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4f27fb97d2098028/Documents/BA638 Data Driven Making ^0 Optimization/Homework/Week8/Data/"/>
    </mc:Choice>
  </mc:AlternateContent>
  <xr:revisionPtr revIDLastSave="4" documentId="11_9CDC72119389410AA69706D95ACA9AB779917FD7" xr6:coauthVersionLast="46" xr6:coauthVersionMax="46" xr10:uidLastSave="{5D8F074B-6069-4CB9-8A97-B3CF62095382}"/>
  <bookViews>
    <workbookView xWindow="-108" yWindow="-108" windowWidth="23256" windowHeight="12576" firstSheet="1" activeTab="1" xr2:uid="{00000000-000D-0000-FFFF-FFFF00000000}"/>
  </bookViews>
  <sheets>
    <sheet name="Calculations" sheetId="8" r:id="rId1"/>
    <sheet name="ModelOriginalSchedule" sheetId="5" r:id="rId2"/>
    <sheet name="ModelTwoBatches" sheetId="10" r:id="rId3"/>
    <sheet name="CancellationHistogram" sheetId="4" r:id="rId4"/>
    <sheet name="Orders" sheetId="1" r:id="rId5"/>
    <sheet name="Raw Data - Orders" sheetId="11" r:id="rId6"/>
    <sheet name="Drugs-Prices" sheetId="3" r:id="rId7"/>
  </sheets>
  <definedNames>
    <definedName name="_xlnm.Print_Area" localSheetId="0">Calculations!$B$1:$J$32</definedName>
    <definedName name="_xlnm.Print_Area" localSheetId="3">CancellationHistogram!$A$1:$L$29</definedName>
    <definedName name="_xlnm.Print_Area" localSheetId="6">'Drugs-Prices'!$A$1:$D$13</definedName>
    <definedName name="_xlnm.Print_Area" localSheetId="1">ModelOriginalSchedule!$A$1:$N$61</definedName>
    <definedName name="_xlnm.Print_Area" localSheetId="2">ModelTwoBatches!$O$1:$AC$62</definedName>
    <definedName name="_xlnm.Print_Area" localSheetId="4">Orders!$A$1:$M$19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4" hidden="1">2</definedName>
    <definedName name="solver_ver" localSheetId="0" hidden="1">12</definedName>
    <definedName name="solver_ver" localSheetId="1" hidden="1">12</definedName>
    <definedName name="solver_ver" localSheetId="2" hidden="1">12</definedName>
    <definedName name="solver_ver" localSheetId="4" hidden="1">12</definedName>
  </definedNames>
  <calcPr calcId="191029" concurrentCalc="0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" i="1" l="1"/>
  <c r="L2" i="1"/>
  <c r="D23" i="10"/>
  <c r="D24" i="10"/>
  <c r="D25" i="10"/>
  <c r="D26" i="10"/>
  <c r="D27" i="10"/>
  <c r="D28" i="10"/>
  <c r="D29" i="10"/>
  <c r="D6" i="10"/>
  <c r="D7" i="10"/>
  <c r="D8" i="10"/>
  <c r="D9" i="10"/>
  <c r="D10" i="10"/>
  <c r="D11" i="10"/>
  <c r="D12" i="10"/>
  <c r="D13" i="10"/>
  <c r="D31" i="10"/>
  <c r="E12" i="10"/>
  <c r="E13" i="10"/>
  <c r="E14" i="10"/>
  <c r="E15" i="10"/>
  <c r="E16" i="10"/>
  <c r="E17" i="10"/>
  <c r="E18" i="10"/>
  <c r="E19" i="10"/>
  <c r="E31" i="10"/>
  <c r="F12" i="10"/>
  <c r="F13" i="10"/>
  <c r="F14" i="10"/>
  <c r="F15" i="10"/>
  <c r="F16" i="10"/>
  <c r="F17" i="10"/>
  <c r="F18" i="10"/>
  <c r="F19" i="10"/>
  <c r="F31" i="10"/>
  <c r="G31" i="10"/>
  <c r="D33" i="10"/>
  <c r="S15" i="10"/>
  <c r="S16" i="10"/>
  <c r="S17" i="10"/>
  <c r="S18" i="10"/>
  <c r="S19" i="10"/>
  <c r="S20" i="10"/>
  <c r="S21" i="10"/>
  <c r="S31" i="10"/>
  <c r="T31" i="10"/>
  <c r="U6" i="10"/>
  <c r="U7" i="10"/>
  <c r="U8" i="10"/>
  <c r="U9" i="10"/>
  <c r="U10" i="10"/>
  <c r="U11" i="10"/>
  <c r="U28" i="10"/>
  <c r="U29" i="10"/>
  <c r="U31" i="10"/>
  <c r="V31" i="10"/>
  <c r="S33" i="10"/>
  <c r="H25" i="8"/>
  <c r="D23" i="5"/>
  <c r="D24" i="5"/>
  <c r="D25" i="5"/>
  <c r="D26" i="5"/>
  <c r="D27" i="5"/>
  <c r="D28" i="5"/>
  <c r="D29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31" i="5"/>
  <c r="E12" i="5"/>
  <c r="E13" i="5"/>
  <c r="E14" i="5"/>
  <c r="E15" i="5"/>
  <c r="E16" i="5"/>
  <c r="E17" i="5"/>
  <c r="E18" i="5"/>
  <c r="E19" i="5"/>
  <c r="E31" i="5"/>
  <c r="F12" i="5"/>
  <c r="F13" i="5"/>
  <c r="F14" i="5"/>
  <c r="F15" i="5"/>
  <c r="F16" i="5"/>
  <c r="F17" i="5"/>
  <c r="F18" i="5"/>
  <c r="F19" i="5"/>
  <c r="F31" i="5"/>
  <c r="G31" i="5"/>
  <c r="D33" i="5"/>
  <c r="F25" i="8"/>
  <c r="H30" i="8"/>
  <c r="I25" i="8"/>
  <c r="I30" i="8"/>
  <c r="G25" i="8"/>
  <c r="G30" i="8"/>
  <c r="H2" i="1"/>
  <c r="I2" i="1"/>
  <c r="H3" i="1"/>
  <c r="I3" i="1"/>
  <c r="J3" i="1"/>
  <c r="H4" i="1"/>
  <c r="I4" i="1"/>
  <c r="H5" i="1"/>
  <c r="I5" i="1"/>
  <c r="H6" i="1"/>
  <c r="I6" i="1"/>
  <c r="H7" i="1"/>
  <c r="I7" i="1"/>
  <c r="J7" i="1"/>
  <c r="H8" i="1"/>
  <c r="I8" i="1"/>
  <c r="H9" i="1"/>
  <c r="I9" i="1"/>
  <c r="H10" i="1"/>
  <c r="I10" i="1"/>
  <c r="H11" i="1"/>
  <c r="I11" i="1"/>
  <c r="J11" i="1"/>
  <c r="H12" i="1"/>
  <c r="I12" i="1"/>
  <c r="H13" i="1"/>
  <c r="I13" i="1"/>
  <c r="H14" i="1"/>
  <c r="I14" i="1"/>
  <c r="H15" i="1"/>
  <c r="I15" i="1"/>
  <c r="J15" i="1"/>
  <c r="H16" i="1"/>
  <c r="I16" i="1"/>
  <c r="H17" i="1"/>
  <c r="I17" i="1"/>
  <c r="H18" i="1"/>
  <c r="I18" i="1"/>
  <c r="H19" i="1"/>
  <c r="I19" i="1"/>
  <c r="J19" i="1"/>
  <c r="H20" i="1"/>
  <c r="I20" i="1"/>
  <c r="H21" i="1"/>
  <c r="I21" i="1"/>
  <c r="H22" i="1"/>
  <c r="I22" i="1"/>
  <c r="H23" i="1"/>
  <c r="I23" i="1"/>
  <c r="J23" i="1"/>
  <c r="H24" i="1"/>
  <c r="I24" i="1"/>
  <c r="H25" i="1"/>
  <c r="I25" i="1"/>
  <c r="H26" i="1"/>
  <c r="I26" i="1"/>
  <c r="H27" i="1"/>
  <c r="I27" i="1"/>
  <c r="J27" i="1"/>
  <c r="H28" i="1"/>
  <c r="I28" i="1"/>
  <c r="H29" i="1"/>
  <c r="I29" i="1"/>
  <c r="H30" i="1"/>
  <c r="I30" i="1"/>
  <c r="H31" i="1"/>
  <c r="I31" i="1"/>
  <c r="J31" i="1"/>
  <c r="H32" i="1"/>
  <c r="I32" i="1"/>
  <c r="H33" i="1"/>
  <c r="I33" i="1"/>
  <c r="H34" i="1"/>
  <c r="I34" i="1"/>
  <c r="H35" i="1"/>
  <c r="I35" i="1"/>
  <c r="J35" i="1"/>
  <c r="H36" i="1"/>
  <c r="I36" i="1"/>
  <c r="H37" i="1"/>
  <c r="I37" i="1"/>
  <c r="H38" i="1"/>
  <c r="I38" i="1"/>
  <c r="H39" i="1"/>
  <c r="I39" i="1"/>
  <c r="J39" i="1"/>
  <c r="H40" i="1"/>
  <c r="I40" i="1"/>
  <c r="H41" i="1"/>
  <c r="I41" i="1"/>
  <c r="H42" i="1"/>
  <c r="I42" i="1"/>
  <c r="H43" i="1"/>
  <c r="I43" i="1"/>
  <c r="J43" i="1"/>
  <c r="H44" i="1"/>
  <c r="I44" i="1"/>
  <c r="H45" i="1"/>
  <c r="I45" i="1"/>
  <c r="H46" i="1"/>
  <c r="I46" i="1"/>
  <c r="H47" i="1"/>
  <c r="I47" i="1"/>
  <c r="J47" i="1"/>
  <c r="H48" i="1"/>
  <c r="I48" i="1"/>
  <c r="H49" i="1"/>
  <c r="I49" i="1"/>
  <c r="H50" i="1"/>
  <c r="I50" i="1"/>
  <c r="H51" i="1"/>
  <c r="I51" i="1"/>
  <c r="J51" i="1"/>
  <c r="H52" i="1"/>
  <c r="I52" i="1"/>
  <c r="H53" i="1"/>
  <c r="I53" i="1"/>
  <c r="H54" i="1"/>
  <c r="I54" i="1"/>
  <c r="H55" i="1"/>
  <c r="I55" i="1"/>
  <c r="J55" i="1"/>
  <c r="H56" i="1"/>
  <c r="I56" i="1"/>
  <c r="H57" i="1"/>
  <c r="I57" i="1"/>
  <c r="H58" i="1"/>
  <c r="I58" i="1"/>
  <c r="H59" i="1"/>
  <c r="I59" i="1"/>
  <c r="J59" i="1"/>
  <c r="H60" i="1"/>
  <c r="I60" i="1"/>
  <c r="H61" i="1"/>
  <c r="I61" i="1"/>
  <c r="H62" i="1"/>
  <c r="I62" i="1"/>
  <c r="H63" i="1"/>
  <c r="I63" i="1"/>
  <c r="J63" i="1"/>
  <c r="H64" i="1"/>
  <c r="I64" i="1"/>
  <c r="H65" i="1"/>
  <c r="I65" i="1"/>
  <c r="H66" i="1"/>
  <c r="I66" i="1"/>
  <c r="H67" i="1"/>
  <c r="I67" i="1"/>
  <c r="J67" i="1"/>
  <c r="H68" i="1"/>
  <c r="I68" i="1"/>
  <c r="H69" i="1"/>
  <c r="I69" i="1"/>
  <c r="H70" i="1"/>
  <c r="I70" i="1"/>
  <c r="H71" i="1"/>
  <c r="I71" i="1"/>
  <c r="J71" i="1"/>
  <c r="H72" i="1"/>
  <c r="I72" i="1"/>
  <c r="H73" i="1"/>
  <c r="I73" i="1"/>
  <c r="H74" i="1"/>
  <c r="I74" i="1"/>
  <c r="H75" i="1"/>
  <c r="I75" i="1"/>
  <c r="J75" i="1"/>
  <c r="H76" i="1"/>
  <c r="I76" i="1"/>
  <c r="H77" i="1"/>
  <c r="I77" i="1"/>
  <c r="H78" i="1"/>
  <c r="I78" i="1"/>
  <c r="H79" i="1"/>
  <c r="I79" i="1"/>
  <c r="J79" i="1"/>
  <c r="H80" i="1"/>
  <c r="I80" i="1"/>
  <c r="H81" i="1"/>
  <c r="I81" i="1"/>
  <c r="H82" i="1"/>
  <c r="I82" i="1"/>
  <c r="H83" i="1"/>
  <c r="I83" i="1"/>
  <c r="J83" i="1"/>
  <c r="H84" i="1"/>
  <c r="I84" i="1"/>
  <c r="H85" i="1"/>
  <c r="I85" i="1"/>
  <c r="H86" i="1"/>
  <c r="I86" i="1"/>
  <c r="H87" i="1"/>
  <c r="I87" i="1"/>
  <c r="J87" i="1"/>
  <c r="H88" i="1"/>
  <c r="I88" i="1"/>
  <c r="H89" i="1"/>
  <c r="I89" i="1"/>
  <c r="H90" i="1"/>
  <c r="I90" i="1"/>
  <c r="H91" i="1"/>
  <c r="I91" i="1"/>
  <c r="J91" i="1"/>
  <c r="H92" i="1"/>
  <c r="I92" i="1"/>
  <c r="H93" i="1"/>
  <c r="I93" i="1"/>
  <c r="H94" i="1"/>
  <c r="I94" i="1"/>
  <c r="H95" i="1"/>
  <c r="I95" i="1"/>
  <c r="J95" i="1"/>
  <c r="H96" i="1"/>
  <c r="I96" i="1"/>
  <c r="H97" i="1"/>
  <c r="I97" i="1"/>
  <c r="H98" i="1"/>
  <c r="I98" i="1"/>
  <c r="H99" i="1"/>
  <c r="I99" i="1"/>
  <c r="J99" i="1"/>
  <c r="H100" i="1"/>
  <c r="I100" i="1"/>
  <c r="H101" i="1"/>
  <c r="I101" i="1"/>
  <c r="H102" i="1"/>
  <c r="I102" i="1"/>
  <c r="H103" i="1"/>
  <c r="I103" i="1"/>
  <c r="J103" i="1"/>
  <c r="H104" i="1"/>
  <c r="I104" i="1"/>
  <c r="H105" i="1"/>
  <c r="I105" i="1"/>
  <c r="H106" i="1"/>
  <c r="I106" i="1"/>
  <c r="H107" i="1"/>
  <c r="I107" i="1"/>
  <c r="J107" i="1"/>
  <c r="H108" i="1"/>
  <c r="I108" i="1"/>
  <c r="H109" i="1"/>
  <c r="I109" i="1"/>
  <c r="H110" i="1"/>
  <c r="I110" i="1"/>
  <c r="H111" i="1"/>
  <c r="I111" i="1"/>
  <c r="J111" i="1"/>
  <c r="H112" i="1"/>
  <c r="I112" i="1"/>
  <c r="H113" i="1"/>
  <c r="I113" i="1"/>
  <c r="H114" i="1"/>
  <c r="I114" i="1"/>
  <c r="H115" i="1"/>
  <c r="I115" i="1"/>
  <c r="J115" i="1"/>
  <c r="H116" i="1"/>
  <c r="I116" i="1"/>
  <c r="H117" i="1"/>
  <c r="I117" i="1"/>
  <c r="H118" i="1"/>
  <c r="I118" i="1"/>
  <c r="H119" i="1"/>
  <c r="I119" i="1"/>
  <c r="J119" i="1"/>
  <c r="H120" i="1"/>
  <c r="I120" i="1"/>
  <c r="H121" i="1"/>
  <c r="I121" i="1"/>
  <c r="H122" i="1"/>
  <c r="I122" i="1"/>
  <c r="H123" i="1"/>
  <c r="I123" i="1"/>
  <c r="J123" i="1"/>
  <c r="H124" i="1"/>
  <c r="I124" i="1"/>
  <c r="H125" i="1"/>
  <c r="I125" i="1"/>
  <c r="H126" i="1"/>
  <c r="I126" i="1"/>
  <c r="H127" i="1"/>
  <c r="I127" i="1"/>
  <c r="J127" i="1"/>
  <c r="H128" i="1"/>
  <c r="I128" i="1"/>
  <c r="H129" i="1"/>
  <c r="I129" i="1"/>
  <c r="H130" i="1"/>
  <c r="I130" i="1"/>
  <c r="H131" i="1"/>
  <c r="I131" i="1"/>
  <c r="J131" i="1"/>
  <c r="H132" i="1"/>
  <c r="I132" i="1"/>
  <c r="H133" i="1"/>
  <c r="I133" i="1"/>
  <c r="H134" i="1"/>
  <c r="I134" i="1"/>
  <c r="H135" i="1"/>
  <c r="I135" i="1"/>
  <c r="J135" i="1"/>
  <c r="H136" i="1"/>
  <c r="I136" i="1"/>
  <c r="H137" i="1"/>
  <c r="I137" i="1"/>
  <c r="H138" i="1"/>
  <c r="I138" i="1"/>
  <c r="H139" i="1"/>
  <c r="I139" i="1"/>
  <c r="J139" i="1"/>
  <c r="H140" i="1"/>
  <c r="I140" i="1"/>
  <c r="H141" i="1"/>
  <c r="I141" i="1"/>
  <c r="H142" i="1"/>
  <c r="I142" i="1"/>
  <c r="H143" i="1"/>
  <c r="I143" i="1"/>
  <c r="J143" i="1"/>
  <c r="H144" i="1"/>
  <c r="I144" i="1"/>
  <c r="H145" i="1"/>
  <c r="I145" i="1"/>
  <c r="H146" i="1"/>
  <c r="I146" i="1"/>
  <c r="H147" i="1"/>
  <c r="I147" i="1"/>
  <c r="J147" i="1"/>
  <c r="H148" i="1"/>
  <c r="I148" i="1"/>
  <c r="H149" i="1"/>
  <c r="I149" i="1"/>
  <c r="H150" i="1"/>
  <c r="I150" i="1"/>
  <c r="H151" i="1"/>
  <c r="I151" i="1"/>
  <c r="J151" i="1"/>
  <c r="H152" i="1"/>
  <c r="I152" i="1"/>
  <c r="H153" i="1"/>
  <c r="I153" i="1"/>
  <c r="H154" i="1"/>
  <c r="I154" i="1"/>
  <c r="H155" i="1"/>
  <c r="I155" i="1"/>
  <c r="J155" i="1"/>
  <c r="H156" i="1"/>
  <c r="I156" i="1"/>
  <c r="H157" i="1"/>
  <c r="I157" i="1"/>
  <c r="H158" i="1"/>
  <c r="I158" i="1"/>
  <c r="H159" i="1"/>
  <c r="I159" i="1"/>
  <c r="J159" i="1"/>
  <c r="H160" i="1"/>
  <c r="I160" i="1"/>
  <c r="H161" i="1"/>
  <c r="I161" i="1"/>
  <c r="H162" i="1"/>
  <c r="I162" i="1"/>
  <c r="H163" i="1"/>
  <c r="I163" i="1"/>
  <c r="J163" i="1"/>
  <c r="H164" i="1"/>
  <c r="I164" i="1"/>
  <c r="H165" i="1"/>
  <c r="I165" i="1"/>
  <c r="H166" i="1"/>
  <c r="I166" i="1"/>
  <c r="H167" i="1"/>
  <c r="I167" i="1"/>
  <c r="J167" i="1"/>
  <c r="H168" i="1"/>
  <c r="I168" i="1"/>
  <c r="H169" i="1"/>
  <c r="I169" i="1"/>
  <c r="H170" i="1"/>
  <c r="I170" i="1"/>
  <c r="H171" i="1"/>
  <c r="I171" i="1"/>
  <c r="J171" i="1"/>
  <c r="H172" i="1"/>
  <c r="I172" i="1"/>
  <c r="H173" i="1"/>
  <c r="I173" i="1"/>
  <c r="H174" i="1"/>
  <c r="I174" i="1"/>
  <c r="H175" i="1"/>
  <c r="I175" i="1"/>
  <c r="J175" i="1"/>
  <c r="H176" i="1"/>
  <c r="I176" i="1"/>
  <c r="H177" i="1"/>
  <c r="I177" i="1"/>
  <c r="H178" i="1"/>
  <c r="I178" i="1"/>
  <c r="H179" i="1"/>
  <c r="I179" i="1"/>
  <c r="J179" i="1"/>
  <c r="H180" i="1"/>
  <c r="I180" i="1"/>
  <c r="H181" i="1"/>
  <c r="I181" i="1"/>
  <c r="H182" i="1"/>
  <c r="I182" i="1"/>
  <c r="H183" i="1"/>
  <c r="I183" i="1"/>
  <c r="J183" i="1"/>
  <c r="H184" i="1"/>
  <c r="I184" i="1"/>
  <c r="H185" i="1"/>
  <c r="I185" i="1"/>
  <c r="H186" i="1"/>
  <c r="I186" i="1"/>
  <c r="H187" i="1"/>
  <c r="I187" i="1"/>
  <c r="J187" i="1"/>
  <c r="H188" i="1"/>
  <c r="I188" i="1"/>
  <c r="H189" i="1"/>
  <c r="I189" i="1"/>
  <c r="H190" i="1"/>
  <c r="I190" i="1"/>
  <c r="H191" i="1"/>
  <c r="I191" i="1"/>
  <c r="J191" i="1"/>
  <c r="H192" i="1"/>
  <c r="I192" i="1"/>
  <c r="H193" i="1"/>
  <c r="I193" i="1"/>
  <c r="H194" i="1"/>
  <c r="I194" i="1"/>
  <c r="H195" i="1"/>
  <c r="I195" i="1"/>
  <c r="J195" i="1"/>
  <c r="H196" i="1"/>
  <c r="I196" i="1"/>
  <c r="H197" i="1"/>
  <c r="I197" i="1"/>
  <c r="H198" i="1"/>
  <c r="I198" i="1"/>
  <c r="H199" i="1"/>
  <c r="I199" i="1"/>
  <c r="J199" i="1"/>
  <c r="H200" i="1"/>
  <c r="I200" i="1"/>
  <c r="H201" i="1"/>
  <c r="I201" i="1"/>
  <c r="H202" i="1"/>
  <c r="I202" i="1"/>
  <c r="H203" i="1"/>
  <c r="I203" i="1"/>
  <c r="J203" i="1"/>
  <c r="H204" i="1"/>
  <c r="I204" i="1"/>
  <c r="H205" i="1"/>
  <c r="I205" i="1"/>
  <c r="H206" i="1"/>
  <c r="I206" i="1"/>
  <c r="H207" i="1"/>
  <c r="I207" i="1"/>
  <c r="J207" i="1"/>
  <c r="H208" i="1"/>
  <c r="I208" i="1"/>
  <c r="H209" i="1"/>
  <c r="I209" i="1"/>
  <c r="H210" i="1"/>
  <c r="I210" i="1"/>
  <c r="H211" i="1"/>
  <c r="I211" i="1"/>
  <c r="J211" i="1"/>
  <c r="H212" i="1"/>
  <c r="I212" i="1"/>
  <c r="H213" i="1"/>
  <c r="I213" i="1"/>
  <c r="H214" i="1"/>
  <c r="I214" i="1"/>
  <c r="H215" i="1"/>
  <c r="I215" i="1"/>
  <c r="J215" i="1"/>
  <c r="H216" i="1"/>
  <c r="I216" i="1"/>
  <c r="H217" i="1"/>
  <c r="I217" i="1"/>
  <c r="H218" i="1"/>
  <c r="I218" i="1"/>
  <c r="H219" i="1"/>
  <c r="I219" i="1"/>
  <c r="J219" i="1"/>
  <c r="H220" i="1"/>
  <c r="I220" i="1"/>
  <c r="H221" i="1"/>
  <c r="I221" i="1"/>
  <c r="H222" i="1"/>
  <c r="I222" i="1"/>
  <c r="H223" i="1"/>
  <c r="I223" i="1"/>
  <c r="J223" i="1"/>
  <c r="H224" i="1"/>
  <c r="I224" i="1"/>
  <c r="H225" i="1"/>
  <c r="I225" i="1"/>
  <c r="H226" i="1"/>
  <c r="I226" i="1"/>
  <c r="H227" i="1"/>
  <c r="I227" i="1"/>
  <c r="J227" i="1"/>
  <c r="H228" i="1"/>
  <c r="I228" i="1"/>
  <c r="H229" i="1"/>
  <c r="I229" i="1"/>
  <c r="H230" i="1"/>
  <c r="I230" i="1"/>
  <c r="H231" i="1"/>
  <c r="I231" i="1"/>
  <c r="J231" i="1"/>
  <c r="H232" i="1"/>
  <c r="I232" i="1"/>
  <c r="H233" i="1"/>
  <c r="I233" i="1"/>
  <c r="H234" i="1"/>
  <c r="I234" i="1"/>
  <c r="H235" i="1"/>
  <c r="I235" i="1"/>
  <c r="J235" i="1"/>
  <c r="H236" i="1"/>
  <c r="I236" i="1"/>
  <c r="H237" i="1"/>
  <c r="I237" i="1"/>
  <c r="H238" i="1"/>
  <c r="I238" i="1"/>
  <c r="H239" i="1"/>
  <c r="I239" i="1"/>
  <c r="J239" i="1"/>
  <c r="H240" i="1"/>
  <c r="I240" i="1"/>
  <c r="H241" i="1"/>
  <c r="I241" i="1"/>
  <c r="H242" i="1"/>
  <c r="I242" i="1"/>
  <c r="H243" i="1"/>
  <c r="I243" i="1"/>
  <c r="J243" i="1"/>
  <c r="H244" i="1"/>
  <c r="I244" i="1"/>
  <c r="H245" i="1"/>
  <c r="I245" i="1"/>
  <c r="H246" i="1"/>
  <c r="I246" i="1"/>
  <c r="H247" i="1"/>
  <c r="I247" i="1"/>
  <c r="J247" i="1"/>
  <c r="H248" i="1"/>
  <c r="I248" i="1"/>
  <c r="H249" i="1"/>
  <c r="I249" i="1"/>
  <c r="H250" i="1"/>
  <c r="I250" i="1"/>
  <c r="H251" i="1"/>
  <c r="I251" i="1"/>
  <c r="J251" i="1"/>
  <c r="H252" i="1"/>
  <c r="I252" i="1"/>
  <c r="H253" i="1"/>
  <c r="I253" i="1"/>
  <c r="H254" i="1"/>
  <c r="I254" i="1"/>
  <c r="H255" i="1"/>
  <c r="I255" i="1"/>
  <c r="J255" i="1"/>
  <c r="H256" i="1"/>
  <c r="I256" i="1"/>
  <c r="H257" i="1"/>
  <c r="I257" i="1"/>
  <c r="H258" i="1"/>
  <c r="I258" i="1"/>
  <c r="H259" i="1"/>
  <c r="I259" i="1"/>
  <c r="J259" i="1"/>
  <c r="H260" i="1"/>
  <c r="I260" i="1"/>
  <c r="H261" i="1"/>
  <c r="I261" i="1"/>
  <c r="H262" i="1"/>
  <c r="I262" i="1"/>
  <c r="H263" i="1"/>
  <c r="I263" i="1"/>
  <c r="J263" i="1"/>
  <c r="H264" i="1"/>
  <c r="I264" i="1"/>
  <c r="H265" i="1"/>
  <c r="I265" i="1"/>
  <c r="H266" i="1"/>
  <c r="I266" i="1"/>
  <c r="H267" i="1"/>
  <c r="I267" i="1"/>
  <c r="J267" i="1"/>
  <c r="H268" i="1"/>
  <c r="I268" i="1"/>
  <c r="H269" i="1"/>
  <c r="I269" i="1"/>
  <c r="H270" i="1"/>
  <c r="I270" i="1"/>
  <c r="H271" i="1"/>
  <c r="I271" i="1"/>
  <c r="J271" i="1"/>
  <c r="H272" i="1"/>
  <c r="I272" i="1"/>
  <c r="H273" i="1"/>
  <c r="I273" i="1"/>
  <c r="H274" i="1"/>
  <c r="I274" i="1"/>
  <c r="H275" i="1"/>
  <c r="I275" i="1"/>
  <c r="J275" i="1"/>
  <c r="H276" i="1"/>
  <c r="I276" i="1"/>
  <c r="H277" i="1"/>
  <c r="I277" i="1"/>
  <c r="H278" i="1"/>
  <c r="I278" i="1"/>
  <c r="H279" i="1"/>
  <c r="I279" i="1"/>
  <c r="J279" i="1"/>
  <c r="H280" i="1"/>
  <c r="I280" i="1"/>
  <c r="H281" i="1"/>
  <c r="I281" i="1"/>
  <c r="H282" i="1"/>
  <c r="I282" i="1"/>
  <c r="H283" i="1"/>
  <c r="I283" i="1"/>
  <c r="J283" i="1"/>
  <c r="H284" i="1"/>
  <c r="I284" i="1"/>
  <c r="H285" i="1"/>
  <c r="I285" i="1"/>
  <c r="H286" i="1"/>
  <c r="I286" i="1"/>
  <c r="H287" i="1"/>
  <c r="I287" i="1"/>
  <c r="J287" i="1"/>
  <c r="H288" i="1"/>
  <c r="I288" i="1"/>
  <c r="H289" i="1"/>
  <c r="I289" i="1"/>
  <c r="H290" i="1"/>
  <c r="I290" i="1"/>
  <c r="H291" i="1"/>
  <c r="I291" i="1"/>
  <c r="J291" i="1"/>
  <c r="H292" i="1"/>
  <c r="I292" i="1"/>
  <c r="H293" i="1"/>
  <c r="I293" i="1"/>
  <c r="H294" i="1"/>
  <c r="I294" i="1"/>
  <c r="H295" i="1"/>
  <c r="I295" i="1"/>
  <c r="J295" i="1"/>
  <c r="H296" i="1"/>
  <c r="I296" i="1"/>
  <c r="H297" i="1"/>
  <c r="I297" i="1"/>
  <c r="H298" i="1"/>
  <c r="I298" i="1"/>
  <c r="H299" i="1"/>
  <c r="I299" i="1"/>
  <c r="J299" i="1"/>
  <c r="H300" i="1"/>
  <c r="I300" i="1"/>
  <c r="H301" i="1"/>
  <c r="I301" i="1"/>
  <c r="H302" i="1"/>
  <c r="I302" i="1"/>
  <c r="H303" i="1"/>
  <c r="I303" i="1"/>
  <c r="J303" i="1"/>
  <c r="H304" i="1"/>
  <c r="I304" i="1"/>
  <c r="H305" i="1"/>
  <c r="I305" i="1"/>
  <c r="H306" i="1"/>
  <c r="I306" i="1"/>
  <c r="H307" i="1"/>
  <c r="I307" i="1"/>
  <c r="J307" i="1"/>
  <c r="H308" i="1"/>
  <c r="I308" i="1"/>
  <c r="H309" i="1"/>
  <c r="I309" i="1"/>
  <c r="H310" i="1"/>
  <c r="I310" i="1"/>
  <c r="H311" i="1"/>
  <c r="I311" i="1"/>
  <c r="J311" i="1"/>
  <c r="H312" i="1"/>
  <c r="I312" i="1"/>
  <c r="H313" i="1"/>
  <c r="I313" i="1"/>
  <c r="H314" i="1"/>
  <c r="I314" i="1"/>
  <c r="H315" i="1"/>
  <c r="I315" i="1"/>
  <c r="J315" i="1"/>
  <c r="H316" i="1"/>
  <c r="I316" i="1"/>
  <c r="H317" i="1"/>
  <c r="I317" i="1"/>
  <c r="H318" i="1"/>
  <c r="I318" i="1"/>
  <c r="H319" i="1"/>
  <c r="I319" i="1"/>
  <c r="J319" i="1"/>
  <c r="H320" i="1"/>
  <c r="I320" i="1"/>
  <c r="H321" i="1"/>
  <c r="I321" i="1"/>
  <c r="H322" i="1"/>
  <c r="I322" i="1"/>
  <c r="H323" i="1"/>
  <c r="I323" i="1"/>
  <c r="J323" i="1"/>
  <c r="H324" i="1"/>
  <c r="I324" i="1"/>
  <c r="H325" i="1"/>
  <c r="I325" i="1"/>
  <c r="H326" i="1"/>
  <c r="I326" i="1"/>
  <c r="H327" i="1"/>
  <c r="I327" i="1"/>
  <c r="J327" i="1"/>
  <c r="H328" i="1"/>
  <c r="I328" i="1"/>
  <c r="H329" i="1"/>
  <c r="I329" i="1"/>
  <c r="H330" i="1"/>
  <c r="I330" i="1"/>
  <c r="H331" i="1"/>
  <c r="I331" i="1"/>
  <c r="J331" i="1"/>
  <c r="H332" i="1"/>
  <c r="I332" i="1"/>
  <c r="H333" i="1"/>
  <c r="I333" i="1"/>
  <c r="H334" i="1"/>
  <c r="I334" i="1"/>
  <c r="H335" i="1"/>
  <c r="I335" i="1"/>
  <c r="J335" i="1"/>
  <c r="H336" i="1"/>
  <c r="I336" i="1"/>
  <c r="H337" i="1"/>
  <c r="I337" i="1"/>
  <c r="H338" i="1"/>
  <c r="I338" i="1"/>
  <c r="H339" i="1"/>
  <c r="I339" i="1"/>
  <c r="J339" i="1"/>
  <c r="H340" i="1"/>
  <c r="I340" i="1"/>
  <c r="H341" i="1"/>
  <c r="I341" i="1"/>
  <c r="H342" i="1"/>
  <c r="I342" i="1"/>
  <c r="H343" i="1"/>
  <c r="I343" i="1"/>
  <c r="J343" i="1"/>
  <c r="H344" i="1"/>
  <c r="I344" i="1"/>
  <c r="H345" i="1"/>
  <c r="I345" i="1"/>
  <c r="H346" i="1"/>
  <c r="I346" i="1"/>
  <c r="H347" i="1"/>
  <c r="I347" i="1"/>
  <c r="J347" i="1"/>
  <c r="H348" i="1"/>
  <c r="I348" i="1"/>
  <c r="H349" i="1"/>
  <c r="I349" i="1"/>
  <c r="H350" i="1"/>
  <c r="I350" i="1"/>
  <c r="H351" i="1"/>
  <c r="I351" i="1"/>
  <c r="J351" i="1"/>
  <c r="H352" i="1"/>
  <c r="I352" i="1"/>
  <c r="H353" i="1"/>
  <c r="I353" i="1"/>
  <c r="H354" i="1"/>
  <c r="I354" i="1"/>
  <c r="H355" i="1"/>
  <c r="I355" i="1"/>
  <c r="J355" i="1"/>
  <c r="H356" i="1"/>
  <c r="I356" i="1"/>
  <c r="H357" i="1"/>
  <c r="I357" i="1"/>
  <c r="H358" i="1"/>
  <c r="I358" i="1"/>
  <c r="H359" i="1"/>
  <c r="I359" i="1"/>
  <c r="J359" i="1"/>
  <c r="H360" i="1"/>
  <c r="I360" i="1"/>
  <c r="H361" i="1"/>
  <c r="I361" i="1"/>
  <c r="H362" i="1"/>
  <c r="I362" i="1"/>
  <c r="H363" i="1"/>
  <c r="I363" i="1"/>
  <c r="J363" i="1"/>
  <c r="H364" i="1"/>
  <c r="I364" i="1"/>
  <c r="H365" i="1"/>
  <c r="I365" i="1"/>
  <c r="H366" i="1"/>
  <c r="I366" i="1"/>
  <c r="H367" i="1"/>
  <c r="I367" i="1"/>
  <c r="J367" i="1"/>
  <c r="H368" i="1"/>
  <c r="I368" i="1"/>
  <c r="H369" i="1"/>
  <c r="I369" i="1"/>
  <c r="H370" i="1"/>
  <c r="I370" i="1"/>
  <c r="H371" i="1"/>
  <c r="I371" i="1"/>
  <c r="J371" i="1"/>
  <c r="H372" i="1"/>
  <c r="I372" i="1"/>
  <c r="H373" i="1"/>
  <c r="I373" i="1"/>
  <c r="H374" i="1"/>
  <c r="I374" i="1"/>
  <c r="H375" i="1"/>
  <c r="I375" i="1"/>
  <c r="J375" i="1"/>
  <c r="H376" i="1"/>
  <c r="I376" i="1"/>
  <c r="H377" i="1"/>
  <c r="I377" i="1"/>
  <c r="H378" i="1"/>
  <c r="I378" i="1"/>
  <c r="H379" i="1"/>
  <c r="I379" i="1"/>
  <c r="J379" i="1"/>
  <c r="H380" i="1"/>
  <c r="I380" i="1"/>
  <c r="H381" i="1"/>
  <c r="I381" i="1"/>
  <c r="H382" i="1"/>
  <c r="I382" i="1"/>
  <c r="H383" i="1"/>
  <c r="I383" i="1"/>
  <c r="J383" i="1"/>
  <c r="H384" i="1"/>
  <c r="I384" i="1"/>
  <c r="H385" i="1"/>
  <c r="I385" i="1"/>
  <c r="H386" i="1"/>
  <c r="I386" i="1"/>
  <c r="H387" i="1"/>
  <c r="I387" i="1"/>
  <c r="J387" i="1"/>
  <c r="H388" i="1"/>
  <c r="I388" i="1"/>
  <c r="H389" i="1"/>
  <c r="I389" i="1"/>
  <c r="H390" i="1"/>
  <c r="I390" i="1"/>
  <c r="H391" i="1"/>
  <c r="I391" i="1"/>
  <c r="J391" i="1"/>
  <c r="H392" i="1"/>
  <c r="I392" i="1"/>
  <c r="H393" i="1"/>
  <c r="I393" i="1"/>
  <c r="H394" i="1"/>
  <c r="I394" i="1"/>
  <c r="H395" i="1"/>
  <c r="I395" i="1"/>
  <c r="J395" i="1"/>
  <c r="H396" i="1"/>
  <c r="I396" i="1"/>
  <c r="H397" i="1"/>
  <c r="I397" i="1"/>
  <c r="H398" i="1"/>
  <c r="I398" i="1"/>
  <c r="H399" i="1"/>
  <c r="I399" i="1"/>
  <c r="J399" i="1"/>
  <c r="H400" i="1"/>
  <c r="I400" i="1"/>
  <c r="H401" i="1"/>
  <c r="I401" i="1"/>
  <c r="H402" i="1"/>
  <c r="I402" i="1"/>
  <c r="H403" i="1"/>
  <c r="I403" i="1"/>
  <c r="J403" i="1"/>
  <c r="H404" i="1"/>
  <c r="I404" i="1"/>
  <c r="H405" i="1"/>
  <c r="I405" i="1"/>
  <c r="H406" i="1"/>
  <c r="I406" i="1"/>
  <c r="H407" i="1"/>
  <c r="I407" i="1"/>
  <c r="J407" i="1"/>
  <c r="H408" i="1"/>
  <c r="I408" i="1"/>
  <c r="H409" i="1"/>
  <c r="I409" i="1"/>
  <c r="H410" i="1"/>
  <c r="I410" i="1"/>
  <c r="H411" i="1"/>
  <c r="I411" i="1"/>
  <c r="J411" i="1"/>
  <c r="H412" i="1"/>
  <c r="I412" i="1"/>
  <c r="H413" i="1"/>
  <c r="I413" i="1"/>
  <c r="H414" i="1"/>
  <c r="I414" i="1"/>
  <c r="H415" i="1"/>
  <c r="I415" i="1"/>
  <c r="J415" i="1"/>
  <c r="H416" i="1"/>
  <c r="I416" i="1"/>
  <c r="H417" i="1"/>
  <c r="I417" i="1"/>
  <c r="H418" i="1"/>
  <c r="I418" i="1"/>
  <c r="H419" i="1"/>
  <c r="I419" i="1"/>
  <c r="J419" i="1"/>
  <c r="H420" i="1"/>
  <c r="I420" i="1"/>
  <c r="H421" i="1"/>
  <c r="I421" i="1"/>
  <c r="H422" i="1"/>
  <c r="I422" i="1"/>
  <c r="H423" i="1"/>
  <c r="I423" i="1"/>
  <c r="J423" i="1"/>
  <c r="H424" i="1"/>
  <c r="I424" i="1"/>
  <c r="H425" i="1"/>
  <c r="I425" i="1"/>
  <c r="H426" i="1"/>
  <c r="I426" i="1"/>
  <c r="H427" i="1"/>
  <c r="I427" i="1"/>
  <c r="J427" i="1"/>
  <c r="H428" i="1"/>
  <c r="I428" i="1"/>
  <c r="H429" i="1"/>
  <c r="I429" i="1"/>
  <c r="H430" i="1"/>
  <c r="I430" i="1"/>
  <c r="H431" i="1"/>
  <c r="I431" i="1"/>
  <c r="J431" i="1"/>
  <c r="H432" i="1"/>
  <c r="I432" i="1"/>
  <c r="H433" i="1"/>
  <c r="I433" i="1"/>
  <c r="H434" i="1"/>
  <c r="I434" i="1"/>
  <c r="H435" i="1"/>
  <c r="I435" i="1"/>
  <c r="J435" i="1"/>
  <c r="H436" i="1"/>
  <c r="I436" i="1"/>
  <c r="H437" i="1"/>
  <c r="I437" i="1"/>
  <c r="H438" i="1"/>
  <c r="I438" i="1"/>
  <c r="H439" i="1"/>
  <c r="I439" i="1"/>
  <c r="J439" i="1"/>
  <c r="H440" i="1"/>
  <c r="I440" i="1"/>
  <c r="H441" i="1"/>
  <c r="I441" i="1"/>
  <c r="H442" i="1"/>
  <c r="I442" i="1"/>
  <c r="H443" i="1"/>
  <c r="I443" i="1"/>
  <c r="J443" i="1"/>
  <c r="H444" i="1"/>
  <c r="I444" i="1"/>
  <c r="H445" i="1"/>
  <c r="I445" i="1"/>
  <c r="H446" i="1"/>
  <c r="I446" i="1"/>
  <c r="H447" i="1"/>
  <c r="I447" i="1"/>
  <c r="J447" i="1"/>
  <c r="H448" i="1"/>
  <c r="I448" i="1"/>
  <c r="H449" i="1"/>
  <c r="I449" i="1"/>
  <c r="H450" i="1"/>
  <c r="I450" i="1"/>
  <c r="H451" i="1"/>
  <c r="I451" i="1"/>
  <c r="J451" i="1"/>
  <c r="H452" i="1"/>
  <c r="I452" i="1"/>
  <c r="H453" i="1"/>
  <c r="I453" i="1"/>
  <c r="H454" i="1"/>
  <c r="I454" i="1"/>
  <c r="H455" i="1"/>
  <c r="I455" i="1"/>
  <c r="J455" i="1"/>
  <c r="H456" i="1"/>
  <c r="I456" i="1"/>
  <c r="H457" i="1"/>
  <c r="I457" i="1"/>
  <c r="H458" i="1"/>
  <c r="I458" i="1"/>
  <c r="H459" i="1"/>
  <c r="I459" i="1"/>
  <c r="J459" i="1"/>
  <c r="H460" i="1"/>
  <c r="I460" i="1"/>
  <c r="H461" i="1"/>
  <c r="I461" i="1"/>
  <c r="H462" i="1"/>
  <c r="I462" i="1"/>
  <c r="H463" i="1"/>
  <c r="I463" i="1"/>
  <c r="J463" i="1"/>
  <c r="H464" i="1"/>
  <c r="I464" i="1"/>
  <c r="H465" i="1"/>
  <c r="I465" i="1"/>
  <c r="H466" i="1"/>
  <c r="I466" i="1"/>
  <c r="H467" i="1"/>
  <c r="I467" i="1"/>
  <c r="J467" i="1"/>
  <c r="H468" i="1"/>
  <c r="I468" i="1"/>
  <c r="H469" i="1"/>
  <c r="I469" i="1"/>
  <c r="H470" i="1"/>
  <c r="I470" i="1"/>
  <c r="H471" i="1"/>
  <c r="I471" i="1"/>
  <c r="J471" i="1"/>
  <c r="H472" i="1"/>
  <c r="I472" i="1"/>
  <c r="H473" i="1"/>
  <c r="I473" i="1"/>
  <c r="H474" i="1"/>
  <c r="I474" i="1"/>
  <c r="H475" i="1"/>
  <c r="I475" i="1"/>
  <c r="J475" i="1"/>
  <c r="H476" i="1"/>
  <c r="I476" i="1"/>
  <c r="H477" i="1"/>
  <c r="I477" i="1"/>
  <c r="H478" i="1"/>
  <c r="I478" i="1"/>
  <c r="H479" i="1"/>
  <c r="I479" i="1"/>
  <c r="J479" i="1"/>
  <c r="H480" i="1"/>
  <c r="I480" i="1"/>
  <c r="H481" i="1"/>
  <c r="I481" i="1"/>
  <c r="H482" i="1"/>
  <c r="I482" i="1"/>
  <c r="H483" i="1"/>
  <c r="I483" i="1"/>
  <c r="J483" i="1"/>
  <c r="H484" i="1"/>
  <c r="I484" i="1"/>
  <c r="H485" i="1"/>
  <c r="I485" i="1"/>
  <c r="H486" i="1"/>
  <c r="I486" i="1"/>
  <c r="H487" i="1"/>
  <c r="I487" i="1"/>
  <c r="J487" i="1"/>
  <c r="H488" i="1"/>
  <c r="I488" i="1"/>
  <c r="H489" i="1"/>
  <c r="I489" i="1"/>
  <c r="H490" i="1"/>
  <c r="I490" i="1"/>
  <c r="H491" i="1"/>
  <c r="I491" i="1"/>
  <c r="J491" i="1"/>
  <c r="H492" i="1"/>
  <c r="I492" i="1"/>
  <c r="H493" i="1"/>
  <c r="I493" i="1"/>
  <c r="H494" i="1"/>
  <c r="I494" i="1"/>
  <c r="H495" i="1"/>
  <c r="I495" i="1"/>
  <c r="J495" i="1"/>
  <c r="H496" i="1"/>
  <c r="I496" i="1"/>
  <c r="H497" i="1"/>
  <c r="I497" i="1"/>
  <c r="H498" i="1"/>
  <c r="I498" i="1"/>
  <c r="H499" i="1"/>
  <c r="I499" i="1"/>
  <c r="J499" i="1"/>
  <c r="H500" i="1"/>
  <c r="I500" i="1"/>
  <c r="H501" i="1"/>
  <c r="I501" i="1"/>
  <c r="H502" i="1"/>
  <c r="I502" i="1"/>
  <c r="H503" i="1"/>
  <c r="I503" i="1"/>
  <c r="J503" i="1"/>
  <c r="H504" i="1"/>
  <c r="I504" i="1"/>
  <c r="H505" i="1"/>
  <c r="I505" i="1"/>
  <c r="H506" i="1"/>
  <c r="I506" i="1"/>
  <c r="H507" i="1"/>
  <c r="I507" i="1"/>
  <c r="J507" i="1"/>
  <c r="H508" i="1"/>
  <c r="I508" i="1"/>
  <c r="H509" i="1"/>
  <c r="I509" i="1"/>
  <c r="H510" i="1"/>
  <c r="I510" i="1"/>
  <c r="H511" i="1"/>
  <c r="I511" i="1"/>
  <c r="J511" i="1"/>
  <c r="H512" i="1"/>
  <c r="I512" i="1"/>
  <c r="H513" i="1"/>
  <c r="I513" i="1"/>
  <c r="H514" i="1"/>
  <c r="I514" i="1"/>
  <c r="H515" i="1"/>
  <c r="I515" i="1"/>
  <c r="J515" i="1"/>
  <c r="H516" i="1"/>
  <c r="I516" i="1"/>
  <c r="H517" i="1"/>
  <c r="I517" i="1"/>
  <c r="H518" i="1"/>
  <c r="I518" i="1"/>
  <c r="H519" i="1"/>
  <c r="I519" i="1"/>
  <c r="J519" i="1"/>
  <c r="H520" i="1"/>
  <c r="I520" i="1"/>
  <c r="H521" i="1"/>
  <c r="I521" i="1"/>
  <c r="H522" i="1"/>
  <c r="I522" i="1"/>
  <c r="H523" i="1"/>
  <c r="I523" i="1"/>
  <c r="J523" i="1"/>
  <c r="H524" i="1"/>
  <c r="I524" i="1"/>
  <c r="H525" i="1"/>
  <c r="I525" i="1"/>
  <c r="H526" i="1"/>
  <c r="I526" i="1"/>
  <c r="H527" i="1"/>
  <c r="I527" i="1"/>
  <c r="J527" i="1"/>
  <c r="H528" i="1"/>
  <c r="I528" i="1"/>
  <c r="H529" i="1"/>
  <c r="I529" i="1"/>
  <c r="H530" i="1"/>
  <c r="I530" i="1"/>
  <c r="H531" i="1"/>
  <c r="I531" i="1"/>
  <c r="J531" i="1"/>
  <c r="H532" i="1"/>
  <c r="I532" i="1"/>
  <c r="H533" i="1"/>
  <c r="I533" i="1"/>
  <c r="H534" i="1"/>
  <c r="I534" i="1"/>
  <c r="H535" i="1"/>
  <c r="I535" i="1"/>
  <c r="J535" i="1"/>
  <c r="H536" i="1"/>
  <c r="I536" i="1"/>
  <c r="H537" i="1"/>
  <c r="I537" i="1"/>
  <c r="H538" i="1"/>
  <c r="I538" i="1"/>
  <c r="H539" i="1"/>
  <c r="I539" i="1"/>
  <c r="J539" i="1"/>
  <c r="H540" i="1"/>
  <c r="I540" i="1"/>
  <c r="H541" i="1"/>
  <c r="I541" i="1"/>
  <c r="H542" i="1"/>
  <c r="I542" i="1"/>
  <c r="H543" i="1"/>
  <c r="I543" i="1"/>
  <c r="J543" i="1"/>
  <c r="H544" i="1"/>
  <c r="I544" i="1"/>
  <c r="H545" i="1"/>
  <c r="I545" i="1"/>
  <c r="H546" i="1"/>
  <c r="I546" i="1"/>
  <c r="H547" i="1"/>
  <c r="I547" i="1"/>
  <c r="J547" i="1"/>
  <c r="H548" i="1"/>
  <c r="I548" i="1"/>
  <c r="H549" i="1"/>
  <c r="I549" i="1"/>
  <c r="H550" i="1"/>
  <c r="I550" i="1"/>
  <c r="H551" i="1"/>
  <c r="I551" i="1"/>
  <c r="J551" i="1"/>
  <c r="H552" i="1"/>
  <c r="I552" i="1"/>
  <c r="H553" i="1"/>
  <c r="I553" i="1"/>
  <c r="H554" i="1"/>
  <c r="I554" i="1"/>
  <c r="H555" i="1"/>
  <c r="I555" i="1"/>
  <c r="J555" i="1"/>
  <c r="H556" i="1"/>
  <c r="I556" i="1"/>
  <c r="H557" i="1"/>
  <c r="I557" i="1"/>
  <c r="H558" i="1"/>
  <c r="I558" i="1"/>
  <c r="H559" i="1"/>
  <c r="I559" i="1"/>
  <c r="J559" i="1"/>
  <c r="H560" i="1"/>
  <c r="I560" i="1"/>
  <c r="H561" i="1"/>
  <c r="I561" i="1"/>
  <c r="H562" i="1"/>
  <c r="I562" i="1"/>
  <c r="H563" i="1"/>
  <c r="I563" i="1"/>
  <c r="J563" i="1"/>
  <c r="H564" i="1"/>
  <c r="I564" i="1"/>
  <c r="H565" i="1"/>
  <c r="I565" i="1"/>
  <c r="H566" i="1"/>
  <c r="I566" i="1"/>
  <c r="H567" i="1"/>
  <c r="I567" i="1"/>
  <c r="J567" i="1"/>
  <c r="H568" i="1"/>
  <c r="I568" i="1"/>
  <c r="H569" i="1"/>
  <c r="I569" i="1"/>
  <c r="H570" i="1"/>
  <c r="I570" i="1"/>
  <c r="H571" i="1"/>
  <c r="I571" i="1"/>
  <c r="J571" i="1"/>
  <c r="H572" i="1"/>
  <c r="I572" i="1"/>
  <c r="H573" i="1"/>
  <c r="I573" i="1"/>
  <c r="H574" i="1"/>
  <c r="I574" i="1"/>
  <c r="H575" i="1"/>
  <c r="I575" i="1"/>
  <c r="J575" i="1"/>
  <c r="H576" i="1"/>
  <c r="I576" i="1"/>
  <c r="H577" i="1"/>
  <c r="I577" i="1"/>
  <c r="H578" i="1"/>
  <c r="I578" i="1"/>
  <c r="H579" i="1"/>
  <c r="I579" i="1"/>
  <c r="J579" i="1"/>
  <c r="H580" i="1"/>
  <c r="I580" i="1"/>
  <c r="H581" i="1"/>
  <c r="I581" i="1"/>
  <c r="H582" i="1"/>
  <c r="I582" i="1"/>
  <c r="H583" i="1"/>
  <c r="I583" i="1"/>
  <c r="J583" i="1"/>
  <c r="H584" i="1"/>
  <c r="I584" i="1"/>
  <c r="H585" i="1"/>
  <c r="I585" i="1"/>
  <c r="H586" i="1"/>
  <c r="I586" i="1"/>
  <c r="H587" i="1"/>
  <c r="I587" i="1"/>
  <c r="J587" i="1"/>
  <c r="H588" i="1"/>
  <c r="I588" i="1"/>
  <c r="H589" i="1"/>
  <c r="I589" i="1"/>
  <c r="H590" i="1"/>
  <c r="I590" i="1"/>
  <c r="H591" i="1"/>
  <c r="I591" i="1"/>
  <c r="J591" i="1"/>
  <c r="H592" i="1"/>
  <c r="I592" i="1"/>
  <c r="H593" i="1"/>
  <c r="I593" i="1"/>
  <c r="H594" i="1"/>
  <c r="I594" i="1"/>
  <c r="H595" i="1"/>
  <c r="I595" i="1"/>
  <c r="J595" i="1"/>
  <c r="H596" i="1"/>
  <c r="I596" i="1"/>
  <c r="H597" i="1"/>
  <c r="I597" i="1"/>
  <c r="H598" i="1"/>
  <c r="I598" i="1"/>
  <c r="H599" i="1"/>
  <c r="I599" i="1"/>
  <c r="J599" i="1"/>
  <c r="H600" i="1"/>
  <c r="I600" i="1"/>
  <c r="H601" i="1"/>
  <c r="I601" i="1"/>
  <c r="H602" i="1"/>
  <c r="I602" i="1"/>
  <c r="H603" i="1"/>
  <c r="I603" i="1"/>
  <c r="J603" i="1"/>
  <c r="H604" i="1"/>
  <c r="I604" i="1"/>
  <c r="H605" i="1"/>
  <c r="I605" i="1"/>
  <c r="H606" i="1"/>
  <c r="I606" i="1"/>
  <c r="H607" i="1"/>
  <c r="I607" i="1"/>
  <c r="J607" i="1"/>
  <c r="H608" i="1"/>
  <c r="I608" i="1"/>
  <c r="H609" i="1"/>
  <c r="I609" i="1"/>
  <c r="H610" i="1"/>
  <c r="I610" i="1"/>
  <c r="H611" i="1"/>
  <c r="I611" i="1"/>
  <c r="J611" i="1"/>
  <c r="H612" i="1"/>
  <c r="I612" i="1"/>
  <c r="H613" i="1"/>
  <c r="I613" i="1"/>
  <c r="H614" i="1"/>
  <c r="I614" i="1"/>
  <c r="H615" i="1"/>
  <c r="I615" i="1"/>
  <c r="J615" i="1"/>
  <c r="H616" i="1"/>
  <c r="I616" i="1"/>
  <c r="H617" i="1"/>
  <c r="I617" i="1"/>
  <c r="H618" i="1"/>
  <c r="I618" i="1"/>
  <c r="H619" i="1"/>
  <c r="I619" i="1"/>
  <c r="J619" i="1"/>
  <c r="H620" i="1"/>
  <c r="I620" i="1"/>
  <c r="H621" i="1"/>
  <c r="I621" i="1"/>
  <c r="H622" i="1"/>
  <c r="I622" i="1"/>
  <c r="H623" i="1"/>
  <c r="I623" i="1"/>
  <c r="J623" i="1"/>
  <c r="H624" i="1"/>
  <c r="I624" i="1"/>
  <c r="H625" i="1"/>
  <c r="I625" i="1"/>
  <c r="H626" i="1"/>
  <c r="I626" i="1"/>
  <c r="H627" i="1"/>
  <c r="I627" i="1"/>
  <c r="J627" i="1"/>
  <c r="H628" i="1"/>
  <c r="I628" i="1"/>
  <c r="H629" i="1"/>
  <c r="I629" i="1"/>
  <c r="H630" i="1"/>
  <c r="I630" i="1"/>
  <c r="H631" i="1"/>
  <c r="I631" i="1"/>
  <c r="J631" i="1"/>
  <c r="H632" i="1"/>
  <c r="I632" i="1"/>
  <c r="H633" i="1"/>
  <c r="I633" i="1"/>
  <c r="H634" i="1"/>
  <c r="I634" i="1"/>
  <c r="H635" i="1"/>
  <c r="I635" i="1"/>
  <c r="J635" i="1"/>
  <c r="H636" i="1"/>
  <c r="I636" i="1"/>
  <c r="H637" i="1"/>
  <c r="I637" i="1"/>
  <c r="H638" i="1"/>
  <c r="I638" i="1"/>
  <c r="H639" i="1"/>
  <c r="I639" i="1"/>
  <c r="J639" i="1"/>
  <c r="H640" i="1"/>
  <c r="I640" i="1"/>
  <c r="H641" i="1"/>
  <c r="I641" i="1"/>
  <c r="H642" i="1"/>
  <c r="I642" i="1"/>
  <c r="H643" i="1"/>
  <c r="I643" i="1"/>
  <c r="J643" i="1"/>
  <c r="H644" i="1"/>
  <c r="I644" i="1"/>
  <c r="H645" i="1"/>
  <c r="I645" i="1"/>
  <c r="H646" i="1"/>
  <c r="I646" i="1"/>
  <c r="H647" i="1"/>
  <c r="I647" i="1"/>
  <c r="J647" i="1"/>
  <c r="H648" i="1"/>
  <c r="I648" i="1"/>
  <c r="H649" i="1"/>
  <c r="I649" i="1"/>
  <c r="H650" i="1"/>
  <c r="I650" i="1"/>
  <c r="H651" i="1"/>
  <c r="I651" i="1"/>
  <c r="J651" i="1"/>
  <c r="H652" i="1"/>
  <c r="I652" i="1"/>
  <c r="H653" i="1"/>
  <c r="I653" i="1"/>
  <c r="H654" i="1"/>
  <c r="I654" i="1"/>
  <c r="H655" i="1"/>
  <c r="I655" i="1"/>
  <c r="J655" i="1"/>
  <c r="H656" i="1"/>
  <c r="I656" i="1"/>
  <c r="H657" i="1"/>
  <c r="I657" i="1"/>
  <c r="H658" i="1"/>
  <c r="I658" i="1"/>
  <c r="H659" i="1"/>
  <c r="I659" i="1"/>
  <c r="J659" i="1"/>
  <c r="H660" i="1"/>
  <c r="I660" i="1"/>
  <c r="H661" i="1"/>
  <c r="I661" i="1"/>
  <c r="H662" i="1"/>
  <c r="I662" i="1"/>
  <c r="H663" i="1"/>
  <c r="I663" i="1"/>
  <c r="J663" i="1"/>
  <c r="H664" i="1"/>
  <c r="I664" i="1"/>
  <c r="H665" i="1"/>
  <c r="I665" i="1"/>
  <c r="H666" i="1"/>
  <c r="I666" i="1"/>
  <c r="H667" i="1"/>
  <c r="I667" i="1"/>
  <c r="J667" i="1"/>
  <c r="H668" i="1"/>
  <c r="I668" i="1"/>
  <c r="H669" i="1"/>
  <c r="I669" i="1"/>
  <c r="H670" i="1"/>
  <c r="I670" i="1"/>
  <c r="H671" i="1"/>
  <c r="I671" i="1"/>
  <c r="J671" i="1"/>
  <c r="H672" i="1"/>
  <c r="I672" i="1"/>
  <c r="H673" i="1"/>
  <c r="I673" i="1"/>
  <c r="H674" i="1"/>
  <c r="I674" i="1"/>
  <c r="H675" i="1"/>
  <c r="I675" i="1"/>
  <c r="J675" i="1"/>
  <c r="H676" i="1"/>
  <c r="I676" i="1"/>
  <c r="H677" i="1"/>
  <c r="I677" i="1"/>
  <c r="H678" i="1"/>
  <c r="I678" i="1"/>
  <c r="H679" i="1"/>
  <c r="I679" i="1"/>
  <c r="J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J2" i="1"/>
  <c r="J4" i="1"/>
  <c r="J5" i="1"/>
  <c r="J6" i="1"/>
  <c r="J8" i="1"/>
  <c r="J9" i="1"/>
  <c r="J10" i="1"/>
  <c r="J12" i="1"/>
  <c r="J13" i="1"/>
  <c r="J14" i="1"/>
  <c r="J16" i="1"/>
  <c r="J17" i="1"/>
  <c r="J18" i="1"/>
  <c r="J20" i="1"/>
  <c r="J21" i="1"/>
  <c r="J22" i="1"/>
  <c r="J24" i="1"/>
  <c r="J25" i="1"/>
  <c r="J26" i="1"/>
  <c r="J28" i="1"/>
  <c r="J29" i="1"/>
  <c r="J30" i="1"/>
  <c r="J32" i="1"/>
  <c r="J33" i="1"/>
  <c r="J34" i="1"/>
  <c r="J36" i="1"/>
  <c r="J37" i="1"/>
  <c r="J38" i="1"/>
  <c r="J40" i="1"/>
  <c r="J41" i="1"/>
  <c r="J42" i="1"/>
  <c r="J44" i="1"/>
  <c r="J45" i="1"/>
  <c r="J46" i="1"/>
  <c r="J48" i="1"/>
  <c r="J49" i="1"/>
  <c r="J50" i="1"/>
  <c r="J52" i="1"/>
  <c r="J53" i="1"/>
  <c r="J54" i="1"/>
  <c r="J56" i="1"/>
  <c r="J57" i="1"/>
  <c r="J58" i="1"/>
  <c r="J60" i="1"/>
  <c r="J61" i="1"/>
  <c r="J62" i="1"/>
  <c r="J64" i="1"/>
  <c r="J65" i="1"/>
  <c r="J66" i="1"/>
  <c r="J68" i="1"/>
  <c r="J69" i="1"/>
  <c r="J70" i="1"/>
  <c r="J72" i="1"/>
  <c r="J73" i="1"/>
  <c r="J74" i="1"/>
  <c r="J76" i="1"/>
  <c r="J77" i="1"/>
  <c r="J78" i="1"/>
  <c r="J80" i="1"/>
  <c r="J81" i="1"/>
  <c r="J82" i="1"/>
  <c r="J84" i="1"/>
  <c r="J85" i="1"/>
  <c r="J86" i="1"/>
  <c r="J88" i="1"/>
  <c r="J89" i="1"/>
  <c r="J90" i="1"/>
  <c r="J92" i="1"/>
  <c r="J93" i="1"/>
  <c r="J94" i="1"/>
  <c r="J96" i="1"/>
  <c r="J97" i="1"/>
  <c r="J98" i="1"/>
  <c r="J100" i="1"/>
  <c r="J101" i="1"/>
  <c r="J102" i="1"/>
  <c r="J104" i="1"/>
  <c r="J105" i="1"/>
  <c r="J106" i="1"/>
  <c r="J108" i="1"/>
  <c r="J109" i="1"/>
  <c r="J110" i="1"/>
  <c r="J112" i="1"/>
  <c r="J113" i="1"/>
  <c r="J114" i="1"/>
  <c r="J116" i="1"/>
  <c r="J117" i="1"/>
  <c r="J118" i="1"/>
  <c r="J120" i="1"/>
  <c r="J121" i="1"/>
  <c r="J122" i="1"/>
  <c r="J124" i="1"/>
  <c r="J125" i="1"/>
  <c r="J126" i="1"/>
  <c r="J128" i="1"/>
  <c r="J129" i="1"/>
  <c r="J130" i="1"/>
  <c r="J132" i="1"/>
  <c r="J133" i="1"/>
  <c r="J134" i="1"/>
  <c r="J136" i="1"/>
  <c r="J137" i="1"/>
  <c r="J138" i="1"/>
  <c r="J140" i="1"/>
  <c r="J141" i="1"/>
  <c r="J142" i="1"/>
  <c r="J144" i="1"/>
  <c r="J145" i="1"/>
  <c r="J146" i="1"/>
  <c r="J148" i="1"/>
  <c r="J149" i="1"/>
  <c r="J150" i="1"/>
  <c r="J152" i="1"/>
  <c r="J153" i="1"/>
  <c r="J154" i="1"/>
  <c r="J156" i="1"/>
  <c r="J157" i="1"/>
  <c r="J158" i="1"/>
  <c r="J160" i="1"/>
  <c r="J161" i="1"/>
  <c r="J162" i="1"/>
  <c r="J164" i="1"/>
  <c r="J165" i="1"/>
  <c r="J166" i="1"/>
  <c r="J168" i="1"/>
  <c r="J169" i="1"/>
  <c r="J170" i="1"/>
  <c r="J172" i="1"/>
  <c r="J173" i="1"/>
  <c r="J174" i="1"/>
  <c r="J176" i="1"/>
  <c r="J177" i="1"/>
  <c r="J178" i="1"/>
  <c r="J180" i="1"/>
  <c r="J181" i="1"/>
  <c r="J182" i="1"/>
  <c r="J184" i="1"/>
  <c r="J185" i="1"/>
  <c r="J186" i="1"/>
  <c r="J188" i="1"/>
  <c r="J189" i="1"/>
  <c r="J190" i="1"/>
  <c r="J192" i="1"/>
  <c r="J193" i="1"/>
  <c r="J194" i="1"/>
  <c r="J196" i="1"/>
  <c r="J197" i="1"/>
  <c r="J198" i="1"/>
  <c r="J200" i="1"/>
  <c r="J201" i="1"/>
  <c r="J202" i="1"/>
  <c r="J204" i="1"/>
  <c r="J205" i="1"/>
  <c r="J206" i="1"/>
  <c r="J208" i="1"/>
  <c r="J209" i="1"/>
  <c r="J210" i="1"/>
  <c r="J212" i="1"/>
  <c r="J213" i="1"/>
  <c r="J214" i="1"/>
  <c r="J216" i="1"/>
  <c r="J217" i="1"/>
  <c r="J218" i="1"/>
  <c r="J220" i="1"/>
  <c r="J221" i="1"/>
  <c r="J222" i="1"/>
  <c r="J224" i="1"/>
  <c r="J225" i="1"/>
  <c r="J226" i="1"/>
  <c r="J228" i="1"/>
  <c r="J229" i="1"/>
  <c r="J230" i="1"/>
  <c r="J232" i="1"/>
  <c r="J233" i="1"/>
  <c r="J234" i="1"/>
  <c r="J236" i="1"/>
  <c r="J237" i="1"/>
  <c r="J238" i="1"/>
  <c r="J240" i="1"/>
  <c r="J241" i="1"/>
  <c r="J242" i="1"/>
  <c r="J244" i="1"/>
  <c r="J245" i="1"/>
  <c r="J246" i="1"/>
  <c r="J248" i="1"/>
  <c r="J249" i="1"/>
  <c r="J250" i="1"/>
  <c r="J252" i="1"/>
  <c r="J253" i="1"/>
  <c r="J254" i="1"/>
  <c r="J256" i="1"/>
  <c r="J257" i="1"/>
  <c r="J258" i="1"/>
  <c r="J260" i="1"/>
  <c r="J261" i="1"/>
  <c r="J262" i="1"/>
  <c r="J264" i="1"/>
  <c r="J265" i="1"/>
  <c r="J266" i="1"/>
  <c r="J268" i="1"/>
  <c r="J269" i="1"/>
  <c r="J270" i="1"/>
  <c r="J272" i="1"/>
  <c r="J273" i="1"/>
  <c r="J274" i="1"/>
  <c r="J276" i="1"/>
  <c r="J277" i="1"/>
  <c r="J278" i="1"/>
  <c r="J280" i="1"/>
  <c r="J281" i="1"/>
  <c r="J282" i="1"/>
  <c r="J284" i="1"/>
  <c r="J285" i="1"/>
  <c r="J286" i="1"/>
  <c r="J288" i="1"/>
  <c r="J289" i="1"/>
  <c r="J290" i="1"/>
  <c r="J292" i="1"/>
  <c r="J293" i="1"/>
  <c r="J294" i="1"/>
  <c r="J296" i="1"/>
  <c r="J297" i="1"/>
  <c r="J298" i="1"/>
  <c r="J300" i="1"/>
  <c r="J301" i="1"/>
  <c r="J302" i="1"/>
  <c r="J304" i="1"/>
  <c r="J305" i="1"/>
  <c r="J306" i="1"/>
  <c r="J308" i="1"/>
  <c r="J309" i="1"/>
  <c r="J310" i="1"/>
  <c r="J312" i="1"/>
  <c r="J313" i="1"/>
  <c r="J314" i="1"/>
  <c r="J316" i="1"/>
  <c r="J317" i="1"/>
  <c r="J318" i="1"/>
  <c r="J320" i="1"/>
  <c r="J321" i="1"/>
  <c r="J322" i="1"/>
  <c r="J324" i="1"/>
  <c r="J325" i="1"/>
  <c r="J326" i="1"/>
  <c r="J328" i="1"/>
  <c r="J329" i="1"/>
  <c r="J330" i="1"/>
  <c r="J332" i="1"/>
  <c r="J333" i="1"/>
  <c r="J334" i="1"/>
  <c r="J336" i="1"/>
  <c r="J337" i="1"/>
  <c r="J338" i="1"/>
  <c r="J340" i="1"/>
  <c r="J341" i="1"/>
  <c r="J342" i="1"/>
  <c r="J344" i="1"/>
  <c r="J345" i="1"/>
  <c r="J346" i="1"/>
  <c r="J348" i="1"/>
  <c r="J349" i="1"/>
  <c r="J350" i="1"/>
  <c r="J352" i="1"/>
  <c r="J353" i="1"/>
  <c r="J354" i="1"/>
  <c r="J356" i="1"/>
  <c r="J357" i="1"/>
  <c r="J358" i="1"/>
  <c r="J360" i="1"/>
  <c r="J361" i="1"/>
  <c r="J362" i="1"/>
  <c r="J364" i="1"/>
  <c r="J365" i="1"/>
  <c r="J366" i="1"/>
  <c r="J368" i="1"/>
  <c r="J369" i="1"/>
  <c r="J370" i="1"/>
  <c r="J372" i="1"/>
  <c r="J373" i="1"/>
  <c r="J374" i="1"/>
  <c r="J376" i="1"/>
  <c r="J377" i="1"/>
  <c r="J378" i="1"/>
  <c r="J380" i="1"/>
  <c r="J381" i="1"/>
  <c r="J382" i="1"/>
  <c r="J384" i="1"/>
  <c r="J385" i="1"/>
  <c r="J386" i="1"/>
  <c r="J388" i="1"/>
  <c r="J389" i="1"/>
  <c r="J390" i="1"/>
  <c r="J392" i="1"/>
  <c r="J393" i="1"/>
  <c r="J394" i="1"/>
  <c r="J396" i="1"/>
  <c r="J397" i="1"/>
  <c r="J398" i="1"/>
  <c r="J400" i="1"/>
  <c r="J401" i="1"/>
  <c r="J402" i="1"/>
  <c r="J404" i="1"/>
  <c r="J405" i="1"/>
  <c r="J406" i="1"/>
  <c r="J408" i="1"/>
  <c r="J409" i="1"/>
  <c r="J410" i="1"/>
  <c r="J412" i="1"/>
  <c r="J413" i="1"/>
  <c r="J414" i="1"/>
  <c r="J416" i="1"/>
  <c r="J417" i="1"/>
  <c r="J418" i="1"/>
  <c r="J420" i="1"/>
  <c r="J421" i="1"/>
  <c r="J422" i="1"/>
  <c r="J424" i="1"/>
  <c r="J425" i="1"/>
  <c r="J426" i="1"/>
  <c r="J428" i="1"/>
  <c r="J429" i="1"/>
  <c r="J430" i="1"/>
  <c r="J432" i="1"/>
  <c r="J433" i="1"/>
  <c r="J434" i="1"/>
  <c r="J436" i="1"/>
  <c r="J437" i="1"/>
  <c r="J438" i="1"/>
  <c r="J440" i="1"/>
  <c r="J441" i="1"/>
  <c r="J442" i="1"/>
  <c r="J444" i="1"/>
  <c r="J445" i="1"/>
  <c r="J446" i="1"/>
  <c r="J448" i="1"/>
  <c r="J449" i="1"/>
  <c r="J450" i="1"/>
  <c r="J452" i="1"/>
  <c r="J453" i="1"/>
  <c r="J454" i="1"/>
  <c r="J456" i="1"/>
  <c r="J457" i="1"/>
  <c r="J458" i="1"/>
  <c r="J460" i="1"/>
  <c r="J461" i="1"/>
  <c r="J462" i="1"/>
  <c r="J464" i="1"/>
  <c r="J465" i="1"/>
  <c r="J466" i="1"/>
  <c r="J468" i="1"/>
  <c r="J469" i="1"/>
  <c r="J470" i="1"/>
  <c r="J472" i="1"/>
  <c r="J473" i="1"/>
  <c r="J474" i="1"/>
  <c r="J476" i="1"/>
  <c r="J477" i="1"/>
  <c r="J478" i="1"/>
  <c r="J480" i="1"/>
  <c r="J481" i="1"/>
  <c r="J482" i="1"/>
  <c r="J484" i="1"/>
  <c r="J485" i="1"/>
  <c r="J486" i="1"/>
  <c r="J488" i="1"/>
  <c r="J489" i="1"/>
  <c r="J490" i="1"/>
  <c r="J492" i="1"/>
  <c r="J493" i="1"/>
  <c r="J494" i="1"/>
  <c r="J496" i="1"/>
  <c r="J497" i="1"/>
  <c r="J498" i="1"/>
  <c r="J500" i="1"/>
  <c r="J501" i="1"/>
  <c r="J502" i="1"/>
  <c r="J504" i="1"/>
  <c r="J505" i="1"/>
  <c r="J506" i="1"/>
  <c r="J508" i="1"/>
  <c r="J509" i="1"/>
  <c r="J510" i="1"/>
  <c r="J512" i="1"/>
  <c r="J513" i="1"/>
  <c r="J514" i="1"/>
  <c r="J516" i="1"/>
  <c r="J517" i="1"/>
  <c r="J518" i="1"/>
  <c r="J520" i="1"/>
  <c r="J521" i="1"/>
  <c r="J522" i="1"/>
  <c r="J524" i="1"/>
  <c r="J525" i="1"/>
  <c r="J526" i="1"/>
  <c r="J528" i="1"/>
  <c r="J529" i="1"/>
  <c r="J530" i="1"/>
  <c r="J532" i="1"/>
  <c r="J533" i="1"/>
  <c r="J534" i="1"/>
  <c r="J536" i="1"/>
  <c r="J537" i="1"/>
  <c r="J538" i="1"/>
  <c r="J540" i="1"/>
  <c r="J541" i="1"/>
  <c r="J542" i="1"/>
  <c r="J544" i="1"/>
  <c r="J545" i="1"/>
  <c r="J546" i="1"/>
  <c r="J548" i="1"/>
  <c r="J549" i="1"/>
  <c r="J550" i="1"/>
  <c r="J552" i="1"/>
  <c r="J553" i="1"/>
  <c r="J554" i="1"/>
  <c r="J556" i="1"/>
  <c r="J557" i="1"/>
  <c r="J558" i="1"/>
  <c r="J560" i="1"/>
  <c r="J561" i="1"/>
  <c r="J562" i="1"/>
  <c r="J564" i="1"/>
  <c r="J565" i="1"/>
  <c r="J566" i="1"/>
  <c r="J568" i="1"/>
  <c r="J569" i="1"/>
  <c r="J570" i="1"/>
  <c r="J572" i="1"/>
  <c r="J573" i="1"/>
  <c r="J574" i="1"/>
  <c r="J576" i="1"/>
  <c r="J577" i="1"/>
  <c r="J578" i="1"/>
  <c r="J580" i="1"/>
  <c r="J581" i="1"/>
  <c r="J582" i="1"/>
  <c r="J584" i="1"/>
  <c r="J585" i="1"/>
  <c r="J586" i="1"/>
  <c r="J588" i="1"/>
  <c r="J589" i="1"/>
  <c r="J590" i="1"/>
  <c r="J592" i="1"/>
  <c r="J593" i="1"/>
  <c r="J594" i="1"/>
  <c r="J596" i="1"/>
  <c r="J597" i="1"/>
  <c r="J598" i="1"/>
  <c r="J600" i="1"/>
  <c r="J601" i="1"/>
  <c r="J602" i="1"/>
  <c r="J604" i="1"/>
  <c r="J605" i="1"/>
  <c r="J606" i="1"/>
  <c r="J608" i="1"/>
  <c r="J609" i="1"/>
  <c r="J610" i="1"/>
  <c r="J612" i="1"/>
  <c r="J613" i="1"/>
  <c r="J614" i="1"/>
  <c r="J616" i="1"/>
  <c r="J617" i="1"/>
  <c r="J618" i="1"/>
  <c r="J620" i="1"/>
  <c r="J621" i="1"/>
  <c r="J622" i="1"/>
  <c r="J624" i="1"/>
  <c r="J625" i="1"/>
  <c r="J626" i="1"/>
  <c r="J628" i="1"/>
  <c r="J629" i="1"/>
  <c r="J630" i="1"/>
  <c r="J632" i="1"/>
  <c r="J633" i="1"/>
  <c r="J634" i="1"/>
  <c r="J636" i="1"/>
  <c r="J637" i="1"/>
  <c r="J638" i="1"/>
  <c r="J640" i="1"/>
  <c r="J641" i="1"/>
  <c r="J642" i="1"/>
  <c r="J644" i="1"/>
  <c r="J645" i="1"/>
  <c r="J646" i="1"/>
  <c r="J648" i="1"/>
  <c r="J649" i="1"/>
  <c r="J650" i="1"/>
  <c r="J652" i="1"/>
  <c r="J653" i="1"/>
  <c r="J654" i="1"/>
  <c r="J656" i="1"/>
  <c r="J657" i="1"/>
  <c r="J658" i="1"/>
  <c r="J660" i="1"/>
  <c r="J661" i="1"/>
  <c r="J662" i="1"/>
  <c r="J664" i="1"/>
  <c r="J665" i="1"/>
  <c r="J666" i="1"/>
  <c r="J668" i="1"/>
  <c r="J669" i="1"/>
  <c r="J670" i="1"/>
  <c r="J672" i="1"/>
  <c r="J673" i="1"/>
  <c r="J674" i="1"/>
  <c r="J676" i="1"/>
  <c r="J677" i="1"/>
  <c r="J678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I29" i="8"/>
  <c r="H29" i="8"/>
  <c r="G29" i="8"/>
  <c r="H28" i="8"/>
  <c r="I28" i="8"/>
  <c r="G28" i="8"/>
  <c r="I6" i="8"/>
  <c r="I24" i="8"/>
  <c r="H24" i="8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2" i="1"/>
  <c r="I5" i="8"/>
  <c r="I4" i="8"/>
  <c r="I13" i="8"/>
  <c r="I3" i="8"/>
  <c r="I12" i="8"/>
  <c r="I16" i="8"/>
  <c r="E25" i="8"/>
  <c r="I17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vera.tilson</author>
  </authors>
  <commentList>
    <comment ref="M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vera.tilson:</t>
        </r>
        <r>
          <rPr>
            <sz val="9"/>
            <color indexed="81"/>
            <rFont val="Tahoma"/>
            <family val="2"/>
          </rPr>
          <t xml:space="preserve">
The last six fields of this table have been added for the solution</t>
        </r>
      </text>
    </comment>
  </commentList>
</comments>
</file>

<file path=xl/sharedStrings.xml><?xml version="1.0" encoding="utf-8"?>
<sst xmlns="http://schemas.openxmlformats.org/spreadsheetml/2006/main" count="2705" uniqueCount="65">
  <si>
    <t>Order ID</t>
  </si>
  <si>
    <t>Drug ID</t>
  </si>
  <si>
    <t>Start Date/time</t>
  </si>
  <si>
    <t>Final Date/time</t>
  </si>
  <si>
    <t>Cancel Date/time</t>
  </si>
  <si>
    <t/>
  </si>
  <si>
    <t>Drug name</t>
  </si>
  <si>
    <t>VANCOMYCIN IVPB (1000-1500MG)   *SH*</t>
  </si>
  <si>
    <t>PANTOPRAZOLE INFUSION   *SH*</t>
  </si>
  <si>
    <t>FUROSEMIDE INFUSION *S*</t>
  </si>
  <si>
    <t>LEVETIRACETAM IVPB   *SH*</t>
  </si>
  <si>
    <t>NOREPINEPHRINE INFUSION *SH*</t>
  </si>
  <si>
    <t>VASOPRESSIN INFUSION   *SH*</t>
  </si>
  <si>
    <t>LEVOTHYROXINE SODIUM 100 MCG IV SOLR *SH*</t>
  </si>
  <si>
    <t>CITRATE TRI SODIUM 0_5% 3191 ML *S*</t>
  </si>
  <si>
    <t>PRISMASATE B22GK 4/0 *S*</t>
  </si>
  <si>
    <t>SODIUM BICARBONATE +/- KCL CVVH OOSQ *S*</t>
  </si>
  <si>
    <t>NS +/-CALCIUM +/- POTASSIUM (CVVH NON-CITRATE) *S*</t>
  </si>
  <si>
    <t># of doses redispensed</t>
  </si>
  <si>
    <t>Duration (Time between doses [in hours])</t>
  </si>
  <si>
    <t>Count of Order ID</t>
  </si>
  <si>
    <t>Row Labels</t>
  </si>
  <si>
    <t>Grand Total</t>
  </si>
  <si>
    <t>Hour</t>
  </si>
  <si>
    <t>Original Schedule</t>
  </si>
  <si>
    <t>Total expected waste</t>
  </si>
  <si>
    <t>Expected Waste in hours of supply</t>
  </si>
  <si>
    <t>Unit Inventory in hrs of supply</t>
  </si>
  <si>
    <t>Virtual Inventory in hrs of supply</t>
  </si>
  <si>
    <t>Inventory in delivery in hrs of supply</t>
  </si>
  <si>
    <t>Percentage of orders cancelled</t>
  </si>
  <si>
    <t>Estimated total annual waste in $ from cancellations</t>
  </si>
  <si>
    <t>Estimated  total annual waste in doses from cancellations</t>
  </si>
  <si>
    <t>number doses per hour</t>
  </si>
  <si>
    <t>Average cost of cancelled order for one hour of supply</t>
  </si>
  <si>
    <t>Average number of doses for one hour supply of cancelled orders</t>
  </si>
  <si>
    <t>Intermediate calculations:</t>
  </si>
  <si>
    <t>Input:</t>
  </si>
  <si>
    <t>Output:</t>
  </si>
  <si>
    <t>Single Batch</t>
  </si>
  <si>
    <t>Two Batches</t>
  </si>
  <si>
    <t>Annual waste in $</t>
  </si>
  <si>
    <t>Annual waste in doses</t>
  </si>
  <si>
    <t>cost per hour of supply</t>
  </si>
  <si>
    <t>Hours of supply translated to $</t>
  </si>
  <si>
    <t>Hours of supply translated to doses</t>
  </si>
  <si>
    <t>Annual number of batch orders (2 x number in sample)</t>
  </si>
  <si>
    <t>Summary</t>
  </si>
  <si>
    <t>cancelled ?</t>
  </si>
  <si>
    <t>Inventory being mixed in hrs of supply</t>
  </si>
  <si>
    <t>First batch</t>
  </si>
  <si>
    <t>Second batch</t>
  </si>
  <si>
    <t xml:space="preserve">Expected waste ( in hours of supply ) </t>
  </si>
  <si>
    <t>Expected waste per avg order
 in [hrs of supply]</t>
  </si>
  <si>
    <t>Index for summary data table (which output to read: 1-in $, 2 - in doses)</t>
  </si>
  <si>
    <t>Parameters from provided data:</t>
  </si>
  <si>
    <t>price per dose</t>
  </si>
  <si>
    <t>Waste with original IT system</t>
  </si>
  <si>
    <t>Waste with new IT system</t>
  </si>
  <si>
    <t>Savings in$ relative to original</t>
  </si>
  <si>
    <t>Savings in doses relative to original</t>
  </si>
  <si>
    <t>cancellation time decimal</t>
  </si>
  <si>
    <t>cancellation hour rounded</t>
  </si>
  <si>
    <t>hour of cancellation 0 to 23</t>
  </si>
  <si>
    <t>Percentage savings relative to 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</si>
</sst>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/d/yy\ h:mm\ AM/PM;@"/>
    <numFmt numFmtId="165" formatCode="_([$$-409]* #,##0.00_);_([$$-409]* \(#,##0.00\);_([$$-409]* &quot;-&quot;??_);_(@_)"/>
    <numFmt numFmtId="166" formatCode="0.0"/>
    <numFmt numFmtId="167" formatCode="&quot;$&quot;#,##0"/>
    <numFmt numFmtId="168" formatCode="#,##0.0"/>
    <numFmt numFmtId="169" formatCode="&quot;$&quot;#,##0.000"/>
  </numFmts>
  <fonts count="15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7030A0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theme="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theme="0"/>
      </right>
      <top style="thick">
        <color theme="0"/>
      </top>
      <bottom style="thick">
        <color theme="0"/>
      </bottom>
      <diagonal/>
    </border>
    <border>
      <left style="medium">
        <color auto="1"/>
      </left>
      <right/>
      <top/>
      <bottom style="thick">
        <color theme="0"/>
      </bottom>
      <diagonal/>
    </border>
    <border>
      <left style="medium">
        <color auto="1"/>
      </left>
      <right/>
      <top style="thick">
        <color theme="0"/>
      </top>
      <bottom style="thick">
        <color theme="0"/>
      </bottom>
      <diagonal/>
    </border>
    <border>
      <left style="medium">
        <color auto="1"/>
      </left>
      <right/>
      <top style="thick">
        <color theme="0"/>
      </top>
      <bottom style="medium">
        <color auto="1"/>
      </bottom>
      <diagonal/>
    </border>
    <border>
      <left/>
      <right style="thin">
        <color theme="0"/>
      </right>
      <top style="thick">
        <color theme="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ck">
        <color theme="0"/>
      </bottom>
      <diagonal/>
    </border>
    <border>
      <left style="thin">
        <color theme="0"/>
      </left>
      <right style="medium">
        <color auto="1"/>
      </right>
      <top/>
      <bottom style="thick">
        <color theme="0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2" borderId="1" applyNumberFormat="0" applyAlignment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applyAlignment="1"/>
    <xf numFmtId="0" fontId="3" fillId="0" borderId="0" xfId="0" applyFont="1"/>
    <xf numFmtId="165" fontId="3" fillId="0" borderId="0" xfId="0" applyNumberFormat="1" applyFont="1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center"/>
    </xf>
    <xf numFmtId="0" fontId="3" fillId="0" borderId="5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6" fontId="0" fillId="0" borderId="5" xfId="0" applyNumberFormat="1" applyBorder="1" applyAlignment="1">
      <alignment horizontal="center"/>
    </xf>
    <xf numFmtId="166" fontId="0" fillId="0" borderId="5" xfId="0" applyNumberFormat="1" applyBorder="1"/>
    <xf numFmtId="2" fontId="0" fillId="0" borderId="0" xfId="0" applyNumberFormat="1" applyAlignment="1">
      <alignment horizontal="center"/>
    </xf>
    <xf numFmtId="0" fontId="0" fillId="0" borderId="0" xfId="0" applyBorder="1"/>
    <xf numFmtId="7" fontId="0" fillId="0" borderId="0" xfId="26" applyNumberFormat="1" applyFont="1" applyAlignment="1">
      <alignment horizontal="center"/>
    </xf>
    <xf numFmtId="10" fontId="0" fillId="0" borderId="0" xfId="27" applyNumberFormat="1" applyFont="1" applyAlignment="1">
      <alignment horizontal="center"/>
    </xf>
    <xf numFmtId="0" fontId="10" fillId="0" borderId="0" xfId="0" applyFont="1"/>
    <xf numFmtId="0" fontId="10" fillId="0" borderId="0" xfId="0" applyFont="1" applyBorder="1"/>
    <xf numFmtId="0" fontId="0" fillId="0" borderId="0" xfId="0" applyFill="1" applyBorder="1"/>
    <xf numFmtId="0" fontId="11" fillId="2" borderId="1" xfId="28" applyFont="1" applyAlignment="1">
      <alignment horizontal="center"/>
    </xf>
    <xf numFmtId="1" fontId="0" fillId="0" borderId="6" xfId="25" applyNumberFormat="1" applyFont="1" applyBorder="1" applyAlignment="1">
      <alignment horizontal="center"/>
    </xf>
    <xf numFmtId="3" fontId="0" fillId="0" borderId="0" xfId="25" applyNumberFormat="1" applyFont="1" applyBorder="1" applyAlignment="1">
      <alignment horizontal="center"/>
    </xf>
    <xf numFmtId="168" fontId="0" fillId="0" borderId="0" xfId="25" applyNumberFormat="1" applyFont="1" applyBorder="1" applyAlignment="1">
      <alignment horizontal="center"/>
    </xf>
    <xf numFmtId="4" fontId="0" fillId="0" borderId="0" xfId="25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5" fontId="0" fillId="0" borderId="0" xfId="26" applyNumberFormat="1" applyFont="1" applyAlignment="1">
      <alignment horizontal="center"/>
    </xf>
    <xf numFmtId="0" fontId="8" fillId="0" borderId="0" xfId="0" applyFont="1" applyBorder="1"/>
    <xf numFmtId="0" fontId="7" fillId="0" borderId="0" xfId="0" applyFont="1" applyBorder="1"/>
    <xf numFmtId="2" fontId="0" fillId="0" borderId="7" xfId="0" applyNumberFormat="1" applyFont="1" applyBorder="1" applyAlignment="1">
      <alignment horizontal="center" vertical="center"/>
    </xf>
    <xf numFmtId="2" fontId="0" fillId="0" borderId="8" xfId="0" applyNumberFormat="1" applyFont="1" applyBorder="1" applyAlignment="1">
      <alignment horizontal="center" vertical="center"/>
    </xf>
    <xf numFmtId="167" fontId="3" fillId="0" borderId="6" xfId="0" applyNumberFormat="1" applyFont="1" applyBorder="1" applyAlignment="1">
      <alignment horizontal="center" vertical="center"/>
    </xf>
    <xf numFmtId="3" fontId="3" fillId="0" borderId="6" xfId="25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2" fontId="0" fillId="0" borderId="13" xfId="0" applyNumberFormat="1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3" fontId="3" fillId="0" borderId="23" xfId="25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/>
    </xf>
    <xf numFmtId="9" fontId="3" fillId="0" borderId="20" xfId="27" applyFont="1" applyBorder="1" applyAlignment="1">
      <alignment horizontal="center" vertical="center"/>
    </xf>
    <xf numFmtId="9" fontId="3" fillId="0" borderId="24" xfId="27" applyFont="1" applyBorder="1" applyAlignment="1">
      <alignment horizontal="center" vertical="center"/>
    </xf>
    <xf numFmtId="0" fontId="10" fillId="3" borderId="9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3" xfId="0" applyFill="1" applyBorder="1"/>
    <xf numFmtId="0" fontId="0" fillId="3" borderId="14" xfId="0" applyFill="1" applyBorder="1"/>
    <xf numFmtId="0" fontId="7" fillId="4" borderId="3" xfId="0" applyFont="1" applyFill="1" applyBorder="1" applyAlignment="1">
      <alignment horizontal="center" wrapText="1"/>
    </xf>
    <xf numFmtId="0" fontId="7" fillId="4" borderId="22" xfId="0" applyFont="1" applyFill="1" applyBorder="1" applyAlignment="1">
      <alignment horizontal="center" wrapText="1"/>
    </xf>
    <xf numFmtId="0" fontId="0" fillId="5" borderId="0" xfId="0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  <xf numFmtId="0" fontId="7" fillId="4" borderId="16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wrapText="1"/>
    </xf>
    <xf numFmtId="0" fontId="7" fillId="4" borderId="2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center" wrapText="1"/>
    </xf>
    <xf numFmtId="0" fontId="7" fillId="4" borderId="2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7" fillId="4" borderId="18" xfId="0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 wrapText="1"/>
    </xf>
  </cellXfs>
  <cellStyles count="29">
    <cellStyle name="Comma" xfId="25" builtinId="3"/>
    <cellStyle name="Currency" xfId="26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Input" xfId="28" builtinId="20"/>
    <cellStyle name="Normal" xfId="0" builtinId="0"/>
    <cellStyle name="Percent" xfId="27" builtinId="5"/>
  </cellStyles>
  <dxfs count="27">
    <dxf>
      <numFmt numFmtId="165" formatCode="_([$$-409]* #,##0.00_);_([$$-409]* \(#,##0.00\);_([$$-409]* &quot;-&quot;??_);_(@_)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7030A0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scheme val="minor"/>
      </font>
      <numFmt numFmtId="169" formatCode="&quot;$&quot;#,##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7030A0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wrapText="0" indent="0" justifyLastLine="0" shrinkToFit="0" readingOrder="0"/>
    </dxf>
    <dxf>
      <numFmt numFmtId="164" formatCode="[$-409]m/d/yy\ h:mm\ AM/P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numFmt numFmtId="14" formatCode="0.00%"/>
    </dxf>
    <dxf>
      <alignment horizontal="center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Medication inventory diagram for the original schedule</a:t>
            </a:r>
          </a:p>
        </c:rich>
      </c:tx>
      <c:layout>
        <c:manualLayout>
          <c:xMode val="edge"/>
          <c:yMode val="edge"/>
          <c:x val="8.8854604136987606E-2"/>
          <c:y val="1.619433198380569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368503937007905E-2"/>
          <c:y val="0.20051750796885301"/>
          <c:w val="0.58328626421697305"/>
          <c:h val="0.714489581986491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ModelOriginalSchedule!$D$2:$D$4</c:f>
              <c:strCache>
                <c:ptCount val="3"/>
                <c:pt idx="0">
                  <c:v>Unit Inventory in hrs of supply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ModelOriginalSchedule!$C$6:$C$29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ModelOriginalSchedule!$D$6:$D$29</c:f>
              <c:numCache>
                <c:formatCode>0.0</c:formatCode>
                <c:ptCount val="24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24</c:v>
                </c:pt>
                <c:pt idx="17">
                  <c:v>23</c:v>
                </c:pt>
                <c:pt idx="18">
                  <c:v>22</c:v>
                </c:pt>
                <c:pt idx="19">
                  <c:v>21</c:v>
                </c:pt>
                <c:pt idx="20">
                  <c:v>20</c:v>
                </c:pt>
                <c:pt idx="21">
                  <c:v>19</c:v>
                </c:pt>
                <c:pt idx="22">
                  <c:v>18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C-44CE-800C-1914E562D17F}"/>
            </c:ext>
          </c:extLst>
        </c:ser>
        <c:ser>
          <c:idx val="1"/>
          <c:order val="1"/>
          <c:tx>
            <c:strRef>
              <c:f>ModelOriginalSchedule!$E$2:$E$4</c:f>
              <c:strCache>
                <c:ptCount val="3"/>
                <c:pt idx="0">
                  <c:v>Inventory being mixed in hrs of supply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numRef>
              <c:f>ModelOriginalSchedule!$C$6:$C$29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ModelOriginalSchedule!$E$6:$E$29</c:f>
              <c:numCache>
                <c:formatCode>0.0</c:formatCode>
                <c:ptCount val="24"/>
                <c:pt idx="6">
                  <c:v>0</c:v>
                </c:pt>
                <c:pt idx="7">
                  <c:v>3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15</c:v>
                </c:pt>
                <c:pt idx="12">
                  <c:v>18</c:v>
                </c:pt>
                <c:pt idx="1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C-44CE-800C-1914E562D17F}"/>
            </c:ext>
          </c:extLst>
        </c:ser>
        <c:ser>
          <c:idx val="2"/>
          <c:order val="2"/>
          <c:tx>
            <c:strRef>
              <c:f>ModelOriginalSchedule!$F$2:$F$4</c:f>
              <c:strCache>
                <c:ptCount val="3"/>
                <c:pt idx="0">
                  <c:v>Virtual Inventory in hrs of supply</c:v>
                </c:pt>
              </c:strCache>
            </c:strRef>
          </c:tx>
          <c:spPr>
            <a:pattFill prst="pct20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ModelOriginalSchedule!$C$6:$C$29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ModelOriginalSchedule!$F$6:$F$29</c:f>
              <c:numCache>
                <c:formatCode>0.0</c:formatCode>
                <c:ptCount val="24"/>
                <c:pt idx="6">
                  <c:v>24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12</c:v>
                </c:pt>
                <c:pt idx="11">
                  <c:v>9</c:v>
                </c:pt>
                <c:pt idx="12">
                  <c:v>6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C-44CE-800C-1914E562D17F}"/>
            </c:ext>
          </c:extLst>
        </c:ser>
        <c:ser>
          <c:idx val="3"/>
          <c:order val="3"/>
          <c:tx>
            <c:strRef>
              <c:f>ModelOriginalSchedule!$G$2:$G$4</c:f>
              <c:strCache>
                <c:ptCount val="3"/>
                <c:pt idx="0">
                  <c:v>Inventory in delivery in hrs of supply</c:v>
                </c:pt>
              </c:strCache>
            </c:strRef>
          </c:tx>
          <c:spPr>
            <a:pattFill prst="wdUpDiag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ModelOriginalSchedule!$C$6:$C$29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ModelOriginalSchedule!$G$6:$G$29</c:f>
              <c:numCache>
                <c:formatCode>0.0</c:formatCode>
                <c:ptCount val="24"/>
                <c:pt idx="14">
                  <c:v>24</c:v>
                </c:pt>
                <c:pt idx="1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C-44CE-800C-1914E562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overlap val="100"/>
        <c:axId val="-2147223920"/>
        <c:axId val="-2147222128"/>
      </c:barChart>
      <c:scatterChart>
        <c:scatterStyle val="smoothMarker"/>
        <c:varyColors val="0"/>
        <c:ser>
          <c:idx val="4"/>
          <c:order val="4"/>
          <c:tx>
            <c:v>Cancellaton Arrival Probability</c:v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diamond"/>
            <c:size val="9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CancellationHistogram!$B$4:$B$27</c:f>
              <c:numCache>
                <c:formatCode>0.00%</c:formatCode>
                <c:ptCount val="24"/>
                <c:pt idx="0">
                  <c:v>1.5778251599147121E-2</c:v>
                </c:pt>
                <c:pt idx="1">
                  <c:v>7.818052594171997E-3</c:v>
                </c:pt>
                <c:pt idx="2">
                  <c:v>7.9601990049751239E-3</c:v>
                </c:pt>
                <c:pt idx="3">
                  <c:v>8.1023454157782508E-3</c:v>
                </c:pt>
                <c:pt idx="4">
                  <c:v>9.2395167022032692E-3</c:v>
                </c:pt>
                <c:pt idx="5">
                  <c:v>6.6808813077469794E-3</c:v>
                </c:pt>
                <c:pt idx="6">
                  <c:v>1.1371712864250177E-2</c:v>
                </c:pt>
                <c:pt idx="7">
                  <c:v>2.6865671641791045E-2</c:v>
                </c:pt>
                <c:pt idx="8">
                  <c:v>4.7476901208244493E-2</c:v>
                </c:pt>
                <c:pt idx="9">
                  <c:v>7.2636815920398015E-2</c:v>
                </c:pt>
                <c:pt idx="10">
                  <c:v>9.7228144989339016E-2</c:v>
                </c:pt>
                <c:pt idx="11">
                  <c:v>0.10874200426439233</c:v>
                </c:pt>
                <c:pt idx="12">
                  <c:v>0.10177683013503909</c:v>
                </c:pt>
                <c:pt idx="13">
                  <c:v>7.377398720682303E-2</c:v>
                </c:pt>
                <c:pt idx="14">
                  <c:v>6.8230277185501065E-2</c:v>
                </c:pt>
                <c:pt idx="15">
                  <c:v>6.9936034115138587E-2</c:v>
                </c:pt>
                <c:pt idx="16">
                  <c:v>6.4250177683013499E-2</c:v>
                </c:pt>
                <c:pt idx="17">
                  <c:v>5.1314854299928929E-2</c:v>
                </c:pt>
                <c:pt idx="18">
                  <c:v>4.2928216062544419E-2</c:v>
                </c:pt>
                <c:pt idx="19">
                  <c:v>2.601279317697228E-2</c:v>
                </c:pt>
                <c:pt idx="20">
                  <c:v>1.8905472636815919E-2</c:v>
                </c:pt>
                <c:pt idx="21">
                  <c:v>2.9424307036247335E-2</c:v>
                </c:pt>
                <c:pt idx="22">
                  <c:v>2.1606254442075336E-2</c:v>
                </c:pt>
                <c:pt idx="23">
                  <c:v>1.1940298507462687E-2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0C-44CE-800C-1914E562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7218512"/>
        <c:axId val="-2147220320"/>
      </c:scatterChart>
      <c:catAx>
        <c:axId val="-214722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7222128"/>
        <c:crosses val="autoZero"/>
        <c:auto val="1"/>
        <c:lblAlgn val="ctr"/>
        <c:lblOffset val="100"/>
        <c:noMultiLvlLbl val="0"/>
      </c:catAx>
      <c:valAx>
        <c:axId val="-2147222128"/>
        <c:scaling>
          <c:orientation val="minMax"/>
          <c:max val="3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147223920"/>
        <c:crosses val="autoZero"/>
        <c:crossBetween val="between"/>
      </c:valAx>
      <c:valAx>
        <c:axId val="-214722032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-2147218512"/>
        <c:crosses val="max"/>
        <c:crossBetween val="midCat"/>
      </c:valAx>
      <c:valAx>
        <c:axId val="-214721851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472203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931981740703896"/>
          <c:y val="8.6894917487540801E-2"/>
          <c:w val="0.309409396576875"/>
          <c:h val="0.317847769028871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Medication inventory diagram for first batch</a:t>
            </a:r>
          </a:p>
        </c:rich>
      </c:tx>
      <c:layout>
        <c:manualLayout>
          <c:xMode val="edge"/>
          <c:yMode val="edge"/>
          <c:x val="8.8854604136987606E-2"/>
          <c:y val="1.619433198380569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368503937007905E-2"/>
          <c:y val="0.20051750796885301"/>
          <c:w val="0.58328626421697305"/>
          <c:h val="0.714489581986491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ModelTwoBatches!$D$2:$D$4</c:f>
              <c:strCache>
                <c:ptCount val="3"/>
                <c:pt idx="0">
                  <c:v>Unit Inventory in hrs of supply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ModelTwoBatches!$D$6:$D$29</c:f>
              <c:numCache>
                <c:formatCode>0.0</c:formatCode>
                <c:ptCount val="24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13</c:v>
                </c:pt>
                <c:pt idx="20">
                  <c:v>12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4-4EC3-9489-ED5CA73D75BE}"/>
            </c:ext>
          </c:extLst>
        </c:ser>
        <c:ser>
          <c:idx val="1"/>
          <c:order val="1"/>
          <c:tx>
            <c:strRef>
              <c:f>ModelTwoBatches!$E$2:$E$4</c:f>
              <c:strCache>
                <c:ptCount val="3"/>
                <c:pt idx="0">
                  <c:v>Inventory being mixed in hrs of supply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numRef>
              <c:f>ModelTwoBatches!$C$6:$C$29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ModelTwoBatches!$E$6:$E$29</c:f>
              <c:numCache>
                <c:formatCode>0.0</c:formatCode>
                <c:ptCount val="24"/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4-4EC3-9489-ED5CA73D75BE}"/>
            </c:ext>
          </c:extLst>
        </c:ser>
        <c:ser>
          <c:idx val="2"/>
          <c:order val="2"/>
          <c:tx>
            <c:strRef>
              <c:f>ModelTwoBatches!$F$2:$F$4</c:f>
              <c:strCache>
                <c:ptCount val="3"/>
                <c:pt idx="0">
                  <c:v>Virtual Inventory in hrs of supply</c:v>
                </c:pt>
              </c:strCache>
            </c:strRef>
          </c:tx>
          <c:spPr>
            <a:pattFill prst="pct20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ModelTwoBatches!$F$6:$F$29</c:f>
              <c:numCache>
                <c:formatCode>0.0</c:formatCode>
                <c:ptCount val="24"/>
                <c:pt idx="6">
                  <c:v>16</c:v>
                </c:pt>
                <c:pt idx="7">
                  <c:v>14</c:v>
                </c:pt>
                <c:pt idx="8">
                  <c:v>12</c:v>
                </c:pt>
                <c:pt idx="9">
                  <c:v>10</c:v>
                </c:pt>
                <c:pt idx="10">
                  <c:v>8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4-4EC3-9489-ED5CA73D75BE}"/>
            </c:ext>
          </c:extLst>
        </c:ser>
        <c:ser>
          <c:idx val="3"/>
          <c:order val="3"/>
          <c:tx>
            <c:strRef>
              <c:f>ModelTwoBatches!$G$2:$G$4</c:f>
              <c:strCache>
                <c:ptCount val="3"/>
                <c:pt idx="0">
                  <c:v>Inventory in delivery in hrs of supply</c:v>
                </c:pt>
              </c:strCache>
            </c:strRef>
          </c:tx>
          <c:spPr>
            <a:pattFill prst="wdUpDiag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ModelTwoBatches!$C$6:$C$29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ModelTwoBatches!$G$6:$G$29</c:f>
              <c:numCache>
                <c:formatCode>0.0</c:formatCode>
                <c:ptCount val="24"/>
                <c:pt idx="14">
                  <c:v>16</c:v>
                </c:pt>
                <c:pt idx="1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4-4EC3-9489-ED5CA73D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overlap val="100"/>
        <c:axId val="-2144254624"/>
        <c:axId val="-2144251952"/>
      </c:barChart>
      <c:scatterChart>
        <c:scatterStyle val="smoothMarker"/>
        <c:varyColors val="0"/>
        <c:ser>
          <c:idx val="4"/>
          <c:order val="4"/>
          <c:tx>
            <c:v>Cancellaton Arrival Probability</c:v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diamond"/>
            <c:size val="9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CancellationHistogram!$B$4:$B$27</c:f>
              <c:numCache>
                <c:formatCode>0.00%</c:formatCode>
                <c:ptCount val="24"/>
                <c:pt idx="0">
                  <c:v>1.5778251599147121E-2</c:v>
                </c:pt>
                <c:pt idx="1">
                  <c:v>7.818052594171997E-3</c:v>
                </c:pt>
                <c:pt idx="2">
                  <c:v>7.9601990049751239E-3</c:v>
                </c:pt>
                <c:pt idx="3">
                  <c:v>8.1023454157782508E-3</c:v>
                </c:pt>
                <c:pt idx="4">
                  <c:v>9.2395167022032692E-3</c:v>
                </c:pt>
                <c:pt idx="5">
                  <c:v>6.6808813077469794E-3</c:v>
                </c:pt>
                <c:pt idx="6">
                  <c:v>1.1371712864250177E-2</c:v>
                </c:pt>
                <c:pt idx="7">
                  <c:v>2.6865671641791045E-2</c:v>
                </c:pt>
                <c:pt idx="8">
                  <c:v>4.7476901208244493E-2</c:v>
                </c:pt>
                <c:pt idx="9">
                  <c:v>7.2636815920398015E-2</c:v>
                </c:pt>
                <c:pt idx="10">
                  <c:v>9.7228144989339016E-2</c:v>
                </c:pt>
                <c:pt idx="11">
                  <c:v>0.10874200426439233</c:v>
                </c:pt>
                <c:pt idx="12">
                  <c:v>0.10177683013503909</c:v>
                </c:pt>
                <c:pt idx="13">
                  <c:v>7.377398720682303E-2</c:v>
                </c:pt>
                <c:pt idx="14">
                  <c:v>6.8230277185501065E-2</c:v>
                </c:pt>
                <c:pt idx="15">
                  <c:v>6.9936034115138587E-2</c:v>
                </c:pt>
                <c:pt idx="16">
                  <c:v>6.4250177683013499E-2</c:v>
                </c:pt>
                <c:pt idx="17">
                  <c:v>5.1314854299928929E-2</c:v>
                </c:pt>
                <c:pt idx="18">
                  <c:v>4.2928216062544419E-2</c:v>
                </c:pt>
                <c:pt idx="19">
                  <c:v>2.601279317697228E-2</c:v>
                </c:pt>
                <c:pt idx="20">
                  <c:v>1.8905472636815919E-2</c:v>
                </c:pt>
                <c:pt idx="21">
                  <c:v>2.9424307036247335E-2</c:v>
                </c:pt>
                <c:pt idx="22">
                  <c:v>2.1606254442075336E-2</c:v>
                </c:pt>
                <c:pt idx="23">
                  <c:v>1.1940298507462687E-2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74-4EC3-9489-ED5CA73D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4246448"/>
        <c:axId val="-2144249200"/>
      </c:scatterChart>
      <c:catAx>
        <c:axId val="-214425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4251952"/>
        <c:crosses val="autoZero"/>
        <c:auto val="1"/>
        <c:lblAlgn val="ctr"/>
        <c:lblOffset val="100"/>
        <c:noMultiLvlLbl val="0"/>
      </c:catAx>
      <c:valAx>
        <c:axId val="-2144251952"/>
        <c:scaling>
          <c:orientation val="minMax"/>
          <c:max val="3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144254624"/>
        <c:crosses val="autoZero"/>
        <c:crossBetween val="between"/>
      </c:valAx>
      <c:valAx>
        <c:axId val="-214424920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-2144246448"/>
        <c:crosses val="max"/>
        <c:crossBetween val="midCat"/>
      </c:valAx>
      <c:valAx>
        <c:axId val="-2144246448"/>
        <c:scaling>
          <c:orientation val="minMax"/>
        </c:scaling>
        <c:delete val="1"/>
        <c:axPos val="b"/>
        <c:majorTickMark val="out"/>
        <c:minorTickMark val="none"/>
        <c:tickLblPos val="nextTo"/>
        <c:crossAx val="-2144249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931981740703896"/>
          <c:y val="8.6894917487540801E-2"/>
          <c:w val="0.309409396576875"/>
          <c:h val="0.317847769028871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Medication inventory diagram for second batch</a:t>
            </a:r>
          </a:p>
        </c:rich>
      </c:tx>
      <c:layout>
        <c:manualLayout>
          <c:xMode val="edge"/>
          <c:yMode val="edge"/>
          <c:x val="8.8854604136987606E-2"/>
          <c:y val="1.619433198380569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368503937007905E-2"/>
          <c:y val="0.20051750796885301"/>
          <c:w val="0.58328626421697305"/>
          <c:h val="0.714489581986491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ModelTwoBatches!$D$2:$D$4</c:f>
              <c:strCache>
                <c:ptCount val="3"/>
                <c:pt idx="0">
                  <c:v>Unit Inventory in hrs of supply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ModelTwoBatches!$R$6:$R$29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ModelTwoBatches!$S$6:$S$29</c:f>
              <c:numCache>
                <c:formatCode>0.0</c:formatCode>
                <c:ptCount val="24"/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F-459A-B8AB-3C49BBFA97C8}"/>
            </c:ext>
          </c:extLst>
        </c:ser>
        <c:ser>
          <c:idx val="1"/>
          <c:order val="1"/>
          <c:tx>
            <c:strRef>
              <c:f>ModelTwoBatches!$E$2:$E$4</c:f>
              <c:strCache>
                <c:ptCount val="3"/>
                <c:pt idx="0">
                  <c:v>Inventory being mixed in hrs of supply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numRef>
              <c:f>ModelTwoBatches!$R$6:$R$29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ModelTwoBatches!$T$6:$T$29</c:f>
              <c:numCache>
                <c:formatCode>0.0</c:formatCode>
                <c:ptCount val="2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F-459A-B8AB-3C49BBFA97C8}"/>
            </c:ext>
          </c:extLst>
        </c:ser>
        <c:ser>
          <c:idx val="2"/>
          <c:order val="2"/>
          <c:tx>
            <c:strRef>
              <c:f>ModelTwoBatches!$F$2:$F$4</c:f>
              <c:strCache>
                <c:ptCount val="3"/>
                <c:pt idx="0">
                  <c:v>Virtual Inventory in hrs of supply</c:v>
                </c:pt>
              </c:strCache>
            </c:strRef>
          </c:tx>
          <c:spPr>
            <a:pattFill prst="pct20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ModelTwoBatches!$R$6:$R$29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ModelTwoBatches!$U$6:$U$29</c:f>
              <c:numCache>
                <c:formatCode>0.0</c:formatCode>
                <c:ptCount val="24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22">
                  <c:v>8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F-459A-B8AB-3C49BBFA97C8}"/>
            </c:ext>
          </c:extLst>
        </c:ser>
        <c:ser>
          <c:idx val="3"/>
          <c:order val="3"/>
          <c:tx>
            <c:strRef>
              <c:f>ModelTwoBatches!$G$2:$G$4</c:f>
              <c:strCache>
                <c:ptCount val="3"/>
                <c:pt idx="0">
                  <c:v>Inventory in delivery in hrs of supply</c:v>
                </c:pt>
              </c:strCache>
            </c:strRef>
          </c:tx>
          <c:spPr>
            <a:pattFill prst="wdUpDiag">
              <a:fgClr>
                <a:schemeClr val="tx1">
                  <a:lumMod val="85000"/>
                  <a:lumOff val="1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</c:spPr>
          <c:invertIfNegative val="0"/>
          <c:cat>
            <c:numRef>
              <c:f>ModelTwoBatches!$R$6:$R$29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ModelTwoBatches!$V$6:$V$29</c:f>
              <c:numCache>
                <c:formatCode>0.0</c:formatCode>
                <c:ptCount val="24"/>
                <c:pt idx="6">
                  <c:v>8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F-459A-B8AB-3C49BBFA9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overlap val="100"/>
        <c:axId val="-2144184720"/>
        <c:axId val="-2144182048"/>
      </c:barChart>
      <c:scatterChart>
        <c:scatterStyle val="smoothMarker"/>
        <c:varyColors val="0"/>
        <c:ser>
          <c:idx val="4"/>
          <c:order val="4"/>
          <c:tx>
            <c:v>Cancellaton Arrival Probability</c:v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diamond"/>
            <c:size val="9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yVal>
            <c:numRef>
              <c:f>CancellationHistogram!$B$4:$B$27</c:f>
              <c:numCache>
                <c:formatCode>0.00%</c:formatCode>
                <c:ptCount val="24"/>
                <c:pt idx="0">
                  <c:v>1.5778251599147121E-2</c:v>
                </c:pt>
                <c:pt idx="1">
                  <c:v>7.818052594171997E-3</c:v>
                </c:pt>
                <c:pt idx="2">
                  <c:v>7.9601990049751239E-3</c:v>
                </c:pt>
                <c:pt idx="3">
                  <c:v>8.1023454157782508E-3</c:v>
                </c:pt>
                <c:pt idx="4">
                  <c:v>9.2395167022032692E-3</c:v>
                </c:pt>
                <c:pt idx="5">
                  <c:v>6.6808813077469794E-3</c:v>
                </c:pt>
                <c:pt idx="6">
                  <c:v>1.1371712864250177E-2</c:v>
                </c:pt>
                <c:pt idx="7">
                  <c:v>2.6865671641791045E-2</c:v>
                </c:pt>
                <c:pt idx="8">
                  <c:v>4.7476901208244493E-2</c:v>
                </c:pt>
                <c:pt idx="9">
                  <c:v>7.2636815920398015E-2</c:v>
                </c:pt>
                <c:pt idx="10">
                  <c:v>9.7228144989339016E-2</c:v>
                </c:pt>
                <c:pt idx="11">
                  <c:v>0.10874200426439233</c:v>
                </c:pt>
                <c:pt idx="12">
                  <c:v>0.10177683013503909</c:v>
                </c:pt>
                <c:pt idx="13">
                  <c:v>7.377398720682303E-2</c:v>
                </c:pt>
                <c:pt idx="14">
                  <c:v>6.8230277185501065E-2</c:v>
                </c:pt>
                <c:pt idx="15">
                  <c:v>6.9936034115138587E-2</c:v>
                </c:pt>
                <c:pt idx="16">
                  <c:v>6.4250177683013499E-2</c:v>
                </c:pt>
                <c:pt idx="17">
                  <c:v>5.1314854299928929E-2</c:v>
                </c:pt>
                <c:pt idx="18">
                  <c:v>4.2928216062544419E-2</c:v>
                </c:pt>
                <c:pt idx="19">
                  <c:v>2.601279317697228E-2</c:v>
                </c:pt>
                <c:pt idx="20">
                  <c:v>1.8905472636815919E-2</c:v>
                </c:pt>
                <c:pt idx="21">
                  <c:v>2.9424307036247335E-2</c:v>
                </c:pt>
                <c:pt idx="22">
                  <c:v>2.1606254442075336E-2</c:v>
                </c:pt>
                <c:pt idx="23">
                  <c:v>1.1940298507462687E-2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5F-459A-B8AB-3C49BBFA9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4176544"/>
        <c:axId val="-2144179296"/>
      </c:scatterChart>
      <c:catAx>
        <c:axId val="-214418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4182048"/>
        <c:crosses val="autoZero"/>
        <c:auto val="1"/>
        <c:lblAlgn val="ctr"/>
        <c:lblOffset val="100"/>
        <c:noMultiLvlLbl val="0"/>
      </c:catAx>
      <c:valAx>
        <c:axId val="-2144182048"/>
        <c:scaling>
          <c:orientation val="minMax"/>
          <c:max val="3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-2144184720"/>
        <c:crosses val="autoZero"/>
        <c:crossBetween val="between"/>
      </c:valAx>
      <c:valAx>
        <c:axId val="-2144179296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-2144176544"/>
        <c:crosses val="max"/>
        <c:crossBetween val="midCat"/>
      </c:valAx>
      <c:valAx>
        <c:axId val="-2144176544"/>
        <c:scaling>
          <c:orientation val="minMax"/>
        </c:scaling>
        <c:delete val="1"/>
        <c:axPos val="b"/>
        <c:majorTickMark val="out"/>
        <c:minorTickMark val="none"/>
        <c:tickLblPos val="nextTo"/>
        <c:crossAx val="-2144179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931981740703896"/>
          <c:y val="8.6894917487540801E-2"/>
          <c:w val="0.309409396576875"/>
          <c:h val="0.317847769028871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[Pharmacy Waste Reduction.xlsx]CancellationHistogram!PivotTable1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Percentage of Orders Cancelled by Cancellation Time</a:t>
            </a:r>
          </a:p>
        </c:rich>
      </c:tx>
      <c:overlay val="0"/>
    </c:title>
    <c:autoTitleDeleted val="0"/>
    <c:pivotFmts>
      <c:pivotFmt>
        <c:idx val="0"/>
        <c:spPr>
          <a:pattFill prst="dkDnDiag">
            <a:fgClr>
              <a:schemeClr val="bg1">
                <a:lumMod val="65000"/>
              </a:schemeClr>
            </a:fgClr>
            <a:bgClr>
              <a:schemeClr val="bg1"/>
            </a:bgClr>
          </a:patt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CancellationHistogram!$B$3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dkDnDiag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</c:spPr>
          <c:invertIfNegative val="0"/>
          <c:cat>
            <c:strRef>
              <c:f>CancellationHistogram!$A$4:$A$28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CancellationHistogram!$B$4:$B$28</c:f>
              <c:numCache>
                <c:formatCode>0.00%</c:formatCode>
                <c:ptCount val="24"/>
                <c:pt idx="0">
                  <c:v>1.5778251599147121E-2</c:v>
                </c:pt>
                <c:pt idx="1">
                  <c:v>7.818052594171997E-3</c:v>
                </c:pt>
                <c:pt idx="2">
                  <c:v>7.9601990049751239E-3</c:v>
                </c:pt>
                <c:pt idx="3">
                  <c:v>8.1023454157782508E-3</c:v>
                </c:pt>
                <c:pt idx="4">
                  <c:v>9.2395167022032692E-3</c:v>
                </c:pt>
                <c:pt idx="5">
                  <c:v>6.6808813077469794E-3</c:v>
                </c:pt>
                <c:pt idx="6">
                  <c:v>1.1371712864250177E-2</c:v>
                </c:pt>
                <c:pt idx="7">
                  <c:v>2.6865671641791045E-2</c:v>
                </c:pt>
                <c:pt idx="8">
                  <c:v>4.7476901208244493E-2</c:v>
                </c:pt>
                <c:pt idx="9">
                  <c:v>7.2636815920398015E-2</c:v>
                </c:pt>
                <c:pt idx="10">
                  <c:v>9.7228144989339016E-2</c:v>
                </c:pt>
                <c:pt idx="11">
                  <c:v>0.10874200426439233</c:v>
                </c:pt>
                <c:pt idx="12">
                  <c:v>0.10177683013503909</c:v>
                </c:pt>
                <c:pt idx="13">
                  <c:v>7.377398720682303E-2</c:v>
                </c:pt>
                <c:pt idx="14">
                  <c:v>6.8230277185501065E-2</c:v>
                </c:pt>
                <c:pt idx="15">
                  <c:v>6.9936034115138587E-2</c:v>
                </c:pt>
                <c:pt idx="16">
                  <c:v>6.4250177683013499E-2</c:v>
                </c:pt>
                <c:pt idx="17">
                  <c:v>5.1314854299928929E-2</c:v>
                </c:pt>
                <c:pt idx="18">
                  <c:v>4.2928216062544419E-2</c:v>
                </c:pt>
                <c:pt idx="19">
                  <c:v>2.601279317697228E-2</c:v>
                </c:pt>
                <c:pt idx="20">
                  <c:v>1.8905472636815919E-2</c:v>
                </c:pt>
                <c:pt idx="21">
                  <c:v>2.9424307036247335E-2</c:v>
                </c:pt>
                <c:pt idx="22">
                  <c:v>2.1606254442075336E-2</c:v>
                </c:pt>
                <c:pt idx="23">
                  <c:v>1.1940298507462687E-2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7-4391-8F27-0DA9DF9BE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-17"/>
        <c:axId val="-2147108368"/>
        <c:axId val="-2147105504"/>
      </c:barChart>
      <c:catAx>
        <c:axId val="-2147108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47105504"/>
        <c:crosses val="autoZero"/>
        <c:auto val="1"/>
        <c:lblAlgn val="ctr"/>
        <c:lblOffset val="100"/>
        <c:noMultiLvlLbl val="0"/>
      </c:catAx>
      <c:valAx>
        <c:axId val="-214710550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-214710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146049</xdr:colOff>
      <xdr:row>35</xdr:row>
      <xdr:rowOff>3175</xdr:rowOff>
    </xdr:from>
    <xdr:to>
      <xdr:col>13</xdr:col>
      <xdr:colOff>155575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34</xdr:row>
      <xdr:rowOff>180974</xdr:rowOff>
    </xdr:from>
    <xdr:to>
      <xdr:col>13</xdr:col>
      <xdr:colOff>25400</xdr:colOff>
      <xdr:row>60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28</xdr:col>
      <xdr:colOff>368300</xdr:colOff>
      <xdr:row>60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342899</xdr:colOff>
      <xdr:row>4</xdr:row>
      <xdr:rowOff>14286</xdr:rowOff>
    </xdr:from>
    <xdr:to>
      <xdr:col>11</xdr:col>
      <xdr:colOff>466724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a" refreshedDate="42220.941026851855" createdVersion="4" refreshedVersion="5" minRefreshableVersion="3" recordCount="8343" xr:uid="{00000000-000A-0000-FFFF-FFFF00000000}">
  <cacheSource type="worksheet">
    <worksheetSource name="Table1"/>
  </cacheSource>
  <cacheFields count="13">
    <cacheField name="Order ID" numFmtId="0">
      <sharedItems containsSemiMixedTypes="0" containsString="0" containsNumber="1" containsInteger="1" minValue="1" maxValue="8343"/>
    </cacheField>
    <cacheField name="Drug ID" numFmtId="0">
      <sharedItems containsSemiMixedTypes="0" containsString="0" containsNumber="1" containsInteger="1" minValue="1" maxValue="11"/>
    </cacheField>
    <cacheField name="Start Date/time" numFmtId="164">
      <sharedItems containsSemiMixedTypes="0" containsNonDate="0" containsDate="1" containsString="0" minDate="2012-01-01T03:55:11" maxDate="2012-12-31T15:37:01"/>
    </cacheField>
    <cacheField name="Final Date/time" numFmtId="164">
      <sharedItems containsSemiMixedTypes="0" containsNonDate="0" containsDate="1" containsString="0" minDate="2012-01-04T01:11:11" maxDate="2013-03-01T15:37:00"/>
    </cacheField>
    <cacheField name="Duration (Time between doses [in hours])" numFmtId="0">
      <sharedItems containsSemiMixedTypes="0" containsString="0" containsNumber="1" containsInteger="1" minValue="1" maxValue="24"/>
    </cacheField>
    <cacheField name="Cancel Date/time" numFmtId="164">
      <sharedItems containsDate="1" containsMixedTypes="1" minDate="2012-01-01T11:52:27" maxDate="2013-02-02T12:11:34"/>
    </cacheField>
    <cacheField name="# of doses redispensed" numFmtId="0">
      <sharedItems containsSemiMixedTypes="0" containsString="0" containsNumber="1" containsInteger="1" minValue="0" maxValue="8"/>
    </cacheField>
    <cacheField name="cancellation time decimal" numFmtId="2">
      <sharedItems containsMixedTypes="1" containsNumber="1" minValue="0" maxValue="23.966666666666665"/>
    </cacheField>
    <cacheField name="cancellation hour rounded" numFmtId="1">
      <sharedItems containsMixedTypes="1" containsNumber="1" containsInteger="1" minValue="0" maxValue="24"/>
    </cacheField>
    <cacheField name="hour of cancellation 0 to 23" numFmtId="0">
      <sharedItems containsMixedTypes="1" containsNumber="1" containsInteger="1" minValue="0" maxValue="23" count="25">
        <n v="23"/>
        <n v="18"/>
        <n v="0"/>
        <s v="not cancelled"/>
        <n v="9"/>
        <n v="16"/>
        <n v="19"/>
        <n v="14"/>
        <n v="12"/>
        <n v="22"/>
        <n v="10"/>
        <n v="13"/>
        <n v="21"/>
        <n v="8"/>
        <n v="11"/>
        <n v="20"/>
        <n v="2"/>
        <n v="15"/>
        <n v="7"/>
        <n v="3"/>
        <n v="17"/>
        <n v="6"/>
        <n v="5"/>
        <n v="1"/>
        <n v="4"/>
      </sharedItems>
    </cacheField>
    <cacheField name="number doses per hour" numFmtId="2">
      <sharedItems containsSemiMixedTypes="0" containsString="0" containsNumber="1" minValue="4.1666666666666664E-2" maxValue="1"/>
    </cacheField>
    <cacheField name="cost per hour of supply" numFmtId="169">
      <sharedItems containsSemiMixedTypes="0" containsString="0" containsNumber="1" minValue="0.18133000000000002" maxValue="5.6740000000000004"/>
    </cacheField>
    <cacheField name="cancelled 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43">
  <r>
    <n v="1"/>
    <n v="3"/>
    <d v="2012-01-01T03:55:11"/>
    <d v="2012-03-01T03:55:00"/>
    <n v="24"/>
    <d v="2012-01-02T22:53:39"/>
    <n v="0"/>
    <n v="22.883333333333333"/>
    <n v="23"/>
    <x v="0"/>
    <n v="4.1666666666666664E-2"/>
    <n v="0.18133000000000002"/>
    <b v="1"/>
  </r>
  <r>
    <n v="2"/>
    <n v="1"/>
    <d v="2012-01-01T04:51:12"/>
    <d v="2012-03-01T04:51:00"/>
    <n v="8"/>
    <d v="2012-01-01T18:01:34"/>
    <n v="0"/>
    <n v="18.016666666666666"/>
    <n v="18"/>
    <x v="1"/>
    <n v="0.125"/>
    <n v="0.84929166666666667"/>
    <b v="1"/>
  </r>
  <r>
    <n v="3"/>
    <n v="1"/>
    <d v="2012-01-01T05:48:06"/>
    <d v="2012-03-01T05:48:00"/>
    <n v="8"/>
    <d v="2012-01-01T23:50:10"/>
    <n v="0"/>
    <n v="23.833333333333332"/>
    <n v="24"/>
    <x v="2"/>
    <n v="0.125"/>
    <n v="0.84929166666666667"/>
    <b v="1"/>
  </r>
  <r>
    <n v="4"/>
    <n v="5"/>
    <d v="2012-01-01T07:00:03"/>
    <d v="2012-03-01T07:00:00"/>
    <n v="24"/>
    <d v="2012-01-05T17:45:57"/>
    <n v="0"/>
    <n v="17.75"/>
    <n v="18"/>
    <x v="1"/>
    <n v="4.1666666666666664E-2"/>
    <n v="0.2815833333333333"/>
    <b v="1"/>
  </r>
  <r>
    <n v="5"/>
    <n v="8"/>
    <d v="2012-01-01T08:13:08"/>
    <d v="2012-03-01T08:13:00"/>
    <n v="3"/>
    <d v="2012-01-06T17:32:26"/>
    <n v="0"/>
    <n v="17.533333333333335"/>
    <n v="18"/>
    <x v="1"/>
    <n v="0.33333333333333331"/>
    <n v="0.29998222222222221"/>
    <b v="1"/>
  </r>
  <r>
    <n v="6"/>
    <n v="7"/>
    <d v="2012-01-01T08:11:28"/>
    <d v="2012-01-04T01:11:11"/>
    <n v="24"/>
    <s v=""/>
    <n v="0"/>
    <s v="not cancelled"/>
    <s v="not cancelled"/>
    <x v="3"/>
    <n v="4.1666666666666664E-2"/>
    <n v="1.2958049999999997"/>
    <b v="0"/>
  </r>
  <r>
    <n v="7"/>
    <n v="1"/>
    <d v="2012-01-01T08:58:33"/>
    <d v="2012-03-01T08:58:00"/>
    <n v="8"/>
    <d v="2012-01-02T09:12:01"/>
    <n v="0"/>
    <n v="9.1999999999999993"/>
    <n v="9"/>
    <x v="4"/>
    <n v="0.125"/>
    <n v="0.84929166666666667"/>
    <b v="1"/>
  </r>
  <r>
    <n v="8"/>
    <n v="10"/>
    <d v="2012-01-01T08:24:23"/>
    <d v="2012-03-01T08:24:00"/>
    <n v="1"/>
    <d v="2012-01-08T18:03:15"/>
    <n v="4"/>
    <n v="18.05"/>
    <n v="18"/>
    <x v="1"/>
    <n v="1"/>
    <n v="2.5716000000000001"/>
    <b v="1"/>
  </r>
  <r>
    <n v="9"/>
    <n v="9"/>
    <d v="2012-01-01T09:17:28"/>
    <d v="2012-03-01T09:17:00"/>
    <n v="5"/>
    <d v="2012-01-04T16:07:42"/>
    <n v="0"/>
    <n v="16.116666666666667"/>
    <n v="16"/>
    <x v="5"/>
    <n v="0.2"/>
    <n v="5.6740000000000004"/>
    <b v="1"/>
  </r>
  <r>
    <n v="10"/>
    <n v="9"/>
    <d v="2012-01-01T09:45:07"/>
    <d v="2012-03-01T09:45:00"/>
    <n v="5"/>
    <d v="2012-01-04T19:28:44"/>
    <n v="0"/>
    <n v="19.466666666666665"/>
    <n v="19"/>
    <x v="6"/>
    <n v="0.2"/>
    <n v="5.6740000000000004"/>
    <b v="1"/>
  </r>
  <r>
    <n v="11"/>
    <n v="8"/>
    <d v="2012-01-01T09:47:40"/>
    <d v="2012-03-01T09:47:00"/>
    <n v="3"/>
    <d v="2012-01-05T13:52:33"/>
    <n v="1"/>
    <n v="13.866666666666667"/>
    <n v="14"/>
    <x v="7"/>
    <n v="0.33333333333333331"/>
    <n v="0.29998222222222221"/>
    <b v="1"/>
  </r>
  <r>
    <n v="12"/>
    <n v="1"/>
    <d v="2012-01-01T09:16:57"/>
    <d v="2012-03-01T09:16:00"/>
    <n v="8"/>
    <d v="2012-01-01T11:52:27"/>
    <n v="0"/>
    <n v="11.866666666666667"/>
    <n v="12"/>
    <x v="8"/>
    <n v="0.125"/>
    <n v="0.84929166666666667"/>
    <b v="1"/>
  </r>
  <r>
    <n v="13"/>
    <n v="4"/>
    <d v="2012-01-01T09:48:24"/>
    <d v="2012-03-01T09:48:00"/>
    <n v="12"/>
    <d v="2012-01-01T21:41:41"/>
    <n v="0"/>
    <n v="21.683333333333334"/>
    <n v="22"/>
    <x v="9"/>
    <n v="8.3333333333333329E-2"/>
    <n v="1.448055119047619"/>
    <b v="1"/>
  </r>
  <r>
    <n v="14"/>
    <n v="5"/>
    <d v="2012-01-01T09:50:26"/>
    <d v="2012-03-01T09:50:00"/>
    <n v="24"/>
    <d v="2012-01-03T10:10:41"/>
    <n v="0"/>
    <n v="10.166666666666666"/>
    <n v="10"/>
    <x v="10"/>
    <n v="4.1666666666666664E-2"/>
    <n v="0.2815833333333333"/>
    <b v="1"/>
  </r>
  <r>
    <n v="15"/>
    <n v="3"/>
    <d v="2012-01-01T10:15:51"/>
    <d v="2012-03-01T10:15:00"/>
    <n v="24"/>
    <d v="2012-01-03T12:52:58"/>
    <n v="0"/>
    <n v="12.866666666666667"/>
    <n v="13"/>
    <x v="11"/>
    <n v="4.1666666666666664E-2"/>
    <n v="0.18133000000000002"/>
    <b v="1"/>
  </r>
  <r>
    <n v="16"/>
    <n v="2"/>
    <d v="2012-01-01T10:00:46"/>
    <d v="2012-03-01T10:00:00"/>
    <n v="10"/>
    <d v="2012-01-02T12:03:11"/>
    <n v="0"/>
    <n v="12.05"/>
    <n v="12"/>
    <x v="8"/>
    <n v="0.1"/>
    <n v="0.84959999999999969"/>
    <b v="1"/>
  </r>
  <r>
    <n v="17"/>
    <n v="1"/>
    <d v="2012-01-01T14:49:07"/>
    <d v="2012-03-01T14:49:00"/>
    <n v="8"/>
    <d v="2012-01-02T09:38:15"/>
    <n v="0"/>
    <n v="9.6333333333333329"/>
    <n v="10"/>
    <x v="10"/>
    <n v="0.125"/>
    <n v="0.84929166666666667"/>
    <b v="1"/>
  </r>
  <r>
    <n v="18"/>
    <n v="10"/>
    <d v="2012-01-01T17:32:17"/>
    <d v="2012-01-05T17:32:00"/>
    <n v="1"/>
    <s v=""/>
    <n v="0"/>
    <s v="not cancelled"/>
    <s v="not cancelled"/>
    <x v="3"/>
    <n v="1"/>
    <n v="2.5716000000000001"/>
    <b v="0"/>
  </r>
  <r>
    <n v="19"/>
    <n v="7"/>
    <d v="2012-01-01T17:54:50"/>
    <d v="2012-03-01T17:54:00"/>
    <n v="24"/>
    <d v="2012-01-10T21:47:17"/>
    <n v="0"/>
    <n v="21.783333333333335"/>
    <n v="22"/>
    <x v="9"/>
    <n v="4.1666666666666664E-2"/>
    <n v="1.2958049999999997"/>
    <b v="1"/>
  </r>
  <r>
    <n v="20"/>
    <n v="1"/>
    <d v="2012-01-01T17:17:47"/>
    <d v="2012-03-01T17:17:00"/>
    <n v="8"/>
    <d v="2012-01-01T21:01:25"/>
    <n v="0"/>
    <n v="21.016666666666666"/>
    <n v="21"/>
    <x v="12"/>
    <n v="0.125"/>
    <n v="0.84929166666666667"/>
    <b v="1"/>
  </r>
  <r>
    <n v="21"/>
    <n v="3"/>
    <d v="2012-01-01T17:26:02"/>
    <d v="2012-03-01T17:26:00"/>
    <n v="24"/>
    <d v="2012-01-04T17:58:05"/>
    <n v="0"/>
    <n v="17.966666666666665"/>
    <n v="18"/>
    <x v="1"/>
    <n v="4.1666666666666664E-2"/>
    <n v="0.18133000000000002"/>
    <b v="1"/>
  </r>
  <r>
    <n v="22"/>
    <n v="2"/>
    <d v="2012-01-01T17:24:12"/>
    <d v="2012-03-01T17:24:00"/>
    <n v="10"/>
    <d v="2012-01-03T07:43:43"/>
    <n v="0"/>
    <n v="7.7166666666666668"/>
    <n v="8"/>
    <x v="13"/>
    <n v="0.1"/>
    <n v="0.84959999999999969"/>
    <b v="1"/>
  </r>
  <r>
    <n v="23"/>
    <n v="1"/>
    <d v="2012-01-01T18:29:31"/>
    <d v="2012-01-04T06:28:54"/>
    <n v="12"/>
    <s v=""/>
    <n v="0"/>
    <s v="not cancelled"/>
    <s v="not cancelled"/>
    <x v="3"/>
    <n v="8.3333333333333329E-2"/>
    <n v="0.56619444444444444"/>
    <b v="0"/>
  </r>
  <r>
    <n v="24"/>
    <n v="6"/>
    <d v="2012-01-01T18:40:10"/>
    <d v="2012-03-01T18:40:00"/>
    <n v="24"/>
    <d v="2012-01-05T13:21:01"/>
    <n v="0"/>
    <n v="13.35"/>
    <n v="13"/>
    <x v="11"/>
    <n v="4.1666666666666664E-2"/>
    <n v="0.35218749999999999"/>
    <b v="1"/>
  </r>
  <r>
    <n v="25"/>
    <n v="1"/>
    <d v="2012-01-01T18:31:44"/>
    <d v="2012-03-01T18:31:00"/>
    <n v="8"/>
    <d v="2012-01-02T11:17:33"/>
    <n v="0"/>
    <n v="11.283333333333333"/>
    <n v="11"/>
    <x v="14"/>
    <n v="0.125"/>
    <n v="0.84929166666666667"/>
    <b v="1"/>
  </r>
  <r>
    <n v="26"/>
    <n v="1"/>
    <d v="2012-01-01T20:21:05"/>
    <d v="2012-03-01T20:21:00"/>
    <n v="8"/>
    <d v="2012-01-02T20:11:38"/>
    <n v="0"/>
    <n v="20.183333333333334"/>
    <n v="20"/>
    <x v="15"/>
    <n v="0.125"/>
    <n v="0.84929166666666667"/>
    <b v="1"/>
  </r>
  <r>
    <n v="27"/>
    <n v="2"/>
    <d v="2012-01-01T21:57:15"/>
    <d v="2012-03-01T21:57:00"/>
    <n v="10"/>
    <d v="2012-01-02T01:57:11"/>
    <n v="0"/>
    <n v="1.95"/>
    <n v="2"/>
    <x v="16"/>
    <n v="0.1"/>
    <n v="0.84959999999999969"/>
    <b v="1"/>
  </r>
  <r>
    <n v="28"/>
    <n v="2"/>
    <d v="2012-01-01T23:15:54"/>
    <d v="2012-01-04T09:15:03"/>
    <n v="10"/>
    <s v=""/>
    <n v="0"/>
    <s v="not cancelled"/>
    <s v="not cancelled"/>
    <x v="3"/>
    <n v="0.1"/>
    <n v="0.84959999999999969"/>
    <b v="0"/>
  </r>
  <r>
    <n v="29"/>
    <n v="11"/>
    <d v="2012-01-02T04:44:20"/>
    <d v="2012-03-02T04:44:00"/>
    <n v="1"/>
    <d v="2012-01-08T21:02:41"/>
    <n v="4"/>
    <n v="21.033333333333335"/>
    <n v="21"/>
    <x v="12"/>
    <n v="1"/>
    <n v="1"/>
    <b v="1"/>
  </r>
  <r>
    <n v="30"/>
    <n v="5"/>
    <d v="2012-01-02T05:23:08"/>
    <d v="2012-03-02T05:23:00"/>
    <n v="24"/>
    <d v="2012-01-07T09:32:35"/>
    <n v="0"/>
    <n v="9.5333333333333332"/>
    <n v="10"/>
    <x v="10"/>
    <n v="4.1666666666666664E-2"/>
    <n v="0.2815833333333333"/>
    <b v="1"/>
  </r>
  <r>
    <n v="31"/>
    <n v="7"/>
    <d v="2012-01-02T06:19:40"/>
    <d v="2012-01-05T04:18:45"/>
    <n v="24"/>
    <s v=""/>
    <n v="0"/>
    <s v="not cancelled"/>
    <s v="not cancelled"/>
    <x v="3"/>
    <n v="4.1666666666666664E-2"/>
    <n v="1.2958049999999997"/>
    <b v="0"/>
  </r>
  <r>
    <n v="32"/>
    <n v="5"/>
    <d v="2012-01-02T08:46:49"/>
    <d v="2012-03-02T08:46:00"/>
    <n v="24"/>
    <d v="2012-01-05T18:32:35"/>
    <n v="0"/>
    <n v="18.533333333333335"/>
    <n v="19"/>
    <x v="6"/>
    <n v="4.1666666666666664E-2"/>
    <n v="0.2815833333333333"/>
    <b v="1"/>
  </r>
  <r>
    <n v="33"/>
    <n v="5"/>
    <d v="2012-01-02T09:38:20"/>
    <d v="2012-01-06T16:38:00"/>
    <n v="24"/>
    <d v="2012-01-04T15:45:18"/>
    <n v="0"/>
    <n v="15.75"/>
    <n v="16"/>
    <x v="5"/>
    <n v="4.1666666666666664E-2"/>
    <n v="0.2815833333333333"/>
    <b v="1"/>
  </r>
  <r>
    <n v="34"/>
    <n v="2"/>
    <d v="2012-01-02T12:55:36"/>
    <d v="2012-03-02T12:55:00"/>
    <n v="10"/>
    <d v="2012-01-03T14:05:39"/>
    <n v="0"/>
    <n v="14.083333333333334"/>
    <n v="14"/>
    <x v="7"/>
    <n v="0.1"/>
    <n v="0.84959999999999969"/>
    <b v="1"/>
  </r>
  <r>
    <n v="35"/>
    <n v="1"/>
    <d v="2012-01-02T16:44:58"/>
    <d v="2012-03-02T16:44:00"/>
    <n v="8"/>
    <d v="2012-01-03T14:56:09"/>
    <n v="0"/>
    <n v="14.933333333333334"/>
    <n v="15"/>
    <x v="17"/>
    <n v="0.125"/>
    <n v="0.84929166666666667"/>
    <b v="1"/>
  </r>
  <r>
    <n v="36"/>
    <n v="1"/>
    <d v="2012-01-02T16:40:30"/>
    <d v="2012-03-02T16:40:00"/>
    <n v="8"/>
    <d v="2012-01-03T12:34:26"/>
    <n v="0"/>
    <n v="12.566666666666666"/>
    <n v="13"/>
    <x v="11"/>
    <n v="0.125"/>
    <n v="0.84929166666666667"/>
    <b v="1"/>
  </r>
  <r>
    <n v="37"/>
    <n v="1"/>
    <d v="2012-01-02T16:51:38"/>
    <d v="2012-01-05T08:51:11"/>
    <n v="12"/>
    <s v=""/>
    <n v="0"/>
    <s v="not cancelled"/>
    <s v="not cancelled"/>
    <x v="3"/>
    <n v="8.3333333333333329E-2"/>
    <n v="0.56619444444444444"/>
    <b v="0"/>
  </r>
  <r>
    <n v="38"/>
    <n v="1"/>
    <d v="2012-01-02T16:45:36"/>
    <d v="2012-03-02T16:45:00"/>
    <n v="8"/>
    <d v="2012-01-03T08:22:49"/>
    <n v="0"/>
    <n v="8.3666666666666671"/>
    <n v="8"/>
    <x v="13"/>
    <n v="0.125"/>
    <n v="0.84929166666666667"/>
    <b v="1"/>
  </r>
  <r>
    <n v="39"/>
    <n v="1"/>
    <d v="2012-01-02T16:18:43"/>
    <d v="2012-03-02T16:18:00"/>
    <n v="8"/>
    <d v="2012-01-03T08:41:34"/>
    <n v="0"/>
    <n v="8.6833333333333336"/>
    <n v="9"/>
    <x v="4"/>
    <n v="0.125"/>
    <n v="0.84929166666666667"/>
    <b v="1"/>
  </r>
  <r>
    <n v="40"/>
    <n v="1"/>
    <d v="2012-01-02T16:35:13"/>
    <d v="2012-03-02T16:35:00"/>
    <n v="8"/>
    <d v="2012-01-03T10:17:39"/>
    <n v="0"/>
    <n v="10.283333333333333"/>
    <n v="10"/>
    <x v="10"/>
    <n v="0.125"/>
    <n v="0.84929166666666667"/>
    <b v="1"/>
  </r>
  <r>
    <n v="41"/>
    <n v="11"/>
    <d v="2012-01-02T17:28:19"/>
    <d v="2012-01-05T23:27:46"/>
    <n v="1"/>
    <s v=""/>
    <n v="4"/>
    <s v="not cancelled"/>
    <s v="not cancelled"/>
    <x v="3"/>
    <n v="1"/>
    <n v="1"/>
    <b v="0"/>
  </r>
  <r>
    <n v="42"/>
    <n v="10"/>
    <d v="2012-01-02T17:34:20"/>
    <d v="2012-01-06T04:34:09"/>
    <n v="1"/>
    <s v=""/>
    <n v="6"/>
    <s v="not cancelled"/>
    <s v="not cancelled"/>
    <x v="3"/>
    <n v="1"/>
    <n v="2.5716000000000001"/>
    <b v="0"/>
  </r>
  <r>
    <n v="43"/>
    <n v="1"/>
    <d v="2012-01-02T17:41:05"/>
    <d v="2012-03-02T17:41:00"/>
    <n v="12"/>
    <d v="2012-01-03T07:14:13"/>
    <n v="0"/>
    <n v="7.2333333333333334"/>
    <n v="7"/>
    <x v="18"/>
    <n v="8.3333333333333329E-2"/>
    <n v="0.56619444444444444"/>
    <b v="1"/>
  </r>
  <r>
    <n v="44"/>
    <n v="2"/>
    <d v="2012-01-02T19:05:47"/>
    <d v="2012-03-02T19:05:00"/>
    <n v="10"/>
    <d v="2012-01-05T03:17:08"/>
    <n v="0"/>
    <n v="3.2833333333333332"/>
    <n v="3"/>
    <x v="19"/>
    <n v="0.1"/>
    <n v="0.84959999999999969"/>
    <b v="1"/>
  </r>
  <r>
    <n v="45"/>
    <n v="5"/>
    <d v="2012-01-02T20:06:21"/>
    <d v="2012-03-02T20:06:00"/>
    <n v="24"/>
    <d v="2012-01-05T23:17:25"/>
    <n v="0"/>
    <n v="23.283333333333335"/>
    <n v="23"/>
    <x v="0"/>
    <n v="4.1666666666666664E-2"/>
    <n v="0.2815833333333333"/>
    <b v="1"/>
  </r>
  <r>
    <n v="46"/>
    <n v="6"/>
    <d v="2012-01-02T21:25:56"/>
    <d v="2012-03-02T21:25:00"/>
    <n v="24"/>
    <d v="2012-01-08T13:35:44"/>
    <n v="0"/>
    <n v="13.583333333333334"/>
    <n v="14"/>
    <x v="7"/>
    <n v="4.1666666666666664E-2"/>
    <n v="0.35218749999999999"/>
    <b v="1"/>
  </r>
  <r>
    <n v="47"/>
    <n v="6"/>
    <d v="2012-01-02T21:23:33"/>
    <d v="2012-01-07T00:23:11"/>
    <n v="24"/>
    <s v=""/>
    <n v="0"/>
    <s v="not cancelled"/>
    <s v="not cancelled"/>
    <x v="3"/>
    <n v="4.1666666666666664E-2"/>
    <n v="0.35218749999999999"/>
    <b v="0"/>
  </r>
  <r>
    <n v="48"/>
    <n v="5"/>
    <d v="2012-01-02T22:00:15"/>
    <d v="2012-03-02T22:00:00"/>
    <n v="24"/>
    <d v="2012-01-04T17:41:04"/>
    <n v="0"/>
    <n v="17.683333333333334"/>
    <n v="18"/>
    <x v="1"/>
    <n v="4.1666666666666664E-2"/>
    <n v="0.2815833333333333"/>
    <b v="1"/>
  </r>
  <r>
    <n v="49"/>
    <n v="6"/>
    <d v="2012-01-03T00:50:07"/>
    <d v="2012-03-03T00:50:00"/>
    <n v="24"/>
    <d v="2012-01-16T10:32:09"/>
    <n v="0"/>
    <n v="10.533333333333333"/>
    <n v="11"/>
    <x v="14"/>
    <n v="4.1666666666666664E-2"/>
    <n v="0.35218749999999999"/>
    <b v="1"/>
  </r>
  <r>
    <n v="50"/>
    <n v="6"/>
    <d v="2012-01-03T00:53:25"/>
    <d v="2012-03-03T00:53:00"/>
    <n v="24"/>
    <d v="2012-01-09T10:50:40"/>
    <n v="0"/>
    <n v="10.833333333333334"/>
    <n v="11"/>
    <x v="14"/>
    <n v="4.1666666666666664E-2"/>
    <n v="0.35218749999999999"/>
    <b v="1"/>
  </r>
  <r>
    <n v="51"/>
    <n v="7"/>
    <d v="2012-01-03T01:05:53"/>
    <d v="2012-03-03T01:05:00"/>
    <n v="24"/>
    <d v="2012-01-05T23:23:54"/>
    <n v="0"/>
    <n v="23.383333333333333"/>
    <n v="23"/>
    <x v="0"/>
    <n v="4.1666666666666664E-2"/>
    <n v="1.2958049999999997"/>
    <b v="1"/>
  </r>
  <r>
    <n v="52"/>
    <n v="6"/>
    <d v="2012-01-03T03:29:27"/>
    <d v="2012-03-03T03:29:00"/>
    <n v="24"/>
    <d v="2012-01-08T14:12:54"/>
    <n v="0"/>
    <n v="14.2"/>
    <n v="14"/>
    <x v="7"/>
    <n v="4.1666666666666664E-2"/>
    <n v="0.35218749999999999"/>
    <b v="1"/>
  </r>
  <r>
    <n v="53"/>
    <n v="1"/>
    <d v="2012-01-03T05:12:40"/>
    <d v="2012-03-03T05:12:00"/>
    <n v="8"/>
    <d v="2012-01-04T15:49:31"/>
    <n v="0"/>
    <n v="15.816666666666666"/>
    <n v="16"/>
    <x v="5"/>
    <n v="0.125"/>
    <n v="0.84929166666666667"/>
    <b v="1"/>
  </r>
  <r>
    <n v="54"/>
    <n v="7"/>
    <d v="2012-01-03T06:12:58"/>
    <d v="2012-03-03T06:12:00"/>
    <n v="24"/>
    <d v="2012-01-10T14:52:33"/>
    <n v="0"/>
    <n v="14.866666666666667"/>
    <n v="15"/>
    <x v="17"/>
    <n v="4.1666666666666664E-2"/>
    <n v="1.2958049999999997"/>
    <b v="1"/>
  </r>
  <r>
    <n v="55"/>
    <n v="10"/>
    <d v="2012-01-03T08:25:02"/>
    <d v="2012-03-03T08:25:00"/>
    <n v="1"/>
    <d v="2012-01-10T17:14:44"/>
    <n v="3"/>
    <n v="17.233333333333334"/>
    <n v="17"/>
    <x v="20"/>
    <n v="1"/>
    <n v="2.5716000000000001"/>
    <b v="1"/>
  </r>
  <r>
    <n v="56"/>
    <n v="2"/>
    <d v="2012-01-03T08:23:47"/>
    <d v="2012-03-03T08:23:00"/>
    <n v="10"/>
    <d v="2012-01-03T17:39:18"/>
    <n v="0"/>
    <n v="17.649999999999999"/>
    <n v="18"/>
    <x v="1"/>
    <n v="0.1"/>
    <n v="0.84959999999999969"/>
    <b v="1"/>
  </r>
  <r>
    <n v="57"/>
    <n v="7"/>
    <d v="2012-01-03T08:51:01"/>
    <d v="2012-03-03T08:51:00"/>
    <n v="24"/>
    <d v="2012-01-12T09:31:07"/>
    <n v="0"/>
    <n v="9.5166666666666675"/>
    <n v="10"/>
    <x v="10"/>
    <n v="4.1666666666666664E-2"/>
    <n v="1.2958049999999997"/>
    <b v="1"/>
  </r>
  <r>
    <n v="58"/>
    <n v="8"/>
    <d v="2012-01-03T09:57:11"/>
    <d v="2012-03-03T09:57:00"/>
    <n v="3"/>
    <d v="2012-01-06T15:00:21"/>
    <n v="0"/>
    <n v="15"/>
    <n v="15"/>
    <x v="17"/>
    <n v="0.33333333333333331"/>
    <n v="0.29998222222222221"/>
    <b v="1"/>
  </r>
  <r>
    <n v="59"/>
    <n v="9"/>
    <d v="2012-01-03T09:43:32"/>
    <d v="2012-03-03T09:43:00"/>
    <n v="5"/>
    <d v="2012-01-06T16:24:18"/>
    <n v="0"/>
    <n v="16.399999999999999"/>
    <n v="16"/>
    <x v="5"/>
    <n v="0.2"/>
    <n v="5.6740000000000004"/>
    <b v="1"/>
  </r>
  <r>
    <n v="60"/>
    <n v="2"/>
    <d v="2012-01-03T10:04:20"/>
    <d v="2012-03-03T10:04:00"/>
    <n v="10"/>
    <d v="2012-01-04T10:46:51"/>
    <n v="0"/>
    <n v="10.766666666666667"/>
    <n v="11"/>
    <x v="14"/>
    <n v="0.1"/>
    <n v="0.84959999999999969"/>
    <b v="1"/>
  </r>
  <r>
    <n v="61"/>
    <n v="1"/>
    <d v="2012-01-03T10:02:19"/>
    <d v="2012-03-03T10:02:00"/>
    <n v="8"/>
    <d v="2012-01-03T16:27:51"/>
    <n v="0"/>
    <n v="16.45"/>
    <n v="16"/>
    <x v="5"/>
    <n v="0.125"/>
    <n v="0.84929166666666667"/>
    <b v="1"/>
  </r>
  <r>
    <n v="62"/>
    <n v="2"/>
    <d v="2012-01-03T10:07:18"/>
    <d v="2012-01-06T18:07:10"/>
    <n v="10"/>
    <s v=""/>
    <n v="0"/>
    <s v="not cancelled"/>
    <s v="not cancelled"/>
    <x v="3"/>
    <n v="0.1"/>
    <n v="0.84959999999999969"/>
    <b v="0"/>
  </r>
  <r>
    <n v="63"/>
    <n v="1"/>
    <d v="2012-01-03T15:01:29"/>
    <d v="2012-03-03T15:01:00"/>
    <n v="8"/>
    <d v="2012-01-04T16:03:29"/>
    <n v="0"/>
    <n v="16.05"/>
    <n v="16"/>
    <x v="5"/>
    <n v="0.125"/>
    <n v="0.84929166666666667"/>
    <b v="1"/>
  </r>
  <r>
    <n v="64"/>
    <n v="2"/>
    <d v="2012-01-03T16:01:02"/>
    <d v="2012-03-03T16:01:00"/>
    <n v="10"/>
    <d v="2012-01-04T17:39:51"/>
    <n v="0"/>
    <n v="17.649999999999999"/>
    <n v="18"/>
    <x v="1"/>
    <n v="0.1"/>
    <n v="0.84959999999999969"/>
    <b v="1"/>
  </r>
  <r>
    <n v="65"/>
    <n v="3"/>
    <d v="2012-01-03T17:07:35"/>
    <d v="2012-03-03T17:07:00"/>
    <n v="24"/>
    <d v="2012-01-06T10:19:07"/>
    <n v="0"/>
    <n v="10.316666666666666"/>
    <n v="10"/>
    <x v="10"/>
    <n v="4.1666666666666664E-2"/>
    <n v="0.18133000000000002"/>
    <b v="1"/>
  </r>
  <r>
    <n v="66"/>
    <n v="4"/>
    <d v="2012-01-03T18:15:53"/>
    <d v="2012-03-03T18:15:00"/>
    <n v="12"/>
    <d v="2012-01-05T06:08:58"/>
    <n v="0"/>
    <n v="6.1333333333333337"/>
    <n v="6"/>
    <x v="21"/>
    <n v="8.3333333333333329E-2"/>
    <n v="1.448055119047619"/>
    <b v="1"/>
  </r>
  <r>
    <n v="67"/>
    <n v="8"/>
    <d v="2012-01-03T18:01:50"/>
    <d v="2012-03-03T18:01:00"/>
    <n v="3"/>
    <d v="2012-01-10T11:16:40"/>
    <n v="1"/>
    <n v="11.266666666666667"/>
    <n v="11"/>
    <x v="14"/>
    <n v="0.33333333333333331"/>
    <n v="0.29998222222222221"/>
    <b v="1"/>
  </r>
  <r>
    <n v="68"/>
    <n v="1"/>
    <d v="2012-01-03T18:10:59"/>
    <d v="2012-03-03T18:10:00"/>
    <n v="12"/>
    <d v="2012-01-04T07:38:01"/>
    <n v="0"/>
    <n v="7.6333333333333329"/>
    <n v="8"/>
    <x v="13"/>
    <n v="8.3333333333333329E-2"/>
    <n v="0.56619444444444444"/>
    <b v="1"/>
  </r>
  <r>
    <n v="69"/>
    <n v="1"/>
    <d v="2012-01-03T18:01:47"/>
    <d v="2012-01-07T09:01:25"/>
    <n v="8"/>
    <s v=""/>
    <n v="0"/>
    <s v="not cancelled"/>
    <s v="not cancelled"/>
    <x v="3"/>
    <n v="0.125"/>
    <n v="0.84929166666666667"/>
    <b v="0"/>
  </r>
  <r>
    <n v="70"/>
    <n v="1"/>
    <d v="2012-01-03T18:23:15"/>
    <d v="2012-03-03T18:23:00"/>
    <n v="12"/>
    <d v="2012-01-04T13:41:06"/>
    <n v="0"/>
    <n v="13.683333333333334"/>
    <n v="14"/>
    <x v="7"/>
    <n v="8.3333333333333329E-2"/>
    <n v="0.56619444444444444"/>
    <b v="1"/>
  </r>
  <r>
    <n v="71"/>
    <n v="1"/>
    <d v="2012-01-03T18:20:08"/>
    <d v="2012-03-03T18:20:00"/>
    <n v="8"/>
    <d v="2012-01-04T00:04:08"/>
    <n v="0"/>
    <n v="6.6666666666666666E-2"/>
    <n v="0"/>
    <x v="2"/>
    <n v="0.125"/>
    <n v="0.84929166666666667"/>
    <b v="1"/>
  </r>
  <r>
    <n v="72"/>
    <n v="3"/>
    <d v="2012-01-04T05:45:43"/>
    <d v="2012-03-04T05:45:00"/>
    <n v="24"/>
    <d v="2012-01-06T11:45:34"/>
    <n v="0"/>
    <n v="11.75"/>
    <n v="12"/>
    <x v="8"/>
    <n v="4.1666666666666664E-2"/>
    <n v="0.18133000000000002"/>
    <b v="1"/>
  </r>
  <r>
    <n v="73"/>
    <n v="3"/>
    <d v="2012-01-04T05:38:03"/>
    <d v="2012-01-06T10:37:47"/>
    <n v="24"/>
    <s v=""/>
    <n v="0"/>
    <s v="not cancelled"/>
    <s v="not cancelled"/>
    <x v="3"/>
    <n v="4.1666666666666664E-2"/>
    <n v="0.18133000000000002"/>
    <b v="0"/>
  </r>
  <r>
    <n v="74"/>
    <n v="4"/>
    <d v="2012-01-04T08:05:48"/>
    <d v="2012-03-04T08:05:00"/>
    <n v="12"/>
    <d v="2012-01-06T10:11:46"/>
    <n v="0"/>
    <n v="10.183333333333334"/>
    <n v="10"/>
    <x v="10"/>
    <n v="8.3333333333333329E-2"/>
    <n v="1.448055119047619"/>
    <b v="1"/>
  </r>
  <r>
    <n v="75"/>
    <n v="5"/>
    <d v="2012-01-04T09:33:17"/>
    <d v="2012-01-06T22:33:10"/>
    <n v="24"/>
    <s v=""/>
    <n v="0"/>
    <s v="not cancelled"/>
    <s v="not cancelled"/>
    <x v="3"/>
    <n v="4.1666666666666664E-2"/>
    <n v="0.2815833333333333"/>
    <b v="0"/>
  </r>
  <r>
    <n v="76"/>
    <n v="1"/>
    <d v="2012-01-04T11:04:09"/>
    <d v="2012-03-04T11:04:00"/>
    <n v="8"/>
    <d v="2012-01-04T15:20:42"/>
    <n v="0"/>
    <n v="15.333333333333334"/>
    <n v="15"/>
    <x v="17"/>
    <n v="0.125"/>
    <n v="0.84929166666666667"/>
    <b v="1"/>
  </r>
  <r>
    <n v="77"/>
    <n v="1"/>
    <d v="2012-01-04T11:00:33"/>
    <d v="2012-03-04T11:00:00"/>
    <n v="12"/>
    <d v="2012-01-05T09:27:16"/>
    <n v="0"/>
    <n v="9.4499999999999993"/>
    <n v="9"/>
    <x v="4"/>
    <n v="8.3333333333333329E-2"/>
    <n v="0.56619444444444444"/>
    <b v="1"/>
  </r>
  <r>
    <n v="78"/>
    <n v="10"/>
    <d v="2012-01-04T11:31:49"/>
    <d v="2012-03-04T11:31:00"/>
    <n v="1"/>
    <d v="2012-01-11T02:39:05"/>
    <n v="1"/>
    <n v="2.65"/>
    <n v="3"/>
    <x v="19"/>
    <n v="1"/>
    <n v="2.5716000000000001"/>
    <b v="1"/>
  </r>
  <r>
    <n v="79"/>
    <n v="3"/>
    <d v="2012-01-04T12:25:46"/>
    <d v="2012-03-04T12:25:00"/>
    <n v="24"/>
    <d v="2012-01-06T12:48:41"/>
    <n v="0"/>
    <n v="12.8"/>
    <n v="13"/>
    <x v="11"/>
    <n v="4.1666666666666664E-2"/>
    <n v="0.18133000000000002"/>
    <b v="1"/>
  </r>
  <r>
    <n v="80"/>
    <n v="4"/>
    <d v="2012-01-04T12:10:41"/>
    <d v="2012-03-04T12:10:00"/>
    <n v="12"/>
    <d v="2012-01-06T12:02:58"/>
    <n v="0"/>
    <n v="12.033333333333333"/>
    <n v="12"/>
    <x v="8"/>
    <n v="8.3333333333333329E-2"/>
    <n v="1.448055119047619"/>
    <b v="1"/>
  </r>
  <r>
    <n v="81"/>
    <n v="3"/>
    <d v="2012-01-04T12:00:56"/>
    <d v="2012-03-04T12:00:00"/>
    <n v="24"/>
    <d v="2012-01-06T12:42:28"/>
    <n v="0"/>
    <n v="12.7"/>
    <n v="13"/>
    <x v="11"/>
    <n v="4.1666666666666664E-2"/>
    <n v="0.18133000000000002"/>
    <b v="1"/>
  </r>
  <r>
    <n v="82"/>
    <n v="2"/>
    <d v="2012-01-04T12:26:52"/>
    <d v="2012-01-07T12:26:06"/>
    <n v="10"/>
    <s v=""/>
    <n v="0"/>
    <s v="not cancelled"/>
    <s v="not cancelled"/>
    <x v="3"/>
    <n v="0.1"/>
    <n v="0.84959999999999969"/>
    <b v="0"/>
  </r>
  <r>
    <n v="83"/>
    <n v="1"/>
    <d v="2012-01-04T14:40:40"/>
    <d v="2012-03-04T14:40:00"/>
    <n v="12"/>
    <d v="2012-01-05T07:24:26"/>
    <n v="0"/>
    <n v="7.4"/>
    <n v="7"/>
    <x v="18"/>
    <n v="8.3333333333333329E-2"/>
    <n v="0.56619444444444444"/>
    <b v="1"/>
  </r>
  <r>
    <n v="84"/>
    <n v="4"/>
    <d v="2012-01-04T14:59:00"/>
    <d v="2012-03-04T14:59:00"/>
    <n v="12"/>
    <d v="2012-01-07T09:15:37"/>
    <n v="0"/>
    <n v="9.25"/>
    <n v="9"/>
    <x v="4"/>
    <n v="8.3333333333333329E-2"/>
    <n v="1.448055119047619"/>
    <b v="1"/>
  </r>
  <r>
    <n v="85"/>
    <n v="5"/>
    <d v="2012-01-04T14:53:18"/>
    <d v="2012-03-04T14:53:00"/>
    <n v="24"/>
    <d v="2012-01-09T20:29:37"/>
    <n v="0"/>
    <n v="20.483333333333334"/>
    <n v="20"/>
    <x v="15"/>
    <n v="4.1666666666666664E-2"/>
    <n v="0.2815833333333333"/>
    <b v="1"/>
  </r>
  <r>
    <n v="86"/>
    <n v="1"/>
    <d v="2012-01-04T15:55:05"/>
    <d v="2012-03-04T15:55:00"/>
    <n v="12"/>
    <d v="2012-01-05T14:15:09"/>
    <n v="0"/>
    <n v="14.25"/>
    <n v="14"/>
    <x v="7"/>
    <n v="8.3333333333333329E-2"/>
    <n v="0.56619444444444444"/>
    <b v="1"/>
  </r>
  <r>
    <n v="87"/>
    <n v="5"/>
    <d v="2012-01-04T16:09:08"/>
    <d v="2012-01-07T06:08:57"/>
    <n v="24"/>
    <s v=""/>
    <n v="0"/>
    <s v="not cancelled"/>
    <s v="not cancelled"/>
    <x v="3"/>
    <n v="4.1666666666666664E-2"/>
    <n v="0.2815833333333333"/>
    <b v="0"/>
  </r>
  <r>
    <n v="88"/>
    <n v="4"/>
    <d v="2012-01-04T16:24:53"/>
    <d v="2012-01-07T22:24:00"/>
    <n v="12"/>
    <d v="2012-01-06T12:26:41"/>
    <n v="0"/>
    <n v="12.433333333333334"/>
    <n v="12"/>
    <x v="8"/>
    <n v="8.3333333333333329E-2"/>
    <n v="1.448055119047619"/>
    <b v="1"/>
  </r>
  <r>
    <n v="89"/>
    <n v="7"/>
    <d v="2012-01-04T16:35:15"/>
    <d v="2012-03-04T16:35:00"/>
    <n v="24"/>
    <d v="2012-02-14T10:11:45"/>
    <n v="1"/>
    <n v="10.183333333333334"/>
    <n v="10"/>
    <x v="10"/>
    <n v="4.1666666666666664E-2"/>
    <n v="1.2958049999999997"/>
    <b v="1"/>
  </r>
  <r>
    <n v="90"/>
    <n v="2"/>
    <d v="2012-01-04T16:57:49"/>
    <d v="2012-03-04T16:57:00"/>
    <n v="10"/>
    <d v="2012-01-06T10:14:52"/>
    <n v="0"/>
    <n v="10.233333333333333"/>
    <n v="10"/>
    <x v="10"/>
    <n v="0.1"/>
    <n v="0.84959999999999969"/>
    <b v="1"/>
  </r>
  <r>
    <n v="91"/>
    <n v="5"/>
    <d v="2012-01-04T17:26:05"/>
    <d v="2012-03-04T17:26:00"/>
    <n v="24"/>
    <d v="2012-01-08T16:27:30"/>
    <n v="0"/>
    <n v="16.45"/>
    <n v="16"/>
    <x v="5"/>
    <n v="4.1666666666666664E-2"/>
    <n v="0.2815833333333333"/>
    <b v="1"/>
  </r>
  <r>
    <n v="92"/>
    <n v="1"/>
    <d v="2012-01-04T18:20:18"/>
    <d v="2012-03-04T18:20:00"/>
    <n v="8"/>
    <d v="2012-01-05T21:07:44"/>
    <n v="0"/>
    <n v="21.116666666666667"/>
    <n v="21"/>
    <x v="12"/>
    <n v="0.125"/>
    <n v="0.84929166666666667"/>
    <b v="1"/>
  </r>
  <r>
    <n v="93"/>
    <n v="5"/>
    <d v="2012-01-04T18:54:47"/>
    <d v="2012-03-04T18:54:00"/>
    <n v="24"/>
    <d v="2012-01-07T11:22:59"/>
    <n v="0"/>
    <n v="11.366666666666667"/>
    <n v="11"/>
    <x v="14"/>
    <n v="4.1666666666666664E-2"/>
    <n v="0.2815833333333333"/>
    <b v="1"/>
  </r>
  <r>
    <n v="94"/>
    <n v="1"/>
    <d v="2012-01-04T20:45:50"/>
    <d v="2012-03-04T20:45:00"/>
    <n v="8"/>
    <d v="2012-01-05T06:06:20"/>
    <n v="0"/>
    <n v="6.1"/>
    <n v="6"/>
    <x v="21"/>
    <n v="0.125"/>
    <n v="0.84929166666666667"/>
    <b v="1"/>
  </r>
  <r>
    <n v="95"/>
    <n v="1"/>
    <d v="2012-01-05T00:02:27"/>
    <d v="2012-01-07T08:01:53"/>
    <n v="8"/>
    <s v=""/>
    <n v="0"/>
    <s v="not cancelled"/>
    <s v="not cancelled"/>
    <x v="3"/>
    <n v="0.125"/>
    <n v="0.84929166666666667"/>
    <b v="0"/>
  </r>
  <r>
    <n v="96"/>
    <n v="1"/>
    <d v="2012-01-05T01:35:28"/>
    <d v="2012-03-05T01:35:00"/>
    <n v="12"/>
    <d v="2012-01-06T08:13:24"/>
    <n v="0"/>
    <n v="8.2166666666666668"/>
    <n v="8"/>
    <x v="13"/>
    <n v="8.3333333333333329E-2"/>
    <n v="0.56619444444444444"/>
    <b v="1"/>
  </r>
  <r>
    <n v="97"/>
    <n v="6"/>
    <d v="2012-01-05T02:40:51"/>
    <d v="2012-03-05T02:40:00"/>
    <n v="24"/>
    <d v="2012-01-09T09:04:10"/>
    <n v="0"/>
    <n v="9.0666666666666664"/>
    <n v="9"/>
    <x v="4"/>
    <n v="4.1666666666666664E-2"/>
    <n v="0.35218749999999999"/>
    <b v="1"/>
  </r>
  <r>
    <n v="98"/>
    <n v="5"/>
    <d v="2012-01-05T03:16:56"/>
    <d v="2012-03-05T03:16:00"/>
    <n v="24"/>
    <d v="2012-01-07T04:42:22"/>
    <n v="0"/>
    <n v="4.7"/>
    <n v="5"/>
    <x v="22"/>
    <n v="4.1666666666666664E-2"/>
    <n v="0.2815833333333333"/>
    <b v="1"/>
  </r>
  <r>
    <n v="99"/>
    <n v="6"/>
    <d v="2012-01-05T03:48:32"/>
    <d v="2012-03-05T03:48:00"/>
    <n v="24"/>
    <d v="2012-01-12T11:49:29"/>
    <n v="0"/>
    <n v="11.816666666666666"/>
    <n v="12"/>
    <x v="8"/>
    <n v="4.1666666666666664E-2"/>
    <n v="0.35218749999999999"/>
    <b v="1"/>
  </r>
  <r>
    <n v="100"/>
    <n v="5"/>
    <d v="2012-01-05T05:52:37"/>
    <d v="2012-03-05T05:52:00"/>
    <n v="24"/>
    <d v="2012-01-14T23:45:42"/>
    <n v="0"/>
    <n v="23.75"/>
    <n v="24"/>
    <x v="2"/>
    <n v="4.1666666666666664E-2"/>
    <n v="0.2815833333333333"/>
    <b v="1"/>
  </r>
  <r>
    <n v="101"/>
    <n v="4"/>
    <d v="2012-01-05T08:41:29"/>
    <d v="2012-01-07T15:41:27"/>
    <n v="12"/>
    <s v=""/>
    <n v="0"/>
    <s v="not cancelled"/>
    <s v="not cancelled"/>
    <x v="3"/>
    <n v="8.3333333333333329E-2"/>
    <n v="1.448055119047619"/>
    <b v="0"/>
  </r>
  <r>
    <n v="102"/>
    <n v="7"/>
    <d v="2012-01-05T08:19:54"/>
    <d v="2012-01-07T15:19:30"/>
    <n v="24"/>
    <s v=""/>
    <n v="0"/>
    <s v="not cancelled"/>
    <s v="not cancelled"/>
    <x v="3"/>
    <n v="4.1666666666666664E-2"/>
    <n v="1.2958049999999997"/>
    <b v="0"/>
  </r>
  <r>
    <n v="103"/>
    <n v="6"/>
    <d v="2012-01-05T08:32:27"/>
    <d v="2012-03-05T08:32:00"/>
    <n v="24"/>
    <d v="2012-01-09T09:44:55"/>
    <n v="0"/>
    <n v="9.7333333333333325"/>
    <n v="10"/>
    <x v="10"/>
    <n v="4.1666666666666664E-2"/>
    <n v="0.35218749999999999"/>
    <b v="1"/>
  </r>
  <r>
    <n v="104"/>
    <n v="4"/>
    <d v="2012-01-05T10:39:31"/>
    <d v="2012-03-05T10:39:00"/>
    <n v="12"/>
    <d v="2012-01-08T11:02:06"/>
    <n v="0"/>
    <n v="11.033333333333333"/>
    <n v="11"/>
    <x v="14"/>
    <n v="8.3333333333333329E-2"/>
    <n v="1.448055119047619"/>
    <b v="1"/>
  </r>
  <r>
    <n v="105"/>
    <n v="7"/>
    <d v="2012-01-05T10:54:00"/>
    <d v="2012-03-05T10:54:00"/>
    <n v="24"/>
    <d v="2012-01-15T15:18:52"/>
    <n v="0"/>
    <n v="15.3"/>
    <n v="15"/>
    <x v="17"/>
    <n v="4.1666666666666664E-2"/>
    <n v="1.2958049999999997"/>
    <b v="1"/>
  </r>
  <r>
    <n v="106"/>
    <n v="1"/>
    <d v="2012-01-05T10:49:16"/>
    <d v="2012-03-05T10:49:00"/>
    <n v="8"/>
    <d v="2012-01-05T16:36:09"/>
    <n v="0"/>
    <n v="16.600000000000001"/>
    <n v="17"/>
    <x v="20"/>
    <n v="0.125"/>
    <n v="0.84929166666666667"/>
    <b v="1"/>
  </r>
  <r>
    <n v="107"/>
    <n v="5"/>
    <d v="2012-01-05T13:03:57"/>
    <d v="2012-03-05T13:03:00"/>
    <n v="24"/>
    <d v="2012-01-09T12:42:05"/>
    <n v="0"/>
    <n v="12.7"/>
    <n v="13"/>
    <x v="11"/>
    <n v="4.1666666666666664E-2"/>
    <n v="0.2815833333333333"/>
    <b v="1"/>
  </r>
  <r>
    <n v="108"/>
    <n v="1"/>
    <d v="2012-01-05T14:32:08"/>
    <d v="2012-03-05T14:32:00"/>
    <n v="12"/>
    <d v="2012-01-06T18:25:55"/>
    <n v="0"/>
    <n v="18.416666666666668"/>
    <n v="18"/>
    <x v="1"/>
    <n v="8.3333333333333329E-2"/>
    <n v="0.56619444444444444"/>
    <b v="1"/>
  </r>
  <r>
    <n v="109"/>
    <n v="1"/>
    <d v="2012-01-05T14:45:21"/>
    <d v="2012-03-05T14:45:00"/>
    <n v="8"/>
    <d v="2012-01-05T20:43:49"/>
    <n v="0"/>
    <n v="20.716666666666665"/>
    <n v="21"/>
    <x v="12"/>
    <n v="0.125"/>
    <n v="0.84929166666666667"/>
    <b v="1"/>
  </r>
  <r>
    <n v="110"/>
    <n v="3"/>
    <d v="2012-01-05T15:44:31"/>
    <d v="2012-03-05T15:44:00"/>
    <n v="24"/>
    <d v="2012-01-08T02:06:34"/>
    <n v="0"/>
    <n v="2.1"/>
    <n v="2"/>
    <x v="16"/>
    <n v="4.1666666666666664E-2"/>
    <n v="0.18133000000000002"/>
    <b v="1"/>
  </r>
  <r>
    <n v="111"/>
    <n v="3"/>
    <d v="2012-01-05T17:48:20"/>
    <d v="2012-03-05T17:48:00"/>
    <n v="24"/>
    <d v="2012-01-08T11:40:17"/>
    <n v="0"/>
    <n v="11.666666666666666"/>
    <n v="12"/>
    <x v="8"/>
    <n v="4.1666666666666664E-2"/>
    <n v="0.18133000000000002"/>
    <b v="1"/>
  </r>
  <r>
    <n v="112"/>
    <n v="3"/>
    <d v="2012-01-05T17:18:45"/>
    <d v="2012-03-05T17:18:00"/>
    <n v="24"/>
    <d v="2012-01-08T17:13:50"/>
    <n v="0"/>
    <n v="17.216666666666665"/>
    <n v="17"/>
    <x v="20"/>
    <n v="4.1666666666666664E-2"/>
    <n v="0.18133000000000002"/>
    <b v="1"/>
  </r>
  <r>
    <n v="113"/>
    <n v="1"/>
    <d v="2012-01-05T18:24:51"/>
    <d v="2012-03-05T18:24:00"/>
    <n v="8"/>
    <d v="2012-01-06T14:21:01"/>
    <n v="0"/>
    <n v="14.35"/>
    <n v="14"/>
    <x v="7"/>
    <n v="0.125"/>
    <n v="0.84929166666666667"/>
    <b v="1"/>
  </r>
  <r>
    <n v="114"/>
    <n v="5"/>
    <d v="2012-01-05T18:16:40"/>
    <d v="2012-03-05T18:16:00"/>
    <n v="24"/>
    <d v="2012-01-08T14:29:11"/>
    <n v="0"/>
    <n v="14.483333333333333"/>
    <n v="14"/>
    <x v="7"/>
    <n v="4.1666666666666664E-2"/>
    <n v="0.2815833333333333"/>
    <b v="1"/>
  </r>
  <r>
    <n v="115"/>
    <n v="5"/>
    <d v="2012-01-05T20:03:10"/>
    <d v="2012-03-05T20:03:00"/>
    <n v="24"/>
    <d v="2012-01-08T22:50:28"/>
    <n v="0"/>
    <n v="22.833333333333332"/>
    <n v="23"/>
    <x v="0"/>
    <n v="4.1666666666666664E-2"/>
    <n v="0.2815833333333333"/>
    <b v="1"/>
  </r>
  <r>
    <n v="116"/>
    <n v="2"/>
    <d v="2012-01-05T21:17:05"/>
    <d v="2012-03-05T21:17:00"/>
    <n v="10"/>
    <d v="2012-01-06T08:37:44"/>
    <n v="0"/>
    <n v="8.6166666666666671"/>
    <n v="9"/>
    <x v="4"/>
    <n v="0.1"/>
    <n v="0.84959999999999969"/>
    <b v="1"/>
  </r>
  <r>
    <n v="117"/>
    <n v="6"/>
    <d v="2012-01-05T22:56:35"/>
    <d v="2012-01-08T04:55:41"/>
    <n v="24"/>
    <s v=""/>
    <n v="0"/>
    <s v="not cancelled"/>
    <s v="not cancelled"/>
    <x v="3"/>
    <n v="4.1666666666666664E-2"/>
    <n v="0.35218749999999999"/>
    <b v="0"/>
  </r>
  <r>
    <n v="118"/>
    <n v="5"/>
    <d v="2012-01-05T23:57:03"/>
    <d v="2012-01-09T02:56:11"/>
    <n v="24"/>
    <s v=""/>
    <n v="0"/>
    <s v="not cancelled"/>
    <s v="not cancelled"/>
    <x v="3"/>
    <n v="4.1666666666666664E-2"/>
    <n v="0.2815833333333333"/>
    <b v="0"/>
  </r>
  <r>
    <n v="119"/>
    <n v="7"/>
    <d v="2012-01-06T01:25:27"/>
    <d v="2012-01-08T17:24:59"/>
    <n v="24"/>
    <s v=""/>
    <n v="0"/>
    <s v="not cancelled"/>
    <s v="not cancelled"/>
    <x v="3"/>
    <n v="4.1666666666666664E-2"/>
    <n v="1.2958049999999997"/>
    <b v="0"/>
  </r>
  <r>
    <n v="120"/>
    <n v="5"/>
    <d v="2012-01-06T03:13:08"/>
    <d v="2012-03-06T03:13:00"/>
    <n v="24"/>
    <d v="2012-01-08T15:24:27"/>
    <n v="0"/>
    <n v="15.4"/>
    <n v="15"/>
    <x v="17"/>
    <n v="4.1666666666666664E-2"/>
    <n v="0.2815833333333333"/>
    <b v="1"/>
  </r>
  <r>
    <n v="121"/>
    <n v="3"/>
    <d v="2012-01-06T05:29:28"/>
    <d v="2012-03-06T05:29:00"/>
    <n v="24"/>
    <d v="2012-01-09T11:14:34"/>
    <n v="0"/>
    <n v="11.233333333333333"/>
    <n v="11"/>
    <x v="14"/>
    <n v="4.1666666666666664E-2"/>
    <n v="0.18133000000000002"/>
    <b v="1"/>
  </r>
  <r>
    <n v="122"/>
    <n v="10"/>
    <d v="2012-01-06T06:07:19"/>
    <d v="2012-01-08T22:06:51"/>
    <n v="1"/>
    <s v=""/>
    <n v="1"/>
    <s v="not cancelled"/>
    <s v="not cancelled"/>
    <x v="3"/>
    <n v="1"/>
    <n v="2.5716000000000001"/>
    <b v="0"/>
  </r>
  <r>
    <n v="123"/>
    <n v="1"/>
    <d v="2012-01-06T06:28:14"/>
    <d v="2012-03-06T06:28:00"/>
    <n v="12"/>
    <d v="2012-01-07T14:48:04"/>
    <n v="0"/>
    <n v="14.8"/>
    <n v="15"/>
    <x v="17"/>
    <n v="8.3333333333333329E-2"/>
    <n v="0.56619444444444444"/>
    <b v="1"/>
  </r>
  <r>
    <n v="124"/>
    <n v="8"/>
    <d v="2012-01-06T09:58:56"/>
    <d v="2012-03-06T09:58:00"/>
    <n v="3"/>
    <d v="2012-01-10T02:02:14"/>
    <n v="2"/>
    <n v="2.0333333333333332"/>
    <n v="2"/>
    <x v="16"/>
    <n v="0.33333333333333331"/>
    <n v="0.29998222222222221"/>
    <b v="1"/>
  </r>
  <r>
    <n v="125"/>
    <n v="5"/>
    <d v="2012-01-06T09:02:21"/>
    <d v="2012-03-06T09:02:00"/>
    <n v="24"/>
    <d v="2012-01-08T13:30:41"/>
    <n v="0"/>
    <n v="13.5"/>
    <n v="14"/>
    <x v="7"/>
    <n v="4.1666666666666664E-2"/>
    <n v="0.2815833333333333"/>
    <b v="1"/>
  </r>
  <r>
    <n v="126"/>
    <n v="9"/>
    <d v="2012-01-06T09:08:59"/>
    <d v="2012-03-06T09:08:00"/>
    <n v="5"/>
    <d v="2012-01-09T13:50:38"/>
    <n v="0"/>
    <n v="13.833333333333334"/>
    <n v="14"/>
    <x v="7"/>
    <n v="0.2"/>
    <n v="5.6740000000000004"/>
    <b v="1"/>
  </r>
  <r>
    <n v="127"/>
    <n v="9"/>
    <d v="2012-01-06T09:11:10"/>
    <d v="2012-03-06T09:11:00"/>
    <n v="5"/>
    <d v="2012-01-09T08:49:16"/>
    <n v="0"/>
    <n v="8.8166666666666664"/>
    <n v="9"/>
    <x v="4"/>
    <n v="0.2"/>
    <n v="5.6740000000000004"/>
    <b v="1"/>
  </r>
  <r>
    <n v="128"/>
    <n v="1"/>
    <d v="2012-01-06T09:24:44"/>
    <d v="2012-03-06T09:24:00"/>
    <n v="8"/>
    <d v="2012-01-07T13:49:09"/>
    <n v="0"/>
    <n v="13.816666666666666"/>
    <n v="14"/>
    <x v="7"/>
    <n v="0.125"/>
    <n v="0.84929166666666667"/>
    <b v="1"/>
  </r>
  <r>
    <n v="129"/>
    <n v="1"/>
    <d v="2012-01-06T10:58:38"/>
    <d v="2012-03-06T10:58:00"/>
    <n v="8"/>
    <d v="2012-01-06T14:47:53"/>
    <n v="0"/>
    <n v="14.783333333333333"/>
    <n v="15"/>
    <x v="17"/>
    <n v="0.125"/>
    <n v="0.84929166666666667"/>
    <b v="1"/>
  </r>
  <r>
    <n v="130"/>
    <n v="7"/>
    <d v="2012-01-06T13:32:50"/>
    <d v="2012-03-06T13:32:00"/>
    <n v="24"/>
    <d v="2012-01-22T11:45:00"/>
    <n v="0"/>
    <n v="11.75"/>
    <n v="12"/>
    <x v="8"/>
    <n v="4.1666666666666664E-2"/>
    <n v="1.2958049999999997"/>
    <b v="1"/>
  </r>
  <r>
    <n v="131"/>
    <n v="3"/>
    <d v="2012-01-06T14:18:29"/>
    <d v="2012-03-06T14:18:00"/>
    <n v="24"/>
    <d v="2012-01-09T15:01:36"/>
    <n v="0"/>
    <n v="15.016666666666667"/>
    <n v="15"/>
    <x v="17"/>
    <n v="4.1666666666666664E-2"/>
    <n v="0.18133000000000002"/>
    <b v="1"/>
  </r>
  <r>
    <n v="132"/>
    <n v="1"/>
    <d v="2012-01-06T14:25:03"/>
    <d v="2012-01-10T14:24:51"/>
    <n v="8"/>
    <s v=""/>
    <n v="0"/>
    <s v="not cancelled"/>
    <s v="not cancelled"/>
    <x v="3"/>
    <n v="0.125"/>
    <n v="0.84929166666666667"/>
    <b v="0"/>
  </r>
  <r>
    <n v="133"/>
    <n v="1"/>
    <d v="2012-01-06T14:50:34"/>
    <d v="2012-03-06T14:50:00"/>
    <n v="12"/>
    <d v="2012-01-07T13:08:16"/>
    <n v="0"/>
    <n v="13.133333333333333"/>
    <n v="13"/>
    <x v="11"/>
    <n v="8.3333333333333329E-2"/>
    <n v="0.56619444444444444"/>
    <b v="1"/>
  </r>
  <r>
    <n v="134"/>
    <n v="2"/>
    <d v="2012-01-06T16:12:06"/>
    <d v="2012-01-09T01:11:48"/>
    <n v="10"/>
    <s v=""/>
    <n v="0"/>
    <s v="not cancelled"/>
    <s v="not cancelled"/>
    <x v="3"/>
    <n v="0.1"/>
    <n v="0.84959999999999969"/>
    <b v="0"/>
  </r>
  <r>
    <n v="135"/>
    <n v="6"/>
    <d v="2012-01-06T17:54:03"/>
    <d v="2012-03-06T17:54:00"/>
    <n v="24"/>
    <d v="2012-01-12T10:01:47"/>
    <n v="0"/>
    <n v="10.016666666666667"/>
    <n v="10"/>
    <x v="10"/>
    <n v="4.1666666666666664E-2"/>
    <n v="0.35218749999999999"/>
    <b v="1"/>
  </r>
  <r>
    <n v="136"/>
    <n v="1"/>
    <d v="2012-01-06T17:43:27"/>
    <d v="2012-03-06T17:43:00"/>
    <n v="8"/>
    <d v="2012-01-07T16:16:41"/>
    <n v="0"/>
    <n v="16.266666666666666"/>
    <n v="16"/>
    <x v="5"/>
    <n v="0.125"/>
    <n v="0.84929166666666667"/>
    <b v="1"/>
  </r>
  <r>
    <n v="137"/>
    <n v="2"/>
    <d v="2012-01-06T17:22:46"/>
    <d v="2012-03-06T17:22:00"/>
    <n v="10"/>
    <d v="2012-01-07T10:17:42"/>
    <n v="0"/>
    <n v="10.283333333333333"/>
    <n v="10"/>
    <x v="10"/>
    <n v="0.1"/>
    <n v="0.84959999999999969"/>
    <b v="1"/>
  </r>
  <r>
    <n v="138"/>
    <n v="10"/>
    <d v="2012-01-06T17:58:32"/>
    <d v="2012-01-09T11:58:16"/>
    <n v="1"/>
    <s v=""/>
    <n v="3"/>
    <s v="not cancelled"/>
    <s v="not cancelled"/>
    <x v="3"/>
    <n v="1"/>
    <n v="2.5716000000000001"/>
    <b v="0"/>
  </r>
  <r>
    <n v="139"/>
    <n v="3"/>
    <d v="2012-01-06T17:07:41"/>
    <d v="2012-03-06T17:07:00"/>
    <n v="24"/>
    <d v="2012-01-09T21:39:53"/>
    <n v="0"/>
    <n v="21.65"/>
    <n v="22"/>
    <x v="9"/>
    <n v="4.1666666666666664E-2"/>
    <n v="0.18133000000000002"/>
    <b v="1"/>
  </r>
  <r>
    <n v="140"/>
    <n v="1"/>
    <d v="2012-01-06T18:28:24"/>
    <d v="2012-03-06T18:28:00"/>
    <n v="12"/>
    <d v="2012-01-07T08:51:55"/>
    <n v="0"/>
    <n v="8.85"/>
    <n v="9"/>
    <x v="4"/>
    <n v="8.3333333333333329E-2"/>
    <n v="0.56619444444444444"/>
    <b v="1"/>
  </r>
  <r>
    <n v="141"/>
    <n v="6"/>
    <d v="2012-01-06T20:26:47"/>
    <d v="2012-03-06T20:26:00"/>
    <n v="24"/>
    <d v="2012-01-17T10:00:56"/>
    <n v="0"/>
    <n v="10"/>
    <n v="10"/>
    <x v="10"/>
    <n v="4.1666666666666664E-2"/>
    <n v="0.35218749999999999"/>
    <b v="1"/>
  </r>
  <r>
    <n v="142"/>
    <n v="5"/>
    <d v="2012-01-06T20:41:06"/>
    <d v="2012-03-06T20:41:00"/>
    <n v="24"/>
    <d v="2012-01-08T23:34:35"/>
    <n v="0"/>
    <n v="23.566666666666666"/>
    <n v="24"/>
    <x v="2"/>
    <n v="4.1666666666666664E-2"/>
    <n v="0.2815833333333333"/>
    <b v="1"/>
  </r>
  <r>
    <n v="143"/>
    <n v="4"/>
    <d v="2012-01-06T21:14:27"/>
    <d v="2012-01-11T18:14:00"/>
    <n v="12"/>
    <d v="2012-01-08T18:10:32"/>
    <n v="0"/>
    <n v="18.166666666666668"/>
    <n v="18"/>
    <x v="1"/>
    <n v="8.3333333333333329E-2"/>
    <n v="1.448055119047619"/>
    <b v="1"/>
  </r>
  <r>
    <n v="144"/>
    <n v="1"/>
    <d v="2012-01-07T01:47:45"/>
    <d v="2012-03-07T01:47:00"/>
    <n v="12"/>
    <d v="2012-01-08T14:39:50"/>
    <n v="0"/>
    <n v="14.65"/>
    <n v="15"/>
    <x v="17"/>
    <n v="8.3333333333333329E-2"/>
    <n v="0.56619444444444444"/>
    <b v="1"/>
  </r>
  <r>
    <n v="145"/>
    <n v="1"/>
    <d v="2012-01-07T01:27:54"/>
    <d v="2012-03-07T01:27:00"/>
    <n v="8"/>
    <d v="2012-01-07T18:27:52"/>
    <n v="0"/>
    <n v="18.45"/>
    <n v="18"/>
    <x v="1"/>
    <n v="0.125"/>
    <n v="0.84929166666666667"/>
    <b v="1"/>
  </r>
  <r>
    <n v="146"/>
    <n v="11"/>
    <d v="2012-01-07T06:37:50"/>
    <d v="2012-03-07T06:37:00"/>
    <n v="1"/>
    <d v="2012-01-14T13:23:44"/>
    <n v="4"/>
    <n v="13.383333333333333"/>
    <n v="13"/>
    <x v="11"/>
    <n v="1"/>
    <n v="1"/>
    <b v="1"/>
  </r>
  <r>
    <n v="147"/>
    <n v="5"/>
    <d v="2012-01-07T08:36:03"/>
    <d v="2012-03-07T08:36:00"/>
    <n v="24"/>
    <d v="2012-01-09T17:04:31"/>
    <n v="0"/>
    <n v="17.066666666666666"/>
    <n v="17"/>
    <x v="20"/>
    <n v="4.1666666666666664E-2"/>
    <n v="0.2815833333333333"/>
    <b v="1"/>
  </r>
  <r>
    <n v="148"/>
    <n v="1"/>
    <d v="2012-01-07T09:44:10"/>
    <d v="2012-01-09T14:43:43"/>
    <n v="8"/>
    <s v=""/>
    <n v="0"/>
    <s v="not cancelled"/>
    <s v="not cancelled"/>
    <x v="3"/>
    <n v="0.125"/>
    <n v="0.84929166666666667"/>
    <b v="0"/>
  </r>
  <r>
    <n v="149"/>
    <n v="1"/>
    <d v="2012-01-07T09:50:28"/>
    <d v="2012-03-07T09:50:00"/>
    <n v="8"/>
    <d v="2012-01-08T11:53:53"/>
    <n v="0"/>
    <n v="11.883333333333333"/>
    <n v="12"/>
    <x v="8"/>
    <n v="0.125"/>
    <n v="0.84929166666666667"/>
    <b v="1"/>
  </r>
  <r>
    <n v="150"/>
    <n v="3"/>
    <d v="2012-01-07T10:30:27"/>
    <d v="2012-03-07T10:30:00"/>
    <n v="24"/>
    <d v="2012-01-09T18:20:48"/>
    <n v="0"/>
    <n v="18.333333333333332"/>
    <n v="18"/>
    <x v="1"/>
    <n v="4.1666666666666664E-2"/>
    <n v="0.18133000000000002"/>
    <b v="1"/>
  </r>
  <r>
    <n v="151"/>
    <n v="4"/>
    <d v="2012-01-07T10:27:29"/>
    <d v="2012-01-10T04:27:13"/>
    <n v="12"/>
    <s v=""/>
    <n v="0"/>
    <s v="not cancelled"/>
    <s v="not cancelled"/>
    <x v="3"/>
    <n v="8.3333333333333329E-2"/>
    <n v="1.448055119047619"/>
    <b v="0"/>
  </r>
  <r>
    <n v="152"/>
    <n v="4"/>
    <d v="2012-01-07T10:08:26"/>
    <d v="2012-03-07T10:08:00"/>
    <n v="12"/>
    <d v="2012-01-10T11:02:49"/>
    <n v="0"/>
    <n v="11.033333333333333"/>
    <n v="11"/>
    <x v="14"/>
    <n v="8.3333333333333329E-2"/>
    <n v="1.448055119047619"/>
    <b v="1"/>
  </r>
  <r>
    <n v="153"/>
    <n v="2"/>
    <d v="2012-01-07T11:58:17"/>
    <d v="2012-01-10T12:58:00"/>
    <n v="10"/>
    <d v="2012-01-08T18:05:18"/>
    <n v="0"/>
    <n v="18.083333333333332"/>
    <n v="18"/>
    <x v="1"/>
    <n v="0.1"/>
    <n v="0.84959999999999969"/>
    <b v="1"/>
  </r>
  <r>
    <n v="154"/>
    <n v="4"/>
    <d v="2012-01-07T12:02:06"/>
    <d v="2012-03-07T12:02:00"/>
    <n v="12"/>
    <d v="2012-01-10T12:28:55"/>
    <n v="0"/>
    <n v="12.466666666666667"/>
    <n v="12"/>
    <x v="8"/>
    <n v="8.3333333333333329E-2"/>
    <n v="1.448055119047619"/>
    <b v="1"/>
  </r>
  <r>
    <n v="155"/>
    <n v="4"/>
    <d v="2012-01-07T14:54:15"/>
    <d v="2012-03-07T14:54:00"/>
    <n v="12"/>
    <d v="2012-01-11T11:53:50"/>
    <n v="0"/>
    <n v="11.883333333333333"/>
    <n v="12"/>
    <x v="8"/>
    <n v="8.3333333333333329E-2"/>
    <n v="1.448055119047619"/>
    <b v="1"/>
  </r>
  <r>
    <n v="156"/>
    <n v="2"/>
    <d v="2012-01-07T14:24:06"/>
    <d v="2012-03-07T14:24:00"/>
    <n v="10"/>
    <d v="2012-01-08T11:12:38"/>
    <n v="0"/>
    <n v="11.2"/>
    <n v="11"/>
    <x v="14"/>
    <n v="0.1"/>
    <n v="0.84959999999999969"/>
    <b v="1"/>
  </r>
  <r>
    <n v="157"/>
    <n v="2"/>
    <d v="2012-01-07T14:07:02"/>
    <d v="2012-03-07T14:07:00"/>
    <n v="10"/>
    <d v="2012-01-09T07:31:44"/>
    <n v="0"/>
    <n v="7.5166666666666666"/>
    <n v="8"/>
    <x v="13"/>
    <n v="0.1"/>
    <n v="0.84959999999999969"/>
    <b v="1"/>
  </r>
  <r>
    <n v="158"/>
    <n v="1"/>
    <d v="2012-01-07T15:14:55"/>
    <d v="2012-03-07T15:14:00"/>
    <n v="8"/>
    <d v="2012-01-07T17:11:01"/>
    <n v="0"/>
    <n v="17.183333333333334"/>
    <n v="17"/>
    <x v="20"/>
    <n v="0.125"/>
    <n v="0.84929166666666667"/>
    <b v="1"/>
  </r>
  <r>
    <n v="159"/>
    <n v="5"/>
    <d v="2012-01-07T16:10:12"/>
    <d v="2012-03-07T16:10:00"/>
    <n v="24"/>
    <d v="2012-01-11T21:46:08"/>
    <n v="0"/>
    <n v="21.766666666666666"/>
    <n v="22"/>
    <x v="9"/>
    <n v="4.1666666666666664E-2"/>
    <n v="0.2815833333333333"/>
    <b v="1"/>
  </r>
  <r>
    <n v="160"/>
    <n v="3"/>
    <d v="2012-01-07T17:54:34"/>
    <d v="2012-03-07T17:54:00"/>
    <n v="24"/>
    <d v="2012-01-10T12:01:42"/>
    <n v="0"/>
    <n v="12.016666666666667"/>
    <n v="12"/>
    <x v="8"/>
    <n v="4.1666666666666664E-2"/>
    <n v="0.18133000000000002"/>
    <b v="1"/>
  </r>
  <r>
    <n v="161"/>
    <n v="3"/>
    <d v="2012-01-07T17:02:09"/>
    <d v="2012-03-07T17:02:00"/>
    <n v="24"/>
    <d v="2012-01-10T09:45:58"/>
    <n v="0"/>
    <n v="9.75"/>
    <n v="10"/>
    <x v="10"/>
    <n v="4.1666666666666664E-2"/>
    <n v="0.18133000000000002"/>
    <b v="1"/>
  </r>
  <r>
    <n v="162"/>
    <n v="6"/>
    <d v="2012-01-07T18:20:57"/>
    <d v="2012-03-07T18:20:00"/>
    <n v="24"/>
    <d v="2012-01-11T07:51:49"/>
    <n v="0"/>
    <n v="7.85"/>
    <n v="8"/>
    <x v="13"/>
    <n v="4.1666666666666664E-2"/>
    <n v="0.35218749999999999"/>
    <b v="1"/>
  </r>
  <r>
    <n v="163"/>
    <n v="7"/>
    <d v="2012-01-07T18:07:44"/>
    <d v="2012-03-07T18:07:00"/>
    <n v="24"/>
    <d v="2012-01-13T12:45:38"/>
    <n v="0"/>
    <n v="12.75"/>
    <n v="13"/>
    <x v="11"/>
    <n v="4.1666666666666664E-2"/>
    <n v="1.2958049999999997"/>
    <b v="1"/>
  </r>
  <r>
    <n v="164"/>
    <n v="7"/>
    <d v="2012-01-07T19:22:25"/>
    <d v="2012-03-07T19:22:00"/>
    <n v="24"/>
    <d v="2012-01-16T16:00:08"/>
    <n v="0"/>
    <n v="16"/>
    <n v="16"/>
    <x v="5"/>
    <n v="4.1666666666666664E-2"/>
    <n v="1.2958049999999997"/>
    <b v="1"/>
  </r>
  <r>
    <n v="165"/>
    <n v="7"/>
    <d v="2012-01-07T19:36:28"/>
    <d v="2012-03-07T19:36:00"/>
    <n v="24"/>
    <d v="2012-01-16T13:23:52"/>
    <n v="0"/>
    <n v="13.383333333333333"/>
    <n v="13"/>
    <x v="11"/>
    <n v="4.1666666666666664E-2"/>
    <n v="1.2958049999999997"/>
    <b v="1"/>
  </r>
  <r>
    <n v="166"/>
    <n v="5"/>
    <d v="2012-01-07T20:51:19"/>
    <d v="2012-03-07T20:51:00"/>
    <n v="24"/>
    <d v="2012-01-10T12:55:28"/>
    <n v="0"/>
    <n v="12.916666666666666"/>
    <n v="13"/>
    <x v="11"/>
    <n v="4.1666666666666664E-2"/>
    <n v="0.2815833333333333"/>
    <b v="1"/>
  </r>
  <r>
    <n v="167"/>
    <n v="1"/>
    <d v="2012-01-07T20:28:08"/>
    <d v="2012-01-09T21:27:48"/>
    <n v="12"/>
    <s v=""/>
    <n v="0"/>
    <s v="not cancelled"/>
    <s v="not cancelled"/>
    <x v="3"/>
    <n v="8.3333333333333329E-2"/>
    <n v="0.56619444444444444"/>
    <b v="0"/>
  </r>
  <r>
    <n v="168"/>
    <n v="6"/>
    <d v="2012-01-07T21:51:26"/>
    <d v="2012-03-07T21:51:00"/>
    <n v="24"/>
    <d v="2012-01-11T21:29:26"/>
    <n v="0"/>
    <n v="21.483333333333334"/>
    <n v="21"/>
    <x v="12"/>
    <n v="4.1666666666666664E-2"/>
    <n v="0.35218749999999999"/>
    <b v="1"/>
  </r>
  <r>
    <n v="169"/>
    <n v="6"/>
    <d v="2012-01-07T23:07:53"/>
    <d v="2012-03-07T23:07:00"/>
    <n v="24"/>
    <d v="2012-01-14T16:32:22"/>
    <n v="0"/>
    <n v="16.533333333333335"/>
    <n v="17"/>
    <x v="20"/>
    <n v="4.1666666666666664E-2"/>
    <n v="0.35218749999999999"/>
    <b v="1"/>
  </r>
  <r>
    <n v="170"/>
    <n v="6"/>
    <d v="2012-01-08T00:17:44"/>
    <d v="2012-03-08T00:17:00"/>
    <n v="24"/>
    <d v="2012-01-31T00:35:48"/>
    <n v="0"/>
    <n v="0.58333333333333337"/>
    <n v="1"/>
    <x v="23"/>
    <n v="4.1666666666666664E-2"/>
    <n v="0.35218749999999999"/>
    <b v="1"/>
  </r>
  <r>
    <n v="171"/>
    <n v="3"/>
    <d v="2012-01-08T00:55:08"/>
    <d v="2012-03-08T00:55:00"/>
    <n v="24"/>
    <d v="2012-01-10T12:05:49"/>
    <n v="0"/>
    <n v="12.083333333333334"/>
    <n v="12"/>
    <x v="8"/>
    <n v="4.1666666666666664E-2"/>
    <n v="0.18133000000000002"/>
    <b v="1"/>
  </r>
  <r>
    <n v="172"/>
    <n v="7"/>
    <d v="2012-01-08T01:22:37"/>
    <d v="2012-03-08T01:22:00"/>
    <n v="24"/>
    <d v="2012-01-17T10:38:54"/>
    <n v="0"/>
    <n v="10.633333333333333"/>
    <n v="11"/>
    <x v="14"/>
    <n v="4.1666666666666664E-2"/>
    <n v="1.2958049999999997"/>
    <b v="1"/>
  </r>
  <r>
    <n v="173"/>
    <n v="1"/>
    <d v="2012-01-08T01:29:14"/>
    <d v="2012-01-11T11:29:00"/>
    <n v="12"/>
    <d v="2012-01-09T09:47:27"/>
    <n v="0"/>
    <n v="9.7833333333333332"/>
    <n v="10"/>
    <x v="10"/>
    <n v="8.3333333333333329E-2"/>
    <n v="0.56619444444444444"/>
    <b v="1"/>
  </r>
  <r>
    <n v="174"/>
    <n v="7"/>
    <d v="2012-01-08T01:16:12"/>
    <d v="2012-03-08T01:16:00"/>
    <n v="24"/>
    <d v="2012-01-17T08:25:38"/>
    <n v="0"/>
    <n v="8.4166666666666661"/>
    <n v="8"/>
    <x v="13"/>
    <n v="4.1666666666666664E-2"/>
    <n v="1.2958049999999997"/>
    <b v="1"/>
  </r>
  <r>
    <n v="175"/>
    <n v="6"/>
    <d v="2012-01-08T03:06:07"/>
    <d v="2012-03-08T03:06:00"/>
    <n v="24"/>
    <d v="2012-01-14T11:41:16"/>
    <n v="0"/>
    <n v="11.683333333333334"/>
    <n v="12"/>
    <x v="8"/>
    <n v="4.1666666666666664E-2"/>
    <n v="0.35218749999999999"/>
    <b v="1"/>
  </r>
  <r>
    <n v="176"/>
    <n v="1"/>
    <d v="2012-01-08T05:05:21"/>
    <d v="2012-01-10T18:04:21"/>
    <n v="12"/>
    <s v=""/>
    <n v="0"/>
    <s v="not cancelled"/>
    <s v="not cancelled"/>
    <x v="3"/>
    <n v="8.3333333333333329E-2"/>
    <n v="0.56619444444444444"/>
    <b v="0"/>
  </r>
  <r>
    <n v="177"/>
    <n v="2"/>
    <d v="2012-01-08T06:58:05"/>
    <d v="2012-01-11T03:57:40"/>
    <n v="10"/>
    <s v=""/>
    <n v="0"/>
    <s v="not cancelled"/>
    <s v="not cancelled"/>
    <x v="3"/>
    <n v="0.1"/>
    <n v="0.84959999999999969"/>
    <b v="0"/>
  </r>
  <r>
    <n v="178"/>
    <n v="3"/>
    <d v="2012-01-08T08:00:46"/>
    <d v="2012-03-08T08:00:00"/>
    <n v="24"/>
    <d v="2012-01-10T17:36:47"/>
    <n v="0"/>
    <n v="17.600000000000001"/>
    <n v="18"/>
    <x v="1"/>
    <n v="4.1666666666666664E-2"/>
    <n v="0.18133000000000002"/>
    <b v="1"/>
  </r>
  <r>
    <n v="179"/>
    <n v="3"/>
    <d v="2012-01-08T09:09:57"/>
    <d v="2012-03-08T09:09:00"/>
    <n v="24"/>
    <d v="2012-01-09T13:52:03"/>
    <n v="0"/>
    <n v="13.866666666666667"/>
    <n v="14"/>
    <x v="7"/>
    <n v="4.1666666666666664E-2"/>
    <n v="0.18133000000000002"/>
    <b v="1"/>
  </r>
  <r>
    <n v="180"/>
    <n v="1"/>
    <d v="2012-01-08T12:51:23"/>
    <d v="2012-03-08T12:51:00"/>
    <n v="8"/>
    <d v="2012-01-09T12:12:42"/>
    <n v="0"/>
    <n v="12.2"/>
    <n v="12"/>
    <x v="8"/>
    <n v="0.125"/>
    <n v="0.84929166666666667"/>
    <b v="1"/>
  </r>
  <r>
    <n v="181"/>
    <n v="6"/>
    <d v="2012-01-08T12:04:24"/>
    <d v="2012-03-08T12:04:00"/>
    <n v="24"/>
    <d v="2012-01-14T14:38:29"/>
    <n v="0"/>
    <n v="14.633333333333333"/>
    <n v="15"/>
    <x v="17"/>
    <n v="4.1666666666666664E-2"/>
    <n v="0.35218749999999999"/>
    <b v="1"/>
  </r>
  <r>
    <n v="182"/>
    <n v="7"/>
    <d v="2012-01-08T12:47:13"/>
    <d v="2012-03-08T12:47:00"/>
    <n v="24"/>
    <d v="2012-01-28T16:30:06"/>
    <n v="0"/>
    <n v="16.5"/>
    <n v="17"/>
    <x v="20"/>
    <n v="4.1666666666666664E-2"/>
    <n v="1.2958049999999997"/>
    <b v="1"/>
  </r>
  <r>
    <n v="183"/>
    <n v="4"/>
    <d v="2012-01-08T13:11:25"/>
    <d v="2012-03-08T13:11:00"/>
    <n v="12"/>
    <d v="2012-01-11T00:15:26"/>
    <n v="0"/>
    <n v="0.25"/>
    <n v="0"/>
    <x v="2"/>
    <n v="8.3333333333333329E-2"/>
    <n v="1.448055119047619"/>
    <b v="1"/>
  </r>
  <r>
    <n v="184"/>
    <n v="6"/>
    <d v="2012-01-08T13:38:16"/>
    <d v="2012-03-08T13:38:00"/>
    <n v="24"/>
    <d v="2012-01-15T11:51:37"/>
    <n v="0"/>
    <n v="11.85"/>
    <n v="12"/>
    <x v="8"/>
    <n v="4.1666666666666664E-2"/>
    <n v="0.35218749999999999"/>
    <b v="1"/>
  </r>
  <r>
    <n v="185"/>
    <n v="4"/>
    <d v="2012-01-08T13:16:11"/>
    <d v="2012-03-08T13:16:00"/>
    <n v="12"/>
    <d v="2012-01-11T15:46:07"/>
    <n v="0"/>
    <n v="15.766666666666667"/>
    <n v="16"/>
    <x v="5"/>
    <n v="8.3333333333333329E-2"/>
    <n v="1.448055119047619"/>
    <b v="1"/>
  </r>
  <r>
    <n v="186"/>
    <n v="1"/>
    <d v="2012-01-08T13:52:50"/>
    <d v="2012-03-08T13:52:00"/>
    <n v="12"/>
    <d v="2012-01-09T10:52:40"/>
    <n v="0"/>
    <n v="10.866666666666667"/>
    <n v="11"/>
    <x v="14"/>
    <n v="8.3333333333333329E-2"/>
    <n v="0.56619444444444444"/>
    <b v="1"/>
  </r>
  <r>
    <n v="187"/>
    <n v="3"/>
    <d v="2012-01-08T14:17:23"/>
    <d v="2012-03-08T14:17:00"/>
    <n v="24"/>
    <d v="2012-01-11T18:16:46"/>
    <n v="0"/>
    <n v="18.266666666666666"/>
    <n v="18"/>
    <x v="1"/>
    <n v="4.1666666666666664E-2"/>
    <n v="0.18133000000000002"/>
    <b v="1"/>
  </r>
  <r>
    <n v="188"/>
    <n v="4"/>
    <d v="2012-01-08T15:04:14"/>
    <d v="2012-03-08T15:04:00"/>
    <n v="12"/>
    <d v="2012-01-12T20:51:57"/>
    <n v="0"/>
    <n v="20.85"/>
    <n v="21"/>
    <x v="12"/>
    <n v="8.3333333333333329E-2"/>
    <n v="1.448055119047619"/>
    <b v="1"/>
  </r>
  <r>
    <n v="189"/>
    <n v="5"/>
    <d v="2012-01-08T15:22:07"/>
    <d v="2012-03-08T15:22:00"/>
    <n v="24"/>
    <d v="2012-01-12T09:21:17"/>
    <n v="0"/>
    <n v="9.35"/>
    <n v="9"/>
    <x v="4"/>
    <n v="4.1666666666666664E-2"/>
    <n v="0.2815833333333333"/>
    <b v="1"/>
  </r>
  <r>
    <n v="190"/>
    <n v="5"/>
    <d v="2012-01-08T16:28:54"/>
    <d v="2012-03-08T16:28:00"/>
    <n v="24"/>
    <d v="2012-01-13T12:02:03"/>
    <n v="0"/>
    <n v="12.033333333333333"/>
    <n v="12"/>
    <x v="8"/>
    <n v="4.1666666666666664E-2"/>
    <n v="0.2815833333333333"/>
    <b v="1"/>
  </r>
  <r>
    <n v="191"/>
    <n v="1"/>
    <d v="2012-01-08T17:29:45"/>
    <d v="2012-01-12T09:28:53"/>
    <n v="8"/>
    <s v=""/>
    <n v="0"/>
    <s v="not cancelled"/>
    <s v="not cancelled"/>
    <x v="3"/>
    <n v="0.125"/>
    <n v="0.84929166666666667"/>
    <b v="0"/>
  </r>
  <r>
    <n v="192"/>
    <n v="5"/>
    <d v="2012-01-08T18:23:42"/>
    <d v="2012-03-08T18:23:00"/>
    <n v="24"/>
    <d v="2012-01-11T12:14:49"/>
    <n v="0"/>
    <n v="12.233333333333333"/>
    <n v="12"/>
    <x v="8"/>
    <n v="4.1666666666666664E-2"/>
    <n v="0.2815833333333333"/>
    <b v="1"/>
  </r>
  <r>
    <n v="193"/>
    <n v="2"/>
    <d v="2012-01-08T19:27:53"/>
    <d v="2012-03-08T19:27:00"/>
    <n v="10"/>
    <d v="2012-01-11T09:05:20"/>
    <n v="0"/>
    <n v="9.0833333333333339"/>
    <n v="9"/>
    <x v="4"/>
    <n v="0.1"/>
    <n v="0.84959999999999969"/>
    <b v="1"/>
  </r>
  <r>
    <n v="194"/>
    <n v="1"/>
    <d v="2012-01-08T20:33:32"/>
    <d v="2012-03-08T20:33:00"/>
    <n v="12"/>
    <d v="2012-01-10T10:15:21"/>
    <n v="0"/>
    <n v="10.25"/>
    <n v="10"/>
    <x v="10"/>
    <n v="8.3333333333333329E-2"/>
    <n v="0.56619444444444444"/>
    <b v="1"/>
  </r>
  <r>
    <n v="195"/>
    <n v="5"/>
    <d v="2012-01-08T20:11:05"/>
    <d v="2012-03-08T20:11:00"/>
    <n v="24"/>
    <d v="2012-01-10T20:52:20"/>
    <n v="0"/>
    <n v="20.866666666666667"/>
    <n v="21"/>
    <x v="12"/>
    <n v="4.1666666666666664E-2"/>
    <n v="0.2815833333333333"/>
    <b v="1"/>
  </r>
  <r>
    <n v="196"/>
    <n v="4"/>
    <d v="2012-01-08T21:28:04"/>
    <d v="2012-03-08T21:28:00"/>
    <n v="12"/>
    <d v="2012-01-11T08:20:17"/>
    <n v="0"/>
    <n v="8.3333333333333339"/>
    <n v="8"/>
    <x v="13"/>
    <n v="8.3333333333333329E-2"/>
    <n v="1.448055119047619"/>
    <b v="1"/>
  </r>
  <r>
    <n v="197"/>
    <n v="2"/>
    <d v="2012-01-08T21:50:40"/>
    <d v="2012-03-08T21:50:00"/>
    <n v="10"/>
    <d v="2012-01-09T18:23:22"/>
    <n v="0"/>
    <n v="18.383333333333333"/>
    <n v="18"/>
    <x v="1"/>
    <n v="0.1"/>
    <n v="0.84959999999999969"/>
    <b v="1"/>
  </r>
  <r>
    <n v="198"/>
    <n v="5"/>
    <d v="2012-01-08T23:37:35"/>
    <d v="2012-03-08T23:37:00"/>
    <n v="24"/>
    <d v="2012-01-10T08:12:17"/>
    <n v="0"/>
    <n v="8.1999999999999993"/>
    <n v="8"/>
    <x v="13"/>
    <n v="4.1666666666666664E-2"/>
    <n v="0.2815833333333333"/>
    <b v="1"/>
  </r>
  <r>
    <n v="199"/>
    <n v="3"/>
    <d v="2012-01-09T00:46:50"/>
    <d v="2012-03-09T00:46:00"/>
    <n v="24"/>
    <d v="2012-01-12T08:09:05"/>
    <n v="0"/>
    <n v="8.15"/>
    <n v="8"/>
    <x v="13"/>
    <n v="4.1666666666666664E-2"/>
    <n v="0.18133000000000002"/>
    <b v="1"/>
  </r>
  <r>
    <n v="200"/>
    <n v="2"/>
    <d v="2012-01-09T08:55:22"/>
    <d v="2012-03-09T08:55:00"/>
    <n v="10"/>
    <d v="2012-01-09T11:05:04"/>
    <n v="0"/>
    <n v="11.083333333333334"/>
    <n v="11"/>
    <x v="14"/>
    <n v="0.1"/>
    <n v="0.84959999999999969"/>
    <b v="1"/>
  </r>
  <r>
    <n v="201"/>
    <n v="7"/>
    <d v="2012-01-09T08:58:51"/>
    <d v="2012-03-09T08:58:00"/>
    <n v="24"/>
    <d v="2012-01-18T10:36:27"/>
    <n v="0"/>
    <n v="10.6"/>
    <n v="11"/>
    <x v="14"/>
    <n v="4.1666666666666664E-2"/>
    <n v="1.2958049999999997"/>
    <b v="1"/>
  </r>
  <r>
    <n v="202"/>
    <n v="11"/>
    <d v="2012-01-09T08:54:26"/>
    <d v="2012-03-09T08:54:00"/>
    <n v="1"/>
    <d v="2012-01-16T15:17:32"/>
    <n v="1"/>
    <n v="15.283333333333333"/>
    <n v="15"/>
    <x v="17"/>
    <n v="1"/>
    <n v="1"/>
    <b v="1"/>
  </r>
  <r>
    <n v="203"/>
    <n v="8"/>
    <d v="2012-01-09T09:05:22"/>
    <d v="2012-01-11T10:05:02"/>
    <n v="3"/>
    <s v=""/>
    <n v="0"/>
    <s v="not cancelled"/>
    <s v="not cancelled"/>
    <x v="3"/>
    <n v="0.33333333333333331"/>
    <n v="0.29998222222222221"/>
    <b v="0"/>
  </r>
  <r>
    <n v="204"/>
    <n v="8"/>
    <d v="2012-01-09T09:04:29"/>
    <d v="2012-03-09T09:04:00"/>
    <n v="3"/>
    <d v="2012-01-13T15:28:03"/>
    <n v="3"/>
    <n v="15.466666666666667"/>
    <n v="15"/>
    <x v="17"/>
    <n v="0.33333333333333331"/>
    <n v="0.29998222222222221"/>
    <b v="1"/>
  </r>
  <r>
    <n v="205"/>
    <n v="5"/>
    <d v="2012-01-09T09:23:51"/>
    <d v="2012-03-09T09:23:00"/>
    <n v="24"/>
    <d v="2012-01-11T15:07:16"/>
    <n v="0"/>
    <n v="15.116666666666667"/>
    <n v="15"/>
    <x v="17"/>
    <n v="4.1666666666666664E-2"/>
    <n v="0.2815833333333333"/>
    <b v="1"/>
  </r>
  <r>
    <n v="206"/>
    <n v="7"/>
    <d v="2012-01-09T09:27:37"/>
    <d v="2012-01-13T15:26:38"/>
    <n v="24"/>
    <s v=""/>
    <n v="0"/>
    <s v="not cancelled"/>
    <s v="not cancelled"/>
    <x v="3"/>
    <n v="4.1666666666666664E-2"/>
    <n v="1.2958049999999997"/>
    <b v="0"/>
  </r>
  <r>
    <n v="207"/>
    <n v="8"/>
    <d v="2012-01-09T09:52:46"/>
    <d v="2012-03-09T09:52:00"/>
    <n v="3"/>
    <d v="2012-01-13T13:55:37"/>
    <n v="1"/>
    <n v="13.916666666666666"/>
    <n v="14"/>
    <x v="7"/>
    <n v="0.33333333333333331"/>
    <n v="0.29998222222222221"/>
    <b v="1"/>
  </r>
  <r>
    <n v="208"/>
    <n v="1"/>
    <d v="2012-01-09T09:42:00"/>
    <d v="2012-03-09T09:42:00"/>
    <n v="8"/>
    <d v="2012-01-10T14:25:46"/>
    <n v="0"/>
    <n v="14.416666666666666"/>
    <n v="14"/>
    <x v="7"/>
    <n v="0.125"/>
    <n v="0.84929166666666667"/>
    <b v="1"/>
  </r>
  <r>
    <n v="209"/>
    <n v="3"/>
    <d v="2012-01-09T10:42:06"/>
    <d v="2012-03-09T10:42:00"/>
    <n v="24"/>
    <d v="2012-01-11T12:25:51"/>
    <n v="0"/>
    <n v="12.416666666666666"/>
    <n v="12"/>
    <x v="8"/>
    <n v="4.1666666666666664E-2"/>
    <n v="0.18133000000000002"/>
    <b v="1"/>
  </r>
  <r>
    <n v="210"/>
    <n v="2"/>
    <d v="2012-01-09T10:37:20"/>
    <d v="2012-03-09T10:37:00"/>
    <n v="10"/>
    <d v="2012-01-10T12:48:40"/>
    <n v="0"/>
    <n v="12.8"/>
    <n v="13"/>
    <x v="11"/>
    <n v="0.1"/>
    <n v="0.84959999999999969"/>
    <b v="1"/>
  </r>
  <r>
    <n v="211"/>
    <n v="4"/>
    <d v="2012-01-09T11:21:08"/>
    <d v="2012-03-09T11:21:00"/>
    <n v="12"/>
    <d v="2012-01-11T11:39:10"/>
    <n v="0"/>
    <n v="11.65"/>
    <n v="12"/>
    <x v="8"/>
    <n v="8.3333333333333329E-2"/>
    <n v="1.448055119047619"/>
    <b v="1"/>
  </r>
  <r>
    <n v="212"/>
    <n v="2"/>
    <d v="2012-01-09T11:14:58"/>
    <d v="2012-03-09T11:14:00"/>
    <n v="10"/>
    <d v="2012-01-10T09:08:46"/>
    <n v="0"/>
    <n v="9.1333333333333329"/>
    <n v="9"/>
    <x v="4"/>
    <n v="0.1"/>
    <n v="0.84959999999999969"/>
    <b v="1"/>
  </r>
  <r>
    <n v="213"/>
    <n v="1"/>
    <d v="2012-01-09T12:03:25"/>
    <d v="2012-03-09T12:03:00"/>
    <n v="8"/>
    <d v="2012-01-09T16:22:19"/>
    <n v="0"/>
    <n v="16.366666666666667"/>
    <n v="16"/>
    <x v="5"/>
    <n v="0.125"/>
    <n v="0.84929166666666667"/>
    <b v="1"/>
  </r>
  <r>
    <n v="214"/>
    <n v="3"/>
    <d v="2012-01-09T13:29:30"/>
    <d v="2012-03-09T13:29:00"/>
    <n v="24"/>
    <d v="2012-01-11T10:19:41"/>
    <n v="0"/>
    <n v="10.316666666666666"/>
    <n v="10"/>
    <x v="10"/>
    <n v="4.1666666666666664E-2"/>
    <n v="0.18133000000000002"/>
    <b v="1"/>
  </r>
  <r>
    <n v="215"/>
    <n v="1"/>
    <d v="2012-01-09T14:05:51"/>
    <d v="2012-03-09T14:05:00"/>
    <n v="8"/>
    <d v="2012-01-10T15:29:22"/>
    <n v="0"/>
    <n v="15.483333333333333"/>
    <n v="15"/>
    <x v="17"/>
    <n v="0.125"/>
    <n v="0.84929166666666667"/>
    <b v="1"/>
  </r>
  <r>
    <n v="216"/>
    <n v="1"/>
    <d v="2012-01-09T14:54:49"/>
    <d v="2012-03-09T14:54:00"/>
    <n v="8"/>
    <d v="2012-01-10T09:12:17"/>
    <n v="0"/>
    <n v="9.1999999999999993"/>
    <n v="9"/>
    <x v="4"/>
    <n v="0.125"/>
    <n v="0.84929166666666667"/>
    <b v="1"/>
  </r>
  <r>
    <n v="217"/>
    <n v="4"/>
    <d v="2012-01-09T16:06:50"/>
    <d v="2012-03-09T16:06:00"/>
    <n v="12"/>
    <d v="2012-01-12T18:21:53"/>
    <n v="0"/>
    <n v="18.350000000000001"/>
    <n v="18"/>
    <x v="1"/>
    <n v="8.3333333333333329E-2"/>
    <n v="1.448055119047619"/>
    <b v="1"/>
  </r>
  <r>
    <n v="218"/>
    <n v="1"/>
    <d v="2012-01-09T17:28:03"/>
    <d v="2012-03-09T17:28:00"/>
    <n v="8"/>
    <d v="2012-01-10T21:26:41"/>
    <n v="0"/>
    <n v="21.433333333333334"/>
    <n v="21"/>
    <x v="12"/>
    <n v="0.125"/>
    <n v="0.84929166666666667"/>
    <b v="1"/>
  </r>
  <r>
    <n v="219"/>
    <n v="1"/>
    <d v="2012-01-09T18:26:20"/>
    <d v="2012-03-09T18:26:00"/>
    <n v="12"/>
    <d v="2012-01-10T14:29:28"/>
    <n v="0"/>
    <n v="14.483333333333333"/>
    <n v="14"/>
    <x v="7"/>
    <n v="8.3333333333333329E-2"/>
    <n v="0.56619444444444444"/>
    <b v="1"/>
  </r>
  <r>
    <n v="220"/>
    <n v="5"/>
    <d v="2012-01-09T21:13:29"/>
    <d v="2012-03-09T21:13:00"/>
    <n v="24"/>
    <d v="2012-01-12T20:56:14"/>
    <n v="0"/>
    <n v="20.933333333333334"/>
    <n v="21"/>
    <x v="12"/>
    <n v="4.1666666666666664E-2"/>
    <n v="0.2815833333333333"/>
    <b v="1"/>
  </r>
  <r>
    <n v="221"/>
    <n v="6"/>
    <d v="2012-01-10T00:18:53"/>
    <d v="2012-03-10T00:18:00"/>
    <n v="24"/>
    <d v="2012-01-14T14:20:33"/>
    <n v="0"/>
    <n v="14.333333333333334"/>
    <n v="14"/>
    <x v="7"/>
    <n v="4.1666666666666664E-2"/>
    <n v="0.35218749999999999"/>
    <b v="1"/>
  </r>
  <r>
    <n v="222"/>
    <n v="6"/>
    <d v="2012-01-10T03:31:15"/>
    <d v="2012-01-12T23:30:35"/>
    <n v="24"/>
    <s v=""/>
    <n v="0"/>
    <s v="not cancelled"/>
    <s v="not cancelled"/>
    <x v="3"/>
    <n v="4.1666666666666664E-2"/>
    <n v="0.35218749999999999"/>
    <b v="0"/>
  </r>
  <r>
    <n v="223"/>
    <n v="11"/>
    <d v="2012-01-10T04:07:27"/>
    <d v="2012-03-10T04:07:00"/>
    <n v="1"/>
    <d v="2012-01-14T10:49:29"/>
    <n v="0"/>
    <n v="10.816666666666666"/>
    <n v="11"/>
    <x v="14"/>
    <n v="1"/>
    <n v="1"/>
    <b v="1"/>
  </r>
  <r>
    <n v="224"/>
    <n v="3"/>
    <d v="2012-01-10T05:00:35"/>
    <d v="2012-03-10T05:00:00"/>
    <n v="24"/>
    <d v="2012-01-12T09:16:26"/>
    <n v="0"/>
    <n v="9.2666666666666675"/>
    <n v="9"/>
    <x v="4"/>
    <n v="4.1666666666666664E-2"/>
    <n v="0.18133000000000002"/>
    <b v="1"/>
  </r>
  <r>
    <n v="225"/>
    <n v="1"/>
    <d v="2012-01-10T06:35:33"/>
    <d v="2012-03-10T06:35:00"/>
    <n v="8"/>
    <d v="2012-01-11T11:34:25"/>
    <n v="0"/>
    <n v="11.566666666666666"/>
    <n v="12"/>
    <x v="8"/>
    <n v="0.125"/>
    <n v="0.84929166666666667"/>
    <b v="1"/>
  </r>
  <r>
    <n v="226"/>
    <n v="8"/>
    <d v="2012-01-10T09:20:08"/>
    <d v="2012-03-10T09:20:00"/>
    <n v="3"/>
    <d v="2012-01-14T11:42:58"/>
    <n v="0"/>
    <n v="11.7"/>
    <n v="12"/>
    <x v="8"/>
    <n v="0.33333333333333331"/>
    <n v="0.29998222222222221"/>
    <b v="1"/>
  </r>
  <r>
    <n v="227"/>
    <n v="8"/>
    <d v="2012-01-10T09:01:57"/>
    <d v="2012-03-10T09:01:00"/>
    <n v="3"/>
    <d v="2012-01-15T13:26:53"/>
    <n v="0"/>
    <n v="13.433333333333334"/>
    <n v="13"/>
    <x v="11"/>
    <n v="0.33333333333333331"/>
    <n v="0.29998222222222221"/>
    <b v="1"/>
  </r>
  <r>
    <n v="228"/>
    <n v="6"/>
    <d v="2012-01-10T09:05:08"/>
    <d v="2012-03-10T09:05:00"/>
    <n v="24"/>
    <d v="2012-01-12T11:20:10"/>
    <n v="0"/>
    <n v="11.333333333333334"/>
    <n v="11"/>
    <x v="14"/>
    <n v="4.1666666666666664E-2"/>
    <n v="0.35218749999999999"/>
    <b v="1"/>
  </r>
  <r>
    <n v="229"/>
    <n v="2"/>
    <d v="2012-01-10T10:18:24"/>
    <d v="2012-03-10T10:18:00"/>
    <n v="10"/>
    <d v="2012-01-11T09:33:04"/>
    <n v="0"/>
    <n v="9.5500000000000007"/>
    <n v="10"/>
    <x v="10"/>
    <n v="0.1"/>
    <n v="0.84959999999999969"/>
    <b v="1"/>
  </r>
  <r>
    <n v="230"/>
    <n v="3"/>
    <d v="2012-01-10T10:30:17"/>
    <d v="2012-03-10T10:30:00"/>
    <n v="24"/>
    <d v="2012-01-12T12:07:24"/>
    <n v="0"/>
    <n v="12.116666666666667"/>
    <n v="12"/>
    <x v="8"/>
    <n v="4.1666666666666664E-2"/>
    <n v="0.18133000000000002"/>
    <b v="1"/>
  </r>
  <r>
    <n v="231"/>
    <n v="1"/>
    <d v="2012-01-10T10:11:48"/>
    <d v="2012-03-10T10:11:00"/>
    <n v="8"/>
    <d v="2012-01-11T09:32:41"/>
    <n v="0"/>
    <n v="9.5333333333333332"/>
    <n v="10"/>
    <x v="10"/>
    <n v="0.125"/>
    <n v="0.84929166666666667"/>
    <b v="1"/>
  </r>
  <r>
    <n v="232"/>
    <n v="3"/>
    <d v="2012-01-10T11:12:38"/>
    <d v="2012-03-10T11:12:00"/>
    <n v="24"/>
    <d v="2012-01-12T08:51:48"/>
    <n v="0"/>
    <n v="8.85"/>
    <n v="9"/>
    <x v="4"/>
    <n v="4.1666666666666664E-2"/>
    <n v="0.18133000000000002"/>
    <b v="1"/>
  </r>
  <r>
    <n v="233"/>
    <n v="1"/>
    <d v="2012-01-10T12:33:22"/>
    <d v="2012-03-10T12:33:00"/>
    <n v="8"/>
    <d v="2012-01-10T16:34:01"/>
    <n v="0"/>
    <n v="16.566666666666666"/>
    <n v="17"/>
    <x v="20"/>
    <n v="0.125"/>
    <n v="0.84929166666666667"/>
    <b v="1"/>
  </r>
  <r>
    <n v="234"/>
    <n v="1"/>
    <d v="2012-01-10T13:04:54"/>
    <d v="2012-03-10T13:04:00"/>
    <n v="12"/>
    <d v="2012-01-11T14:57:53"/>
    <n v="0"/>
    <n v="14.95"/>
    <n v="15"/>
    <x v="17"/>
    <n v="8.3333333333333329E-2"/>
    <n v="0.56619444444444444"/>
    <b v="1"/>
  </r>
  <r>
    <n v="235"/>
    <n v="3"/>
    <d v="2012-01-10T15:57:25"/>
    <d v="2012-03-10T15:57:00"/>
    <n v="24"/>
    <d v="2012-01-13T09:53:39"/>
    <n v="0"/>
    <n v="9.8833333333333329"/>
    <n v="10"/>
    <x v="10"/>
    <n v="4.1666666666666664E-2"/>
    <n v="0.18133000000000002"/>
    <b v="1"/>
  </r>
  <r>
    <n v="236"/>
    <n v="1"/>
    <d v="2012-01-10T18:30:48"/>
    <d v="2012-03-10T18:30:00"/>
    <n v="12"/>
    <d v="2012-01-11T11:44:32"/>
    <n v="0"/>
    <n v="11.733333333333333"/>
    <n v="12"/>
    <x v="8"/>
    <n v="8.3333333333333329E-2"/>
    <n v="0.56619444444444444"/>
    <b v="1"/>
  </r>
  <r>
    <n v="237"/>
    <n v="6"/>
    <d v="2012-01-10T20:27:26"/>
    <d v="2012-03-10T20:27:00"/>
    <n v="24"/>
    <d v="2012-01-21T16:24:11"/>
    <n v="1"/>
    <n v="16.399999999999999"/>
    <n v="16"/>
    <x v="5"/>
    <n v="4.1666666666666664E-2"/>
    <n v="0.35218749999999999"/>
    <b v="1"/>
  </r>
  <r>
    <n v="238"/>
    <n v="1"/>
    <d v="2012-01-10T20:25:05"/>
    <d v="2012-03-10T20:25:00"/>
    <n v="12"/>
    <d v="2012-01-11T20:25:44"/>
    <n v="0"/>
    <n v="20.416666666666668"/>
    <n v="20"/>
    <x v="15"/>
    <n v="8.3333333333333329E-2"/>
    <n v="0.56619444444444444"/>
    <b v="1"/>
  </r>
  <r>
    <n v="239"/>
    <n v="10"/>
    <d v="2012-01-10T22:26:58"/>
    <d v="2012-03-10T22:26:00"/>
    <n v="1"/>
    <d v="2012-01-17T21:54:37"/>
    <n v="3"/>
    <n v="21.9"/>
    <n v="22"/>
    <x v="9"/>
    <n v="1"/>
    <n v="2.5716000000000001"/>
    <b v="1"/>
  </r>
  <r>
    <n v="240"/>
    <n v="6"/>
    <d v="2012-01-10T23:33:26"/>
    <d v="2012-03-10T23:33:00"/>
    <n v="24"/>
    <d v="2012-01-29T22:54:07"/>
    <n v="0"/>
    <n v="22.9"/>
    <n v="23"/>
    <x v="0"/>
    <n v="4.1666666666666664E-2"/>
    <n v="0.35218749999999999"/>
    <b v="1"/>
  </r>
  <r>
    <n v="241"/>
    <n v="5"/>
    <d v="2012-01-10T23:16:31"/>
    <d v="2012-03-10T23:16:00"/>
    <n v="24"/>
    <d v="2012-01-12T16:26:32"/>
    <n v="0"/>
    <n v="16.433333333333334"/>
    <n v="16"/>
    <x v="5"/>
    <n v="4.1666666666666664E-2"/>
    <n v="0.2815833333333333"/>
    <b v="1"/>
  </r>
  <r>
    <n v="242"/>
    <n v="5"/>
    <d v="2012-01-10T23:01:12"/>
    <d v="2012-03-10T23:01:00"/>
    <n v="24"/>
    <d v="2012-01-13T13:46:29"/>
    <n v="0"/>
    <n v="13.766666666666667"/>
    <n v="14"/>
    <x v="7"/>
    <n v="4.1666666666666664E-2"/>
    <n v="0.2815833333333333"/>
    <b v="1"/>
  </r>
  <r>
    <n v="243"/>
    <n v="1"/>
    <d v="2012-01-11T01:28:59"/>
    <d v="2012-03-11T01:28:00"/>
    <n v="12"/>
    <d v="2012-01-12T09:33:32"/>
    <n v="0"/>
    <n v="9.5500000000000007"/>
    <n v="10"/>
    <x v="10"/>
    <n v="8.3333333333333329E-2"/>
    <n v="0.56619444444444444"/>
    <b v="1"/>
  </r>
  <r>
    <n v="244"/>
    <n v="6"/>
    <d v="2012-01-11T03:28:23"/>
    <d v="2012-03-11T03:28:00"/>
    <n v="24"/>
    <d v="2012-01-23T11:15:20"/>
    <n v="0"/>
    <n v="11.25"/>
    <n v="11"/>
    <x v="14"/>
    <n v="4.1666666666666664E-2"/>
    <n v="0.35218749999999999"/>
    <b v="1"/>
  </r>
  <r>
    <n v="245"/>
    <n v="3"/>
    <d v="2012-01-11T03:31:13"/>
    <d v="2012-03-11T03:31:00"/>
    <n v="24"/>
    <d v="2012-01-12T07:22:44"/>
    <n v="0"/>
    <n v="7.3666666666666663"/>
    <n v="7"/>
    <x v="18"/>
    <n v="4.1666666666666664E-2"/>
    <n v="0.18133000000000002"/>
    <b v="1"/>
  </r>
  <r>
    <n v="246"/>
    <n v="5"/>
    <d v="2012-01-11T05:23:19"/>
    <d v="2012-03-11T05:23:00"/>
    <n v="24"/>
    <d v="2012-02-02T10:58:17"/>
    <n v="0"/>
    <n v="10.966666666666667"/>
    <n v="11"/>
    <x v="14"/>
    <n v="4.1666666666666664E-2"/>
    <n v="0.2815833333333333"/>
    <b v="1"/>
  </r>
  <r>
    <n v="247"/>
    <n v="1"/>
    <d v="2012-01-11T05:08:38"/>
    <d v="2012-03-11T05:08:00"/>
    <n v="12"/>
    <d v="2012-01-12T10:26:04"/>
    <n v="0"/>
    <n v="10.433333333333334"/>
    <n v="10"/>
    <x v="10"/>
    <n v="8.3333333333333329E-2"/>
    <n v="0.56619444444444444"/>
    <b v="1"/>
  </r>
  <r>
    <n v="248"/>
    <n v="7"/>
    <d v="2012-01-11T07:50:10"/>
    <d v="2012-01-14T19:49:25"/>
    <n v="24"/>
    <s v=""/>
    <n v="0"/>
    <s v="not cancelled"/>
    <s v="not cancelled"/>
    <x v="3"/>
    <n v="4.1666666666666664E-2"/>
    <n v="1.2958049999999997"/>
    <b v="0"/>
  </r>
  <r>
    <n v="249"/>
    <n v="4"/>
    <d v="2012-01-11T08:33:36"/>
    <d v="2012-01-14T04:33:00"/>
    <n v="12"/>
    <d v="2012-01-13T13:29:19"/>
    <n v="0"/>
    <n v="13.483333333333333"/>
    <n v="13"/>
    <x v="11"/>
    <n v="8.3333333333333329E-2"/>
    <n v="1.448055119047619"/>
    <b v="1"/>
  </r>
  <r>
    <n v="250"/>
    <n v="8"/>
    <d v="2012-01-11T09:03:38"/>
    <d v="2012-03-11T09:03:00"/>
    <n v="3"/>
    <d v="2012-01-14T21:20:13"/>
    <n v="1"/>
    <n v="21.333333333333332"/>
    <n v="21"/>
    <x v="12"/>
    <n v="0.33333333333333331"/>
    <n v="0.29998222222222221"/>
    <b v="1"/>
  </r>
  <r>
    <n v="251"/>
    <n v="5"/>
    <d v="2012-01-11T09:03:38"/>
    <d v="2012-03-11T09:03:00"/>
    <n v="24"/>
    <d v="2012-01-13T08:45:31"/>
    <n v="0"/>
    <n v="8.75"/>
    <n v="9"/>
    <x v="4"/>
    <n v="4.1666666666666664E-2"/>
    <n v="0.2815833333333333"/>
    <b v="1"/>
  </r>
  <r>
    <n v="252"/>
    <n v="1"/>
    <d v="2012-01-11T09:50:24"/>
    <d v="2012-03-11T09:50:00"/>
    <n v="8"/>
    <d v="2012-01-12T12:44:50"/>
    <n v="0"/>
    <n v="12.733333333333333"/>
    <n v="13"/>
    <x v="11"/>
    <n v="0.125"/>
    <n v="0.84929166666666667"/>
    <b v="1"/>
  </r>
  <r>
    <n v="253"/>
    <n v="1"/>
    <d v="2012-01-11T14:00:43"/>
    <d v="2012-03-11T14:00:00"/>
    <n v="8"/>
    <d v="2012-01-11T20:48:40"/>
    <n v="0"/>
    <n v="20.8"/>
    <n v="21"/>
    <x v="12"/>
    <n v="0.125"/>
    <n v="0.84929166666666667"/>
    <b v="1"/>
  </r>
  <r>
    <n v="254"/>
    <n v="1"/>
    <d v="2012-01-11T17:01:08"/>
    <d v="2012-01-16T03:01:00"/>
    <n v="8"/>
    <d v="2012-01-12T10:51:43"/>
    <n v="0"/>
    <n v="10.85"/>
    <n v="11"/>
    <x v="14"/>
    <n v="0.125"/>
    <n v="0.84929166666666667"/>
    <b v="1"/>
  </r>
  <r>
    <n v="255"/>
    <n v="2"/>
    <d v="2012-01-11T17:26:16"/>
    <d v="2012-03-11T17:26:00"/>
    <n v="10"/>
    <d v="2012-01-12T18:31:22"/>
    <n v="0"/>
    <n v="18.516666666666666"/>
    <n v="19"/>
    <x v="6"/>
    <n v="0.1"/>
    <n v="0.84959999999999969"/>
    <b v="1"/>
  </r>
  <r>
    <n v="256"/>
    <n v="1"/>
    <d v="2012-01-11T17:28:04"/>
    <d v="2012-01-14T19:27:55"/>
    <n v="12"/>
    <s v=""/>
    <n v="0"/>
    <s v="not cancelled"/>
    <s v="not cancelled"/>
    <x v="3"/>
    <n v="8.3333333333333329E-2"/>
    <n v="0.56619444444444444"/>
    <b v="0"/>
  </r>
  <r>
    <n v="257"/>
    <n v="1"/>
    <d v="2012-01-11T18:20:09"/>
    <d v="2012-03-11T18:20:00"/>
    <n v="8"/>
    <d v="2012-01-12T18:49:13"/>
    <n v="0"/>
    <n v="18.816666666666666"/>
    <n v="19"/>
    <x v="6"/>
    <n v="0.125"/>
    <n v="0.84929166666666667"/>
    <b v="1"/>
  </r>
  <r>
    <n v="258"/>
    <n v="4"/>
    <d v="2012-01-11T19:05:59"/>
    <d v="2012-01-13T22:05:49"/>
    <n v="12"/>
    <s v=""/>
    <n v="0"/>
    <s v="not cancelled"/>
    <s v="not cancelled"/>
    <x v="3"/>
    <n v="8.3333333333333329E-2"/>
    <n v="1.448055119047619"/>
    <b v="0"/>
  </r>
  <r>
    <n v="259"/>
    <n v="1"/>
    <d v="2012-01-11T19:12:10"/>
    <d v="2012-01-14T08:11:10"/>
    <n v="12"/>
    <s v=""/>
    <n v="0"/>
    <s v="not cancelled"/>
    <s v="not cancelled"/>
    <x v="3"/>
    <n v="8.3333333333333329E-2"/>
    <n v="0.56619444444444444"/>
    <b v="0"/>
  </r>
  <r>
    <n v="260"/>
    <n v="6"/>
    <d v="2012-01-11T20:44:16"/>
    <d v="2012-03-11T20:44:00"/>
    <n v="24"/>
    <d v="2012-01-17T14:04:36"/>
    <n v="0"/>
    <n v="14.066666666666666"/>
    <n v="14"/>
    <x v="7"/>
    <n v="4.1666666666666664E-2"/>
    <n v="0.35218749999999999"/>
    <b v="1"/>
  </r>
  <r>
    <n v="261"/>
    <n v="6"/>
    <d v="2012-01-11T21:40:45"/>
    <d v="2012-03-11T21:40:00"/>
    <n v="24"/>
    <d v="2012-01-15T14:43:36"/>
    <n v="0"/>
    <n v="14.716666666666667"/>
    <n v="15"/>
    <x v="17"/>
    <n v="4.1666666666666664E-2"/>
    <n v="0.35218749999999999"/>
    <b v="1"/>
  </r>
  <r>
    <n v="262"/>
    <n v="4"/>
    <d v="2012-01-12T02:43:57"/>
    <d v="2012-03-12T02:43:00"/>
    <n v="12"/>
    <d v="2012-01-15T09:49:27"/>
    <n v="0"/>
    <n v="9.8166666666666664"/>
    <n v="10"/>
    <x v="10"/>
    <n v="8.3333333333333329E-2"/>
    <n v="1.448055119047619"/>
    <b v="1"/>
  </r>
  <r>
    <n v="263"/>
    <n v="1"/>
    <d v="2012-01-12T10:49:23"/>
    <d v="2012-03-12T10:49:00"/>
    <n v="8"/>
    <d v="2012-01-12T16:18:59"/>
    <n v="0"/>
    <n v="16.3"/>
    <n v="16"/>
    <x v="5"/>
    <n v="0.125"/>
    <n v="0.84929166666666667"/>
    <b v="1"/>
  </r>
  <r>
    <n v="264"/>
    <n v="1"/>
    <d v="2012-01-12T10:03:27"/>
    <d v="2012-03-12T10:03:00"/>
    <n v="8"/>
    <d v="2012-01-12T14:30:50"/>
    <n v="0"/>
    <n v="14.5"/>
    <n v="15"/>
    <x v="17"/>
    <n v="0.125"/>
    <n v="0.84929166666666667"/>
    <b v="1"/>
  </r>
  <r>
    <n v="265"/>
    <n v="3"/>
    <d v="2012-01-12T10:19:25"/>
    <d v="2012-03-12T10:19:00"/>
    <n v="24"/>
    <d v="2012-01-14T10:39:42"/>
    <n v="0"/>
    <n v="10.65"/>
    <n v="11"/>
    <x v="14"/>
    <n v="4.1666666666666664E-2"/>
    <n v="0.18133000000000002"/>
    <b v="1"/>
  </r>
  <r>
    <n v="266"/>
    <n v="1"/>
    <d v="2012-01-12T12:55:44"/>
    <d v="2012-03-12T12:55:00"/>
    <n v="8"/>
    <d v="2012-01-13T21:42:08"/>
    <n v="0"/>
    <n v="21.7"/>
    <n v="22"/>
    <x v="9"/>
    <n v="0.125"/>
    <n v="0.84929166666666667"/>
    <b v="1"/>
  </r>
  <r>
    <n v="267"/>
    <n v="7"/>
    <d v="2012-01-12T12:04:52"/>
    <d v="2012-03-12T12:04:00"/>
    <n v="24"/>
    <d v="2012-02-01T09:35:02"/>
    <n v="0"/>
    <n v="9.5833333333333339"/>
    <n v="10"/>
    <x v="10"/>
    <n v="4.1666666666666664E-2"/>
    <n v="1.2958049999999997"/>
    <b v="1"/>
  </r>
  <r>
    <n v="268"/>
    <n v="1"/>
    <d v="2012-01-12T14:18:13"/>
    <d v="2012-03-12T14:18:00"/>
    <n v="8"/>
    <d v="2012-01-12T18:15:37"/>
    <n v="0"/>
    <n v="18.25"/>
    <n v="18"/>
    <x v="1"/>
    <n v="0.125"/>
    <n v="0.84929166666666667"/>
    <b v="1"/>
  </r>
  <r>
    <n v="269"/>
    <n v="1"/>
    <d v="2012-01-12T14:04:32"/>
    <d v="2012-03-12T14:04:00"/>
    <n v="12"/>
    <d v="2012-01-13T17:28:53"/>
    <n v="0"/>
    <n v="17.466666666666665"/>
    <n v="17"/>
    <x v="20"/>
    <n v="8.3333333333333329E-2"/>
    <n v="0.56619444444444444"/>
    <b v="1"/>
  </r>
  <r>
    <n v="270"/>
    <n v="2"/>
    <d v="2012-01-12T16:43:14"/>
    <d v="2012-03-12T16:43:00"/>
    <n v="10"/>
    <d v="2012-01-14T12:36:03"/>
    <n v="0"/>
    <n v="12.6"/>
    <n v="13"/>
    <x v="11"/>
    <n v="0.1"/>
    <n v="0.84959999999999969"/>
    <b v="1"/>
  </r>
  <r>
    <n v="271"/>
    <n v="2"/>
    <d v="2012-01-12T17:34:57"/>
    <d v="2012-03-12T17:34:00"/>
    <n v="10"/>
    <d v="2012-01-13T15:08:27"/>
    <n v="0"/>
    <n v="15.133333333333333"/>
    <n v="15"/>
    <x v="17"/>
    <n v="0.1"/>
    <n v="0.84959999999999969"/>
    <b v="1"/>
  </r>
  <r>
    <n v="272"/>
    <n v="1"/>
    <d v="2012-01-12T18:19:05"/>
    <d v="2012-03-12T18:19:00"/>
    <n v="8"/>
    <d v="2012-01-13T11:49:45"/>
    <n v="0"/>
    <n v="11.816666666666666"/>
    <n v="12"/>
    <x v="8"/>
    <n v="0.125"/>
    <n v="0.84929166666666667"/>
    <b v="1"/>
  </r>
  <r>
    <n v="273"/>
    <n v="1"/>
    <d v="2012-01-12T18:04:12"/>
    <d v="2012-03-12T18:04:00"/>
    <n v="8"/>
    <d v="2012-01-13T07:38:59"/>
    <n v="0"/>
    <n v="7.6333333333333329"/>
    <n v="8"/>
    <x v="13"/>
    <n v="0.125"/>
    <n v="0.84929166666666667"/>
    <b v="1"/>
  </r>
  <r>
    <n v="274"/>
    <n v="1"/>
    <d v="2012-01-12T18:05:49"/>
    <d v="2012-01-15T04:04:51"/>
    <n v="8"/>
    <s v=""/>
    <n v="0"/>
    <s v="not cancelled"/>
    <s v="not cancelled"/>
    <x v="3"/>
    <n v="0.125"/>
    <n v="0.84929166666666667"/>
    <b v="0"/>
  </r>
  <r>
    <n v="275"/>
    <n v="4"/>
    <d v="2012-01-12T19:46:44"/>
    <d v="2012-03-12T19:46:00"/>
    <n v="12"/>
    <d v="2012-01-15T08:03:49"/>
    <n v="0"/>
    <n v="8.0500000000000007"/>
    <n v="8"/>
    <x v="13"/>
    <n v="8.3333333333333329E-2"/>
    <n v="1.448055119047619"/>
    <b v="1"/>
  </r>
  <r>
    <n v="276"/>
    <n v="1"/>
    <d v="2012-01-12T20:56:57"/>
    <d v="2012-03-12T20:56:00"/>
    <n v="12"/>
    <d v="2012-01-13T13:27:54"/>
    <n v="0"/>
    <n v="13.45"/>
    <n v="13"/>
    <x v="11"/>
    <n v="8.3333333333333329E-2"/>
    <n v="0.56619444444444444"/>
    <b v="1"/>
  </r>
  <r>
    <n v="277"/>
    <n v="4"/>
    <d v="2012-01-12T21:09:36"/>
    <d v="2012-03-12T21:09:00"/>
    <n v="12"/>
    <d v="2012-01-14T13:46:25"/>
    <n v="0"/>
    <n v="13.766666666666667"/>
    <n v="14"/>
    <x v="7"/>
    <n v="8.3333333333333329E-2"/>
    <n v="1.448055119047619"/>
    <b v="1"/>
  </r>
  <r>
    <n v="278"/>
    <n v="1"/>
    <d v="2012-01-12T23:41:49"/>
    <d v="2012-03-12T23:41:00"/>
    <n v="8"/>
    <d v="2012-01-13T11:27:47"/>
    <n v="0"/>
    <n v="11.45"/>
    <n v="11"/>
    <x v="14"/>
    <n v="0.125"/>
    <n v="0.84929166666666667"/>
    <b v="1"/>
  </r>
  <r>
    <n v="279"/>
    <n v="7"/>
    <d v="2012-01-13T01:26:30"/>
    <d v="2012-03-13T01:26:00"/>
    <n v="24"/>
    <d v="2012-01-17T12:03:42"/>
    <n v="0"/>
    <n v="12.05"/>
    <n v="12"/>
    <x v="8"/>
    <n v="4.1666666666666664E-2"/>
    <n v="1.2958049999999997"/>
    <b v="1"/>
  </r>
  <r>
    <n v="280"/>
    <n v="3"/>
    <d v="2012-01-13T03:27:50"/>
    <d v="2012-03-13T03:27:00"/>
    <n v="24"/>
    <d v="2012-01-14T22:24:51"/>
    <n v="0"/>
    <n v="22.4"/>
    <n v="22"/>
    <x v="9"/>
    <n v="4.1666666666666664E-2"/>
    <n v="0.18133000000000002"/>
    <b v="1"/>
  </r>
  <r>
    <n v="281"/>
    <n v="1"/>
    <d v="2012-01-13T06:12:40"/>
    <d v="2012-03-13T06:12:00"/>
    <n v="12"/>
    <d v="2012-01-14T16:54:09"/>
    <n v="0"/>
    <n v="16.899999999999999"/>
    <n v="17"/>
    <x v="20"/>
    <n v="8.3333333333333329E-2"/>
    <n v="0.56619444444444444"/>
    <b v="1"/>
  </r>
  <r>
    <n v="282"/>
    <n v="2"/>
    <d v="2012-01-13T06:49:07"/>
    <d v="2012-03-13T06:49:00"/>
    <n v="10"/>
    <d v="2012-01-15T15:48:06"/>
    <n v="0"/>
    <n v="15.8"/>
    <n v="16"/>
    <x v="5"/>
    <n v="0.1"/>
    <n v="0.84959999999999969"/>
    <b v="1"/>
  </r>
  <r>
    <n v="283"/>
    <n v="11"/>
    <d v="2012-01-13T07:55:34"/>
    <d v="2012-01-15T17:55:00"/>
    <n v="1"/>
    <s v=""/>
    <n v="1"/>
    <s v="not cancelled"/>
    <s v="not cancelled"/>
    <x v="3"/>
    <n v="1"/>
    <n v="1"/>
    <b v="0"/>
  </r>
  <r>
    <n v="284"/>
    <n v="6"/>
    <d v="2012-01-13T08:58:06"/>
    <d v="2012-03-13T08:58:00"/>
    <n v="24"/>
    <d v="2012-01-17T08:22:17"/>
    <n v="0"/>
    <n v="8.3666666666666671"/>
    <n v="8"/>
    <x v="13"/>
    <n v="4.1666666666666664E-2"/>
    <n v="0.35218749999999999"/>
    <b v="1"/>
  </r>
  <r>
    <n v="285"/>
    <n v="6"/>
    <d v="2012-01-13T08:53:18"/>
    <d v="2012-03-13T08:53:00"/>
    <n v="24"/>
    <d v="2012-01-17T08:38:08"/>
    <n v="0"/>
    <n v="8.6333333333333329"/>
    <n v="9"/>
    <x v="4"/>
    <n v="4.1666666666666664E-2"/>
    <n v="0.35218749999999999"/>
    <b v="1"/>
  </r>
  <r>
    <n v="286"/>
    <n v="2"/>
    <d v="2012-01-13T12:51:28"/>
    <d v="2012-03-13T12:51:00"/>
    <n v="10"/>
    <d v="2012-01-14T12:26:28"/>
    <n v="0"/>
    <n v="12.433333333333334"/>
    <n v="12"/>
    <x v="8"/>
    <n v="0.1"/>
    <n v="0.84959999999999969"/>
    <b v="1"/>
  </r>
  <r>
    <n v="287"/>
    <n v="1"/>
    <d v="2012-01-13T12:48:15"/>
    <d v="2012-03-13T12:48:00"/>
    <n v="8"/>
    <d v="2012-01-14T09:41:00"/>
    <n v="0"/>
    <n v="9.6833333333333336"/>
    <n v="10"/>
    <x v="10"/>
    <n v="0.125"/>
    <n v="0.84929166666666667"/>
    <b v="1"/>
  </r>
  <r>
    <n v="288"/>
    <n v="6"/>
    <d v="2012-01-13T12:58:48"/>
    <d v="2012-03-13T12:58:00"/>
    <n v="24"/>
    <d v="2012-01-20T16:44:29"/>
    <n v="0"/>
    <n v="16.733333333333334"/>
    <n v="17"/>
    <x v="20"/>
    <n v="4.1666666666666664E-2"/>
    <n v="0.35218749999999999"/>
    <b v="1"/>
  </r>
  <r>
    <n v="289"/>
    <n v="4"/>
    <d v="2012-01-13T13:26:19"/>
    <d v="2012-01-17T01:25:27"/>
    <n v="12"/>
    <s v=""/>
    <n v="0"/>
    <s v="not cancelled"/>
    <s v="not cancelled"/>
    <x v="3"/>
    <n v="8.3333333333333329E-2"/>
    <n v="1.448055119047619"/>
    <b v="0"/>
  </r>
  <r>
    <n v="290"/>
    <n v="6"/>
    <d v="2012-01-13T13:25:53"/>
    <d v="2012-03-13T13:25:00"/>
    <n v="24"/>
    <d v="2012-01-19T10:33:31"/>
    <n v="0"/>
    <n v="10.55"/>
    <n v="11"/>
    <x v="14"/>
    <n v="4.1666666666666664E-2"/>
    <n v="0.35218749999999999"/>
    <b v="1"/>
  </r>
  <r>
    <n v="291"/>
    <n v="1"/>
    <d v="2012-01-13T14:42:41"/>
    <d v="2012-03-13T14:42:00"/>
    <n v="8"/>
    <d v="2012-01-14T11:35:29"/>
    <n v="0"/>
    <n v="11.583333333333334"/>
    <n v="12"/>
    <x v="8"/>
    <n v="0.125"/>
    <n v="0.84929166666666667"/>
    <b v="1"/>
  </r>
  <r>
    <n v="292"/>
    <n v="4"/>
    <d v="2012-01-13T14:24:06"/>
    <d v="2012-01-15T15:23:33"/>
    <n v="12"/>
    <s v=""/>
    <n v="0"/>
    <s v="not cancelled"/>
    <s v="not cancelled"/>
    <x v="3"/>
    <n v="8.3333333333333329E-2"/>
    <n v="1.448055119047619"/>
    <b v="0"/>
  </r>
  <r>
    <n v="293"/>
    <n v="1"/>
    <d v="2012-01-13T14:28:22"/>
    <d v="2012-03-13T14:28:00"/>
    <n v="12"/>
    <d v="2012-01-14T09:30:41"/>
    <n v="0"/>
    <n v="9.5"/>
    <n v="10"/>
    <x v="10"/>
    <n v="8.3333333333333329E-2"/>
    <n v="0.56619444444444444"/>
    <b v="1"/>
  </r>
  <r>
    <n v="294"/>
    <n v="4"/>
    <d v="2012-01-13T15:04:39"/>
    <d v="2012-03-13T15:04:00"/>
    <n v="12"/>
    <d v="2012-01-16T07:36:40"/>
    <n v="0"/>
    <n v="7.6"/>
    <n v="8"/>
    <x v="13"/>
    <n v="8.3333333333333329E-2"/>
    <n v="1.448055119047619"/>
    <b v="1"/>
  </r>
  <r>
    <n v="295"/>
    <n v="7"/>
    <d v="2012-01-13T15:34:42"/>
    <d v="2012-03-13T15:34:00"/>
    <n v="24"/>
    <d v="2012-02-04T07:41:34"/>
    <n v="0"/>
    <n v="7.6833333333333336"/>
    <n v="8"/>
    <x v="13"/>
    <n v="4.1666666666666664E-2"/>
    <n v="1.2958049999999997"/>
    <b v="1"/>
  </r>
  <r>
    <n v="296"/>
    <n v="4"/>
    <d v="2012-01-13T15:22:01"/>
    <d v="2012-01-16T01:21:03"/>
    <n v="12"/>
    <s v=""/>
    <n v="0"/>
    <s v="not cancelled"/>
    <s v="not cancelled"/>
    <x v="3"/>
    <n v="8.3333333333333329E-2"/>
    <n v="1.448055119047619"/>
    <b v="0"/>
  </r>
  <r>
    <n v="297"/>
    <n v="4"/>
    <d v="2012-01-13T16:39:43"/>
    <d v="2012-03-13T16:39:00"/>
    <n v="12"/>
    <d v="2012-01-16T09:21:02"/>
    <n v="0"/>
    <n v="9.35"/>
    <n v="9"/>
    <x v="4"/>
    <n v="8.3333333333333329E-2"/>
    <n v="1.448055119047619"/>
    <b v="1"/>
  </r>
  <r>
    <n v="298"/>
    <n v="1"/>
    <d v="2012-01-13T17:10:15"/>
    <d v="2012-01-16T19:10:00"/>
    <n v="8"/>
    <d v="2012-01-14T12:27:27"/>
    <n v="0"/>
    <n v="12.45"/>
    <n v="12"/>
    <x v="8"/>
    <n v="0.125"/>
    <n v="0.84929166666666667"/>
    <b v="1"/>
  </r>
  <r>
    <n v="299"/>
    <n v="1"/>
    <d v="2012-01-13T17:19:37"/>
    <d v="2012-03-13T17:19:00"/>
    <n v="12"/>
    <d v="2012-01-14T09:08:05"/>
    <n v="0"/>
    <n v="9.1333333333333329"/>
    <n v="9"/>
    <x v="4"/>
    <n v="8.3333333333333329E-2"/>
    <n v="0.56619444444444444"/>
    <b v="1"/>
  </r>
  <r>
    <n v="300"/>
    <n v="1"/>
    <d v="2012-01-13T19:24:52"/>
    <d v="2012-03-13T19:24:00"/>
    <n v="8"/>
    <d v="2012-01-14T03:23:13"/>
    <n v="0"/>
    <n v="3.3833333333333333"/>
    <n v="3"/>
    <x v="19"/>
    <n v="0.125"/>
    <n v="0.84929166666666667"/>
    <b v="1"/>
  </r>
  <r>
    <n v="301"/>
    <n v="4"/>
    <d v="2012-01-13T19:20:11"/>
    <d v="2012-03-13T19:20:00"/>
    <n v="12"/>
    <d v="2012-01-17T16:54:05"/>
    <n v="0"/>
    <n v="16.899999999999999"/>
    <n v="17"/>
    <x v="20"/>
    <n v="8.3333333333333329E-2"/>
    <n v="1.448055119047619"/>
    <b v="1"/>
  </r>
  <r>
    <n v="302"/>
    <n v="6"/>
    <d v="2012-01-13T20:56:17"/>
    <d v="2012-03-13T20:56:00"/>
    <n v="24"/>
    <d v="2012-01-17T12:20:58"/>
    <n v="0"/>
    <n v="12.333333333333334"/>
    <n v="12"/>
    <x v="8"/>
    <n v="4.1666666666666664E-2"/>
    <n v="0.35218749999999999"/>
    <b v="1"/>
  </r>
  <r>
    <n v="303"/>
    <n v="7"/>
    <d v="2012-01-14T01:15:41"/>
    <d v="2012-03-14T01:15:00"/>
    <n v="24"/>
    <d v="2012-01-20T23:26:04"/>
    <n v="0"/>
    <n v="23.433333333333334"/>
    <n v="23"/>
    <x v="0"/>
    <n v="4.1666666666666664E-2"/>
    <n v="1.2958049999999997"/>
    <b v="1"/>
  </r>
  <r>
    <n v="304"/>
    <n v="7"/>
    <d v="2012-01-14T01:00:29"/>
    <d v="2012-03-14T01:00:00"/>
    <n v="24"/>
    <d v="2012-01-30T06:53:28"/>
    <n v="0"/>
    <n v="6.8833333333333329"/>
    <n v="7"/>
    <x v="18"/>
    <n v="4.1666666666666664E-2"/>
    <n v="1.2958049999999997"/>
    <b v="1"/>
  </r>
  <r>
    <n v="305"/>
    <n v="3"/>
    <d v="2012-01-14T03:10:50"/>
    <d v="2012-03-14T03:10:00"/>
    <n v="24"/>
    <d v="2012-01-16T14:46:12"/>
    <n v="0"/>
    <n v="14.766666666666667"/>
    <n v="15"/>
    <x v="17"/>
    <n v="4.1666666666666664E-2"/>
    <n v="0.18133000000000002"/>
    <b v="1"/>
  </r>
  <r>
    <n v="306"/>
    <n v="5"/>
    <d v="2012-01-14T03:48:05"/>
    <d v="2012-01-16T14:47:27"/>
    <n v="24"/>
    <s v=""/>
    <n v="0"/>
    <s v="not cancelled"/>
    <s v="not cancelled"/>
    <x v="3"/>
    <n v="4.1666666666666664E-2"/>
    <n v="0.2815833333333333"/>
    <b v="0"/>
  </r>
  <r>
    <n v="307"/>
    <n v="6"/>
    <d v="2012-01-14T04:02:03"/>
    <d v="2012-03-14T04:02:00"/>
    <n v="24"/>
    <d v="2012-01-15T10:14:31"/>
    <n v="0"/>
    <n v="10.233333333333333"/>
    <n v="10"/>
    <x v="10"/>
    <n v="4.1666666666666664E-2"/>
    <n v="0.35218749999999999"/>
    <b v="1"/>
  </r>
  <r>
    <n v="308"/>
    <n v="5"/>
    <d v="2012-01-14T05:06:30"/>
    <d v="2012-01-17T01:05:50"/>
    <n v="24"/>
    <s v=""/>
    <n v="0"/>
    <s v="not cancelled"/>
    <s v="not cancelled"/>
    <x v="3"/>
    <n v="4.1666666666666664E-2"/>
    <n v="0.2815833333333333"/>
    <b v="0"/>
  </r>
  <r>
    <n v="309"/>
    <n v="7"/>
    <d v="2012-01-14T06:11:32"/>
    <d v="2012-03-14T06:11:00"/>
    <n v="24"/>
    <d v="2012-01-18T09:49:51"/>
    <n v="0"/>
    <n v="9.8166666666666664"/>
    <n v="10"/>
    <x v="10"/>
    <n v="4.1666666666666664E-2"/>
    <n v="1.2958049999999997"/>
    <b v="1"/>
  </r>
  <r>
    <n v="310"/>
    <n v="2"/>
    <d v="2012-01-14T10:37:53"/>
    <d v="2012-03-14T10:37:00"/>
    <n v="10"/>
    <d v="2012-01-15T16:58:40"/>
    <n v="0"/>
    <n v="16.966666666666665"/>
    <n v="17"/>
    <x v="20"/>
    <n v="0.1"/>
    <n v="0.84959999999999969"/>
    <b v="1"/>
  </r>
  <r>
    <n v="311"/>
    <n v="1"/>
    <d v="2012-01-14T11:42:31"/>
    <d v="2012-03-14T11:42:00"/>
    <n v="12"/>
    <d v="2012-01-15T11:11:22"/>
    <n v="0"/>
    <n v="11.183333333333334"/>
    <n v="11"/>
    <x v="14"/>
    <n v="8.3333333333333329E-2"/>
    <n v="0.56619444444444444"/>
    <b v="1"/>
  </r>
  <r>
    <n v="312"/>
    <n v="1"/>
    <d v="2012-01-14T11:55:00"/>
    <d v="2012-01-17T00:54:53"/>
    <n v="8"/>
    <s v=""/>
    <n v="0"/>
    <s v="not cancelled"/>
    <s v="not cancelled"/>
    <x v="3"/>
    <n v="0.125"/>
    <n v="0.84929166666666667"/>
    <b v="0"/>
  </r>
  <r>
    <n v="313"/>
    <n v="1"/>
    <d v="2012-01-14T11:58:32"/>
    <d v="2012-01-16T13:57:53"/>
    <n v="8"/>
    <s v=""/>
    <n v="0"/>
    <s v="not cancelled"/>
    <s v="not cancelled"/>
    <x v="3"/>
    <n v="0.125"/>
    <n v="0.84929166666666667"/>
    <b v="0"/>
  </r>
  <r>
    <n v="314"/>
    <n v="7"/>
    <d v="2012-01-14T13:05:54"/>
    <d v="2012-03-14T13:05:00"/>
    <n v="24"/>
    <d v="2012-02-24T15:58:36"/>
    <n v="0"/>
    <n v="15.966666666666667"/>
    <n v="16"/>
    <x v="5"/>
    <n v="4.1666666666666664E-2"/>
    <n v="1.2958049999999997"/>
    <b v="1"/>
  </r>
  <r>
    <n v="315"/>
    <n v="3"/>
    <d v="2012-01-14T14:46:16"/>
    <d v="2012-03-14T14:46:00"/>
    <n v="24"/>
    <d v="2012-01-17T09:16:26"/>
    <n v="0"/>
    <n v="9.2666666666666675"/>
    <n v="9"/>
    <x v="4"/>
    <n v="4.1666666666666664E-2"/>
    <n v="0.18133000000000002"/>
    <b v="1"/>
  </r>
  <r>
    <n v="316"/>
    <n v="11"/>
    <d v="2012-01-14T14:56:47"/>
    <d v="2012-03-14T14:56:00"/>
    <n v="1"/>
    <d v="2012-01-21T15:43:27"/>
    <n v="2"/>
    <n v="15.716666666666667"/>
    <n v="16"/>
    <x v="5"/>
    <n v="1"/>
    <n v="1"/>
    <b v="1"/>
  </r>
  <r>
    <n v="317"/>
    <n v="6"/>
    <d v="2012-01-14T14:55:39"/>
    <d v="2012-03-14T14:55:00"/>
    <n v="24"/>
    <d v="2012-01-21T19:42:03"/>
    <n v="0"/>
    <n v="19.7"/>
    <n v="20"/>
    <x v="15"/>
    <n v="4.1666666666666664E-2"/>
    <n v="0.35218749999999999"/>
    <b v="1"/>
  </r>
  <r>
    <n v="318"/>
    <n v="6"/>
    <d v="2012-01-14T15:24:54"/>
    <d v="2012-03-14T15:24:00"/>
    <n v="24"/>
    <d v="2012-01-26T19:51:17"/>
    <n v="0"/>
    <n v="19.850000000000001"/>
    <n v="20"/>
    <x v="15"/>
    <n v="4.1666666666666664E-2"/>
    <n v="0.35218749999999999"/>
    <b v="1"/>
  </r>
  <r>
    <n v="319"/>
    <n v="6"/>
    <d v="2012-01-14T16:48:07"/>
    <d v="2012-03-14T16:48:00"/>
    <n v="24"/>
    <d v="2012-01-21T14:56:08"/>
    <n v="0"/>
    <n v="14.933333333333334"/>
    <n v="15"/>
    <x v="17"/>
    <n v="4.1666666666666664E-2"/>
    <n v="0.35218749999999999"/>
    <b v="1"/>
  </r>
  <r>
    <n v="320"/>
    <n v="1"/>
    <d v="2012-01-14T17:31:14"/>
    <d v="2012-03-14T17:31:00"/>
    <n v="8"/>
    <d v="2012-01-14T21:16:21"/>
    <n v="0"/>
    <n v="21.266666666666666"/>
    <n v="21"/>
    <x v="12"/>
    <n v="0.125"/>
    <n v="0.84929166666666667"/>
    <b v="1"/>
  </r>
  <r>
    <n v="321"/>
    <n v="1"/>
    <d v="2012-01-14T19:19:57"/>
    <d v="2012-03-14T19:19:00"/>
    <n v="8"/>
    <d v="2012-01-15T03:52:46"/>
    <n v="0"/>
    <n v="3.8666666666666667"/>
    <n v="4"/>
    <x v="24"/>
    <n v="0.125"/>
    <n v="0.84929166666666667"/>
    <b v="1"/>
  </r>
  <r>
    <n v="322"/>
    <n v="1"/>
    <d v="2012-01-14T19:23:10"/>
    <d v="2012-03-14T19:23:00"/>
    <n v="8"/>
    <d v="2012-01-15T08:45:04"/>
    <n v="0"/>
    <n v="8.75"/>
    <n v="9"/>
    <x v="4"/>
    <n v="0.125"/>
    <n v="0.84929166666666667"/>
    <b v="1"/>
  </r>
  <r>
    <n v="323"/>
    <n v="2"/>
    <d v="2012-01-14T19:29:33"/>
    <d v="2012-03-14T19:29:00"/>
    <n v="10"/>
    <d v="2012-01-16T09:15:16"/>
    <n v="0"/>
    <n v="9.25"/>
    <n v="9"/>
    <x v="4"/>
    <n v="0.1"/>
    <n v="0.84959999999999969"/>
    <b v="1"/>
  </r>
  <r>
    <n v="324"/>
    <n v="6"/>
    <d v="2012-01-14T21:13:41"/>
    <d v="2012-03-14T21:13:00"/>
    <n v="24"/>
    <d v="2012-01-20T09:31:03"/>
    <n v="0"/>
    <n v="9.5166666666666675"/>
    <n v="10"/>
    <x v="10"/>
    <n v="4.1666666666666664E-2"/>
    <n v="0.35218749999999999"/>
    <b v="1"/>
  </r>
  <r>
    <n v="325"/>
    <n v="2"/>
    <d v="2012-01-14T23:41:22"/>
    <d v="2012-03-14T23:41:00"/>
    <n v="10"/>
    <d v="2012-01-15T22:40:46"/>
    <n v="0"/>
    <n v="22.666666666666668"/>
    <n v="23"/>
    <x v="0"/>
    <n v="0.1"/>
    <n v="0.84959999999999969"/>
    <b v="1"/>
  </r>
  <r>
    <n v="326"/>
    <n v="3"/>
    <d v="2012-01-15T00:23:19"/>
    <d v="2012-03-15T00:23:00"/>
    <n v="24"/>
    <d v="2012-01-18T09:30:43"/>
    <n v="0"/>
    <n v="9.5"/>
    <n v="10"/>
    <x v="10"/>
    <n v="4.1666666666666664E-2"/>
    <n v="0.18133000000000002"/>
    <b v="1"/>
  </r>
  <r>
    <n v="327"/>
    <n v="6"/>
    <d v="2012-01-15T00:09:31"/>
    <d v="2012-03-15T00:09:00"/>
    <n v="24"/>
    <d v="2012-01-19T10:32:18"/>
    <n v="0"/>
    <n v="10.533333333333333"/>
    <n v="11"/>
    <x v="14"/>
    <n v="4.1666666666666664E-2"/>
    <n v="0.35218749999999999"/>
    <b v="1"/>
  </r>
  <r>
    <n v="328"/>
    <n v="1"/>
    <d v="2012-01-15T01:55:24"/>
    <d v="2012-03-15T01:55:00"/>
    <n v="12"/>
    <d v="2012-01-17T12:23:41"/>
    <n v="0"/>
    <n v="12.383333333333333"/>
    <n v="12"/>
    <x v="8"/>
    <n v="8.3333333333333329E-2"/>
    <n v="0.56619444444444444"/>
    <b v="1"/>
  </r>
  <r>
    <n v="329"/>
    <n v="10"/>
    <d v="2012-01-15T04:03:29"/>
    <d v="2012-03-15T04:03:00"/>
    <n v="1"/>
    <d v="2012-01-17T23:53:32"/>
    <n v="0"/>
    <n v="23.883333333333333"/>
    <n v="24"/>
    <x v="2"/>
    <n v="1"/>
    <n v="2.5716000000000001"/>
    <b v="1"/>
  </r>
  <r>
    <n v="330"/>
    <n v="3"/>
    <d v="2012-01-15T07:16:52"/>
    <d v="2012-03-15T07:16:00"/>
    <n v="24"/>
    <d v="2012-01-17T16:21:50"/>
    <n v="0"/>
    <n v="16.350000000000001"/>
    <n v="16"/>
    <x v="5"/>
    <n v="4.1666666666666664E-2"/>
    <n v="0.18133000000000002"/>
    <b v="1"/>
  </r>
  <r>
    <n v="331"/>
    <n v="1"/>
    <d v="2012-01-15T08:01:05"/>
    <d v="2012-01-18T10:01:00"/>
    <n v="8"/>
    <d v="2012-01-16T09:31:58"/>
    <n v="0"/>
    <n v="9.5166666666666675"/>
    <n v="10"/>
    <x v="10"/>
    <n v="0.125"/>
    <n v="0.84929166666666667"/>
    <b v="1"/>
  </r>
  <r>
    <n v="332"/>
    <n v="9"/>
    <d v="2012-01-15T09:05:29"/>
    <d v="2012-03-15T09:05:00"/>
    <n v="5"/>
    <d v="2012-01-18T15:54:00"/>
    <n v="0"/>
    <n v="15.9"/>
    <n v="16"/>
    <x v="5"/>
    <n v="0.2"/>
    <n v="5.6740000000000004"/>
    <b v="1"/>
  </r>
  <r>
    <n v="333"/>
    <n v="1"/>
    <d v="2012-01-15T09:03:29"/>
    <d v="2012-03-15T09:03:00"/>
    <n v="8"/>
    <d v="2012-01-16T14:48:15"/>
    <n v="0"/>
    <n v="14.8"/>
    <n v="15"/>
    <x v="17"/>
    <n v="0.125"/>
    <n v="0.84929166666666667"/>
    <b v="1"/>
  </r>
  <r>
    <n v="334"/>
    <n v="5"/>
    <d v="2012-01-15T12:28:02"/>
    <d v="2012-03-15T12:28:00"/>
    <n v="24"/>
    <d v="2012-01-19T11:05:36"/>
    <n v="0"/>
    <n v="11.083333333333334"/>
    <n v="11"/>
    <x v="14"/>
    <n v="4.1666666666666664E-2"/>
    <n v="0.2815833333333333"/>
    <b v="1"/>
  </r>
  <r>
    <n v="335"/>
    <n v="2"/>
    <d v="2012-01-15T12:28:40"/>
    <d v="2012-03-15T12:28:00"/>
    <n v="10"/>
    <d v="2012-01-16T09:39:43"/>
    <n v="0"/>
    <n v="9.65"/>
    <n v="10"/>
    <x v="10"/>
    <n v="0.1"/>
    <n v="0.84959999999999969"/>
    <b v="1"/>
  </r>
  <r>
    <n v="336"/>
    <n v="7"/>
    <d v="2012-01-15T12:29:01"/>
    <d v="2012-03-15T12:29:00"/>
    <n v="24"/>
    <d v="2012-01-25T09:57:07"/>
    <n v="0"/>
    <n v="9.9499999999999993"/>
    <n v="10"/>
    <x v="10"/>
    <n v="4.1666666666666664E-2"/>
    <n v="1.2958049999999997"/>
    <b v="1"/>
  </r>
  <r>
    <n v="337"/>
    <n v="6"/>
    <d v="2012-01-15T12:02:51"/>
    <d v="2012-03-15T12:02:00"/>
    <n v="24"/>
    <d v="2012-01-22T04:52:37"/>
    <n v="0"/>
    <n v="4.8666666666666671"/>
    <n v="5"/>
    <x v="22"/>
    <n v="4.1666666666666664E-2"/>
    <n v="0.35218749999999999"/>
    <b v="1"/>
  </r>
  <r>
    <n v="338"/>
    <n v="4"/>
    <d v="2012-01-15T13:02:29"/>
    <d v="2012-03-15T13:02:00"/>
    <n v="12"/>
    <d v="2012-01-19T00:16:11"/>
    <n v="0"/>
    <n v="0.26666666666666666"/>
    <n v="0"/>
    <x v="2"/>
    <n v="8.3333333333333329E-2"/>
    <n v="1.448055119047619"/>
    <b v="1"/>
  </r>
  <r>
    <n v="339"/>
    <n v="2"/>
    <d v="2012-01-15T14:51:28"/>
    <d v="2012-01-18T15:50:32"/>
    <n v="10"/>
    <s v=""/>
    <n v="0"/>
    <s v="not cancelled"/>
    <s v="not cancelled"/>
    <x v="3"/>
    <n v="0.1"/>
    <n v="0.84959999999999969"/>
    <b v="0"/>
  </r>
  <r>
    <n v="340"/>
    <n v="2"/>
    <d v="2012-01-15T14:56:05"/>
    <d v="2012-01-18T03:55:06"/>
    <n v="10"/>
    <s v=""/>
    <n v="0"/>
    <s v="not cancelled"/>
    <s v="not cancelled"/>
    <x v="3"/>
    <n v="0.1"/>
    <n v="0.84959999999999969"/>
    <b v="0"/>
  </r>
  <r>
    <n v="341"/>
    <n v="7"/>
    <d v="2012-01-15T14:30:57"/>
    <d v="2012-03-15T14:30:00"/>
    <n v="24"/>
    <d v="2012-02-04T18:15:02"/>
    <n v="1"/>
    <n v="18.25"/>
    <n v="18"/>
    <x v="1"/>
    <n v="4.1666666666666664E-2"/>
    <n v="1.2958049999999997"/>
    <b v="1"/>
  </r>
  <r>
    <n v="342"/>
    <n v="1"/>
    <d v="2012-01-15T15:56:11"/>
    <d v="2012-01-18T12:55:46"/>
    <n v="8"/>
    <s v=""/>
    <n v="0"/>
    <s v="not cancelled"/>
    <s v="not cancelled"/>
    <x v="3"/>
    <n v="0.125"/>
    <n v="0.84929166666666667"/>
    <b v="0"/>
  </r>
  <r>
    <n v="343"/>
    <n v="3"/>
    <d v="2012-01-15T16:56:05"/>
    <d v="2012-03-15T16:56:00"/>
    <n v="24"/>
    <d v="2012-01-18T20:20:04"/>
    <n v="0"/>
    <n v="20.333333333333332"/>
    <n v="20"/>
    <x v="15"/>
    <n v="4.1666666666666664E-2"/>
    <n v="0.18133000000000002"/>
    <b v="1"/>
  </r>
  <r>
    <n v="344"/>
    <n v="8"/>
    <d v="2012-01-15T18:29:28"/>
    <d v="2012-03-15T18:29:00"/>
    <n v="3"/>
    <d v="2012-01-20T21:07:45"/>
    <n v="0"/>
    <n v="21.116666666666667"/>
    <n v="21"/>
    <x v="12"/>
    <n v="0.33333333333333331"/>
    <n v="0.29998222222222221"/>
    <b v="1"/>
  </r>
  <r>
    <n v="345"/>
    <n v="3"/>
    <d v="2012-01-15T18:40:48"/>
    <d v="2012-03-15T18:40:00"/>
    <n v="24"/>
    <d v="2012-01-17T07:04:34"/>
    <n v="0"/>
    <n v="7.0666666666666664"/>
    <n v="7"/>
    <x v="18"/>
    <n v="4.1666666666666664E-2"/>
    <n v="0.18133000000000002"/>
    <b v="1"/>
  </r>
  <r>
    <n v="346"/>
    <n v="4"/>
    <d v="2012-01-15T18:04:08"/>
    <d v="2012-03-15T18:04:00"/>
    <n v="12"/>
    <d v="2012-01-17T06:51:13"/>
    <n v="0"/>
    <n v="6.85"/>
    <n v="7"/>
    <x v="18"/>
    <n v="8.3333333333333329E-2"/>
    <n v="1.448055119047619"/>
    <b v="1"/>
  </r>
  <r>
    <n v="347"/>
    <n v="1"/>
    <d v="2012-01-15T18:38:50"/>
    <d v="2012-01-19T18:38:38"/>
    <n v="8"/>
    <s v=""/>
    <n v="0"/>
    <s v="not cancelled"/>
    <s v="not cancelled"/>
    <x v="3"/>
    <n v="0.125"/>
    <n v="0.84929166666666667"/>
    <b v="0"/>
  </r>
  <r>
    <n v="348"/>
    <n v="1"/>
    <d v="2012-01-15T18:53:31"/>
    <d v="2012-03-15T18:53:00"/>
    <n v="8"/>
    <d v="2012-01-15T21:11:15"/>
    <n v="0"/>
    <n v="21.183333333333334"/>
    <n v="21"/>
    <x v="12"/>
    <n v="0.125"/>
    <n v="0.84929166666666667"/>
    <b v="1"/>
  </r>
  <r>
    <n v="349"/>
    <n v="8"/>
    <d v="2012-01-15T18:53:10"/>
    <d v="2012-03-15T18:53:00"/>
    <n v="3"/>
    <d v="2012-01-20T08:13:30"/>
    <n v="0"/>
    <n v="8.2166666666666668"/>
    <n v="8"/>
    <x v="13"/>
    <n v="0.33333333333333331"/>
    <n v="0.29998222222222221"/>
    <b v="1"/>
  </r>
  <r>
    <n v="350"/>
    <n v="2"/>
    <d v="2012-01-15T19:42:01"/>
    <d v="2012-01-17T20:41:52"/>
    <n v="10"/>
    <s v=""/>
    <n v="0"/>
    <s v="not cancelled"/>
    <s v="not cancelled"/>
    <x v="3"/>
    <n v="0.1"/>
    <n v="0.84959999999999969"/>
    <b v="0"/>
  </r>
  <r>
    <n v="351"/>
    <n v="7"/>
    <d v="2012-01-15T21:54:08"/>
    <d v="2012-01-18T10:54:00"/>
    <n v="24"/>
    <s v=""/>
    <n v="0"/>
    <s v="not cancelled"/>
    <s v="not cancelled"/>
    <x v="3"/>
    <n v="4.1666666666666664E-2"/>
    <n v="1.2958049999999997"/>
    <b v="0"/>
  </r>
  <r>
    <n v="352"/>
    <n v="6"/>
    <d v="2012-01-15T22:30:38"/>
    <d v="2012-03-15T22:30:00"/>
    <n v="24"/>
    <d v="2012-01-17T11:37:57"/>
    <n v="0"/>
    <n v="11.616666666666667"/>
    <n v="12"/>
    <x v="8"/>
    <n v="4.1666666666666664E-2"/>
    <n v="0.35218749999999999"/>
    <b v="1"/>
  </r>
  <r>
    <n v="353"/>
    <n v="5"/>
    <d v="2012-01-15T23:51:32"/>
    <d v="2012-01-18T20:50:36"/>
    <n v="24"/>
    <s v=""/>
    <n v="0"/>
    <s v="not cancelled"/>
    <s v="not cancelled"/>
    <x v="3"/>
    <n v="4.1666666666666664E-2"/>
    <n v="0.2815833333333333"/>
    <b v="0"/>
  </r>
  <r>
    <n v="354"/>
    <n v="1"/>
    <d v="2012-01-16T01:42:15"/>
    <d v="2012-03-16T01:42:00"/>
    <n v="8"/>
    <d v="2012-01-17T10:05:58"/>
    <n v="0"/>
    <n v="10.083333333333334"/>
    <n v="10"/>
    <x v="10"/>
    <n v="0.125"/>
    <n v="0.84929166666666667"/>
    <b v="1"/>
  </r>
  <r>
    <n v="355"/>
    <n v="11"/>
    <d v="2012-01-16T04:54:43"/>
    <d v="2012-01-19T04:54:00"/>
    <n v="1"/>
    <s v=""/>
    <n v="3"/>
    <s v="not cancelled"/>
    <s v="not cancelled"/>
    <x v="3"/>
    <n v="1"/>
    <n v="1"/>
    <b v="0"/>
  </r>
  <r>
    <n v="356"/>
    <n v="3"/>
    <d v="2012-01-16T07:16:38"/>
    <d v="2012-03-16T07:16:00"/>
    <n v="24"/>
    <d v="2012-01-18T16:02:22"/>
    <n v="0"/>
    <n v="16.033333333333335"/>
    <n v="16"/>
    <x v="5"/>
    <n v="4.1666666666666664E-2"/>
    <n v="0.18133000000000002"/>
    <b v="1"/>
  </r>
  <r>
    <n v="357"/>
    <n v="2"/>
    <d v="2012-01-16T08:12:02"/>
    <d v="2012-03-16T08:12:00"/>
    <n v="10"/>
    <d v="2012-01-16T10:54:20"/>
    <n v="0"/>
    <n v="10.9"/>
    <n v="11"/>
    <x v="14"/>
    <n v="0.1"/>
    <n v="0.84959999999999969"/>
    <b v="1"/>
  </r>
  <r>
    <n v="358"/>
    <n v="4"/>
    <d v="2012-01-16T08:42:16"/>
    <d v="2012-03-16T08:42:00"/>
    <n v="12"/>
    <d v="2012-01-18T13:12:14"/>
    <n v="0"/>
    <n v="13.2"/>
    <n v="13"/>
    <x v="11"/>
    <n v="8.3333333333333329E-2"/>
    <n v="1.448055119047619"/>
    <b v="1"/>
  </r>
  <r>
    <n v="359"/>
    <n v="4"/>
    <d v="2012-01-16T08:23:44"/>
    <d v="2012-03-16T08:23:00"/>
    <n v="12"/>
    <d v="2012-01-18T09:50:27"/>
    <n v="0"/>
    <n v="9.8333333333333339"/>
    <n v="10"/>
    <x v="10"/>
    <n v="8.3333333333333329E-2"/>
    <n v="1.448055119047619"/>
    <b v="1"/>
  </r>
  <r>
    <n v="360"/>
    <n v="9"/>
    <d v="2012-01-16T09:18:26"/>
    <d v="2012-01-19T20:17:31"/>
    <n v="5"/>
    <s v=""/>
    <n v="0"/>
    <s v="not cancelled"/>
    <s v="not cancelled"/>
    <x v="3"/>
    <n v="0.2"/>
    <n v="5.6740000000000004"/>
    <b v="0"/>
  </r>
  <r>
    <n v="361"/>
    <n v="1"/>
    <d v="2012-01-16T09:49:23"/>
    <d v="2012-03-16T09:49:00"/>
    <n v="8"/>
    <d v="2012-01-16T18:10:29"/>
    <n v="0"/>
    <n v="18.166666666666668"/>
    <n v="18"/>
    <x v="1"/>
    <n v="0.125"/>
    <n v="0.84929166666666667"/>
    <b v="1"/>
  </r>
  <r>
    <n v="362"/>
    <n v="6"/>
    <d v="2012-01-16T10:18:14"/>
    <d v="2012-03-16T10:18:00"/>
    <n v="24"/>
    <d v="2012-01-23T09:23:13"/>
    <n v="0"/>
    <n v="9.3833333333333329"/>
    <n v="9"/>
    <x v="4"/>
    <n v="4.1666666666666664E-2"/>
    <n v="0.35218749999999999"/>
    <b v="1"/>
  </r>
  <r>
    <n v="363"/>
    <n v="5"/>
    <d v="2012-01-16T10:02:59"/>
    <d v="2012-03-16T10:02:00"/>
    <n v="24"/>
    <d v="2012-01-20T15:38:59"/>
    <n v="0"/>
    <n v="15.633333333333333"/>
    <n v="16"/>
    <x v="5"/>
    <n v="4.1666666666666664E-2"/>
    <n v="0.2815833333333333"/>
    <b v="1"/>
  </r>
  <r>
    <n v="364"/>
    <n v="3"/>
    <d v="2012-01-16T10:02:17"/>
    <d v="2012-03-16T10:02:00"/>
    <n v="24"/>
    <d v="2012-01-18T12:12:39"/>
    <n v="0"/>
    <n v="12.2"/>
    <n v="12"/>
    <x v="8"/>
    <n v="4.1666666666666664E-2"/>
    <n v="0.18133000000000002"/>
    <b v="1"/>
  </r>
  <r>
    <n v="365"/>
    <n v="5"/>
    <d v="2012-01-16T10:29:54"/>
    <d v="2012-03-16T10:29:00"/>
    <n v="24"/>
    <d v="2012-01-20T16:28:27"/>
    <n v="0"/>
    <n v="16.466666666666665"/>
    <n v="16"/>
    <x v="5"/>
    <n v="4.1666666666666664E-2"/>
    <n v="0.2815833333333333"/>
    <b v="1"/>
  </r>
  <r>
    <n v="366"/>
    <n v="1"/>
    <d v="2012-01-16T11:10:12"/>
    <d v="2012-01-18T13:09:34"/>
    <n v="12"/>
    <s v=""/>
    <n v="0"/>
    <s v="not cancelled"/>
    <s v="not cancelled"/>
    <x v="3"/>
    <n v="8.3333333333333329E-2"/>
    <n v="0.56619444444444444"/>
    <b v="0"/>
  </r>
  <r>
    <n v="367"/>
    <n v="3"/>
    <d v="2012-01-16T12:46:06"/>
    <d v="2012-03-16T12:46:00"/>
    <n v="24"/>
    <d v="2012-01-18T13:37:23"/>
    <n v="0"/>
    <n v="13.616666666666667"/>
    <n v="14"/>
    <x v="7"/>
    <n v="4.1666666666666664E-2"/>
    <n v="0.18133000000000002"/>
    <b v="1"/>
  </r>
  <r>
    <n v="368"/>
    <n v="4"/>
    <d v="2012-01-16T14:32:33"/>
    <d v="2012-03-16T14:32:00"/>
    <n v="12"/>
    <d v="2012-01-20T11:54:39"/>
    <n v="0"/>
    <n v="11.9"/>
    <n v="12"/>
    <x v="8"/>
    <n v="8.3333333333333329E-2"/>
    <n v="1.448055119047619"/>
    <b v="1"/>
  </r>
  <r>
    <n v="369"/>
    <n v="5"/>
    <d v="2012-01-16T16:03:57"/>
    <d v="2012-03-16T16:03:00"/>
    <n v="24"/>
    <d v="2012-01-20T12:52:47"/>
    <n v="0"/>
    <n v="12.866666666666667"/>
    <n v="13"/>
    <x v="11"/>
    <n v="4.1666666666666664E-2"/>
    <n v="0.2815833333333333"/>
    <b v="1"/>
  </r>
  <r>
    <n v="370"/>
    <n v="2"/>
    <d v="2012-01-16T17:57:23"/>
    <d v="2012-01-19T09:57:05"/>
    <n v="10"/>
    <s v=""/>
    <n v="0"/>
    <s v="not cancelled"/>
    <s v="not cancelled"/>
    <x v="3"/>
    <n v="0.1"/>
    <n v="0.84959999999999969"/>
    <b v="0"/>
  </r>
  <r>
    <n v="371"/>
    <n v="6"/>
    <d v="2012-01-16T20:42:22"/>
    <d v="2012-03-16T20:42:00"/>
    <n v="24"/>
    <d v="2012-01-27T10:44:44"/>
    <n v="0"/>
    <n v="10.733333333333333"/>
    <n v="11"/>
    <x v="14"/>
    <n v="4.1666666666666664E-2"/>
    <n v="0.35218749999999999"/>
    <b v="1"/>
  </r>
  <r>
    <n v="372"/>
    <n v="6"/>
    <d v="2012-01-16T22:31:28"/>
    <d v="2012-03-16T22:31:00"/>
    <n v="24"/>
    <d v="2012-01-19T17:21:31"/>
    <n v="0"/>
    <n v="17.350000000000001"/>
    <n v="17"/>
    <x v="20"/>
    <n v="4.1666666666666664E-2"/>
    <n v="0.35218749999999999"/>
    <b v="1"/>
  </r>
  <r>
    <n v="373"/>
    <n v="1"/>
    <d v="2012-01-17T00:20:50"/>
    <d v="2012-03-17T00:20:00"/>
    <n v="12"/>
    <d v="2012-01-18T10:04:02"/>
    <n v="0"/>
    <n v="10.066666666666666"/>
    <n v="10"/>
    <x v="10"/>
    <n v="8.3333333333333329E-2"/>
    <n v="0.56619444444444444"/>
    <b v="1"/>
  </r>
  <r>
    <n v="374"/>
    <n v="1"/>
    <d v="2012-01-17T00:18:28"/>
    <d v="2012-03-17T00:18:00"/>
    <n v="12"/>
    <d v="2012-01-17T18:03:23"/>
    <n v="0"/>
    <n v="18.05"/>
    <n v="18"/>
    <x v="1"/>
    <n v="8.3333333333333329E-2"/>
    <n v="0.56619444444444444"/>
    <b v="1"/>
  </r>
  <r>
    <n v="375"/>
    <n v="7"/>
    <d v="2012-01-17T01:19:00"/>
    <d v="2012-03-17T01:19:00"/>
    <n v="24"/>
    <d v="2012-01-20T08:37:09"/>
    <n v="0"/>
    <n v="8.6166666666666671"/>
    <n v="9"/>
    <x v="4"/>
    <n v="4.1666666666666664E-2"/>
    <n v="1.2958049999999997"/>
    <b v="1"/>
  </r>
  <r>
    <n v="376"/>
    <n v="1"/>
    <d v="2012-01-17T04:58:33"/>
    <d v="2012-03-17T04:58:00"/>
    <n v="8"/>
    <d v="2012-01-17T12:32:20"/>
    <n v="0"/>
    <n v="12.533333333333333"/>
    <n v="13"/>
    <x v="11"/>
    <n v="0.125"/>
    <n v="0.84929166666666667"/>
    <b v="1"/>
  </r>
  <r>
    <n v="377"/>
    <n v="5"/>
    <d v="2012-01-17T07:54:24"/>
    <d v="2012-01-20T04:54:00"/>
    <n v="24"/>
    <d v="2012-01-19T21:23:19"/>
    <n v="0"/>
    <n v="21.383333333333333"/>
    <n v="21"/>
    <x v="12"/>
    <n v="4.1666666666666664E-2"/>
    <n v="0.2815833333333333"/>
    <b v="1"/>
  </r>
  <r>
    <n v="378"/>
    <n v="3"/>
    <d v="2012-01-17T08:48:53"/>
    <d v="2012-01-21T08:48:41"/>
    <n v="24"/>
    <s v=""/>
    <n v="0"/>
    <s v="not cancelled"/>
    <s v="not cancelled"/>
    <x v="3"/>
    <n v="4.1666666666666664E-2"/>
    <n v="0.18133000000000002"/>
    <b v="0"/>
  </r>
  <r>
    <n v="379"/>
    <n v="2"/>
    <d v="2012-01-17T08:18:30"/>
    <d v="2012-03-17T08:18:00"/>
    <n v="10"/>
    <d v="2012-01-17T17:22:09"/>
    <n v="0"/>
    <n v="17.366666666666667"/>
    <n v="17"/>
    <x v="20"/>
    <n v="0.1"/>
    <n v="0.84959999999999969"/>
    <b v="1"/>
  </r>
  <r>
    <n v="380"/>
    <n v="1"/>
    <d v="2012-01-17T08:36:31"/>
    <d v="2012-03-17T08:36:00"/>
    <n v="8"/>
    <d v="2012-01-17T15:53:55"/>
    <n v="0"/>
    <n v="15.883333333333333"/>
    <n v="16"/>
    <x v="5"/>
    <n v="0.125"/>
    <n v="0.84929166666666667"/>
    <b v="1"/>
  </r>
  <r>
    <n v="381"/>
    <n v="7"/>
    <d v="2012-01-17T09:46:35"/>
    <d v="2012-03-17T09:46:00"/>
    <n v="24"/>
    <d v="2012-01-20T16:21:38"/>
    <n v="0"/>
    <n v="16.350000000000001"/>
    <n v="16"/>
    <x v="5"/>
    <n v="4.1666666666666664E-2"/>
    <n v="1.2958049999999997"/>
    <b v="1"/>
  </r>
  <r>
    <n v="382"/>
    <n v="1"/>
    <d v="2012-01-17T09:14:46"/>
    <d v="2012-03-17T09:14:00"/>
    <n v="8"/>
    <d v="2012-01-17T12:43:42"/>
    <n v="0"/>
    <n v="12.716666666666667"/>
    <n v="13"/>
    <x v="11"/>
    <n v="0.125"/>
    <n v="0.84929166666666667"/>
    <b v="1"/>
  </r>
  <r>
    <n v="383"/>
    <n v="5"/>
    <d v="2012-01-17T11:21:17"/>
    <d v="2012-03-17T11:21:00"/>
    <n v="24"/>
    <d v="2012-01-21T10:57:57"/>
    <n v="0"/>
    <n v="10.95"/>
    <n v="11"/>
    <x v="14"/>
    <n v="4.1666666666666664E-2"/>
    <n v="0.2815833333333333"/>
    <b v="1"/>
  </r>
  <r>
    <n v="384"/>
    <n v="1"/>
    <d v="2012-01-17T12:31:19"/>
    <d v="2012-01-19T13:30:46"/>
    <n v="8"/>
    <s v=""/>
    <n v="0"/>
    <s v="not cancelled"/>
    <s v="not cancelled"/>
    <x v="3"/>
    <n v="0.125"/>
    <n v="0.84929166666666667"/>
    <b v="0"/>
  </r>
  <r>
    <n v="385"/>
    <n v="7"/>
    <d v="2012-01-17T12:44:23"/>
    <d v="2012-03-17T12:44:00"/>
    <n v="24"/>
    <d v="2012-02-02T12:12:11"/>
    <n v="0"/>
    <n v="12.2"/>
    <n v="12"/>
    <x v="8"/>
    <n v="4.1666666666666664E-2"/>
    <n v="1.2958049999999997"/>
    <b v="1"/>
  </r>
  <r>
    <n v="386"/>
    <n v="3"/>
    <d v="2012-01-17T14:26:08"/>
    <d v="2012-03-17T14:26:00"/>
    <n v="24"/>
    <d v="2012-01-20T15:30:06"/>
    <n v="0"/>
    <n v="15.5"/>
    <n v="16"/>
    <x v="5"/>
    <n v="4.1666666666666664E-2"/>
    <n v="0.18133000000000002"/>
    <b v="1"/>
  </r>
  <r>
    <n v="387"/>
    <n v="1"/>
    <d v="2012-01-17T15:36:30"/>
    <d v="2012-01-20T11:35:36"/>
    <n v="12"/>
    <s v=""/>
    <n v="0"/>
    <s v="not cancelled"/>
    <s v="not cancelled"/>
    <x v="3"/>
    <n v="8.3333333333333329E-2"/>
    <n v="0.56619444444444444"/>
    <b v="0"/>
  </r>
  <r>
    <n v="388"/>
    <n v="2"/>
    <d v="2012-01-17T16:54:48"/>
    <d v="2012-03-17T16:54:00"/>
    <n v="10"/>
    <d v="2012-01-18T22:44:59"/>
    <n v="0"/>
    <n v="22.733333333333334"/>
    <n v="23"/>
    <x v="0"/>
    <n v="0.1"/>
    <n v="0.84959999999999969"/>
    <b v="1"/>
  </r>
  <r>
    <n v="389"/>
    <n v="6"/>
    <d v="2012-01-17T16:09:12"/>
    <d v="2012-03-17T16:09:00"/>
    <n v="24"/>
    <d v="2012-01-24T13:43:50"/>
    <n v="0"/>
    <n v="13.716666666666667"/>
    <n v="14"/>
    <x v="7"/>
    <n v="4.1666666666666664E-2"/>
    <n v="0.35218749999999999"/>
    <b v="1"/>
  </r>
  <r>
    <n v="390"/>
    <n v="1"/>
    <d v="2012-01-17T18:36:22"/>
    <d v="2012-03-17T18:36:00"/>
    <n v="12"/>
    <d v="2012-01-18T08:05:46"/>
    <n v="0"/>
    <n v="8.0833333333333339"/>
    <n v="8"/>
    <x v="13"/>
    <n v="8.3333333333333329E-2"/>
    <n v="0.56619444444444444"/>
    <b v="1"/>
  </r>
  <r>
    <n v="391"/>
    <n v="1"/>
    <d v="2012-01-17T18:06:30"/>
    <d v="2012-03-17T18:06:00"/>
    <n v="8"/>
    <d v="2012-01-17T21:17:56"/>
    <n v="0"/>
    <n v="21.283333333333335"/>
    <n v="21"/>
    <x v="12"/>
    <n v="0.125"/>
    <n v="0.84929166666666667"/>
    <b v="1"/>
  </r>
  <r>
    <n v="392"/>
    <n v="6"/>
    <d v="2012-01-17T18:48:46"/>
    <d v="2012-03-17T18:48:00"/>
    <n v="24"/>
    <d v="2012-01-21T13:10:54"/>
    <n v="0"/>
    <n v="13.166666666666666"/>
    <n v="13"/>
    <x v="11"/>
    <n v="4.1666666666666664E-2"/>
    <n v="0.35218749999999999"/>
    <b v="1"/>
  </r>
  <r>
    <n v="393"/>
    <n v="6"/>
    <d v="2012-01-17T20:07:59"/>
    <d v="2012-03-17T20:07:00"/>
    <n v="24"/>
    <d v="2012-01-23T14:45:18"/>
    <n v="0"/>
    <n v="14.75"/>
    <n v="15"/>
    <x v="17"/>
    <n v="4.1666666666666664E-2"/>
    <n v="0.35218749999999999"/>
    <b v="1"/>
  </r>
  <r>
    <n v="394"/>
    <n v="4"/>
    <d v="2012-01-17T21:37:37"/>
    <d v="2012-03-17T21:37:00"/>
    <n v="12"/>
    <d v="2012-01-19T21:18:39"/>
    <n v="0"/>
    <n v="21.3"/>
    <n v="21"/>
    <x v="12"/>
    <n v="8.3333333333333329E-2"/>
    <n v="1.448055119047619"/>
    <b v="1"/>
  </r>
  <r>
    <n v="395"/>
    <n v="1"/>
    <d v="2012-01-17T23:36:07"/>
    <d v="2012-03-17T23:36:00"/>
    <n v="8"/>
    <d v="2012-01-18T11:44:10"/>
    <n v="0"/>
    <n v="11.733333333333333"/>
    <n v="12"/>
    <x v="8"/>
    <n v="0.125"/>
    <n v="0.84929166666666667"/>
    <b v="1"/>
  </r>
  <r>
    <n v="396"/>
    <n v="7"/>
    <d v="2012-01-18T01:46:19"/>
    <d v="2012-03-18T01:46:00"/>
    <n v="24"/>
    <d v="2012-01-21T12:35:16"/>
    <n v="0"/>
    <n v="12.583333333333334"/>
    <n v="13"/>
    <x v="11"/>
    <n v="4.1666666666666664E-2"/>
    <n v="1.2958049999999997"/>
    <b v="1"/>
  </r>
  <r>
    <n v="397"/>
    <n v="5"/>
    <d v="2012-01-18T03:55:39"/>
    <d v="2012-03-18T03:55:00"/>
    <n v="24"/>
    <d v="2012-01-22T11:11:52"/>
    <n v="0"/>
    <n v="11.183333333333334"/>
    <n v="11"/>
    <x v="14"/>
    <n v="4.1666666666666664E-2"/>
    <n v="0.2815833333333333"/>
    <b v="1"/>
  </r>
  <r>
    <n v="398"/>
    <n v="3"/>
    <d v="2012-01-18T08:37:46"/>
    <d v="2012-01-20T22:37:31"/>
    <n v="24"/>
    <s v=""/>
    <n v="0"/>
    <s v="not cancelled"/>
    <s v="not cancelled"/>
    <x v="3"/>
    <n v="4.1666666666666664E-2"/>
    <n v="0.18133000000000002"/>
    <b v="0"/>
  </r>
  <r>
    <n v="399"/>
    <n v="6"/>
    <d v="2012-01-18T09:12:23"/>
    <d v="2012-03-18T09:12:00"/>
    <n v="24"/>
    <d v="2012-01-21T15:19:11"/>
    <n v="0"/>
    <n v="15.316666666666666"/>
    <n v="15"/>
    <x v="17"/>
    <n v="4.1666666666666664E-2"/>
    <n v="0.35218749999999999"/>
    <b v="1"/>
  </r>
  <r>
    <n v="400"/>
    <n v="5"/>
    <d v="2012-01-18T09:36:07"/>
    <d v="2012-01-22T12:35:19"/>
    <n v="24"/>
    <s v=""/>
    <n v="0"/>
    <s v="not cancelled"/>
    <s v="not cancelled"/>
    <x v="3"/>
    <n v="4.1666666666666664E-2"/>
    <n v="0.2815833333333333"/>
    <b v="0"/>
  </r>
  <r>
    <n v="401"/>
    <n v="9"/>
    <d v="2012-01-18T09:51:24"/>
    <d v="2012-03-18T09:51:00"/>
    <n v="5"/>
    <d v="2012-01-21T11:54:25"/>
    <n v="0"/>
    <n v="11.9"/>
    <n v="12"/>
    <x v="8"/>
    <n v="0.2"/>
    <n v="5.6740000000000004"/>
    <b v="1"/>
  </r>
  <r>
    <n v="402"/>
    <n v="3"/>
    <d v="2012-01-18T09:38:07"/>
    <d v="2012-03-18T09:38:00"/>
    <n v="24"/>
    <d v="2012-01-19T15:16:38"/>
    <n v="0"/>
    <n v="15.266666666666667"/>
    <n v="15"/>
    <x v="17"/>
    <n v="4.1666666666666664E-2"/>
    <n v="0.18133000000000002"/>
    <b v="1"/>
  </r>
  <r>
    <n v="403"/>
    <n v="9"/>
    <d v="2012-01-18T09:24:04"/>
    <d v="2012-03-18T09:24:00"/>
    <n v="5"/>
    <d v="2012-01-21T15:16:26"/>
    <n v="0"/>
    <n v="15.266666666666667"/>
    <n v="15"/>
    <x v="17"/>
    <n v="0.2"/>
    <n v="5.6740000000000004"/>
    <b v="1"/>
  </r>
  <r>
    <n v="404"/>
    <n v="1"/>
    <d v="2012-01-18T09:16:33"/>
    <d v="2012-03-18T09:16:00"/>
    <n v="8"/>
    <d v="2012-01-18T11:25:03"/>
    <n v="0"/>
    <n v="11.416666666666666"/>
    <n v="11"/>
    <x v="14"/>
    <n v="0.125"/>
    <n v="0.84929166666666667"/>
    <b v="1"/>
  </r>
  <r>
    <n v="405"/>
    <n v="8"/>
    <d v="2012-01-18T09:08:05"/>
    <d v="2012-01-23T00:07:31"/>
    <n v="3"/>
    <s v=""/>
    <n v="0"/>
    <s v="not cancelled"/>
    <s v="not cancelled"/>
    <x v="3"/>
    <n v="0.33333333333333331"/>
    <n v="0.29998222222222221"/>
    <b v="0"/>
  </r>
  <r>
    <n v="406"/>
    <n v="3"/>
    <d v="2012-01-18T14:11:37"/>
    <d v="2012-03-18T14:11:00"/>
    <n v="24"/>
    <d v="2012-01-21T18:07:45"/>
    <n v="0"/>
    <n v="18.116666666666667"/>
    <n v="18"/>
    <x v="1"/>
    <n v="4.1666666666666664E-2"/>
    <n v="0.18133000000000002"/>
    <b v="1"/>
  </r>
  <r>
    <n v="407"/>
    <n v="2"/>
    <d v="2012-01-18T17:32:40"/>
    <d v="2012-03-18T17:32:00"/>
    <n v="10"/>
    <d v="2012-01-19T10:36:00"/>
    <n v="0"/>
    <n v="10.6"/>
    <n v="11"/>
    <x v="14"/>
    <n v="0.1"/>
    <n v="0.84959999999999969"/>
    <b v="1"/>
  </r>
  <r>
    <n v="408"/>
    <n v="2"/>
    <d v="2012-01-18T17:26:38"/>
    <d v="2012-03-18T17:26:00"/>
    <n v="10"/>
    <d v="2012-01-20T10:56:51"/>
    <n v="0"/>
    <n v="10.933333333333334"/>
    <n v="11"/>
    <x v="14"/>
    <n v="0.1"/>
    <n v="0.84959999999999969"/>
    <b v="1"/>
  </r>
  <r>
    <n v="409"/>
    <n v="1"/>
    <d v="2012-01-18T18:56:32"/>
    <d v="2012-01-22T19:55:44"/>
    <n v="12"/>
    <s v=""/>
    <n v="0"/>
    <s v="not cancelled"/>
    <s v="not cancelled"/>
    <x v="3"/>
    <n v="8.3333333333333329E-2"/>
    <n v="0.56619444444444444"/>
    <b v="0"/>
  </r>
  <r>
    <n v="410"/>
    <n v="7"/>
    <d v="2012-01-18T21:28:48"/>
    <d v="2012-03-18T21:28:00"/>
    <n v="24"/>
    <d v="2012-02-03T18:27:01"/>
    <n v="0"/>
    <n v="18.45"/>
    <n v="18"/>
    <x v="1"/>
    <n v="4.1666666666666664E-2"/>
    <n v="1.2958049999999997"/>
    <b v="1"/>
  </r>
  <r>
    <n v="411"/>
    <n v="2"/>
    <d v="2012-01-18T21:30:23"/>
    <d v="2012-01-21T17:29:43"/>
    <n v="10"/>
    <s v=""/>
    <n v="0"/>
    <s v="not cancelled"/>
    <s v="not cancelled"/>
    <x v="3"/>
    <n v="0.1"/>
    <n v="0.84959999999999969"/>
    <b v="0"/>
  </r>
  <r>
    <n v="412"/>
    <n v="11"/>
    <d v="2012-01-18T22:13:38"/>
    <d v="2012-03-18T22:13:00"/>
    <n v="1"/>
    <d v="2012-01-25T18:56:41"/>
    <n v="1"/>
    <n v="18.933333333333334"/>
    <n v="19"/>
    <x v="6"/>
    <n v="1"/>
    <n v="1"/>
    <b v="1"/>
  </r>
  <r>
    <n v="413"/>
    <n v="1"/>
    <d v="2012-01-19T01:49:54"/>
    <d v="2012-03-19T01:49:00"/>
    <n v="8"/>
    <d v="2012-01-20T06:00:52"/>
    <n v="0"/>
    <n v="6"/>
    <n v="6"/>
    <x v="21"/>
    <n v="0.125"/>
    <n v="0.84929166666666667"/>
    <b v="1"/>
  </r>
  <r>
    <n v="414"/>
    <n v="3"/>
    <d v="2012-01-19T02:43:11"/>
    <d v="2012-03-19T02:43:00"/>
    <n v="24"/>
    <d v="2012-01-20T18:52:14"/>
    <n v="0"/>
    <n v="18.866666666666667"/>
    <n v="19"/>
    <x v="6"/>
    <n v="4.1666666666666664E-2"/>
    <n v="0.18133000000000002"/>
    <b v="1"/>
  </r>
  <r>
    <n v="415"/>
    <n v="3"/>
    <d v="2012-01-19T02:27:01"/>
    <d v="2012-03-19T02:27:00"/>
    <n v="24"/>
    <d v="2012-01-20T15:19:57"/>
    <n v="0"/>
    <n v="15.316666666666666"/>
    <n v="15"/>
    <x v="17"/>
    <n v="4.1666666666666664E-2"/>
    <n v="0.18133000000000002"/>
    <b v="1"/>
  </r>
  <r>
    <n v="416"/>
    <n v="1"/>
    <d v="2012-01-19T09:42:31"/>
    <d v="2012-03-19T09:42:00"/>
    <n v="8"/>
    <d v="2012-01-19T11:11:27"/>
    <n v="0"/>
    <n v="11.183333333333334"/>
    <n v="11"/>
    <x v="14"/>
    <n v="0.125"/>
    <n v="0.84929166666666667"/>
    <b v="1"/>
  </r>
  <r>
    <n v="417"/>
    <n v="3"/>
    <d v="2012-01-19T10:52:48"/>
    <d v="2012-03-19T10:52:00"/>
    <n v="24"/>
    <d v="2012-01-21T12:29:17"/>
    <n v="0"/>
    <n v="12.483333333333333"/>
    <n v="12"/>
    <x v="8"/>
    <n v="4.1666666666666664E-2"/>
    <n v="0.18133000000000002"/>
    <b v="1"/>
  </r>
  <r>
    <n v="418"/>
    <n v="11"/>
    <d v="2012-01-19T10:02:52"/>
    <d v="2012-01-21T11:02:44"/>
    <n v="1"/>
    <s v=""/>
    <n v="4"/>
    <s v="not cancelled"/>
    <s v="not cancelled"/>
    <x v="3"/>
    <n v="1"/>
    <n v="1"/>
    <b v="0"/>
  </r>
  <r>
    <n v="419"/>
    <n v="1"/>
    <d v="2012-01-19T11:35:36"/>
    <d v="2012-03-19T11:35:00"/>
    <n v="8"/>
    <d v="2012-01-20T13:14:18"/>
    <n v="0"/>
    <n v="13.233333333333333"/>
    <n v="13"/>
    <x v="11"/>
    <n v="0.125"/>
    <n v="0.84929166666666667"/>
    <b v="1"/>
  </r>
  <r>
    <n v="420"/>
    <n v="1"/>
    <d v="2012-01-19T11:48:02"/>
    <d v="2012-03-19T11:48:00"/>
    <n v="8"/>
    <d v="2012-01-20T08:54:45"/>
    <n v="0"/>
    <n v="8.9"/>
    <n v="9"/>
    <x v="4"/>
    <n v="0.125"/>
    <n v="0.84929166666666667"/>
    <b v="1"/>
  </r>
  <r>
    <n v="421"/>
    <n v="1"/>
    <d v="2012-01-19T11:20:56"/>
    <d v="2012-03-19T11:20:00"/>
    <n v="8"/>
    <d v="2012-01-20T17:28:51"/>
    <n v="0"/>
    <n v="17.466666666666665"/>
    <n v="17"/>
    <x v="20"/>
    <n v="0.125"/>
    <n v="0.84929166666666667"/>
    <b v="1"/>
  </r>
  <r>
    <n v="422"/>
    <n v="1"/>
    <d v="2012-01-19T11:25:16"/>
    <d v="2012-01-22T12:25:00"/>
    <n v="8"/>
    <s v=""/>
    <n v="0"/>
    <s v="not cancelled"/>
    <s v="not cancelled"/>
    <x v="3"/>
    <n v="0.125"/>
    <n v="0.84929166666666667"/>
    <b v="0"/>
  </r>
  <r>
    <n v="423"/>
    <n v="3"/>
    <d v="2012-01-19T12:50:12"/>
    <d v="2012-03-19T12:50:00"/>
    <n v="24"/>
    <d v="2012-01-21T12:22:17"/>
    <n v="0"/>
    <n v="12.366666666666667"/>
    <n v="12"/>
    <x v="8"/>
    <n v="4.1666666666666664E-2"/>
    <n v="0.18133000000000002"/>
    <b v="1"/>
  </r>
  <r>
    <n v="424"/>
    <n v="1"/>
    <d v="2012-01-19T12:58:21"/>
    <d v="2012-01-22T23:58:11"/>
    <n v="8"/>
    <s v=""/>
    <n v="0"/>
    <s v="not cancelled"/>
    <s v="not cancelled"/>
    <x v="3"/>
    <n v="0.125"/>
    <n v="0.84929166666666667"/>
    <b v="0"/>
  </r>
  <r>
    <n v="425"/>
    <n v="1"/>
    <d v="2012-01-19T15:50:51"/>
    <d v="2012-01-23T06:50:49"/>
    <n v="8"/>
    <s v=""/>
    <n v="0"/>
    <s v="not cancelled"/>
    <s v="not cancelled"/>
    <x v="3"/>
    <n v="0.125"/>
    <n v="0.84929166666666667"/>
    <b v="0"/>
  </r>
  <r>
    <n v="426"/>
    <n v="4"/>
    <d v="2012-01-19T15:23:40"/>
    <d v="2012-03-19T15:23:00"/>
    <n v="12"/>
    <d v="2012-01-23T12:40:29"/>
    <n v="0"/>
    <n v="12.666666666666666"/>
    <n v="13"/>
    <x v="11"/>
    <n v="8.3333333333333329E-2"/>
    <n v="1.448055119047619"/>
    <b v="1"/>
  </r>
  <r>
    <n v="427"/>
    <n v="3"/>
    <d v="2012-01-19T15:56:59"/>
    <d v="2012-01-21T21:56:05"/>
    <n v="24"/>
    <s v=""/>
    <n v="0"/>
    <s v="not cancelled"/>
    <s v="not cancelled"/>
    <x v="3"/>
    <n v="4.1666666666666664E-2"/>
    <n v="0.18133000000000002"/>
    <b v="0"/>
  </r>
  <r>
    <n v="428"/>
    <n v="1"/>
    <d v="2012-01-19T16:04:13"/>
    <d v="2012-03-19T16:04:00"/>
    <n v="8"/>
    <d v="2012-01-20T10:28:43"/>
    <n v="0"/>
    <n v="10.466666666666667"/>
    <n v="10"/>
    <x v="10"/>
    <n v="0.125"/>
    <n v="0.84929166666666667"/>
    <b v="1"/>
  </r>
  <r>
    <n v="429"/>
    <n v="1"/>
    <d v="2012-01-19T17:04:13"/>
    <d v="2012-01-22T19:04:04"/>
    <n v="12"/>
    <s v=""/>
    <n v="0"/>
    <s v="not cancelled"/>
    <s v="not cancelled"/>
    <x v="3"/>
    <n v="8.3333333333333329E-2"/>
    <n v="0.56619444444444444"/>
    <b v="0"/>
  </r>
  <r>
    <n v="430"/>
    <n v="7"/>
    <d v="2012-01-19T19:05:32"/>
    <d v="2012-03-19T19:05:00"/>
    <n v="24"/>
    <d v="2012-01-28T16:54:56"/>
    <n v="0"/>
    <n v="16.899999999999999"/>
    <n v="17"/>
    <x v="20"/>
    <n v="4.1666666666666664E-2"/>
    <n v="1.2958049999999997"/>
    <b v="1"/>
  </r>
  <r>
    <n v="431"/>
    <n v="2"/>
    <d v="2012-01-19T19:52:39"/>
    <d v="2012-03-19T19:52:00"/>
    <n v="10"/>
    <d v="2012-01-22T17:22:43"/>
    <n v="0"/>
    <n v="17.366666666666667"/>
    <n v="17"/>
    <x v="20"/>
    <n v="0.1"/>
    <n v="0.84959999999999969"/>
    <b v="1"/>
  </r>
  <r>
    <n v="432"/>
    <n v="1"/>
    <d v="2012-01-19T21:31:02"/>
    <d v="2012-03-19T21:31:00"/>
    <n v="8"/>
    <d v="2012-01-20T01:00:30"/>
    <n v="0"/>
    <n v="1"/>
    <n v="1"/>
    <x v="23"/>
    <n v="0.125"/>
    <n v="0.84929166666666667"/>
    <b v="1"/>
  </r>
  <r>
    <n v="433"/>
    <n v="1"/>
    <d v="2012-01-20T00:29:23"/>
    <d v="2012-03-20T00:29:00"/>
    <n v="12"/>
    <d v="2012-01-21T00:01:42"/>
    <n v="0"/>
    <n v="1.6666666666666666E-2"/>
    <n v="0"/>
    <x v="2"/>
    <n v="8.3333333333333329E-2"/>
    <n v="0.56619444444444444"/>
    <b v="1"/>
  </r>
  <r>
    <n v="434"/>
    <n v="2"/>
    <d v="2012-01-20T06:52:33"/>
    <d v="2012-03-20T06:52:00"/>
    <n v="10"/>
    <d v="2012-01-22T09:44:24"/>
    <n v="0"/>
    <n v="9.7333333333333325"/>
    <n v="10"/>
    <x v="10"/>
    <n v="0.1"/>
    <n v="0.84959999999999969"/>
    <b v="1"/>
  </r>
  <r>
    <n v="435"/>
    <n v="11"/>
    <d v="2012-01-20T06:13:26"/>
    <d v="2012-03-20T06:13:00"/>
    <n v="1"/>
    <d v="2012-01-27T13:19:19"/>
    <n v="2"/>
    <n v="13.316666666666666"/>
    <n v="13"/>
    <x v="11"/>
    <n v="1"/>
    <n v="1"/>
    <b v="1"/>
  </r>
  <r>
    <n v="436"/>
    <n v="1"/>
    <d v="2012-01-20T09:54:35"/>
    <d v="2012-01-24T04:54:00"/>
    <n v="8"/>
    <d v="2012-01-21T15:16:03"/>
    <n v="0"/>
    <n v="15.266666666666667"/>
    <n v="15"/>
    <x v="17"/>
    <n v="0.125"/>
    <n v="0.84929166666666667"/>
    <b v="1"/>
  </r>
  <r>
    <n v="437"/>
    <n v="8"/>
    <d v="2012-01-20T09:09:11"/>
    <d v="2012-03-20T09:09:00"/>
    <n v="3"/>
    <d v="2012-01-24T11:29:38"/>
    <n v="1"/>
    <n v="11.483333333333333"/>
    <n v="11"/>
    <x v="14"/>
    <n v="0.33333333333333331"/>
    <n v="0.29998222222222221"/>
    <b v="1"/>
  </r>
  <r>
    <n v="438"/>
    <n v="5"/>
    <d v="2012-01-20T09:58:48"/>
    <d v="2012-03-20T09:58:00"/>
    <n v="24"/>
    <d v="2012-01-22T11:28:24"/>
    <n v="0"/>
    <n v="11.466666666666667"/>
    <n v="11"/>
    <x v="14"/>
    <n v="4.1666666666666664E-2"/>
    <n v="0.2815833333333333"/>
    <b v="1"/>
  </r>
  <r>
    <n v="439"/>
    <n v="1"/>
    <d v="2012-01-20T11:04:15"/>
    <d v="2012-03-20T11:04:00"/>
    <n v="8"/>
    <d v="2012-01-21T10:39:19"/>
    <n v="0"/>
    <n v="10.65"/>
    <n v="11"/>
    <x v="14"/>
    <n v="0.125"/>
    <n v="0.84929166666666667"/>
    <b v="1"/>
  </r>
  <r>
    <n v="440"/>
    <n v="4"/>
    <d v="2012-01-20T12:04:29"/>
    <d v="2012-03-20T12:04:00"/>
    <n v="12"/>
    <d v="2012-01-23T14:53:28"/>
    <n v="0"/>
    <n v="14.883333333333333"/>
    <n v="15"/>
    <x v="17"/>
    <n v="8.3333333333333329E-2"/>
    <n v="1.448055119047619"/>
    <b v="1"/>
  </r>
  <r>
    <n v="441"/>
    <n v="1"/>
    <d v="2012-01-20T12:54:40"/>
    <d v="2012-01-24T01:54:00"/>
    <n v="8"/>
    <d v="2012-01-21T09:27:07"/>
    <n v="0"/>
    <n v="9.4499999999999993"/>
    <n v="9"/>
    <x v="4"/>
    <n v="0.125"/>
    <n v="0.84929166666666667"/>
    <b v="1"/>
  </r>
  <r>
    <n v="442"/>
    <n v="2"/>
    <d v="2012-01-20T14:52:08"/>
    <d v="2012-03-20T14:52:00"/>
    <n v="10"/>
    <d v="2012-01-21T20:55:33"/>
    <n v="0"/>
    <n v="20.916666666666668"/>
    <n v="21"/>
    <x v="12"/>
    <n v="0.1"/>
    <n v="0.84959999999999969"/>
    <b v="1"/>
  </r>
  <r>
    <n v="443"/>
    <n v="3"/>
    <d v="2012-01-20T14:29:25"/>
    <d v="2012-03-20T14:29:00"/>
    <n v="24"/>
    <d v="2012-01-23T07:47:18"/>
    <n v="0"/>
    <n v="7.7833333333333332"/>
    <n v="8"/>
    <x v="13"/>
    <n v="4.1666666666666664E-2"/>
    <n v="0.18133000000000002"/>
    <b v="1"/>
  </r>
  <r>
    <n v="444"/>
    <n v="7"/>
    <d v="2012-01-20T14:49:30"/>
    <d v="2012-01-25T06:49:00"/>
    <n v="24"/>
    <s v=""/>
    <n v="0"/>
    <s v="not cancelled"/>
    <s v="not cancelled"/>
    <x v="3"/>
    <n v="4.1666666666666664E-2"/>
    <n v="1.2958049999999997"/>
    <b v="0"/>
  </r>
  <r>
    <n v="445"/>
    <n v="3"/>
    <d v="2012-01-20T14:02:26"/>
    <d v="2012-03-20T14:02:00"/>
    <n v="24"/>
    <d v="2012-01-23T16:46:51"/>
    <n v="0"/>
    <n v="16.766666666666666"/>
    <n v="17"/>
    <x v="20"/>
    <n v="4.1666666666666664E-2"/>
    <n v="0.18133000000000002"/>
    <b v="1"/>
  </r>
  <r>
    <n v="446"/>
    <n v="2"/>
    <d v="2012-01-20T15:53:04"/>
    <d v="2012-03-20T15:53:00"/>
    <n v="10"/>
    <d v="2012-01-21T11:23:06"/>
    <n v="0"/>
    <n v="11.383333333333333"/>
    <n v="11"/>
    <x v="14"/>
    <n v="0.1"/>
    <n v="0.84959999999999969"/>
    <b v="1"/>
  </r>
  <r>
    <n v="447"/>
    <n v="1"/>
    <d v="2012-01-20T17:55:33"/>
    <d v="2012-03-20T17:55:00"/>
    <n v="8"/>
    <d v="2012-01-21T11:53:55"/>
    <n v="0"/>
    <n v="11.883333333333333"/>
    <n v="12"/>
    <x v="8"/>
    <n v="0.125"/>
    <n v="0.84929166666666667"/>
    <b v="1"/>
  </r>
  <r>
    <n v="448"/>
    <n v="10"/>
    <d v="2012-01-20T17:31:41"/>
    <d v="2012-03-20T17:31:00"/>
    <n v="1"/>
    <d v="2012-01-27T09:13:30"/>
    <n v="0"/>
    <n v="9.2166666666666668"/>
    <n v="9"/>
    <x v="4"/>
    <n v="1"/>
    <n v="2.5716000000000001"/>
    <b v="1"/>
  </r>
  <r>
    <n v="449"/>
    <n v="6"/>
    <d v="2012-01-20T18:47:33"/>
    <d v="2012-03-20T18:47:00"/>
    <n v="24"/>
    <d v="2012-01-24T21:36:12"/>
    <n v="0"/>
    <n v="21.6"/>
    <n v="22"/>
    <x v="9"/>
    <n v="4.1666666666666664E-2"/>
    <n v="0.35218749999999999"/>
    <b v="1"/>
  </r>
  <r>
    <n v="450"/>
    <n v="1"/>
    <d v="2012-01-20T20:04:24"/>
    <d v="2012-03-20T20:04:00"/>
    <n v="12"/>
    <d v="2012-01-21T11:39:01"/>
    <n v="0"/>
    <n v="11.65"/>
    <n v="12"/>
    <x v="8"/>
    <n v="8.3333333333333329E-2"/>
    <n v="0.56619444444444444"/>
    <b v="1"/>
  </r>
  <r>
    <n v="451"/>
    <n v="2"/>
    <d v="2012-01-20T21:00:51"/>
    <d v="2012-03-20T21:00:00"/>
    <n v="10"/>
    <d v="2012-01-22T06:47:30"/>
    <n v="0"/>
    <n v="6.7833333333333332"/>
    <n v="7"/>
    <x v="18"/>
    <n v="0.1"/>
    <n v="0.84959999999999969"/>
    <b v="1"/>
  </r>
  <r>
    <n v="452"/>
    <n v="6"/>
    <d v="2012-01-20T21:46:55"/>
    <d v="2012-03-20T21:46:00"/>
    <n v="24"/>
    <d v="2012-01-26T10:34:40"/>
    <n v="0"/>
    <n v="10.566666666666666"/>
    <n v="11"/>
    <x v="14"/>
    <n v="4.1666666666666664E-2"/>
    <n v="0.35218749999999999"/>
    <b v="1"/>
  </r>
  <r>
    <n v="453"/>
    <n v="1"/>
    <d v="2012-01-20T22:33:27"/>
    <d v="2012-01-25T04:33:09"/>
    <n v="8"/>
    <s v=""/>
    <n v="0"/>
    <s v="not cancelled"/>
    <s v="not cancelled"/>
    <x v="3"/>
    <n v="0.125"/>
    <n v="0.84929166666666667"/>
    <b v="0"/>
  </r>
  <r>
    <n v="454"/>
    <n v="7"/>
    <d v="2012-01-21T01:02:56"/>
    <d v="2012-03-21T01:02:00"/>
    <n v="24"/>
    <d v="2012-01-23T23:18:30"/>
    <n v="0"/>
    <n v="23.3"/>
    <n v="23"/>
    <x v="0"/>
    <n v="4.1666666666666664E-2"/>
    <n v="1.2958049999999997"/>
    <b v="1"/>
  </r>
  <r>
    <n v="455"/>
    <n v="1"/>
    <d v="2012-01-21T03:58:54"/>
    <d v="2012-03-21T03:58:00"/>
    <n v="8"/>
    <d v="2012-01-22T04:52:35"/>
    <n v="0"/>
    <n v="4.8666666666666671"/>
    <n v="5"/>
    <x v="22"/>
    <n v="0.125"/>
    <n v="0.84929166666666667"/>
    <b v="1"/>
  </r>
  <r>
    <n v="456"/>
    <n v="2"/>
    <d v="2012-01-21T08:34:47"/>
    <d v="2012-03-21T08:34:00"/>
    <n v="10"/>
    <d v="2012-01-21T19:51:31"/>
    <n v="0"/>
    <n v="19.850000000000001"/>
    <n v="20"/>
    <x v="15"/>
    <n v="0.1"/>
    <n v="0.84959999999999969"/>
    <b v="1"/>
  </r>
  <r>
    <n v="457"/>
    <n v="8"/>
    <d v="2012-01-21T09:08:04"/>
    <d v="2012-03-21T09:08:00"/>
    <n v="3"/>
    <d v="2012-01-24T21:32:50"/>
    <n v="0"/>
    <n v="21.533333333333335"/>
    <n v="22"/>
    <x v="9"/>
    <n v="0.33333333333333331"/>
    <n v="0.29998222222222221"/>
    <b v="1"/>
  </r>
  <r>
    <n v="458"/>
    <n v="6"/>
    <d v="2012-01-21T09:52:17"/>
    <d v="2012-01-23T22:51:48"/>
    <n v="24"/>
    <s v=""/>
    <n v="0"/>
    <s v="not cancelled"/>
    <s v="not cancelled"/>
    <x v="3"/>
    <n v="4.1666666666666664E-2"/>
    <n v="0.35218749999999999"/>
    <b v="0"/>
  </r>
  <r>
    <n v="459"/>
    <n v="5"/>
    <d v="2012-01-21T09:48:31"/>
    <d v="2012-03-21T09:48:00"/>
    <n v="24"/>
    <d v="2012-01-23T20:10:20"/>
    <n v="0"/>
    <n v="20.166666666666668"/>
    <n v="20"/>
    <x v="15"/>
    <n v="4.1666666666666664E-2"/>
    <n v="0.2815833333333333"/>
    <b v="1"/>
  </r>
  <r>
    <n v="460"/>
    <n v="2"/>
    <d v="2012-01-21T10:05:11"/>
    <d v="2012-03-21T10:05:00"/>
    <n v="10"/>
    <d v="2012-01-22T10:58:37"/>
    <n v="0"/>
    <n v="10.966666666666667"/>
    <n v="11"/>
    <x v="14"/>
    <n v="0.1"/>
    <n v="0.84959999999999969"/>
    <b v="1"/>
  </r>
  <r>
    <n v="461"/>
    <n v="1"/>
    <d v="2012-01-21T10:39:23"/>
    <d v="2012-03-21T10:39:00"/>
    <n v="8"/>
    <d v="2012-01-22T10:41:19"/>
    <n v="0"/>
    <n v="10.683333333333334"/>
    <n v="11"/>
    <x v="14"/>
    <n v="0.125"/>
    <n v="0.84929166666666667"/>
    <b v="1"/>
  </r>
  <r>
    <n v="462"/>
    <n v="2"/>
    <d v="2012-01-21T12:09:47"/>
    <d v="2012-03-21T12:09:00"/>
    <n v="10"/>
    <d v="2012-01-22T09:17:53"/>
    <n v="0"/>
    <n v="9.2833333333333332"/>
    <n v="9"/>
    <x v="4"/>
    <n v="0.1"/>
    <n v="0.84959999999999969"/>
    <b v="1"/>
  </r>
  <r>
    <n v="463"/>
    <n v="7"/>
    <d v="2012-01-21T13:10:05"/>
    <d v="2012-01-25T15:09:10"/>
    <n v="24"/>
    <s v=""/>
    <n v="1"/>
    <s v="not cancelled"/>
    <s v="not cancelled"/>
    <x v="3"/>
    <n v="4.1666666666666664E-2"/>
    <n v="1.2958049999999997"/>
    <b v="0"/>
  </r>
  <r>
    <n v="464"/>
    <n v="3"/>
    <d v="2012-01-21T13:51:31"/>
    <d v="2012-01-24T19:50:58"/>
    <n v="24"/>
    <s v=""/>
    <n v="0"/>
    <s v="not cancelled"/>
    <s v="not cancelled"/>
    <x v="3"/>
    <n v="4.1666666666666664E-2"/>
    <n v="0.18133000000000002"/>
    <b v="0"/>
  </r>
  <r>
    <n v="465"/>
    <n v="1"/>
    <d v="2012-01-21T13:16:00"/>
    <d v="2012-03-21T13:16:00"/>
    <n v="8"/>
    <d v="2012-01-22T09:27:02"/>
    <n v="0"/>
    <n v="9.4499999999999993"/>
    <n v="9"/>
    <x v="4"/>
    <n v="0.125"/>
    <n v="0.84929166666666667"/>
    <b v="1"/>
  </r>
  <r>
    <n v="466"/>
    <n v="3"/>
    <d v="2012-01-21T14:40:06"/>
    <d v="2012-03-21T14:40:00"/>
    <n v="24"/>
    <d v="2012-01-24T07:10:56"/>
    <n v="0"/>
    <n v="7.166666666666667"/>
    <n v="7"/>
    <x v="18"/>
    <n v="4.1666666666666664E-2"/>
    <n v="0.18133000000000002"/>
    <b v="1"/>
  </r>
  <r>
    <n v="467"/>
    <n v="1"/>
    <d v="2012-01-21T18:43:24"/>
    <d v="2012-03-21T18:43:00"/>
    <n v="12"/>
    <d v="2012-01-22T15:34:15"/>
    <n v="0"/>
    <n v="15.566666666666666"/>
    <n v="16"/>
    <x v="5"/>
    <n v="8.3333333333333329E-2"/>
    <n v="0.56619444444444444"/>
    <b v="1"/>
  </r>
  <r>
    <n v="468"/>
    <n v="2"/>
    <d v="2012-01-21T19:16:12"/>
    <d v="2012-03-21T19:16:00"/>
    <n v="10"/>
    <d v="2012-01-23T13:35:54"/>
    <n v="0"/>
    <n v="13.583333333333334"/>
    <n v="14"/>
    <x v="7"/>
    <n v="0.1"/>
    <n v="0.84959999999999969"/>
    <b v="1"/>
  </r>
  <r>
    <n v="469"/>
    <n v="2"/>
    <d v="2012-01-21T19:53:17"/>
    <d v="2012-03-21T19:53:00"/>
    <n v="10"/>
    <d v="2012-01-23T08:10:55"/>
    <n v="0"/>
    <n v="8.1666666666666661"/>
    <n v="8"/>
    <x v="13"/>
    <n v="0.1"/>
    <n v="0.84959999999999969"/>
    <b v="1"/>
  </r>
  <r>
    <n v="470"/>
    <n v="1"/>
    <d v="2012-01-21T19:36:03"/>
    <d v="2012-03-21T19:36:00"/>
    <n v="12"/>
    <d v="2012-01-22T08:39:18"/>
    <n v="0"/>
    <n v="8.65"/>
    <n v="9"/>
    <x v="4"/>
    <n v="8.3333333333333329E-2"/>
    <n v="0.56619444444444444"/>
    <b v="1"/>
  </r>
  <r>
    <n v="471"/>
    <n v="6"/>
    <d v="2012-01-21T20:20:15"/>
    <d v="2012-01-24T06:19:24"/>
    <n v="24"/>
    <s v=""/>
    <n v="0"/>
    <s v="not cancelled"/>
    <s v="not cancelled"/>
    <x v="3"/>
    <n v="4.1666666666666664E-2"/>
    <n v="0.35218749999999999"/>
    <b v="0"/>
  </r>
  <r>
    <n v="472"/>
    <n v="4"/>
    <d v="2012-01-21T21:21:59"/>
    <d v="2012-03-21T21:21:00"/>
    <n v="12"/>
    <d v="2012-01-23T20:02:49"/>
    <n v="0"/>
    <n v="20.033333333333335"/>
    <n v="20"/>
    <x v="15"/>
    <n v="8.3333333333333329E-2"/>
    <n v="1.448055119047619"/>
    <b v="1"/>
  </r>
  <r>
    <n v="473"/>
    <n v="1"/>
    <d v="2012-01-21T21:04:32"/>
    <d v="2012-03-21T21:04:00"/>
    <n v="8"/>
    <d v="2012-01-22T08:16:10"/>
    <n v="0"/>
    <n v="8.2666666666666675"/>
    <n v="8"/>
    <x v="13"/>
    <n v="0.125"/>
    <n v="0.84929166666666667"/>
    <b v="1"/>
  </r>
  <r>
    <n v="474"/>
    <n v="6"/>
    <d v="2012-01-22T00:16:59"/>
    <d v="2012-03-22T00:16:00"/>
    <n v="24"/>
    <d v="2012-01-27T12:10:04"/>
    <n v="0"/>
    <n v="12.166666666666666"/>
    <n v="12"/>
    <x v="8"/>
    <n v="4.1666666666666664E-2"/>
    <n v="0.35218749999999999"/>
    <b v="1"/>
  </r>
  <r>
    <n v="475"/>
    <n v="1"/>
    <d v="2012-01-22T00:19:56"/>
    <d v="2012-03-22T00:19:00"/>
    <n v="12"/>
    <d v="2012-01-22T14:40:44"/>
    <n v="0"/>
    <n v="14.666666666666666"/>
    <n v="15"/>
    <x v="17"/>
    <n v="8.3333333333333329E-2"/>
    <n v="0.56619444444444444"/>
    <b v="1"/>
  </r>
  <r>
    <n v="476"/>
    <n v="1"/>
    <d v="2012-01-22T01:52:23"/>
    <d v="2012-03-22T01:52:00"/>
    <n v="8"/>
    <d v="2012-01-23T08:03:39"/>
    <n v="0"/>
    <n v="8.0500000000000007"/>
    <n v="8"/>
    <x v="13"/>
    <n v="0.125"/>
    <n v="0.84929166666666667"/>
    <b v="1"/>
  </r>
  <r>
    <n v="477"/>
    <n v="3"/>
    <d v="2012-01-22T05:10:25"/>
    <d v="2012-03-22T05:10:00"/>
    <n v="24"/>
    <d v="2012-01-24T15:44:39"/>
    <n v="0"/>
    <n v="15.733333333333333"/>
    <n v="16"/>
    <x v="5"/>
    <n v="4.1666666666666664E-2"/>
    <n v="0.18133000000000002"/>
    <b v="1"/>
  </r>
  <r>
    <n v="478"/>
    <n v="7"/>
    <d v="2012-01-22T08:03:32"/>
    <d v="2012-01-24T19:03:06"/>
    <n v="24"/>
    <s v=""/>
    <n v="0"/>
    <s v="not cancelled"/>
    <s v="not cancelled"/>
    <x v="3"/>
    <n v="4.1666666666666664E-2"/>
    <n v="1.2958049999999997"/>
    <b v="0"/>
  </r>
  <r>
    <n v="479"/>
    <n v="7"/>
    <d v="2012-01-22T08:34:32"/>
    <d v="2012-03-22T08:34:00"/>
    <n v="24"/>
    <d v="2012-01-27T16:41:21"/>
    <n v="0"/>
    <n v="16.683333333333334"/>
    <n v="17"/>
    <x v="20"/>
    <n v="4.1666666666666664E-2"/>
    <n v="1.2958049999999997"/>
    <b v="1"/>
  </r>
  <r>
    <n v="480"/>
    <n v="2"/>
    <d v="2012-01-22T10:05:56"/>
    <d v="2012-01-24T12:05:51"/>
    <n v="10"/>
    <s v=""/>
    <n v="0"/>
    <s v="not cancelled"/>
    <s v="not cancelled"/>
    <x v="3"/>
    <n v="0.1"/>
    <n v="0.84959999999999969"/>
    <b v="0"/>
  </r>
  <r>
    <n v="481"/>
    <n v="2"/>
    <d v="2012-01-22T10:13:56"/>
    <d v="2012-03-22T10:13:00"/>
    <n v="10"/>
    <d v="2012-01-23T10:13:40"/>
    <n v="0"/>
    <n v="10.216666666666667"/>
    <n v="10"/>
    <x v="10"/>
    <n v="0.1"/>
    <n v="0.84959999999999969"/>
    <b v="1"/>
  </r>
  <r>
    <n v="482"/>
    <n v="5"/>
    <d v="2012-01-22T11:00:38"/>
    <d v="2012-03-22T11:00:00"/>
    <n v="24"/>
    <d v="2012-01-25T12:46:49"/>
    <n v="0"/>
    <n v="12.766666666666667"/>
    <n v="13"/>
    <x v="11"/>
    <n v="4.1666666666666664E-2"/>
    <n v="0.2815833333333333"/>
    <b v="1"/>
  </r>
  <r>
    <n v="483"/>
    <n v="2"/>
    <d v="2012-01-22T11:29:04"/>
    <d v="2012-03-22T11:29:00"/>
    <n v="10"/>
    <d v="2012-01-23T07:19:06"/>
    <n v="0"/>
    <n v="7.3166666666666664"/>
    <n v="7"/>
    <x v="18"/>
    <n v="0.1"/>
    <n v="0.84959999999999969"/>
    <b v="1"/>
  </r>
  <r>
    <n v="484"/>
    <n v="4"/>
    <d v="2012-01-22T11:02:45"/>
    <d v="2012-03-22T11:02:00"/>
    <n v="12"/>
    <d v="2012-01-25T10:29:32"/>
    <n v="0"/>
    <n v="10.483333333333333"/>
    <n v="10"/>
    <x v="10"/>
    <n v="8.3333333333333329E-2"/>
    <n v="1.448055119047619"/>
    <b v="1"/>
  </r>
  <r>
    <n v="485"/>
    <n v="3"/>
    <d v="2012-01-22T11:50:26"/>
    <d v="2012-03-22T11:50:00"/>
    <n v="24"/>
    <d v="2012-01-24T12:00:24"/>
    <n v="0"/>
    <n v="12"/>
    <n v="12"/>
    <x v="8"/>
    <n v="4.1666666666666664E-2"/>
    <n v="0.18133000000000002"/>
    <b v="1"/>
  </r>
  <r>
    <n v="486"/>
    <n v="4"/>
    <d v="2012-01-22T12:32:54"/>
    <d v="2012-03-22T12:32:00"/>
    <n v="12"/>
    <d v="2012-01-24T17:17:54"/>
    <n v="0"/>
    <n v="17.283333333333335"/>
    <n v="17"/>
    <x v="20"/>
    <n v="8.3333333333333329E-2"/>
    <n v="1.448055119047619"/>
    <b v="1"/>
  </r>
  <r>
    <n v="487"/>
    <n v="4"/>
    <d v="2012-01-22T13:12:36"/>
    <d v="2012-03-22T13:12:00"/>
    <n v="12"/>
    <d v="2012-01-25T11:19:35"/>
    <n v="0"/>
    <n v="11.316666666666666"/>
    <n v="11"/>
    <x v="14"/>
    <n v="8.3333333333333329E-2"/>
    <n v="1.448055119047619"/>
    <b v="1"/>
  </r>
  <r>
    <n v="488"/>
    <n v="4"/>
    <d v="2012-01-22T13:57:50"/>
    <d v="2012-03-22T13:57:00"/>
    <n v="12"/>
    <d v="2012-01-24T10:30:30"/>
    <n v="0"/>
    <n v="10.5"/>
    <n v="11"/>
    <x v="14"/>
    <n v="8.3333333333333329E-2"/>
    <n v="1.448055119047619"/>
    <b v="1"/>
  </r>
  <r>
    <n v="489"/>
    <n v="3"/>
    <d v="2012-01-22T13:46:14"/>
    <d v="2012-03-22T13:46:00"/>
    <n v="24"/>
    <d v="2012-01-24T08:57:55"/>
    <n v="0"/>
    <n v="8.9499999999999993"/>
    <n v="9"/>
    <x v="4"/>
    <n v="4.1666666666666664E-2"/>
    <n v="0.18133000000000002"/>
    <b v="1"/>
  </r>
  <r>
    <n v="490"/>
    <n v="5"/>
    <d v="2012-01-22T17:08:03"/>
    <d v="2012-03-22T17:08:00"/>
    <n v="24"/>
    <d v="2012-01-25T18:15:04"/>
    <n v="0"/>
    <n v="18.25"/>
    <n v="18"/>
    <x v="1"/>
    <n v="4.1666666666666664E-2"/>
    <n v="0.2815833333333333"/>
    <b v="1"/>
  </r>
  <r>
    <n v="491"/>
    <n v="3"/>
    <d v="2012-01-22T17:32:39"/>
    <d v="2012-01-25T18:32:05"/>
    <n v="24"/>
    <s v=""/>
    <n v="0"/>
    <s v="not cancelled"/>
    <s v="not cancelled"/>
    <x v="3"/>
    <n v="4.1666666666666664E-2"/>
    <n v="0.18133000000000002"/>
    <b v="0"/>
  </r>
  <r>
    <n v="492"/>
    <n v="1"/>
    <d v="2012-01-22T17:24:44"/>
    <d v="2012-03-22T17:24:00"/>
    <n v="8"/>
    <d v="2012-01-23T10:50:06"/>
    <n v="0"/>
    <n v="10.833333333333334"/>
    <n v="11"/>
    <x v="14"/>
    <n v="0.125"/>
    <n v="0.84929166666666667"/>
    <b v="1"/>
  </r>
  <r>
    <n v="493"/>
    <n v="1"/>
    <d v="2012-01-22T17:18:02"/>
    <d v="2012-03-22T17:18:00"/>
    <n v="12"/>
    <d v="2012-01-23T09:44:09"/>
    <n v="0"/>
    <n v="9.7333333333333325"/>
    <n v="10"/>
    <x v="10"/>
    <n v="8.3333333333333329E-2"/>
    <n v="0.56619444444444444"/>
    <b v="1"/>
  </r>
  <r>
    <n v="494"/>
    <n v="6"/>
    <d v="2012-01-22T17:16:36"/>
    <d v="2012-03-22T17:16:00"/>
    <n v="24"/>
    <d v="2012-01-29T17:07:27"/>
    <n v="0"/>
    <n v="17.116666666666667"/>
    <n v="17"/>
    <x v="20"/>
    <n v="4.1666666666666664E-2"/>
    <n v="0.35218749999999999"/>
    <b v="1"/>
  </r>
  <r>
    <n v="495"/>
    <n v="3"/>
    <d v="2012-01-22T18:36:10"/>
    <d v="2012-03-22T18:36:00"/>
    <n v="24"/>
    <d v="2012-01-24T06:43:48"/>
    <n v="0"/>
    <n v="6.7166666666666668"/>
    <n v="7"/>
    <x v="18"/>
    <n v="4.1666666666666664E-2"/>
    <n v="0.18133000000000002"/>
    <b v="1"/>
  </r>
  <r>
    <n v="496"/>
    <n v="2"/>
    <d v="2012-01-22T19:04:59"/>
    <d v="2012-03-22T19:04:00"/>
    <n v="10"/>
    <d v="2012-01-23T14:46:16"/>
    <n v="0"/>
    <n v="14.766666666666667"/>
    <n v="15"/>
    <x v="17"/>
    <n v="0.1"/>
    <n v="0.84959999999999969"/>
    <b v="1"/>
  </r>
  <r>
    <n v="497"/>
    <n v="1"/>
    <d v="2012-01-22T20:40:16"/>
    <d v="2012-03-22T20:40:00"/>
    <n v="8"/>
    <d v="2012-01-23T11:09:20"/>
    <n v="0"/>
    <n v="11.15"/>
    <n v="11"/>
    <x v="14"/>
    <n v="0.125"/>
    <n v="0.84929166666666667"/>
    <b v="1"/>
  </r>
  <r>
    <n v="498"/>
    <n v="1"/>
    <d v="2012-01-22T20:08:14"/>
    <d v="2012-03-22T20:08:00"/>
    <n v="12"/>
    <d v="2012-01-23T11:37:34"/>
    <n v="0"/>
    <n v="11.616666666666667"/>
    <n v="12"/>
    <x v="8"/>
    <n v="8.3333333333333329E-2"/>
    <n v="0.56619444444444444"/>
    <b v="1"/>
  </r>
  <r>
    <n v="499"/>
    <n v="4"/>
    <d v="2012-01-22T21:15:23"/>
    <d v="2012-03-22T21:15:00"/>
    <n v="12"/>
    <d v="2012-01-25T20:45:17"/>
    <n v="0"/>
    <n v="20.75"/>
    <n v="21"/>
    <x v="12"/>
    <n v="8.3333333333333329E-2"/>
    <n v="1.448055119047619"/>
    <b v="1"/>
  </r>
  <r>
    <n v="500"/>
    <n v="6"/>
    <d v="2012-01-22T23:08:25"/>
    <d v="2012-03-22T23:08:00"/>
    <n v="24"/>
    <d v="2012-02-03T18:58:32"/>
    <n v="0"/>
    <n v="18.966666666666665"/>
    <n v="19"/>
    <x v="6"/>
    <n v="4.1666666666666664E-2"/>
    <n v="0.35218749999999999"/>
    <b v="1"/>
  </r>
  <r>
    <n v="501"/>
    <n v="3"/>
    <d v="2012-01-23T00:09:34"/>
    <d v="2012-03-23T00:09:00"/>
    <n v="24"/>
    <d v="2012-01-24T14:00:42"/>
    <n v="0"/>
    <n v="14"/>
    <n v="14"/>
    <x v="7"/>
    <n v="4.1666666666666664E-2"/>
    <n v="0.18133000000000002"/>
    <b v="1"/>
  </r>
  <r>
    <n v="502"/>
    <n v="7"/>
    <d v="2012-01-23T01:26:58"/>
    <d v="2012-03-23T01:26:00"/>
    <n v="24"/>
    <d v="2012-01-31T18:34:13"/>
    <n v="0"/>
    <n v="18.566666666666666"/>
    <n v="19"/>
    <x v="6"/>
    <n v="4.1666666666666664E-2"/>
    <n v="1.2958049999999997"/>
    <b v="1"/>
  </r>
  <r>
    <n v="503"/>
    <n v="7"/>
    <d v="2012-01-23T01:50:15"/>
    <d v="2012-03-23T01:50:00"/>
    <n v="24"/>
    <d v="2012-01-25T18:58:12"/>
    <n v="0"/>
    <n v="18.966666666666665"/>
    <n v="19"/>
    <x v="6"/>
    <n v="4.1666666666666664E-2"/>
    <n v="1.2958049999999997"/>
    <b v="1"/>
  </r>
  <r>
    <n v="504"/>
    <n v="3"/>
    <d v="2012-01-23T03:31:18"/>
    <d v="2012-03-23T03:31:00"/>
    <n v="24"/>
    <d v="2012-01-25T04:29:10"/>
    <n v="0"/>
    <n v="4.4833333333333334"/>
    <n v="4"/>
    <x v="24"/>
    <n v="4.1666666666666664E-2"/>
    <n v="0.18133000000000002"/>
    <b v="1"/>
  </r>
  <r>
    <n v="505"/>
    <n v="6"/>
    <d v="2012-01-23T03:09:21"/>
    <d v="2012-03-23T03:09:00"/>
    <n v="24"/>
    <d v="2012-01-30T14:17:48"/>
    <n v="1"/>
    <n v="14.283333333333333"/>
    <n v="14"/>
    <x v="7"/>
    <n v="4.1666666666666664E-2"/>
    <n v="0.35218749999999999"/>
    <b v="1"/>
  </r>
  <r>
    <n v="506"/>
    <n v="5"/>
    <d v="2012-01-23T05:01:28"/>
    <d v="2012-03-23T05:01:00"/>
    <n v="24"/>
    <d v="2012-01-28T10:11:36"/>
    <n v="0"/>
    <n v="10.183333333333334"/>
    <n v="10"/>
    <x v="10"/>
    <n v="4.1666666666666664E-2"/>
    <n v="0.2815833333333333"/>
    <b v="1"/>
  </r>
  <r>
    <n v="507"/>
    <n v="2"/>
    <d v="2012-01-23T07:53:11"/>
    <d v="2012-01-26T08:52:55"/>
    <n v="10"/>
    <s v=""/>
    <n v="0"/>
    <s v="not cancelled"/>
    <s v="not cancelled"/>
    <x v="3"/>
    <n v="0.1"/>
    <n v="0.84959999999999969"/>
    <b v="0"/>
  </r>
  <r>
    <n v="508"/>
    <n v="2"/>
    <d v="2012-01-23T08:51:52"/>
    <d v="2012-03-23T08:51:00"/>
    <n v="10"/>
    <d v="2012-01-24T17:33:35"/>
    <n v="0"/>
    <n v="17.55"/>
    <n v="18"/>
    <x v="1"/>
    <n v="0.1"/>
    <n v="0.84959999999999969"/>
    <b v="1"/>
  </r>
  <r>
    <n v="509"/>
    <n v="3"/>
    <d v="2012-01-23T08:31:20"/>
    <d v="2012-03-23T08:31:00"/>
    <n v="24"/>
    <d v="2012-01-25T10:43:45"/>
    <n v="0"/>
    <n v="10.716666666666667"/>
    <n v="11"/>
    <x v="14"/>
    <n v="4.1666666666666664E-2"/>
    <n v="0.18133000000000002"/>
    <b v="1"/>
  </r>
  <r>
    <n v="510"/>
    <n v="10"/>
    <d v="2012-01-23T08:35:35"/>
    <d v="2012-03-23T08:35:00"/>
    <n v="1"/>
    <d v="2012-01-30T11:09:45"/>
    <n v="2"/>
    <n v="11.15"/>
    <n v="11"/>
    <x v="14"/>
    <n v="1"/>
    <n v="2.5716000000000001"/>
    <b v="1"/>
  </r>
  <r>
    <n v="511"/>
    <n v="6"/>
    <d v="2012-01-23T08:57:36"/>
    <d v="2012-03-23T08:57:00"/>
    <n v="24"/>
    <d v="2012-01-27T16:26:30"/>
    <n v="0"/>
    <n v="16.433333333333334"/>
    <n v="16"/>
    <x v="5"/>
    <n v="4.1666666666666664E-2"/>
    <n v="0.35218749999999999"/>
    <b v="1"/>
  </r>
  <r>
    <n v="512"/>
    <n v="3"/>
    <d v="2012-01-23T08:33:27"/>
    <d v="2012-01-25T22:33:12"/>
    <n v="24"/>
    <s v=""/>
    <n v="0"/>
    <s v="not cancelled"/>
    <s v="not cancelled"/>
    <x v="3"/>
    <n v="4.1666666666666664E-2"/>
    <n v="0.18133000000000002"/>
    <b v="0"/>
  </r>
  <r>
    <n v="513"/>
    <n v="6"/>
    <d v="2012-01-23T08:19:09"/>
    <d v="2012-03-23T08:19:00"/>
    <n v="24"/>
    <d v="2012-01-27T18:08:51"/>
    <n v="0"/>
    <n v="18.133333333333333"/>
    <n v="18"/>
    <x v="1"/>
    <n v="4.1666666666666664E-2"/>
    <n v="0.35218749999999999"/>
    <b v="1"/>
  </r>
  <r>
    <n v="514"/>
    <n v="1"/>
    <d v="2012-01-23T09:54:06"/>
    <d v="2012-03-23T09:54:00"/>
    <n v="8"/>
    <d v="2012-01-24T12:10:37"/>
    <n v="0"/>
    <n v="12.166666666666666"/>
    <n v="12"/>
    <x v="8"/>
    <n v="0.125"/>
    <n v="0.84929166666666667"/>
    <b v="1"/>
  </r>
  <r>
    <n v="515"/>
    <n v="8"/>
    <d v="2012-01-23T09:22:18"/>
    <d v="2012-01-27T10:21:30"/>
    <n v="3"/>
    <s v=""/>
    <n v="1"/>
    <s v="not cancelled"/>
    <s v="not cancelled"/>
    <x v="3"/>
    <n v="0.33333333333333331"/>
    <n v="0.29998222222222221"/>
    <b v="0"/>
  </r>
  <r>
    <n v="516"/>
    <n v="9"/>
    <d v="2012-01-23T09:41:23"/>
    <d v="2012-03-23T09:41:00"/>
    <n v="5"/>
    <d v="2012-01-26T15:16:48"/>
    <n v="0"/>
    <n v="15.266666666666667"/>
    <n v="15"/>
    <x v="17"/>
    <n v="0.2"/>
    <n v="5.6740000000000004"/>
    <b v="1"/>
  </r>
  <r>
    <n v="517"/>
    <n v="5"/>
    <d v="2012-01-23T09:08:38"/>
    <d v="2012-03-23T09:08:00"/>
    <n v="24"/>
    <d v="2012-01-25T11:22:50"/>
    <n v="0"/>
    <n v="11.366666666666667"/>
    <n v="11"/>
    <x v="14"/>
    <n v="4.1666666666666664E-2"/>
    <n v="0.2815833333333333"/>
    <b v="1"/>
  </r>
  <r>
    <n v="518"/>
    <n v="9"/>
    <d v="2012-01-23T09:19:54"/>
    <d v="2012-03-23T09:19:00"/>
    <n v="5"/>
    <d v="2012-01-26T05:43:24"/>
    <n v="0"/>
    <n v="5.7166666666666668"/>
    <n v="6"/>
    <x v="21"/>
    <n v="0.2"/>
    <n v="5.6740000000000004"/>
    <b v="1"/>
  </r>
  <r>
    <n v="519"/>
    <n v="2"/>
    <d v="2012-01-23T10:23:58"/>
    <d v="2012-03-23T10:23:00"/>
    <n v="10"/>
    <d v="2012-01-24T11:39:27"/>
    <n v="0"/>
    <n v="11.65"/>
    <n v="12"/>
    <x v="8"/>
    <n v="0.1"/>
    <n v="0.84959999999999969"/>
    <b v="1"/>
  </r>
  <r>
    <n v="520"/>
    <n v="1"/>
    <d v="2012-01-23T11:06:55"/>
    <d v="2012-03-23T11:06:00"/>
    <n v="8"/>
    <d v="2012-01-24T15:27:47"/>
    <n v="0"/>
    <n v="15.45"/>
    <n v="15"/>
    <x v="17"/>
    <n v="0.125"/>
    <n v="0.84929166666666667"/>
    <b v="1"/>
  </r>
  <r>
    <n v="521"/>
    <n v="1"/>
    <d v="2012-01-23T11:31:22"/>
    <d v="2012-03-23T11:31:00"/>
    <n v="8"/>
    <d v="2012-01-24T13:10:08"/>
    <n v="0"/>
    <n v="13.166666666666666"/>
    <n v="13"/>
    <x v="11"/>
    <n v="0.125"/>
    <n v="0.84929166666666667"/>
    <b v="1"/>
  </r>
  <r>
    <n v="522"/>
    <n v="8"/>
    <d v="2012-01-23T11:50:35"/>
    <d v="2012-03-23T11:50:00"/>
    <n v="3"/>
    <d v="2012-01-30T10:30:10"/>
    <n v="1"/>
    <n v="10.5"/>
    <n v="11"/>
    <x v="14"/>
    <n v="0.33333333333333331"/>
    <n v="0.29998222222222221"/>
    <b v="1"/>
  </r>
  <r>
    <n v="523"/>
    <n v="1"/>
    <d v="2012-01-23T12:43:36"/>
    <d v="2012-03-23T12:43:00"/>
    <n v="12"/>
    <d v="2012-01-24T09:24:29"/>
    <n v="0"/>
    <n v="9.4"/>
    <n v="9"/>
    <x v="4"/>
    <n v="8.3333333333333329E-2"/>
    <n v="0.56619444444444444"/>
    <b v="1"/>
  </r>
  <r>
    <n v="524"/>
    <n v="3"/>
    <d v="2012-01-23T12:25:53"/>
    <d v="2012-03-23T12:25:00"/>
    <n v="24"/>
    <d v="2012-01-25T14:19:49"/>
    <n v="0"/>
    <n v="14.316666666666666"/>
    <n v="14"/>
    <x v="7"/>
    <n v="4.1666666666666664E-2"/>
    <n v="0.18133000000000002"/>
    <b v="1"/>
  </r>
  <r>
    <n v="525"/>
    <n v="7"/>
    <d v="2012-01-23T12:24:28"/>
    <d v="2012-03-23T12:24:00"/>
    <n v="24"/>
    <d v="2012-02-12T11:40:30"/>
    <n v="0"/>
    <n v="11.666666666666666"/>
    <n v="12"/>
    <x v="8"/>
    <n v="4.1666666666666664E-2"/>
    <n v="1.2958049999999997"/>
    <b v="1"/>
  </r>
  <r>
    <n v="526"/>
    <n v="2"/>
    <d v="2012-01-23T12:09:19"/>
    <d v="2012-01-27T04:08:27"/>
    <n v="10"/>
    <s v=""/>
    <n v="0"/>
    <s v="not cancelled"/>
    <s v="not cancelled"/>
    <x v="3"/>
    <n v="0.1"/>
    <n v="0.84959999999999969"/>
    <b v="0"/>
  </r>
  <r>
    <n v="527"/>
    <n v="2"/>
    <d v="2012-01-23T14:02:25"/>
    <d v="2012-03-23T14:02:00"/>
    <n v="10"/>
    <d v="2012-01-24T11:58:13"/>
    <n v="0"/>
    <n v="11.966666666666667"/>
    <n v="12"/>
    <x v="8"/>
    <n v="0.1"/>
    <n v="0.84959999999999969"/>
    <b v="1"/>
  </r>
  <r>
    <n v="528"/>
    <n v="5"/>
    <d v="2012-01-23T15:50:04"/>
    <d v="2012-03-23T15:50:00"/>
    <n v="24"/>
    <d v="2012-01-28T14:36:43"/>
    <n v="0"/>
    <n v="14.6"/>
    <n v="15"/>
    <x v="17"/>
    <n v="4.1666666666666664E-2"/>
    <n v="0.2815833333333333"/>
    <b v="1"/>
  </r>
  <r>
    <n v="529"/>
    <n v="4"/>
    <d v="2012-01-23T15:56:38"/>
    <d v="2012-01-26T02:56:00"/>
    <n v="12"/>
    <s v=""/>
    <n v="0"/>
    <s v="not cancelled"/>
    <s v="not cancelled"/>
    <x v="3"/>
    <n v="8.3333333333333329E-2"/>
    <n v="1.448055119047619"/>
    <b v="0"/>
  </r>
  <r>
    <n v="530"/>
    <n v="7"/>
    <d v="2012-01-23T16:15:00"/>
    <d v="2012-03-23T16:15:00"/>
    <n v="24"/>
    <d v="2012-03-04T13:40:47"/>
    <n v="0"/>
    <n v="13.666666666666666"/>
    <n v="14"/>
    <x v="7"/>
    <n v="4.1666666666666664E-2"/>
    <n v="1.2958049999999997"/>
    <b v="1"/>
  </r>
  <r>
    <n v="531"/>
    <n v="2"/>
    <d v="2012-01-23T16:30:56"/>
    <d v="2012-03-23T16:30:00"/>
    <n v="10"/>
    <d v="2012-01-24T12:29:55"/>
    <n v="0"/>
    <n v="12.483333333333333"/>
    <n v="12"/>
    <x v="8"/>
    <n v="0.1"/>
    <n v="0.84959999999999969"/>
    <b v="1"/>
  </r>
  <r>
    <n v="532"/>
    <n v="6"/>
    <d v="2012-01-23T16:03:53"/>
    <d v="2012-03-23T16:03:00"/>
    <n v="24"/>
    <d v="2012-02-05T15:22:28"/>
    <n v="0"/>
    <n v="15.366666666666667"/>
    <n v="15"/>
    <x v="17"/>
    <n v="4.1666666666666664E-2"/>
    <n v="0.35218749999999999"/>
    <b v="1"/>
  </r>
  <r>
    <n v="533"/>
    <n v="1"/>
    <d v="2012-01-23T17:08:13"/>
    <d v="2012-03-23T17:08:00"/>
    <n v="12"/>
    <d v="2012-01-24T15:44:08"/>
    <n v="0"/>
    <n v="15.733333333333333"/>
    <n v="16"/>
    <x v="5"/>
    <n v="8.3333333333333329E-2"/>
    <n v="0.56619444444444444"/>
    <b v="1"/>
  </r>
  <r>
    <n v="534"/>
    <n v="8"/>
    <d v="2012-01-23T18:10:35"/>
    <d v="2012-03-23T18:10:00"/>
    <n v="3"/>
    <d v="2012-01-28T07:22:54"/>
    <n v="0"/>
    <n v="7.3666666666666663"/>
    <n v="7"/>
    <x v="18"/>
    <n v="0.33333333333333331"/>
    <n v="0.29998222222222221"/>
    <b v="1"/>
  </r>
  <r>
    <n v="535"/>
    <n v="1"/>
    <d v="2012-01-23T18:29:54"/>
    <d v="2012-03-23T18:29:00"/>
    <n v="8"/>
    <d v="2012-01-23T21:14:33"/>
    <n v="0"/>
    <n v="21.233333333333334"/>
    <n v="21"/>
    <x v="12"/>
    <n v="0.125"/>
    <n v="0.84929166666666667"/>
    <b v="1"/>
  </r>
  <r>
    <n v="536"/>
    <n v="6"/>
    <d v="2012-01-23T20:02:55"/>
    <d v="2012-03-23T20:02:00"/>
    <n v="24"/>
    <d v="2012-01-30T12:29:25"/>
    <n v="0"/>
    <n v="12.483333333333333"/>
    <n v="12"/>
    <x v="8"/>
    <n v="4.1666666666666664E-2"/>
    <n v="0.35218749999999999"/>
    <b v="1"/>
  </r>
  <r>
    <n v="537"/>
    <n v="6"/>
    <d v="2012-01-23T20:40:41"/>
    <d v="2012-03-23T20:40:00"/>
    <n v="24"/>
    <d v="2012-02-05T22:49:41"/>
    <n v="0"/>
    <n v="22.816666666666666"/>
    <n v="23"/>
    <x v="0"/>
    <n v="4.1666666666666664E-2"/>
    <n v="0.35218749999999999"/>
    <b v="1"/>
  </r>
  <r>
    <n v="538"/>
    <n v="10"/>
    <d v="2012-01-23T21:19:56"/>
    <d v="2012-01-25T23:19:51"/>
    <n v="1"/>
    <s v=""/>
    <n v="2"/>
    <s v="not cancelled"/>
    <s v="not cancelled"/>
    <x v="3"/>
    <n v="1"/>
    <n v="2.5716000000000001"/>
    <b v="0"/>
  </r>
  <r>
    <n v="539"/>
    <n v="6"/>
    <d v="2012-01-23T22:58:45"/>
    <d v="2012-01-26T16:58:29"/>
    <n v="24"/>
    <s v=""/>
    <n v="0"/>
    <s v="not cancelled"/>
    <s v="not cancelled"/>
    <x v="3"/>
    <n v="4.1666666666666664E-2"/>
    <n v="0.35218749999999999"/>
    <b v="0"/>
  </r>
  <r>
    <n v="540"/>
    <n v="3"/>
    <d v="2012-01-24T00:36:45"/>
    <d v="2012-03-24T00:36:00"/>
    <n v="24"/>
    <d v="2012-01-27T14:03:28"/>
    <n v="0"/>
    <n v="14.05"/>
    <n v="14"/>
    <x v="7"/>
    <n v="4.1666666666666664E-2"/>
    <n v="0.18133000000000002"/>
    <b v="1"/>
  </r>
  <r>
    <n v="541"/>
    <n v="7"/>
    <d v="2012-01-24T02:23:54"/>
    <d v="2012-03-24T02:23:00"/>
    <n v="24"/>
    <d v="2012-02-02T18:25:50"/>
    <n v="0"/>
    <n v="18.416666666666668"/>
    <n v="18"/>
    <x v="1"/>
    <n v="4.1666666666666664E-2"/>
    <n v="1.2958049999999997"/>
    <b v="1"/>
  </r>
  <r>
    <n v="542"/>
    <n v="3"/>
    <d v="2012-01-24T02:06:26"/>
    <d v="2012-03-24T02:06:00"/>
    <n v="24"/>
    <d v="2012-01-26T08:04:14"/>
    <n v="0"/>
    <n v="8.0666666666666664"/>
    <n v="8"/>
    <x v="13"/>
    <n v="4.1666666666666664E-2"/>
    <n v="0.18133000000000002"/>
    <b v="1"/>
  </r>
  <r>
    <n v="543"/>
    <n v="3"/>
    <d v="2012-01-24T03:43:12"/>
    <d v="2012-03-24T03:43:00"/>
    <n v="24"/>
    <d v="2012-01-26T12:44:39"/>
    <n v="0"/>
    <n v="12.733333333333333"/>
    <n v="13"/>
    <x v="11"/>
    <n v="4.1666666666666664E-2"/>
    <n v="0.18133000000000002"/>
    <b v="1"/>
  </r>
  <r>
    <n v="544"/>
    <n v="7"/>
    <d v="2012-01-24T06:40:52"/>
    <d v="2012-03-24T06:40:00"/>
    <n v="24"/>
    <d v="2012-01-29T13:54:54"/>
    <n v="0"/>
    <n v="13.9"/>
    <n v="14"/>
    <x v="7"/>
    <n v="4.1666666666666664E-2"/>
    <n v="1.2958049999999997"/>
    <b v="1"/>
  </r>
  <r>
    <n v="545"/>
    <n v="8"/>
    <d v="2012-01-24T07:43:44"/>
    <d v="2012-03-24T07:43:00"/>
    <n v="3"/>
    <d v="2012-01-29T17:02:54"/>
    <n v="1"/>
    <n v="17.033333333333335"/>
    <n v="17"/>
    <x v="20"/>
    <n v="0.33333333333333331"/>
    <n v="0.29998222222222221"/>
    <b v="1"/>
  </r>
  <r>
    <n v="546"/>
    <n v="3"/>
    <d v="2012-01-24T08:53:29"/>
    <d v="2012-03-24T08:53:00"/>
    <n v="24"/>
    <d v="2012-01-26T13:15:10"/>
    <n v="0"/>
    <n v="13.25"/>
    <n v="13"/>
    <x v="11"/>
    <n v="4.1666666666666664E-2"/>
    <n v="0.18133000000000002"/>
    <b v="1"/>
  </r>
  <r>
    <n v="547"/>
    <n v="7"/>
    <d v="2012-01-24T08:52:03"/>
    <d v="2012-03-24T08:52:00"/>
    <n v="24"/>
    <d v="2012-01-29T11:26:45"/>
    <n v="0"/>
    <n v="11.433333333333334"/>
    <n v="11"/>
    <x v="14"/>
    <n v="4.1666666666666664E-2"/>
    <n v="1.2958049999999997"/>
    <b v="1"/>
  </r>
  <r>
    <n v="548"/>
    <n v="2"/>
    <d v="2012-01-24T09:49:01"/>
    <d v="2012-01-28T09:48:49"/>
    <n v="10"/>
    <s v=""/>
    <n v="0"/>
    <s v="not cancelled"/>
    <s v="not cancelled"/>
    <x v="3"/>
    <n v="0.1"/>
    <n v="0.84959999999999969"/>
    <b v="0"/>
  </r>
  <r>
    <n v="549"/>
    <n v="9"/>
    <d v="2012-01-24T09:33:46"/>
    <d v="2012-03-24T09:33:00"/>
    <n v="5"/>
    <d v="2012-01-27T15:49:31"/>
    <n v="0"/>
    <n v="15.816666666666666"/>
    <n v="16"/>
    <x v="5"/>
    <n v="0.2"/>
    <n v="5.6740000000000004"/>
    <b v="1"/>
  </r>
  <r>
    <n v="550"/>
    <n v="5"/>
    <d v="2012-01-24T09:11:27"/>
    <d v="2012-03-24T09:11:00"/>
    <n v="24"/>
    <d v="2012-01-26T16:35:12"/>
    <n v="0"/>
    <n v="16.583333333333332"/>
    <n v="17"/>
    <x v="20"/>
    <n v="4.1666666666666664E-2"/>
    <n v="0.2815833333333333"/>
    <b v="1"/>
  </r>
  <r>
    <n v="551"/>
    <n v="8"/>
    <d v="2012-01-24T09:05:11"/>
    <d v="2012-03-24T09:05:00"/>
    <n v="3"/>
    <d v="2012-01-29T11:50:13"/>
    <n v="0"/>
    <n v="11.833333333333334"/>
    <n v="12"/>
    <x v="8"/>
    <n v="0.33333333333333331"/>
    <n v="0.29998222222222221"/>
    <b v="1"/>
  </r>
  <r>
    <n v="552"/>
    <n v="5"/>
    <d v="2012-01-24T09:34:36"/>
    <d v="2012-03-24T09:34:00"/>
    <n v="24"/>
    <d v="2012-01-26T10:09:21"/>
    <n v="0"/>
    <n v="10.15"/>
    <n v="10"/>
    <x v="10"/>
    <n v="4.1666666666666664E-2"/>
    <n v="0.2815833333333333"/>
    <b v="1"/>
  </r>
  <r>
    <n v="553"/>
    <n v="4"/>
    <d v="2012-01-24T10:03:06"/>
    <d v="2012-03-24T10:03:00"/>
    <n v="12"/>
    <d v="2012-01-27T11:56:37"/>
    <n v="0"/>
    <n v="11.933333333333334"/>
    <n v="12"/>
    <x v="8"/>
    <n v="8.3333333333333329E-2"/>
    <n v="1.448055119047619"/>
    <b v="1"/>
  </r>
  <r>
    <n v="554"/>
    <n v="3"/>
    <d v="2012-01-24T10:27:03"/>
    <d v="2012-01-26T21:27:00"/>
    <n v="24"/>
    <d v="2012-01-26T16:43:57"/>
    <n v="0"/>
    <n v="16.716666666666665"/>
    <n v="17"/>
    <x v="20"/>
    <n v="4.1666666666666664E-2"/>
    <n v="0.18133000000000002"/>
    <b v="1"/>
  </r>
  <r>
    <n v="555"/>
    <n v="7"/>
    <d v="2012-01-24T16:01:21"/>
    <d v="2012-03-24T16:01:00"/>
    <n v="24"/>
    <d v="2012-03-05T15:54:05"/>
    <n v="0"/>
    <n v="15.9"/>
    <n v="16"/>
    <x v="5"/>
    <n v="4.1666666666666664E-2"/>
    <n v="1.2958049999999997"/>
    <b v="1"/>
  </r>
  <r>
    <n v="556"/>
    <n v="5"/>
    <d v="2012-01-24T16:13:00"/>
    <d v="2012-03-24T16:13:00"/>
    <n v="24"/>
    <d v="2012-01-28T11:28:51"/>
    <n v="0"/>
    <n v="11.466666666666667"/>
    <n v="11"/>
    <x v="14"/>
    <n v="4.1666666666666664E-2"/>
    <n v="0.2815833333333333"/>
    <b v="1"/>
  </r>
  <r>
    <n v="557"/>
    <n v="1"/>
    <d v="2012-01-24T17:02:18"/>
    <d v="2012-03-24T17:02:00"/>
    <n v="8"/>
    <d v="2012-01-25T15:08:38"/>
    <n v="0"/>
    <n v="15.133333333333333"/>
    <n v="15"/>
    <x v="17"/>
    <n v="0.125"/>
    <n v="0.84929166666666667"/>
    <b v="1"/>
  </r>
  <r>
    <n v="558"/>
    <n v="2"/>
    <d v="2012-01-24T17:46:05"/>
    <d v="2012-03-24T17:46:00"/>
    <n v="10"/>
    <d v="2012-01-25T09:57:53"/>
    <n v="0"/>
    <n v="9.9499999999999993"/>
    <n v="10"/>
    <x v="10"/>
    <n v="0.1"/>
    <n v="0.84959999999999969"/>
    <b v="1"/>
  </r>
  <r>
    <n v="559"/>
    <n v="8"/>
    <d v="2012-01-24T18:27:56"/>
    <d v="2012-03-24T18:27:00"/>
    <n v="3"/>
    <d v="2012-01-29T14:20:36"/>
    <n v="1"/>
    <n v="14.333333333333334"/>
    <n v="14"/>
    <x v="7"/>
    <n v="0.33333333333333331"/>
    <n v="0.29998222222222221"/>
    <b v="1"/>
  </r>
  <r>
    <n v="560"/>
    <n v="6"/>
    <d v="2012-01-24T20:43:41"/>
    <d v="2012-03-24T20:43:00"/>
    <n v="24"/>
    <d v="2012-02-04T23:56:38"/>
    <n v="0"/>
    <n v="23.933333333333334"/>
    <n v="24"/>
    <x v="2"/>
    <n v="4.1666666666666664E-2"/>
    <n v="0.35218749999999999"/>
    <b v="1"/>
  </r>
  <r>
    <n v="561"/>
    <n v="5"/>
    <d v="2012-01-24T20:29:15"/>
    <d v="2012-03-24T20:29:00"/>
    <n v="24"/>
    <d v="2012-01-27T13:46:49"/>
    <n v="0"/>
    <n v="13.766666666666667"/>
    <n v="14"/>
    <x v="7"/>
    <n v="4.1666666666666664E-2"/>
    <n v="0.2815833333333333"/>
    <b v="1"/>
  </r>
  <r>
    <n v="562"/>
    <n v="6"/>
    <d v="2012-01-24T20:33:52"/>
    <d v="2012-03-24T20:33:00"/>
    <n v="24"/>
    <d v="2012-02-05T22:56:40"/>
    <n v="0"/>
    <n v="22.933333333333334"/>
    <n v="23"/>
    <x v="0"/>
    <n v="4.1666666666666664E-2"/>
    <n v="0.35218749999999999"/>
    <b v="1"/>
  </r>
  <r>
    <n v="563"/>
    <n v="6"/>
    <d v="2012-01-24T22:10:19"/>
    <d v="2012-03-24T22:10:00"/>
    <n v="24"/>
    <d v="2012-01-27T12:02:17"/>
    <n v="0"/>
    <n v="12.033333333333333"/>
    <n v="12"/>
    <x v="8"/>
    <n v="4.1666666666666664E-2"/>
    <n v="0.35218749999999999"/>
    <b v="1"/>
  </r>
  <r>
    <n v="564"/>
    <n v="5"/>
    <d v="2012-01-24T22:30:49"/>
    <d v="2012-03-24T22:30:00"/>
    <n v="24"/>
    <d v="2012-01-25T11:15:04"/>
    <n v="0"/>
    <n v="11.25"/>
    <n v="11"/>
    <x v="14"/>
    <n v="4.1666666666666664E-2"/>
    <n v="0.2815833333333333"/>
    <b v="1"/>
  </r>
  <r>
    <n v="565"/>
    <n v="1"/>
    <d v="2012-01-24T22:04:32"/>
    <d v="2012-03-24T22:04:00"/>
    <n v="8"/>
    <d v="2012-01-25T11:23:47"/>
    <n v="0"/>
    <n v="11.383333333333333"/>
    <n v="11"/>
    <x v="14"/>
    <n v="0.125"/>
    <n v="0.84929166666666667"/>
    <b v="1"/>
  </r>
  <r>
    <n v="566"/>
    <n v="1"/>
    <d v="2012-01-25T01:04:28"/>
    <d v="2012-03-25T01:04:00"/>
    <n v="12"/>
    <d v="2012-01-26T12:13:30"/>
    <n v="0"/>
    <n v="12.216666666666667"/>
    <n v="12"/>
    <x v="8"/>
    <n v="8.3333333333333329E-2"/>
    <n v="0.56619444444444444"/>
    <b v="1"/>
  </r>
  <r>
    <n v="567"/>
    <n v="2"/>
    <d v="2012-01-25T08:40:18"/>
    <d v="2012-01-27T18:39:44"/>
    <n v="10"/>
    <s v=""/>
    <n v="0"/>
    <s v="not cancelled"/>
    <s v="not cancelled"/>
    <x v="3"/>
    <n v="0.1"/>
    <n v="0.84959999999999969"/>
    <b v="0"/>
  </r>
  <r>
    <n v="568"/>
    <n v="2"/>
    <d v="2012-01-25T08:06:16"/>
    <d v="2012-03-25T08:06:00"/>
    <n v="10"/>
    <d v="2012-01-25T15:40:59"/>
    <n v="0"/>
    <n v="15.666666666666666"/>
    <n v="16"/>
    <x v="5"/>
    <n v="0.1"/>
    <n v="0.84959999999999969"/>
    <b v="1"/>
  </r>
  <r>
    <n v="569"/>
    <n v="8"/>
    <d v="2012-01-25T09:29:31"/>
    <d v="2012-03-25T09:29:00"/>
    <n v="3"/>
    <d v="2012-01-30T11:40:18"/>
    <n v="0"/>
    <n v="11.666666666666666"/>
    <n v="12"/>
    <x v="8"/>
    <n v="0.33333333333333331"/>
    <n v="0.29998222222222221"/>
    <b v="1"/>
  </r>
  <r>
    <n v="570"/>
    <n v="7"/>
    <d v="2012-01-25T09:18:53"/>
    <d v="2012-03-25T09:18:00"/>
    <n v="24"/>
    <d v="2012-01-28T16:53:29"/>
    <n v="0"/>
    <n v="16.883333333333333"/>
    <n v="17"/>
    <x v="20"/>
    <n v="4.1666666666666664E-2"/>
    <n v="1.2958049999999997"/>
    <b v="1"/>
  </r>
  <r>
    <n v="571"/>
    <n v="6"/>
    <d v="2012-01-25T09:22:01"/>
    <d v="2012-03-25T09:22:00"/>
    <n v="24"/>
    <d v="2012-01-28T11:29:32"/>
    <n v="0"/>
    <n v="11.483333333333333"/>
    <n v="11"/>
    <x v="14"/>
    <n v="4.1666666666666664E-2"/>
    <n v="0.35218749999999999"/>
    <b v="1"/>
  </r>
  <r>
    <n v="572"/>
    <n v="2"/>
    <d v="2012-01-25T10:17:08"/>
    <d v="2012-03-25T10:17:00"/>
    <n v="10"/>
    <d v="2012-01-26T11:55:32"/>
    <n v="0"/>
    <n v="11.916666666666666"/>
    <n v="12"/>
    <x v="8"/>
    <n v="0.1"/>
    <n v="0.84959999999999969"/>
    <b v="1"/>
  </r>
  <r>
    <n v="573"/>
    <n v="10"/>
    <d v="2012-01-25T10:18:14"/>
    <d v="2012-03-25T10:18:00"/>
    <n v="1"/>
    <d v="2012-02-01T16:15:09"/>
    <n v="3"/>
    <n v="16.25"/>
    <n v="16"/>
    <x v="5"/>
    <n v="1"/>
    <n v="2.5716000000000001"/>
    <b v="1"/>
  </r>
  <r>
    <n v="574"/>
    <n v="2"/>
    <d v="2012-01-25T10:46:02"/>
    <d v="2012-01-28T19:45:24"/>
    <n v="10"/>
    <s v=""/>
    <n v="0"/>
    <s v="not cancelled"/>
    <s v="not cancelled"/>
    <x v="3"/>
    <n v="0.1"/>
    <n v="0.84959999999999969"/>
    <b v="0"/>
  </r>
  <r>
    <n v="575"/>
    <n v="11"/>
    <d v="2012-01-25T10:39:33"/>
    <d v="2012-01-27T12:38:56"/>
    <n v="1"/>
    <s v=""/>
    <n v="6"/>
    <s v="not cancelled"/>
    <s v="not cancelled"/>
    <x v="3"/>
    <n v="1"/>
    <n v="1"/>
    <b v="0"/>
  </r>
  <r>
    <n v="576"/>
    <n v="2"/>
    <d v="2012-01-25T10:41:25"/>
    <d v="2012-03-25T10:41:00"/>
    <n v="10"/>
    <d v="2012-01-26T11:30:07"/>
    <n v="0"/>
    <n v="11.5"/>
    <n v="12"/>
    <x v="8"/>
    <n v="0.1"/>
    <n v="0.84959999999999969"/>
    <b v="1"/>
  </r>
  <r>
    <n v="577"/>
    <n v="1"/>
    <d v="2012-01-25T10:31:51"/>
    <d v="2012-03-25T10:31:00"/>
    <n v="8"/>
    <d v="2012-01-26T17:25:33"/>
    <n v="0"/>
    <n v="17.416666666666668"/>
    <n v="17"/>
    <x v="20"/>
    <n v="0.125"/>
    <n v="0.84929166666666667"/>
    <b v="1"/>
  </r>
  <r>
    <n v="578"/>
    <n v="4"/>
    <d v="2012-01-25T10:48:54"/>
    <d v="2012-03-25T10:48:00"/>
    <n v="12"/>
    <d v="2012-01-28T11:46:56"/>
    <n v="0"/>
    <n v="11.766666666666667"/>
    <n v="12"/>
    <x v="8"/>
    <n v="8.3333333333333329E-2"/>
    <n v="1.448055119047619"/>
    <b v="1"/>
  </r>
  <r>
    <n v="579"/>
    <n v="1"/>
    <d v="2012-01-25T11:32:21"/>
    <d v="2012-01-28T22:31:45"/>
    <n v="8"/>
    <s v=""/>
    <n v="0"/>
    <s v="not cancelled"/>
    <s v="not cancelled"/>
    <x v="3"/>
    <n v="0.125"/>
    <n v="0.84929166666666667"/>
    <b v="0"/>
  </r>
  <r>
    <n v="580"/>
    <n v="2"/>
    <d v="2012-01-25T11:12:05"/>
    <d v="2012-03-25T11:12:00"/>
    <n v="10"/>
    <d v="2012-01-26T04:54:54"/>
    <n v="0"/>
    <n v="4.9000000000000004"/>
    <n v="5"/>
    <x v="22"/>
    <n v="0.1"/>
    <n v="0.84959999999999969"/>
    <b v="1"/>
  </r>
  <r>
    <n v="581"/>
    <n v="1"/>
    <d v="2012-01-25T12:24:52"/>
    <d v="2012-01-30T03:24:18"/>
    <n v="12"/>
    <s v=""/>
    <n v="0"/>
    <s v="not cancelled"/>
    <s v="not cancelled"/>
    <x v="3"/>
    <n v="8.3333333333333329E-2"/>
    <n v="0.56619444444444444"/>
    <b v="0"/>
  </r>
  <r>
    <n v="582"/>
    <n v="4"/>
    <d v="2012-01-25T13:11:28"/>
    <d v="2012-03-25T13:11:00"/>
    <n v="12"/>
    <d v="2012-01-28T20:55:03"/>
    <n v="0"/>
    <n v="20.916666666666668"/>
    <n v="21"/>
    <x v="12"/>
    <n v="8.3333333333333329E-2"/>
    <n v="1.448055119047619"/>
    <b v="1"/>
  </r>
  <r>
    <n v="583"/>
    <n v="4"/>
    <d v="2012-01-25T13:36:52"/>
    <d v="2012-01-29T20:36:00"/>
    <n v="12"/>
    <d v="2012-01-27T16:15:27"/>
    <n v="0"/>
    <n v="16.25"/>
    <n v="16"/>
    <x v="5"/>
    <n v="8.3333333333333329E-2"/>
    <n v="1.448055119047619"/>
    <b v="1"/>
  </r>
  <r>
    <n v="584"/>
    <n v="3"/>
    <d v="2012-01-25T14:45:09"/>
    <d v="2012-03-25T14:45:00"/>
    <n v="24"/>
    <d v="2012-01-28T11:12:57"/>
    <n v="0"/>
    <n v="11.2"/>
    <n v="11"/>
    <x v="14"/>
    <n v="4.1666666666666664E-2"/>
    <n v="0.18133000000000002"/>
    <b v="1"/>
  </r>
  <r>
    <n v="585"/>
    <n v="3"/>
    <d v="2012-01-25T14:06:24"/>
    <d v="2012-03-25T14:06:00"/>
    <n v="24"/>
    <d v="2012-01-28T16:09:16"/>
    <n v="0"/>
    <n v="16.149999999999999"/>
    <n v="16"/>
    <x v="5"/>
    <n v="4.1666666666666664E-2"/>
    <n v="0.18133000000000002"/>
    <b v="1"/>
  </r>
  <r>
    <n v="586"/>
    <n v="4"/>
    <d v="2012-01-25T15:48:21"/>
    <d v="2012-03-25T15:48:00"/>
    <n v="12"/>
    <d v="2012-01-28T21:25:03"/>
    <n v="0"/>
    <n v="21.416666666666668"/>
    <n v="21"/>
    <x v="12"/>
    <n v="8.3333333333333329E-2"/>
    <n v="1.448055119047619"/>
    <b v="1"/>
  </r>
  <r>
    <n v="587"/>
    <n v="7"/>
    <d v="2012-01-25T19:11:45"/>
    <d v="2012-03-25T19:11:00"/>
    <n v="24"/>
    <d v="2012-03-18T11:17:06"/>
    <n v="0"/>
    <n v="11.283333333333333"/>
    <n v="11"/>
    <x v="14"/>
    <n v="4.1666666666666664E-2"/>
    <n v="1.2958049999999997"/>
    <b v="1"/>
  </r>
  <r>
    <n v="588"/>
    <n v="2"/>
    <d v="2012-01-25T19:33:55"/>
    <d v="2012-03-25T19:33:00"/>
    <n v="10"/>
    <d v="2012-01-27T11:46:49"/>
    <n v="0"/>
    <n v="11.766666666666667"/>
    <n v="12"/>
    <x v="8"/>
    <n v="0.1"/>
    <n v="0.84959999999999969"/>
    <b v="1"/>
  </r>
  <r>
    <n v="589"/>
    <n v="1"/>
    <d v="2012-01-25T19:36:14"/>
    <d v="2012-03-25T19:36:00"/>
    <n v="12"/>
    <d v="2012-01-26T16:40:04"/>
    <n v="0"/>
    <n v="16.666666666666668"/>
    <n v="17"/>
    <x v="20"/>
    <n v="8.3333333333333329E-2"/>
    <n v="0.56619444444444444"/>
    <b v="1"/>
  </r>
  <r>
    <n v="590"/>
    <n v="2"/>
    <d v="2012-01-25T19:39:59"/>
    <d v="2012-03-25T19:39:00"/>
    <n v="10"/>
    <d v="2012-01-28T00:44:14"/>
    <n v="0"/>
    <n v="0.73333333333333328"/>
    <n v="1"/>
    <x v="23"/>
    <n v="0.1"/>
    <n v="0.84959999999999969"/>
    <b v="1"/>
  </r>
  <r>
    <n v="591"/>
    <n v="6"/>
    <d v="2012-01-25T22:06:16"/>
    <d v="2012-03-25T22:06:00"/>
    <n v="24"/>
    <d v="2012-01-29T14:30:19"/>
    <n v="0"/>
    <n v="14.5"/>
    <n v="15"/>
    <x v="17"/>
    <n v="4.1666666666666664E-2"/>
    <n v="0.35218749999999999"/>
    <b v="1"/>
  </r>
  <r>
    <n v="592"/>
    <n v="4"/>
    <d v="2012-01-26T02:02:34"/>
    <d v="2012-01-28T16:02:19"/>
    <n v="12"/>
    <s v=""/>
    <n v="0"/>
    <s v="not cancelled"/>
    <s v="not cancelled"/>
    <x v="3"/>
    <n v="8.3333333333333329E-2"/>
    <n v="1.448055119047619"/>
    <b v="0"/>
  </r>
  <r>
    <n v="593"/>
    <n v="1"/>
    <d v="2012-01-26T03:19:20"/>
    <d v="2012-01-30T04:18:32"/>
    <n v="8"/>
    <s v=""/>
    <n v="0"/>
    <s v="not cancelled"/>
    <s v="not cancelled"/>
    <x v="3"/>
    <n v="0.125"/>
    <n v="0.84929166666666667"/>
    <b v="0"/>
  </r>
  <r>
    <n v="594"/>
    <n v="1"/>
    <d v="2012-01-26T05:18:44"/>
    <d v="2012-03-26T05:18:00"/>
    <n v="12"/>
    <d v="2012-01-27T15:38:34"/>
    <n v="0"/>
    <n v="15.633333333333333"/>
    <n v="16"/>
    <x v="5"/>
    <n v="8.3333333333333329E-2"/>
    <n v="0.56619444444444444"/>
    <b v="1"/>
  </r>
  <r>
    <n v="595"/>
    <n v="2"/>
    <d v="2012-01-26T08:30:17"/>
    <d v="2012-03-26T08:30:00"/>
    <n v="10"/>
    <d v="2012-01-26T17:05:29"/>
    <n v="0"/>
    <n v="17.083333333333332"/>
    <n v="17"/>
    <x v="20"/>
    <n v="0.1"/>
    <n v="0.84959999999999969"/>
    <b v="1"/>
  </r>
  <r>
    <n v="596"/>
    <n v="11"/>
    <d v="2012-01-26T10:32:13"/>
    <d v="2012-03-26T10:32:00"/>
    <n v="1"/>
    <d v="2012-02-02T11:41:44"/>
    <n v="0"/>
    <n v="11.683333333333334"/>
    <n v="12"/>
    <x v="8"/>
    <n v="1"/>
    <n v="1"/>
    <b v="1"/>
  </r>
  <r>
    <n v="597"/>
    <n v="2"/>
    <d v="2012-01-26T10:08:00"/>
    <d v="2012-01-29T03:07:04"/>
    <n v="10"/>
    <s v=""/>
    <n v="0"/>
    <s v="not cancelled"/>
    <s v="not cancelled"/>
    <x v="3"/>
    <n v="0.1"/>
    <n v="0.84959999999999969"/>
    <b v="0"/>
  </r>
  <r>
    <n v="598"/>
    <n v="2"/>
    <d v="2012-01-26T10:06:52"/>
    <d v="2012-03-26T10:06:00"/>
    <n v="10"/>
    <d v="2012-01-27T12:04:41"/>
    <n v="0"/>
    <n v="12.066666666666666"/>
    <n v="12"/>
    <x v="8"/>
    <n v="0.1"/>
    <n v="0.84959999999999969"/>
    <b v="1"/>
  </r>
  <r>
    <n v="599"/>
    <n v="4"/>
    <d v="2012-01-26T11:03:02"/>
    <d v="2012-03-26T11:03:00"/>
    <n v="12"/>
    <d v="2012-01-29T13:09:42"/>
    <n v="0"/>
    <n v="13.15"/>
    <n v="13"/>
    <x v="11"/>
    <n v="8.3333333333333329E-2"/>
    <n v="1.448055119047619"/>
    <b v="1"/>
  </r>
  <r>
    <n v="600"/>
    <n v="1"/>
    <d v="2012-01-26T11:13:27"/>
    <d v="2012-01-30T03:12:35"/>
    <n v="8"/>
    <s v=""/>
    <n v="0"/>
    <s v="not cancelled"/>
    <s v="not cancelled"/>
    <x v="3"/>
    <n v="0.125"/>
    <n v="0.84929166666666667"/>
    <b v="0"/>
  </r>
  <r>
    <n v="601"/>
    <n v="3"/>
    <d v="2012-01-26T11:31:20"/>
    <d v="2012-03-26T11:31:00"/>
    <n v="24"/>
    <d v="2012-01-28T10:48:40"/>
    <n v="0"/>
    <n v="10.8"/>
    <n v="11"/>
    <x v="14"/>
    <n v="4.1666666666666664E-2"/>
    <n v="0.18133000000000002"/>
    <b v="1"/>
  </r>
  <r>
    <n v="602"/>
    <n v="1"/>
    <d v="2012-01-26T11:48:04"/>
    <d v="2012-03-26T11:48:00"/>
    <n v="12"/>
    <d v="2012-01-27T21:52:25"/>
    <n v="0"/>
    <n v="21.866666666666667"/>
    <n v="22"/>
    <x v="9"/>
    <n v="8.3333333333333329E-2"/>
    <n v="0.56619444444444444"/>
    <b v="1"/>
  </r>
  <r>
    <n v="603"/>
    <n v="7"/>
    <d v="2012-01-26T12:11:22"/>
    <d v="2012-03-26T12:11:00"/>
    <n v="24"/>
    <d v="2012-02-15T15:11:32"/>
    <n v="0"/>
    <n v="15.183333333333334"/>
    <n v="15"/>
    <x v="17"/>
    <n v="4.1666666666666664E-2"/>
    <n v="1.2958049999999997"/>
    <b v="1"/>
  </r>
  <r>
    <n v="604"/>
    <n v="5"/>
    <d v="2012-01-26T15:43:32"/>
    <d v="2012-03-26T15:43:00"/>
    <n v="24"/>
    <d v="2012-01-31T07:08:04"/>
    <n v="0"/>
    <n v="7.1333333333333337"/>
    <n v="7"/>
    <x v="18"/>
    <n v="4.1666666666666664E-2"/>
    <n v="0.2815833333333333"/>
    <b v="1"/>
  </r>
  <r>
    <n v="605"/>
    <n v="1"/>
    <d v="2012-01-26T16:52:33"/>
    <d v="2012-03-26T16:52:00"/>
    <n v="12"/>
    <d v="2012-01-27T11:34:05"/>
    <n v="0"/>
    <n v="11.566666666666666"/>
    <n v="12"/>
    <x v="8"/>
    <n v="8.3333333333333329E-2"/>
    <n v="0.56619444444444444"/>
    <b v="1"/>
  </r>
  <r>
    <n v="606"/>
    <n v="7"/>
    <d v="2012-01-26T17:33:09"/>
    <d v="2012-03-26T17:33:00"/>
    <n v="24"/>
    <d v="2012-02-11T18:25:14"/>
    <n v="1"/>
    <n v="18.416666666666668"/>
    <n v="18"/>
    <x v="1"/>
    <n v="4.1666666666666664E-2"/>
    <n v="1.2958049999999997"/>
    <b v="1"/>
  </r>
  <r>
    <n v="607"/>
    <n v="1"/>
    <d v="2012-01-26T18:25:04"/>
    <d v="2012-03-26T18:25:00"/>
    <n v="8"/>
    <d v="2012-01-27T21:06:06"/>
    <n v="0"/>
    <n v="21.1"/>
    <n v="21"/>
    <x v="12"/>
    <n v="0.125"/>
    <n v="0.84929166666666667"/>
    <b v="1"/>
  </r>
  <r>
    <n v="608"/>
    <n v="2"/>
    <d v="2012-01-26T21:19:54"/>
    <d v="2012-01-29T13:19:51"/>
    <n v="10"/>
    <s v=""/>
    <n v="0"/>
    <s v="not cancelled"/>
    <s v="not cancelled"/>
    <x v="3"/>
    <n v="0.1"/>
    <n v="0.84959999999999969"/>
    <b v="0"/>
  </r>
  <r>
    <n v="609"/>
    <n v="7"/>
    <d v="2012-01-27T01:54:46"/>
    <d v="2012-03-27T01:54:00"/>
    <n v="24"/>
    <d v="2012-01-30T12:43:02"/>
    <n v="0"/>
    <n v="12.716666666666667"/>
    <n v="13"/>
    <x v="11"/>
    <n v="4.1666666666666664E-2"/>
    <n v="1.2958049999999997"/>
    <b v="1"/>
  </r>
  <r>
    <n v="610"/>
    <n v="1"/>
    <d v="2012-01-27T03:21:15"/>
    <d v="2012-01-30T05:21:00"/>
    <n v="8"/>
    <d v="2012-01-27T08:08:01"/>
    <n v="0"/>
    <n v="8.1333333333333329"/>
    <n v="8"/>
    <x v="13"/>
    <n v="0.125"/>
    <n v="0.84929166666666667"/>
    <b v="1"/>
  </r>
  <r>
    <n v="611"/>
    <n v="5"/>
    <d v="2012-01-27T03:08:00"/>
    <d v="2012-03-27T03:08:00"/>
    <n v="24"/>
    <d v="2012-01-31T08:51:41"/>
    <n v="0"/>
    <n v="8.85"/>
    <n v="9"/>
    <x v="4"/>
    <n v="4.1666666666666664E-2"/>
    <n v="0.2815833333333333"/>
    <b v="1"/>
  </r>
  <r>
    <n v="612"/>
    <n v="6"/>
    <d v="2012-01-27T03:29:38"/>
    <d v="2012-03-27T03:29:00"/>
    <n v="24"/>
    <d v="2012-02-08T20:34:04"/>
    <n v="0"/>
    <n v="20.566666666666666"/>
    <n v="21"/>
    <x v="12"/>
    <n v="4.1666666666666664E-2"/>
    <n v="0.35218749999999999"/>
    <b v="1"/>
  </r>
  <r>
    <n v="613"/>
    <n v="3"/>
    <d v="2012-01-27T07:15:44"/>
    <d v="2012-03-27T07:15:00"/>
    <n v="24"/>
    <d v="2012-01-29T09:40:16"/>
    <n v="0"/>
    <n v="9.6666666666666661"/>
    <n v="10"/>
    <x v="10"/>
    <n v="4.1666666666666664E-2"/>
    <n v="0.18133000000000002"/>
    <b v="1"/>
  </r>
  <r>
    <n v="614"/>
    <n v="1"/>
    <d v="2012-01-27T08:47:25"/>
    <d v="2012-03-27T08:47:00"/>
    <n v="8"/>
    <d v="2012-01-28T10:46:56"/>
    <n v="0"/>
    <n v="10.766666666666667"/>
    <n v="11"/>
    <x v="14"/>
    <n v="0.125"/>
    <n v="0.84929166666666667"/>
    <b v="1"/>
  </r>
  <r>
    <n v="615"/>
    <n v="1"/>
    <d v="2012-01-27T09:29:50"/>
    <d v="2012-03-27T09:29:00"/>
    <n v="8"/>
    <d v="2012-01-27T19:02:36"/>
    <n v="0"/>
    <n v="19.033333333333335"/>
    <n v="19"/>
    <x v="6"/>
    <n v="0.125"/>
    <n v="0.84929166666666667"/>
    <b v="1"/>
  </r>
  <r>
    <n v="616"/>
    <n v="8"/>
    <d v="2012-01-27T09:00:51"/>
    <d v="2012-03-27T09:00:00"/>
    <n v="3"/>
    <d v="2012-01-31T10:34:25"/>
    <n v="0"/>
    <n v="10.566666666666666"/>
    <n v="11"/>
    <x v="14"/>
    <n v="0.33333333333333331"/>
    <n v="0.29998222222222221"/>
    <b v="1"/>
  </r>
  <r>
    <n v="617"/>
    <n v="2"/>
    <d v="2012-01-27T11:15:11"/>
    <d v="2012-01-31T06:14:28"/>
    <n v="10"/>
    <s v=""/>
    <n v="0"/>
    <s v="not cancelled"/>
    <s v="not cancelled"/>
    <x v="3"/>
    <n v="0.1"/>
    <n v="0.84959999999999969"/>
    <b v="0"/>
  </r>
  <r>
    <n v="618"/>
    <n v="2"/>
    <d v="2012-01-27T12:49:50"/>
    <d v="2012-01-31T17:49:00"/>
    <n v="10"/>
    <d v="2012-01-28T14:37:07"/>
    <n v="0"/>
    <n v="14.616666666666667"/>
    <n v="15"/>
    <x v="17"/>
    <n v="0.1"/>
    <n v="0.84959999999999969"/>
    <b v="1"/>
  </r>
  <r>
    <n v="619"/>
    <n v="4"/>
    <d v="2012-01-27T12:17:35"/>
    <d v="2012-03-27T12:17:00"/>
    <n v="12"/>
    <d v="2012-01-30T12:30:54"/>
    <n v="0"/>
    <n v="12.5"/>
    <n v="13"/>
    <x v="11"/>
    <n v="8.3333333333333329E-2"/>
    <n v="1.448055119047619"/>
    <b v="1"/>
  </r>
  <r>
    <n v="620"/>
    <n v="1"/>
    <d v="2012-01-27T13:01:05"/>
    <d v="2012-01-30T07:00:48"/>
    <n v="8"/>
    <s v=""/>
    <n v="0"/>
    <s v="not cancelled"/>
    <s v="not cancelled"/>
    <x v="3"/>
    <n v="0.125"/>
    <n v="0.84929166666666667"/>
    <b v="0"/>
  </r>
  <r>
    <n v="621"/>
    <n v="1"/>
    <d v="2012-01-27T15:40:04"/>
    <d v="2012-03-27T15:40:00"/>
    <n v="12"/>
    <d v="2012-01-28T09:09:07"/>
    <n v="0"/>
    <n v="9.15"/>
    <n v="9"/>
    <x v="4"/>
    <n v="8.3333333333333329E-2"/>
    <n v="0.56619444444444444"/>
    <b v="1"/>
  </r>
  <r>
    <n v="622"/>
    <n v="4"/>
    <d v="2012-01-27T15:44:07"/>
    <d v="2012-03-27T15:44:00"/>
    <n v="12"/>
    <d v="2012-01-31T01:43:42"/>
    <n v="0"/>
    <n v="1.7166666666666668"/>
    <n v="2"/>
    <x v="16"/>
    <n v="8.3333333333333329E-2"/>
    <n v="1.448055119047619"/>
    <b v="1"/>
  </r>
  <r>
    <n v="623"/>
    <n v="1"/>
    <d v="2012-01-27T21:17:34"/>
    <d v="2012-03-27T21:17:00"/>
    <n v="8"/>
    <d v="2012-01-28T08:43:14"/>
    <n v="0"/>
    <n v="8.7166666666666668"/>
    <n v="9"/>
    <x v="4"/>
    <n v="0.125"/>
    <n v="0.84929166666666667"/>
    <b v="1"/>
  </r>
  <r>
    <n v="624"/>
    <n v="6"/>
    <d v="2012-01-27T22:56:39"/>
    <d v="2012-03-27T22:56:00"/>
    <n v="24"/>
    <d v="2012-01-29T12:29:08"/>
    <n v="0"/>
    <n v="12.483333333333333"/>
    <n v="12"/>
    <x v="8"/>
    <n v="4.1666666666666664E-2"/>
    <n v="0.35218749999999999"/>
    <b v="1"/>
  </r>
  <r>
    <n v="625"/>
    <n v="3"/>
    <d v="2012-01-28T00:30:00"/>
    <d v="2012-03-28T00:30:00"/>
    <n v="24"/>
    <d v="2012-01-31T11:21:35"/>
    <n v="0"/>
    <n v="11.35"/>
    <n v="11"/>
    <x v="14"/>
    <n v="4.1666666666666664E-2"/>
    <n v="0.18133000000000002"/>
    <b v="1"/>
  </r>
  <r>
    <n v="626"/>
    <n v="6"/>
    <d v="2012-01-28T08:44:56"/>
    <d v="2012-01-31T19:44:46"/>
    <n v="24"/>
    <s v=""/>
    <n v="0"/>
    <s v="not cancelled"/>
    <s v="not cancelled"/>
    <x v="3"/>
    <n v="4.1666666666666664E-2"/>
    <n v="0.35218749999999999"/>
    <b v="0"/>
  </r>
  <r>
    <n v="627"/>
    <n v="6"/>
    <d v="2012-01-28T08:20:52"/>
    <d v="2012-01-31T05:20:00"/>
    <n v="24"/>
    <s v=""/>
    <n v="0"/>
    <s v="not cancelled"/>
    <s v="not cancelled"/>
    <x v="3"/>
    <n v="4.1666666666666664E-2"/>
    <n v="0.35218749999999999"/>
    <b v="0"/>
  </r>
  <r>
    <n v="628"/>
    <n v="11"/>
    <d v="2012-01-28T08:54:17"/>
    <d v="2012-03-28T08:54:00"/>
    <n v="1"/>
    <d v="2012-02-04T15:22:30"/>
    <n v="4"/>
    <n v="15.366666666666667"/>
    <n v="15"/>
    <x v="17"/>
    <n v="1"/>
    <n v="1"/>
    <b v="1"/>
  </r>
  <r>
    <n v="629"/>
    <n v="4"/>
    <d v="2012-01-28T09:04:34"/>
    <d v="2012-03-28T09:04:00"/>
    <n v="12"/>
    <d v="2012-01-29T05:30:42"/>
    <n v="0"/>
    <n v="5.5"/>
    <n v="6"/>
    <x v="21"/>
    <n v="8.3333333333333329E-2"/>
    <n v="1.448055119047619"/>
    <b v="1"/>
  </r>
  <r>
    <n v="630"/>
    <n v="3"/>
    <d v="2012-01-28T10:48:22"/>
    <d v="2012-03-28T10:48:00"/>
    <n v="24"/>
    <d v="2012-01-31T11:30:10"/>
    <n v="0"/>
    <n v="11.5"/>
    <n v="12"/>
    <x v="8"/>
    <n v="4.1666666666666664E-2"/>
    <n v="0.18133000000000002"/>
    <b v="1"/>
  </r>
  <r>
    <n v="631"/>
    <n v="2"/>
    <d v="2012-01-28T12:03:57"/>
    <d v="2012-03-28T12:03:00"/>
    <n v="10"/>
    <d v="2012-01-29T11:52:28"/>
    <n v="0"/>
    <n v="11.866666666666667"/>
    <n v="12"/>
    <x v="8"/>
    <n v="0.1"/>
    <n v="0.84959999999999969"/>
    <b v="1"/>
  </r>
  <r>
    <n v="632"/>
    <n v="5"/>
    <d v="2012-01-28T12:32:49"/>
    <d v="2012-03-28T12:32:00"/>
    <n v="24"/>
    <d v="2012-02-01T14:04:24"/>
    <n v="0"/>
    <n v="14.066666666666666"/>
    <n v="14"/>
    <x v="7"/>
    <n v="4.1666666666666664E-2"/>
    <n v="0.2815833333333333"/>
    <b v="1"/>
  </r>
  <r>
    <n v="633"/>
    <n v="3"/>
    <d v="2012-01-28T12:24:20"/>
    <d v="2012-03-28T12:24:00"/>
    <n v="24"/>
    <d v="2012-01-30T12:10:22"/>
    <n v="0"/>
    <n v="12.166666666666666"/>
    <n v="12"/>
    <x v="8"/>
    <n v="4.1666666666666664E-2"/>
    <n v="0.18133000000000002"/>
    <b v="1"/>
  </r>
  <r>
    <n v="634"/>
    <n v="4"/>
    <d v="2012-01-28T13:12:52"/>
    <d v="2012-03-28T13:12:00"/>
    <n v="12"/>
    <d v="2012-01-31T11:21:35"/>
    <n v="0"/>
    <n v="11.35"/>
    <n v="11"/>
    <x v="14"/>
    <n v="8.3333333333333329E-2"/>
    <n v="1.448055119047619"/>
    <b v="1"/>
  </r>
  <r>
    <n v="635"/>
    <n v="1"/>
    <d v="2012-01-28T14:25:33"/>
    <d v="2012-02-01T18:24:44"/>
    <n v="8"/>
    <s v=""/>
    <n v="0"/>
    <s v="not cancelled"/>
    <s v="not cancelled"/>
    <x v="3"/>
    <n v="0.125"/>
    <n v="0.84929166666666667"/>
    <b v="0"/>
  </r>
  <r>
    <n v="636"/>
    <n v="3"/>
    <d v="2012-01-28T17:43:17"/>
    <d v="2012-01-31T20:43:00"/>
    <n v="24"/>
    <d v="2012-01-31T15:07:44"/>
    <n v="0"/>
    <n v="15.116666666666667"/>
    <n v="15"/>
    <x v="17"/>
    <n v="4.1666666666666664E-2"/>
    <n v="0.18133000000000002"/>
    <b v="1"/>
  </r>
  <r>
    <n v="637"/>
    <n v="3"/>
    <d v="2012-01-28T17:39:21"/>
    <d v="2012-03-28T17:39:00"/>
    <n v="24"/>
    <d v="2012-01-31T22:30:20"/>
    <n v="0"/>
    <n v="22.5"/>
    <n v="23"/>
    <x v="0"/>
    <n v="4.1666666666666664E-2"/>
    <n v="0.18133000000000002"/>
    <b v="1"/>
  </r>
  <r>
    <n v="638"/>
    <n v="3"/>
    <d v="2012-01-28T17:39:55"/>
    <d v="2012-03-28T17:39:00"/>
    <n v="24"/>
    <d v="2012-01-31T13:24:26"/>
    <n v="0"/>
    <n v="13.4"/>
    <n v="13"/>
    <x v="11"/>
    <n v="4.1666666666666664E-2"/>
    <n v="0.18133000000000002"/>
    <b v="1"/>
  </r>
  <r>
    <n v="639"/>
    <n v="1"/>
    <d v="2012-01-28T19:01:26"/>
    <d v="2012-03-28T19:01:00"/>
    <n v="8"/>
    <d v="2012-01-29T09:24:25"/>
    <n v="0"/>
    <n v="9.4"/>
    <n v="9"/>
    <x v="4"/>
    <n v="0.125"/>
    <n v="0.84929166666666667"/>
    <b v="1"/>
  </r>
  <r>
    <n v="640"/>
    <n v="6"/>
    <d v="2012-01-28T21:33:33"/>
    <d v="2012-03-28T21:33:00"/>
    <n v="24"/>
    <d v="2012-02-01T20:42:50"/>
    <n v="0"/>
    <n v="20.7"/>
    <n v="21"/>
    <x v="12"/>
    <n v="4.1666666666666664E-2"/>
    <n v="0.35218749999999999"/>
    <b v="1"/>
  </r>
  <r>
    <n v="641"/>
    <n v="5"/>
    <d v="2012-01-28T22:11:01"/>
    <d v="2012-03-28T22:11:00"/>
    <n v="24"/>
    <d v="2012-01-29T18:42:01"/>
    <n v="0"/>
    <n v="18.7"/>
    <n v="19"/>
    <x v="6"/>
    <n v="4.1666666666666664E-2"/>
    <n v="0.2815833333333333"/>
    <b v="1"/>
  </r>
  <r>
    <n v="642"/>
    <n v="1"/>
    <d v="2012-01-29T00:39:45"/>
    <d v="2012-03-29T00:39:00"/>
    <n v="8"/>
    <d v="2012-01-30T08:37:47"/>
    <n v="0"/>
    <n v="8.6166666666666671"/>
    <n v="9"/>
    <x v="4"/>
    <n v="0.125"/>
    <n v="0.84929166666666667"/>
    <b v="1"/>
  </r>
  <r>
    <n v="643"/>
    <n v="1"/>
    <d v="2012-01-29T01:13:28"/>
    <d v="2012-03-29T01:13:00"/>
    <n v="8"/>
    <d v="2012-01-29T10:35:21"/>
    <n v="0"/>
    <n v="10.583333333333334"/>
    <n v="11"/>
    <x v="14"/>
    <n v="0.125"/>
    <n v="0.84929166666666667"/>
    <b v="1"/>
  </r>
  <r>
    <n v="644"/>
    <n v="1"/>
    <d v="2012-01-29T03:16:09"/>
    <d v="2012-03-29T03:16:00"/>
    <n v="8"/>
    <d v="2012-01-29T17:56:49"/>
    <n v="0"/>
    <n v="17.933333333333334"/>
    <n v="18"/>
    <x v="1"/>
    <n v="0.125"/>
    <n v="0.84929166666666667"/>
    <b v="1"/>
  </r>
  <r>
    <n v="645"/>
    <n v="3"/>
    <d v="2012-01-29T03:13:14"/>
    <d v="2012-02-01T20:13:00"/>
    <n v="24"/>
    <d v="2012-01-30T20:48:49"/>
    <n v="0"/>
    <n v="20.8"/>
    <n v="21"/>
    <x v="12"/>
    <n v="4.1666666666666664E-2"/>
    <n v="0.18133000000000002"/>
    <b v="1"/>
  </r>
  <r>
    <n v="646"/>
    <n v="10"/>
    <d v="2012-01-29T04:38:09"/>
    <d v="2012-03-29T04:38:00"/>
    <n v="1"/>
    <d v="2012-02-01T21:01:31"/>
    <n v="0"/>
    <n v="21.016666666666666"/>
    <n v="21"/>
    <x v="12"/>
    <n v="1"/>
    <n v="2.5716000000000001"/>
    <b v="1"/>
  </r>
  <r>
    <n v="647"/>
    <n v="10"/>
    <d v="2012-01-29T04:35:13"/>
    <d v="2012-03-29T04:35:00"/>
    <n v="1"/>
    <d v="2012-02-02T12:51:16"/>
    <n v="3"/>
    <n v="12.85"/>
    <n v="13"/>
    <x v="11"/>
    <n v="1"/>
    <n v="2.5716000000000001"/>
    <b v="1"/>
  </r>
  <r>
    <n v="648"/>
    <n v="1"/>
    <d v="2012-01-29T06:28:41"/>
    <d v="2012-01-31T11:28:25"/>
    <n v="8"/>
    <s v=""/>
    <n v="0"/>
    <s v="not cancelled"/>
    <s v="not cancelled"/>
    <x v="3"/>
    <n v="0.125"/>
    <n v="0.84929166666666667"/>
    <b v="0"/>
  </r>
  <r>
    <n v="649"/>
    <n v="5"/>
    <d v="2012-01-29T07:37:45"/>
    <d v="2012-03-29T07:37:00"/>
    <n v="24"/>
    <d v="2012-02-01T10:02:13"/>
    <n v="0"/>
    <n v="10.033333333333333"/>
    <n v="10"/>
    <x v="10"/>
    <n v="4.1666666666666664E-2"/>
    <n v="0.2815833333333333"/>
    <b v="1"/>
  </r>
  <r>
    <n v="650"/>
    <n v="1"/>
    <d v="2012-01-29T07:14:59"/>
    <d v="2012-02-01T13:14:00"/>
    <n v="12"/>
    <d v="2012-01-30T10:34:16"/>
    <n v="0"/>
    <n v="10.566666666666666"/>
    <n v="11"/>
    <x v="14"/>
    <n v="8.3333333333333329E-2"/>
    <n v="0.56619444444444444"/>
    <b v="1"/>
  </r>
  <r>
    <n v="651"/>
    <n v="5"/>
    <d v="2012-01-29T08:54:15"/>
    <d v="2012-03-29T08:54:00"/>
    <n v="24"/>
    <d v="2012-02-01T15:42:24"/>
    <n v="0"/>
    <n v="15.7"/>
    <n v="16"/>
    <x v="5"/>
    <n v="4.1666666666666664E-2"/>
    <n v="0.2815833333333333"/>
    <b v="1"/>
  </r>
  <r>
    <n v="652"/>
    <n v="7"/>
    <d v="2012-01-29T09:19:28"/>
    <d v="2012-03-29T09:19:00"/>
    <n v="24"/>
    <d v="2012-01-31T21:31:22"/>
    <n v="0"/>
    <n v="21.516666666666666"/>
    <n v="22"/>
    <x v="9"/>
    <n v="4.1666666666666664E-2"/>
    <n v="1.2958049999999997"/>
    <b v="1"/>
  </r>
  <r>
    <n v="653"/>
    <n v="6"/>
    <d v="2012-01-29T09:27:36"/>
    <d v="2012-01-31T16:27:11"/>
    <n v="24"/>
    <s v=""/>
    <n v="0"/>
    <s v="not cancelled"/>
    <s v="not cancelled"/>
    <x v="3"/>
    <n v="4.1666666666666664E-2"/>
    <n v="0.35218749999999999"/>
    <b v="0"/>
  </r>
  <r>
    <n v="654"/>
    <n v="1"/>
    <d v="2012-01-29T09:45:33"/>
    <d v="2012-02-01T09:44:53"/>
    <n v="8"/>
    <s v=""/>
    <n v="0"/>
    <s v="not cancelled"/>
    <s v="not cancelled"/>
    <x v="3"/>
    <n v="0.125"/>
    <n v="0.84929166666666667"/>
    <b v="0"/>
  </r>
  <r>
    <n v="655"/>
    <n v="1"/>
    <d v="2012-01-29T10:13:27"/>
    <d v="2012-03-29T10:13:00"/>
    <n v="8"/>
    <d v="2012-01-30T11:17:34"/>
    <n v="0"/>
    <n v="11.283333333333333"/>
    <n v="11"/>
    <x v="14"/>
    <n v="0.125"/>
    <n v="0.84929166666666667"/>
    <b v="1"/>
  </r>
  <r>
    <n v="656"/>
    <n v="4"/>
    <d v="2012-01-29T10:20:18"/>
    <d v="2012-03-29T10:20:00"/>
    <n v="12"/>
    <d v="2012-01-31T16:53:44"/>
    <n v="0"/>
    <n v="16.883333333333333"/>
    <n v="17"/>
    <x v="20"/>
    <n v="8.3333333333333329E-2"/>
    <n v="1.448055119047619"/>
    <b v="1"/>
  </r>
  <r>
    <n v="657"/>
    <n v="6"/>
    <d v="2012-01-29T10:16:35"/>
    <d v="2012-03-29T10:16:00"/>
    <n v="24"/>
    <d v="2012-02-05T16:06:58"/>
    <n v="0"/>
    <n v="16.100000000000001"/>
    <n v="16"/>
    <x v="5"/>
    <n v="4.1666666666666664E-2"/>
    <n v="0.35218749999999999"/>
    <b v="1"/>
  </r>
  <r>
    <n v="658"/>
    <n v="2"/>
    <d v="2012-01-29T11:25:25"/>
    <d v="2012-03-29T11:25:00"/>
    <n v="10"/>
    <d v="2012-01-30T09:10:31"/>
    <n v="0"/>
    <n v="9.1666666666666661"/>
    <n v="9"/>
    <x v="4"/>
    <n v="0.1"/>
    <n v="0.84959999999999969"/>
    <b v="1"/>
  </r>
  <r>
    <n v="659"/>
    <n v="3"/>
    <d v="2012-01-29T11:54:10"/>
    <d v="2012-02-02T13:54:00"/>
    <n v="24"/>
    <d v="2012-01-31T17:39:42"/>
    <n v="0"/>
    <n v="17.649999999999999"/>
    <n v="18"/>
    <x v="1"/>
    <n v="4.1666666666666664E-2"/>
    <n v="0.18133000000000002"/>
    <b v="1"/>
  </r>
  <r>
    <n v="660"/>
    <n v="1"/>
    <d v="2012-01-29T11:24:56"/>
    <d v="2012-03-29T11:24:00"/>
    <n v="12"/>
    <d v="2012-01-30T08:24:46"/>
    <n v="0"/>
    <n v="8.4"/>
    <n v="8"/>
    <x v="13"/>
    <n v="8.3333333333333329E-2"/>
    <n v="0.56619444444444444"/>
    <b v="1"/>
  </r>
  <r>
    <n v="661"/>
    <n v="5"/>
    <d v="2012-01-29T11:56:01"/>
    <d v="2012-03-29T11:56:00"/>
    <n v="24"/>
    <d v="2012-02-02T09:26:35"/>
    <n v="0"/>
    <n v="9.4333333333333336"/>
    <n v="9"/>
    <x v="4"/>
    <n v="4.1666666666666664E-2"/>
    <n v="0.2815833333333333"/>
    <b v="1"/>
  </r>
  <r>
    <n v="662"/>
    <n v="3"/>
    <d v="2012-01-29T12:12:45"/>
    <d v="2012-03-29T12:12:00"/>
    <n v="24"/>
    <d v="2012-01-31T12:56:24"/>
    <n v="0"/>
    <n v="12.933333333333334"/>
    <n v="13"/>
    <x v="11"/>
    <n v="4.1666666666666664E-2"/>
    <n v="0.18133000000000002"/>
    <b v="1"/>
  </r>
  <r>
    <n v="663"/>
    <n v="4"/>
    <d v="2012-01-29T13:34:12"/>
    <d v="2012-03-29T13:34:00"/>
    <n v="12"/>
    <d v="2012-01-31T07:23:49"/>
    <n v="0"/>
    <n v="7.3833333333333337"/>
    <n v="7"/>
    <x v="18"/>
    <n v="8.3333333333333329E-2"/>
    <n v="1.448055119047619"/>
    <b v="1"/>
  </r>
  <r>
    <n v="664"/>
    <n v="1"/>
    <d v="2012-01-29T13:12:25"/>
    <d v="2012-03-29T13:12:00"/>
    <n v="8"/>
    <d v="2012-01-30T14:36:04"/>
    <n v="0"/>
    <n v="14.6"/>
    <n v="15"/>
    <x v="17"/>
    <n v="0.125"/>
    <n v="0.84929166666666667"/>
    <b v="1"/>
  </r>
  <r>
    <n v="665"/>
    <n v="1"/>
    <d v="2012-01-29T13:15:27"/>
    <d v="2012-03-29T13:15:00"/>
    <n v="8"/>
    <d v="2012-01-30T20:12:45"/>
    <n v="0"/>
    <n v="20.2"/>
    <n v="20"/>
    <x v="15"/>
    <n v="0.125"/>
    <n v="0.84929166666666667"/>
    <b v="1"/>
  </r>
  <r>
    <n v="666"/>
    <n v="5"/>
    <d v="2012-01-29T14:32:34"/>
    <d v="2012-03-29T14:32:00"/>
    <n v="24"/>
    <d v="2012-02-02T11:42:04"/>
    <n v="0"/>
    <n v="11.7"/>
    <n v="12"/>
    <x v="8"/>
    <n v="4.1666666666666664E-2"/>
    <n v="0.2815833333333333"/>
    <b v="1"/>
  </r>
  <r>
    <n v="667"/>
    <n v="1"/>
    <d v="2012-01-29T15:51:24"/>
    <d v="2012-02-03T12:51:21"/>
    <n v="12"/>
    <s v=""/>
    <n v="0"/>
    <s v="not cancelled"/>
    <s v="not cancelled"/>
    <x v="3"/>
    <n v="8.3333333333333329E-2"/>
    <n v="0.56619444444444444"/>
    <b v="0"/>
  </r>
  <r>
    <n v="668"/>
    <n v="2"/>
    <d v="2012-01-29T16:32:07"/>
    <d v="2012-03-29T16:32:00"/>
    <n v="10"/>
    <d v="2012-01-31T06:14:26"/>
    <n v="0"/>
    <n v="6.2333333333333334"/>
    <n v="6"/>
    <x v="21"/>
    <n v="0.1"/>
    <n v="0.84959999999999969"/>
    <b v="1"/>
  </r>
  <r>
    <n v="669"/>
    <n v="1"/>
    <d v="2012-01-29T16:46:19"/>
    <d v="2012-03-29T16:46:00"/>
    <n v="12"/>
    <d v="2012-01-30T15:57:52"/>
    <n v="0"/>
    <n v="15.95"/>
    <n v="16"/>
    <x v="5"/>
    <n v="8.3333333333333329E-2"/>
    <n v="0.56619444444444444"/>
    <b v="1"/>
  </r>
  <r>
    <n v="670"/>
    <n v="4"/>
    <d v="2012-01-29T16:17:06"/>
    <d v="2012-03-29T16:17:00"/>
    <n v="12"/>
    <d v="2012-02-01T11:43:39"/>
    <n v="0"/>
    <n v="11.716666666666667"/>
    <n v="12"/>
    <x v="8"/>
    <n v="8.3333333333333329E-2"/>
    <n v="1.448055119047619"/>
    <b v="1"/>
  </r>
  <r>
    <n v="671"/>
    <n v="3"/>
    <d v="2012-01-29T16:51:17"/>
    <d v="2012-03-29T16:51:00"/>
    <n v="24"/>
    <d v="2012-02-01T11:23:19"/>
    <n v="0"/>
    <n v="11.383333333333333"/>
    <n v="11"/>
    <x v="14"/>
    <n v="4.1666666666666664E-2"/>
    <n v="0.18133000000000002"/>
    <b v="1"/>
  </r>
  <r>
    <n v="672"/>
    <n v="1"/>
    <d v="2012-01-29T18:32:50"/>
    <d v="2012-03-29T18:32:00"/>
    <n v="8"/>
    <d v="2012-01-30T14:44:33"/>
    <n v="0"/>
    <n v="14.733333333333333"/>
    <n v="15"/>
    <x v="17"/>
    <n v="0.125"/>
    <n v="0.84929166666666667"/>
    <b v="1"/>
  </r>
  <r>
    <n v="673"/>
    <n v="5"/>
    <d v="2012-01-29T18:27:47"/>
    <d v="2012-03-29T18:27:00"/>
    <n v="24"/>
    <d v="2012-02-01T08:56:39"/>
    <n v="0"/>
    <n v="8.9333333333333336"/>
    <n v="9"/>
    <x v="4"/>
    <n v="4.1666666666666664E-2"/>
    <n v="0.2815833333333333"/>
    <b v="1"/>
  </r>
  <r>
    <n v="674"/>
    <n v="6"/>
    <d v="2012-01-29T18:21:14"/>
    <d v="2012-03-29T18:21:00"/>
    <n v="24"/>
    <d v="2012-02-02T10:19:59"/>
    <n v="0"/>
    <n v="10.316666666666666"/>
    <n v="10"/>
    <x v="10"/>
    <n v="4.1666666666666664E-2"/>
    <n v="0.35218749999999999"/>
    <b v="1"/>
  </r>
  <r>
    <n v="675"/>
    <n v="1"/>
    <d v="2012-01-29T19:54:59"/>
    <d v="2012-03-29T19:54:00"/>
    <n v="8"/>
    <d v="2012-01-30T13:19:23"/>
    <n v="0"/>
    <n v="13.316666666666666"/>
    <n v="13"/>
    <x v="11"/>
    <n v="0.125"/>
    <n v="0.84929166666666667"/>
    <b v="1"/>
  </r>
  <r>
    <n v="676"/>
    <n v="10"/>
    <d v="2012-01-29T21:42:26"/>
    <d v="2012-02-03T12:41:52"/>
    <n v="1"/>
    <s v=""/>
    <n v="3"/>
    <s v="not cancelled"/>
    <s v="not cancelled"/>
    <x v="3"/>
    <n v="1"/>
    <n v="2.5716000000000001"/>
    <b v="0"/>
  </r>
  <r>
    <n v="677"/>
    <n v="6"/>
    <d v="2012-01-29T23:25:06"/>
    <d v="2012-02-03T03:24:17"/>
    <n v="24"/>
    <s v=""/>
    <n v="0"/>
    <s v="not cancelled"/>
    <s v="not cancelled"/>
    <x v="3"/>
    <n v="4.1666666666666664E-2"/>
    <n v="0.35218749999999999"/>
    <b v="0"/>
  </r>
  <r>
    <n v="678"/>
    <n v="5"/>
    <d v="2012-01-29T23:29:19"/>
    <d v="2012-02-01T05:28:26"/>
    <n v="24"/>
    <s v=""/>
    <n v="0"/>
    <s v="not cancelled"/>
    <s v="not cancelled"/>
    <x v="3"/>
    <n v="4.1666666666666664E-2"/>
    <n v="0.2815833333333333"/>
    <b v="0"/>
  </r>
  <r>
    <n v="679"/>
    <n v="10"/>
    <d v="2012-01-30T04:44:43"/>
    <d v="2012-03-30T04:44:00"/>
    <n v="1"/>
    <d v="2012-02-02T10:57:34"/>
    <n v="1"/>
    <n v="10.95"/>
    <n v="11"/>
    <x v="14"/>
    <n v="1"/>
    <n v="2.5716000000000001"/>
    <b v="1"/>
  </r>
  <r>
    <n v="680"/>
    <n v="10"/>
    <d v="2012-01-30T08:00:21"/>
    <d v="2012-03-30T08:00:00"/>
    <n v="1"/>
    <d v="2012-02-06T16:40:07"/>
    <n v="3"/>
    <n v="16.666666666666668"/>
    <n v="17"/>
    <x v="20"/>
    <n v="1"/>
    <n v="2.5716000000000001"/>
    <b v="1"/>
  </r>
  <r>
    <n v="681"/>
    <n v="3"/>
    <d v="2012-01-30T08:35:34"/>
    <d v="2012-03-30T08:35:00"/>
    <n v="24"/>
    <d v="2012-02-01T19:04:13"/>
    <n v="0"/>
    <n v="19.066666666666666"/>
    <n v="19"/>
    <x v="6"/>
    <n v="4.1666666666666664E-2"/>
    <n v="0.18133000000000002"/>
    <b v="1"/>
  </r>
  <r>
    <n v="682"/>
    <n v="8"/>
    <d v="2012-01-30T09:19:51"/>
    <d v="2012-03-30T09:19:00"/>
    <n v="3"/>
    <d v="2012-02-04T10:48:23"/>
    <n v="0"/>
    <n v="10.8"/>
    <n v="11"/>
    <x v="14"/>
    <n v="0.33333333333333331"/>
    <n v="0.29998222222222221"/>
    <b v="1"/>
  </r>
  <r>
    <n v="683"/>
    <n v="9"/>
    <d v="2012-01-30T09:26:56"/>
    <d v="2012-03-30T09:26:00"/>
    <n v="5"/>
    <d v="2012-02-02T12:14:18"/>
    <n v="0"/>
    <n v="12.233333333333333"/>
    <n v="12"/>
    <x v="8"/>
    <n v="0.2"/>
    <n v="5.6740000000000004"/>
    <b v="1"/>
  </r>
  <r>
    <n v="684"/>
    <n v="10"/>
    <d v="2012-01-30T11:05:33"/>
    <d v="2012-02-03T20:04:53"/>
    <n v="1"/>
    <s v=""/>
    <n v="2"/>
    <s v="not cancelled"/>
    <s v="not cancelled"/>
    <x v="3"/>
    <n v="1"/>
    <n v="2.5716000000000001"/>
    <b v="0"/>
  </r>
  <r>
    <n v="685"/>
    <n v="2"/>
    <d v="2012-01-30T12:29:46"/>
    <d v="2012-03-30T12:29:00"/>
    <n v="10"/>
    <d v="2012-01-31T14:21:50"/>
    <n v="0"/>
    <n v="14.35"/>
    <n v="14"/>
    <x v="7"/>
    <n v="0.1"/>
    <n v="0.84959999999999969"/>
    <b v="1"/>
  </r>
  <r>
    <n v="686"/>
    <n v="6"/>
    <d v="2012-01-30T13:47:52"/>
    <d v="2012-03-30T13:47:00"/>
    <n v="24"/>
    <d v="2012-02-05T10:28:43"/>
    <n v="0"/>
    <n v="10.466666666666667"/>
    <n v="10"/>
    <x v="10"/>
    <n v="4.1666666666666664E-2"/>
    <n v="0.35218749999999999"/>
    <b v="1"/>
  </r>
  <r>
    <n v="687"/>
    <n v="2"/>
    <d v="2012-01-30T16:35:27"/>
    <d v="2012-03-30T16:35:00"/>
    <n v="10"/>
    <d v="2012-01-31T14:55:45"/>
    <n v="0"/>
    <n v="14.916666666666666"/>
    <n v="15"/>
    <x v="17"/>
    <n v="0.1"/>
    <n v="0.84959999999999969"/>
    <b v="1"/>
  </r>
  <r>
    <n v="688"/>
    <n v="2"/>
    <d v="2012-01-30T19:52:59"/>
    <d v="2012-03-30T19:52:00"/>
    <n v="10"/>
    <d v="2012-02-01T08:58:52"/>
    <n v="0"/>
    <n v="8.9666666666666668"/>
    <n v="9"/>
    <x v="4"/>
    <n v="0.1"/>
    <n v="0.84959999999999969"/>
    <b v="1"/>
  </r>
  <r>
    <n v="689"/>
    <n v="7"/>
    <d v="2012-01-30T19:55:10"/>
    <d v="2012-02-03T06:55:00"/>
    <n v="24"/>
    <s v=""/>
    <n v="0"/>
    <s v="not cancelled"/>
    <s v="not cancelled"/>
    <x v="3"/>
    <n v="4.1666666666666664E-2"/>
    <n v="1.2958049999999997"/>
    <b v="0"/>
  </r>
  <r>
    <n v="690"/>
    <n v="1"/>
    <d v="2012-01-30T20:38:08"/>
    <d v="2012-03-30T20:38:00"/>
    <n v="12"/>
    <d v="2012-01-31T13:08:27"/>
    <n v="0"/>
    <n v="13.133333333333333"/>
    <n v="13"/>
    <x v="11"/>
    <n v="8.3333333333333329E-2"/>
    <n v="0.56619444444444444"/>
    <b v="1"/>
  </r>
  <r>
    <n v="691"/>
    <n v="7"/>
    <d v="2012-01-31T01:26:53"/>
    <d v="2012-02-03T13:26:00"/>
    <n v="24"/>
    <s v=""/>
    <n v="0"/>
    <s v="not cancelled"/>
    <s v="not cancelled"/>
    <x v="3"/>
    <n v="4.1666666666666664E-2"/>
    <n v="1.2958049999999997"/>
    <b v="0"/>
  </r>
  <r>
    <n v="692"/>
    <n v="7"/>
    <d v="2012-01-31T01:51:11"/>
    <d v="2012-03-31T01:51:00"/>
    <n v="24"/>
    <d v="2012-02-02T15:21:02"/>
    <n v="0"/>
    <n v="15.35"/>
    <n v="15"/>
    <x v="17"/>
    <n v="4.1666666666666664E-2"/>
    <n v="1.2958049999999997"/>
    <b v="1"/>
  </r>
  <r>
    <n v="693"/>
    <n v="1"/>
    <d v="2012-01-31T05:19:13"/>
    <d v="2012-03-31T05:19:00"/>
    <n v="8"/>
    <d v="2012-02-01T15:36:15"/>
    <n v="0"/>
    <n v="15.6"/>
    <n v="16"/>
    <x v="5"/>
    <n v="0.125"/>
    <n v="0.84929166666666667"/>
    <b v="1"/>
  </r>
  <r>
    <n v="694"/>
    <n v="5"/>
    <d v="2012-01-31T08:27:39"/>
    <d v="2012-03-31T08:27:00"/>
    <n v="24"/>
    <d v="2012-02-03T10:49:46"/>
    <n v="0"/>
    <n v="10.816666666666666"/>
    <n v="11"/>
    <x v="14"/>
    <n v="4.1666666666666664E-2"/>
    <n v="0.2815833333333333"/>
    <b v="1"/>
  </r>
  <r>
    <n v="695"/>
    <n v="1"/>
    <d v="2012-01-31T09:37:31"/>
    <d v="2012-03-31T09:37:00"/>
    <n v="8"/>
    <d v="2012-02-01T07:10:24"/>
    <n v="0"/>
    <n v="7.166666666666667"/>
    <n v="7"/>
    <x v="18"/>
    <n v="0.125"/>
    <n v="0.84929166666666667"/>
    <b v="1"/>
  </r>
  <r>
    <n v="696"/>
    <n v="7"/>
    <d v="2012-01-31T12:40:08"/>
    <d v="2012-03-31T12:40:00"/>
    <n v="24"/>
    <d v="2012-02-22T02:38:39"/>
    <n v="1"/>
    <n v="2.6333333333333333"/>
    <n v="3"/>
    <x v="19"/>
    <n v="4.1666666666666664E-2"/>
    <n v="1.2958049999999997"/>
    <b v="1"/>
  </r>
  <r>
    <n v="697"/>
    <n v="1"/>
    <d v="2012-01-31T14:01:46"/>
    <d v="2012-02-03T14:01:00"/>
    <n v="8"/>
    <d v="2012-02-01T09:27:19"/>
    <n v="0"/>
    <n v="9.4499999999999993"/>
    <n v="9"/>
    <x v="4"/>
    <n v="0.125"/>
    <n v="0.84929166666666667"/>
    <b v="1"/>
  </r>
  <r>
    <n v="698"/>
    <n v="1"/>
    <d v="2012-01-31T15:17:54"/>
    <d v="2012-02-04T17:16:59"/>
    <n v="8"/>
    <s v=""/>
    <n v="0"/>
    <s v="not cancelled"/>
    <s v="not cancelled"/>
    <x v="3"/>
    <n v="0.125"/>
    <n v="0.84929166666666667"/>
    <b v="0"/>
  </r>
  <r>
    <n v="699"/>
    <n v="1"/>
    <d v="2012-01-31T15:35:19"/>
    <d v="2012-03-31T15:35:00"/>
    <n v="12"/>
    <d v="2012-02-01T17:08:26"/>
    <n v="0"/>
    <n v="17.133333333333333"/>
    <n v="17"/>
    <x v="20"/>
    <n v="8.3333333333333329E-2"/>
    <n v="0.56619444444444444"/>
    <b v="1"/>
  </r>
  <r>
    <n v="700"/>
    <n v="1"/>
    <d v="2012-01-31T16:06:42"/>
    <d v="2012-02-03T11:06:00"/>
    <n v="8"/>
    <d v="2012-02-01T15:34:31"/>
    <n v="0"/>
    <n v="15.566666666666666"/>
    <n v="16"/>
    <x v="5"/>
    <n v="0.125"/>
    <n v="0.84929166666666667"/>
    <b v="1"/>
  </r>
  <r>
    <n v="701"/>
    <n v="6"/>
    <d v="2012-01-31T18:10:48"/>
    <d v="2012-02-03T00:09:55"/>
    <n v="24"/>
    <s v=""/>
    <n v="0"/>
    <s v="not cancelled"/>
    <s v="not cancelled"/>
    <x v="3"/>
    <n v="4.1666666666666664E-2"/>
    <n v="0.35218749999999999"/>
    <b v="0"/>
  </r>
  <r>
    <n v="702"/>
    <n v="4"/>
    <d v="2012-01-31T18:38:48"/>
    <d v="2012-03-31T18:38:00"/>
    <n v="12"/>
    <d v="2012-02-02T14:06:53"/>
    <n v="0"/>
    <n v="14.1"/>
    <n v="14"/>
    <x v="7"/>
    <n v="8.3333333333333329E-2"/>
    <n v="1.448055119047619"/>
    <b v="1"/>
  </r>
  <r>
    <n v="703"/>
    <n v="1"/>
    <d v="2012-01-31T18:51:45"/>
    <d v="2012-03-31T18:51:00"/>
    <n v="12"/>
    <d v="2012-02-01T11:52:18"/>
    <n v="0"/>
    <n v="11.866666666666667"/>
    <n v="12"/>
    <x v="8"/>
    <n v="8.3333333333333329E-2"/>
    <n v="0.56619444444444444"/>
    <b v="1"/>
  </r>
  <r>
    <n v="704"/>
    <n v="1"/>
    <d v="2012-01-31T19:17:47"/>
    <d v="2012-02-04T22:17:00"/>
    <n v="8"/>
    <d v="2012-02-01T13:20:35"/>
    <n v="0"/>
    <n v="13.333333333333334"/>
    <n v="13"/>
    <x v="11"/>
    <n v="0.125"/>
    <n v="0.84929166666666667"/>
    <b v="1"/>
  </r>
  <r>
    <n v="705"/>
    <n v="5"/>
    <d v="2012-01-31T20:44:00"/>
    <d v="2012-03-31T20:44:00"/>
    <n v="24"/>
    <d v="2012-02-03T14:23:19"/>
    <n v="0"/>
    <n v="14.383333333333333"/>
    <n v="14"/>
    <x v="7"/>
    <n v="4.1666666666666664E-2"/>
    <n v="0.2815833333333333"/>
    <b v="1"/>
  </r>
  <r>
    <n v="706"/>
    <n v="5"/>
    <d v="2012-01-31T21:20:56"/>
    <d v="2012-03-31T21:20:00"/>
    <n v="24"/>
    <d v="2012-02-03T18:27:26"/>
    <n v="0"/>
    <n v="18.45"/>
    <n v="18"/>
    <x v="1"/>
    <n v="4.1666666666666664E-2"/>
    <n v="0.2815833333333333"/>
    <b v="1"/>
  </r>
  <r>
    <n v="707"/>
    <n v="1"/>
    <d v="2012-01-31T23:41:06"/>
    <d v="2012-03-31T23:41:00"/>
    <n v="8"/>
    <d v="2012-02-01T11:03:12"/>
    <n v="0"/>
    <n v="11.05"/>
    <n v="11"/>
    <x v="14"/>
    <n v="0.125"/>
    <n v="0.84929166666666667"/>
    <b v="1"/>
  </r>
  <r>
    <n v="708"/>
    <n v="5"/>
    <d v="2012-02-01T03:25:33"/>
    <d v="2012-02-05T09:25:15"/>
    <n v="24"/>
    <s v=""/>
    <n v="0"/>
    <s v="not cancelled"/>
    <s v="not cancelled"/>
    <x v="3"/>
    <n v="4.1666666666666664E-2"/>
    <n v="0.2815833333333333"/>
    <b v="0"/>
  </r>
  <r>
    <n v="709"/>
    <n v="3"/>
    <d v="2012-02-01T03:02:33"/>
    <d v="2012-02-04T10:01:37"/>
    <n v="24"/>
    <s v=""/>
    <n v="0"/>
    <s v="not cancelled"/>
    <s v="not cancelled"/>
    <x v="3"/>
    <n v="4.1666666666666664E-2"/>
    <n v="0.18133000000000002"/>
    <b v="0"/>
  </r>
  <r>
    <n v="710"/>
    <n v="3"/>
    <d v="2012-02-01T05:53:07"/>
    <d v="2012-02-03T21:52:39"/>
    <n v="24"/>
    <s v=""/>
    <n v="0"/>
    <s v="not cancelled"/>
    <s v="not cancelled"/>
    <x v="3"/>
    <n v="4.1666666666666664E-2"/>
    <n v="0.18133000000000002"/>
    <b v="0"/>
  </r>
  <r>
    <n v="711"/>
    <n v="1"/>
    <d v="2012-02-01T07:53:36"/>
    <d v="2012-04-01T07:53:00"/>
    <n v="8"/>
    <d v="2012-02-02T10:29:15"/>
    <n v="0"/>
    <n v="10.483333333333333"/>
    <n v="10"/>
    <x v="10"/>
    <n v="0.125"/>
    <n v="0.84929166666666667"/>
    <b v="1"/>
  </r>
  <r>
    <n v="712"/>
    <n v="3"/>
    <d v="2012-02-01T08:58:05"/>
    <d v="2012-04-01T08:58:00"/>
    <n v="24"/>
    <d v="2012-02-03T11:43:21"/>
    <n v="0"/>
    <n v="11.716666666666667"/>
    <n v="12"/>
    <x v="8"/>
    <n v="4.1666666666666664E-2"/>
    <n v="0.18133000000000002"/>
    <b v="1"/>
  </r>
  <r>
    <n v="713"/>
    <n v="7"/>
    <d v="2012-02-01T09:31:36"/>
    <d v="2012-02-05T14:30:46"/>
    <n v="24"/>
    <s v=""/>
    <n v="0"/>
    <s v="not cancelled"/>
    <s v="not cancelled"/>
    <x v="3"/>
    <n v="4.1666666666666664E-2"/>
    <n v="1.2958049999999997"/>
    <b v="0"/>
  </r>
  <r>
    <n v="714"/>
    <n v="2"/>
    <d v="2012-02-01T10:18:40"/>
    <d v="2012-04-01T10:18:00"/>
    <n v="10"/>
    <d v="2012-02-02T15:39:36"/>
    <n v="0"/>
    <n v="15.65"/>
    <n v="16"/>
    <x v="5"/>
    <n v="0.1"/>
    <n v="0.84959999999999969"/>
    <b v="1"/>
  </r>
  <r>
    <n v="715"/>
    <n v="1"/>
    <d v="2012-02-01T11:28:31"/>
    <d v="2012-04-01T11:28:00"/>
    <n v="8"/>
    <d v="2012-02-02T11:30:45"/>
    <n v="0"/>
    <n v="11.5"/>
    <n v="12"/>
    <x v="8"/>
    <n v="0.125"/>
    <n v="0.84929166666666667"/>
    <b v="1"/>
  </r>
  <r>
    <n v="716"/>
    <n v="7"/>
    <d v="2012-02-01T11:15:36"/>
    <d v="2012-04-01T11:15:00"/>
    <n v="24"/>
    <d v="2012-02-14T12:20:15"/>
    <n v="0"/>
    <n v="12.333333333333334"/>
    <n v="12"/>
    <x v="8"/>
    <n v="4.1666666666666664E-2"/>
    <n v="1.2958049999999997"/>
    <b v="1"/>
  </r>
  <r>
    <n v="717"/>
    <n v="5"/>
    <d v="2012-02-01T11:18:57"/>
    <d v="2012-04-01T11:18:00"/>
    <n v="24"/>
    <d v="2012-02-04T07:46:20"/>
    <n v="0"/>
    <n v="7.7666666666666666"/>
    <n v="8"/>
    <x v="13"/>
    <n v="4.1666666666666664E-2"/>
    <n v="0.2815833333333333"/>
    <b v="1"/>
  </r>
  <r>
    <n v="718"/>
    <n v="1"/>
    <d v="2012-02-01T11:02:51"/>
    <d v="2012-04-01T11:02:00"/>
    <n v="8"/>
    <d v="2012-02-02T08:45:20"/>
    <n v="0"/>
    <n v="8.75"/>
    <n v="9"/>
    <x v="4"/>
    <n v="0.125"/>
    <n v="0.84929166666666667"/>
    <b v="1"/>
  </r>
  <r>
    <n v="719"/>
    <n v="3"/>
    <d v="2012-02-01T15:34:15"/>
    <d v="2012-04-01T15:34:00"/>
    <n v="24"/>
    <d v="2012-02-03T21:56:24"/>
    <n v="0"/>
    <n v="21.933333333333334"/>
    <n v="22"/>
    <x v="9"/>
    <n v="4.1666666666666664E-2"/>
    <n v="0.18133000000000002"/>
    <b v="1"/>
  </r>
  <r>
    <n v="720"/>
    <n v="1"/>
    <d v="2012-02-01T15:12:27"/>
    <d v="2012-02-04T13:12:00"/>
    <n v="8"/>
    <d v="2012-02-02T09:03:40"/>
    <n v="0"/>
    <n v="9.0500000000000007"/>
    <n v="9"/>
    <x v="4"/>
    <n v="0.125"/>
    <n v="0.84929166666666667"/>
    <b v="1"/>
  </r>
  <r>
    <n v="721"/>
    <n v="3"/>
    <d v="2012-02-01T16:07:09"/>
    <d v="2012-04-01T16:07:00"/>
    <n v="24"/>
    <d v="2012-02-04T12:08:17"/>
    <n v="0"/>
    <n v="12.133333333333333"/>
    <n v="12"/>
    <x v="8"/>
    <n v="4.1666666666666664E-2"/>
    <n v="0.18133000000000002"/>
    <b v="1"/>
  </r>
  <r>
    <n v="722"/>
    <n v="8"/>
    <d v="2012-02-01T18:08:43"/>
    <d v="2012-04-01T18:08:00"/>
    <n v="3"/>
    <d v="2012-02-08T11:53:24"/>
    <n v="2"/>
    <n v="11.883333333333333"/>
    <n v="12"/>
    <x v="8"/>
    <n v="0.33333333333333331"/>
    <n v="0.29998222222222221"/>
    <b v="1"/>
  </r>
  <r>
    <n v="723"/>
    <n v="1"/>
    <d v="2012-02-01T19:56:43"/>
    <d v="2012-04-01T19:56:00"/>
    <n v="8"/>
    <d v="2012-02-02T13:17:43"/>
    <n v="0"/>
    <n v="13.283333333333333"/>
    <n v="13"/>
    <x v="11"/>
    <n v="0.125"/>
    <n v="0.84929166666666667"/>
    <b v="1"/>
  </r>
  <r>
    <n v="724"/>
    <n v="1"/>
    <d v="2012-02-01T19:50:41"/>
    <d v="2012-04-01T19:50:00"/>
    <n v="8"/>
    <d v="2012-02-02T13:31:15"/>
    <n v="0"/>
    <n v="13.516666666666667"/>
    <n v="14"/>
    <x v="7"/>
    <n v="0.125"/>
    <n v="0.84929166666666667"/>
    <b v="1"/>
  </r>
  <r>
    <n v="725"/>
    <n v="1"/>
    <d v="2012-02-01T20:40:05"/>
    <d v="2012-02-05T12:40:00"/>
    <n v="12"/>
    <d v="2012-02-03T11:40:20"/>
    <n v="0"/>
    <n v="11.666666666666666"/>
    <n v="12"/>
    <x v="8"/>
    <n v="8.3333333333333329E-2"/>
    <n v="0.56619444444444444"/>
    <b v="1"/>
  </r>
  <r>
    <n v="726"/>
    <n v="7"/>
    <d v="2012-02-01T21:14:29"/>
    <d v="2012-04-01T21:14:00"/>
    <n v="24"/>
    <d v="2012-02-14T20:07:24"/>
    <n v="0"/>
    <n v="20.116666666666667"/>
    <n v="20"/>
    <x v="15"/>
    <n v="4.1666666666666664E-2"/>
    <n v="1.2958049999999997"/>
    <b v="1"/>
  </r>
  <r>
    <n v="727"/>
    <n v="1"/>
    <d v="2012-02-01T23:36:57"/>
    <d v="2012-04-01T23:36:00"/>
    <n v="8"/>
    <d v="2012-02-02T21:08:42"/>
    <n v="0"/>
    <n v="21.133333333333333"/>
    <n v="21"/>
    <x v="12"/>
    <n v="0.125"/>
    <n v="0.84929166666666667"/>
    <b v="1"/>
  </r>
  <r>
    <n v="728"/>
    <n v="3"/>
    <d v="2012-02-02T08:56:43"/>
    <d v="2012-02-04T18:55:44"/>
    <n v="24"/>
    <s v=""/>
    <n v="0"/>
    <s v="not cancelled"/>
    <s v="not cancelled"/>
    <x v="3"/>
    <n v="4.1666666666666664E-2"/>
    <n v="0.18133000000000002"/>
    <b v="0"/>
  </r>
  <r>
    <n v="729"/>
    <n v="6"/>
    <d v="2012-02-02T09:30:33"/>
    <d v="2012-04-02T09:30:00"/>
    <n v="24"/>
    <d v="2012-02-05T18:44:30"/>
    <n v="0"/>
    <n v="18.733333333333334"/>
    <n v="19"/>
    <x v="6"/>
    <n v="4.1666666666666664E-2"/>
    <n v="0.35218749999999999"/>
    <b v="1"/>
  </r>
  <r>
    <n v="730"/>
    <n v="2"/>
    <d v="2012-02-02T10:02:40"/>
    <d v="2012-04-02T10:02:00"/>
    <n v="10"/>
    <d v="2012-02-03T20:11:15"/>
    <n v="0"/>
    <n v="20.183333333333334"/>
    <n v="20"/>
    <x v="15"/>
    <n v="0.1"/>
    <n v="0.84959999999999969"/>
    <b v="1"/>
  </r>
  <r>
    <n v="731"/>
    <n v="1"/>
    <d v="2012-02-02T10:11:31"/>
    <d v="2012-04-02T10:11:00"/>
    <n v="8"/>
    <d v="2012-02-03T14:02:03"/>
    <n v="0"/>
    <n v="14.033333333333333"/>
    <n v="14"/>
    <x v="7"/>
    <n v="0.125"/>
    <n v="0.84929166666666667"/>
    <b v="1"/>
  </r>
  <r>
    <n v="732"/>
    <n v="1"/>
    <d v="2012-02-02T12:57:27"/>
    <d v="2012-04-02T12:57:00"/>
    <n v="8"/>
    <d v="2012-02-03T14:07:42"/>
    <n v="0"/>
    <n v="14.116666666666667"/>
    <n v="14"/>
    <x v="7"/>
    <n v="0.125"/>
    <n v="0.84929166666666667"/>
    <b v="1"/>
  </r>
  <r>
    <n v="733"/>
    <n v="3"/>
    <d v="2012-02-02T12:01:22"/>
    <d v="2012-04-02T12:01:00"/>
    <n v="24"/>
    <d v="2012-02-04T17:06:13"/>
    <n v="0"/>
    <n v="17.100000000000001"/>
    <n v="17"/>
    <x v="20"/>
    <n v="4.1666666666666664E-2"/>
    <n v="0.18133000000000002"/>
    <b v="1"/>
  </r>
  <r>
    <n v="734"/>
    <n v="1"/>
    <d v="2012-02-02T13:16:45"/>
    <d v="2012-02-05T16:15:53"/>
    <n v="12"/>
    <s v=""/>
    <n v="0"/>
    <s v="not cancelled"/>
    <s v="not cancelled"/>
    <x v="3"/>
    <n v="8.3333333333333329E-2"/>
    <n v="0.56619444444444444"/>
    <b v="0"/>
  </r>
  <r>
    <n v="735"/>
    <n v="3"/>
    <d v="2012-02-02T13:34:17"/>
    <d v="2012-04-02T13:34:00"/>
    <n v="24"/>
    <d v="2012-02-04T15:28:21"/>
    <n v="0"/>
    <n v="15.466666666666667"/>
    <n v="15"/>
    <x v="17"/>
    <n v="4.1666666666666664E-2"/>
    <n v="0.18133000000000002"/>
    <b v="1"/>
  </r>
  <r>
    <n v="736"/>
    <n v="5"/>
    <d v="2012-02-02T13:37:21"/>
    <d v="2012-04-02T13:37:00"/>
    <n v="24"/>
    <d v="2012-02-06T15:02:50"/>
    <n v="0"/>
    <n v="15.033333333333333"/>
    <n v="15"/>
    <x v="17"/>
    <n v="4.1666666666666664E-2"/>
    <n v="0.2815833333333333"/>
    <b v="1"/>
  </r>
  <r>
    <n v="737"/>
    <n v="2"/>
    <d v="2012-02-02T17:32:44"/>
    <d v="2012-04-02T17:32:00"/>
    <n v="10"/>
    <d v="2012-02-04T22:19:43"/>
    <n v="0"/>
    <n v="22.316666666666666"/>
    <n v="22"/>
    <x v="9"/>
    <n v="0.1"/>
    <n v="0.84959999999999969"/>
    <b v="1"/>
  </r>
  <r>
    <n v="738"/>
    <n v="1"/>
    <d v="2012-02-02T17:22:52"/>
    <d v="2012-04-02T17:22:00"/>
    <n v="8"/>
    <d v="2012-02-03T10:22:17"/>
    <n v="0"/>
    <n v="10.366666666666667"/>
    <n v="10"/>
    <x v="10"/>
    <n v="0.125"/>
    <n v="0.84929166666666667"/>
    <b v="1"/>
  </r>
  <r>
    <n v="739"/>
    <n v="10"/>
    <d v="2012-02-02T17:12:43"/>
    <d v="2012-04-02T17:12:00"/>
    <n v="1"/>
    <d v="2012-02-09T17:07:12"/>
    <n v="0"/>
    <n v="17.116666666666667"/>
    <n v="17"/>
    <x v="20"/>
    <n v="1"/>
    <n v="2.5716000000000001"/>
    <b v="1"/>
  </r>
  <r>
    <n v="740"/>
    <n v="4"/>
    <d v="2012-02-02T19:49:48"/>
    <d v="2012-02-06T09:48:51"/>
    <n v="12"/>
    <s v=""/>
    <n v="0"/>
    <s v="not cancelled"/>
    <s v="not cancelled"/>
    <x v="3"/>
    <n v="8.3333333333333329E-2"/>
    <n v="1.448055119047619"/>
    <b v="0"/>
  </r>
  <r>
    <n v="741"/>
    <n v="2"/>
    <d v="2012-02-02T19:31:41"/>
    <d v="2012-04-02T19:31:00"/>
    <n v="10"/>
    <d v="2012-02-03T16:28:46"/>
    <n v="0"/>
    <n v="16.466666666666665"/>
    <n v="16"/>
    <x v="5"/>
    <n v="0.1"/>
    <n v="0.84959999999999969"/>
    <b v="1"/>
  </r>
  <r>
    <n v="742"/>
    <n v="6"/>
    <d v="2012-02-02T20:54:32"/>
    <d v="2012-04-02T20:54:00"/>
    <n v="24"/>
    <d v="2012-02-07T23:38:57"/>
    <n v="0"/>
    <n v="23.633333333333333"/>
    <n v="24"/>
    <x v="2"/>
    <n v="4.1666666666666664E-2"/>
    <n v="0.35218749999999999"/>
    <b v="1"/>
  </r>
  <r>
    <n v="743"/>
    <n v="4"/>
    <d v="2012-02-02T21:18:47"/>
    <d v="2012-02-05T06:18:22"/>
    <n v="12"/>
    <s v=""/>
    <n v="0"/>
    <s v="not cancelled"/>
    <s v="not cancelled"/>
    <x v="3"/>
    <n v="8.3333333333333329E-2"/>
    <n v="1.448055119047619"/>
    <b v="0"/>
  </r>
  <r>
    <n v="744"/>
    <n v="5"/>
    <d v="2012-02-03T03:22:41"/>
    <d v="2012-04-03T03:22:00"/>
    <n v="24"/>
    <d v="2012-02-06T12:40:32"/>
    <n v="0"/>
    <n v="12.666666666666666"/>
    <n v="13"/>
    <x v="11"/>
    <n v="4.1666666666666664E-2"/>
    <n v="0.2815833333333333"/>
    <b v="1"/>
  </r>
  <r>
    <n v="745"/>
    <n v="1"/>
    <d v="2012-02-03T06:36:51"/>
    <d v="2012-04-03T06:36:00"/>
    <n v="8"/>
    <d v="2012-02-04T14:50:30"/>
    <n v="0"/>
    <n v="14.833333333333334"/>
    <n v="15"/>
    <x v="17"/>
    <n v="0.125"/>
    <n v="0.84929166666666667"/>
    <b v="1"/>
  </r>
  <r>
    <n v="746"/>
    <n v="1"/>
    <d v="2012-02-03T08:48:48"/>
    <d v="2012-02-07T13:48:00"/>
    <n v="8"/>
    <d v="2012-02-03T17:47:11"/>
    <n v="0"/>
    <n v="17.783333333333335"/>
    <n v="18"/>
    <x v="1"/>
    <n v="0.125"/>
    <n v="0.84929166666666667"/>
    <b v="1"/>
  </r>
  <r>
    <n v="747"/>
    <n v="1"/>
    <d v="2012-02-03T08:47:26"/>
    <d v="2012-02-05T10:46:49"/>
    <n v="8"/>
    <s v=""/>
    <n v="0"/>
    <s v="not cancelled"/>
    <s v="not cancelled"/>
    <x v="3"/>
    <n v="0.125"/>
    <n v="0.84929166666666667"/>
    <b v="0"/>
  </r>
  <r>
    <n v="748"/>
    <n v="10"/>
    <d v="2012-02-03T08:41:54"/>
    <d v="2012-04-03T08:41:00"/>
    <n v="1"/>
    <d v="2012-02-10T08:02:45"/>
    <n v="3"/>
    <n v="8.0333333333333332"/>
    <n v="8"/>
    <x v="13"/>
    <n v="1"/>
    <n v="2.5716000000000001"/>
    <b v="1"/>
  </r>
  <r>
    <n v="749"/>
    <n v="1"/>
    <d v="2012-02-03T09:41:45"/>
    <d v="2012-02-05T19:40:48"/>
    <n v="8"/>
    <s v=""/>
    <n v="0"/>
    <s v="not cancelled"/>
    <s v="not cancelled"/>
    <x v="3"/>
    <n v="0.125"/>
    <n v="0.84929166666666667"/>
    <b v="0"/>
  </r>
  <r>
    <n v="750"/>
    <n v="9"/>
    <d v="2012-02-03T09:53:52"/>
    <d v="2012-04-03T09:53:00"/>
    <n v="5"/>
    <d v="2012-02-06T05:11:44"/>
    <n v="0"/>
    <n v="5.1833333333333336"/>
    <n v="5"/>
    <x v="22"/>
    <n v="0.2"/>
    <n v="5.6740000000000004"/>
    <b v="1"/>
  </r>
  <r>
    <n v="751"/>
    <n v="2"/>
    <d v="2012-02-03T10:21:47"/>
    <d v="2012-04-03T10:21:00"/>
    <n v="10"/>
    <d v="2012-02-04T17:42:58"/>
    <n v="0"/>
    <n v="17.7"/>
    <n v="18"/>
    <x v="1"/>
    <n v="0.1"/>
    <n v="0.84959999999999969"/>
    <b v="1"/>
  </r>
  <r>
    <n v="752"/>
    <n v="6"/>
    <d v="2012-02-03T10:41:44"/>
    <d v="2012-02-06T03:41:26"/>
    <n v="24"/>
    <s v=""/>
    <n v="0"/>
    <s v="not cancelled"/>
    <s v="not cancelled"/>
    <x v="3"/>
    <n v="4.1666666666666664E-2"/>
    <n v="0.35218749999999999"/>
    <b v="0"/>
  </r>
  <r>
    <n v="753"/>
    <n v="3"/>
    <d v="2012-02-03T10:13:04"/>
    <d v="2012-04-03T10:13:00"/>
    <n v="24"/>
    <d v="2012-02-05T09:25:49"/>
    <n v="0"/>
    <n v="9.4166666666666661"/>
    <n v="9"/>
    <x v="4"/>
    <n v="4.1666666666666664E-2"/>
    <n v="0.18133000000000002"/>
    <b v="1"/>
  </r>
  <r>
    <n v="754"/>
    <n v="2"/>
    <d v="2012-02-03T11:42:16"/>
    <d v="2012-04-03T11:42:00"/>
    <n v="10"/>
    <d v="2012-02-04T09:43:34"/>
    <n v="0"/>
    <n v="9.7166666666666668"/>
    <n v="10"/>
    <x v="10"/>
    <n v="0.1"/>
    <n v="0.84959999999999969"/>
    <b v="1"/>
  </r>
  <r>
    <n v="755"/>
    <n v="4"/>
    <d v="2012-02-03T12:44:38"/>
    <d v="2012-04-03T12:44:00"/>
    <n v="12"/>
    <d v="2012-02-05T09:47:03"/>
    <n v="0"/>
    <n v="9.7833333333333332"/>
    <n v="10"/>
    <x v="10"/>
    <n v="8.3333333333333329E-2"/>
    <n v="1.448055119047619"/>
    <b v="1"/>
  </r>
  <r>
    <n v="756"/>
    <n v="6"/>
    <d v="2012-02-03T14:51:57"/>
    <d v="2012-04-03T14:51:00"/>
    <n v="24"/>
    <d v="2012-02-10T16:48:04"/>
    <n v="0"/>
    <n v="16.8"/>
    <n v="17"/>
    <x v="20"/>
    <n v="4.1666666666666664E-2"/>
    <n v="0.35218749999999999"/>
    <b v="1"/>
  </r>
  <r>
    <n v="757"/>
    <n v="1"/>
    <d v="2012-02-03T14:50:38"/>
    <d v="2012-04-03T14:50:00"/>
    <n v="12"/>
    <d v="2012-02-04T15:56:04"/>
    <n v="0"/>
    <n v="15.933333333333334"/>
    <n v="16"/>
    <x v="5"/>
    <n v="8.3333333333333329E-2"/>
    <n v="0.56619444444444444"/>
    <b v="1"/>
  </r>
  <r>
    <n v="758"/>
    <n v="1"/>
    <d v="2012-02-03T14:43:34"/>
    <d v="2012-04-03T14:43:00"/>
    <n v="8"/>
    <d v="2012-02-04T10:50:35"/>
    <n v="0"/>
    <n v="10.833333333333334"/>
    <n v="11"/>
    <x v="14"/>
    <n v="0.125"/>
    <n v="0.84929166666666667"/>
    <b v="1"/>
  </r>
  <r>
    <n v="759"/>
    <n v="1"/>
    <d v="2012-02-03T14:21:03"/>
    <d v="2012-04-03T14:21:00"/>
    <n v="12"/>
    <d v="2012-02-04T08:55:48"/>
    <n v="0"/>
    <n v="8.9166666666666661"/>
    <n v="9"/>
    <x v="4"/>
    <n v="8.3333333333333329E-2"/>
    <n v="0.56619444444444444"/>
    <b v="1"/>
  </r>
  <r>
    <n v="760"/>
    <n v="5"/>
    <d v="2012-02-03T15:29:52"/>
    <d v="2012-02-06T18:29:00"/>
    <n v="24"/>
    <s v=""/>
    <n v="0"/>
    <s v="not cancelled"/>
    <s v="not cancelled"/>
    <x v="3"/>
    <n v="4.1666666666666664E-2"/>
    <n v="0.2815833333333333"/>
    <b v="0"/>
  </r>
  <r>
    <n v="761"/>
    <n v="2"/>
    <d v="2012-02-03T16:13:57"/>
    <d v="2012-04-03T16:13:00"/>
    <n v="10"/>
    <d v="2012-02-05T14:29:44"/>
    <n v="0"/>
    <n v="14.483333333333333"/>
    <n v="14"/>
    <x v="7"/>
    <n v="0.1"/>
    <n v="0.84959999999999969"/>
    <b v="1"/>
  </r>
  <r>
    <n v="762"/>
    <n v="1"/>
    <d v="2012-02-03T17:57:20"/>
    <d v="2012-04-03T17:57:00"/>
    <n v="8"/>
    <d v="2012-02-04T09:42:04"/>
    <n v="0"/>
    <n v="9.6999999999999993"/>
    <n v="10"/>
    <x v="10"/>
    <n v="0.125"/>
    <n v="0.84929166666666667"/>
    <b v="1"/>
  </r>
  <r>
    <n v="763"/>
    <n v="2"/>
    <d v="2012-02-03T17:17:25"/>
    <d v="2012-04-03T17:17:00"/>
    <n v="10"/>
    <d v="2012-02-04T11:46:00"/>
    <n v="0"/>
    <n v="11.766666666666667"/>
    <n v="12"/>
    <x v="8"/>
    <n v="0.1"/>
    <n v="0.84959999999999969"/>
    <b v="1"/>
  </r>
  <r>
    <n v="764"/>
    <n v="7"/>
    <d v="2012-02-03T17:29:21"/>
    <d v="2012-04-03T17:29:00"/>
    <n v="24"/>
    <d v="2012-02-13T11:55:09"/>
    <n v="0"/>
    <n v="11.916666666666666"/>
    <n v="12"/>
    <x v="8"/>
    <n v="4.1666666666666664E-2"/>
    <n v="1.2958049999999997"/>
    <b v="1"/>
  </r>
  <r>
    <n v="765"/>
    <n v="2"/>
    <d v="2012-02-03T18:30:16"/>
    <d v="2012-04-03T18:30:00"/>
    <n v="10"/>
    <d v="2012-02-04T14:03:22"/>
    <n v="0"/>
    <n v="14.05"/>
    <n v="14"/>
    <x v="7"/>
    <n v="0.1"/>
    <n v="0.84959999999999969"/>
    <b v="1"/>
  </r>
  <r>
    <n v="766"/>
    <n v="6"/>
    <d v="2012-02-03T18:07:03"/>
    <d v="2012-04-03T18:07:00"/>
    <n v="24"/>
    <d v="2012-02-07T07:16:49"/>
    <n v="0"/>
    <n v="7.2666666666666666"/>
    <n v="7"/>
    <x v="18"/>
    <n v="4.1666666666666664E-2"/>
    <n v="0.35218749999999999"/>
    <b v="1"/>
  </r>
  <r>
    <n v="767"/>
    <n v="1"/>
    <d v="2012-02-03T18:24:41"/>
    <d v="2012-02-07T13:24:17"/>
    <n v="12"/>
    <s v=""/>
    <n v="0"/>
    <s v="not cancelled"/>
    <s v="not cancelled"/>
    <x v="3"/>
    <n v="8.3333333333333329E-2"/>
    <n v="0.56619444444444444"/>
    <b v="0"/>
  </r>
  <r>
    <n v="768"/>
    <n v="5"/>
    <d v="2012-02-03T20:48:45"/>
    <d v="2012-04-03T20:48:00"/>
    <n v="24"/>
    <d v="2012-02-06T14:03:23"/>
    <n v="0"/>
    <n v="14.05"/>
    <n v="14"/>
    <x v="7"/>
    <n v="4.1666666666666664E-2"/>
    <n v="0.2815833333333333"/>
    <b v="1"/>
  </r>
  <r>
    <n v="769"/>
    <n v="1"/>
    <d v="2012-02-03T22:23:27"/>
    <d v="2012-02-07T17:22:59"/>
    <n v="8"/>
    <s v=""/>
    <n v="0"/>
    <s v="not cancelled"/>
    <s v="not cancelled"/>
    <x v="3"/>
    <n v="0.125"/>
    <n v="0.84929166666666667"/>
    <b v="0"/>
  </r>
  <r>
    <n v="770"/>
    <n v="6"/>
    <d v="2012-02-03T22:08:56"/>
    <d v="2012-04-03T22:08:00"/>
    <n v="24"/>
    <d v="2012-02-05T11:16:08"/>
    <n v="0"/>
    <n v="11.266666666666667"/>
    <n v="11"/>
    <x v="14"/>
    <n v="4.1666666666666664E-2"/>
    <n v="0.35218749999999999"/>
    <b v="1"/>
  </r>
  <r>
    <n v="771"/>
    <n v="1"/>
    <d v="2012-02-04T00:40:47"/>
    <d v="2012-04-04T00:40:00"/>
    <n v="8"/>
    <d v="2012-02-05T11:18:45"/>
    <n v="0"/>
    <n v="11.3"/>
    <n v="11"/>
    <x v="14"/>
    <n v="0.125"/>
    <n v="0.84929166666666667"/>
    <b v="1"/>
  </r>
  <r>
    <n v="772"/>
    <n v="6"/>
    <d v="2012-02-04T04:40:15"/>
    <d v="2012-04-04T04:40:00"/>
    <n v="24"/>
    <d v="2012-02-07T10:49:55"/>
    <n v="0"/>
    <n v="10.816666666666666"/>
    <n v="11"/>
    <x v="14"/>
    <n v="4.1666666666666664E-2"/>
    <n v="0.35218749999999999"/>
    <b v="1"/>
  </r>
  <r>
    <n v="773"/>
    <n v="2"/>
    <d v="2012-02-04T06:41:06"/>
    <d v="2012-02-08T01:40:22"/>
    <n v="10"/>
    <s v=""/>
    <n v="0"/>
    <s v="not cancelled"/>
    <s v="not cancelled"/>
    <x v="3"/>
    <n v="0.1"/>
    <n v="0.84959999999999969"/>
    <b v="0"/>
  </r>
  <r>
    <n v="774"/>
    <n v="6"/>
    <d v="2012-02-04T09:46:50"/>
    <d v="2012-04-04T09:46:00"/>
    <n v="24"/>
    <d v="2012-02-07T12:10:34"/>
    <n v="0"/>
    <n v="12.166666666666666"/>
    <n v="12"/>
    <x v="8"/>
    <n v="4.1666666666666664E-2"/>
    <n v="0.35218749999999999"/>
    <b v="1"/>
  </r>
  <r>
    <n v="775"/>
    <n v="6"/>
    <d v="2012-02-04T09:42:16"/>
    <d v="2012-04-04T09:42:00"/>
    <n v="24"/>
    <d v="2012-02-06T05:19:43"/>
    <n v="0"/>
    <n v="5.3166666666666664"/>
    <n v="5"/>
    <x v="22"/>
    <n v="4.1666666666666664E-2"/>
    <n v="0.35218749999999999"/>
    <b v="1"/>
  </r>
  <r>
    <n v="776"/>
    <n v="2"/>
    <d v="2012-02-04T10:41:51"/>
    <d v="2012-04-04T10:41:00"/>
    <n v="10"/>
    <d v="2012-02-05T12:20:48"/>
    <n v="0"/>
    <n v="12.333333333333334"/>
    <n v="12"/>
    <x v="8"/>
    <n v="0.1"/>
    <n v="0.84959999999999969"/>
    <b v="1"/>
  </r>
  <r>
    <n v="777"/>
    <n v="3"/>
    <d v="2012-02-04T11:07:46"/>
    <d v="2012-04-04T11:07:00"/>
    <n v="24"/>
    <d v="2012-02-07T20:56:49"/>
    <n v="0"/>
    <n v="20.933333333333334"/>
    <n v="21"/>
    <x v="12"/>
    <n v="4.1666666666666664E-2"/>
    <n v="0.18133000000000002"/>
    <b v="1"/>
  </r>
  <r>
    <n v="778"/>
    <n v="2"/>
    <d v="2012-02-04T13:44:42"/>
    <d v="2012-02-07T10:44:18"/>
    <n v="10"/>
    <s v=""/>
    <n v="0"/>
    <s v="not cancelled"/>
    <s v="not cancelled"/>
    <x v="3"/>
    <n v="0.1"/>
    <n v="0.84959999999999969"/>
    <b v="0"/>
  </r>
  <r>
    <n v="779"/>
    <n v="3"/>
    <d v="2012-02-04T14:54:42"/>
    <d v="2012-04-04T14:54:00"/>
    <n v="24"/>
    <d v="2012-02-07T08:32:44"/>
    <n v="0"/>
    <n v="8.5333333333333332"/>
    <n v="9"/>
    <x v="4"/>
    <n v="4.1666666666666664E-2"/>
    <n v="0.18133000000000002"/>
    <b v="1"/>
  </r>
  <r>
    <n v="780"/>
    <n v="1"/>
    <d v="2012-02-04T14:50:29"/>
    <d v="2012-04-04T14:50:00"/>
    <n v="8"/>
    <d v="2012-02-04T15:10:15"/>
    <n v="0"/>
    <n v="15.166666666666666"/>
    <n v="15"/>
    <x v="17"/>
    <n v="0.125"/>
    <n v="0.84929166666666667"/>
    <b v="1"/>
  </r>
  <r>
    <n v="781"/>
    <n v="3"/>
    <d v="2012-02-04T14:17:47"/>
    <d v="2012-04-04T14:17:00"/>
    <n v="24"/>
    <d v="2012-02-07T11:02:47"/>
    <n v="0"/>
    <n v="11.033333333333333"/>
    <n v="11"/>
    <x v="14"/>
    <n v="4.1666666666666664E-2"/>
    <n v="0.18133000000000002"/>
    <b v="1"/>
  </r>
  <r>
    <n v="782"/>
    <n v="5"/>
    <d v="2012-02-04T14:17:20"/>
    <d v="2012-04-04T14:17:00"/>
    <n v="24"/>
    <d v="2012-02-08T18:00:31"/>
    <n v="0"/>
    <n v="18"/>
    <n v="18"/>
    <x v="1"/>
    <n v="4.1666666666666664E-2"/>
    <n v="0.2815833333333333"/>
    <b v="1"/>
  </r>
  <r>
    <n v="783"/>
    <n v="1"/>
    <d v="2012-02-04T14:39:15"/>
    <d v="2012-04-04T14:39:00"/>
    <n v="8"/>
    <d v="2012-02-05T07:02:19"/>
    <n v="0"/>
    <n v="7.0333333333333332"/>
    <n v="7"/>
    <x v="18"/>
    <n v="0.125"/>
    <n v="0.84929166666666667"/>
    <b v="1"/>
  </r>
  <r>
    <n v="784"/>
    <n v="1"/>
    <d v="2012-02-04T17:11:05"/>
    <d v="2012-04-04T17:11:00"/>
    <n v="8"/>
    <d v="2012-02-05T10:56:16"/>
    <n v="0"/>
    <n v="10.933333333333334"/>
    <n v="11"/>
    <x v="14"/>
    <n v="0.125"/>
    <n v="0.84929166666666667"/>
    <b v="1"/>
  </r>
  <r>
    <n v="785"/>
    <n v="1"/>
    <d v="2012-02-04T17:35:24"/>
    <d v="2012-02-06T17:35:00"/>
    <n v="12"/>
    <d v="2012-02-05T11:33:22"/>
    <n v="0"/>
    <n v="11.55"/>
    <n v="12"/>
    <x v="8"/>
    <n v="8.3333333333333329E-2"/>
    <n v="0.56619444444444444"/>
    <b v="1"/>
  </r>
  <r>
    <n v="786"/>
    <n v="10"/>
    <d v="2012-02-04T17:25:05"/>
    <d v="2012-04-04T17:25:00"/>
    <n v="1"/>
    <d v="2012-02-11T10:37:34"/>
    <n v="0"/>
    <n v="10.616666666666667"/>
    <n v="11"/>
    <x v="14"/>
    <n v="1"/>
    <n v="2.5716000000000001"/>
    <b v="1"/>
  </r>
  <r>
    <n v="787"/>
    <n v="1"/>
    <d v="2012-02-04T18:20:00"/>
    <d v="2012-04-04T18:20:00"/>
    <n v="8"/>
    <d v="2012-02-05T00:20:11"/>
    <n v="0"/>
    <n v="0.33333333333333331"/>
    <n v="0"/>
    <x v="2"/>
    <n v="0.125"/>
    <n v="0.84929166666666667"/>
    <b v="1"/>
  </r>
  <r>
    <n v="788"/>
    <n v="8"/>
    <d v="2012-02-04T18:12:18"/>
    <d v="2012-02-07T10:12:15"/>
    <n v="3"/>
    <s v=""/>
    <n v="1"/>
    <s v="not cancelled"/>
    <s v="not cancelled"/>
    <x v="3"/>
    <n v="0.33333333333333331"/>
    <n v="0.29998222222222221"/>
    <b v="0"/>
  </r>
  <r>
    <n v="789"/>
    <n v="4"/>
    <d v="2012-02-04T18:26:13"/>
    <d v="2012-04-04T18:26:00"/>
    <n v="12"/>
    <d v="2012-02-06T08:54:23"/>
    <n v="0"/>
    <n v="8.9"/>
    <n v="9"/>
    <x v="4"/>
    <n v="8.3333333333333329E-2"/>
    <n v="1.448055119047619"/>
    <b v="1"/>
  </r>
  <r>
    <n v="790"/>
    <n v="5"/>
    <d v="2012-02-04T20:13:36"/>
    <d v="2012-02-07T15:13:00"/>
    <n v="24"/>
    <s v=""/>
    <n v="0"/>
    <s v="not cancelled"/>
    <s v="not cancelled"/>
    <x v="3"/>
    <n v="4.1666666666666664E-2"/>
    <n v="0.2815833333333333"/>
    <b v="0"/>
  </r>
  <r>
    <n v="791"/>
    <n v="2"/>
    <d v="2012-02-04T23:58:51"/>
    <d v="2012-02-08T19:58:00"/>
    <n v="10"/>
    <d v="2012-02-05T15:33:41"/>
    <n v="0"/>
    <n v="15.55"/>
    <n v="16"/>
    <x v="5"/>
    <n v="0.1"/>
    <n v="0.84959999999999969"/>
    <b v="1"/>
  </r>
  <r>
    <n v="792"/>
    <n v="1"/>
    <d v="2012-02-05T00:54:27"/>
    <d v="2012-04-05T00:54:00"/>
    <n v="8"/>
    <d v="2012-02-06T00:03:43"/>
    <n v="0"/>
    <n v="0.05"/>
    <n v="0"/>
    <x v="2"/>
    <n v="0.125"/>
    <n v="0.84929166666666667"/>
    <b v="1"/>
  </r>
  <r>
    <n v="793"/>
    <n v="1"/>
    <d v="2012-02-05T01:13:08"/>
    <d v="2012-04-05T01:13:00"/>
    <n v="12"/>
    <d v="2012-02-06T10:08:03"/>
    <n v="0"/>
    <n v="10.133333333333333"/>
    <n v="10"/>
    <x v="10"/>
    <n v="8.3333333333333329E-2"/>
    <n v="0.56619444444444444"/>
    <b v="1"/>
  </r>
  <r>
    <n v="794"/>
    <n v="1"/>
    <d v="2012-02-05T01:16:12"/>
    <d v="2012-02-08T16:15:50"/>
    <n v="8"/>
    <s v=""/>
    <n v="0"/>
    <s v="not cancelled"/>
    <s v="not cancelled"/>
    <x v="3"/>
    <n v="0.125"/>
    <n v="0.84929166666666667"/>
    <b v="0"/>
  </r>
  <r>
    <n v="795"/>
    <n v="1"/>
    <d v="2012-02-05T08:09:06"/>
    <d v="2012-04-05T08:09:00"/>
    <n v="8"/>
    <d v="2012-02-06T13:31:53"/>
    <n v="0"/>
    <n v="13.516666666666667"/>
    <n v="14"/>
    <x v="7"/>
    <n v="0.125"/>
    <n v="0.84929166666666667"/>
    <b v="1"/>
  </r>
  <r>
    <n v="796"/>
    <n v="7"/>
    <d v="2012-02-05T08:11:34"/>
    <d v="2012-04-05T08:11:00"/>
    <n v="24"/>
    <d v="2012-02-11T09:40:30"/>
    <n v="0"/>
    <n v="9.6666666666666661"/>
    <n v="10"/>
    <x v="10"/>
    <n v="4.1666666666666664E-2"/>
    <n v="1.2958049999999997"/>
    <b v="1"/>
  </r>
  <r>
    <n v="797"/>
    <n v="3"/>
    <d v="2012-02-05T09:26:09"/>
    <d v="2012-02-08T22:26:00"/>
    <n v="24"/>
    <d v="2012-02-06T18:47:58"/>
    <n v="0"/>
    <n v="18.783333333333335"/>
    <n v="19"/>
    <x v="6"/>
    <n v="4.1666666666666664E-2"/>
    <n v="0.18133000000000002"/>
    <b v="1"/>
  </r>
  <r>
    <n v="798"/>
    <n v="1"/>
    <d v="2012-02-05T09:17:37"/>
    <d v="2012-02-08T17:17:00"/>
    <n v="8"/>
    <d v="2012-02-05T15:33:35"/>
    <n v="0"/>
    <n v="15.55"/>
    <n v="16"/>
    <x v="5"/>
    <n v="0.125"/>
    <n v="0.84929166666666667"/>
    <b v="1"/>
  </r>
  <r>
    <n v="799"/>
    <n v="5"/>
    <d v="2012-02-05T12:10:28"/>
    <d v="2012-02-07T23:10:04"/>
    <n v="24"/>
    <s v=""/>
    <n v="0"/>
    <s v="not cancelled"/>
    <s v="not cancelled"/>
    <x v="3"/>
    <n v="4.1666666666666664E-2"/>
    <n v="0.2815833333333333"/>
    <b v="0"/>
  </r>
  <r>
    <n v="800"/>
    <n v="1"/>
    <d v="2012-02-05T12:55:43"/>
    <d v="2012-04-05T12:55:00"/>
    <n v="8"/>
    <d v="2012-02-06T11:17:34"/>
    <n v="0"/>
    <n v="11.283333333333333"/>
    <n v="11"/>
    <x v="14"/>
    <n v="0.125"/>
    <n v="0.84929166666666667"/>
    <b v="1"/>
  </r>
  <r>
    <n v="801"/>
    <n v="6"/>
    <d v="2012-02-05T13:56:06"/>
    <d v="2012-04-05T13:56:00"/>
    <n v="24"/>
    <d v="2012-02-11T15:56:54"/>
    <n v="0"/>
    <n v="15.933333333333334"/>
    <n v="16"/>
    <x v="5"/>
    <n v="4.1666666666666664E-2"/>
    <n v="0.35218749999999999"/>
    <b v="1"/>
  </r>
  <r>
    <n v="802"/>
    <n v="3"/>
    <d v="2012-02-05T13:56:58"/>
    <d v="2012-02-07T23:56:24"/>
    <n v="24"/>
    <s v=""/>
    <n v="0"/>
    <s v="not cancelled"/>
    <s v="not cancelled"/>
    <x v="3"/>
    <n v="4.1666666666666664E-2"/>
    <n v="0.18133000000000002"/>
    <b v="0"/>
  </r>
  <r>
    <n v="803"/>
    <n v="6"/>
    <d v="2012-02-05T13:26:35"/>
    <d v="2012-04-05T13:26:00"/>
    <n v="24"/>
    <d v="2012-02-12T12:10:07"/>
    <n v="0"/>
    <n v="12.166666666666666"/>
    <n v="12"/>
    <x v="8"/>
    <n v="4.1666666666666664E-2"/>
    <n v="0.35218749999999999"/>
    <b v="1"/>
  </r>
  <r>
    <n v="804"/>
    <n v="2"/>
    <d v="2012-02-05T13:30:19"/>
    <d v="2012-04-05T13:30:00"/>
    <n v="10"/>
    <d v="2012-02-06T08:47:33"/>
    <n v="0"/>
    <n v="8.7833333333333332"/>
    <n v="9"/>
    <x v="4"/>
    <n v="0.1"/>
    <n v="0.84959999999999969"/>
    <b v="1"/>
  </r>
  <r>
    <n v="805"/>
    <n v="2"/>
    <d v="2012-02-05T14:16:18"/>
    <d v="2012-04-05T14:16:00"/>
    <n v="10"/>
    <d v="2012-02-06T07:05:32"/>
    <n v="0"/>
    <n v="7.083333333333333"/>
    <n v="7"/>
    <x v="18"/>
    <n v="0.1"/>
    <n v="0.84959999999999969"/>
    <b v="1"/>
  </r>
  <r>
    <n v="806"/>
    <n v="1"/>
    <d v="2012-02-05T16:19:37"/>
    <d v="2012-04-05T16:19:00"/>
    <n v="8"/>
    <d v="2012-02-06T06:30:04"/>
    <n v="0"/>
    <n v="6.5"/>
    <n v="7"/>
    <x v="18"/>
    <n v="0.125"/>
    <n v="0.84929166666666667"/>
    <b v="1"/>
  </r>
  <r>
    <n v="807"/>
    <n v="10"/>
    <d v="2012-02-05T17:23:26"/>
    <d v="2012-04-05T17:23:00"/>
    <n v="1"/>
    <d v="2012-02-12T18:12:53"/>
    <n v="3"/>
    <n v="18.2"/>
    <n v="18"/>
    <x v="1"/>
    <n v="1"/>
    <n v="2.5716000000000001"/>
    <b v="1"/>
  </r>
  <r>
    <n v="808"/>
    <n v="2"/>
    <d v="2012-02-05T17:25:31"/>
    <d v="2012-04-05T17:25:00"/>
    <n v="10"/>
    <d v="2012-02-07T07:50:59"/>
    <n v="0"/>
    <n v="7.833333333333333"/>
    <n v="8"/>
    <x v="13"/>
    <n v="0.1"/>
    <n v="0.84959999999999969"/>
    <b v="1"/>
  </r>
  <r>
    <n v="809"/>
    <n v="4"/>
    <d v="2012-02-05T18:45:50"/>
    <d v="2012-04-05T18:45:00"/>
    <n v="12"/>
    <d v="2012-02-07T17:06:18"/>
    <n v="0"/>
    <n v="17.100000000000001"/>
    <n v="17"/>
    <x v="20"/>
    <n v="8.3333333333333329E-2"/>
    <n v="1.448055119047619"/>
    <b v="1"/>
  </r>
  <r>
    <n v="810"/>
    <n v="7"/>
    <d v="2012-02-05T19:52:50"/>
    <d v="2012-04-05T19:52:00"/>
    <n v="24"/>
    <d v="2012-02-15T10:12:34"/>
    <n v="0"/>
    <n v="10.199999999999999"/>
    <n v="10"/>
    <x v="10"/>
    <n v="4.1666666666666664E-2"/>
    <n v="1.2958049999999997"/>
    <b v="1"/>
  </r>
  <r>
    <n v="811"/>
    <n v="6"/>
    <d v="2012-02-05T20:44:21"/>
    <d v="2012-04-05T20:44:00"/>
    <n v="24"/>
    <d v="2012-02-12T20:22:25"/>
    <n v="0"/>
    <n v="20.366666666666667"/>
    <n v="20"/>
    <x v="15"/>
    <n v="4.1666666666666664E-2"/>
    <n v="0.35218749999999999"/>
    <b v="1"/>
  </r>
  <r>
    <n v="812"/>
    <n v="1"/>
    <d v="2012-02-05T20:46:07"/>
    <d v="2012-04-05T20:46:00"/>
    <n v="8"/>
    <d v="2012-02-06T13:20:04"/>
    <n v="0"/>
    <n v="13.333333333333334"/>
    <n v="13"/>
    <x v="11"/>
    <n v="0.125"/>
    <n v="0.84929166666666667"/>
    <b v="1"/>
  </r>
  <r>
    <n v="813"/>
    <n v="5"/>
    <d v="2012-02-05T21:31:35"/>
    <d v="2012-04-05T21:31:00"/>
    <n v="24"/>
    <d v="2012-02-08T14:57:56"/>
    <n v="0"/>
    <n v="14.95"/>
    <n v="15"/>
    <x v="17"/>
    <n v="4.1666666666666664E-2"/>
    <n v="0.2815833333333333"/>
    <b v="1"/>
  </r>
  <r>
    <n v="814"/>
    <n v="2"/>
    <d v="2012-02-05T21:31:07"/>
    <d v="2012-02-09T13:30:21"/>
    <n v="10"/>
    <s v=""/>
    <n v="0"/>
    <s v="not cancelled"/>
    <s v="not cancelled"/>
    <x v="3"/>
    <n v="0.1"/>
    <n v="0.84959999999999969"/>
    <b v="0"/>
  </r>
  <r>
    <n v="815"/>
    <n v="6"/>
    <d v="2012-02-06T03:16:05"/>
    <d v="2012-04-06T03:16:00"/>
    <n v="24"/>
    <d v="2012-02-17T12:26:40"/>
    <n v="0"/>
    <n v="12.433333333333334"/>
    <n v="12"/>
    <x v="8"/>
    <n v="4.1666666666666664E-2"/>
    <n v="0.35218749999999999"/>
    <b v="1"/>
  </r>
  <r>
    <n v="816"/>
    <n v="3"/>
    <d v="2012-02-06T03:02:47"/>
    <d v="2012-04-06T03:02:00"/>
    <n v="24"/>
    <d v="2012-02-07T20:43:20"/>
    <n v="0"/>
    <n v="20.716666666666665"/>
    <n v="21"/>
    <x v="12"/>
    <n v="4.1666666666666664E-2"/>
    <n v="0.18133000000000002"/>
    <b v="1"/>
  </r>
  <r>
    <n v="817"/>
    <n v="5"/>
    <d v="2012-02-06T05:01:14"/>
    <d v="2012-04-06T05:01:00"/>
    <n v="24"/>
    <d v="2012-02-09T23:44:15"/>
    <n v="0"/>
    <n v="23.733333333333334"/>
    <n v="24"/>
    <x v="2"/>
    <n v="4.1666666666666664E-2"/>
    <n v="0.2815833333333333"/>
    <b v="1"/>
  </r>
  <r>
    <n v="818"/>
    <n v="1"/>
    <d v="2012-02-06T05:30:44"/>
    <d v="2012-02-08T15:29:47"/>
    <n v="8"/>
    <s v=""/>
    <n v="0"/>
    <s v="not cancelled"/>
    <s v="not cancelled"/>
    <x v="3"/>
    <n v="0.125"/>
    <n v="0.84929166666666667"/>
    <b v="0"/>
  </r>
  <r>
    <n v="819"/>
    <n v="1"/>
    <d v="2012-02-06T07:22:43"/>
    <d v="2012-04-06T07:22:00"/>
    <n v="12"/>
    <d v="2012-02-07T10:46:27"/>
    <n v="0"/>
    <n v="10.766666666666667"/>
    <n v="11"/>
    <x v="14"/>
    <n v="8.3333333333333329E-2"/>
    <n v="0.56619444444444444"/>
    <b v="1"/>
  </r>
  <r>
    <n v="820"/>
    <n v="4"/>
    <d v="2012-02-06T08:51:02"/>
    <d v="2012-04-06T08:51:00"/>
    <n v="12"/>
    <d v="2012-02-08T17:19:23"/>
    <n v="0"/>
    <n v="17.316666666666666"/>
    <n v="17"/>
    <x v="20"/>
    <n v="8.3333333333333329E-2"/>
    <n v="1.448055119047619"/>
    <b v="1"/>
  </r>
  <r>
    <n v="821"/>
    <n v="10"/>
    <d v="2012-02-06T08:31:40"/>
    <d v="2012-04-06T08:31:00"/>
    <n v="1"/>
    <d v="2012-02-13T11:37:50"/>
    <n v="5"/>
    <n v="11.616666666666667"/>
    <n v="12"/>
    <x v="8"/>
    <n v="1"/>
    <n v="2.5716000000000001"/>
    <b v="1"/>
  </r>
  <r>
    <n v="822"/>
    <n v="6"/>
    <d v="2012-02-06T09:38:04"/>
    <d v="2012-04-06T09:38:00"/>
    <n v="24"/>
    <d v="2012-02-09T07:58:32"/>
    <n v="0"/>
    <n v="7.9666666666666668"/>
    <n v="8"/>
    <x v="13"/>
    <n v="4.1666666666666664E-2"/>
    <n v="0.35218749999999999"/>
    <b v="1"/>
  </r>
  <r>
    <n v="823"/>
    <n v="9"/>
    <d v="2012-02-06T09:22:57"/>
    <d v="2012-04-06T09:22:00"/>
    <n v="5"/>
    <d v="2012-02-09T11:15:19"/>
    <n v="0"/>
    <n v="11.25"/>
    <n v="11"/>
    <x v="14"/>
    <n v="0.2"/>
    <n v="5.6740000000000004"/>
    <b v="1"/>
  </r>
  <r>
    <n v="824"/>
    <n v="5"/>
    <d v="2012-02-06T09:30:06"/>
    <d v="2012-04-06T09:30:00"/>
    <n v="24"/>
    <d v="2012-02-08T16:33:30"/>
    <n v="0"/>
    <n v="16.55"/>
    <n v="17"/>
    <x v="20"/>
    <n v="4.1666666666666664E-2"/>
    <n v="0.2815833333333333"/>
    <b v="1"/>
  </r>
  <r>
    <n v="825"/>
    <n v="1"/>
    <d v="2012-02-06T11:57:23"/>
    <d v="2012-04-06T11:57:00"/>
    <n v="8"/>
    <d v="2012-02-07T10:07:13"/>
    <n v="0"/>
    <n v="10.116666666666667"/>
    <n v="10"/>
    <x v="10"/>
    <n v="0.125"/>
    <n v="0.84929166666666667"/>
    <b v="1"/>
  </r>
  <r>
    <n v="826"/>
    <n v="4"/>
    <d v="2012-02-06T12:51:24"/>
    <d v="2012-02-08T13:51:03"/>
    <n v="12"/>
    <s v=""/>
    <n v="0"/>
    <s v="not cancelled"/>
    <s v="not cancelled"/>
    <x v="3"/>
    <n v="8.3333333333333329E-2"/>
    <n v="1.448055119047619"/>
    <b v="0"/>
  </r>
  <r>
    <n v="827"/>
    <n v="2"/>
    <d v="2012-02-06T14:21:06"/>
    <d v="2012-04-06T14:21:00"/>
    <n v="10"/>
    <d v="2012-02-08T10:43:58"/>
    <n v="0"/>
    <n v="10.716666666666667"/>
    <n v="11"/>
    <x v="14"/>
    <n v="0.1"/>
    <n v="0.84959999999999969"/>
    <b v="1"/>
  </r>
  <r>
    <n v="828"/>
    <n v="2"/>
    <d v="2012-02-06T14:33:54"/>
    <d v="2012-04-06T14:33:00"/>
    <n v="10"/>
    <d v="2012-02-08T15:36:54"/>
    <n v="0"/>
    <n v="15.6"/>
    <n v="16"/>
    <x v="5"/>
    <n v="0.1"/>
    <n v="0.84959999999999969"/>
    <b v="1"/>
  </r>
  <r>
    <n v="829"/>
    <n v="1"/>
    <d v="2012-02-06T14:26:51"/>
    <d v="2012-04-06T14:26:00"/>
    <n v="8"/>
    <d v="2012-02-07T07:31:39"/>
    <n v="0"/>
    <n v="7.5166666666666666"/>
    <n v="8"/>
    <x v="13"/>
    <n v="0.125"/>
    <n v="0.84929166666666667"/>
    <b v="1"/>
  </r>
  <r>
    <n v="830"/>
    <n v="3"/>
    <d v="2012-02-06T15:53:48"/>
    <d v="2012-04-06T15:53:00"/>
    <n v="24"/>
    <d v="2012-02-09T12:40:54"/>
    <n v="0"/>
    <n v="12.666666666666666"/>
    <n v="13"/>
    <x v="11"/>
    <n v="4.1666666666666664E-2"/>
    <n v="0.18133000000000002"/>
    <b v="1"/>
  </r>
  <r>
    <n v="831"/>
    <n v="7"/>
    <d v="2012-02-06T16:05:24"/>
    <d v="2012-04-06T16:05:00"/>
    <n v="24"/>
    <d v="2012-03-30T07:57:49"/>
    <n v="1"/>
    <n v="7.95"/>
    <n v="8"/>
    <x v="13"/>
    <n v="4.1666666666666664E-2"/>
    <n v="1.2958049999999997"/>
    <b v="1"/>
  </r>
  <r>
    <n v="832"/>
    <n v="2"/>
    <d v="2012-02-06T17:13:41"/>
    <d v="2012-04-06T17:13:00"/>
    <n v="10"/>
    <d v="2012-02-07T12:03:01"/>
    <n v="0"/>
    <n v="12.05"/>
    <n v="12"/>
    <x v="8"/>
    <n v="0.1"/>
    <n v="0.84959999999999969"/>
    <b v="1"/>
  </r>
  <r>
    <n v="833"/>
    <n v="1"/>
    <d v="2012-02-06T17:03:36"/>
    <d v="2012-04-06T17:03:00"/>
    <n v="8"/>
    <d v="2012-02-07T11:10:35"/>
    <n v="0"/>
    <n v="11.166666666666666"/>
    <n v="11"/>
    <x v="14"/>
    <n v="0.125"/>
    <n v="0.84929166666666667"/>
    <b v="1"/>
  </r>
  <r>
    <n v="834"/>
    <n v="6"/>
    <d v="2012-02-06T17:50:14"/>
    <d v="2012-04-06T17:50:00"/>
    <n v="24"/>
    <d v="2012-02-12T11:08:29"/>
    <n v="0"/>
    <n v="11.133333333333333"/>
    <n v="11"/>
    <x v="14"/>
    <n v="4.1666666666666664E-2"/>
    <n v="0.35218749999999999"/>
    <b v="1"/>
  </r>
  <r>
    <n v="835"/>
    <n v="8"/>
    <d v="2012-02-06T18:53:14"/>
    <d v="2012-04-06T18:53:00"/>
    <n v="3"/>
    <d v="2012-02-13T12:42:50"/>
    <n v="1"/>
    <n v="12.7"/>
    <n v="13"/>
    <x v="11"/>
    <n v="0.33333333333333331"/>
    <n v="0.29998222222222221"/>
    <b v="1"/>
  </r>
  <r>
    <n v="836"/>
    <n v="1"/>
    <d v="2012-02-06T18:16:25"/>
    <d v="2012-04-06T18:16:00"/>
    <n v="12"/>
    <d v="2012-02-07T11:39:05"/>
    <n v="0"/>
    <n v="11.65"/>
    <n v="12"/>
    <x v="8"/>
    <n v="8.3333333333333329E-2"/>
    <n v="0.56619444444444444"/>
    <b v="1"/>
  </r>
  <r>
    <n v="837"/>
    <n v="1"/>
    <d v="2012-02-06T20:58:20"/>
    <d v="2012-04-06T20:58:00"/>
    <n v="12"/>
    <d v="2012-02-08T13:35:50"/>
    <n v="0"/>
    <n v="13.583333333333334"/>
    <n v="14"/>
    <x v="7"/>
    <n v="8.3333333333333329E-2"/>
    <n v="0.56619444444444444"/>
    <b v="1"/>
  </r>
  <r>
    <n v="838"/>
    <n v="1"/>
    <d v="2012-02-06T20:20:09"/>
    <d v="2012-04-06T20:20:00"/>
    <n v="8"/>
    <d v="2012-02-07T12:37:03"/>
    <n v="0"/>
    <n v="12.616666666666667"/>
    <n v="13"/>
    <x v="11"/>
    <n v="0.125"/>
    <n v="0.84929166666666667"/>
    <b v="1"/>
  </r>
  <r>
    <n v="839"/>
    <n v="1"/>
    <d v="2012-02-06T20:14:30"/>
    <d v="2012-04-06T20:14:00"/>
    <n v="8"/>
    <d v="2012-02-07T14:08:39"/>
    <n v="0"/>
    <n v="14.133333333333333"/>
    <n v="14"/>
    <x v="7"/>
    <n v="0.125"/>
    <n v="0.84929166666666667"/>
    <b v="1"/>
  </r>
  <r>
    <n v="840"/>
    <n v="6"/>
    <d v="2012-02-06T20:38:39"/>
    <d v="2012-04-06T20:38:00"/>
    <n v="24"/>
    <d v="2012-02-12T08:39:04"/>
    <n v="0"/>
    <n v="8.65"/>
    <n v="9"/>
    <x v="4"/>
    <n v="4.1666666666666664E-2"/>
    <n v="0.35218749999999999"/>
    <b v="1"/>
  </r>
  <r>
    <n v="841"/>
    <n v="10"/>
    <d v="2012-02-06T22:56:33"/>
    <d v="2012-02-11T05:56:00"/>
    <n v="1"/>
    <d v="2012-02-10T19:13:21"/>
    <n v="0"/>
    <n v="19.216666666666665"/>
    <n v="19"/>
    <x v="6"/>
    <n v="1"/>
    <n v="2.5716000000000001"/>
    <b v="1"/>
  </r>
  <r>
    <n v="842"/>
    <n v="7"/>
    <d v="2012-02-07T01:44:38"/>
    <d v="2012-04-07T01:44:00"/>
    <n v="24"/>
    <d v="2012-03-05T12:53:56"/>
    <n v="2"/>
    <n v="12.883333333333333"/>
    <n v="13"/>
    <x v="11"/>
    <n v="4.1666666666666664E-2"/>
    <n v="1.2958049999999997"/>
    <b v="1"/>
  </r>
  <r>
    <n v="843"/>
    <n v="1"/>
    <d v="2012-02-07T06:38:12"/>
    <d v="2012-04-07T06:38:00"/>
    <n v="8"/>
    <d v="2012-02-07T07:32:03"/>
    <n v="0"/>
    <n v="7.5333333333333332"/>
    <n v="8"/>
    <x v="13"/>
    <n v="0.125"/>
    <n v="0.84929166666666667"/>
    <b v="1"/>
  </r>
  <r>
    <n v="844"/>
    <n v="3"/>
    <d v="2012-02-07T07:46:05"/>
    <d v="2012-04-07T07:46:00"/>
    <n v="24"/>
    <d v="2012-02-10T09:15:35"/>
    <n v="0"/>
    <n v="9.25"/>
    <n v="9"/>
    <x v="4"/>
    <n v="4.1666666666666664E-2"/>
    <n v="0.18133000000000002"/>
    <b v="1"/>
  </r>
  <r>
    <n v="845"/>
    <n v="5"/>
    <d v="2012-02-07T09:23:15"/>
    <d v="2012-04-07T09:23:00"/>
    <n v="24"/>
    <d v="2012-02-09T07:13:58"/>
    <n v="0"/>
    <n v="7.2166666666666668"/>
    <n v="7"/>
    <x v="18"/>
    <n v="4.1666666666666664E-2"/>
    <n v="0.2815833333333333"/>
    <b v="1"/>
  </r>
  <r>
    <n v="846"/>
    <n v="3"/>
    <d v="2012-02-07T10:54:20"/>
    <d v="2012-04-07T10:54:00"/>
    <n v="24"/>
    <d v="2012-02-09T11:31:51"/>
    <n v="0"/>
    <n v="11.516666666666667"/>
    <n v="12"/>
    <x v="8"/>
    <n v="4.1666666666666664E-2"/>
    <n v="0.18133000000000002"/>
    <b v="1"/>
  </r>
  <r>
    <n v="847"/>
    <n v="4"/>
    <d v="2012-02-07T10:06:19"/>
    <d v="2012-04-07T10:06:00"/>
    <n v="12"/>
    <d v="2012-02-09T16:29:55"/>
    <n v="0"/>
    <n v="16.483333333333334"/>
    <n v="16"/>
    <x v="5"/>
    <n v="8.3333333333333329E-2"/>
    <n v="1.448055119047619"/>
    <b v="1"/>
  </r>
  <r>
    <n v="848"/>
    <n v="4"/>
    <d v="2012-02-07T10:37:18"/>
    <d v="2012-02-09T19:37:00"/>
    <n v="12"/>
    <s v=""/>
    <n v="0"/>
    <s v="not cancelled"/>
    <s v="not cancelled"/>
    <x v="3"/>
    <n v="8.3333333333333329E-2"/>
    <n v="1.448055119047619"/>
    <b v="0"/>
  </r>
  <r>
    <n v="849"/>
    <n v="3"/>
    <d v="2012-02-07T14:08:35"/>
    <d v="2012-04-07T14:08:00"/>
    <n v="24"/>
    <d v="2012-02-10T18:55:05"/>
    <n v="0"/>
    <n v="18.916666666666668"/>
    <n v="19"/>
    <x v="6"/>
    <n v="4.1666666666666664E-2"/>
    <n v="0.18133000000000002"/>
    <b v="1"/>
  </r>
  <r>
    <n v="850"/>
    <n v="2"/>
    <d v="2012-02-07T14:37:42"/>
    <d v="2012-04-07T14:37:00"/>
    <n v="10"/>
    <d v="2012-02-09T11:52:39"/>
    <n v="0"/>
    <n v="11.866666666666667"/>
    <n v="12"/>
    <x v="8"/>
    <n v="0.1"/>
    <n v="0.84959999999999969"/>
    <b v="1"/>
  </r>
  <r>
    <n v="851"/>
    <n v="1"/>
    <d v="2012-02-07T14:55:37"/>
    <d v="2012-04-07T14:55:00"/>
    <n v="8"/>
    <d v="2012-02-08T16:33:06"/>
    <n v="0"/>
    <n v="16.55"/>
    <n v="17"/>
    <x v="20"/>
    <n v="0.125"/>
    <n v="0.84929166666666667"/>
    <b v="1"/>
  </r>
  <r>
    <n v="852"/>
    <n v="1"/>
    <d v="2012-02-07T15:55:48"/>
    <d v="2012-02-10T03:55:00"/>
    <n v="8"/>
    <s v=""/>
    <n v="0"/>
    <s v="not cancelled"/>
    <s v="not cancelled"/>
    <x v="3"/>
    <n v="0.125"/>
    <n v="0.84929166666666667"/>
    <b v="0"/>
  </r>
  <r>
    <n v="853"/>
    <n v="4"/>
    <d v="2012-02-07T15:56:11"/>
    <d v="2012-04-07T15:56:00"/>
    <n v="12"/>
    <d v="2012-02-10T08:42:31"/>
    <n v="0"/>
    <n v="8.6999999999999993"/>
    <n v="9"/>
    <x v="4"/>
    <n v="8.3333333333333329E-2"/>
    <n v="1.448055119047619"/>
    <b v="1"/>
  </r>
  <r>
    <n v="854"/>
    <n v="6"/>
    <d v="2012-02-07T15:50:12"/>
    <d v="2012-04-07T15:50:00"/>
    <n v="24"/>
    <d v="2012-02-18T11:44:55"/>
    <n v="0"/>
    <n v="11.733333333333333"/>
    <n v="12"/>
    <x v="8"/>
    <n v="4.1666666666666664E-2"/>
    <n v="0.35218749999999999"/>
    <b v="1"/>
  </r>
  <r>
    <n v="855"/>
    <n v="3"/>
    <d v="2012-02-07T15:56:23"/>
    <d v="2012-04-07T15:56:00"/>
    <n v="24"/>
    <d v="2012-02-10T04:04:06"/>
    <n v="0"/>
    <n v="4.0666666666666664"/>
    <n v="4"/>
    <x v="24"/>
    <n v="4.1666666666666664E-2"/>
    <n v="0.18133000000000002"/>
    <b v="1"/>
  </r>
  <r>
    <n v="856"/>
    <n v="2"/>
    <d v="2012-02-07T18:13:26"/>
    <d v="2012-02-10T12:13:09"/>
    <n v="10"/>
    <s v=""/>
    <n v="0"/>
    <s v="not cancelled"/>
    <s v="not cancelled"/>
    <x v="3"/>
    <n v="0.1"/>
    <n v="0.84959999999999969"/>
    <b v="0"/>
  </r>
  <r>
    <n v="857"/>
    <n v="2"/>
    <d v="2012-02-07T19:20:33"/>
    <d v="2012-04-07T19:20:00"/>
    <n v="10"/>
    <d v="2012-02-10T17:27:59"/>
    <n v="0"/>
    <n v="17.45"/>
    <n v="17"/>
    <x v="20"/>
    <n v="0.1"/>
    <n v="0.84959999999999969"/>
    <b v="1"/>
  </r>
  <r>
    <n v="858"/>
    <n v="2"/>
    <d v="2012-02-07T19:28:21"/>
    <d v="2012-04-07T19:28:00"/>
    <n v="10"/>
    <d v="2012-02-09T08:25:36"/>
    <n v="0"/>
    <n v="8.4166666666666661"/>
    <n v="8"/>
    <x v="13"/>
    <n v="0.1"/>
    <n v="0.84959999999999969"/>
    <b v="1"/>
  </r>
  <r>
    <n v="859"/>
    <n v="2"/>
    <d v="2012-02-07T19:54:43"/>
    <d v="2012-04-07T19:54:00"/>
    <n v="10"/>
    <d v="2012-02-09T07:32:32"/>
    <n v="0"/>
    <n v="7.5333333333333332"/>
    <n v="8"/>
    <x v="13"/>
    <n v="0.1"/>
    <n v="0.84959999999999969"/>
    <b v="1"/>
  </r>
  <r>
    <n v="860"/>
    <n v="5"/>
    <d v="2012-02-07T20:53:52"/>
    <d v="2012-04-07T20:53:00"/>
    <n v="24"/>
    <d v="2012-02-09T20:04:50"/>
    <n v="0"/>
    <n v="20.066666666666666"/>
    <n v="20"/>
    <x v="15"/>
    <n v="4.1666666666666664E-2"/>
    <n v="0.2815833333333333"/>
    <b v="1"/>
  </r>
  <r>
    <n v="861"/>
    <n v="6"/>
    <d v="2012-02-07T23:40:57"/>
    <d v="2012-04-07T23:40:00"/>
    <n v="24"/>
    <d v="2012-02-12T13:19:40"/>
    <n v="0"/>
    <n v="13.316666666666666"/>
    <n v="13"/>
    <x v="11"/>
    <n v="4.1666666666666664E-2"/>
    <n v="0.35218749999999999"/>
    <b v="1"/>
  </r>
  <r>
    <n v="862"/>
    <n v="6"/>
    <d v="2012-02-08T00:23:31"/>
    <d v="2012-04-08T00:23:00"/>
    <n v="24"/>
    <d v="2012-02-14T10:22:37"/>
    <n v="0"/>
    <n v="10.366666666666667"/>
    <n v="10"/>
    <x v="10"/>
    <n v="4.1666666666666664E-2"/>
    <n v="0.35218749999999999"/>
    <b v="1"/>
  </r>
  <r>
    <n v="863"/>
    <n v="1"/>
    <d v="2012-02-08T01:56:53"/>
    <d v="2012-02-10T21:56:16"/>
    <n v="12"/>
    <s v=""/>
    <n v="0"/>
    <s v="not cancelled"/>
    <s v="not cancelled"/>
    <x v="3"/>
    <n v="8.3333333333333329E-2"/>
    <n v="0.56619444444444444"/>
    <b v="0"/>
  </r>
  <r>
    <n v="864"/>
    <n v="1"/>
    <d v="2012-02-08T03:34:11"/>
    <d v="2012-04-08T03:34:00"/>
    <n v="8"/>
    <d v="2012-02-09T12:09:03"/>
    <n v="0"/>
    <n v="12.15"/>
    <n v="12"/>
    <x v="8"/>
    <n v="0.125"/>
    <n v="0.84929166666666667"/>
    <b v="1"/>
  </r>
  <r>
    <n v="865"/>
    <n v="1"/>
    <d v="2012-02-08T07:25:49"/>
    <d v="2012-02-12T15:25:00"/>
    <n v="12"/>
    <d v="2012-02-09T11:19:25"/>
    <n v="0"/>
    <n v="11.316666666666666"/>
    <n v="11"/>
    <x v="14"/>
    <n v="8.3333333333333329E-2"/>
    <n v="0.56619444444444444"/>
    <b v="1"/>
  </r>
  <r>
    <n v="866"/>
    <n v="1"/>
    <d v="2012-02-08T08:43:24"/>
    <d v="2012-04-08T08:43:00"/>
    <n v="8"/>
    <d v="2012-02-09T11:06:44"/>
    <n v="0"/>
    <n v="11.1"/>
    <n v="11"/>
    <x v="14"/>
    <n v="0.125"/>
    <n v="0.84929166666666667"/>
    <b v="1"/>
  </r>
  <r>
    <n v="867"/>
    <n v="7"/>
    <d v="2012-02-08T08:51:55"/>
    <d v="2012-04-08T08:51:00"/>
    <n v="24"/>
    <d v="2012-02-15T09:04:40"/>
    <n v="0"/>
    <n v="9.0666666666666664"/>
    <n v="9"/>
    <x v="4"/>
    <n v="4.1666666666666664E-2"/>
    <n v="1.2958049999999997"/>
    <b v="1"/>
  </r>
  <r>
    <n v="868"/>
    <n v="11"/>
    <d v="2012-02-08T08:50:18"/>
    <d v="2012-04-08T08:50:00"/>
    <n v="1"/>
    <d v="2012-02-15T18:23:55"/>
    <n v="1"/>
    <n v="18.383333333333333"/>
    <n v="18"/>
    <x v="1"/>
    <n v="1"/>
    <n v="1"/>
    <b v="1"/>
  </r>
  <r>
    <n v="869"/>
    <n v="1"/>
    <d v="2012-02-08T09:25:44"/>
    <d v="2012-04-08T09:25:00"/>
    <n v="8"/>
    <d v="2012-02-09T11:13:33"/>
    <n v="0"/>
    <n v="11.216666666666667"/>
    <n v="11"/>
    <x v="14"/>
    <n v="0.125"/>
    <n v="0.84929166666666667"/>
    <b v="1"/>
  </r>
  <r>
    <n v="870"/>
    <n v="9"/>
    <d v="2012-02-08T09:22:40"/>
    <d v="2012-04-08T09:22:00"/>
    <n v="5"/>
    <d v="2012-02-11T12:56:21"/>
    <n v="0"/>
    <n v="12.933333333333334"/>
    <n v="13"/>
    <x v="11"/>
    <n v="0.2"/>
    <n v="5.6740000000000004"/>
    <b v="1"/>
  </r>
  <r>
    <n v="871"/>
    <n v="6"/>
    <d v="2012-02-08T09:52:36"/>
    <d v="2012-04-08T09:52:00"/>
    <n v="24"/>
    <d v="2012-02-11T15:24:51"/>
    <n v="0"/>
    <n v="15.4"/>
    <n v="15"/>
    <x v="17"/>
    <n v="4.1666666666666664E-2"/>
    <n v="0.35218749999999999"/>
    <b v="1"/>
  </r>
  <r>
    <n v="872"/>
    <n v="8"/>
    <d v="2012-02-08T09:24:02"/>
    <d v="2012-02-12T00:24:00"/>
    <n v="3"/>
    <s v=""/>
    <n v="1"/>
    <s v="not cancelled"/>
    <s v="not cancelled"/>
    <x v="3"/>
    <n v="0.33333333333333331"/>
    <n v="0.29998222222222221"/>
    <b v="0"/>
  </r>
  <r>
    <n v="873"/>
    <n v="5"/>
    <d v="2012-02-08T10:51:39"/>
    <d v="2012-02-11T02:51:11"/>
    <n v="24"/>
    <s v=""/>
    <n v="0"/>
    <s v="not cancelled"/>
    <s v="not cancelled"/>
    <x v="3"/>
    <n v="4.1666666666666664E-2"/>
    <n v="0.2815833333333333"/>
    <b v="0"/>
  </r>
  <r>
    <n v="874"/>
    <n v="5"/>
    <d v="2012-02-08T11:45:11"/>
    <d v="2012-04-08T11:45:00"/>
    <n v="24"/>
    <d v="2012-02-11T12:56:41"/>
    <n v="0"/>
    <n v="12.933333333333334"/>
    <n v="13"/>
    <x v="11"/>
    <n v="4.1666666666666664E-2"/>
    <n v="0.2815833333333333"/>
    <b v="1"/>
  </r>
  <r>
    <n v="875"/>
    <n v="2"/>
    <d v="2012-02-08T12:58:20"/>
    <d v="2012-04-08T12:58:00"/>
    <n v="10"/>
    <d v="2012-02-09T11:02:47"/>
    <n v="0"/>
    <n v="11.033333333333333"/>
    <n v="11"/>
    <x v="14"/>
    <n v="0.1"/>
    <n v="0.84959999999999969"/>
    <b v="1"/>
  </r>
  <r>
    <n v="876"/>
    <n v="3"/>
    <d v="2012-02-08T12:10:10"/>
    <d v="2012-04-08T12:10:00"/>
    <n v="24"/>
    <d v="2012-02-10T16:00:12"/>
    <n v="0"/>
    <n v="16"/>
    <n v="16"/>
    <x v="5"/>
    <n v="4.1666666666666664E-2"/>
    <n v="0.18133000000000002"/>
    <b v="1"/>
  </r>
  <r>
    <n v="877"/>
    <n v="3"/>
    <d v="2012-02-08T13:01:56"/>
    <d v="2012-02-11T11:01:02"/>
    <n v="24"/>
    <s v=""/>
    <n v="0"/>
    <s v="not cancelled"/>
    <s v="not cancelled"/>
    <x v="3"/>
    <n v="4.1666666666666664E-2"/>
    <n v="0.18133000000000002"/>
    <b v="0"/>
  </r>
  <r>
    <n v="878"/>
    <n v="1"/>
    <d v="2012-02-08T14:10:34"/>
    <d v="2012-04-08T14:10:00"/>
    <n v="8"/>
    <d v="2012-02-09T16:13:03"/>
    <n v="0"/>
    <n v="16.216666666666665"/>
    <n v="16"/>
    <x v="5"/>
    <n v="0.125"/>
    <n v="0.84929166666666667"/>
    <b v="1"/>
  </r>
  <r>
    <n v="879"/>
    <n v="6"/>
    <d v="2012-02-08T17:58:43"/>
    <d v="2012-04-08T17:58:00"/>
    <n v="24"/>
    <d v="2012-02-14T07:38:37"/>
    <n v="0"/>
    <n v="7.6333333333333329"/>
    <n v="8"/>
    <x v="13"/>
    <n v="4.1666666666666664E-2"/>
    <n v="0.35218749999999999"/>
    <b v="1"/>
  </r>
  <r>
    <n v="880"/>
    <n v="6"/>
    <d v="2012-02-08T18:00:20"/>
    <d v="2012-04-08T18:00:00"/>
    <n v="24"/>
    <d v="2012-02-12T10:11:07"/>
    <n v="0"/>
    <n v="10.183333333333334"/>
    <n v="10"/>
    <x v="10"/>
    <n v="4.1666666666666664E-2"/>
    <n v="0.35218749999999999"/>
    <b v="1"/>
  </r>
  <r>
    <n v="881"/>
    <n v="2"/>
    <d v="2012-02-08T19:17:20"/>
    <d v="2012-04-08T19:17:00"/>
    <n v="10"/>
    <d v="2012-02-10T13:28:10"/>
    <n v="0"/>
    <n v="13.466666666666667"/>
    <n v="13"/>
    <x v="11"/>
    <n v="0.1"/>
    <n v="0.84959999999999969"/>
    <b v="1"/>
  </r>
  <r>
    <n v="882"/>
    <n v="6"/>
    <d v="2012-02-08T20:40:06"/>
    <d v="2012-02-11T07:39:41"/>
    <n v="24"/>
    <s v=""/>
    <n v="0"/>
    <s v="not cancelled"/>
    <s v="not cancelled"/>
    <x v="3"/>
    <n v="4.1666666666666664E-2"/>
    <n v="0.35218749999999999"/>
    <b v="0"/>
  </r>
  <r>
    <n v="883"/>
    <n v="6"/>
    <d v="2012-02-08T21:06:07"/>
    <d v="2012-04-08T21:06:00"/>
    <n v="24"/>
    <d v="2012-02-12T17:05:42"/>
    <n v="0"/>
    <n v="17.083333333333332"/>
    <n v="17"/>
    <x v="20"/>
    <n v="4.1666666666666664E-2"/>
    <n v="0.35218749999999999"/>
    <b v="1"/>
  </r>
  <r>
    <n v="884"/>
    <n v="5"/>
    <d v="2012-02-08T22:06:06"/>
    <d v="2012-02-13T12:06:00"/>
    <n v="24"/>
    <d v="2012-02-11T08:41:01"/>
    <n v="0"/>
    <n v="8.6833333333333336"/>
    <n v="9"/>
    <x v="4"/>
    <n v="4.1666666666666664E-2"/>
    <n v="0.2815833333333333"/>
    <b v="1"/>
  </r>
  <r>
    <n v="885"/>
    <n v="6"/>
    <d v="2012-02-09T00:01:23"/>
    <d v="2012-02-13T03:00:35"/>
    <n v="24"/>
    <s v=""/>
    <n v="0"/>
    <s v="not cancelled"/>
    <s v="not cancelled"/>
    <x v="3"/>
    <n v="4.1666666666666664E-2"/>
    <n v="0.35218749999999999"/>
    <b v="0"/>
  </r>
  <r>
    <n v="886"/>
    <n v="1"/>
    <d v="2012-02-09T01:36:56"/>
    <d v="2012-04-09T01:36:00"/>
    <n v="12"/>
    <d v="2012-02-09T15:15:26"/>
    <n v="0"/>
    <n v="15.25"/>
    <n v="15"/>
    <x v="17"/>
    <n v="8.3333333333333329E-2"/>
    <n v="0.56619444444444444"/>
    <b v="1"/>
  </r>
  <r>
    <n v="887"/>
    <n v="10"/>
    <d v="2012-02-09T04:15:50"/>
    <d v="2012-04-09T04:15:00"/>
    <n v="1"/>
    <d v="2012-02-13T03:56:02"/>
    <n v="2"/>
    <n v="3.9333333333333336"/>
    <n v="4"/>
    <x v="24"/>
    <n v="1"/>
    <n v="2.5716000000000001"/>
    <b v="1"/>
  </r>
  <r>
    <n v="888"/>
    <n v="3"/>
    <d v="2012-02-09T08:42:36"/>
    <d v="2012-04-09T08:42:00"/>
    <n v="24"/>
    <d v="2012-02-11T13:41:11"/>
    <n v="0"/>
    <n v="13.683333333333334"/>
    <n v="14"/>
    <x v="7"/>
    <n v="4.1666666666666664E-2"/>
    <n v="0.18133000000000002"/>
    <b v="1"/>
  </r>
  <r>
    <n v="889"/>
    <n v="5"/>
    <d v="2012-02-09T09:05:32"/>
    <d v="2012-04-09T09:05:00"/>
    <n v="24"/>
    <d v="2012-02-11T11:58:03"/>
    <n v="0"/>
    <n v="11.966666666666667"/>
    <n v="12"/>
    <x v="8"/>
    <n v="4.1666666666666664E-2"/>
    <n v="0.2815833333333333"/>
    <b v="1"/>
  </r>
  <r>
    <n v="890"/>
    <n v="5"/>
    <d v="2012-02-09T10:48:58"/>
    <d v="2012-04-09T10:48:00"/>
    <n v="24"/>
    <d v="2012-02-13T09:31:25"/>
    <n v="0"/>
    <n v="9.5166666666666675"/>
    <n v="10"/>
    <x v="10"/>
    <n v="4.1666666666666664E-2"/>
    <n v="0.2815833333333333"/>
    <b v="1"/>
  </r>
  <r>
    <n v="891"/>
    <n v="3"/>
    <d v="2012-02-09T11:22:00"/>
    <d v="2012-04-09T11:22:00"/>
    <n v="24"/>
    <d v="2012-02-11T11:29:41"/>
    <n v="0"/>
    <n v="11.483333333333333"/>
    <n v="11"/>
    <x v="14"/>
    <n v="4.1666666666666664E-2"/>
    <n v="0.18133000000000002"/>
    <b v="1"/>
  </r>
  <r>
    <n v="892"/>
    <n v="1"/>
    <d v="2012-02-09T12:41:05"/>
    <d v="2012-04-09T12:41:00"/>
    <n v="12"/>
    <d v="2012-02-10T21:35:54"/>
    <n v="0"/>
    <n v="21.583333333333332"/>
    <n v="22"/>
    <x v="9"/>
    <n v="8.3333333333333329E-2"/>
    <n v="0.56619444444444444"/>
    <b v="1"/>
  </r>
  <r>
    <n v="893"/>
    <n v="3"/>
    <d v="2012-02-09T12:47:30"/>
    <d v="2012-04-09T12:47:00"/>
    <n v="24"/>
    <d v="2012-02-11T11:36:54"/>
    <n v="0"/>
    <n v="11.6"/>
    <n v="12"/>
    <x v="8"/>
    <n v="4.1666666666666664E-2"/>
    <n v="0.18133000000000002"/>
    <b v="1"/>
  </r>
  <r>
    <n v="894"/>
    <n v="1"/>
    <d v="2012-02-09T13:13:29"/>
    <d v="2012-04-09T13:13:00"/>
    <n v="12"/>
    <d v="2012-02-10T07:48:42"/>
    <n v="0"/>
    <n v="7.8"/>
    <n v="8"/>
    <x v="13"/>
    <n v="8.3333333333333329E-2"/>
    <n v="0.56619444444444444"/>
    <b v="1"/>
  </r>
  <r>
    <n v="895"/>
    <n v="5"/>
    <d v="2012-02-09T13:13:13"/>
    <d v="2012-04-09T13:13:00"/>
    <n v="24"/>
    <d v="2012-02-13T15:10:15"/>
    <n v="0"/>
    <n v="15.166666666666666"/>
    <n v="15"/>
    <x v="17"/>
    <n v="4.1666666666666664E-2"/>
    <n v="0.2815833333333333"/>
    <b v="1"/>
  </r>
  <r>
    <n v="896"/>
    <n v="4"/>
    <d v="2012-02-09T14:31:36"/>
    <d v="2012-04-09T14:31:00"/>
    <n v="12"/>
    <d v="2012-02-13T19:18:23"/>
    <n v="0"/>
    <n v="19.3"/>
    <n v="19"/>
    <x v="6"/>
    <n v="8.3333333333333329E-2"/>
    <n v="1.448055119047619"/>
    <b v="1"/>
  </r>
  <r>
    <n v="897"/>
    <n v="1"/>
    <d v="2012-02-09T14:14:54"/>
    <d v="2012-04-09T14:14:00"/>
    <n v="8"/>
    <d v="2012-02-09T16:35:16"/>
    <n v="0"/>
    <n v="16.583333333333332"/>
    <n v="17"/>
    <x v="20"/>
    <n v="0.125"/>
    <n v="0.84929166666666667"/>
    <b v="1"/>
  </r>
  <r>
    <n v="898"/>
    <n v="1"/>
    <d v="2012-02-09T15:20:54"/>
    <d v="2012-04-09T15:20:00"/>
    <n v="12"/>
    <d v="2012-02-10T11:05:25"/>
    <n v="0"/>
    <n v="11.083333333333334"/>
    <n v="11"/>
    <x v="14"/>
    <n v="8.3333333333333329E-2"/>
    <n v="0.56619444444444444"/>
    <b v="1"/>
  </r>
  <r>
    <n v="899"/>
    <n v="7"/>
    <d v="2012-02-09T18:14:51"/>
    <d v="2012-04-09T18:14:00"/>
    <n v="24"/>
    <d v="2012-02-16T13:08:25"/>
    <n v="0"/>
    <n v="13.133333333333333"/>
    <n v="13"/>
    <x v="11"/>
    <n v="4.1666666666666664E-2"/>
    <n v="1.2958049999999997"/>
    <b v="1"/>
  </r>
  <r>
    <n v="900"/>
    <n v="1"/>
    <d v="2012-02-09T19:22:50"/>
    <d v="2012-02-14T15:22:00"/>
    <n v="8"/>
    <d v="2012-02-10T08:40:30"/>
    <n v="0"/>
    <n v="8.6666666666666661"/>
    <n v="9"/>
    <x v="4"/>
    <n v="0.125"/>
    <n v="0.84929166666666667"/>
    <b v="1"/>
  </r>
  <r>
    <n v="901"/>
    <n v="1"/>
    <d v="2012-02-09T20:09:14"/>
    <d v="2012-04-09T20:09:00"/>
    <n v="12"/>
    <d v="2012-02-10T10:20:10"/>
    <n v="0"/>
    <n v="10.333333333333334"/>
    <n v="10"/>
    <x v="10"/>
    <n v="8.3333333333333329E-2"/>
    <n v="0.56619444444444444"/>
    <b v="1"/>
  </r>
  <r>
    <n v="902"/>
    <n v="1"/>
    <d v="2012-02-09T20:22:54"/>
    <d v="2012-04-09T20:22:00"/>
    <n v="8"/>
    <d v="2012-02-10T20:50:27"/>
    <n v="0"/>
    <n v="20.833333333333332"/>
    <n v="21"/>
    <x v="12"/>
    <n v="0.125"/>
    <n v="0.84929166666666667"/>
    <b v="1"/>
  </r>
  <r>
    <n v="903"/>
    <n v="7"/>
    <d v="2012-02-09T21:45:31"/>
    <d v="2012-04-09T21:45:00"/>
    <n v="24"/>
    <d v="2012-02-25T21:05:30"/>
    <n v="0"/>
    <n v="21.083333333333332"/>
    <n v="21"/>
    <x v="12"/>
    <n v="4.1666666666666664E-2"/>
    <n v="1.2958049999999997"/>
    <b v="1"/>
  </r>
  <r>
    <n v="904"/>
    <n v="6"/>
    <d v="2012-02-09T23:26:03"/>
    <d v="2012-04-09T23:26:00"/>
    <n v="24"/>
    <d v="2012-02-23T08:49:56"/>
    <n v="0"/>
    <n v="8.8166666666666664"/>
    <n v="9"/>
    <x v="4"/>
    <n v="4.1666666666666664E-2"/>
    <n v="0.35218749999999999"/>
    <b v="1"/>
  </r>
  <r>
    <n v="905"/>
    <n v="1"/>
    <d v="2012-02-10T00:11:38"/>
    <d v="2012-04-10T00:11:00"/>
    <n v="12"/>
    <d v="2012-02-10T12:56:35"/>
    <n v="0"/>
    <n v="12.933333333333334"/>
    <n v="13"/>
    <x v="11"/>
    <n v="8.3333333333333329E-2"/>
    <n v="0.56619444444444444"/>
    <b v="1"/>
  </r>
  <r>
    <n v="906"/>
    <n v="1"/>
    <d v="2012-02-10T00:47:42"/>
    <d v="2012-02-12T01:47:00"/>
    <n v="8"/>
    <d v="2012-02-11T00:41:17"/>
    <n v="0"/>
    <n v="0.68333333333333335"/>
    <n v="1"/>
    <x v="23"/>
    <n v="0.125"/>
    <n v="0.84929166666666667"/>
    <b v="1"/>
  </r>
  <r>
    <n v="907"/>
    <n v="1"/>
    <d v="2012-02-10T01:43:33"/>
    <d v="2012-02-13T16:43:30"/>
    <n v="12"/>
    <s v=""/>
    <n v="0"/>
    <s v="not cancelled"/>
    <s v="not cancelled"/>
    <x v="3"/>
    <n v="8.3333333333333329E-2"/>
    <n v="0.56619444444444444"/>
    <b v="0"/>
  </r>
  <r>
    <n v="908"/>
    <n v="11"/>
    <d v="2012-02-10T04:53:06"/>
    <d v="2012-04-10T04:53:00"/>
    <n v="1"/>
    <d v="2012-02-17T03:29:54"/>
    <n v="4"/>
    <n v="3.4833333333333334"/>
    <n v="3"/>
    <x v="19"/>
    <n v="1"/>
    <n v="1"/>
    <b v="1"/>
  </r>
  <r>
    <n v="909"/>
    <n v="6"/>
    <d v="2012-02-10T04:20:12"/>
    <d v="2012-04-10T04:20:00"/>
    <n v="24"/>
    <d v="2012-02-13T10:11:04"/>
    <n v="0"/>
    <n v="10.183333333333334"/>
    <n v="10"/>
    <x v="10"/>
    <n v="4.1666666666666664E-2"/>
    <n v="0.35218749999999999"/>
    <b v="1"/>
  </r>
  <r>
    <n v="910"/>
    <n v="1"/>
    <d v="2012-02-10T08:41:48"/>
    <d v="2012-04-10T08:41:00"/>
    <n v="8"/>
    <d v="2012-02-10T09:03:22"/>
    <n v="0"/>
    <n v="9.0500000000000007"/>
    <n v="9"/>
    <x v="4"/>
    <n v="0.125"/>
    <n v="0.84929166666666667"/>
    <b v="1"/>
  </r>
  <r>
    <n v="911"/>
    <n v="1"/>
    <d v="2012-02-10T09:30:34"/>
    <d v="2012-02-12T15:29:40"/>
    <n v="8"/>
    <s v=""/>
    <n v="0"/>
    <s v="not cancelled"/>
    <s v="not cancelled"/>
    <x v="3"/>
    <n v="0.125"/>
    <n v="0.84929166666666667"/>
    <b v="0"/>
  </r>
  <r>
    <n v="912"/>
    <n v="8"/>
    <d v="2012-02-10T09:56:09"/>
    <d v="2012-04-10T09:56:00"/>
    <n v="3"/>
    <d v="2012-02-14T13:23:14"/>
    <n v="0"/>
    <n v="13.383333333333333"/>
    <n v="13"/>
    <x v="11"/>
    <n v="0.33333333333333331"/>
    <n v="0.29998222222222221"/>
    <b v="1"/>
  </r>
  <r>
    <n v="913"/>
    <n v="8"/>
    <d v="2012-02-10T09:14:00"/>
    <d v="2012-04-10T09:14:00"/>
    <n v="3"/>
    <d v="2012-02-14T12:50:27"/>
    <n v="0"/>
    <n v="12.833333333333334"/>
    <n v="13"/>
    <x v="11"/>
    <n v="0.33333333333333331"/>
    <n v="0.29998222222222221"/>
    <b v="1"/>
  </r>
  <r>
    <n v="914"/>
    <n v="9"/>
    <d v="2012-02-10T09:42:44"/>
    <d v="2012-04-10T09:42:00"/>
    <n v="5"/>
    <d v="2012-02-13T05:43:10"/>
    <n v="0"/>
    <n v="5.7166666666666668"/>
    <n v="6"/>
    <x v="21"/>
    <n v="0.2"/>
    <n v="5.6740000000000004"/>
    <b v="1"/>
  </r>
  <r>
    <n v="915"/>
    <n v="4"/>
    <d v="2012-02-10T09:03:41"/>
    <d v="2012-04-10T09:03:00"/>
    <n v="12"/>
    <d v="2012-02-11T05:30:46"/>
    <n v="0"/>
    <n v="5.5"/>
    <n v="6"/>
    <x v="21"/>
    <n v="8.3333333333333329E-2"/>
    <n v="1.448055119047619"/>
    <b v="1"/>
  </r>
  <r>
    <n v="916"/>
    <n v="4"/>
    <d v="2012-02-10T10:19:34"/>
    <d v="2012-04-10T10:19:00"/>
    <n v="12"/>
    <d v="2012-02-13T14:58:59"/>
    <n v="0"/>
    <n v="14.966666666666667"/>
    <n v="15"/>
    <x v="17"/>
    <n v="8.3333333333333329E-2"/>
    <n v="1.448055119047619"/>
    <b v="1"/>
  </r>
  <r>
    <n v="917"/>
    <n v="2"/>
    <d v="2012-02-10T10:11:05"/>
    <d v="2012-04-10T10:11:00"/>
    <n v="10"/>
    <d v="2012-02-11T16:33:00"/>
    <n v="0"/>
    <n v="16.55"/>
    <n v="17"/>
    <x v="20"/>
    <n v="0.1"/>
    <n v="0.84959999999999969"/>
    <b v="1"/>
  </r>
  <r>
    <n v="918"/>
    <n v="1"/>
    <d v="2012-02-10T13:04:21"/>
    <d v="2012-04-10T13:04:00"/>
    <n v="8"/>
    <d v="2012-02-10T15:25:38"/>
    <n v="0"/>
    <n v="15.416666666666666"/>
    <n v="15"/>
    <x v="17"/>
    <n v="0.125"/>
    <n v="0.84929166666666667"/>
    <b v="1"/>
  </r>
  <r>
    <n v="919"/>
    <n v="3"/>
    <d v="2012-02-10T14:42:56"/>
    <d v="2012-04-10T14:42:00"/>
    <n v="24"/>
    <d v="2012-02-13T13:47:03"/>
    <n v="0"/>
    <n v="13.783333333333333"/>
    <n v="14"/>
    <x v="7"/>
    <n v="4.1666666666666664E-2"/>
    <n v="0.18133000000000002"/>
    <b v="1"/>
  </r>
  <r>
    <n v="920"/>
    <n v="5"/>
    <d v="2012-02-10T16:40:35"/>
    <d v="2012-04-10T16:40:00"/>
    <n v="24"/>
    <d v="2012-02-14T11:12:34"/>
    <n v="0"/>
    <n v="11.2"/>
    <n v="11"/>
    <x v="14"/>
    <n v="4.1666666666666664E-2"/>
    <n v="0.2815833333333333"/>
    <b v="1"/>
  </r>
  <r>
    <n v="921"/>
    <n v="5"/>
    <d v="2012-02-10T16:38:45"/>
    <d v="2012-04-10T16:38:00"/>
    <n v="24"/>
    <d v="2012-02-14T15:42:10"/>
    <n v="0"/>
    <n v="15.7"/>
    <n v="16"/>
    <x v="5"/>
    <n v="4.1666666666666664E-2"/>
    <n v="0.2815833333333333"/>
    <b v="1"/>
  </r>
  <r>
    <n v="922"/>
    <n v="5"/>
    <d v="2012-02-10T16:55:56"/>
    <d v="2012-04-10T16:55:00"/>
    <n v="24"/>
    <d v="2012-02-15T14:46:59"/>
    <n v="1"/>
    <n v="14.766666666666667"/>
    <n v="15"/>
    <x v="17"/>
    <n v="4.1666666666666664E-2"/>
    <n v="0.2815833333333333"/>
    <b v="1"/>
  </r>
  <r>
    <n v="923"/>
    <n v="2"/>
    <d v="2012-02-10T17:29:44"/>
    <d v="2012-02-14T08:29:22"/>
    <n v="10"/>
    <s v=""/>
    <n v="0"/>
    <s v="not cancelled"/>
    <s v="not cancelled"/>
    <x v="3"/>
    <n v="0.1"/>
    <n v="0.84959999999999969"/>
    <b v="0"/>
  </r>
  <r>
    <n v="924"/>
    <n v="3"/>
    <d v="2012-02-10T17:58:21"/>
    <d v="2012-02-14T14:58:00"/>
    <n v="24"/>
    <d v="2012-02-13T12:24:07"/>
    <n v="0"/>
    <n v="12.4"/>
    <n v="12"/>
    <x v="8"/>
    <n v="4.1666666666666664E-2"/>
    <n v="0.18133000000000002"/>
    <b v="1"/>
  </r>
  <r>
    <n v="925"/>
    <n v="5"/>
    <d v="2012-02-10T18:50:19"/>
    <d v="2012-02-12T19:50:10"/>
    <n v="24"/>
    <s v=""/>
    <n v="0"/>
    <s v="not cancelled"/>
    <s v="not cancelled"/>
    <x v="3"/>
    <n v="4.1666666666666664E-2"/>
    <n v="0.2815833333333333"/>
    <b v="0"/>
  </r>
  <r>
    <n v="926"/>
    <n v="5"/>
    <d v="2012-02-10T18:00:20"/>
    <d v="2012-04-10T18:00:00"/>
    <n v="24"/>
    <d v="2012-02-13T17:46:00"/>
    <n v="0"/>
    <n v="17.766666666666666"/>
    <n v="18"/>
    <x v="1"/>
    <n v="4.1666666666666664E-2"/>
    <n v="0.2815833333333333"/>
    <b v="1"/>
  </r>
  <r>
    <n v="927"/>
    <n v="1"/>
    <d v="2012-02-10T18:26:04"/>
    <d v="2012-04-10T18:26:00"/>
    <n v="12"/>
    <d v="2012-02-11T11:22:58"/>
    <n v="0"/>
    <n v="11.366666666666667"/>
    <n v="11"/>
    <x v="14"/>
    <n v="8.3333333333333329E-2"/>
    <n v="0.56619444444444444"/>
    <b v="1"/>
  </r>
  <r>
    <n v="928"/>
    <n v="1"/>
    <d v="2012-02-10T19:21:58"/>
    <d v="2012-04-10T19:21:00"/>
    <n v="8"/>
    <d v="2012-02-11T03:44:09"/>
    <n v="0"/>
    <n v="3.7333333333333334"/>
    <n v="4"/>
    <x v="24"/>
    <n v="0.125"/>
    <n v="0.84929166666666667"/>
    <b v="1"/>
  </r>
  <r>
    <n v="929"/>
    <n v="2"/>
    <d v="2012-02-10T21:16:52"/>
    <d v="2012-04-10T21:16:00"/>
    <n v="10"/>
    <d v="2012-02-11T06:40:13"/>
    <n v="0"/>
    <n v="6.666666666666667"/>
    <n v="7"/>
    <x v="18"/>
    <n v="0.1"/>
    <n v="0.84959999999999969"/>
    <b v="1"/>
  </r>
  <r>
    <n v="930"/>
    <n v="4"/>
    <d v="2012-02-10T21:26:31"/>
    <d v="2012-02-13T10:26:02"/>
    <n v="12"/>
    <s v=""/>
    <n v="0"/>
    <s v="not cancelled"/>
    <s v="not cancelled"/>
    <x v="3"/>
    <n v="8.3333333333333329E-2"/>
    <n v="1.448055119047619"/>
    <b v="0"/>
  </r>
  <r>
    <n v="931"/>
    <n v="1"/>
    <d v="2012-02-11T01:50:13"/>
    <d v="2012-04-11T01:50:00"/>
    <n v="12"/>
    <d v="2012-02-11T22:56:58"/>
    <n v="0"/>
    <n v="22.933333333333334"/>
    <n v="23"/>
    <x v="0"/>
    <n v="8.3333333333333329E-2"/>
    <n v="0.56619444444444444"/>
    <b v="1"/>
  </r>
  <r>
    <n v="932"/>
    <n v="6"/>
    <d v="2012-02-11T04:27:32"/>
    <d v="2012-04-11T04:27:00"/>
    <n v="24"/>
    <d v="2012-02-13T18:41:53"/>
    <n v="0"/>
    <n v="18.683333333333334"/>
    <n v="19"/>
    <x v="6"/>
    <n v="4.1666666666666664E-2"/>
    <n v="0.35218749999999999"/>
    <b v="1"/>
  </r>
  <r>
    <n v="933"/>
    <n v="3"/>
    <d v="2012-02-11T05:06:11"/>
    <d v="2012-04-11T05:06:00"/>
    <n v="24"/>
    <d v="2012-02-13T15:28:53"/>
    <n v="0"/>
    <n v="15.466666666666667"/>
    <n v="15"/>
    <x v="17"/>
    <n v="4.1666666666666664E-2"/>
    <n v="0.18133000000000002"/>
    <b v="1"/>
  </r>
  <r>
    <n v="934"/>
    <n v="7"/>
    <d v="2012-02-11T08:32:53"/>
    <d v="2012-04-11T08:32:00"/>
    <n v="24"/>
    <d v="2012-02-16T19:16:45"/>
    <n v="0"/>
    <n v="19.266666666666666"/>
    <n v="19"/>
    <x v="6"/>
    <n v="4.1666666666666664E-2"/>
    <n v="1.2958049999999997"/>
    <b v="1"/>
  </r>
  <r>
    <n v="935"/>
    <n v="6"/>
    <d v="2012-02-11T08:54:58"/>
    <d v="2012-04-11T08:54:00"/>
    <n v="24"/>
    <d v="2012-02-15T09:45:52"/>
    <n v="0"/>
    <n v="9.75"/>
    <n v="10"/>
    <x v="10"/>
    <n v="4.1666666666666664E-2"/>
    <n v="0.35218749999999999"/>
    <b v="1"/>
  </r>
  <r>
    <n v="936"/>
    <n v="1"/>
    <d v="2012-02-11T11:56:03"/>
    <d v="2012-04-11T11:56:00"/>
    <n v="8"/>
    <d v="2012-02-11T21:57:35"/>
    <n v="0"/>
    <n v="21.95"/>
    <n v="22"/>
    <x v="9"/>
    <n v="0.125"/>
    <n v="0.84929166666666667"/>
    <b v="1"/>
  </r>
  <r>
    <n v="937"/>
    <n v="4"/>
    <d v="2012-02-11T11:16:46"/>
    <d v="2012-02-13T13:16:41"/>
    <n v="12"/>
    <s v=""/>
    <n v="0"/>
    <s v="not cancelled"/>
    <s v="not cancelled"/>
    <x v="3"/>
    <n v="8.3333333333333329E-2"/>
    <n v="1.448055119047619"/>
    <b v="0"/>
  </r>
  <r>
    <n v="938"/>
    <n v="7"/>
    <d v="2012-02-11T11:27:52"/>
    <d v="2012-02-15T03:27:00"/>
    <n v="24"/>
    <s v=""/>
    <n v="0"/>
    <s v="not cancelled"/>
    <s v="not cancelled"/>
    <x v="3"/>
    <n v="4.1666666666666664E-2"/>
    <n v="1.2958049999999997"/>
    <b v="0"/>
  </r>
  <r>
    <n v="939"/>
    <n v="4"/>
    <d v="2012-02-11T12:17:40"/>
    <d v="2012-04-11T12:17:00"/>
    <n v="12"/>
    <d v="2012-02-13T14:14:41"/>
    <n v="0"/>
    <n v="14.233333333333333"/>
    <n v="14"/>
    <x v="7"/>
    <n v="8.3333333333333329E-2"/>
    <n v="1.448055119047619"/>
    <b v="1"/>
  </r>
  <r>
    <n v="940"/>
    <n v="3"/>
    <d v="2012-02-11T12:50:43"/>
    <d v="2012-04-11T12:50:00"/>
    <n v="24"/>
    <d v="2012-02-13T14:34:34"/>
    <n v="0"/>
    <n v="14.566666666666666"/>
    <n v="15"/>
    <x v="17"/>
    <n v="4.1666666666666664E-2"/>
    <n v="0.18133000000000002"/>
    <b v="1"/>
  </r>
  <r>
    <n v="941"/>
    <n v="5"/>
    <d v="2012-02-11T12:22:58"/>
    <d v="2012-04-11T12:22:00"/>
    <n v="24"/>
    <d v="2012-02-15T14:39:59"/>
    <n v="0"/>
    <n v="14.65"/>
    <n v="15"/>
    <x v="17"/>
    <n v="4.1666666666666664E-2"/>
    <n v="0.2815833333333333"/>
    <b v="1"/>
  </r>
  <r>
    <n v="942"/>
    <n v="1"/>
    <d v="2012-02-11T15:43:24"/>
    <d v="2012-02-14T21:42:58"/>
    <n v="12"/>
    <s v=""/>
    <n v="0"/>
    <s v="not cancelled"/>
    <s v="not cancelled"/>
    <x v="3"/>
    <n v="8.3333333333333329E-2"/>
    <n v="0.56619444444444444"/>
    <b v="0"/>
  </r>
  <r>
    <n v="943"/>
    <n v="4"/>
    <d v="2012-02-11T16:56:09"/>
    <d v="2012-04-11T16:56:00"/>
    <n v="12"/>
    <d v="2012-02-14T12:39:49"/>
    <n v="0"/>
    <n v="12.65"/>
    <n v="13"/>
    <x v="11"/>
    <n v="8.3333333333333329E-2"/>
    <n v="1.448055119047619"/>
    <b v="1"/>
  </r>
  <r>
    <n v="944"/>
    <n v="2"/>
    <d v="2012-02-11T19:11:11"/>
    <d v="2012-04-11T19:11:00"/>
    <n v="10"/>
    <d v="2012-02-12T11:20:34"/>
    <n v="0"/>
    <n v="11.333333333333334"/>
    <n v="11"/>
    <x v="14"/>
    <n v="0.1"/>
    <n v="0.84959999999999969"/>
    <b v="1"/>
  </r>
  <r>
    <n v="945"/>
    <n v="2"/>
    <d v="2012-02-11T19:50:08"/>
    <d v="2012-04-11T19:50:00"/>
    <n v="10"/>
    <d v="2012-02-13T08:13:10"/>
    <n v="0"/>
    <n v="8.2166666666666668"/>
    <n v="8"/>
    <x v="13"/>
    <n v="0.1"/>
    <n v="0.84959999999999969"/>
    <b v="1"/>
  </r>
  <r>
    <n v="946"/>
    <n v="1"/>
    <d v="2012-02-11T19:25:43"/>
    <d v="2012-04-11T19:25:00"/>
    <n v="12"/>
    <d v="2012-02-12T18:06:42"/>
    <n v="0"/>
    <n v="18.100000000000001"/>
    <n v="18"/>
    <x v="1"/>
    <n v="8.3333333333333329E-2"/>
    <n v="0.56619444444444444"/>
    <b v="1"/>
  </r>
  <r>
    <n v="947"/>
    <n v="1"/>
    <d v="2012-02-11T20:57:42"/>
    <d v="2012-04-11T20:57:00"/>
    <n v="12"/>
    <d v="2012-02-13T16:06:35"/>
    <n v="0"/>
    <n v="16.100000000000001"/>
    <n v="16"/>
    <x v="5"/>
    <n v="8.3333333333333329E-2"/>
    <n v="0.56619444444444444"/>
    <b v="1"/>
  </r>
  <r>
    <n v="948"/>
    <n v="5"/>
    <d v="2012-02-11T20:06:34"/>
    <d v="2012-04-11T20:06:00"/>
    <n v="24"/>
    <d v="2012-02-13T14:22:07"/>
    <n v="0"/>
    <n v="14.366666666666667"/>
    <n v="14"/>
    <x v="7"/>
    <n v="4.1666666666666664E-2"/>
    <n v="0.2815833333333333"/>
    <b v="1"/>
  </r>
  <r>
    <n v="949"/>
    <n v="5"/>
    <d v="2012-02-11T21:38:35"/>
    <d v="2012-04-11T21:38:00"/>
    <n v="24"/>
    <d v="2012-02-15T23:19:00"/>
    <n v="0"/>
    <n v="23.316666666666666"/>
    <n v="23"/>
    <x v="0"/>
    <n v="4.1666666666666664E-2"/>
    <n v="0.2815833333333333"/>
    <b v="1"/>
  </r>
  <r>
    <n v="950"/>
    <n v="10"/>
    <d v="2012-02-11T22:53:57"/>
    <d v="2012-04-11T22:53:00"/>
    <n v="1"/>
    <d v="2012-02-15T20:17:48"/>
    <n v="0"/>
    <n v="20.283333333333335"/>
    <n v="20"/>
    <x v="15"/>
    <n v="1"/>
    <n v="2.5716000000000001"/>
    <b v="1"/>
  </r>
  <r>
    <n v="951"/>
    <n v="4"/>
    <d v="2012-02-12T02:28:01"/>
    <d v="2012-04-12T02:28:00"/>
    <n v="12"/>
    <d v="2012-02-15T07:13:57"/>
    <n v="0"/>
    <n v="7.2166666666666668"/>
    <n v="7"/>
    <x v="18"/>
    <n v="8.3333333333333329E-2"/>
    <n v="1.448055119047619"/>
    <b v="1"/>
  </r>
  <r>
    <n v="952"/>
    <n v="4"/>
    <d v="2012-02-12T02:51:49"/>
    <d v="2012-04-12T02:51:00"/>
    <n v="12"/>
    <d v="2012-02-14T09:00:23"/>
    <n v="0"/>
    <n v="9"/>
    <n v="9"/>
    <x v="4"/>
    <n v="8.3333333333333329E-2"/>
    <n v="1.448055119047619"/>
    <b v="1"/>
  </r>
  <r>
    <n v="953"/>
    <n v="3"/>
    <d v="2012-02-12T03:41:02"/>
    <d v="2012-04-12T03:41:00"/>
    <n v="24"/>
    <d v="2012-02-13T04:13:00"/>
    <n v="0"/>
    <n v="4.2166666666666668"/>
    <n v="4"/>
    <x v="24"/>
    <n v="4.1666666666666664E-2"/>
    <n v="0.18133000000000002"/>
    <b v="1"/>
  </r>
  <r>
    <n v="954"/>
    <n v="2"/>
    <d v="2012-02-12T08:19:41"/>
    <d v="2012-04-12T08:19:00"/>
    <n v="10"/>
    <d v="2012-02-12T10:22:17"/>
    <n v="0"/>
    <n v="10.366666666666667"/>
    <n v="10"/>
    <x v="10"/>
    <n v="0.1"/>
    <n v="0.84959999999999969"/>
    <b v="1"/>
  </r>
  <r>
    <n v="955"/>
    <n v="6"/>
    <d v="2012-02-12T09:38:15"/>
    <d v="2012-04-12T09:38:00"/>
    <n v="24"/>
    <d v="2012-02-15T14:02:22"/>
    <n v="0"/>
    <n v="14.033333333333333"/>
    <n v="14"/>
    <x v="7"/>
    <n v="4.1666666666666664E-2"/>
    <n v="0.35218749999999999"/>
    <b v="1"/>
  </r>
  <r>
    <n v="956"/>
    <n v="8"/>
    <d v="2012-02-12T09:49:21"/>
    <d v="2012-04-12T09:49:00"/>
    <n v="3"/>
    <d v="2012-02-16T11:57:37"/>
    <n v="0"/>
    <n v="11.95"/>
    <n v="12"/>
    <x v="8"/>
    <n v="0.33333333333333331"/>
    <n v="0.29998222222222221"/>
    <b v="1"/>
  </r>
  <r>
    <n v="957"/>
    <n v="6"/>
    <d v="2012-02-12T10:48:01"/>
    <d v="2012-04-12T10:48:00"/>
    <n v="24"/>
    <d v="2012-02-18T12:32:43"/>
    <n v="0"/>
    <n v="12.533333333333333"/>
    <n v="13"/>
    <x v="11"/>
    <n v="4.1666666666666664E-2"/>
    <n v="0.35218749999999999"/>
    <b v="1"/>
  </r>
  <r>
    <n v="958"/>
    <n v="3"/>
    <d v="2012-02-12T10:49:33"/>
    <d v="2012-02-14T11:49:00"/>
    <n v="24"/>
    <s v=""/>
    <n v="0"/>
    <s v="not cancelled"/>
    <s v="not cancelled"/>
    <x v="3"/>
    <n v="4.1666666666666664E-2"/>
    <n v="0.18133000000000002"/>
    <b v="0"/>
  </r>
  <r>
    <n v="959"/>
    <n v="1"/>
    <d v="2012-02-12T10:10:42"/>
    <d v="2012-04-12T10:10:00"/>
    <n v="12"/>
    <d v="2012-02-13T12:22:12"/>
    <n v="0"/>
    <n v="12.366666666666667"/>
    <n v="12"/>
    <x v="8"/>
    <n v="8.3333333333333329E-2"/>
    <n v="0.56619444444444444"/>
    <b v="1"/>
  </r>
  <r>
    <n v="960"/>
    <n v="5"/>
    <d v="2012-02-12T11:57:47"/>
    <d v="2012-04-12T11:57:00"/>
    <n v="24"/>
    <d v="2012-02-16T09:51:40"/>
    <n v="0"/>
    <n v="9.85"/>
    <n v="10"/>
    <x v="10"/>
    <n v="4.1666666666666664E-2"/>
    <n v="0.2815833333333333"/>
    <b v="1"/>
  </r>
  <r>
    <n v="961"/>
    <n v="8"/>
    <d v="2012-02-12T11:33:52"/>
    <d v="2012-04-12T11:33:00"/>
    <n v="3"/>
    <d v="2012-02-19T10:45:11"/>
    <n v="2"/>
    <n v="10.75"/>
    <n v="11"/>
    <x v="14"/>
    <n v="0.33333333333333331"/>
    <n v="0.29998222222222221"/>
    <b v="1"/>
  </r>
  <r>
    <n v="962"/>
    <n v="4"/>
    <d v="2012-02-12T13:37:44"/>
    <d v="2012-04-12T13:37:00"/>
    <n v="12"/>
    <d v="2012-02-14T09:48:27"/>
    <n v="0"/>
    <n v="9.8000000000000007"/>
    <n v="10"/>
    <x v="10"/>
    <n v="8.3333333333333329E-2"/>
    <n v="1.448055119047619"/>
    <b v="1"/>
  </r>
  <r>
    <n v="963"/>
    <n v="1"/>
    <d v="2012-02-12T13:54:44"/>
    <d v="2012-04-12T13:54:00"/>
    <n v="8"/>
    <d v="2012-02-13T13:21:40"/>
    <n v="0"/>
    <n v="13.35"/>
    <n v="13"/>
    <x v="11"/>
    <n v="0.125"/>
    <n v="0.84929166666666667"/>
    <b v="1"/>
  </r>
  <r>
    <n v="964"/>
    <n v="1"/>
    <d v="2012-02-12T13:29:36"/>
    <d v="2012-04-12T13:29:00"/>
    <n v="8"/>
    <d v="2012-02-13T15:58:10"/>
    <n v="0"/>
    <n v="15.966666666666667"/>
    <n v="16"/>
    <x v="5"/>
    <n v="0.125"/>
    <n v="0.84929166666666667"/>
    <b v="1"/>
  </r>
  <r>
    <n v="965"/>
    <n v="7"/>
    <d v="2012-02-12T13:05:46"/>
    <d v="2012-04-12T13:05:00"/>
    <n v="24"/>
    <d v="2012-03-24T01:58:43"/>
    <n v="0"/>
    <n v="1.9666666666666668"/>
    <n v="2"/>
    <x v="16"/>
    <n v="4.1666666666666664E-2"/>
    <n v="1.2958049999999997"/>
    <b v="1"/>
  </r>
  <r>
    <n v="966"/>
    <n v="3"/>
    <d v="2012-02-12T13:22:47"/>
    <d v="2012-04-12T13:22:00"/>
    <n v="24"/>
    <d v="2012-02-14T09:25:04"/>
    <n v="0"/>
    <n v="9.4166666666666661"/>
    <n v="9"/>
    <x v="4"/>
    <n v="4.1666666666666664E-2"/>
    <n v="0.18133000000000002"/>
    <b v="1"/>
  </r>
  <r>
    <n v="967"/>
    <n v="2"/>
    <d v="2012-02-12T14:19:32"/>
    <d v="2012-04-12T14:19:00"/>
    <n v="10"/>
    <d v="2012-02-13T17:43:23"/>
    <n v="0"/>
    <n v="17.716666666666665"/>
    <n v="18"/>
    <x v="1"/>
    <n v="0.1"/>
    <n v="0.84959999999999969"/>
    <b v="1"/>
  </r>
  <r>
    <n v="968"/>
    <n v="2"/>
    <d v="2012-02-12T14:24:05"/>
    <d v="2012-02-17T11:24:02"/>
    <n v="10"/>
    <s v=""/>
    <n v="0"/>
    <s v="not cancelled"/>
    <s v="not cancelled"/>
    <x v="3"/>
    <n v="0.1"/>
    <n v="0.84959999999999969"/>
    <b v="0"/>
  </r>
  <r>
    <n v="969"/>
    <n v="2"/>
    <d v="2012-02-12T14:53:42"/>
    <d v="2012-04-12T14:53:00"/>
    <n v="10"/>
    <d v="2012-02-13T09:43:04"/>
    <n v="0"/>
    <n v="9.7166666666666668"/>
    <n v="10"/>
    <x v="10"/>
    <n v="0.1"/>
    <n v="0.84959999999999969"/>
    <b v="1"/>
  </r>
  <r>
    <n v="970"/>
    <n v="6"/>
    <d v="2012-02-12T16:30:03"/>
    <d v="2012-04-12T16:30:00"/>
    <n v="24"/>
    <d v="2012-02-24T08:29:09"/>
    <n v="0"/>
    <n v="8.4833333333333325"/>
    <n v="8"/>
    <x v="13"/>
    <n v="4.1666666666666664E-2"/>
    <n v="0.35218749999999999"/>
    <b v="1"/>
  </r>
  <r>
    <n v="971"/>
    <n v="3"/>
    <d v="2012-02-12T16:36:34"/>
    <d v="2012-04-12T16:36:00"/>
    <n v="24"/>
    <d v="2012-02-15T19:52:26"/>
    <n v="0"/>
    <n v="19.866666666666667"/>
    <n v="20"/>
    <x v="15"/>
    <n v="4.1666666666666664E-2"/>
    <n v="0.18133000000000002"/>
    <b v="1"/>
  </r>
  <r>
    <n v="972"/>
    <n v="1"/>
    <d v="2012-02-12T17:50:03"/>
    <d v="2012-04-12T17:50:00"/>
    <n v="8"/>
    <d v="2012-02-12T21:40:46"/>
    <n v="0"/>
    <n v="21.666666666666668"/>
    <n v="22"/>
    <x v="9"/>
    <n v="0.125"/>
    <n v="0.84929166666666667"/>
    <b v="1"/>
  </r>
  <r>
    <n v="973"/>
    <n v="1"/>
    <d v="2012-02-12T18:47:02"/>
    <d v="2012-02-16T05:46:52"/>
    <n v="8"/>
    <s v=""/>
    <n v="0"/>
    <s v="not cancelled"/>
    <s v="not cancelled"/>
    <x v="3"/>
    <n v="0.125"/>
    <n v="0.84929166666666667"/>
    <b v="0"/>
  </r>
  <r>
    <n v="974"/>
    <n v="2"/>
    <d v="2012-02-12T19:07:01"/>
    <d v="2012-04-12T19:07:00"/>
    <n v="10"/>
    <d v="2012-02-15T03:49:02"/>
    <n v="0"/>
    <n v="3.8166666666666664"/>
    <n v="4"/>
    <x v="24"/>
    <n v="0.1"/>
    <n v="0.84959999999999969"/>
    <b v="1"/>
  </r>
  <r>
    <n v="975"/>
    <n v="2"/>
    <d v="2012-02-12T19:13:34"/>
    <d v="2012-04-12T19:13:00"/>
    <n v="10"/>
    <d v="2012-02-14T09:28:02"/>
    <n v="0"/>
    <n v="9.4666666666666668"/>
    <n v="9"/>
    <x v="4"/>
    <n v="0.1"/>
    <n v="0.84959999999999969"/>
    <b v="1"/>
  </r>
  <r>
    <n v="976"/>
    <n v="1"/>
    <d v="2012-02-12T20:55:48"/>
    <d v="2012-04-12T20:55:00"/>
    <n v="8"/>
    <d v="2012-02-13T00:06:06"/>
    <n v="0"/>
    <n v="0.1"/>
    <n v="0"/>
    <x v="2"/>
    <n v="0.125"/>
    <n v="0.84929166666666667"/>
    <b v="1"/>
  </r>
  <r>
    <n v="977"/>
    <n v="6"/>
    <d v="2012-02-12T20:55:58"/>
    <d v="2012-02-16T11:55:37"/>
    <n v="24"/>
    <s v=""/>
    <n v="0"/>
    <s v="not cancelled"/>
    <s v="not cancelled"/>
    <x v="3"/>
    <n v="4.1666666666666664E-2"/>
    <n v="0.35218749999999999"/>
    <b v="0"/>
  </r>
  <r>
    <n v="978"/>
    <n v="6"/>
    <d v="2012-02-12T21:31:17"/>
    <d v="2012-04-12T21:31:00"/>
    <n v="24"/>
    <d v="2012-02-16T14:32:55"/>
    <n v="0"/>
    <n v="14.533333333333333"/>
    <n v="15"/>
    <x v="17"/>
    <n v="4.1666666666666664E-2"/>
    <n v="0.35218749999999999"/>
    <b v="1"/>
  </r>
  <r>
    <n v="979"/>
    <n v="11"/>
    <d v="2012-02-12T22:51:53"/>
    <d v="2012-04-12T22:51:00"/>
    <n v="1"/>
    <d v="2012-02-20T08:41:17"/>
    <n v="2"/>
    <n v="8.6833333333333336"/>
    <n v="9"/>
    <x v="4"/>
    <n v="1"/>
    <n v="1"/>
    <b v="1"/>
  </r>
  <r>
    <n v="980"/>
    <n v="4"/>
    <d v="2012-02-13T02:34:26"/>
    <d v="2012-04-13T02:34:00"/>
    <n v="12"/>
    <d v="2012-02-15T08:33:08"/>
    <n v="0"/>
    <n v="8.5500000000000007"/>
    <n v="9"/>
    <x v="4"/>
    <n v="8.3333333333333329E-2"/>
    <n v="1.448055119047619"/>
    <b v="1"/>
  </r>
  <r>
    <n v="981"/>
    <n v="3"/>
    <d v="2012-02-13T03:48:39"/>
    <d v="2012-04-13T03:48:00"/>
    <n v="24"/>
    <d v="2012-02-14T15:37:20"/>
    <n v="0"/>
    <n v="15.616666666666667"/>
    <n v="16"/>
    <x v="5"/>
    <n v="4.1666666666666664E-2"/>
    <n v="0.18133000000000002"/>
    <b v="1"/>
  </r>
  <r>
    <n v="982"/>
    <n v="6"/>
    <d v="2012-02-13T03:41:00"/>
    <d v="2012-02-16T03:40:16"/>
    <n v="24"/>
    <s v=""/>
    <n v="0"/>
    <s v="not cancelled"/>
    <s v="not cancelled"/>
    <x v="3"/>
    <n v="4.1666666666666664E-2"/>
    <n v="0.35218749999999999"/>
    <b v="0"/>
  </r>
  <r>
    <n v="983"/>
    <n v="1"/>
    <d v="2012-02-13T07:39:03"/>
    <d v="2012-04-13T07:39:00"/>
    <n v="12"/>
    <d v="2012-02-14T16:09:13"/>
    <n v="0"/>
    <n v="16.149999999999999"/>
    <n v="16"/>
    <x v="5"/>
    <n v="8.3333333333333329E-2"/>
    <n v="0.56619444444444444"/>
    <b v="1"/>
  </r>
  <r>
    <n v="984"/>
    <n v="3"/>
    <d v="2012-02-13T08:49:45"/>
    <d v="2012-04-13T08:49:00"/>
    <n v="24"/>
    <d v="2012-02-15T16:43:38"/>
    <n v="0"/>
    <n v="16.716666666666665"/>
    <n v="17"/>
    <x v="20"/>
    <n v="4.1666666666666664E-2"/>
    <n v="0.18133000000000002"/>
    <b v="1"/>
  </r>
  <r>
    <n v="985"/>
    <n v="4"/>
    <d v="2012-02-13T09:23:15"/>
    <d v="2012-04-13T09:23:00"/>
    <n v="12"/>
    <d v="2012-02-14T15:36:29"/>
    <n v="0"/>
    <n v="15.6"/>
    <n v="16"/>
    <x v="5"/>
    <n v="8.3333333333333329E-2"/>
    <n v="1.448055119047619"/>
    <b v="1"/>
  </r>
  <r>
    <n v="986"/>
    <n v="6"/>
    <d v="2012-02-13T09:16:11"/>
    <d v="2012-04-13T09:16:00"/>
    <n v="24"/>
    <d v="2012-02-16T11:12:25"/>
    <n v="0"/>
    <n v="11.2"/>
    <n v="11"/>
    <x v="14"/>
    <n v="4.1666666666666664E-2"/>
    <n v="0.35218749999999999"/>
    <b v="1"/>
  </r>
  <r>
    <n v="987"/>
    <n v="1"/>
    <d v="2012-02-13T10:28:16"/>
    <d v="2012-04-13T10:28:00"/>
    <n v="12"/>
    <d v="2012-02-14T14:34:18"/>
    <n v="0"/>
    <n v="14.566666666666666"/>
    <n v="15"/>
    <x v="17"/>
    <n v="8.3333333333333329E-2"/>
    <n v="0.56619444444444444"/>
    <b v="1"/>
  </r>
  <r>
    <n v="988"/>
    <n v="4"/>
    <d v="2012-02-13T10:56:51"/>
    <d v="2012-04-13T10:56:00"/>
    <n v="12"/>
    <d v="2012-02-16T11:54:14"/>
    <n v="0"/>
    <n v="11.9"/>
    <n v="12"/>
    <x v="8"/>
    <n v="8.3333333333333329E-2"/>
    <n v="1.448055119047619"/>
    <b v="1"/>
  </r>
  <r>
    <n v="989"/>
    <n v="7"/>
    <d v="2012-02-13T10:13:52"/>
    <d v="2012-04-13T10:13:00"/>
    <n v="24"/>
    <d v="2012-02-22T09:41:59"/>
    <n v="0"/>
    <n v="9.6833333333333336"/>
    <n v="10"/>
    <x v="10"/>
    <n v="4.1666666666666664E-2"/>
    <n v="1.2958049999999997"/>
    <b v="1"/>
  </r>
  <r>
    <n v="990"/>
    <n v="5"/>
    <d v="2012-02-13T10:09:48"/>
    <d v="2012-02-15T23:09:40"/>
    <n v="24"/>
    <s v=""/>
    <n v="0"/>
    <s v="not cancelled"/>
    <s v="not cancelled"/>
    <x v="3"/>
    <n v="4.1666666666666664E-2"/>
    <n v="0.2815833333333333"/>
    <b v="0"/>
  </r>
  <r>
    <n v="991"/>
    <n v="1"/>
    <d v="2012-02-13T10:44:23"/>
    <d v="2012-04-13T10:44:00"/>
    <n v="8"/>
    <d v="2012-02-14T15:51:22"/>
    <n v="0"/>
    <n v="15.85"/>
    <n v="16"/>
    <x v="5"/>
    <n v="0.125"/>
    <n v="0.84929166666666667"/>
    <b v="1"/>
  </r>
  <r>
    <n v="992"/>
    <n v="1"/>
    <d v="2012-02-13T10:26:40"/>
    <d v="2012-04-13T10:26:00"/>
    <n v="8"/>
    <d v="2012-02-14T16:29:16"/>
    <n v="0"/>
    <n v="16.483333333333334"/>
    <n v="16"/>
    <x v="5"/>
    <n v="0.125"/>
    <n v="0.84929166666666667"/>
    <b v="1"/>
  </r>
  <r>
    <n v="993"/>
    <n v="4"/>
    <d v="2012-02-13T10:23:28"/>
    <d v="2012-02-17T20:23:00"/>
    <n v="12"/>
    <d v="2012-02-16T16:35:22"/>
    <n v="0"/>
    <n v="16.583333333333332"/>
    <n v="17"/>
    <x v="20"/>
    <n v="8.3333333333333329E-2"/>
    <n v="1.448055119047619"/>
    <b v="1"/>
  </r>
  <r>
    <n v="994"/>
    <n v="1"/>
    <d v="2012-02-13T11:37:18"/>
    <d v="2012-02-16T19:37:10"/>
    <n v="8"/>
    <s v=""/>
    <n v="0"/>
    <s v="not cancelled"/>
    <s v="not cancelled"/>
    <x v="3"/>
    <n v="0.125"/>
    <n v="0.84929166666666667"/>
    <b v="0"/>
  </r>
  <r>
    <n v="995"/>
    <n v="1"/>
    <d v="2012-02-13T14:32:32"/>
    <d v="2012-02-16T02:31:44"/>
    <n v="12"/>
    <s v=""/>
    <n v="0"/>
    <s v="not cancelled"/>
    <s v="not cancelled"/>
    <x v="3"/>
    <n v="8.3333333333333329E-2"/>
    <n v="0.56619444444444444"/>
    <b v="0"/>
  </r>
  <r>
    <n v="996"/>
    <n v="5"/>
    <d v="2012-02-13T14:18:08"/>
    <d v="2012-02-16T14:17:24"/>
    <n v="24"/>
    <s v=""/>
    <n v="0"/>
    <s v="not cancelled"/>
    <s v="not cancelled"/>
    <x v="3"/>
    <n v="4.1666666666666664E-2"/>
    <n v="0.2815833333333333"/>
    <b v="0"/>
  </r>
  <r>
    <n v="997"/>
    <n v="4"/>
    <d v="2012-02-13T14:03:27"/>
    <d v="2012-04-13T14:03:00"/>
    <n v="12"/>
    <d v="2012-02-17T15:58:25"/>
    <n v="0"/>
    <n v="15.966666666666667"/>
    <n v="16"/>
    <x v="5"/>
    <n v="8.3333333333333329E-2"/>
    <n v="1.448055119047619"/>
    <b v="1"/>
  </r>
  <r>
    <n v="998"/>
    <n v="1"/>
    <d v="2012-02-13T16:39:14"/>
    <d v="2012-04-13T16:39:00"/>
    <n v="8"/>
    <d v="2012-02-14T11:00:45"/>
    <n v="0"/>
    <n v="11"/>
    <n v="11"/>
    <x v="14"/>
    <n v="0.125"/>
    <n v="0.84929166666666667"/>
    <b v="1"/>
  </r>
  <r>
    <n v="999"/>
    <n v="1"/>
    <d v="2012-02-13T16:53:05"/>
    <d v="2012-04-13T16:53:00"/>
    <n v="12"/>
    <d v="2012-02-14T06:10:16"/>
    <n v="0"/>
    <n v="6.166666666666667"/>
    <n v="6"/>
    <x v="21"/>
    <n v="8.3333333333333329E-2"/>
    <n v="0.56619444444444444"/>
    <b v="1"/>
  </r>
  <r>
    <n v="1000"/>
    <n v="3"/>
    <d v="2012-02-13T17:14:56"/>
    <d v="2012-04-13T17:14:00"/>
    <n v="24"/>
    <d v="2012-02-16T09:12:03"/>
    <n v="0"/>
    <n v="9.1999999999999993"/>
    <n v="9"/>
    <x v="4"/>
    <n v="4.1666666666666664E-2"/>
    <n v="0.18133000000000002"/>
    <b v="1"/>
  </r>
  <r>
    <n v="1001"/>
    <n v="2"/>
    <d v="2012-02-13T17:49:30"/>
    <d v="2012-04-13T17:49:00"/>
    <n v="10"/>
    <d v="2012-02-15T12:25:22"/>
    <n v="0"/>
    <n v="12.416666666666666"/>
    <n v="12"/>
    <x v="8"/>
    <n v="0.1"/>
    <n v="0.84959999999999969"/>
    <b v="1"/>
  </r>
  <r>
    <n v="1002"/>
    <n v="1"/>
    <d v="2012-02-13T17:48:22"/>
    <d v="2012-04-13T17:48:00"/>
    <n v="8"/>
    <d v="2012-02-14T10:07:16"/>
    <n v="0"/>
    <n v="10.116666666666667"/>
    <n v="10"/>
    <x v="10"/>
    <n v="0.125"/>
    <n v="0.84929166666666667"/>
    <b v="1"/>
  </r>
  <r>
    <n v="1003"/>
    <n v="1"/>
    <d v="2012-02-13T17:05:57"/>
    <d v="2012-02-16T10:05:40"/>
    <n v="8"/>
    <s v=""/>
    <n v="0"/>
    <s v="not cancelled"/>
    <s v="not cancelled"/>
    <x v="3"/>
    <n v="0.125"/>
    <n v="0.84929166666666667"/>
    <b v="0"/>
  </r>
  <r>
    <n v="1004"/>
    <n v="11"/>
    <d v="2012-02-13T17:46:44"/>
    <d v="2012-04-13T17:46:00"/>
    <n v="1"/>
    <d v="2012-02-20T11:48:42"/>
    <n v="1"/>
    <n v="11.8"/>
    <n v="12"/>
    <x v="8"/>
    <n v="1"/>
    <n v="1"/>
    <b v="1"/>
  </r>
  <r>
    <n v="1005"/>
    <n v="8"/>
    <d v="2012-02-13T18:11:02"/>
    <d v="2012-04-13T18:11:00"/>
    <n v="3"/>
    <d v="2012-02-18T15:30:47"/>
    <n v="0"/>
    <n v="15.5"/>
    <n v="16"/>
    <x v="5"/>
    <n v="0.33333333333333331"/>
    <n v="0.29998222222222221"/>
    <b v="1"/>
  </r>
  <r>
    <n v="1006"/>
    <n v="5"/>
    <d v="2012-02-13T18:35:19"/>
    <d v="2012-04-13T18:35:00"/>
    <n v="24"/>
    <d v="2012-02-16T14:47:04"/>
    <n v="0"/>
    <n v="14.783333333333333"/>
    <n v="15"/>
    <x v="17"/>
    <n v="4.1666666666666664E-2"/>
    <n v="0.2815833333333333"/>
    <b v="1"/>
  </r>
  <r>
    <n v="1007"/>
    <n v="6"/>
    <d v="2012-02-13T18:09:16"/>
    <d v="2012-04-13T18:09:00"/>
    <n v="24"/>
    <d v="2012-02-18T07:03:04"/>
    <n v="0"/>
    <n v="7.05"/>
    <n v="7"/>
    <x v="18"/>
    <n v="4.1666666666666664E-2"/>
    <n v="0.35218749999999999"/>
    <b v="1"/>
  </r>
  <r>
    <n v="1008"/>
    <n v="1"/>
    <d v="2012-02-13T20:18:06"/>
    <d v="2012-04-13T20:18:00"/>
    <n v="12"/>
    <d v="2012-02-15T14:29:42"/>
    <n v="0"/>
    <n v="14.483333333333333"/>
    <n v="14"/>
    <x v="7"/>
    <n v="8.3333333333333329E-2"/>
    <n v="0.56619444444444444"/>
    <b v="1"/>
  </r>
  <r>
    <n v="1009"/>
    <n v="1"/>
    <d v="2012-02-13T20:39:26"/>
    <d v="2012-04-13T20:39:00"/>
    <n v="12"/>
    <d v="2012-02-15T23:10:52"/>
    <n v="0"/>
    <n v="23.166666666666668"/>
    <n v="23"/>
    <x v="0"/>
    <n v="8.3333333333333329E-2"/>
    <n v="0.56619444444444444"/>
    <b v="1"/>
  </r>
  <r>
    <n v="1010"/>
    <n v="1"/>
    <d v="2012-02-13T20:43:21"/>
    <d v="2012-04-13T20:43:00"/>
    <n v="8"/>
    <d v="2012-02-13T22:37:42"/>
    <n v="0"/>
    <n v="22.616666666666667"/>
    <n v="23"/>
    <x v="0"/>
    <n v="0.125"/>
    <n v="0.84929166666666667"/>
    <b v="1"/>
  </r>
  <r>
    <n v="1011"/>
    <n v="6"/>
    <d v="2012-02-13T20:55:49"/>
    <d v="2012-04-13T20:55:00"/>
    <n v="24"/>
    <d v="2012-02-26T14:38:36"/>
    <n v="1"/>
    <n v="14.633333333333333"/>
    <n v="15"/>
    <x v="17"/>
    <n v="4.1666666666666664E-2"/>
    <n v="0.35218749999999999"/>
    <b v="1"/>
  </r>
  <r>
    <n v="1012"/>
    <n v="6"/>
    <d v="2012-02-13T23:58:48"/>
    <d v="2012-04-13T23:58:00"/>
    <n v="24"/>
    <d v="2012-02-20T16:08:23"/>
    <n v="0"/>
    <n v="16.133333333333333"/>
    <n v="16"/>
    <x v="5"/>
    <n v="4.1666666666666664E-2"/>
    <n v="0.35218749999999999"/>
    <b v="1"/>
  </r>
  <r>
    <n v="1013"/>
    <n v="1"/>
    <d v="2012-02-13T23:32:21"/>
    <d v="2012-04-13T23:32:00"/>
    <n v="8"/>
    <d v="2012-02-14T22:37:37"/>
    <n v="0"/>
    <n v="22.616666666666667"/>
    <n v="23"/>
    <x v="0"/>
    <n v="0.125"/>
    <n v="0.84929166666666667"/>
    <b v="1"/>
  </r>
  <r>
    <n v="1014"/>
    <n v="2"/>
    <d v="2012-02-13T23:37:30"/>
    <d v="2012-04-13T23:37:00"/>
    <n v="10"/>
    <d v="2012-02-14T08:49:34"/>
    <n v="0"/>
    <n v="8.8166666666666664"/>
    <n v="9"/>
    <x v="4"/>
    <n v="0.1"/>
    <n v="0.84959999999999969"/>
    <b v="1"/>
  </r>
  <r>
    <n v="1015"/>
    <n v="1"/>
    <d v="2012-02-14T01:17:49"/>
    <d v="2012-04-14T01:17:00"/>
    <n v="12"/>
    <d v="2012-02-14T18:24:20"/>
    <n v="0"/>
    <n v="18.399999999999999"/>
    <n v="18"/>
    <x v="1"/>
    <n v="8.3333333333333329E-2"/>
    <n v="0.56619444444444444"/>
    <b v="1"/>
  </r>
  <r>
    <n v="1016"/>
    <n v="3"/>
    <d v="2012-02-14T07:44:22"/>
    <d v="2012-04-14T07:44:00"/>
    <n v="24"/>
    <d v="2012-02-17T14:11:54"/>
    <n v="0"/>
    <n v="14.183333333333334"/>
    <n v="14"/>
    <x v="7"/>
    <n v="4.1666666666666664E-2"/>
    <n v="0.18133000000000002"/>
    <b v="1"/>
  </r>
  <r>
    <n v="1017"/>
    <n v="5"/>
    <d v="2012-02-14T09:12:01"/>
    <d v="2012-02-16T23:12:00"/>
    <n v="24"/>
    <d v="2012-02-16T11:45:54"/>
    <n v="0"/>
    <n v="11.75"/>
    <n v="12"/>
    <x v="8"/>
    <n v="4.1666666666666664E-2"/>
    <n v="0.2815833333333333"/>
    <b v="1"/>
  </r>
  <r>
    <n v="1018"/>
    <n v="4"/>
    <d v="2012-02-14T10:41:22"/>
    <d v="2012-02-16T22:40:34"/>
    <n v="12"/>
    <s v=""/>
    <n v="0"/>
    <s v="not cancelled"/>
    <s v="not cancelled"/>
    <x v="3"/>
    <n v="8.3333333333333329E-2"/>
    <n v="1.448055119047619"/>
    <b v="0"/>
  </r>
  <r>
    <n v="1019"/>
    <n v="6"/>
    <d v="2012-02-14T10:08:21"/>
    <d v="2012-04-14T10:08:00"/>
    <n v="24"/>
    <d v="2012-02-21T11:23:42"/>
    <n v="0"/>
    <n v="11.383333333333333"/>
    <n v="11"/>
    <x v="14"/>
    <n v="4.1666666666666664E-2"/>
    <n v="0.35218749999999999"/>
    <b v="1"/>
  </r>
  <r>
    <n v="1020"/>
    <n v="4"/>
    <d v="2012-02-14T10:46:43"/>
    <d v="2012-04-14T10:46:00"/>
    <n v="12"/>
    <d v="2012-02-17T12:41:52"/>
    <n v="0"/>
    <n v="12.683333333333334"/>
    <n v="13"/>
    <x v="11"/>
    <n v="8.3333333333333329E-2"/>
    <n v="1.448055119047619"/>
    <b v="1"/>
  </r>
  <r>
    <n v="1021"/>
    <n v="1"/>
    <d v="2012-02-14T11:47:52"/>
    <d v="2012-04-14T11:47:00"/>
    <n v="8"/>
    <d v="2012-02-14T13:50:17"/>
    <n v="0"/>
    <n v="13.833333333333334"/>
    <n v="14"/>
    <x v="7"/>
    <n v="0.125"/>
    <n v="0.84929166666666667"/>
    <b v="1"/>
  </r>
  <r>
    <n v="1022"/>
    <n v="7"/>
    <d v="2012-02-14T13:55:33"/>
    <d v="2012-04-14T13:55:00"/>
    <n v="24"/>
    <d v="2012-03-12T11:18:32"/>
    <n v="1"/>
    <n v="11.3"/>
    <n v="11"/>
    <x v="14"/>
    <n v="4.1666666666666664E-2"/>
    <n v="1.2958049999999997"/>
    <b v="1"/>
  </r>
  <r>
    <n v="1023"/>
    <n v="6"/>
    <d v="2012-02-14T13:23:10"/>
    <d v="2012-04-14T13:23:00"/>
    <n v="24"/>
    <d v="2012-02-20T13:57:58"/>
    <n v="0"/>
    <n v="13.95"/>
    <n v="14"/>
    <x v="7"/>
    <n v="4.1666666666666664E-2"/>
    <n v="0.35218749999999999"/>
    <b v="1"/>
  </r>
  <r>
    <n v="1024"/>
    <n v="1"/>
    <d v="2012-02-14T13:30:05"/>
    <d v="2012-02-17T03:29:20"/>
    <n v="8"/>
    <s v=""/>
    <n v="0"/>
    <s v="not cancelled"/>
    <s v="not cancelled"/>
    <x v="3"/>
    <n v="0.125"/>
    <n v="0.84929166666666667"/>
    <b v="0"/>
  </r>
  <r>
    <n v="1025"/>
    <n v="5"/>
    <d v="2012-02-14T13:51:52"/>
    <d v="2012-02-18T00:51:42"/>
    <n v="24"/>
    <s v=""/>
    <n v="0"/>
    <s v="not cancelled"/>
    <s v="not cancelled"/>
    <x v="3"/>
    <n v="4.1666666666666664E-2"/>
    <n v="0.2815833333333333"/>
    <b v="0"/>
  </r>
  <r>
    <n v="1026"/>
    <n v="1"/>
    <d v="2012-02-14T14:31:27"/>
    <d v="2012-04-14T14:31:00"/>
    <n v="12"/>
    <d v="2012-02-15T15:30:37"/>
    <n v="0"/>
    <n v="15.5"/>
    <n v="16"/>
    <x v="5"/>
    <n v="8.3333333333333329E-2"/>
    <n v="0.56619444444444444"/>
    <b v="1"/>
  </r>
  <r>
    <n v="1027"/>
    <n v="2"/>
    <d v="2012-02-14T16:09:50"/>
    <d v="2012-04-14T16:09:00"/>
    <n v="10"/>
    <d v="2012-02-16T09:48:58"/>
    <n v="0"/>
    <n v="9.8000000000000007"/>
    <n v="10"/>
    <x v="10"/>
    <n v="0.1"/>
    <n v="0.84959999999999969"/>
    <b v="1"/>
  </r>
  <r>
    <n v="1028"/>
    <n v="5"/>
    <d v="2012-02-14T16:06:52"/>
    <d v="2012-04-14T16:06:00"/>
    <n v="24"/>
    <d v="2012-02-19T08:37:49"/>
    <n v="0"/>
    <n v="8.6166666666666671"/>
    <n v="9"/>
    <x v="4"/>
    <n v="4.1666666666666664E-2"/>
    <n v="0.2815833333333333"/>
    <b v="1"/>
  </r>
  <r>
    <n v="1029"/>
    <n v="4"/>
    <d v="2012-02-14T16:44:20"/>
    <d v="2012-04-14T16:44:00"/>
    <n v="12"/>
    <d v="2012-02-18T12:06:54"/>
    <n v="0"/>
    <n v="12.1"/>
    <n v="12"/>
    <x v="8"/>
    <n v="8.3333333333333329E-2"/>
    <n v="1.448055119047619"/>
    <b v="1"/>
  </r>
  <r>
    <n v="1030"/>
    <n v="4"/>
    <d v="2012-02-14T16:58:53"/>
    <d v="2012-04-14T16:58:00"/>
    <n v="12"/>
    <d v="2012-02-17T15:17:50"/>
    <n v="0"/>
    <n v="15.283333333333333"/>
    <n v="15"/>
    <x v="17"/>
    <n v="8.3333333333333329E-2"/>
    <n v="1.448055119047619"/>
    <b v="1"/>
  </r>
  <r>
    <n v="1031"/>
    <n v="6"/>
    <d v="2012-02-14T18:47:47"/>
    <d v="2012-04-14T18:47:00"/>
    <n v="24"/>
    <d v="2012-02-18T17:51:02"/>
    <n v="0"/>
    <n v="17.850000000000001"/>
    <n v="18"/>
    <x v="1"/>
    <n v="4.1666666666666664E-2"/>
    <n v="0.35218749999999999"/>
    <b v="1"/>
  </r>
  <r>
    <n v="1032"/>
    <n v="1"/>
    <d v="2012-02-14T20:29:42"/>
    <d v="2012-02-19T12:29:12"/>
    <n v="12"/>
    <s v=""/>
    <n v="0"/>
    <s v="not cancelled"/>
    <s v="not cancelled"/>
    <x v="3"/>
    <n v="8.3333333333333329E-2"/>
    <n v="0.56619444444444444"/>
    <b v="0"/>
  </r>
  <r>
    <n v="1033"/>
    <n v="1"/>
    <d v="2012-02-14T20:37:47"/>
    <d v="2012-02-18T11:37:45"/>
    <n v="12"/>
    <s v=""/>
    <n v="0"/>
    <s v="not cancelled"/>
    <s v="not cancelled"/>
    <x v="3"/>
    <n v="8.3333333333333329E-2"/>
    <n v="0.56619444444444444"/>
    <b v="0"/>
  </r>
  <r>
    <n v="1034"/>
    <n v="1"/>
    <d v="2012-02-14T21:01:32"/>
    <d v="2012-04-14T21:01:00"/>
    <n v="8"/>
    <d v="2012-02-15T21:48:33"/>
    <n v="0"/>
    <n v="21.8"/>
    <n v="22"/>
    <x v="9"/>
    <n v="0.125"/>
    <n v="0.84929166666666667"/>
    <b v="1"/>
  </r>
  <r>
    <n v="1035"/>
    <n v="11"/>
    <d v="2012-02-14T22:38:23"/>
    <d v="2012-02-17T14:38:04"/>
    <n v="1"/>
    <s v=""/>
    <n v="4"/>
    <s v="not cancelled"/>
    <s v="not cancelled"/>
    <x v="3"/>
    <n v="1"/>
    <n v="1"/>
    <b v="0"/>
  </r>
  <r>
    <n v="1036"/>
    <n v="6"/>
    <d v="2012-02-15T03:01:41"/>
    <d v="2012-04-15T03:01:00"/>
    <n v="24"/>
    <d v="2012-03-05T08:19:40"/>
    <n v="0"/>
    <n v="8.3166666666666664"/>
    <n v="8"/>
    <x v="13"/>
    <n v="4.1666666666666664E-2"/>
    <n v="0.35218749999999999"/>
    <b v="1"/>
  </r>
  <r>
    <n v="1037"/>
    <n v="3"/>
    <d v="2012-02-15T05:04:14"/>
    <d v="2012-04-15T05:04:00"/>
    <n v="24"/>
    <d v="2012-02-18T09:31:01"/>
    <n v="0"/>
    <n v="9.5166666666666675"/>
    <n v="10"/>
    <x v="10"/>
    <n v="4.1666666666666664E-2"/>
    <n v="0.18133000000000002"/>
    <b v="1"/>
  </r>
  <r>
    <n v="1038"/>
    <n v="5"/>
    <d v="2012-02-15T07:25:49"/>
    <d v="2012-04-15T07:25:00"/>
    <n v="24"/>
    <d v="2012-02-17T09:11:17"/>
    <n v="0"/>
    <n v="9.1833333333333336"/>
    <n v="9"/>
    <x v="4"/>
    <n v="4.1666666666666664E-2"/>
    <n v="0.2815833333333333"/>
    <b v="1"/>
  </r>
  <r>
    <n v="1039"/>
    <n v="2"/>
    <d v="2012-02-15T10:10:04"/>
    <d v="2012-04-15T10:10:00"/>
    <n v="10"/>
    <d v="2012-02-16T18:10:28"/>
    <n v="0"/>
    <n v="18.166666666666668"/>
    <n v="18"/>
    <x v="1"/>
    <n v="0.1"/>
    <n v="0.84959999999999969"/>
    <b v="1"/>
  </r>
  <r>
    <n v="1040"/>
    <n v="7"/>
    <d v="2012-02-15T10:48:15"/>
    <d v="2012-04-15T10:48:00"/>
    <n v="24"/>
    <d v="2012-03-02T12:26:31"/>
    <n v="0"/>
    <n v="12.433333333333334"/>
    <n v="12"/>
    <x v="8"/>
    <n v="4.1666666666666664E-2"/>
    <n v="1.2958049999999997"/>
    <b v="1"/>
  </r>
  <r>
    <n v="1041"/>
    <n v="3"/>
    <d v="2012-02-15T10:15:29"/>
    <d v="2012-04-15T10:15:00"/>
    <n v="24"/>
    <d v="2012-02-17T11:15:48"/>
    <n v="0"/>
    <n v="11.25"/>
    <n v="11"/>
    <x v="14"/>
    <n v="4.1666666666666664E-2"/>
    <n v="0.18133000000000002"/>
    <b v="1"/>
  </r>
  <r>
    <n v="1042"/>
    <n v="4"/>
    <d v="2012-02-15T10:27:43"/>
    <d v="2012-02-18T06:27:00"/>
    <n v="12"/>
    <d v="2012-02-17T12:41:49"/>
    <n v="0"/>
    <n v="12.683333333333334"/>
    <n v="13"/>
    <x v="11"/>
    <n v="8.3333333333333329E-2"/>
    <n v="1.448055119047619"/>
    <b v="1"/>
  </r>
  <r>
    <n v="1043"/>
    <n v="11"/>
    <d v="2012-02-15T10:19:12"/>
    <d v="2012-04-15T10:19:00"/>
    <n v="1"/>
    <d v="2012-02-22T11:42:58"/>
    <n v="1"/>
    <n v="11.7"/>
    <n v="12"/>
    <x v="8"/>
    <n v="1"/>
    <n v="1"/>
    <b v="1"/>
  </r>
  <r>
    <n v="1044"/>
    <n v="3"/>
    <d v="2012-02-15T10:46:34"/>
    <d v="2012-04-15T10:46:00"/>
    <n v="24"/>
    <d v="2012-02-17T17:41:13"/>
    <n v="0"/>
    <n v="17.683333333333334"/>
    <n v="18"/>
    <x v="1"/>
    <n v="4.1666666666666664E-2"/>
    <n v="0.18133000000000002"/>
    <b v="1"/>
  </r>
  <r>
    <n v="1045"/>
    <n v="2"/>
    <d v="2012-02-15T10:56:28"/>
    <d v="2012-04-15T10:56:00"/>
    <n v="10"/>
    <d v="2012-02-16T12:30:57"/>
    <n v="0"/>
    <n v="12.5"/>
    <n v="13"/>
    <x v="11"/>
    <n v="0.1"/>
    <n v="0.84959999999999969"/>
    <b v="1"/>
  </r>
  <r>
    <n v="1046"/>
    <n v="1"/>
    <d v="2012-02-15T11:47:18"/>
    <d v="2012-04-15T11:47:00"/>
    <n v="12"/>
    <d v="2012-02-16T00:57:10"/>
    <n v="0"/>
    <n v="0.95"/>
    <n v="1"/>
    <x v="23"/>
    <n v="8.3333333333333329E-2"/>
    <n v="0.56619444444444444"/>
    <b v="1"/>
  </r>
  <r>
    <n v="1047"/>
    <n v="5"/>
    <d v="2012-02-15T13:06:22"/>
    <d v="2012-04-15T13:06:00"/>
    <n v="24"/>
    <d v="2012-02-19T01:23:45"/>
    <n v="0"/>
    <n v="1.3833333333333333"/>
    <n v="1"/>
    <x v="23"/>
    <n v="4.1666666666666664E-2"/>
    <n v="0.2815833333333333"/>
    <b v="1"/>
  </r>
  <r>
    <n v="1048"/>
    <n v="1"/>
    <d v="2012-02-15T13:07:34"/>
    <d v="2012-04-15T13:07:00"/>
    <n v="8"/>
    <d v="2012-02-16T12:12:40"/>
    <n v="0"/>
    <n v="12.2"/>
    <n v="12"/>
    <x v="8"/>
    <n v="0.125"/>
    <n v="0.84929166666666667"/>
    <b v="1"/>
  </r>
  <r>
    <n v="1049"/>
    <n v="4"/>
    <d v="2012-02-15T14:37:32"/>
    <d v="2012-04-15T14:37:00"/>
    <n v="12"/>
    <d v="2012-02-19T15:13:24"/>
    <n v="0"/>
    <n v="15.216666666666667"/>
    <n v="15"/>
    <x v="17"/>
    <n v="8.3333333333333329E-2"/>
    <n v="1.448055119047619"/>
    <b v="1"/>
  </r>
  <r>
    <n v="1050"/>
    <n v="7"/>
    <d v="2012-02-15T14:33:35"/>
    <d v="2012-02-20T10:32:59"/>
    <n v="24"/>
    <s v=""/>
    <n v="0"/>
    <s v="not cancelled"/>
    <s v="not cancelled"/>
    <x v="3"/>
    <n v="4.1666666666666664E-2"/>
    <n v="1.2958049999999997"/>
    <b v="0"/>
  </r>
  <r>
    <n v="1051"/>
    <n v="6"/>
    <d v="2012-02-15T15:38:45"/>
    <d v="2012-04-15T15:38:00"/>
    <n v="24"/>
    <d v="2012-02-27T00:00:07"/>
    <n v="0"/>
    <n v="0"/>
    <n v="0"/>
    <x v="2"/>
    <n v="4.1666666666666664E-2"/>
    <n v="0.35218749999999999"/>
    <b v="1"/>
  </r>
  <r>
    <n v="1052"/>
    <n v="1"/>
    <d v="2012-02-15T17:55:59"/>
    <d v="2012-04-15T17:55:00"/>
    <n v="8"/>
    <d v="2012-02-16T15:15:04"/>
    <n v="0"/>
    <n v="15.25"/>
    <n v="15"/>
    <x v="17"/>
    <n v="0.125"/>
    <n v="0.84929166666666667"/>
    <b v="1"/>
  </r>
  <r>
    <n v="1053"/>
    <n v="11"/>
    <d v="2012-02-15T17:04:15"/>
    <d v="2012-04-15T17:04:00"/>
    <n v="1"/>
    <d v="2012-02-22T18:01:42"/>
    <n v="0"/>
    <n v="18.016666666666666"/>
    <n v="18"/>
    <x v="1"/>
    <n v="1"/>
    <n v="1"/>
    <b v="1"/>
  </r>
  <r>
    <n v="1054"/>
    <n v="1"/>
    <d v="2012-02-15T17:24:14"/>
    <d v="2012-04-15T17:24:00"/>
    <n v="12"/>
    <d v="2012-02-16T12:45:05"/>
    <n v="0"/>
    <n v="12.75"/>
    <n v="13"/>
    <x v="11"/>
    <n v="8.3333333333333329E-2"/>
    <n v="0.56619444444444444"/>
    <b v="1"/>
  </r>
  <r>
    <n v="1055"/>
    <n v="1"/>
    <d v="2012-02-15T18:34:05"/>
    <d v="2012-02-18T05:34:00"/>
    <n v="12"/>
    <d v="2012-02-16T11:38:41"/>
    <n v="0"/>
    <n v="11.633333333333333"/>
    <n v="12"/>
    <x v="8"/>
    <n v="8.3333333333333329E-2"/>
    <n v="0.56619444444444444"/>
    <b v="1"/>
  </r>
  <r>
    <n v="1056"/>
    <n v="11"/>
    <d v="2012-02-15T21:17:04"/>
    <d v="2012-04-15T21:17:00"/>
    <n v="1"/>
    <d v="2012-02-23T06:28:16"/>
    <n v="2"/>
    <n v="6.4666666666666668"/>
    <n v="6"/>
    <x v="21"/>
    <n v="1"/>
    <n v="1"/>
    <b v="1"/>
  </r>
  <r>
    <n v="1057"/>
    <n v="4"/>
    <d v="2012-02-15T21:06:31"/>
    <d v="2012-04-15T21:06:00"/>
    <n v="12"/>
    <d v="2012-02-17T14:45:00"/>
    <n v="0"/>
    <n v="14.75"/>
    <n v="15"/>
    <x v="17"/>
    <n v="8.3333333333333329E-2"/>
    <n v="1.448055119047619"/>
    <b v="1"/>
  </r>
  <r>
    <n v="1058"/>
    <n v="6"/>
    <d v="2012-02-15T23:26:46"/>
    <d v="2012-04-15T23:26:00"/>
    <n v="24"/>
    <d v="2012-02-21T16:09:40"/>
    <n v="0"/>
    <n v="16.149999999999999"/>
    <n v="16"/>
    <x v="5"/>
    <n v="4.1666666666666664E-2"/>
    <n v="0.35218749999999999"/>
    <b v="1"/>
  </r>
  <r>
    <n v="1059"/>
    <n v="1"/>
    <d v="2012-02-15T23:01:32"/>
    <d v="2012-04-15T23:01:00"/>
    <n v="8"/>
    <d v="2012-02-16T15:05:24"/>
    <n v="0"/>
    <n v="15.083333333333334"/>
    <n v="15"/>
    <x v="17"/>
    <n v="0.125"/>
    <n v="0.84929166666666667"/>
    <b v="1"/>
  </r>
  <r>
    <n v="1060"/>
    <n v="1"/>
    <d v="2012-02-16T00:17:11"/>
    <d v="2012-04-16T00:17:00"/>
    <n v="8"/>
    <d v="2012-02-17T00:52:15"/>
    <n v="0"/>
    <n v="0.8666666666666667"/>
    <n v="1"/>
    <x v="23"/>
    <n v="0.125"/>
    <n v="0.84929166666666667"/>
    <b v="1"/>
  </r>
  <r>
    <n v="1061"/>
    <n v="1"/>
    <d v="2012-02-16T00:39:01"/>
    <d v="2012-04-16T00:39:00"/>
    <n v="8"/>
    <d v="2012-02-16T14:01:01"/>
    <n v="0"/>
    <n v="14.016666666666667"/>
    <n v="14"/>
    <x v="7"/>
    <n v="0.125"/>
    <n v="0.84929166666666667"/>
    <b v="1"/>
  </r>
  <r>
    <n v="1062"/>
    <n v="5"/>
    <d v="2012-02-16T08:44:40"/>
    <d v="2012-04-16T08:44:00"/>
    <n v="24"/>
    <d v="2012-02-18T15:34:23"/>
    <n v="0"/>
    <n v="15.566666666666666"/>
    <n v="16"/>
    <x v="5"/>
    <n v="4.1666666666666664E-2"/>
    <n v="0.2815833333333333"/>
    <b v="1"/>
  </r>
  <r>
    <n v="1063"/>
    <n v="3"/>
    <d v="2012-02-16T10:42:02"/>
    <d v="2012-04-16T10:42:00"/>
    <n v="24"/>
    <d v="2012-02-18T16:46:50"/>
    <n v="0"/>
    <n v="16.766666666666666"/>
    <n v="17"/>
    <x v="20"/>
    <n v="4.1666666666666664E-2"/>
    <n v="0.18133000000000002"/>
    <b v="1"/>
  </r>
  <r>
    <n v="1064"/>
    <n v="5"/>
    <d v="2012-02-16T10:39:37"/>
    <d v="2012-04-16T10:39:00"/>
    <n v="24"/>
    <d v="2012-02-20T15:56:42"/>
    <n v="0"/>
    <n v="15.933333333333334"/>
    <n v="16"/>
    <x v="5"/>
    <n v="4.1666666666666664E-2"/>
    <n v="0.2815833333333333"/>
    <b v="1"/>
  </r>
  <r>
    <n v="1065"/>
    <n v="1"/>
    <d v="2012-02-16T10:31:49"/>
    <d v="2012-04-16T10:31:00"/>
    <n v="8"/>
    <d v="2012-02-17T10:44:19"/>
    <n v="0"/>
    <n v="10.733333333333333"/>
    <n v="11"/>
    <x v="14"/>
    <n v="0.125"/>
    <n v="0.84929166666666667"/>
    <b v="1"/>
  </r>
  <r>
    <n v="1066"/>
    <n v="2"/>
    <d v="2012-02-16T11:48:01"/>
    <d v="2012-02-19T07:47:33"/>
    <n v="10"/>
    <s v=""/>
    <n v="0"/>
    <s v="not cancelled"/>
    <s v="not cancelled"/>
    <x v="3"/>
    <n v="0.1"/>
    <n v="0.84959999999999969"/>
    <b v="0"/>
  </r>
  <r>
    <n v="1067"/>
    <n v="7"/>
    <d v="2012-02-16T11:22:42"/>
    <d v="2012-04-16T11:22:00"/>
    <n v="24"/>
    <d v="2012-02-29T13:08:29"/>
    <n v="0"/>
    <n v="13.133333333333333"/>
    <n v="13"/>
    <x v="11"/>
    <n v="4.1666666666666664E-2"/>
    <n v="1.2958049999999997"/>
    <b v="1"/>
  </r>
  <r>
    <n v="1068"/>
    <n v="2"/>
    <d v="2012-02-16T13:55:48"/>
    <d v="2012-04-16T13:55:00"/>
    <n v="10"/>
    <d v="2012-02-17T08:09:23"/>
    <n v="0"/>
    <n v="8.15"/>
    <n v="8"/>
    <x v="13"/>
    <n v="0.1"/>
    <n v="0.84959999999999969"/>
    <b v="1"/>
  </r>
  <r>
    <n v="1069"/>
    <n v="1"/>
    <d v="2012-02-16T13:21:11"/>
    <d v="2012-04-16T13:21:00"/>
    <n v="8"/>
    <d v="2012-02-17T09:02:51"/>
    <n v="0"/>
    <n v="9.0333333333333332"/>
    <n v="9"/>
    <x v="4"/>
    <n v="0.125"/>
    <n v="0.84929166666666667"/>
    <b v="1"/>
  </r>
  <r>
    <n v="1070"/>
    <n v="7"/>
    <d v="2012-02-16T13:25:34"/>
    <d v="2012-04-16T13:25:00"/>
    <n v="24"/>
    <d v="2012-03-07T15:46:06"/>
    <n v="1"/>
    <n v="15.766666666666667"/>
    <n v="16"/>
    <x v="5"/>
    <n v="4.1666666666666664E-2"/>
    <n v="1.2958049999999997"/>
    <b v="1"/>
  </r>
  <r>
    <n v="1071"/>
    <n v="2"/>
    <d v="2012-02-16T14:23:59"/>
    <d v="2012-02-21T03:23:00"/>
    <n v="10"/>
    <d v="2012-02-17T16:51:22"/>
    <n v="0"/>
    <n v="16.850000000000001"/>
    <n v="17"/>
    <x v="20"/>
    <n v="0.1"/>
    <n v="0.84959999999999969"/>
    <b v="1"/>
  </r>
  <r>
    <n v="1072"/>
    <n v="1"/>
    <d v="2012-02-16T15:00:02"/>
    <d v="2012-04-16T15:00:00"/>
    <n v="12"/>
    <d v="2012-02-17T07:26:52"/>
    <n v="0"/>
    <n v="7.4333333333333336"/>
    <n v="7"/>
    <x v="18"/>
    <n v="8.3333333333333329E-2"/>
    <n v="0.56619444444444444"/>
    <b v="1"/>
  </r>
  <r>
    <n v="1073"/>
    <n v="7"/>
    <d v="2012-02-16T16:05:14"/>
    <d v="2012-04-16T16:05:00"/>
    <n v="24"/>
    <d v="2012-03-14T09:55:54"/>
    <n v="1"/>
    <n v="9.9166666666666661"/>
    <n v="10"/>
    <x v="10"/>
    <n v="4.1666666666666664E-2"/>
    <n v="1.2958049999999997"/>
    <b v="1"/>
  </r>
  <r>
    <n v="1074"/>
    <n v="1"/>
    <d v="2012-02-16T17:51:30"/>
    <d v="2012-04-16T17:51:00"/>
    <n v="8"/>
    <d v="2012-02-16T21:55:47"/>
    <n v="0"/>
    <n v="21.916666666666668"/>
    <n v="22"/>
    <x v="9"/>
    <n v="0.125"/>
    <n v="0.84929166666666667"/>
    <b v="1"/>
  </r>
  <r>
    <n v="1075"/>
    <n v="2"/>
    <d v="2012-02-16T17:38:16"/>
    <d v="2012-04-16T17:38:00"/>
    <n v="10"/>
    <d v="2012-02-17T15:07:01"/>
    <n v="0"/>
    <n v="15.116666666666667"/>
    <n v="15"/>
    <x v="17"/>
    <n v="0.1"/>
    <n v="0.84959999999999969"/>
    <b v="1"/>
  </r>
  <r>
    <n v="1076"/>
    <n v="1"/>
    <d v="2012-02-16T21:55:06"/>
    <d v="2012-02-19T02:54:40"/>
    <n v="8"/>
    <s v=""/>
    <n v="0"/>
    <s v="not cancelled"/>
    <s v="not cancelled"/>
    <x v="3"/>
    <n v="0.125"/>
    <n v="0.84929166666666667"/>
    <b v="0"/>
  </r>
  <r>
    <n v="1077"/>
    <n v="7"/>
    <d v="2012-02-17T01:25:18"/>
    <d v="2012-04-17T01:25:00"/>
    <n v="24"/>
    <d v="2012-03-07T14:11:08"/>
    <n v="0"/>
    <n v="14.183333333333334"/>
    <n v="14"/>
    <x v="7"/>
    <n v="4.1666666666666664E-2"/>
    <n v="1.2958049999999997"/>
    <b v="1"/>
  </r>
  <r>
    <n v="1078"/>
    <n v="6"/>
    <d v="2012-02-17T04:52:49"/>
    <d v="2012-04-17T04:52:00"/>
    <n v="24"/>
    <d v="2012-02-19T21:28:46"/>
    <n v="0"/>
    <n v="21.466666666666665"/>
    <n v="21"/>
    <x v="12"/>
    <n v="4.1666666666666664E-2"/>
    <n v="0.35218749999999999"/>
    <b v="1"/>
  </r>
  <r>
    <n v="1079"/>
    <n v="7"/>
    <d v="2012-02-17T06:07:34"/>
    <d v="2012-04-17T06:07:00"/>
    <n v="24"/>
    <d v="2012-02-24T17:34:23"/>
    <n v="0"/>
    <n v="17.566666666666666"/>
    <n v="18"/>
    <x v="1"/>
    <n v="4.1666666666666664E-2"/>
    <n v="1.2958049999999997"/>
    <b v="1"/>
  </r>
  <r>
    <n v="1080"/>
    <n v="3"/>
    <d v="2012-02-17T07:33:00"/>
    <d v="2012-04-17T07:33:00"/>
    <n v="24"/>
    <d v="2012-02-19T17:17:26"/>
    <n v="0"/>
    <n v="17.283333333333335"/>
    <n v="17"/>
    <x v="20"/>
    <n v="4.1666666666666664E-2"/>
    <n v="0.18133000000000002"/>
    <b v="1"/>
  </r>
  <r>
    <n v="1081"/>
    <n v="3"/>
    <d v="2012-02-17T08:51:22"/>
    <d v="2012-04-17T08:51:00"/>
    <n v="24"/>
    <d v="2012-02-19T15:42:34"/>
    <n v="0"/>
    <n v="15.7"/>
    <n v="16"/>
    <x v="5"/>
    <n v="4.1666666666666664E-2"/>
    <n v="0.18133000000000002"/>
    <b v="1"/>
  </r>
  <r>
    <n v="1082"/>
    <n v="3"/>
    <d v="2012-02-17T08:34:59"/>
    <d v="2012-02-19T15:34:35"/>
    <n v="24"/>
    <s v=""/>
    <n v="0"/>
    <s v="not cancelled"/>
    <s v="not cancelled"/>
    <x v="3"/>
    <n v="4.1666666666666664E-2"/>
    <n v="0.18133000000000002"/>
    <b v="0"/>
  </r>
  <r>
    <n v="1083"/>
    <n v="2"/>
    <d v="2012-02-17T08:41:32"/>
    <d v="2012-04-17T08:41:00"/>
    <n v="10"/>
    <d v="2012-02-17T12:07:42"/>
    <n v="0"/>
    <n v="12.116666666666667"/>
    <n v="12"/>
    <x v="8"/>
    <n v="0.1"/>
    <n v="0.84959999999999969"/>
    <b v="1"/>
  </r>
  <r>
    <n v="1084"/>
    <n v="8"/>
    <d v="2012-02-17T08:08:25"/>
    <d v="2012-02-19T19:08:00"/>
    <n v="3"/>
    <s v=""/>
    <n v="0"/>
    <s v="not cancelled"/>
    <s v="not cancelled"/>
    <x v="3"/>
    <n v="0.33333333333333331"/>
    <n v="0.29998222222222221"/>
    <b v="0"/>
  </r>
  <r>
    <n v="1085"/>
    <n v="3"/>
    <d v="2012-02-17T08:52:05"/>
    <d v="2012-04-17T08:52:00"/>
    <n v="24"/>
    <d v="2012-02-19T11:13:12"/>
    <n v="0"/>
    <n v="11.216666666666667"/>
    <n v="11"/>
    <x v="14"/>
    <n v="4.1666666666666664E-2"/>
    <n v="0.18133000000000002"/>
    <b v="1"/>
  </r>
  <r>
    <n v="1086"/>
    <n v="5"/>
    <d v="2012-02-17T12:52:57"/>
    <d v="2012-04-17T12:52:00"/>
    <n v="24"/>
    <d v="2012-02-21T02:20:54"/>
    <n v="0"/>
    <n v="2.3333333333333335"/>
    <n v="2"/>
    <x v="16"/>
    <n v="4.1666666666666664E-2"/>
    <n v="0.2815833333333333"/>
    <b v="1"/>
  </r>
  <r>
    <n v="1087"/>
    <n v="1"/>
    <d v="2012-02-17T13:30:26"/>
    <d v="2012-04-17T13:30:00"/>
    <n v="8"/>
    <d v="2012-02-18T20:08:37"/>
    <n v="0"/>
    <n v="20.133333333333333"/>
    <n v="20"/>
    <x v="15"/>
    <n v="0.125"/>
    <n v="0.84929166666666667"/>
    <b v="1"/>
  </r>
  <r>
    <n v="1088"/>
    <n v="6"/>
    <d v="2012-02-17T14:05:37"/>
    <d v="2012-04-17T14:05:00"/>
    <n v="24"/>
    <d v="2012-02-24T18:56:04"/>
    <n v="0"/>
    <n v="18.933333333333334"/>
    <n v="19"/>
    <x v="6"/>
    <n v="4.1666666666666664E-2"/>
    <n v="0.35218749999999999"/>
    <b v="1"/>
  </r>
  <r>
    <n v="1089"/>
    <n v="1"/>
    <d v="2012-02-17T14:53:42"/>
    <d v="2012-02-20T20:53:15"/>
    <n v="8"/>
    <s v=""/>
    <n v="0"/>
    <s v="not cancelled"/>
    <s v="not cancelled"/>
    <x v="3"/>
    <n v="0.125"/>
    <n v="0.84929166666666667"/>
    <b v="0"/>
  </r>
  <r>
    <n v="1090"/>
    <n v="1"/>
    <d v="2012-02-17T14:08:33"/>
    <d v="2012-04-17T14:08:00"/>
    <n v="8"/>
    <d v="2012-02-18T09:56:30"/>
    <n v="0"/>
    <n v="9.9333333333333336"/>
    <n v="10"/>
    <x v="10"/>
    <n v="0.125"/>
    <n v="0.84929166666666667"/>
    <b v="1"/>
  </r>
  <r>
    <n v="1091"/>
    <n v="10"/>
    <d v="2012-02-17T15:15:13"/>
    <d v="2012-04-17T15:15:00"/>
    <n v="1"/>
    <d v="2012-02-24T11:13:31"/>
    <n v="5"/>
    <n v="11.216666666666667"/>
    <n v="11"/>
    <x v="14"/>
    <n v="1"/>
    <n v="2.5716000000000001"/>
    <b v="1"/>
  </r>
  <r>
    <n v="1092"/>
    <n v="2"/>
    <d v="2012-02-17T16:52:36"/>
    <d v="2012-04-17T16:52:00"/>
    <n v="10"/>
    <d v="2012-02-18T13:13:34"/>
    <n v="0"/>
    <n v="13.216666666666667"/>
    <n v="13"/>
    <x v="11"/>
    <n v="0.1"/>
    <n v="0.84959999999999969"/>
    <b v="1"/>
  </r>
  <r>
    <n v="1093"/>
    <n v="1"/>
    <d v="2012-02-17T16:24:56"/>
    <d v="2012-04-17T16:24:00"/>
    <n v="8"/>
    <d v="2012-02-18T11:46:42"/>
    <n v="0"/>
    <n v="11.766666666666667"/>
    <n v="12"/>
    <x v="8"/>
    <n v="0.125"/>
    <n v="0.84929166666666667"/>
    <b v="1"/>
  </r>
  <r>
    <n v="1094"/>
    <n v="4"/>
    <d v="2012-02-17T16:28:49"/>
    <d v="2012-04-17T16:28:00"/>
    <n v="12"/>
    <d v="2012-02-21T14:43:11"/>
    <n v="0"/>
    <n v="14.716666666666667"/>
    <n v="15"/>
    <x v="17"/>
    <n v="8.3333333333333329E-2"/>
    <n v="1.448055119047619"/>
    <b v="1"/>
  </r>
  <r>
    <n v="1095"/>
    <n v="3"/>
    <d v="2012-02-17T17:13:51"/>
    <d v="2012-04-17T17:13:00"/>
    <n v="24"/>
    <d v="2012-02-20T17:12:51"/>
    <n v="0"/>
    <n v="17.2"/>
    <n v="17"/>
    <x v="20"/>
    <n v="4.1666666666666664E-2"/>
    <n v="0.18133000000000002"/>
    <b v="1"/>
  </r>
  <r>
    <n v="1096"/>
    <n v="3"/>
    <d v="2012-02-17T17:36:31"/>
    <d v="2012-02-22T13:35:55"/>
    <n v="24"/>
    <s v=""/>
    <n v="0"/>
    <s v="not cancelled"/>
    <s v="not cancelled"/>
    <x v="3"/>
    <n v="4.1666666666666664E-2"/>
    <n v="0.18133000000000002"/>
    <b v="0"/>
  </r>
  <r>
    <n v="1097"/>
    <n v="1"/>
    <d v="2012-02-17T17:50:25"/>
    <d v="2012-04-17T17:50:00"/>
    <n v="8"/>
    <d v="2012-02-18T06:17:31"/>
    <n v="0"/>
    <n v="6.2833333333333332"/>
    <n v="6"/>
    <x v="21"/>
    <n v="0.125"/>
    <n v="0.84929166666666667"/>
    <b v="1"/>
  </r>
  <r>
    <n v="1098"/>
    <n v="4"/>
    <d v="2012-02-17T19:01:48"/>
    <d v="2012-02-21T11:00:56"/>
    <n v="12"/>
    <s v=""/>
    <n v="0"/>
    <s v="not cancelled"/>
    <s v="not cancelled"/>
    <x v="3"/>
    <n v="8.3333333333333329E-2"/>
    <n v="1.448055119047619"/>
    <b v="0"/>
  </r>
  <r>
    <n v="1099"/>
    <n v="1"/>
    <d v="2012-02-17T20:50:11"/>
    <d v="2012-02-20T06:49:30"/>
    <n v="12"/>
    <s v=""/>
    <n v="0"/>
    <s v="not cancelled"/>
    <s v="not cancelled"/>
    <x v="3"/>
    <n v="8.3333333333333329E-2"/>
    <n v="0.56619444444444444"/>
    <b v="0"/>
  </r>
  <r>
    <n v="1100"/>
    <n v="1"/>
    <d v="2012-02-18T00:18:09"/>
    <d v="2012-04-18T00:18:00"/>
    <n v="8"/>
    <d v="2012-02-18T12:13:12"/>
    <n v="0"/>
    <n v="12.216666666666667"/>
    <n v="12"/>
    <x v="8"/>
    <n v="0.125"/>
    <n v="0.84929166666666667"/>
    <b v="1"/>
  </r>
  <r>
    <n v="1101"/>
    <n v="1"/>
    <d v="2012-02-18T01:10:19"/>
    <d v="2012-04-18T01:10:00"/>
    <n v="8"/>
    <d v="2012-02-18T08:12:17"/>
    <n v="0"/>
    <n v="8.1999999999999993"/>
    <n v="8"/>
    <x v="13"/>
    <n v="0.125"/>
    <n v="0.84929166666666667"/>
    <b v="1"/>
  </r>
  <r>
    <n v="1102"/>
    <n v="10"/>
    <d v="2012-02-18T06:09:02"/>
    <d v="2012-04-18T06:09:00"/>
    <n v="1"/>
    <d v="2012-02-25T15:48:45"/>
    <n v="2"/>
    <n v="15.8"/>
    <n v="16"/>
    <x v="5"/>
    <n v="1"/>
    <n v="2.5716000000000001"/>
    <b v="1"/>
  </r>
  <r>
    <n v="1103"/>
    <n v="2"/>
    <d v="2012-02-18T08:10:28"/>
    <d v="2012-02-21T09:09:32"/>
    <n v="10"/>
    <s v=""/>
    <n v="0"/>
    <s v="not cancelled"/>
    <s v="not cancelled"/>
    <x v="3"/>
    <n v="0.1"/>
    <n v="0.84959999999999969"/>
    <b v="0"/>
  </r>
  <r>
    <n v="1104"/>
    <n v="9"/>
    <d v="2012-02-18T09:37:31"/>
    <d v="2012-04-18T09:37:00"/>
    <n v="5"/>
    <d v="2012-02-21T11:33:29"/>
    <n v="0"/>
    <n v="11.55"/>
    <n v="12"/>
    <x v="8"/>
    <n v="0.2"/>
    <n v="5.6740000000000004"/>
    <b v="1"/>
  </r>
  <r>
    <n v="1105"/>
    <n v="7"/>
    <d v="2012-02-18T10:55:53"/>
    <d v="2012-04-18T10:55:00"/>
    <n v="24"/>
    <d v="2012-03-02T12:50:56"/>
    <n v="0"/>
    <n v="12.833333333333334"/>
    <n v="13"/>
    <x v="11"/>
    <n v="4.1666666666666664E-2"/>
    <n v="1.2958049999999997"/>
    <b v="1"/>
  </r>
  <r>
    <n v="1106"/>
    <n v="2"/>
    <d v="2012-02-18T10:03:36"/>
    <d v="2012-04-18T10:03:00"/>
    <n v="10"/>
    <d v="2012-02-19T16:27:07"/>
    <n v="0"/>
    <n v="16.45"/>
    <n v="16"/>
    <x v="5"/>
    <n v="0.1"/>
    <n v="0.84959999999999969"/>
    <b v="1"/>
  </r>
  <r>
    <n v="1107"/>
    <n v="1"/>
    <d v="2012-02-18T10:30:36"/>
    <d v="2012-04-18T10:30:00"/>
    <n v="8"/>
    <d v="2012-02-19T15:38:41"/>
    <n v="0"/>
    <n v="15.633333333333333"/>
    <n v="16"/>
    <x v="5"/>
    <n v="0.125"/>
    <n v="0.84929166666666667"/>
    <b v="1"/>
  </r>
  <r>
    <n v="1108"/>
    <n v="3"/>
    <d v="2012-02-18T11:12:18"/>
    <d v="2012-04-18T11:12:00"/>
    <n v="24"/>
    <d v="2012-02-20T12:39:12"/>
    <n v="0"/>
    <n v="12.65"/>
    <n v="13"/>
    <x v="11"/>
    <n v="4.1666666666666664E-2"/>
    <n v="0.18133000000000002"/>
    <b v="1"/>
  </r>
  <r>
    <n v="1109"/>
    <n v="2"/>
    <d v="2012-02-18T11:14:10"/>
    <d v="2012-02-21T08:13:45"/>
    <n v="10"/>
    <s v=""/>
    <n v="0"/>
    <s v="not cancelled"/>
    <s v="not cancelled"/>
    <x v="3"/>
    <n v="0.1"/>
    <n v="0.84959999999999969"/>
    <b v="0"/>
  </r>
  <r>
    <n v="1110"/>
    <n v="1"/>
    <d v="2012-02-18T11:47:14"/>
    <d v="2012-04-18T11:47:00"/>
    <n v="8"/>
    <d v="2012-02-19T10:44:15"/>
    <n v="0"/>
    <n v="10.733333333333333"/>
    <n v="11"/>
    <x v="14"/>
    <n v="0.125"/>
    <n v="0.84929166666666667"/>
    <b v="1"/>
  </r>
  <r>
    <n v="1111"/>
    <n v="3"/>
    <d v="2012-02-18T12:29:27"/>
    <d v="2012-04-18T12:29:00"/>
    <n v="24"/>
    <d v="2012-02-20T09:45:00"/>
    <n v="0"/>
    <n v="9.75"/>
    <n v="10"/>
    <x v="10"/>
    <n v="4.1666666666666664E-2"/>
    <n v="0.18133000000000002"/>
    <b v="1"/>
  </r>
  <r>
    <n v="1112"/>
    <n v="1"/>
    <d v="2012-02-18T14:08:01"/>
    <d v="2012-02-21T03:07:01"/>
    <n v="12"/>
    <s v=""/>
    <n v="0"/>
    <s v="not cancelled"/>
    <s v="not cancelled"/>
    <x v="3"/>
    <n v="8.3333333333333329E-2"/>
    <n v="0.56619444444444444"/>
    <b v="0"/>
  </r>
  <r>
    <n v="1113"/>
    <n v="3"/>
    <d v="2012-02-18T14:13:53"/>
    <d v="2012-04-18T14:13:00"/>
    <n v="24"/>
    <d v="2012-02-21T19:23:56"/>
    <n v="0"/>
    <n v="19.383333333333333"/>
    <n v="19"/>
    <x v="6"/>
    <n v="4.1666666666666664E-2"/>
    <n v="0.18133000000000002"/>
    <b v="1"/>
  </r>
  <r>
    <n v="1114"/>
    <n v="1"/>
    <d v="2012-02-18T14:52:54"/>
    <d v="2012-04-18T14:52:00"/>
    <n v="8"/>
    <d v="2012-02-18T17:05:47"/>
    <n v="0"/>
    <n v="17.083333333333332"/>
    <n v="17"/>
    <x v="20"/>
    <n v="0.125"/>
    <n v="0.84929166666666667"/>
    <b v="1"/>
  </r>
  <r>
    <n v="1115"/>
    <n v="4"/>
    <d v="2012-02-18T14:31:36"/>
    <d v="2012-04-18T14:31:00"/>
    <n v="12"/>
    <d v="2012-02-21T20:22:30"/>
    <n v="0"/>
    <n v="20.366666666666667"/>
    <n v="20"/>
    <x v="15"/>
    <n v="8.3333333333333329E-2"/>
    <n v="1.448055119047619"/>
    <b v="1"/>
  </r>
  <r>
    <n v="1116"/>
    <n v="4"/>
    <d v="2012-02-18T15:10:14"/>
    <d v="2012-04-18T15:10:00"/>
    <n v="12"/>
    <d v="2012-02-21T14:00:19"/>
    <n v="0"/>
    <n v="14"/>
    <n v="14"/>
    <x v="7"/>
    <n v="8.3333333333333329E-2"/>
    <n v="1.448055119047619"/>
    <b v="1"/>
  </r>
  <r>
    <n v="1117"/>
    <n v="1"/>
    <d v="2012-02-18T15:14:02"/>
    <d v="2012-04-18T15:14:00"/>
    <n v="8"/>
    <d v="2012-02-19T15:31:43"/>
    <n v="0"/>
    <n v="15.516666666666667"/>
    <n v="16"/>
    <x v="5"/>
    <n v="0.125"/>
    <n v="0.84929166666666667"/>
    <b v="1"/>
  </r>
  <r>
    <n v="1118"/>
    <n v="5"/>
    <d v="2012-02-18T16:32:30"/>
    <d v="2012-04-18T16:32:00"/>
    <n v="24"/>
    <d v="2012-02-22T09:31:34"/>
    <n v="0"/>
    <n v="9.5166666666666675"/>
    <n v="10"/>
    <x v="10"/>
    <n v="4.1666666666666664E-2"/>
    <n v="0.2815833333333333"/>
    <b v="1"/>
  </r>
  <r>
    <n v="1119"/>
    <n v="2"/>
    <d v="2012-02-18T17:43:42"/>
    <d v="2012-04-18T17:43:00"/>
    <n v="10"/>
    <d v="2012-02-19T18:26:27"/>
    <n v="0"/>
    <n v="18.433333333333334"/>
    <n v="18"/>
    <x v="1"/>
    <n v="0.1"/>
    <n v="0.84959999999999969"/>
    <b v="1"/>
  </r>
  <r>
    <n v="1120"/>
    <n v="5"/>
    <d v="2012-02-18T20:43:38"/>
    <d v="2012-02-21T20:42:58"/>
    <n v="24"/>
    <s v=""/>
    <n v="0"/>
    <s v="not cancelled"/>
    <s v="not cancelled"/>
    <x v="3"/>
    <n v="4.1666666666666664E-2"/>
    <n v="0.2815833333333333"/>
    <b v="0"/>
  </r>
  <r>
    <n v="1121"/>
    <n v="4"/>
    <d v="2012-02-18T21:13:27"/>
    <d v="2012-04-18T21:13:00"/>
    <n v="12"/>
    <d v="2012-02-20T20:22:06"/>
    <n v="0"/>
    <n v="20.366666666666667"/>
    <n v="20"/>
    <x v="15"/>
    <n v="8.3333333333333329E-2"/>
    <n v="1.448055119047619"/>
    <b v="1"/>
  </r>
  <r>
    <n v="1122"/>
    <n v="7"/>
    <d v="2012-02-19T01:09:18"/>
    <d v="2012-04-19T01:09:00"/>
    <n v="24"/>
    <d v="2012-02-24T12:14:02"/>
    <n v="0"/>
    <n v="12.233333333333333"/>
    <n v="12"/>
    <x v="8"/>
    <n v="4.1666666666666664E-2"/>
    <n v="1.2958049999999997"/>
    <b v="1"/>
  </r>
  <r>
    <n v="1123"/>
    <n v="1"/>
    <d v="2012-02-19T04:26:14"/>
    <d v="2012-04-19T04:26:00"/>
    <n v="8"/>
    <d v="2012-02-19T23:06:16"/>
    <n v="0"/>
    <n v="23.1"/>
    <n v="23"/>
    <x v="0"/>
    <n v="0.125"/>
    <n v="0.84929166666666667"/>
    <b v="1"/>
  </r>
  <r>
    <n v="1124"/>
    <n v="1"/>
    <d v="2012-02-19T04:49:50"/>
    <d v="2012-04-19T04:49:00"/>
    <n v="8"/>
    <d v="2012-02-19T10:48:25"/>
    <n v="0"/>
    <n v="10.8"/>
    <n v="11"/>
    <x v="14"/>
    <n v="0.125"/>
    <n v="0.84929166666666667"/>
    <b v="1"/>
  </r>
  <r>
    <n v="1125"/>
    <n v="1"/>
    <d v="2012-02-19T07:51:09"/>
    <d v="2012-04-19T07:51:00"/>
    <n v="8"/>
    <d v="2012-02-20T10:18:20"/>
    <n v="0"/>
    <n v="10.3"/>
    <n v="10"/>
    <x v="10"/>
    <n v="0.125"/>
    <n v="0.84929166666666667"/>
    <b v="1"/>
  </r>
  <r>
    <n v="1126"/>
    <n v="3"/>
    <d v="2012-02-19T08:21:11"/>
    <d v="2012-04-19T08:21:00"/>
    <n v="24"/>
    <d v="2012-02-21T10:11:48"/>
    <n v="0"/>
    <n v="10.183333333333334"/>
    <n v="10"/>
    <x v="10"/>
    <n v="4.1666666666666664E-2"/>
    <n v="0.18133000000000002"/>
    <b v="1"/>
  </r>
  <r>
    <n v="1127"/>
    <n v="5"/>
    <d v="2012-02-19T09:18:31"/>
    <d v="2012-04-19T09:18:00"/>
    <n v="24"/>
    <d v="2012-02-20T15:08:06"/>
    <n v="0"/>
    <n v="15.133333333333333"/>
    <n v="15"/>
    <x v="17"/>
    <n v="4.1666666666666664E-2"/>
    <n v="0.2815833333333333"/>
    <b v="1"/>
  </r>
  <r>
    <n v="1128"/>
    <n v="4"/>
    <d v="2012-02-19T09:39:22"/>
    <d v="2012-04-19T09:39:00"/>
    <n v="12"/>
    <d v="2012-02-20T08:58:21"/>
    <n v="0"/>
    <n v="8.9666666666666668"/>
    <n v="9"/>
    <x v="4"/>
    <n v="8.3333333333333329E-2"/>
    <n v="1.448055119047619"/>
    <b v="1"/>
  </r>
  <r>
    <n v="1129"/>
    <n v="1"/>
    <d v="2012-02-19T10:48:06"/>
    <d v="2012-04-19T10:48:00"/>
    <n v="8"/>
    <d v="2012-02-20T15:25:56"/>
    <n v="0"/>
    <n v="15.416666666666666"/>
    <n v="15"/>
    <x v="17"/>
    <n v="0.125"/>
    <n v="0.84929166666666667"/>
    <b v="1"/>
  </r>
  <r>
    <n v="1130"/>
    <n v="4"/>
    <d v="2012-02-19T10:27:14"/>
    <d v="2012-02-21T13:27:05"/>
    <n v="12"/>
    <s v=""/>
    <n v="0"/>
    <s v="not cancelled"/>
    <s v="not cancelled"/>
    <x v="3"/>
    <n v="8.3333333333333329E-2"/>
    <n v="1.448055119047619"/>
    <b v="0"/>
  </r>
  <r>
    <n v="1131"/>
    <n v="1"/>
    <d v="2012-02-19T12:00:34"/>
    <d v="2012-04-19T12:00:00"/>
    <n v="8"/>
    <d v="2012-02-20T17:43:10"/>
    <n v="0"/>
    <n v="17.716666666666665"/>
    <n v="18"/>
    <x v="1"/>
    <n v="0.125"/>
    <n v="0.84929166666666667"/>
    <b v="1"/>
  </r>
  <r>
    <n v="1132"/>
    <n v="2"/>
    <d v="2012-02-19T14:13:50"/>
    <d v="2012-02-23T09:13:25"/>
    <n v="10"/>
    <s v=""/>
    <n v="0"/>
    <s v="not cancelled"/>
    <s v="not cancelled"/>
    <x v="3"/>
    <n v="0.1"/>
    <n v="0.84959999999999969"/>
    <b v="0"/>
  </r>
  <r>
    <n v="1133"/>
    <n v="7"/>
    <d v="2012-02-19T14:32:14"/>
    <d v="2012-04-19T14:32:00"/>
    <n v="24"/>
    <d v="2012-03-06T20:38:40"/>
    <n v="1"/>
    <n v="20.633333333333333"/>
    <n v="21"/>
    <x v="12"/>
    <n v="4.1666666666666664E-2"/>
    <n v="1.2958049999999997"/>
    <b v="1"/>
  </r>
  <r>
    <n v="1134"/>
    <n v="1"/>
    <d v="2012-02-19T14:41:17"/>
    <d v="2012-04-19T14:41:00"/>
    <n v="8"/>
    <d v="2012-02-20T09:56:51"/>
    <n v="0"/>
    <n v="9.9333333333333336"/>
    <n v="10"/>
    <x v="10"/>
    <n v="0.125"/>
    <n v="0.84929166666666667"/>
    <b v="1"/>
  </r>
  <r>
    <n v="1135"/>
    <n v="4"/>
    <d v="2012-02-19T15:26:00"/>
    <d v="2012-04-19T15:26:00"/>
    <n v="12"/>
    <d v="2012-02-22T09:28:59"/>
    <n v="0"/>
    <n v="9.4666666666666668"/>
    <n v="9"/>
    <x v="4"/>
    <n v="8.3333333333333329E-2"/>
    <n v="1.448055119047619"/>
    <b v="1"/>
  </r>
  <r>
    <n v="1136"/>
    <n v="4"/>
    <d v="2012-02-19T15:50:19"/>
    <d v="2012-04-19T15:50:00"/>
    <n v="12"/>
    <d v="2012-02-24T02:05:24"/>
    <n v="0"/>
    <n v="2.0833333333333335"/>
    <n v="2"/>
    <x v="16"/>
    <n v="8.3333333333333329E-2"/>
    <n v="1.448055119047619"/>
    <b v="1"/>
  </r>
  <r>
    <n v="1137"/>
    <n v="6"/>
    <d v="2012-02-19T15:50:20"/>
    <d v="2012-04-19T15:50:00"/>
    <n v="24"/>
    <d v="2012-03-01T14:36:45"/>
    <n v="0"/>
    <n v="14.6"/>
    <n v="15"/>
    <x v="17"/>
    <n v="4.1666666666666664E-2"/>
    <n v="0.35218749999999999"/>
    <b v="1"/>
  </r>
  <r>
    <n v="1138"/>
    <n v="1"/>
    <d v="2012-02-19T16:33:01"/>
    <d v="2012-02-21T21:32:35"/>
    <n v="8"/>
    <s v=""/>
    <n v="0"/>
    <s v="not cancelled"/>
    <s v="not cancelled"/>
    <x v="3"/>
    <n v="0.125"/>
    <n v="0.84929166666666667"/>
    <b v="0"/>
  </r>
  <r>
    <n v="1139"/>
    <n v="1"/>
    <d v="2012-02-19T17:20:41"/>
    <d v="2012-04-19T17:20:00"/>
    <n v="8"/>
    <d v="2012-02-19T21:24:04"/>
    <n v="0"/>
    <n v="21.4"/>
    <n v="21"/>
    <x v="12"/>
    <n v="0.125"/>
    <n v="0.84929166666666667"/>
    <b v="1"/>
  </r>
  <r>
    <n v="1140"/>
    <n v="1"/>
    <d v="2012-02-19T17:57:44"/>
    <d v="2012-04-19T17:57:00"/>
    <n v="8"/>
    <d v="2012-02-20T09:51:31"/>
    <n v="0"/>
    <n v="9.85"/>
    <n v="10"/>
    <x v="10"/>
    <n v="0.125"/>
    <n v="0.84929166666666667"/>
    <b v="1"/>
  </r>
  <r>
    <n v="1141"/>
    <n v="2"/>
    <d v="2012-02-19T17:50:50"/>
    <d v="2012-04-19T17:50:00"/>
    <n v="10"/>
    <d v="2012-02-20T09:47:13"/>
    <n v="0"/>
    <n v="9.7833333333333332"/>
    <n v="10"/>
    <x v="10"/>
    <n v="0.1"/>
    <n v="0.84959999999999969"/>
    <b v="1"/>
  </r>
  <r>
    <n v="1142"/>
    <n v="4"/>
    <d v="2012-02-19T18:13:14"/>
    <d v="2012-04-19T18:13:00"/>
    <n v="12"/>
    <d v="2012-02-21T07:13:10"/>
    <n v="0"/>
    <n v="7.2166666666666668"/>
    <n v="7"/>
    <x v="18"/>
    <n v="8.3333333333333329E-2"/>
    <n v="1.448055119047619"/>
    <b v="1"/>
  </r>
  <r>
    <n v="1143"/>
    <n v="7"/>
    <d v="2012-02-19T19:48:33"/>
    <d v="2012-04-19T19:48:00"/>
    <n v="24"/>
    <d v="2012-03-03T13:39:48"/>
    <n v="0"/>
    <n v="13.65"/>
    <n v="14"/>
    <x v="7"/>
    <n v="4.1666666666666664E-2"/>
    <n v="1.2958049999999997"/>
    <b v="1"/>
  </r>
  <r>
    <n v="1144"/>
    <n v="5"/>
    <d v="2012-02-19T20:05:54"/>
    <d v="2012-04-19T20:05:00"/>
    <n v="24"/>
    <d v="2012-02-22T13:44:49"/>
    <n v="0"/>
    <n v="13.733333333333333"/>
    <n v="14"/>
    <x v="7"/>
    <n v="4.1666666666666664E-2"/>
    <n v="0.2815833333333333"/>
    <b v="1"/>
  </r>
  <r>
    <n v="1145"/>
    <n v="7"/>
    <d v="2012-02-19T21:46:24"/>
    <d v="2012-04-19T21:46:00"/>
    <n v="24"/>
    <d v="2012-03-06T21:42:59"/>
    <n v="0"/>
    <n v="21.7"/>
    <n v="22"/>
    <x v="9"/>
    <n v="4.1666666666666664E-2"/>
    <n v="1.2958049999999997"/>
    <b v="1"/>
  </r>
  <r>
    <n v="1146"/>
    <n v="10"/>
    <d v="2012-02-19T22:23:11"/>
    <d v="2012-04-19T22:23:00"/>
    <n v="1"/>
    <d v="2012-02-26T11:15:23"/>
    <n v="4"/>
    <n v="11.25"/>
    <n v="11"/>
    <x v="14"/>
    <n v="1"/>
    <n v="2.5716000000000001"/>
    <b v="1"/>
  </r>
  <r>
    <n v="1147"/>
    <n v="1"/>
    <d v="2012-02-20T01:28:00"/>
    <d v="2012-02-24T09:28:00"/>
    <n v="12"/>
    <d v="2012-02-20T22:38:54"/>
    <n v="0"/>
    <n v="22.633333333333333"/>
    <n v="23"/>
    <x v="0"/>
    <n v="8.3333333333333329E-2"/>
    <n v="0.56619444444444444"/>
    <b v="1"/>
  </r>
  <r>
    <n v="1148"/>
    <n v="7"/>
    <d v="2012-02-20T01:37:56"/>
    <d v="2012-04-20T01:37:00"/>
    <n v="24"/>
    <d v="2012-02-23T12:02:43"/>
    <n v="0"/>
    <n v="12.033333333333333"/>
    <n v="12"/>
    <x v="8"/>
    <n v="4.1666666666666664E-2"/>
    <n v="1.2958049999999997"/>
    <b v="1"/>
  </r>
  <r>
    <n v="1149"/>
    <n v="5"/>
    <d v="2012-02-20T05:41:39"/>
    <d v="2012-04-20T05:41:00"/>
    <n v="24"/>
    <d v="2012-02-24T10:49:45"/>
    <n v="0"/>
    <n v="10.816666666666666"/>
    <n v="11"/>
    <x v="14"/>
    <n v="4.1666666666666664E-2"/>
    <n v="0.2815833333333333"/>
    <b v="1"/>
  </r>
  <r>
    <n v="1150"/>
    <n v="1"/>
    <d v="2012-02-20T06:03:43"/>
    <d v="2012-04-20T06:03:00"/>
    <n v="12"/>
    <d v="2012-02-21T09:35:31"/>
    <n v="0"/>
    <n v="9.5833333333333339"/>
    <n v="10"/>
    <x v="10"/>
    <n v="8.3333333333333329E-2"/>
    <n v="0.56619444444444444"/>
    <b v="1"/>
  </r>
  <r>
    <n v="1151"/>
    <n v="3"/>
    <d v="2012-02-20T07:08:29"/>
    <d v="2012-04-20T07:08:00"/>
    <n v="24"/>
    <d v="2012-02-22T17:41:48"/>
    <n v="0"/>
    <n v="17.683333333333334"/>
    <n v="18"/>
    <x v="1"/>
    <n v="4.1666666666666664E-2"/>
    <n v="0.18133000000000002"/>
    <b v="1"/>
  </r>
  <r>
    <n v="1152"/>
    <n v="1"/>
    <d v="2012-02-20T11:28:30"/>
    <d v="2012-02-22T21:27:40"/>
    <n v="12"/>
    <s v=""/>
    <n v="0"/>
    <s v="not cancelled"/>
    <s v="not cancelled"/>
    <x v="3"/>
    <n v="8.3333333333333329E-2"/>
    <n v="0.56619444444444444"/>
    <b v="0"/>
  </r>
  <r>
    <n v="1153"/>
    <n v="4"/>
    <d v="2012-02-20T11:22:01"/>
    <d v="2012-02-22T21:21:11"/>
    <n v="12"/>
    <s v=""/>
    <n v="0"/>
    <s v="not cancelled"/>
    <s v="not cancelled"/>
    <x v="3"/>
    <n v="8.3333333333333329E-2"/>
    <n v="1.448055119047619"/>
    <b v="0"/>
  </r>
  <r>
    <n v="1154"/>
    <n v="6"/>
    <d v="2012-02-20T12:32:49"/>
    <d v="2012-04-20T12:32:00"/>
    <n v="24"/>
    <d v="2012-02-26T18:56:17"/>
    <n v="0"/>
    <n v="18.933333333333334"/>
    <n v="19"/>
    <x v="6"/>
    <n v="4.1666666666666664E-2"/>
    <n v="0.35218749999999999"/>
    <b v="1"/>
  </r>
  <r>
    <n v="1155"/>
    <n v="5"/>
    <d v="2012-02-20T12:38:16"/>
    <d v="2012-04-20T12:38:00"/>
    <n v="24"/>
    <d v="2012-02-24T03:43:22"/>
    <n v="0"/>
    <n v="3.7166666666666668"/>
    <n v="4"/>
    <x v="24"/>
    <n v="4.1666666666666664E-2"/>
    <n v="0.2815833333333333"/>
    <b v="1"/>
  </r>
  <r>
    <n v="1156"/>
    <n v="1"/>
    <d v="2012-02-20T14:30:12"/>
    <d v="2012-04-20T14:30:00"/>
    <n v="8"/>
    <d v="2012-02-20T15:46:09"/>
    <n v="0"/>
    <n v="15.766666666666667"/>
    <n v="16"/>
    <x v="5"/>
    <n v="0.125"/>
    <n v="0.84929166666666667"/>
    <b v="1"/>
  </r>
  <r>
    <n v="1157"/>
    <n v="3"/>
    <d v="2012-02-20T14:55:34"/>
    <d v="2012-04-20T14:55:00"/>
    <n v="24"/>
    <d v="2012-02-23T10:24:21"/>
    <n v="0"/>
    <n v="10.4"/>
    <n v="10"/>
    <x v="10"/>
    <n v="4.1666666666666664E-2"/>
    <n v="0.18133000000000002"/>
    <b v="1"/>
  </r>
  <r>
    <n v="1158"/>
    <n v="1"/>
    <d v="2012-02-20T16:47:21"/>
    <d v="2012-02-23T22:46:55"/>
    <n v="8"/>
    <s v=""/>
    <n v="0"/>
    <s v="not cancelled"/>
    <s v="not cancelled"/>
    <x v="3"/>
    <n v="0.125"/>
    <n v="0.84929166666666667"/>
    <b v="0"/>
  </r>
  <r>
    <n v="1159"/>
    <n v="10"/>
    <d v="2012-02-20T17:51:40"/>
    <d v="2012-02-23T13:51:00"/>
    <n v="1"/>
    <s v=""/>
    <n v="1"/>
    <s v="not cancelled"/>
    <s v="not cancelled"/>
    <x v="3"/>
    <n v="1"/>
    <n v="2.5716000000000001"/>
    <b v="0"/>
  </r>
  <r>
    <n v="1160"/>
    <n v="3"/>
    <d v="2012-02-20T17:08:51"/>
    <d v="2012-04-20T17:08:00"/>
    <n v="24"/>
    <d v="2012-02-23T11:46:54"/>
    <n v="0"/>
    <n v="11.766666666666667"/>
    <n v="12"/>
    <x v="8"/>
    <n v="4.1666666666666664E-2"/>
    <n v="0.18133000000000002"/>
    <b v="1"/>
  </r>
  <r>
    <n v="1161"/>
    <n v="3"/>
    <d v="2012-02-20T18:44:23"/>
    <d v="2012-04-20T18:44:00"/>
    <n v="24"/>
    <d v="2012-02-22T17:22:11"/>
    <n v="0"/>
    <n v="17.366666666666667"/>
    <n v="17"/>
    <x v="20"/>
    <n v="4.1666666666666664E-2"/>
    <n v="0.18133000000000002"/>
    <b v="1"/>
  </r>
  <r>
    <n v="1162"/>
    <n v="1"/>
    <d v="2012-02-20T19:40:37"/>
    <d v="2012-04-20T19:40:00"/>
    <n v="12"/>
    <d v="2012-02-21T12:31:13"/>
    <n v="0"/>
    <n v="12.516666666666667"/>
    <n v="13"/>
    <x v="11"/>
    <n v="8.3333333333333329E-2"/>
    <n v="0.56619444444444444"/>
    <b v="1"/>
  </r>
  <r>
    <n v="1163"/>
    <n v="7"/>
    <d v="2012-02-20T21:48:11"/>
    <d v="2012-04-20T21:48:00"/>
    <n v="24"/>
    <d v="2012-03-07T15:33:56"/>
    <n v="0"/>
    <n v="15.55"/>
    <n v="16"/>
    <x v="5"/>
    <n v="4.1666666666666664E-2"/>
    <n v="1.2958049999999997"/>
    <b v="1"/>
  </r>
  <r>
    <n v="1164"/>
    <n v="11"/>
    <d v="2012-02-20T22:35:18"/>
    <d v="2012-04-20T22:35:00"/>
    <n v="1"/>
    <d v="2012-02-27T14:20:21"/>
    <n v="0"/>
    <n v="14.333333333333334"/>
    <n v="14"/>
    <x v="7"/>
    <n v="1"/>
    <n v="1"/>
    <b v="1"/>
  </r>
  <r>
    <n v="1165"/>
    <n v="5"/>
    <d v="2012-02-20T23:32:06"/>
    <d v="2012-04-20T23:32:00"/>
    <n v="24"/>
    <d v="2012-02-22T13:23:58"/>
    <n v="0"/>
    <n v="13.383333333333333"/>
    <n v="13"/>
    <x v="11"/>
    <n v="4.1666666666666664E-2"/>
    <n v="0.2815833333333333"/>
    <b v="1"/>
  </r>
  <r>
    <n v="1166"/>
    <n v="1"/>
    <d v="2012-02-21T00:29:08"/>
    <d v="2012-04-21T00:29:00"/>
    <n v="12"/>
    <d v="2012-02-22T11:52:35"/>
    <n v="0"/>
    <n v="11.866666666666667"/>
    <n v="12"/>
    <x v="8"/>
    <n v="8.3333333333333329E-2"/>
    <n v="0.56619444444444444"/>
    <b v="1"/>
  </r>
  <r>
    <n v="1167"/>
    <n v="7"/>
    <d v="2012-02-21T01:25:12"/>
    <d v="2012-02-23T07:24:18"/>
    <n v="24"/>
    <s v=""/>
    <n v="0"/>
    <s v="not cancelled"/>
    <s v="not cancelled"/>
    <x v="3"/>
    <n v="4.1666666666666664E-2"/>
    <n v="1.2958049999999997"/>
    <b v="0"/>
  </r>
  <r>
    <n v="1168"/>
    <n v="6"/>
    <d v="2012-02-21T03:49:38"/>
    <d v="2012-04-21T03:49:00"/>
    <n v="24"/>
    <d v="2012-02-28T11:23:02"/>
    <n v="0"/>
    <n v="11.383333333333333"/>
    <n v="11"/>
    <x v="14"/>
    <n v="4.1666666666666664E-2"/>
    <n v="0.35218749999999999"/>
    <b v="1"/>
  </r>
  <r>
    <n v="1169"/>
    <n v="6"/>
    <d v="2012-02-21T06:20:15"/>
    <d v="2012-02-23T12:19:21"/>
    <n v="24"/>
    <s v=""/>
    <n v="0"/>
    <s v="not cancelled"/>
    <s v="not cancelled"/>
    <x v="3"/>
    <n v="4.1666666666666664E-2"/>
    <n v="0.35218749999999999"/>
    <b v="0"/>
  </r>
  <r>
    <n v="1170"/>
    <n v="4"/>
    <d v="2012-02-21T08:00:44"/>
    <d v="2012-04-21T08:00:00"/>
    <n v="12"/>
    <d v="2012-02-23T17:20:11"/>
    <n v="0"/>
    <n v="17.333333333333332"/>
    <n v="17"/>
    <x v="20"/>
    <n v="8.3333333333333329E-2"/>
    <n v="1.448055119047619"/>
    <b v="1"/>
  </r>
  <r>
    <n v="1171"/>
    <n v="1"/>
    <d v="2012-02-21T10:56:31"/>
    <d v="2012-04-21T10:56:00"/>
    <n v="8"/>
    <d v="2012-02-21T11:20:54"/>
    <n v="0"/>
    <n v="11.333333333333334"/>
    <n v="11"/>
    <x v="14"/>
    <n v="0.125"/>
    <n v="0.84929166666666667"/>
    <b v="1"/>
  </r>
  <r>
    <n v="1172"/>
    <n v="2"/>
    <d v="2012-02-21T11:16:19"/>
    <d v="2012-04-21T11:16:00"/>
    <n v="10"/>
    <d v="2012-02-22T08:40:16"/>
    <n v="0"/>
    <n v="8.6666666666666661"/>
    <n v="9"/>
    <x v="4"/>
    <n v="0.1"/>
    <n v="0.84959999999999969"/>
    <b v="1"/>
  </r>
  <r>
    <n v="1173"/>
    <n v="4"/>
    <d v="2012-02-21T11:55:01"/>
    <d v="2012-04-21T11:55:00"/>
    <n v="12"/>
    <d v="2012-02-24T08:41:33"/>
    <n v="0"/>
    <n v="8.6833333333333336"/>
    <n v="9"/>
    <x v="4"/>
    <n v="8.3333333333333329E-2"/>
    <n v="1.448055119047619"/>
    <b v="1"/>
  </r>
  <r>
    <n v="1174"/>
    <n v="4"/>
    <d v="2012-02-21T11:14:37"/>
    <d v="2012-02-23T13:14:00"/>
    <n v="12"/>
    <s v=""/>
    <n v="0"/>
    <s v="not cancelled"/>
    <s v="not cancelled"/>
    <x v="3"/>
    <n v="8.3333333333333329E-2"/>
    <n v="1.448055119047619"/>
    <b v="0"/>
  </r>
  <r>
    <n v="1175"/>
    <n v="1"/>
    <d v="2012-02-21T11:10:30"/>
    <d v="2012-02-23T13:09:51"/>
    <n v="12"/>
    <s v=""/>
    <n v="0"/>
    <s v="not cancelled"/>
    <s v="not cancelled"/>
    <x v="3"/>
    <n v="8.3333333333333329E-2"/>
    <n v="0.56619444444444444"/>
    <b v="0"/>
  </r>
  <r>
    <n v="1176"/>
    <n v="2"/>
    <d v="2012-02-21T12:03:42"/>
    <d v="2012-04-21T12:03:00"/>
    <n v="10"/>
    <d v="2012-02-22T09:45:44"/>
    <n v="0"/>
    <n v="9.75"/>
    <n v="10"/>
    <x v="10"/>
    <n v="0.1"/>
    <n v="0.84959999999999969"/>
    <b v="1"/>
  </r>
  <r>
    <n v="1177"/>
    <n v="1"/>
    <d v="2012-02-21T12:50:34"/>
    <d v="2012-04-21T12:50:00"/>
    <n v="8"/>
    <d v="2012-02-22T14:13:40"/>
    <n v="0"/>
    <n v="14.216666666666667"/>
    <n v="14"/>
    <x v="7"/>
    <n v="0.125"/>
    <n v="0.84929166666666667"/>
    <b v="1"/>
  </r>
  <r>
    <n v="1178"/>
    <n v="6"/>
    <d v="2012-02-21T13:40:19"/>
    <d v="2012-04-21T13:40:00"/>
    <n v="24"/>
    <d v="2012-02-28T13:27:39"/>
    <n v="0"/>
    <n v="13.45"/>
    <n v="13"/>
    <x v="11"/>
    <n v="4.1666666666666664E-2"/>
    <n v="0.35218749999999999"/>
    <b v="1"/>
  </r>
  <r>
    <n v="1179"/>
    <n v="5"/>
    <d v="2012-02-21T13:48:33"/>
    <d v="2012-04-21T13:48:00"/>
    <n v="24"/>
    <d v="2012-02-25T12:34:27"/>
    <n v="0"/>
    <n v="12.566666666666666"/>
    <n v="13"/>
    <x v="11"/>
    <n v="4.1666666666666664E-2"/>
    <n v="0.2815833333333333"/>
    <b v="1"/>
  </r>
  <r>
    <n v="1180"/>
    <n v="1"/>
    <d v="2012-02-21T15:57:34"/>
    <d v="2012-04-21T15:57:00"/>
    <n v="8"/>
    <d v="2012-02-22T09:31:38"/>
    <n v="0"/>
    <n v="9.5166666666666675"/>
    <n v="10"/>
    <x v="10"/>
    <n v="0.125"/>
    <n v="0.84929166666666667"/>
    <b v="1"/>
  </r>
  <r>
    <n v="1181"/>
    <n v="11"/>
    <d v="2012-02-21T17:25:11"/>
    <d v="2012-04-21T17:25:00"/>
    <n v="1"/>
    <d v="2012-02-28T17:24:11"/>
    <n v="3"/>
    <n v="17.399999999999999"/>
    <n v="17"/>
    <x v="20"/>
    <n v="1"/>
    <n v="1"/>
    <b v="1"/>
  </r>
  <r>
    <n v="1182"/>
    <n v="2"/>
    <d v="2012-02-21T17:30:56"/>
    <d v="2012-04-21T17:30:00"/>
    <n v="10"/>
    <d v="2012-02-23T11:17:51"/>
    <n v="0"/>
    <n v="11.283333333333333"/>
    <n v="11"/>
    <x v="14"/>
    <n v="0.1"/>
    <n v="0.84959999999999969"/>
    <b v="1"/>
  </r>
  <r>
    <n v="1183"/>
    <n v="5"/>
    <d v="2012-02-21T20:01:37"/>
    <d v="2012-04-21T20:01:00"/>
    <n v="24"/>
    <d v="2012-02-24T11:29:47"/>
    <n v="0"/>
    <n v="11.483333333333333"/>
    <n v="11"/>
    <x v="14"/>
    <n v="4.1666666666666664E-2"/>
    <n v="0.2815833333333333"/>
    <b v="1"/>
  </r>
  <r>
    <n v="1184"/>
    <n v="5"/>
    <d v="2012-02-21T20:03:05"/>
    <d v="2012-04-21T20:03:00"/>
    <n v="24"/>
    <d v="2012-02-24T10:18:48"/>
    <n v="0"/>
    <n v="10.3"/>
    <n v="10"/>
    <x v="10"/>
    <n v="4.1666666666666664E-2"/>
    <n v="0.2815833333333333"/>
    <b v="1"/>
  </r>
  <r>
    <n v="1185"/>
    <n v="2"/>
    <d v="2012-02-21T21:38:43"/>
    <d v="2012-04-21T21:38:00"/>
    <n v="10"/>
    <d v="2012-02-23T06:29:47"/>
    <n v="0"/>
    <n v="6.4833333333333334"/>
    <n v="6"/>
    <x v="21"/>
    <n v="0.1"/>
    <n v="0.84959999999999969"/>
    <b v="1"/>
  </r>
  <r>
    <n v="1186"/>
    <n v="4"/>
    <d v="2012-02-21T21:43:28"/>
    <d v="2012-04-21T21:43:00"/>
    <n v="12"/>
    <d v="2012-02-23T11:08:46"/>
    <n v="0"/>
    <n v="11.133333333333333"/>
    <n v="11"/>
    <x v="14"/>
    <n v="8.3333333333333329E-2"/>
    <n v="1.448055119047619"/>
    <b v="1"/>
  </r>
  <r>
    <n v="1187"/>
    <n v="5"/>
    <d v="2012-02-22T03:56:56"/>
    <d v="2012-02-25T14:56:00"/>
    <n v="24"/>
    <s v=""/>
    <n v="0"/>
    <s v="not cancelled"/>
    <s v="not cancelled"/>
    <x v="3"/>
    <n v="4.1666666666666664E-2"/>
    <n v="0.2815833333333333"/>
    <b v="0"/>
  </r>
  <r>
    <n v="1188"/>
    <n v="1"/>
    <d v="2012-02-22T04:51:16"/>
    <d v="2012-04-22T04:51:00"/>
    <n v="8"/>
    <d v="2012-02-23T12:34:13"/>
    <n v="0"/>
    <n v="12.566666666666666"/>
    <n v="13"/>
    <x v="11"/>
    <n v="0.125"/>
    <n v="0.84929166666666667"/>
    <b v="1"/>
  </r>
  <r>
    <n v="1189"/>
    <n v="1"/>
    <d v="2012-02-22T07:04:27"/>
    <d v="2012-04-22T07:04:00"/>
    <n v="12"/>
    <d v="2012-02-23T10:37:59"/>
    <n v="0"/>
    <n v="10.616666666666667"/>
    <n v="11"/>
    <x v="14"/>
    <n v="8.3333333333333329E-2"/>
    <n v="0.56619444444444444"/>
    <b v="1"/>
  </r>
  <r>
    <n v="1190"/>
    <n v="3"/>
    <d v="2012-02-22T08:34:21"/>
    <d v="2012-04-22T08:34:00"/>
    <n v="24"/>
    <d v="2012-02-24T09:49:27"/>
    <n v="0"/>
    <n v="9.8166666666666664"/>
    <n v="10"/>
    <x v="10"/>
    <n v="4.1666666666666664E-2"/>
    <n v="0.18133000000000002"/>
    <b v="1"/>
  </r>
  <r>
    <n v="1191"/>
    <n v="7"/>
    <d v="2012-02-22T08:38:30"/>
    <d v="2012-04-22T08:38:00"/>
    <n v="24"/>
    <d v="2012-02-27T11:12:47"/>
    <n v="0"/>
    <n v="11.2"/>
    <n v="11"/>
    <x v="14"/>
    <n v="4.1666666666666664E-2"/>
    <n v="1.2958049999999997"/>
    <b v="1"/>
  </r>
  <r>
    <n v="1192"/>
    <n v="9"/>
    <d v="2012-02-22T09:08:32"/>
    <d v="2012-04-22T09:08:00"/>
    <n v="5"/>
    <d v="2012-02-25T11:57:20"/>
    <n v="0"/>
    <n v="11.95"/>
    <n v="12"/>
    <x v="8"/>
    <n v="0.2"/>
    <n v="5.6740000000000004"/>
    <b v="1"/>
  </r>
  <r>
    <n v="1193"/>
    <n v="2"/>
    <d v="2012-02-22T10:51:20"/>
    <d v="2012-04-22T10:51:00"/>
    <n v="10"/>
    <d v="2012-02-23T09:27:35"/>
    <n v="0"/>
    <n v="9.4499999999999993"/>
    <n v="9"/>
    <x v="4"/>
    <n v="0.1"/>
    <n v="0.84959999999999969"/>
    <b v="1"/>
  </r>
  <r>
    <n v="1194"/>
    <n v="6"/>
    <d v="2012-02-22T10:39:31"/>
    <d v="2012-04-22T10:39:00"/>
    <n v="24"/>
    <d v="2012-02-28T12:45:31"/>
    <n v="0"/>
    <n v="12.75"/>
    <n v="13"/>
    <x v="11"/>
    <n v="4.1666666666666664E-2"/>
    <n v="0.35218749999999999"/>
    <b v="1"/>
  </r>
  <r>
    <n v="1195"/>
    <n v="2"/>
    <d v="2012-02-22T10:26:36"/>
    <d v="2012-04-22T10:26:00"/>
    <n v="10"/>
    <d v="2012-02-23T11:23:31"/>
    <n v="0"/>
    <n v="11.383333333333333"/>
    <n v="11"/>
    <x v="14"/>
    <n v="0.1"/>
    <n v="0.84959999999999969"/>
    <b v="1"/>
  </r>
  <r>
    <n v="1196"/>
    <n v="5"/>
    <d v="2012-02-22T12:18:30"/>
    <d v="2012-04-22T12:18:00"/>
    <n v="24"/>
    <d v="2012-02-26T12:53:12"/>
    <n v="0"/>
    <n v="12.883333333333333"/>
    <n v="13"/>
    <x v="11"/>
    <n v="4.1666666666666664E-2"/>
    <n v="0.2815833333333333"/>
    <b v="1"/>
  </r>
  <r>
    <n v="1197"/>
    <n v="4"/>
    <d v="2012-02-22T12:01:51"/>
    <d v="2012-04-22T12:01:00"/>
    <n v="12"/>
    <d v="2012-02-25T03:37:24"/>
    <n v="0"/>
    <n v="3.6166666666666667"/>
    <n v="4"/>
    <x v="24"/>
    <n v="8.3333333333333329E-2"/>
    <n v="1.448055119047619"/>
    <b v="1"/>
  </r>
  <r>
    <n v="1198"/>
    <n v="4"/>
    <d v="2012-02-22T12:02:53"/>
    <d v="2012-04-22T12:02:00"/>
    <n v="12"/>
    <d v="2012-02-25T14:35:13"/>
    <n v="0"/>
    <n v="14.583333333333334"/>
    <n v="15"/>
    <x v="17"/>
    <n v="8.3333333333333329E-2"/>
    <n v="1.448055119047619"/>
    <b v="1"/>
  </r>
  <r>
    <n v="1199"/>
    <n v="5"/>
    <d v="2012-02-22T12:43:24"/>
    <d v="2012-04-22T12:43:00"/>
    <n v="24"/>
    <d v="2012-02-25T14:22:24"/>
    <n v="0"/>
    <n v="14.366666666666667"/>
    <n v="14"/>
    <x v="7"/>
    <n v="4.1666666666666664E-2"/>
    <n v="0.2815833333333333"/>
    <b v="1"/>
  </r>
  <r>
    <n v="1200"/>
    <n v="2"/>
    <d v="2012-02-22T13:23:28"/>
    <d v="2012-04-22T13:23:00"/>
    <n v="10"/>
    <d v="2012-02-23T08:24:18"/>
    <n v="0"/>
    <n v="8.4"/>
    <n v="8"/>
    <x v="13"/>
    <n v="0.1"/>
    <n v="0.84959999999999969"/>
    <b v="1"/>
  </r>
  <r>
    <n v="1201"/>
    <n v="2"/>
    <d v="2012-02-22T13:29:44"/>
    <d v="2012-02-26T00:29:00"/>
    <n v="10"/>
    <d v="2012-02-23T15:56:09"/>
    <n v="0"/>
    <n v="15.933333333333334"/>
    <n v="16"/>
    <x v="5"/>
    <n v="0.1"/>
    <n v="0.84959999999999969"/>
    <b v="1"/>
  </r>
  <r>
    <n v="1202"/>
    <n v="7"/>
    <d v="2012-02-22T13:03:56"/>
    <d v="2012-04-22T13:03:00"/>
    <n v="24"/>
    <d v="2012-03-20T10:40:43"/>
    <n v="1"/>
    <n v="10.666666666666666"/>
    <n v="11"/>
    <x v="14"/>
    <n v="4.1666666666666664E-2"/>
    <n v="1.2958049999999997"/>
    <b v="1"/>
  </r>
  <r>
    <n v="1203"/>
    <n v="1"/>
    <d v="2012-02-22T15:03:34"/>
    <d v="2012-04-22T15:03:00"/>
    <n v="8"/>
    <d v="2012-02-23T15:04:18"/>
    <n v="0"/>
    <n v="15.066666666666666"/>
    <n v="15"/>
    <x v="17"/>
    <n v="0.125"/>
    <n v="0.84929166666666667"/>
    <b v="1"/>
  </r>
  <r>
    <n v="1204"/>
    <n v="4"/>
    <d v="2012-02-22T16:30:49"/>
    <d v="2012-04-22T16:30:00"/>
    <n v="12"/>
    <d v="2012-02-25T13:14:53"/>
    <n v="0"/>
    <n v="13.233333333333333"/>
    <n v="13"/>
    <x v="11"/>
    <n v="8.3333333333333329E-2"/>
    <n v="1.448055119047619"/>
    <b v="1"/>
  </r>
  <r>
    <n v="1205"/>
    <n v="3"/>
    <d v="2012-02-22T17:30:11"/>
    <d v="2012-04-22T17:30:00"/>
    <n v="24"/>
    <d v="2012-02-25T17:31:37"/>
    <n v="0"/>
    <n v="17.516666666666666"/>
    <n v="18"/>
    <x v="1"/>
    <n v="4.1666666666666664E-2"/>
    <n v="0.18133000000000002"/>
    <b v="1"/>
  </r>
  <r>
    <n v="1206"/>
    <n v="8"/>
    <d v="2012-02-22T18:51:24"/>
    <d v="2012-04-22T18:51:00"/>
    <n v="3"/>
    <d v="2012-02-27T07:00:56"/>
    <n v="0"/>
    <n v="7"/>
    <n v="7"/>
    <x v="18"/>
    <n v="0.33333333333333331"/>
    <n v="0.29998222222222221"/>
    <b v="1"/>
  </r>
  <r>
    <n v="1207"/>
    <n v="6"/>
    <d v="2012-02-22T18:01:28"/>
    <d v="2012-04-22T18:01:00"/>
    <n v="24"/>
    <d v="2012-02-26T06:37:30"/>
    <n v="0"/>
    <n v="6.6166666666666671"/>
    <n v="7"/>
    <x v="18"/>
    <n v="4.1666666666666664E-2"/>
    <n v="0.35218749999999999"/>
    <b v="1"/>
  </r>
  <r>
    <n v="1208"/>
    <n v="6"/>
    <d v="2012-02-22T18:40:03"/>
    <d v="2012-04-22T18:40:00"/>
    <n v="24"/>
    <d v="2012-02-26T07:17:19"/>
    <n v="0"/>
    <n v="7.2833333333333332"/>
    <n v="7"/>
    <x v="18"/>
    <n v="4.1666666666666664E-2"/>
    <n v="0.35218749999999999"/>
    <b v="1"/>
  </r>
  <r>
    <n v="1209"/>
    <n v="1"/>
    <d v="2012-02-22T19:26:32"/>
    <d v="2012-02-24T22:26:23"/>
    <n v="8"/>
    <s v=""/>
    <n v="0"/>
    <s v="not cancelled"/>
    <s v="not cancelled"/>
    <x v="3"/>
    <n v="0.125"/>
    <n v="0.84929166666666667"/>
    <b v="0"/>
  </r>
  <r>
    <n v="1210"/>
    <n v="1"/>
    <d v="2012-02-22T20:56:31"/>
    <d v="2012-04-22T20:56:00"/>
    <n v="8"/>
    <d v="2012-02-23T12:31:21"/>
    <n v="0"/>
    <n v="12.516666666666667"/>
    <n v="13"/>
    <x v="11"/>
    <n v="0.125"/>
    <n v="0.84929166666666667"/>
    <b v="1"/>
  </r>
  <r>
    <n v="1211"/>
    <n v="2"/>
    <d v="2012-02-22T21:40:18"/>
    <d v="2012-04-22T21:40:00"/>
    <n v="10"/>
    <d v="2012-02-23T13:36:58"/>
    <n v="0"/>
    <n v="13.6"/>
    <n v="14"/>
    <x v="7"/>
    <n v="0.1"/>
    <n v="0.84959999999999969"/>
    <b v="1"/>
  </r>
  <r>
    <n v="1212"/>
    <n v="5"/>
    <d v="2012-02-22T23:28:37"/>
    <d v="2012-04-22T23:28:00"/>
    <n v="24"/>
    <d v="2012-02-25T11:56:20"/>
    <n v="0"/>
    <n v="11.933333333333334"/>
    <n v="12"/>
    <x v="8"/>
    <n v="4.1666666666666664E-2"/>
    <n v="0.2815833333333333"/>
    <b v="1"/>
  </r>
  <r>
    <n v="1213"/>
    <n v="6"/>
    <d v="2012-02-23T06:19:22"/>
    <d v="2012-04-23T06:19:00"/>
    <n v="24"/>
    <d v="2012-02-27T13:14:55"/>
    <n v="0"/>
    <n v="13.233333333333333"/>
    <n v="13"/>
    <x v="11"/>
    <n v="4.1666666666666664E-2"/>
    <n v="0.35218749999999999"/>
    <b v="1"/>
  </r>
  <r>
    <n v="1214"/>
    <n v="1"/>
    <d v="2012-02-23T08:04:48"/>
    <d v="2012-04-23T08:04:00"/>
    <n v="8"/>
    <d v="2012-02-23T17:26:38"/>
    <n v="0"/>
    <n v="17.433333333333334"/>
    <n v="17"/>
    <x v="20"/>
    <n v="0.125"/>
    <n v="0.84929166666666667"/>
    <b v="1"/>
  </r>
  <r>
    <n v="1215"/>
    <n v="4"/>
    <d v="2012-02-23T11:04:25"/>
    <d v="2012-02-26T08:03:29"/>
    <n v="12"/>
    <s v=""/>
    <n v="0"/>
    <s v="not cancelled"/>
    <s v="not cancelled"/>
    <x v="3"/>
    <n v="8.3333333333333329E-2"/>
    <n v="1.448055119047619"/>
    <b v="0"/>
  </r>
  <r>
    <n v="1216"/>
    <n v="2"/>
    <d v="2012-02-23T11:50:16"/>
    <d v="2012-04-23T11:50:00"/>
    <n v="10"/>
    <d v="2012-02-24T11:10:45"/>
    <n v="0"/>
    <n v="11.166666666666666"/>
    <n v="11"/>
    <x v="14"/>
    <n v="0.1"/>
    <n v="0.84959999999999969"/>
    <b v="1"/>
  </r>
  <r>
    <n v="1217"/>
    <n v="4"/>
    <d v="2012-02-23T11:38:45"/>
    <d v="2012-04-23T11:38:00"/>
    <n v="12"/>
    <d v="2012-02-26T17:18:13"/>
    <n v="0"/>
    <n v="17.3"/>
    <n v="17"/>
    <x v="20"/>
    <n v="8.3333333333333329E-2"/>
    <n v="1.448055119047619"/>
    <b v="1"/>
  </r>
  <r>
    <n v="1218"/>
    <n v="5"/>
    <d v="2012-02-23T12:09:03"/>
    <d v="2012-04-23T12:09:00"/>
    <n v="24"/>
    <d v="2012-02-27T09:23:58"/>
    <n v="0"/>
    <n v="9.3833333333333329"/>
    <n v="9"/>
    <x v="4"/>
    <n v="4.1666666666666664E-2"/>
    <n v="0.2815833333333333"/>
    <b v="1"/>
  </r>
  <r>
    <n v="1219"/>
    <n v="2"/>
    <d v="2012-02-23T14:06:31"/>
    <d v="2012-04-23T14:06:00"/>
    <n v="10"/>
    <d v="2012-02-25T16:29:11"/>
    <n v="0"/>
    <n v="16.483333333333334"/>
    <n v="16"/>
    <x v="5"/>
    <n v="0.1"/>
    <n v="0.84959999999999969"/>
    <b v="1"/>
  </r>
  <r>
    <n v="1220"/>
    <n v="4"/>
    <d v="2012-02-23T14:49:00"/>
    <d v="2012-04-23T14:49:00"/>
    <n v="12"/>
    <d v="2012-02-27T17:41:03"/>
    <n v="1"/>
    <n v="17.683333333333334"/>
    <n v="18"/>
    <x v="1"/>
    <n v="8.3333333333333329E-2"/>
    <n v="1.448055119047619"/>
    <b v="1"/>
  </r>
  <r>
    <n v="1221"/>
    <n v="1"/>
    <d v="2012-02-23T14:04:25"/>
    <d v="2012-04-23T14:04:00"/>
    <n v="8"/>
    <d v="2012-02-24T18:52:43"/>
    <n v="0"/>
    <n v="18.866666666666667"/>
    <n v="19"/>
    <x v="6"/>
    <n v="0.125"/>
    <n v="0.84929166666666667"/>
    <b v="1"/>
  </r>
  <r>
    <n v="1222"/>
    <n v="3"/>
    <d v="2012-02-23T16:28:25"/>
    <d v="2012-04-23T16:28:00"/>
    <n v="24"/>
    <d v="2012-02-26T08:32:44"/>
    <n v="0"/>
    <n v="8.5333333333333332"/>
    <n v="9"/>
    <x v="4"/>
    <n v="4.1666666666666664E-2"/>
    <n v="0.18133000000000002"/>
    <b v="1"/>
  </r>
  <r>
    <n v="1223"/>
    <n v="2"/>
    <d v="2012-02-23T19:27:50"/>
    <d v="2012-04-23T19:27:00"/>
    <n v="10"/>
    <d v="2012-02-25T07:44:29"/>
    <n v="0"/>
    <n v="7.7333333333333334"/>
    <n v="8"/>
    <x v="13"/>
    <n v="0.1"/>
    <n v="0.84959999999999969"/>
    <b v="1"/>
  </r>
  <r>
    <n v="1224"/>
    <n v="5"/>
    <d v="2012-02-23T20:12:37"/>
    <d v="2012-04-23T20:12:00"/>
    <n v="24"/>
    <d v="2012-02-26T10:19:28"/>
    <n v="0"/>
    <n v="10.316666666666666"/>
    <n v="10"/>
    <x v="10"/>
    <n v="4.1666666666666664E-2"/>
    <n v="0.2815833333333333"/>
    <b v="1"/>
  </r>
  <r>
    <n v="1225"/>
    <n v="6"/>
    <d v="2012-02-23T20:22:22"/>
    <d v="2012-04-23T20:22:00"/>
    <n v="24"/>
    <d v="2012-02-27T12:10:15"/>
    <n v="0"/>
    <n v="12.166666666666666"/>
    <n v="12"/>
    <x v="8"/>
    <n v="4.1666666666666664E-2"/>
    <n v="0.35218749999999999"/>
    <b v="1"/>
  </r>
  <r>
    <n v="1226"/>
    <n v="6"/>
    <d v="2012-02-23T21:40:01"/>
    <d v="2012-04-23T21:40:00"/>
    <n v="24"/>
    <d v="2012-02-27T20:34:28"/>
    <n v="0"/>
    <n v="20.566666666666666"/>
    <n v="21"/>
    <x v="12"/>
    <n v="4.1666666666666664E-2"/>
    <n v="0.35218749999999999"/>
    <b v="1"/>
  </r>
  <r>
    <n v="1227"/>
    <n v="3"/>
    <d v="2012-02-24T03:03:02"/>
    <d v="2012-02-27T08:03:00"/>
    <n v="24"/>
    <d v="2012-02-26T12:52:34"/>
    <n v="0"/>
    <n v="12.866666666666667"/>
    <n v="13"/>
    <x v="11"/>
    <n v="4.1666666666666664E-2"/>
    <n v="0.18133000000000002"/>
    <b v="1"/>
  </r>
  <r>
    <n v="1228"/>
    <n v="10"/>
    <d v="2012-02-24T06:40:31"/>
    <d v="2012-04-24T06:40:00"/>
    <n v="1"/>
    <d v="2012-03-02T15:43:54"/>
    <n v="1"/>
    <n v="15.716666666666667"/>
    <n v="16"/>
    <x v="5"/>
    <n v="1"/>
    <n v="2.5716000000000001"/>
    <b v="1"/>
  </r>
  <r>
    <n v="1229"/>
    <n v="5"/>
    <d v="2012-02-24T08:31:47"/>
    <d v="2012-04-24T08:31:00"/>
    <n v="24"/>
    <d v="2012-02-27T18:56:51"/>
    <n v="0"/>
    <n v="18.933333333333334"/>
    <n v="19"/>
    <x v="6"/>
    <n v="4.1666666666666664E-2"/>
    <n v="0.2815833333333333"/>
    <b v="1"/>
  </r>
  <r>
    <n v="1230"/>
    <n v="8"/>
    <d v="2012-02-24T09:26:01"/>
    <d v="2012-04-24T09:26:00"/>
    <n v="3"/>
    <d v="2012-02-27T15:21:27"/>
    <n v="0"/>
    <n v="15.35"/>
    <n v="15"/>
    <x v="17"/>
    <n v="0.33333333333333331"/>
    <n v="0.29998222222222221"/>
    <b v="1"/>
  </r>
  <r>
    <n v="1231"/>
    <n v="7"/>
    <d v="2012-02-24T10:35:34"/>
    <d v="2012-04-24T10:35:00"/>
    <n v="24"/>
    <d v="2012-03-15T11:22:37"/>
    <n v="1"/>
    <n v="11.366666666666667"/>
    <n v="11"/>
    <x v="14"/>
    <n v="4.1666666666666664E-2"/>
    <n v="1.2958049999999997"/>
    <b v="1"/>
  </r>
  <r>
    <n v="1232"/>
    <n v="1"/>
    <d v="2012-02-24T11:26:41"/>
    <d v="2012-04-24T11:26:00"/>
    <n v="12"/>
    <d v="2012-02-25T11:35:59"/>
    <n v="0"/>
    <n v="11.583333333333334"/>
    <n v="12"/>
    <x v="8"/>
    <n v="8.3333333333333329E-2"/>
    <n v="0.56619444444444444"/>
    <b v="1"/>
  </r>
  <r>
    <n v="1233"/>
    <n v="3"/>
    <d v="2012-02-24T11:38:12"/>
    <d v="2012-04-24T11:38:00"/>
    <n v="24"/>
    <d v="2012-02-27T13:28:54"/>
    <n v="0"/>
    <n v="13.466666666666667"/>
    <n v="13"/>
    <x v="11"/>
    <n v="4.1666666666666664E-2"/>
    <n v="0.18133000000000002"/>
    <b v="1"/>
  </r>
  <r>
    <n v="1234"/>
    <n v="1"/>
    <d v="2012-02-24T12:00:58"/>
    <d v="2012-04-24T12:00:00"/>
    <n v="8"/>
    <d v="2012-02-25T11:44:38"/>
    <n v="0"/>
    <n v="11.733333333333333"/>
    <n v="12"/>
    <x v="8"/>
    <n v="0.125"/>
    <n v="0.84929166666666667"/>
    <b v="1"/>
  </r>
  <r>
    <n v="1235"/>
    <n v="3"/>
    <d v="2012-02-24T12:45:27"/>
    <d v="2012-04-24T12:45:00"/>
    <n v="24"/>
    <d v="2012-02-26T12:08:28"/>
    <n v="0"/>
    <n v="12.133333333333333"/>
    <n v="12"/>
    <x v="8"/>
    <n v="4.1666666666666664E-2"/>
    <n v="0.18133000000000002"/>
    <b v="1"/>
  </r>
  <r>
    <n v="1236"/>
    <n v="7"/>
    <d v="2012-02-24T14:09:37"/>
    <d v="2012-02-27T02:09:00"/>
    <n v="24"/>
    <s v=""/>
    <n v="0"/>
    <s v="not cancelled"/>
    <s v="not cancelled"/>
    <x v="3"/>
    <n v="4.1666666666666664E-2"/>
    <n v="1.2958049999999997"/>
    <b v="0"/>
  </r>
  <r>
    <n v="1237"/>
    <n v="4"/>
    <d v="2012-02-24T15:11:32"/>
    <d v="2012-02-29T12:11:29"/>
    <n v="12"/>
    <s v=""/>
    <n v="0"/>
    <s v="not cancelled"/>
    <s v="not cancelled"/>
    <x v="3"/>
    <n v="8.3333333333333329E-2"/>
    <n v="1.448055119047619"/>
    <b v="0"/>
  </r>
  <r>
    <n v="1238"/>
    <n v="5"/>
    <d v="2012-02-24T17:31:17"/>
    <d v="2012-04-24T17:31:00"/>
    <n v="24"/>
    <d v="2012-02-28T17:00:22"/>
    <n v="0"/>
    <n v="17"/>
    <n v="17"/>
    <x v="20"/>
    <n v="4.1666666666666664E-2"/>
    <n v="0.2815833333333333"/>
    <b v="1"/>
  </r>
  <r>
    <n v="1239"/>
    <n v="1"/>
    <d v="2012-02-24T17:35:11"/>
    <d v="2012-02-29T00:35:00"/>
    <n v="8"/>
    <d v="2012-02-25T15:20:43"/>
    <n v="0"/>
    <n v="15.333333333333334"/>
    <n v="15"/>
    <x v="17"/>
    <n v="0.125"/>
    <n v="0.84929166666666667"/>
    <b v="1"/>
  </r>
  <r>
    <n v="1240"/>
    <n v="3"/>
    <d v="2012-02-24T17:27:39"/>
    <d v="2012-04-24T17:27:00"/>
    <n v="24"/>
    <d v="2012-02-27T06:41:41"/>
    <n v="0"/>
    <n v="6.6833333333333336"/>
    <n v="7"/>
    <x v="18"/>
    <n v="4.1666666666666664E-2"/>
    <n v="0.18133000000000002"/>
    <b v="1"/>
  </r>
  <r>
    <n v="1241"/>
    <n v="1"/>
    <d v="2012-02-24T18:41:08"/>
    <d v="2012-04-24T18:41:00"/>
    <n v="12"/>
    <d v="2012-02-25T14:39:10"/>
    <n v="0"/>
    <n v="14.65"/>
    <n v="15"/>
    <x v="17"/>
    <n v="8.3333333333333329E-2"/>
    <n v="0.56619444444444444"/>
    <b v="1"/>
  </r>
  <r>
    <n v="1242"/>
    <n v="2"/>
    <d v="2012-02-24T19:24:06"/>
    <d v="2012-04-24T19:24:00"/>
    <n v="10"/>
    <d v="2012-02-26T08:33:43"/>
    <n v="0"/>
    <n v="8.5500000000000007"/>
    <n v="9"/>
    <x v="4"/>
    <n v="0.1"/>
    <n v="0.84959999999999969"/>
    <b v="1"/>
  </r>
  <r>
    <n v="1243"/>
    <n v="1"/>
    <d v="2012-02-24T19:37:22"/>
    <d v="2012-04-24T19:37:00"/>
    <n v="12"/>
    <d v="2012-02-26T03:11:53"/>
    <n v="0"/>
    <n v="3.1833333333333331"/>
    <n v="3"/>
    <x v="19"/>
    <n v="8.3333333333333329E-2"/>
    <n v="0.56619444444444444"/>
    <b v="1"/>
  </r>
  <r>
    <n v="1244"/>
    <n v="1"/>
    <d v="2012-02-24T19:29:22"/>
    <d v="2012-04-24T19:29:00"/>
    <n v="8"/>
    <d v="2012-02-25T03:46:52"/>
    <n v="0"/>
    <n v="3.7666666666666666"/>
    <n v="4"/>
    <x v="24"/>
    <n v="0.125"/>
    <n v="0.84929166666666667"/>
    <b v="1"/>
  </r>
  <r>
    <n v="1245"/>
    <n v="6"/>
    <d v="2012-02-24T20:20:51"/>
    <d v="2012-04-24T20:20:00"/>
    <n v="24"/>
    <d v="2012-03-02T14:26:28"/>
    <n v="0"/>
    <n v="14.433333333333334"/>
    <n v="14"/>
    <x v="7"/>
    <n v="4.1666666666666664E-2"/>
    <n v="0.35218749999999999"/>
    <b v="1"/>
  </r>
  <r>
    <n v="1246"/>
    <n v="6"/>
    <d v="2012-02-25T00:34:47"/>
    <d v="2012-04-25T00:34:00"/>
    <n v="24"/>
    <d v="2012-03-06T18:17:23"/>
    <n v="0"/>
    <n v="18.283333333333335"/>
    <n v="18"/>
    <x v="1"/>
    <n v="4.1666666666666664E-2"/>
    <n v="0.35218749999999999"/>
    <b v="1"/>
  </r>
  <r>
    <n v="1247"/>
    <n v="3"/>
    <d v="2012-02-25T02:16:19"/>
    <d v="2012-04-25T02:16:00"/>
    <n v="24"/>
    <d v="2012-02-26T18:01:15"/>
    <n v="0"/>
    <n v="18.016666666666666"/>
    <n v="18"/>
    <x v="1"/>
    <n v="4.1666666666666664E-2"/>
    <n v="0.18133000000000002"/>
    <b v="1"/>
  </r>
  <r>
    <n v="1248"/>
    <n v="3"/>
    <d v="2012-02-25T02:15:46"/>
    <d v="2012-04-25T02:15:00"/>
    <n v="24"/>
    <d v="2012-02-27T09:14:04"/>
    <n v="0"/>
    <n v="9.2333333333333325"/>
    <n v="9"/>
    <x v="4"/>
    <n v="4.1666666666666664E-2"/>
    <n v="0.18133000000000002"/>
    <b v="1"/>
  </r>
  <r>
    <n v="1249"/>
    <n v="3"/>
    <d v="2012-02-25T05:49:01"/>
    <d v="2012-02-29T03:49:00"/>
    <n v="24"/>
    <d v="2012-02-27T15:50:19"/>
    <n v="0"/>
    <n v="15.833333333333334"/>
    <n v="16"/>
    <x v="5"/>
    <n v="4.1666666666666664E-2"/>
    <n v="0.18133000000000002"/>
    <b v="1"/>
  </r>
  <r>
    <n v="1250"/>
    <n v="6"/>
    <d v="2012-02-25T09:06:20"/>
    <d v="2012-04-25T09:06:00"/>
    <n v="24"/>
    <d v="2012-02-28T11:31:39"/>
    <n v="0"/>
    <n v="11.516666666666667"/>
    <n v="12"/>
    <x v="8"/>
    <n v="4.1666666666666664E-2"/>
    <n v="0.35218749999999999"/>
    <b v="1"/>
  </r>
  <r>
    <n v="1251"/>
    <n v="1"/>
    <d v="2012-02-25T09:07:51"/>
    <d v="2012-02-29T09:07:39"/>
    <n v="8"/>
    <s v=""/>
    <n v="0"/>
    <s v="not cancelled"/>
    <s v="not cancelled"/>
    <x v="3"/>
    <n v="0.125"/>
    <n v="0.84929166666666667"/>
    <b v="0"/>
  </r>
  <r>
    <n v="1252"/>
    <n v="4"/>
    <d v="2012-02-25T10:08:12"/>
    <d v="2012-04-25T10:08:00"/>
    <n v="12"/>
    <d v="2012-02-28T17:42:52"/>
    <n v="0"/>
    <n v="17.7"/>
    <n v="18"/>
    <x v="1"/>
    <n v="8.3333333333333329E-2"/>
    <n v="1.448055119047619"/>
    <b v="1"/>
  </r>
  <r>
    <n v="1253"/>
    <n v="6"/>
    <d v="2012-02-25T11:04:49"/>
    <d v="2012-04-25T11:04:00"/>
    <n v="24"/>
    <d v="2012-03-03T17:47:43"/>
    <n v="0"/>
    <n v="17.783333333333335"/>
    <n v="18"/>
    <x v="1"/>
    <n v="4.1666666666666664E-2"/>
    <n v="0.35218749999999999"/>
    <b v="1"/>
  </r>
  <r>
    <n v="1254"/>
    <n v="2"/>
    <d v="2012-02-25T11:04:47"/>
    <d v="2012-04-25T11:04:00"/>
    <n v="10"/>
    <d v="2012-02-26T12:17:07"/>
    <n v="0"/>
    <n v="12.283333333333333"/>
    <n v="12"/>
    <x v="8"/>
    <n v="0.1"/>
    <n v="0.84959999999999969"/>
    <b v="1"/>
  </r>
  <r>
    <n v="1255"/>
    <n v="4"/>
    <d v="2012-02-25T11:32:14"/>
    <d v="2012-04-25T11:32:00"/>
    <n v="12"/>
    <d v="2012-02-28T11:47:26"/>
    <n v="0"/>
    <n v="11.783333333333333"/>
    <n v="12"/>
    <x v="8"/>
    <n v="8.3333333333333329E-2"/>
    <n v="1.448055119047619"/>
    <b v="1"/>
  </r>
  <r>
    <n v="1256"/>
    <n v="5"/>
    <d v="2012-02-25T12:15:49"/>
    <d v="2012-04-25T12:15:00"/>
    <n v="24"/>
    <d v="2012-02-29T02:19:03"/>
    <n v="0"/>
    <n v="2.3166666666666664"/>
    <n v="2"/>
    <x v="16"/>
    <n v="4.1666666666666664E-2"/>
    <n v="0.2815833333333333"/>
    <b v="1"/>
  </r>
  <r>
    <n v="1257"/>
    <n v="4"/>
    <d v="2012-02-25T16:00:46"/>
    <d v="2012-04-25T16:00:00"/>
    <n v="12"/>
    <d v="2012-02-28T11:39:27"/>
    <n v="0"/>
    <n v="11.65"/>
    <n v="12"/>
    <x v="8"/>
    <n v="8.3333333333333329E-2"/>
    <n v="1.448055119047619"/>
    <b v="1"/>
  </r>
  <r>
    <n v="1258"/>
    <n v="2"/>
    <d v="2012-02-25T17:06:20"/>
    <d v="2012-04-25T17:06:00"/>
    <n v="10"/>
    <d v="2012-02-26T13:27:31"/>
    <n v="0"/>
    <n v="13.45"/>
    <n v="13"/>
    <x v="11"/>
    <n v="0.1"/>
    <n v="0.84959999999999969"/>
    <b v="1"/>
  </r>
  <r>
    <n v="1259"/>
    <n v="6"/>
    <d v="2012-02-25T23:47:41"/>
    <d v="2012-04-25T23:47:00"/>
    <n v="24"/>
    <d v="2012-03-02T20:53:48"/>
    <n v="0"/>
    <n v="20.883333333333333"/>
    <n v="21"/>
    <x v="12"/>
    <n v="4.1666666666666664E-2"/>
    <n v="0.35218749999999999"/>
    <b v="1"/>
  </r>
  <r>
    <n v="1260"/>
    <n v="1"/>
    <d v="2012-02-26T07:57:55"/>
    <d v="2012-04-26T07:57:00"/>
    <n v="12"/>
    <d v="2012-02-27T09:54:14"/>
    <n v="0"/>
    <n v="9.9"/>
    <n v="10"/>
    <x v="10"/>
    <n v="8.3333333333333329E-2"/>
    <n v="0.56619444444444444"/>
    <b v="1"/>
  </r>
  <r>
    <n v="1261"/>
    <n v="9"/>
    <d v="2012-02-26T09:57:54"/>
    <d v="2012-04-26T09:57:00"/>
    <n v="5"/>
    <d v="2012-02-29T11:40:04"/>
    <n v="0"/>
    <n v="11.666666666666666"/>
    <n v="12"/>
    <x v="8"/>
    <n v="0.2"/>
    <n v="5.6740000000000004"/>
    <b v="1"/>
  </r>
  <r>
    <n v="1262"/>
    <n v="6"/>
    <d v="2012-02-26T10:02:44"/>
    <d v="2012-03-01T16:02:26"/>
    <n v="24"/>
    <s v=""/>
    <n v="0"/>
    <s v="not cancelled"/>
    <s v="not cancelled"/>
    <x v="3"/>
    <n v="4.1666666666666664E-2"/>
    <n v="0.35218749999999999"/>
    <b v="0"/>
  </r>
  <r>
    <n v="1263"/>
    <n v="2"/>
    <d v="2012-02-26T10:49:51"/>
    <d v="2012-04-26T10:49:00"/>
    <n v="10"/>
    <d v="2012-02-27T16:11:52"/>
    <n v="0"/>
    <n v="16.183333333333334"/>
    <n v="16"/>
    <x v="5"/>
    <n v="0.1"/>
    <n v="0.84959999999999969"/>
    <b v="1"/>
  </r>
  <r>
    <n v="1264"/>
    <n v="4"/>
    <d v="2012-02-26T10:18:34"/>
    <d v="2012-04-26T10:18:00"/>
    <n v="12"/>
    <d v="2012-02-29T15:05:46"/>
    <n v="0"/>
    <n v="15.083333333333334"/>
    <n v="15"/>
    <x v="17"/>
    <n v="8.3333333333333329E-2"/>
    <n v="1.448055119047619"/>
    <b v="1"/>
  </r>
  <r>
    <n v="1265"/>
    <n v="1"/>
    <d v="2012-02-26T11:05:44"/>
    <d v="2012-04-26T11:05:00"/>
    <n v="12"/>
    <d v="2012-02-27T08:07:19"/>
    <n v="0"/>
    <n v="8.1166666666666671"/>
    <n v="8"/>
    <x v="13"/>
    <n v="8.3333333333333329E-2"/>
    <n v="0.56619444444444444"/>
    <b v="1"/>
  </r>
  <r>
    <n v="1266"/>
    <n v="4"/>
    <d v="2012-02-26T12:21:58"/>
    <d v="2012-02-29T16:21:21"/>
    <n v="12"/>
    <s v=""/>
    <n v="0"/>
    <s v="not cancelled"/>
    <s v="not cancelled"/>
    <x v="3"/>
    <n v="8.3333333333333329E-2"/>
    <n v="1.448055119047619"/>
    <b v="0"/>
  </r>
  <r>
    <n v="1267"/>
    <n v="7"/>
    <d v="2012-02-26T12:42:37"/>
    <d v="2012-04-26T12:42:00"/>
    <n v="24"/>
    <d v="2012-03-07T12:06:34"/>
    <n v="0"/>
    <n v="12.1"/>
    <n v="12"/>
    <x v="8"/>
    <n v="4.1666666666666664E-2"/>
    <n v="1.2958049999999997"/>
    <b v="1"/>
  </r>
  <r>
    <n v="1268"/>
    <n v="4"/>
    <d v="2012-02-26T13:22:32"/>
    <d v="2012-04-26T13:22:00"/>
    <n v="12"/>
    <d v="2012-02-29T12:13:30"/>
    <n v="0"/>
    <n v="12.216666666666667"/>
    <n v="12"/>
    <x v="8"/>
    <n v="8.3333333333333329E-2"/>
    <n v="1.448055119047619"/>
    <b v="1"/>
  </r>
  <r>
    <n v="1269"/>
    <n v="2"/>
    <d v="2012-02-26T13:12:19"/>
    <d v="2012-04-26T13:12:00"/>
    <n v="10"/>
    <d v="2012-02-27T13:56:18"/>
    <n v="0"/>
    <n v="13.933333333333334"/>
    <n v="14"/>
    <x v="7"/>
    <n v="0.1"/>
    <n v="0.84959999999999969"/>
    <b v="1"/>
  </r>
  <r>
    <n v="1270"/>
    <n v="3"/>
    <d v="2012-02-26T15:10:34"/>
    <d v="2012-04-26T15:10:00"/>
    <n v="24"/>
    <d v="2012-02-29T11:33:50"/>
    <n v="0"/>
    <n v="11.55"/>
    <n v="12"/>
    <x v="8"/>
    <n v="4.1666666666666664E-2"/>
    <n v="0.18133000000000002"/>
    <b v="1"/>
  </r>
  <r>
    <n v="1271"/>
    <n v="1"/>
    <d v="2012-02-26T15:38:24"/>
    <d v="2012-04-26T15:38:00"/>
    <n v="12"/>
    <d v="2012-02-27T14:11:57"/>
    <n v="0"/>
    <n v="14.183333333333334"/>
    <n v="14"/>
    <x v="7"/>
    <n v="8.3333333333333329E-2"/>
    <n v="0.56619444444444444"/>
    <b v="1"/>
  </r>
  <r>
    <n v="1272"/>
    <n v="6"/>
    <d v="2012-02-26T17:30:08"/>
    <d v="2012-04-26T17:30:00"/>
    <n v="24"/>
    <d v="2012-03-03T15:40:26"/>
    <n v="0"/>
    <n v="15.666666666666666"/>
    <n v="16"/>
    <x v="5"/>
    <n v="4.1666666666666664E-2"/>
    <n v="0.35218749999999999"/>
    <b v="1"/>
  </r>
  <r>
    <n v="1273"/>
    <n v="1"/>
    <d v="2012-02-26T17:50:32"/>
    <d v="2012-04-26T17:50:00"/>
    <n v="12"/>
    <d v="2012-02-27T07:39:58"/>
    <n v="0"/>
    <n v="7.65"/>
    <n v="8"/>
    <x v="13"/>
    <n v="8.3333333333333329E-2"/>
    <n v="0.56619444444444444"/>
    <b v="1"/>
  </r>
  <r>
    <n v="1274"/>
    <n v="1"/>
    <d v="2012-02-26T17:23:48"/>
    <d v="2012-04-26T17:23:00"/>
    <n v="8"/>
    <d v="2012-02-27T10:46:59"/>
    <n v="0"/>
    <n v="10.766666666666667"/>
    <n v="11"/>
    <x v="14"/>
    <n v="0.125"/>
    <n v="0.84929166666666667"/>
    <b v="1"/>
  </r>
  <r>
    <n v="1275"/>
    <n v="3"/>
    <d v="2012-02-26T17:53:25"/>
    <d v="2012-04-26T17:53:00"/>
    <n v="24"/>
    <d v="2012-02-29T10:01:14"/>
    <n v="0"/>
    <n v="10.016666666666667"/>
    <n v="10"/>
    <x v="10"/>
    <n v="4.1666666666666664E-2"/>
    <n v="0.18133000000000002"/>
    <b v="1"/>
  </r>
  <r>
    <n v="1276"/>
    <n v="1"/>
    <d v="2012-02-26T17:48:43"/>
    <d v="2012-02-29T00:48:40"/>
    <n v="8"/>
    <s v=""/>
    <n v="0"/>
    <s v="not cancelled"/>
    <s v="not cancelled"/>
    <x v="3"/>
    <n v="0.125"/>
    <n v="0.84929166666666667"/>
    <b v="0"/>
  </r>
  <r>
    <n v="1277"/>
    <n v="1"/>
    <d v="2012-02-26T17:35:19"/>
    <d v="2012-04-26T17:35:00"/>
    <n v="12"/>
    <d v="2012-02-27T21:36:04"/>
    <n v="0"/>
    <n v="21.6"/>
    <n v="22"/>
    <x v="9"/>
    <n v="8.3333333333333329E-2"/>
    <n v="0.56619444444444444"/>
    <b v="1"/>
  </r>
  <r>
    <n v="1278"/>
    <n v="1"/>
    <d v="2012-02-26T18:55:11"/>
    <d v="2012-04-26T18:55:00"/>
    <n v="12"/>
    <d v="2012-02-27T11:54:02"/>
    <n v="0"/>
    <n v="11.9"/>
    <n v="12"/>
    <x v="8"/>
    <n v="8.3333333333333329E-2"/>
    <n v="0.56619444444444444"/>
    <b v="1"/>
  </r>
  <r>
    <n v="1279"/>
    <n v="6"/>
    <d v="2012-02-26T20:00:11"/>
    <d v="2012-04-26T20:00:00"/>
    <n v="24"/>
    <d v="2012-03-08T20:51:43"/>
    <n v="0"/>
    <n v="20.85"/>
    <n v="21"/>
    <x v="12"/>
    <n v="4.1666666666666664E-2"/>
    <n v="0.35218749999999999"/>
    <b v="1"/>
  </r>
  <r>
    <n v="1280"/>
    <n v="1"/>
    <d v="2012-02-26T20:17:15"/>
    <d v="2012-04-26T20:17:00"/>
    <n v="8"/>
    <d v="2012-02-27T11:00:08"/>
    <n v="0"/>
    <n v="11"/>
    <n v="11"/>
    <x v="14"/>
    <n v="0.125"/>
    <n v="0.84929166666666667"/>
    <b v="1"/>
  </r>
  <r>
    <n v="1281"/>
    <n v="4"/>
    <d v="2012-02-26T21:38:07"/>
    <d v="2012-04-26T21:38:00"/>
    <n v="12"/>
    <d v="2012-02-28T21:21:25"/>
    <n v="0"/>
    <n v="21.35"/>
    <n v="21"/>
    <x v="12"/>
    <n v="8.3333333333333329E-2"/>
    <n v="1.448055119047619"/>
    <b v="1"/>
  </r>
  <r>
    <n v="1282"/>
    <n v="2"/>
    <d v="2012-02-26T21:05:17"/>
    <d v="2012-04-26T21:05:00"/>
    <n v="10"/>
    <d v="2012-02-26T23:53:06"/>
    <n v="0"/>
    <n v="23.883333333333333"/>
    <n v="24"/>
    <x v="2"/>
    <n v="0.1"/>
    <n v="0.84959999999999969"/>
    <b v="1"/>
  </r>
  <r>
    <n v="1283"/>
    <n v="1"/>
    <d v="2012-02-27T01:58:30"/>
    <d v="2012-04-27T01:58:00"/>
    <n v="12"/>
    <d v="2012-02-28T09:17:56"/>
    <n v="0"/>
    <n v="9.2833333333333332"/>
    <n v="9"/>
    <x v="4"/>
    <n v="8.3333333333333329E-2"/>
    <n v="0.56619444444444444"/>
    <b v="1"/>
  </r>
  <r>
    <n v="1284"/>
    <n v="6"/>
    <d v="2012-02-27T03:00:07"/>
    <d v="2012-04-27T03:00:00"/>
    <n v="24"/>
    <d v="2012-03-04T09:32:38"/>
    <n v="0"/>
    <n v="9.5333333333333332"/>
    <n v="10"/>
    <x v="10"/>
    <n v="4.1666666666666664E-2"/>
    <n v="0.35218749999999999"/>
    <b v="1"/>
  </r>
  <r>
    <n v="1285"/>
    <n v="2"/>
    <d v="2012-02-27T06:47:33"/>
    <d v="2012-04-27T06:47:00"/>
    <n v="10"/>
    <d v="2012-02-29T15:20:36"/>
    <n v="0"/>
    <n v="15.333333333333334"/>
    <n v="15"/>
    <x v="17"/>
    <n v="0.1"/>
    <n v="0.84959999999999969"/>
    <b v="1"/>
  </r>
  <r>
    <n v="1286"/>
    <n v="2"/>
    <d v="2012-02-27T08:41:30"/>
    <d v="2012-04-27T08:41:00"/>
    <n v="10"/>
    <d v="2012-02-28T11:26:15"/>
    <n v="0"/>
    <n v="11.433333333333334"/>
    <n v="11"/>
    <x v="14"/>
    <n v="0.1"/>
    <n v="0.84959999999999969"/>
    <b v="1"/>
  </r>
  <r>
    <n v="1287"/>
    <n v="7"/>
    <d v="2012-02-27T08:15:12"/>
    <d v="2012-04-27T08:15:00"/>
    <n v="24"/>
    <d v="2012-03-07T10:15:43"/>
    <n v="0"/>
    <n v="10.25"/>
    <n v="10"/>
    <x v="10"/>
    <n v="4.1666666666666664E-2"/>
    <n v="1.2958049999999997"/>
    <b v="1"/>
  </r>
  <r>
    <n v="1288"/>
    <n v="2"/>
    <d v="2012-02-27T08:34:38"/>
    <d v="2012-04-27T08:34:00"/>
    <n v="10"/>
    <d v="2012-02-27T17:51:37"/>
    <n v="0"/>
    <n v="17.850000000000001"/>
    <n v="18"/>
    <x v="1"/>
    <n v="0.1"/>
    <n v="0.84959999999999969"/>
    <b v="1"/>
  </r>
  <r>
    <n v="1289"/>
    <n v="4"/>
    <d v="2012-02-27T10:13:58"/>
    <d v="2012-04-27T10:13:00"/>
    <n v="12"/>
    <d v="2012-03-01T18:03:27"/>
    <n v="0"/>
    <n v="18.05"/>
    <n v="18"/>
    <x v="1"/>
    <n v="8.3333333333333329E-2"/>
    <n v="1.448055119047619"/>
    <b v="1"/>
  </r>
  <r>
    <n v="1290"/>
    <n v="1"/>
    <d v="2012-02-27T11:18:12"/>
    <d v="2012-04-27T11:18:00"/>
    <n v="12"/>
    <d v="2012-02-28T04:33:01"/>
    <n v="0"/>
    <n v="4.55"/>
    <n v="5"/>
    <x v="22"/>
    <n v="8.3333333333333329E-2"/>
    <n v="0.56619444444444444"/>
    <b v="1"/>
  </r>
  <r>
    <n v="1291"/>
    <n v="1"/>
    <d v="2012-02-27T12:41:39"/>
    <d v="2012-04-27T12:41:00"/>
    <n v="8"/>
    <d v="2012-02-28T13:17:21"/>
    <n v="0"/>
    <n v="13.283333333333333"/>
    <n v="13"/>
    <x v="11"/>
    <n v="0.125"/>
    <n v="0.84929166666666667"/>
    <b v="1"/>
  </r>
  <r>
    <n v="1292"/>
    <n v="4"/>
    <d v="2012-02-27T12:58:23"/>
    <d v="2012-02-29T22:57:32"/>
    <n v="12"/>
    <s v=""/>
    <n v="0"/>
    <s v="not cancelled"/>
    <s v="not cancelled"/>
    <x v="3"/>
    <n v="8.3333333333333329E-2"/>
    <n v="1.448055119047619"/>
    <b v="0"/>
  </r>
  <r>
    <n v="1293"/>
    <n v="7"/>
    <d v="2012-02-27T13:45:59"/>
    <d v="2012-02-29T22:45:34"/>
    <n v="24"/>
    <s v=""/>
    <n v="0"/>
    <s v="not cancelled"/>
    <s v="not cancelled"/>
    <x v="3"/>
    <n v="4.1666666666666664E-2"/>
    <n v="1.2958049999999997"/>
    <b v="0"/>
  </r>
  <r>
    <n v="1294"/>
    <n v="3"/>
    <d v="2012-02-27T13:37:58"/>
    <d v="2012-04-27T13:37:00"/>
    <n v="24"/>
    <d v="2012-02-29T13:50:22"/>
    <n v="0"/>
    <n v="13.833333333333334"/>
    <n v="14"/>
    <x v="7"/>
    <n v="4.1666666666666664E-2"/>
    <n v="0.18133000000000002"/>
    <b v="1"/>
  </r>
  <r>
    <n v="1295"/>
    <n v="1"/>
    <d v="2012-02-27T13:45:52"/>
    <d v="2012-04-27T13:45:00"/>
    <n v="8"/>
    <d v="2012-02-27T15:50:46"/>
    <n v="0"/>
    <n v="15.833333333333334"/>
    <n v="16"/>
    <x v="5"/>
    <n v="0.125"/>
    <n v="0.84929166666666667"/>
    <b v="1"/>
  </r>
  <r>
    <n v="1296"/>
    <n v="2"/>
    <d v="2012-02-27T13:39:35"/>
    <d v="2012-04-27T13:39:00"/>
    <n v="10"/>
    <d v="2012-02-28T14:47:36"/>
    <n v="0"/>
    <n v="14.783333333333333"/>
    <n v="15"/>
    <x v="17"/>
    <n v="0.1"/>
    <n v="0.84959999999999969"/>
    <b v="1"/>
  </r>
  <r>
    <n v="1297"/>
    <n v="1"/>
    <d v="2012-02-27T13:56:51"/>
    <d v="2012-04-27T13:56:00"/>
    <n v="12"/>
    <d v="2012-02-28T08:58:40"/>
    <n v="0"/>
    <n v="8.9666666666666668"/>
    <n v="9"/>
    <x v="4"/>
    <n v="8.3333333333333329E-2"/>
    <n v="0.56619444444444444"/>
    <b v="1"/>
  </r>
  <r>
    <n v="1298"/>
    <n v="1"/>
    <d v="2012-02-27T13:30:08"/>
    <d v="2012-03-01T16:29:16"/>
    <n v="12"/>
    <s v=""/>
    <n v="0"/>
    <s v="not cancelled"/>
    <s v="not cancelled"/>
    <x v="3"/>
    <n v="8.3333333333333329E-2"/>
    <n v="0.56619444444444444"/>
    <b v="0"/>
  </r>
  <r>
    <n v="1299"/>
    <n v="6"/>
    <d v="2012-02-27T20:30:09"/>
    <d v="2012-04-27T20:30:00"/>
    <n v="24"/>
    <d v="2012-03-04T11:34:55"/>
    <n v="0"/>
    <n v="11.566666666666666"/>
    <n v="12"/>
    <x v="8"/>
    <n v="4.1666666666666664E-2"/>
    <n v="0.35218749999999999"/>
    <b v="1"/>
  </r>
  <r>
    <n v="1300"/>
    <n v="10"/>
    <d v="2012-02-28T04:54:52"/>
    <d v="2012-04-28T04:54:00"/>
    <n v="1"/>
    <d v="2012-03-03T10:50:39"/>
    <n v="0"/>
    <n v="10.833333333333334"/>
    <n v="11"/>
    <x v="14"/>
    <n v="1"/>
    <n v="2.5716000000000001"/>
    <b v="1"/>
  </r>
  <r>
    <n v="1301"/>
    <n v="1"/>
    <d v="2012-02-28T06:38:12"/>
    <d v="2012-03-03T11:37:22"/>
    <n v="8"/>
    <s v=""/>
    <n v="0"/>
    <s v="not cancelled"/>
    <s v="not cancelled"/>
    <x v="3"/>
    <n v="0.125"/>
    <n v="0.84929166666666667"/>
    <b v="0"/>
  </r>
  <r>
    <n v="1302"/>
    <n v="3"/>
    <d v="2012-02-28T07:48:30"/>
    <d v="2012-03-04T01:48:00"/>
    <n v="24"/>
    <d v="2012-03-01T16:11:45"/>
    <n v="0"/>
    <n v="16.183333333333334"/>
    <n v="16"/>
    <x v="5"/>
    <n v="4.1666666666666664E-2"/>
    <n v="0.18133000000000002"/>
    <b v="1"/>
  </r>
  <r>
    <n v="1303"/>
    <n v="9"/>
    <d v="2012-02-28T09:30:32"/>
    <d v="2012-04-28T09:30:00"/>
    <n v="5"/>
    <d v="2012-03-01T21:52:44"/>
    <n v="0"/>
    <n v="21.866666666666667"/>
    <n v="22"/>
    <x v="9"/>
    <n v="0.2"/>
    <n v="5.6740000000000004"/>
    <b v="1"/>
  </r>
  <r>
    <n v="1304"/>
    <n v="3"/>
    <d v="2012-02-28T12:47:40"/>
    <d v="2012-04-28T12:47:00"/>
    <n v="24"/>
    <d v="2012-03-01T12:58:00"/>
    <n v="0"/>
    <n v="12.966666666666667"/>
    <n v="13"/>
    <x v="11"/>
    <n v="4.1666666666666664E-2"/>
    <n v="0.18133000000000002"/>
    <b v="1"/>
  </r>
  <r>
    <n v="1305"/>
    <n v="3"/>
    <d v="2012-02-28T13:45:48"/>
    <d v="2012-04-28T13:45:00"/>
    <n v="24"/>
    <d v="2012-03-01T10:52:44"/>
    <n v="0"/>
    <n v="10.866666666666667"/>
    <n v="11"/>
    <x v="14"/>
    <n v="4.1666666666666664E-2"/>
    <n v="0.18133000000000002"/>
    <b v="1"/>
  </r>
  <r>
    <n v="1306"/>
    <n v="1"/>
    <d v="2012-02-28T15:13:05"/>
    <d v="2012-04-28T15:13:00"/>
    <n v="12"/>
    <d v="2012-02-29T17:42:47"/>
    <n v="0"/>
    <n v="17.7"/>
    <n v="18"/>
    <x v="1"/>
    <n v="8.3333333333333329E-2"/>
    <n v="0.56619444444444444"/>
    <b v="1"/>
  </r>
  <r>
    <n v="1307"/>
    <n v="3"/>
    <d v="2012-02-28T15:21:59"/>
    <d v="2012-04-28T15:21:00"/>
    <n v="24"/>
    <d v="2012-03-01T19:41:13"/>
    <n v="0"/>
    <n v="19.683333333333334"/>
    <n v="20"/>
    <x v="15"/>
    <n v="4.1666666666666664E-2"/>
    <n v="0.18133000000000002"/>
    <b v="1"/>
  </r>
  <r>
    <n v="1308"/>
    <n v="4"/>
    <d v="2012-02-28T16:58:53"/>
    <d v="2012-03-01T19:58:28"/>
    <n v="12"/>
    <s v=""/>
    <n v="0"/>
    <s v="not cancelled"/>
    <s v="not cancelled"/>
    <x v="3"/>
    <n v="8.3333333333333329E-2"/>
    <n v="1.448055119047619"/>
    <b v="0"/>
  </r>
  <r>
    <n v="1309"/>
    <n v="5"/>
    <d v="2012-02-28T16:51:58"/>
    <d v="2012-04-28T16:51:00"/>
    <n v="24"/>
    <d v="2012-03-03T16:34:30"/>
    <n v="0"/>
    <n v="16.566666666666666"/>
    <n v="17"/>
    <x v="20"/>
    <n v="4.1666666666666664E-2"/>
    <n v="0.2815833333333333"/>
    <b v="1"/>
  </r>
  <r>
    <n v="1310"/>
    <n v="1"/>
    <d v="2012-02-28T17:41:24"/>
    <d v="2012-04-28T17:41:00"/>
    <n v="8"/>
    <d v="2012-02-29T09:46:07"/>
    <n v="0"/>
    <n v="9.7666666666666675"/>
    <n v="10"/>
    <x v="10"/>
    <n v="0.125"/>
    <n v="0.84929166666666667"/>
    <b v="1"/>
  </r>
  <r>
    <n v="1311"/>
    <n v="2"/>
    <d v="2012-02-28T19:22:44"/>
    <d v="2012-03-03T15:22:00"/>
    <n v="10"/>
    <d v="2012-02-29T13:00:26"/>
    <n v="0"/>
    <n v="13"/>
    <n v="13"/>
    <x v="11"/>
    <n v="0.1"/>
    <n v="0.84959999999999969"/>
    <b v="1"/>
  </r>
  <r>
    <n v="1312"/>
    <n v="2"/>
    <d v="2012-02-28T19:02:13"/>
    <d v="2012-04-28T19:02:00"/>
    <n v="10"/>
    <d v="2012-03-01T13:33:52"/>
    <n v="0"/>
    <n v="13.55"/>
    <n v="14"/>
    <x v="7"/>
    <n v="0.1"/>
    <n v="0.84959999999999969"/>
    <b v="1"/>
  </r>
  <r>
    <n v="1313"/>
    <n v="1"/>
    <d v="2012-02-28T19:09:06"/>
    <d v="2012-03-04T01:08:48"/>
    <n v="8"/>
    <s v=""/>
    <n v="0"/>
    <s v="not cancelled"/>
    <s v="not cancelled"/>
    <x v="3"/>
    <n v="0.125"/>
    <n v="0.84929166666666667"/>
    <b v="0"/>
  </r>
  <r>
    <n v="1314"/>
    <n v="6"/>
    <d v="2012-02-28T23:41:12"/>
    <d v="2012-04-28T23:41:00"/>
    <n v="24"/>
    <d v="2012-03-06T21:10:38"/>
    <n v="0"/>
    <n v="21.166666666666668"/>
    <n v="21"/>
    <x v="12"/>
    <n v="4.1666666666666664E-2"/>
    <n v="0.35218749999999999"/>
    <b v="1"/>
  </r>
  <r>
    <n v="1315"/>
    <n v="7"/>
    <d v="2012-02-29T01:46:31"/>
    <d v="2012-04-29T01:46:00"/>
    <n v="24"/>
    <d v="2012-03-03T10:20:01"/>
    <n v="0"/>
    <n v="10.333333333333334"/>
    <n v="10"/>
    <x v="10"/>
    <n v="4.1666666666666664E-2"/>
    <n v="1.2958049999999997"/>
    <b v="1"/>
  </r>
  <r>
    <n v="1316"/>
    <n v="7"/>
    <d v="2012-02-29T02:33:23"/>
    <d v="2012-03-02T12:32:32"/>
    <n v="24"/>
    <s v=""/>
    <n v="0"/>
    <s v="not cancelled"/>
    <s v="not cancelled"/>
    <x v="3"/>
    <n v="4.1666666666666664E-2"/>
    <n v="1.2958049999999997"/>
    <b v="0"/>
  </r>
  <r>
    <n v="1317"/>
    <n v="6"/>
    <d v="2012-02-29T08:40:53"/>
    <d v="2012-04-29T08:40:00"/>
    <n v="24"/>
    <d v="2012-03-04T11:16:39"/>
    <n v="0"/>
    <n v="11.266666666666667"/>
    <n v="11"/>
    <x v="14"/>
    <n v="4.1666666666666664E-2"/>
    <n v="0.35218749999999999"/>
    <b v="1"/>
  </r>
  <r>
    <n v="1318"/>
    <n v="2"/>
    <d v="2012-02-29T08:01:41"/>
    <d v="2012-04-29T08:01:00"/>
    <n v="10"/>
    <d v="2012-03-01T17:14:34"/>
    <n v="0"/>
    <n v="17.233333333333334"/>
    <n v="17"/>
    <x v="20"/>
    <n v="0.1"/>
    <n v="0.84959999999999969"/>
    <b v="1"/>
  </r>
  <r>
    <n v="1319"/>
    <n v="1"/>
    <d v="2012-02-29T08:21:21"/>
    <d v="2012-04-29T08:21:00"/>
    <n v="8"/>
    <d v="2012-03-01T15:34:41"/>
    <n v="0"/>
    <n v="15.566666666666666"/>
    <n v="16"/>
    <x v="5"/>
    <n v="0.125"/>
    <n v="0.84929166666666667"/>
    <b v="1"/>
  </r>
  <r>
    <n v="1320"/>
    <n v="1"/>
    <d v="2012-02-29T08:33:12"/>
    <d v="2012-04-29T08:33:00"/>
    <n v="8"/>
    <d v="2012-03-01T16:05:04"/>
    <n v="0"/>
    <n v="16.083333333333332"/>
    <n v="16"/>
    <x v="5"/>
    <n v="0.125"/>
    <n v="0.84929166666666667"/>
    <b v="1"/>
  </r>
  <r>
    <n v="1321"/>
    <n v="3"/>
    <d v="2012-02-29T11:29:50"/>
    <d v="2012-04-29T11:29:00"/>
    <n v="24"/>
    <d v="2012-03-03T18:48:54"/>
    <n v="0"/>
    <n v="18.8"/>
    <n v="19"/>
    <x v="6"/>
    <n v="4.1666666666666664E-2"/>
    <n v="0.18133000000000002"/>
    <b v="1"/>
  </r>
  <r>
    <n v="1322"/>
    <n v="1"/>
    <d v="2012-02-29T11:04:13"/>
    <d v="2012-03-03T08:04:00"/>
    <n v="8"/>
    <d v="2012-03-01T09:28:38"/>
    <n v="0"/>
    <n v="9.4666666666666668"/>
    <n v="9"/>
    <x v="4"/>
    <n v="0.125"/>
    <n v="0.84929166666666667"/>
    <b v="1"/>
  </r>
  <r>
    <n v="1323"/>
    <n v="7"/>
    <d v="2012-02-29T13:19:04"/>
    <d v="2012-04-29T13:19:00"/>
    <n v="24"/>
    <d v="2012-03-27T11:58:07"/>
    <n v="1"/>
    <n v="11.966666666666667"/>
    <n v="12"/>
    <x v="8"/>
    <n v="4.1666666666666664E-2"/>
    <n v="1.2958049999999997"/>
    <b v="1"/>
  </r>
  <r>
    <n v="1324"/>
    <n v="1"/>
    <d v="2012-02-29T14:13:28"/>
    <d v="2012-04-29T14:13:00"/>
    <n v="8"/>
    <d v="2012-03-01T08:20:34"/>
    <n v="0"/>
    <n v="8.3333333333333339"/>
    <n v="8"/>
    <x v="13"/>
    <n v="0.125"/>
    <n v="0.84929166666666667"/>
    <b v="1"/>
  </r>
  <r>
    <n v="1325"/>
    <n v="3"/>
    <d v="2012-02-29T14:16:41"/>
    <d v="2012-03-03T14:15:56"/>
    <n v="24"/>
    <s v=""/>
    <n v="0"/>
    <s v="not cancelled"/>
    <s v="not cancelled"/>
    <x v="3"/>
    <n v="4.1666666666666664E-2"/>
    <n v="0.18133000000000002"/>
    <b v="0"/>
  </r>
  <r>
    <n v="1326"/>
    <n v="4"/>
    <d v="2012-02-29T14:25:50"/>
    <d v="2012-04-29T14:25:00"/>
    <n v="12"/>
    <d v="2012-03-04T18:50:36"/>
    <n v="0"/>
    <n v="18.833333333333332"/>
    <n v="19"/>
    <x v="6"/>
    <n v="8.3333333333333329E-2"/>
    <n v="1.448055119047619"/>
    <b v="1"/>
  </r>
  <r>
    <n v="1327"/>
    <n v="2"/>
    <d v="2012-02-29T14:51:07"/>
    <d v="2012-04-29T14:51:00"/>
    <n v="10"/>
    <d v="2012-03-02T15:29:27"/>
    <n v="0"/>
    <n v="15.483333333333333"/>
    <n v="15"/>
    <x v="17"/>
    <n v="0.1"/>
    <n v="0.84959999999999969"/>
    <b v="1"/>
  </r>
  <r>
    <n v="1328"/>
    <n v="3"/>
    <d v="2012-02-29T15:48:11"/>
    <d v="2012-04-29T15:48:00"/>
    <n v="24"/>
    <d v="2012-03-03T19:13:34"/>
    <n v="0"/>
    <n v="19.216666666666665"/>
    <n v="19"/>
    <x v="6"/>
    <n v="4.1666666666666664E-2"/>
    <n v="0.18133000000000002"/>
    <b v="1"/>
  </r>
  <r>
    <n v="1329"/>
    <n v="1"/>
    <d v="2012-02-29T16:20:00"/>
    <d v="2012-04-29T16:20:00"/>
    <n v="12"/>
    <d v="2012-03-01T08:21:37"/>
    <n v="0"/>
    <n v="8.35"/>
    <n v="8"/>
    <x v="13"/>
    <n v="8.3333333333333329E-2"/>
    <n v="0.56619444444444444"/>
    <b v="1"/>
  </r>
  <r>
    <n v="1330"/>
    <n v="1"/>
    <d v="2012-02-29T20:56:17"/>
    <d v="2012-04-29T20:56:00"/>
    <n v="12"/>
    <d v="2012-03-02T14:23:34"/>
    <n v="0"/>
    <n v="14.383333333333333"/>
    <n v="14"/>
    <x v="7"/>
    <n v="8.3333333333333329E-2"/>
    <n v="0.56619444444444444"/>
    <b v="1"/>
  </r>
  <r>
    <n v="1331"/>
    <n v="4"/>
    <d v="2012-02-29T21:50:23"/>
    <d v="2012-04-29T21:50:00"/>
    <n v="12"/>
    <d v="2012-03-02T13:11:42"/>
    <n v="0"/>
    <n v="13.183333333333334"/>
    <n v="13"/>
    <x v="11"/>
    <n v="8.3333333333333329E-2"/>
    <n v="1.448055119047619"/>
    <b v="1"/>
  </r>
  <r>
    <n v="1332"/>
    <n v="10"/>
    <d v="2012-02-29T22:25:59"/>
    <d v="2012-03-05T19:25:56"/>
    <n v="1"/>
    <s v=""/>
    <n v="4"/>
    <s v="not cancelled"/>
    <s v="not cancelled"/>
    <x v="3"/>
    <n v="1"/>
    <n v="2.5716000000000001"/>
    <b v="0"/>
  </r>
  <r>
    <n v="1333"/>
    <n v="5"/>
    <d v="2012-02-29T23:41:13"/>
    <d v="2012-04-29T23:41:00"/>
    <n v="24"/>
    <d v="2012-03-01T15:53:58"/>
    <n v="0"/>
    <n v="15.883333333333333"/>
    <n v="16"/>
    <x v="5"/>
    <n v="4.1666666666666664E-2"/>
    <n v="0.2815833333333333"/>
    <b v="1"/>
  </r>
  <r>
    <n v="1334"/>
    <n v="1"/>
    <d v="2012-03-01T05:04:53"/>
    <d v="2012-04-30T05:04:00"/>
    <n v="8"/>
    <d v="2012-03-01T23:40:09"/>
    <n v="0"/>
    <n v="23.666666666666668"/>
    <n v="24"/>
    <x v="2"/>
    <n v="0.125"/>
    <n v="0.84929166666666667"/>
    <b v="1"/>
  </r>
  <r>
    <n v="1335"/>
    <n v="1"/>
    <d v="2012-03-01T06:53:04"/>
    <d v="2012-04-30T06:53:00"/>
    <n v="12"/>
    <d v="2012-03-02T17:51:00"/>
    <n v="0"/>
    <n v="17.850000000000001"/>
    <n v="18"/>
    <x v="1"/>
    <n v="8.3333333333333329E-2"/>
    <n v="0.56619444444444444"/>
    <b v="1"/>
  </r>
  <r>
    <n v="1336"/>
    <n v="1"/>
    <d v="2012-03-01T06:19:57"/>
    <d v="2012-04-30T06:19:00"/>
    <n v="8"/>
    <d v="2012-03-02T17:17:04"/>
    <n v="0"/>
    <n v="17.283333333333335"/>
    <n v="17"/>
    <x v="20"/>
    <n v="0.125"/>
    <n v="0.84929166666666667"/>
    <b v="1"/>
  </r>
  <r>
    <n v="1337"/>
    <n v="6"/>
    <d v="2012-03-01T09:27:48"/>
    <d v="2012-03-05T01:27:02"/>
    <n v="24"/>
    <s v=""/>
    <n v="0"/>
    <s v="not cancelled"/>
    <s v="not cancelled"/>
    <x v="3"/>
    <n v="4.1666666666666664E-2"/>
    <n v="0.35218749999999999"/>
    <b v="0"/>
  </r>
  <r>
    <n v="1338"/>
    <n v="5"/>
    <d v="2012-03-01T09:53:14"/>
    <d v="2012-04-30T09:53:00"/>
    <n v="24"/>
    <d v="2012-03-03T11:56:32"/>
    <n v="0"/>
    <n v="11.933333333333334"/>
    <n v="12"/>
    <x v="8"/>
    <n v="4.1666666666666664E-2"/>
    <n v="0.2815833333333333"/>
    <b v="1"/>
  </r>
  <r>
    <n v="1339"/>
    <n v="1"/>
    <d v="2012-03-01T10:36:30"/>
    <d v="2012-04-30T10:36:00"/>
    <n v="8"/>
    <d v="2012-03-02T11:51:14"/>
    <n v="0"/>
    <n v="11.85"/>
    <n v="12"/>
    <x v="8"/>
    <n v="0.125"/>
    <n v="0.84929166666666667"/>
    <b v="1"/>
  </r>
  <r>
    <n v="1340"/>
    <n v="2"/>
    <d v="2012-03-01T11:26:03"/>
    <d v="2012-03-03T21:25:06"/>
    <n v="10"/>
    <s v=""/>
    <n v="0"/>
    <s v="not cancelled"/>
    <s v="not cancelled"/>
    <x v="3"/>
    <n v="0.1"/>
    <n v="0.84959999999999969"/>
    <b v="0"/>
  </r>
  <r>
    <n v="1341"/>
    <n v="1"/>
    <d v="2012-03-01T12:16:22"/>
    <d v="2012-04-30T12:16:00"/>
    <n v="12"/>
    <d v="2012-03-02T09:43:14"/>
    <n v="0"/>
    <n v="9.7166666666666668"/>
    <n v="10"/>
    <x v="10"/>
    <n v="8.3333333333333329E-2"/>
    <n v="0.56619444444444444"/>
    <b v="1"/>
  </r>
  <r>
    <n v="1342"/>
    <n v="1"/>
    <d v="2012-03-01T12:23:05"/>
    <d v="2012-04-30T12:23:00"/>
    <n v="8"/>
    <d v="2012-03-01T16:10:06"/>
    <n v="0"/>
    <n v="16.166666666666668"/>
    <n v="16"/>
    <x v="5"/>
    <n v="0.125"/>
    <n v="0.84929166666666667"/>
    <b v="1"/>
  </r>
  <r>
    <n v="1343"/>
    <n v="1"/>
    <d v="2012-03-01T13:38:30"/>
    <d v="2012-03-04T14:38:13"/>
    <n v="12"/>
    <s v=""/>
    <n v="0"/>
    <s v="not cancelled"/>
    <s v="not cancelled"/>
    <x v="3"/>
    <n v="8.3333333333333329E-2"/>
    <n v="0.56619444444444444"/>
    <b v="0"/>
  </r>
  <r>
    <n v="1344"/>
    <n v="3"/>
    <d v="2012-03-01T14:10:53"/>
    <d v="2012-04-30T14:10:00"/>
    <n v="24"/>
    <d v="2012-03-04T18:49:39"/>
    <n v="0"/>
    <n v="18.816666666666666"/>
    <n v="19"/>
    <x v="6"/>
    <n v="4.1666666666666664E-2"/>
    <n v="0.18133000000000002"/>
    <b v="1"/>
  </r>
  <r>
    <n v="1345"/>
    <n v="2"/>
    <d v="2012-03-01T15:53:00"/>
    <d v="2012-04-30T15:53:00"/>
    <n v="10"/>
    <d v="2012-03-02T11:41:03"/>
    <n v="0"/>
    <n v="11.683333333333334"/>
    <n v="12"/>
    <x v="8"/>
    <n v="0.1"/>
    <n v="0.84959999999999969"/>
    <b v="1"/>
  </r>
  <r>
    <n v="1346"/>
    <n v="6"/>
    <d v="2012-03-01T22:09:32"/>
    <d v="2012-04-30T22:09:00"/>
    <n v="24"/>
    <d v="2012-03-04T18:41:41"/>
    <n v="0"/>
    <n v="18.683333333333334"/>
    <n v="19"/>
    <x v="6"/>
    <n v="4.1666666666666664E-2"/>
    <n v="0.35218749999999999"/>
    <b v="1"/>
  </r>
  <r>
    <n v="1347"/>
    <n v="6"/>
    <d v="2012-03-01T22:17:24"/>
    <d v="2012-04-30T22:17:00"/>
    <n v="24"/>
    <d v="2012-03-03T20:03:23"/>
    <n v="0"/>
    <n v="20.05"/>
    <n v="20"/>
    <x v="15"/>
    <n v="4.1666666666666664E-2"/>
    <n v="0.35218749999999999"/>
    <b v="1"/>
  </r>
  <r>
    <n v="1348"/>
    <n v="2"/>
    <d v="2012-03-01T23:10:16"/>
    <d v="2012-03-05T18:09:52"/>
    <n v="10"/>
    <s v=""/>
    <n v="0"/>
    <s v="not cancelled"/>
    <s v="not cancelled"/>
    <x v="3"/>
    <n v="0.1"/>
    <n v="0.84959999999999969"/>
    <b v="0"/>
  </r>
  <r>
    <n v="1349"/>
    <n v="1"/>
    <d v="2012-03-02T01:02:15"/>
    <d v="2012-05-01T01:02:00"/>
    <n v="12"/>
    <d v="2012-03-03T10:19:04"/>
    <n v="0"/>
    <n v="10.316666666666666"/>
    <n v="10"/>
    <x v="10"/>
    <n v="8.3333333333333329E-2"/>
    <n v="0.56619444444444444"/>
    <b v="1"/>
  </r>
  <r>
    <n v="1350"/>
    <n v="3"/>
    <d v="2012-03-02T02:27:45"/>
    <d v="2012-05-01T02:27:00"/>
    <n v="24"/>
    <d v="2012-03-04T07:20:51"/>
    <n v="0"/>
    <n v="7.333333333333333"/>
    <n v="7"/>
    <x v="18"/>
    <n v="4.1666666666666664E-2"/>
    <n v="0.18133000000000002"/>
    <b v="1"/>
  </r>
  <r>
    <n v="1351"/>
    <n v="3"/>
    <d v="2012-03-02T03:29:13"/>
    <d v="2012-03-04T16:28:44"/>
    <n v="24"/>
    <s v=""/>
    <n v="0"/>
    <s v="not cancelled"/>
    <s v="not cancelled"/>
    <x v="3"/>
    <n v="4.1666666666666664E-2"/>
    <n v="0.18133000000000002"/>
    <b v="0"/>
  </r>
  <r>
    <n v="1352"/>
    <n v="5"/>
    <d v="2012-03-02T07:52:50"/>
    <d v="2012-05-01T07:52:00"/>
    <n v="24"/>
    <d v="2012-03-05T10:56:20"/>
    <n v="0"/>
    <n v="10.933333333333334"/>
    <n v="11"/>
    <x v="14"/>
    <n v="4.1666666666666664E-2"/>
    <n v="0.2815833333333333"/>
    <b v="1"/>
  </r>
  <r>
    <n v="1353"/>
    <n v="1"/>
    <d v="2012-03-02T07:17:12"/>
    <d v="2012-05-01T07:17:00"/>
    <n v="8"/>
    <d v="2012-03-03T17:17:58"/>
    <n v="0"/>
    <n v="17.283333333333335"/>
    <n v="17"/>
    <x v="20"/>
    <n v="0.125"/>
    <n v="0.84929166666666667"/>
    <b v="1"/>
  </r>
  <r>
    <n v="1354"/>
    <n v="1"/>
    <d v="2012-03-02T07:44:51"/>
    <d v="2012-05-01T07:44:00"/>
    <n v="12"/>
    <d v="2012-03-03T17:13:47"/>
    <n v="0"/>
    <n v="17.216666666666665"/>
    <n v="17"/>
    <x v="20"/>
    <n v="8.3333333333333329E-2"/>
    <n v="0.56619444444444444"/>
    <b v="1"/>
  </r>
  <r>
    <n v="1355"/>
    <n v="7"/>
    <d v="2012-03-02T08:35:10"/>
    <d v="2012-05-01T08:35:00"/>
    <n v="24"/>
    <d v="2012-03-11T10:27:38"/>
    <n v="0"/>
    <n v="10.45"/>
    <n v="10"/>
    <x v="10"/>
    <n v="4.1666666666666664E-2"/>
    <n v="1.2958049999999997"/>
    <b v="1"/>
  </r>
  <r>
    <n v="1356"/>
    <n v="4"/>
    <d v="2012-03-02T08:29:14"/>
    <d v="2012-05-01T08:29:00"/>
    <n v="12"/>
    <d v="2012-03-04T16:42:37"/>
    <n v="0"/>
    <n v="16.7"/>
    <n v="17"/>
    <x v="20"/>
    <n v="8.3333333333333329E-2"/>
    <n v="1.448055119047619"/>
    <b v="1"/>
  </r>
  <r>
    <n v="1357"/>
    <n v="6"/>
    <d v="2012-03-02T09:04:59"/>
    <d v="2012-05-01T09:04:00"/>
    <n v="24"/>
    <d v="2012-03-05T11:35:15"/>
    <n v="0"/>
    <n v="11.583333333333334"/>
    <n v="12"/>
    <x v="8"/>
    <n v="4.1666666666666664E-2"/>
    <n v="0.35218749999999999"/>
    <b v="1"/>
  </r>
  <r>
    <n v="1358"/>
    <n v="4"/>
    <d v="2012-03-02T10:25:08"/>
    <d v="2012-05-01T10:25:00"/>
    <n v="12"/>
    <d v="2012-03-05T12:56:26"/>
    <n v="0"/>
    <n v="12.933333333333334"/>
    <n v="13"/>
    <x v="11"/>
    <n v="8.3333333333333329E-2"/>
    <n v="1.448055119047619"/>
    <b v="1"/>
  </r>
  <r>
    <n v="1359"/>
    <n v="1"/>
    <d v="2012-03-02T11:53:12"/>
    <d v="2012-05-01T11:53:00"/>
    <n v="8"/>
    <d v="2012-03-03T16:54:29"/>
    <n v="0"/>
    <n v="16.899999999999999"/>
    <n v="17"/>
    <x v="20"/>
    <n v="0.125"/>
    <n v="0.84929166666666667"/>
    <b v="1"/>
  </r>
  <r>
    <n v="1360"/>
    <n v="5"/>
    <d v="2012-03-02T11:48:47"/>
    <d v="2012-03-06T20:48:07"/>
    <n v="24"/>
    <s v=""/>
    <n v="0"/>
    <s v="not cancelled"/>
    <s v="not cancelled"/>
    <x v="3"/>
    <n v="4.1666666666666664E-2"/>
    <n v="0.2815833333333333"/>
    <b v="0"/>
  </r>
  <r>
    <n v="1361"/>
    <n v="1"/>
    <d v="2012-03-02T12:52:50"/>
    <d v="2012-03-06T12:52:38"/>
    <n v="8"/>
    <s v=""/>
    <n v="0"/>
    <s v="not cancelled"/>
    <s v="not cancelled"/>
    <x v="3"/>
    <n v="0.125"/>
    <n v="0.84929166666666667"/>
    <b v="0"/>
  </r>
  <r>
    <n v="1362"/>
    <n v="7"/>
    <d v="2012-03-02T12:02:03"/>
    <d v="2012-05-01T12:02:00"/>
    <n v="24"/>
    <d v="2012-04-24T11:33:06"/>
    <n v="1"/>
    <n v="11.55"/>
    <n v="12"/>
    <x v="8"/>
    <n v="4.1666666666666664E-2"/>
    <n v="1.2958049999999997"/>
    <b v="1"/>
  </r>
  <r>
    <n v="1363"/>
    <n v="2"/>
    <d v="2012-03-02T12:32:59"/>
    <d v="2012-05-01T12:32:00"/>
    <n v="10"/>
    <d v="2012-03-03T12:56:19"/>
    <n v="0"/>
    <n v="12.933333333333334"/>
    <n v="13"/>
    <x v="11"/>
    <n v="0.1"/>
    <n v="0.84959999999999969"/>
    <b v="1"/>
  </r>
  <r>
    <n v="1364"/>
    <n v="2"/>
    <d v="2012-03-02T12:47:50"/>
    <d v="2012-03-05T17:47:00"/>
    <n v="10"/>
    <d v="2012-03-03T11:46:23"/>
    <n v="0"/>
    <n v="11.766666666666667"/>
    <n v="12"/>
    <x v="8"/>
    <n v="0.1"/>
    <n v="0.84959999999999969"/>
    <b v="1"/>
  </r>
  <r>
    <n v="1365"/>
    <n v="6"/>
    <d v="2012-03-02T12:00:55"/>
    <d v="2012-05-01T12:00:00"/>
    <n v="24"/>
    <d v="2012-03-09T14:49:24"/>
    <n v="0"/>
    <n v="14.816666666666666"/>
    <n v="15"/>
    <x v="17"/>
    <n v="4.1666666666666664E-2"/>
    <n v="0.35218749999999999"/>
    <b v="1"/>
  </r>
  <r>
    <n v="1366"/>
    <n v="6"/>
    <d v="2012-03-02T17:04:06"/>
    <d v="2012-03-05T05:03:18"/>
    <n v="24"/>
    <s v=""/>
    <n v="0"/>
    <s v="not cancelled"/>
    <s v="not cancelled"/>
    <x v="3"/>
    <n v="4.1666666666666664E-2"/>
    <n v="0.35218749999999999"/>
    <b v="0"/>
  </r>
  <r>
    <n v="1367"/>
    <n v="1"/>
    <d v="2012-03-02T18:03:57"/>
    <d v="2012-03-06T20:03:02"/>
    <n v="12"/>
    <s v=""/>
    <n v="0"/>
    <s v="not cancelled"/>
    <s v="not cancelled"/>
    <x v="3"/>
    <n v="8.3333333333333329E-2"/>
    <n v="0.56619444444444444"/>
    <b v="0"/>
  </r>
  <r>
    <n v="1368"/>
    <n v="1"/>
    <d v="2012-03-02T18:32:02"/>
    <d v="2012-03-06T02:32:00"/>
    <n v="12"/>
    <d v="2012-03-03T14:14:44"/>
    <n v="0"/>
    <n v="14.233333333333333"/>
    <n v="14"/>
    <x v="7"/>
    <n v="8.3333333333333329E-2"/>
    <n v="0.56619444444444444"/>
    <b v="1"/>
  </r>
  <r>
    <n v="1369"/>
    <n v="2"/>
    <d v="2012-03-02T19:25:56"/>
    <d v="2012-05-01T19:25:00"/>
    <n v="10"/>
    <d v="2012-03-03T08:17:54"/>
    <n v="0"/>
    <n v="8.2833333333333332"/>
    <n v="8"/>
    <x v="13"/>
    <n v="0.1"/>
    <n v="0.84959999999999969"/>
    <b v="1"/>
  </r>
  <r>
    <n v="1370"/>
    <n v="5"/>
    <d v="2012-03-02T20:35:17"/>
    <d v="2012-05-01T20:35:00"/>
    <n v="24"/>
    <d v="2012-03-04T11:21:40"/>
    <n v="0"/>
    <n v="11.35"/>
    <n v="11"/>
    <x v="14"/>
    <n v="4.1666666666666664E-2"/>
    <n v="0.2815833333333333"/>
    <b v="1"/>
  </r>
  <r>
    <n v="1371"/>
    <n v="1"/>
    <d v="2012-03-03T00:03:29"/>
    <d v="2012-03-06T14:02:32"/>
    <n v="8"/>
    <s v=""/>
    <n v="0"/>
    <s v="not cancelled"/>
    <s v="not cancelled"/>
    <x v="3"/>
    <n v="0.125"/>
    <n v="0.84929166666666667"/>
    <b v="0"/>
  </r>
  <r>
    <n v="1372"/>
    <n v="7"/>
    <d v="2012-03-03T01:30:43"/>
    <d v="2012-03-07T04:29:55"/>
    <n v="24"/>
    <s v=""/>
    <n v="0"/>
    <s v="not cancelled"/>
    <s v="not cancelled"/>
    <x v="3"/>
    <n v="4.1666666666666664E-2"/>
    <n v="1.2958049999999997"/>
    <b v="0"/>
  </r>
  <r>
    <n v="1373"/>
    <n v="3"/>
    <d v="2012-03-03T03:25:45"/>
    <d v="2012-05-02T03:25:00"/>
    <n v="24"/>
    <d v="2012-03-04T12:08:42"/>
    <n v="0"/>
    <n v="12.133333333333333"/>
    <n v="12"/>
    <x v="8"/>
    <n v="4.1666666666666664E-2"/>
    <n v="0.18133000000000002"/>
    <b v="1"/>
  </r>
  <r>
    <n v="1374"/>
    <n v="2"/>
    <d v="2012-03-03T06:07:07"/>
    <d v="2012-05-02T06:07:00"/>
    <n v="10"/>
    <d v="2012-03-05T09:45:31"/>
    <n v="0"/>
    <n v="9.75"/>
    <n v="10"/>
    <x v="10"/>
    <n v="0.1"/>
    <n v="0.84959999999999969"/>
    <b v="1"/>
  </r>
  <r>
    <n v="1375"/>
    <n v="7"/>
    <d v="2012-03-03T08:15:08"/>
    <d v="2012-05-02T08:15:00"/>
    <n v="24"/>
    <d v="2012-03-08T11:55:52"/>
    <n v="0"/>
    <n v="11.916666666666666"/>
    <n v="12"/>
    <x v="8"/>
    <n v="4.1666666666666664E-2"/>
    <n v="1.2958049999999997"/>
    <b v="1"/>
  </r>
  <r>
    <n v="1376"/>
    <n v="5"/>
    <d v="2012-03-03T09:09:47"/>
    <d v="2012-05-02T09:09:00"/>
    <n v="24"/>
    <d v="2012-03-05T08:44:36"/>
    <n v="0"/>
    <n v="8.7333333333333325"/>
    <n v="9"/>
    <x v="4"/>
    <n v="4.1666666666666664E-2"/>
    <n v="0.2815833333333333"/>
    <b v="1"/>
  </r>
  <r>
    <n v="1377"/>
    <n v="9"/>
    <d v="2012-03-03T09:21:08"/>
    <d v="2012-05-02T09:21:00"/>
    <n v="5"/>
    <d v="2012-03-06T08:05:23"/>
    <n v="0"/>
    <n v="8.0833333333333339"/>
    <n v="8"/>
    <x v="13"/>
    <n v="0.2"/>
    <n v="5.6740000000000004"/>
    <b v="1"/>
  </r>
  <r>
    <n v="1378"/>
    <n v="1"/>
    <d v="2012-03-03T11:04:38"/>
    <d v="2012-03-07T02:04:36"/>
    <n v="8"/>
    <s v=""/>
    <n v="0"/>
    <s v="not cancelled"/>
    <s v="not cancelled"/>
    <x v="3"/>
    <n v="0.125"/>
    <n v="0.84929166666666667"/>
    <b v="0"/>
  </r>
  <r>
    <n v="1379"/>
    <n v="3"/>
    <d v="2012-03-03T11:17:55"/>
    <d v="2012-05-02T11:17:00"/>
    <n v="24"/>
    <d v="2012-03-05T10:10:52"/>
    <n v="0"/>
    <n v="10.166666666666666"/>
    <n v="10"/>
    <x v="10"/>
    <n v="4.1666666666666664E-2"/>
    <n v="0.18133000000000002"/>
    <b v="1"/>
  </r>
  <r>
    <n v="1380"/>
    <n v="2"/>
    <d v="2012-03-03T14:21:08"/>
    <d v="2012-05-02T14:21:00"/>
    <n v="10"/>
    <d v="2012-03-04T09:25:10"/>
    <n v="0"/>
    <n v="9.4166666666666661"/>
    <n v="9"/>
    <x v="4"/>
    <n v="0.1"/>
    <n v="0.84959999999999969"/>
    <b v="1"/>
  </r>
  <r>
    <n v="1381"/>
    <n v="3"/>
    <d v="2012-03-03T14:51:25"/>
    <d v="2012-05-02T14:51:00"/>
    <n v="24"/>
    <d v="2012-03-06T18:34:21"/>
    <n v="0"/>
    <n v="18.566666666666666"/>
    <n v="19"/>
    <x v="6"/>
    <n v="4.1666666666666664E-2"/>
    <n v="0.18133000000000002"/>
    <b v="1"/>
  </r>
  <r>
    <n v="1382"/>
    <n v="11"/>
    <d v="2012-03-03T17:57:27"/>
    <d v="2012-05-02T17:57:00"/>
    <n v="1"/>
    <d v="2012-03-10T09:50:13"/>
    <n v="4"/>
    <n v="9.8333333333333339"/>
    <n v="10"/>
    <x v="10"/>
    <n v="1"/>
    <n v="1"/>
    <b v="1"/>
  </r>
  <r>
    <n v="1383"/>
    <n v="1"/>
    <d v="2012-03-03T18:07:45"/>
    <d v="2012-05-02T18:07:00"/>
    <n v="8"/>
    <d v="2012-03-04T14:12:42"/>
    <n v="0"/>
    <n v="14.2"/>
    <n v="14"/>
    <x v="7"/>
    <n v="0.125"/>
    <n v="0.84929166666666667"/>
    <b v="1"/>
  </r>
  <r>
    <n v="1384"/>
    <n v="1"/>
    <d v="2012-03-03T18:35:57"/>
    <d v="2012-05-02T18:35:00"/>
    <n v="12"/>
    <d v="2012-03-04T10:48:05"/>
    <n v="0"/>
    <n v="10.8"/>
    <n v="11"/>
    <x v="14"/>
    <n v="8.3333333333333329E-2"/>
    <n v="0.56619444444444444"/>
    <b v="1"/>
  </r>
  <r>
    <n v="1385"/>
    <n v="1"/>
    <d v="2012-03-03T21:37:18"/>
    <d v="2012-03-06T20:37:00"/>
    <n v="8"/>
    <d v="2012-03-04T11:56:01"/>
    <n v="0"/>
    <n v="11.933333333333334"/>
    <n v="12"/>
    <x v="8"/>
    <n v="0.125"/>
    <n v="0.84929166666666667"/>
    <b v="1"/>
  </r>
  <r>
    <n v="1386"/>
    <n v="1"/>
    <d v="2012-03-03T22:23:10"/>
    <d v="2012-03-08T04:23:00"/>
    <n v="12"/>
    <d v="2012-03-04T17:35:25"/>
    <n v="0"/>
    <n v="17.583333333333332"/>
    <n v="18"/>
    <x v="1"/>
    <n v="8.3333333333333329E-2"/>
    <n v="0.56619444444444444"/>
    <b v="1"/>
  </r>
  <r>
    <n v="1387"/>
    <n v="1"/>
    <d v="2012-03-04T01:08:50"/>
    <d v="2012-03-06T05:08:16"/>
    <n v="8"/>
    <s v=""/>
    <n v="0"/>
    <s v="not cancelled"/>
    <s v="not cancelled"/>
    <x v="3"/>
    <n v="0.125"/>
    <n v="0.84929166666666667"/>
    <b v="0"/>
  </r>
  <r>
    <n v="1388"/>
    <n v="6"/>
    <d v="2012-03-04T04:02:02"/>
    <d v="2012-03-09T03:02:00"/>
    <n v="24"/>
    <d v="2012-03-05T12:24:49"/>
    <n v="0"/>
    <n v="12.4"/>
    <n v="12"/>
    <x v="8"/>
    <n v="4.1666666666666664E-2"/>
    <n v="0.35218749999999999"/>
    <b v="1"/>
  </r>
  <r>
    <n v="1389"/>
    <n v="3"/>
    <d v="2012-03-04T05:34:59"/>
    <d v="2012-05-03T05:34:00"/>
    <n v="24"/>
    <d v="2012-03-06T10:34:08"/>
    <n v="0"/>
    <n v="10.566666666666666"/>
    <n v="11"/>
    <x v="14"/>
    <n v="4.1666666666666664E-2"/>
    <n v="0.18133000000000002"/>
    <b v="1"/>
  </r>
  <r>
    <n v="1390"/>
    <n v="2"/>
    <d v="2012-03-04T08:45:45"/>
    <d v="2012-03-07T21:45:00"/>
    <n v="10"/>
    <d v="2012-03-05T08:05:28"/>
    <n v="0"/>
    <n v="8.0833333333333339"/>
    <n v="8"/>
    <x v="13"/>
    <n v="0.1"/>
    <n v="0.84959999999999969"/>
    <b v="1"/>
  </r>
  <r>
    <n v="1391"/>
    <n v="3"/>
    <d v="2012-03-04T08:06:20"/>
    <d v="2012-05-03T08:06:00"/>
    <n v="24"/>
    <d v="2012-03-06T10:25:21"/>
    <n v="0"/>
    <n v="10.416666666666666"/>
    <n v="10"/>
    <x v="10"/>
    <n v="4.1666666666666664E-2"/>
    <n v="0.18133000000000002"/>
    <b v="1"/>
  </r>
  <r>
    <n v="1392"/>
    <n v="2"/>
    <d v="2012-03-04T08:07:03"/>
    <d v="2012-05-03T08:07:00"/>
    <n v="10"/>
    <d v="2012-03-05T10:26:55"/>
    <n v="0"/>
    <n v="10.433333333333334"/>
    <n v="10"/>
    <x v="10"/>
    <n v="0.1"/>
    <n v="0.84959999999999969"/>
    <b v="1"/>
  </r>
  <r>
    <n v="1393"/>
    <n v="4"/>
    <d v="2012-03-04T08:15:27"/>
    <d v="2012-03-07T08:14:43"/>
    <n v="12"/>
    <s v=""/>
    <n v="0"/>
    <s v="not cancelled"/>
    <s v="not cancelled"/>
    <x v="3"/>
    <n v="8.3333333333333329E-2"/>
    <n v="1.448055119047619"/>
    <b v="0"/>
  </r>
  <r>
    <n v="1394"/>
    <n v="2"/>
    <d v="2012-03-04T08:43:29"/>
    <d v="2012-05-03T08:43:00"/>
    <n v="10"/>
    <d v="2012-03-04T10:32:35"/>
    <n v="0"/>
    <n v="10.533333333333333"/>
    <n v="11"/>
    <x v="14"/>
    <n v="0.1"/>
    <n v="0.84959999999999969"/>
    <b v="1"/>
  </r>
  <r>
    <n v="1395"/>
    <n v="6"/>
    <d v="2012-03-04T09:46:15"/>
    <d v="2012-05-03T09:46:00"/>
    <n v="24"/>
    <d v="2012-03-07T15:12:25"/>
    <n v="0"/>
    <n v="15.2"/>
    <n v="15"/>
    <x v="17"/>
    <n v="4.1666666666666664E-2"/>
    <n v="0.35218749999999999"/>
    <b v="1"/>
  </r>
  <r>
    <n v="1396"/>
    <n v="5"/>
    <d v="2012-03-04T09:15:15"/>
    <d v="2012-05-03T09:15:00"/>
    <n v="24"/>
    <d v="2012-03-06T15:46:49"/>
    <n v="0"/>
    <n v="15.766666666666667"/>
    <n v="16"/>
    <x v="5"/>
    <n v="4.1666666666666664E-2"/>
    <n v="0.2815833333333333"/>
    <b v="1"/>
  </r>
  <r>
    <n v="1397"/>
    <n v="9"/>
    <d v="2012-03-04T09:01:01"/>
    <d v="2012-05-03T09:01:00"/>
    <n v="5"/>
    <d v="2012-03-06T21:50:48"/>
    <n v="0"/>
    <n v="21.833333333333332"/>
    <n v="22"/>
    <x v="9"/>
    <n v="0.2"/>
    <n v="5.6740000000000004"/>
    <b v="1"/>
  </r>
  <r>
    <n v="1398"/>
    <n v="1"/>
    <d v="2012-03-04T09:55:43"/>
    <d v="2012-05-03T09:55:00"/>
    <n v="8"/>
    <d v="2012-03-05T12:47:12"/>
    <n v="0"/>
    <n v="12.783333333333333"/>
    <n v="13"/>
    <x v="11"/>
    <n v="0.125"/>
    <n v="0.84929166666666667"/>
    <b v="1"/>
  </r>
  <r>
    <n v="1399"/>
    <n v="9"/>
    <d v="2012-03-04T09:43:20"/>
    <d v="2012-03-07T03:43:04"/>
    <n v="5"/>
    <s v=""/>
    <n v="0"/>
    <s v="not cancelled"/>
    <s v="not cancelled"/>
    <x v="3"/>
    <n v="0.2"/>
    <n v="5.6740000000000004"/>
    <b v="0"/>
  </r>
  <r>
    <n v="1400"/>
    <n v="9"/>
    <d v="2012-03-04T09:36:00"/>
    <d v="2012-05-03T09:36:00"/>
    <n v="5"/>
    <d v="2012-03-07T11:50:43"/>
    <n v="0"/>
    <n v="11.833333333333334"/>
    <n v="12"/>
    <x v="8"/>
    <n v="0.2"/>
    <n v="5.6740000000000004"/>
    <b v="1"/>
  </r>
  <r>
    <n v="1401"/>
    <n v="1"/>
    <d v="2012-03-04T09:11:14"/>
    <d v="2012-05-03T09:11:00"/>
    <n v="8"/>
    <d v="2012-03-05T11:30:22"/>
    <n v="0"/>
    <n v="11.5"/>
    <n v="12"/>
    <x v="8"/>
    <n v="0.125"/>
    <n v="0.84929166666666667"/>
    <b v="1"/>
  </r>
  <r>
    <n v="1402"/>
    <n v="1"/>
    <d v="2012-03-04T11:10:26"/>
    <d v="2012-05-03T11:10:00"/>
    <n v="12"/>
    <d v="2012-03-05T10:37:05"/>
    <n v="0"/>
    <n v="10.616666666666667"/>
    <n v="11"/>
    <x v="14"/>
    <n v="8.3333333333333329E-2"/>
    <n v="0.56619444444444444"/>
    <b v="1"/>
  </r>
  <r>
    <n v="1403"/>
    <n v="1"/>
    <d v="2012-03-04T11:26:47"/>
    <d v="2012-05-03T11:26:00"/>
    <n v="8"/>
    <d v="2012-03-04T16:55:57"/>
    <n v="0"/>
    <n v="16.916666666666668"/>
    <n v="17"/>
    <x v="20"/>
    <n v="0.125"/>
    <n v="0.84929166666666667"/>
    <b v="1"/>
  </r>
  <r>
    <n v="1404"/>
    <n v="1"/>
    <d v="2012-03-04T11:54:45"/>
    <d v="2012-05-03T11:54:00"/>
    <n v="8"/>
    <d v="2012-03-04T15:49:26"/>
    <n v="0"/>
    <n v="15.816666666666666"/>
    <n v="16"/>
    <x v="5"/>
    <n v="0.125"/>
    <n v="0.84929166666666667"/>
    <b v="1"/>
  </r>
  <r>
    <n v="1405"/>
    <n v="1"/>
    <d v="2012-03-04T11:20:45"/>
    <d v="2012-05-03T11:20:00"/>
    <n v="12"/>
    <d v="2012-03-05T11:01:07"/>
    <n v="0"/>
    <n v="11.016666666666667"/>
    <n v="11"/>
    <x v="14"/>
    <n v="8.3333333333333329E-2"/>
    <n v="0.56619444444444444"/>
    <b v="1"/>
  </r>
  <r>
    <n v="1406"/>
    <n v="3"/>
    <d v="2012-03-04T11:36:21"/>
    <d v="2012-05-03T11:36:00"/>
    <n v="24"/>
    <d v="2012-03-07T12:30:07"/>
    <n v="0"/>
    <n v="12.5"/>
    <n v="13"/>
    <x v="11"/>
    <n v="4.1666666666666664E-2"/>
    <n v="0.18133000000000002"/>
    <b v="1"/>
  </r>
  <r>
    <n v="1407"/>
    <n v="1"/>
    <d v="2012-03-04T11:34:16"/>
    <d v="2012-05-03T11:34:00"/>
    <n v="12"/>
    <d v="2012-03-05T13:40:02"/>
    <n v="0"/>
    <n v="13.666666666666666"/>
    <n v="14"/>
    <x v="7"/>
    <n v="8.3333333333333329E-2"/>
    <n v="0.56619444444444444"/>
    <b v="1"/>
  </r>
  <r>
    <n v="1408"/>
    <n v="5"/>
    <d v="2012-03-04T12:55:26"/>
    <d v="2012-05-03T12:55:00"/>
    <n v="24"/>
    <d v="2012-03-08T09:07:10"/>
    <n v="0"/>
    <n v="9.1166666666666671"/>
    <n v="9"/>
    <x v="4"/>
    <n v="4.1666666666666664E-2"/>
    <n v="0.2815833333333333"/>
    <b v="1"/>
  </r>
  <r>
    <n v="1409"/>
    <n v="5"/>
    <d v="2012-03-04T12:00:03"/>
    <d v="2012-05-03T12:00:00"/>
    <n v="24"/>
    <d v="2012-03-08T11:54:31"/>
    <n v="0"/>
    <n v="11.9"/>
    <n v="12"/>
    <x v="8"/>
    <n v="4.1666666666666664E-2"/>
    <n v="0.2815833333333333"/>
    <b v="1"/>
  </r>
  <r>
    <n v="1410"/>
    <n v="2"/>
    <d v="2012-03-04T13:22:12"/>
    <d v="2012-05-03T13:22:00"/>
    <n v="10"/>
    <d v="2012-03-05T11:26:31"/>
    <n v="0"/>
    <n v="11.433333333333334"/>
    <n v="11"/>
    <x v="14"/>
    <n v="0.1"/>
    <n v="0.84959999999999969"/>
    <b v="1"/>
  </r>
  <r>
    <n v="1411"/>
    <n v="1"/>
    <d v="2012-03-04T14:13:35"/>
    <d v="2012-05-03T14:13:00"/>
    <n v="8"/>
    <d v="2012-03-04T19:54:21"/>
    <n v="0"/>
    <n v="19.899999999999999"/>
    <n v="20"/>
    <x v="15"/>
    <n v="0.125"/>
    <n v="0.84929166666666667"/>
    <b v="1"/>
  </r>
  <r>
    <n v="1412"/>
    <n v="7"/>
    <d v="2012-03-04T16:54:41"/>
    <d v="2012-05-03T16:54:00"/>
    <n v="24"/>
    <d v="2012-04-14T06:03:13"/>
    <n v="1"/>
    <n v="6.05"/>
    <n v="6"/>
    <x v="21"/>
    <n v="4.1666666666666664E-2"/>
    <n v="1.2958049999999997"/>
    <b v="1"/>
  </r>
  <r>
    <n v="1413"/>
    <n v="1"/>
    <d v="2012-03-04T16:19:55"/>
    <d v="2012-05-03T16:19:00"/>
    <n v="8"/>
    <d v="2012-03-04T22:37:35"/>
    <n v="0"/>
    <n v="22.616666666666667"/>
    <n v="23"/>
    <x v="0"/>
    <n v="0.125"/>
    <n v="0.84929166666666667"/>
    <b v="1"/>
  </r>
  <r>
    <n v="1414"/>
    <n v="2"/>
    <d v="2012-03-04T17:31:12"/>
    <d v="2012-05-03T17:31:00"/>
    <n v="10"/>
    <d v="2012-03-05T17:36:37"/>
    <n v="0"/>
    <n v="17.600000000000001"/>
    <n v="18"/>
    <x v="1"/>
    <n v="0.1"/>
    <n v="0.84959999999999969"/>
    <b v="1"/>
  </r>
  <r>
    <n v="1415"/>
    <n v="1"/>
    <d v="2012-03-04T17:54:45"/>
    <d v="2012-05-03T17:54:00"/>
    <n v="8"/>
    <d v="2012-03-04T18:05:59"/>
    <n v="0"/>
    <n v="18.083333333333332"/>
    <n v="18"/>
    <x v="1"/>
    <n v="0.125"/>
    <n v="0.84929166666666667"/>
    <b v="1"/>
  </r>
  <r>
    <n v="1416"/>
    <n v="3"/>
    <d v="2012-03-04T17:37:54"/>
    <d v="2012-05-03T17:37:00"/>
    <n v="24"/>
    <d v="2012-03-07T13:38:56"/>
    <n v="0"/>
    <n v="13.633333333333333"/>
    <n v="14"/>
    <x v="7"/>
    <n v="4.1666666666666664E-2"/>
    <n v="0.18133000000000002"/>
    <b v="1"/>
  </r>
  <r>
    <n v="1417"/>
    <n v="1"/>
    <d v="2012-03-04T18:58:03"/>
    <d v="2012-05-03T18:58:00"/>
    <n v="8"/>
    <d v="2012-03-06T02:41:22"/>
    <n v="0"/>
    <n v="2.6833333333333336"/>
    <n v="3"/>
    <x v="19"/>
    <n v="0.125"/>
    <n v="0.84929166666666667"/>
    <b v="1"/>
  </r>
  <r>
    <n v="1418"/>
    <n v="6"/>
    <d v="2012-03-04T18:27:55"/>
    <d v="2012-05-03T18:27:00"/>
    <n v="24"/>
    <d v="2012-03-08T15:32:19"/>
    <n v="0"/>
    <n v="15.533333333333333"/>
    <n v="16"/>
    <x v="5"/>
    <n v="4.1666666666666664E-2"/>
    <n v="0.35218749999999999"/>
    <b v="1"/>
  </r>
  <r>
    <n v="1419"/>
    <n v="7"/>
    <d v="2012-03-04T19:18:02"/>
    <d v="2012-05-03T19:18:00"/>
    <n v="24"/>
    <d v="2012-03-17T09:19:43"/>
    <n v="0"/>
    <n v="9.3166666666666664"/>
    <n v="9"/>
    <x v="4"/>
    <n v="4.1666666666666664E-2"/>
    <n v="1.2958049999999997"/>
    <b v="1"/>
  </r>
  <r>
    <n v="1420"/>
    <n v="1"/>
    <d v="2012-03-04T20:26:30"/>
    <d v="2012-05-03T20:26:00"/>
    <n v="12"/>
    <d v="2012-03-06T10:11:13"/>
    <n v="0"/>
    <n v="10.183333333333334"/>
    <n v="10"/>
    <x v="10"/>
    <n v="8.3333333333333329E-2"/>
    <n v="0.56619444444444444"/>
    <b v="1"/>
  </r>
  <r>
    <n v="1421"/>
    <n v="1"/>
    <d v="2012-03-04T20:50:26"/>
    <d v="2012-05-03T20:50:00"/>
    <n v="8"/>
    <d v="2012-03-05T10:22:45"/>
    <n v="0"/>
    <n v="10.366666666666667"/>
    <n v="10"/>
    <x v="10"/>
    <n v="0.125"/>
    <n v="0.84929166666666667"/>
    <b v="1"/>
  </r>
  <r>
    <n v="1422"/>
    <n v="5"/>
    <d v="2012-03-04T23:26:37"/>
    <d v="2012-03-08T05:26:00"/>
    <n v="24"/>
    <d v="2012-03-06T20:58:27"/>
    <n v="0"/>
    <n v="20.966666666666665"/>
    <n v="21"/>
    <x v="12"/>
    <n v="4.1666666666666664E-2"/>
    <n v="0.2815833333333333"/>
    <b v="1"/>
  </r>
  <r>
    <n v="1423"/>
    <n v="5"/>
    <d v="2012-03-04T23:58:19"/>
    <d v="2012-05-03T23:58:00"/>
    <n v="24"/>
    <d v="2012-03-07T13:45:44"/>
    <n v="0"/>
    <n v="13.75"/>
    <n v="14"/>
    <x v="7"/>
    <n v="4.1666666666666664E-2"/>
    <n v="0.2815833333333333"/>
    <b v="1"/>
  </r>
  <r>
    <n v="1424"/>
    <n v="5"/>
    <d v="2012-03-04T23:01:07"/>
    <d v="2012-05-03T23:01:00"/>
    <n v="24"/>
    <d v="2012-03-07T08:35:21"/>
    <n v="0"/>
    <n v="8.5833333333333339"/>
    <n v="9"/>
    <x v="4"/>
    <n v="4.1666666666666664E-2"/>
    <n v="0.2815833333333333"/>
    <b v="1"/>
  </r>
  <r>
    <n v="1425"/>
    <n v="6"/>
    <d v="2012-03-05T00:49:00"/>
    <d v="2012-05-04T00:49:00"/>
    <n v="24"/>
    <d v="2012-03-15T12:03:09"/>
    <n v="0"/>
    <n v="12.05"/>
    <n v="12"/>
    <x v="8"/>
    <n v="4.1666666666666664E-2"/>
    <n v="0.35218749999999999"/>
    <b v="1"/>
  </r>
  <r>
    <n v="1426"/>
    <n v="1"/>
    <d v="2012-03-05T01:56:49"/>
    <d v="2012-05-04T01:56:00"/>
    <n v="8"/>
    <d v="2012-03-06T08:55:27"/>
    <n v="0"/>
    <n v="8.9166666666666661"/>
    <n v="9"/>
    <x v="4"/>
    <n v="0.125"/>
    <n v="0.84929166666666667"/>
    <b v="1"/>
  </r>
  <r>
    <n v="1427"/>
    <n v="1"/>
    <d v="2012-03-05T09:16:15"/>
    <d v="2012-05-04T09:16:00"/>
    <n v="8"/>
    <d v="2012-03-06T15:15:37"/>
    <n v="0"/>
    <n v="15.25"/>
    <n v="15"/>
    <x v="17"/>
    <n v="0.125"/>
    <n v="0.84929166666666667"/>
    <b v="1"/>
  </r>
  <r>
    <n v="1428"/>
    <n v="4"/>
    <d v="2012-03-05T10:51:18"/>
    <d v="2012-03-08T02:51:00"/>
    <n v="12"/>
    <s v=""/>
    <n v="0"/>
    <s v="not cancelled"/>
    <s v="not cancelled"/>
    <x v="3"/>
    <n v="8.3333333333333329E-2"/>
    <n v="1.448055119047619"/>
    <b v="0"/>
  </r>
  <r>
    <n v="1429"/>
    <n v="2"/>
    <d v="2012-03-05T10:17:51"/>
    <d v="2012-03-08T10:17:11"/>
    <n v="10"/>
    <s v=""/>
    <n v="0"/>
    <s v="not cancelled"/>
    <s v="not cancelled"/>
    <x v="3"/>
    <n v="0.1"/>
    <n v="0.84959999999999969"/>
    <b v="0"/>
  </r>
  <r>
    <n v="1430"/>
    <n v="4"/>
    <d v="2012-03-05T11:07:51"/>
    <d v="2012-05-04T11:07:00"/>
    <n v="12"/>
    <d v="2012-03-08T09:52:54"/>
    <n v="0"/>
    <n v="9.8666666666666671"/>
    <n v="10"/>
    <x v="10"/>
    <n v="8.3333333333333329E-2"/>
    <n v="1.448055119047619"/>
    <b v="1"/>
  </r>
  <r>
    <n v="1431"/>
    <n v="10"/>
    <d v="2012-03-05T11:27:47"/>
    <d v="2012-05-04T11:27:00"/>
    <n v="1"/>
    <d v="2012-03-12T11:01:01"/>
    <n v="3"/>
    <n v="11.016666666666667"/>
    <n v="11"/>
    <x v="14"/>
    <n v="1"/>
    <n v="2.5716000000000001"/>
    <b v="1"/>
  </r>
  <r>
    <n v="1432"/>
    <n v="5"/>
    <d v="2012-03-05T11:54:35"/>
    <d v="2012-05-04T11:54:00"/>
    <n v="24"/>
    <d v="2012-03-08T11:50:18"/>
    <n v="0"/>
    <n v="11.833333333333334"/>
    <n v="12"/>
    <x v="8"/>
    <n v="4.1666666666666664E-2"/>
    <n v="0.2815833333333333"/>
    <b v="1"/>
  </r>
  <r>
    <n v="1433"/>
    <n v="3"/>
    <d v="2012-03-05T12:34:55"/>
    <d v="2012-03-08T12:34:12"/>
    <n v="24"/>
    <s v=""/>
    <n v="0"/>
    <s v="not cancelled"/>
    <s v="not cancelled"/>
    <x v="3"/>
    <n v="4.1666666666666664E-2"/>
    <n v="0.18133000000000002"/>
    <b v="0"/>
  </r>
  <r>
    <n v="1434"/>
    <n v="1"/>
    <d v="2012-03-05T15:42:16"/>
    <d v="2012-03-10T05:42:00"/>
    <n v="12"/>
    <d v="2012-03-06T11:43:25"/>
    <n v="0"/>
    <n v="11.716666666666667"/>
    <n v="12"/>
    <x v="8"/>
    <n v="8.3333333333333329E-2"/>
    <n v="0.56619444444444444"/>
    <b v="1"/>
  </r>
  <r>
    <n v="1435"/>
    <n v="1"/>
    <d v="2012-03-05T15:37:36"/>
    <d v="2012-05-04T15:37:00"/>
    <n v="12"/>
    <d v="2012-03-06T07:11:31"/>
    <n v="0"/>
    <n v="7.1833333333333336"/>
    <n v="7"/>
    <x v="18"/>
    <n v="8.3333333333333329E-2"/>
    <n v="0.56619444444444444"/>
    <b v="1"/>
  </r>
  <r>
    <n v="1436"/>
    <n v="1"/>
    <d v="2012-03-05T15:21:14"/>
    <d v="2012-05-04T15:21:00"/>
    <n v="8"/>
    <d v="2012-03-06T09:24:59"/>
    <n v="0"/>
    <n v="9.4"/>
    <n v="9"/>
    <x v="4"/>
    <n v="0.125"/>
    <n v="0.84929166666666667"/>
    <b v="1"/>
  </r>
  <r>
    <n v="1437"/>
    <n v="4"/>
    <d v="2012-03-05T16:09:00"/>
    <d v="2012-05-04T16:09:00"/>
    <n v="12"/>
    <d v="2012-03-08T08:15:18"/>
    <n v="0"/>
    <n v="8.25"/>
    <n v="8"/>
    <x v="13"/>
    <n v="8.3333333333333329E-2"/>
    <n v="1.448055119047619"/>
    <b v="1"/>
  </r>
  <r>
    <n v="1438"/>
    <n v="2"/>
    <d v="2012-03-05T16:10:16"/>
    <d v="2012-05-04T16:10:00"/>
    <n v="10"/>
    <d v="2012-03-07T13:49:09"/>
    <n v="0"/>
    <n v="13.816666666666666"/>
    <n v="14"/>
    <x v="7"/>
    <n v="0.1"/>
    <n v="0.84959999999999969"/>
    <b v="1"/>
  </r>
  <r>
    <n v="1439"/>
    <n v="5"/>
    <d v="2012-03-05T16:25:27"/>
    <d v="2012-05-04T16:25:00"/>
    <n v="24"/>
    <d v="2012-03-09T11:33:35"/>
    <n v="0"/>
    <n v="11.55"/>
    <n v="12"/>
    <x v="8"/>
    <n v="4.1666666666666664E-2"/>
    <n v="0.2815833333333333"/>
    <b v="1"/>
  </r>
  <r>
    <n v="1440"/>
    <n v="4"/>
    <d v="2012-03-05T16:57:26"/>
    <d v="2012-05-04T16:57:00"/>
    <n v="12"/>
    <d v="2012-03-08T08:46:50"/>
    <n v="0"/>
    <n v="8.7666666666666675"/>
    <n v="9"/>
    <x v="4"/>
    <n v="8.3333333333333329E-2"/>
    <n v="1.448055119047619"/>
    <b v="1"/>
  </r>
  <r>
    <n v="1441"/>
    <n v="1"/>
    <d v="2012-03-05T17:28:04"/>
    <d v="2012-05-04T17:28:00"/>
    <n v="8"/>
    <d v="2012-03-05T21:03:01"/>
    <n v="0"/>
    <n v="21.05"/>
    <n v="21"/>
    <x v="12"/>
    <n v="0.125"/>
    <n v="0.84929166666666667"/>
    <b v="1"/>
  </r>
  <r>
    <n v="1442"/>
    <n v="2"/>
    <d v="2012-03-05T17:50:37"/>
    <d v="2012-05-04T17:50:00"/>
    <n v="10"/>
    <d v="2012-03-06T10:32:54"/>
    <n v="0"/>
    <n v="10.533333333333333"/>
    <n v="11"/>
    <x v="14"/>
    <n v="0.1"/>
    <n v="0.84959999999999969"/>
    <b v="1"/>
  </r>
  <r>
    <n v="1443"/>
    <n v="1"/>
    <d v="2012-03-05T19:29:10"/>
    <d v="2012-05-04T19:29:00"/>
    <n v="12"/>
    <d v="2012-03-06T09:57:49"/>
    <n v="0"/>
    <n v="9.9499999999999993"/>
    <n v="10"/>
    <x v="10"/>
    <n v="8.3333333333333329E-2"/>
    <n v="0.56619444444444444"/>
    <b v="1"/>
  </r>
  <r>
    <n v="1444"/>
    <n v="2"/>
    <d v="2012-03-05T19:09:11"/>
    <d v="2012-05-04T19:09:00"/>
    <n v="10"/>
    <d v="2012-03-07T07:42:46"/>
    <n v="0"/>
    <n v="7.7"/>
    <n v="8"/>
    <x v="13"/>
    <n v="0.1"/>
    <n v="0.84959999999999969"/>
    <b v="1"/>
  </r>
  <r>
    <n v="1445"/>
    <n v="1"/>
    <d v="2012-03-05T20:41:11"/>
    <d v="2012-05-04T20:41:00"/>
    <n v="12"/>
    <d v="2012-03-06T11:34:15"/>
    <n v="0"/>
    <n v="11.566666666666666"/>
    <n v="12"/>
    <x v="8"/>
    <n v="8.3333333333333329E-2"/>
    <n v="0.56619444444444444"/>
    <b v="1"/>
  </r>
  <r>
    <n v="1446"/>
    <n v="5"/>
    <d v="2012-03-06T05:15:30"/>
    <d v="2012-05-05T05:15:00"/>
    <n v="24"/>
    <d v="2012-03-11T11:04:47"/>
    <n v="0"/>
    <n v="11.066666666666666"/>
    <n v="11"/>
    <x v="14"/>
    <n v="4.1666666666666664E-2"/>
    <n v="0.2815833333333333"/>
    <b v="1"/>
  </r>
  <r>
    <n v="1447"/>
    <n v="11"/>
    <d v="2012-03-06T08:12:41"/>
    <d v="2012-05-05T08:12:00"/>
    <n v="1"/>
    <d v="2012-03-13T11:39:56"/>
    <n v="2"/>
    <n v="11.65"/>
    <n v="12"/>
    <x v="8"/>
    <n v="1"/>
    <n v="1"/>
    <b v="1"/>
  </r>
  <r>
    <n v="1448"/>
    <n v="1"/>
    <d v="2012-03-06T09:01:36"/>
    <d v="2012-03-10T00:01:34"/>
    <n v="8"/>
    <s v=""/>
    <n v="0"/>
    <s v="not cancelled"/>
    <s v="not cancelled"/>
    <x v="3"/>
    <n v="0.125"/>
    <n v="0.84929166666666667"/>
    <b v="0"/>
  </r>
  <r>
    <n v="1449"/>
    <n v="1"/>
    <d v="2012-03-06T12:46:46"/>
    <d v="2012-03-08T15:46:37"/>
    <n v="8"/>
    <s v=""/>
    <n v="0"/>
    <s v="not cancelled"/>
    <s v="not cancelled"/>
    <x v="3"/>
    <n v="0.125"/>
    <n v="0.84929166666666667"/>
    <b v="0"/>
  </r>
  <r>
    <n v="1450"/>
    <n v="3"/>
    <d v="2012-03-06T12:32:14"/>
    <d v="2012-05-05T12:32:00"/>
    <n v="24"/>
    <d v="2012-03-08T12:54:34"/>
    <n v="0"/>
    <n v="12.9"/>
    <n v="13"/>
    <x v="11"/>
    <n v="4.1666666666666664E-2"/>
    <n v="0.18133000000000002"/>
    <b v="1"/>
  </r>
  <r>
    <n v="1451"/>
    <n v="3"/>
    <d v="2012-03-06T15:04:43"/>
    <d v="2012-05-05T15:04:00"/>
    <n v="24"/>
    <d v="2012-03-08T09:11:16"/>
    <n v="0"/>
    <n v="9.1833333333333336"/>
    <n v="9"/>
    <x v="4"/>
    <n v="4.1666666666666664E-2"/>
    <n v="0.18133000000000002"/>
    <b v="1"/>
  </r>
  <r>
    <n v="1452"/>
    <n v="3"/>
    <d v="2012-03-06T15:41:37"/>
    <d v="2012-05-05T15:41:00"/>
    <n v="24"/>
    <d v="2012-03-08T11:21:20"/>
    <n v="0"/>
    <n v="11.35"/>
    <n v="11"/>
    <x v="14"/>
    <n v="4.1666666666666664E-2"/>
    <n v="0.18133000000000002"/>
    <b v="1"/>
  </r>
  <r>
    <n v="1453"/>
    <n v="4"/>
    <d v="2012-03-06T15:28:18"/>
    <d v="2012-03-11T11:28:00"/>
    <n v="12"/>
    <d v="2012-03-09T11:22:08"/>
    <n v="0"/>
    <n v="11.366666666666667"/>
    <n v="11"/>
    <x v="14"/>
    <n v="8.3333333333333329E-2"/>
    <n v="1.448055119047619"/>
    <b v="1"/>
  </r>
  <r>
    <n v="1454"/>
    <n v="4"/>
    <d v="2012-03-06T15:50:54"/>
    <d v="2012-05-05T15:50:00"/>
    <n v="12"/>
    <d v="2012-03-09T11:44:50"/>
    <n v="0"/>
    <n v="11.733333333333333"/>
    <n v="12"/>
    <x v="8"/>
    <n v="8.3333333333333329E-2"/>
    <n v="1.448055119047619"/>
    <b v="1"/>
  </r>
  <r>
    <n v="1455"/>
    <n v="4"/>
    <d v="2012-03-06T16:20:45"/>
    <d v="2012-03-09T08:20:18"/>
    <n v="12"/>
    <s v=""/>
    <n v="0"/>
    <s v="not cancelled"/>
    <s v="not cancelled"/>
    <x v="3"/>
    <n v="8.3333333333333329E-2"/>
    <n v="1.448055119047619"/>
    <b v="0"/>
  </r>
  <r>
    <n v="1456"/>
    <n v="2"/>
    <d v="2012-03-06T16:35:01"/>
    <d v="2012-05-05T16:35:00"/>
    <n v="10"/>
    <d v="2012-03-07T07:44:09"/>
    <n v="0"/>
    <n v="7.7333333333333334"/>
    <n v="8"/>
    <x v="13"/>
    <n v="0.1"/>
    <n v="0.84959999999999969"/>
    <b v="1"/>
  </r>
  <r>
    <n v="1457"/>
    <n v="1"/>
    <d v="2012-03-06T20:23:52"/>
    <d v="2012-05-05T20:23:00"/>
    <n v="8"/>
    <d v="2012-03-07T11:52:59"/>
    <n v="0"/>
    <n v="11.866666666666667"/>
    <n v="12"/>
    <x v="8"/>
    <n v="0.125"/>
    <n v="0.84929166666666667"/>
    <b v="1"/>
  </r>
  <r>
    <n v="1458"/>
    <n v="1"/>
    <d v="2012-03-06T21:55:36"/>
    <d v="2012-05-05T21:55:00"/>
    <n v="8"/>
    <d v="2012-03-07T06:57:07"/>
    <n v="0"/>
    <n v="6.95"/>
    <n v="7"/>
    <x v="18"/>
    <n v="0.125"/>
    <n v="0.84929166666666667"/>
    <b v="1"/>
  </r>
  <r>
    <n v="1459"/>
    <n v="2"/>
    <d v="2012-03-06T23:09:53"/>
    <d v="2012-03-09T20:09:28"/>
    <n v="10"/>
    <s v=""/>
    <n v="0"/>
    <s v="not cancelled"/>
    <s v="not cancelled"/>
    <x v="3"/>
    <n v="0.1"/>
    <n v="0.84959999999999969"/>
    <b v="0"/>
  </r>
  <r>
    <n v="1460"/>
    <n v="1"/>
    <d v="2012-03-07T01:36:42"/>
    <d v="2012-05-06T01:36:00"/>
    <n v="8"/>
    <d v="2012-03-08T08:19:51"/>
    <n v="0"/>
    <n v="8.3166666666666664"/>
    <n v="8"/>
    <x v="13"/>
    <n v="0.125"/>
    <n v="0.84929166666666667"/>
    <b v="1"/>
  </r>
  <r>
    <n v="1461"/>
    <n v="6"/>
    <d v="2012-03-07T04:15:18"/>
    <d v="2012-05-06T04:15:00"/>
    <n v="24"/>
    <d v="2012-03-09T03:34:29"/>
    <n v="0"/>
    <n v="3.5666666666666664"/>
    <n v="4"/>
    <x v="24"/>
    <n v="4.1666666666666664E-2"/>
    <n v="0.35218749999999999"/>
    <b v="1"/>
  </r>
  <r>
    <n v="1462"/>
    <n v="1"/>
    <d v="2012-03-07T05:10:36"/>
    <d v="2012-05-06T05:10:00"/>
    <n v="8"/>
    <d v="2012-03-08T14:00:01"/>
    <n v="0"/>
    <n v="14"/>
    <n v="14"/>
    <x v="7"/>
    <n v="0.125"/>
    <n v="0.84929166666666667"/>
    <b v="1"/>
  </r>
  <r>
    <n v="1463"/>
    <n v="10"/>
    <d v="2012-03-07T06:09:26"/>
    <d v="2012-05-06T06:09:00"/>
    <n v="1"/>
    <d v="2012-03-14T09:12:27"/>
    <n v="4"/>
    <n v="9.1999999999999993"/>
    <n v="9"/>
    <x v="4"/>
    <n v="1"/>
    <n v="2.5716000000000001"/>
    <b v="1"/>
  </r>
  <r>
    <n v="1464"/>
    <n v="7"/>
    <d v="2012-03-07T06:51:01"/>
    <d v="2012-05-06T06:51:00"/>
    <n v="24"/>
    <d v="2012-03-12T15:08:44"/>
    <n v="0"/>
    <n v="15.133333333333333"/>
    <n v="15"/>
    <x v="17"/>
    <n v="4.1666666666666664E-2"/>
    <n v="1.2958049999999997"/>
    <b v="1"/>
  </r>
  <r>
    <n v="1465"/>
    <n v="2"/>
    <d v="2012-03-07T08:51:49"/>
    <d v="2012-05-06T08:51:00"/>
    <n v="10"/>
    <d v="2012-03-07T17:36:41"/>
    <n v="0"/>
    <n v="17.600000000000001"/>
    <n v="18"/>
    <x v="1"/>
    <n v="0.1"/>
    <n v="0.84959999999999969"/>
    <b v="1"/>
  </r>
  <r>
    <n v="1466"/>
    <n v="8"/>
    <d v="2012-03-07T09:56:17"/>
    <d v="2012-05-06T09:56:00"/>
    <n v="3"/>
    <d v="2012-03-10T21:26:41"/>
    <n v="0"/>
    <n v="21.433333333333334"/>
    <n v="21"/>
    <x v="12"/>
    <n v="0.33333333333333331"/>
    <n v="0.29998222222222221"/>
    <b v="1"/>
  </r>
  <r>
    <n v="1467"/>
    <n v="9"/>
    <d v="2012-03-07T09:29:40"/>
    <d v="2012-03-10T20:29:29"/>
    <n v="5"/>
    <s v=""/>
    <n v="0"/>
    <s v="not cancelled"/>
    <s v="not cancelled"/>
    <x v="3"/>
    <n v="0.2"/>
    <n v="5.6740000000000004"/>
    <b v="0"/>
  </r>
  <r>
    <n v="1468"/>
    <n v="9"/>
    <d v="2012-03-07T09:34:59"/>
    <d v="2012-05-06T09:34:00"/>
    <n v="5"/>
    <d v="2012-03-10T11:40:15"/>
    <n v="0"/>
    <n v="11.666666666666666"/>
    <n v="12"/>
    <x v="8"/>
    <n v="0.2"/>
    <n v="5.6740000000000004"/>
    <b v="1"/>
  </r>
  <r>
    <n v="1469"/>
    <n v="6"/>
    <d v="2012-03-07T09:19:03"/>
    <d v="2012-05-06T09:19:00"/>
    <n v="24"/>
    <d v="2012-03-09T11:12:54"/>
    <n v="0"/>
    <n v="11.2"/>
    <n v="11"/>
    <x v="14"/>
    <n v="4.1666666666666664E-2"/>
    <n v="0.35218749999999999"/>
    <b v="1"/>
  </r>
  <r>
    <n v="1470"/>
    <n v="6"/>
    <d v="2012-03-07T09:02:01"/>
    <d v="2012-05-06T09:02:00"/>
    <n v="24"/>
    <d v="2012-03-09T15:49:57"/>
    <n v="0"/>
    <n v="15.816666666666666"/>
    <n v="16"/>
    <x v="5"/>
    <n v="4.1666666666666664E-2"/>
    <n v="0.35218749999999999"/>
    <b v="1"/>
  </r>
  <r>
    <n v="1471"/>
    <n v="1"/>
    <d v="2012-03-07T11:33:21"/>
    <d v="2012-05-06T11:33:00"/>
    <n v="12"/>
    <d v="2012-03-08T15:47:45"/>
    <n v="0"/>
    <n v="15.783333333333333"/>
    <n v="16"/>
    <x v="5"/>
    <n v="8.3333333333333329E-2"/>
    <n v="0.56619444444444444"/>
    <b v="1"/>
  </r>
  <r>
    <n v="1472"/>
    <n v="11"/>
    <d v="2012-03-07T11:42:02"/>
    <d v="2012-05-06T11:42:00"/>
    <n v="1"/>
    <d v="2012-03-14T10:02:10"/>
    <n v="2"/>
    <n v="10.033333333333333"/>
    <n v="10"/>
    <x v="10"/>
    <n v="1"/>
    <n v="1"/>
    <b v="1"/>
  </r>
  <r>
    <n v="1473"/>
    <n v="5"/>
    <d v="2012-03-07T12:58:39"/>
    <d v="2012-05-06T12:58:00"/>
    <n v="24"/>
    <d v="2012-03-11T11:43:31"/>
    <n v="0"/>
    <n v="11.716666666666667"/>
    <n v="12"/>
    <x v="8"/>
    <n v="4.1666666666666664E-2"/>
    <n v="0.2815833333333333"/>
    <b v="1"/>
  </r>
  <r>
    <n v="1474"/>
    <n v="2"/>
    <d v="2012-03-07T12:27:40"/>
    <d v="2012-05-06T12:27:00"/>
    <n v="10"/>
    <d v="2012-03-08T11:06:18"/>
    <n v="0"/>
    <n v="11.1"/>
    <n v="11"/>
    <x v="14"/>
    <n v="0.1"/>
    <n v="0.84959999999999969"/>
    <b v="1"/>
  </r>
  <r>
    <n v="1475"/>
    <n v="3"/>
    <d v="2012-03-07T12:12:06"/>
    <d v="2012-05-06T12:12:00"/>
    <n v="24"/>
    <d v="2012-03-09T12:35:48"/>
    <n v="0"/>
    <n v="12.583333333333334"/>
    <n v="13"/>
    <x v="11"/>
    <n v="4.1666666666666664E-2"/>
    <n v="0.18133000000000002"/>
    <b v="1"/>
  </r>
  <r>
    <n v="1476"/>
    <n v="4"/>
    <d v="2012-03-07T12:09:06"/>
    <d v="2012-05-06T12:09:00"/>
    <n v="12"/>
    <d v="2012-03-10T02:13:24"/>
    <n v="0"/>
    <n v="2.2166666666666668"/>
    <n v="2"/>
    <x v="16"/>
    <n v="8.3333333333333329E-2"/>
    <n v="1.448055119047619"/>
    <b v="1"/>
  </r>
  <r>
    <n v="1477"/>
    <n v="8"/>
    <d v="2012-03-07T14:42:48"/>
    <d v="2012-03-11T09:42:21"/>
    <n v="3"/>
    <s v=""/>
    <n v="2"/>
    <s v="not cancelled"/>
    <s v="not cancelled"/>
    <x v="3"/>
    <n v="0.33333333333333331"/>
    <n v="0.29998222222222221"/>
    <b v="0"/>
  </r>
  <r>
    <n v="1478"/>
    <n v="1"/>
    <d v="2012-03-07T14:20:29"/>
    <d v="2012-05-06T14:20:00"/>
    <n v="8"/>
    <d v="2012-03-08T09:10:55"/>
    <n v="0"/>
    <n v="9.1666666666666661"/>
    <n v="9"/>
    <x v="4"/>
    <n v="0.125"/>
    <n v="0.84929166666666667"/>
    <b v="1"/>
  </r>
  <r>
    <n v="1479"/>
    <n v="1"/>
    <d v="2012-03-07T14:32:24"/>
    <d v="2012-03-10T08:32:07"/>
    <n v="8"/>
    <s v=""/>
    <n v="0"/>
    <s v="not cancelled"/>
    <s v="not cancelled"/>
    <x v="3"/>
    <n v="0.125"/>
    <n v="0.84929166666666667"/>
    <b v="0"/>
  </r>
  <r>
    <n v="1480"/>
    <n v="1"/>
    <d v="2012-03-07T15:50:49"/>
    <d v="2012-05-06T15:50:00"/>
    <n v="8"/>
    <d v="2012-03-08T20:42:26"/>
    <n v="0"/>
    <n v="20.7"/>
    <n v="21"/>
    <x v="12"/>
    <n v="0.125"/>
    <n v="0.84929166666666667"/>
    <b v="1"/>
  </r>
  <r>
    <n v="1481"/>
    <n v="1"/>
    <d v="2012-03-07T16:26:18"/>
    <d v="2012-03-11T11:25:50"/>
    <n v="12"/>
    <s v=""/>
    <n v="0"/>
    <s v="not cancelled"/>
    <s v="not cancelled"/>
    <x v="3"/>
    <n v="8.3333333333333329E-2"/>
    <n v="0.56619444444444444"/>
    <b v="0"/>
  </r>
  <r>
    <n v="1482"/>
    <n v="2"/>
    <d v="2012-03-07T16:42:54"/>
    <d v="2012-05-06T16:42:00"/>
    <n v="10"/>
    <d v="2012-03-09T18:00:39"/>
    <n v="0"/>
    <n v="18"/>
    <n v="18"/>
    <x v="1"/>
    <n v="0.1"/>
    <n v="0.84959999999999969"/>
    <b v="1"/>
  </r>
  <r>
    <n v="1483"/>
    <n v="7"/>
    <d v="2012-03-07T18:08:54"/>
    <d v="2012-05-06T18:08:00"/>
    <n v="24"/>
    <d v="2012-03-13T07:17:04"/>
    <n v="0"/>
    <n v="7.2833333333333332"/>
    <n v="7"/>
    <x v="18"/>
    <n v="4.1666666666666664E-2"/>
    <n v="1.2958049999999997"/>
    <b v="1"/>
  </r>
  <r>
    <n v="1484"/>
    <n v="3"/>
    <d v="2012-03-07T18:12:12"/>
    <d v="2012-05-06T18:12:00"/>
    <n v="24"/>
    <d v="2012-03-09T12:18:49"/>
    <n v="0"/>
    <n v="12.3"/>
    <n v="12"/>
    <x v="8"/>
    <n v="4.1666666666666664E-2"/>
    <n v="0.18133000000000002"/>
    <b v="1"/>
  </r>
  <r>
    <n v="1485"/>
    <n v="3"/>
    <d v="2012-03-07T21:29:58"/>
    <d v="2012-03-10T00:29:33"/>
    <n v="24"/>
    <s v=""/>
    <n v="0"/>
    <s v="not cancelled"/>
    <s v="not cancelled"/>
    <x v="3"/>
    <n v="4.1666666666666664E-2"/>
    <n v="0.18133000000000002"/>
    <b v="0"/>
  </r>
  <r>
    <n v="1486"/>
    <n v="1"/>
    <d v="2012-03-07T22:32:38"/>
    <d v="2012-05-06T22:32:00"/>
    <n v="8"/>
    <d v="2012-03-08T06:31:57"/>
    <n v="0"/>
    <n v="6.5166666666666666"/>
    <n v="7"/>
    <x v="18"/>
    <n v="0.125"/>
    <n v="0.84929166666666667"/>
    <b v="1"/>
  </r>
  <r>
    <n v="1487"/>
    <n v="1"/>
    <d v="2012-03-07T23:32:37"/>
    <d v="2012-05-06T23:32:00"/>
    <n v="8"/>
    <d v="2012-03-08T08:39:34"/>
    <n v="0"/>
    <n v="8.65"/>
    <n v="9"/>
    <x v="4"/>
    <n v="0.125"/>
    <n v="0.84929166666666667"/>
    <b v="1"/>
  </r>
  <r>
    <n v="1488"/>
    <n v="1"/>
    <d v="2012-03-08T01:43:12"/>
    <d v="2012-05-07T01:43:00"/>
    <n v="12"/>
    <d v="2012-03-09T09:14:22"/>
    <n v="0"/>
    <n v="9.2333333333333325"/>
    <n v="9"/>
    <x v="4"/>
    <n v="8.3333333333333329E-2"/>
    <n v="0.56619444444444444"/>
    <b v="1"/>
  </r>
  <r>
    <n v="1489"/>
    <n v="5"/>
    <d v="2012-03-08T05:19:16"/>
    <d v="2012-05-07T05:19:00"/>
    <n v="24"/>
    <d v="2012-03-11T15:40:31"/>
    <n v="0"/>
    <n v="15.666666666666666"/>
    <n v="16"/>
    <x v="5"/>
    <n v="4.1666666666666664E-2"/>
    <n v="0.2815833333333333"/>
    <b v="1"/>
  </r>
  <r>
    <n v="1490"/>
    <n v="9"/>
    <d v="2012-03-08T09:33:48"/>
    <d v="2012-05-07T09:33:00"/>
    <n v="5"/>
    <d v="2012-03-11T07:39:27"/>
    <n v="0"/>
    <n v="7.65"/>
    <n v="8"/>
    <x v="13"/>
    <n v="0.2"/>
    <n v="5.6740000000000004"/>
    <b v="1"/>
  </r>
  <r>
    <n v="1491"/>
    <n v="1"/>
    <d v="2012-03-08T09:15:46"/>
    <d v="2012-05-07T09:15:00"/>
    <n v="8"/>
    <d v="2012-03-09T10:25:43"/>
    <n v="0"/>
    <n v="10.416666666666666"/>
    <n v="10"/>
    <x v="10"/>
    <n v="0.125"/>
    <n v="0.84929166666666667"/>
    <b v="1"/>
  </r>
  <r>
    <n v="1492"/>
    <n v="4"/>
    <d v="2012-03-08T14:19:18"/>
    <d v="2012-05-07T14:19:00"/>
    <n v="12"/>
    <d v="2012-03-11T07:16:53"/>
    <n v="0"/>
    <n v="7.2666666666666666"/>
    <n v="7"/>
    <x v="18"/>
    <n v="8.3333333333333329E-2"/>
    <n v="1.448055119047619"/>
    <b v="1"/>
  </r>
  <r>
    <n v="1493"/>
    <n v="1"/>
    <d v="2012-03-08T15:56:15"/>
    <d v="2012-05-07T15:56:00"/>
    <n v="12"/>
    <d v="2012-03-09T09:45:20"/>
    <n v="0"/>
    <n v="9.75"/>
    <n v="10"/>
    <x v="10"/>
    <n v="8.3333333333333329E-2"/>
    <n v="0.56619444444444444"/>
    <b v="1"/>
  </r>
  <r>
    <n v="1494"/>
    <n v="1"/>
    <d v="2012-03-08T16:11:56"/>
    <d v="2012-05-07T16:11:00"/>
    <n v="8"/>
    <d v="2012-03-09T06:56:33"/>
    <n v="0"/>
    <n v="6.9333333333333336"/>
    <n v="7"/>
    <x v="18"/>
    <n v="0.125"/>
    <n v="0.84929166666666667"/>
    <b v="1"/>
  </r>
  <r>
    <n v="1495"/>
    <n v="6"/>
    <d v="2012-03-08T17:00:46"/>
    <d v="2012-05-07T17:00:00"/>
    <n v="24"/>
    <d v="2012-03-15T09:06:38"/>
    <n v="0"/>
    <n v="9.1"/>
    <n v="9"/>
    <x v="4"/>
    <n v="4.1666666666666664E-2"/>
    <n v="0.35218749999999999"/>
    <b v="1"/>
  </r>
  <r>
    <n v="1496"/>
    <n v="1"/>
    <d v="2012-03-08T17:26:35"/>
    <d v="2012-03-10T19:26:00"/>
    <n v="12"/>
    <d v="2012-03-09T10:29:36"/>
    <n v="0"/>
    <n v="10.483333333333333"/>
    <n v="10"/>
    <x v="10"/>
    <n v="8.3333333333333329E-2"/>
    <n v="0.56619444444444444"/>
    <b v="1"/>
  </r>
  <r>
    <n v="1497"/>
    <n v="1"/>
    <d v="2012-03-08T17:13:30"/>
    <d v="2012-03-13T02:12:50"/>
    <n v="12"/>
    <s v=""/>
    <n v="0"/>
    <s v="not cancelled"/>
    <s v="not cancelled"/>
    <x v="3"/>
    <n v="8.3333333333333329E-2"/>
    <n v="0.56619444444444444"/>
    <b v="0"/>
  </r>
  <r>
    <n v="1498"/>
    <n v="4"/>
    <d v="2012-03-08T18:15:29"/>
    <d v="2012-05-07T18:15:00"/>
    <n v="12"/>
    <d v="2012-03-10T11:43:15"/>
    <n v="0"/>
    <n v="11.716666666666667"/>
    <n v="12"/>
    <x v="8"/>
    <n v="8.3333333333333329E-2"/>
    <n v="1.448055119047619"/>
    <b v="1"/>
  </r>
  <r>
    <n v="1499"/>
    <n v="1"/>
    <d v="2012-03-08T18:18:53"/>
    <d v="2012-05-07T18:18:00"/>
    <n v="8"/>
    <d v="2012-03-09T11:25:12"/>
    <n v="0"/>
    <n v="11.416666666666666"/>
    <n v="11"/>
    <x v="14"/>
    <n v="0.125"/>
    <n v="0.84929166666666667"/>
    <b v="1"/>
  </r>
  <r>
    <n v="1500"/>
    <n v="2"/>
    <d v="2012-03-08T19:19:46"/>
    <d v="2012-05-07T19:19:00"/>
    <n v="10"/>
    <d v="2012-03-10T13:54:09"/>
    <n v="0"/>
    <n v="13.9"/>
    <n v="14"/>
    <x v="7"/>
    <n v="0.1"/>
    <n v="0.84959999999999969"/>
    <b v="1"/>
  </r>
  <r>
    <n v="1501"/>
    <n v="1"/>
    <d v="2012-03-08T20:21:07"/>
    <d v="2012-03-11T12:21:05"/>
    <n v="8"/>
    <s v=""/>
    <n v="0"/>
    <s v="not cancelled"/>
    <s v="not cancelled"/>
    <x v="3"/>
    <n v="0.125"/>
    <n v="0.84929166666666667"/>
    <b v="0"/>
  </r>
  <r>
    <n v="1502"/>
    <n v="2"/>
    <d v="2012-03-08T21:25:25"/>
    <d v="2012-05-07T21:25:00"/>
    <n v="10"/>
    <d v="2012-03-09T18:42:03"/>
    <n v="0"/>
    <n v="18.7"/>
    <n v="19"/>
    <x v="6"/>
    <n v="0.1"/>
    <n v="0.84959999999999969"/>
    <b v="1"/>
  </r>
  <r>
    <n v="1503"/>
    <n v="10"/>
    <d v="2012-03-08T22:28:54"/>
    <d v="2012-05-07T22:28:00"/>
    <n v="1"/>
    <d v="2012-03-12T14:14:05"/>
    <n v="4"/>
    <n v="14.233333333333333"/>
    <n v="14"/>
    <x v="7"/>
    <n v="1"/>
    <n v="2.5716000000000001"/>
    <b v="1"/>
  </r>
  <r>
    <n v="1504"/>
    <n v="2"/>
    <d v="2012-03-08T23:08:17"/>
    <d v="2012-05-07T23:08:00"/>
    <n v="10"/>
    <d v="2012-03-09T08:41:31"/>
    <n v="0"/>
    <n v="8.6833333333333336"/>
    <n v="9"/>
    <x v="4"/>
    <n v="0.1"/>
    <n v="0.84959999999999969"/>
    <b v="1"/>
  </r>
  <r>
    <n v="1505"/>
    <n v="1"/>
    <d v="2012-03-09T00:42:17"/>
    <d v="2012-05-08T00:42:00"/>
    <n v="8"/>
    <d v="2012-03-10T11:14:38"/>
    <n v="0"/>
    <n v="11.233333333333333"/>
    <n v="11"/>
    <x v="14"/>
    <n v="0.125"/>
    <n v="0.84929166666666667"/>
    <b v="1"/>
  </r>
  <r>
    <n v="1506"/>
    <n v="1"/>
    <d v="2012-03-09T01:05:40"/>
    <d v="2012-05-08T01:05:00"/>
    <n v="12"/>
    <d v="2012-03-10T15:53:23"/>
    <n v="0"/>
    <n v="15.883333333333333"/>
    <n v="16"/>
    <x v="5"/>
    <n v="8.3333333333333329E-2"/>
    <n v="0.56619444444444444"/>
    <b v="1"/>
  </r>
  <r>
    <n v="1507"/>
    <n v="11"/>
    <d v="2012-03-09T04:38:22"/>
    <d v="2012-05-08T04:38:00"/>
    <n v="1"/>
    <d v="2012-03-16T10:50:32"/>
    <n v="3"/>
    <n v="10.833333333333334"/>
    <n v="11"/>
    <x v="14"/>
    <n v="1"/>
    <n v="1"/>
    <b v="1"/>
  </r>
  <r>
    <n v="1508"/>
    <n v="1"/>
    <d v="2012-03-09T07:38:18"/>
    <d v="2012-05-08T07:38:00"/>
    <n v="8"/>
    <d v="2012-03-09T09:24:31"/>
    <n v="0"/>
    <n v="9.4"/>
    <n v="9"/>
    <x v="4"/>
    <n v="0.125"/>
    <n v="0.84929166666666667"/>
    <b v="1"/>
  </r>
  <r>
    <n v="1509"/>
    <n v="2"/>
    <d v="2012-03-09T08:40:36"/>
    <d v="2012-05-08T08:40:00"/>
    <n v="10"/>
    <d v="2012-03-10T17:02:33"/>
    <n v="0"/>
    <n v="17.033333333333335"/>
    <n v="17"/>
    <x v="20"/>
    <n v="0.1"/>
    <n v="0.84959999999999969"/>
    <b v="1"/>
  </r>
  <r>
    <n v="1510"/>
    <n v="6"/>
    <d v="2012-03-09T09:15:47"/>
    <d v="2012-05-08T09:15:00"/>
    <n v="24"/>
    <d v="2012-03-12T07:16:07"/>
    <n v="0"/>
    <n v="7.2666666666666666"/>
    <n v="7"/>
    <x v="18"/>
    <n v="4.1666666666666664E-2"/>
    <n v="0.35218749999999999"/>
    <b v="1"/>
  </r>
  <r>
    <n v="1511"/>
    <n v="5"/>
    <d v="2012-03-09T10:47:47"/>
    <d v="2012-05-08T10:47:00"/>
    <n v="24"/>
    <d v="2012-03-13T11:21:38"/>
    <n v="0"/>
    <n v="11.35"/>
    <n v="11"/>
    <x v="14"/>
    <n v="4.1666666666666664E-2"/>
    <n v="0.2815833333333333"/>
    <b v="1"/>
  </r>
  <r>
    <n v="1512"/>
    <n v="3"/>
    <d v="2012-03-09T10:30:05"/>
    <d v="2012-05-08T10:30:00"/>
    <n v="24"/>
    <d v="2012-03-11T07:48:21"/>
    <n v="0"/>
    <n v="7.8"/>
    <n v="8"/>
    <x v="13"/>
    <n v="4.1666666666666664E-2"/>
    <n v="0.18133000000000002"/>
    <b v="1"/>
  </r>
  <r>
    <n v="1513"/>
    <n v="1"/>
    <d v="2012-03-09T12:09:57"/>
    <d v="2012-05-08T12:09:00"/>
    <n v="8"/>
    <d v="2012-03-10T03:16:52"/>
    <n v="0"/>
    <n v="3.2666666666666666"/>
    <n v="3"/>
    <x v="19"/>
    <n v="0.125"/>
    <n v="0.84929166666666667"/>
    <b v="1"/>
  </r>
  <r>
    <n v="1514"/>
    <n v="4"/>
    <d v="2012-03-09T14:01:01"/>
    <d v="2012-05-08T14:01:00"/>
    <n v="12"/>
    <d v="2012-03-12T09:26:24"/>
    <n v="0"/>
    <n v="9.4333333333333336"/>
    <n v="9"/>
    <x v="4"/>
    <n v="8.3333333333333329E-2"/>
    <n v="1.448055119047619"/>
    <b v="1"/>
  </r>
  <r>
    <n v="1515"/>
    <n v="3"/>
    <d v="2012-03-09T14:48:40"/>
    <d v="2012-05-08T14:48:00"/>
    <n v="24"/>
    <d v="2012-03-12T15:19:39"/>
    <n v="0"/>
    <n v="15.316666666666666"/>
    <n v="15"/>
    <x v="17"/>
    <n v="4.1666666666666664E-2"/>
    <n v="0.18133000000000002"/>
    <b v="1"/>
  </r>
  <r>
    <n v="1516"/>
    <n v="2"/>
    <d v="2012-03-09T14:15:46"/>
    <d v="2012-03-13T22:14:57"/>
    <n v="10"/>
    <s v=""/>
    <n v="0"/>
    <s v="not cancelled"/>
    <s v="not cancelled"/>
    <x v="3"/>
    <n v="0.1"/>
    <n v="0.84959999999999969"/>
    <b v="0"/>
  </r>
  <r>
    <n v="1517"/>
    <n v="5"/>
    <d v="2012-03-09T16:47:07"/>
    <d v="2012-05-08T16:47:00"/>
    <n v="24"/>
    <d v="2012-03-13T16:28:52"/>
    <n v="0"/>
    <n v="16.466666666666665"/>
    <n v="16"/>
    <x v="5"/>
    <n v="4.1666666666666664E-2"/>
    <n v="0.2815833333333333"/>
    <b v="1"/>
  </r>
  <r>
    <n v="1518"/>
    <n v="8"/>
    <d v="2012-03-09T18:04:53"/>
    <d v="2012-03-13T05:04:43"/>
    <n v="3"/>
    <s v=""/>
    <n v="0"/>
    <s v="not cancelled"/>
    <s v="not cancelled"/>
    <x v="3"/>
    <n v="0.33333333333333331"/>
    <n v="0.29998222222222221"/>
    <b v="0"/>
  </r>
  <r>
    <n v="1519"/>
    <n v="4"/>
    <d v="2012-03-09T21:56:56"/>
    <d v="2012-05-08T21:56:00"/>
    <n v="12"/>
    <d v="2012-03-11T14:46:18"/>
    <n v="0"/>
    <n v="14.766666666666667"/>
    <n v="15"/>
    <x v="17"/>
    <n v="8.3333333333333329E-2"/>
    <n v="1.448055119047619"/>
    <b v="1"/>
  </r>
  <r>
    <n v="1520"/>
    <n v="2"/>
    <d v="2012-03-09T21:57:33"/>
    <d v="2012-05-08T21:57:00"/>
    <n v="10"/>
    <d v="2012-03-10T06:42:42"/>
    <n v="0"/>
    <n v="6.7"/>
    <n v="7"/>
    <x v="18"/>
    <n v="0.1"/>
    <n v="0.84959999999999969"/>
    <b v="1"/>
  </r>
  <r>
    <n v="1521"/>
    <n v="10"/>
    <d v="2012-03-09T21:32:23"/>
    <d v="2012-05-08T21:32:00"/>
    <n v="1"/>
    <d v="2012-03-16T09:28:29"/>
    <n v="2"/>
    <n v="9.4666666666666668"/>
    <n v="9"/>
    <x v="4"/>
    <n v="1"/>
    <n v="2.5716000000000001"/>
    <b v="1"/>
  </r>
  <r>
    <n v="1522"/>
    <n v="11"/>
    <d v="2012-03-09T22:26:45"/>
    <d v="2012-05-08T22:26:00"/>
    <n v="1"/>
    <d v="2012-03-17T09:02:44"/>
    <n v="2"/>
    <n v="9.0333333333333332"/>
    <n v="9"/>
    <x v="4"/>
    <n v="1"/>
    <n v="1"/>
    <b v="1"/>
  </r>
  <r>
    <n v="1523"/>
    <n v="5"/>
    <d v="2012-03-09T22:40:50"/>
    <d v="2012-05-08T22:40:00"/>
    <n v="24"/>
    <d v="2012-03-11T10:26:50"/>
    <n v="0"/>
    <n v="10.433333333333334"/>
    <n v="10"/>
    <x v="10"/>
    <n v="4.1666666666666664E-2"/>
    <n v="0.2815833333333333"/>
    <b v="1"/>
  </r>
  <r>
    <n v="1524"/>
    <n v="6"/>
    <d v="2012-03-10T03:24:37"/>
    <d v="2012-05-09T03:24:00"/>
    <n v="24"/>
    <d v="2012-04-02T04:13:46"/>
    <n v="0"/>
    <n v="4.2166666666666668"/>
    <n v="4"/>
    <x v="24"/>
    <n v="4.1666666666666664E-2"/>
    <n v="0.35218749999999999"/>
    <b v="1"/>
  </r>
  <r>
    <n v="1525"/>
    <n v="3"/>
    <d v="2012-03-10T07:32:40"/>
    <d v="2012-05-09T07:32:00"/>
    <n v="24"/>
    <d v="2012-03-12T21:29:51"/>
    <n v="0"/>
    <n v="21.483333333333334"/>
    <n v="21"/>
    <x v="12"/>
    <n v="4.1666666666666664E-2"/>
    <n v="0.18133000000000002"/>
    <b v="1"/>
  </r>
  <r>
    <n v="1526"/>
    <n v="4"/>
    <d v="2012-03-10T08:33:49"/>
    <d v="2012-05-09T08:33:00"/>
    <n v="12"/>
    <d v="2012-03-12T16:39:20"/>
    <n v="0"/>
    <n v="16.649999999999999"/>
    <n v="17"/>
    <x v="20"/>
    <n v="8.3333333333333329E-2"/>
    <n v="1.448055119047619"/>
    <b v="1"/>
  </r>
  <r>
    <n v="1527"/>
    <n v="3"/>
    <d v="2012-03-10T08:47:08"/>
    <d v="2012-03-13T23:46:59"/>
    <n v="24"/>
    <s v=""/>
    <n v="0"/>
    <s v="not cancelled"/>
    <s v="not cancelled"/>
    <x v="3"/>
    <n v="4.1666666666666664E-2"/>
    <n v="0.18133000000000002"/>
    <b v="0"/>
  </r>
  <r>
    <n v="1528"/>
    <n v="3"/>
    <d v="2012-03-10T08:07:23"/>
    <d v="2012-05-09T08:07:00"/>
    <n v="24"/>
    <d v="2012-03-12T16:13:29"/>
    <n v="0"/>
    <n v="16.216666666666665"/>
    <n v="16"/>
    <x v="5"/>
    <n v="4.1666666666666664E-2"/>
    <n v="0.18133000000000002"/>
    <b v="1"/>
  </r>
  <r>
    <n v="1529"/>
    <n v="5"/>
    <d v="2012-03-10T14:18:20"/>
    <d v="2012-05-09T14:18:00"/>
    <n v="24"/>
    <d v="2012-03-15T18:20:01"/>
    <n v="0"/>
    <n v="18.333333333333332"/>
    <n v="18"/>
    <x v="1"/>
    <n v="4.1666666666666664E-2"/>
    <n v="0.2815833333333333"/>
    <b v="1"/>
  </r>
  <r>
    <n v="1530"/>
    <n v="5"/>
    <d v="2012-03-10T14:23:13"/>
    <d v="2012-05-09T14:23:00"/>
    <n v="24"/>
    <d v="2012-03-14T10:30:15"/>
    <n v="0"/>
    <n v="10.5"/>
    <n v="11"/>
    <x v="14"/>
    <n v="4.1666666666666664E-2"/>
    <n v="0.2815833333333333"/>
    <b v="1"/>
  </r>
  <r>
    <n v="1531"/>
    <n v="3"/>
    <d v="2012-03-10T14:16:51"/>
    <d v="2012-05-09T14:16:00"/>
    <n v="24"/>
    <d v="2012-03-13T08:15:03"/>
    <n v="0"/>
    <n v="8.25"/>
    <n v="8"/>
    <x v="13"/>
    <n v="4.1666666666666664E-2"/>
    <n v="0.18133000000000002"/>
    <b v="1"/>
  </r>
  <r>
    <n v="1532"/>
    <n v="4"/>
    <d v="2012-03-10T15:32:42"/>
    <d v="2012-05-09T15:32:00"/>
    <n v="12"/>
    <d v="2012-03-13T12:45:35"/>
    <n v="0"/>
    <n v="12.75"/>
    <n v="13"/>
    <x v="11"/>
    <n v="8.3333333333333329E-2"/>
    <n v="1.448055119047619"/>
    <b v="1"/>
  </r>
  <r>
    <n v="1533"/>
    <n v="5"/>
    <d v="2012-03-10T17:29:36"/>
    <d v="2012-03-13T15:28:42"/>
    <n v="24"/>
    <s v=""/>
    <n v="0"/>
    <s v="not cancelled"/>
    <s v="not cancelled"/>
    <x v="3"/>
    <n v="4.1666666666666664E-2"/>
    <n v="0.2815833333333333"/>
    <b v="0"/>
  </r>
  <r>
    <n v="1534"/>
    <n v="2"/>
    <d v="2012-03-10T17:09:44"/>
    <d v="2012-05-09T17:09:00"/>
    <n v="10"/>
    <d v="2012-03-11T10:10:15"/>
    <n v="0"/>
    <n v="10.166666666666666"/>
    <n v="10"/>
    <x v="10"/>
    <n v="0.1"/>
    <n v="0.84959999999999969"/>
    <b v="1"/>
  </r>
  <r>
    <n v="1535"/>
    <n v="1"/>
    <d v="2012-03-10T17:25:06"/>
    <d v="2012-05-09T17:25:00"/>
    <n v="12"/>
    <d v="2012-03-11T18:10:32"/>
    <n v="0"/>
    <n v="18.166666666666668"/>
    <n v="18"/>
    <x v="1"/>
    <n v="8.3333333333333329E-2"/>
    <n v="0.56619444444444444"/>
    <b v="1"/>
  </r>
  <r>
    <n v="1536"/>
    <n v="11"/>
    <d v="2012-03-10T21:32:05"/>
    <d v="2012-05-09T21:32:00"/>
    <n v="1"/>
    <d v="2012-03-17T10:20:06"/>
    <n v="3"/>
    <n v="10.333333333333334"/>
    <n v="10"/>
    <x v="10"/>
    <n v="1"/>
    <n v="1"/>
    <b v="1"/>
  </r>
  <r>
    <n v="1537"/>
    <n v="6"/>
    <d v="2012-03-10T22:45:54"/>
    <d v="2012-05-09T22:45:00"/>
    <n v="24"/>
    <d v="2012-03-13T10:34:18"/>
    <n v="0"/>
    <n v="10.566666666666666"/>
    <n v="11"/>
    <x v="14"/>
    <n v="4.1666666666666664E-2"/>
    <n v="0.35218749999999999"/>
    <b v="1"/>
  </r>
  <r>
    <n v="1538"/>
    <n v="10"/>
    <d v="2012-03-10T22:06:11"/>
    <d v="2012-05-09T22:06:00"/>
    <n v="1"/>
    <d v="2012-03-17T18:55:25"/>
    <n v="3"/>
    <n v="18.916666666666668"/>
    <n v="19"/>
    <x v="6"/>
    <n v="1"/>
    <n v="2.5716000000000001"/>
    <b v="1"/>
  </r>
  <r>
    <n v="1539"/>
    <n v="5"/>
    <d v="2012-03-10T23:51:49"/>
    <d v="2012-05-09T23:51:00"/>
    <n v="24"/>
    <d v="2012-03-12T15:46:13"/>
    <n v="0"/>
    <n v="15.766666666666667"/>
    <n v="16"/>
    <x v="5"/>
    <n v="4.1666666666666664E-2"/>
    <n v="0.2815833333333333"/>
    <b v="1"/>
  </r>
  <r>
    <n v="1540"/>
    <n v="1"/>
    <d v="2012-03-10T23:19:32"/>
    <d v="2012-05-09T23:19:00"/>
    <n v="8"/>
    <d v="2012-03-11T08:43:58"/>
    <n v="0"/>
    <n v="8.7166666666666668"/>
    <n v="9"/>
    <x v="4"/>
    <n v="0.125"/>
    <n v="0.84929166666666667"/>
    <b v="1"/>
  </r>
  <r>
    <n v="1541"/>
    <n v="2"/>
    <d v="2012-03-10T23:22:08"/>
    <d v="2012-05-09T23:22:00"/>
    <n v="10"/>
    <d v="2012-03-11T20:36:08"/>
    <n v="0"/>
    <n v="20.6"/>
    <n v="21"/>
    <x v="12"/>
    <n v="0.1"/>
    <n v="0.84959999999999969"/>
    <b v="1"/>
  </r>
  <r>
    <n v="1542"/>
    <n v="3"/>
    <d v="2012-03-11T03:12:05"/>
    <d v="2012-03-15T06:11:43"/>
    <n v="24"/>
    <s v=""/>
    <n v="0"/>
    <s v="not cancelled"/>
    <s v="not cancelled"/>
    <x v="3"/>
    <n v="4.1666666666666664E-2"/>
    <n v="0.18133000000000002"/>
    <b v="0"/>
  </r>
  <r>
    <n v="1543"/>
    <n v="3"/>
    <d v="2012-03-11T03:13:45"/>
    <d v="2012-05-10T03:13:00"/>
    <n v="24"/>
    <d v="2012-03-13T09:56:48"/>
    <n v="0"/>
    <n v="9.9333333333333336"/>
    <n v="10"/>
    <x v="10"/>
    <n v="4.1666666666666664E-2"/>
    <n v="0.18133000000000002"/>
    <b v="1"/>
  </r>
  <r>
    <n v="1544"/>
    <n v="5"/>
    <d v="2012-03-11T03:22:34"/>
    <d v="2012-05-10T03:22:00"/>
    <n v="24"/>
    <d v="2012-03-14T04:23:59"/>
    <n v="0"/>
    <n v="4.3833333333333337"/>
    <n v="4"/>
    <x v="24"/>
    <n v="4.1666666666666664E-2"/>
    <n v="0.2815833333333333"/>
    <b v="1"/>
  </r>
  <r>
    <n v="1545"/>
    <n v="1"/>
    <d v="2012-03-11T06:01:24"/>
    <d v="2012-05-10T06:01:00"/>
    <n v="8"/>
    <d v="2012-03-11T14:11:09"/>
    <n v="0"/>
    <n v="14.183333333333334"/>
    <n v="14"/>
    <x v="7"/>
    <n v="0.125"/>
    <n v="0.84929166666666667"/>
    <b v="1"/>
  </r>
  <r>
    <n v="1546"/>
    <n v="1"/>
    <d v="2012-03-11T06:28:40"/>
    <d v="2012-05-10T06:28:00"/>
    <n v="12"/>
    <d v="2012-03-12T09:20:14"/>
    <n v="0"/>
    <n v="9.3333333333333339"/>
    <n v="9"/>
    <x v="4"/>
    <n v="8.3333333333333329E-2"/>
    <n v="0.56619444444444444"/>
    <b v="1"/>
  </r>
  <r>
    <n v="1547"/>
    <n v="4"/>
    <d v="2012-03-11T08:05:24"/>
    <d v="2012-05-10T08:05:00"/>
    <n v="12"/>
    <d v="2012-03-13T10:46:05"/>
    <n v="0"/>
    <n v="10.766666666666667"/>
    <n v="11"/>
    <x v="14"/>
    <n v="8.3333333333333329E-2"/>
    <n v="1.448055119047619"/>
    <b v="1"/>
  </r>
  <r>
    <n v="1548"/>
    <n v="9"/>
    <d v="2012-03-11T09:19:52"/>
    <d v="2012-05-10T09:19:00"/>
    <n v="5"/>
    <d v="2012-03-14T02:41:36"/>
    <n v="1"/>
    <n v="2.6833333333333336"/>
    <n v="3"/>
    <x v="19"/>
    <n v="0.2"/>
    <n v="5.6740000000000004"/>
    <b v="1"/>
  </r>
  <r>
    <n v="1549"/>
    <n v="5"/>
    <d v="2012-03-11T09:25:19"/>
    <d v="2012-05-10T09:25:00"/>
    <n v="24"/>
    <d v="2012-03-13T14:48:12"/>
    <n v="0"/>
    <n v="14.8"/>
    <n v="15"/>
    <x v="17"/>
    <n v="4.1666666666666664E-2"/>
    <n v="0.2815833333333333"/>
    <b v="1"/>
  </r>
  <r>
    <n v="1550"/>
    <n v="3"/>
    <d v="2012-03-11T09:02:09"/>
    <d v="2012-05-10T09:02:00"/>
    <n v="24"/>
    <d v="2012-03-12T11:10:16"/>
    <n v="0"/>
    <n v="11.166666666666666"/>
    <n v="11"/>
    <x v="14"/>
    <n v="4.1666666666666664E-2"/>
    <n v="0.18133000000000002"/>
    <b v="1"/>
  </r>
  <r>
    <n v="1551"/>
    <n v="4"/>
    <d v="2012-03-11T09:40:10"/>
    <d v="2012-05-10T09:40:00"/>
    <n v="12"/>
    <d v="2012-03-12T15:01:09"/>
    <n v="0"/>
    <n v="15.016666666666667"/>
    <n v="15"/>
    <x v="17"/>
    <n v="8.3333333333333329E-2"/>
    <n v="1.448055119047619"/>
    <b v="1"/>
  </r>
  <r>
    <n v="1552"/>
    <n v="9"/>
    <d v="2012-03-11T09:47:23"/>
    <d v="2012-05-10T09:47:00"/>
    <n v="5"/>
    <d v="2012-03-14T13:40:51"/>
    <n v="1"/>
    <n v="13.666666666666666"/>
    <n v="14"/>
    <x v="7"/>
    <n v="0.2"/>
    <n v="5.6740000000000004"/>
    <b v="1"/>
  </r>
  <r>
    <n v="1553"/>
    <n v="7"/>
    <d v="2012-03-11T12:21:34"/>
    <d v="2012-05-10T12:21:00"/>
    <n v="24"/>
    <d v="2012-04-21T02:05:43"/>
    <n v="1"/>
    <n v="2.0833333333333335"/>
    <n v="2"/>
    <x v="16"/>
    <n v="4.1666666666666664E-2"/>
    <n v="1.2958049999999997"/>
    <b v="1"/>
  </r>
  <r>
    <n v="1554"/>
    <n v="5"/>
    <d v="2012-03-11T13:07:46"/>
    <d v="2012-05-10T13:07:00"/>
    <n v="24"/>
    <d v="2012-03-15T10:32:51"/>
    <n v="0"/>
    <n v="10.533333333333333"/>
    <n v="11"/>
    <x v="14"/>
    <n v="4.1666666666666664E-2"/>
    <n v="0.2815833333333333"/>
    <b v="1"/>
  </r>
  <r>
    <n v="1555"/>
    <n v="1"/>
    <d v="2012-03-11T15:19:11"/>
    <d v="2012-05-10T15:19:00"/>
    <n v="8"/>
    <d v="2012-03-12T09:35:18"/>
    <n v="0"/>
    <n v="9.5833333333333339"/>
    <n v="10"/>
    <x v="10"/>
    <n v="0.125"/>
    <n v="0.84929166666666667"/>
    <b v="1"/>
  </r>
  <r>
    <n v="1556"/>
    <n v="7"/>
    <d v="2012-03-11T19:32:59"/>
    <d v="2012-03-14T07:32:22"/>
    <n v="24"/>
    <s v=""/>
    <n v="0"/>
    <s v="not cancelled"/>
    <s v="not cancelled"/>
    <x v="3"/>
    <n v="4.1666666666666664E-2"/>
    <n v="1.2958049999999997"/>
    <b v="0"/>
  </r>
  <r>
    <n v="1557"/>
    <n v="6"/>
    <d v="2012-03-11T22:15:04"/>
    <d v="2012-05-10T22:15:00"/>
    <n v="24"/>
    <d v="2012-03-14T14:42:15"/>
    <n v="0"/>
    <n v="14.7"/>
    <n v="15"/>
    <x v="17"/>
    <n v="4.1666666666666664E-2"/>
    <n v="0.35218749999999999"/>
    <b v="1"/>
  </r>
  <r>
    <n v="1558"/>
    <n v="1"/>
    <d v="2012-03-11T23:24:21"/>
    <d v="2012-03-15T15:23:34"/>
    <n v="8"/>
    <s v=""/>
    <n v="0"/>
    <s v="not cancelled"/>
    <s v="not cancelled"/>
    <x v="3"/>
    <n v="0.125"/>
    <n v="0.84929166666666667"/>
    <b v="0"/>
  </r>
  <r>
    <n v="1559"/>
    <n v="1"/>
    <d v="2012-03-12T01:01:44"/>
    <d v="2012-05-11T01:01:00"/>
    <n v="12"/>
    <d v="2012-03-13T12:35:20"/>
    <n v="0"/>
    <n v="12.583333333333334"/>
    <n v="13"/>
    <x v="11"/>
    <n v="8.3333333333333329E-2"/>
    <n v="0.56619444444444444"/>
    <b v="1"/>
  </r>
  <r>
    <n v="1560"/>
    <n v="3"/>
    <d v="2012-03-12T02:54:01"/>
    <d v="2012-05-11T02:54:00"/>
    <n v="24"/>
    <d v="2012-03-13T18:01:01"/>
    <n v="0"/>
    <n v="18.016666666666666"/>
    <n v="18"/>
    <x v="1"/>
    <n v="4.1666666666666664E-2"/>
    <n v="0.18133000000000002"/>
    <b v="1"/>
  </r>
  <r>
    <n v="1561"/>
    <n v="3"/>
    <d v="2012-03-12T08:43:52"/>
    <d v="2012-05-11T08:43:00"/>
    <n v="24"/>
    <d v="2012-03-14T08:42:42"/>
    <n v="0"/>
    <n v="8.6999999999999993"/>
    <n v="9"/>
    <x v="4"/>
    <n v="4.1666666666666664E-2"/>
    <n v="0.18133000000000002"/>
    <b v="1"/>
  </r>
  <r>
    <n v="1562"/>
    <n v="3"/>
    <d v="2012-03-12T08:18:50"/>
    <d v="2012-05-11T08:18:00"/>
    <n v="24"/>
    <d v="2012-03-14T13:27:09"/>
    <n v="0"/>
    <n v="13.45"/>
    <n v="13"/>
    <x v="11"/>
    <n v="4.1666666666666664E-2"/>
    <n v="0.18133000000000002"/>
    <b v="1"/>
  </r>
  <r>
    <n v="1563"/>
    <n v="5"/>
    <d v="2012-03-12T09:52:26"/>
    <d v="2012-03-14T17:52:00"/>
    <n v="24"/>
    <d v="2012-03-14T12:05:03"/>
    <n v="0"/>
    <n v="12.083333333333334"/>
    <n v="12"/>
    <x v="8"/>
    <n v="4.1666666666666664E-2"/>
    <n v="0.2815833333333333"/>
    <b v="1"/>
  </r>
  <r>
    <n v="1564"/>
    <n v="1"/>
    <d v="2012-03-12T09:31:34"/>
    <d v="2012-05-11T09:31:00"/>
    <n v="8"/>
    <d v="2012-03-13T11:07:36"/>
    <n v="0"/>
    <n v="11.116666666666667"/>
    <n v="11"/>
    <x v="14"/>
    <n v="0.125"/>
    <n v="0.84929166666666667"/>
    <b v="1"/>
  </r>
  <r>
    <n v="1565"/>
    <n v="6"/>
    <d v="2012-03-12T09:08:54"/>
    <d v="2012-05-11T09:08:00"/>
    <n v="24"/>
    <d v="2012-03-15T15:12:06"/>
    <n v="0"/>
    <n v="15.2"/>
    <n v="15"/>
    <x v="17"/>
    <n v="4.1666666666666664E-2"/>
    <n v="0.35218749999999999"/>
    <b v="1"/>
  </r>
  <r>
    <n v="1566"/>
    <n v="9"/>
    <d v="2012-03-12T09:31:12"/>
    <d v="2012-03-14T23:31:00"/>
    <n v="5"/>
    <s v=""/>
    <n v="0"/>
    <s v="not cancelled"/>
    <s v="not cancelled"/>
    <x v="3"/>
    <n v="0.2"/>
    <n v="5.6740000000000004"/>
    <b v="0"/>
  </r>
  <r>
    <n v="1567"/>
    <n v="8"/>
    <d v="2012-03-12T09:34:32"/>
    <d v="2012-05-11T09:34:00"/>
    <n v="3"/>
    <d v="2012-03-16T13:13:43"/>
    <n v="1"/>
    <n v="13.216666666666667"/>
    <n v="13"/>
    <x v="11"/>
    <n v="0.33333333333333331"/>
    <n v="0.29998222222222221"/>
    <b v="1"/>
  </r>
  <r>
    <n v="1568"/>
    <n v="3"/>
    <d v="2012-03-12T10:28:38"/>
    <d v="2012-05-11T10:28:00"/>
    <n v="24"/>
    <d v="2012-03-14T12:18:52"/>
    <n v="0"/>
    <n v="12.3"/>
    <n v="12"/>
    <x v="8"/>
    <n v="4.1666666666666664E-2"/>
    <n v="0.18133000000000002"/>
    <b v="1"/>
  </r>
  <r>
    <n v="1569"/>
    <n v="2"/>
    <d v="2012-03-12T10:28:06"/>
    <d v="2012-05-11T10:28:00"/>
    <n v="10"/>
    <d v="2012-03-13T10:45:36"/>
    <n v="0"/>
    <n v="10.75"/>
    <n v="11"/>
    <x v="14"/>
    <n v="0.1"/>
    <n v="0.84959999999999969"/>
    <b v="1"/>
  </r>
  <r>
    <n v="1570"/>
    <n v="3"/>
    <d v="2012-03-12T10:32:09"/>
    <d v="2012-03-15T05:31:34"/>
    <n v="24"/>
    <s v=""/>
    <n v="0"/>
    <s v="not cancelled"/>
    <s v="not cancelled"/>
    <x v="3"/>
    <n v="4.1666666666666664E-2"/>
    <n v="0.18133000000000002"/>
    <b v="0"/>
  </r>
  <r>
    <n v="1571"/>
    <n v="1"/>
    <d v="2012-03-12T11:14:08"/>
    <d v="2012-05-11T11:14:00"/>
    <n v="12"/>
    <d v="2012-03-13T09:42:14"/>
    <n v="0"/>
    <n v="9.6999999999999993"/>
    <n v="10"/>
    <x v="10"/>
    <n v="8.3333333333333329E-2"/>
    <n v="0.56619444444444444"/>
    <b v="1"/>
  </r>
  <r>
    <n v="1572"/>
    <n v="1"/>
    <d v="2012-03-12T12:02:34"/>
    <d v="2012-05-11T12:02:00"/>
    <n v="12"/>
    <d v="2012-03-13T09:03:51"/>
    <n v="0"/>
    <n v="9.0500000000000007"/>
    <n v="9"/>
    <x v="4"/>
    <n v="8.3333333333333329E-2"/>
    <n v="0.56619444444444444"/>
    <b v="1"/>
  </r>
  <r>
    <n v="1573"/>
    <n v="4"/>
    <d v="2012-03-12T13:12:52"/>
    <d v="2012-05-11T13:12:00"/>
    <n v="12"/>
    <d v="2012-03-14T09:05:23"/>
    <n v="0"/>
    <n v="9.0833333333333339"/>
    <n v="9"/>
    <x v="4"/>
    <n v="8.3333333333333329E-2"/>
    <n v="1.448055119047619"/>
    <b v="1"/>
  </r>
  <r>
    <n v="1574"/>
    <n v="1"/>
    <d v="2012-03-12T13:17:47"/>
    <d v="2012-05-11T13:17:00"/>
    <n v="8"/>
    <d v="2012-03-12T17:42:36"/>
    <n v="0"/>
    <n v="17.7"/>
    <n v="18"/>
    <x v="1"/>
    <n v="0.125"/>
    <n v="0.84929166666666667"/>
    <b v="1"/>
  </r>
  <r>
    <n v="1575"/>
    <n v="1"/>
    <d v="2012-03-12T13:42:50"/>
    <d v="2012-05-11T13:42:00"/>
    <n v="8"/>
    <d v="2012-03-13T09:50:41"/>
    <n v="0"/>
    <n v="9.8333333333333339"/>
    <n v="10"/>
    <x v="10"/>
    <n v="0.125"/>
    <n v="0.84929166666666667"/>
    <b v="1"/>
  </r>
  <r>
    <n v="1576"/>
    <n v="7"/>
    <d v="2012-03-12T13:53:05"/>
    <d v="2012-05-11T13:53:00"/>
    <n v="24"/>
    <d v="2012-04-22T16:13:17"/>
    <n v="0"/>
    <n v="16.216666666666665"/>
    <n v="16"/>
    <x v="5"/>
    <n v="4.1666666666666664E-2"/>
    <n v="1.2958049999999997"/>
    <b v="1"/>
  </r>
  <r>
    <n v="1577"/>
    <n v="5"/>
    <d v="2012-03-12T14:19:50"/>
    <d v="2012-05-11T14:19:00"/>
    <n v="24"/>
    <d v="2012-03-16T16:14:29"/>
    <n v="0"/>
    <n v="16.233333333333334"/>
    <n v="16"/>
    <x v="5"/>
    <n v="4.1666666666666664E-2"/>
    <n v="0.2815833333333333"/>
    <b v="1"/>
  </r>
  <r>
    <n v="1578"/>
    <n v="1"/>
    <d v="2012-03-12T16:14:22"/>
    <d v="2012-03-16T01:13:44"/>
    <n v="8"/>
    <s v=""/>
    <n v="0"/>
    <s v="not cancelled"/>
    <s v="not cancelled"/>
    <x v="3"/>
    <n v="0.125"/>
    <n v="0.84929166666666667"/>
    <b v="0"/>
  </r>
  <r>
    <n v="1579"/>
    <n v="1"/>
    <d v="2012-03-12T16:55:01"/>
    <d v="2012-05-11T16:55:00"/>
    <n v="8"/>
    <d v="2012-03-13T15:50:42"/>
    <n v="0"/>
    <n v="15.833333333333334"/>
    <n v="16"/>
    <x v="5"/>
    <n v="0.125"/>
    <n v="0.84929166666666667"/>
    <b v="1"/>
  </r>
  <r>
    <n v="1580"/>
    <n v="1"/>
    <d v="2012-03-12T18:32:42"/>
    <d v="2012-05-11T18:32:00"/>
    <n v="12"/>
    <d v="2012-03-13T21:07:37"/>
    <n v="0"/>
    <n v="21.116666666666667"/>
    <n v="21"/>
    <x v="12"/>
    <n v="8.3333333333333329E-2"/>
    <n v="0.56619444444444444"/>
    <b v="1"/>
  </r>
  <r>
    <n v="1581"/>
    <n v="2"/>
    <d v="2012-03-12T19:50:46"/>
    <d v="2012-05-11T19:50:00"/>
    <n v="10"/>
    <d v="2012-03-13T18:32:18"/>
    <n v="0"/>
    <n v="18.533333333333335"/>
    <n v="19"/>
    <x v="6"/>
    <n v="0.1"/>
    <n v="0.84959999999999969"/>
    <b v="1"/>
  </r>
  <r>
    <n v="1582"/>
    <n v="2"/>
    <d v="2012-03-12T19:23:08"/>
    <d v="2012-05-11T19:23:00"/>
    <n v="10"/>
    <d v="2012-03-14T11:23:12"/>
    <n v="0"/>
    <n v="11.383333333333333"/>
    <n v="11"/>
    <x v="14"/>
    <n v="0.1"/>
    <n v="0.84959999999999969"/>
    <b v="1"/>
  </r>
  <r>
    <n v="1583"/>
    <n v="1"/>
    <d v="2012-03-12T20:32:12"/>
    <d v="2012-05-11T20:32:00"/>
    <n v="8"/>
    <d v="2012-03-13T13:48:11"/>
    <n v="0"/>
    <n v="13.8"/>
    <n v="14"/>
    <x v="7"/>
    <n v="0.125"/>
    <n v="0.84929166666666667"/>
    <b v="1"/>
  </r>
  <r>
    <n v="1584"/>
    <n v="5"/>
    <d v="2012-03-12T20:06:26"/>
    <d v="2012-05-11T20:06:00"/>
    <n v="24"/>
    <d v="2012-03-15T11:10:53"/>
    <n v="0"/>
    <n v="11.166666666666666"/>
    <n v="11"/>
    <x v="14"/>
    <n v="4.1666666666666664E-2"/>
    <n v="0.2815833333333333"/>
    <b v="1"/>
  </r>
  <r>
    <n v="1585"/>
    <n v="1"/>
    <d v="2012-03-12T20:35:24"/>
    <d v="2012-05-11T20:35:00"/>
    <n v="12"/>
    <d v="2012-03-15T06:56:49"/>
    <n v="0"/>
    <n v="6.9333333333333336"/>
    <n v="7"/>
    <x v="18"/>
    <n v="8.3333333333333329E-2"/>
    <n v="0.56619444444444444"/>
    <b v="1"/>
  </r>
  <r>
    <n v="1586"/>
    <n v="4"/>
    <d v="2012-03-12T21:06:44"/>
    <d v="2012-05-11T21:06:00"/>
    <n v="12"/>
    <d v="2012-03-14T21:45:52"/>
    <n v="0"/>
    <n v="21.75"/>
    <n v="22"/>
    <x v="9"/>
    <n v="8.3333333333333329E-2"/>
    <n v="1.448055119047619"/>
    <b v="1"/>
  </r>
  <r>
    <n v="1587"/>
    <n v="4"/>
    <d v="2012-03-12T21:11:17"/>
    <d v="2012-03-15T06:10:24"/>
    <n v="12"/>
    <s v=""/>
    <n v="0"/>
    <s v="not cancelled"/>
    <s v="not cancelled"/>
    <x v="3"/>
    <n v="8.3333333333333329E-2"/>
    <n v="1.448055119047619"/>
    <b v="0"/>
  </r>
  <r>
    <n v="1588"/>
    <n v="5"/>
    <d v="2012-03-12T23:43:23"/>
    <d v="2012-05-11T23:43:00"/>
    <n v="24"/>
    <d v="2012-03-14T16:23:34"/>
    <n v="0"/>
    <n v="16.383333333333333"/>
    <n v="16"/>
    <x v="5"/>
    <n v="4.1666666666666664E-2"/>
    <n v="0.2815833333333333"/>
    <b v="1"/>
  </r>
  <r>
    <n v="1589"/>
    <n v="11"/>
    <d v="2012-03-13T04:43:21"/>
    <d v="2012-03-15T05:43:00"/>
    <n v="1"/>
    <s v=""/>
    <n v="1"/>
    <s v="not cancelled"/>
    <s v="not cancelled"/>
    <x v="3"/>
    <n v="1"/>
    <n v="1"/>
    <b v="0"/>
  </r>
  <r>
    <n v="1590"/>
    <n v="7"/>
    <d v="2012-03-13T06:29:38"/>
    <d v="2012-03-15T08:29:00"/>
    <n v="24"/>
    <s v=""/>
    <n v="0"/>
    <s v="not cancelled"/>
    <s v="not cancelled"/>
    <x v="3"/>
    <n v="4.1666666666666664E-2"/>
    <n v="1.2958049999999997"/>
    <b v="0"/>
  </r>
  <r>
    <n v="1591"/>
    <n v="11"/>
    <d v="2012-03-13T08:15:12"/>
    <d v="2012-03-16T09:14:55"/>
    <n v="1"/>
    <s v=""/>
    <n v="0"/>
    <s v="not cancelled"/>
    <s v="not cancelled"/>
    <x v="3"/>
    <n v="1"/>
    <n v="1"/>
    <b v="0"/>
  </r>
  <r>
    <n v="1592"/>
    <n v="3"/>
    <d v="2012-03-13T09:26:43"/>
    <d v="2012-05-12T09:26:00"/>
    <n v="24"/>
    <d v="2012-03-14T05:29:39"/>
    <n v="0"/>
    <n v="5.4833333333333334"/>
    <n v="5"/>
    <x v="22"/>
    <n v="4.1666666666666664E-2"/>
    <n v="0.18133000000000002"/>
    <b v="1"/>
  </r>
  <r>
    <n v="1593"/>
    <n v="3"/>
    <d v="2012-03-13T10:04:47"/>
    <d v="2012-05-12T10:04:00"/>
    <n v="24"/>
    <d v="2012-03-15T10:08:28"/>
    <n v="0"/>
    <n v="10.133333333333333"/>
    <n v="10"/>
    <x v="10"/>
    <n v="4.1666666666666664E-2"/>
    <n v="0.18133000000000002"/>
    <b v="1"/>
  </r>
  <r>
    <n v="1594"/>
    <n v="7"/>
    <d v="2012-03-13T10:16:05"/>
    <d v="2012-03-17T01:15:43"/>
    <n v="24"/>
    <s v=""/>
    <n v="0"/>
    <s v="not cancelled"/>
    <s v="not cancelled"/>
    <x v="3"/>
    <n v="4.1666666666666664E-2"/>
    <n v="1.2958049999999997"/>
    <b v="0"/>
  </r>
  <r>
    <n v="1595"/>
    <n v="1"/>
    <d v="2012-03-13T11:28:54"/>
    <d v="2012-05-12T11:28:00"/>
    <n v="8"/>
    <d v="2012-03-14T10:46:17"/>
    <n v="0"/>
    <n v="10.766666666666667"/>
    <n v="11"/>
    <x v="14"/>
    <n v="0.125"/>
    <n v="0.84929166666666667"/>
    <b v="1"/>
  </r>
  <r>
    <n v="1596"/>
    <n v="4"/>
    <d v="2012-03-13T11:22:38"/>
    <d v="2012-05-12T11:22:00"/>
    <n v="12"/>
    <d v="2012-03-16T15:08:06"/>
    <n v="0"/>
    <n v="15.133333333333333"/>
    <n v="15"/>
    <x v="17"/>
    <n v="8.3333333333333329E-2"/>
    <n v="1.448055119047619"/>
    <b v="1"/>
  </r>
  <r>
    <n v="1597"/>
    <n v="7"/>
    <d v="2012-03-13T12:32:24"/>
    <d v="2012-03-16T01:31:55"/>
    <n v="24"/>
    <s v=""/>
    <n v="0"/>
    <s v="not cancelled"/>
    <s v="not cancelled"/>
    <x v="3"/>
    <n v="4.1666666666666664E-2"/>
    <n v="1.2958049999999997"/>
    <b v="0"/>
  </r>
  <r>
    <n v="1598"/>
    <n v="2"/>
    <d v="2012-03-13T12:13:25"/>
    <d v="2012-03-17T04:12:33"/>
    <n v="10"/>
    <s v=""/>
    <n v="0"/>
    <s v="not cancelled"/>
    <s v="not cancelled"/>
    <x v="3"/>
    <n v="0.1"/>
    <n v="0.84959999999999969"/>
    <b v="0"/>
  </r>
  <r>
    <n v="1599"/>
    <n v="4"/>
    <d v="2012-03-13T14:20:26"/>
    <d v="2012-05-12T14:20:00"/>
    <n v="12"/>
    <d v="2012-03-17T07:04:41"/>
    <n v="0"/>
    <n v="7.0666666666666664"/>
    <n v="7"/>
    <x v="18"/>
    <n v="8.3333333333333329E-2"/>
    <n v="1.448055119047619"/>
    <b v="1"/>
  </r>
  <r>
    <n v="1600"/>
    <n v="3"/>
    <d v="2012-03-13T14:04:50"/>
    <d v="2012-05-12T14:04:00"/>
    <n v="24"/>
    <d v="2012-03-16T07:37:53"/>
    <n v="0"/>
    <n v="7.6166666666666671"/>
    <n v="8"/>
    <x v="13"/>
    <n v="4.1666666666666664E-2"/>
    <n v="0.18133000000000002"/>
    <b v="1"/>
  </r>
  <r>
    <n v="1601"/>
    <n v="5"/>
    <d v="2012-03-13T14:29:24"/>
    <d v="2012-05-12T14:29:00"/>
    <n v="24"/>
    <d v="2012-03-17T09:51:29"/>
    <n v="0"/>
    <n v="9.85"/>
    <n v="10"/>
    <x v="10"/>
    <n v="4.1666666666666664E-2"/>
    <n v="0.2815833333333333"/>
    <b v="1"/>
  </r>
  <r>
    <n v="1602"/>
    <n v="1"/>
    <d v="2012-03-13T14:58:50"/>
    <d v="2012-03-17T01:58:13"/>
    <n v="12"/>
    <s v=""/>
    <n v="0"/>
    <s v="not cancelled"/>
    <s v="not cancelled"/>
    <x v="3"/>
    <n v="8.3333333333333329E-2"/>
    <n v="0.56619444444444444"/>
    <b v="0"/>
  </r>
  <r>
    <n v="1603"/>
    <n v="4"/>
    <d v="2012-03-13T14:19:16"/>
    <d v="2012-03-15T19:19:00"/>
    <n v="12"/>
    <s v=""/>
    <n v="0"/>
    <s v="not cancelled"/>
    <s v="not cancelled"/>
    <x v="3"/>
    <n v="8.3333333333333329E-2"/>
    <n v="1.448055119047619"/>
    <b v="0"/>
  </r>
  <r>
    <n v="1604"/>
    <n v="1"/>
    <d v="2012-03-13T15:09:33"/>
    <d v="2012-05-12T15:09:00"/>
    <n v="12"/>
    <d v="2012-03-14T09:03:26"/>
    <n v="0"/>
    <n v="9.0500000000000007"/>
    <n v="9"/>
    <x v="4"/>
    <n v="8.3333333333333329E-2"/>
    <n v="0.56619444444444444"/>
    <b v="1"/>
  </r>
  <r>
    <n v="1605"/>
    <n v="1"/>
    <d v="2012-03-13T16:10:38"/>
    <d v="2012-05-12T16:10:00"/>
    <n v="8"/>
    <d v="2012-03-13T20:44:51"/>
    <n v="0"/>
    <n v="20.733333333333334"/>
    <n v="21"/>
    <x v="12"/>
    <n v="0.125"/>
    <n v="0.84929166666666667"/>
    <b v="1"/>
  </r>
  <r>
    <n v="1606"/>
    <n v="5"/>
    <d v="2012-03-13T17:48:39"/>
    <d v="2012-05-12T17:48:00"/>
    <n v="24"/>
    <d v="2012-03-17T16:45:26"/>
    <n v="0"/>
    <n v="16.75"/>
    <n v="17"/>
    <x v="20"/>
    <n v="4.1666666666666664E-2"/>
    <n v="0.2815833333333333"/>
    <b v="1"/>
  </r>
  <r>
    <n v="1607"/>
    <n v="5"/>
    <d v="2012-03-13T17:08:40"/>
    <d v="2012-05-12T17:08:00"/>
    <n v="24"/>
    <d v="2012-03-17T09:35:56"/>
    <n v="0"/>
    <n v="9.5833333333333339"/>
    <n v="10"/>
    <x v="10"/>
    <n v="4.1666666666666664E-2"/>
    <n v="0.2815833333333333"/>
    <b v="1"/>
  </r>
  <r>
    <n v="1608"/>
    <n v="10"/>
    <d v="2012-03-13T17:14:51"/>
    <d v="2012-05-12T17:14:00"/>
    <n v="1"/>
    <d v="2012-03-20T09:53:31"/>
    <n v="3"/>
    <n v="9.8833333333333329"/>
    <n v="10"/>
    <x v="10"/>
    <n v="1"/>
    <n v="2.5716000000000001"/>
    <b v="1"/>
  </r>
  <r>
    <n v="1609"/>
    <n v="2"/>
    <d v="2012-03-13T19:32:48"/>
    <d v="2012-05-12T19:32:00"/>
    <n v="10"/>
    <d v="2012-03-15T18:15:46"/>
    <n v="0"/>
    <n v="18.25"/>
    <n v="18"/>
    <x v="1"/>
    <n v="0.1"/>
    <n v="0.84959999999999969"/>
    <b v="1"/>
  </r>
  <r>
    <n v="1610"/>
    <n v="7"/>
    <d v="2012-03-13T21:37:15"/>
    <d v="2012-05-12T21:37:00"/>
    <n v="24"/>
    <d v="2012-03-23T14:36:38"/>
    <n v="0"/>
    <n v="14.6"/>
    <n v="15"/>
    <x v="17"/>
    <n v="4.1666666666666664E-2"/>
    <n v="1.2958049999999997"/>
    <b v="1"/>
  </r>
  <r>
    <n v="1611"/>
    <n v="6"/>
    <d v="2012-03-14T04:48:06"/>
    <d v="2012-03-16T17:47:17"/>
    <n v="24"/>
    <s v=""/>
    <n v="0"/>
    <s v="not cancelled"/>
    <s v="not cancelled"/>
    <x v="3"/>
    <n v="4.1666666666666664E-2"/>
    <n v="0.35218749999999999"/>
    <b v="0"/>
  </r>
  <r>
    <n v="1612"/>
    <n v="7"/>
    <d v="2012-03-14T09:50:10"/>
    <d v="2012-05-13T09:50:00"/>
    <n v="24"/>
    <d v="2012-03-17T12:30:31"/>
    <n v="0"/>
    <n v="12.5"/>
    <n v="13"/>
    <x v="11"/>
    <n v="4.1666666666666664E-2"/>
    <n v="1.2958049999999997"/>
    <b v="1"/>
  </r>
  <r>
    <n v="1613"/>
    <n v="5"/>
    <d v="2012-03-14T09:46:13"/>
    <d v="2012-05-13T09:46:00"/>
    <n v="24"/>
    <d v="2012-03-16T05:19:09"/>
    <n v="0"/>
    <n v="5.3166666666666664"/>
    <n v="5"/>
    <x v="22"/>
    <n v="4.1666666666666664E-2"/>
    <n v="0.2815833333333333"/>
    <b v="1"/>
  </r>
  <r>
    <n v="1614"/>
    <n v="8"/>
    <d v="2012-03-14T09:11:52"/>
    <d v="2012-03-17T09:11:37"/>
    <n v="3"/>
    <s v=""/>
    <n v="1"/>
    <s v="not cancelled"/>
    <s v="not cancelled"/>
    <x v="3"/>
    <n v="0.33333333333333331"/>
    <n v="0.29998222222222221"/>
    <b v="0"/>
  </r>
  <r>
    <n v="1615"/>
    <n v="4"/>
    <d v="2012-03-14T10:49:29"/>
    <d v="2012-05-13T10:49:00"/>
    <n v="12"/>
    <d v="2012-03-17T10:19:17"/>
    <n v="0"/>
    <n v="10.316666666666666"/>
    <n v="10"/>
    <x v="10"/>
    <n v="8.3333333333333329E-2"/>
    <n v="1.448055119047619"/>
    <b v="1"/>
  </r>
  <r>
    <n v="1616"/>
    <n v="4"/>
    <d v="2012-03-14T12:31:53"/>
    <d v="2012-03-17T10:30:59"/>
    <n v="12"/>
    <s v=""/>
    <n v="0"/>
    <s v="not cancelled"/>
    <s v="not cancelled"/>
    <x v="3"/>
    <n v="8.3333333333333329E-2"/>
    <n v="1.448055119047619"/>
    <b v="0"/>
  </r>
  <r>
    <n v="1617"/>
    <n v="1"/>
    <d v="2012-03-14T12:42:25"/>
    <d v="2012-05-13T12:42:00"/>
    <n v="8"/>
    <d v="2012-03-15T14:31:37"/>
    <n v="0"/>
    <n v="14.516666666666667"/>
    <n v="15"/>
    <x v="17"/>
    <n v="0.125"/>
    <n v="0.84929166666666667"/>
    <b v="1"/>
  </r>
  <r>
    <n v="1618"/>
    <n v="3"/>
    <d v="2012-03-14T12:00:33"/>
    <d v="2012-03-17T08:59:37"/>
    <n v="24"/>
    <s v=""/>
    <n v="0"/>
    <s v="not cancelled"/>
    <s v="not cancelled"/>
    <x v="3"/>
    <n v="4.1666666666666664E-2"/>
    <n v="0.18133000000000002"/>
    <b v="0"/>
  </r>
  <r>
    <n v="1619"/>
    <n v="1"/>
    <d v="2012-03-14T12:51:55"/>
    <d v="2012-03-16T13:51:46"/>
    <n v="8"/>
    <s v=""/>
    <n v="0"/>
    <s v="not cancelled"/>
    <s v="not cancelled"/>
    <x v="3"/>
    <n v="0.125"/>
    <n v="0.84929166666666667"/>
    <b v="0"/>
  </r>
  <r>
    <n v="1620"/>
    <n v="1"/>
    <d v="2012-03-14T13:25:55"/>
    <d v="2012-05-13T13:25:00"/>
    <n v="8"/>
    <d v="2012-03-14T14:49:19"/>
    <n v="0"/>
    <n v="14.816666666666666"/>
    <n v="15"/>
    <x v="17"/>
    <n v="0.125"/>
    <n v="0.84929166666666667"/>
    <b v="1"/>
  </r>
  <r>
    <n v="1621"/>
    <n v="1"/>
    <d v="2012-03-14T16:50:42"/>
    <d v="2012-03-18T22:50:00"/>
    <n v="8"/>
    <d v="2012-03-15T08:28:25"/>
    <n v="0"/>
    <n v="8.4666666666666668"/>
    <n v="8"/>
    <x v="13"/>
    <n v="0.125"/>
    <n v="0.84929166666666667"/>
    <b v="1"/>
  </r>
  <r>
    <n v="1622"/>
    <n v="1"/>
    <d v="2012-03-14T16:21:57"/>
    <d v="2012-05-13T16:21:00"/>
    <n v="8"/>
    <d v="2012-03-15T12:56:43"/>
    <n v="0"/>
    <n v="12.933333333333334"/>
    <n v="13"/>
    <x v="11"/>
    <n v="0.125"/>
    <n v="0.84929166666666667"/>
    <b v="1"/>
  </r>
  <r>
    <n v="1623"/>
    <n v="2"/>
    <d v="2012-03-14T17:55:17"/>
    <d v="2012-05-13T17:55:00"/>
    <n v="10"/>
    <d v="2012-03-16T17:47:12"/>
    <n v="0"/>
    <n v="17.783333333333335"/>
    <n v="18"/>
    <x v="1"/>
    <n v="0.1"/>
    <n v="0.84959999999999969"/>
    <b v="1"/>
  </r>
  <r>
    <n v="1624"/>
    <n v="3"/>
    <d v="2012-03-14T17:37:10"/>
    <d v="2012-05-13T17:37:00"/>
    <n v="24"/>
    <d v="2012-03-17T06:04:06"/>
    <n v="0"/>
    <n v="6.0666666666666664"/>
    <n v="6"/>
    <x v="21"/>
    <n v="4.1666666666666664E-2"/>
    <n v="0.18133000000000002"/>
    <b v="1"/>
  </r>
  <r>
    <n v="1625"/>
    <n v="4"/>
    <d v="2012-03-14T18:03:37"/>
    <d v="2012-05-13T18:03:00"/>
    <n v="12"/>
    <d v="2012-03-16T10:23:53"/>
    <n v="0"/>
    <n v="10.383333333333333"/>
    <n v="10"/>
    <x v="10"/>
    <n v="8.3333333333333329E-2"/>
    <n v="1.448055119047619"/>
    <b v="1"/>
  </r>
  <r>
    <n v="1626"/>
    <n v="8"/>
    <d v="2012-03-14T18:12:36"/>
    <d v="2012-05-13T18:12:00"/>
    <n v="3"/>
    <d v="2012-03-19T13:15:15"/>
    <n v="1"/>
    <n v="13.25"/>
    <n v="13"/>
    <x v="11"/>
    <n v="0.33333333333333331"/>
    <n v="0.29998222222222221"/>
    <b v="1"/>
  </r>
  <r>
    <n v="1627"/>
    <n v="5"/>
    <d v="2012-03-14T20:39:28"/>
    <d v="2012-03-17T16:39:00"/>
    <n v="24"/>
    <s v=""/>
    <n v="0"/>
    <s v="not cancelled"/>
    <s v="not cancelled"/>
    <x v="3"/>
    <n v="4.1666666666666664E-2"/>
    <n v="0.2815833333333333"/>
    <b v="0"/>
  </r>
  <r>
    <n v="1628"/>
    <n v="6"/>
    <d v="2012-03-14T21:30:14"/>
    <d v="2012-05-13T21:30:00"/>
    <n v="24"/>
    <d v="2012-03-18T15:49:30"/>
    <n v="0"/>
    <n v="15.816666666666666"/>
    <n v="16"/>
    <x v="5"/>
    <n v="4.1666666666666664E-2"/>
    <n v="0.35218749999999999"/>
    <b v="1"/>
  </r>
  <r>
    <n v="1629"/>
    <n v="7"/>
    <d v="2012-03-15T01:09:40"/>
    <d v="2012-05-14T01:09:00"/>
    <n v="24"/>
    <d v="2012-03-17T15:46:14"/>
    <n v="0"/>
    <n v="15.766666666666667"/>
    <n v="16"/>
    <x v="5"/>
    <n v="4.1666666666666664E-2"/>
    <n v="1.2958049999999997"/>
    <b v="1"/>
  </r>
  <r>
    <n v="1630"/>
    <n v="3"/>
    <d v="2012-03-15T08:58:55"/>
    <d v="2012-05-14T08:58:00"/>
    <n v="24"/>
    <d v="2012-03-17T17:15:26"/>
    <n v="0"/>
    <n v="17.25"/>
    <n v="17"/>
    <x v="20"/>
    <n v="4.1666666666666664E-2"/>
    <n v="0.18133000000000002"/>
    <b v="1"/>
  </r>
  <r>
    <n v="1631"/>
    <n v="6"/>
    <d v="2012-03-15T08:47:42"/>
    <d v="2012-05-14T08:47:00"/>
    <n v="24"/>
    <d v="2012-03-19T16:21:03"/>
    <n v="0"/>
    <n v="16.350000000000001"/>
    <n v="16"/>
    <x v="5"/>
    <n v="4.1666666666666664E-2"/>
    <n v="0.35218749999999999"/>
    <b v="1"/>
  </r>
  <r>
    <n v="1632"/>
    <n v="9"/>
    <d v="2012-03-15T09:08:42"/>
    <d v="2012-05-14T09:08:00"/>
    <n v="5"/>
    <d v="2012-03-18T11:04:18"/>
    <n v="0"/>
    <n v="11.066666666666666"/>
    <n v="11"/>
    <x v="14"/>
    <n v="0.2"/>
    <n v="5.6740000000000004"/>
    <b v="1"/>
  </r>
  <r>
    <n v="1633"/>
    <n v="7"/>
    <d v="2012-03-15T09:02:46"/>
    <d v="2012-03-17T23:02:01"/>
    <n v="24"/>
    <s v=""/>
    <n v="0"/>
    <s v="not cancelled"/>
    <s v="not cancelled"/>
    <x v="3"/>
    <n v="4.1666666666666664E-2"/>
    <n v="1.2958049999999997"/>
    <b v="0"/>
  </r>
  <r>
    <n v="1634"/>
    <n v="4"/>
    <d v="2012-03-15T12:31:48"/>
    <d v="2012-05-14T12:31:00"/>
    <n v="12"/>
    <d v="2012-03-17T16:17:22"/>
    <n v="0"/>
    <n v="16.283333333333335"/>
    <n v="16"/>
    <x v="5"/>
    <n v="8.3333333333333329E-2"/>
    <n v="1.448055119047619"/>
    <b v="1"/>
  </r>
  <r>
    <n v="1635"/>
    <n v="1"/>
    <d v="2012-03-15T13:13:51"/>
    <d v="2012-05-14T13:13:00"/>
    <n v="8"/>
    <d v="2012-03-16T11:40:10"/>
    <n v="0"/>
    <n v="11.666666666666666"/>
    <n v="12"/>
    <x v="8"/>
    <n v="0.125"/>
    <n v="0.84929166666666667"/>
    <b v="1"/>
  </r>
  <r>
    <n v="1636"/>
    <n v="1"/>
    <d v="2012-03-15T13:38:38"/>
    <d v="2012-03-17T20:38:14"/>
    <n v="8"/>
    <s v=""/>
    <n v="0"/>
    <s v="not cancelled"/>
    <s v="not cancelled"/>
    <x v="3"/>
    <n v="0.125"/>
    <n v="0.84929166666666667"/>
    <b v="0"/>
  </r>
  <r>
    <n v="1637"/>
    <n v="5"/>
    <d v="2012-03-15T15:11:22"/>
    <d v="2012-03-18T02:10:44"/>
    <n v="24"/>
    <s v=""/>
    <n v="0"/>
    <s v="not cancelled"/>
    <s v="not cancelled"/>
    <x v="3"/>
    <n v="4.1666666666666664E-2"/>
    <n v="0.2815833333333333"/>
    <b v="0"/>
  </r>
  <r>
    <n v="1638"/>
    <n v="1"/>
    <d v="2012-03-15T16:04:27"/>
    <d v="2012-05-14T16:04:00"/>
    <n v="8"/>
    <d v="2012-03-16T21:07:24"/>
    <n v="0"/>
    <n v="21.116666666666667"/>
    <n v="21"/>
    <x v="12"/>
    <n v="0.125"/>
    <n v="0.84929166666666667"/>
    <b v="1"/>
  </r>
  <r>
    <n v="1639"/>
    <n v="2"/>
    <d v="2012-03-15T17:38:52"/>
    <d v="2012-05-14T17:38:00"/>
    <n v="10"/>
    <d v="2012-03-16T22:49:26"/>
    <n v="0"/>
    <n v="22.816666666666666"/>
    <n v="23"/>
    <x v="0"/>
    <n v="0.1"/>
    <n v="0.84959999999999969"/>
    <b v="1"/>
  </r>
  <r>
    <n v="1640"/>
    <n v="6"/>
    <d v="2012-03-15T18:20:32"/>
    <d v="2012-05-14T18:20:00"/>
    <n v="24"/>
    <d v="2012-03-20T11:50:15"/>
    <n v="0"/>
    <n v="11.833333333333334"/>
    <n v="12"/>
    <x v="8"/>
    <n v="4.1666666666666664E-2"/>
    <n v="0.35218749999999999"/>
    <b v="1"/>
  </r>
  <r>
    <n v="1641"/>
    <n v="2"/>
    <d v="2012-03-15T18:21:35"/>
    <d v="2012-05-14T18:21:00"/>
    <n v="10"/>
    <d v="2012-03-17T02:43:53"/>
    <n v="0"/>
    <n v="2.7166666666666668"/>
    <n v="3"/>
    <x v="19"/>
    <n v="0.1"/>
    <n v="0.84959999999999969"/>
    <b v="1"/>
  </r>
  <r>
    <n v="1642"/>
    <n v="1"/>
    <d v="2012-03-16T00:04:35"/>
    <d v="2012-05-15T00:04:00"/>
    <n v="12"/>
    <d v="2012-03-17T00:05:48"/>
    <n v="0"/>
    <n v="8.3333333333333329E-2"/>
    <n v="0"/>
    <x v="2"/>
    <n v="8.3333333333333329E-2"/>
    <n v="0.56619444444444444"/>
    <b v="1"/>
  </r>
  <r>
    <n v="1643"/>
    <n v="7"/>
    <d v="2012-03-16T01:10:24"/>
    <d v="2012-03-19T17:09:31"/>
    <n v="24"/>
    <s v=""/>
    <n v="0"/>
    <s v="not cancelled"/>
    <s v="not cancelled"/>
    <x v="3"/>
    <n v="4.1666666666666664E-2"/>
    <n v="1.2958049999999997"/>
    <b v="0"/>
  </r>
  <r>
    <n v="1644"/>
    <n v="1"/>
    <d v="2012-03-16T08:44:31"/>
    <d v="2012-05-15T08:44:00"/>
    <n v="8"/>
    <d v="2012-03-16T13:43:42"/>
    <n v="0"/>
    <n v="13.716666666666667"/>
    <n v="14"/>
    <x v="7"/>
    <n v="0.125"/>
    <n v="0.84929166666666667"/>
    <b v="1"/>
  </r>
  <r>
    <n v="1645"/>
    <n v="3"/>
    <d v="2012-03-16T08:35:15"/>
    <d v="2012-03-20T03:34:32"/>
    <n v="24"/>
    <s v=""/>
    <n v="0"/>
    <s v="not cancelled"/>
    <s v="not cancelled"/>
    <x v="3"/>
    <n v="4.1666666666666664E-2"/>
    <n v="0.18133000000000002"/>
    <b v="0"/>
  </r>
  <r>
    <n v="1646"/>
    <n v="2"/>
    <d v="2012-03-16T09:32:58"/>
    <d v="2012-03-19T05:32:21"/>
    <n v="10"/>
    <s v=""/>
    <n v="0"/>
    <s v="not cancelled"/>
    <s v="not cancelled"/>
    <x v="3"/>
    <n v="0.1"/>
    <n v="0.84959999999999969"/>
    <b v="0"/>
  </r>
  <r>
    <n v="1647"/>
    <n v="7"/>
    <d v="2012-03-16T10:13:07"/>
    <d v="2012-05-15T10:13:00"/>
    <n v="24"/>
    <d v="2012-03-29T11:51:23"/>
    <n v="0"/>
    <n v="11.85"/>
    <n v="12"/>
    <x v="8"/>
    <n v="4.1666666666666664E-2"/>
    <n v="1.2958049999999997"/>
    <b v="1"/>
  </r>
  <r>
    <n v="1648"/>
    <n v="1"/>
    <d v="2012-03-16T10:10:11"/>
    <d v="2012-05-15T10:10:00"/>
    <n v="8"/>
    <d v="2012-03-17T16:56:11"/>
    <n v="0"/>
    <n v="16.933333333333334"/>
    <n v="17"/>
    <x v="20"/>
    <n v="0.125"/>
    <n v="0.84929166666666667"/>
    <b v="1"/>
  </r>
  <r>
    <n v="1649"/>
    <n v="2"/>
    <d v="2012-03-16T11:31:58"/>
    <d v="2012-03-21T10:31:00"/>
    <n v="10"/>
    <d v="2012-03-17T16:31:12"/>
    <n v="0"/>
    <n v="16.516666666666666"/>
    <n v="17"/>
    <x v="20"/>
    <n v="0.1"/>
    <n v="0.84959999999999969"/>
    <b v="1"/>
  </r>
  <r>
    <n v="1650"/>
    <n v="1"/>
    <d v="2012-03-16T13:39:07"/>
    <d v="2012-03-19T09:38:31"/>
    <n v="12"/>
    <s v=""/>
    <n v="0"/>
    <s v="not cancelled"/>
    <s v="not cancelled"/>
    <x v="3"/>
    <n v="8.3333333333333329E-2"/>
    <n v="0.56619444444444444"/>
    <b v="0"/>
  </r>
  <r>
    <n v="1651"/>
    <n v="4"/>
    <d v="2012-03-16T13:28:49"/>
    <d v="2012-05-15T13:28:00"/>
    <n v="12"/>
    <d v="2012-03-18T12:56:10"/>
    <n v="0"/>
    <n v="12.933333333333334"/>
    <n v="13"/>
    <x v="11"/>
    <n v="8.3333333333333329E-2"/>
    <n v="1.448055119047619"/>
    <b v="1"/>
  </r>
  <r>
    <n v="1652"/>
    <n v="2"/>
    <d v="2012-03-16T13:37:21"/>
    <d v="2012-05-15T13:37:00"/>
    <n v="10"/>
    <d v="2012-03-17T15:32:07"/>
    <n v="0"/>
    <n v="15.533333333333333"/>
    <n v="16"/>
    <x v="5"/>
    <n v="0.1"/>
    <n v="0.84959999999999969"/>
    <b v="1"/>
  </r>
  <r>
    <n v="1653"/>
    <n v="1"/>
    <d v="2012-03-16T14:31:20"/>
    <d v="2012-05-15T14:31:00"/>
    <n v="8"/>
    <d v="2012-03-17T10:11:19"/>
    <n v="0"/>
    <n v="10.183333333333334"/>
    <n v="10"/>
    <x v="10"/>
    <n v="0.125"/>
    <n v="0.84929166666666667"/>
    <b v="1"/>
  </r>
  <r>
    <n v="1654"/>
    <n v="6"/>
    <d v="2012-03-16T16:41:26"/>
    <d v="2012-05-15T16:41:00"/>
    <n v="24"/>
    <d v="2012-03-29T09:29:48"/>
    <n v="0"/>
    <n v="9.4833333333333325"/>
    <n v="9"/>
    <x v="4"/>
    <n v="4.1666666666666664E-2"/>
    <n v="0.35218749999999999"/>
    <b v="1"/>
  </r>
  <r>
    <n v="1655"/>
    <n v="10"/>
    <d v="2012-03-16T17:03:27"/>
    <d v="2012-05-15T17:03:00"/>
    <n v="1"/>
    <d v="2012-03-23T22:44:15"/>
    <n v="2"/>
    <n v="22.733333333333334"/>
    <n v="23"/>
    <x v="0"/>
    <n v="1"/>
    <n v="2.5716000000000001"/>
    <b v="1"/>
  </r>
  <r>
    <n v="1656"/>
    <n v="1"/>
    <d v="2012-03-16T17:27:41"/>
    <d v="2012-03-18T18:27:08"/>
    <n v="8"/>
    <s v=""/>
    <n v="0"/>
    <s v="not cancelled"/>
    <s v="not cancelled"/>
    <x v="3"/>
    <n v="0.125"/>
    <n v="0.84929166666666667"/>
    <b v="0"/>
  </r>
  <r>
    <n v="1657"/>
    <n v="1"/>
    <d v="2012-03-16T17:04:32"/>
    <d v="2012-05-15T17:04:00"/>
    <n v="12"/>
    <d v="2012-03-17T14:42:48"/>
    <n v="0"/>
    <n v="14.7"/>
    <n v="15"/>
    <x v="17"/>
    <n v="8.3333333333333329E-2"/>
    <n v="0.56619444444444444"/>
    <b v="1"/>
  </r>
  <r>
    <n v="1658"/>
    <n v="1"/>
    <d v="2012-03-16T18:18:14"/>
    <d v="2012-03-19T15:17:18"/>
    <n v="8"/>
    <s v=""/>
    <n v="0"/>
    <s v="not cancelled"/>
    <s v="not cancelled"/>
    <x v="3"/>
    <n v="0.125"/>
    <n v="0.84929166666666667"/>
    <b v="0"/>
  </r>
  <r>
    <n v="1659"/>
    <n v="1"/>
    <d v="2012-03-16T20:46:37"/>
    <d v="2012-05-15T20:46:00"/>
    <n v="8"/>
    <d v="2012-03-17T13:26:16"/>
    <n v="0"/>
    <n v="13.433333333333334"/>
    <n v="13"/>
    <x v="11"/>
    <n v="0.125"/>
    <n v="0.84929166666666667"/>
    <b v="1"/>
  </r>
  <r>
    <n v="1660"/>
    <n v="6"/>
    <d v="2012-03-16T20:26:26"/>
    <d v="2012-05-15T20:26:00"/>
    <n v="24"/>
    <d v="2012-03-21T10:50:48"/>
    <n v="0"/>
    <n v="10.833333333333334"/>
    <n v="11"/>
    <x v="14"/>
    <n v="4.1666666666666664E-2"/>
    <n v="0.35218749999999999"/>
    <b v="1"/>
  </r>
  <r>
    <n v="1661"/>
    <n v="4"/>
    <d v="2012-03-16T21:40:01"/>
    <d v="2012-05-15T21:40:00"/>
    <n v="12"/>
    <d v="2012-03-18T13:52:20"/>
    <n v="0"/>
    <n v="13.866666666666667"/>
    <n v="14"/>
    <x v="7"/>
    <n v="8.3333333333333329E-2"/>
    <n v="1.448055119047619"/>
    <b v="1"/>
  </r>
  <r>
    <n v="1662"/>
    <n v="6"/>
    <d v="2012-03-16T22:37:27"/>
    <d v="2012-05-15T22:37:00"/>
    <n v="24"/>
    <d v="2012-03-19T14:04:59"/>
    <n v="0"/>
    <n v="14.066666666666666"/>
    <n v="14"/>
    <x v="7"/>
    <n v="4.1666666666666664E-2"/>
    <n v="0.35218749999999999"/>
    <b v="1"/>
  </r>
  <r>
    <n v="1663"/>
    <n v="6"/>
    <d v="2012-03-16T22:53:57"/>
    <d v="2012-05-15T22:53:00"/>
    <n v="24"/>
    <d v="2012-03-19T12:36:28"/>
    <n v="0"/>
    <n v="12.6"/>
    <n v="13"/>
    <x v="11"/>
    <n v="4.1666666666666664E-2"/>
    <n v="0.35218749999999999"/>
    <b v="1"/>
  </r>
  <r>
    <n v="1664"/>
    <n v="6"/>
    <d v="2012-03-16T23:18:45"/>
    <d v="2012-05-15T23:18:00"/>
    <n v="24"/>
    <d v="2012-03-22T20:52:12"/>
    <n v="0"/>
    <n v="20.866666666666667"/>
    <n v="21"/>
    <x v="12"/>
    <n v="4.1666666666666664E-2"/>
    <n v="0.35218749999999999"/>
    <b v="1"/>
  </r>
  <r>
    <n v="1665"/>
    <n v="7"/>
    <d v="2012-03-17T01:14:20"/>
    <d v="2012-05-16T01:14:00"/>
    <n v="24"/>
    <d v="2012-03-23T14:28:08"/>
    <n v="0"/>
    <n v="14.466666666666667"/>
    <n v="14"/>
    <x v="7"/>
    <n v="4.1666666666666664E-2"/>
    <n v="1.2958049999999997"/>
    <b v="1"/>
  </r>
  <r>
    <n v="1666"/>
    <n v="1"/>
    <d v="2012-03-17T03:26:24"/>
    <d v="2012-05-16T03:26:00"/>
    <n v="8"/>
    <d v="2012-03-18T02:13:53"/>
    <n v="0"/>
    <n v="2.2166666666666668"/>
    <n v="2"/>
    <x v="16"/>
    <n v="0.125"/>
    <n v="0.84929166666666667"/>
    <b v="1"/>
  </r>
  <r>
    <n v="1667"/>
    <n v="1"/>
    <d v="2012-03-17T03:53:57"/>
    <d v="2012-05-16T03:53:00"/>
    <n v="8"/>
    <d v="2012-03-18T08:28:50"/>
    <n v="0"/>
    <n v="8.4666666666666668"/>
    <n v="8"/>
    <x v="13"/>
    <n v="0.125"/>
    <n v="0.84929166666666667"/>
    <b v="1"/>
  </r>
  <r>
    <n v="1668"/>
    <n v="1"/>
    <d v="2012-03-17T07:26:10"/>
    <d v="2012-05-16T07:26:00"/>
    <n v="8"/>
    <d v="2012-03-18T17:56:37"/>
    <n v="0"/>
    <n v="17.933333333333334"/>
    <n v="18"/>
    <x v="1"/>
    <n v="0.125"/>
    <n v="0.84929166666666667"/>
    <b v="1"/>
  </r>
  <r>
    <n v="1669"/>
    <n v="2"/>
    <d v="2012-03-17T08:26:04"/>
    <d v="2012-05-16T08:26:00"/>
    <n v="10"/>
    <d v="2012-03-18T11:51:22"/>
    <n v="0"/>
    <n v="11.85"/>
    <n v="12"/>
    <x v="8"/>
    <n v="0.1"/>
    <n v="0.84959999999999969"/>
    <b v="1"/>
  </r>
  <r>
    <n v="1670"/>
    <n v="2"/>
    <d v="2012-03-17T08:55:44"/>
    <d v="2012-05-16T08:55:00"/>
    <n v="10"/>
    <d v="2012-03-18T10:24:56"/>
    <n v="0"/>
    <n v="10.4"/>
    <n v="10"/>
    <x v="10"/>
    <n v="0.1"/>
    <n v="0.84959999999999969"/>
    <b v="1"/>
  </r>
  <r>
    <n v="1671"/>
    <n v="9"/>
    <d v="2012-03-17T09:29:05"/>
    <d v="2012-03-20T04:28:29"/>
    <n v="5"/>
    <s v=""/>
    <n v="0"/>
    <s v="not cancelled"/>
    <s v="not cancelled"/>
    <x v="3"/>
    <n v="0.2"/>
    <n v="5.6740000000000004"/>
    <b v="0"/>
  </r>
  <r>
    <n v="1672"/>
    <n v="8"/>
    <d v="2012-03-17T09:19:30"/>
    <d v="2012-05-16T09:19:00"/>
    <n v="3"/>
    <d v="2012-03-20T18:22:42"/>
    <n v="0"/>
    <n v="18.366666666666667"/>
    <n v="18"/>
    <x v="1"/>
    <n v="0.33333333333333331"/>
    <n v="0.29998222222222221"/>
    <b v="1"/>
  </r>
  <r>
    <n v="1673"/>
    <n v="1"/>
    <d v="2012-03-17T09:34:33"/>
    <d v="2012-05-16T09:34:00"/>
    <n v="8"/>
    <d v="2012-03-18T19:37:42"/>
    <n v="0"/>
    <n v="19.616666666666667"/>
    <n v="20"/>
    <x v="15"/>
    <n v="0.125"/>
    <n v="0.84929166666666667"/>
    <b v="1"/>
  </r>
  <r>
    <n v="1674"/>
    <n v="6"/>
    <d v="2012-03-17T10:29:08"/>
    <d v="2012-05-16T10:29:00"/>
    <n v="24"/>
    <d v="2012-03-23T14:46:39"/>
    <n v="0"/>
    <n v="14.766666666666667"/>
    <n v="15"/>
    <x v="17"/>
    <n v="4.1666666666666664E-2"/>
    <n v="0.35218749999999999"/>
    <b v="1"/>
  </r>
  <r>
    <n v="1675"/>
    <n v="1"/>
    <d v="2012-03-17T10:06:13"/>
    <d v="2012-05-16T10:06:00"/>
    <n v="8"/>
    <d v="2012-03-18T09:22:14"/>
    <n v="0"/>
    <n v="9.3666666666666671"/>
    <n v="9"/>
    <x v="4"/>
    <n v="0.125"/>
    <n v="0.84929166666666667"/>
    <b v="1"/>
  </r>
  <r>
    <n v="1676"/>
    <n v="3"/>
    <d v="2012-03-17T10:15:26"/>
    <d v="2012-05-16T10:15:00"/>
    <n v="24"/>
    <d v="2012-03-19T16:48:32"/>
    <n v="0"/>
    <n v="16.8"/>
    <n v="17"/>
    <x v="20"/>
    <n v="4.1666666666666664E-2"/>
    <n v="0.18133000000000002"/>
    <b v="1"/>
  </r>
  <r>
    <n v="1677"/>
    <n v="1"/>
    <d v="2012-03-17T13:58:57"/>
    <d v="2012-03-21T21:58:08"/>
    <n v="8"/>
    <s v=""/>
    <n v="0"/>
    <s v="not cancelled"/>
    <s v="not cancelled"/>
    <x v="3"/>
    <n v="0.125"/>
    <n v="0.84929166666666667"/>
    <b v="0"/>
  </r>
  <r>
    <n v="1678"/>
    <n v="2"/>
    <d v="2012-03-17T14:57:29"/>
    <d v="2012-05-16T14:57:00"/>
    <n v="10"/>
    <d v="2012-03-18T07:05:43"/>
    <n v="0"/>
    <n v="7.083333333333333"/>
    <n v="7"/>
    <x v="18"/>
    <n v="0.1"/>
    <n v="0.84959999999999969"/>
    <b v="1"/>
  </r>
  <r>
    <n v="1679"/>
    <n v="7"/>
    <d v="2012-03-17T14:49:07"/>
    <d v="2012-05-16T14:49:00"/>
    <n v="24"/>
    <d v="2012-04-02T09:48:49"/>
    <n v="0"/>
    <n v="9.8000000000000007"/>
    <n v="10"/>
    <x v="10"/>
    <n v="4.1666666666666664E-2"/>
    <n v="1.2958049999999997"/>
    <b v="1"/>
  </r>
  <r>
    <n v="1680"/>
    <n v="10"/>
    <d v="2012-03-17T15:42:42"/>
    <d v="2012-03-21T02:41:47"/>
    <n v="1"/>
    <s v=""/>
    <n v="3"/>
    <s v="not cancelled"/>
    <s v="not cancelled"/>
    <x v="3"/>
    <n v="1"/>
    <n v="2.5716000000000001"/>
    <b v="0"/>
  </r>
  <r>
    <n v="1681"/>
    <n v="3"/>
    <d v="2012-03-17T16:28:16"/>
    <d v="2012-05-16T16:28:00"/>
    <n v="24"/>
    <d v="2012-03-20T11:31:22"/>
    <n v="0"/>
    <n v="11.516666666666667"/>
    <n v="12"/>
    <x v="8"/>
    <n v="4.1666666666666664E-2"/>
    <n v="0.18133000000000002"/>
    <b v="1"/>
  </r>
  <r>
    <n v="1682"/>
    <n v="2"/>
    <d v="2012-03-17T17:35:20"/>
    <d v="2012-05-16T17:35:00"/>
    <n v="10"/>
    <d v="2012-03-19T10:14:57"/>
    <n v="0"/>
    <n v="10.233333333333333"/>
    <n v="10"/>
    <x v="10"/>
    <n v="0.1"/>
    <n v="0.84959999999999969"/>
    <b v="1"/>
  </r>
  <r>
    <n v="1683"/>
    <n v="1"/>
    <d v="2012-03-17T17:31:56"/>
    <d v="2012-05-16T17:31:00"/>
    <n v="12"/>
    <d v="2012-03-18T10:37:22"/>
    <n v="0"/>
    <n v="10.616666666666667"/>
    <n v="11"/>
    <x v="14"/>
    <n v="8.3333333333333329E-2"/>
    <n v="0.56619444444444444"/>
    <b v="1"/>
  </r>
  <r>
    <n v="1684"/>
    <n v="8"/>
    <d v="2012-03-17T18:45:34"/>
    <d v="2012-05-16T18:45:00"/>
    <n v="3"/>
    <d v="2012-03-24T08:27:44"/>
    <n v="1"/>
    <n v="8.4499999999999993"/>
    <n v="8"/>
    <x v="13"/>
    <n v="0.33333333333333331"/>
    <n v="0.29998222222222221"/>
    <b v="1"/>
  </r>
  <r>
    <n v="1685"/>
    <n v="1"/>
    <d v="2012-03-17T18:46:38"/>
    <d v="2012-05-16T18:46:00"/>
    <n v="12"/>
    <d v="2012-03-18T13:22:39"/>
    <n v="0"/>
    <n v="13.366666666666667"/>
    <n v="13"/>
    <x v="11"/>
    <n v="8.3333333333333329E-2"/>
    <n v="0.56619444444444444"/>
    <b v="1"/>
  </r>
  <r>
    <n v="1686"/>
    <n v="1"/>
    <d v="2012-03-17T18:45:46"/>
    <d v="2012-03-19T20:45:41"/>
    <n v="12"/>
    <s v=""/>
    <n v="0"/>
    <s v="not cancelled"/>
    <s v="not cancelled"/>
    <x v="3"/>
    <n v="8.3333333333333329E-2"/>
    <n v="0.56619444444444444"/>
    <b v="0"/>
  </r>
  <r>
    <n v="1687"/>
    <n v="7"/>
    <d v="2012-03-17T19:41:42"/>
    <d v="2012-05-16T19:41:00"/>
    <n v="24"/>
    <d v="2012-04-13T14:42:58"/>
    <n v="0"/>
    <n v="14.7"/>
    <n v="15"/>
    <x v="17"/>
    <n v="4.1666666666666664E-2"/>
    <n v="1.2958049999999997"/>
    <b v="1"/>
  </r>
  <r>
    <n v="1688"/>
    <n v="1"/>
    <d v="2012-03-17T20:46:10"/>
    <d v="2012-05-16T20:46:00"/>
    <n v="8"/>
    <d v="2012-03-18T13:31:48"/>
    <n v="0"/>
    <n v="13.516666666666667"/>
    <n v="14"/>
    <x v="7"/>
    <n v="0.125"/>
    <n v="0.84929166666666667"/>
    <b v="1"/>
  </r>
  <r>
    <n v="1689"/>
    <n v="6"/>
    <d v="2012-03-17T22:05:36"/>
    <d v="2012-05-16T22:05:00"/>
    <n v="24"/>
    <d v="2012-03-19T14:18:05"/>
    <n v="0"/>
    <n v="14.3"/>
    <n v="14"/>
    <x v="7"/>
    <n v="4.1666666666666664E-2"/>
    <n v="0.35218749999999999"/>
    <b v="1"/>
  </r>
  <r>
    <n v="1690"/>
    <n v="6"/>
    <d v="2012-03-18T00:39:48"/>
    <d v="2012-03-20T11:39:10"/>
    <n v="24"/>
    <s v=""/>
    <n v="0"/>
    <s v="not cancelled"/>
    <s v="not cancelled"/>
    <x v="3"/>
    <n v="4.1666666666666664E-2"/>
    <n v="0.35218749999999999"/>
    <b v="0"/>
  </r>
  <r>
    <n v="1691"/>
    <n v="1"/>
    <d v="2012-03-18T00:17:54"/>
    <d v="2012-03-20T01:17:45"/>
    <n v="8"/>
    <s v=""/>
    <n v="0"/>
    <s v="not cancelled"/>
    <s v="not cancelled"/>
    <x v="3"/>
    <n v="0.125"/>
    <n v="0.84929166666666667"/>
    <b v="0"/>
  </r>
  <r>
    <n v="1692"/>
    <n v="1"/>
    <d v="2012-03-18T06:32:47"/>
    <d v="2012-05-17T06:32:00"/>
    <n v="8"/>
    <d v="2012-03-18T13:15:44"/>
    <n v="0"/>
    <n v="13.25"/>
    <n v="13"/>
    <x v="11"/>
    <n v="0.125"/>
    <n v="0.84929166666666667"/>
    <b v="1"/>
  </r>
  <r>
    <n v="1693"/>
    <n v="5"/>
    <d v="2012-03-18T09:20:51"/>
    <d v="2012-05-17T09:20:00"/>
    <n v="24"/>
    <d v="2012-03-20T09:51:20"/>
    <n v="0"/>
    <n v="9.85"/>
    <n v="10"/>
    <x v="10"/>
    <n v="4.1666666666666664E-2"/>
    <n v="0.2815833333333333"/>
    <b v="1"/>
  </r>
  <r>
    <n v="1694"/>
    <n v="6"/>
    <d v="2012-03-18T09:17:36"/>
    <d v="2012-05-17T09:17:00"/>
    <n v="24"/>
    <d v="2012-03-21T13:03:29"/>
    <n v="0"/>
    <n v="13.05"/>
    <n v="13"/>
    <x v="11"/>
    <n v="4.1666666666666664E-2"/>
    <n v="0.35218749999999999"/>
    <b v="1"/>
  </r>
  <r>
    <n v="1695"/>
    <n v="1"/>
    <d v="2012-03-18T11:40:05"/>
    <d v="2012-03-20T22:40:00"/>
    <n v="8"/>
    <d v="2012-03-19T04:54:49"/>
    <n v="0"/>
    <n v="4.9000000000000004"/>
    <n v="5"/>
    <x v="22"/>
    <n v="0.125"/>
    <n v="0.84929166666666667"/>
    <b v="1"/>
  </r>
  <r>
    <n v="1696"/>
    <n v="3"/>
    <d v="2012-03-18T11:34:42"/>
    <d v="2012-05-17T11:34:00"/>
    <n v="24"/>
    <d v="2012-03-20T04:30:46"/>
    <n v="0"/>
    <n v="4.5"/>
    <n v="5"/>
    <x v="22"/>
    <n v="4.1666666666666664E-2"/>
    <n v="0.18133000000000002"/>
    <b v="1"/>
  </r>
  <r>
    <n v="1697"/>
    <n v="1"/>
    <d v="2012-03-18T12:18:26"/>
    <d v="2012-05-17T12:18:00"/>
    <n v="8"/>
    <d v="2012-03-19T21:13:14"/>
    <n v="0"/>
    <n v="21.216666666666665"/>
    <n v="21"/>
    <x v="12"/>
    <n v="0.125"/>
    <n v="0.84929166666666667"/>
    <b v="1"/>
  </r>
  <r>
    <n v="1698"/>
    <n v="1"/>
    <d v="2012-03-18T12:39:35"/>
    <d v="2012-03-21T20:39:28"/>
    <n v="8"/>
    <s v=""/>
    <n v="0"/>
    <s v="not cancelled"/>
    <s v="not cancelled"/>
    <x v="3"/>
    <n v="0.125"/>
    <n v="0.84929166666666667"/>
    <b v="0"/>
  </r>
  <r>
    <n v="1699"/>
    <n v="1"/>
    <d v="2012-03-18T12:38:24"/>
    <d v="2012-03-21T05:38:07"/>
    <n v="8"/>
    <s v=""/>
    <n v="0"/>
    <s v="not cancelled"/>
    <s v="not cancelled"/>
    <x v="3"/>
    <n v="0.125"/>
    <n v="0.84929166666666667"/>
    <b v="0"/>
  </r>
  <r>
    <n v="1700"/>
    <n v="4"/>
    <d v="2012-03-18T12:14:02"/>
    <d v="2012-03-20T21:13:09"/>
    <n v="12"/>
    <s v=""/>
    <n v="0"/>
    <s v="not cancelled"/>
    <s v="not cancelled"/>
    <x v="3"/>
    <n v="8.3333333333333329E-2"/>
    <n v="1.448055119047619"/>
    <b v="0"/>
  </r>
  <r>
    <n v="1701"/>
    <n v="1"/>
    <d v="2012-03-18T12:10:59"/>
    <d v="2012-05-17T12:10:00"/>
    <n v="8"/>
    <d v="2012-03-19T09:14:28"/>
    <n v="0"/>
    <n v="9.2333333333333325"/>
    <n v="9"/>
    <x v="4"/>
    <n v="0.125"/>
    <n v="0.84929166666666667"/>
    <b v="1"/>
  </r>
  <r>
    <n v="1702"/>
    <n v="1"/>
    <d v="2012-03-18T13:21:38"/>
    <d v="2012-05-17T13:21:00"/>
    <n v="12"/>
    <d v="2012-03-19T10:27:31"/>
    <n v="0"/>
    <n v="10.45"/>
    <n v="10"/>
    <x v="10"/>
    <n v="8.3333333333333329E-2"/>
    <n v="0.56619444444444444"/>
    <b v="1"/>
  </r>
  <r>
    <n v="1703"/>
    <n v="6"/>
    <d v="2012-03-18T13:14:23"/>
    <d v="2012-03-21T00:13:59"/>
    <n v="24"/>
    <s v=""/>
    <n v="0"/>
    <s v="not cancelled"/>
    <s v="not cancelled"/>
    <x v="3"/>
    <n v="4.1666666666666664E-2"/>
    <n v="0.35218749999999999"/>
    <b v="0"/>
  </r>
  <r>
    <n v="1704"/>
    <n v="4"/>
    <d v="2012-03-18T15:33:05"/>
    <d v="2012-05-17T15:33:00"/>
    <n v="12"/>
    <d v="2012-03-21T12:45:18"/>
    <n v="0"/>
    <n v="12.75"/>
    <n v="13"/>
    <x v="11"/>
    <n v="8.3333333333333329E-2"/>
    <n v="1.448055119047619"/>
    <b v="1"/>
  </r>
  <r>
    <n v="1705"/>
    <n v="1"/>
    <d v="2012-03-18T16:36:04"/>
    <d v="2012-05-17T16:36:00"/>
    <n v="8"/>
    <d v="2012-03-18T18:24:28"/>
    <n v="0"/>
    <n v="18.399999999999999"/>
    <n v="18"/>
    <x v="1"/>
    <n v="0.125"/>
    <n v="0.84929166666666667"/>
    <b v="1"/>
  </r>
  <r>
    <n v="1706"/>
    <n v="3"/>
    <d v="2012-03-18T17:46:34"/>
    <d v="2012-05-17T17:46:00"/>
    <n v="24"/>
    <d v="2012-03-21T09:12:09"/>
    <n v="0"/>
    <n v="9.1999999999999993"/>
    <n v="9"/>
    <x v="4"/>
    <n v="4.1666666666666664E-2"/>
    <n v="0.18133000000000002"/>
    <b v="1"/>
  </r>
  <r>
    <n v="1707"/>
    <n v="7"/>
    <d v="2012-03-18T17:54:00"/>
    <d v="2012-05-17T17:54:00"/>
    <n v="24"/>
    <d v="2012-03-28T13:03:12"/>
    <n v="0"/>
    <n v="13.05"/>
    <n v="13"/>
    <x v="11"/>
    <n v="4.1666666666666664E-2"/>
    <n v="1.2958049999999997"/>
    <b v="1"/>
  </r>
  <r>
    <n v="1708"/>
    <n v="1"/>
    <d v="2012-03-18T18:38:01"/>
    <d v="2012-05-17T18:38:00"/>
    <n v="12"/>
    <d v="2012-03-19T12:15:55"/>
    <n v="0"/>
    <n v="12.25"/>
    <n v="12"/>
    <x v="8"/>
    <n v="8.3333333333333329E-2"/>
    <n v="0.56619444444444444"/>
    <b v="1"/>
  </r>
  <r>
    <n v="1709"/>
    <n v="1"/>
    <d v="2012-03-18T18:51:11"/>
    <d v="2012-03-21T18:50:31"/>
    <n v="8"/>
    <s v=""/>
    <n v="0"/>
    <s v="not cancelled"/>
    <s v="not cancelled"/>
    <x v="3"/>
    <n v="0.125"/>
    <n v="0.84929166666666667"/>
    <b v="0"/>
  </r>
  <r>
    <n v="1710"/>
    <n v="5"/>
    <d v="2012-03-18T18:06:22"/>
    <d v="2012-05-17T18:06:00"/>
    <n v="24"/>
    <d v="2012-03-21T12:02:45"/>
    <n v="0"/>
    <n v="12.033333333333333"/>
    <n v="12"/>
    <x v="8"/>
    <n v="4.1666666666666664E-2"/>
    <n v="0.2815833333333333"/>
    <b v="1"/>
  </r>
  <r>
    <n v="1711"/>
    <n v="1"/>
    <d v="2012-03-18T19:45:22"/>
    <d v="2012-05-17T19:45:00"/>
    <n v="8"/>
    <d v="2012-03-19T03:23:55"/>
    <n v="0"/>
    <n v="3.3833333333333333"/>
    <n v="3"/>
    <x v="19"/>
    <n v="0.125"/>
    <n v="0.84929166666666667"/>
    <b v="1"/>
  </r>
  <r>
    <n v="1712"/>
    <n v="1"/>
    <d v="2012-03-18T19:23:02"/>
    <d v="2012-05-17T19:23:00"/>
    <n v="12"/>
    <d v="2012-03-19T11:51:06"/>
    <n v="0"/>
    <n v="11.85"/>
    <n v="12"/>
    <x v="8"/>
    <n v="8.3333333333333329E-2"/>
    <n v="0.56619444444444444"/>
    <b v="1"/>
  </r>
  <r>
    <n v="1713"/>
    <n v="4"/>
    <d v="2012-03-18T19:05:40"/>
    <d v="2012-05-17T19:05:00"/>
    <n v="12"/>
    <d v="2012-03-22T00:19:40"/>
    <n v="0"/>
    <n v="0.31666666666666665"/>
    <n v="0"/>
    <x v="2"/>
    <n v="8.3333333333333329E-2"/>
    <n v="1.448055119047619"/>
    <b v="1"/>
  </r>
  <r>
    <n v="1714"/>
    <n v="6"/>
    <d v="2012-03-18T20:21:14"/>
    <d v="2012-03-21T16:21:00"/>
    <n v="24"/>
    <s v=""/>
    <n v="0"/>
    <s v="not cancelled"/>
    <s v="not cancelled"/>
    <x v="3"/>
    <n v="4.1666666666666664E-2"/>
    <n v="0.35218749999999999"/>
    <b v="0"/>
  </r>
  <r>
    <n v="1715"/>
    <n v="6"/>
    <d v="2012-03-18T21:09:04"/>
    <d v="2012-05-17T21:09:00"/>
    <n v="24"/>
    <d v="2012-03-26T08:34:15"/>
    <n v="0"/>
    <n v="8.5666666666666664"/>
    <n v="9"/>
    <x v="4"/>
    <n v="4.1666666666666664E-2"/>
    <n v="0.35218749999999999"/>
    <b v="1"/>
  </r>
  <r>
    <n v="1716"/>
    <n v="3"/>
    <d v="2012-03-18T21:19:28"/>
    <d v="2012-03-21T11:19:13"/>
    <n v="24"/>
    <s v=""/>
    <n v="0"/>
    <s v="not cancelled"/>
    <s v="not cancelled"/>
    <x v="3"/>
    <n v="4.1666666666666664E-2"/>
    <n v="0.18133000000000002"/>
    <b v="0"/>
  </r>
  <r>
    <n v="1717"/>
    <n v="6"/>
    <d v="2012-03-18T22:25:34"/>
    <d v="2012-05-17T22:25:00"/>
    <n v="24"/>
    <d v="2012-03-20T14:34:18"/>
    <n v="0"/>
    <n v="14.566666666666666"/>
    <n v="15"/>
    <x v="17"/>
    <n v="4.1666666666666664E-2"/>
    <n v="0.35218749999999999"/>
    <b v="1"/>
  </r>
  <r>
    <n v="1718"/>
    <n v="9"/>
    <d v="2012-03-19T09:35:13"/>
    <d v="2012-03-23T01:35:00"/>
    <n v="5"/>
    <d v="2012-03-22T16:46:59"/>
    <n v="0"/>
    <n v="16.766666666666666"/>
    <n v="17"/>
    <x v="20"/>
    <n v="0.2"/>
    <n v="5.6740000000000004"/>
    <b v="1"/>
  </r>
  <r>
    <n v="1719"/>
    <n v="5"/>
    <d v="2012-03-19T09:01:38"/>
    <d v="2012-05-18T09:01:00"/>
    <n v="24"/>
    <d v="2012-03-21T07:54:07"/>
    <n v="0"/>
    <n v="7.9"/>
    <n v="8"/>
    <x v="13"/>
    <n v="4.1666666666666664E-2"/>
    <n v="0.2815833333333333"/>
    <b v="1"/>
  </r>
  <r>
    <n v="1720"/>
    <n v="5"/>
    <d v="2012-03-19T09:27:25"/>
    <d v="2012-05-18T09:27:00"/>
    <n v="24"/>
    <d v="2012-03-20T13:19:20"/>
    <n v="0"/>
    <n v="13.316666666666666"/>
    <n v="13"/>
    <x v="11"/>
    <n v="4.1666666666666664E-2"/>
    <n v="0.2815833333333333"/>
    <b v="1"/>
  </r>
  <r>
    <n v="1721"/>
    <n v="9"/>
    <d v="2012-03-19T09:08:43"/>
    <d v="2012-03-21T12:08:34"/>
    <n v="5"/>
    <s v=""/>
    <n v="0"/>
    <s v="not cancelled"/>
    <s v="not cancelled"/>
    <x v="3"/>
    <n v="0.2"/>
    <n v="5.6740000000000004"/>
    <b v="0"/>
  </r>
  <r>
    <n v="1722"/>
    <n v="1"/>
    <d v="2012-03-19T11:54:21"/>
    <d v="2012-05-18T11:54:00"/>
    <n v="12"/>
    <d v="2012-03-20T10:53:14"/>
    <n v="0"/>
    <n v="10.883333333333333"/>
    <n v="11"/>
    <x v="14"/>
    <n v="8.3333333333333329E-2"/>
    <n v="0.56619444444444444"/>
    <b v="1"/>
  </r>
  <r>
    <n v="1723"/>
    <n v="3"/>
    <d v="2012-03-19T11:09:05"/>
    <d v="2012-05-18T11:09:00"/>
    <n v="24"/>
    <d v="2012-03-21T15:25:38"/>
    <n v="0"/>
    <n v="15.416666666666666"/>
    <n v="15"/>
    <x v="17"/>
    <n v="4.1666666666666664E-2"/>
    <n v="0.18133000000000002"/>
    <b v="1"/>
  </r>
  <r>
    <n v="1724"/>
    <n v="6"/>
    <d v="2012-03-19T11:30:05"/>
    <d v="2012-05-18T11:30:00"/>
    <n v="24"/>
    <d v="2012-03-26T13:02:38"/>
    <n v="0"/>
    <n v="13.033333333333333"/>
    <n v="13"/>
    <x v="11"/>
    <n v="4.1666666666666664E-2"/>
    <n v="0.35218749999999999"/>
    <b v="1"/>
  </r>
  <r>
    <n v="1725"/>
    <n v="7"/>
    <d v="2012-03-19T12:56:36"/>
    <d v="2012-05-18T12:56:00"/>
    <n v="24"/>
    <d v="2012-04-08T15:52:41"/>
    <n v="0"/>
    <n v="15.866666666666667"/>
    <n v="16"/>
    <x v="5"/>
    <n v="4.1666666666666664E-2"/>
    <n v="1.2958049999999997"/>
    <b v="1"/>
  </r>
  <r>
    <n v="1726"/>
    <n v="7"/>
    <d v="2012-03-19T12:18:29"/>
    <d v="2012-03-21T17:18:02"/>
    <n v="24"/>
    <s v=""/>
    <n v="0"/>
    <s v="not cancelled"/>
    <s v="not cancelled"/>
    <x v="3"/>
    <n v="4.1666666666666664E-2"/>
    <n v="1.2958049999999997"/>
    <b v="0"/>
  </r>
  <r>
    <n v="1727"/>
    <n v="4"/>
    <d v="2012-03-19T18:35:49"/>
    <d v="2012-05-18T18:35:00"/>
    <n v="12"/>
    <d v="2012-03-21T15:52:39"/>
    <n v="0"/>
    <n v="15.866666666666667"/>
    <n v="16"/>
    <x v="5"/>
    <n v="8.3333333333333329E-2"/>
    <n v="1.448055119047619"/>
    <b v="1"/>
  </r>
  <r>
    <n v="1728"/>
    <n v="7"/>
    <d v="2012-03-19T19:43:26"/>
    <d v="2012-03-22T19:42:41"/>
    <n v="24"/>
    <s v=""/>
    <n v="0"/>
    <s v="not cancelled"/>
    <s v="not cancelled"/>
    <x v="3"/>
    <n v="4.1666666666666664E-2"/>
    <n v="1.2958049999999997"/>
    <b v="0"/>
  </r>
  <r>
    <n v="1729"/>
    <n v="1"/>
    <d v="2012-03-19T20:33:07"/>
    <d v="2012-05-18T20:33:00"/>
    <n v="8"/>
    <d v="2012-03-20T08:15:33"/>
    <n v="0"/>
    <n v="8.25"/>
    <n v="8"/>
    <x v="13"/>
    <n v="0.125"/>
    <n v="0.84929166666666667"/>
    <b v="1"/>
  </r>
  <r>
    <n v="1730"/>
    <n v="1"/>
    <d v="2012-03-20T00:25:52"/>
    <d v="2012-05-19T00:25:00"/>
    <n v="8"/>
    <d v="2012-03-21T10:17:34"/>
    <n v="0"/>
    <n v="10.283333333333333"/>
    <n v="10"/>
    <x v="10"/>
    <n v="0.125"/>
    <n v="0.84929166666666667"/>
    <b v="1"/>
  </r>
  <r>
    <n v="1731"/>
    <n v="1"/>
    <d v="2012-03-20T01:09:27"/>
    <d v="2012-03-22T09:08:53"/>
    <n v="12"/>
    <s v=""/>
    <n v="0"/>
    <s v="not cancelled"/>
    <s v="not cancelled"/>
    <x v="3"/>
    <n v="8.3333333333333329E-2"/>
    <n v="0.56619444444444444"/>
    <b v="0"/>
  </r>
  <r>
    <n v="1732"/>
    <n v="3"/>
    <d v="2012-03-20T10:13:27"/>
    <d v="2012-05-19T10:13:00"/>
    <n v="24"/>
    <d v="2012-03-22T16:02:41"/>
    <n v="0"/>
    <n v="16.033333333333335"/>
    <n v="16"/>
    <x v="5"/>
    <n v="4.1666666666666664E-2"/>
    <n v="0.18133000000000002"/>
    <b v="1"/>
  </r>
  <r>
    <n v="1733"/>
    <n v="8"/>
    <d v="2012-03-20T11:55:37"/>
    <d v="2012-03-24T19:54:48"/>
    <n v="3"/>
    <s v=""/>
    <n v="2"/>
    <s v="not cancelled"/>
    <s v="not cancelled"/>
    <x v="3"/>
    <n v="0.33333333333333331"/>
    <n v="0.29998222222222221"/>
    <b v="0"/>
  </r>
  <r>
    <n v="1734"/>
    <n v="4"/>
    <d v="2012-03-20T12:11:51"/>
    <d v="2012-05-19T12:11:00"/>
    <n v="12"/>
    <d v="2012-03-22T16:07:53"/>
    <n v="0"/>
    <n v="16.116666666666667"/>
    <n v="16"/>
    <x v="5"/>
    <n v="8.3333333333333329E-2"/>
    <n v="1.448055119047619"/>
    <b v="1"/>
  </r>
  <r>
    <n v="1735"/>
    <n v="7"/>
    <d v="2012-03-20T13:49:35"/>
    <d v="2012-05-19T13:49:00"/>
    <n v="24"/>
    <d v="2012-04-02T10:11:09"/>
    <n v="0"/>
    <n v="10.183333333333334"/>
    <n v="10"/>
    <x v="10"/>
    <n v="4.1666666666666664E-2"/>
    <n v="1.2958049999999997"/>
    <b v="1"/>
  </r>
  <r>
    <n v="1736"/>
    <n v="2"/>
    <d v="2012-03-20T13:32:29"/>
    <d v="2012-05-19T13:32:00"/>
    <n v="10"/>
    <d v="2012-03-21T12:33:24"/>
    <n v="0"/>
    <n v="12.55"/>
    <n v="13"/>
    <x v="11"/>
    <n v="0.1"/>
    <n v="0.84959999999999969"/>
    <b v="1"/>
  </r>
  <r>
    <n v="1737"/>
    <n v="2"/>
    <d v="2012-03-20T13:22:25"/>
    <d v="2012-05-19T13:22:00"/>
    <n v="10"/>
    <d v="2012-03-21T10:03:47"/>
    <n v="0"/>
    <n v="10.050000000000001"/>
    <n v="10"/>
    <x v="10"/>
    <n v="0.1"/>
    <n v="0.84959999999999969"/>
    <b v="1"/>
  </r>
  <r>
    <n v="1738"/>
    <n v="2"/>
    <d v="2012-03-20T13:51:22"/>
    <d v="2012-05-19T13:51:00"/>
    <n v="10"/>
    <d v="2012-03-21T14:48:36"/>
    <n v="0"/>
    <n v="14.8"/>
    <n v="15"/>
    <x v="17"/>
    <n v="0.1"/>
    <n v="0.84959999999999969"/>
    <b v="1"/>
  </r>
  <r>
    <n v="1739"/>
    <n v="4"/>
    <d v="2012-03-20T13:47:05"/>
    <d v="2012-03-23T06:46:38"/>
    <n v="12"/>
    <s v=""/>
    <n v="0"/>
    <s v="not cancelled"/>
    <s v="not cancelled"/>
    <x v="3"/>
    <n v="8.3333333333333329E-2"/>
    <n v="1.448055119047619"/>
    <b v="0"/>
  </r>
  <r>
    <n v="1740"/>
    <n v="3"/>
    <d v="2012-03-20T14:11:01"/>
    <d v="2012-05-19T14:11:00"/>
    <n v="24"/>
    <d v="2012-03-23T15:48:58"/>
    <n v="0"/>
    <n v="15.8"/>
    <n v="16"/>
    <x v="5"/>
    <n v="4.1666666666666664E-2"/>
    <n v="0.18133000000000002"/>
    <b v="1"/>
  </r>
  <r>
    <n v="1741"/>
    <n v="3"/>
    <d v="2012-03-20T17:02:17"/>
    <d v="2012-05-19T17:02:00"/>
    <n v="24"/>
    <d v="2012-03-23T09:22:26"/>
    <n v="0"/>
    <n v="9.3666666666666671"/>
    <n v="9"/>
    <x v="4"/>
    <n v="4.1666666666666664E-2"/>
    <n v="0.18133000000000002"/>
    <b v="1"/>
  </r>
  <r>
    <n v="1742"/>
    <n v="2"/>
    <d v="2012-03-20T17:54:04"/>
    <d v="2012-05-19T17:54:00"/>
    <n v="10"/>
    <d v="2012-03-22T10:44:54"/>
    <n v="0"/>
    <n v="10.733333333333333"/>
    <n v="11"/>
    <x v="14"/>
    <n v="0.1"/>
    <n v="0.84959999999999969"/>
    <b v="1"/>
  </r>
  <r>
    <n v="1743"/>
    <n v="11"/>
    <d v="2012-03-20T17:48:40"/>
    <d v="2012-05-19T17:48:00"/>
    <n v="1"/>
    <d v="2012-03-27T06:49:33"/>
    <n v="1"/>
    <n v="6.8166666666666664"/>
    <n v="7"/>
    <x v="18"/>
    <n v="1"/>
    <n v="1"/>
    <b v="1"/>
  </r>
  <r>
    <n v="1744"/>
    <n v="5"/>
    <d v="2012-03-20T17:55:51"/>
    <d v="2012-05-19T17:55:00"/>
    <n v="24"/>
    <d v="2012-03-23T07:32:21"/>
    <n v="0"/>
    <n v="7.5333333333333332"/>
    <n v="8"/>
    <x v="13"/>
    <n v="4.1666666666666664E-2"/>
    <n v="0.2815833333333333"/>
    <b v="1"/>
  </r>
  <r>
    <n v="1745"/>
    <n v="2"/>
    <d v="2012-03-20T17:23:05"/>
    <d v="2012-05-19T17:23:00"/>
    <n v="10"/>
    <d v="2012-03-21T07:10:32"/>
    <n v="0"/>
    <n v="7.166666666666667"/>
    <n v="7"/>
    <x v="18"/>
    <n v="0.1"/>
    <n v="0.84959999999999969"/>
    <b v="1"/>
  </r>
  <r>
    <n v="1746"/>
    <n v="8"/>
    <d v="2012-03-20T18:40:44"/>
    <d v="2012-05-19T18:40:00"/>
    <n v="3"/>
    <d v="2012-03-25T10:00:32"/>
    <n v="0"/>
    <n v="10"/>
    <n v="10"/>
    <x v="10"/>
    <n v="0.33333333333333331"/>
    <n v="0.29998222222222221"/>
    <b v="1"/>
  </r>
  <r>
    <n v="1747"/>
    <n v="1"/>
    <d v="2012-03-20T19:36:15"/>
    <d v="2012-05-19T19:36:00"/>
    <n v="8"/>
    <d v="2012-03-21T03:54:26"/>
    <n v="0"/>
    <n v="3.9"/>
    <n v="4"/>
    <x v="24"/>
    <n v="0.125"/>
    <n v="0.84929166666666667"/>
    <b v="1"/>
  </r>
  <r>
    <n v="1748"/>
    <n v="5"/>
    <d v="2012-03-20T20:56:49"/>
    <d v="2012-05-19T20:56:00"/>
    <n v="24"/>
    <d v="2012-03-23T13:48:25"/>
    <n v="0"/>
    <n v="13.8"/>
    <n v="14"/>
    <x v="7"/>
    <n v="4.1666666666666664E-2"/>
    <n v="0.2815833333333333"/>
    <b v="1"/>
  </r>
  <r>
    <n v="1749"/>
    <n v="1"/>
    <d v="2012-03-20T20:39:27"/>
    <d v="2012-05-19T20:39:00"/>
    <n v="8"/>
    <d v="2012-03-21T14:08:17"/>
    <n v="0"/>
    <n v="14.133333333333333"/>
    <n v="14"/>
    <x v="7"/>
    <n v="0.125"/>
    <n v="0.84929166666666667"/>
    <b v="1"/>
  </r>
  <r>
    <n v="1750"/>
    <n v="4"/>
    <d v="2012-03-20T21:12:26"/>
    <d v="2012-05-19T21:12:00"/>
    <n v="12"/>
    <d v="2012-03-22T18:51:49"/>
    <n v="0"/>
    <n v="18.850000000000001"/>
    <n v="19"/>
    <x v="6"/>
    <n v="8.3333333333333329E-2"/>
    <n v="1.448055119047619"/>
    <b v="1"/>
  </r>
  <r>
    <n v="1751"/>
    <n v="1"/>
    <d v="2012-03-20T21:27:59"/>
    <d v="2012-05-19T21:27:00"/>
    <n v="8"/>
    <d v="2012-03-21T08:27:08"/>
    <n v="0"/>
    <n v="8.4499999999999993"/>
    <n v="8"/>
    <x v="13"/>
    <n v="0.125"/>
    <n v="0.84929166666666667"/>
    <b v="1"/>
  </r>
  <r>
    <n v="1752"/>
    <n v="1"/>
    <d v="2012-03-20T21:55:05"/>
    <d v="2012-05-19T21:55:00"/>
    <n v="8"/>
    <d v="2012-03-21T23:08:26"/>
    <n v="0"/>
    <n v="23.133333333333333"/>
    <n v="23"/>
    <x v="0"/>
    <n v="0.125"/>
    <n v="0.84929166666666667"/>
    <b v="1"/>
  </r>
  <r>
    <n v="1753"/>
    <n v="1"/>
    <d v="2012-03-21T06:12:06"/>
    <d v="2012-03-23T20:11:21"/>
    <n v="8"/>
    <s v=""/>
    <n v="0"/>
    <s v="not cancelled"/>
    <s v="not cancelled"/>
    <x v="3"/>
    <n v="0.125"/>
    <n v="0.84929166666666667"/>
    <b v="0"/>
  </r>
  <r>
    <n v="1754"/>
    <n v="2"/>
    <d v="2012-03-21T06:15:00"/>
    <d v="2012-05-20T06:15:00"/>
    <n v="10"/>
    <d v="2012-03-22T15:51:49"/>
    <n v="0"/>
    <n v="15.85"/>
    <n v="16"/>
    <x v="5"/>
    <n v="0.1"/>
    <n v="0.84959999999999969"/>
    <b v="1"/>
  </r>
  <r>
    <n v="1755"/>
    <n v="5"/>
    <d v="2012-03-21T07:34:16"/>
    <d v="2012-03-24T08:34:00"/>
    <n v="24"/>
    <s v=""/>
    <n v="0"/>
    <s v="not cancelled"/>
    <s v="not cancelled"/>
    <x v="3"/>
    <n v="4.1666666666666664E-2"/>
    <n v="0.2815833333333333"/>
    <b v="0"/>
  </r>
  <r>
    <n v="1756"/>
    <n v="5"/>
    <d v="2012-03-21T08:56:37"/>
    <d v="2012-05-20T08:56:00"/>
    <n v="24"/>
    <d v="2012-03-24T11:16:30"/>
    <n v="0"/>
    <n v="11.266666666666667"/>
    <n v="11"/>
    <x v="14"/>
    <n v="4.1666666666666664E-2"/>
    <n v="0.2815833333333333"/>
    <b v="1"/>
  </r>
  <r>
    <n v="1757"/>
    <n v="7"/>
    <d v="2012-03-21T08:38:48"/>
    <d v="2012-05-20T08:38:00"/>
    <n v="24"/>
    <d v="2012-03-28T17:11:17"/>
    <n v="0"/>
    <n v="17.183333333333334"/>
    <n v="17"/>
    <x v="20"/>
    <n v="4.1666666666666664E-2"/>
    <n v="1.2958049999999997"/>
    <b v="1"/>
  </r>
  <r>
    <n v="1758"/>
    <n v="3"/>
    <d v="2012-03-21T08:33:48"/>
    <d v="2012-05-20T08:33:00"/>
    <n v="24"/>
    <d v="2012-03-23T17:55:24"/>
    <n v="0"/>
    <n v="17.916666666666668"/>
    <n v="18"/>
    <x v="1"/>
    <n v="4.1666666666666664E-2"/>
    <n v="0.18133000000000002"/>
    <b v="1"/>
  </r>
  <r>
    <n v="1759"/>
    <n v="1"/>
    <d v="2012-03-21T09:06:43"/>
    <d v="2012-03-24T02:06:00"/>
    <n v="8"/>
    <d v="2012-03-21T19:43:48"/>
    <n v="0"/>
    <n v="19.716666666666665"/>
    <n v="20"/>
    <x v="15"/>
    <n v="0.125"/>
    <n v="0.84929166666666667"/>
    <b v="1"/>
  </r>
  <r>
    <n v="1760"/>
    <n v="1"/>
    <d v="2012-03-21T09:01:37"/>
    <d v="2012-05-20T09:01:00"/>
    <n v="8"/>
    <d v="2012-03-21T11:14:02"/>
    <n v="0"/>
    <n v="11.233333333333333"/>
    <n v="11"/>
    <x v="14"/>
    <n v="0.125"/>
    <n v="0.84929166666666667"/>
    <b v="1"/>
  </r>
  <r>
    <n v="1761"/>
    <n v="1"/>
    <d v="2012-03-21T10:50:37"/>
    <d v="2012-05-20T10:50:00"/>
    <n v="12"/>
    <d v="2012-03-22T12:26:49"/>
    <n v="0"/>
    <n v="12.433333333333334"/>
    <n v="12"/>
    <x v="8"/>
    <n v="8.3333333333333329E-2"/>
    <n v="0.56619444444444444"/>
    <b v="1"/>
  </r>
  <r>
    <n v="1762"/>
    <n v="4"/>
    <d v="2012-03-21T11:34:24"/>
    <d v="2012-05-20T11:34:00"/>
    <n v="12"/>
    <d v="2012-03-24T12:54:09"/>
    <n v="0"/>
    <n v="12.9"/>
    <n v="13"/>
    <x v="11"/>
    <n v="8.3333333333333329E-2"/>
    <n v="1.448055119047619"/>
    <b v="1"/>
  </r>
  <r>
    <n v="1763"/>
    <n v="2"/>
    <d v="2012-03-21T12:40:11"/>
    <d v="2012-05-20T12:40:00"/>
    <n v="10"/>
    <d v="2012-03-22T09:38:52"/>
    <n v="0"/>
    <n v="9.6333333333333329"/>
    <n v="10"/>
    <x v="10"/>
    <n v="0.1"/>
    <n v="0.84959999999999969"/>
    <b v="1"/>
  </r>
  <r>
    <n v="1764"/>
    <n v="1"/>
    <d v="2012-03-21T15:36:49"/>
    <d v="2012-05-20T15:36:00"/>
    <n v="8"/>
    <d v="2012-03-22T04:40:51"/>
    <n v="0"/>
    <n v="4.666666666666667"/>
    <n v="5"/>
    <x v="22"/>
    <n v="0.125"/>
    <n v="0.84929166666666667"/>
    <b v="1"/>
  </r>
  <r>
    <n v="1765"/>
    <n v="5"/>
    <d v="2012-03-21T16:32:01"/>
    <d v="2012-05-20T16:32:00"/>
    <n v="24"/>
    <d v="2012-03-26T18:23:56"/>
    <n v="0"/>
    <n v="18.383333333333333"/>
    <n v="18"/>
    <x v="1"/>
    <n v="4.1666666666666664E-2"/>
    <n v="0.2815833333333333"/>
    <b v="1"/>
  </r>
  <r>
    <n v="1766"/>
    <n v="4"/>
    <d v="2012-03-21T18:19:36"/>
    <d v="2012-05-20T18:19:00"/>
    <n v="12"/>
    <d v="2012-03-23T07:11:37"/>
    <n v="0"/>
    <n v="7.1833333333333336"/>
    <n v="7"/>
    <x v="18"/>
    <n v="8.3333333333333329E-2"/>
    <n v="1.448055119047619"/>
    <b v="1"/>
  </r>
  <r>
    <n v="1767"/>
    <n v="2"/>
    <d v="2012-03-21T21:09:18"/>
    <d v="2012-05-20T21:09:00"/>
    <n v="10"/>
    <d v="2012-03-22T15:18:56"/>
    <n v="0"/>
    <n v="15.3"/>
    <n v="15"/>
    <x v="17"/>
    <n v="0.1"/>
    <n v="0.84959999999999969"/>
    <b v="1"/>
  </r>
  <r>
    <n v="1768"/>
    <n v="3"/>
    <d v="2012-03-21T21:04:32"/>
    <d v="2012-05-20T21:04:00"/>
    <n v="24"/>
    <d v="2012-03-23T21:24:26"/>
    <n v="0"/>
    <n v="21.4"/>
    <n v="21"/>
    <x v="12"/>
    <n v="4.1666666666666664E-2"/>
    <n v="0.18133000000000002"/>
    <b v="1"/>
  </r>
  <r>
    <n v="1769"/>
    <n v="10"/>
    <d v="2012-03-21T22:53:26"/>
    <d v="2012-03-25T04:53:00"/>
    <n v="1"/>
    <s v=""/>
    <n v="1"/>
    <s v="not cancelled"/>
    <s v="not cancelled"/>
    <x v="3"/>
    <n v="1"/>
    <n v="2.5716000000000001"/>
    <b v="0"/>
  </r>
  <r>
    <n v="1770"/>
    <n v="10"/>
    <d v="2012-03-21T22:17:28"/>
    <d v="2012-05-20T22:17:00"/>
    <n v="1"/>
    <d v="2012-03-25T11:39:31"/>
    <n v="0"/>
    <n v="11.65"/>
    <n v="12"/>
    <x v="8"/>
    <n v="1"/>
    <n v="2.5716000000000001"/>
    <b v="1"/>
  </r>
  <r>
    <n v="1771"/>
    <n v="10"/>
    <d v="2012-03-21T22:24:14"/>
    <d v="2012-05-20T22:24:00"/>
    <n v="1"/>
    <d v="2012-03-28T17:04:25"/>
    <n v="2"/>
    <n v="17.066666666666666"/>
    <n v="17"/>
    <x v="20"/>
    <n v="1"/>
    <n v="2.5716000000000001"/>
    <b v="1"/>
  </r>
  <r>
    <n v="1772"/>
    <n v="1"/>
    <d v="2012-03-22T05:25:59"/>
    <d v="2012-05-21T05:25:00"/>
    <n v="8"/>
    <d v="2012-03-22T09:17:27"/>
    <n v="0"/>
    <n v="9.2833333333333332"/>
    <n v="9"/>
    <x v="4"/>
    <n v="0.125"/>
    <n v="0.84929166666666667"/>
    <b v="1"/>
  </r>
  <r>
    <n v="1773"/>
    <n v="3"/>
    <d v="2012-03-22T08:28:18"/>
    <d v="2012-05-21T08:28:00"/>
    <n v="24"/>
    <d v="2012-03-24T08:36:45"/>
    <n v="0"/>
    <n v="8.6"/>
    <n v="9"/>
    <x v="4"/>
    <n v="4.1666666666666664E-2"/>
    <n v="0.18133000000000002"/>
    <b v="1"/>
  </r>
  <r>
    <n v="1774"/>
    <n v="3"/>
    <d v="2012-03-22T08:01:43"/>
    <d v="2012-05-21T08:01:00"/>
    <n v="24"/>
    <d v="2012-03-24T11:21:33"/>
    <n v="0"/>
    <n v="11.35"/>
    <n v="11"/>
    <x v="14"/>
    <n v="4.1666666666666664E-2"/>
    <n v="0.18133000000000002"/>
    <b v="1"/>
  </r>
  <r>
    <n v="1775"/>
    <n v="3"/>
    <d v="2012-03-22T10:00:10"/>
    <d v="2012-05-21T10:00:00"/>
    <n v="24"/>
    <d v="2012-03-24T10:50:24"/>
    <n v="0"/>
    <n v="10.833333333333334"/>
    <n v="11"/>
    <x v="14"/>
    <n v="4.1666666666666664E-2"/>
    <n v="0.18133000000000002"/>
    <b v="1"/>
  </r>
  <r>
    <n v="1776"/>
    <n v="1"/>
    <d v="2012-03-22T10:14:27"/>
    <d v="2012-05-21T10:14:00"/>
    <n v="8"/>
    <d v="2012-03-22T16:48:24"/>
    <n v="0"/>
    <n v="16.8"/>
    <n v="17"/>
    <x v="20"/>
    <n v="0.125"/>
    <n v="0.84929166666666667"/>
    <b v="1"/>
  </r>
  <r>
    <n v="1777"/>
    <n v="1"/>
    <d v="2012-03-22T11:34:53"/>
    <d v="2012-05-21T11:34:00"/>
    <n v="8"/>
    <d v="2012-03-23T17:41:34"/>
    <n v="0"/>
    <n v="17.683333333333334"/>
    <n v="18"/>
    <x v="1"/>
    <n v="0.125"/>
    <n v="0.84929166666666667"/>
    <b v="1"/>
  </r>
  <r>
    <n v="1778"/>
    <n v="5"/>
    <d v="2012-03-22T11:05:59"/>
    <d v="2012-05-21T11:05:00"/>
    <n v="24"/>
    <d v="2012-03-26T06:53:49"/>
    <n v="0"/>
    <n v="6.8833333333333329"/>
    <n v="7"/>
    <x v="18"/>
    <n v="4.1666666666666664E-2"/>
    <n v="0.2815833333333333"/>
    <b v="1"/>
  </r>
  <r>
    <n v="1779"/>
    <n v="5"/>
    <d v="2012-03-22T12:49:19"/>
    <d v="2012-05-21T12:49:00"/>
    <n v="24"/>
    <d v="2012-03-26T11:18:21"/>
    <n v="0"/>
    <n v="11.3"/>
    <n v="11"/>
    <x v="14"/>
    <n v="4.1666666666666664E-2"/>
    <n v="0.2815833333333333"/>
    <b v="1"/>
  </r>
  <r>
    <n v="1780"/>
    <n v="1"/>
    <d v="2012-03-22T13:26:22"/>
    <d v="2012-05-21T13:26:00"/>
    <n v="8"/>
    <d v="2012-03-23T10:32:39"/>
    <n v="0"/>
    <n v="10.533333333333333"/>
    <n v="11"/>
    <x v="14"/>
    <n v="0.125"/>
    <n v="0.84929166666666667"/>
    <b v="1"/>
  </r>
  <r>
    <n v="1781"/>
    <n v="4"/>
    <d v="2012-03-22T13:43:27"/>
    <d v="2012-05-21T13:43:00"/>
    <n v="12"/>
    <d v="2012-03-24T11:21:39"/>
    <n v="0"/>
    <n v="11.35"/>
    <n v="11"/>
    <x v="14"/>
    <n v="8.3333333333333329E-2"/>
    <n v="1.448055119047619"/>
    <b v="1"/>
  </r>
  <r>
    <n v="1782"/>
    <n v="4"/>
    <d v="2012-03-22T13:02:28"/>
    <d v="2012-05-21T13:02:00"/>
    <n v="12"/>
    <d v="2012-03-25T10:09:53"/>
    <n v="0"/>
    <n v="10.15"/>
    <n v="10"/>
    <x v="10"/>
    <n v="8.3333333333333329E-2"/>
    <n v="1.448055119047619"/>
    <b v="1"/>
  </r>
  <r>
    <n v="1783"/>
    <n v="3"/>
    <d v="2012-03-22T14:20:27"/>
    <d v="2012-03-25T14:19:43"/>
    <n v="24"/>
    <s v=""/>
    <n v="0"/>
    <s v="not cancelled"/>
    <s v="not cancelled"/>
    <x v="3"/>
    <n v="4.1666666666666664E-2"/>
    <n v="0.18133000000000002"/>
    <b v="0"/>
  </r>
  <r>
    <n v="1784"/>
    <n v="1"/>
    <d v="2012-03-22T14:58:30"/>
    <d v="2012-05-21T14:58:00"/>
    <n v="12"/>
    <d v="2012-03-23T19:57:29"/>
    <n v="0"/>
    <n v="19.95"/>
    <n v="20"/>
    <x v="15"/>
    <n v="8.3333333333333329E-2"/>
    <n v="0.56619444444444444"/>
    <b v="1"/>
  </r>
  <r>
    <n v="1785"/>
    <n v="4"/>
    <d v="2012-03-22T15:06:44"/>
    <d v="2012-05-21T15:06:00"/>
    <n v="12"/>
    <d v="2012-03-26T00:20:00"/>
    <n v="0"/>
    <n v="0.33333333333333331"/>
    <n v="0"/>
    <x v="2"/>
    <n v="8.3333333333333329E-2"/>
    <n v="1.448055119047619"/>
    <b v="1"/>
  </r>
  <r>
    <n v="1786"/>
    <n v="2"/>
    <d v="2012-03-22T16:25:47"/>
    <d v="2012-05-21T16:25:00"/>
    <n v="10"/>
    <d v="2012-03-24T06:29:01"/>
    <n v="0"/>
    <n v="6.4833333333333334"/>
    <n v="6"/>
    <x v="21"/>
    <n v="0.1"/>
    <n v="0.84959999999999969"/>
    <b v="1"/>
  </r>
  <r>
    <n v="1787"/>
    <n v="1"/>
    <d v="2012-03-22T19:07:10"/>
    <d v="2012-03-27T01:06:53"/>
    <n v="8"/>
    <s v=""/>
    <n v="0"/>
    <s v="not cancelled"/>
    <s v="not cancelled"/>
    <x v="3"/>
    <n v="0.125"/>
    <n v="0.84929166666666667"/>
    <b v="0"/>
  </r>
  <r>
    <n v="1788"/>
    <n v="1"/>
    <d v="2012-03-22T20:45:56"/>
    <d v="2012-03-26T21:45:00"/>
    <n v="8"/>
    <d v="2012-03-23T11:55:23"/>
    <n v="0"/>
    <n v="11.916666666666666"/>
    <n v="12"/>
    <x v="8"/>
    <n v="0.125"/>
    <n v="0.84929166666666667"/>
    <b v="1"/>
  </r>
  <r>
    <n v="1789"/>
    <n v="6"/>
    <d v="2012-03-23T09:02:46"/>
    <d v="2012-05-22T09:02:00"/>
    <n v="24"/>
    <d v="2012-03-26T08:01:36"/>
    <n v="0"/>
    <n v="8.0166666666666675"/>
    <n v="8"/>
    <x v="13"/>
    <n v="4.1666666666666664E-2"/>
    <n v="0.35218749999999999"/>
    <b v="1"/>
  </r>
  <r>
    <n v="1790"/>
    <n v="8"/>
    <d v="2012-03-23T09:25:39"/>
    <d v="2012-05-22T09:25:00"/>
    <n v="3"/>
    <d v="2012-03-27T15:38:05"/>
    <n v="1"/>
    <n v="15.633333333333333"/>
    <n v="16"/>
    <x v="5"/>
    <n v="0.33333333333333331"/>
    <n v="0.29998222222222221"/>
    <b v="1"/>
  </r>
  <r>
    <n v="1791"/>
    <n v="1"/>
    <d v="2012-03-23T09:35:51"/>
    <d v="2012-05-22T09:35:00"/>
    <n v="8"/>
    <d v="2012-03-23T13:56:13"/>
    <n v="0"/>
    <n v="13.933333333333334"/>
    <n v="14"/>
    <x v="7"/>
    <n v="0.125"/>
    <n v="0.84929166666666667"/>
    <b v="1"/>
  </r>
  <r>
    <n v="1792"/>
    <n v="4"/>
    <d v="2012-03-23T10:14:28"/>
    <d v="2012-05-22T10:14:00"/>
    <n v="12"/>
    <d v="2012-03-26T12:55:21"/>
    <n v="0"/>
    <n v="12.916666666666666"/>
    <n v="13"/>
    <x v="11"/>
    <n v="8.3333333333333329E-2"/>
    <n v="1.448055119047619"/>
    <b v="1"/>
  </r>
  <r>
    <n v="1793"/>
    <n v="4"/>
    <d v="2012-03-23T10:19:56"/>
    <d v="2012-05-22T10:19:00"/>
    <n v="12"/>
    <d v="2012-03-26T12:02:36"/>
    <n v="0"/>
    <n v="12.033333333333333"/>
    <n v="12"/>
    <x v="8"/>
    <n v="8.3333333333333329E-2"/>
    <n v="1.448055119047619"/>
    <b v="1"/>
  </r>
  <r>
    <n v="1794"/>
    <n v="2"/>
    <d v="2012-03-23T12:54:11"/>
    <d v="2012-05-22T12:54:00"/>
    <n v="10"/>
    <d v="2012-03-24T12:13:56"/>
    <n v="0"/>
    <n v="12.216666666666667"/>
    <n v="12"/>
    <x v="8"/>
    <n v="0.1"/>
    <n v="0.84959999999999969"/>
    <b v="1"/>
  </r>
  <r>
    <n v="1795"/>
    <n v="5"/>
    <d v="2012-03-23T12:43:22"/>
    <d v="2012-05-22T12:43:00"/>
    <n v="24"/>
    <d v="2012-03-27T15:23:10"/>
    <n v="0"/>
    <n v="15.383333333333333"/>
    <n v="15"/>
    <x v="17"/>
    <n v="4.1666666666666664E-2"/>
    <n v="0.2815833333333333"/>
    <b v="1"/>
  </r>
  <r>
    <n v="1796"/>
    <n v="1"/>
    <d v="2012-03-23T12:25:39"/>
    <d v="2012-05-22T12:25:00"/>
    <n v="8"/>
    <d v="2012-03-24T15:21:28"/>
    <n v="0"/>
    <n v="15.35"/>
    <n v="15"/>
    <x v="17"/>
    <n v="0.125"/>
    <n v="0.84929166666666667"/>
    <b v="1"/>
  </r>
  <r>
    <n v="1797"/>
    <n v="1"/>
    <d v="2012-03-23T12:13:35"/>
    <d v="2012-03-26T23:12:39"/>
    <n v="8"/>
    <s v=""/>
    <n v="0"/>
    <s v="not cancelled"/>
    <s v="not cancelled"/>
    <x v="3"/>
    <n v="0.125"/>
    <n v="0.84929166666666667"/>
    <b v="0"/>
  </r>
  <r>
    <n v="1798"/>
    <n v="1"/>
    <d v="2012-03-23T12:33:58"/>
    <d v="2012-05-22T12:33:00"/>
    <n v="8"/>
    <d v="2012-03-24T09:14:58"/>
    <n v="0"/>
    <n v="9.2333333333333325"/>
    <n v="9"/>
    <x v="4"/>
    <n v="0.125"/>
    <n v="0.84929166666666667"/>
    <b v="1"/>
  </r>
  <r>
    <n v="1799"/>
    <n v="1"/>
    <d v="2012-03-23T16:48:12"/>
    <d v="2012-05-22T16:48:00"/>
    <n v="8"/>
    <d v="2012-03-24T08:32:34"/>
    <n v="0"/>
    <n v="8.5333333333333332"/>
    <n v="9"/>
    <x v="4"/>
    <n v="0.125"/>
    <n v="0.84929166666666667"/>
    <b v="1"/>
  </r>
  <r>
    <n v="1800"/>
    <n v="1"/>
    <d v="2012-03-23T19:35:56"/>
    <d v="2012-03-25T21:34:57"/>
    <n v="12"/>
    <s v=""/>
    <n v="0"/>
    <s v="not cancelled"/>
    <s v="not cancelled"/>
    <x v="3"/>
    <n v="8.3333333333333329E-2"/>
    <n v="0.56619444444444444"/>
    <b v="0"/>
  </r>
  <r>
    <n v="1801"/>
    <n v="5"/>
    <d v="2012-03-23T20:46:08"/>
    <d v="2012-03-28T02:46:00"/>
    <n v="24"/>
    <d v="2012-03-26T11:00:39"/>
    <n v="0"/>
    <n v="11"/>
    <n v="11"/>
    <x v="14"/>
    <n v="4.1666666666666664E-2"/>
    <n v="0.2815833333333333"/>
    <b v="1"/>
  </r>
  <r>
    <n v="1802"/>
    <n v="5"/>
    <d v="2012-03-23T20:17:09"/>
    <d v="2012-05-22T20:17:00"/>
    <n v="24"/>
    <d v="2012-03-26T23:49:58"/>
    <n v="0"/>
    <n v="23.816666666666666"/>
    <n v="24"/>
    <x v="2"/>
    <n v="4.1666666666666664E-2"/>
    <n v="0.2815833333333333"/>
    <b v="1"/>
  </r>
  <r>
    <n v="1803"/>
    <n v="5"/>
    <d v="2012-03-23T20:40:13"/>
    <d v="2012-05-22T20:40:00"/>
    <n v="24"/>
    <d v="2012-03-25T14:42:10"/>
    <n v="0"/>
    <n v="14.7"/>
    <n v="15"/>
    <x v="17"/>
    <n v="4.1666666666666664E-2"/>
    <n v="0.2815833333333333"/>
    <b v="1"/>
  </r>
  <r>
    <n v="1804"/>
    <n v="3"/>
    <d v="2012-03-24T03:41:52"/>
    <d v="2012-05-23T03:41:00"/>
    <n v="24"/>
    <d v="2012-03-24T17:02:11"/>
    <n v="0"/>
    <n v="17.033333333333335"/>
    <n v="17"/>
    <x v="20"/>
    <n v="4.1666666666666664E-2"/>
    <n v="0.18133000000000002"/>
    <b v="1"/>
  </r>
  <r>
    <n v="1805"/>
    <n v="1"/>
    <d v="2012-03-24T04:34:40"/>
    <d v="2012-05-23T04:34:00"/>
    <n v="8"/>
    <d v="2012-03-25T10:27:03"/>
    <n v="0"/>
    <n v="10.45"/>
    <n v="10"/>
    <x v="10"/>
    <n v="0.125"/>
    <n v="0.84929166666666667"/>
    <b v="1"/>
  </r>
  <r>
    <n v="1806"/>
    <n v="3"/>
    <d v="2012-03-24T05:19:10"/>
    <d v="2012-05-23T05:19:00"/>
    <n v="24"/>
    <d v="2012-03-26T23:53:53"/>
    <n v="0"/>
    <n v="23.883333333333333"/>
    <n v="24"/>
    <x v="2"/>
    <n v="4.1666666666666664E-2"/>
    <n v="0.18133000000000002"/>
    <b v="1"/>
  </r>
  <r>
    <n v="1807"/>
    <n v="5"/>
    <d v="2012-03-24T08:29:01"/>
    <d v="2012-05-23T08:29:00"/>
    <n v="24"/>
    <d v="2012-03-27T11:39:11"/>
    <n v="0"/>
    <n v="11.65"/>
    <n v="12"/>
    <x v="8"/>
    <n v="4.1666666666666664E-2"/>
    <n v="0.2815833333333333"/>
    <b v="1"/>
  </r>
  <r>
    <n v="1808"/>
    <n v="3"/>
    <d v="2012-03-24T08:54:29"/>
    <d v="2012-05-23T08:54:00"/>
    <n v="24"/>
    <d v="2012-03-26T09:37:15"/>
    <n v="0"/>
    <n v="9.6166666666666671"/>
    <n v="10"/>
    <x v="10"/>
    <n v="4.1666666666666664E-2"/>
    <n v="0.18133000000000002"/>
    <b v="1"/>
  </r>
  <r>
    <n v="1809"/>
    <n v="4"/>
    <d v="2012-03-24T10:02:50"/>
    <d v="2012-03-26T13:02:41"/>
    <n v="12"/>
    <s v=""/>
    <n v="0"/>
    <s v="not cancelled"/>
    <s v="not cancelled"/>
    <x v="3"/>
    <n v="8.3333333333333329E-2"/>
    <n v="1.448055119047619"/>
    <b v="0"/>
  </r>
  <r>
    <n v="1810"/>
    <n v="2"/>
    <d v="2012-03-24T10:20:41"/>
    <d v="2012-05-23T10:20:00"/>
    <n v="10"/>
    <d v="2012-03-25T16:24:41"/>
    <n v="0"/>
    <n v="16.399999999999999"/>
    <n v="16"/>
    <x v="5"/>
    <n v="0.1"/>
    <n v="0.84959999999999969"/>
    <b v="1"/>
  </r>
  <r>
    <n v="1811"/>
    <n v="4"/>
    <d v="2012-03-24T13:19:35"/>
    <d v="2012-05-23T13:19:00"/>
    <n v="12"/>
    <d v="2012-03-28T00:28:33"/>
    <n v="0"/>
    <n v="0.46666666666666667"/>
    <n v="0"/>
    <x v="2"/>
    <n v="8.3333333333333329E-2"/>
    <n v="1.448055119047619"/>
    <b v="1"/>
  </r>
  <r>
    <n v="1812"/>
    <n v="2"/>
    <d v="2012-03-24T15:56:34"/>
    <d v="2012-05-23T15:56:00"/>
    <n v="10"/>
    <d v="2012-03-25T14:29:46"/>
    <n v="0"/>
    <n v="14.483333333333333"/>
    <n v="14"/>
    <x v="7"/>
    <n v="0.1"/>
    <n v="0.84959999999999969"/>
    <b v="1"/>
  </r>
  <r>
    <n v="1813"/>
    <n v="1"/>
    <d v="2012-03-24T15:34:23"/>
    <d v="2012-05-23T15:34:00"/>
    <n v="12"/>
    <d v="2012-03-25T14:01:50"/>
    <n v="0"/>
    <n v="14.016666666666667"/>
    <n v="14"/>
    <x v="7"/>
    <n v="8.3333333333333329E-2"/>
    <n v="0.56619444444444444"/>
    <b v="1"/>
  </r>
  <r>
    <n v="1814"/>
    <n v="5"/>
    <d v="2012-03-24T15:11:46"/>
    <d v="2012-05-23T15:11:00"/>
    <n v="24"/>
    <d v="2012-03-29T11:20:58"/>
    <n v="0"/>
    <n v="11.333333333333334"/>
    <n v="11"/>
    <x v="14"/>
    <n v="4.1666666666666664E-2"/>
    <n v="0.2815833333333333"/>
    <b v="1"/>
  </r>
  <r>
    <n v="1815"/>
    <n v="2"/>
    <d v="2012-03-24T19:39:05"/>
    <d v="2012-03-28T16:39:00"/>
    <n v="10"/>
    <d v="2012-03-27T03:02:34"/>
    <n v="0"/>
    <n v="3.0333333333333332"/>
    <n v="3"/>
    <x v="19"/>
    <n v="0.1"/>
    <n v="0.84959999999999969"/>
    <b v="1"/>
  </r>
  <r>
    <n v="1816"/>
    <n v="1"/>
    <d v="2012-03-24T22:48:44"/>
    <d v="2012-05-23T22:48:00"/>
    <n v="12"/>
    <d v="2012-03-25T13:07:39"/>
    <n v="0"/>
    <n v="13.116666666666667"/>
    <n v="13"/>
    <x v="11"/>
    <n v="8.3333333333333329E-2"/>
    <n v="0.56619444444444444"/>
    <b v="1"/>
  </r>
  <r>
    <n v="1817"/>
    <n v="6"/>
    <d v="2012-03-24T22:58:44"/>
    <d v="2012-03-27T08:57:46"/>
    <n v="24"/>
    <s v=""/>
    <n v="0"/>
    <s v="not cancelled"/>
    <s v="not cancelled"/>
    <x v="3"/>
    <n v="4.1666666666666664E-2"/>
    <n v="0.35218749999999999"/>
    <b v="0"/>
  </r>
  <r>
    <n v="1818"/>
    <n v="11"/>
    <d v="2012-03-24T22:16:03"/>
    <d v="2012-05-23T22:16:00"/>
    <n v="1"/>
    <d v="2012-04-01T09:53:38"/>
    <n v="6"/>
    <n v="9.8833333333333329"/>
    <n v="10"/>
    <x v="10"/>
    <n v="1"/>
    <n v="1"/>
    <b v="1"/>
  </r>
  <r>
    <n v="1819"/>
    <n v="6"/>
    <d v="2012-03-24T22:44:39"/>
    <d v="2012-05-23T22:44:00"/>
    <n v="24"/>
    <d v="2012-03-27T11:02:22"/>
    <n v="0"/>
    <n v="11.033333333333333"/>
    <n v="11"/>
    <x v="14"/>
    <n v="4.1666666666666664E-2"/>
    <n v="0.35218749999999999"/>
    <b v="1"/>
  </r>
  <r>
    <n v="1820"/>
    <n v="1"/>
    <d v="2012-03-25T00:57:01"/>
    <d v="2012-05-24T00:57:00"/>
    <n v="8"/>
    <d v="2012-03-25T14:47:03"/>
    <n v="0"/>
    <n v="14.783333333333333"/>
    <n v="15"/>
    <x v="17"/>
    <n v="0.125"/>
    <n v="0.84929166666666667"/>
    <b v="1"/>
  </r>
  <r>
    <n v="1821"/>
    <n v="6"/>
    <d v="2012-03-25T00:52:21"/>
    <d v="2012-03-27T04:51:47"/>
    <n v="24"/>
    <s v=""/>
    <n v="0"/>
    <s v="not cancelled"/>
    <s v="not cancelled"/>
    <x v="3"/>
    <n v="4.1666666666666664E-2"/>
    <n v="0.35218749999999999"/>
    <b v="0"/>
  </r>
  <r>
    <n v="1822"/>
    <n v="3"/>
    <d v="2012-03-25T00:32:29"/>
    <d v="2012-05-24T00:32:00"/>
    <n v="24"/>
    <d v="2012-03-26T12:42:33"/>
    <n v="0"/>
    <n v="12.7"/>
    <n v="13"/>
    <x v="11"/>
    <n v="4.1666666666666664E-2"/>
    <n v="0.18133000000000002"/>
    <b v="1"/>
  </r>
  <r>
    <n v="1823"/>
    <n v="8"/>
    <d v="2012-03-25T08:02:20"/>
    <d v="2012-05-24T08:02:00"/>
    <n v="3"/>
    <d v="2012-03-30T08:27:24"/>
    <n v="0"/>
    <n v="8.4499999999999993"/>
    <n v="8"/>
    <x v="13"/>
    <n v="0.33333333333333331"/>
    <n v="0.29998222222222221"/>
    <b v="1"/>
  </r>
  <r>
    <n v="1824"/>
    <n v="4"/>
    <d v="2012-03-25T08:33:27"/>
    <d v="2012-03-27T23:33:00"/>
    <n v="12"/>
    <d v="2012-03-27T11:38:59"/>
    <n v="0"/>
    <n v="11.633333333333333"/>
    <n v="12"/>
    <x v="8"/>
    <n v="8.3333333333333329E-2"/>
    <n v="1.448055119047619"/>
    <b v="1"/>
  </r>
  <r>
    <n v="1825"/>
    <n v="5"/>
    <d v="2012-03-25T09:27:52"/>
    <d v="2012-05-24T09:27:00"/>
    <n v="24"/>
    <d v="2012-03-27T12:56:57"/>
    <n v="0"/>
    <n v="12.933333333333334"/>
    <n v="13"/>
    <x v="11"/>
    <n v="4.1666666666666664E-2"/>
    <n v="0.2815833333333333"/>
    <b v="1"/>
  </r>
  <r>
    <n v="1826"/>
    <n v="5"/>
    <d v="2012-03-25T14:24:30"/>
    <d v="2012-05-24T14:24:00"/>
    <n v="24"/>
    <d v="2012-03-29T08:28:01"/>
    <n v="0"/>
    <n v="8.4666666666666668"/>
    <n v="8"/>
    <x v="13"/>
    <n v="4.1666666666666664E-2"/>
    <n v="0.2815833333333333"/>
    <b v="1"/>
  </r>
  <r>
    <n v="1827"/>
    <n v="2"/>
    <d v="2012-03-25T14:53:18"/>
    <d v="2012-05-24T14:53:00"/>
    <n v="10"/>
    <d v="2012-03-27T11:53:09"/>
    <n v="0"/>
    <n v="11.883333333333333"/>
    <n v="12"/>
    <x v="8"/>
    <n v="0.1"/>
    <n v="0.84959999999999969"/>
    <b v="1"/>
  </r>
  <r>
    <n v="1828"/>
    <n v="6"/>
    <d v="2012-03-25T16:21:42"/>
    <d v="2012-05-24T16:21:00"/>
    <n v="24"/>
    <d v="2012-04-07T08:27:38"/>
    <n v="0"/>
    <n v="8.4499999999999993"/>
    <n v="8"/>
    <x v="13"/>
    <n v="4.1666666666666664E-2"/>
    <n v="0.35218749999999999"/>
    <b v="1"/>
  </r>
  <r>
    <n v="1829"/>
    <n v="1"/>
    <d v="2012-03-25T17:57:13"/>
    <d v="2012-05-24T17:57:00"/>
    <n v="12"/>
    <d v="2012-03-26T06:08:02"/>
    <n v="0"/>
    <n v="6.1333333333333337"/>
    <n v="6"/>
    <x v="21"/>
    <n v="8.3333333333333329E-2"/>
    <n v="0.56619444444444444"/>
    <b v="1"/>
  </r>
  <r>
    <n v="1830"/>
    <n v="2"/>
    <d v="2012-03-25T17:07:57"/>
    <d v="2012-03-28T02:07:40"/>
    <n v="10"/>
    <s v=""/>
    <n v="0"/>
    <s v="not cancelled"/>
    <s v="not cancelled"/>
    <x v="3"/>
    <n v="0.1"/>
    <n v="0.84959999999999969"/>
    <b v="0"/>
  </r>
  <r>
    <n v="1831"/>
    <n v="1"/>
    <d v="2012-03-25T18:49:32"/>
    <d v="2012-05-24T18:49:00"/>
    <n v="12"/>
    <d v="2012-03-26T13:49:08"/>
    <n v="0"/>
    <n v="13.816666666666666"/>
    <n v="14"/>
    <x v="7"/>
    <n v="8.3333333333333329E-2"/>
    <n v="0.56619444444444444"/>
    <b v="1"/>
  </r>
  <r>
    <n v="1832"/>
    <n v="6"/>
    <d v="2012-03-25T20:15:13"/>
    <d v="2012-03-29T11:15:04"/>
    <n v="24"/>
    <s v=""/>
    <n v="0"/>
    <s v="not cancelled"/>
    <s v="not cancelled"/>
    <x v="3"/>
    <n v="4.1666666666666664E-2"/>
    <n v="0.35218749999999999"/>
    <b v="0"/>
  </r>
  <r>
    <n v="1833"/>
    <n v="5"/>
    <d v="2012-03-25T20:22:34"/>
    <d v="2012-05-24T20:22:00"/>
    <n v="24"/>
    <d v="2012-03-28T11:35:33"/>
    <n v="0"/>
    <n v="11.583333333333334"/>
    <n v="12"/>
    <x v="8"/>
    <n v="4.1666666666666664E-2"/>
    <n v="0.2815833333333333"/>
    <b v="1"/>
  </r>
  <r>
    <n v="1834"/>
    <n v="6"/>
    <d v="2012-03-25T23:10:08"/>
    <d v="2012-03-30T13:09:16"/>
    <n v="24"/>
    <s v=""/>
    <n v="0"/>
    <s v="not cancelled"/>
    <s v="not cancelled"/>
    <x v="3"/>
    <n v="4.1666666666666664E-2"/>
    <n v="0.35218749999999999"/>
    <b v="0"/>
  </r>
  <r>
    <n v="1835"/>
    <n v="11"/>
    <d v="2012-03-26T04:33:12"/>
    <d v="2012-05-25T04:33:00"/>
    <n v="1"/>
    <d v="2012-04-02T10:26:13"/>
    <n v="3"/>
    <n v="10.433333333333334"/>
    <n v="10"/>
    <x v="10"/>
    <n v="1"/>
    <n v="1"/>
    <b v="1"/>
  </r>
  <r>
    <n v="1836"/>
    <n v="1"/>
    <d v="2012-03-26T08:05:02"/>
    <d v="2012-05-25T08:05:00"/>
    <n v="8"/>
    <d v="2012-03-27T08:23:15"/>
    <n v="0"/>
    <n v="8.3833333333333329"/>
    <n v="8"/>
    <x v="13"/>
    <n v="0.125"/>
    <n v="0.84929166666666667"/>
    <b v="1"/>
  </r>
  <r>
    <n v="1837"/>
    <n v="2"/>
    <d v="2012-03-26T08:43:34"/>
    <d v="2012-03-29T22:43:19"/>
    <n v="10"/>
    <s v=""/>
    <n v="0"/>
    <s v="not cancelled"/>
    <s v="not cancelled"/>
    <x v="3"/>
    <n v="0.1"/>
    <n v="0.84959999999999969"/>
    <b v="0"/>
  </r>
  <r>
    <n v="1838"/>
    <n v="6"/>
    <d v="2012-03-26T09:28:50"/>
    <d v="2012-05-25T09:28:00"/>
    <n v="24"/>
    <d v="2012-03-29T15:07:52"/>
    <n v="0"/>
    <n v="15.116666666666667"/>
    <n v="15"/>
    <x v="17"/>
    <n v="4.1666666666666664E-2"/>
    <n v="0.35218749999999999"/>
    <b v="1"/>
  </r>
  <r>
    <n v="1839"/>
    <n v="8"/>
    <d v="2012-03-26T09:02:07"/>
    <d v="2012-05-25T09:02:00"/>
    <n v="3"/>
    <d v="2012-03-30T11:30:39"/>
    <n v="1"/>
    <n v="11.5"/>
    <n v="12"/>
    <x v="8"/>
    <n v="0.33333333333333331"/>
    <n v="0.29998222222222221"/>
    <b v="1"/>
  </r>
  <r>
    <n v="1840"/>
    <n v="7"/>
    <d v="2012-03-26T09:49:24"/>
    <d v="2012-05-25T09:49:00"/>
    <n v="24"/>
    <d v="2012-03-29T07:07:44"/>
    <n v="0"/>
    <n v="7.1166666666666663"/>
    <n v="7"/>
    <x v="18"/>
    <n v="4.1666666666666664E-2"/>
    <n v="1.2958049999999997"/>
    <b v="1"/>
  </r>
  <r>
    <n v="1841"/>
    <n v="5"/>
    <d v="2012-03-26T09:52:39"/>
    <d v="2012-05-25T09:52:00"/>
    <n v="24"/>
    <d v="2012-03-28T13:17:25"/>
    <n v="0"/>
    <n v="13.283333333333333"/>
    <n v="13"/>
    <x v="11"/>
    <n v="4.1666666666666664E-2"/>
    <n v="0.2815833333333333"/>
    <b v="1"/>
  </r>
  <r>
    <n v="1842"/>
    <n v="8"/>
    <d v="2012-03-26T09:54:08"/>
    <d v="2012-05-25T09:54:00"/>
    <n v="3"/>
    <d v="2012-03-29T21:41:50"/>
    <n v="1"/>
    <n v="21.683333333333334"/>
    <n v="22"/>
    <x v="9"/>
    <n v="0.33333333333333331"/>
    <n v="0.29998222222222221"/>
    <b v="1"/>
  </r>
  <r>
    <n v="1843"/>
    <n v="7"/>
    <d v="2012-03-26T10:46:48"/>
    <d v="2012-03-28T12:46:43"/>
    <n v="24"/>
    <s v=""/>
    <n v="0"/>
    <s v="not cancelled"/>
    <s v="not cancelled"/>
    <x v="3"/>
    <n v="4.1666666666666664E-2"/>
    <n v="1.2958049999999997"/>
    <b v="0"/>
  </r>
  <r>
    <n v="1844"/>
    <n v="4"/>
    <d v="2012-03-26T10:12:06"/>
    <d v="2012-05-25T10:12:00"/>
    <n v="12"/>
    <d v="2012-03-29T15:33:27"/>
    <n v="0"/>
    <n v="15.55"/>
    <n v="16"/>
    <x v="5"/>
    <n v="8.3333333333333329E-2"/>
    <n v="1.448055119047619"/>
    <b v="1"/>
  </r>
  <r>
    <n v="1845"/>
    <n v="4"/>
    <d v="2012-03-26T10:32:00"/>
    <d v="2012-05-25T10:32:00"/>
    <n v="12"/>
    <d v="2012-03-28T16:17:40"/>
    <n v="0"/>
    <n v="16.283333333333335"/>
    <n v="16"/>
    <x v="5"/>
    <n v="8.3333333333333329E-2"/>
    <n v="1.448055119047619"/>
    <b v="1"/>
  </r>
  <r>
    <n v="1846"/>
    <n v="2"/>
    <d v="2012-03-26T12:02:23"/>
    <d v="2012-05-25T12:02:00"/>
    <n v="10"/>
    <d v="2012-03-27T15:08:52"/>
    <n v="0"/>
    <n v="15.133333333333333"/>
    <n v="15"/>
    <x v="17"/>
    <n v="0.1"/>
    <n v="0.84959999999999969"/>
    <b v="1"/>
  </r>
  <r>
    <n v="1847"/>
    <n v="5"/>
    <d v="2012-03-26T12:18:26"/>
    <d v="2012-03-29T00:17:49"/>
    <n v="24"/>
    <s v=""/>
    <n v="0"/>
    <s v="not cancelled"/>
    <s v="not cancelled"/>
    <x v="3"/>
    <n v="4.1666666666666664E-2"/>
    <n v="0.2815833333333333"/>
    <b v="0"/>
  </r>
  <r>
    <n v="1848"/>
    <n v="1"/>
    <d v="2012-03-26T13:43:18"/>
    <d v="2012-03-28T20:42:53"/>
    <n v="12"/>
    <s v=""/>
    <n v="0"/>
    <s v="not cancelled"/>
    <s v="not cancelled"/>
    <x v="3"/>
    <n v="8.3333333333333329E-2"/>
    <n v="0.56619444444444444"/>
    <b v="0"/>
  </r>
  <r>
    <n v="1849"/>
    <n v="7"/>
    <d v="2012-03-26T13:26:15"/>
    <d v="2012-05-25T13:26:00"/>
    <n v="24"/>
    <d v="2012-04-11T16:26:22"/>
    <n v="0"/>
    <n v="16.433333333333334"/>
    <n v="16"/>
    <x v="5"/>
    <n v="4.1666666666666664E-2"/>
    <n v="1.2958049999999997"/>
    <b v="1"/>
  </r>
  <r>
    <n v="1850"/>
    <n v="1"/>
    <d v="2012-03-26T15:35:39"/>
    <d v="2012-05-25T15:35:00"/>
    <n v="12"/>
    <d v="2012-03-27T12:35:31"/>
    <n v="0"/>
    <n v="12.583333333333334"/>
    <n v="13"/>
    <x v="11"/>
    <n v="8.3333333333333329E-2"/>
    <n v="0.56619444444444444"/>
    <b v="1"/>
  </r>
  <r>
    <n v="1851"/>
    <n v="1"/>
    <d v="2012-03-26T16:22:15"/>
    <d v="2012-05-25T16:22:00"/>
    <n v="8"/>
    <d v="2012-03-27T10:29:21"/>
    <n v="0"/>
    <n v="10.483333333333333"/>
    <n v="10"/>
    <x v="10"/>
    <n v="0.125"/>
    <n v="0.84929166666666667"/>
    <b v="1"/>
  </r>
  <r>
    <n v="1852"/>
    <n v="1"/>
    <d v="2012-03-26T17:09:55"/>
    <d v="2012-05-25T17:09:00"/>
    <n v="12"/>
    <d v="2012-03-27T17:49:11"/>
    <n v="0"/>
    <n v="17.816666666666666"/>
    <n v="18"/>
    <x v="1"/>
    <n v="8.3333333333333329E-2"/>
    <n v="0.56619444444444444"/>
    <b v="1"/>
  </r>
  <r>
    <n v="1853"/>
    <n v="2"/>
    <d v="2012-03-26T17:21:29"/>
    <d v="2012-05-25T17:21:00"/>
    <n v="10"/>
    <d v="2012-03-27T09:09:53"/>
    <n v="0"/>
    <n v="9.15"/>
    <n v="9"/>
    <x v="4"/>
    <n v="0.1"/>
    <n v="0.84959999999999969"/>
    <b v="1"/>
  </r>
  <r>
    <n v="1854"/>
    <n v="1"/>
    <d v="2012-03-26T17:12:54"/>
    <d v="2012-05-25T17:12:00"/>
    <n v="8"/>
    <d v="2012-03-27T11:58:41"/>
    <n v="0"/>
    <n v="11.966666666666667"/>
    <n v="12"/>
    <x v="8"/>
    <n v="0.125"/>
    <n v="0.84929166666666667"/>
    <b v="1"/>
  </r>
  <r>
    <n v="1855"/>
    <n v="8"/>
    <d v="2012-03-26T18:21:06"/>
    <d v="2012-05-25T18:21:00"/>
    <n v="3"/>
    <d v="2012-04-02T18:06:36"/>
    <n v="2"/>
    <n v="18.100000000000001"/>
    <n v="18"/>
    <x v="1"/>
    <n v="0.33333333333333331"/>
    <n v="0.29998222222222221"/>
    <b v="1"/>
  </r>
  <r>
    <n v="1856"/>
    <n v="2"/>
    <d v="2012-03-26T19:09:59"/>
    <d v="2012-05-25T19:09:00"/>
    <n v="10"/>
    <d v="2012-03-28T03:54:24"/>
    <n v="0"/>
    <n v="3.9"/>
    <n v="4"/>
    <x v="24"/>
    <n v="0.1"/>
    <n v="0.84959999999999969"/>
    <b v="1"/>
  </r>
  <r>
    <n v="1857"/>
    <n v="1"/>
    <d v="2012-03-26T20:29:37"/>
    <d v="2012-05-25T20:29:00"/>
    <n v="12"/>
    <d v="2012-03-27T23:50:16"/>
    <n v="0"/>
    <n v="23.833333333333332"/>
    <n v="24"/>
    <x v="2"/>
    <n v="8.3333333333333329E-2"/>
    <n v="0.56619444444444444"/>
    <b v="1"/>
  </r>
  <r>
    <n v="1858"/>
    <n v="4"/>
    <d v="2012-03-26T21:22:20"/>
    <d v="2012-05-25T21:22:00"/>
    <n v="12"/>
    <d v="2012-03-28T17:17:49"/>
    <n v="0"/>
    <n v="17.283333333333335"/>
    <n v="17"/>
    <x v="20"/>
    <n v="8.3333333333333329E-2"/>
    <n v="1.448055119047619"/>
    <b v="1"/>
  </r>
  <r>
    <n v="1859"/>
    <n v="2"/>
    <d v="2012-03-26T23:06:45"/>
    <d v="2012-05-25T23:06:00"/>
    <n v="10"/>
    <d v="2012-03-28T08:32:09"/>
    <n v="0"/>
    <n v="8.5333333333333332"/>
    <n v="9"/>
    <x v="4"/>
    <n v="0.1"/>
    <n v="0.84959999999999969"/>
    <b v="1"/>
  </r>
  <r>
    <n v="1860"/>
    <n v="7"/>
    <d v="2012-03-27T01:07:56"/>
    <d v="2012-05-26T01:07:00"/>
    <n v="24"/>
    <d v="2012-03-29T15:25:15"/>
    <n v="0"/>
    <n v="15.416666666666666"/>
    <n v="15"/>
    <x v="17"/>
    <n v="4.1666666666666664E-2"/>
    <n v="1.2958049999999997"/>
    <b v="1"/>
  </r>
  <r>
    <n v="1861"/>
    <n v="6"/>
    <d v="2012-03-27T03:13:34"/>
    <d v="2012-05-26T03:13:00"/>
    <n v="24"/>
    <d v="2012-04-18T17:21:42"/>
    <n v="0"/>
    <n v="17.350000000000001"/>
    <n v="17"/>
    <x v="20"/>
    <n v="4.1666666666666664E-2"/>
    <n v="0.35218749999999999"/>
    <b v="1"/>
  </r>
  <r>
    <n v="1862"/>
    <n v="6"/>
    <d v="2012-03-27T03:03:54"/>
    <d v="2012-03-31T15:03:00"/>
    <n v="24"/>
    <s v=""/>
    <n v="0"/>
    <s v="not cancelled"/>
    <s v="not cancelled"/>
    <x v="3"/>
    <n v="4.1666666666666664E-2"/>
    <n v="0.35218749999999999"/>
    <b v="0"/>
  </r>
  <r>
    <n v="1863"/>
    <n v="1"/>
    <d v="2012-03-27T05:20:51"/>
    <d v="2012-05-26T05:20:00"/>
    <n v="8"/>
    <d v="2012-03-27T09:42:24"/>
    <n v="0"/>
    <n v="9.6999999999999993"/>
    <n v="10"/>
    <x v="10"/>
    <n v="0.125"/>
    <n v="0.84929166666666667"/>
    <b v="1"/>
  </r>
  <r>
    <n v="1864"/>
    <n v="2"/>
    <d v="2012-03-27T07:29:25"/>
    <d v="2012-05-26T07:29:00"/>
    <n v="10"/>
    <d v="2012-03-29T11:53:40"/>
    <n v="0"/>
    <n v="11.883333333333333"/>
    <n v="12"/>
    <x v="8"/>
    <n v="0.1"/>
    <n v="0.84959999999999969"/>
    <b v="1"/>
  </r>
  <r>
    <n v="1865"/>
    <n v="3"/>
    <d v="2012-03-27T08:05:41"/>
    <d v="2012-05-26T08:05:00"/>
    <n v="24"/>
    <d v="2012-03-29T19:48:05"/>
    <n v="0"/>
    <n v="19.8"/>
    <n v="20"/>
    <x v="15"/>
    <n v="4.1666666666666664E-2"/>
    <n v="0.18133000000000002"/>
    <b v="1"/>
  </r>
  <r>
    <n v="1866"/>
    <n v="5"/>
    <d v="2012-03-27T08:15:05"/>
    <d v="2012-05-26T08:15:00"/>
    <n v="24"/>
    <d v="2012-03-29T13:07:00"/>
    <n v="0"/>
    <n v="13.116666666666667"/>
    <n v="13"/>
    <x v="11"/>
    <n v="4.1666666666666664E-2"/>
    <n v="0.2815833333333333"/>
    <b v="1"/>
  </r>
  <r>
    <n v="1867"/>
    <n v="9"/>
    <d v="2012-03-27T09:14:03"/>
    <d v="2012-05-26T09:14:00"/>
    <n v="5"/>
    <d v="2012-03-30T16:33:54"/>
    <n v="0"/>
    <n v="16.55"/>
    <n v="17"/>
    <x v="20"/>
    <n v="0.2"/>
    <n v="5.6740000000000004"/>
    <b v="1"/>
  </r>
  <r>
    <n v="1868"/>
    <n v="9"/>
    <d v="2012-03-27T09:41:58"/>
    <d v="2012-05-26T09:41:00"/>
    <n v="5"/>
    <d v="2012-03-30T11:42:49"/>
    <n v="0"/>
    <n v="11.7"/>
    <n v="12"/>
    <x v="8"/>
    <n v="0.2"/>
    <n v="5.6740000000000004"/>
    <b v="1"/>
  </r>
  <r>
    <n v="1869"/>
    <n v="8"/>
    <d v="2012-03-27T09:22:13"/>
    <d v="2012-05-26T09:22:00"/>
    <n v="3"/>
    <d v="2012-03-30T11:18:21"/>
    <n v="0"/>
    <n v="11.3"/>
    <n v="11"/>
    <x v="14"/>
    <n v="0.33333333333333331"/>
    <n v="0.29998222222222221"/>
    <b v="1"/>
  </r>
  <r>
    <n v="1870"/>
    <n v="9"/>
    <d v="2012-03-27T09:31:42"/>
    <d v="2012-05-26T09:31:00"/>
    <n v="5"/>
    <d v="2012-03-30T11:12:54"/>
    <n v="0"/>
    <n v="11.2"/>
    <n v="11"/>
    <x v="14"/>
    <n v="0.2"/>
    <n v="5.6740000000000004"/>
    <b v="1"/>
  </r>
  <r>
    <n v="1871"/>
    <n v="4"/>
    <d v="2012-03-27T10:45:56"/>
    <d v="2012-05-26T10:45:00"/>
    <n v="12"/>
    <d v="2012-03-30T12:33:51"/>
    <n v="0"/>
    <n v="12.55"/>
    <n v="13"/>
    <x v="11"/>
    <n v="8.3333333333333329E-2"/>
    <n v="1.448055119047619"/>
    <b v="1"/>
  </r>
  <r>
    <n v="1872"/>
    <n v="2"/>
    <d v="2012-03-27T11:31:04"/>
    <d v="2012-05-26T11:31:00"/>
    <n v="10"/>
    <d v="2012-03-28T12:58:31"/>
    <n v="0"/>
    <n v="12.966666666666667"/>
    <n v="13"/>
    <x v="11"/>
    <n v="0.1"/>
    <n v="0.84959999999999969"/>
    <b v="1"/>
  </r>
  <r>
    <n v="1873"/>
    <n v="2"/>
    <d v="2012-03-27T11:09:13"/>
    <d v="2012-05-26T11:09:00"/>
    <n v="10"/>
    <d v="2012-03-28T12:07:26"/>
    <n v="0"/>
    <n v="12.116666666666667"/>
    <n v="12"/>
    <x v="8"/>
    <n v="0.1"/>
    <n v="0.84959999999999969"/>
    <b v="1"/>
  </r>
  <r>
    <n v="1874"/>
    <n v="1"/>
    <d v="2012-03-27T11:35:17"/>
    <d v="2012-03-30T16:35:00"/>
    <n v="8"/>
    <d v="2012-03-28T10:24:02"/>
    <n v="0"/>
    <n v="10.4"/>
    <n v="10"/>
    <x v="10"/>
    <n v="0.125"/>
    <n v="0.84929166666666667"/>
    <b v="1"/>
  </r>
  <r>
    <n v="1875"/>
    <n v="1"/>
    <d v="2012-03-27T14:32:25"/>
    <d v="2012-05-26T14:32:00"/>
    <n v="12"/>
    <d v="2012-03-28T20:13:57"/>
    <n v="0"/>
    <n v="20.216666666666665"/>
    <n v="20"/>
    <x v="15"/>
    <n v="8.3333333333333329E-2"/>
    <n v="0.56619444444444444"/>
    <b v="1"/>
  </r>
  <r>
    <n v="1876"/>
    <n v="2"/>
    <d v="2012-03-27T14:15:38"/>
    <d v="2012-05-26T14:15:00"/>
    <n v="10"/>
    <d v="2012-03-28T15:38:48"/>
    <n v="0"/>
    <n v="15.633333333333333"/>
    <n v="16"/>
    <x v="5"/>
    <n v="0.1"/>
    <n v="0.84959999999999969"/>
    <b v="1"/>
  </r>
  <r>
    <n v="1877"/>
    <n v="1"/>
    <d v="2012-03-27T15:20:47"/>
    <d v="2012-05-26T15:20:00"/>
    <n v="12"/>
    <d v="2012-03-28T11:06:24"/>
    <n v="0"/>
    <n v="11.1"/>
    <n v="11"/>
    <x v="14"/>
    <n v="8.3333333333333329E-2"/>
    <n v="0.56619444444444444"/>
    <b v="1"/>
  </r>
  <r>
    <n v="1878"/>
    <n v="1"/>
    <d v="2012-03-27T15:37:12"/>
    <d v="2012-05-26T15:37:00"/>
    <n v="12"/>
    <d v="2012-03-29T00:21:17"/>
    <n v="0"/>
    <n v="0.35"/>
    <n v="0"/>
    <x v="2"/>
    <n v="8.3333333333333329E-2"/>
    <n v="0.56619444444444444"/>
    <b v="1"/>
  </r>
  <r>
    <n v="1879"/>
    <n v="1"/>
    <d v="2012-03-27T16:05:58"/>
    <d v="2012-05-26T16:05:00"/>
    <n v="8"/>
    <d v="2012-03-28T07:32:01"/>
    <n v="0"/>
    <n v="7.5333333333333332"/>
    <n v="8"/>
    <x v="13"/>
    <n v="0.125"/>
    <n v="0.84929166666666667"/>
    <b v="1"/>
  </r>
  <r>
    <n v="1880"/>
    <n v="1"/>
    <d v="2012-03-27T16:50:28"/>
    <d v="2012-03-30T10:50:11"/>
    <n v="12"/>
    <s v=""/>
    <n v="0"/>
    <s v="not cancelled"/>
    <s v="not cancelled"/>
    <x v="3"/>
    <n v="8.3333333333333329E-2"/>
    <n v="0.56619444444444444"/>
    <b v="0"/>
  </r>
  <r>
    <n v="1881"/>
    <n v="1"/>
    <d v="2012-03-27T18:33:55"/>
    <d v="2012-05-26T18:33:00"/>
    <n v="8"/>
    <d v="2012-03-28T10:14:28"/>
    <n v="0"/>
    <n v="10.233333333333333"/>
    <n v="10"/>
    <x v="10"/>
    <n v="0.125"/>
    <n v="0.84929166666666667"/>
    <b v="1"/>
  </r>
  <r>
    <n v="1882"/>
    <n v="7"/>
    <d v="2012-03-27T19:43:11"/>
    <d v="2012-05-26T19:43:00"/>
    <n v="24"/>
    <d v="2012-04-05T12:04:10"/>
    <n v="0"/>
    <n v="12.066666666666666"/>
    <n v="12"/>
    <x v="8"/>
    <n v="4.1666666666666664E-2"/>
    <n v="1.2958049999999997"/>
    <b v="1"/>
  </r>
  <r>
    <n v="1883"/>
    <n v="1"/>
    <d v="2012-03-27T19:53:54"/>
    <d v="2012-04-01T02:53:11"/>
    <n v="12"/>
    <s v=""/>
    <n v="0"/>
    <s v="not cancelled"/>
    <s v="not cancelled"/>
    <x v="3"/>
    <n v="8.3333333333333329E-2"/>
    <n v="0.56619444444444444"/>
    <b v="0"/>
  </r>
  <r>
    <n v="1884"/>
    <n v="4"/>
    <d v="2012-03-27T19:31:41"/>
    <d v="2012-05-26T19:31:00"/>
    <n v="12"/>
    <d v="2012-03-31T08:37:28"/>
    <n v="0"/>
    <n v="8.6166666666666671"/>
    <n v="9"/>
    <x v="4"/>
    <n v="8.3333333333333329E-2"/>
    <n v="1.448055119047619"/>
    <b v="1"/>
  </r>
  <r>
    <n v="1885"/>
    <n v="2"/>
    <d v="2012-03-27T19:52:15"/>
    <d v="2012-05-26T19:52:00"/>
    <n v="10"/>
    <d v="2012-03-29T08:51:59"/>
    <n v="0"/>
    <n v="8.85"/>
    <n v="9"/>
    <x v="4"/>
    <n v="0.1"/>
    <n v="0.84959999999999969"/>
    <b v="1"/>
  </r>
  <r>
    <n v="1886"/>
    <n v="1"/>
    <d v="2012-03-27T20:23:00"/>
    <d v="2012-05-26T20:23:00"/>
    <n v="12"/>
    <d v="2012-03-28T13:09:04"/>
    <n v="0"/>
    <n v="13.15"/>
    <n v="13"/>
    <x v="11"/>
    <n v="8.3333333333333329E-2"/>
    <n v="0.56619444444444444"/>
    <b v="1"/>
  </r>
  <r>
    <n v="1887"/>
    <n v="1"/>
    <d v="2012-03-28T00:46:11"/>
    <d v="2012-05-27T00:46:00"/>
    <n v="8"/>
    <d v="2012-03-28T08:04:04"/>
    <n v="0"/>
    <n v="8.0666666666666664"/>
    <n v="8"/>
    <x v="13"/>
    <n v="0.125"/>
    <n v="0.84929166666666667"/>
    <b v="1"/>
  </r>
  <r>
    <n v="1888"/>
    <n v="1"/>
    <d v="2012-03-28T01:45:42"/>
    <d v="2012-03-31T04:45:00"/>
    <n v="12"/>
    <d v="2012-03-29T09:57:31"/>
    <n v="0"/>
    <n v="9.9499999999999993"/>
    <n v="10"/>
    <x v="10"/>
    <n v="8.3333333333333329E-2"/>
    <n v="0.56619444444444444"/>
    <b v="1"/>
  </r>
  <r>
    <n v="1889"/>
    <n v="1"/>
    <d v="2012-03-28T03:03:51"/>
    <d v="2012-05-27T03:03:00"/>
    <n v="8"/>
    <d v="2012-03-29T08:38:17"/>
    <n v="0"/>
    <n v="8.6333333333333329"/>
    <n v="9"/>
    <x v="4"/>
    <n v="0.125"/>
    <n v="0.84929166666666667"/>
    <b v="1"/>
  </r>
  <r>
    <n v="1890"/>
    <n v="1"/>
    <d v="2012-03-28T07:30:19"/>
    <d v="2012-05-27T07:30:00"/>
    <n v="8"/>
    <d v="2012-03-29T17:07:49"/>
    <n v="0"/>
    <n v="17.116666666666667"/>
    <n v="17"/>
    <x v="20"/>
    <n v="0.125"/>
    <n v="0.84929166666666667"/>
    <b v="1"/>
  </r>
  <r>
    <n v="1891"/>
    <n v="3"/>
    <d v="2012-03-28T08:48:39"/>
    <d v="2012-05-27T08:48:00"/>
    <n v="24"/>
    <d v="2012-03-30T11:13:35"/>
    <n v="0"/>
    <n v="11.216666666666667"/>
    <n v="11"/>
    <x v="14"/>
    <n v="4.1666666666666664E-2"/>
    <n v="0.18133000000000002"/>
    <b v="1"/>
  </r>
  <r>
    <n v="1892"/>
    <n v="6"/>
    <d v="2012-03-28T08:21:40"/>
    <d v="2012-05-27T08:21:00"/>
    <n v="24"/>
    <d v="2012-04-01T08:28:15"/>
    <n v="0"/>
    <n v="8.4666666666666668"/>
    <n v="8"/>
    <x v="13"/>
    <n v="4.1666666666666664E-2"/>
    <n v="0.35218749999999999"/>
    <b v="1"/>
  </r>
  <r>
    <n v="1893"/>
    <n v="4"/>
    <d v="2012-03-28T08:00:20"/>
    <d v="2012-05-27T08:00:00"/>
    <n v="12"/>
    <d v="2012-03-30T08:29:51"/>
    <n v="0"/>
    <n v="8.4833333333333325"/>
    <n v="8"/>
    <x v="13"/>
    <n v="8.3333333333333329E-2"/>
    <n v="1.448055119047619"/>
    <b v="1"/>
  </r>
  <r>
    <n v="1894"/>
    <n v="1"/>
    <d v="2012-03-28T10:37:02"/>
    <d v="2012-05-27T10:37:00"/>
    <n v="8"/>
    <d v="2012-03-29T10:33:56"/>
    <n v="0"/>
    <n v="10.55"/>
    <n v="11"/>
    <x v="14"/>
    <n v="0.125"/>
    <n v="0.84929166666666667"/>
    <b v="1"/>
  </r>
  <r>
    <n v="1895"/>
    <n v="2"/>
    <d v="2012-03-28T10:52:30"/>
    <d v="2012-03-31T04:51:59"/>
    <n v="10"/>
    <s v=""/>
    <n v="0"/>
    <s v="not cancelled"/>
    <s v="not cancelled"/>
    <x v="3"/>
    <n v="0.1"/>
    <n v="0.84959999999999969"/>
    <b v="0"/>
  </r>
  <r>
    <n v="1896"/>
    <n v="1"/>
    <d v="2012-03-28T10:20:16"/>
    <d v="2012-05-27T10:20:00"/>
    <n v="8"/>
    <d v="2012-03-29T12:09:59"/>
    <n v="0"/>
    <n v="12.15"/>
    <n v="12"/>
    <x v="8"/>
    <n v="0.125"/>
    <n v="0.84929166666666667"/>
    <b v="1"/>
  </r>
  <r>
    <n v="1897"/>
    <n v="3"/>
    <d v="2012-03-28T11:21:31"/>
    <d v="2012-05-27T11:21:00"/>
    <n v="24"/>
    <d v="2012-03-31T08:50:52"/>
    <n v="0"/>
    <n v="8.8333333333333339"/>
    <n v="9"/>
    <x v="4"/>
    <n v="4.1666666666666664E-2"/>
    <n v="0.18133000000000002"/>
    <b v="1"/>
  </r>
  <r>
    <n v="1898"/>
    <n v="8"/>
    <d v="2012-03-28T11:34:37"/>
    <d v="2012-05-27T11:34:00"/>
    <n v="3"/>
    <d v="2012-04-04T16:23:28"/>
    <n v="0"/>
    <n v="16.383333333333333"/>
    <n v="16"/>
    <x v="5"/>
    <n v="0.33333333333333331"/>
    <n v="0.29998222222222221"/>
    <b v="1"/>
  </r>
  <r>
    <n v="1899"/>
    <n v="2"/>
    <d v="2012-03-28T11:09:29"/>
    <d v="2012-05-27T11:09:00"/>
    <n v="10"/>
    <d v="2012-03-29T12:04:50"/>
    <n v="0"/>
    <n v="12.066666666666666"/>
    <n v="12"/>
    <x v="8"/>
    <n v="0.1"/>
    <n v="0.84959999999999969"/>
    <b v="1"/>
  </r>
  <r>
    <n v="1900"/>
    <n v="2"/>
    <d v="2012-03-28T12:45:56"/>
    <d v="2012-04-01T00:45:00"/>
    <n v="10"/>
    <d v="2012-03-29T11:30:08"/>
    <n v="0"/>
    <n v="11.5"/>
    <n v="12"/>
    <x v="8"/>
    <n v="0.1"/>
    <n v="0.84959999999999969"/>
    <b v="1"/>
  </r>
  <r>
    <n v="1901"/>
    <n v="1"/>
    <d v="2012-03-28T12:09:42"/>
    <d v="2012-05-27T12:09:00"/>
    <n v="12"/>
    <d v="2012-03-29T11:00:36"/>
    <n v="0"/>
    <n v="11"/>
    <n v="11"/>
    <x v="14"/>
    <n v="8.3333333333333329E-2"/>
    <n v="0.56619444444444444"/>
    <b v="1"/>
  </r>
  <r>
    <n v="1902"/>
    <n v="1"/>
    <d v="2012-03-28T12:21:11"/>
    <d v="2012-05-27T12:21:00"/>
    <n v="12"/>
    <d v="2012-03-29T14:38:53"/>
    <n v="0"/>
    <n v="14.633333333333333"/>
    <n v="15"/>
    <x v="17"/>
    <n v="8.3333333333333329E-2"/>
    <n v="0.56619444444444444"/>
    <b v="1"/>
  </r>
  <r>
    <n v="1903"/>
    <n v="1"/>
    <d v="2012-03-28T13:53:49"/>
    <d v="2012-03-30T21:53:15"/>
    <n v="12"/>
    <s v=""/>
    <n v="0"/>
    <s v="not cancelled"/>
    <s v="not cancelled"/>
    <x v="3"/>
    <n v="8.3333333333333329E-2"/>
    <n v="0.56619444444444444"/>
    <b v="0"/>
  </r>
  <r>
    <n v="1904"/>
    <n v="1"/>
    <d v="2012-03-28T14:11:48"/>
    <d v="2012-04-02T08:11:00"/>
    <n v="12"/>
    <d v="2012-03-29T18:20:51"/>
    <n v="0"/>
    <n v="18.333333333333332"/>
    <n v="18"/>
    <x v="1"/>
    <n v="8.3333333333333329E-2"/>
    <n v="0.56619444444444444"/>
    <b v="1"/>
  </r>
  <r>
    <n v="1905"/>
    <n v="1"/>
    <d v="2012-03-28T15:45:30"/>
    <d v="2012-03-31T04:44:41"/>
    <n v="8"/>
    <s v=""/>
    <n v="0"/>
    <s v="not cancelled"/>
    <s v="not cancelled"/>
    <x v="3"/>
    <n v="0.125"/>
    <n v="0.84929166666666667"/>
    <b v="0"/>
  </r>
  <r>
    <n v="1906"/>
    <n v="1"/>
    <d v="2012-03-28T16:13:01"/>
    <d v="2012-05-27T16:13:00"/>
    <n v="8"/>
    <d v="2012-03-29T11:05:19"/>
    <n v="0"/>
    <n v="11.083333333333334"/>
    <n v="11"/>
    <x v="14"/>
    <n v="0.125"/>
    <n v="0.84929166666666667"/>
    <b v="1"/>
  </r>
  <r>
    <n v="1907"/>
    <n v="2"/>
    <d v="2012-03-28T17:12:21"/>
    <d v="2012-05-27T17:12:00"/>
    <n v="10"/>
    <d v="2012-03-29T10:56:54"/>
    <n v="0"/>
    <n v="10.933333333333334"/>
    <n v="11"/>
    <x v="14"/>
    <n v="0.1"/>
    <n v="0.84959999999999969"/>
    <b v="1"/>
  </r>
  <r>
    <n v="1908"/>
    <n v="2"/>
    <d v="2012-03-28T17:19:07"/>
    <d v="2012-05-27T17:19:00"/>
    <n v="10"/>
    <d v="2012-03-30T10:46:33"/>
    <n v="0"/>
    <n v="10.766666666666667"/>
    <n v="11"/>
    <x v="14"/>
    <n v="0.1"/>
    <n v="0.84959999999999969"/>
    <b v="1"/>
  </r>
  <r>
    <n v="1909"/>
    <n v="2"/>
    <d v="2012-03-28T17:38:15"/>
    <d v="2012-05-27T17:38:00"/>
    <n v="10"/>
    <d v="2012-03-30T06:23:45"/>
    <n v="0"/>
    <n v="6.3833333333333337"/>
    <n v="6"/>
    <x v="21"/>
    <n v="0.1"/>
    <n v="0.84959999999999969"/>
    <b v="1"/>
  </r>
  <r>
    <n v="1910"/>
    <n v="11"/>
    <d v="2012-03-28T17:08:08"/>
    <d v="2012-05-27T17:08:00"/>
    <n v="1"/>
    <d v="2012-04-04T09:14:38"/>
    <n v="2"/>
    <n v="9.2333333333333325"/>
    <n v="9"/>
    <x v="4"/>
    <n v="1"/>
    <n v="1"/>
    <b v="1"/>
  </r>
  <r>
    <n v="1911"/>
    <n v="4"/>
    <d v="2012-03-28T18:25:32"/>
    <d v="2012-05-27T18:25:00"/>
    <n v="12"/>
    <d v="2012-03-30T14:33:44"/>
    <n v="0"/>
    <n v="14.55"/>
    <n v="15"/>
    <x v="17"/>
    <n v="8.3333333333333329E-2"/>
    <n v="1.448055119047619"/>
    <b v="1"/>
  </r>
  <r>
    <n v="1912"/>
    <n v="1"/>
    <d v="2012-03-28T18:25:26"/>
    <d v="2012-05-27T18:25:00"/>
    <n v="8"/>
    <d v="2012-03-28T22:39:15"/>
    <n v="0"/>
    <n v="22.65"/>
    <n v="23"/>
    <x v="0"/>
    <n v="0.125"/>
    <n v="0.84929166666666667"/>
    <b v="1"/>
  </r>
  <r>
    <n v="1913"/>
    <n v="1"/>
    <d v="2012-03-28T18:33:11"/>
    <d v="2012-05-27T18:33:00"/>
    <n v="12"/>
    <d v="2012-03-29T15:27:12"/>
    <n v="0"/>
    <n v="15.45"/>
    <n v="15"/>
    <x v="17"/>
    <n v="8.3333333333333329E-2"/>
    <n v="0.56619444444444444"/>
    <b v="1"/>
  </r>
  <r>
    <n v="1914"/>
    <n v="6"/>
    <d v="2012-03-28T20:44:45"/>
    <d v="2012-05-27T20:44:00"/>
    <n v="24"/>
    <d v="2012-04-09T10:11:04"/>
    <n v="0"/>
    <n v="10.183333333333334"/>
    <n v="10"/>
    <x v="10"/>
    <n v="4.1666666666666664E-2"/>
    <n v="0.35218749999999999"/>
    <b v="1"/>
  </r>
  <r>
    <n v="1915"/>
    <n v="3"/>
    <d v="2012-03-29T07:22:56"/>
    <d v="2012-05-28T07:22:00"/>
    <n v="24"/>
    <d v="2012-03-31T14:41:32"/>
    <n v="0"/>
    <n v="14.683333333333334"/>
    <n v="15"/>
    <x v="17"/>
    <n v="4.1666666666666664E-2"/>
    <n v="0.18133000000000002"/>
    <b v="1"/>
  </r>
  <r>
    <n v="1916"/>
    <n v="6"/>
    <d v="2012-03-29T08:52:55"/>
    <d v="2012-05-28T08:52:00"/>
    <n v="24"/>
    <d v="2012-04-02T16:26:36"/>
    <n v="0"/>
    <n v="16.433333333333334"/>
    <n v="16"/>
    <x v="5"/>
    <n v="4.1666666666666664E-2"/>
    <n v="0.35218749999999999"/>
    <b v="1"/>
  </r>
  <r>
    <n v="1917"/>
    <n v="7"/>
    <d v="2012-03-29T12:58:15"/>
    <d v="2012-04-02T02:58:00"/>
    <n v="24"/>
    <s v=""/>
    <n v="0"/>
    <s v="not cancelled"/>
    <s v="not cancelled"/>
    <x v="3"/>
    <n v="4.1666666666666664E-2"/>
    <n v="1.2958049999999997"/>
    <b v="0"/>
  </r>
  <r>
    <n v="1918"/>
    <n v="7"/>
    <d v="2012-03-29T12:12:23"/>
    <d v="2012-05-28T12:12:00"/>
    <n v="24"/>
    <d v="2012-04-25T09:20:08"/>
    <n v="0"/>
    <n v="9.3333333333333339"/>
    <n v="9"/>
    <x v="4"/>
    <n v="4.1666666666666664E-2"/>
    <n v="1.2958049999999997"/>
    <b v="1"/>
  </r>
  <r>
    <n v="1919"/>
    <n v="1"/>
    <d v="2012-03-29T13:39:34"/>
    <d v="2012-05-28T13:39:00"/>
    <n v="8"/>
    <d v="2012-03-30T14:07:51"/>
    <n v="0"/>
    <n v="14.116666666666667"/>
    <n v="14"/>
    <x v="7"/>
    <n v="0.125"/>
    <n v="0.84929166666666667"/>
    <b v="1"/>
  </r>
  <r>
    <n v="1920"/>
    <n v="2"/>
    <d v="2012-03-29T13:12:57"/>
    <d v="2012-05-28T13:12:00"/>
    <n v="10"/>
    <d v="2012-03-30T11:15:55"/>
    <n v="0"/>
    <n v="11.25"/>
    <n v="11"/>
    <x v="14"/>
    <n v="0.1"/>
    <n v="0.84959999999999969"/>
    <b v="1"/>
  </r>
  <r>
    <n v="1921"/>
    <n v="1"/>
    <d v="2012-03-29T14:19:07"/>
    <d v="2012-04-01T04:18:53"/>
    <n v="8"/>
    <s v=""/>
    <n v="0"/>
    <s v="not cancelled"/>
    <s v="not cancelled"/>
    <x v="3"/>
    <n v="0.125"/>
    <n v="0.84929166666666667"/>
    <b v="0"/>
  </r>
  <r>
    <n v="1922"/>
    <n v="2"/>
    <d v="2012-03-29T14:54:51"/>
    <d v="2012-05-28T14:54:00"/>
    <n v="10"/>
    <d v="2012-03-30T08:29:45"/>
    <n v="0"/>
    <n v="8.4833333333333325"/>
    <n v="8"/>
    <x v="13"/>
    <n v="0.1"/>
    <n v="0.84959999999999969"/>
    <b v="1"/>
  </r>
  <r>
    <n v="1923"/>
    <n v="2"/>
    <d v="2012-03-29T14:11:18"/>
    <d v="2012-04-01T10:10:42"/>
    <n v="10"/>
    <s v=""/>
    <n v="0"/>
    <s v="not cancelled"/>
    <s v="not cancelled"/>
    <x v="3"/>
    <n v="0.1"/>
    <n v="0.84959999999999969"/>
    <b v="0"/>
  </r>
  <r>
    <n v="1924"/>
    <n v="2"/>
    <d v="2012-03-29T16:15:57"/>
    <d v="2012-05-28T16:15:00"/>
    <n v="10"/>
    <d v="2012-03-30T15:40:42"/>
    <n v="0"/>
    <n v="15.666666666666666"/>
    <n v="16"/>
    <x v="5"/>
    <n v="0.1"/>
    <n v="0.84959999999999969"/>
    <b v="1"/>
  </r>
  <r>
    <n v="1925"/>
    <n v="2"/>
    <d v="2012-03-29T17:07:23"/>
    <d v="2012-05-28T17:07:00"/>
    <n v="10"/>
    <d v="2012-03-31T07:24:50"/>
    <n v="0"/>
    <n v="7.4"/>
    <n v="7"/>
    <x v="18"/>
    <n v="0.1"/>
    <n v="0.84959999999999969"/>
    <b v="1"/>
  </r>
  <r>
    <n v="1926"/>
    <n v="2"/>
    <d v="2012-03-29T17:08:51"/>
    <d v="2012-05-28T17:08:00"/>
    <n v="10"/>
    <d v="2012-03-31T14:16:08"/>
    <n v="0"/>
    <n v="14.266666666666667"/>
    <n v="14"/>
    <x v="7"/>
    <n v="0.1"/>
    <n v="0.84959999999999969"/>
    <b v="1"/>
  </r>
  <r>
    <n v="1927"/>
    <n v="11"/>
    <d v="2012-03-29T17:43:07"/>
    <d v="2012-05-28T17:43:00"/>
    <n v="1"/>
    <d v="2012-04-05T14:00:02"/>
    <n v="3"/>
    <n v="14"/>
    <n v="14"/>
    <x v="7"/>
    <n v="1"/>
    <n v="1"/>
    <b v="1"/>
  </r>
  <r>
    <n v="1928"/>
    <n v="6"/>
    <d v="2012-03-29T18:43:02"/>
    <d v="2012-05-28T18:43:00"/>
    <n v="24"/>
    <d v="2012-04-02T11:55:17"/>
    <n v="0"/>
    <n v="11.916666666666666"/>
    <n v="12"/>
    <x v="8"/>
    <n v="4.1666666666666664E-2"/>
    <n v="0.35218749999999999"/>
    <b v="1"/>
  </r>
  <r>
    <n v="1929"/>
    <n v="8"/>
    <d v="2012-03-29T18:27:28"/>
    <d v="2012-05-28T18:27:00"/>
    <n v="3"/>
    <d v="2012-04-03T15:04:05"/>
    <n v="0"/>
    <n v="15.066666666666666"/>
    <n v="15"/>
    <x v="17"/>
    <n v="0.33333333333333331"/>
    <n v="0.29998222222222221"/>
    <b v="1"/>
  </r>
  <r>
    <n v="1930"/>
    <n v="2"/>
    <d v="2012-03-29T19:23:06"/>
    <d v="2012-05-28T19:23:00"/>
    <n v="10"/>
    <d v="2012-03-31T08:50:12"/>
    <n v="0"/>
    <n v="8.8333333333333339"/>
    <n v="9"/>
    <x v="4"/>
    <n v="0.1"/>
    <n v="0.84959999999999969"/>
    <b v="1"/>
  </r>
  <r>
    <n v="1931"/>
    <n v="2"/>
    <d v="2012-03-29T19:16:42"/>
    <d v="2012-05-28T19:16:00"/>
    <n v="10"/>
    <d v="2012-03-31T08:22:38"/>
    <n v="0"/>
    <n v="8.3666666666666671"/>
    <n v="8"/>
    <x v="13"/>
    <n v="0.1"/>
    <n v="0.84959999999999969"/>
    <b v="1"/>
  </r>
  <r>
    <n v="1932"/>
    <n v="2"/>
    <d v="2012-03-29T19:35:24"/>
    <d v="2012-05-28T19:35:00"/>
    <n v="10"/>
    <d v="2012-03-31T08:57:58"/>
    <n v="0"/>
    <n v="8.9499999999999993"/>
    <n v="9"/>
    <x v="4"/>
    <n v="0.1"/>
    <n v="0.84959999999999969"/>
    <b v="1"/>
  </r>
  <r>
    <n v="1933"/>
    <n v="1"/>
    <d v="2012-03-29T19:06:25"/>
    <d v="2012-05-28T19:06:00"/>
    <n v="12"/>
    <d v="2012-03-30T08:05:14"/>
    <n v="0"/>
    <n v="8.0833333333333339"/>
    <n v="8"/>
    <x v="13"/>
    <n v="8.3333333333333329E-2"/>
    <n v="0.56619444444444444"/>
    <b v="1"/>
  </r>
  <r>
    <n v="1934"/>
    <n v="1"/>
    <d v="2012-03-29T20:55:43"/>
    <d v="2012-05-28T20:55:00"/>
    <n v="8"/>
    <d v="2012-03-29T23:06:41"/>
    <n v="0"/>
    <n v="23.1"/>
    <n v="23"/>
    <x v="0"/>
    <n v="0.125"/>
    <n v="0.84929166666666667"/>
    <b v="1"/>
  </r>
  <r>
    <n v="1935"/>
    <n v="1"/>
    <d v="2012-03-29T22:33:52"/>
    <d v="2012-05-28T22:33:00"/>
    <n v="8"/>
    <d v="2012-03-30T06:45:23"/>
    <n v="0"/>
    <n v="6.75"/>
    <n v="7"/>
    <x v="18"/>
    <n v="0.125"/>
    <n v="0.84929166666666667"/>
    <b v="1"/>
  </r>
  <r>
    <n v="1936"/>
    <n v="5"/>
    <d v="2012-03-29T22:39:04"/>
    <d v="2012-05-28T22:39:00"/>
    <n v="24"/>
    <d v="2012-03-31T11:19:50"/>
    <n v="0"/>
    <n v="11.316666666666666"/>
    <n v="11"/>
    <x v="14"/>
    <n v="4.1666666666666664E-2"/>
    <n v="0.2815833333333333"/>
    <b v="1"/>
  </r>
  <r>
    <n v="1937"/>
    <n v="6"/>
    <d v="2012-03-29T23:56:39"/>
    <d v="2012-05-28T23:56:00"/>
    <n v="24"/>
    <d v="2012-04-02T20:37:44"/>
    <n v="0"/>
    <n v="20.616666666666667"/>
    <n v="21"/>
    <x v="12"/>
    <n v="4.1666666666666664E-2"/>
    <n v="0.35218749999999999"/>
    <b v="1"/>
  </r>
  <r>
    <n v="1938"/>
    <n v="2"/>
    <d v="2012-03-30T08:07:31"/>
    <d v="2012-05-29T08:07:00"/>
    <n v="10"/>
    <d v="2012-03-31T16:12:15"/>
    <n v="0"/>
    <n v="16.2"/>
    <n v="16"/>
    <x v="5"/>
    <n v="0.1"/>
    <n v="0.84959999999999969"/>
    <b v="1"/>
  </r>
  <r>
    <n v="1939"/>
    <n v="3"/>
    <d v="2012-03-30T08:27:02"/>
    <d v="2012-05-29T08:27:00"/>
    <n v="24"/>
    <d v="2012-04-01T13:02:57"/>
    <n v="0"/>
    <n v="13.033333333333333"/>
    <n v="13"/>
    <x v="11"/>
    <n v="4.1666666666666664E-2"/>
    <n v="0.18133000000000002"/>
    <b v="1"/>
  </r>
  <r>
    <n v="1940"/>
    <n v="5"/>
    <d v="2012-03-30T09:29:05"/>
    <d v="2012-05-29T09:29:00"/>
    <n v="24"/>
    <d v="2012-04-01T10:30:57"/>
    <n v="0"/>
    <n v="10.5"/>
    <n v="11"/>
    <x v="14"/>
    <n v="4.1666666666666664E-2"/>
    <n v="0.2815833333333333"/>
    <b v="1"/>
  </r>
  <r>
    <n v="1941"/>
    <n v="2"/>
    <d v="2012-03-30T10:30:32"/>
    <d v="2012-05-29T10:30:00"/>
    <n v="10"/>
    <d v="2012-03-31T10:39:10"/>
    <n v="0"/>
    <n v="10.65"/>
    <n v="11"/>
    <x v="14"/>
    <n v="0.1"/>
    <n v="0.84959999999999969"/>
    <b v="1"/>
  </r>
  <r>
    <n v="1942"/>
    <n v="7"/>
    <d v="2012-03-30T10:11:29"/>
    <d v="2012-05-29T10:11:00"/>
    <n v="24"/>
    <d v="2012-04-15T13:01:04"/>
    <n v="0"/>
    <n v="13.016666666666667"/>
    <n v="13"/>
    <x v="11"/>
    <n v="4.1666666666666664E-2"/>
    <n v="1.2958049999999997"/>
    <b v="1"/>
  </r>
  <r>
    <n v="1943"/>
    <n v="8"/>
    <d v="2012-03-30T11:15:17"/>
    <d v="2012-05-29T11:15:00"/>
    <n v="3"/>
    <d v="2012-04-06T12:15:54"/>
    <n v="0"/>
    <n v="12.25"/>
    <n v="12"/>
    <x v="8"/>
    <n v="0.33333333333333331"/>
    <n v="0.29998222222222221"/>
    <b v="1"/>
  </r>
  <r>
    <n v="1944"/>
    <n v="1"/>
    <d v="2012-03-30T11:46:13"/>
    <d v="2012-05-29T11:46:00"/>
    <n v="12"/>
    <d v="2012-03-31T10:02:46"/>
    <n v="0"/>
    <n v="10.033333333333333"/>
    <n v="10"/>
    <x v="10"/>
    <n v="8.3333333333333329E-2"/>
    <n v="0.56619444444444444"/>
    <b v="1"/>
  </r>
  <r>
    <n v="1945"/>
    <n v="2"/>
    <d v="2012-03-30T11:24:57"/>
    <d v="2012-05-29T11:24:00"/>
    <n v="10"/>
    <d v="2012-03-31T12:03:40"/>
    <n v="0"/>
    <n v="12.05"/>
    <n v="12"/>
    <x v="8"/>
    <n v="0.1"/>
    <n v="0.84959999999999969"/>
    <b v="1"/>
  </r>
  <r>
    <n v="1946"/>
    <n v="2"/>
    <d v="2012-03-30T11:23:48"/>
    <d v="2012-05-29T11:23:00"/>
    <n v="10"/>
    <d v="2012-03-31T09:11:31"/>
    <n v="0"/>
    <n v="9.1833333333333336"/>
    <n v="9"/>
    <x v="4"/>
    <n v="0.1"/>
    <n v="0.84959999999999969"/>
    <b v="1"/>
  </r>
  <r>
    <n v="1947"/>
    <n v="3"/>
    <d v="2012-03-30T11:46:08"/>
    <d v="2012-05-29T11:46:00"/>
    <n v="24"/>
    <d v="2012-04-02T12:15:18"/>
    <n v="0"/>
    <n v="12.25"/>
    <n v="12"/>
    <x v="8"/>
    <n v="4.1666666666666664E-2"/>
    <n v="0.18133000000000002"/>
    <b v="1"/>
  </r>
  <r>
    <n v="1948"/>
    <n v="2"/>
    <d v="2012-03-30T11:28:38"/>
    <d v="2012-05-29T11:28:00"/>
    <n v="10"/>
    <d v="2012-03-31T10:55:43"/>
    <n v="0"/>
    <n v="10.916666666666666"/>
    <n v="11"/>
    <x v="14"/>
    <n v="0.1"/>
    <n v="0.84959999999999969"/>
    <b v="1"/>
  </r>
  <r>
    <n v="1949"/>
    <n v="2"/>
    <d v="2012-03-30T12:51:43"/>
    <d v="2012-05-29T12:51:00"/>
    <n v="10"/>
    <d v="2012-03-31T11:28:30"/>
    <n v="0"/>
    <n v="11.466666666666667"/>
    <n v="11"/>
    <x v="14"/>
    <n v="0.1"/>
    <n v="0.84959999999999969"/>
    <b v="1"/>
  </r>
  <r>
    <n v="1950"/>
    <n v="6"/>
    <d v="2012-03-30T12:12:13"/>
    <d v="2012-05-29T12:12:00"/>
    <n v="24"/>
    <d v="2012-04-06T16:58:08"/>
    <n v="0"/>
    <n v="16.966666666666665"/>
    <n v="17"/>
    <x v="20"/>
    <n v="4.1666666666666664E-2"/>
    <n v="0.35218749999999999"/>
    <b v="1"/>
  </r>
  <r>
    <n v="1951"/>
    <n v="1"/>
    <d v="2012-03-30T13:57:23"/>
    <d v="2012-05-29T13:57:00"/>
    <n v="8"/>
    <d v="2012-03-31T11:08:17"/>
    <n v="0"/>
    <n v="11.133333333333333"/>
    <n v="11"/>
    <x v="14"/>
    <n v="0.125"/>
    <n v="0.84929166666666667"/>
    <b v="1"/>
  </r>
  <r>
    <n v="1952"/>
    <n v="1"/>
    <d v="2012-03-30T14:47:44"/>
    <d v="2012-04-01T20:46:50"/>
    <n v="12"/>
    <s v=""/>
    <n v="0"/>
    <s v="not cancelled"/>
    <s v="not cancelled"/>
    <x v="3"/>
    <n v="8.3333333333333329E-2"/>
    <n v="0.56619444444444444"/>
    <b v="0"/>
  </r>
  <r>
    <n v="1953"/>
    <n v="4"/>
    <d v="2012-03-30T15:58:33"/>
    <d v="2012-04-03T21:58:15"/>
    <n v="12"/>
    <s v=""/>
    <n v="0"/>
    <s v="not cancelled"/>
    <s v="not cancelled"/>
    <x v="3"/>
    <n v="8.3333333333333329E-2"/>
    <n v="1.448055119047619"/>
    <b v="0"/>
  </r>
  <r>
    <n v="1954"/>
    <n v="1"/>
    <d v="2012-03-30T15:29:52"/>
    <d v="2012-05-29T15:29:00"/>
    <n v="8"/>
    <d v="2012-03-31T21:20:17"/>
    <n v="0"/>
    <n v="21.333333333333332"/>
    <n v="21"/>
    <x v="12"/>
    <n v="0.125"/>
    <n v="0.84929166666666667"/>
    <b v="1"/>
  </r>
  <r>
    <n v="1955"/>
    <n v="4"/>
    <d v="2012-03-30T15:36:04"/>
    <d v="2012-05-29T15:36:00"/>
    <n v="12"/>
    <d v="2012-04-02T14:29:34"/>
    <n v="0"/>
    <n v="14.483333333333333"/>
    <n v="14"/>
    <x v="7"/>
    <n v="8.3333333333333329E-2"/>
    <n v="1.448055119047619"/>
    <b v="1"/>
  </r>
  <r>
    <n v="1956"/>
    <n v="6"/>
    <d v="2012-03-30T18:14:53"/>
    <d v="2012-05-29T18:14:00"/>
    <n v="24"/>
    <d v="2012-04-03T07:12:38"/>
    <n v="0"/>
    <n v="7.2"/>
    <n v="7"/>
    <x v="18"/>
    <n v="4.1666666666666664E-2"/>
    <n v="0.35218749999999999"/>
    <b v="1"/>
  </r>
  <r>
    <n v="1957"/>
    <n v="1"/>
    <d v="2012-03-30T18:40:13"/>
    <d v="2012-05-29T18:40:00"/>
    <n v="12"/>
    <d v="2012-03-31T17:22:47"/>
    <n v="0"/>
    <n v="17.366666666666667"/>
    <n v="17"/>
    <x v="20"/>
    <n v="8.3333333333333329E-2"/>
    <n v="0.56619444444444444"/>
    <b v="1"/>
  </r>
  <r>
    <n v="1958"/>
    <n v="8"/>
    <d v="2012-03-30T18:29:55"/>
    <d v="2012-05-29T18:29:00"/>
    <n v="3"/>
    <d v="2012-04-04T13:35:56"/>
    <n v="1"/>
    <n v="13.583333333333334"/>
    <n v="14"/>
    <x v="7"/>
    <n v="0.33333333333333331"/>
    <n v="0.29998222222222221"/>
    <b v="1"/>
  </r>
  <r>
    <n v="1959"/>
    <n v="2"/>
    <d v="2012-03-30T19:03:20"/>
    <d v="2012-05-29T19:03:00"/>
    <n v="10"/>
    <d v="2012-04-02T00:08:17"/>
    <n v="0"/>
    <n v="0.13333333333333333"/>
    <n v="0"/>
    <x v="2"/>
    <n v="0.1"/>
    <n v="0.84959999999999969"/>
    <b v="1"/>
  </r>
  <r>
    <n v="1960"/>
    <n v="6"/>
    <d v="2012-03-30T22:41:08"/>
    <d v="2012-05-29T22:41:00"/>
    <n v="24"/>
    <d v="2012-04-03T16:55:56"/>
    <n v="0"/>
    <n v="16.916666666666668"/>
    <n v="17"/>
    <x v="20"/>
    <n v="4.1666666666666664E-2"/>
    <n v="0.35218749999999999"/>
    <b v="1"/>
  </r>
  <r>
    <n v="1961"/>
    <n v="6"/>
    <d v="2012-03-30T22:24:44"/>
    <d v="2012-05-29T22:24:00"/>
    <n v="24"/>
    <d v="2012-04-02T14:39:53"/>
    <n v="0"/>
    <n v="14.65"/>
    <n v="15"/>
    <x v="17"/>
    <n v="4.1666666666666664E-2"/>
    <n v="0.35218749999999999"/>
    <b v="1"/>
  </r>
  <r>
    <n v="1962"/>
    <n v="4"/>
    <d v="2012-03-31T09:47:16"/>
    <d v="2012-05-30T09:47:00"/>
    <n v="12"/>
    <d v="2012-04-01T15:25:10"/>
    <n v="0"/>
    <n v="15.416666666666666"/>
    <n v="15"/>
    <x v="17"/>
    <n v="8.3333333333333329E-2"/>
    <n v="1.448055119047619"/>
    <b v="1"/>
  </r>
  <r>
    <n v="1963"/>
    <n v="2"/>
    <d v="2012-03-31T09:50:17"/>
    <d v="2012-05-30T09:50:00"/>
    <n v="10"/>
    <d v="2012-03-31T12:18:05"/>
    <n v="0"/>
    <n v="12.3"/>
    <n v="12"/>
    <x v="8"/>
    <n v="0.1"/>
    <n v="0.84959999999999969"/>
    <b v="1"/>
  </r>
  <r>
    <n v="1964"/>
    <n v="3"/>
    <d v="2012-03-31T10:51:47"/>
    <d v="2012-05-30T10:51:00"/>
    <n v="24"/>
    <d v="2012-04-02T12:05:31"/>
    <n v="0"/>
    <n v="12.083333333333334"/>
    <n v="12"/>
    <x v="8"/>
    <n v="4.1666666666666664E-2"/>
    <n v="0.18133000000000002"/>
    <b v="1"/>
  </r>
  <r>
    <n v="1965"/>
    <n v="2"/>
    <d v="2012-03-31T10:00:10"/>
    <d v="2012-05-30T10:00:00"/>
    <n v="10"/>
    <d v="2012-04-01T17:06:32"/>
    <n v="0"/>
    <n v="17.100000000000001"/>
    <n v="17"/>
    <x v="20"/>
    <n v="0.1"/>
    <n v="0.84959999999999969"/>
    <b v="1"/>
  </r>
  <r>
    <n v="1966"/>
    <n v="2"/>
    <d v="2012-03-31T10:10:27"/>
    <d v="2012-05-30T10:10:00"/>
    <n v="10"/>
    <d v="2012-04-01T10:01:15"/>
    <n v="0"/>
    <n v="10.016666666666667"/>
    <n v="10"/>
    <x v="10"/>
    <n v="0.1"/>
    <n v="0.84959999999999969"/>
    <b v="1"/>
  </r>
  <r>
    <n v="1967"/>
    <n v="1"/>
    <d v="2012-03-31T11:13:10"/>
    <d v="2012-05-30T11:13:00"/>
    <n v="12"/>
    <d v="2012-04-01T10:46:42"/>
    <n v="0"/>
    <n v="10.766666666666667"/>
    <n v="11"/>
    <x v="14"/>
    <n v="8.3333333333333329E-2"/>
    <n v="0.56619444444444444"/>
    <b v="1"/>
  </r>
  <r>
    <n v="1968"/>
    <n v="1"/>
    <d v="2012-03-31T12:31:21"/>
    <d v="2012-05-30T12:31:00"/>
    <n v="12"/>
    <d v="2012-04-01T09:18:58"/>
    <n v="0"/>
    <n v="9.3000000000000007"/>
    <n v="9"/>
    <x v="4"/>
    <n v="8.3333333333333329E-2"/>
    <n v="0.56619444444444444"/>
    <b v="1"/>
  </r>
  <r>
    <n v="1969"/>
    <n v="1"/>
    <d v="2012-03-31T12:58:16"/>
    <d v="2012-05-30T12:58:00"/>
    <n v="8"/>
    <d v="2012-03-31T21:51:59"/>
    <n v="0"/>
    <n v="21.85"/>
    <n v="22"/>
    <x v="9"/>
    <n v="0.125"/>
    <n v="0.84929166666666667"/>
    <b v="1"/>
  </r>
  <r>
    <n v="1970"/>
    <n v="2"/>
    <d v="2012-03-31T14:26:42"/>
    <d v="2012-05-30T14:26:00"/>
    <n v="10"/>
    <d v="2012-04-01T16:52:22"/>
    <n v="0"/>
    <n v="16.866666666666667"/>
    <n v="17"/>
    <x v="20"/>
    <n v="0.1"/>
    <n v="0.84959999999999969"/>
    <b v="1"/>
  </r>
  <r>
    <n v="1971"/>
    <n v="3"/>
    <d v="2012-03-31T14:57:43"/>
    <d v="2012-05-30T14:57:00"/>
    <n v="24"/>
    <d v="2012-04-03T15:18:40"/>
    <n v="0"/>
    <n v="15.3"/>
    <n v="15"/>
    <x v="17"/>
    <n v="4.1666666666666664E-2"/>
    <n v="0.18133000000000002"/>
    <b v="1"/>
  </r>
  <r>
    <n v="1972"/>
    <n v="1"/>
    <d v="2012-03-31T14:14:22"/>
    <d v="2012-04-05T10:14:00"/>
    <n v="12"/>
    <d v="2012-04-01T15:53:11"/>
    <n v="0"/>
    <n v="15.883333333333333"/>
    <n v="16"/>
    <x v="5"/>
    <n v="8.3333333333333329E-2"/>
    <n v="0.56619444444444444"/>
    <b v="1"/>
  </r>
  <r>
    <n v="1973"/>
    <n v="3"/>
    <d v="2012-03-31T15:15:41"/>
    <d v="2012-05-30T15:15:00"/>
    <n v="24"/>
    <d v="2012-04-02T21:47:50"/>
    <n v="0"/>
    <n v="21.783333333333335"/>
    <n v="22"/>
    <x v="9"/>
    <n v="4.1666666666666664E-2"/>
    <n v="0.18133000000000002"/>
    <b v="1"/>
  </r>
  <r>
    <n v="1974"/>
    <n v="1"/>
    <d v="2012-03-31T16:31:53"/>
    <d v="2012-04-03T01:31:35"/>
    <n v="12"/>
    <s v=""/>
    <n v="0"/>
    <s v="not cancelled"/>
    <s v="not cancelled"/>
    <x v="3"/>
    <n v="8.3333333333333329E-2"/>
    <n v="0.56619444444444444"/>
    <b v="0"/>
  </r>
  <r>
    <n v="1975"/>
    <n v="1"/>
    <d v="2012-03-31T16:48:26"/>
    <d v="2012-05-30T16:48:00"/>
    <n v="8"/>
    <d v="2012-04-01T09:08:48"/>
    <n v="0"/>
    <n v="9.1333333333333329"/>
    <n v="9"/>
    <x v="4"/>
    <n v="0.125"/>
    <n v="0.84929166666666667"/>
    <b v="1"/>
  </r>
  <r>
    <n v="1976"/>
    <n v="2"/>
    <d v="2012-03-31T17:52:52"/>
    <d v="2012-05-30T17:52:00"/>
    <n v="10"/>
    <d v="2012-04-01T11:54:31"/>
    <n v="0"/>
    <n v="11.9"/>
    <n v="12"/>
    <x v="8"/>
    <n v="0.1"/>
    <n v="0.84959999999999969"/>
    <b v="1"/>
  </r>
  <r>
    <n v="1977"/>
    <n v="1"/>
    <d v="2012-03-31T18:45:49"/>
    <d v="2012-05-30T18:45:00"/>
    <n v="12"/>
    <d v="2012-04-01T14:14:37"/>
    <n v="0"/>
    <n v="14.233333333333333"/>
    <n v="14"/>
    <x v="7"/>
    <n v="8.3333333333333329E-2"/>
    <n v="0.56619444444444444"/>
    <b v="1"/>
  </r>
  <r>
    <n v="1978"/>
    <n v="6"/>
    <d v="2012-03-31T18:02:14"/>
    <d v="2012-04-05T05:02:00"/>
    <n v="24"/>
    <d v="2012-04-04T13:03:58"/>
    <n v="0"/>
    <n v="13.05"/>
    <n v="13"/>
    <x v="11"/>
    <n v="4.1666666666666664E-2"/>
    <n v="0.35218749999999999"/>
    <b v="1"/>
  </r>
  <r>
    <n v="1979"/>
    <n v="6"/>
    <d v="2012-03-31T18:06:30"/>
    <d v="2012-05-30T18:06:00"/>
    <n v="24"/>
    <d v="2012-04-04T12:26:43"/>
    <n v="0"/>
    <n v="12.433333333333334"/>
    <n v="12"/>
    <x v="8"/>
    <n v="4.1666666666666664E-2"/>
    <n v="0.35218749999999999"/>
    <b v="1"/>
  </r>
  <r>
    <n v="1980"/>
    <n v="1"/>
    <d v="2012-03-31T20:07:12"/>
    <d v="2012-05-30T20:07:00"/>
    <n v="8"/>
    <d v="2012-03-31T23:18:40"/>
    <n v="0"/>
    <n v="23.3"/>
    <n v="23"/>
    <x v="0"/>
    <n v="0.125"/>
    <n v="0.84929166666666667"/>
    <b v="1"/>
  </r>
  <r>
    <n v="1981"/>
    <n v="11"/>
    <d v="2012-03-31T21:11:54"/>
    <d v="2012-05-30T21:11:00"/>
    <n v="1"/>
    <d v="2012-04-07T21:04:04"/>
    <n v="3"/>
    <n v="21.066666666666666"/>
    <n v="21"/>
    <x v="12"/>
    <n v="1"/>
    <n v="1"/>
    <b v="1"/>
  </r>
  <r>
    <n v="1982"/>
    <n v="3"/>
    <d v="2012-04-01T03:28:00"/>
    <d v="2012-04-05T17:27:08"/>
    <n v="24"/>
    <s v=""/>
    <n v="0"/>
    <s v="not cancelled"/>
    <s v="not cancelled"/>
    <x v="3"/>
    <n v="4.1666666666666664E-2"/>
    <n v="0.18133000000000002"/>
    <b v="0"/>
  </r>
  <r>
    <n v="1983"/>
    <n v="3"/>
    <d v="2012-04-01T03:02:37"/>
    <d v="2012-05-31T03:02:00"/>
    <n v="24"/>
    <d v="2012-04-02T09:50:51"/>
    <n v="0"/>
    <n v="9.8333333333333339"/>
    <n v="10"/>
    <x v="10"/>
    <n v="4.1666666666666664E-2"/>
    <n v="0.18133000000000002"/>
    <b v="1"/>
  </r>
  <r>
    <n v="1984"/>
    <n v="6"/>
    <d v="2012-04-01T04:01:55"/>
    <d v="2012-05-31T04:01:00"/>
    <n v="24"/>
    <d v="2012-04-03T03:51:47"/>
    <n v="0"/>
    <n v="3.85"/>
    <n v="4"/>
    <x v="24"/>
    <n v="4.1666666666666664E-2"/>
    <n v="0.35218749999999999"/>
    <b v="1"/>
  </r>
  <r>
    <n v="1985"/>
    <n v="5"/>
    <d v="2012-04-01T07:39:13"/>
    <d v="2012-05-31T07:39:00"/>
    <n v="24"/>
    <d v="2012-04-04T10:53:09"/>
    <n v="0"/>
    <n v="10.883333333333333"/>
    <n v="11"/>
    <x v="14"/>
    <n v="4.1666666666666664E-2"/>
    <n v="0.2815833333333333"/>
    <b v="1"/>
  </r>
  <r>
    <n v="1986"/>
    <n v="1"/>
    <d v="2012-04-01T09:48:25"/>
    <d v="2012-05-31T09:48:00"/>
    <n v="8"/>
    <d v="2012-04-02T13:01:55"/>
    <n v="0"/>
    <n v="13.016666666666667"/>
    <n v="13"/>
    <x v="11"/>
    <n v="0.125"/>
    <n v="0.84929166666666667"/>
    <b v="1"/>
  </r>
  <r>
    <n v="1987"/>
    <n v="1"/>
    <d v="2012-04-01T09:52:30"/>
    <d v="2012-05-31T09:52:00"/>
    <n v="8"/>
    <d v="2012-04-01T11:44:09"/>
    <n v="0"/>
    <n v="11.733333333333333"/>
    <n v="12"/>
    <x v="8"/>
    <n v="0.125"/>
    <n v="0.84929166666666667"/>
    <b v="1"/>
  </r>
  <r>
    <n v="1988"/>
    <n v="4"/>
    <d v="2012-04-01T10:33:17"/>
    <d v="2012-05-31T10:33:00"/>
    <n v="12"/>
    <d v="2012-04-04T10:40:43"/>
    <n v="0"/>
    <n v="10.666666666666666"/>
    <n v="11"/>
    <x v="14"/>
    <n v="8.3333333333333329E-2"/>
    <n v="1.448055119047619"/>
    <b v="1"/>
  </r>
  <r>
    <n v="1989"/>
    <n v="7"/>
    <d v="2012-04-01T10:32:48"/>
    <d v="2012-04-05T13:32:00"/>
    <n v="24"/>
    <s v=""/>
    <n v="0"/>
    <s v="not cancelled"/>
    <s v="not cancelled"/>
    <x v="3"/>
    <n v="4.1666666666666664E-2"/>
    <n v="1.2958049999999997"/>
    <b v="0"/>
  </r>
  <r>
    <n v="1990"/>
    <n v="1"/>
    <d v="2012-04-01T11:29:04"/>
    <d v="2012-04-04T02:29:00"/>
    <n v="8"/>
    <d v="2012-04-02T09:13:52"/>
    <n v="0"/>
    <n v="9.2166666666666668"/>
    <n v="9"/>
    <x v="4"/>
    <n v="0.125"/>
    <n v="0.84929166666666667"/>
    <b v="1"/>
  </r>
  <r>
    <n v="1991"/>
    <n v="3"/>
    <d v="2012-04-01T11:57:26"/>
    <d v="2012-04-04T00:56:27"/>
    <n v="24"/>
    <s v=""/>
    <n v="0"/>
    <s v="not cancelled"/>
    <s v="not cancelled"/>
    <x v="3"/>
    <n v="4.1666666666666664E-2"/>
    <n v="0.18133000000000002"/>
    <b v="0"/>
  </r>
  <r>
    <n v="1992"/>
    <n v="2"/>
    <d v="2012-04-01T11:54:01"/>
    <d v="2012-05-31T11:54:00"/>
    <n v="10"/>
    <d v="2012-04-02T09:50:15"/>
    <n v="0"/>
    <n v="9.8333333333333339"/>
    <n v="10"/>
    <x v="10"/>
    <n v="0.1"/>
    <n v="0.84959999999999969"/>
    <b v="1"/>
  </r>
  <r>
    <n v="1993"/>
    <n v="3"/>
    <d v="2012-04-01T12:50:52"/>
    <d v="2012-05-31T12:50:00"/>
    <n v="24"/>
    <d v="2012-04-03T12:25:12"/>
    <n v="0"/>
    <n v="12.416666666666666"/>
    <n v="12"/>
    <x v="8"/>
    <n v="4.1666666666666664E-2"/>
    <n v="0.18133000000000002"/>
    <b v="1"/>
  </r>
  <r>
    <n v="1994"/>
    <n v="2"/>
    <d v="2012-04-01T12:31:33"/>
    <d v="2012-05-31T12:31:00"/>
    <n v="10"/>
    <d v="2012-04-02T07:04:18"/>
    <n v="0"/>
    <n v="7.0666666666666664"/>
    <n v="7"/>
    <x v="18"/>
    <n v="0.1"/>
    <n v="0.84959999999999969"/>
    <b v="1"/>
  </r>
  <r>
    <n v="1995"/>
    <n v="1"/>
    <d v="2012-04-01T12:23:53"/>
    <d v="2012-05-31T12:23:00"/>
    <n v="8"/>
    <d v="2012-04-02T17:00:02"/>
    <n v="0"/>
    <n v="17"/>
    <n v="17"/>
    <x v="20"/>
    <n v="0.125"/>
    <n v="0.84929166666666667"/>
    <b v="1"/>
  </r>
  <r>
    <n v="1996"/>
    <n v="5"/>
    <d v="2012-04-01T12:03:52"/>
    <d v="2012-05-31T12:03:00"/>
    <n v="24"/>
    <d v="2012-04-05T12:16:27"/>
    <n v="0"/>
    <n v="12.266666666666667"/>
    <n v="12"/>
    <x v="8"/>
    <n v="4.1666666666666664E-2"/>
    <n v="0.2815833333333333"/>
    <b v="1"/>
  </r>
  <r>
    <n v="1997"/>
    <n v="7"/>
    <d v="2012-04-01T13:57:35"/>
    <d v="2012-04-04T09:57:07"/>
    <n v="24"/>
    <s v=""/>
    <n v="0"/>
    <s v="not cancelled"/>
    <s v="not cancelled"/>
    <x v="3"/>
    <n v="4.1666666666666664E-2"/>
    <n v="1.2958049999999997"/>
    <b v="0"/>
  </r>
  <r>
    <n v="1998"/>
    <n v="6"/>
    <d v="2012-04-01T13:04:24"/>
    <d v="2012-05-31T13:04:00"/>
    <n v="24"/>
    <d v="2012-04-08T11:24:19"/>
    <n v="0"/>
    <n v="11.4"/>
    <n v="11"/>
    <x v="14"/>
    <n v="4.1666666666666664E-2"/>
    <n v="0.35218749999999999"/>
    <b v="1"/>
  </r>
  <r>
    <n v="1999"/>
    <n v="4"/>
    <d v="2012-04-01T13:19:13"/>
    <d v="2012-04-04T19:18:46"/>
    <n v="12"/>
    <s v=""/>
    <n v="0"/>
    <s v="not cancelled"/>
    <s v="not cancelled"/>
    <x v="3"/>
    <n v="8.3333333333333329E-2"/>
    <n v="1.448055119047619"/>
    <b v="0"/>
  </r>
  <r>
    <n v="2000"/>
    <n v="2"/>
    <d v="2012-04-01T14:08:41"/>
    <d v="2012-05-31T14:08:00"/>
    <n v="10"/>
    <d v="2012-04-03T15:42:39"/>
    <n v="0"/>
    <n v="15.7"/>
    <n v="16"/>
    <x v="5"/>
    <n v="0.1"/>
    <n v="0.84959999999999969"/>
    <b v="1"/>
  </r>
  <r>
    <n v="2001"/>
    <n v="4"/>
    <d v="2012-04-01T15:06:03"/>
    <d v="2012-05-31T15:06:00"/>
    <n v="12"/>
    <d v="2012-04-05T02:24:36"/>
    <n v="0"/>
    <n v="2.4"/>
    <n v="2"/>
    <x v="16"/>
    <n v="8.3333333333333329E-2"/>
    <n v="1.448055119047619"/>
    <b v="1"/>
  </r>
  <r>
    <n v="2002"/>
    <n v="1"/>
    <d v="2012-04-01T16:31:49"/>
    <d v="2012-05-31T16:31:00"/>
    <n v="8"/>
    <d v="2012-04-02T15:02:11"/>
    <n v="0"/>
    <n v="15.033333333333333"/>
    <n v="15"/>
    <x v="17"/>
    <n v="0.125"/>
    <n v="0.84929166666666667"/>
    <b v="1"/>
  </r>
  <r>
    <n v="2003"/>
    <n v="3"/>
    <d v="2012-04-01T17:26:27"/>
    <d v="2012-05-31T17:26:00"/>
    <n v="24"/>
    <d v="2012-04-04T07:09:42"/>
    <n v="0"/>
    <n v="7.15"/>
    <n v="7"/>
    <x v="18"/>
    <n v="4.1666666666666664E-2"/>
    <n v="0.18133000000000002"/>
    <b v="1"/>
  </r>
  <r>
    <n v="2004"/>
    <n v="1"/>
    <d v="2012-04-01T20:38:04"/>
    <d v="2012-05-31T20:38:00"/>
    <n v="8"/>
    <d v="2012-04-02T06:38:00"/>
    <n v="0"/>
    <n v="6.6333333333333329"/>
    <n v="7"/>
    <x v="18"/>
    <n v="0.125"/>
    <n v="0.84929166666666667"/>
    <b v="1"/>
  </r>
  <r>
    <n v="2005"/>
    <n v="1"/>
    <d v="2012-04-01T20:40:20"/>
    <d v="2012-04-04T06:39:22"/>
    <n v="8"/>
    <s v=""/>
    <n v="0"/>
    <s v="not cancelled"/>
    <s v="not cancelled"/>
    <x v="3"/>
    <n v="0.125"/>
    <n v="0.84929166666666667"/>
    <b v="0"/>
  </r>
  <r>
    <n v="2006"/>
    <n v="4"/>
    <d v="2012-04-01T21:12:01"/>
    <d v="2012-05-31T21:12:00"/>
    <n v="12"/>
    <d v="2012-04-03T15:07:02"/>
    <n v="0"/>
    <n v="15.116666666666667"/>
    <n v="15"/>
    <x v="17"/>
    <n v="8.3333333333333329E-2"/>
    <n v="1.448055119047619"/>
    <b v="1"/>
  </r>
  <r>
    <n v="2007"/>
    <n v="1"/>
    <d v="2012-04-02T05:46:28"/>
    <d v="2012-06-01T05:46:00"/>
    <n v="12"/>
    <d v="2012-04-03T10:47:19"/>
    <n v="0"/>
    <n v="10.783333333333333"/>
    <n v="11"/>
    <x v="14"/>
    <n v="8.3333333333333329E-2"/>
    <n v="0.56619444444444444"/>
    <b v="1"/>
  </r>
  <r>
    <n v="2008"/>
    <n v="10"/>
    <d v="2012-04-02T08:13:00"/>
    <d v="2012-06-01T08:13:00"/>
    <n v="1"/>
    <d v="2012-04-09T15:40:39"/>
    <n v="4"/>
    <n v="15.666666666666666"/>
    <n v="16"/>
    <x v="5"/>
    <n v="1"/>
    <n v="2.5716000000000001"/>
    <b v="1"/>
  </r>
  <r>
    <n v="2009"/>
    <n v="2"/>
    <d v="2012-04-02T08:34:48"/>
    <d v="2012-06-01T08:34:00"/>
    <n v="10"/>
    <d v="2012-04-03T19:23:26"/>
    <n v="0"/>
    <n v="19.383333333333333"/>
    <n v="19"/>
    <x v="6"/>
    <n v="0.1"/>
    <n v="0.84959999999999969"/>
    <b v="1"/>
  </r>
  <r>
    <n v="2010"/>
    <n v="2"/>
    <d v="2012-04-02T08:24:41"/>
    <d v="2012-06-01T08:24:00"/>
    <n v="10"/>
    <d v="2012-04-02T13:21:27"/>
    <n v="0"/>
    <n v="13.35"/>
    <n v="13"/>
    <x v="11"/>
    <n v="0.1"/>
    <n v="0.84959999999999969"/>
    <b v="1"/>
  </r>
  <r>
    <n v="2011"/>
    <n v="1"/>
    <d v="2012-04-02T10:31:15"/>
    <d v="2012-06-01T10:31:00"/>
    <n v="8"/>
    <d v="2012-04-03T18:38:17"/>
    <n v="0"/>
    <n v="18.633333333333333"/>
    <n v="19"/>
    <x v="6"/>
    <n v="0.125"/>
    <n v="0.84929166666666667"/>
    <b v="1"/>
  </r>
  <r>
    <n v="2012"/>
    <n v="4"/>
    <d v="2012-04-02T15:00:11"/>
    <d v="2012-04-07T10:00:00"/>
    <n v="12"/>
    <d v="2012-04-05T16:40:03"/>
    <n v="0"/>
    <n v="16.666666666666668"/>
    <n v="17"/>
    <x v="20"/>
    <n v="8.3333333333333329E-2"/>
    <n v="1.448055119047619"/>
    <b v="1"/>
  </r>
  <r>
    <n v="2013"/>
    <n v="1"/>
    <d v="2012-04-02T16:47:19"/>
    <d v="2012-06-01T16:47:00"/>
    <n v="8"/>
    <d v="2012-04-03T18:43:38"/>
    <n v="0"/>
    <n v="18.716666666666665"/>
    <n v="19"/>
    <x v="6"/>
    <n v="0.125"/>
    <n v="0.84929166666666667"/>
    <b v="1"/>
  </r>
  <r>
    <n v="2014"/>
    <n v="1"/>
    <d v="2012-04-02T17:19:53"/>
    <d v="2012-06-01T17:19:00"/>
    <n v="8"/>
    <d v="2012-04-03T16:05:16"/>
    <n v="0"/>
    <n v="16.083333333333332"/>
    <n v="16"/>
    <x v="5"/>
    <n v="0.125"/>
    <n v="0.84929166666666667"/>
    <b v="1"/>
  </r>
  <r>
    <n v="2015"/>
    <n v="11"/>
    <d v="2012-04-02T17:32:39"/>
    <d v="2012-06-01T17:32:00"/>
    <n v="1"/>
    <d v="2012-04-09T10:46:32"/>
    <n v="3"/>
    <n v="10.766666666666667"/>
    <n v="11"/>
    <x v="14"/>
    <n v="1"/>
    <n v="1"/>
    <b v="1"/>
  </r>
  <r>
    <n v="2016"/>
    <n v="2"/>
    <d v="2012-04-02T17:16:07"/>
    <d v="2012-06-01T17:16:00"/>
    <n v="10"/>
    <d v="2012-04-03T10:27:13"/>
    <n v="0"/>
    <n v="10.45"/>
    <n v="10"/>
    <x v="10"/>
    <n v="0.1"/>
    <n v="0.84959999999999969"/>
    <b v="1"/>
  </r>
  <r>
    <n v="2017"/>
    <n v="11"/>
    <d v="2012-04-02T17:19:17"/>
    <d v="2012-06-01T17:19:00"/>
    <n v="1"/>
    <d v="2012-04-09T09:57:46"/>
    <n v="4"/>
    <n v="9.9499999999999993"/>
    <n v="10"/>
    <x v="10"/>
    <n v="1"/>
    <n v="1"/>
    <b v="1"/>
  </r>
  <r>
    <n v="2018"/>
    <n v="2"/>
    <d v="2012-04-02T17:06:52"/>
    <d v="2012-06-01T17:06:00"/>
    <n v="10"/>
    <d v="2012-04-04T10:48:21"/>
    <n v="0"/>
    <n v="10.8"/>
    <n v="11"/>
    <x v="14"/>
    <n v="0.1"/>
    <n v="0.84959999999999969"/>
    <b v="1"/>
  </r>
  <r>
    <n v="2019"/>
    <n v="1"/>
    <d v="2012-04-02T18:23:49"/>
    <d v="2012-06-01T18:23:00"/>
    <n v="12"/>
    <d v="2012-04-03T11:17:20"/>
    <n v="0"/>
    <n v="11.283333333333333"/>
    <n v="11"/>
    <x v="14"/>
    <n v="8.3333333333333329E-2"/>
    <n v="0.56619444444444444"/>
    <b v="1"/>
  </r>
  <r>
    <n v="2020"/>
    <n v="1"/>
    <d v="2012-04-02T18:19:51"/>
    <d v="2012-06-01T18:19:00"/>
    <n v="12"/>
    <d v="2012-04-03T11:17:32"/>
    <n v="0"/>
    <n v="11.283333333333333"/>
    <n v="11"/>
    <x v="14"/>
    <n v="8.3333333333333329E-2"/>
    <n v="0.56619444444444444"/>
    <b v="1"/>
  </r>
  <r>
    <n v="2021"/>
    <n v="1"/>
    <d v="2012-04-02T20:49:53"/>
    <d v="2012-06-01T20:49:00"/>
    <n v="8"/>
    <d v="2012-04-03T11:47:27"/>
    <n v="0"/>
    <n v="11.783333333333333"/>
    <n v="12"/>
    <x v="8"/>
    <n v="0.125"/>
    <n v="0.84929166666666667"/>
    <b v="1"/>
  </r>
  <r>
    <n v="2022"/>
    <n v="1"/>
    <d v="2012-04-02T20:12:45"/>
    <d v="2012-06-01T20:12:00"/>
    <n v="12"/>
    <d v="2012-04-04T10:41:39"/>
    <n v="0"/>
    <n v="10.683333333333334"/>
    <n v="11"/>
    <x v="14"/>
    <n v="8.3333333333333329E-2"/>
    <n v="0.56619444444444444"/>
    <b v="1"/>
  </r>
  <r>
    <n v="2023"/>
    <n v="5"/>
    <d v="2012-04-02T20:04:20"/>
    <d v="2012-06-01T20:04:00"/>
    <n v="24"/>
    <d v="2012-04-05T11:40:26"/>
    <n v="0"/>
    <n v="11.666666666666666"/>
    <n v="12"/>
    <x v="8"/>
    <n v="4.1666666666666664E-2"/>
    <n v="0.2815833333333333"/>
    <b v="1"/>
  </r>
  <r>
    <n v="2024"/>
    <n v="4"/>
    <d v="2012-04-02T21:29:46"/>
    <d v="2012-04-05T04:29:22"/>
    <n v="12"/>
    <s v=""/>
    <n v="0"/>
    <s v="not cancelled"/>
    <s v="not cancelled"/>
    <x v="3"/>
    <n v="8.3333333333333329E-2"/>
    <n v="1.448055119047619"/>
    <b v="0"/>
  </r>
  <r>
    <n v="2025"/>
    <n v="3"/>
    <d v="2012-04-03T00:07:35"/>
    <d v="2012-04-06T16:06:49"/>
    <n v="24"/>
    <s v=""/>
    <n v="0"/>
    <s v="not cancelled"/>
    <s v="not cancelled"/>
    <x v="3"/>
    <n v="4.1666666666666664E-2"/>
    <n v="0.18133000000000002"/>
    <b v="0"/>
  </r>
  <r>
    <n v="2026"/>
    <n v="2"/>
    <d v="2012-04-03T08:42:17"/>
    <d v="2012-04-06T23:41:55"/>
    <n v="10"/>
    <s v=""/>
    <n v="0"/>
    <s v="not cancelled"/>
    <s v="not cancelled"/>
    <x v="3"/>
    <n v="0.1"/>
    <n v="0.84959999999999969"/>
    <b v="0"/>
  </r>
  <r>
    <n v="2027"/>
    <n v="3"/>
    <d v="2012-04-03T08:03:05"/>
    <d v="2012-06-02T08:03:00"/>
    <n v="24"/>
    <d v="2012-04-05T17:14:19"/>
    <n v="0"/>
    <n v="17.233333333333334"/>
    <n v="17"/>
    <x v="20"/>
    <n v="4.1666666666666664E-2"/>
    <n v="0.18133000000000002"/>
    <b v="1"/>
  </r>
  <r>
    <n v="2028"/>
    <n v="2"/>
    <d v="2012-04-03T08:19:11"/>
    <d v="2012-06-02T08:19:00"/>
    <n v="10"/>
    <d v="2012-04-04T15:40:09"/>
    <n v="0"/>
    <n v="15.666666666666666"/>
    <n v="16"/>
    <x v="5"/>
    <n v="0.1"/>
    <n v="0.84959999999999969"/>
    <b v="1"/>
  </r>
  <r>
    <n v="2029"/>
    <n v="1"/>
    <d v="2012-04-03T08:42:13"/>
    <d v="2012-06-02T08:42:00"/>
    <n v="8"/>
    <d v="2012-04-04T10:03:22"/>
    <n v="0"/>
    <n v="10.050000000000001"/>
    <n v="10"/>
    <x v="10"/>
    <n v="0.125"/>
    <n v="0.84929166666666667"/>
    <b v="1"/>
  </r>
  <r>
    <n v="2030"/>
    <n v="1"/>
    <d v="2012-04-03T08:16:51"/>
    <d v="2012-06-02T08:16:00"/>
    <n v="8"/>
    <d v="2012-04-03T11:15:29"/>
    <n v="0"/>
    <n v="11.25"/>
    <n v="11"/>
    <x v="14"/>
    <n v="0.125"/>
    <n v="0.84929166666666667"/>
    <b v="1"/>
  </r>
  <r>
    <n v="2031"/>
    <n v="5"/>
    <d v="2012-04-03T08:05:59"/>
    <d v="2012-04-05T18:05:02"/>
    <n v="24"/>
    <s v=""/>
    <n v="0"/>
    <s v="not cancelled"/>
    <s v="not cancelled"/>
    <x v="3"/>
    <n v="4.1666666666666664E-2"/>
    <n v="0.2815833333333333"/>
    <b v="0"/>
  </r>
  <r>
    <n v="2032"/>
    <n v="2"/>
    <d v="2012-04-03T10:26:40"/>
    <d v="2012-06-02T10:26:00"/>
    <n v="10"/>
    <d v="2012-04-04T11:04:22"/>
    <n v="0"/>
    <n v="11.066666666666666"/>
    <n v="11"/>
    <x v="14"/>
    <n v="0.1"/>
    <n v="0.84959999999999969"/>
    <b v="1"/>
  </r>
  <r>
    <n v="2033"/>
    <n v="4"/>
    <d v="2012-04-03T10:42:52"/>
    <d v="2012-06-02T10:42:00"/>
    <n v="12"/>
    <d v="2012-04-05T10:52:13"/>
    <n v="0"/>
    <n v="10.866666666666667"/>
    <n v="11"/>
    <x v="14"/>
    <n v="8.3333333333333329E-2"/>
    <n v="1.448055119047619"/>
    <b v="1"/>
  </r>
  <r>
    <n v="2034"/>
    <n v="5"/>
    <d v="2012-04-03T10:17:08"/>
    <d v="2012-06-02T10:17:00"/>
    <n v="24"/>
    <d v="2012-04-07T10:17:28"/>
    <n v="0"/>
    <n v="10.283333333333333"/>
    <n v="10"/>
    <x v="10"/>
    <n v="4.1666666666666664E-2"/>
    <n v="0.2815833333333333"/>
    <b v="1"/>
  </r>
  <r>
    <n v="2035"/>
    <n v="2"/>
    <d v="2012-04-03T11:31:39"/>
    <d v="2012-06-02T11:31:00"/>
    <n v="10"/>
    <d v="2012-04-04T10:20:34"/>
    <n v="0"/>
    <n v="10.333333333333334"/>
    <n v="10"/>
    <x v="10"/>
    <n v="0.1"/>
    <n v="0.84959999999999969"/>
    <b v="1"/>
  </r>
  <r>
    <n v="2036"/>
    <n v="1"/>
    <d v="2012-04-03T11:09:47"/>
    <d v="2012-06-02T11:09:00"/>
    <n v="12"/>
    <d v="2012-04-04T13:33:16"/>
    <n v="0"/>
    <n v="13.55"/>
    <n v="14"/>
    <x v="7"/>
    <n v="8.3333333333333329E-2"/>
    <n v="0.56619444444444444"/>
    <b v="1"/>
  </r>
  <r>
    <n v="2037"/>
    <n v="5"/>
    <d v="2012-04-03T11:07:13"/>
    <d v="2012-06-02T11:07:00"/>
    <n v="24"/>
    <d v="2012-04-07T12:35:00"/>
    <n v="0"/>
    <n v="12.583333333333334"/>
    <n v="13"/>
    <x v="11"/>
    <n v="4.1666666666666664E-2"/>
    <n v="0.2815833333333333"/>
    <b v="1"/>
  </r>
  <r>
    <n v="2038"/>
    <n v="2"/>
    <d v="2012-04-03T16:25:45"/>
    <d v="2012-06-02T16:25:00"/>
    <n v="10"/>
    <d v="2012-04-04T07:11:54"/>
    <n v="0"/>
    <n v="7.1833333333333336"/>
    <n v="7"/>
    <x v="18"/>
    <n v="0.1"/>
    <n v="0.84959999999999969"/>
    <b v="1"/>
  </r>
  <r>
    <n v="2039"/>
    <n v="2"/>
    <d v="2012-04-03T16:20:06"/>
    <d v="2012-06-02T16:20:00"/>
    <n v="10"/>
    <d v="2012-04-04T10:49:59"/>
    <n v="0"/>
    <n v="10.816666666666666"/>
    <n v="11"/>
    <x v="14"/>
    <n v="0.1"/>
    <n v="0.84959999999999969"/>
    <b v="1"/>
  </r>
  <r>
    <n v="2040"/>
    <n v="3"/>
    <d v="2012-04-03T16:42:19"/>
    <d v="2012-06-02T16:42:00"/>
    <n v="24"/>
    <d v="2012-04-06T08:51:47"/>
    <n v="0"/>
    <n v="8.85"/>
    <n v="9"/>
    <x v="4"/>
    <n v="4.1666666666666664E-2"/>
    <n v="0.18133000000000002"/>
    <b v="1"/>
  </r>
  <r>
    <n v="2041"/>
    <n v="2"/>
    <d v="2012-04-03T17:15:51"/>
    <d v="2012-06-02T17:15:00"/>
    <n v="10"/>
    <d v="2012-04-04T12:34:50"/>
    <n v="0"/>
    <n v="12.566666666666666"/>
    <n v="13"/>
    <x v="11"/>
    <n v="0.1"/>
    <n v="0.84959999999999969"/>
    <b v="1"/>
  </r>
  <r>
    <n v="2042"/>
    <n v="2"/>
    <d v="2012-04-03T18:20:06"/>
    <d v="2012-04-06T12:19:35"/>
    <n v="10"/>
    <s v=""/>
    <n v="0"/>
    <s v="not cancelled"/>
    <s v="not cancelled"/>
    <x v="3"/>
    <n v="0.1"/>
    <n v="0.84959999999999969"/>
    <b v="0"/>
  </r>
  <r>
    <n v="2043"/>
    <n v="1"/>
    <d v="2012-04-03T20:54:40"/>
    <d v="2012-06-02T20:54:00"/>
    <n v="12"/>
    <d v="2012-04-04T12:36:17"/>
    <n v="0"/>
    <n v="12.6"/>
    <n v="13"/>
    <x v="11"/>
    <n v="8.3333333333333329E-2"/>
    <n v="0.56619444444444444"/>
    <b v="1"/>
  </r>
  <r>
    <n v="2044"/>
    <n v="5"/>
    <d v="2012-04-03T23:55:20"/>
    <d v="2012-06-02T23:55:00"/>
    <n v="24"/>
    <d v="2012-04-05T16:18:33"/>
    <n v="0"/>
    <n v="16.3"/>
    <n v="16"/>
    <x v="5"/>
    <n v="4.1666666666666664E-2"/>
    <n v="0.2815833333333333"/>
    <b v="1"/>
  </r>
  <r>
    <n v="2045"/>
    <n v="7"/>
    <d v="2012-04-04T01:58:38"/>
    <d v="2012-04-06T14:57:39"/>
    <n v="24"/>
    <s v=""/>
    <n v="0"/>
    <s v="not cancelled"/>
    <s v="not cancelled"/>
    <x v="3"/>
    <n v="4.1666666666666664E-2"/>
    <n v="1.2958049999999997"/>
    <b v="0"/>
  </r>
  <r>
    <n v="2046"/>
    <n v="1"/>
    <d v="2012-04-04T03:55:10"/>
    <d v="2012-06-03T03:55:00"/>
    <n v="8"/>
    <d v="2012-04-04T04:06:00"/>
    <n v="0"/>
    <n v="4.0999999999999996"/>
    <n v="4"/>
    <x v="24"/>
    <n v="0.125"/>
    <n v="0.84929166666666667"/>
    <b v="1"/>
  </r>
  <r>
    <n v="2047"/>
    <n v="1"/>
    <d v="2012-04-04T05:49:12"/>
    <d v="2012-06-03T05:49:00"/>
    <n v="8"/>
    <d v="2012-04-05T10:54:14"/>
    <n v="0"/>
    <n v="10.9"/>
    <n v="11"/>
    <x v="14"/>
    <n v="0.125"/>
    <n v="0.84929166666666667"/>
    <b v="1"/>
  </r>
  <r>
    <n v="2048"/>
    <n v="1"/>
    <d v="2012-04-04T08:03:04"/>
    <d v="2012-06-03T08:03:00"/>
    <n v="8"/>
    <d v="2012-04-05T10:14:04"/>
    <n v="0"/>
    <n v="10.233333333333333"/>
    <n v="10"/>
    <x v="10"/>
    <n v="0.125"/>
    <n v="0.84929166666666667"/>
    <b v="1"/>
  </r>
  <r>
    <n v="2049"/>
    <n v="4"/>
    <d v="2012-04-04T10:39:45"/>
    <d v="2012-06-03T10:39:00"/>
    <n v="12"/>
    <d v="2012-04-07T10:56:05"/>
    <n v="0"/>
    <n v="10.933333333333334"/>
    <n v="11"/>
    <x v="14"/>
    <n v="8.3333333333333329E-2"/>
    <n v="1.448055119047619"/>
    <b v="1"/>
  </r>
  <r>
    <n v="2050"/>
    <n v="7"/>
    <d v="2012-04-04T10:49:41"/>
    <d v="2012-06-03T10:49:00"/>
    <n v="24"/>
    <d v="2012-04-24T09:14:32"/>
    <n v="0"/>
    <n v="9.2333333333333325"/>
    <n v="9"/>
    <x v="4"/>
    <n v="4.1666666666666664E-2"/>
    <n v="1.2958049999999997"/>
    <b v="1"/>
  </r>
  <r>
    <n v="2051"/>
    <n v="5"/>
    <d v="2012-04-04T11:42:35"/>
    <d v="2012-04-07T01:41:51"/>
    <n v="24"/>
    <s v=""/>
    <n v="0"/>
    <s v="not cancelled"/>
    <s v="not cancelled"/>
    <x v="3"/>
    <n v="4.1666666666666664E-2"/>
    <n v="0.2815833333333333"/>
    <b v="0"/>
  </r>
  <r>
    <n v="2052"/>
    <n v="1"/>
    <d v="2012-04-04T13:44:49"/>
    <d v="2012-04-07T10:43:53"/>
    <n v="12"/>
    <s v=""/>
    <n v="0"/>
    <s v="not cancelled"/>
    <s v="not cancelled"/>
    <x v="3"/>
    <n v="8.3333333333333329E-2"/>
    <n v="0.56619444444444444"/>
    <b v="0"/>
  </r>
  <r>
    <n v="2053"/>
    <n v="4"/>
    <d v="2012-04-04T13:11:13"/>
    <d v="2012-06-03T13:11:00"/>
    <n v="12"/>
    <d v="2012-04-07T11:33:10"/>
    <n v="0"/>
    <n v="11.55"/>
    <n v="12"/>
    <x v="8"/>
    <n v="8.3333333333333329E-2"/>
    <n v="1.448055119047619"/>
    <b v="1"/>
  </r>
  <r>
    <n v="2054"/>
    <n v="4"/>
    <d v="2012-04-04T13:47:30"/>
    <d v="2012-06-03T13:47:00"/>
    <n v="12"/>
    <d v="2012-04-07T11:50:37"/>
    <n v="0"/>
    <n v="11.833333333333334"/>
    <n v="12"/>
    <x v="8"/>
    <n v="8.3333333333333329E-2"/>
    <n v="1.448055119047619"/>
    <b v="1"/>
  </r>
  <r>
    <n v="2055"/>
    <n v="1"/>
    <d v="2012-04-04T13:37:20"/>
    <d v="2012-06-03T13:37:00"/>
    <n v="12"/>
    <d v="2012-04-06T00:11:34"/>
    <n v="0"/>
    <n v="0.18333333333333332"/>
    <n v="0"/>
    <x v="2"/>
    <n v="8.3333333333333329E-2"/>
    <n v="0.56619444444444444"/>
    <b v="1"/>
  </r>
  <r>
    <n v="2056"/>
    <n v="2"/>
    <d v="2012-04-04T14:21:10"/>
    <d v="2012-06-03T14:21:00"/>
    <n v="10"/>
    <d v="2012-04-06T11:37:11"/>
    <n v="0"/>
    <n v="11.616666666666667"/>
    <n v="12"/>
    <x v="8"/>
    <n v="0.1"/>
    <n v="0.84959999999999969"/>
    <b v="1"/>
  </r>
  <r>
    <n v="2057"/>
    <n v="2"/>
    <d v="2012-04-04T14:16:07"/>
    <d v="2012-06-03T14:16:00"/>
    <n v="10"/>
    <d v="2012-04-06T07:44:20"/>
    <n v="0"/>
    <n v="7.7333333333333334"/>
    <n v="8"/>
    <x v="13"/>
    <n v="0.1"/>
    <n v="0.84959999999999969"/>
    <b v="1"/>
  </r>
  <r>
    <n v="2058"/>
    <n v="5"/>
    <d v="2012-04-04T14:09:02"/>
    <d v="2012-06-03T14:09:00"/>
    <n v="24"/>
    <d v="2012-04-09T09:22:39"/>
    <n v="0"/>
    <n v="9.3666666666666671"/>
    <n v="9"/>
    <x v="4"/>
    <n v="4.1666666666666664E-2"/>
    <n v="0.2815833333333333"/>
    <b v="1"/>
  </r>
  <r>
    <n v="2059"/>
    <n v="3"/>
    <d v="2012-04-04T15:07:51"/>
    <d v="2012-06-03T15:07:00"/>
    <n v="24"/>
    <d v="2012-04-08T00:33:14"/>
    <n v="0"/>
    <n v="0.55000000000000004"/>
    <n v="1"/>
    <x v="23"/>
    <n v="4.1666666666666664E-2"/>
    <n v="0.18133000000000002"/>
    <b v="1"/>
  </r>
  <r>
    <n v="2060"/>
    <n v="3"/>
    <d v="2012-04-04T15:34:10"/>
    <d v="2012-06-03T15:34:00"/>
    <n v="24"/>
    <d v="2012-04-06T14:14:03"/>
    <n v="0"/>
    <n v="14.233333333333333"/>
    <n v="14"/>
    <x v="7"/>
    <n v="4.1666666666666664E-2"/>
    <n v="0.18133000000000002"/>
    <b v="1"/>
  </r>
  <r>
    <n v="2061"/>
    <n v="4"/>
    <d v="2012-04-04T15:16:48"/>
    <d v="2012-06-03T15:16:00"/>
    <n v="12"/>
    <d v="2012-04-07T17:33:30"/>
    <n v="0"/>
    <n v="17.55"/>
    <n v="18"/>
    <x v="1"/>
    <n v="8.3333333333333329E-2"/>
    <n v="1.448055119047619"/>
    <b v="1"/>
  </r>
  <r>
    <n v="2062"/>
    <n v="3"/>
    <d v="2012-04-04T15:36:57"/>
    <d v="2012-06-03T15:36:00"/>
    <n v="24"/>
    <d v="2012-04-08T00:35:47"/>
    <n v="0"/>
    <n v="0.58333333333333337"/>
    <n v="1"/>
    <x v="23"/>
    <n v="4.1666666666666664E-2"/>
    <n v="0.18133000000000002"/>
    <b v="1"/>
  </r>
  <r>
    <n v="2063"/>
    <n v="1"/>
    <d v="2012-04-04T16:55:25"/>
    <d v="2012-06-03T16:55:00"/>
    <n v="8"/>
    <d v="2012-04-05T21:38:27"/>
    <n v="0"/>
    <n v="21.633333333333333"/>
    <n v="22"/>
    <x v="9"/>
    <n v="0.125"/>
    <n v="0.84929166666666667"/>
    <b v="1"/>
  </r>
  <r>
    <n v="2064"/>
    <n v="5"/>
    <d v="2012-04-04T17:58:41"/>
    <d v="2012-06-03T17:58:00"/>
    <n v="24"/>
    <d v="2012-04-08T09:29:09"/>
    <n v="0"/>
    <n v="9.4833333333333325"/>
    <n v="9"/>
    <x v="4"/>
    <n v="4.1666666666666664E-2"/>
    <n v="0.2815833333333333"/>
    <b v="1"/>
  </r>
  <r>
    <n v="2065"/>
    <n v="1"/>
    <d v="2012-04-04T17:26:34"/>
    <d v="2012-06-03T17:26:00"/>
    <n v="8"/>
    <d v="2012-04-05T10:34:04"/>
    <n v="0"/>
    <n v="10.566666666666666"/>
    <n v="11"/>
    <x v="14"/>
    <n v="0.125"/>
    <n v="0.84929166666666667"/>
    <b v="1"/>
  </r>
  <r>
    <n v="2066"/>
    <n v="4"/>
    <d v="2012-04-04T18:52:21"/>
    <d v="2012-06-03T18:52:00"/>
    <n v="12"/>
    <d v="2012-04-06T07:53:33"/>
    <n v="0"/>
    <n v="7.8833333333333329"/>
    <n v="8"/>
    <x v="13"/>
    <n v="8.3333333333333329E-2"/>
    <n v="1.448055119047619"/>
    <b v="1"/>
  </r>
  <r>
    <n v="2067"/>
    <n v="2"/>
    <d v="2012-04-04T18:44:45"/>
    <d v="2012-06-03T18:44:00"/>
    <n v="10"/>
    <d v="2012-04-05T11:24:30"/>
    <n v="0"/>
    <n v="11.4"/>
    <n v="11"/>
    <x v="14"/>
    <n v="0.1"/>
    <n v="0.84959999999999969"/>
    <b v="1"/>
  </r>
  <r>
    <n v="2068"/>
    <n v="6"/>
    <d v="2012-04-04T20:33:48"/>
    <d v="2012-06-03T20:33:00"/>
    <n v="24"/>
    <d v="2012-04-17T13:12:30"/>
    <n v="0"/>
    <n v="13.2"/>
    <n v="13"/>
    <x v="11"/>
    <n v="4.1666666666666664E-2"/>
    <n v="0.35218749999999999"/>
    <b v="1"/>
  </r>
  <r>
    <n v="2069"/>
    <n v="5"/>
    <d v="2012-04-04T20:22:39"/>
    <d v="2012-06-03T20:22:00"/>
    <n v="24"/>
    <d v="2012-04-07T13:23:24"/>
    <n v="0"/>
    <n v="13.383333333333333"/>
    <n v="13"/>
    <x v="11"/>
    <n v="4.1666666666666664E-2"/>
    <n v="0.2815833333333333"/>
    <b v="1"/>
  </r>
  <r>
    <n v="2070"/>
    <n v="10"/>
    <d v="2012-04-04T22:37:32"/>
    <d v="2012-06-03T22:37:00"/>
    <n v="1"/>
    <d v="2012-04-08T15:45:46"/>
    <n v="2"/>
    <n v="15.75"/>
    <n v="16"/>
    <x v="5"/>
    <n v="1"/>
    <n v="2.5716000000000001"/>
    <b v="1"/>
  </r>
  <r>
    <n v="2071"/>
    <n v="6"/>
    <d v="2012-04-04T22:38:55"/>
    <d v="2012-04-07T10:38:06"/>
    <n v="24"/>
    <s v=""/>
    <n v="0"/>
    <s v="not cancelled"/>
    <s v="not cancelled"/>
    <x v="3"/>
    <n v="4.1666666666666664E-2"/>
    <n v="0.35218749999999999"/>
    <b v="0"/>
  </r>
  <r>
    <n v="2072"/>
    <n v="10"/>
    <d v="2012-04-04T22:30:27"/>
    <d v="2012-06-03T22:30:00"/>
    <n v="1"/>
    <d v="2012-04-12T09:18:36"/>
    <n v="5"/>
    <n v="9.3000000000000007"/>
    <n v="9"/>
    <x v="4"/>
    <n v="1"/>
    <n v="2.5716000000000001"/>
    <b v="1"/>
  </r>
  <r>
    <n v="2073"/>
    <n v="7"/>
    <d v="2012-04-05T01:44:49"/>
    <d v="2012-06-04T01:44:00"/>
    <n v="24"/>
    <d v="2012-04-08T09:48:52"/>
    <n v="0"/>
    <n v="9.8000000000000007"/>
    <n v="10"/>
    <x v="10"/>
    <n v="4.1666666666666664E-2"/>
    <n v="1.2958049999999997"/>
    <b v="1"/>
  </r>
  <r>
    <n v="2074"/>
    <n v="7"/>
    <d v="2012-04-05T01:03:37"/>
    <d v="2012-04-08T05:03:00"/>
    <n v="24"/>
    <s v=""/>
    <n v="0"/>
    <s v="not cancelled"/>
    <s v="not cancelled"/>
    <x v="3"/>
    <n v="4.1666666666666664E-2"/>
    <n v="1.2958049999999997"/>
    <b v="0"/>
  </r>
  <r>
    <n v="2075"/>
    <n v="4"/>
    <d v="2012-04-05T08:01:48"/>
    <d v="2012-06-04T08:01:00"/>
    <n v="12"/>
    <d v="2012-04-07T13:25:51"/>
    <n v="0"/>
    <n v="13.416666666666666"/>
    <n v="13"/>
    <x v="11"/>
    <n v="8.3333333333333329E-2"/>
    <n v="1.448055119047619"/>
    <b v="1"/>
  </r>
  <r>
    <n v="2076"/>
    <n v="8"/>
    <d v="2012-04-05T08:16:28"/>
    <d v="2012-06-04T08:16:00"/>
    <n v="3"/>
    <d v="2012-04-10T11:22:15"/>
    <n v="0"/>
    <n v="11.366666666666667"/>
    <n v="11"/>
    <x v="14"/>
    <n v="0.33333333333333331"/>
    <n v="0.29998222222222221"/>
    <b v="1"/>
  </r>
  <r>
    <n v="2077"/>
    <n v="2"/>
    <d v="2012-04-05T08:07:22"/>
    <d v="2012-06-04T08:07:00"/>
    <n v="10"/>
    <d v="2012-04-06T11:08:50"/>
    <n v="0"/>
    <n v="11.133333333333333"/>
    <n v="11"/>
    <x v="14"/>
    <n v="0.1"/>
    <n v="0.84959999999999969"/>
    <b v="1"/>
  </r>
  <r>
    <n v="2078"/>
    <n v="2"/>
    <d v="2012-04-05T08:57:13"/>
    <d v="2012-04-08T10:57:04"/>
    <n v="10"/>
    <s v=""/>
    <n v="0"/>
    <s v="not cancelled"/>
    <s v="not cancelled"/>
    <x v="3"/>
    <n v="0.1"/>
    <n v="0.84959999999999969"/>
    <b v="0"/>
  </r>
  <r>
    <n v="2079"/>
    <n v="5"/>
    <d v="2012-04-05T08:20:48"/>
    <d v="2012-04-07T18:19:58"/>
    <n v="24"/>
    <s v=""/>
    <n v="0"/>
    <s v="not cancelled"/>
    <s v="not cancelled"/>
    <x v="3"/>
    <n v="4.1666666666666664E-2"/>
    <n v="0.2815833333333333"/>
    <b v="0"/>
  </r>
  <r>
    <n v="2080"/>
    <n v="9"/>
    <d v="2012-04-05T09:50:04"/>
    <d v="2012-04-07T19:49:06"/>
    <n v="5"/>
    <s v=""/>
    <n v="0"/>
    <s v="not cancelled"/>
    <s v="not cancelled"/>
    <x v="3"/>
    <n v="0.2"/>
    <n v="5.6740000000000004"/>
    <b v="0"/>
  </r>
  <r>
    <n v="2081"/>
    <n v="9"/>
    <d v="2012-04-05T09:08:02"/>
    <d v="2012-06-04T09:08:00"/>
    <n v="5"/>
    <d v="2012-04-08T11:43:04"/>
    <n v="0"/>
    <n v="11.716666666666667"/>
    <n v="12"/>
    <x v="8"/>
    <n v="0.2"/>
    <n v="5.6740000000000004"/>
    <b v="1"/>
  </r>
  <r>
    <n v="2082"/>
    <n v="1"/>
    <d v="2012-04-05T10:19:19"/>
    <d v="2012-06-04T10:19:00"/>
    <n v="8"/>
    <d v="2012-04-05T18:19:19"/>
    <n v="0"/>
    <n v="18.316666666666666"/>
    <n v="18"/>
    <x v="1"/>
    <n v="0.125"/>
    <n v="0.84929166666666667"/>
    <b v="1"/>
  </r>
  <r>
    <n v="2083"/>
    <n v="3"/>
    <d v="2012-04-05T10:31:17"/>
    <d v="2012-06-04T10:31:00"/>
    <n v="24"/>
    <d v="2012-04-07T14:23:02"/>
    <n v="0"/>
    <n v="14.383333333333333"/>
    <n v="14"/>
    <x v="7"/>
    <n v="4.1666666666666664E-2"/>
    <n v="0.18133000000000002"/>
    <b v="1"/>
  </r>
  <r>
    <n v="2084"/>
    <n v="11"/>
    <d v="2012-04-05T10:26:39"/>
    <d v="2012-06-04T10:26:00"/>
    <n v="1"/>
    <d v="2012-04-12T11:31:16"/>
    <n v="4"/>
    <n v="11.516666666666667"/>
    <n v="12"/>
    <x v="8"/>
    <n v="1"/>
    <n v="1"/>
    <b v="1"/>
  </r>
  <r>
    <n v="2085"/>
    <n v="4"/>
    <d v="2012-04-05T12:50:46"/>
    <d v="2012-06-04T12:50:00"/>
    <n v="12"/>
    <d v="2012-04-07T12:19:52"/>
    <n v="0"/>
    <n v="12.316666666666666"/>
    <n v="12"/>
    <x v="8"/>
    <n v="8.3333333333333329E-2"/>
    <n v="1.448055119047619"/>
    <b v="1"/>
  </r>
  <r>
    <n v="2086"/>
    <n v="1"/>
    <d v="2012-04-05T12:31:18"/>
    <d v="2012-06-04T12:31:00"/>
    <n v="12"/>
    <d v="2012-04-06T11:25:08"/>
    <n v="0"/>
    <n v="11.416666666666666"/>
    <n v="11"/>
    <x v="14"/>
    <n v="8.3333333333333329E-2"/>
    <n v="0.56619444444444444"/>
    <b v="1"/>
  </r>
  <r>
    <n v="2087"/>
    <n v="1"/>
    <d v="2012-04-05T12:06:05"/>
    <d v="2012-06-04T12:06:00"/>
    <n v="12"/>
    <d v="2012-04-06T11:37:44"/>
    <n v="0"/>
    <n v="11.616666666666667"/>
    <n v="12"/>
    <x v="8"/>
    <n v="8.3333333333333329E-2"/>
    <n v="0.56619444444444444"/>
    <b v="1"/>
  </r>
  <r>
    <n v="2088"/>
    <n v="1"/>
    <d v="2012-04-05T12:36:15"/>
    <d v="2012-06-04T12:36:00"/>
    <n v="12"/>
    <d v="2012-04-06T16:36:44"/>
    <n v="0"/>
    <n v="16.600000000000001"/>
    <n v="17"/>
    <x v="20"/>
    <n v="8.3333333333333329E-2"/>
    <n v="0.56619444444444444"/>
    <b v="1"/>
  </r>
  <r>
    <n v="2089"/>
    <n v="4"/>
    <d v="2012-04-05T14:33:52"/>
    <d v="2012-04-09T14:33:35"/>
    <n v="12"/>
    <s v=""/>
    <n v="0"/>
    <s v="not cancelled"/>
    <s v="not cancelled"/>
    <x v="3"/>
    <n v="8.3333333333333329E-2"/>
    <n v="1.448055119047619"/>
    <b v="0"/>
  </r>
  <r>
    <n v="2090"/>
    <n v="3"/>
    <d v="2012-04-05T14:52:29"/>
    <d v="2012-06-04T14:52:00"/>
    <n v="24"/>
    <d v="2012-04-08T09:13:44"/>
    <n v="0"/>
    <n v="9.2166666666666668"/>
    <n v="9"/>
    <x v="4"/>
    <n v="4.1666666666666664E-2"/>
    <n v="0.18133000000000002"/>
    <b v="1"/>
  </r>
  <r>
    <n v="2091"/>
    <n v="2"/>
    <d v="2012-04-05T14:04:36"/>
    <d v="2012-06-04T14:04:00"/>
    <n v="10"/>
    <d v="2012-04-06T10:12:05"/>
    <n v="0"/>
    <n v="10.199999999999999"/>
    <n v="10"/>
    <x v="10"/>
    <n v="0.1"/>
    <n v="0.84959999999999969"/>
    <b v="1"/>
  </r>
  <r>
    <n v="2092"/>
    <n v="8"/>
    <d v="2012-04-05T18:43:52"/>
    <d v="2012-06-04T18:43:00"/>
    <n v="3"/>
    <d v="2012-04-10T11:41:57"/>
    <n v="0"/>
    <n v="11.683333333333334"/>
    <n v="12"/>
    <x v="8"/>
    <n v="0.33333333333333331"/>
    <n v="0.29998222222222221"/>
    <b v="1"/>
  </r>
  <r>
    <n v="2093"/>
    <n v="1"/>
    <d v="2012-04-05T20:42:22"/>
    <d v="2012-04-10T05:41:42"/>
    <n v="12"/>
    <s v=""/>
    <n v="0"/>
    <s v="not cancelled"/>
    <s v="not cancelled"/>
    <x v="3"/>
    <n v="8.3333333333333329E-2"/>
    <n v="0.56619444444444444"/>
    <b v="0"/>
  </r>
  <r>
    <n v="2094"/>
    <n v="4"/>
    <d v="2012-04-05T21:13:00"/>
    <d v="2012-04-10T04:12:17"/>
    <n v="12"/>
    <s v=""/>
    <n v="0"/>
    <s v="not cancelled"/>
    <s v="not cancelled"/>
    <x v="3"/>
    <n v="8.3333333333333329E-2"/>
    <n v="1.448055119047619"/>
    <b v="0"/>
  </r>
  <r>
    <n v="2095"/>
    <n v="3"/>
    <d v="2012-04-05T21:15:09"/>
    <d v="2012-06-04T21:15:00"/>
    <n v="24"/>
    <d v="2012-04-07T14:10:21"/>
    <n v="0"/>
    <n v="14.166666666666666"/>
    <n v="14"/>
    <x v="7"/>
    <n v="4.1666666666666664E-2"/>
    <n v="0.18133000000000002"/>
    <b v="1"/>
  </r>
  <r>
    <n v="2096"/>
    <n v="6"/>
    <d v="2012-04-05T21:14:55"/>
    <d v="2012-06-04T21:14:00"/>
    <n v="24"/>
    <d v="2012-04-11T23:40:48"/>
    <n v="0"/>
    <n v="23.666666666666668"/>
    <n v="24"/>
    <x v="2"/>
    <n v="4.1666666666666664E-2"/>
    <n v="0.35218749999999999"/>
    <b v="1"/>
  </r>
  <r>
    <n v="2097"/>
    <n v="6"/>
    <d v="2012-04-05T23:06:41"/>
    <d v="2012-06-04T23:06:00"/>
    <n v="24"/>
    <d v="2012-04-12T13:17:39"/>
    <n v="0"/>
    <n v="13.283333333333333"/>
    <n v="13"/>
    <x v="11"/>
    <n v="4.1666666666666664E-2"/>
    <n v="0.35218749999999999"/>
    <b v="1"/>
  </r>
  <r>
    <n v="2098"/>
    <n v="1"/>
    <d v="2012-04-06T01:49:18"/>
    <d v="2012-04-09T14:48:24"/>
    <n v="8"/>
    <s v=""/>
    <n v="0"/>
    <s v="not cancelled"/>
    <s v="not cancelled"/>
    <x v="3"/>
    <n v="0.125"/>
    <n v="0.84929166666666667"/>
    <b v="0"/>
  </r>
  <r>
    <n v="2099"/>
    <n v="5"/>
    <d v="2012-04-06T05:19:22"/>
    <d v="2012-06-05T05:19:00"/>
    <n v="24"/>
    <d v="2012-04-10T14:48:23"/>
    <n v="0"/>
    <n v="14.8"/>
    <n v="15"/>
    <x v="17"/>
    <n v="4.1666666666666664E-2"/>
    <n v="0.2815833333333333"/>
    <b v="1"/>
  </r>
  <r>
    <n v="2100"/>
    <n v="5"/>
    <d v="2012-04-06T05:11:08"/>
    <d v="2012-04-08T07:10:31"/>
    <n v="24"/>
    <s v=""/>
    <n v="0"/>
    <s v="not cancelled"/>
    <s v="not cancelled"/>
    <x v="3"/>
    <n v="4.1666666666666664E-2"/>
    <n v="0.2815833333333333"/>
    <b v="0"/>
  </r>
  <r>
    <n v="2101"/>
    <n v="7"/>
    <d v="2012-04-06T06:04:53"/>
    <d v="2012-04-10T07:04:06"/>
    <n v="24"/>
    <s v=""/>
    <n v="0"/>
    <s v="not cancelled"/>
    <s v="not cancelled"/>
    <x v="3"/>
    <n v="4.1666666666666664E-2"/>
    <n v="1.2958049999999997"/>
    <b v="0"/>
  </r>
  <r>
    <n v="2102"/>
    <n v="4"/>
    <d v="2012-04-06T08:45:21"/>
    <d v="2012-06-05T08:45:00"/>
    <n v="12"/>
    <d v="2012-04-08T16:10:03"/>
    <n v="0"/>
    <n v="16.166666666666668"/>
    <n v="16"/>
    <x v="5"/>
    <n v="8.3333333333333329E-2"/>
    <n v="1.448055119047619"/>
    <b v="1"/>
  </r>
  <r>
    <n v="2103"/>
    <n v="3"/>
    <d v="2012-04-06T08:12:34"/>
    <d v="2012-06-05T08:12:00"/>
    <n v="24"/>
    <d v="2012-04-08T11:22:24"/>
    <n v="0"/>
    <n v="11.366666666666667"/>
    <n v="11"/>
    <x v="14"/>
    <n v="4.1666666666666664E-2"/>
    <n v="0.18133000000000002"/>
    <b v="1"/>
  </r>
  <r>
    <n v="2104"/>
    <n v="4"/>
    <d v="2012-04-06T11:54:03"/>
    <d v="2012-06-05T11:54:00"/>
    <n v="12"/>
    <d v="2012-04-09T16:33:25"/>
    <n v="0"/>
    <n v="16.55"/>
    <n v="17"/>
    <x v="20"/>
    <n v="8.3333333333333329E-2"/>
    <n v="1.448055119047619"/>
    <b v="1"/>
  </r>
  <r>
    <n v="2105"/>
    <n v="4"/>
    <d v="2012-04-06T11:29:42"/>
    <d v="2012-06-05T11:29:00"/>
    <n v="12"/>
    <d v="2012-04-09T13:11:25"/>
    <n v="0"/>
    <n v="13.183333333333334"/>
    <n v="13"/>
    <x v="11"/>
    <n v="8.3333333333333329E-2"/>
    <n v="1.448055119047619"/>
    <b v="1"/>
  </r>
  <r>
    <n v="2106"/>
    <n v="8"/>
    <d v="2012-04-06T11:08:00"/>
    <d v="2012-06-05T11:08:00"/>
    <n v="3"/>
    <d v="2012-04-13T13:32:32"/>
    <n v="0"/>
    <n v="13.533333333333333"/>
    <n v="14"/>
    <x v="7"/>
    <n v="0.33333333333333331"/>
    <n v="0.29998222222222221"/>
    <b v="1"/>
  </r>
  <r>
    <n v="2107"/>
    <n v="7"/>
    <d v="2012-04-06T13:43:02"/>
    <d v="2012-06-05T13:43:00"/>
    <n v="24"/>
    <d v="2012-04-28T12:46:20"/>
    <n v="1"/>
    <n v="12.766666666666667"/>
    <n v="13"/>
    <x v="11"/>
    <n v="4.1666666666666664E-2"/>
    <n v="1.2958049999999997"/>
    <b v="1"/>
  </r>
  <r>
    <n v="2108"/>
    <n v="1"/>
    <d v="2012-04-06T13:17:23"/>
    <d v="2012-06-05T13:17:00"/>
    <n v="12"/>
    <d v="2012-04-07T10:05:45"/>
    <n v="0"/>
    <n v="10.083333333333334"/>
    <n v="10"/>
    <x v="10"/>
    <n v="8.3333333333333329E-2"/>
    <n v="0.56619444444444444"/>
    <b v="1"/>
  </r>
  <r>
    <n v="2109"/>
    <n v="4"/>
    <d v="2012-04-06T13:33:34"/>
    <d v="2012-06-05T13:33:00"/>
    <n v="12"/>
    <d v="2012-04-09T09:32:59"/>
    <n v="0"/>
    <n v="9.5333333333333332"/>
    <n v="10"/>
    <x v="10"/>
    <n v="8.3333333333333329E-2"/>
    <n v="1.448055119047619"/>
    <b v="1"/>
  </r>
  <r>
    <n v="2110"/>
    <n v="1"/>
    <d v="2012-04-06T13:20:13"/>
    <d v="2012-04-10T03:19:16"/>
    <n v="12"/>
    <s v=""/>
    <n v="0"/>
    <s v="not cancelled"/>
    <s v="not cancelled"/>
    <x v="3"/>
    <n v="8.3333333333333329E-2"/>
    <n v="0.56619444444444444"/>
    <b v="0"/>
  </r>
  <r>
    <n v="2111"/>
    <n v="2"/>
    <d v="2012-04-06T14:34:37"/>
    <d v="2012-06-05T14:34:00"/>
    <n v="10"/>
    <d v="2012-04-07T10:02:55"/>
    <n v="0"/>
    <n v="10.033333333333333"/>
    <n v="10"/>
    <x v="10"/>
    <n v="0.1"/>
    <n v="0.84959999999999969"/>
    <b v="1"/>
  </r>
  <r>
    <n v="2112"/>
    <n v="2"/>
    <d v="2012-04-06T16:06:56"/>
    <d v="2012-06-05T16:06:00"/>
    <n v="10"/>
    <d v="2012-04-08T10:26:43"/>
    <n v="0"/>
    <n v="10.433333333333334"/>
    <n v="10"/>
    <x v="10"/>
    <n v="0.1"/>
    <n v="0.84959999999999969"/>
    <b v="1"/>
  </r>
  <r>
    <n v="2113"/>
    <n v="1"/>
    <d v="2012-04-06T18:25:26"/>
    <d v="2012-06-05T18:25:00"/>
    <n v="12"/>
    <d v="2012-04-07T10:45:40"/>
    <n v="0"/>
    <n v="10.75"/>
    <n v="11"/>
    <x v="14"/>
    <n v="8.3333333333333329E-2"/>
    <n v="0.56619444444444444"/>
    <b v="1"/>
  </r>
  <r>
    <n v="2114"/>
    <n v="2"/>
    <d v="2012-04-06T19:03:16"/>
    <d v="2012-06-05T19:03:00"/>
    <n v="10"/>
    <d v="2012-04-08T09:57:56"/>
    <n v="0"/>
    <n v="9.9499999999999993"/>
    <n v="10"/>
    <x v="10"/>
    <n v="0.1"/>
    <n v="0.84959999999999969"/>
    <b v="1"/>
  </r>
  <r>
    <n v="2115"/>
    <n v="6"/>
    <d v="2012-04-06T20:42:41"/>
    <d v="2012-06-05T20:42:00"/>
    <n v="24"/>
    <d v="2012-04-12T08:20:56"/>
    <n v="0"/>
    <n v="8.3333333333333339"/>
    <n v="8"/>
    <x v="13"/>
    <n v="4.1666666666666664E-2"/>
    <n v="0.35218749999999999"/>
    <b v="1"/>
  </r>
  <r>
    <n v="2116"/>
    <n v="1"/>
    <d v="2012-04-06T20:52:34"/>
    <d v="2012-06-05T20:52:00"/>
    <n v="12"/>
    <d v="2012-04-07T13:00:27"/>
    <n v="0"/>
    <n v="13"/>
    <n v="13"/>
    <x v="11"/>
    <n v="8.3333333333333329E-2"/>
    <n v="0.56619444444444444"/>
    <b v="1"/>
  </r>
  <r>
    <n v="2117"/>
    <n v="2"/>
    <d v="2012-04-06T21:06:22"/>
    <d v="2012-06-05T21:06:00"/>
    <n v="10"/>
    <d v="2012-04-07T20:36:40"/>
    <n v="0"/>
    <n v="20.6"/>
    <n v="21"/>
    <x v="12"/>
    <n v="0.1"/>
    <n v="0.84959999999999969"/>
    <b v="1"/>
  </r>
  <r>
    <n v="2118"/>
    <n v="2"/>
    <d v="2012-04-06T23:30:30"/>
    <d v="2012-06-05T23:30:00"/>
    <n v="10"/>
    <d v="2012-04-07T13:31:27"/>
    <n v="0"/>
    <n v="13.516666666666667"/>
    <n v="14"/>
    <x v="7"/>
    <n v="0.1"/>
    <n v="0.84959999999999969"/>
    <b v="1"/>
  </r>
  <r>
    <n v="2119"/>
    <n v="1"/>
    <d v="2012-04-07T09:21:26"/>
    <d v="2012-06-06T09:21:00"/>
    <n v="8"/>
    <d v="2012-04-08T11:39:41"/>
    <n v="0"/>
    <n v="11.65"/>
    <n v="12"/>
    <x v="8"/>
    <n v="0.125"/>
    <n v="0.84929166666666667"/>
    <b v="1"/>
  </r>
  <r>
    <n v="2120"/>
    <n v="6"/>
    <d v="2012-04-07T10:53:58"/>
    <d v="2012-06-06T10:53:00"/>
    <n v="24"/>
    <d v="2012-04-13T11:47:54"/>
    <n v="0"/>
    <n v="11.783333333333333"/>
    <n v="12"/>
    <x v="8"/>
    <n v="4.1666666666666664E-2"/>
    <n v="0.35218749999999999"/>
    <b v="1"/>
  </r>
  <r>
    <n v="2121"/>
    <n v="4"/>
    <d v="2012-04-07T10:47:08"/>
    <d v="2012-06-06T10:47:00"/>
    <n v="12"/>
    <d v="2012-04-09T09:05:29"/>
    <n v="0"/>
    <n v="9.0833333333333339"/>
    <n v="9"/>
    <x v="4"/>
    <n v="8.3333333333333329E-2"/>
    <n v="1.448055119047619"/>
    <b v="1"/>
  </r>
  <r>
    <n v="2122"/>
    <n v="1"/>
    <d v="2012-04-07T10:12:28"/>
    <d v="2012-04-12T06:12:00"/>
    <n v="8"/>
    <d v="2012-04-07T13:01:36"/>
    <n v="0"/>
    <n v="13.016666666666667"/>
    <n v="13"/>
    <x v="11"/>
    <n v="0.125"/>
    <n v="0.84929166666666667"/>
    <b v="1"/>
  </r>
  <r>
    <n v="2123"/>
    <n v="1"/>
    <d v="2012-04-07T10:17:59"/>
    <d v="2012-06-06T10:17:00"/>
    <n v="12"/>
    <d v="2012-04-08T11:38:47"/>
    <n v="0"/>
    <n v="11.633333333333333"/>
    <n v="12"/>
    <x v="8"/>
    <n v="8.3333333333333329E-2"/>
    <n v="0.56619444444444444"/>
    <b v="1"/>
  </r>
  <r>
    <n v="2124"/>
    <n v="1"/>
    <d v="2012-04-07T11:39:25"/>
    <d v="2012-06-06T11:39:00"/>
    <n v="8"/>
    <d v="2012-04-07T15:44:45"/>
    <n v="0"/>
    <n v="15.733333333333333"/>
    <n v="16"/>
    <x v="5"/>
    <n v="0.125"/>
    <n v="0.84929166666666667"/>
    <b v="1"/>
  </r>
  <r>
    <n v="2125"/>
    <n v="3"/>
    <d v="2012-04-07T11:47:48"/>
    <d v="2012-06-06T11:47:00"/>
    <n v="24"/>
    <d v="2012-04-10T09:14:23"/>
    <n v="0"/>
    <n v="9.2333333333333325"/>
    <n v="9"/>
    <x v="4"/>
    <n v="4.1666666666666664E-2"/>
    <n v="0.18133000000000002"/>
    <b v="1"/>
  </r>
  <r>
    <n v="2126"/>
    <n v="5"/>
    <d v="2012-04-07T11:11:08"/>
    <d v="2012-06-06T11:11:00"/>
    <n v="24"/>
    <d v="2012-04-11T13:40:47"/>
    <n v="0"/>
    <n v="13.666666666666666"/>
    <n v="14"/>
    <x v="7"/>
    <n v="4.1666666666666664E-2"/>
    <n v="0.2815833333333333"/>
    <b v="1"/>
  </r>
  <r>
    <n v="2127"/>
    <n v="7"/>
    <d v="2012-04-07T11:47:32"/>
    <d v="2012-04-10T12:46:59"/>
    <n v="24"/>
    <s v=""/>
    <n v="0"/>
    <s v="not cancelled"/>
    <s v="not cancelled"/>
    <x v="3"/>
    <n v="4.1666666666666664E-2"/>
    <n v="1.2958049999999997"/>
    <b v="0"/>
  </r>
  <r>
    <n v="2128"/>
    <n v="1"/>
    <d v="2012-04-07T15:54:53"/>
    <d v="2012-06-06T15:54:00"/>
    <n v="8"/>
    <d v="2012-04-07T16:01:26"/>
    <n v="0"/>
    <n v="16.016666666666666"/>
    <n v="16"/>
    <x v="5"/>
    <n v="0.125"/>
    <n v="0.84929166666666667"/>
    <b v="1"/>
  </r>
  <r>
    <n v="2129"/>
    <n v="4"/>
    <d v="2012-04-07T16:49:23"/>
    <d v="2012-06-06T16:49:00"/>
    <n v="12"/>
    <d v="2012-04-09T06:26:37"/>
    <n v="0"/>
    <n v="6.4333333333333336"/>
    <n v="6"/>
    <x v="21"/>
    <n v="8.3333333333333329E-2"/>
    <n v="1.448055119047619"/>
    <b v="1"/>
  </r>
  <r>
    <n v="2130"/>
    <n v="7"/>
    <d v="2012-04-07T19:24:07"/>
    <d v="2012-06-06T19:24:00"/>
    <n v="24"/>
    <d v="2012-04-21T03:41:43"/>
    <n v="0"/>
    <n v="3.6833333333333336"/>
    <n v="4"/>
    <x v="24"/>
    <n v="4.1666666666666664E-2"/>
    <n v="1.2958049999999997"/>
    <b v="1"/>
  </r>
  <r>
    <n v="2131"/>
    <n v="5"/>
    <d v="2012-04-07T20:36:42"/>
    <d v="2012-06-06T20:36:00"/>
    <n v="24"/>
    <d v="2012-04-11T13:10:20"/>
    <n v="0"/>
    <n v="13.166666666666666"/>
    <n v="13"/>
    <x v="11"/>
    <n v="4.1666666666666664E-2"/>
    <n v="0.2815833333333333"/>
    <b v="1"/>
  </r>
  <r>
    <n v="2132"/>
    <n v="11"/>
    <d v="2012-04-07T21:48:27"/>
    <d v="2012-06-06T21:48:00"/>
    <n v="1"/>
    <d v="2012-04-14T13:26:42"/>
    <n v="1"/>
    <n v="13.433333333333334"/>
    <n v="13"/>
    <x v="11"/>
    <n v="1"/>
    <n v="1"/>
    <b v="1"/>
  </r>
  <r>
    <n v="2133"/>
    <n v="4"/>
    <d v="2012-04-07T21:35:55"/>
    <d v="2012-06-06T21:35:00"/>
    <n v="12"/>
    <d v="2012-04-09T14:19:47"/>
    <n v="0"/>
    <n v="14.316666666666666"/>
    <n v="14"/>
    <x v="7"/>
    <n v="8.3333333333333329E-2"/>
    <n v="1.448055119047619"/>
    <b v="1"/>
  </r>
  <r>
    <n v="2134"/>
    <n v="1"/>
    <d v="2012-04-07T22:18:18"/>
    <d v="2012-06-06T22:18:00"/>
    <n v="8"/>
    <d v="2012-04-08T18:38:11"/>
    <n v="0"/>
    <n v="18.633333333333333"/>
    <n v="19"/>
    <x v="6"/>
    <n v="0.125"/>
    <n v="0.84929166666666667"/>
    <b v="1"/>
  </r>
  <r>
    <n v="2135"/>
    <n v="6"/>
    <d v="2012-04-07T23:39:59"/>
    <d v="2012-06-06T23:39:00"/>
    <n v="24"/>
    <d v="2012-04-18T13:26:09"/>
    <n v="0"/>
    <n v="13.433333333333334"/>
    <n v="13"/>
    <x v="11"/>
    <n v="4.1666666666666664E-2"/>
    <n v="0.35218749999999999"/>
    <b v="1"/>
  </r>
  <r>
    <n v="2136"/>
    <n v="5"/>
    <d v="2012-04-08T03:56:02"/>
    <d v="2012-06-07T03:56:00"/>
    <n v="24"/>
    <d v="2012-04-10T15:04:23"/>
    <n v="0"/>
    <n v="15.066666666666666"/>
    <n v="15"/>
    <x v="17"/>
    <n v="4.1666666666666664E-2"/>
    <n v="0.2815833333333333"/>
    <b v="1"/>
  </r>
  <r>
    <n v="2137"/>
    <n v="4"/>
    <d v="2012-04-08T09:35:28"/>
    <d v="2012-04-12T21:35:00"/>
    <n v="12"/>
    <d v="2012-04-09T13:12:47"/>
    <n v="0"/>
    <n v="13.2"/>
    <n v="13"/>
    <x v="11"/>
    <n v="8.3333333333333329E-2"/>
    <n v="1.448055119047619"/>
    <b v="1"/>
  </r>
  <r>
    <n v="2138"/>
    <n v="1"/>
    <d v="2012-04-08T10:33:48"/>
    <d v="2012-06-07T10:33:00"/>
    <n v="8"/>
    <d v="2012-04-09T16:47:32"/>
    <n v="0"/>
    <n v="16.783333333333335"/>
    <n v="17"/>
    <x v="20"/>
    <n v="0.125"/>
    <n v="0.84929166666666667"/>
    <b v="1"/>
  </r>
  <r>
    <n v="2139"/>
    <n v="2"/>
    <d v="2012-04-08T10:03:32"/>
    <d v="2012-06-07T10:03:00"/>
    <n v="10"/>
    <d v="2012-04-09T10:57:06"/>
    <n v="0"/>
    <n v="10.95"/>
    <n v="11"/>
    <x v="14"/>
    <n v="0.1"/>
    <n v="0.84959999999999969"/>
    <b v="1"/>
  </r>
  <r>
    <n v="2140"/>
    <n v="4"/>
    <d v="2012-04-08T10:17:54"/>
    <d v="2012-06-07T10:17:00"/>
    <n v="12"/>
    <d v="2012-04-10T12:34:11"/>
    <n v="0"/>
    <n v="12.566666666666666"/>
    <n v="13"/>
    <x v="11"/>
    <n v="8.3333333333333329E-2"/>
    <n v="1.448055119047619"/>
    <b v="1"/>
  </r>
  <r>
    <n v="2141"/>
    <n v="5"/>
    <d v="2012-04-08T11:52:10"/>
    <d v="2012-06-07T11:52:00"/>
    <n v="24"/>
    <d v="2012-04-12T10:47:56"/>
    <n v="0"/>
    <n v="10.783333333333333"/>
    <n v="11"/>
    <x v="14"/>
    <n v="4.1666666666666664E-2"/>
    <n v="0.2815833333333333"/>
    <b v="1"/>
  </r>
  <r>
    <n v="2142"/>
    <n v="4"/>
    <d v="2012-04-08T11:43:58"/>
    <d v="2012-04-12T01:43:43"/>
    <n v="12"/>
    <s v=""/>
    <n v="0"/>
    <s v="not cancelled"/>
    <s v="not cancelled"/>
    <x v="3"/>
    <n v="8.3333333333333329E-2"/>
    <n v="1.448055119047619"/>
    <b v="0"/>
  </r>
  <r>
    <n v="2143"/>
    <n v="1"/>
    <d v="2012-04-08T11:27:32"/>
    <d v="2012-04-12T02:27:23"/>
    <n v="12"/>
    <s v=""/>
    <n v="0"/>
    <s v="not cancelled"/>
    <s v="not cancelled"/>
    <x v="3"/>
    <n v="8.3333333333333329E-2"/>
    <n v="0.56619444444444444"/>
    <b v="0"/>
  </r>
  <r>
    <n v="2144"/>
    <n v="1"/>
    <d v="2012-04-08T11:30:23"/>
    <d v="2012-06-07T11:30:00"/>
    <n v="12"/>
    <d v="2012-04-09T04:24:39"/>
    <n v="0"/>
    <n v="4.4000000000000004"/>
    <n v="4"/>
    <x v="24"/>
    <n v="8.3333333333333329E-2"/>
    <n v="0.56619444444444444"/>
    <b v="1"/>
  </r>
  <r>
    <n v="2145"/>
    <n v="5"/>
    <d v="2012-04-08T12:00:08"/>
    <d v="2012-06-07T12:00:00"/>
    <n v="24"/>
    <d v="2012-04-12T14:21:26"/>
    <n v="0"/>
    <n v="14.35"/>
    <n v="14"/>
    <x v="7"/>
    <n v="4.1666666666666664E-2"/>
    <n v="0.2815833333333333"/>
    <b v="1"/>
  </r>
  <r>
    <n v="2146"/>
    <n v="2"/>
    <d v="2012-04-08T12:29:36"/>
    <d v="2012-06-07T12:29:00"/>
    <n v="10"/>
    <d v="2012-04-09T17:19:32"/>
    <n v="0"/>
    <n v="17.316666666666666"/>
    <n v="17"/>
    <x v="20"/>
    <n v="0.1"/>
    <n v="0.84959999999999969"/>
    <b v="1"/>
  </r>
  <r>
    <n v="2147"/>
    <n v="5"/>
    <d v="2012-04-08T13:03:35"/>
    <d v="2012-06-07T13:03:00"/>
    <n v="24"/>
    <d v="2012-04-11T15:44:42"/>
    <n v="0"/>
    <n v="15.733333333333333"/>
    <n v="16"/>
    <x v="5"/>
    <n v="4.1666666666666664E-2"/>
    <n v="0.2815833333333333"/>
    <b v="1"/>
  </r>
  <r>
    <n v="2148"/>
    <n v="10"/>
    <d v="2012-04-08T13:07:52"/>
    <d v="2012-06-07T13:07:00"/>
    <n v="1"/>
    <d v="2012-04-15T11:38:35"/>
    <n v="5"/>
    <n v="11.633333333333333"/>
    <n v="12"/>
    <x v="8"/>
    <n v="1"/>
    <n v="2.5716000000000001"/>
    <b v="1"/>
  </r>
  <r>
    <n v="2149"/>
    <n v="4"/>
    <d v="2012-04-08T13:26:41"/>
    <d v="2012-06-07T13:26:00"/>
    <n v="12"/>
    <d v="2012-04-10T11:22:04"/>
    <n v="0"/>
    <n v="11.366666666666667"/>
    <n v="11"/>
    <x v="14"/>
    <n v="8.3333333333333329E-2"/>
    <n v="1.448055119047619"/>
    <b v="1"/>
  </r>
  <r>
    <n v="2150"/>
    <n v="4"/>
    <d v="2012-04-08T13:01:34"/>
    <d v="2012-06-07T13:01:00"/>
    <n v="12"/>
    <d v="2012-04-10T12:09:39"/>
    <n v="0"/>
    <n v="12.15"/>
    <n v="12"/>
    <x v="8"/>
    <n v="8.3333333333333329E-2"/>
    <n v="1.448055119047619"/>
    <b v="1"/>
  </r>
  <r>
    <n v="2151"/>
    <n v="2"/>
    <d v="2012-04-08T14:49:35"/>
    <d v="2012-06-07T14:49:00"/>
    <n v="10"/>
    <d v="2012-04-10T07:19:38"/>
    <n v="0"/>
    <n v="7.3166666666666664"/>
    <n v="7"/>
    <x v="18"/>
    <n v="0.1"/>
    <n v="0.84959999999999969"/>
    <b v="1"/>
  </r>
  <r>
    <n v="2152"/>
    <n v="7"/>
    <d v="2012-04-08T14:39:52"/>
    <d v="2012-04-10T21:39:25"/>
    <n v="24"/>
    <s v=""/>
    <n v="0"/>
    <s v="not cancelled"/>
    <s v="not cancelled"/>
    <x v="3"/>
    <n v="4.1666666666666664E-2"/>
    <n v="1.2958049999999997"/>
    <b v="0"/>
  </r>
  <r>
    <n v="2153"/>
    <n v="1"/>
    <d v="2012-04-08T15:51:46"/>
    <d v="2012-06-07T15:51:00"/>
    <n v="8"/>
    <d v="2012-04-09T07:29:24"/>
    <n v="0"/>
    <n v="7.4833333333333334"/>
    <n v="7"/>
    <x v="18"/>
    <n v="0.125"/>
    <n v="0.84929166666666667"/>
    <b v="1"/>
  </r>
  <r>
    <n v="2154"/>
    <n v="1"/>
    <d v="2012-04-08T16:35:44"/>
    <d v="2012-06-07T16:35:00"/>
    <n v="8"/>
    <d v="2012-04-08T18:48:26"/>
    <n v="0"/>
    <n v="18.8"/>
    <n v="19"/>
    <x v="6"/>
    <n v="0.125"/>
    <n v="0.84929166666666667"/>
    <b v="1"/>
  </r>
  <r>
    <n v="2155"/>
    <n v="10"/>
    <d v="2012-04-08T17:48:46"/>
    <d v="2012-06-07T17:48:00"/>
    <n v="1"/>
    <d v="2012-04-15T07:48:28"/>
    <n v="3"/>
    <n v="7.8"/>
    <n v="8"/>
    <x v="13"/>
    <n v="1"/>
    <n v="2.5716000000000001"/>
    <b v="1"/>
  </r>
  <r>
    <n v="2156"/>
    <n v="6"/>
    <d v="2012-04-08T22:57:36"/>
    <d v="2012-06-07T22:57:00"/>
    <n v="24"/>
    <d v="2012-04-11T15:08:09"/>
    <n v="0"/>
    <n v="15.133333333333333"/>
    <n v="15"/>
    <x v="17"/>
    <n v="4.1666666666666664E-2"/>
    <n v="0.35218749999999999"/>
    <b v="1"/>
  </r>
  <r>
    <n v="2157"/>
    <n v="1"/>
    <d v="2012-04-08T23:25:29"/>
    <d v="2012-06-07T23:25:00"/>
    <n v="8"/>
    <d v="2012-04-09T13:40:52"/>
    <n v="0"/>
    <n v="13.666666666666666"/>
    <n v="14"/>
    <x v="7"/>
    <n v="0.125"/>
    <n v="0.84929166666666667"/>
    <b v="1"/>
  </r>
  <r>
    <n v="2158"/>
    <n v="1"/>
    <d v="2012-04-09T00:29:19"/>
    <d v="2012-06-08T00:29:00"/>
    <n v="12"/>
    <d v="2012-04-10T11:27:01"/>
    <n v="0"/>
    <n v="11.45"/>
    <n v="11"/>
    <x v="14"/>
    <n v="8.3333333333333329E-2"/>
    <n v="0.56619444444444444"/>
    <b v="1"/>
  </r>
  <r>
    <n v="2159"/>
    <n v="6"/>
    <d v="2012-04-09T03:10:57"/>
    <d v="2012-06-08T03:10:00"/>
    <n v="24"/>
    <d v="2012-04-19T22:11:45"/>
    <n v="1"/>
    <n v="22.183333333333334"/>
    <n v="22"/>
    <x v="9"/>
    <n v="4.1666666666666664E-2"/>
    <n v="0.35218749999999999"/>
    <b v="1"/>
  </r>
  <r>
    <n v="2160"/>
    <n v="1"/>
    <d v="2012-04-09T03:26:04"/>
    <d v="2012-06-08T03:26:00"/>
    <n v="8"/>
    <d v="2012-04-09T11:40:31"/>
    <n v="0"/>
    <n v="11.666666666666666"/>
    <n v="12"/>
    <x v="8"/>
    <n v="0.125"/>
    <n v="0.84929166666666667"/>
    <b v="1"/>
  </r>
  <r>
    <n v="2161"/>
    <n v="6"/>
    <d v="2012-04-09T04:38:13"/>
    <d v="2012-04-11T06:38:08"/>
    <n v="24"/>
    <s v=""/>
    <n v="0"/>
    <s v="not cancelled"/>
    <s v="not cancelled"/>
    <x v="3"/>
    <n v="4.1666666666666664E-2"/>
    <n v="0.35218749999999999"/>
    <b v="0"/>
  </r>
  <r>
    <n v="2162"/>
    <n v="1"/>
    <d v="2012-04-09T08:31:27"/>
    <d v="2012-06-08T08:31:00"/>
    <n v="8"/>
    <d v="2012-04-09T15:10:47"/>
    <n v="0"/>
    <n v="15.166666666666666"/>
    <n v="15"/>
    <x v="17"/>
    <n v="0.125"/>
    <n v="0.84929166666666667"/>
    <b v="1"/>
  </r>
  <r>
    <n v="2163"/>
    <n v="6"/>
    <d v="2012-04-09T09:09:13"/>
    <d v="2012-06-08T09:09:00"/>
    <n v="24"/>
    <d v="2012-04-12T05:24:19"/>
    <n v="0"/>
    <n v="5.4"/>
    <n v="5"/>
    <x v="22"/>
    <n v="4.1666666666666664E-2"/>
    <n v="0.35218749999999999"/>
    <b v="1"/>
  </r>
  <r>
    <n v="2164"/>
    <n v="3"/>
    <d v="2012-04-09T10:52:07"/>
    <d v="2012-04-12T00:51:53"/>
    <n v="24"/>
    <s v=""/>
    <n v="0"/>
    <s v="not cancelled"/>
    <s v="not cancelled"/>
    <x v="3"/>
    <n v="4.1666666666666664E-2"/>
    <n v="0.18133000000000002"/>
    <b v="0"/>
  </r>
  <r>
    <n v="2165"/>
    <n v="2"/>
    <d v="2012-04-09T10:21:30"/>
    <d v="2012-06-08T10:21:00"/>
    <n v="10"/>
    <d v="2012-04-10T10:12:36"/>
    <n v="0"/>
    <n v="10.199999999999999"/>
    <n v="10"/>
    <x v="10"/>
    <n v="0.1"/>
    <n v="0.84959999999999969"/>
    <b v="1"/>
  </r>
  <r>
    <n v="2166"/>
    <n v="1"/>
    <d v="2012-04-09T10:26:35"/>
    <d v="2012-06-08T10:26:00"/>
    <n v="8"/>
    <d v="2012-04-10T10:04:36"/>
    <n v="0"/>
    <n v="10.066666666666666"/>
    <n v="10"/>
    <x v="10"/>
    <n v="0.125"/>
    <n v="0.84929166666666667"/>
    <b v="1"/>
  </r>
  <r>
    <n v="2167"/>
    <n v="2"/>
    <d v="2012-04-09T11:45:00"/>
    <d v="2012-06-08T11:45:00"/>
    <n v="10"/>
    <d v="2012-04-10T21:07:45"/>
    <n v="0"/>
    <n v="21.116666666666667"/>
    <n v="21"/>
    <x v="12"/>
    <n v="0.1"/>
    <n v="0.84959999999999969"/>
    <b v="1"/>
  </r>
  <r>
    <n v="2168"/>
    <n v="5"/>
    <d v="2012-04-09T12:26:27"/>
    <d v="2012-06-08T12:26:00"/>
    <n v="24"/>
    <d v="2012-04-12T11:31:41"/>
    <n v="0"/>
    <n v="11.516666666666667"/>
    <n v="12"/>
    <x v="8"/>
    <n v="4.1666666666666664E-2"/>
    <n v="0.2815833333333333"/>
    <b v="1"/>
  </r>
  <r>
    <n v="2169"/>
    <n v="1"/>
    <d v="2012-04-09T13:45:46"/>
    <d v="2012-04-13T05:44:53"/>
    <n v="8"/>
    <s v=""/>
    <n v="0"/>
    <s v="not cancelled"/>
    <s v="not cancelled"/>
    <x v="3"/>
    <n v="0.125"/>
    <n v="0.84929166666666667"/>
    <b v="0"/>
  </r>
  <r>
    <n v="2170"/>
    <n v="4"/>
    <d v="2012-04-09T13:50:31"/>
    <d v="2012-06-08T13:50:00"/>
    <n v="12"/>
    <d v="2012-04-12T11:16:44"/>
    <n v="0"/>
    <n v="11.266666666666667"/>
    <n v="11"/>
    <x v="14"/>
    <n v="8.3333333333333329E-2"/>
    <n v="1.448055119047619"/>
    <b v="1"/>
  </r>
  <r>
    <n v="2171"/>
    <n v="5"/>
    <d v="2012-04-09T13:28:15"/>
    <d v="2012-06-08T13:28:00"/>
    <n v="24"/>
    <d v="2012-04-13T10:37:15"/>
    <n v="0"/>
    <n v="10.616666666666667"/>
    <n v="11"/>
    <x v="14"/>
    <n v="4.1666666666666664E-2"/>
    <n v="0.2815833333333333"/>
    <b v="1"/>
  </r>
  <r>
    <n v="2172"/>
    <n v="2"/>
    <d v="2012-04-09T15:57:45"/>
    <d v="2012-06-08T15:57:00"/>
    <n v="10"/>
    <d v="2012-04-10T10:57:36"/>
    <n v="0"/>
    <n v="10.95"/>
    <n v="11"/>
    <x v="14"/>
    <n v="0.1"/>
    <n v="0.84959999999999969"/>
    <b v="1"/>
  </r>
  <r>
    <n v="2173"/>
    <n v="4"/>
    <d v="2012-04-09T16:14:57"/>
    <d v="2012-06-08T16:14:00"/>
    <n v="12"/>
    <d v="2012-04-11T08:41:42"/>
    <n v="0"/>
    <n v="8.6833333333333336"/>
    <n v="9"/>
    <x v="4"/>
    <n v="8.3333333333333329E-2"/>
    <n v="1.448055119047619"/>
    <b v="1"/>
  </r>
  <r>
    <n v="2174"/>
    <n v="2"/>
    <d v="2012-04-09T16:24:16"/>
    <d v="2012-06-08T16:24:00"/>
    <n v="10"/>
    <d v="2012-04-10T12:38:35"/>
    <n v="0"/>
    <n v="12.633333333333333"/>
    <n v="13"/>
    <x v="11"/>
    <n v="0.1"/>
    <n v="0.84959999999999969"/>
    <b v="1"/>
  </r>
  <r>
    <n v="2175"/>
    <n v="7"/>
    <d v="2012-04-09T17:11:04"/>
    <d v="2012-06-08T17:11:00"/>
    <n v="24"/>
    <d v="2012-04-18T14:16:05"/>
    <n v="0"/>
    <n v="14.266666666666667"/>
    <n v="14"/>
    <x v="7"/>
    <n v="4.1666666666666664E-2"/>
    <n v="1.2958049999999997"/>
    <b v="1"/>
  </r>
  <r>
    <n v="2176"/>
    <n v="3"/>
    <d v="2012-04-09T17:31:08"/>
    <d v="2012-06-08T17:31:00"/>
    <n v="24"/>
    <d v="2012-04-12T11:46:55"/>
    <n v="0"/>
    <n v="11.766666666666667"/>
    <n v="12"/>
    <x v="8"/>
    <n v="4.1666666666666664E-2"/>
    <n v="0.18133000000000002"/>
    <b v="1"/>
  </r>
  <r>
    <n v="2177"/>
    <n v="5"/>
    <d v="2012-04-09T17:53:04"/>
    <d v="2012-06-08T17:53:00"/>
    <n v="24"/>
    <d v="2012-04-13T13:02:26"/>
    <n v="0"/>
    <n v="13.033333333333333"/>
    <n v="13"/>
    <x v="11"/>
    <n v="4.1666666666666664E-2"/>
    <n v="0.2815833333333333"/>
    <b v="1"/>
  </r>
  <r>
    <n v="2178"/>
    <n v="2"/>
    <d v="2012-04-09T17:01:32"/>
    <d v="2012-06-08T17:01:00"/>
    <n v="10"/>
    <d v="2012-04-10T10:42:53"/>
    <n v="0"/>
    <n v="10.7"/>
    <n v="11"/>
    <x v="14"/>
    <n v="0.1"/>
    <n v="0.84959999999999969"/>
    <b v="1"/>
  </r>
  <r>
    <n v="2179"/>
    <n v="10"/>
    <d v="2012-04-09T17:40:21"/>
    <d v="2012-06-08T17:40:00"/>
    <n v="1"/>
    <d v="2012-04-16T10:08:30"/>
    <n v="0"/>
    <n v="10.133333333333333"/>
    <n v="10"/>
    <x v="10"/>
    <n v="1"/>
    <n v="2.5716000000000001"/>
    <b v="1"/>
  </r>
  <r>
    <n v="2180"/>
    <n v="2"/>
    <d v="2012-04-09T18:52:41"/>
    <d v="2012-06-08T18:52:00"/>
    <n v="10"/>
    <d v="2012-04-10T10:51:41"/>
    <n v="0"/>
    <n v="10.85"/>
    <n v="11"/>
    <x v="14"/>
    <n v="0.1"/>
    <n v="0.84959999999999969"/>
    <b v="1"/>
  </r>
  <r>
    <n v="2181"/>
    <n v="1"/>
    <d v="2012-04-09T18:00:31"/>
    <d v="2012-06-08T18:00:00"/>
    <n v="12"/>
    <d v="2012-04-10T07:36:20"/>
    <n v="0"/>
    <n v="7.6"/>
    <n v="8"/>
    <x v="13"/>
    <n v="8.3333333333333329E-2"/>
    <n v="0.56619444444444444"/>
    <b v="1"/>
  </r>
  <r>
    <n v="2182"/>
    <n v="2"/>
    <d v="2012-04-09T19:14:16"/>
    <d v="2012-06-08T19:14:00"/>
    <n v="10"/>
    <d v="2012-04-11T07:11:00"/>
    <n v="0"/>
    <n v="7.1833333333333336"/>
    <n v="7"/>
    <x v="18"/>
    <n v="0.1"/>
    <n v="0.84959999999999969"/>
    <b v="1"/>
  </r>
  <r>
    <n v="2183"/>
    <n v="1"/>
    <d v="2012-04-09T20:02:27"/>
    <d v="2012-06-08T20:02:00"/>
    <n v="12"/>
    <d v="2012-04-10T14:01:50"/>
    <n v="0"/>
    <n v="14.016666666666667"/>
    <n v="14"/>
    <x v="7"/>
    <n v="8.3333333333333329E-2"/>
    <n v="0.56619444444444444"/>
    <b v="1"/>
  </r>
  <r>
    <n v="2184"/>
    <n v="1"/>
    <d v="2012-04-09T23:31:10"/>
    <d v="2012-06-08T23:31:00"/>
    <n v="8"/>
    <d v="2012-04-10T08:19:12"/>
    <n v="0"/>
    <n v="8.3166666666666664"/>
    <n v="8"/>
    <x v="13"/>
    <n v="0.125"/>
    <n v="0.84929166666666667"/>
    <b v="1"/>
  </r>
  <r>
    <n v="2185"/>
    <n v="1"/>
    <d v="2012-04-10T05:00:02"/>
    <d v="2012-06-09T05:00:00"/>
    <n v="8"/>
    <d v="2012-04-11T10:51:01"/>
    <n v="0"/>
    <n v="10.85"/>
    <n v="11"/>
    <x v="14"/>
    <n v="0.125"/>
    <n v="0.84929166666666667"/>
    <b v="1"/>
  </r>
  <r>
    <n v="2186"/>
    <n v="3"/>
    <d v="2012-04-10T09:19:47"/>
    <d v="2012-06-09T09:19:00"/>
    <n v="24"/>
    <d v="2012-04-11T13:57:40"/>
    <n v="0"/>
    <n v="13.95"/>
    <n v="14"/>
    <x v="7"/>
    <n v="4.1666666666666664E-2"/>
    <n v="0.18133000000000002"/>
    <b v="1"/>
  </r>
  <r>
    <n v="2187"/>
    <n v="1"/>
    <d v="2012-04-10T09:21:54"/>
    <d v="2012-04-14T00:21:52"/>
    <n v="8"/>
    <s v=""/>
    <n v="0"/>
    <s v="not cancelled"/>
    <s v="not cancelled"/>
    <x v="3"/>
    <n v="0.125"/>
    <n v="0.84929166666666667"/>
    <b v="0"/>
  </r>
  <r>
    <n v="2188"/>
    <n v="9"/>
    <d v="2012-04-10T09:28:53"/>
    <d v="2012-06-09T09:28:00"/>
    <n v="5"/>
    <d v="2012-04-13T15:21:27"/>
    <n v="0"/>
    <n v="15.35"/>
    <n v="15"/>
    <x v="17"/>
    <n v="0.2"/>
    <n v="5.6740000000000004"/>
    <b v="1"/>
  </r>
  <r>
    <n v="2189"/>
    <n v="6"/>
    <d v="2012-04-10T12:55:59"/>
    <d v="2012-06-09T12:55:00"/>
    <n v="24"/>
    <d v="2012-04-16T11:56:23"/>
    <n v="0"/>
    <n v="11.933333333333334"/>
    <n v="12"/>
    <x v="8"/>
    <n v="4.1666666666666664E-2"/>
    <n v="0.35218749999999999"/>
    <b v="1"/>
  </r>
  <r>
    <n v="2190"/>
    <n v="1"/>
    <d v="2012-04-10T12:08:39"/>
    <d v="2012-06-09T12:08:00"/>
    <n v="8"/>
    <d v="2012-04-11T09:33:32"/>
    <n v="0"/>
    <n v="9.5500000000000007"/>
    <n v="10"/>
    <x v="10"/>
    <n v="0.125"/>
    <n v="0.84929166666666667"/>
    <b v="1"/>
  </r>
  <r>
    <n v="2191"/>
    <n v="1"/>
    <d v="2012-04-10T13:00:47"/>
    <d v="2012-06-09T13:00:00"/>
    <n v="8"/>
    <d v="2012-04-10T16:54:30"/>
    <n v="0"/>
    <n v="16.899999999999999"/>
    <n v="17"/>
    <x v="20"/>
    <n v="0.125"/>
    <n v="0.84929166666666667"/>
    <b v="1"/>
  </r>
  <r>
    <n v="2192"/>
    <n v="5"/>
    <d v="2012-04-10T16:34:36"/>
    <d v="2012-04-13T11:34:00"/>
    <n v="24"/>
    <s v=""/>
    <n v="0"/>
    <s v="not cancelled"/>
    <s v="not cancelled"/>
    <x v="3"/>
    <n v="4.1666666666666664E-2"/>
    <n v="0.2815833333333333"/>
    <b v="0"/>
  </r>
  <r>
    <n v="2193"/>
    <n v="1"/>
    <d v="2012-04-10T16:29:24"/>
    <d v="2012-06-09T16:29:00"/>
    <n v="8"/>
    <d v="2012-04-11T10:49:33"/>
    <n v="0"/>
    <n v="10.816666666666666"/>
    <n v="11"/>
    <x v="14"/>
    <n v="0.125"/>
    <n v="0.84929166666666667"/>
    <b v="1"/>
  </r>
  <r>
    <n v="2194"/>
    <n v="2"/>
    <d v="2012-04-10T16:13:16"/>
    <d v="2012-06-09T16:13:00"/>
    <n v="10"/>
    <d v="2012-04-12T11:33:27"/>
    <n v="0"/>
    <n v="11.55"/>
    <n v="12"/>
    <x v="8"/>
    <n v="0.1"/>
    <n v="0.84959999999999969"/>
    <b v="1"/>
  </r>
  <r>
    <n v="2195"/>
    <n v="3"/>
    <d v="2012-04-10T17:49:39"/>
    <d v="2012-06-09T17:49:00"/>
    <n v="24"/>
    <d v="2012-04-13T12:00:58"/>
    <n v="0"/>
    <n v="12"/>
    <n v="12"/>
    <x v="8"/>
    <n v="4.1666666666666664E-2"/>
    <n v="0.18133000000000002"/>
    <b v="1"/>
  </r>
  <r>
    <n v="2196"/>
    <n v="6"/>
    <d v="2012-04-10T17:39:59"/>
    <d v="2012-06-09T17:39:00"/>
    <n v="24"/>
    <d v="2012-04-16T10:55:08"/>
    <n v="0"/>
    <n v="10.916666666666666"/>
    <n v="11"/>
    <x v="14"/>
    <n v="4.1666666666666664E-2"/>
    <n v="0.35218749999999999"/>
    <b v="1"/>
  </r>
  <r>
    <n v="2197"/>
    <n v="8"/>
    <d v="2012-04-10T18:57:57"/>
    <d v="2012-04-14T08:57:00"/>
    <n v="3"/>
    <s v=""/>
    <n v="0"/>
    <s v="not cancelled"/>
    <s v="not cancelled"/>
    <x v="3"/>
    <n v="0.33333333333333331"/>
    <n v="0.29998222222222221"/>
    <b v="0"/>
  </r>
  <r>
    <n v="2198"/>
    <n v="7"/>
    <d v="2012-04-10T19:20:04"/>
    <d v="2012-06-09T19:20:00"/>
    <n v="24"/>
    <d v="2012-04-23T09:33:56"/>
    <n v="0"/>
    <n v="9.5500000000000007"/>
    <n v="10"/>
    <x v="10"/>
    <n v="4.1666666666666664E-2"/>
    <n v="1.2958049999999997"/>
    <b v="1"/>
  </r>
  <r>
    <n v="2199"/>
    <n v="1"/>
    <d v="2012-04-10T20:57:08"/>
    <d v="2012-06-09T20:57:00"/>
    <n v="12"/>
    <d v="2012-04-11T13:50:55"/>
    <n v="0"/>
    <n v="13.833333333333334"/>
    <n v="14"/>
    <x v="7"/>
    <n v="8.3333333333333329E-2"/>
    <n v="0.56619444444444444"/>
    <b v="1"/>
  </r>
  <r>
    <n v="2200"/>
    <n v="5"/>
    <d v="2012-04-10T21:55:08"/>
    <d v="2012-06-09T21:55:00"/>
    <n v="24"/>
    <d v="2012-04-13T23:48:08"/>
    <n v="0"/>
    <n v="23.8"/>
    <n v="24"/>
    <x v="2"/>
    <n v="4.1666666666666664E-2"/>
    <n v="0.2815833333333333"/>
    <b v="1"/>
  </r>
  <r>
    <n v="2201"/>
    <n v="3"/>
    <d v="2012-04-11T00:45:14"/>
    <d v="2012-06-10T00:45:00"/>
    <n v="24"/>
    <d v="2012-04-13T12:17:40"/>
    <n v="0"/>
    <n v="12.283333333333333"/>
    <n v="12"/>
    <x v="8"/>
    <n v="4.1666666666666664E-2"/>
    <n v="0.18133000000000002"/>
    <b v="1"/>
  </r>
  <r>
    <n v="2202"/>
    <n v="7"/>
    <d v="2012-04-11T01:14:55"/>
    <d v="2012-04-14T20:14:00"/>
    <n v="24"/>
    <d v="2012-04-13T15:45:52"/>
    <n v="0"/>
    <n v="15.75"/>
    <n v="16"/>
    <x v="5"/>
    <n v="4.1666666666666664E-2"/>
    <n v="1.2958049999999997"/>
    <b v="1"/>
  </r>
  <r>
    <n v="2203"/>
    <n v="3"/>
    <d v="2012-04-11T02:33:13"/>
    <d v="2012-04-15T06:33:00"/>
    <n v="24"/>
    <d v="2012-04-11T15:30:22"/>
    <n v="0"/>
    <n v="15.5"/>
    <n v="16"/>
    <x v="5"/>
    <n v="4.1666666666666664E-2"/>
    <n v="0.18133000000000002"/>
    <b v="1"/>
  </r>
  <r>
    <n v="2204"/>
    <n v="3"/>
    <d v="2012-04-11T02:36:50"/>
    <d v="2012-06-10T02:36:00"/>
    <n v="24"/>
    <d v="2012-04-12T09:14:54"/>
    <n v="0"/>
    <n v="9.2333333333333325"/>
    <n v="9"/>
    <x v="4"/>
    <n v="4.1666666666666664E-2"/>
    <n v="0.18133000000000002"/>
    <b v="1"/>
  </r>
  <r>
    <n v="2205"/>
    <n v="8"/>
    <d v="2012-04-11T07:56:31"/>
    <d v="2012-04-14T23:55:44"/>
    <n v="3"/>
    <s v=""/>
    <n v="2"/>
    <s v="not cancelled"/>
    <s v="not cancelled"/>
    <x v="3"/>
    <n v="0.33333333333333331"/>
    <n v="0.29998222222222221"/>
    <b v="0"/>
  </r>
  <r>
    <n v="2206"/>
    <n v="4"/>
    <d v="2012-04-11T08:21:27"/>
    <d v="2012-06-10T08:21:00"/>
    <n v="12"/>
    <d v="2012-04-13T17:26:18"/>
    <n v="0"/>
    <n v="17.433333333333334"/>
    <n v="17"/>
    <x v="20"/>
    <n v="8.3333333333333329E-2"/>
    <n v="1.448055119047619"/>
    <b v="1"/>
  </r>
  <r>
    <n v="2207"/>
    <n v="3"/>
    <d v="2012-04-11T08:43:15"/>
    <d v="2012-06-10T08:43:00"/>
    <n v="24"/>
    <d v="2012-04-13T10:18:16"/>
    <n v="0"/>
    <n v="10.3"/>
    <n v="10"/>
    <x v="10"/>
    <n v="4.1666666666666664E-2"/>
    <n v="0.18133000000000002"/>
    <b v="1"/>
  </r>
  <r>
    <n v="2208"/>
    <n v="1"/>
    <d v="2012-04-11T08:54:51"/>
    <d v="2012-06-10T08:54:00"/>
    <n v="8"/>
    <d v="2012-04-12T16:19:10"/>
    <n v="0"/>
    <n v="16.316666666666666"/>
    <n v="16"/>
    <x v="5"/>
    <n v="0.125"/>
    <n v="0.84929166666666667"/>
    <b v="1"/>
  </r>
  <r>
    <n v="2209"/>
    <n v="2"/>
    <d v="2012-04-11T08:09:51"/>
    <d v="2012-06-10T08:09:00"/>
    <n v="10"/>
    <d v="2012-04-11T11:56:50"/>
    <n v="0"/>
    <n v="11.933333333333334"/>
    <n v="12"/>
    <x v="8"/>
    <n v="0.1"/>
    <n v="0.84959999999999969"/>
    <b v="1"/>
  </r>
  <r>
    <n v="2210"/>
    <n v="1"/>
    <d v="2012-04-11T08:19:01"/>
    <d v="2012-06-10T08:19:00"/>
    <n v="8"/>
    <d v="2012-04-11T13:04:22"/>
    <n v="0"/>
    <n v="13.066666666666666"/>
    <n v="13"/>
    <x v="11"/>
    <n v="0.125"/>
    <n v="0.84929166666666667"/>
    <b v="1"/>
  </r>
  <r>
    <n v="2211"/>
    <n v="2"/>
    <d v="2012-04-11T08:58:47"/>
    <d v="2012-06-10T08:58:00"/>
    <n v="10"/>
    <d v="2012-04-12T16:37:44"/>
    <n v="0"/>
    <n v="16.616666666666667"/>
    <n v="17"/>
    <x v="20"/>
    <n v="0.1"/>
    <n v="0.84959999999999969"/>
    <b v="1"/>
  </r>
  <r>
    <n v="2212"/>
    <n v="1"/>
    <d v="2012-04-11T08:06:14"/>
    <d v="2012-06-10T08:06:00"/>
    <n v="8"/>
    <d v="2012-04-11T12:36:55"/>
    <n v="0"/>
    <n v="12.6"/>
    <n v="13"/>
    <x v="11"/>
    <n v="0.125"/>
    <n v="0.84929166666666667"/>
    <b v="1"/>
  </r>
  <r>
    <n v="2213"/>
    <n v="2"/>
    <d v="2012-04-11T09:12:47"/>
    <d v="2012-06-10T09:12:00"/>
    <n v="10"/>
    <d v="2012-04-11T15:14:19"/>
    <n v="0"/>
    <n v="15.233333333333333"/>
    <n v="15"/>
    <x v="17"/>
    <n v="0.1"/>
    <n v="0.84959999999999969"/>
    <b v="1"/>
  </r>
  <r>
    <n v="2214"/>
    <n v="9"/>
    <d v="2012-04-11T09:17:11"/>
    <d v="2012-06-10T09:17:00"/>
    <n v="5"/>
    <d v="2012-04-14T10:46:32"/>
    <n v="0"/>
    <n v="10.766666666666667"/>
    <n v="11"/>
    <x v="14"/>
    <n v="0.2"/>
    <n v="5.6740000000000004"/>
    <b v="1"/>
  </r>
  <r>
    <n v="2215"/>
    <n v="5"/>
    <d v="2012-04-11T09:48:19"/>
    <d v="2012-04-13T19:47:45"/>
    <n v="24"/>
    <s v=""/>
    <n v="0"/>
    <s v="not cancelled"/>
    <s v="not cancelled"/>
    <x v="3"/>
    <n v="4.1666666666666664E-2"/>
    <n v="0.2815833333333333"/>
    <b v="0"/>
  </r>
  <r>
    <n v="2216"/>
    <n v="6"/>
    <d v="2012-04-11T09:17:36"/>
    <d v="2012-06-10T09:17:00"/>
    <n v="24"/>
    <d v="2012-04-14T12:22:26"/>
    <n v="0"/>
    <n v="12.366666666666667"/>
    <n v="12"/>
    <x v="8"/>
    <n v="4.1666666666666664E-2"/>
    <n v="0.35218749999999999"/>
    <b v="1"/>
  </r>
  <r>
    <n v="2217"/>
    <n v="7"/>
    <d v="2012-04-11T11:53:21"/>
    <d v="2012-06-10T11:53:00"/>
    <n v="24"/>
    <d v="2012-04-21T16:29:49"/>
    <n v="0"/>
    <n v="16.483333333333334"/>
    <n v="16"/>
    <x v="5"/>
    <n v="4.1666666666666664E-2"/>
    <n v="1.2958049999999997"/>
    <b v="1"/>
  </r>
  <r>
    <n v="2218"/>
    <n v="1"/>
    <d v="2012-04-11T12:45:43"/>
    <d v="2012-06-10T12:45:00"/>
    <n v="8"/>
    <d v="2012-04-11T15:18:17"/>
    <n v="0"/>
    <n v="15.3"/>
    <n v="15"/>
    <x v="17"/>
    <n v="0.125"/>
    <n v="0.84929166666666667"/>
    <b v="1"/>
  </r>
  <r>
    <n v="2219"/>
    <n v="3"/>
    <d v="2012-04-11T12:35:18"/>
    <d v="2012-06-10T12:35:00"/>
    <n v="24"/>
    <d v="2012-04-13T12:06:18"/>
    <n v="0"/>
    <n v="12.1"/>
    <n v="12"/>
    <x v="8"/>
    <n v="4.1666666666666664E-2"/>
    <n v="0.18133000000000002"/>
    <b v="1"/>
  </r>
  <r>
    <n v="2220"/>
    <n v="1"/>
    <d v="2012-04-11T12:08:01"/>
    <d v="2012-06-10T12:08:00"/>
    <n v="8"/>
    <d v="2012-04-12T12:57:56"/>
    <n v="0"/>
    <n v="12.95"/>
    <n v="13"/>
    <x v="11"/>
    <n v="0.125"/>
    <n v="0.84929166666666667"/>
    <b v="1"/>
  </r>
  <r>
    <n v="2221"/>
    <n v="1"/>
    <d v="2012-04-11T12:08:47"/>
    <d v="2012-06-10T12:08:00"/>
    <n v="12"/>
    <d v="2012-04-12T14:29:42"/>
    <n v="0"/>
    <n v="14.483333333333333"/>
    <n v="14"/>
    <x v="7"/>
    <n v="8.3333333333333329E-2"/>
    <n v="0.56619444444444444"/>
    <b v="1"/>
  </r>
  <r>
    <n v="2222"/>
    <n v="1"/>
    <d v="2012-04-11T14:10:41"/>
    <d v="2012-06-10T14:10:00"/>
    <n v="12"/>
    <d v="2012-04-12T15:09:26"/>
    <n v="0"/>
    <n v="15.15"/>
    <n v="15"/>
    <x v="17"/>
    <n v="8.3333333333333329E-2"/>
    <n v="0.56619444444444444"/>
    <b v="1"/>
  </r>
  <r>
    <n v="2223"/>
    <n v="1"/>
    <d v="2012-04-11T14:57:19"/>
    <d v="2012-06-10T14:57:00"/>
    <n v="8"/>
    <d v="2012-04-12T07:01:25"/>
    <n v="0"/>
    <n v="7.0166666666666666"/>
    <n v="7"/>
    <x v="18"/>
    <n v="0.125"/>
    <n v="0.84929166666666667"/>
    <b v="1"/>
  </r>
  <r>
    <n v="2224"/>
    <n v="3"/>
    <d v="2012-04-11T17:19:47"/>
    <d v="2012-06-10T17:19:00"/>
    <n v="24"/>
    <d v="2012-04-14T17:09:29"/>
    <n v="0"/>
    <n v="17.149999999999999"/>
    <n v="17"/>
    <x v="20"/>
    <n v="4.1666666666666664E-2"/>
    <n v="0.18133000000000002"/>
    <b v="1"/>
  </r>
  <r>
    <n v="2225"/>
    <n v="2"/>
    <d v="2012-04-11T17:01:17"/>
    <d v="2012-06-10T17:01:00"/>
    <n v="10"/>
    <d v="2012-04-13T09:14:42"/>
    <n v="0"/>
    <n v="9.2333333333333325"/>
    <n v="9"/>
    <x v="4"/>
    <n v="0.1"/>
    <n v="0.84959999999999969"/>
    <b v="1"/>
  </r>
  <r>
    <n v="2226"/>
    <n v="10"/>
    <d v="2012-04-11T17:39:32"/>
    <d v="2012-06-10T17:39:00"/>
    <n v="1"/>
    <d v="2012-04-18T12:47:53"/>
    <n v="3"/>
    <n v="12.783333333333333"/>
    <n v="13"/>
    <x v="11"/>
    <n v="1"/>
    <n v="2.5716000000000001"/>
    <b v="1"/>
  </r>
  <r>
    <n v="2227"/>
    <n v="2"/>
    <d v="2012-04-11T19:33:31"/>
    <d v="2012-06-10T19:33:00"/>
    <n v="10"/>
    <d v="2012-04-13T11:47:59"/>
    <n v="0"/>
    <n v="11.783333333333333"/>
    <n v="12"/>
    <x v="8"/>
    <n v="0.1"/>
    <n v="0.84959999999999969"/>
    <b v="1"/>
  </r>
  <r>
    <n v="2228"/>
    <n v="2"/>
    <d v="2012-04-11T19:24:44"/>
    <d v="2012-04-15T22:23:56"/>
    <n v="10"/>
    <s v=""/>
    <n v="0"/>
    <s v="not cancelled"/>
    <s v="not cancelled"/>
    <x v="3"/>
    <n v="0.1"/>
    <n v="0.84959999999999969"/>
    <b v="0"/>
  </r>
  <r>
    <n v="2229"/>
    <n v="7"/>
    <d v="2012-04-11T19:25:11"/>
    <d v="2012-06-10T19:25:00"/>
    <n v="24"/>
    <d v="2012-05-01T14:34:44"/>
    <n v="0"/>
    <n v="14.566666666666666"/>
    <n v="15"/>
    <x v="17"/>
    <n v="4.1666666666666664E-2"/>
    <n v="1.2958049999999997"/>
    <b v="1"/>
  </r>
  <r>
    <n v="2230"/>
    <n v="2"/>
    <d v="2012-04-11T19:36:29"/>
    <d v="2012-06-10T19:36:00"/>
    <n v="10"/>
    <d v="2012-04-13T16:37:53"/>
    <n v="0"/>
    <n v="16.616666666666667"/>
    <n v="17"/>
    <x v="20"/>
    <n v="0.1"/>
    <n v="0.84959999999999969"/>
    <b v="1"/>
  </r>
  <r>
    <n v="2231"/>
    <n v="5"/>
    <d v="2012-04-11T23:28:54"/>
    <d v="2012-06-10T23:28:00"/>
    <n v="24"/>
    <d v="2012-04-13T20:36:03"/>
    <n v="0"/>
    <n v="20.6"/>
    <n v="21"/>
    <x v="12"/>
    <n v="4.1666666666666664E-2"/>
    <n v="0.2815833333333333"/>
    <b v="1"/>
  </r>
  <r>
    <n v="2232"/>
    <n v="1"/>
    <d v="2012-04-12T00:07:29"/>
    <d v="2012-06-11T00:07:00"/>
    <n v="8"/>
    <d v="2012-04-13T10:20:50"/>
    <n v="0"/>
    <n v="10.333333333333334"/>
    <n v="10"/>
    <x v="10"/>
    <n v="0.125"/>
    <n v="0.84929166666666667"/>
    <b v="1"/>
  </r>
  <r>
    <n v="2233"/>
    <n v="7"/>
    <d v="2012-04-12T01:39:16"/>
    <d v="2012-06-11T01:39:00"/>
    <n v="24"/>
    <d v="2012-04-15T09:18:57"/>
    <n v="0"/>
    <n v="9.3000000000000007"/>
    <n v="9"/>
    <x v="4"/>
    <n v="4.1666666666666664E-2"/>
    <n v="1.2958049999999997"/>
    <b v="1"/>
  </r>
  <r>
    <n v="2234"/>
    <n v="3"/>
    <d v="2012-04-12T02:30:35"/>
    <d v="2012-06-11T02:30:00"/>
    <n v="24"/>
    <d v="2012-04-14T09:25:38"/>
    <n v="0"/>
    <n v="9.4166666666666661"/>
    <n v="9"/>
    <x v="4"/>
    <n v="4.1666666666666664E-2"/>
    <n v="0.18133000000000002"/>
    <b v="1"/>
  </r>
  <r>
    <n v="2235"/>
    <n v="1"/>
    <d v="2012-04-12T03:16:55"/>
    <d v="2012-04-16T00:16:00"/>
    <n v="8"/>
    <d v="2012-04-12T11:27:03"/>
    <n v="0"/>
    <n v="11.45"/>
    <n v="11"/>
    <x v="14"/>
    <n v="0.125"/>
    <n v="0.84929166666666667"/>
    <b v="1"/>
  </r>
  <r>
    <n v="2236"/>
    <n v="4"/>
    <d v="2012-04-12T08:47:27"/>
    <d v="2012-06-11T08:47:00"/>
    <n v="12"/>
    <d v="2012-04-14T13:58:05"/>
    <n v="0"/>
    <n v="13.966666666666667"/>
    <n v="14"/>
    <x v="7"/>
    <n v="8.3333333333333329E-2"/>
    <n v="1.448055119047619"/>
    <b v="1"/>
  </r>
  <r>
    <n v="2237"/>
    <n v="1"/>
    <d v="2012-04-12T09:49:36"/>
    <d v="2012-06-11T09:49:00"/>
    <n v="8"/>
    <d v="2012-04-13T15:10:56"/>
    <n v="0"/>
    <n v="15.166666666666666"/>
    <n v="15"/>
    <x v="17"/>
    <n v="0.125"/>
    <n v="0.84929166666666667"/>
    <b v="1"/>
  </r>
  <r>
    <n v="2238"/>
    <n v="1"/>
    <d v="2012-04-12T09:41:15"/>
    <d v="2012-04-15T16:41:00"/>
    <n v="8"/>
    <d v="2012-04-13T09:47:02"/>
    <n v="0"/>
    <n v="9.7833333333333332"/>
    <n v="10"/>
    <x v="10"/>
    <n v="0.125"/>
    <n v="0.84929166666666667"/>
    <b v="1"/>
  </r>
  <r>
    <n v="2239"/>
    <n v="1"/>
    <d v="2012-04-12T09:35:54"/>
    <d v="2012-06-11T09:35:00"/>
    <n v="8"/>
    <d v="2012-04-13T10:49:34"/>
    <n v="0"/>
    <n v="10.816666666666666"/>
    <n v="11"/>
    <x v="14"/>
    <n v="0.125"/>
    <n v="0.84929166666666667"/>
    <b v="1"/>
  </r>
  <r>
    <n v="2240"/>
    <n v="5"/>
    <d v="2012-04-12T09:13:25"/>
    <d v="2012-06-11T09:13:00"/>
    <n v="24"/>
    <d v="2012-04-14T13:20:44"/>
    <n v="0"/>
    <n v="13.333333333333334"/>
    <n v="13"/>
    <x v="11"/>
    <n v="4.1666666666666664E-2"/>
    <n v="0.2815833333333333"/>
    <b v="1"/>
  </r>
  <r>
    <n v="2241"/>
    <n v="9"/>
    <d v="2012-04-12T09:36:05"/>
    <d v="2012-06-11T09:36:00"/>
    <n v="5"/>
    <d v="2012-04-15T15:34:57"/>
    <n v="0"/>
    <n v="15.566666666666666"/>
    <n v="16"/>
    <x v="5"/>
    <n v="0.2"/>
    <n v="5.6740000000000004"/>
    <b v="1"/>
  </r>
  <r>
    <n v="2242"/>
    <n v="1"/>
    <d v="2012-04-12T10:58:04"/>
    <d v="2012-06-11T10:58:00"/>
    <n v="8"/>
    <d v="2012-04-13T15:58:56"/>
    <n v="0"/>
    <n v="15.966666666666667"/>
    <n v="16"/>
    <x v="5"/>
    <n v="0.125"/>
    <n v="0.84929166666666667"/>
    <b v="1"/>
  </r>
  <r>
    <n v="2243"/>
    <n v="7"/>
    <d v="2012-04-12T11:18:05"/>
    <d v="2012-06-11T11:18:00"/>
    <n v="24"/>
    <d v="2012-04-28T04:41:55"/>
    <n v="0"/>
    <n v="4.6833333333333336"/>
    <n v="5"/>
    <x v="22"/>
    <n v="4.1666666666666664E-2"/>
    <n v="1.2958049999999997"/>
    <b v="1"/>
  </r>
  <r>
    <n v="2244"/>
    <n v="5"/>
    <d v="2012-04-12T12:28:49"/>
    <d v="2012-06-11T12:28:00"/>
    <n v="24"/>
    <d v="2012-04-16T12:43:33"/>
    <n v="0"/>
    <n v="12.716666666666667"/>
    <n v="13"/>
    <x v="11"/>
    <n v="4.1666666666666664E-2"/>
    <n v="0.2815833333333333"/>
    <b v="1"/>
  </r>
  <r>
    <n v="2245"/>
    <n v="1"/>
    <d v="2012-04-12T12:13:11"/>
    <d v="2012-04-16T13:12:23"/>
    <n v="8"/>
    <s v=""/>
    <n v="0"/>
    <s v="not cancelled"/>
    <s v="not cancelled"/>
    <x v="3"/>
    <n v="0.125"/>
    <n v="0.84929166666666667"/>
    <b v="0"/>
  </r>
  <r>
    <n v="2246"/>
    <n v="1"/>
    <d v="2012-04-12T12:28:04"/>
    <d v="2012-06-11T12:28:00"/>
    <n v="12"/>
    <d v="2012-04-13T21:50:18"/>
    <n v="0"/>
    <n v="21.833333333333332"/>
    <n v="22"/>
    <x v="9"/>
    <n v="8.3333333333333329E-2"/>
    <n v="0.56619444444444444"/>
    <b v="1"/>
  </r>
  <r>
    <n v="2247"/>
    <n v="1"/>
    <d v="2012-04-12T12:55:59"/>
    <d v="2012-06-11T12:55:00"/>
    <n v="8"/>
    <d v="2012-04-12T16:27:11"/>
    <n v="0"/>
    <n v="16.45"/>
    <n v="16"/>
    <x v="5"/>
    <n v="0.125"/>
    <n v="0.84929166666666667"/>
    <b v="1"/>
  </r>
  <r>
    <n v="2248"/>
    <n v="1"/>
    <d v="2012-04-12T13:55:08"/>
    <d v="2012-06-11T13:55:00"/>
    <n v="8"/>
    <d v="2012-04-12T20:21:39"/>
    <n v="0"/>
    <n v="20.350000000000001"/>
    <n v="20"/>
    <x v="15"/>
    <n v="0.125"/>
    <n v="0.84929166666666667"/>
    <b v="1"/>
  </r>
  <r>
    <n v="2249"/>
    <n v="6"/>
    <d v="2012-04-12T13:07:30"/>
    <d v="2012-06-11T13:07:00"/>
    <n v="24"/>
    <d v="2012-04-19T11:11:48"/>
    <n v="0"/>
    <n v="11.183333333333334"/>
    <n v="11"/>
    <x v="14"/>
    <n v="4.1666666666666664E-2"/>
    <n v="0.35218749999999999"/>
    <b v="1"/>
  </r>
  <r>
    <n v="2250"/>
    <n v="4"/>
    <d v="2012-04-12T13:44:55"/>
    <d v="2012-04-15T06:44:38"/>
    <n v="12"/>
    <s v=""/>
    <n v="0"/>
    <s v="not cancelled"/>
    <s v="not cancelled"/>
    <x v="3"/>
    <n v="8.3333333333333329E-2"/>
    <n v="1.448055119047619"/>
    <b v="0"/>
  </r>
  <r>
    <n v="2251"/>
    <n v="3"/>
    <d v="2012-04-12T14:48:29"/>
    <d v="2012-06-11T14:48:00"/>
    <n v="24"/>
    <d v="2012-04-15T09:09:16"/>
    <n v="0"/>
    <n v="9.15"/>
    <n v="9"/>
    <x v="4"/>
    <n v="4.1666666666666664E-2"/>
    <n v="0.18133000000000002"/>
    <b v="1"/>
  </r>
  <r>
    <n v="2252"/>
    <n v="1"/>
    <d v="2012-04-12T14:47:01"/>
    <d v="2012-06-11T14:47:00"/>
    <n v="12"/>
    <d v="2012-04-13T09:56:37"/>
    <n v="0"/>
    <n v="9.9333333333333336"/>
    <n v="10"/>
    <x v="10"/>
    <n v="8.3333333333333329E-2"/>
    <n v="0.56619444444444444"/>
    <b v="1"/>
  </r>
  <r>
    <n v="2253"/>
    <n v="2"/>
    <d v="2012-04-12T14:35:03"/>
    <d v="2012-04-15T08:34:47"/>
    <n v="10"/>
    <s v=""/>
    <n v="0"/>
    <s v="not cancelled"/>
    <s v="not cancelled"/>
    <x v="3"/>
    <n v="0.1"/>
    <n v="0.84959999999999969"/>
    <b v="0"/>
  </r>
  <r>
    <n v="2254"/>
    <n v="1"/>
    <d v="2012-04-12T15:43:15"/>
    <d v="2012-06-11T15:43:00"/>
    <n v="8"/>
    <d v="2012-04-13T00:31:26"/>
    <n v="0"/>
    <n v="0.51666666666666672"/>
    <n v="1"/>
    <x v="23"/>
    <n v="0.125"/>
    <n v="0.84929166666666667"/>
    <b v="1"/>
  </r>
  <r>
    <n v="2255"/>
    <n v="1"/>
    <d v="2012-04-12T18:46:19"/>
    <d v="2012-06-11T18:46:00"/>
    <n v="8"/>
    <d v="2012-04-13T13:14:51"/>
    <n v="0"/>
    <n v="13.233333333333333"/>
    <n v="13"/>
    <x v="11"/>
    <n v="0.125"/>
    <n v="0.84929166666666667"/>
    <b v="1"/>
  </r>
  <r>
    <n v="2256"/>
    <n v="7"/>
    <d v="2012-04-12T19:39:57"/>
    <d v="2012-06-11T19:39:00"/>
    <n v="24"/>
    <d v="2012-04-28T09:03:54"/>
    <n v="0"/>
    <n v="9.0500000000000007"/>
    <n v="9"/>
    <x v="4"/>
    <n v="4.1666666666666664E-2"/>
    <n v="1.2958049999999997"/>
    <b v="1"/>
  </r>
  <r>
    <n v="2257"/>
    <n v="2"/>
    <d v="2012-04-12T21:47:18"/>
    <d v="2012-04-15T07:46:44"/>
    <n v="10"/>
    <s v=""/>
    <n v="0"/>
    <s v="not cancelled"/>
    <s v="not cancelled"/>
    <x v="3"/>
    <n v="0.1"/>
    <n v="0.84959999999999969"/>
    <b v="0"/>
  </r>
  <r>
    <n v="2258"/>
    <n v="5"/>
    <d v="2012-04-12T23:36:49"/>
    <d v="2012-06-11T23:36:00"/>
    <n v="24"/>
    <d v="2012-04-14T18:38:50"/>
    <n v="0"/>
    <n v="18.633333333333333"/>
    <n v="19"/>
    <x v="6"/>
    <n v="4.1666666666666664E-2"/>
    <n v="0.2815833333333333"/>
    <b v="1"/>
  </r>
  <r>
    <n v="2259"/>
    <n v="1"/>
    <d v="2012-04-13T00:05:40"/>
    <d v="2012-06-12T00:05:00"/>
    <n v="12"/>
    <d v="2012-04-13T18:04:00"/>
    <n v="0"/>
    <n v="18.066666666666666"/>
    <n v="18"/>
    <x v="1"/>
    <n v="8.3333333333333329E-2"/>
    <n v="0.56619444444444444"/>
    <b v="1"/>
  </r>
  <r>
    <n v="2260"/>
    <n v="6"/>
    <d v="2012-04-13T00:50:27"/>
    <d v="2012-06-12T00:50:00"/>
    <n v="24"/>
    <d v="2012-04-18T14:33:37"/>
    <n v="0"/>
    <n v="14.55"/>
    <n v="15"/>
    <x v="17"/>
    <n v="4.1666666666666664E-2"/>
    <n v="0.35218749999999999"/>
    <b v="1"/>
  </r>
  <r>
    <n v="2261"/>
    <n v="5"/>
    <d v="2012-04-13T03:02:02"/>
    <d v="2012-06-12T03:02:00"/>
    <n v="24"/>
    <d v="2012-04-16T11:37:53"/>
    <n v="0"/>
    <n v="11.616666666666667"/>
    <n v="12"/>
    <x v="8"/>
    <n v="4.1666666666666664E-2"/>
    <n v="0.2815833333333333"/>
    <b v="1"/>
  </r>
  <r>
    <n v="2262"/>
    <n v="5"/>
    <d v="2012-04-13T03:36:09"/>
    <d v="2012-06-12T03:36:00"/>
    <n v="24"/>
    <d v="2012-04-17T12:11:32"/>
    <n v="0"/>
    <n v="12.183333333333334"/>
    <n v="12"/>
    <x v="8"/>
    <n v="4.1666666666666664E-2"/>
    <n v="0.2815833333333333"/>
    <b v="1"/>
  </r>
  <r>
    <n v="2263"/>
    <n v="3"/>
    <d v="2012-04-13T05:39:12"/>
    <d v="2012-06-12T05:39:00"/>
    <n v="24"/>
    <d v="2012-04-15T09:09:35"/>
    <n v="0"/>
    <n v="9.15"/>
    <n v="9"/>
    <x v="4"/>
    <n v="4.1666666666666664E-2"/>
    <n v="0.18133000000000002"/>
    <b v="1"/>
  </r>
  <r>
    <n v="2264"/>
    <n v="6"/>
    <d v="2012-04-13T08:06:35"/>
    <d v="2012-06-12T08:06:00"/>
    <n v="24"/>
    <d v="2012-04-17T17:08:38"/>
    <n v="0"/>
    <n v="17.133333333333333"/>
    <n v="17"/>
    <x v="20"/>
    <n v="4.1666666666666664E-2"/>
    <n v="0.35218749999999999"/>
    <b v="1"/>
  </r>
  <r>
    <n v="2265"/>
    <n v="2"/>
    <d v="2012-04-13T08:02:22"/>
    <d v="2012-06-12T08:02:00"/>
    <n v="10"/>
    <d v="2012-04-14T17:35:24"/>
    <n v="0"/>
    <n v="17.583333333333332"/>
    <n v="18"/>
    <x v="1"/>
    <n v="0.1"/>
    <n v="0.84959999999999969"/>
    <b v="1"/>
  </r>
  <r>
    <n v="2266"/>
    <n v="1"/>
    <d v="2012-04-13T09:10:55"/>
    <d v="2012-06-12T09:10:00"/>
    <n v="8"/>
    <d v="2012-04-14T15:00:04"/>
    <n v="0"/>
    <n v="15"/>
    <n v="15"/>
    <x v="17"/>
    <n v="0.125"/>
    <n v="0.84929166666666667"/>
    <b v="1"/>
  </r>
  <r>
    <n v="2267"/>
    <n v="4"/>
    <d v="2012-04-13T12:40:50"/>
    <d v="2012-06-12T12:40:00"/>
    <n v="12"/>
    <d v="2012-04-16T12:49:49"/>
    <n v="0"/>
    <n v="12.816666666666666"/>
    <n v="13"/>
    <x v="11"/>
    <n v="8.3333333333333329E-2"/>
    <n v="1.448055119047619"/>
    <b v="1"/>
  </r>
  <r>
    <n v="2268"/>
    <n v="3"/>
    <d v="2012-04-13T12:54:14"/>
    <d v="2012-06-12T12:54:00"/>
    <n v="24"/>
    <d v="2012-04-15T12:50:05"/>
    <n v="0"/>
    <n v="12.833333333333334"/>
    <n v="13"/>
    <x v="11"/>
    <n v="4.1666666666666664E-2"/>
    <n v="0.18133000000000002"/>
    <b v="1"/>
  </r>
  <r>
    <n v="2269"/>
    <n v="1"/>
    <d v="2012-04-13T12:55:39"/>
    <d v="2012-06-12T12:55:00"/>
    <n v="8"/>
    <d v="2012-04-14T12:30:53"/>
    <n v="0"/>
    <n v="12.5"/>
    <n v="13"/>
    <x v="11"/>
    <n v="0.125"/>
    <n v="0.84929166666666667"/>
    <b v="1"/>
  </r>
  <r>
    <n v="2270"/>
    <n v="7"/>
    <d v="2012-04-13T13:36:14"/>
    <d v="2012-06-12T13:36:00"/>
    <n v="24"/>
    <d v="2012-05-05T12:03:42"/>
    <n v="0"/>
    <n v="12.05"/>
    <n v="12"/>
    <x v="8"/>
    <n v="4.1666666666666664E-2"/>
    <n v="1.2958049999999997"/>
    <b v="1"/>
  </r>
  <r>
    <n v="2271"/>
    <n v="7"/>
    <d v="2012-04-13T13:47:04"/>
    <d v="2012-06-12T13:47:00"/>
    <n v="24"/>
    <d v="2012-05-03T16:31:15"/>
    <n v="0"/>
    <n v="16.516666666666666"/>
    <n v="17"/>
    <x v="20"/>
    <n v="4.1666666666666664E-2"/>
    <n v="1.2958049999999997"/>
    <b v="1"/>
  </r>
  <r>
    <n v="2272"/>
    <n v="7"/>
    <d v="2012-04-13T13:10:37"/>
    <d v="2012-06-12T13:10:00"/>
    <n v="24"/>
    <d v="2012-05-10T16:21:47"/>
    <n v="0"/>
    <n v="16.350000000000001"/>
    <n v="16"/>
    <x v="5"/>
    <n v="4.1666666666666664E-2"/>
    <n v="1.2958049999999997"/>
    <b v="1"/>
  </r>
  <r>
    <n v="2273"/>
    <n v="3"/>
    <d v="2012-04-13T14:24:38"/>
    <d v="2012-06-12T14:24:00"/>
    <n v="24"/>
    <d v="2012-04-16T09:50:37"/>
    <n v="0"/>
    <n v="9.8333333333333339"/>
    <n v="10"/>
    <x v="10"/>
    <n v="4.1666666666666664E-2"/>
    <n v="0.18133000000000002"/>
    <b v="1"/>
  </r>
  <r>
    <n v="2274"/>
    <n v="4"/>
    <d v="2012-04-13T15:36:20"/>
    <d v="2012-06-12T15:36:00"/>
    <n v="12"/>
    <d v="2012-04-16T16:53:16"/>
    <n v="0"/>
    <n v="16.883333333333333"/>
    <n v="17"/>
    <x v="20"/>
    <n v="8.3333333333333329E-2"/>
    <n v="1.448055119047619"/>
    <b v="1"/>
  </r>
  <r>
    <n v="2275"/>
    <n v="4"/>
    <d v="2012-04-13T15:46:03"/>
    <d v="2012-04-16T01:45:13"/>
    <n v="12"/>
    <s v=""/>
    <n v="0"/>
    <s v="not cancelled"/>
    <s v="not cancelled"/>
    <x v="3"/>
    <n v="8.3333333333333329E-2"/>
    <n v="1.448055119047619"/>
    <b v="0"/>
  </r>
  <r>
    <n v="2276"/>
    <n v="1"/>
    <d v="2012-04-13T15:57:48"/>
    <d v="2012-04-16T17:57:00"/>
    <n v="12"/>
    <d v="2012-04-14T12:37:02"/>
    <n v="0"/>
    <n v="12.616666666666667"/>
    <n v="13"/>
    <x v="11"/>
    <n v="8.3333333333333329E-2"/>
    <n v="0.56619444444444444"/>
    <b v="1"/>
  </r>
  <r>
    <n v="2277"/>
    <n v="6"/>
    <d v="2012-04-13T17:53:55"/>
    <d v="2012-06-12T17:53:00"/>
    <n v="24"/>
    <d v="2012-04-19T10:43:47"/>
    <n v="0"/>
    <n v="10.716666666666667"/>
    <n v="11"/>
    <x v="14"/>
    <n v="4.1666666666666664E-2"/>
    <n v="0.35218749999999999"/>
    <b v="1"/>
  </r>
  <r>
    <n v="2278"/>
    <n v="1"/>
    <d v="2012-04-13T20:40:30"/>
    <d v="2012-06-12T20:40:00"/>
    <n v="8"/>
    <d v="2012-04-14T11:27:17"/>
    <n v="0"/>
    <n v="11.45"/>
    <n v="11"/>
    <x v="14"/>
    <n v="0.125"/>
    <n v="0.84929166666666667"/>
    <b v="1"/>
  </r>
  <r>
    <n v="2279"/>
    <n v="6"/>
    <d v="2012-04-13T20:40:24"/>
    <d v="2012-06-12T20:40:00"/>
    <n v="24"/>
    <d v="2012-05-02T13:56:20"/>
    <n v="1"/>
    <n v="13.933333333333334"/>
    <n v="14"/>
    <x v="7"/>
    <n v="4.1666666666666664E-2"/>
    <n v="0.35218749999999999"/>
    <b v="1"/>
  </r>
  <r>
    <n v="2280"/>
    <n v="1"/>
    <d v="2012-04-13T20:48:41"/>
    <d v="2012-06-12T20:48:00"/>
    <n v="8"/>
    <d v="2012-04-14T20:56:18"/>
    <n v="0"/>
    <n v="20.933333333333334"/>
    <n v="21"/>
    <x v="12"/>
    <n v="0.125"/>
    <n v="0.84929166666666667"/>
    <b v="1"/>
  </r>
  <r>
    <n v="2281"/>
    <n v="5"/>
    <d v="2012-04-13T20:52:04"/>
    <d v="2012-04-15T22:51:26"/>
    <n v="24"/>
    <s v=""/>
    <n v="0"/>
    <s v="not cancelled"/>
    <s v="not cancelled"/>
    <x v="3"/>
    <n v="4.1666666666666664E-2"/>
    <n v="0.2815833333333333"/>
    <b v="0"/>
  </r>
  <r>
    <n v="2282"/>
    <n v="6"/>
    <d v="2012-04-13T20:47:53"/>
    <d v="2012-06-12T20:47:00"/>
    <n v="24"/>
    <d v="2012-04-26T11:41:56"/>
    <n v="1"/>
    <n v="11.683333333333334"/>
    <n v="12"/>
    <x v="8"/>
    <n v="4.1666666666666664E-2"/>
    <n v="0.35218749999999999"/>
    <b v="1"/>
  </r>
  <r>
    <n v="2283"/>
    <n v="1"/>
    <d v="2012-04-13T20:39:15"/>
    <d v="2012-06-12T20:39:00"/>
    <n v="12"/>
    <d v="2012-04-15T11:29:23"/>
    <n v="0"/>
    <n v="11.483333333333333"/>
    <n v="11"/>
    <x v="14"/>
    <n v="8.3333333333333329E-2"/>
    <n v="0.56619444444444444"/>
    <b v="1"/>
  </r>
  <r>
    <n v="2284"/>
    <n v="1"/>
    <d v="2012-04-13T23:43:23"/>
    <d v="2012-06-12T23:43:00"/>
    <n v="8"/>
    <d v="2012-04-14T13:18:36"/>
    <n v="0"/>
    <n v="13.3"/>
    <n v="13"/>
    <x v="11"/>
    <n v="0.125"/>
    <n v="0.84929166666666667"/>
    <b v="1"/>
  </r>
  <r>
    <n v="2285"/>
    <n v="4"/>
    <d v="2012-04-14T02:02:43"/>
    <d v="2012-06-13T02:02:00"/>
    <n v="12"/>
    <d v="2012-04-17T09:54:43"/>
    <n v="0"/>
    <n v="9.9"/>
    <n v="10"/>
    <x v="10"/>
    <n v="8.3333333333333329E-2"/>
    <n v="1.448055119047619"/>
    <b v="1"/>
  </r>
  <r>
    <n v="2286"/>
    <n v="3"/>
    <d v="2012-04-14T02:27:24"/>
    <d v="2012-04-18T16:27:00"/>
    <n v="24"/>
    <d v="2012-04-15T08:42:51"/>
    <n v="0"/>
    <n v="8.6999999999999993"/>
    <n v="9"/>
    <x v="4"/>
    <n v="4.1666666666666664E-2"/>
    <n v="0.18133000000000002"/>
    <b v="1"/>
  </r>
  <r>
    <n v="2287"/>
    <n v="5"/>
    <d v="2012-04-14T03:35:57"/>
    <d v="2012-06-13T03:35:00"/>
    <n v="24"/>
    <d v="2012-04-15T15:57:34"/>
    <n v="0"/>
    <n v="15.95"/>
    <n v="16"/>
    <x v="5"/>
    <n v="4.1666666666666664E-2"/>
    <n v="0.2815833333333333"/>
    <b v="1"/>
  </r>
  <r>
    <n v="2288"/>
    <n v="6"/>
    <d v="2012-04-14T04:13:41"/>
    <d v="2012-06-13T04:13:00"/>
    <n v="24"/>
    <d v="2012-04-16T21:51:40"/>
    <n v="0"/>
    <n v="21.85"/>
    <n v="22"/>
    <x v="9"/>
    <n v="4.1666666666666664E-2"/>
    <n v="0.35218749999999999"/>
    <b v="1"/>
  </r>
  <r>
    <n v="2289"/>
    <n v="10"/>
    <d v="2012-04-14T07:52:06"/>
    <d v="2012-06-13T07:52:00"/>
    <n v="1"/>
    <d v="2012-04-20T21:57:23"/>
    <n v="3"/>
    <n v="21.95"/>
    <n v="22"/>
    <x v="9"/>
    <n v="1"/>
    <n v="2.5716000000000001"/>
    <b v="1"/>
  </r>
  <r>
    <n v="2290"/>
    <n v="5"/>
    <d v="2012-04-14T08:03:47"/>
    <d v="2012-06-13T08:03:00"/>
    <n v="24"/>
    <d v="2012-04-16T13:23:11"/>
    <n v="0"/>
    <n v="13.383333333333333"/>
    <n v="13"/>
    <x v="11"/>
    <n v="4.1666666666666664E-2"/>
    <n v="0.2815833333333333"/>
    <b v="1"/>
  </r>
  <r>
    <n v="2291"/>
    <n v="8"/>
    <d v="2012-04-14T08:00:02"/>
    <d v="2012-04-16T16:59:09"/>
    <n v="3"/>
    <s v=""/>
    <n v="2"/>
    <s v="not cancelled"/>
    <s v="not cancelled"/>
    <x v="3"/>
    <n v="0.33333333333333331"/>
    <n v="0.29998222222222221"/>
    <b v="0"/>
  </r>
  <r>
    <n v="2292"/>
    <n v="3"/>
    <d v="2012-04-14T09:02:20"/>
    <d v="2012-06-13T09:02:00"/>
    <n v="24"/>
    <d v="2012-04-15T16:41:00"/>
    <n v="0"/>
    <n v="16.683333333333334"/>
    <n v="17"/>
    <x v="20"/>
    <n v="4.1666666666666664E-2"/>
    <n v="0.18133000000000002"/>
    <b v="1"/>
  </r>
  <r>
    <n v="2293"/>
    <n v="9"/>
    <d v="2012-04-14T09:33:06"/>
    <d v="2012-06-13T09:33:00"/>
    <n v="5"/>
    <d v="2012-04-16T21:51:49"/>
    <n v="0"/>
    <n v="21.85"/>
    <n v="22"/>
    <x v="9"/>
    <n v="0.2"/>
    <n v="5.6740000000000004"/>
    <b v="1"/>
  </r>
  <r>
    <n v="2294"/>
    <n v="1"/>
    <d v="2012-04-14T09:52:39"/>
    <d v="2012-06-13T09:52:00"/>
    <n v="8"/>
    <d v="2012-04-15T13:00:59"/>
    <n v="0"/>
    <n v="13"/>
    <n v="13"/>
    <x v="11"/>
    <n v="0.125"/>
    <n v="0.84929166666666667"/>
    <b v="1"/>
  </r>
  <r>
    <n v="2295"/>
    <n v="9"/>
    <d v="2012-04-14T09:52:33"/>
    <d v="2012-06-13T09:52:00"/>
    <n v="5"/>
    <d v="2012-04-17T16:06:39"/>
    <n v="0"/>
    <n v="16.100000000000001"/>
    <n v="16"/>
    <x v="5"/>
    <n v="0.2"/>
    <n v="5.6740000000000004"/>
    <b v="1"/>
  </r>
  <r>
    <n v="2296"/>
    <n v="1"/>
    <d v="2012-04-14T09:01:33"/>
    <d v="2012-06-13T09:01:00"/>
    <n v="8"/>
    <d v="2012-04-14T15:58:55"/>
    <n v="0"/>
    <n v="15.966666666666667"/>
    <n v="16"/>
    <x v="5"/>
    <n v="0.125"/>
    <n v="0.84929166666666667"/>
    <b v="1"/>
  </r>
  <r>
    <n v="2297"/>
    <n v="1"/>
    <d v="2012-04-14T10:05:41"/>
    <d v="2012-06-13T10:05:00"/>
    <n v="8"/>
    <d v="2012-04-15T14:39:31"/>
    <n v="0"/>
    <n v="14.65"/>
    <n v="15"/>
    <x v="17"/>
    <n v="0.125"/>
    <n v="0.84929166666666667"/>
    <b v="1"/>
  </r>
  <r>
    <n v="2298"/>
    <n v="2"/>
    <d v="2012-04-14T10:37:23"/>
    <d v="2012-06-13T10:37:00"/>
    <n v="10"/>
    <d v="2012-04-15T20:30:30"/>
    <n v="0"/>
    <n v="20.5"/>
    <n v="21"/>
    <x v="12"/>
    <n v="0.1"/>
    <n v="0.84959999999999969"/>
    <b v="1"/>
  </r>
  <r>
    <n v="2299"/>
    <n v="3"/>
    <d v="2012-04-14T12:37:09"/>
    <d v="2012-06-13T12:37:00"/>
    <n v="24"/>
    <d v="2012-04-16T12:50:39"/>
    <n v="0"/>
    <n v="12.833333333333334"/>
    <n v="13"/>
    <x v="11"/>
    <n v="4.1666666666666664E-2"/>
    <n v="0.18133000000000002"/>
    <b v="1"/>
  </r>
  <r>
    <n v="2300"/>
    <n v="1"/>
    <d v="2012-04-14T13:50:08"/>
    <d v="2012-06-13T13:50:00"/>
    <n v="8"/>
    <d v="2012-04-14T15:28:59"/>
    <n v="0"/>
    <n v="15.466666666666667"/>
    <n v="15"/>
    <x v="17"/>
    <n v="0.125"/>
    <n v="0.84929166666666667"/>
    <b v="1"/>
  </r>
  <r>
    <n v="2301"/>
    <n v="4"/>
    <d v="2012-04-14T13:39:38"/>
    <d v="2012-04-16T20:39:14"/>
    <n v="12"/>
    <s v=""/>
    <n v="0"/>
    <s v="not cancelled"/>
    <s v="not cancelled"/>
    <x v="3"/>
    <n v="8.3333333333333329E-2"/>
    <n v="1.448055119047619"/>
    <b v="0"/>
  </r>
  <r>
    <n v="2302"/>
    <n v="7"/>
    <d v="2012-04-14T14:46:25"/>
    <d v="2012-06-13T14:46:00"/>
    <n v="24"/>
    <d v="2012-05-06T18:40:10"/>
    <n v="0"/>
    <n v="18.666666666666668"/>
    <n v="19"/>
    <x v="6"/>
    <n v="4.1666666666666664E-2"/>
    <n v="1.2958049999999997"/>
    <b v="1"/>
  </r>
  <r>
    <n v="2303"/>
    <n v="1"/>
    <d v="2012-04-14T18:15:01"/>
    <d v="2012-06-13T18:15:00"/>
    <n v="8"/>
    <d v="2012-04-15T14:22:27"/>
    <n v="0"/>
    <n v="14.366666666666667"/>
    <n v="14"/>
    <x v="7"/>
    <n v="0.125"/>
    <n v="0.84929166666666667"/>
    <b v="1"/>
  </r>
  <r>
    <n v="2304"/>
    <n v="6"/>
    <d v="2012-04-14T18:31:16"/>
    <d v="2012-06-13T18:31:00"/>
    <n v="24"/>
    <d v="2012-04-18T10:53:46"/>
    <n v="0"/>
    <n v="10.883333333333333"/>
    <n v="11"/>
    <x v="14"/>
    <n v="4.1666666666666664E-2"/>
    <n v="0.35218749999999999"/>
    <b v="1"/>
  </r>
  <r>
    <n v="2305"/>
    <n v="1"/>
    <d v="2012-04-14T18:12:49"/>
    <d v="2012-04-18T05:12:12"/>
    <n v="8"/>
    <s v=""/>
    <n v="0"/>
    <s v="not cancelled"/>
    <s v="not cancelled"/>
    <x v="3"/>
    <n v="0.125"/>
    <n v="0.84929166666666667"/>
    <b v="0"/>
  </r>
  <r>
    <n v="2306"/>
    <n v="2"/>
    <d v="2012-04-14T19:36:27"/>
    <d v="2012-06-13T19:36:00"/>
    <n v="10"/>
    <d v="2012-04-16T08:04:30"/>
    <n v="0"/>
    <n v="8.0666666666666664"/>
    <n v="8"/>
    <x v="13"/>
    <n v="0.1"/>
    <n v="0.84959999999999969"/>
    <b v="1"/>
  </r>
  <r>
    <n v="2307"/>
    <n v="1"/>
    <d v="2012-04-14T19:02:21"/>
    <d v="2012-04-17T11:01:53"/>
    <n v="8"/>
    <s v=""/>
    <n v="0"/>
    <s v="not cancelled"/>
    <s v="not cancelled"/>
    <x v="3"/>
    <n v="0.125"/>
    <n v="0.84929166666666667"/>
    <b v="0"/>
  </r>
  <r>
    <n v="2308"/>
    <n v="1"/>
    <d v="2012-04-14T20:14:20"/>
    <d v="2012-06-13T20:14:00"/>
    <n v="12"/>
    <d v="2012-04-16T14:38:38"/>
    <n v="0"/>
    <n v="14.633333333333333"/>
    <n v="15"/>
    <x v="17"/>
    <n v="8.3333333333333329E-2"/>
    <n v="0.56619444444444444"/>
    <b v="1"/>
  </r>
  <r>
    <n v="2309"/>
    <n v="4"/>
    <d v="2012-04-14T21:18:10"/>
    <d v="2012-04-18T12:17:48"/>
    <n v="12"/>
    <s v=""/>
    <n v="0"/>
    <s v="not cancelled"/>
    <s v="not cancelled"/>
    <x v="3"/>
    <n v="8.3333333333333329E-2"/>
    <n v="1.448055119047619"/>
    <b v="0"/>
  </r>
  <r>
    <n v="2310"/>
    <n v="11"/>
    <d v="2012-04-14T21:56:30"/>
    <d v="2012-06-13T21:56:00"/>
    <n v="1"/>
    <d v="2012-04-21T20:03:08"/>
    <n v="5"/>
    <n v="20.05"/>
    <n v="20"/>
    <x v="15"/>
    <n v="1"/>
    <n v="1"/>
    <b v="1"/>
  </r>
  <r>
    <n v="2311"/>
    <n v="6"/>
    <d v="2012-04-14T23:21:52"/>
    <d v="2012-06-13T23:21:00"/>
    <n v="24"/>
    <d v="2012-04-25T13:34:04"/>
    <n v="0"/>
    <n v="13.566666666666666"/>
    <n v="14"/>
    <x v="7"/>
    <n v="4.1666666666666664E-2"/>
    <n v="0.35218749999999999"/>
    <b v="1"/>
  </r>
  <r>
    <n v="2312"/>
    <n v="6"/>
    <d v="2012-04-15T04:50:13"/>
    <d v="2012-06-14T04:50:00"/>
    <n v="24"/>
    <d v="2012-04-16T21:45:45"/>
    <n v="0"/>
    <n v="21.75"/>
    <n v="22"/>
    <x v="9"/>
    <n v="4.1666666666666664E-2"/>
    <n v="0.35218749999999999"/>
    <b v="1"/>
  </r>
  <r>
    <n v="2313"/>
    <n v="6"/>
    <d v="2012-04-15T06:13:53"/>
    <d v="2012-06-14T06:13:00"/>
    <n v="24"/>
    <d v="2012-04-18T15:26:03"/>
    <n v="0"/>
    <n v="15.433333333333334"/>
    <n v="15"/>
    <x v="17"/>
    <n v="4.1666666666666664E-2"/>
    <n v="0.35218749999999999"/>
    <b v="1"/>
  </r>
  <r>
    <n v="2314"/>
    <n v="1"/>
    <d v="2012-04-15T07:11:12"/>
    <d v="2012-04-18T21:10:57"/>
    <n v="8"/>
    <s v=""/>
    <n v="0"/>
    <s v="not cancelled"/>
    <s v="not cancelled"/>
    <x v="3"/>
    <n v="0.125"/>
    <n v="0.84929166666666667"/>
    <b v="0"/>
  </r>
  <r>
    <n v="2315"/>
    <n v="4"/>
    <d v="2012-04-15T09:06:34"/>
    <d v="2012-06-14T09:06:00"/>
    <n v="12"/>
    <d v="2012-04-16T14:29:45"/>
    <n v="0"/>
    <n v="14.483333333333333"/>
    <n v="14"/>
    <x v="7"/>
    <n v="8.3333333333333329E-2"/>
    <n v="1.448055119047619"/>
    <b v="1"/>
  </r>
  <r>
    <n v="2316"/>
    <n v="9"/>
    <d v="2012-04-15T09:45:34"/>
    <d v="2012-06-14T09:45:00"/>
    <n v="5"/>
    <d v="2012-04-18T20:34:32"/>
    <n v="1"/>
    <n v="20.566666666666666"/>
    <n v="21"/>
    <x v="12"/>
    <n v="0.2"/>
    <n v="5.6740000000000004"/>
    <b v="1"/>
  </r>
  <r>
    <n v="2317"/>
    <n v="1"/>
    <d v="2012-04-15T10:28:04"/>
    <d v="2012-06-14T10:28:00"/>
    <n v="8"/>
    <d v="2012-04-15T16:12:19"/>
    <n v="0"/>
    <n v="16.2"/>
    <n v="16"/>
    <x v="5"/>
    <n v="0.125"/>
    <n v="0.84929166666666667"/>
    <b v="1"/>
  </r>
  <r>
    <n v="2318"/>
    <n v="7"/>
    <d v="2012-04-15T10:48:18"/>
    <d v="2012-06-14T10:48:00"/>
    <n v="24"/>
    <d v="2012-05-05T12:49:31"/>
    <n v="0"/>
    <n v="12.816666666666666"/>
    <n v="13"/>
    <x v="11"/>
    <n v="4.1666666666666664E-2"/>
    <n v="1.2958049999999997"/>
    <b v="1"/>
  </r>
  <r>
    <n v="2319"/>
    <n v="3"/>
    <d v="2012-04-15T11:03:00"/>
    <d v="2012-06-14T11:03:00"/>
    <n v="24"/>
    <d v="2012-04-17T11:14:14"/>
    <n v="0"/>
    <n v="11.233333333333333"/>
    <n v="11"/>
    <x v="14"/>
    <n v="4.1666666666666664E-2"/>
    <n v="0.18133000000000002"/>
    <b v="1"/>
  </r>
  <r>
    <n v="2320"/>
    <n v="1"/>
    <d v="2012-04-15T11:51:57"/>
    <d v="2012-06-14T11:51:00"/>
    <n v="12"/>
    <d v="2012-04-16T10:36:51"/>
    <n v="0"/>
    <n v="10.6"/>
    <n v="11"/>
    <x v="14"/>
    <n v="8.3333333333333329E-2"/>
    <n v="0.56619444444444444"/>
    <b v="1"/>
  </r>
  <r>
    <n v="2321"/>
    <n v="3"/>
    <d v="2012-04-15T11:55:52"/>
    <d v="2012-04-20T08:55:48"/>
    <n v="24"/>
    <s v=""/>
    <n v="0"/>
    <s v="not cancelled"/>
    <s v="not cancelled"/>
    <x v="3"/>
    <n v="4.1666666666666664E-2"/>
    <n v="0.18133000000000002"/>
    <b v="0"/>
  </r>
  <r>
    <n v="2322"/>
    <n v="1"/>
    <d v="2012-04-15T11:40:53"/>
    <d v="2012-06-14T11:40:00"/>
    <n v="8"/>
    <d v="2012-04-16T04:07:24"/>
    <n v="0"/>
    <n v="4.1166666666666663"/>
    <n v="4"/>
    <x v="24"/>
    <n v="0.125"/>
    <n v="0.84929166666666667"/>
    <b v="1"/>
  </r>
  <r>
    <n v="2323"/>
    <n v="3"/>
    <d v="2012-04-15T13:11:57"/>
    <d v="2012-06-14T13:11:00"/>
    <n v="24"/>
    <d v="2012-04-17T01:50:29"/>
    <n v="0"/>
    <n v="1.8333333333333335"/>
    <n v="2"/>
    <x v="16"/>
    <n v="4.1666666666666664E-2"/>
    <n v="0.18133000000000002"/>
    <b v="1"/>
  </r>
  <r>
    <n v="2324"/>
    <n v="3"/>
    <d v="2012-04-15T14:45:38"/>
    <d v="2012-06-14T14:45:00"/>
    <n v="24"/>
    <d v="2012-04-18T19:12:03"/>
    <n v="0"/>
    <n v="19.2"/>
    <n v="19"/>
    <x v="6"/>
    <n v="4.1666666666666664E-2"/>
    <n v="0.18133000000000002"/>
    <b v="1"/>
  </r>
  <r>
    <n v="2325"/>
    <n v="5"/>
    <d v="2012-04-15T14:38:29"/>
    <d v="2012-04-19T21:37:46"/>
    <n v="24"/>
    <s v=""/>
    <n v="0"/>
    <s v="not cancelled"/>
    <s v="not cancelled"/>
    <x v="3"/>
    <n v="4.1666666666666664E-2"/>
    <n v="0.2815833333333333"/>
    <b v="0"/>
  </r>
  <r>
    <n v="2326"/>
    <n v="2"/>
    <d v="2012-04-15T14:23:28"/>
    <d v="2012-06-14T14:23:00"/>
    <n v="10"/>
    <d v="2012-04-16T09:27:10"/>
    <n v="0"/>
    <n v="9.4499999999999993"/>
    <n v="9"/>
    <x v="4"/>
    <n v="0.1"/>
    <n v="0.84959999999999969"/>
    <b v="1"/>
  </r>
  <r>
    <n v="2327"/>
    <n v="1"/>
    <d v="2012-04-15T15:56:49"/>
    <d v="2012-06-14T15:56:00"/>
    <n v="12"/>
    <d v="2012-04-16T10:30:22"/>
    <n v="0"/>
    <n v="10.5"/>
    <n v="11"/>
    <x v="14"/>
    <n v="8.3333333333333329E-2"/>
    <n v="0.56619444444444444"/>
    <b v="1"/>
  </r>
  <r>
    <n v="2328"/>
    <n v="3"/>
    <d v="2012-04-15T15:36:39"/>
    <d v="2012-04-19T06:36:00"/>
    <n v="24"/>
    <d v="2012-04-19T00:47:25"/>
    <n v="0"/>
    <n v="0.78333333333333333"/>
    <n v="1"/>
    <x v="23"/>
    <n v="4.1666666666666664E-2"/>
    <n v="0.18133000000000002"/>
    <b v="1"/>
  </r>
  <r>
    <n v="2329"/>
    <n v="3"/>
    <d v="2012-04-15T17:16:01"/>
    <d v="2012-06-14T17:16:00"/>
    <n v="24"/>
    <d v="2012-04-18T06:25:47"/>
    <n v="0"/>
    <n v="6.416666666666667"/>
    <n v="6"/>
    <x v="21"/>
    <n v="4.1666666666666664E-2"/>
    <n v="0.18133000000000002"/>
    <b v="1"/>
  </r>
  <r>
    <n v="2330"/>
    <n v="1"/>
    <d v="2012-04-15T17:31:39"/>
    <d v="2012-06-14T17:31:00"/>
    <n v="8"/>
    <d v="2012-04-16T10:52:27"/>
    <n v="0"/>
    <n v="10.866666666666667"/>
    <n v="11"/>
    <x v="14"/>
    <n v="0.125"/>
    <n v="0.84929166666666667"/>
    <b v="1"/>
  </r>
  <r>
    <n v="2331"/>
    <n v="4"/>
    <d v="2012-04-15T18:56:40"/>
    <d v="2012-06-14T18:56:00"/>
    <n v="12"/>
    <d v="2012-04-17T06:58:30"/>
    <n v="0"/>
    <n v="6.9666666666666668"/>
    <n v="7"/>
    <x v="18"/>
    <n v="8.3333333333333329E-2"/>
    <n v="1.448055119047619"/>
    <b v="1"/>
  </r>
  <r>
    <n v="2332"/>
    <n v="2"/>
    <d v="2012-04-15T19:13:23"/>
    <d v="2012-06-14T19:13:00"/>
    <n v="10"/>
    <d v="2012-04-16T13:53:13"/>
    <n v="0"/>
    <n v="13.883333333333333"/>
    <n v="14"/>
    <x v="7"/>
    <n v="0.1"/>
    <n v="0.84959999999999969"/>
    <b v="1"/>
  </r>
  <r>
    <n v="2333"/>
    <n v="1"/>
    <d v="2012-04-15T21:29:40"/>
    <d v="2012-04-18T00:29:15"/>
    <n v="8"/>
    <s v=""/>
    <n v="0"/>
    <s v="not cancelled"/>
    <s v="not cancelled"/>
    <x v="3"/>
    <n v="0.125"/>
    <n v="0.84929166666666667"/>
    <b v="0"/>
  </r>
  <r>
    <n v="2334"/>
    <n v="1"/>
    <d v="2012-04-16T00:17:40"/>
    <d v="2012-06-15T00:17:00"/>
    <n v="12"/>
    <d v="2012-04-16T14:55:58"/>
    <n v="0"/>
    <n v="14.916666666666666"/>
    <n v="15"/>
    <x v="17"/>
    <n v="8.3333333333333329E-2"/>
    <n v="0.56619444444444444"/>
    <b v="1"/>
  </r>
  <r>
    <n v="2335"/>
    <n v="3"/>
    <d v="2012-04-16T02:56:32"/>
    <d v="2012-06-15T02:56:00"/>
    <n v="24"/>
    <d v="2012-04-16T18:53:01"/>
    <n v="0"/>
    <n v="18.883333333333333"/>
    <n v="19"/>
    <x v="6"/>
    <n v="4.1666666666666664E-2"/>
    <n v="0.18133000000000002"/>
    <b v="1"/>
  </r>
  <r>
    <n v="2336"/>
    <n v="5"/>
    <d v="2012-04-16T03:51:35"/>
    <d v="2012-06-15T03:51:00"/>
    <n v="24"/>
    <d v="2012-04-19T04:33:36"/>
    <n v="0"/>
    <n v="4.55"/>
    <n v="5"/>
    <x v="22"/>
    <n v="4.1666666666666664E-2"/>
    <n v="0.2815833333333333"/>
    <b v="1"/>
  </r>
  <r>
    <n v="2337"/>
    <n v="6"/>
    <d v="2012-04-16T04:55:31"/>
    <d v="2012-04-18T06:54:55"/>
    <n v="24"/>
    <s v=""/>
    <n v="0"/>
    <s v="not cancelled"/>
    <s v="not cancelled"/>
    <x v="3"/>
    <n v="4.1666666666666664E-2"/>
    <n v="0.35218749999999999"/>
    <b v="0"/>
  </r>
  <r>
    <n v="2338"/>
    <n v="6"/>
    <d v="2012-04-16T04:41:00"/>
    <d v="2012-06-15T04:41:00"/>
    <n v="24"/>
    <d v="2012-04-17T21:12:20"/>
    <n v="0"/>
    <n v="21.2"/>
    <n v="21"/>
    <x v="12"/>
    <n v="4.1666666666666664E-2"/>
    <n v="0.35218749999999999"/>
    <b v="1"/>
  </r>
  <r>
    <n v="2339"/>
    <n v="11"/>
    <d v="2012-04-16T06:06:19"/>
    <d v="2012-06-15T06:06:00"/>
    <n v="1"/>
    <d v="2012-04-23T14:49:26"/>
    <n v="3"/>
    <n v="14.816666666666666"/>
    <n v="15"/>
    <x v="17"/>
    <n v="1"/>
    <n v="1"/>
    <b v="1"/>
  </r>
  <r>
    <n v="2340"/>
    <n v="11"/>
    <d v="2012-04-16T08:42:57"/>
    <d v="2012-04-19T04:42:04"/>
    <n v="1"/>
    <s v=""/>
    <n v="4"/>
    <s v="not cancelled"/>
    <s v="not cancelled"/>
    <x v="3"/>
    <n v="1"/>
    <n v="1"/>
    <b v="0"/>
  </r>
  <r>
    <n v="2341"/>
    <n v="1"/>
    <d v="2012-04-16T09:02:13"/>
    <d v="2012-06-15T09:02:00"/>
    <n v="8"/>
    <d v="2012-04-16T20:10:22"/>
    <n v="0"/>
    <n v="20.166666666666668"/>
    <n v="20"/>
    <x v="15"/>
    <n v="0.125"/>
    <n v="0.84929166666666667"/>
    <b v="1"/>
  </r>
  <r>
    <n v="2342"/>
    <n v="2"/>
    <d v="2012-04-16T09:27:24"/>
    <d v="2012-06-15T09:27:00"/>
    <n v="10"/>
    <d v="2012-04-16T13:18:18"/>
    <n v="0"/>
    <n v="13.3"/>
    <n v="13"/>
    <x v="11"/>
    <n v="0.1"/>
    <n v="0.84959999999999969"/>
    <b v="1"/>
  </r>
  <r>
    <n v="2343"/>
    <n v="1"/>
    <d v="2012-04-16T11:25:52"/>
    <d v="2012-06-15T11:25:00"/>
    <n v="12"/>
    <d v="2012-04-17T10:57:31"/>
    <n v="0"/>
    <n v="10.95"/>
    <n v="11"/>
    <x v="14"/>
    <n v="8.3333333333333329E-2"/>
    <n v="0.56619444444444444"/>
    <b v="1"/>
  </r>
  <r>
    <n v="2344"/>
    <n v="4"/>
    <d v="2012-04-16T12:52:11"/>
    <d v="2012-06-15T12:52:00"/>
    <n v="12"/>
    <d v="2012-04-18T12:01:23"/>
    <n v="0"/>
    <n v="12.016666666666667"/>
    <n v="12"/>
    <x v="8"/>
    <n v="8.3333333333333329E-2"/>
    <n v="1.448055119047619"/>
    <b v="1"/>
  </r>
  <r>
    <n v="2345"/>
    <n v="5"/>
    <d v="2012-04-16T12:34:55"/>
    <d v="2012-06-15T12:34:00"/>
    <n v="24"/>
    <d v="2012-04-19T11:01:09"/>
    <n v="0"/>
    <n v="11.016666666666667"/>
    <n v="11"/>
    <x v="14"/>
    <n v="4.1666666666666664E-2"/>
    <n v="0.2815833333333333"/>
    <b v="1"/>
  </r>
  <r>
    <n v="2346"/>
    <n v="1"/>
    <d v="2012-04-16T14:20:21"/>
    <d v="2012-06-15T14:20:00"/>
    <n v="12"/>
    <d v="2012-04-17T18:53:26"/>
    <n v="0"/>
    <n v="18.883333333333333"/>
    <n v="19"/>
    <x v="6"/>
    <n v="8.3333333333333329E-2"/>
    <n v="0.56619444444444444"/>
    <b v="1"/>
  </r>
  <r>
    <n v="2347"/>
    <n v="1"/>
    <d v="2012-04-16T14:34:24"/>
    <d v="2012-06-15T14:34:00"/>
    <n v="12"/>
    <d v="2012-04-17T13:38:07"/>
    <n v="0"/>
    <n v="13.633333333333333"/>
    <n v="14"/>
    <x v="7"/>
    <n v="8.3333333333333329E-2"/>
    <n v="0.56619444444444444"/>
    <b v="1"/>
  </r>
  <r>
    <n v="2348"/>
    <n v="2"/>
    <d v="2012-04-16T14:02:16"/>
    <d v="2012-06-15T14:02:00"/>
    <n v="10"/>
    <d v="2012-04-18T16:40:50"/>
    <n v="0"/>
    <n v="16.666666666666668"/>
    <n v="17"/>
    <x v="20"/>
    <n v="0.1"/>
    <n v="0.84959999999999969"/>
    <b v="1"/>
  </r>
  <r>
    <n v="2349"/>
    <n v="3"/>
    <d v="2012-04-16T14:01:50"/>
    <d v="2012-06-15T14:01:00"/>
    <n v="24"/>
    <d v="2012-04-19T10:19:28"/>
    <n v="0"/>
    <n v="10.316666666666666"/>
    <n v="10"/>
    <x v="10"/>
    <n v="4.1666666666666664E-2"/>
    <n v="0.18133000000000002"/>
    <b v="1"/>
  </r>
  <r>
    <n v="2350"/>
    <n v="6"/>
    <d v="2012-04-16T15:02:08"/>
    <d v="2012-04-20T06:02:00"/>
    <n v="24"/>
    <s v=""/>
    <n v="0"/>
    <s v="not cancelled"/>
    <s v="not cancelled"/>
    <x v="3"/>
    <n v="4.1666666666666664E-2"/>
    <n v="0.35218749999999999"/>
    <b v="0"/>
  </r>
  <r>
    <n v="2351"/>
    <n v="4"/>
    <d v="2012-04-16T15:00:33"/>
    <d v="2012-06-15T15:00:00"/>
    <n v="12"/>
    <d v="2012-04-19T12:17:13"/>
    <n v="0"/>
    <n v="12.283333333333333"/>
    <n v="12"/>
    <x v="8"/>
    <n v="8.3333333333333329E-2"/>
    <n v="1.448055119047619"/>
    <b v="1"/>
  </r>
  <r>
    <n v="2352"/>
    <n v="4"/>
    <d v="2012-04-16T15:57:25"/>
    <d v="2012-04-19T11:56:49"/>
    <n v="12"/>
    <s v=""/>
    <n v="0"/>
    <s v="not cancelled"/>
    <s v="not cancelled"/>
    <x v="3"/>
    <n v="8.3333333333333329E-2"/>
    <n v="1.448055119047619"/>
    <b v="0"/>
  </r>
  <r>
    <n v="2353"/>
    <n v="1"/>
    <d v="2012-04-16T15:41:12"/>
    <d v="2012-04-19T00:40:47"/>
    <n v="12"/>
    <s v=""/>
    <n v="0"/>
    <s v="not cancelled"/>
    <s v="not cancelled"/>
    <x v="3"/>
    <n v="8.3333333333333329E-2"/>
    <n v="0.56619444444444444"/>
    <b v="0"/>
  </r>
  <r>
    <n v="2354"/>
    <n v="2"/>
    <d v="2012-04-16T16:13:59"/>
    <d v="2012-06-15T16:13:00"/>
    <n v="10"/>
    <d v="2012-04-18T11:50:06"/>
    <n v="0"/>
    <n v="11.833333333333334"/>
    <n v="12"/>
    <x v="8"/>
    <n v="0.1"/>
    <n v="0.84959999999999969"/>
    <b v="1"/>
  </r>
  <r>
    <n v="2355"/>
    <n v="1"/>
    <d v="2012-04-16T17:04:12"/>
    <d v="2012-06-15T17:04:00"/>
    <n v="12"/>
    <d v="2012-04-17T06:05:20"/>
    <n v="0"/>
    <n v="6.083333333333333"/>
    <n v="6"/>
    <x v="21"/>
    <n v="8.3333333333333329E-2"/>
    <n v="0.56619444444444444"/>
    <b v="1"/>
  </r>
  <r>
    <n v="2356"/>
    <n v="8"/>
    <d v="2012-04-16T18:44:52"/>
    <d v="2012-06-15T18:44:00"/>
    <n v="3"/>
    <d v="2012-04-21T07:42:43"/>
    <n v="0"/>
    <n v="7.7"/>
    <n v="8"/>
    <x v="13"/>
    <n v="0.33333333333333331"/>
    <n v="0.29998222222222221"/>
    <b v="1"/>
  </r>
  <r>
    <n v="2357"/>
    <n v="3"/>
    <d v="2012-04-16T18:35:33"/>
    <d v="2012-06-15T18:35:00"/>
    <n v="24"/>
    <d v="2012-04-18T10:34:13"/>
    <n v="0"/>
    <n v="10.566666666666666"/>
    <n v="11"/>
    <x v="14"/>
    <n v="4.1666666666666664E-2"/>
    <n v="0.18133000000000002"/>
    <b v="1"/>
  </r>
  <r>
    <n v="2358"/>
    <n v="1"/>
    <d v="2012-04-16T19:23:55"/>
    <d v="2012-06-15T19:23:00"/>
    <n v="8"/>
    <d v="2012-04-17T08:54:51"/>
    <n v="0"/>
    <n v="8.9"/>
    <n v="9"/>
    <x v="4"/>
    <n v="0.125"/>
    <n v="0.84929166666666667"/>
    <b v="1"/>
  </r>
  <r>
    <n v="2359"/>
    <n v="1"/>
    <d v="2012-04-16T20:29:12"/>
    <d v="2012-06-15T20:29:00"/>
    <n v="8"/>
    <d v="2012-04-18T06:29:55"/>
    <n v="0"/>
    <n v="6.4833333333333334"/>
    <n v="6"/>
    <x v="21"/>
    <n v="0.125"/>
    <n v="0.84929166666666667"/>
    <b v="1"/>
  </r>
  <r>
    <n v="2360"/>
    <n v="1"/>
    <d v="2012-04-16T20:41:25"/>
    <d v="2012-06-15T20:41:00"/>
    <n v="12"/>
    <d v="2012-04-17T20:02:31"/>
    <n v="0"/>
    <n v="20.033333333333335"/>
    <n v="20"/>
    <x v="15"/>
    <n v="8.3333333333333329E-2"/>
    <n v="0.56619444444444444"/>
    <b v="1"/>
  </r>
  <r>
    <n v="2361"/>
    <n v="1"/>
    <d v="2012-04-17T00:49:52"/>
    <d v="2012-04-19T06:48:59"/>
    <n v="8"/>
    <s v=""/>
    <n v="0"/>
    <s v="not cancelled"/>
    <s v="not cancelled"/>
    <x v="3"/>
    <n v="0.125"/>
    <n v="0.84929166666666667"/>
    <b v="0"/>
  </r>
  <r>
    <n v="2362"/>
    <n v="1"/>
    <d v="2012-04-17T00:20:44"/>
    <d v="2012-06-16T00:20:00"/>
    <n v="12"/>
    <d v="2012-04-17T12:36:52"/>
    <n v="0"/>
    <n v="12.6"/>
    <n v="13"/>
    <x v="11"/>
    <n v="8.3333333333333329E-2"/>
    <n v="0.56619444444444444"/>
    <b v="1"/>
  </r>
  <r>
    <n v="2363"/>
    <n v="9"/>
    <d v="2012-04-17T09:46:22"/>
    <d v="2012-04-21T13:45:34"/>
    <n v="5"/>
    <s v=""/>
    <n v="0"/>
    <s v="not cancelled"/>
    <s v="not cancelled"/>
    <x v="3"/>
    <n v="0.2"/>
    <n v="5.6740000000000004"/>
    <b v="0"/>
  </r>
  <r>
    <n v="2364"/>
    <n v="9"/>
    <d v="2012-04-17T09:57:50"/>
    <d v="2012-04-21T03:57:00"/>
    <n v="5"/>
    <d v="2012-04-20T07:35:32"/>
    <n v="0"/>
    <n v="7.583333333333333"/>
    <n v="8"/>
    <x v="13"/>
    <n v="0.2"/>
    <n v="5.6740000000000004"/>
    <b v="1"/>
  </r>
  <r>
    <n v="2365"/>
    <n v="3"/>
    <d v="2012-04-17T11:56:37"/>
    <d v="2012-06-16T11:56:00"/>
    <n v="24"/>
    <d v="2012-04-20T11:17:17"/>
    <n v="0"/>
    <n v="11.283333333333333"/>
    <n v="11"/>
    <x v="14"/>
    <n v="4.1666666666666664E-2"/>
    <n v="0.18133000000000002"/>
    <b v="1"/>
  </r>
  <r>
    <n v="2366"/>
    <n v="7"/>
    <d v="2012-04-17T13:14:12"/>
    <d v="2012-06-16T13:14:00"/>
    <n v="24"/>
    <d v="2012-05-03T12:52:16"/>
    <n v="0"/>
    <n v="12.866666666666667"/>
    <n v="13"/>
    <x v="11"/>
    <n v="4.1666666666666664E-2"/>
    <n v="1.2958049999999997"/>
    <b v="1"/>
  </r>
  <r>
    <n v="2367"/>
    <n v="4"/>
    <d v="2012-04-17T13:03:00"/>
    <d v="2012-06-16T13:03:00"/>
    <n v="12"/>
    <d v="2012-04-20T15:33:00"/>
    <n v="0"/>
    <n v="15.55"/>
    <n v="16"/>
    <x v="5"/>
    <n v="8.3333333333333329E-2"/>
    <n v="1.448055119047619"/>
    <b v="1"/>
  </r>
  <r>
    <n v="2368"/>
    <n v="4"/>
    <d v="2012-04-17T13:39:55"/>
    <d v="2012-06-16T13:39:00"/>
    <n v="12"/>
    <d v="2012-04-20T16:53:20"/>
    <n v="0"/>
    <n v="16.883333333333333"/>
    <n v="17"/>
    <x v="20"/>
    <n v="8.3333333333333329E-2"/>
    <n v="1.448055119047619"/>
    <b v="1"/>
  </r>
  <r>
    <n v="2369"/>
    <n v="4"/>
    <d v="2012-04-17T13:11:45"/>
    <d v="2012-04-20T13:11:00"/>
    <n v="12"/>
    <s v=""/>
    <n v="0"/>
    <s v="not cancelled"/>
    <s v="not cancelled"/>
    <x v="3"/>
    <n v="8.3333333333333329E-2"/>
    <n v="1.448055119047619"/>
    <b v="0"/>
  </r>
  <r>
    <n v="2370"/>
    <n v="2"/>
    <d v="2012-04-17T16:00:35"/>
    <d v="2012-04-21T21:59:36"/>
    <n v="10"/>
    <s v=""/>
    <n v="0"/>
    <s v="not cancelled"/>
    <s v="not cancelled"/>
    <x v="3"/>
    <n v="0.1"/>
    <n v="0.84959999999999969"/>
    <b v="0"/>
  </r>
  <r>
    <n v="2371"/>
    <n v="1"/>
    <d v="2012-04-17T16:32:46"/>
    <d v="2012-06-16T16:32:00"/>
    <n v="8"/>
    <d v="2012-04-18T14:03:07"/>
    <n v="0"/>
    <n v="14.05"/>
    <n v="14"/>
    <x v="7"/>
    <n v="0.125"/>
    <n v="0.84929166666666667"/>
    <b v="1"/>
  </r>
  <r>
    <n v="2372"/>
    <n v="1"/>
    <d v="2012-04-17T17:30:49"/>
    <d v="2012-06-16T17:30:00"/>
    <n v="8"/>
    <d v="2012-04-18T14:46:31"/>
    <n v="0"/>
    <n v="14.766666666666667"/>
    <n v="15"/>
    <x v="17"/>
    <n v="0.125"/>
    <n v="0.84929166666666667"/>
    <b v="1"/>
  </r>
  <r>
    <n v="2373"/>
    <n v="1"/>
    <d v="2012-04-17T17:09:08"/>
    <d v="2012-06-16T17:09:00"/>
    <n v="8"/>
    <d v="2012-04-18T12:44:14"/>
    <n v="0"/>
    <n v="12.733333333333333"/>
    <n v="13"/>
    <x v="11"/>
    <n v="0.125"/>
    <n v="0.84929166666666667"/>
    <b v="1"/>
  </r>
  <r>
    <n v="2374"/>
    <n v="1"/>
    <d v="2012-04-17T17:16:28"/>
    <d v="2012-06-16T17:16:00"/>
    <n v="8"/>
    <d v="2012-04-17T21:19:05"/>
    <n v="0"/>
    <n v="21.316666666666666"/>
    <n v="21"/>
    <x v="12"/>
    <n v="0.125"/>
    <n v="0.84929166666666667"/>
    <b v="1"/>
  </r>
  <r>
    <n v="2375"/>
    <n v="6"/>
    <d v="2012-04-17T18:08:20"/>
    <d v="2012-04-20T05:07:56"/>
    <n v="24"/>
    <s v=""/>
    <n v="0"/>
    <s v="not cancelled"/>
    <s v="not cancelled"/>
    <x v="3"/>
    <n v="4.1666666666666664E-2"/>
    <n v="0.35218749999999999"/>
    <b v="0"/>
  </r>
  <r>
    <n v="2376"/>
    <n v="5"/>
    <d v="2012-04-17T18:40:50"/>
    <d v="2012-04-21T09:40:42"/>
    <n v="24"/>
    <s v=""/>
    <n v="0"/>
    <s v="not cancelled"/>
    <s v="not cancelled"/>
    <x v="3"/>
    <n v="4.1666666666666664E-2"/>
    <n v="0.2815833333333333"/>
    <b v="0"/>
  </r>
  <r>
    <n v="2377"/>
    <n v="5"/>
    <d v="2012-04-17T20:02:50"/>
    <d v="2012-04-21T15:02:07"/>
    <n v="24"/>
    <s v=""/>
    <n v="0"/>
    <s v="not cancelled"/>
    <s v="not cancelled"/>
    <x v="3"/>
    <n v="4.1666666666666664E-2"/>
    <n v="0.2815833333333333"/>
    <b v="0"/>
  </r>
  <r>
    <n v="2378"/>
    <n v="1"/>
    <d v="2012-04-17T20:24:43"/>
    <d v="2012-06-16T20:24:00"/>
    <n v="12"/>
    <d v="2012-04-18T13:56:02"/>
    <n v="0"/>
    <n v="13.933333333333334"/>
    <n v="14"/>
    <x v="7"/>
    <n v="8.3333333333333329E-2"/>
    <n v="0.56619444444444444"/>
    <b v="1"/>
  </r>
  <r>
    <n v="2379"/>
    <n v="2"/>
    <d v="2012-04-17T21:47:20"/>
    <d v="2012-06-16T21:47:00"/>
    <n v="10"/>
    <d v="2012-04-18T01:02:51"/>
    <n v="0"/>
    <n v="1.0333333333333334"/>
    <n v="1"/>
    <x v="23"/>
    <n v="0.1"/>
    <n v="0.84959999999999969"/>
    <b v="1"/>
  </r>
  <r>
    <n v="2380"/>
    <n v="6"/>
    <d v="2012-04-17T23:22:33"/>
    <d v="2012-06-16T23:22:00"/>
    <n v="24"/>
    <d v="2012-05-06T16:37:10"/>
    <n v="1"/>
    <n v="16.616666666666667"/>
    <n v="17"/>
    <x v="20"/>
    <n v="4.1666666666666664E-2"/>
    <n v="0.35218749999999999"/>
    <b v="1"/>
  </r>
  <r>
    <n v="2381"/>
    <n v="7"/>
    <d v="2012-04-18T01:32:30"/>
    <d v="2012-04-20T21:31:53"/>
    <n v="24"/>
    <s v=""/>
    <n v="0"/>
    <s v="not cancelled"/>
    <s v="not cancelled"/>
    <x v="3"/>
    <n v="4.1666666666666664E-2"/>
    <n v="1.2958049999999997"/>
    <b v="0"/>
  </r>
  <r>
    <n v="2382"/>
    <n v="3"/>
    <d v="2012-04-18T08:03:43"/>
    <d v="2012-06-17T08:03:00"/>
    <n v="24"/>
    <d v="2012-04-20T09:29:45"/>
    <n v="0"/>
    <n v="9.4833333333333325"/>
    <n v="9"/>
    <x v="4"/>
    <n v="4.1666666666666664E-2"/>
    <n v="0.18133000000000002"/>
    <b v="1"/>
  </r>
  <r>
    <n v="2383"/>
    <n v="2"/>
    <d v="2012-04-18T08:16:16"/>
    <d v="2012-04-21T13:16:00"/>
    <n v="10"/>
    <d v="2012-04-19T08:23:54"/>
    <n v="0"/>
    <n v="8.3833333333333329"/>
    <n v="8"/>
    <x v="13"/>
    <n v="0.1"/>
    <n v="0.84959999999999969"/>
    <b v="1"/>
  </r>
  <r>
    <n v="2384"/>
    <n v="1"/>
    <d v="2012-04-18T08:48:54"/>
    <d v="2012-06-17T08:48:00"/>
    <n v="8"/>
    <d v="2012-04-18T17:48:48"/>
    <n v="0"/>
    <n v="17.8"/>
    <n v="18"/>
    <x v="1"/>
    <n v="0.125"/>
    <n v="0.84929166666666667"/>
    <b v="1"/>
  </r>
  <r>
    <n v="2385"/>
    <n v="5"/>
    <d v="2012-04-18T08:28:53"/>
    <d v="2012-04-20T15:28:27"/>
    <n v="24"/>
    <s v=""/>
    <n v="0"/>
    <s v="not cancelled"/>
    <s v="not cancelled"/>
    <x v="3"/>
    <n v="4.1666666666666664E-2"/>
    <n v="0.2815833333333333"/>
    <b v="0"/>
  </r>
  <r>
    <n v="2386"/>
    <n v="2"/>
    <d v="2012-04-18T08:20:49"/>
    <d v="2012-06-17T08:20:00"/>
    <n v="10"/>
    <d v="2012-04-19T08:36:36"/>
    <n v="0"/>
    <n v="8.6"/>
    <n v="9"/>
    <x v="4"/>
    <n v="0.1"/>
    <n v="0.84959999999999969"/>
    <b v="1"/>
  </r>
  <r>
    <n v="2387"/>
    <n v="10"/>
    <d v="2012-04-18T08:06:58"/>
    <d v="2012-04-21T14:06:32"/>
    <n v="1"/>
    <s v=""/>
    <n v="3"/>
    <s v="not cancelled"/>
    <s v="not cancelled"/>
    <x v="3"/>
    <n v="1"/>
    <n v="2.5716000000000001"/>
    <b v="0"/>
  </r>
  <r>
    <n v="2388"/>
    <n v="3"/>
    <d v="2012-04-18T08:27:23"/>
    <d v="2012-06-17T08:27:00"/>
    <n v="24"/>
    <d v="2012-04-20T17:42:37"/>
    <n v="0"/>
    <n v="17.7"/>
    <n v="18"/>
    <x v="1"/>
    <n v="4.1666666666666664E-2"/>
    <n v="0.18133000000000002"/>
    <b v="1"/>
  </r>
  <r>
    <n v="2389"/>
    <n v="6"/>
    <d v="2012-04-18T09:17:50"/>
    <d v="2012-04-22T12:17:28"/>
    <n v="24"/>
    <s v=""/>
    <n v="0"/>
    <s v="not cancelled"/>
    <s v="not cancelled"/>
    <x v="3"/>
    <n v="4.1666666666666664E-2"/>
    <n v="0.35218749999999999"/>
    <b v="0"/>
  </r>
  <r>
    <n v="2390"/>
    <n v="9"/>
    <d v="2012-04-18T09:31:08"/>
    <d v="2012-06-17T09:31:00"/>
    <n v="5"/>
    <d v="2012-04-21T12:50:00"/>
    <n v="0"/>
    <n v="12.833333333333334"/>
    <n v="13"/>
    <x v="11"/>
    <n v="0.2"/>
    <n v="5.6740000000000004"/>
    <b v="1"/>
  </r>
  <r>
    <n v="2391"/>
    <n v="1"/>
    <d v="2012-04-18T11:00:31"/>
    <d v="2012-06-17T11:00:00"/>
    <n v="12"/>
    <d v="2012-04-19T16:03:52"/>
    <n v="0"/>
    <n v="16.05"/>
    <n v="16"/>
    <x v="5"/>
    <n v="8.3333333333333329E-2"/>
    <n v="0.56619444444444444"/>
    <b v="1"/>
  </r>
  <r>
    <n v="2392"/>
    <n v="4"/>
    <d v="2012-04-18T11:12:24"/>
    <d v="2012-04-22T06:11:57"/>
    <n v="12"/>
    <s v=""/>
    <n v="0"/>
    <s v="not cancelled"/>
    <s v="not cancelled"/>
    <x v="3"/>
    <n v="8.3333333333333329E-2"/>
    <n v="1.448055119047619"/>
    <b v="0"/>
  </r>
  <r>
    <n v="2393"/>
    <n v="5"/>
    <d v="2012-04-18T11:07:52"/>
    <d v="2012-06-17T11:07:00"/>
    <n v="24"/>
    <d v="2012-04-22T10:17:32"/>
    <n v="0"/>
    <n v="10.283333333333333"/>
    <n v="10"/>
    <x v="10"/>
    <n v="4.1666666666666664E-2"/>
    <n v="0.2815833333333333"/>
    <b v="1"/>
  </r>
  <r>
    <n v="2394"/>
    <n v="7"/>
    <d v="2012-04-18T12:02:49"/>
    <d v="2012-06-17T12:02:00"/>
    <n v="24"/>
    <d v="2012-05-15T07:55:51"/>
    <n v="1"/>
    <n v="7.916666666666667"/>
    <n v="8"/>
    <x v="13"/>
    <n v="4.1666666666666664E-2"/>
    <n v="1.2958049999999997"/>
    <b v="1"/>
  </r>
  <r>
    <n v="2395"/>
    <n v="6"/>
    <d v="2012-04-18T12:29:47"/>
    <d v="2012-06-17T12:29:00"/>
    <n v="24"/>
    <d v="2012-04-24T11:04:24"/>
    <n v="0"/>
    <n v="11.066666666666666"/>
    <n v="11"/>
    <x v="14"/>
    <n v="4.1666666666666664E-2"/>
    <n v="0.35218749999999999"/>
    <b v="1"/>
  </r>
  <r>
    <n v="2396"/>
    <n v="4"/>
    <d v="2012-04-18T13:26:02"/>
    <d v="2012-06-17T13:26:00"/>
    <n v="12"/>
    <d v="2012-04-20T09:11:19"/>
    <n v="0"/>
    <n v="9.1833333333333336"/>
    <n v="9"/>
    <x v="4"/>
    <n v="8.3333333333333329E-2"/>
    <n v="1.448055119047619"/>
    <b v="1"/>
  </r>
  <r>
    <n v="2397"/>
    <n v="2"/>
    <d v="2012-04-18T17:48:51"/>
    <d v="2012-06-17T17:48:00"/>
    <n v="10"/>
    <d v="2012-04-19T09:31:47"/>
    <n v="0"/>
    <n v="9.5166666666666675"/>
    <n v="10"/>
    <x v="10"/>
    <n v="0.1"/>
    <n v="0.84959999999999969"/>
    <b v="1"/>
  </r>
  <r>
    <n v="2398"/>
    <n v="1"/>
    <d v="2012-04-18T17:36:07"/>
    <d v="2012-04-20T23:35:13"/>
    <n v="12"/>
    <s v=""/>
    <n v="0"/>
    <s v="not cancelled"/>
    <s v="not cancelled"/>
    <x v="3"/>
    <n v="8.3333333333333329E-2"/>
    <n v="0.56619444444444444"/>
    <b v="0"/>
  </r>
  <r>
    <n v="2399"/>
    <n v="2"/>
    <d v="2012-04-18T17:10:55"/>
    <d v="2012-04-20T22:10:29"/>
    <n v="10"/>
    <s v=""/>
    <n v="0"/>
    <s v="not cancelled"/>
    <s v="not cancelled"/>
    <x v="3"/>
    <n v="0.1"/>
    <n v="0.84959999999999969"/>
    <b v="0"/>
  </r>
  <r>
    <n v="2400"/>
    <n v="6"/>
    <d v="2012-04-18T18:40:26"/>
    <d v="2012-06-17T18:40:00"/>
    <n v="24"/>
    <d v="2012-04-23T00:27:42"/>
    <n v="0"/>
    <n v="0.45"/>
    <n v="0"/>
    <x v="2"/>
    <n v="4.1666666666666664E-2"/>
    <n v="0.35218749999999999"/>
    <b v="1"/>
  </r>
  <r>
    <n v="2401"/>
    <n v="2"/>
    <d v="2012-04-18T19:26:00"/>
    <d v="2012-06-17T19:26:00"/>
    <n v="10"/>
    <d v="2012-04-19T14:09:30"/>
    <n v="0"/>
    <n v="14.15"/>
    <n v="14"/>
    <x v="7"/>
    <n v="0.1"/>
    <n v="0.84959999999999969"/>
    <b v="1"/>
  </r>
  <r>
    <n v="2402"/>
    <n v="1"/>
    <d v="2012-04-18T20:13:05"/>
    <d v="2012-06-17T20:13:00"/>
    <n v="12"/>
    <d v="2012-04-19T12:09:42"/>
    <n v="0"/>
    <n v="12.15"/>
    <n v="12"/>
    <x v="8"/>
    <n v="8.3333333333333329E-2"/>
    <n v="0.56619444444444444"/>
    <b v="1"/>
  </r>
  <r>
    <n v="2403"/>
    <n v="1"/>
    <d v="2012-04-18T20:30:34"/>
    <d v="2012-06-17T20:30:00"/>
    <n v="12"/>
    <d v="2012-04-20T23:58:40"/>
    <n v="0"/>
    <n v="23.966666666666665"/>
    <n v="24"/>
    <x v="2"/>
    <n v="8.3333333333333329E-2"/>
    <n v="0.56619444444444444"/>
    <b v="1"/>
  </r>
  <r>
    <n v="2404"/>
    <n v="2"/>
    <d v="2012-04-18T21:49:05"/>
    <d v="2012-06-17T21:49:00"/>
    <n v="10"/>
    <d v="2012-04-19T08:50:43"/>
    <n v="0"/>
    <n v="8.8333333333333339"/>
    <n v="9"/>
    <x v="4"/>
    <n v="0.1"/>
    <n v="0.84959999999999969"/>
    <b v="1"/>
  </r>
  <r>
    <n v="2405"/>
    <n v="7"/>
    <d v="2012-04-19T01:54:47"/>
    <d v="2012-06-18T01:54:00"/>
    <n v="24"/>
    <d v="2012-04-23T06:39:44"/>
    <n v="0"/>
    <n v="6.65"/>
    <n v="7"/>
    <x v="18"/>
    <n v="4.1666666666666664E-2"/>
    <n v="1.2958049999999997"/>
    <b v="1"/>
  </r>
  <r>
    <n v="2406"/>
    <n v="6"/>
    <d v="2012-04-19T03:02:28"/>
    <d v="2012-06-18T03:02:00"/>
    <n v="24"/>
    <d v="2012-04-30T04:37:13"/>
    <n v="0"/>
    <n v="4.6166666666666671"/>
    <n v="5"/>
    <x v="22"/>
    <n v="4.1666666666666664E-2"/>
    <n v="0.35218749999999999"/>
    <b v="1"/>
  </r>
  <r>
    <n v="2407"/>
    <n v="6"/>
    <d v="2012-04-19T04:20:11"/>
    <d v="2012-06-18T04:20:00"/>
    <n v="24"/>
    <d v="2012-04-20T18:42:47"/>
    <n v="0"/>
    <n v="18.7"/>
    <n v="19"/>
    <x v="6"/>
    <n v="4.1666666666666664E-2"/>
    <n v="0.35218749999999999"/>
    <b v="1"/>
  </r>
  <r>
    <n v="2408"/>
    <n v="1"/>
    <d v="2012-04-19T06:44:23"/>
    <d v="2012-06-18T06:44:00"/>
    <n v="8"/>
    <d v="2012-04-19T09:28:33"/>
    <n v="0"/>
    <n v="9.4666666666666668"/>
    <n v="9"/>
    <x v="4"/>
    <n v="0.125"/>
    <n v="0.84929166666666667"/>
    <b v="1"/>
  </r>
  <r>
    <n v="2409"/>
    <n v="1"/>
    <d v="2012-04-19T08:54:02"/>
    <d v="2012-06-18T08:54:00"/>
    <n v="8"/>
    <d v="2012-04-20T16:45:02"/>
    <n v="0"/>
    <n v="16.75"/>
    <n v="17"/>
    <x v="20"/>
    <n v="0.125"/>
    <n v="0.84929166666666667"/>
    <b v="1"/>
  </r>
  <r>
    <n v="2410"/>
    <n v="6"/>
    <d v="2012-04-19T08:56:32"/>
    <d v="2012-06-18T08:56:00"/>
    <n v="24"/>
    <d v="2012-04-23T11:23:01"/>
    <n v="0"/>
    <n v="11.383333333333333"/>
    <n v="11"/>
    <x v="14"/>
    <n v="4.1666666666666664E-2"/>
    <n v="0.35218749999999999"/>
    <b v="1"/>
  </r>
  <r>
    <n v="2411"/>
    <n v="2"/>
    <d v="2012-04-19T08:22:27"/>
    <d v="2012-04-23T11:21:39"/>
    <n v="10"/>
    <s v=""/>
    <n v="0"/>
    <s v="not cancelled"/>
    <s v="not cancelled"/>
    <x v="3"/>
    <n v="0.1"/>
    <n v="0.84959999999999969"/>
    <b v="0"/>
  </r>
  <r>
    <n v="2412"/>
    <n v="1"/>
    <d v="2012-04-19T08:38:49"/>
    <d v="2012-04-21T21:38:41"/>
    <n v="8"/>
    <s v=""/>
    <n v="0"/>
    <s v="not cancelled"/>
    <s v="not cancelled"/>
    <x v="3"/>
    <n v="0.125"/>
    <n v="0.84929166666666667"/>
    <b v="0"/>
  </r>
  <r>
    <n v="2413"/>
    <n v="6"/>
    <d v="2012-04-19T09:13:58"/>
    <d v="2012-06-18T09:13:00"/>
    <n v="24"/>
    <d v="2012-04-22T02:31:13"/>
    <n v="0"/>
    <n v="2.5166666666666666"/>
    <n v="3"/>
    <x v="19"/>
    <n v="4.1666666666666664E-2"/>
    <n v="0.35218749999999999"/>
    <b v="1"/>
  </r>
  <r>
    <n v="2414"/>
    <n v="8"/>
    <d v="2012-04-19T09:51:24"/>
    <d v="2012-06-18T09:51:00"/>
    <n v="3"/>
    <d v="2012-04-22T07:37:48"/>
    <n v="0"/>
    <n v="7.6166666666666671"/>
    <n v="8"/>
    <x v="13"/>
    <n v="0.33333333333333331"/>
    <n v="0.29998222222222221"/>
    <b v="1"/>
  </r>
  <r>
    <n v="2415"/>
    <n v="1"/>
    <d v="2012-04-19T10:39:26"/>
    <d v="2012-06-18T10:39:00"/>
    <n v="8"/>
    <d v="2012-04-20T09:42:47"/>
    <n v="0"/>
    <n v="9.6999999999999993"/>
    <n v="10"/>
    <x v="10"/>
    <n v="0.125"/>
    <n v="0.84929166666666667"/>
    <b v="1"/>
  </r>
  <r>
    <n v="2416"/>
    <n v="1"/>
    <d v="2012-04-19T10:03:22"/>
    <d v="2012-06-18T10:03:00"/>
    <n v="8"/>
    <d v="2012-04-20T11:07:19"/>
    <n v="0"/>
    <n v="11.116666666666667"/>
    <n v="11"/>
    <x v="14"/>
    <n v="0.125"/>
    <n v="0.84929166666666667"/>
    <b v="1"/>
  </r>
  <r>
    <n v="2417"/>
    <n v="7"/>
    <d v="2012-04-19T10:16:46"/>
    <d v="2012-04-23T18:15:58"/>
    <n v="24"/>
    <s v=""/>
    <n v="0"/>
    <s v="not cancelled"/>
    <s v="not cancelled"/>
    <x v="3"/>
    <n v="4.1666666666666664E-2"/>
    <n v="1.2958049999999997"/>
    <b v="0"/>
  </r>
  <r>
    <n v="2418"/>
    <n v="4"/>
    <d v="2012-04-19T10:27:19"/>
    <d v="2012-06-18T10:27:00"/>
    <n v="12"/>
    <d v="2012-04-21T10:24:51"/>
    <n v="0"/>
    <n v="10.4"/>
    <n v="10"/>
    <x v="10"/>
    <n v="8.3333333333333329E-2"/>
    <n v="1.448055119047619"/>
    <b v="1"/>
  </r>
  <r>
    <n v="2419"/>
    <n v="4"/>
    <d v="2012-04-19T10:36:19"/>
    <d v="2012-06-18T10:36:00"/>
    <n v="12"/>
    <d v="2012-04-21T16:11:26"/>
    <n v="0"/>
    <n v="16.183333333333334"/>
    <n v="16"/>
    <x v="5"/>
    <n v="8.3333333333333329E-2"/>
    <n v="1.448055119047619"/>
    <b v="1"/>
  </r>
  <r>
    <n v="2420"/>
    <n v="4"/>
    <d v="2012-04-19T10:53:55"/>
    <d v="2012-06-18T10:53:00"/>
    <n v="12"/>
    <d v="2012-04-22T15:23:34"/>
    <n v="0"/>
    <n v="15.383333333333333"/>
    <n v="15"/>
    <x v="17"/>
    <n v="8.3333333333333329E-2"/>
    <n v="1.448055119047619"/>
    <b v="1"/>
  </r>
  <r>
    <n v="2421"/>
    <n v="3"/>
    <d v="2012-04-19T12:36:29"/>
    <d v="2012-06-18T12:36:00"/>
    <n v="24"/>
    <d v="2012-04-21T03:40:50"/>
    <n v="0"/>
    <n v="3.6666666666666665"/>
    <n v="4"/>
    <x v="24"/>
    <n v="4.1666666666666664E-2"/>
    <n v="0.18133000000000002"/>
    <b v="1"/>
  </r>
  <r>
    <n v="2422"/>
    <n v="4"/>
    <d v="2012-04-19T12:02:43"/>
    <d v="2012-06-18T12:02:00"/>
    <n v="12"/>
    <d v="2012-04-21T09:42:34"/>
    <n v="0"/>
    <n v="9.6999999999999993"/>
    <n v="10"/>
    <x v="10"/>
    <n v="8.3333333333333329E-2"/>
    <n v="1.448055119047619"/>
    <b v="1"/>
  </r>
  <r>
    <n v="2423"/>
    <n v="1"/>
    <d v="2012-04-19T13:43:18"/>
    <d v="2012-06-18T13:43:00"/>
    <n v="8"/>
    <d v="2012-04-20T07:48:27"/>
    <n v="0"/>
    <n v="7.8"/>
    <n v="8"/>
    <x v="13"/>
    <n v="0.125"/>
    <n v="0.84929166666666667"/>
    <b v="1"/>
  </r>
  <r>
    <n v="2424"/>
    <n v="1"/>
    <d v="2012-04-19T13:33:56"/>
    <d v="2012-06-18T13:33:00"/>
    <n v="8"/>
    <d v="2012-04-20T01:30:16"/>
    <n v="0"/>
    <n v="1.5"/>
    <n v="2"/>
    <x v="16"/>
    <n v="0.125"/>
    <n v="0.84929166666666667"/>
    <b v="1"/>
  </r>
  <r>
    <n v="2425"/>
    <n v="4"/>
    <d v="2012-04-19T13:43:56"/>
    <d v="2012-06-18T13:43:00"/>
    <n v="12"/>
    <d v="2012-04-22T15:46:13"/>
    <n v="0"/>
    <n v="15.766666666666667"/>
    <n v="16"/>
    <x v="5"/>
    <n v="8.3333333333333329E-2"/>
    <n v="1.448055119047619"/>
    <b v="1"/>
  </r>
  <r>
    <n v="2426"/>
    <n v="5"/>
    <d v="2012-04-19T13:13:44"/>
    <d v="2012-06-18T13:13:00"/>
    <n v="24"/>
    <d v="2012-04-23T11:24:18"/>
    <n v="0"/>
    <n v="11.4"/>
    <n v="11"/>
    <x v="14"/>
    <n v="4.1666666666666664E-2"/>
    <n v="0.2815833333333333"/>
    <b v="1"/>
  </r>
  <r>
    <n v="2427"/>
    <n v="7"/>
    <d v="2012-04-19T13:14:57"/>
    <d v="2012-06-18T13:14:00"/>
    <n v="24"/>
    <d v="2012-05-11T12:18:52"/>
    <n v="0"/>
    <n v="12.3"/>
    <n v="12"/>
    <x v="8"/>
    <n v="4.1666666666666664E-2"/>
    <n v="1.2958049999999997"/>
    <b v="1"/>
  </r>
  <r>
    <n v="2428"/>
    <n v="2"/>
    <d v="2012-04-19T14:15:24"/>
    <d v="2012-06-18T14:15:00"/>
    <n v="10"/>
    <d v="2012-04-21T09:42:18"/>
    <n v="0"/>
    <n v="9.6999999999999993"/>
    <n v="10"/>
    <x v="10"/>
    <n v="0.1"/>
    <n v="0.84959999999999969"/>
    <b v="1"/>
  </r>
  <r>
    <n v="2429"/>
    <n v="1"/>
    <d v="2012-04-19T14:35:23"/>
    <d v="2012-06-18T14:35:00"/>
    <n v="8"/>
    <d v="2012-04-19T16:55:37"/>
    <n v="0"/>
    <n v="16.916666666666668"/>
    <n v="17"/>
    <x v="20"/>
    <n v="0.125"/>
    <n v="0.84929166666666667"/>
    <b v="1"/>
  </r>
  <r>
    <n v="2430"/>
    <n v="2"/>
    <d v="2012-04-19T15:52:20"/>
    <d v="2012-06-18T15:52:00"/>
    <n v="10"/>
    <d v="2012-04-20T12:11:24"/>
    <n v="0"/>
    <n v="12.183333333333334"/>
    <n v="12"/>
    <x v="8"/>
    <n v="0.1"/>
    <n v="0.84959999999999969"/>
    <b v="1"/>
  </r>
  <r>
    <n v="2431"/>
    <n v="1"/>
    <d v="2012-04-19T15:41:39"/>
    <d v="2012-04-24T03:40:45"/>
    <n v="8"/>
    <s v=""/>
    <n v="0"/>
    <s v="not cancelled"/>
    <s v="not cancelled"/>
    <x v="3"/>
    <n v="0.125"/>
    <n v="0.84929166666666667"/>
    <b v="0"/>
  </r>
  <r>
    <n v="2432"/>
    <n v="5"/>
    <d v="2012-04-19T15:58:20"/>
    <d v="2012-06-18T15:58:00"/>
    <n v="24"/>
    <d v="2012-04-24T04:43:08"/>
    <n v="0"/>
    <n v="4.7166666666666668"/>
    <n v="5"/>
    <x v="22"/>
    <n v="4.1666666666666664E-2"/>
    <n v="0.2815833333333333"/>
    <b v="1"/>
  </r>
  <r>
    <n v="2433"/>
    <n v="10"/>
    <d v="2012-04-19T15:58:19"/>
    <d v="2012-06-18T15:58:00"/>
    <n v="1"/>
    <d v="2012-04-26T07:41:57"/>
    <n v="0"/>
    <n v="7.6833333333333336"/>
    <n v="8"/>
    <x v="13"/>
    <n v="1"/>
    <n v="2.5716000000000001"/>
    <b v="1"/>
  </r>
  <r>
    <n v="2434"/>
    <n v="5"/>
    <d v="2012-04-19T16:56:31"/>
    <d v="2012-06-18T16:56:00"/>
    <n v="24"/>
    <d v="2012-04-23T19:51:00"/>
    <n v="0"/>
    <n v="19.850000000000001"/>
    <n v="20"/>
    <x v="15"/>
    <n v="4.1666666666666664E-2"/>
    <n v="0.2815833333333333"/>
    <b v="1"/>
  </r>
  <r>
    <n v="2435"/>
    <n v="1"/>
    <d v="2012-04-19T17:24:36"/>
    <d v="2012-04-22T09:24:34"/>
    <n v="8"/>
    <s v=""/>
    <n v="0"/>
    <s v="not cancelled"/>
    <s v="not cancelled"/>
    <x v="3"/>
    <n v="0.125"/>
    <n v="0.84929166666666667"/>
    <b v="0"/>
  </r>
  <r>
    <n v="2436"/>
    <n v="3"/>
    <d v="2012-04-19T17:34:26"/>
    <d v="2012-06-18T17:34:00"/>
    <n v="24"/>
    <d v="2012-04-22T12:20:20"/>
    <n v="0"/>
    <n v="12.333333333333334"/>
    <n v="12"/>
    <x v="8"/>
    <n v="4.1666666666666664E-2"/>
    <n v="0.18133000000000002"/>
    <b v="1"/>
  </r>
  <r>
    <n v="2437"/>
    <n v="8"/>
    <d v="2012-04-19T18:26:27"/>
    <d v="2012-06-18T18:26:00"/>
    <n v="3"/>
    <d v="2012-04-26T11:33:55"/>
    <n v="2"/>
    <n v="11.55"/>
    <n v="12"/>
    <x v="8"/>
    <n v="0.33333333333333331"/>
    <n v="0.29998222222222221"/>
    <b v="1"/>
  </r>
  <r>
    <n v="2438"/>
    <n v="1"/>
    <d v="2012-04-19T18:29:28"/>
    <d v="2012-06-18T18:29:00"/>
    <n v="8"/>
    <d v="2012-04-20T15:07:26"/>
    <n v="0"/>
    <n v="15.116666666666667"/>
    <n v="15"/>
    <x v="17"/>
    <n v="0.125"/>
    <n v="0.84929166666666667"/>
    <b v="1"/>
  </r>
  <r>
    <n v="2439"/>
    <n v="4"/>
    <d v="2012-04-19T19:58:41"/>
    <d v="2012-06-18T19:58:00"/>
    <n v="12"/>
    <d v="2012-04-22T16:11:55"/>
    <n v="0"/>
    <n v="16.183333333333334"/>
    <n v="16"/>
    <x v="5"/>
    <n v="8.3333333333333329E-2"/>
    <n v="1.448055119047619"/>
    <b v="1"/>
  </r>
  <r>
    <n v="2440"/>
    <n v="1"/>
    <d v="2012-04-19T20:19:38"/>
    <d v="2012-06-18T20:19:00"/>
    <n v="8"/>
    <d v="2012-04-20T20:58:16"/>
    <n v="0"/>
    <n v="20.966666666666665"/>
    <n v="21"/>
    <x v="12"/>
    <n v="0.125"/>
    <n v="0.84929166666666667"/>
    <b v="1"/>
  </r>
  <r>
    <n v="2441"/>
    <n v="1"/>
    <d v="2012-04-19T20:46:14"/>
    <d v="2012-06-18T20:46:00"/>
    <n v="8"/>
    <d v="2012-04-20T13:01:11"/>
    <n v="0"/>
    <n v="13.016666666666667"/>
    <n v="13"/>
    <x v="11"/>
    <n v="0.125"/>
    <n v="0.84929166666666667"/>
    <b v="1"/>
  </r>
  <r>
    <n v="2442"/>
    <n v="6"/>
    <d v="2012-04-19T20:45:36"/>
    <d v="2012-04-24T16:45:00"/>
    <n v="24"/>
    <s v=""/>
    <n v="0"/>
    <s v="not cancelled"/>
    <s v="not cancelled"/>
    <x v="3"/>
    <n v="4.1666666666666664E-2"/>
    <n v="0.35218749999999999"/>
    <b v="0"/>
  </r>
  <r>
    <n v="2443"/>
    <n v="1"/>
    <d v="2012-04-19T21:46:18"/>
    <d v="2012-06-18T21:46:00"/>
    <n v="8"/>
    <d v="2012-04-20T14:45:19"/>
    <n v="0"/>
    <n v="14.75"/>
    <n v="15"/>
    <x v="17"/>
    <n v="0.125"/>
    <n v="0.84929166666666667"/>
    <b v="1"/>
  </r>
  <r>
    <n v="2444"/>
    <n v="11"/>
    <d v="2012-04-19T22:35:06"/>
    <d v="2012-06-18T22:35:00"/>
    <n v="1"/>
    <d v="2012-04-26T11:23:16"/>
    <n v="0"/>
    <n v="11.383333333333333"/>
    <n v="11"/>
    <x v="14"/>
    <n v="1"/>
    <n v="1"/>
    <b v="1"/>
  </r>
  <r>
    <n v="2445"/>
    <n v="2"/>
    <d v="2012-04-19T23:41:09"/>
    <d v="2012-06-18T23:41:00"/>
    <n v="10"/>
    <d v="2012-04-20T08:55:17"/>
    <n v="0"/>
    <n v="8.9166666666666661"/>
    <n v="9"/>
    <x v="4"/>
    <n v="0.1"/>
    <n v="0.84959999999999969"/>
    <b v="1"/>
  </r>
  <r>
    <n v="2446"/>
    <n v="3"/>
    <d v="2012-04-20T03:49:58"/>
    <d v="2012-04-22T15:49:21"/>
    <n v="24"/>
    <s v=""/>
    <n v="0"/>
    <s v="not cancelled"/>
    <s v="not cancelled"/>
    <x v="3"/>
    <n v="4.1666666666666664E-2"/>
    <n v="0.18133000000000002"/>
    <b v="0"/>
  </r>
  <r>
    <n v="2447"/>
    <n v="3"/>
    <d v="2012-04-20T08:52:06"/>
    <d v="2012-06-19T08:52:00"/>
    <n v="24"/>
    <d v="2012-04-22T13:44:24"/>
    <n v="0"/>
    <n v="13.733333333333333"/>
    <n v="14"/>
    <x v="7"/>
    <n v="4.1666666666666664E-2"/>
    <n v="0.18133000000000002"/>
    <b v="1"/>
  </r>
  <r>
    <n v="2448"/>
    <n v="5"/>
    <d v="2012-04-20T08:39:51"/>
    <d v="2012-06-19T08:39:00"/>
    <n v="24"/>
    <d v="2012-04-23T09:37:13"/>
    <n v="0"/>
    <n v="9.6166666666666671"/>
    <n v="10"/>
    <x v="10"/>
    <n v="4.1666666666666664E-2"/>
    <n v="0.2815833333333333"/>
    <b v="1"/>
  </r>
  <r>
    <n v="2449"/>
    <n v="8"/>
    <d v="2012-04-20T09:37:57"/>
    <d v="2012-04-23T06:37:01"/>
    <n v="3"/>
    <s v=""/>
    <n v="0"/>
    <s v="not cancelled"/>
    <s v="not cancelled"/>
    <x v="3"/>
    <n v="0.33333333333333331"/>
    <n v="0.29998222222222221"/>
    <b v="0"/>
  </r>
  <r>
    <n v="2450"/>
    <n v="8"/>
    <d v="2012-04-20T09:29:55"/>
    <d v="2012-06-19T09:29:00"/>
    <n v="3"/>
    <d v="2012-04-24T16:03:12"/>
    <n v="0"/>
    <n v="16.05"/>
    <n v="16"/>
    <x v="5"/>
    <n v="0.33333333333333331"/>
    <n v="0.29998222222222221"/>
    <b v="1"/>
  </r>
  <r>
    <n v="2451"/>
    <n v="9"/>
    <d v="2012-04-20T09:48:12"/>
    <d v="2012-06-19T09:48:00"/>
    <n v="5"/>
    <d v="2012-04-23T19:53:33"/>
    <n v="0"/>
    <n v="19.883333333333333"/>
    <n v="20"/>
    <x v="15"/>
    <n v="0.2"/>
    <n v="5.6740000000000004"/>
    <b v="1"/>
  </r>
  <r>
    <n v="2452"/>
    <n v="9"/>
    <d v="2012-04-20T09:48:49"/>
    <d v="2012-06-19T09:48:00"/>
    <n v="5"/>
    <d v="2012-04-23T13:03:01"/>
    <n v="0"/>
    <n v="13.05"/>
    <n v="13"/>
    <x v="11"/>
    <n v="0.2"/>
    <n v="5.6740000000000004"/>
    <b v="1"/>
  </r>
  <r>
    <n v="2453"/>
    <n v="3"/>
    <d v="2012-04-20T10:35:36"/>
    <d v="2012-06-19T10:35:00"/>
    <n v="24"/>
    <d v="2012-04-22T13:32:36"/>
    <n v="0"/>
    <n v="13.533333333333333"/>
    <n v="14"/>
    <x v="7"/>
    <n v="4.1666666666666664E-2"/>
    <n v="0.18133000000000002"/>
    <b v="1"/>
  </r>
  <r>
    <n v="2454"/>
    <n v="4"/>
    <d v="2012-04-20T10:29:20"/>
    <d v="2012-06-19T10:29:00"/>
    <n v="12"/>
    <d v="2012-04-22T15:54:18"/>
    <n v="0"/>
    <n v="15.9"/>
    <n v="16"/>
    <x v="5"/>
    <n v="8.3333333333333329E-2"/>
    <n v="1.448055119047619"/>
    <b v="1"/>
  </r>
  <r>
    <n v="2455"/>
    <n v="1"/>
    <d v="2012-04-20T11:19:16"/>
    <d v="2012-06-19T11:19:00"/>
    <n v="12"/>
    <d v="2012-04-21T09:03:59"/>
    <n v="0"/>
    <n v="9.0500000000000007"/>
    <n v="9"/>
    <x v="4"/>
    <n v="8.3333333333333329E-2"/>
    <n v="0.56619444444444444"/>
    <b v="1"/>
  </r>
  <r>
    <n v="2456"/>
    <n v="3"/>
    <d v="2012-04-20T11:49:48"/>
    <d v="2012-06-19T11:49:00"/>
    <n v="24"/>
    <d v="2012-04-22T15:46:06"/>
    <n v="0"/>
    <n v="15.766666666666667"/>
    <n v="16"/>
    <x v="5"/>
    <n v="4.1666666666666664E-2"/>
    <n v="0.18133000000000002"/>
    <b v="1"/>
  </r>
  <r>
    <n v="2457"/>
    <n v="2"/>
    <d v="2012-04-20T11:08:01"/>
    <d v="2012-06-19T11:08:00"/>
    <n v="10"/>
    <d v="2012-04-21T07:04:33"/>
    <n v="0"/>
    <n v="7.0666666666666664"/>
    <n v="7"/>
    <x v="18"/>
    <n v="0.1"/>
    <n v="0.84959999999999969"/>
    <b v="1"/>
  </r>
  <r>
    <n v="2458"/>
    <n v="8"/>
    <d v="2012-04-20T11:20:07"/>
    <d v="2012-06-19T11:20:00"/>
    <n v="3"/>
    <d v="2012-04-27T21:41:22"/>
    <n v="1"/>
    <n v="21.683333333333334"/>
    <n v="22"/>
    <x v="9"/>
    <n v="0.33333333333333331"/>
    <n v="0.29998222222222221"/>
    <b v="1"/>
  </r>
  <r>
    <n v="2459"/>
    <n v="3"/>
    <d v="2012-04-20T12:19:05"/>
    <d v="2012-06-19T12:19:00"/>
    <n v="24"/>
    <d v="2012-04-22T09:39:58"/>
    <n v="0"/>
    <n v="9.65"/>
    <n v="10"/>
    <x v="10"/>
    <n v="4.1666666666666664E-2"/>
    <n v="0.18133000000000002"/>
    <b v="1"/>
  </r>
  <r>
    <n v="2460"/>
    <n v="4"/>
    <d v="2012-04-20T13:12:42"/>
    <d v="2012-06-19T13:12:00"/>
    <n v="12"/>
    <d v="2012-04-22T11:39:42"/>
    <n v="0"/>
    <n v="11.65"/>
    <n v="12"/>
    <x v="8"/>
    <n v="8.3333333333333329E-2"/>
    <n v="1.448055119047619"/>
    <b v="1"/>
  </r>
  <r>
    <n v="2461"/>
    <n v="7"/>
    <d v="2012-04-20T13:16:24"/>
    <d v="2012-04-22T20:15:59"/>
    <n v="24"/>
    <s v=""/>
    <n v="0"/>
    <s v="not cancelled"/>
    <s v="not cancelled"/>
    <x v="3"/>
    <n v="4.1666666666666664E-2"/>
    <n v="1.2958049999999997"/>
    <b v="0"/>
  </r>
  <r>
    <n v="2462"/>
    <n v="4"/>
    <d v="2012-04-20T15:00:12"/>
    <d v="2012-06-19T15:00:00"/>
    <n v="12"/>
    <d v="2012-04-24T14:36:30"/>
    <n v="0"/>
    <n v="14.6"/>
    <n v="15"/>
    <x v="17"/>
    <n v="8.3333333333333329E-2"/>
    <n v="1.448055119047619"/>
    <b v="1"/>
  </r>
  <r>
    <n v="2463"/>
    <n v="4"/>
    <d v="2012-04-20T15:26:03"/>
    <d v="2012-06-19T15:26:00"/>
    <n v="12"/>
    <d v="2012-04-24T08:30:37"/>
    <n v="0"/>
    <n v="8.5"/>
    <n v="9"/>
    <x v="4"/>
    <n v="8.3333333333333329E-2"/>
    <n v="1.448055119047619"/>
    <b v="1"/>
  </r>
  <r>
    <n v="2464"/>
    <n v="3"/>
    <d v="2012-04-20T17:00:10"/>
    <d v="2012-06-19T17:00:00"/>
    <n v="24"/>
    <d v="2012-04-23T13:20:17"/>
    <n v="0"/>
    <n v="13.333333333333334"/>
    <n v="13"/>
    <x v="11"/>
    <n v="4.1666666666666664E-2"/>
    <n v="0.18133000000000002"/>
    <b v="1"/>
  </r>
  <r>
    <n v="2465"/>
    <n v="1"/>
    <d v="2012-04-20T18:28:27"/>
    <d v="2012-06-19T18:28:00"/>
    <n v="12"/>
    <d v="2012-04-21T10:55:25"/>
    <n v="0"/>
    <n v="10.916666666666666"/>
    <n v="11"/>
    <x v="14"/>
    <n v="8.3333333333333329E-2"/>
    <n v="0.56619444444444444"/>
    <b v="1"/>
  </r>
  <r>
    <n v="2466"/>
    <n v="1"/>
    <d v="2012-04-20T20:17:12"/>
    <d v="2012-04-23T19:17:00"/>
    <n v="12"/>
    <d v="2012-04-21T13:57:54"/>
    <n v="0"/>
    <n v="13.95"/>
    <n v="14"/>
    <x v="7"/>
    <n v="8.3333333333333329E-2"/>
    <n v="0.56619444444444444"/>
    <b v="1"/>
  </r>
  <r>
    <n v="2467"/>
    <n v="5"/>
    <d v="2012-04-20T21:49:53"/>
    <d v="2012-06-19T21:49:00"/>
    <n v="24"/>
    <d v="2012-04-23T17:28:18"/>
    <n v="0"/>
    <n v="17.466666666666665"/>
    <n v="17"/>
    <x v="20"/>
    <n v="4.1666666666666664E-2"/>
    <n v="0.2815833333333333"/>
    <b v="1"/>
  </r>
  <r>
    <n v="2468"/>
    <n v="10"/>
    <d v="2012-04-20T22:54:50"/>
    <d v="2012-06-19T22:54:00"/>
    <n v="1"/>
    <d v="2012-04-25T08:27:13"/>
    <n v="1"/>
    <n v="8.4499999999999993"/>
    <n v="8"/>
    <x v="13"/>
    <n v="1"/>
    <n v="2.5716000000000001"/>
    <b v="1"/>
  </r>
  <r>
    <n v="2469"/>
    <n v="1"/>
    <d v="2012-04-20T23:55:23"/>
    <d v="2012-06-19T23:55:00"/>
    <n v="8"/>
    <d v="2012-04-21T20:37:11"/>
    <n v="0"/>
    <n v="20.616666666666667"/>
    <n v="21"/>
    <x v="12"/>
    <n v="0.125"/>
    <n v="0.84929166666666667"/>
    <b v="1"/>
  </r>
  <r>
    <n v="2470"/>
    <n v="1"/>
    <d v="2012-04-21T00:53:21"/>
    <d v="2012-06-20T00:53:00"/>
    <n v="12"/>
    <d v="2012-04-23T11:28:55"/>
    <n v="0"/>
    <n v="11.466666666666667"/>
    <n v="11"/>
    <x v="14"/>
    <n v="8.3333333333333329E-2"/>
    <n v="0.56619444444444444"/>
    <b v="1"/>
  </r>
  <r>
    <n v="2471"/>
    <n v="1"/>
    <d v="2012-04-21T00:32:22"/>
    <d v="2012-04-25T03:32:00"/>
    <n v="12"/>
    <s v=""/>
    <n v="0"/>
    <s v="not cancelled"/>
    <s v="not cancelled"/>
    <x v="3"/>
    <n v="8.3333333333333329E-2"/>
    <n v="0.56619444444444444"/>
    <b v="0"/>
  </r>
  <r>
    <n v="2472"/>
    <n v="7"/>
    <d v="2012-04-21T01:38:40"/>
    <d v="2012-06-20T01:38:00"/>
    <n v="24"/>
    <d v="2012-05-07T12:44:16"/>
    <n v="0"/>
    <n v="12.733333333333333"/>
    <n v="13"/>
    <x v="11"/>
    <n v="4.1666666666666664E-2"/>
    <n v="1.2958049999999997"/>
    <b v="1"/>
  </r>
  <r>
    <n v="2473"/>
    <n v="8"/>
    <d v="2012-04-21T08:40:59"/>
    <d v="2012-06-20T08:40:00"/>
    <n v="3"/>
    <d v="2012-04-26T08:55:22"/>
    <n v="0"/>
    <n v="8.9166666666666661"/>
    <n v="9"/>
    <x v="4"/>
    <n v="0.33333333333333331"/>
    <n v="0.29998222222222221"/>
    <b v="1"/>
  </r>
  <r>
    <n v="2474"/>
    <n v="1"/>
    <d v="2012-04-21T08:02:08"/>
    <d v="2012-06-20T08:02:00"/>
    <n v="8"/>
    <d v="2012-04-21T09:29:10"/>
    <n v="0"/>
    <n v="9.4833333333333325"/>
    <n v="9"/>
    <x v="4"/>
    <n v="0.125"/>
    <n v="0.84929166666666667"/>
    <b v="1"/>
  </r>
  <r>
    <n v="2475"/>
    <n v="7"/>
    <d v="2012-04-21T08:20:00"/>
    <d v="2012-06-20T08:20:00"/>
    <n v="24"/>
    <d v="2012-04-28T17:43:03"/>
    <n v="0"/>
    <n v="17.716666666666665"/>
    <n v="18"/>
    <x v="1"/>
    <n v="4.1666666666666664E-2"/>
    <n v="1.2958049999999997"/>
    <b v="1"/>
  </r>
  <r>
    <n v="2476"/>
    <n v="11"/>
    <d v="2012-04-21T08:27:41"/>
    <d v="2012-04-24T16:27:33"/>
    <n v="1"/>
    <s v=""/>
    <n v="2"/>
    <s v="not cancelled"/>
    <s v="not cancelled"/>
    <x v="3"/>
    <n v="1"/>
    <n v="1"/>
    <b v="0"/>
  </r>
  <r>
    <n v="2477"/>
    <n v="1"/>
    <d v="2012-04-21T09:33:07"/>
    <d v="2012-04-25T04:32:42"/>
    <n v="8"/>
    <s v=""/>
    <n v="0"/>
    <s v="not cancelled"/>
    <s v="not cancelled"/>
    <x v="3"/>
    <n v="0.125"/>
    <n v="0.84929166666666667"/>
    <b v="0"/>
  </r>
  <r>
    <n v="2478"/>
    <n v="8"/>
    <d v="2012-04-21T11:09:07"/>
    <d v="2012-06-20T11:09:00"/>
    <n v="3"/>
    <d v="2012-04-28T09:38:05"/>
    <n v="0"/>
    <n v="9.6333333333333329"/>
    <n v="10"/>
    <x v="10"/>
    <n v="0.33333333333333331"/>
    <n v="0.29998222222222221"/>
    <b v="1"/>
  </r>
  <r>
    <n v="2479"/>
    <n v="2"/>
    <d v="2012-04-21T11:53:52"/>
    <d v="2012-06-20T11:53:00"/>
    <n v="10"/>
    <d v="2012-04-22T10:01:41"/>
    <n v="0"/>
    <n v="10.016666666666667"/>
    <n v="10"/>
    <x v="10"/>
    <n v="0.1"/>
    <n v="0.84959999999999969"/>
    <b v="1"/>
  </r>
  <r>
    <n v="2480"/>
    <n v="1"/>
    <d v="2012-04-21T11:51:28"/>
    <d v="2012-06-20T11:51:00"/>
    <n v="8"/>
    <d v="2012-04-22T04:23:22"/>
    <n v="0"/>
    <n v="4.3833333333333337"/>
    <n v="4"/>
    <x v="24"/>
    <n v="0.125"/>
    <n v="0.84929166666666667"/>
    <b v="1"/>
  </r>
  <r>
    <n v="2481"/>
    <n v="5"/>
    <d v="2012-04-21T11:48:35"/>
    <d v="2012-06-20T11:48:00"/>
    <n v="24"/>
    <d v="2012-04-25T11:06:50"/>
    <n v="0"/>
    <n v="11.1"/>
    <n v="11"/>
    <x v="14"/>
    <n v="4.1666666666666664E-2"/>
    <n v="0.2815833333333333"/>
    <b v="1"/>
  </r>
  <r>
    <n v="2482"/>
    <n v="2"/>
    <d v="2012-04-21T12:24:38"/>
    <d v="2012-06-20T12:24:00"/>
    <n v="10"/>
    <d v="2012-04-22T17:13:18"/>
    <n v="0"/>
    <n v="17.216666666666665"/>
    <n v="17"/>
    <x v="20"/>
    <n v="0.1"/>
    <n v="0.84959999999999969"/>
    <b v="1"/>
  </r>
  <r>
    <n v="2483"/>
    <n v="1"/>
    <d v="2012-04-21T14:07:25"/>
    <d v="2012-06-20T14:07:00"/>
    <n v="8"/>
    <d v="2012-04-22T07:56:07"/>
    <n v="0"/>
    <n v="7.9333333333333336"/>
    <n v="8"/>
    <x v="13"/>
    <n v="0.125"/>
    <n v="0.84929166666666667"/>
    <b v="1"/>
  </r>
  <r>
    <n v="2484"/>
    <n v="1"/>
    <d v="2012-04-21T15:15:48"/>
    <d v="2012-06-20T15:15:00"/>
    <n v="12"/>
    <d v="2012-04-22T17:18:40"/>
    <n v="0"/>
    <n v="17.3"/>
    <n v="17"/>
    <x v="20"/>
    <n v="8.3333333333333329E-2"/>
    <n v="0.56619444444444444"/>
    <b v="1"/>
  </r>
  <r>
    <n v="2485"/>
    <n v="5"/>
    <d v="2012-04-21T16:08:40"/>
    <d v="2012-06-20T16:08:00"/>
    <n v="24"/>
    <d v="2012-04-25T06:50:45"/>
    <n v="0"/>
    <n v="6.833333333333333"/>
    <n v="7"/>
    <x v="18"/>
    <n v="4.1666666666666664E-2"/>
    <n v="0.2815833333333333"/>
    <b v="1"/>
  </r>
  <r>
    <n v="2486"/>
    <n v="6"/>
    <d v="2012-04-21T17:44:24"/>
    <d v="2012-06-20T17:44:00"/>
    <n v="24"/>
    <d v="2012-04-27T14:03:46"/>
    <n v="0"/>
    <n v="14.05"/>
    <n v="14"/>
    <x v="7"/>
    <n v="4.1666666666666664E-2"/>
    <n v="0.35218749999999999"/>
    <b v="1"/>
  </r>
  <r>
    <n v="2487"/>
    <n v="4"/>
    <d v="2012-04-21T21:03:01"/>
    <d v="2012-06-20T21:03:00"/>
    <n v="12"/>
    <d v="2012-04-23T10:32:00"/>
    <n v="0"/>
    <n v="10.533333333333333"/>
    <n v="11"/>
    <x v="14"/>
    <n v="8.3333333333333329E-2"/>
    <n v="1.448055119047619"/>
    <b v="1"/>
  </r>
  <r>
    <n v="2488"/>
    <n v="10"/>
    <d v="2012-04-21T21:13:39"/>
    <d v="2012-06-20T21:13:00"/>
    <n v="1"/>
    <d v="2012-04-28T17:30:03"/>
    <n v="2"/>
    <n v="17.5"/>
    <n v="18"/>
    <x v="1"/>
    <n v="1"/>
    <n v="2.5716000000000001"/>
    <b v="1"/>
  </r>
  <r>
    <n v="2489"/>
    <n v="1"/>
    <d v="2012-04-21T22:32:52"/>
    <d v="2012-04-26T12:32:00"/>
    <n v="8"/>
    <d v="2012-04-22T09:26:41"/>
    <n v="0"/>
    <n v="9.4333333333333336"/>
    <n v="9"/>
    <x v="4"/>
    <n v="0.125"/>
    <n v="0.84929166666666667"/>
    <b v="1"/>
  </r>
  <r>
    <n v="2490"/>
    <n v="1"/>
    <d v="2012-04-22T00:16:47"/>
    <d v="2012-06-21T00:16:00"/>
    <n v="12"/>
    <d v="2012-04-23T18:53:25"/>
    <n v="0"/>
    <n v="18.883333333333333"/>
    <n v="19"/>
    <x v="6"/>
    <n v="8.3333333333333329E-2"/>
    <n v="0.56619444444444444"/>
    <b v="1"/>
  </r>
  <r>
    <n v="2491"/>
    <n v="1"/>
    <d v="2012-04-22T01:15:07"/>
    <d v="2012-06-21T01:15:00"/>
    <n v="12"/>
    <d v="2012-04-23T12:55:50"/>
    <n v="0"/>
    <n v="12.916666666666666"/>
    <n v="13"/>
    <x v="11"/>
    <n v="8.3333333333333329E-2"/>
    <n v="0.56619444444444444"/>
    <b v="1"/>
  </r>
  <r>
    <n v="2492"/>
    <n v="3"/>
    <d v="2012-04-22T03:19:43"/>
    <d v="2012-06-21T03:19:00"/>
    <n v="24"/>
    <d v="2012-04-23T12:45:26"/>
    <n v="0"/>
    <n v="12.75"/>
    <n v="13"/>
    <x v="11"/>
    <n v="4.1666666666666664E-2"/>
    <n v="0.18133000000000002"/>
    <b v="1"/>
  </r>
  <r>
    <n v="2493"/>
    <n v="6"/>
    <d v="2012-04-22T03:57:51"/>
    <d v="2012-06-21T03:57:00"/>
    <n v="24"/>
    <d v="2012-05-15T07:11:42"/>
    <n v="0"/>
    <n v="7.1833333333333336"/>
    <n v="7"/>
    <x v="18"/>
    <n v="4.1666666666666664E-2"/>
    <n v="0.35218749999999999"/>
    <b v="1"/>
  </r>
  <r>
    <n v="2494"/>
    <n v="3"/>
    <d v="2012-04-22T05:11:53"/>
    <d v="2012-06-21T05:11:00"/>
    <n v="24"/>
    <d v="2012-04-24T14:39:02"/>
    <n v="0"/>
    <n v="14.65"/>
    <n v="15"/>
    <x v="17"/>
    <n v="4.1666666666666664E-2"/>
    <n v="0.18133000000000002"/>
    <b v="1"/>
  </r>
  <r>
    <n v="2495"/>
    <n v="1"/>
    <d v="2012-04-22T07:00:10"/>
    <d v="2012-06-21T07:00:00"/>
    <n v="12"/>
    <d v="2012-04-23T09:46:25"/>
    <n v="0"/>
    <n v="9.7666666666666675"/>
    <n v="10"/>
    <x v="10"/>
    <n v="8.3333333333333329E-2"/>
    <n v="0.56619444444444444"/>
    <b v="1"/>
  </r>
  <r>
    <n v="2496"/>
    <n v="8"/>
    <d v="2012-04-22T07:07:05"/>
    <d v="2012-06-21T07:07:00"/>
    <n v="3"/>
    <d v="2012-04-27T10:48:42"/>
    <n v="0"/>
    <n v="10.8"/>
    <n v="11"/>
    <x v="14"/>
    <n v="0.33333333333333331"/>
    <n v="0.29998222222222221"/>
    <b v="1"/>
  </r>
  <r>
    <n v="2497"/>
    <n v="6"/>
    <d v="2012-04-22T09:36:52"/>
    <d v="2012-06-21T09:36:00"/>
    <n v="24"/>
    <d v="2012-04-25T15:14:42"/>
    <n v="0"/>
    <n v="15.233333333333333"/>
    <n v="15"/>
    <x v="17"/>
    <n v="4.1666666666666664E-2"/>
    <n v="0.35218749999999999"/>
    <b v="1"/>
  </r>
  <r>
    <n v="2498"/>
    <n v="5"/>
    <d v="2012-04-22T09:48:26"/>
    <d v="2012-06-21T09:48:00"/>
    <n v="24"/>
    <d v="2012-04-23T21:53:27"/>
    <n v="0"/>
    <n v="21.883333333333333"/>
    <n v="22"/>
    <x v="9"/>
    <n v="4.1666666666666664E-2"/>
    <n v="0.2815833333333333"/>
    <b v="1"/>
  </r>
  <r>
    <n v="2499"/>
    <n v="9"/>
    <d v="2012-04-22T09:09:47"/>
    <d v="2012-06-21T09:09:00"/>
    <n v="5"/>
    <d v="2012-04-25T16:06:22"/>
    <n v="0"/>
    <n v="16.100000000000001"/>
    <n v="16"/>
    <x v="5"/>
    <n v="0.2"/>
    <n v="5.6740000000000004"/>
    <b v="1"/>
  </r>
  <r>
    <n v="2500"/>
    <n v="9"/>
    <d v="2012-04-22T09:25:04"/>
    <d v="2012-06-21T09:25:00"/>
    <n v="5"/>
    <d v="2012-04-25T11:17:03"/>
    <n v="0"/>
    <n v="11.283333333333333"/>
    <n v="11"/>
    <x v="14"/>
    <n v="0.2"/>
    <n v="5.6740000000000004"/>
    <b v="1"/>
  </r>
  <r>
    <n v="2501"/>
    <n v="9"/>
    <d v="2012-04-22T09:28:19"/>
    <d v="2012-04-25T05:27:41"/>
    <n v="5"/>
    <s v=""/>
    <n v="0"/>
    <s v="not cancelled"/>
    <s v="not cancelled"/>
    <x v="3"/>
    <n v="0.2"/>
    <n v="5.6740000000000004"/>
    <b v="0"/>
  </r>
  <r>
    <n v="2502"/>
    <n v="1"/>
    <d v="2012-04-22T09:38:17"/>
    <d v="2012-06-21T09:38:00"/>
    <n v="8"/>
    <d v="2012-04-23T11:52:16"/>
    <n v="0"/>
    <n v="11.866666666666667"/>
    <n v="12"/>
    <x v="8"/>
    <n v="0.125"/>
    <n v="0.84929166666666667"/>
    <b v="1"/>
  </r>
  <r>
    <n v="2503"/>
    <n v="3"/>
    <d v="2012-04-22T10:45:13"/>
    <d v="2012-06-21T10:45:00"/>
    <n v="24"/>
    <d v="2012-04-24T09:53:40"/>
    <n v="0"/>
    <n v="9.8833333333333329"/>
    <n v="10"/>
    <x v="10"/>
    <n v="4.1666666666666664E-2"/>
    <n v="0.18133000000000002"/>
    <b v="1"/>
  </r>
  <r>
    <n v="2504"/>
    <n v="5"/>
    <d v="2012-04-22T10:02:34"/>
    <d v="2012-06-21T10:02:00"/>
    <n v="24"/>
    <d v="2012-04-26T12:14:37"/>
    <n v="0"/>
    <n v="12.233333333333333"/>
    <n v="12"/>
    <x v="8"/>
    <n v="4.1666666666666664E-2"/>
    <n v="0.2815833333333333"/>
    <b v="1"/>
  </r>
  <r>
    <n v="2505"/>
    <n v="4"/>
    <d v="2012-04-22T10:39:38"/>
    <d v="2012-06-21T10:39:00"/>
    <n v="12"/>
    <d v="2012-04-25T13:20:45"/>
    <n v="0"/>
    <n v="13.333333333333334"/>
    <n v="13"/>
    <x v="11"/>
    <n v="8.3333333333333329E-2"/>
    <n v="1.448055119047619"/>
    <b v="1"/>
  </r>
  <r>
    <n v="2506"/>
    <n v="7"/>
    <d v="2012-04-22T10:48:27"/>
    <d v="2012-04-25T07:47:31"/>
    <n v="24"/>
    <s v=""/>
    <n v="0"/>
    <s v="not cancelled"/>
    <s v="not cancelled"/>
    <x v="3"/>
    <n v="4.1666666666666664E-2"/>
    <n v="1.2958049999999997"/>
    <b v="0"/>
  </r>
  <r>
    <n v="2507"/>
    <n v="4"/>
    <d v="2012-04-22T10:21:12"/>
    <d v="2012-06-21T10:21:00"/>
    <n v="12"/>
    <d v="2012-04-25T12:13:03"/>
    <n v="0"/>
    <n v="12.216666666666667"/>
    <n v="12"/>
    <x v="8"/>
    <n v="8.3333333333333329E-2"/>
    <n v="1.448055119047619"/>
    <b v="1"/>
  </r>
  <r>
    <n v="2508"/>
    <n v="1"/>
    <d v="2012-04-22T11:49:34"/>
    <d v="2012-06-21T11:49:00"/>
    <n v="8"/>
    <d v="2012-04-23T10:48:33"/>
    <n v="0"/>
    <n v="10.8"/>
    <n v="11"/>
    <x v="14"/>
    <n v="0.125"/>
    <n v="0.84929166666666667"/>
    <b v="1"/>
  </r>
  <r>
    <n v="2509"/>
    <n v="3"/>
    <d v="2012-04-22T12:13:22"/>
    <d v="2012-06-21T12:13:00"/>
    <n v="24"/>
    <d v="2012-04-24T12:16:19"/>
    <n v="0"/>
    <n v="12.266666666666667"/>
    <n v="12"/>
    <x v="8"/>
    <n v="4.1666666666666664E-2"/>
    <n v="0.18133000000000002"/>
    <b v="1"/>
  </r>
  <r>
    <n v="2510"/>
    <n v="5"/>
    <d v="2012-04-22T13:19:07"/>
    <d v="2012-06-21T13:19:00"/>
    <n v="24"/>
    <d v="2012-04-26T11:19:53"/>
    <n v="0"/>
    <n v="11.316666666666666"/>
    <n v="11"/>
    <x v="14"/>
    <n v="4.1666666666666664E-2"/>
    <n v="0.2815833333333333"/>
    <b v="1"/>
  </r>
  <r>
    <n v="2511"/>
    <n v="4"/>
    <d v="2012-04-22T13:21:53"/>
    <d v="2012-06-21T13:21:00"/>
    <n v="12"/>
    <d v="2012-04-24T08:07:07"/>
    <n v="0"/>
    <n v="8.1166666666666671"/>
    <n v="8"/>
    <x v="13"/>
    <n v="8.3333333333333329E-2"/>
    <n v="1.448055119047619"/>
    <b v="1"/>
  </r>
  <r>
    <n v="2512"/>
    <n v="2"/>
    <d v="2012-04-22T13:58:35"/>
    <d v="2012-06-21T13:58:00"/>
    <n v="10"/>
    <d v="2012-04-23T12:03:05"/>
    <n v="0"/>
    <n v="12.05"/>
    <n v="12"/>
    <x v="8"/>
    <n v="0.1"/>
    <n v="0.84959999999999969"/>
    <b v="1"/>
  </r>
  <r>
    <n v="2513"/>
    <n v="1"/>
    <d v="2012-04-22T14:57:09"/>
    <d v="2012-04-25T00:56:18"/>
    <n v="8"/>
    <s v=""/>
    <n v="0"/>
    <s v="not cancelled"/>
    <s v="not cancelled"/>
    <x v="3"/>
    <n v="0.125"/>
    <n v="0.84929166666666667"/>
    <b v="0"/>
  </r>
  <r>
    <n v="2514"/>
    <n v="1"/>
    <d v="2012-04-22T15:30:15"/>
    <d v="2012-06-21T15:30:00"/>
    <n v="8"/>
    <d v="2012-04-22T20:30:03"/>
    <n v="0"/>
    <n v="20.5"/>
    <n v="21"/>
    <x v="12"/>
    <n v="0.125"/>
    <n v="0.84929166666666667"/>
    <b v="1"/>
  </r>
  <r>
    <n v="2515"/>
    <n v="6"/>
    <d v="2012-04-22T16:30:32"/>
    <d v="2012-06-21T16:30:00"/>
    <n v="24"/>
    <d v="2012-05-03T11:53:58"/>
    <n v="0"/>
    <n v="11.883333333333333"/>
    <n v="12"/>
    <x v="8"/>
    <n v="4.1666666666666664E-2"/>
    <n v="0.35218749999999999"/>
    <b v="1"/>
  </r>
  <r>
    <n v="2516"/>
    <n v="5"/>
    <d v="2012-04-22T16:23:34"/>
    <d v="2012-06-21T16:23:00"/>
    <n v="24"/>
    <d v="2012-04-26T07:12:05"/>
    <n v="0"/>
    <n v="7.2"/>
    <n v="7"/>
    <x v="18"/>
    <n v="4.1666666666666664E-2"/>
    <n v="0.2815833333333333"/>
    <b v="1"/>
  </r>
  <r>
    <n v="2517"/>
    <n v="2"/>
    <d v="2012-04-22T16:55:27"/>
    <d v="2012-06-21T16:55:00"/>
    <n v="10"/>
    <d v="2012-04-24T09:01:21"/>
    <n v="0"/>
    <n v="9.0166666666666675"/>
    <n v="9"/>
    <x v="4"/>
    <n v="0.1"/>
    <n v="0.84959999999999969"/>
    <b v="1"/>
  </r>
  <r>
    <n v="2518"/>
    <n v="5"/>
    <d v="2012-04-22T16:17:51"/>
    <d v="2012-04-26T11:17:23"/>
    <n v="24"/>
    <s v=""/>
    <n v="0"/>
    <s v="not cancelled"/>
    <s v="not cancelled"/>
    <x v="3"/>
    <n v="4.1666666666666664E-2"/>
    <n v="0.2815833333333333"/>
    <b v="0"/>
  </r>
  <r>
    <n v="2519"/>
    <n v="2"/>
    <d v="2012-04-22T16:43:20"/>
    <d v="2012-06-21T16:43:00"/>
    <n v="10"/>
    <d v="2012-04-24T15:37:35"/>
    <n v="0"/>
    <n v="15.616666666666667"/>
    <n v="16"/>
    <x v="5"/>
    <n v="0.1"/>
    <n v="0.84959999999999969"/>
    <b v="1"/>
  </r>
  <r>
    <n v="2520"/>
    <n v="5"/>
    <d v="2012-04-22T16:50:26"/>
    <d v="2012-04-25T12:49:49"/>
    <n v="24"/>
    <s v=""/>
    <n v="0"/>
    <s v="not cancelled"/>
    <s v="not cancelled"/>
    <x v="3"/>
    <n v="4.1666666666666664E-2"/>
    <n v="0.2815833333333333"/>
    <b v="0"/>
  </r>
  <r>
    <n v="2521"/>
    <n v="4"/>
    <d v="2012-04-22T18:00:04"/>
    <d v="2012-06-21T18:00:00"/>
    <n v="12"/>
    <d v="2012-04-24T12:00:08"/>
    <n v="0"/>
    <n v="12"/>
    <n v="12"/>
    <x v="8"/>
    <n v="8.3333333333333329E-2"/>
    <n v="1.448055119047619"/>
    <b v="1"/>
  </r>
  <r>
    <n v="2522"/>
    <n v="1"/>
    <d v="2012-04-22T19:12:17"/>
    <d v="2012-06-21T19:12:00"/>
    <n v="8"/>
    <d v="2012-04-24T03:10:10"/>
    <n v="0"/>
    <n v="3.1666666666666665"/>
    <n v="3"/>
    <x v="19"/>
    <n v="0.125"/>
    <n v="0.84929166666666667"/>
    <b v="1"/>
  </r>
  <r>
    <n v="2523"/>
    <n v="2"/>
    <d v="2012-04-22T19:03:55"/>
    <d v="2012-06-21T19:03:00"/>
    <n v="10"/>
    <d v="2012-04-25T03:53:36"/>
    <n v="0"/>
    <n v="3.8833333333333333"/>
    <n v="4"/>
    <x v="24"/>
    <n v="0.1"/>
    <n v="0.84959999999999969"/>
    <b v="1"/>
  </r>
  <r>
    <n v="2524"/>
    <n v="1"/>
    <d v="2012-04-22T20:13:44"/>
    <d v="2012-06-21T20:13:00"/>
    <n v="12"/>
    <d v="2012-04-24T08:58:19"/>
    <n v="0"/>
    <n v="8.9666666666666668"/>
    <n v="9"/>
    <x v="4"/>
    <n v="8.3333333333333329E-2"/>
    <n v="0.56619444444444444"/>
    <b v="1"/>
  </r>
  <r>
    <n v="2525"/>
    <n v="10"/>
    <d v="2012-04-22T21:01:47"/>
    <d v="2012-06-21T21:01:00"/>
    <n v="1"/>
    <d v="2012-04-29T12:28:41"/>
    <n v="1"/>
    <n v="12.466666666666667"/>
    <n v="12"/>
    <x v="8"/>
    <n v="1"/>
    <n v="2.5716000000000001"/>
    <b v="1"/>
  </r>
  <r>
    <n v="2526"/>
    <n v="3"/>
    <d v="2012-04-23T05:38:23"/>
    <d v="2012-06-22T05:38:00"/>
    <n v="24"/>
    <d v="2012-04-25T09:48:46"/>
    <n v="0"/>
    <n v="9.8000000000000007"/>
    <n v="10"/>
    <x v="10"/>
    <n v="4.1666666666666664E-2"/>
    <n v="0.18133000000000002"/>
    <b v="1"/>
  </r>
  <r>
    <n v="2527"/>
    <n v="6"/>
    <d v="2012-04-23T08:55:31"/>
    <d v="2012-06-22T08:55:00"/>
    <n v="24"/>
    <d v="2012-04-27T13:53:09"/>
    <n v="0"/>
    <n v="13.883333333333333"/>
    <n v="14"/>
    <x v="7"/>
    <n v="4.1666666666666664E-2"/>
    <n v="0.35218749999999999"/>
    <b v="1"/>
  </r>
  <r>
    <n v="2528"/>
    <n v="9"/>
    <d v="2012-04-23T09:02:31"/>
    <d v="2012-04-25T18:01:37"/>
    <n v="5"/>
    <s v=""/>
    <n v="0"/>
    <s v="not cancelled"/>
    <s v="not cancelled"/>
    <x v="3"/>
    <n v="0.2"/>
    <n v="5.6740000000000004"/>
    <b v="0"/>
  </r>
  <r>
    <n v="2529"/>
    <n v="1"/>
    <d v="2012-04-23T09:38:39"/>
    <d v="2012-04-27T04:38:15"/>
    <n v="8"/>
    <s v=""/>
    <n v="0"/>
    <s v="not cancelled"/>
    <s v="not cancelled"/>
    <x v="3"/>
    <n v="0.125"/>
    <n v="0.84929166666666667"/>
    <b v="0"/>
  </r>
  <r>
    <n v="2530"/>
    <n v="5"/>
    <d v="2012-04-23T09:48:56"/>
    <d v="2012-06-22T09:48:00"/>
    <n v="24"/>
    <d v="2012-04-25T08:41:20"/>
    <n v="0"/>
    <n v="8.6833333333333336"/>
    <n v="9"/>
    <x v="4"/>
    <n v="4.1666666666666664E-2"/>
    <n v="0.2815833333333333"/>
    <b v="1"/>
  </r>
  <r>
    <n v="2531"/>
    <n v="8"/>
    <d v="2012-04-23T09:15:51"/>
    <d v="2012-06-22T09:15:00"/>
    <n v="3"/>
    <d v="2012-04-27T12:13:52"/>
    <n v="0"/>
    <n v="12.216666666666667"/>
    <n v="12"/>
    <x v="8"/>
    <n v="0.33333333333333331"/>
    <n v="0.29998222222222221"/>
    <b v="1"/>
  </r>
  <r>
    <n v="2532"/>
    <n v="9"/>
    <d v="2012-04-23T09:01:11"/>
    <d v="2012-06-22T09:01:00"/>
    <n v="5"/>
    <d v="2012-04-26T13:10:04"/>
    <n v="0"/>
    <n v="13.166666666666666"/>
    <n v="13"/>
    <x v="11"/>
    <n v="0.2"/>
    <n v="5.6740000000000004"/>
    <b v="1"/>
  </r>
  <r>
    <n v="2533"/>
    <n v="1"/>
    <d v="2012-04-23T11:48:45"/>
    <d v="2012-06-22T11:48:00"/>
    <n v="8"/>
    <d v="2012-04-23T18:53:01"/>
    <n v="0"/>
    <n v="18.883333333333333"/>
    <n v="19"/>
    <x v="6"/>
    <n v="0.125"/>
    <n v="0.84929166666666667"/>
    <b v="1"/>
  </r>
  <r>
    <n v="2534"/>
    <n v="4"/>
    <d v="2012-04-23T13:45:12"/>
    <d v="2012-06-22T13:45:00"/>
    <n v="12"/>
    <d v="2012-04-25T16:54:47"/>
    <n v="0"/>
    <n v="16.899999999999999"/>
    <n v="17"/>
    <x v="20"/>
    <n v="8.3333333333333329E-2"/>
    <n v="1.448055119047619"/>
    <b v="1"/>
  </r>
  <r>
    <n v="2535"/>
    <n v="6"/>
    <d v="2012-04-23T13:09:18"/>
    <d v="2012-06-22T13:09:00"/>
    <n v="24"/>
    <d v="2012-04-30T13:58:07"/>
    <n v="0"/>
    <n v="13.966666666666667"/>
    <n v="14"/>
    <x v="7"/>
    <n v="4.1666666666666664E-2"/>
    <n v="0.35218749999999999"/>
    <b v="1"/>
  </r>
  <r>
    <n v="2536"/>
    <n v="5"/>
    <d v="2012-04-23T13:44:59"/>
    <d v="2012-06-22T13:44:00"/>
    <n v="24"/>
    <d v="2012-04-27T14:23:50"/>
    <n v="0"/>
    <n v="14.383333333333333"/>
    <n v="14"/>
    <x v="7"/>
    <n v="4.1666666666666664E-2"/>
    <n v="0.2815833333333333"/>
    <b v="1"/>
  </r>
  <r>
    <n v="2537"/>
    <n v="1"/>
    <d v="2012-04-23T13:57:12"/>
    <d v="2012-06-22T13:57:00"/>
    <n v="12"/>
    <d v="2012-04-24T10:32:09"/>
    <n v="0"/>
    <n v="10.533333333333333"/>
    <n v="11"/>
    <x v="14"/>
    <n v="8.3333333333333329E-2"/>
    <n v="0.56619444444444444"/>
    <b v="1"/>
  </r>
  <r>
    <n v="2538"/>
    <n v="3"/>
    <d v="2012-04-23T14:04:56"/>
    <d v="2012-06-22T14:04:00"/>
    <n v="24"/>
    <d v="2012-04-26T11:33:45"/>
    <n v="0"/>
    <n v="11.55"/>
    <n v="12"/>
    <x v="8"/>
    <n v="4.1666666666666664E-2"/>
    <n v="0.18133000000000002"/>
    <b v="1"/>
  </r>
  <r>
    <n v="2539"/>
    <n v="3"/>
    <d v="2012-04-23T14:39:10"/>
    <d v="2012-06-22T14:39:00"/>
    <n v="24"/>
    <d v="2012-04-26T09:27:03"/>
    <n v="0"/>
    <n v="9.4499999999999993"/>
    <n v="9"/>
    <x v="4"/>
    <n v="4.1666666666666664E-2"/>
    <n v="0.18133000000000002"/>
    <b v="1"/>
  </r>
  <r>
    <n v="2540"/>
    <n v="2"/>
    <d v="2012-04-23T14:39:18"/>
    <d v="2012-06-22T14:39:00"/>
    <n v="10"/>
    <d v="2012-04-25T18:43:02"/>
    <n v="0"/>
    <n v="18.716666666666665"/>
    <n v="19"/>
    <x v="6"/>
    <n v="0.1"/>
    <n v="0.84959999999999969"/>
    <b v="1"/>
  </r>
  <r>
    <n v="2541"/>
    <n v="1"/>
    <d v="2012-04-23T14:38:10"/>
    <d v="2012-06-22T14:38:00"/>
    <n v="8"/>
    <d v="2012-04-23T18:45:30"/>
    <n v="0"/>
    <n v="18.75"/>
    <n v="19"/>
    <x v="6"/>
    <n v="0.125"/>
    <n v="0.84929166666666667"/>
    <b v="1"/>
  </r>
  <r>
    <n v="2542"/>
    <n v="4"/>
    <d v="2012-04-23T15:14:38"/>
    <d v="2012-04-27T21:14:20"/>
    <n v="12"/>
    <s v=""/>
    <n v="0"/>
    <s v="not cancelled"/>
    <s v="not cancelled"/>
    <x v="3"/>
    <n v="8.3333333333333329E-2"/>
    <n v="1.448055119047619"/>
    <b v="0"/>
  </r>
  <r>
    <n v="2543"/>
    <n v="1"/>
    <d v="2012-04-23T15:05:13"/>
    <d v="2012-06-22T15:05:00"/>
    <n v="8"/>
    <d v="2012-04-24T07:00:50"/>
    <n v="0"/>
    <n v="7"/>
    <n v="7"/>
    <x v="18"/>
    <n v="0.125"/>
    <n v="0.84929166666666667"/>
    <b v="1"/>
  </r>
  <r>
    <n v="2544"/>
    <n v="2"/>
    <d v="2012-04-23T16:15:14"/>
    <d v="2012-04-28T00:14:25"/>
    <n v="10"/>
    <s v=""/>
    <n v="0"/>
    <s v="not cancelled"/>
    <s v="not cancelled"/>
    <x v="3"/>
    <n v="0.1"/>
    <n v="0.84959999999999969"/>
    <b v="0"/>
  </r>
  <r>
    <n v="2545"/>
    <n v="3"/>
    <d v="2012-04-23T17:16:45"/>
    <d v="2012-06-22T17:16:00"/>
    <n v="24"/>
    <d v="2012-04-26T09:19:36"/>
    <n v="0"/>
    <n v="9.3166666666666664"/>
    <n v="9"/>
    <x v="4"/>
    <n v="4.1666666666666664E-2"/>
    <n v="0.18133000000000002"/>
    <b v="1"/>
  </r>
  <r>
    <n v="2546"/>
    <n v="1"/>
    <d v="2012-04-23T17:09:33"/>
    <d v="2012-06-22T17:09:00"/>
    <n v="12"/>
    <d v="2012-04-24T09:16:26"/>
    <n v="0"/>
    <n v="9.2666666666666675"/>
    <n v="9"/>
    <x v="4"/>
    <n v="8.3333333333333329E-2"/>
    <n v="0.56619444444444444"/>
    <b v="1"/>
  </r>
  <r>
    <n v="2547"/>
    <n v="10"/>
    <d v="2012-04-23T17:42:45"/>
    <d v="2012-06-22T17:42:00"/>
    <n v="1"/>
    <d v="2012-04-30T09:57:48"/>
    <n v="3"/>
    <n v="9.9499999999999993"/>
    <n v="10"/>
    <x v="10"/>
    <n v="1"/>
    <n v="2.5716000000000001"/>
    <b v="1"/>
  </r>
  <r>
    <n v="2548"/>
    <n v="5"/>
    <d v="2012-04-23T17:02:23"/>
    <d v="2012-06-22T17:02:00"/>
    <n v="24"/>
    <d v="2012-04-27T18:22:57"/>
    <n v="0"/>
    <n v="18.366666666666667"/>
    <n v="18"/>
    <x v="1"/>
    <n v="4.1666666666666664E-2"/>
    <n v="0.2815833333333333"/>
    <b v="1"/>
  </r>
  <r>
    <n v="2549"/>
    <n v="11"/>
    <d v="2012-04-23T17:11:36"/>
    <d v="2012-06-22T17:11:00"/>
    <n v="1"/>
    <d v="2012-04-30T21:03:44"/>
    <n v="2"/>
    <n v="21.05"/>
    <n v="21"/>
    <x v="12"/>
    <n v="1"/>
    <n v="1"/>
    <b v="1"/>
  </r>
  <r>
    <n v="2550"/>
    <n v="1"/>
    <d v="2012-04-23T18:30:39"/>
    <d v="2012-06-22T18:30:00"/>
    <n v="12"/>
    <d v="2012-04-24T13:03:19"/>
    <n v="0"/>
    <n v="13.05"/>
    <n v="13"/>
    <x v="11"/>
    <n v="8.3333333333333329E-2"/>
    <n v="0.56619444444444444"/>
    <b v="1"/>
  </r>
  <r>
    <n v="2551"/>
    <n v="4"/>
    <d v="2012-04-23T19:58:47"/>
    <d v="2012-06-22T19:58:00"/>
    <n v="12"/>
    <d v="2012-04-27T00:01:48"/>
    <n v="0"/>
    <n v="1.6666666666666666E-2"/>
    <n v="0"/>
    <x v="2"/>
    <n v="8.3333333333333329E-2"/>
    <n v="1.448055119047619"/>
    <b v="1"/>
  </r>
  <r>
    <n v="2552"/>
    <n v="1"/>
    <d v="2012-04-23T20:47:13"/>
    <d v="2012-04-26T08:46:25"/>
    <n v="12"/>
    <s v=""/>
    <n v="0"/>
    <s v="not cancelled"/>
    <s v="not cancelled"/>
    <x v="3"/>
    <n v="8.3333333333333329E-2"/>
    <n v="0.56619444444444444"/>
    <b v="0"/>
  </r>
  <r>
    <n v="2553"/>
    <n v="2"/>
    <d v="2012-04-23T23:51:29"/>
    <d v="2012-06-22T23:51:00"/>
    <n v="10"/>
    <d v="2012-04-24T21:27:34"/>
    <n v="0"/>
    <n v="21.45"/>
    <n v="21"/>
    <x v="12"/>
    <n v="0.1"/>
    <n v="0.84959999999999969"/>
    <b v="1"/>
  </r>
  <r>
    <n v="2554"/>
    <n v="3"/>
    <d v="2012-04-24T11:58:19"/>
    <d v="2012-06-23T11:58:00"/>
    <n v="24"/>
    <d v="2012-04-26T13:50:27"/>
    <n v="0"/>
    <n v="13.833333333333334"/>
    <n v="14"/>
    <x v="7"/>
    <n v="4.1666666666666664E-2"/>
    <n v="0.18133000000000002"/>
    <b v="1"/>
  </r>
  <r>
    <n v="2555"/>
    <n v="1"/>
    <d v="2012-04-24T11:09:38"/>
    <d v="2012-06-23T11:09:00"/>
    <n v="8"/>
    <d v="2012-04-25T10:45:42"/>
    <n v="0"/>
    <n v="10.75"/>
    <n v="11"/>
    <x v="14"/>
    <n v="0.125"/>
    <n v="0.84929166666666667"/>
    <b v="1"/>
  </r>
  <r>
    <n v="2556"/>
    <n v="2"/>
    <d v="2012-04-24T11:13:25"/>
    <d v="2012-04-27T04:13:00"/>
    <n v="10"/>
    <d v="2012-04-25T04:46:02"/>
    <n v="0"/>
    <n v="4.7666666666666666"/>
    <n v="5"/>
    <x v="22"/>
    <n v="0.1"/>
    <n v="0.84959999999999969"/>
    <b v="1"/>
  </r>
  <r>
    <n v="2557"/>
    <n v="5"/>
    <d v="2012-04-24T12:20:50"/>
    <d v="2012-06-23T12:20:00"/>
    <n v="24"/>
    <d v="2012-04-27T07:58:07"/>
    <n v="0"/>
    <n v="7.9666666666666668"/>
    <n v="8"/>
    <x v="13"/>
    <n v="4.1666666666666664E-2"/>
    <n v="0.2815833333333333"/>
    <b v="1"/>
  </r>
  <r>
    <n v="2558"/>
    <n v="1"/>
    <d v="2012-04-24T12:17:04"/>
    <d v="2012-06-23T12:17:00"/>
    <n v="8"/>
    <d v="2012-04-25T09:28:43"/>
    <n v="0"/>
    <n v="9.4666666666666668"/>
    <n v="9"/>
    <x v="4"/>
    <n v="0.125"/>
    <n v="0.84929166666666667"/>
    <b v="1"/>
  </r>
  <r>
    <n v="2559"/>
    <n v="7"/>
    <d v="2012-04-24T12:02:50"/>
    <d v="2012-06-23T12:02:00"/>
    <n v="24"/>
    <d v="2012-06-04T02:07:27"/>
    <n v="2"/>
    <n v="2.1166666666666667"/>
    <n v="2"/>
    <x v="16"/>
    <n v="4.1666666666666664E-2"/>
    <n v="1.2958049999999997"/>
    <b v="1"/>
  </r>
  <r>
    <n v="2560"/>
    <n v="7"/>
    <d v="2012-04-24T12:41:03"/>
    <d v="2012-06-23T12:41:00"/>
    <n v="24"/>
    <d v="2012-05-21T14:09:17"/>
    <n v="1"/>
    <n v="14.15"/>
    <n v="14"/>
    <x v="7"/>
    <n v="4.1666666666666664E-2"/>
    <n v="1.2958049999999997"/>
    <b v="1"/>
  </r>
  <r>
    <n v="2561"/>
    <n v="3"/>
    <d v="2012-04-24T14:13:10"/>
    <d v="2012-06-23T14:13:00"/>
    <n v="24"/>
    <d v="2012-04-27T15:50:52"/>
    <n v="0"/>
    <n v="15.833333333333334"/>
    <n v="16"/>
    <x v="5"/>
    <n v="4.1666666666666664E-2"/>
    <n v="0.18133000000000002"/>
    <b v="1"/>
  </r>
  <r>
    <n v="2562"/>
    <n v="2"/>
    <d v="2012-04-24T14:52:39"/>
    <d v="2012-04-27T11:52:14"/>
    <n v="10"/>
    <s v=""/>
    <n v="0"/>
    <s v="not cancelled"/>
    <s v="not cancelled"/>
    <x v="3"/>
    <n v="0.1"/>
    <n v="0.84959999999999969"/>
    <b v="0"/>
  </r>
  <r>
    <n v="2563"/>
    <n v="3"/>
    <d v="2012-04-24T17:52:57"/>
    <d v="2012-06-23T17:52:00"/>
    <n v="24"/>
    <d v="2012-04-27T09:57:32"/>
    <n v="0"/>
    <n v="9.9499999999999993"/>
    <n v="10"/>
    <x v="10"/>
    <n v="4.1666666666666664E-2"/>
    <n v="0.18133000000000002"/>
    <b v="1"/>
  </r>
  <r>
    <n v="2564"/>
    <n v="2"/>
    <d v="2012-04-24T17:22:21"/>
    <d v="2012-06-23T17:22:00"/>
    <n v="10"/>
    <d v="2012-04-26T09:30:45"/>
    <n v="0"/>
    <n v="9.5"/>
    <n v="10"/>
    <x v="10"/>
    <n v="0.1"/>
    <n v="0.84959999999999969"/>
    <b v="1"/>
  </r>
  <r>
    <n v="2565"/>
    <n v="7"/>
    <d v="2012-04-24T19:15:16"/>
    <d v="2012-06-23T19:15:00"/>
    <n v="24"/>
    <d v="2012-05-04T03:34:56"/>
    <n v="0"/>
    <n v="3.5666666666666664"/>
    <n v="4"/>
    <x v="24"/>
    <n v="4.1666666666666664E-2"/>
    <n v="1.2958049999999997"/>
    <b v="1"/>
  </r>
  <r>
    <n v="2566"/>
    <n v="1"/>
    <d v="2012-04-24T20:21:01"/>
    <d v="2012-06-23T20:21:00"/>
    <n v="12"/>
    <d v="2012-04-26T06:36:15"/>
    <n v="0"/>
    <n v="6.6"/>
    <n v="7"/>
    <x v="18"/>
    <n v="8.3333333333333329E-2"/>
    <n v="0.56619444444444444"/>
    <b v="1"/>
  </r>
  <r>
    <n v="2567"/>
    <n v="1"/>
    <d v="2012-04-24T21:17:16"/>
    <d v="2012-06-23T21:17:00"/>
    <n v="8"/>
    <d v="2012-04-25T14:40:37"/>
    <n v="0"/>
    <n v="14.666666666666666"/>
    <n v="15"/>
    <x v="17"/>
    <n v="0.125"/>
    <n v="0.84929166666666667"/>
    <b v="1"/>
  </r>
  <r>
    <n v="2568"/>
    <n v="1"/>
    <d v="2012-04-25T00:43:02"/>
    <d v="2012-06-24T00:43:00"/>
    <n v="12"/>
    <d v="2012-04-25T14:33:17"/>
    <n v="0"/>
    <n v="14.55"/>
    <n v="15"/>
    <x v="17"/>
    <n v="8.3333333333333329E-2"/>
    <n v="0.56619444444444444"/>
    <b v="1"/>
  </r>
  <r>
    <n v="2569"/>
    <n v="7"/>
    <d v="2012-04-25T01:35:10"/>
    <d v="2012-06-24T01:35:00"/>
    <n v="24"/>
    <d v="2012-05-10T14:09:21"/>
    <n v="1"/>
    <n v="14.15"/>
    <n v="14"/>
    <x v="7"/>
    <n v="4.1666666666666664E-2"/>
    <n v="1.2958049999999997"/>
    <b v="1"/>
  </r>
  <r>
    <n v="2570"/>
    <n v="3"/>
    <d v="2012-04-25T02:07:25"/>
    <d v="2012-06-24T02:07:00"/>
    <n v="24"/>
    <d v="2012-04-26T08:01:40"/>
    <n v="0"/>
    <n v="8.0166666666666675"/>
    <n v="8"/>
    <x v="13"/>
    <n v="4.1666666666666664E-2"/>
    <n v="0.18133000000000002"/>
    <b v="1"/>
  </r>
  <r>
    <n v="2571"/>
    <n v="3"/>
    <d v="2012-04-25T02:34:12"/>
    <d v="2012-06-24T02:34:00"/>
    <n v="24"/>
    <d v="2012-04-26T18:32:07"/>
    <n v="0"/>
    <n v="18.533333333333335"/>
    <n v="19"/>
    <x v="6"/>
    <n v="4.1666666666666664E-2"/>
    <n v="0.18133000000000002"/>
    <b v="1"/>
  </r>
  <r>
    <n v="2572"/>
    <n v="1"/>
    <d v="2012-04-25T06:12:53"/>
    <d v="2012-04-28T07:12:37"/>
    <n v="8"/>
    <s v=""/>
    <n v="0"/>
    <s v="not cancelled"/>
    <s v="not cancelled"/>
    <x v="3"/>
    <n v="0.125"/>
    <n v="0.84929166666666667"/>
    <b v="0"/>
  </r>
  <r>
    <n v="2573"/>
    <n v="2"/>
    <d v="2012-04-25T08:38:08"/>
    <d v="2012-06-24T08:38:00"/>
    <n v="10"/>
    <d v="2012-04-26T18:52:22"/>
    <n v="0"/>
    <n v="18.866666666666667"/>
    <n v="19"/>
    <x v="6"/>
    <n v="0.1"/>
    <n v="0.84959999999999969"/>
    <b v="1"/>
  </r>
  <r>
    <n v="2574"/>
    <n v="5"/>
    <d v="2012-04-25T09:45:06"/>
    <d v="2012-06-24T09:45:00"/>
    <n v="24"/>
    <d v="2012-04-27T11:02:13"/>
    <n v="0"/>
    <n v="11.033333333333333"/>
    <n v="11"/>
    <x v="14"/>
    <n v="4.1666666666666664E-2"/>
    <n v="0.2815833333333333"/>
    <b v="1"/>
  </r>
  <r>
    <n v="2575"/>
    <n v="4"/>
    <d v="2012-04-25T09:45:36"/>
    <d v="2012-04-28T15:45:03"/>
    <n v="12"/>
    <s v=""/>
    <n v="0"/>
    <s v="not cancelled"/>
    <s v="not cancelled"/>
    <x v="3"/>
    <n v="8.3333333333333329E-2"/>
    <n v="1.448055119047619"/>
    <b v="0"/>
  </r>
  <r>
    <n v="2576"/>
    <n v="3"/>
    <d v="2012-04-25T11:08:46"/>
    <d v="2012-04-29T15:07:57"/>
    <n v="24"/>
    <s v=""/>
    <n v="0"/>
    <s v="not cancelled"/>
    <s v="not cancelled"/>
    <x v="3"/>
    <n v="4.1666666666666664E-2"/>
    <n v="0.18133000000000002"/>
    <b v="0"/>
  </r>
  <r>
    <n v="2577"/>
    <n v="1"/>
    <d v="2012-04-25T11:14:52"/>
    <d v="2012-06-24T11:14:00"/>
    <n v="8"/>
    <d v="2012-04-26T09:40:51"/>
    <n v="0"/>
    <n v="9.6666666666666661"/>
    <n v="10"/>
    <x v="10"/>
    <n v="0.125"/>
    <n v="0.84929166666666667"/>
    <b v="1"/>
  </r>
  <r>
    <n v="2578"/>
    <n v="2"/>
    <d v="2012-04-25T14:54:03"/>
    <d v="2012-04-30T10:54:00"/>
    <n v="10"/>
    <d v="2012-04-27T15:28:46"/>
    <n v="0"/>
    <n v="15.466666666666667"/>
    <n v="15"/>
    <x v="17"/>
    <n v="0.1"/>
    <n v="0.84959999999999969"/>
    <b v="1"/>
  </r>
  <r>
    <n v="2579"/>
    <n v="1"/>
    <d v="2012-04-25T14:31:04"/>
    <d v="2012-06-24T14:31:00"/>
    <n v="8"/>
    <d v="2012-04-25T18:06:47"/>
    <n v="0"/>
    <n v="18.100000000000001"/>
    <n v="18"/>
    <x v="1"/>
    <n v="0.125"/>
    <n v="0.84929166666666667"/>
    <b v="1"/>
  </r>
  <r>
    <n v="2580"/>
    <n v="3"/>
    <d v="2012-04-25T16:44:15"/>
    <d v="2012-06-24T16:44:00"/>
    <n v="24"/>
    <d v="2012-04-28T18:51:43"/>
    <n v="0"/>
    <n v="18.850000000000001"/>
    <n v="19"/>
    <x v="6"/>
    <n v="4.1666666666666664E-2"/>
    <n v="0.18133000000000002"/>
    <b v="1"/>
  </r>
  <r>
    <n v="2581"/>
    <n v="1"/>
    <d v="2012-04-25T17:58:32"/>
    <d v="2012-04-29T14:58:00"/>
    <n v="8"/>
    <d v="2012-04-26T21:31:53"/>
    <n v="0"/>
    <n v="21.516666666666666"/>
    <n v="22"/>
    <x v="9"/>
    <n v="0.125"/>
    <n v="0.84929166666666667"/>
    <b v="1"/>
  </r>
  <r>
    <n v="2582"/>
    <n v="8"/>
    <d v="2012-04-25T18:19:07"/>
    <d v="2012-06-24T18:19:00"/>
    <n v="3"/>
    <d v="2012-05-02T17:02:41"/>
    <n v="0"/>
    <n v="17.033333333333335"/>
    <n v="17"/>
    <x v="20"/>
    <n v="0.33333333333333331"/>
    <n v="0.29998222222222221"/>
    <b v="1"/>
  </r>
  <r>
    <n v="2583"/>
    <n v="1"/>
    <d v="2012-04-25T19:41:19"/>
    <d v="2012-06-24T19:41:00"/>
    <n v="8"/>
    <d v="2012-04-26T12:51:26"/>
    <n v="0"/>
    <n v="12.85"/>
    <n v="13"/>
    <x v="11"/>
    <n v="0.125"/>
    <n v="0.84929166666666667"/>
    <b v="1"/>
  </r>
  <r>
    <n v="2584"/>
    <n v="3"/>
    <d v="2012-04-25T21:11:32"/>
    <d v="2012-04-28T18:10:40"/>
    <n v="24"/>
    <s v=""/>
    <n v="0"/>
    <s v="not cancelled"/>
    <s v="not cancelled"/>
    <x v="3"/>
    <n v="4.1666666666666664E-2"/>
    <n v="0.18133000000000002"/>
    <b v="0"/>
  </r>
  <r>
    <n v="2585"/>
    <n v="7"/>
    <d v="2012-04-26T01:04:13"/>
    <d v="2012-06-25T01:04:00"/>
    <n v="24"/>
    <d v="2012-05-04T22:43:35"/>
    <n v="0"/>
    <n v="22.716666666666665"/>
    <n v="23"/>
    <x v="0"/>
    <n v="4.1666666666666664E-2"/>
    <n v="1.2958049999999997"/>
    <b v="1"/>
  </r>
  <r>
    <n v="2586"/>
    <n v="5"/>
    <d v="2012-04-26T05:33:34"/>
    <d v="2012-06-25T05:33:00"/>
    <n v="24"/>
    <d v="2012-04-30T10:34:55"/>
    <n v="0"/>
    <n v="10.566666666666666"/>
    <n v="11"/>
    <x v="14"/>
    <n v="4.1666666666666664E-2"/>
    <n v="0.2815833333333333"/>
    <b v="1"/>
  </r>
  <r>
    <n v="2587"/>
    <n v="7"/>
    <d v="2012-04-26T08:16:05"/>
    <d v="2012-04-29T00:15:31"/>
    <n v="24"/>
    <s v=""/>
    <n v="0"/>
    <s v="not cancelled"/>
    <s v="not cancelled"/>
    <x v="3"/>
    <n v="4.1666666666666664E-2"/>
    <n v="1.2958049999999997"/>
    <b v="0"/>
  </r>
  <r>
    <n v="2588"/>
    <n v="2"/>
    <d v="2012-04-26T11:01:11"/>
    <d v="2012-06-25T11:01:00"/>
    <n v="10"/>
    <d v="2012-04-27T10:45:46"/>
    <n v="0"/>
    <n v="10.75"/>
    <n v="11"/>
    <x v="14"/>
    <n v="0.1"/>
    <n v="0.84959999999999969"/>
    <b v="1"/>
  </r>
  <r>
    <n v="2589"/>
    <n v="6"/>
    <d v="2012-04-26T11:10:35"/>
    <d v="2012-06-25T11:10:00"/>
    <n v="24"/>
    <d v="2012-05-03T09:32:57"/>
    <n v="0"/>
    <n v="9.5333333333333332"/>
    <n v="10"/>
    <x v="10"/>
    <n v="4.1666666666666664E-2"/>
    <n v="0.35218749999999999"/>
    <b v="1"/>
  </r>
  <r>
    <n v="2590"/>
    <n v="3"/>
    <d v="2012-04-26T11:24:17"/>
    <d v="2012-06-25T11:24:00"/>
    <n v="24"/>
    <d v="2012-04-29T10:26:37"/>
    <n v="0"/>
    <n v="10.433333333333334"/>
    <n v="10"/>
    <x v="10"/>
    <n v="4.1666666666666664E-2"/>
    <n v="0.18133000000000002"/>
    <b v="1"/>
  </r>
  <r>
    <n v="2591"/>
    <n v="1"/>
    <d v="2012-04-26T12:12:08"/>
    <d v="2012-06-25T12:12:00"/>
    <n v="8"/>
    <d v="2012-04-27T09:27:47"/>
    <n v="0"/>
    <n v="9.4499999999999993"/>
    <n v="9"/>
    <x v="4"/>
    <n v="0.125"/>
    <n v="0.84929166666666667"/>
    <b v="1"/>
  </r>
  <r>
    <n v="2592"/>
    <n v="5"/>
    <d v="2012-04-26T12:44:33"/>
    <d v="2012-06-25T12:44:00"/>
    <n v="24"/>
    <d v="2012-04-29T14:17:22"/>
    <n v="0"/>
    <n v="14.283333333333333"/>
    <n v="14"/>
    <x v="7"/>
    <n v="4.1666666666666664E-2"/>
    <n v="0.2815833333333333"/>
    <b v="1"/>
  </r>
  <r>
    <n v="2593"/>
    <n v="1"/>
    <d v="2012-04-26T12:08:59"/>
    <d v="2012-06-25T12:08:00"/>
    <n v="12"/>
    <d v="2012-04-27T16:53:24"/>
    <n v="0"/>
    <n v="16.883333333333333"/>
    <n v="17"/>
    <x v="20"/>
    <n v="8.3333333333333329E-2"/>
    <n v="0.56619444444444444"/>
    <b v="1"/>
  </r>
  <r>
    <n v="2594"/>
    <n v="7"/>
    <d v="2012-04-26T12:39:53"/>
    <d v="2012-06-25T12:39:00"/>
    <n v="24"/>
    <d v="2012-05-18T11:57:47"/>
    <n v="0"/>
    <n v="11.95"/>
    <n v="12"/>
    <x v="8"/>
    <n v="4.1666666666666664E-2"/>
    <n v="1.2958049999999997"/>
    <b v="1"/>
  </r>
  <r>
    <n v="2595"/>
    <n v="2"/>
    <d v="2012-04-26T13:23:41"/>
    <d v="2012-06-25T13:23:00"/>
    <n v="10"/>
    <d v="2012-04-27T01:42:01"/>
    <n v="0"/>
    <n v="1.7"/>
    <n v="2"/>
    <x v="16"/>
    <n v="0.1"/>
    <n v="0.84959999999999969"/>
    <b v="1"/>
  </r>
  <r>
    <n v="2596"/>
    <n v="1"/>
    <d v="2012-04-26T13:31:33"/>
    <d v="2012-06-25T13:31:00"/>
    <n v="12"/>
    <d v="2012-04-27T08:25:37"/>
    <n v="0"/>
    <n v="8.4166666666666661"/>
    <n v="8"/>
    <x v="13"/>
    <n v="8.3333333333333329E-2"/>
    <n v="0.56619444444444444"/>
    <b v="1"/>
  </r>
  <r>
    <n v="2597"/>
    <n v="1"/>
    <d v="2012-04-26T13:37:58"/>
    <d v="2012-06-25T13:37:00"/>
    <n v="12"/>
    <d v="2012-04-27T14:31:17"/>
    <n v="0"/>
    <n v="14.516666666666667"/>
    <n v="15"/>
    <x v="17"/>
    <n v="8.3333333333333329E-2"/>
    <n v="0.56619444444444444"/>
    <b v="1"/>
  </r>
  <r>
    <n v="2598"/>
    <n v="1"/>
    <d v="2012-04-26T13:08:37"/>
    <d v="2012-04-30T02:07:43"/>
    <n v="8"/>
    <s v=""/>
    <n v="0"/>
    <s v="not cancelled"/>
    <s v="not cancelled"/>
    <x v="3"/>
    <n v="0.125"/>
    <n v="0.84929166666666667"/>
    <b v="0"/>
  </r>
  <r>
    <n v="2599"/>
    <n v="1"/>
    <d v="2012-04-26T13:18:06"/>
    <d v="2012-06-25T13:18:00"/>
    <n v="8"/>
    <d v="2012-04-27T09:05:09"/>
    <n v="0"/>
    <n v="9.0833333333333339"/>
    <n v="9"/>
    <x v="4"/>
    <n v="0.125"/>
    <n v="0.84929166666666667"/>
    <b v="1"/>
  </r>
  <r>
    <n v="2600"/>
    <n v="1"/>
    <d v="2012-04-26T20:51:02"/>
    <d v="2012-06-25T20:51:00"/>
    <n v="8"/>
    <d v="2012-04-26T23:34:11"/>
    <n v="0"/>
    <n v="23.566666666666666"/>
    <n v="24"/>
    <x v="2"/>
    <n v="0.125"/>
    <n v="0.84929166666666667"/>
    <b v="1"/>
  </r>
  <r>
    <n v="2601"/>
    <n v="11"/>
    <d v="2012-04-26T21:24:58"/>
    <d v="2012-06-25T21:24:00"/>
    <n v="1"/>
    <d v="2012-05-03T11:23:21"/>
    <n v="1"/>
    <n v="11.383333333333333"/>
    <n v="11"/>
    <x v="14"/>
    <n v="1"/>
    <n v="1"/>
    <b v="1"/>
  </r>
  <r>
    <n v="2602"/>
    <n v="6"/>
    <d v="2012-04-26T22:09:09"/>
    <d v="2012-06-25T22:09:00"/>
    <n v="24"/>
    <d v="2012-04-29T16:12:28"/>
    <n v="0"/>
    <n v="16.2"/>
    <n v="16"/>
    <x v="5"/>
    <n v="4.1666666666666664E-2"/>
    <n v="0.35218749999999999"/>
    <b v="1"/>
  </r>
  <r>
    <n v="2603"/>
    <n v="1"/>
    <d v="2012-04-27T00:13:11"/>
    <d v="2012-06-26T00:13:00"/>
    <n v="8"/>
    <d v="2012-04-28T08:35:05"/>
    <n v="0"/>
    <n v="8.5833333333333339"/>
    <n v="9"/>
    <x v="4"/>
    <n v="0.125"/>
    <n v="0.84929166666666667"/>
    <b v="1"/>
  </r>
  <r>
    <n v="2604"/>
    <n v="6"/>
    <d v="2012-04-27T00:12:57"/>
    <d v="2012-06-26T00:12:00"/>
    <n v="24"/>
    <d v="2012-05-02T12:30:21"/>
    <n v="0"/>
    <n v="12.5"/>
    <n v="13"/>
    <x v="11"/>
    <n v="4.1666666666666664E-2"/>
    <n v="0.35218749999999999"/>
    <b v="1"/>
  </r>
  <r>
    <n v="2605"/>
    <n v="7"/>
    <d v="2012-04-27T01:25:41"/>
    <d v="2012-06-26T01:25:00"/>
    <n v="24"/>
    <d v="2012-04-29T15:47:46"/>
    <n v="0"/>
    <n v="15.783333333333333"/>
    <n v="16"/>
    <x v="5"/>
    <n v="4.1666666666666664E-2"/>
    <n v="1.2958049999999997"/>
    <b v="1"/>
  </r>
  <r>
    <n v="2606"/>
    <n v="6"/>
    <d v="2012-04-27T04:44:36"/>
    <d v="2012-04-30T16:43:43"/>
    <n v="24"/>
    <s v=""/>
    <n v="0"/>
    <s v="not cancelled"/>
    <s v="not cancelled"/>
    <x v="3"/>
    <n v="4.1666666666666664E-2"/>
    <n v="0.35218749999999999"/>
    <b v="0"/>
  </r>
  <r>
    <n v="2607"/>
    <n v="1"/>
    <d v="2012-04-27T07:28:57"/>
    <d v="2012-04-29T18:28:19"/>
    <n v="12"/>
    <s v=""/>
    <n v="0"/>
    <s v="not cancelled"/>
    <s v="not cancelled"/>
    <x v="3"/>
    <n v="8.3333333333333329E-2"/>
    <n v="0.56619444444444444"/>
    <b v="0"/>
  </r>
  <r>
    <n v="2608"/>
    <n v="2"/>
    <d v="2012-04-27T08:45:16"/>
    <d v="2012-06-26T08:45:00"/>
    <n v="10"/>
    <d v="2012-04-28T13:33:16"/>
    <n v="0"/>
    <n v="13.55"/>
    <n v="14"/>
    <x v="7"/>
    <n v="0.1"/>
    <n v="0.84959999999999969"/>
    <b v="1"/>
  </r>
  <r>
    <n v="2609"/>
    <n v="1"/>
    <d v="2012-04-27T09:35:55"/>
    <d v="2012-06-26T09:35:00"/>
    <n v="8"/>
    <d v="2012-04-28T13:33:34"/>
    <n v="0"/>
    <n v="13.55"/>
    <n v="14"/>
    <x v="7"/>
    <n v="0.125"/>
    <n v="0.84929166666666667"/>
    <b v="1"/>
  </r>
  <r>
    <n v="2610"/>
    <n v="9"/>
    <d v="2012-04-27T09:11:53"/>
    <d v="2012-06-26T09:11:00"/>
    <n v="5"/>
    <d v="2012-04-30T11:23:46"/>
    <n v="0"/>
    <n v="11.383333333333333"/>
    <n v="11"/>
    <x v="14"/>
    <n v="0.2"/>
    <n v="5.6740000000000004"/>
    <b v="1"/>
  </r>
  <r>
    <n v="2611"/>
    <n v="6"/>
    <d v="2012-04-27T09:29:37"/>
    <d v="2012-06-26T09:29:00"/>
    <n v="24"/>
    <d v="2012-04-30T13:33:50"/>
    <n v="0"/>
    <n v="13.55"/>
    <n v="14"/>
    <x v="7"/>
    <n v="4.1666666666666664E-2"/>
    <n v="0.35218749999999999"/>
    <b v="1"/>
  </r>
  <r>
    <n v="2612"/>
    <n v="5"/>
    <d v="2012-04-27T10:07:18"/>
    <d v="2012-05-02T07:07:00"/>
    <n v="24"/>
    <d v="2012-05-01T09:06:58"/>
    <n v="0"/>
    <n v="9.1"/>
    <n v="9"/>
    <x v="4"/>
    <n v="4.1666666666666664E-2"/>
    <n v="0.2815833333333333"/>
    <b v="1"/>
  </r>
  <r>
    <n v="2613"/>
    <n v="5"/>
    <d v="2012-04-27T10:20:07"/>
    <d v="2012-06-26T10:20:00"/>
    <n v="24"/>
    <d v="2012-05-01T09:54:54"/>
    <n v="0"/>
    <n v="9.9"/>
    <n v="10"/>
    <x v="10"/>
    <n v="4.1666666666666664E-2"/>
    <n v="0.2815833333333333"/>
    <b v="1"/>
  </r>
  <r>
    <n v="2614"/>
    <n v="5"/>
    <d v="2012-04-27T12:18:06"/>
    <d v="2012-06-26T12:18:00"/>
    <n v="24"/>
    <d v="2012-04-30T13:50:51"/>
    <n v="0"/>
    <n v="13.833333333333334"/>
    <n v="14"/>
    <x v="7"/>
    <n v="4.1666666666666664E-2"/>
    <n v="0.2815833333333333"/>
    <b v="1"/>
  </r>
  <r>
    <n v="2615"/>
    <n v="1"/>
    <d v="2012-04-27T13:51:01"/>
    <d v="2012-06-26T13:51:00"/>
    <n v="8"/>
    <d v="2012-04-28T15:42:17"/>
    <n v="0"/>
    <n v="15.7"/>
    <n v="16"/>
    <x v="5"/>
    <n v="0.125"/>
    <n v="0.84929166666666667"/>
    <b v="1"/>
  </r>
  <r>
    <n v="2616"/>
    <n v="1"/>
    <d v="2012-04-27T14:37:42"/>
    <d v="2012-06-26T14:37:00"/>
    <n v="12"/>
    <d v="2012-04-28T19:38:03"/>
    <n v="0"/>
    <n v="19.633333333333333"/>
    <n v="20"/>
    <x v="15"/>
    <n v="8.3333333333333329E-2"/>
    <n v="0.56619444444444444"/>
    <b v="1"/>
  </r>
  <r>
    <n v="2617"/>
    <n v="1"/>
    <d v="2012-04-27T17:46:59"/>
    <d v="2012-06-26T17:46:00"/>
    <n v="8"/>
    <d v="2012-04-27T21:20:48"/>
    <n v="0"/>
    <n v="21.333333333333332"/>
    <n v="21"/>
    <x v="12"/>
    <n v="0.125"/>
    <n v="0.84929166666666667"/>
    <b v="1"/>
  </r>
  <r>
    <n v="2618"/>
    <n v="5"/>
    <d v="2012-04-27T17:34:25"/>
    <d v="2012-06-26T17:34:00"/>
    <n v="24"/>
    <d v="2012-04-30T11:51:37"/>
    <n v="0"/>
    <n v="11.85"/>
    <n v="12"/>
    <x v="8"/>
    <n v="4.1666666666666664E-2"/>
    <n v="0.2815833333333333"/>
    <b v="1"/>
  </r>
  <r>
    <n v="2619"/>
    <n v="1"/>
    <d v="2012-04-27T17:04:04"/>
    <d v="2012-06-26T17:04:00"/>
    <n v="12"/>
    <d v="2012-04-28T07:25:38"/>
    <n v="0"/>
    <n v="7.416666666666667"/>
    <n v="7"/>
    <x v="18"/>
    <n v="8.3333333333333329E-2"/>
    <n v="0.56619444444444444"/>
    <b v="1"/>
  </r>
  <r>
    <n v="2620"/>
    <n v="7"/>
    <d v="2012-04-27T17:04:47"/>
    <d v="2012-06-26T17:04:00"/>
    <n v="24"/>
    <d v="2012-05-07T10:43:22"/>
    <n v="0"/>
    <n v="10.716666666666667"/>
    <n v="11"/>
    <x v="14"/>
    <n v="4.1666666666666664E-2"/>
    <n v="1.2958049999999997"/>
    <b v="1"/>
  </r>
  <r>
    <n v="2621"/>
    <n v="5"/>
    <d v="2012-04-27T17:21:41"/>
    <d v="2012-06-26T17:21:00"/>
    <n v="24"/>
    <d v="2012-05-01T06:51:16"/>
    <n v="0"/>
    <n v="6.85"/>
    <n v="7"/>
    <x v="18"/>
    <n v="4.1666666666666664E-2"/>
    <n v="0.2815833333333333"/>
    <b v="1"/>
  </r>
  <r>
    <n v="2622"/>
    <n v="1"/>
    <d v="2012-04-27T17:23:41"/>
    <d v="2012-06-26T17:23:00"/>
    <n v="12"/>
    <d v="2012-04-28T18:22:43"/>
    <n v="0"/>
    <n v="18.366666666666667"/>
    <n v="18"/>
    <x v="1"/>
    <n v="8.3333333333333329E-2"/>
    <n v="0.56619444444444444"/>
    <b v="1"/>
  </r>
  <r>
    <n v="2623"/>
    <n v="3"/>
    <d v="2012-04-28T00:14:39"/>
    <d v="2012-06-27T00:14:00"/>
    <n v="24"/>
    <d v="2012-05-01T11:25:34"/>
    <n v="0"/>
    <n v="11.416666666666666"/>
    <n v="11"/>
    <x v="14"/>
    <n v="4.1666666666666664E-2"/>
    <n v="0.18133000000000002"/>
    <b v="1"/>
  </r>
  <r>
    <n v="2624"/>
    <n v="1"/>
    <d v="2012-04-28T00:42:34"/>
    <d v="2012-06-27T00:42:00"/>
    <n v="12"/>
    <d v="2012-04-29T10:48:09"/>
    <n v="0"/>
    <n v="10.8"/>
    <n v="11"/>
    <x v="14"/>
    <n v="8.3333333333333329E-2"/>
    <n v="0.56619444444444444"/>
    <b v="1"/>
  </r>
  <r>
    <n v="2625"/>
    <n v="11"/>
    <d v="2012-04-28T06:30:26"/>
    <d v="2012-06-27T06:30:00"/>
    <n v="1"/>
    <d v="2012-05-05T09:07:13"/>
    <n v="0"/>
    <n v="9.1166666666666671"/>
    <n v="9"/>
    <x v="4"/>
    <n v="1"/>
    <n v="1"/>
    <b v="1"/>
  </r>
  <r>
    <n v="2626"/>
    <n v="3"/>
    <d v="2012-04-28T07:57:37"/>
    <d v="2012-06-27T07:57:00"/>
    <n v="24"/>
    <d v="2012-05-01T14:27:21"/>
    <n v="0"/>
    <n v="14.45"/>
    <n v="14"/>
    <x v="7"/>
    <n v="4.1666666666666664E-2"/>
    <n v="0.18133000000000002"/>
    <b v="1"/>
  </r>
  <r>
    <n v="2627"/>
    <n v="11"/>
    <d v="2012-04-28T07:41:00"/>
    <d v="2012-06-27T07:41:00"/>
    <n v="1"/>
    <d v="2012-05-05T17:55:41"/>
    <n v="4"/>
    <n v="17.916666666666668"/>
    <n v="18"/>
    <x v="1"/>
    <n v="1"/>
    <n v="1"/>
    <b v="1"/>
  </r>
  <r>
    <n v="2628"/>
    <n v="1"/>
    <d v="2012-04-28T07:24:48"/>
    <d v="2012-06-27T07:24:00"/>
    <n v="12"/>
    <d v="2012-04-29T09:18:56"/>
    <n v="0"/>
    <n v="9.3000000000000007"/>
    <n v="9"/>
    <x v="4"/>
    <n v="8.3333333333333329E-2"/>
    <n v="0.56619444444444444"/>
    <b v="1"/>
  </r>
  <r>
    <n v="2629"/>
    <n v="4"/>
    <d v="2012-04-28T08:07:19"/>
    <d v="2012-06-27T08:07:00"/>
    <n v="12"/>
    <d v="2012-04-30T17:56:57"/>
    <n v="0"/>
    <n v="17.933333333333334"/>
    <n v="18"/>
    <x v="1"/>
    <n v="8.3333333333333329E-2"/>
    <n v="1.448055119047619"/>
    <b v="1"/>
  </r>
  <r>
    <n v="2630"/>
    <n v="11"/>
    <d v="2012-04-28T08:44:35"/>
    <d v="2012-06-27T08:44:00"/>
    <n v="1"/>
    <d v="2012-05-05T09:39:58"/>
    <n v="4"/>
    <n v="9.65"/>
    <n v="10"/>
    <x v="10"/>
    <n v="1"/>
    <n v="1"/>
    <b v="1"/>
  </r>
  <r>
    <n v="2631"/>
    <n v="6"/>
    <d v="2012-04-28T08:05:32"/>
    <d v="2012-06-27T08:05:00"/>
    <n v="24"/>
    <d v="2012-05-02T08:04:43"/>
    <n v="0"/>
    <n v="8.0666666666666664"/>
    <n v="8"/>
    <x v="13"/>
    <n v="4.1666666666666664E-2"/>
    <n v="0.35218749999999999"/>
    <b v="1"/>
  </r>
  <r>
    <n v="2632"/>
    <n v="11"/>
    <d v="2012-04-28T08:17:53"/>
    <d v="2012-06-27T08:17:00"/>
    <n v="1"/>
    <d v="2012-05-05T17:08:49"/>
    <n v="2"/>
    <n v="17.133333333333333"/>
    <n v="17"/>
    <x v="20"/>
    <n v="1"/>
    <n v="1"/>
    <b v="1"/>
  </r>
  <r>
    <n v="2633"/>
    <n v="3"/>
    <d v="2012-04-28T08:01:58"/>
    <d v="2012-06-27T08:01:00"/>
    <n v="24"/>
    <d v="2012-04-30T09:39:25"/>
    <n v="0"/>
    <n v="9.65"/>
    <n v="10"/>
    <x v="10"/>
    <n v="4.1666666666666664E-2"/>
    <n v="0.18133000000000002"/>
    <b v="1"/>
  </r>
  <r>
    <n v="2634"/>
    <n v="7"/>
    <d v="2012-04-28T08:45:16"/>
    <d v="2012-06-27T08:45:00"/>
    <n v="24"/>
    <d v="2012-05-03T19:33:35"/>
    <n v="0"/>
    <n v="19.55"/>
    <n v="20"/>
    <x v="15"/>
    <n v="4.1666666666666664E-2"/>
    <n v="1.2958049999999997"/>
    <b v="1"/>
  </r>
  <r>
    <n v="2635"/>
    <n v="7"/>
    <d v="2012-04-28T08:37:58"/>
    <d v="2012-06-27T08:37:00"/>
    <n v="24"/>
    <d v="2012-05-05T10:54:54"/>
    <n v="0"/>
    <n v="10.9"/>
    <n v="11"/>
    <x v="14"/>
    <n v="4.1666666666666664E-2"/>
    <n v="1.2958049999999997"/>
    <b v="1"/>
  </r>
  <r>
    <n v="2636"/>
    <n v="9"/>
    <d v="2012-04-28T09:39:22"/>
    <d v="2012-06-27T09:39:00"/>
    <n v="5"/>
    <d v="2012-05-01T11:53:22"/>
    <n v="0"/>
    <n v="11.883333333333333"/>
    <n v="12"/>
    <x v="8"/>
    <n v="0.2"/>
    <n v="5.6740000000000004"/>
    <b v="1"/>
  </r>
  <r>
    <n v="2637"/>
    <n v="9"/>
    <d v="2012-04-28T09:58:39"/>
    <d v="2012-06-27T09:58:00"/>
    <n v="5"/>
    <d v="2012-05-01T11:30:48"/>
    <n v="0"/>
    <n v="11.5"/>
    <n v="12"/>
    <x v="8"/>
    <n v="0.2"/>
    <n v="5.6740000000000004"/>
    <b v="1"/>
  </r>
  <r>
    <n v="2638"/>
    <n v="6"/>
    <d v="2012-04-28T09:18:44"/>
    <d v="2012-06-27T09:18:00"/>
    <n v="24"/>
    <d v="2012-05-01T13:33:16"/>
    <n v="0"/>
    <n v="13.55"/>
    <n v="14"/>
    <x v="7"/>
    <n v="4.1666666666666664E-2"/>
    <n v="0.35218749999999999"/>
    <b v="1"/>
  </r>
  <r>
    <n v="2639"/>
    <n v="9"/>
    <d v="2012-04-28T09:27:28"/>
    <d v="2012-06-27T09:27:00"/>
    <n v="5"/>
    <d v="2012-05-01T13:23:16"/>
    <n v="0"/>
    <n v="13.383333333333333"/>
    <n v="13"/>
    <x v="11"/>
    <n v="0.2"/>
    <n v="5.6740000000000004"/>
    <b v="1"/>
  </r>
  <r>
    <n v="2640"/>
    <n v="6"/>
    <d v="2012-04-28T10:14:37"/>
    <d v="2012-06-27T10:14:00"/>
    <n v="24"/>
    <d v="2012-05-05T14:48:45"/>
    <n v="0"/>
    <n v="14.8"/>
    <n v="15"/>
    <x v="17"/>
    <n v="4.1666666666666664E-2"/>
    <n v="0.35218749999999999"/>
    <b v="1"/>
  </r>
  <r>
    <n v="2641"/>
    <n v="1"/>
    <d v="2012-04-28T11:36:31"/>
    <d v="2012-05-01T03:36:03"/>
    <n v="8"/>
    <s v=""/>
    <n v="0"/>
    <s v="not cancelled"/>
    <s v="not cancelled"/>
    <x v="3"/>
    <n v="0.125"/>
    <n v="0.84929166666666667"/>
    <b v="0"/>
  </r>
  <r>
    <n v="2642"/>
    <n v="1"/>
    <d v="2012-04-28T11:25:09"/>
    <d v="2012-06-27T11:25:00"/>
    <n v="8"/>
    <d v="2012-04-29T16:23:42"/>
    <n v="0"/>
    <n v="16.383333333333333"/>
    <n v="16"/>
    <x v="5"/>
    <n v="0.125"/>
    <n v="0.84929166666666667"/>
    <b v="1"/>
  </r>
  <r>
    <n v="2643"/>
    <n v="4"/>
    <d v="2012-04-28T12:24:18"/>
    <d v="2012-06-27T12:24:00"/>
    <n v="12"/>
    <d v="2012-04-30T12:42:48"/>
    <n v="0"/>
    <n v="12.7"/>
    <n v="13"/>
    <x v="11"/>
    <n v="8.3333333333333329E-2"/>
    <n v="1.448055119047619"/>
    <b v="1"/>
  </r>
  <r>
    <n v="2644"/>
    <n v="4"/>
    <d v="2012-04-28T13:42:52"/>
    <d v="2012-06-27T13:42:00"/>
    <n v="12"/>
    <d v="2012-05-01T11:40:57"/>
    <n v="0"/>
    <n v="11.666666666666666"/>
    <n v="12"/>
    <x v="8"/>
    <n v="8.3333333333333329E-2"/>
    <n v="1.448055119047619"/>
    <b v="1"/>
  </r>
  <r>
    <n v="2645"/>
    <n v="1"/>
    <d v="2012-04-28T15:00:02"/>
    <d v="2012-06-27T15:00:00"/>
    <n v="8"/>
    <d v="2012-04-28T19:43:02"/>
    <n v="0"/>
    <n v="19.716666666666665"/>
    <n v="20"/>
    <x v="15"/>
    <n v="0.125"/>
    <n v="0.84929166666666667"/>
    <b v="1"/>
  </r>
  <r>
    <n v="2646"/>
    <n v="4"/>
    <d v="2012-04-28T15:19:19"/>
    <d v="2012-06-27T15:19:00"/>
    <n v="12"/>
    <d v="2012-05-01T09:16:52"/>
    <n v="0"/>
    <n v="9.2666666666666675"/>
    <n v="9"/>
    <x v="4"/>
    <n v="8.3333333333333329E-2"/>
    <n v="1.448055119047619"/>
    <b v="1"/>
  </r>
  <r>
    <n v="2647"/>
    <n v="1"/>
    <d v="2012-04-28T16:02:23"/>
    <d v="2012-06-27T16:02:00"/>
    <n v="12"/>
    <d v="2012-04-29T12:36:27"/>
    <n v="0"/>
    <n v="12.6"/>
    <n v="13"/>
    <x v="11"/>
    <n v="8.3333333333333329E-2"/>
    <n v="0.56619444444444444"/>
    <b v="1"/>
  </r>
  <r>
    <n v="2648"/>
    <n v="1"/>
    <d v="2012-04-28T17:11:04"/>
    <d v="2012-06-27T17:11:00"/>
    <n v="12"/>
    <d v="2012-04-29T10:29:33"/>
    <n v="0"/>
    <n v="10.483333333333333"/>
    <n v="10"/>
    <x v="10"/>
    <n v="8.3333333333333329E-2"/>
    <n v="0.56619444444444444"/>
    <b v="1"/>
  </r>
  <r>
    <n v="2649"/>
    <n v="3"/>
    <d v="2012-04-28T17:27:40"/>
    <d v="2012-06-27T17:27:00"/>
    <n v="24"/>
    <d v="2012-05-01T21:33:38"/>
    <n v="0"/>
    <n v="21.55"/>
    <n v="22"/>
    <x v="9"/>
    <n v="4.1666666666666664E-2"/>
    <n v="0.18133000000000002"/>
    <b v="1"/>
  </r>
  <r>
    <n v="2650"/>
    <n v="5"/>
    <d v="2012-04-28T17:17:03"/>
    <d v="2012-05-01T23:16:37"/>
    <n v="24"/>
    <s v=""/>
    <n v="0"/>
    <s v="not cancelled"/>
    <s v="not cancelled"/>
    <x v="3"/>
    <n v="4.1666666666666664E-2"/>
    <n v="0.2815833333333333"/>
    <b v="0"/>
  </r>
  <r>
    <n v="2651"/>
    <n v="3"/>
    <d v="2012-04-28T17:14:48"/>
    <d v="2012-06-27T17:14:00"/>
    <n v="24"/>
    <d v="2012-05-01T11:36:40"/>
    <n v="0"/>
    <n v="11.6"/>
    <n v="12"/>
    <x v="8"/>
    <n v="4.1666666666666664E-2"/>
    <n v="0.18133000000000002"/>
    <b v="1"/>
  </r>
  <r>
    <n v="2652"/>
    <n v="7"/>
    <d v="2012-04-28T17:03:28"/>
    <d v="2012-06-27T17:03:00"/>
    <n v="24"/>
    <d v="2012-05-14T18:31:12"/>
    <n v="0"/>
    <n v="18.516666666666666"/>
    <n v="19"/>
    <x v="6"/>
    <n v="4.1666666666666664E-2"/>
    <n v="1.2958049999999997"/>
    <b v="1"/>
  </r>
  <r>
    <n v="2653"/>
    <n v="2"/>
    <d v="2012-04-28T18:19:28"/>
    <d v="2012-06-27T18:19:00"/>
    <n v="10"/>
    <d v="2012-04-29T15:21:48"/>
    <n v="0"/>
    <n v="15.35"/>
    <n v="15"/>
    <x v="17"/>
    <n v="0.1"/>
    <n v="0.84959999999999969"/>
    <b v="1"/>
  </r>
  <r>
    <n v="2654"/>
    <n v="4"/>
    <d v="2012-04-28T19:37:38"/>
    <d v="2012-06-27T19:37:00"/>
    <n v="12"/>
    <d v="2012-05-02T17:45:40"/>
    <n v="0"/>
    <n v="17.75"/>
    <n v="18"/>
    <x v="1"/>
    <n v="8.3333333333333329E-2"/>
    <n v="1.448055119047619"/>
    <b v="1"/>
  </r>
  <r>
    <n v="2655"/>
    <n v="1"/>
    <d v="2012-04-28T19:15:39"/>
    <d v="2012-06-27T19:15:00"/>
    <n v="12"/>
    <d v="2012-04-29T13:10:21"/>
    <n v="0"/>
    <n v="13.166666666666666"/>
    <n v="13"/>
    <x v="11"/>
    <n v="8.3333333333333329E-2"/>
    <n v="0.56619444444444444"/>
    <b v="1"/>
  </r>
  <r>
    <n v="2656"/>
    <n v="7"/>
    <d v="2012-04-28T19:34:37"/>
    <d v="2012-06-27T19:34:00"/>
    <n v="24"/>
    <d v="2012-05-08T09:23:51"/>
    <n v="0"/>
    <n v="9.3833333333333329"/>
    <n v="9"/>
    <x v="4"/>
    <n v="4.1666666666666664E-2"/>
    <n v="1.2958049999999997"/>
    <b v="1"/>
  </r>
  <r>
    <n v="2657"/>
    <n v="1"/>
    <d v="2012-04-28T20:11:29"/>
    <d v="2012-06-27T20:11:00"/>
    <n v="12"/>
    <d v="2012-04-29T11:58:43"/>
    <n v="0"/>
    <n v="11.966666666666667"/>
    <n v="12"/>
    <x v="8"/>
    <n v="8.3333333333333329E-2"/>
    <n v="0.56619444444444444"/>
    <b v="1"/>
  </r>
  <r>
    <n v="2658"/>
    <n v="4"/>
    <d v="2012-04-28T21:14:10"/>
    <d v="2012-06-27T21:14:00"/>
    <n v="12"/>
    <d v="2012-04-30T20:02:29"/>
    <n v="0"/>
    <n v="20.033333333333335"/>
    <n v="20"/>
    <x v="15"/>
    <n v="8.3333333333333329E-2"/>
    <n v="1.448055119047619"/>
    <b v="1"/>
  </r>
  <r>
    <n v="2659"/>
    <n v="1"/>
    <d v="2012-04-29T00:26:44"/>
    <d v="2012-06-28T00:26:00"/>
    <n v="12"/>
    <d v="2012-05-01T09:25:56"/>
    <n v="0"/>
    <n v="9.4166666666666661"/>
    <n v="9"/>
    <x v="4"/>
    <n v="8.3333333333333329E-2"/>
    <n v="0.56619444444444444"/>
    <b v="1"/>
  </r>
  <r>
    <n v="2660"/>
    <n v="1"/>
    <d v="2012-04-29T00:18:43"/>
    <d v="2012-06-28T00:18:00"/>
    <n v="12"/>
    <d v="2012-04-29T14:54:37"/>
    <n v="0"/>
    <n v="14.9"/>
    <n v="15"/>
    <x v="17"/>
    <n v="8.3333333333333329E-2"/>
    <n v="0.56619444444444444"/>
    <b v="1"/>
  </r>
  <r>
    <n v="2661"/>
    <n v="1"/>
    <d v="2012-04-29T00:57:49"/>
    <d v="2012-05-02T15:57:47"/>
    <n v="12"/>
    <s v=""/>
    <n v="0"/>
    <s v="not cancelled"/>
    <s v="not cancelled"/>
    <x v="3"/>
    <n v="8.3333333333333329E-2"/>
    <n v="0.56619444444444444"/>
    <b v="0"/>
  </r>
  <r>
    <n v="2662"/>
    <n v="7"/>
    <d v="2012-04-29T01:28:11"/>
    <d v="2012-06-28T01:28:00"/>
    <n v="24"/>
    <d v="2012-05-02T23:44:32"/>
    <n v="0"/>
    <n v="23.733333333333334"/>
    <n v="24"/>
    <x v="2"/>
    <n v="4.1666666666666664E-2"/>
    <n v="1.2958049999999997"/>
    <b v="1"/>
  </r>
  <r>
    <n v="2663"/>
    <n v="11"/>
    <d v="2012-04-29T04:11:51"/>
    <d v="2012-06-28T04:11:00"/>
    <n v="1"/>
    <d v="2012-05-06T12:04:39"/>
    <n v="2"/>
    <n v="12.066666666666666"/>
    <n v="12"/>
    <x v="8"/>
    <n v="1"/>
    <n v="1"/>
    <b v="1"/>
  </r>
  <r>
    <n v="2664"/>
    <n v="3"/>
    <d v="2012-04-29T05:09:41"/>
    <d v="2012-06-28T05:09:00"/>
    <n v="24"/>
    <d v="2012-05-02T15:26:17"/>
    <n v="0"/>
    <n v="15.433333333333334"/>
    <n v="15"/>
    <x v="17"/>
    <n v="4.1666666666666664E-2"/>
    <n v="0.18133000000000002"/>
    <b v="1"/>
  </r>
  <r>
    <n v="2665"/>
    <n v="11"/>
    <d v="2012-04-29T08:31:43"/>
    <d v="2012-05-03T03:31:00"/>
    <n v="1"/>
    <s v=""/>
    <n v="0"/>
    <s v="not cancelled"/>
    <s v="not cancelled"/>
    <x v="3"/>
    <n v="1"/>
    <n v="1"/>
    <b v="0"/>
  </r>
  <r>
    <n v="2666"/>
    <n v="8"/>
    <d v="2012-04-29T08:12:44"/>
    <d v="2012-06-28T08:12:00"/>
    <n v="3"/>
    <d v="2012-05-04T17:05:50"/>
    <n v="0"/>
    <n v="17.083333333333332"/>
    <n v="17"/>
    <x v="20"/>
    <n v="0.33333333333333331"/>
    <n v="0.29998222222222221"/>
    <b v="1"/>
  </r>
  <r>
    <n v="2667"/>
    <n v="1"/>
    <d v="2012-04-29T08:22:35"/>
    <d v="2012-06-28T08:22:00"/>
    <n v="8"/>
    <d v="2012-04-30T19:41:05"/>
    <n v="0"/>
    <n v="19.683333333333334"/>
    <n v="20"/>
    <x v="15"/>
    <n v="0.125"/>
    <n v="0.84929166666666667"/>
    <b v="1"/>
  </r>
  <r>
    <n v="2668"/>
    <n v="1"/>
    <d v="2012-04-29T08:28:28"/>
    <d v="2012-05-02T23:28:19"/>
    <n v="8"/>
    <s v=""/>
    <n v="0"/>
    <s v="not cancelled"/>
    <s v="not cancelled"/>
    <x v="3"/>
    <n v="0.125"/>
    <n v="0.84929166666666667"/>
    <b v="0"/>
  </r>
  <r>
    <n v="2669"/>
    <n v="1"/>
    <d v="2012-04-29T09:10:16"/>
    <d v="2012-06-28T09:10:00"/>
    <n v="8"/>
    <d v="2012-04-30T18:19:27"/>
    <n v="0"/>
    <n v="18.316666666666666"/>
    <n v="18"/>
    <x v="1"/>
    <n v="0.125"/>
    <n v="0.84929166666666667"/>
    <b v="1"/>
  </r>
  <r>
    <n v="2670"/>
    <n v="1"/>
    <d v="2012-04-29T09:56:13"/>
    <d v="2012-06-28T09:56:00"/>
    <n v="8"/>
    <d v="2012-04-30T11:25:01"/>
    <n v="0"/>
    <n v="11.416666666666666"/>
    <n v="11"/>
    <x v="14"/>
    <n v="0.125"/>
    <n v="0.84929166666666667"/>
    <b v="1"/>
  </r>
  <r>
    <n v="2671"/>
    <n v="6"/>
    <d v="2012-04-29T09:34:50"/>
    <d v="2012-06-28T09:34:00"/>
    <n v="24"/>
    <d v="2012-05-02T02:04:32"/>
    <n v="0"/>
    <n v="2.0666666666666669"/>
    <n v="2"/>
    <x v="16"/>
    <n v="4.1666666666666664E-2"/>
    <n v="0.35218749999999999"/>
    <b v="1"/>
  </r>
  <r>
    <n v="2672"/>
    <n v="5"/>
    <d v="2012-04-29T09:11:50"/>
    <d v="2012-06-28T09:11:00"/>
    <n v="24"/>
    <d v="2012-05-01T14:38:44"/>
    <n v="0"/>
    <n v="14.633333333333333"/>
    <n v="15"/>
    <x v="17"/>
    <n v="4.1666666666666664E-2"/>
    <n v="0.2815833333333333"/>
    <b v="1"/>
  </r>
  <r>
    <n v="2673"/>
    <n v="9"/>
    <d v="2012-04-29T09:47:35"/>
    <d v="2012-06-28T09:47:00"/>
    <n v="5"/>
    <d v="2012-05-02T11:22:16"/>
    <n v="0"/>
    <n v="11.366666666666667"/>
    <n v="11"/>
    <x v="14"/>
    <n v="0.2"/>
    <n v="5.6740000000000004"/>
    <b v="1"/>
  </r>
  <r>
    <n v="2674"/>
    <n v="1"/>
    <d v="2012-04-29T10:26:51"/>
    <d v="2012-06-28T10:26:00"/>
    <n v="12"/>
    <d v="2012-04-30T10:14:38"/>
    <n v="0"/>
    <n v="10.233333333333333"/>
    <n v="10"/>
    <x v="10"/>
    <n v="8.3333333333333329E-2"/>
    <n v="0.56619444444444444"/>
    <b v="1"/>
  </r>
  <r>
    <n v="2675"/>
    <n v="2"/>
    <d v="2012-04-29T10:32:08"/>
    <d v="2012-06-28T10:32:00"/>
    <n v="10"/>
    <d v="2012-04-30T11:20:45"/>
    <n v="0"/>
    <n v="11.333333333333334"/>
    <n v="11"/>
    <x v="14"/>
    <n v="0.1"/>
    <n v="0.84959999999999969"/>
    <b v="1"/>
  </r>
  <r>
    <n v="2676"/>
    <n v="7"/>
    <d v="2012-04-29T10:40:17"/>
    <d v="2012-05-02T03:40:00"/>
    <n v="24"/>
    <s v=""/>
    <n v="0"/>
    <s v="not cancelled"/>
    <s v="not cancelled"/>
    <x v="3"/>
    <n v="4.1666666666666664E-2"/>
    <n v="1.2958049999999997"/>
    <b v="0"/>
  </r>
  <r>
    <n v="2677"/>
    <n v="2"/>
    <d v="2012-04-29T14:38:44"/>
    <d v="2012-06-28T14:38:00"/>
    <n v="10"/>
    <d v="2012-04-30T17:31:01"/>
    <n v="0"/>
    <n v="17.516666666666666"/>
    <n v="18"/>
    <x v="1"/>
    <n v="0.1"/>
    <n v="0.84959999999999969"/>
    <b v="1"/>
  </r>
  <r>
    <n v="2678"/>
    <n v="1"/>
    <d v="2012-04-29T15:51:17"/>
    <d v="2012-06-28T15:51:00"/>
    <n v="8"/>
    <d v="2012-04-30T14:56:25"/>
    <n v="0"/>
    <n v="14.933333333333334"/>
    <n v="15"/>
    <x v="17"/>
    <n v="0.125"/>
    <n v="0.84929166666666667"/>
    <b v="1"/>
  </r>
  <r>
    <n v="2679"/>
    <n v="3"/>
    <d v="2012-04-29T15:05:29"/>
    <d v="2012-05-01T22:05:04"/>
    <n v="24"/>
    <s v=""/>
    <n v="0"/>
    <s v="not cancelled"/>
    <s v="not cancelled"/>
    <x v="3"/>
    <n v="4.1666666666666664E-2"/>
    <n v="0.18133000000000002"/>
    <b v="0"/>
  </r>
  <r>
    <n v="2680"/>
    <n v="4"/>
    <d v="2012-04-29T15:56:47"/>
    <d v="2012-06-28T15:56:00"/>
    <n v="12"/>
    <d v="2012-05-02T04:31:39"/>
    <n v="0"/>
    <n v="4.5166666666666666"/>
    <n v="5"/>
    <x v="22"/>
    <n v="8.3333333333333329E-2"/>
    <n v="1.448055119047619"/>
    <b v="1"/>
  </r>
  <r>
    <n v="2681"/>
    <n v="2"/>
    <d v="2012-04-29T16:39:02"/>
    <d v="2012-05-03T18:38:07"/>
    <n v="10"/>
    <s v=""/>
    <n v="0"/>
    <s v="not cancelled"/>
    <s v="not cancelled"/>
    <x v="3"/>
    <n v="0.1"/>
    <n v="0.84959999999999969"/>
    <b v="0"/>
  </r>
  <r>
    <n v="2682"/>
    <n v="2"/>
    <d v="2012-04-29T17:32:55"/>
    <d v="2012-06-28T17:32:00"/>
    <n v="10"/>
    <d v="2012-05-01T09:19:11"/>
    <n v="0"/>
    <n v="9.3166666666666664"/>
    <n v="9"/>
    <x v="4"/>
    <n v="0.1"/>
    <n v="0.84959999999999969"/>
    <b v="1"/>
  </r>
  <r>
    <n v="2683"/>
    <n v="1"/>
    <d v="2012-04-29T17:28:05"/>
    <d v="2012-06-28T17:28:00"/>
    <n v="8"/>
    <d v="2012-04-30T09:02:53"/>
    <n v="0"/>
    <n v="9.0333333333333332"/>
    <n v="9"/>
    <x v="4"/>
    <n v="0.125"/>
    <n v="0.84929166666666667"/>
    <b v="1"/>
  </r>
  <r>
    <n v="2684"/>
    <n v="1"/>
    <d v="2012-04-29T18:16:35"/>
    <d v="2012-06-28T18:16:00"/>
    <n v="8"/>
    <d v="2012-05-01T02:24:30"/>
    <n v="0"/>
    <n v="2.4"/>
    <n v="2"/>
    <x v="16"/>
    <n v="0.125"/>
    <n v="0.84929166666666667"/>
    <b v="1"/>
  </r>
  <r>
    <n v="2685"/>
    <n v="1"/>
    <d v="2012-04-29T19:19:42"/>
    <d v="2012-06-28T19:19:00"/>
    <n v="8"/>
    <d v="2012-04-30T09:17:16"/>
    <n v="0"/>
    <n v="9.2833333333333332"/>
    <n v="9"/>
    <x v="4"/>
    <n v="0.125"/>
    <n v="0.84929166666666667"/>
    <b v="1"/>
  </r>
  <r>
    <n v="2686"/>
    <n v="7"/>
    <d v="2012-04-29T21:52:13"/>
    <d v="2012-06-28T21:52:00"/>
    <n v="24"/>
    <d v="2012-05-08T13:53:59"/>
    <n v="0"/>
    <n v="13.883333333333333"/>
    <n v="14"/>
    <x v="7"/>
    <n v="4.1666666666666664E-2"/>
    <n v="1.2958049999999997"/>
    <b v="1"/>
  </r>
  <r>
    <n v="2687"/>
    <n v="6"/>
    <d v="2012-04-30T09:32:09"/>
    <d v="2012-06-29T09:32:00"/>
    <n v="24"/>
    <d v="2012-05-03T15:42:12"/>
    <n v="0"/>
    <n v="15.7"/>
    <n v="16"/>
    <x v="5"/>
    <n v="4.1666666666666664E-2"/>
    <n v="0.35218749999999999"/>
    <b v="1"/>
  </r>
  <r>
    <n v="2688"/>
    <n v="1"/>
    <d v="2012-04-30T09:17:22"/>
    <d v="2012-06-29T09:17:00"/>
    <n v="8"/>
    <d v="2012-04-30T14:19:24"/>
    <n v="0"/>
    <n v="14.316666666666666"/>
    <n v="14"/>
    <x v="7"/>
    <n v="0.125"/>
    <n v="0.84929166666666667"/>
    <b v="1"/>
  </r>
  <r>
    <n v="2689"/>
    <n v="8"/>
    <d v="2012-04-30T09:00:37"/>
    <d v="2012-06-29T09:00:00"/>
    <n v="3"/>
    <d v="2012-05-04T13:14:15"/>
    <n v="1"/>
    <n v="13.233333333333333"/>
    <n v="13"/>
    <x v="11"/>
    <n v="0.33333333333333331"/>
    <n v="0.29998222222222221"/>
    <b v="1"/>
  </r>
  <r>
    <n v="2690"/>
    <n v="3"/>
    <d v="2012-04-30T14:12:11"/>
    <d v="2012-06-29T14:12:00"/>
    <n v="24"/>
    <d v="2012-05-03T11:49:21"/>
    <n v="0"/>
    <n v="11.816666666666666"/>
    <n v="12"/>
    <x v="8"/>
    <n v="4.1666666666666664E-2"/>
    <n v="0.18133000000000002"/>
    <b v="1"/>
  </r>
  <r>
    <n v="2691"/>
    <n v="1"/>
    <d v="2012-04-30T14:12:38"/>
    <d v="2012-06-29T14:12:00"/>
    <n v="8"/>
    <d v="2012-05-01T20:21:27"/>
    <n v="0"/>
    <n v="20.350000000000001"/>
    <n v="20"/>
    <x v="15"/>
    <n v="0.125"/>
    <n v="0.84929166666666667"/>
    <b v="1"/>
  </r>
  <r>
    <n v="2692"/>
    <n v="8"/>
    <d v="2012-04-30T14:23:13"/>
    <d v="2012-06-29T14:23:00"/>
    <n v="3"/>
    <d v="2012-05-07T16:39:54"/>
    <n v="0"/>
    <n v="16.649999999999999"/>
    <n v="17"/>
    <x v="20"/>
    <n v="0.33333333333333331"/>
    <n v="0.29998222222222221"/>
    <b v="1"/>
  </r>
  <r>
    <n v="2693"/>
    <n v="3"/>
    <d v="2012-04-30T15:18:36"/>
    <d v="2012-06-29T15:18:00"/>
    <n v="24"/>
    <d v="2012-05-03T01:45:12"/>
    <n v="0"/>
    <n v="1.75"/>
    <n v="2"/>
    <x v="16"/>
    <n v="4.1666666666666664E-2"/>
    <n v="0.18133000000000002"/>
    <b v="1"/>
  </r>
  <r>
    <n v="2694"/>
    <n v="5"/>
    <d v="2012-04-30T16:05:25"/>
    <d v="2012-06-29T16:05:00"/>
    <n v="24"/>
    <d v="2012-05-04T08:35:06"/>
    <n v="0"/>
    <n v="8.5833333333333339"/>
    <n v="9"/>
    <x v="4"/>
    <n v="4.1666666666666664E-2"/>
    <n v="0.2815833333333333"/>
    <b v="1"/>
  </r>
  <r>
    <n v="2695"/>
    <n v="2"/>
    <d v="2012-04-30T17:33:19"/>
    <d v="2012-06-29T17:33:00"/>
    <n v="10"/>
    <d v="2012-05-01T11:22:30"/>
    <n v="0"/>
    <n v="11.366666666666667"/>
    <n v="11"/>
    <x v="14"/>
    <n v="0.1"/>
    <n v="0.84959999999999969"/>
    <b v="1"/>
  </r>
  <r>
    <n v="2696"/>
    <n v="10"/>
    <d v="2012-04-30T17:41:58"/>
    <d v="2012-06-29T17:41:00"/>
    <n v="1"/>
    <d v="2012-05-07T17:02:11"/>
    <n v="3"/>
    <n v="17.033333333333335"/>
    <n v="17"/>
    <x v="20"/>
    <n v="1"/>
    <n v="2.5716000000000001"/>
    <b v="1"/>
  </r>
  <r>
    <n v="2697"/>
    <n v="1"/>
    <d v="2012-04-30T17:34:33"/>
    <d v="2012-05-05T11:34:00"/>
    <n v="12"/>
    <d v="2012-05-01T13:50:27"/>
    <n v="0"/>
    <n v="13.833333333333334"/>
    <n v="14"/>
    <x v="7"/>
    <n v="8.3333333333333329E-2"/>
    <n v="0.56619444444444444"/>
    <b v="1"/>
  </r>
  <r>
    <n v="2698"/>
    <n v="11"/>
    <d v="2012-04-30T17:22:58"/>
    <d v="2012-06-29T17:22:00"/>
    <n v="1"/>
    <d v="2012-05-07T17:35:41"/>
    <n v="3"/>
    <n v="17.583333333333332"/>
    <n v="18"/>
    <x v="1"/>
    <n v="1"/>
    <n v="1"/>
    <b v="1"/>
  </r>
  <r>
    <n v="2699"/>
    <n v="10"/>
    <d v="2012-04-30T17:04:42"/>
    <d v="2012-06-29T17:04:00"/>
    <n v="1"/>
    <d v="2012-05-07T15:19:51"/>
    <n v="2"/>
    <n v="15.316666666666666"/>
    <n v="15"/>
    <x v="17"/>
    <n v="1"/>
    <n v="2.5716000000000001"/>
    <b v="1"/>
  </r>
  <r>
    <n v="2700"/>
    <n v="2"/>
    <d v="2012-04-30T18:44:38"/>
    <d v="2012-06-29T18:44:00"/>
    <n v="10"/>
    <d v="2012-05-01T08:25:13"/>
    <n v="0"/>
    <n v="8.4166666666666661"/>
    <n v="8"/>
    <x v="13"/>
    <n v="0.1"/>
    <n v="0.84959999999999969"/>
    <b v="1"/>
  </r>
  <r>
    <n v="2701"/>
    <n v="2"/>
    <d v="2012-04-30T19:27:37"/>
    <d v="2012-06-29T19:27:00"/>
    <n v="10"/>
    <d v="2012-05-02T11:01:09"/>
    <n v="0"/>
    <n v="11.016666666666667"/>
    <n v="11"/>
    <x v="14"/>
    <n v="0.1"/>
    <n v="0.84959999999999969"/>
    <b v="1"/>
  </r>
  <r>
    <n v="2702"/>
    <n v="4"/>
    <d v="2012-04-30T19:30:52"/>
    <d v="2012-06-29T19:30:00"/>
    <n v="12"/>
    <d v="2012-05-04T17:03:47"/>
    <n v="0"/>
    <n v="17.05"/>
    <n v="17"/>
    <x v="20"/>
    <n v="8.3333333333333329E-2"/>
    <n v="1.448055119047619"/>
    <b v="1"/>
  </r>
  <r>
    <n v="2703"/>
    <n v="2"/>
    <d v="2012-04-30T19:36:55"/>
    <d v="2012-06-29T19:36:00"/>
    <n v="10"/>
    <d v="2012-05-02T13:16:47"/>
    <n v="0"/>
    <n v="13.266666666666667"/>
    <n v="13"/>
    <x v="11"/>
    <n v="0.1"/>
    <n v="0.84959999999999969"/>
    <b v="1"/>
  </r>
  <r>
    <n v="2704"/>
    <n v="1"/>
    <d v="2012-04-30T20:28:46"/>
    <d v="2012-06-29T20:28:00"/>
    <n v="12"/>
    <d v="2012-05-02T12:40:46"/>
    <n v="0"/>
    <n v="12.666666666666666"/>
    <n v="13"/>
    <x v="11"/>
    <n v="8.3333333333333329E-2"/>
    <n v="0.56619444444444444"/>
    <b v="1"/>
  </r>
  <r>
    <n v="2705"/>
    <n v="6"/>
    <d v="2012-04-30T20:06:24"/>
    <d v="2012-05-04T15:06:00"/>
    <n v="24"/>
    <s v=""/>
    <n v="0"/>
    <s v="not cancelled"/>
    <s v="not cancelled"/>
    <x v="3"/>
    <n v="4.1666666666666664E-2"/>
    <n v="0.35218749999999999"/>
    <b v="0"/>
  </r>
  <r>
    <n v="2706"/>
    <n v="1"/>
    <d v="2012-04-30T21:21:19"/>
    <d v="2012-06-29T21:21:00"/>
    <n v="8"/>
    <d v="2012-05-01T08:33:09"/>
    <n v="0"/>
    <n v="8.5500000000000007"/>
    <n v="9"/>
    <x v="4"/>
    <n v="0.125"/>
    <n v="0.84929166666666667"/>
    <b v="1"/>
  </r>
  <r>
    <n v="2707"/>
    <n v="6"/>
    <d v="2012-04-30T22:39:12"/>
    <d v="2012-06-29T22:39:00"/>
    <n v="24"/>
    <d v="2012-05-03T10:47:22"/>
    <n v="0"/>
    <n v="10.783333333333333"/>
    <n v="11"/>
    <x v="14"/>
    <n v="4.1666666666666664E-2"/>
    <n v="0.35218749999999999"/>
    <b v="1"/>
  </r>
  <r>
    <n v="2708"/>
    <n v="6"/>
    <d v="2012-04-30T23:40:35"/>
    <d v="2012-05-03T06:40:32"/>
    <n v="24"/>
    <s v=""/>
    <n v="0"/>
    <s v="not cancelled"/>
    <s v="not cancelled"/>
    <x v="3"/>
    <n v="4.1666666666666664E-2"/>
    <n v="0.35218749999999999"/>
    <b v="0"/>
  </r>
  <r>
    <n v="2709"/>
    <n v="1"/>
    <d v="2012-05-01T01:06:53"/>
    <d v="2012-05-05T17:06:23"/>
    <n v="12"/>
    <s v=""/>
    <n v="0"/>
    <s v="not cancelled"/>
    <s v="not cancelled"/>
    <x v="3"/>
    <n v="8.3333333333333329E-2"/>
    <n v="0.56619444444444444"/>
    <b v="0"/>
  </r>
  <r>
    <n v="2710"/>
    <n v="3"/>
    <d v="2012-05-01T02:09:44"/>
    <d v="2012-06-30T02:09:00"/>
    <n v="24"/>
    <d v="2012-05-03T08:37:45"/>
    <n v="0"/>
    <n v="8.6166666666666671"/>
    <n v="9"/>
    <x v="4"/>
    <n v="4.1666666666666664E-2"/>
    <n v="0.18133000000000002"/>
    <b v="1"/>
  </r>
  <r>
    <n v="2711"/>
    <n v="3"/>
    <d v="2012-05-01T03:25:43"/>
    <d v="2012-05-04T05:25:34"/>
    <n v="24"/>
    <s v=""/>
    <n v="0"/>
    <s v="not cancelled"/>
    <s v="not cancelled"/>
    <x v="3"/>
    <n v="4.1666666666666664E-2"/>
    <n v="0.18133000000000002"/>
    <b v="0"/>
  </r>
  <r>
    <n v="2712"/>
    <n v="1"/>
    <d v="2012-05-01T05:27:57"/>
    <d v="2012-06-30T05:27:00"/>
    <n v="8"/>
    <d v="2012-05-02T11:21:12"/>
    <n v="0"/>
    <n v="11.35"/>
    <n v="11"/>
    <x v="14"/>
    <n v="0.125"/>
    <n v="0.84929166666666667"/>
    <b v="1"/>
  </r>
  <r>
    <n v="2713"/>
    <n v="7"/>
    <d v="2012-05-01T09:26:37"/>
    <d v="2012-05-04T09:25:57"/>
    <n v="24"/>
    <s v=""/>
    <n v="0"/>
    <s v="not cancelled"/>
    <s v="not cancelled"/>
    <x v="3"/>
    <n v="4.1666666666666664E-2"/>
    <n v="1.2958049999999997"/>
    <b v="0"/>
  </r>
  <r>
    <n v="2714"/>
    <n v="6"/>
    <d v="2012-05-01T09:07:52"/>
    <d v="2012-06-30T09:07:00"/>
    <n v="24"/>
    <d v="2012-05-04T12:13:43"/>
    <n v="0"/>
    <n v="12.216666666666667"/>
    <n v="12"/>
    <x v="8"/>
    <n v="4.1666666666666664E-2"/>
    <n v="0.35218749999999999"/>
    <b v="1"/>
  </r>
  <r>
    <n v="2715"/>
    <n v="2"/>
    <d v="2012-05-01T09:15:39"/>
    <d v="2012-06-30T09:15:00"/>
    <n v="10"/>
    <d v="2012-05-01T13:54:44"/>
    <n v="0"/>
    <n v="13.9"/>
    <n v="14"/>
    <x v="7"/>
    <n v="0.1"/>
    <n v="0.84959999999999969"/>
    <b v="1"/>
  </r>
  <r>
    <n v="2716"/>
    <n v="1"/>
    <d v="2012-05-01T09:12:18"/>
    <d v="2012-06-30T09:12:00"/>
    <n v="8"/>
    <d v="2012-05-01T13:33:00"/>
    <n v="0"/>
    <n v="13.55"/>
    <n v="14"/>
    <x v="7"/>
    <n v="0.125"/>
    <n v="0.84929166666666667"/>
    <b v="1"/>
  </r>
  <r>
    <n v="2717"/>
    <n v="4"/>
    <d v="2012-05-01T10:41:12"/>
    <d v="2012-06-30T10:41:00"/>
    <n v="12"/>
    <d v="2012-05-04T10:45:14"/>
    <n v="0"/>
    <n v="10.75"/>
    <n v="11"/>
    <x v="14"/>
    <n v="8.3333333333333329E-2"/>
    <n v="1.448055119047619"/>
    <b v="1"/>
  </r>
  <r>
    <n v="2718"/>
    <n v="5"/>
    <d v="2012-05-01T12:27:59"/>
    <d v="2012-06-30T12:27:00"/>
    <n v="24"/>
    <d v="2012-05-05T12:17:08"/>
    <n v="0"/>
    <n v="12.283333333333333"/>
    <n v="12"/>
    <x v="8"/>
    <n v="4.1666666666666664E-2"/>
    <n v="0.2815833333333333"/>
    <b v="1"/>
  </r>
  <r>
    <n v="2719"/>
    <n v="1"/>
    <d v="2012-05-01T14:42:19"/>
    <d v="2012-06-30T14:42:00"/>
    <n v="8"/>
    <d v="2012-05-02T10:49:33"/>
    <n v="0"/>
    <n v="10.816666666666666"/>
    <n v="11"/>
    <x v="14"/>
    <n v="0.125"/>
    <n v="0.84929166666666667"/>
    <b v="1"/>
  </r>
  <r>
    <n v="2720"/>
    <n v="2"/>
    <d v="2012-05-01T14:25:54"/>
    <d v="2012-06-30T14:25:00"/>
    <n v="10"/>
    <d v="2012-05-02T18:08:16"/>
    <n v="0"/>
    <n v="18.133333333333333"/>
    <n v="18"/>
    <x v="1"/>
    <n v="0.1"/>
    <n v="0.84959999999999969"/>
    <b v="1"/>
  </r>
  <r>
    <n v="2721"/>
    <n v="2"/>
    <d v="2012-05-01T16:42:13"/>
    <d v="2012-06-30T16:42:00"/>
    <n v="10"/>
    <d v="2012-05-02T12:26:09"/>
    <n v="0"/>
    <n v="12.433333333333334"/>
    <n v="12"/>
    <x v="8"/>
    <n v="0.1"/>
    <n v="0.84959999999999969"/>
    <b v="1"/>
  </r>
  <r>
    <n v="2722"/>
    <n v="7"/>
    <d v="2012-05-01T17:33:01"/>
    <d v="2012-05-06T07:32:08"/>
    <n v="24"/>
    <s v=""/>
    <n v="0"/>
    <s v="not cancelled"/>
    <s v="not cancelled"/>
    <x v="3"/>
    <n v="4.1666666666666664E-2"/>
    <n v="1.2958049999999997"/>
    <b v="0"/>
  </r>
  <r>
    <n v="2723"/>
    <n v="2"/>
    <d v="2012-05-01T17:35:20"/>
    <d v="2012-06-30T17:35:00"/>
    <n v="10"/>
    <d v="2012-05-02T17:31:27"/>
    <n v="0"/>
    <n v="17.516666666666666"/>
    <n v="18"/>
    <x v="1"/>
    <n v="0.1"/>
    <n v="0.84959999999999969"/>
    <b v="1"/>
  </r>
  <r>
    <n v="2724"/>
    <n v="1"/>
    <d v="2012-05-01T18:20:56"/>
    <d v="2012-06-30T18:20:00"/>
    <n v="12"/>
    <d v="2012-05-02T07:01:06"/>
    <n v="0"/>
    <n v="7.0166666666666666"/>
    <n v="7"/>
    <x v="18"/>
    <n v="8.3333333333333329E-2"/>
    <n v="0.56619444444444444"/>
    <b v="1"/>
  </r>
  <r>
    <n v="2725"/>
    <n v="1"/>
    <d v="2012-05-01T18:34:58"/>
    <d v="2012-05-04T10:34:55"/>
    <n v="12"/>
    <s v=""/>
    <n v="0"/>
    <s v="not cancelled"/>
    <s v="not cancelled"/>
    <x v="3"/>
    <n v="8.3333333333333329E-2"/>
    <n v="0.56619444444444444"/>
    <b v="0"/>
  </r>
  <r>
    <n v="2726"/>
    <n v="7"/>
    <d v="2012-05-01T19:55:44"/>
    <d v="2012-06-30T19:55:00"/>
    <n v="24"/>
    <d v="2012-05-21T16:35:34"/>
    <n v="0"/>
    <n v="16.583333333333332"/>
    <n v="17"/>
    <x v="20"/>
    <n v="4.1666666666666664E-2"/>
    <n v="1.2958049999999997"/>
    <b v="1"/>
  </r>
  <r>
    <n v="2727"/>
    <n v="11"/>
    <d v="2012-05-01T22:41:53"/>
    <d v="2012-05-05T09:41:17"/>
    <n v="1"/>
    <s v=""/>
    <n v="0"/>
    <s v="not cancelled"/>
    <s v="not cancelled"/>
    <x v="3"/>
    <n v="1"/>
    <n v="1"/>
    <b v="0"/>
  </r>
  <r>
    <n v="2728"/>
    <n v="6"/>
    <d v="2012-05-02T00:58:54"/>
    <d v="2012-07-01T00:58:00"/>
    <n v="24"/>
    <d v="2012-05-07T12:01:06"/>
    <n v="0"/>
    <n v="12.016666666666667"/>
    <n v="12"/>
    <x v="8"/>
    <n v="4.1666666666666664E-2"/>
    <n v="0.35218749999999999"/>
    <b v="1"/>
  </r>
  <r>
    <n v="2729"/>
    <n v="7"/>
    <d v="2012-05-02T01:29:25"/>
    <d v="2012-05-05T15:29:00"/>
    <n v="24"/>
    <d v="2012-05-05T08:28:15"/>
    <n v="0"/>
    <n v="8.4666666666666668"/>
    <n v="8"/>
    <x v="13"/>
    <n v="4.1666666666666664E-2"/>
    <n v="1.2958049999999997"/>
    <b v="1"/>
  </r>
  <r>
    <n v="2730"/>
    <n v="11"/>
    <d v="2012-05-02T04:21:23"/>
    <d v="2012-07-01T04:21:00"/>
    <n v="1"/>
    <d v="2012-05-09T10:19:25"/>
    <n v="3"/>
    <n v="10.316666666666666"/>
    <n v="10"/>
    <x v="10"/>
    <n v="1"/>
    <n v="1"/>
    <b v="1"/>
  </r>
  <r>
    <n v="2731"/>
    <n v="3"/>
    <d v="2012-05-02T05:28:31"/>
    <d v="2012-07-01T05:28:00"/>
    <n v="24"/>
    <d v="2012-05-04T15:44:54"/>
    <n v="0"/>
    <n v="15.733333333333333"/>
    <n v="16"/>
    <x v="5"/>
    <n v="4.1666666666666664E-2"/>
    <n v="0.18133000000000002"/>
    <b v="1"/>
  </r>
  <r>
    <n v="2732"/>
    <n v="7"/>
    <d v="2012-05-02T06:56:00"/>
    <d v="2012-07-01T06:56:00"/>
    <n v="24"/>
    <d v="2012-05-07T10:30:56"/>
    <n v="0"/>
    <n v="10.5"/>
    <n v="11"/>
    <x v="14"/>
    <n v="4.1666666666666664E-2"/>
    <n v="1.2958049999999997"/>
    <b v="1"/>
  </r>
  <r>
    <n v="2733"/>
    <n v="7"/>
    <d v="2012-05-02T09:50:47"/>
    <d v="2012-07-01T09:50:00"/>
    <n v="24"/>
    <d v="2012-05-05T14:03:07"/>
    <n v="0"/>
    <n v="14.05"/>
    <n v="14"/>
    <x v="7"/>
    <n v="4.1666666666666664E-2"/>
    <n v="1.2958049999999997"/>
    <b v="1"/>
  </r>
  <r>
    <n v="2734"/>
    <n v="1"/>
    <d v="2012-05-02T10:27:18"/>
    <d v="2012-07-01T10:27:00"/>
    <n v="8"/>
    <d v="2012-05-03T12:55:51"/>
    <n v="0"/>
    <n v="12.916666666666666"/>
    <n v="13"/>
    <x v="11"/>
    <n v="0.125"/>
    <n v="0.84929166666666667"/>
    <b v="1"/>
  </r>
  <r>
    <n v="2735"/>
    <n v="1"/>
    <d v="2012-05-02T12:23:12"/>
    <d v="2012-07-01T12:23:00"/>
    <n v="8"/>
    <d v="2012-05-02T14:47:27"/>
    <n v="0"/>
    <n v="14.783333333333333"/>
    <n v="15"/>
    <x v="17"/>
    <n v="0.125"/>
    <n v="0.84929166666666667"/>
    <b v="1"/>
  </r>
  <r>
    <n v="2736"/>
    <n v="4"/>
    <d v="2012-05-02T12:25:38"/>
    <d v="2012-07-01T12:25:00"/>
    <n v="12"/>
    <d v="2012-05-05T12:53:04"/>
    <n v="0"/>
    <n v="12.883333333333333"/>
    <n v="13"/>
    <x v="11"/>
    <n v="8.3333333333333329E-2"/>
    <n v="1.448055119047619"/>
    <b v="1"/>
  </r>
  <r>
    <n v="2737"/>
    <n v="1"/>
    <d v="2012-05-02T12:11:57"/>
    <d v="2012-07-01T12:11:00"/>
    <n v="8"/>
    <d v="2012-05-03T03:14:50"/>
    <n v="0"/>
    <n v="3.2333333333333334"/>
    <n v="3"/>
    <x v="19"/>
    <n v="0.125"/>
    <n v="0.84929166666666667"/>
    <b v="1"/>
  </r>
  <r>
    <n v="2738"/>
    <n v="1"/>
    <d v="2012-05-02T12:35:13"/>
    <d v="2012-07-01T12:35:00"/>
    <n v="8"/>
    <d v="2012-05-03T14:31:27"/>
    <n v="0"/>
    <n v="14.516666666666667"/>
    <n v="15"/>
    <x v="17"/>
    <n v="0.125"/>
    <n v="0.84929166666666667"/>
    <b v="1"/>
  </r>
  <r>
    <n v="2739"/>
    <n v="1"/>
    <d v="2012-05-02T16:39:40"/>
    <d v="2012-07-01T16:39:00"/>
    <n v="12"/>
    <d v="2012-05-03T08:41:00"/>
    <n v="0"/>
    <n v="8.6833333333333336"/>
    <n v="9"/>
    <x v="4"/>
    <n v="8.3333333333333329E-2"/>
    <n v="0.56619444444444444"/>
    <b v="1"/>
  </r>
  <r>
    <n v="2740"/>
    <n v="1"/>
    <d v="2012-05-02T16:33:00"/>
    <d v="2012-07-01T16:33:00"/>
    <n v="12"/>
    <d v="2012-05-03T12:23:20"/>
    <n v="0"/>
    <n v="12.383333333333333"/>
    <n v="12"/>
    <x v="8"/>
    <n v="8.3333333333333329E-2"/>
    <n v="0.56619444444444444"/>
    <b v="1"/>
  </r>
  <r>
    <n v="2741"/>
    <n v="3"/>
    <d v="2012-05-02T17:27:21"/>
    <d v="2012-07-01T17:27:00"/>
    <n v="24"/>
    <d v="2012-05-05T12:08:11"/>
    <n v="0"/>
    <n v="12.133333333333333"/>
    <n v="12"/>
    <x v="8"/>
    <n v="4.1666666666666664E-2"/>
    <n v="0.18133000000000002"/>
    <b v="1"/>
  </r>
  <r>
    <n v="2742"/>
    <n v="2"/>
    <d v="2012-05-02T19:21:43"/>
    <d v="2012-07-01T19:21:00"/>
    <n v="10"/>
    <d v="2012-05-03T09:54:45"/>
    <n v="0"/>
    <n v="9.9"/>
    <n v="10"/>
    <x v="10"/>
    <n v="0.1"/>
    <n v="0.84959999999999969"/>
    <b v="1"/>
  </r>
  <r>
    <n v="2743"/>
    <n v="1"/>
    <d v="2012-05-02T20:52:56"/>
    <d v="2012-07-01T20:52:00"/>
    <n v="8"/>
    <d v="2012-05-03T23:39:13"/>
    <n v="0"/>
    <n v="23.65"/>
    <n v="24"/>
    <x v="2"/>
    <n v="0.125"/>
    <n v="0.84929166666666667"/>
    <b v="1"/>
  </r>
  <r>
    <n v="2744"/>
    <n v="5"/>
    <d v="2012-05-02T20:34:20"/>
    <d v="2012-07-01T20:34:00"/>
    <n v="24"/>
    <d v="2012-05-05T20:53:02"/>
    <n v="0"/>
    <n v="20.883333333333333"/>
    <n v="21"/>
    <x v="12"/>
    <n v="4.1666666666666664E-2"/>
    <n v="0.2815833333333333"/>
    <b v="1"/>
  </r>
  <r>
    <n v="2745"/>
    <n v="1"/>
    <d v="2012-05-02T20:47:27"/>
    <d v="2012-07-01T20:47:00"/>
    <n v="12"/>
    <d v="2012-05-04T06:40:30"/>
    <n v="0"/>
    <n v="6.666666666666667"/>
    <n v="7"/>
    <x v="18"/>
    <n v="8.3333333333333329E-2"/>
    <n v="0.56619444444444444"/>
    <b v="1"/>
  </r>
  <r>
    <n v="2746"/>
    <n v="1"/>
    <d v="2012-05-03T00:14:26"/>
    <d v="2012-07-02T00:14:00"/>
    <n v="8"/>
    <d v="2012-05-03T08:05:25"/>
    <n v="0"/>
    <n v="8.0833333333333339"/>
    <n v="8"/>
    <x v="13"/>
    <n v="0.125"/>
    <n v="0.84929166666666667"/>
    <b v="1"/>
  </r>
  <r>
    <n v="2747"/>
    <n v="1"/>
    <d v="2012-05-03T03:23:22"/>
    <d v="2012-07-02T03:23:00"/>
    <n v="8"/>
    <d v="2012-05-04T04:26:22"/>
    <n v="0"/>
    <n v="4.4333333333333336"/>
    <n v="4"/>
    <x v="24"/>
    <n v="0.125"/>
    <n v="0.84929166666666667"/>
    <b v="1"/>
  </r>
  <r>
    <n v="2748"/>
    <n v="6"/>
    <d v="2012-05-03T03:00:16"/>
    <d v="2012-07-02T03:00:00"/>
    <n v="24"/>
    <d v="2012-05-09T11:52:02"/>
    <n v="0"/>
    <n v="11.866666666666667"/>
    <n v="12"/>
    <x v="8"/>
    <n v="4.1666666666666664E-2"/>
    <n v="0.35218749999999999"/>
    <b v="1"/>
  </r>
  <r>
    <n v="2749"/>
    <n v="10"/>
    <d v="2012-05-03T08:12:54"/>
    <d v="2012-07-02T08:12:00"/>
    <n v="1"/>
    <d v="2012-05-10T10:51:02"/>
    <n v="4"/>
    <n v="10.85"/>
    <n v="11"/>
    <x v="14"/>
    <n v="1"/>
    <n v="2.5716000000000001"/>
    <b v="1"/>
  </r>
  <r>
    <n v="2750"/>
    <n v="1"/>
    <d v="2012-05-03T10:40:23"/>
    <d v="2012-07-02T10:40:00"/>
    <n v="8"/>
    <d v="2012-05-03T12:27:30"/>
    <n v="0"/>
    <n v="12.45"/>
    <n v="12"/>
    <x v="8"/>
    <n v="0.125"/>
    <n v="0.84929166666666667"/>
    <b v="1"/>
  </r>
  <r>
    <n v="2751"/>
    <n v="4"/>
    <d v="2012-05-03T10:47:08"/>
    <d v="2012-05-08T05:47:00"/>
    <n v="12"/>
    <d v="2012-05-06T11:51:22"/>
    <n v="0"/>
    <n v="11.85"/>
    <n v="12"/>
    <x v="8"/>
    <n v="8.3333333333333329E-2"/>
    <n v="1.448055119047619"/>
    <b v="1"/>
  </r>
  <r>
    <n v="2752"/>
    <n v="1"/>
    <d v="2012-05-03T10:21:55"/>
    <d v="2012-05-08T06:21:18"/>
    <n v="8"/>
    <s v=""/>
    <n v="0"/>
    <s v="not cancelled"/>
    <s v="not cancelled"/>
    <x v="3"/>
    <n v="0.125"/>
    <n v="0.84929166666666667"/>
    <b v="0"/>
  </r>
  <r>
    <n v="2753"/>
    <n v="1"/>
    <d v="2012-05-03T10:02:58"/>
    <d v="2012-07-02T10:02:00"/>
    <n v="8"/>
    <d v="2012-05-03T11:04:28"/>
    <n v="0"/>
    <n v="11.066666666666666"/>
    <n v="11"/>
    <x v="14"/>
    <n v="0.125"/>
    <n v="0.84929166666666667"/>
    <b v="1"/>
  </r>
  <r>
    <n v="2754"/>
    <n v="5"/>
    <d v="2012-05-03T10:36:38"/>
    <d v="2012-07-02T10:36:00"/>
    <n v="24"/>
    <d v="2012-05-07T12:17:53"/>
    <n v="0"/>
    <n v="12.283333333333333"/>
    <n v="12"/>
    <x v="8"/>
    <n v="4.1666666666666664E-2"/>
    <n v="0.2815833333333333"/>
    <b v="1"/>
  </r>
  <r>
    <n v="2755"/>
    <n v="1"/>
    <d v="2012-05-03T10:11:32"/>
    <d v="2012-07-02T10:11:00"/>
    <n v="8"/>
    <d v="2012-05-04T10:40:27"/>
    <n v="0"/>
    <n v="10.666666666666666"/>
    <n v="11"/>
    <x v="14"/>
    <n v="0.125"/>
    <n v="0.84929166666666667"/>
    <b v="1"/>
  </r>
  <r>
    <n v="2756"/>
    <n v="3"/>
    <d v="2012-05-03T10:31:38"/>
    <d v="2012-07-02T10:31:00"/>
    <n v="24"/>
    <d v="2012-05-05T11:39:06"/>
    <n v="0"/>
    <n v="11.65"/>
    <n v="12"/>
    <x v="8"/>
    <n v="4.1666666666666664E-2"/>
    <n v="0.18133000000000002"/>
    <b v="1"/>
  </r>
  <r>
    <n v="2757"/>
    <n v="4"/>
    <d v="2012-05-03T12:52:24"/>
    <d v="2012-07-02T12:52:00"/>
    <n v="12"/>
    <d v="2012-05-06T14:17:16"/>
    <n v="0"/>
    <n v="14.283333333333333"/>
    <n v="14"/>
    <x v="7"/>
    <n v="8.3333333333333329E-2"/>
    <n v="1.448055119047619"/>
    <b v="1"/>
  </r>
  <r>
    <n v="2758"/>
    <n v="2"/>
    <d v="2012-05-03T12:28:12"/>
    <d v="2012-07-02T12:28:00"/>
    <n v="10"/>
    <d v="2012-05-04T07:17:32"/>
    <n v="0"/>
    <n v="7.2833333333333332"/>
    <n v="7"/>
    <x v="18"/>
    <n v="0.1"/>
    <n v="0.84959999999999969"/>
    <b v="1"/>
  </r>
  <r>
    <n v="2759"/>
    <n v="2"/>
    <d v="2012-05-03T12:40:54"/>
    <d v="2012-07-02T12:40:00"/>
    <n v="10"/>
    <d v="2012-05-04T21:44:07"/>
    <n v="0"/>
    <n v="21.733333333333334"/>
    <n v="22"/>
    <x v="9"/>
    <n v="0.1"/>
    <n v="0.84959999999999969"/>
    <b v="1"/>
  </r>
  <r>
    <n v="2760"/>
    <n v="1"/>
    <d v="2012-05-03T12:43:03"/>
    <d v="2012-07-02T12:43:00"/>
    <n v="12"/>
    <d v="2012-05-04T18:37:06"/>
    <n v="0"/>
    <n v="18.616666666666667"/>
    <n v="19"/>
    <x v="6"/>
    <n v="8.3333333333333329E-2"/>
    <n v="0.56619444444444444"/>
    <b v="1"/>
  </r>
  <r>
    <n v="2761"/>
    <n v="5"/>
    <d v="2012-05-03T12:56:25"/>
    <d v="2012-07-02T12:56:00"/>
    <n v="24"/>
    <d v="2012-05-07T13:28:53"/>
    <n v="0"/>
    <n v="13.466666666666667"/>
    <n v="13"/>
    <x v="11"/>
    <n v="4.1666666666666664E-2"/>
    <n v="0.2815833333333333"/>
    <b v="1"/>
  </r>
  <r>
    <n v="2762"/>
    <n v="4"/>
    <d v="2012-05-03T13:44:51"/>
    <d v="2012-07-02T13:44:00"/>
    <n v="12"/>
    <d v="2012-05-06T10:29:53"/>
    <n v="0"/>
    <n v="10.483333333333333"/>
    <n v="10"/>
    <x v="10"/>
    <n v="8.3333333333333329E-2"/>
    <n v="1.448055119047619"/>
    <b v="1"/>
  </r>
  <r>
    <n v="2763"/>
    <n v="8"/>
    <d v="2012-05-03T14:49:56"/>
    <d v="2012-07-02T14:49:00"/>
    <n v="3"/>
    <d v="2012-05-10T15:34:42"/>
    <n v="2"/>
    <n v="15.566666666666666"/>
    <n v="16"/>
    <x v="5"/>
    <n v="0.33333333333333331"/>
    <n v="0.29998222222222221"/>
    <b v="1"/>
  </r>
  <r>
    <n v="2764"/>
    <n v="1"/>
    <d v="2012-05-03T14:21:28"/>
    <d v="2012-05-07T06:20:36"/>
    <n v="12"/>
    <s v=""/>
    <n v="0"/>
    <s v="not cancelled"/>
    <s v="not cancelled"/>
    <x v="3"/>
    <n v="8.3333333333333329E-2"/>
    <n v="0.56619444444444444"/>
    <b v="0"/>
  </r>
  <r>
    <n v="2765"/>
    <n v="1"/>
    <d v="2012-05-03T14:30:59"/>
    <d v="2012-07-02T14:30:00"/>
    <n v="8"/>
    <d v="2012-05-03T19:49:26"/>
    <n v="0"/>
    <n v="19.816666666666666"/>
    <n v="20"/>
    <x v="15"/>
    <n v="0.125"/>
    <n v="0.84929166666666667"/>
    <b v="1"/>
  </r>
  <r>
    <n v="2766"/>
    <n v="1"/>
    <d v="2012-05-03T17:11:58"/>
    <d v="2012-05-06T10:11:32"/>
    <n v="8"/>
    <s v=""/>
    <n v="0"/>
    <s v="not cancelled"/>
    <s v="not cancelled"/>
    <x v="3"/>
    <n v="0.125"/>
    <n v="0.84929166666666667"/>
    <b v="0"/>
  </r>
  <r>
    <n v="2767"/>
    <n v="5"/>
    <d v="2012-05-03T17:44:46"/>
    <d v="2012-07-02T17:44:00"/>
    <n v="24"/>
    <d v="2012-05-07T17:56:20"/>
    <n v="0"/>
    <n v="17.933333333333334"/>
    <n v="18"/>
    <x v="1"/>
    <n v="4.1666666666666664E-2"/>
    <n v="0.2815833333333333"/>
    <b v="1"/>
  </r>
  <r>
    <n v="2768"/>
    <n v="1"/>
    <d v="2012-05-03T20:54:22"/>
    <d v="2012-07-02T20:54:00"/>
    <n v="12"/>
    <d v="2012-05-05T11:02:34"/>
    <n v="0"/>
    <n v="11.033333333333333"/>
    <n v="11"/>
    <x v="14"/>
    <n v="8.3333333333333329E-2"/>
    <n v="0.56619444444444444"/>
    <b v="1"/>
  </r>
  <r>
    <n v="2769"/>
    <n v="5"/>
    <d v="2012-05-03T20:23:44"/>
    <d v="2012-07-02T20:23:00"/>
    <n v="24"/>
    <d v="2012-05-05T10:22:49"/>
    <n v="0"/>
    <n v="10.366666666666667"/>
    <n v="10"/>
    <x v="10"/>
    <n v="4.1666666666666664E-2"/>
    <n v="0.2815833333333333"/>
    <b v="1"/>
  </r>
  <r>
    <n v="2770"/>
    <n v="5"/>
    <d v="2012-05-03T21:04:46"/>
    <d v="2012-07-02T21:04:00"/>
    <n v="24"/>
    <d v="2012-05-06T13:41:56"/>
    <n v="0"/>
    <n v="13.683333333333334"/>
    <n v="14"/>
    <x v="7"/>
    <n v="4.1666666666666664E-2"/>
    <n v="0.2815833333333333"/>
    <b v="1"/>
  </r>
  <r>
    <n v="2771"/>
    <n v="1"/>
    <d v="2012-05-04T00:45:25"/>
    <d v="2012-07-03T00:45:00"/>
    <n v="8"/>
    <d v="2012-05-05T11:49:44"/>
    <n v="0"/>
    <n v="11.816666666666666"/>
    <n v="12"/>
    <x v="8"/>
    <n v="0.125"/>
    <n v="0.84929166666666667"/>
    <b v="1"/>
  </r>
  <r>
    <n v="2772"/>
    <n v="3"/>
    <d v="2012-05-04T00:35:27"/>
    <d v="2012-07-03T00:35:00"/>
    <n v="24"/>
    <d v="2012-05-06T12:54:52"/>
    <n v="0"/>
    <n v="12.9"/>
    <n v="13"/>
    <x v="11"/>
    <n v="4.1666666666666664E-2"/>
    <n v="0.18133000000000002"/>
    <b v="1"/>
  </r>
  <r>
    <n v="2773"/>
    <n v="1"/>
    <d v="2012-05-04T01:58:50"/>
    <d v="2012-07-03T01:58:00"/>
    <n v="8"/>
    <d v="2012-05-05T06:17:42"/>
    <n v="0"/>
    <n v="6.2833333333333332"/>
    <n v="6"/>
    <x v="21"/>
    <n v="0.125"/>
    <n v="0.84929166666666667"/>
    <b v="1"/>
  </r>
  <r>
    <n v="2774"/>
    <n v="6"/>
    <d v="2012-05-04T04:56:45"/>
    <d v="2012-07-03T04:56:00"/>
    <n v="24"/>
    <d v="2012-05-05T18:47:24"/>
    <n v="0"/>
    <n v="18.783333333333335"/>
    <n v="19"/>
    <x v="6"/>
    <n v="4.1666666666666664E-2"/>
    <n v="0.35218749999999999"/>
    <b v="1"/>
  </r>
  <r>
    <n v="2775"/>
    <n v="6"/>
    <d v="2012-05-04T06:04:13"/>
    <d v="2012-05-06T19:03:13"/>
    <n v="24"/>
    <s v=""/>
    <n v="0"/>
    <s v="not cancelled"/>
    <s v="not cancelled"/>
    <x v="3"/>
    <n v="4.1666666666666664E-2"/>
    <n v="0.35218749999999999"/>
    <b v="0"/>
  </r>
  <r>
    <n v="2776"/>
    <n v="1"/>
    <d v="2012-05-04T08:47:47"/>
    <d v="2012-05-09T02:47:00"/>
    <n v="8"/>
    <d v="2012-05-05T11:06:06"/>
    <n v="0"/>
    <n v="11.1"/>
    <n v="11"/>
    <x v="14"/>
    <n v="0.125"/>
    <n v="0.84929166666666667"/>
    <b v="1"/>
  </r>
  <r>
    <n v="2777"/>
    <n v="3"/>
    <d v="2012-05-04T08:40:01"/>
    <d v="2012-07-03T08:40:00"/>
    <n v="24"/>
    <d v="2012-05-06T10:28:43"/>
    <n v="0"/>
    <n v="10.466666666666667"/>
    <n v="10"/>
    <x v="10"/>
    <n v="4.1666666666666664E-2"/>
    <n v="0.18133000000000002"/>
    <b v="1"/>
  </r>
  <r>
    <n v="2778"/>
    <n v="6"/>
    <d v="2012-05-04T09:29:22"/>
    <d v="2012-07-03T09:29:00"/>
    <n v="24"/>
    <d v="2012-05-07T12:46:34"/>
    <n v="0"/>
    <n v="12.766666666666667"/>
    <n v="13"/>
    <x v="11"/>
    <n v="4.1666666666666664E-2"/>
    <n v="0.35218749999999999"/>
    <b v="1"/>
  </r>
  <r>
    <n v="2779"/>
    <n v="6"/>
    <d v="2012-05-04T09:34:42"/>
    <d v="2012-07-03T09:34:00"/>
    <n v="24"/>
    <d v="2012-05-07T08:49:58"/>
    <n v="0"/>
    <n v="8.8166666666666664"/>
    <n v="9"/>
    <x v="4"/>
    <n v="4.1666666666666664E-2"/>
    <n v="0.35218749999999999"/>
    <b v="1"/>
  </r>
  <r>
    <n v="2780"/>
    <n v="6"/>
    <d v="2012-05-04T09:57:43"/>
    <d v="2012-07-03T09:57:00"/>
    <n v="24"/>
    <d v="2012-05-07T12:03:01"/>
    <n v="0"/>
    <n v="12.05"/>
    <n v="12"/>
    <x v="8"/>
    <n v="4.1666666666666664E-2"/>
    <n v="0.35218749999999999"/>
    <b v="1"/>
  </r>
  <r>
    <n v="2781"/>
    <n v="1"/>
    <d v="2012-05-04T09:40:37"/>
    <d v="2012-07-03T09:40:00"/>
    <n v="8"/>
    <d v="2012-05-04T21:55:20"/>
    <n v="0"/>
    <n v="21.916666666666668"/>
    <n v="22"/>
    <x v="9"/>
    <n v="0.125"/>
    <n v="0.84929166666666667"/>
    <b v="1"/>
  </r>
  <r>
    <n v="2782"/>
    <n v="6"/>
    <d v="2012-05-04T09:33:56"/>
    <d v="2012-07-03T09:33:00"/>
    <n v="24"/>
    <d v="2012-05-07T12:09:43"/>
    <n v="0"/>
    <n v="12.15"/>
    <n v="12"/>
    <x v="8"/>
    <n v="4.1666666666666664E-2"/>
    <n v="0.35218749999999999"/>
    <b v="1"/>
  </r>
  <r>
    <n v="2783"/>
    <n v="1"/>
    <d v="2012-05-04T09:51:46"/>
    <d v="2012-07-03T09:51:00"/>
    <n v="8"/>
    <d v="2012-05-04T15:02:20"/>
    <n v="0"/>
    <n v="15.033333333333333"/>
    <n v="15"/>
    <x v="17"/>
    <n v="0.125"/>
    <n v="0.84929166666666667"/>
    <b v="1"/>
  </r>
  <r>
    <n v="2784"/>
    <n v="2"/>
    <d v="2012-05-04T10:09:31"/>
    <d v="2012-07-03T10:09:00"/>
    <n v="10"/>
    <d v="2012-05-05T10:45:16"/>
    <n v="0"/>
    <n v="10.75"/>
    <n v="11"/>
    <x v="14"/>
    <n v="0.1"/>
    <n v="0.84959999999999969"/>
    <b v="1"/>
  </r>
  <r>
    <n v="2785"/>
    <n v="3"/>
    <d v="2012-05-04T10:43:13"/>
    <d v="2012-07-03T10:43:00"/>
    <n v="24"/>
    <d v="2012-05-06T17:19:59"/>
    <n v="0"/>
    <n v="17.316666666666666"/>
    <n v="17"/>
    <x v="20"/>
    <n v="4.1666666666666664E-2"/>
    <n v="0.18133000000000002"/>
    <b v="1"/>
  </r>
  <r>
    <n v="2786"/>
    <n v="4"/>
    <d v="2012-05-04T10:37:40"/>
    <d v="2012-07-03T10:37:00"/>
    <n v="12"/>
    <d v="2012-05-07T09:27:00"/>
    <n v="0"/>
    <n v="9.4499999999999993"/>
    <n v="9"/>
    <x v="4"/>
    <n v="8.3333333333333329E-2"/>
    <n v="1.448055119047619"/>
    <b v="1"/>
  </r>
  <r>
    <n v="2787"/>
    <n v="4"/>
    <d v="2012-05-04T11:46:35"/>
    <d v="2012-07-03T11:46:00"/>
    <n v="12"/>
    <d v="2012-05-07T10:25:19"/>
    <n v="0"/>
    <n v="10.416666666666666"/>
    <n v="10"/>
    <x v="10"/>
    <n v="8.3333333333333329E-2"/>
    <n v="1.448055119047619"/>
    <b v="1"/>
  </r>
  <r>
    <n v="2788"/>
    <n v="3"/>
    <d v="2012-05-04T11:18:51"/>
    <d v="2012-07-03T11:18:00"/>
    <n v="24"/>
    <d v="2012-05-06T16:35:07"/>
    <n v="0"/>
    <n v="16.583333333333332"/>
    <n v="17"/>
    <x v="20"/>
    <n v="4.1666666666666664E-2"/>
    <n v="0.18133000000000002"/>
    <b v="1"/>
  </r>
  <r>
    <n v="2789"/>
    <n v="2"/>
    <d v="2012-05-04T11:43:47"/>
    <d v="2012-07-03T11:43:00"/>
    <n v="10"/>
    <d v="2012-05-05T16:43:52"/>
    <n v="0"/>
    <n v="16.716666666666665"/>
    <n v="17"/>
    <x v="20"/>
    <n v="0.1"/>
    <n v="0.84959999999999969"/>
    <b v="1"/>
  </r>
  <r>
    <n v="2790"/>
    <n v="6"/>
    <d v="2012-05-04T12:30:39"/>
    <d v="2012-07-03T12:30:00"/>
    <n v="24"/>
    <d v="2012-05-10T15:34:14"/>
    <n v="0"/>
    <n v="15.566666666666666"/>
    <n v="16"/>
    <x v="5"/>
    <n v="4.1666666666666664E-2"/>
    <n v="0.35218749999999999"/>
    <b v="1"/>
  </r>
  <r>
    <n v="2791"/>
    <n v="4"/>
    <d v="2012-05-04T12:47:40"/>
    <d v="2012-07-03T12:47:00"/>
    <n v="12"/>
    <d v="2012-05-07T11:55:16"/>
    <n v="0"/>
    <n v="11.916666666666666"/>
    <n v="12"/>
    <x v="8"/>
    <n v="8.3333333333333329E-2"/>
    <n v="1.448055119047619"/>
    <b v="1"/>
  </r>
  <r>
    <n v="2792"/>
    <n v="1"/>
    <d v="2012-05-04T12:16:13"/>
    <d v="2012-07-03T12:16:00"/>
    <n v="8"/>
    <d v="2012-05-05T15:48:32"/>
    <n v="0"/>
    <n v="15.8"/>
    <n v="16"/>
    <x v="5"/>
    <n v="0.125"/>
    <n v="0.84929166666666667"/>
    <b v="1"/>
  </r>
  <r>
    <n v="2793"/>
    <n v="3"/>
    <d v="2012-05-04T15:01:38"/>
    <d v="2012-07-03T15:01:00"/>
    <n v="24"/>
    <d v="2012-05-06T14:28:36"/>
    <n v="0"/>
    <n v="14.466666666666667"/>
    <n v="14"/>
    <x v="7"/>
    <n v="4.1666666666666664E-2"/>
    <n v="0.18133000000000002"/>
    <b v="1"/>
  </r>
  <r>
    <n v="2794"/>
    <n v="1"/>
    <d v="2012-05-04T16:13:20"/>
    <d v="2012-07-03T16:13:00"/>
    <n v="8"/>
    <d v="2012-05-05T08:26:28"/>
    <n v="0"/>
    <n v="8.4333333333333336"/>
    <n v="8"/>
    <x v="13"/>
    <n v="0.125"/>
    <n v="0.84929166666666667"/>
    <b v="1"/>
  </r>
  <r>
    <n v="2795"/>
    <n v="1"/>
    <d v="2012-05-04T16:42:07"/>
    <d v="2012-07-03T16:42:00"/>
    <n v="12"/>
    <d v="2012-05-05T15:53:17"/>
    <n v="0"/>
    <n v="15.883333333333333"/>
    <n v="16"/>
    <x v="5"/>
    <n v="8.3333333333333329E-2"/>
    <n v="0.56619444444444444"/>
    <b v="1"/>
  </r>
  <r>
    <n v="2796"/>
    <n v="5"/>
    <d v="2012-05-04T16:41:58"/>
    <d v="2012-07-03T16:41:00"/>
    <n v="24"/>
    <d v="2012-05-09T10:38:16"/>
    <n v="0"/>
    <n v="10.633333333333333"/>
    <n v="11"/>
    <x v="14"/>
    <n v="4.1666666666666664E-2"/>
    <n v="0.2815833333333333"/>
    <b v="1"/>
  </r>
  <r>
    <n v="2797"/>
    <n v="10"/>
    <d v="2012-05-04T17:44:45"/>
    <d v="2012-07-03T17:44:00"/>
    <n v="1"/>
    <d v="2012-05-11T21:11:54"/>
    <n v="2"/>
    <n v="21.183333333333334"/>
    <n v="21"/>
    <x v="12"/>
    <n v="1"/>
    <n v="2.5716000000000001"/>
    <b v="1"/>
  </r>
  <r>
    <n v="2798"/>
    <n v="11"/>
    <d v="2012-05-04T17:43:26"/>
    <d v="2012-05-08T20:42:38"/>
    <n v="1"/>
    <s v=""/>
    <n v="3"/>
    <s v="not cancelled"/>
    <s v="not cancelled"/>
    <x v="3"/>
    <n v="1"/>
    <n v="1"/>
    <b v="0"/>
  </r>
  <r>
    <n v="2799"/>
    <n v="1"/>
    <d v="2012-05-04T17:09:00"/>
    <d v="2012-05-08T04:08:05"/>
    <n v="8"/>
    <s v=""/>
    <n v="0"/>
    <s v="not cancelled"/>
    <s v="not cancelled"/>
    <x v="3"/>
    <n v="0.125"/>
    <n v="0.84929166666666667"/>
    <b v="0"/>
  </r>
  <r>
    <n v="2800"/>
    <n v="1"/>
    <d v="2012-05-04T17:01:49"/>
    <d v="2012-07-03T17:01:00"/>
    <n v="8"/>
    <d v="2012-05-05T09:01:08"/>
    <n v="0"/>
    <n v="9.0166666666666675"/>
    <n v="9"/>
    <x v="4"/>
    <n v="0.125"/>
    <n v="0.84929166666666667"/>
    <b v="1"/>
  </r>
  <r>
    <n v="2801"/>
    <n v="1"/>
    <d v="2012-05-04T17:46:51"/>
    <d v="2012-07-03T17:46:00"/>
    <n v="8"/>
    <d v="2012-05-04T21:30:30"/>
    <n v="0"/>
    <n v="21.5"/>
    <n v="22"/>
    <x v="9"/>
    <n v="0.125"/>
    <n v="0.84929166666666667"/>
    <b v="1"/>
  </r>
  <r>
    <n v="2802"/>
    <n v="1"/>
    <d v="2012-05-04T17:06:07"/>
    <d v="2012-07-03T17:06:00"/>
    <n v="12"/>
    <d v="2012-05-05T10:14:05"/>
    <n v="0"/>
    <n v="10.233333333333333"/>
    <n v="10"/>
    <x v="10"/>
    <n v="8.3333333333333329E-2"/>
    <n v="0.56619444444444444"/>
    <b v="1"/>
  </r>
  <r>
    <n v="2803"/>
    <n v="1"/>
    <d v="2012-05-04T18:00:46"/>
    <d v="2012-07-03T18:00:00"/>
    <n v="12"/>
    <d v="2012-05-05T06:14:23"/>
    <n v="0"/>
    <n v="6.2333333333333334"/>
    <n v="6"/>
    <x v="21"/>
    <n v="8.3333333333333329E-2"/>
    <n v="0.56619444444444444"/>
    <b v="1"/>
  </r>
  <r>
    <n v="2804"/>
    <n v="2"/>
    <d v="2012-05-04T21:16:59"/>
    <d v="2012-07-03T21:16:00"/>
    <n v="10"/>
    <d v="2012-05-05T10:53:18"/>
    <n v="0"/>
    <n v="10.883333333333333"/>
    <n v="11"/>
    <x v="14"/>
    <n v="0.1"/>
    <n v="0.84959999999999969"/>
    <b v="1"/>
  </r>
  <r>
    <n v="2805"/>
    <n v="6"/>
    <d v="2012-05-04T22:35:43"/>
    <d v="2012-07-03T22:35:00"/>
    <n v="24"/>
    <d v="2012-05-07T10:00:01"/>
    <n v="0"/>
    <n v="10"/>
    <n v="10"/>
    <x v="10"/>
    <n v="4.1666666666666664E-2"/>
    <n v="0.35218749999999999"/>
    <b v="1"/>
  </r>
  <r>
    <n v="2806"/>
    <n v="6"/>
    <d v="2012-05-05T02:43:48"/>
    <d v="2012-07-04T02:43:00"/>
    <n v="24"/>
    <d v="2012-05-09T09:58:38"/>
    <n v="0"/>
    <n v="9.9666666666666668"/>
    <n v="10"/>
    <x v="10"/>
    <n v="4.1666666666666664E-2"/>
    <n v="0.35218749999999999"/>
    <b v="1"/>
  </r>
  <r>
    <n v="2807"/>
    <n v="2"/>
    <d v="2012-05-05T06:23:21"/>
    <d v="2012-05-08T06:23:00"/>
    <n v="10"/>
    <d v="2012-05-07T13:46:15"/>
    <n v="0"/>
    <n v="13.766666666666667"/>
    <n v="14"/>
    <x v="7"/>
    <n v="0.1"/>
    <n v="0.84959999999999969"/>
    <b v="1"/>
  </r>
  <r>
    <n v="2808"/>
    <n v="3"/>
    <d v="2012-05-05T08:30:28"/>
    <d v="2012-07-04T08:30:00"/>
    <n v="24"/>
    <d v="2012-05-07T08:38:24"/>
    <n v="0"/>
    <n v="8.6333333333333329"/>
    <n v="9"/>
    <x v="4"/>
    <n v="4.1666666666666664E-2"/>
    <n v="0.18133000000000002"/>
    <b v="1"/>
  </r>
  <r>
    <n v="2809"/>
    <n v="10"/>
    <d v="2012-05-05T08:16:03"/>
    <d v="2012-07-04T08:16:00"/>
    <n v="1"/>
    <d v="2012-05-12T17:01:34"/>
    <n v="3"/>
    <n v="17.016666666666666"/>
    <n v="17"/>
    <x v="20"/>
    <n v="1"/>
    <n v="2.5716000000000001"/>
    <b v="1"/>
  </r>
  <r>
    <n v="2810"/>
    <n v="9"/>
    <d v="2012-05-05T09:52:03"/>
    <d v="2012-07-04T09:52:00"/>
    <n v="5"/>
    <d v="2012-05-08T13:58:31"/>
    <n v="0"/>
    <n v="13.966666666666667"/>
    <n v="14"/>
    <x v="7"/>
    <n v="0.2"/>
    <n v="5.6740000000000004"/>
    <b v="1"/>
  </r>
  <r>
    <n v="2811"/>
    <n v="1"/>
    <d v="2012-05-05T10:07:22"/>
    <d v="2012-07-04T10:07:00"/>
    <n v="8"/>
    <d v="2012-05-05T13:54:01"/>
    <n v="0"/>
    <n v="13.9"/>
    <n v="14"/>
    <x v="7"/>
    <n v="0.125"/>
    <n v="0.84929166666666667"/>
    <b v="1"/>
  </r>
  <r>
    <n v="2812"/>
    <n v="3"/>
    <d v="2012-05-05T10:56:07"/>
    <d v="2012-07-04T10:56:00"/>
    <n v="24"/>
    <d v="2012-05-07T12:19:36"/>
    <n v="0"/>
    <n v="12.316666666666666"/>
    <n v="12"/>
    <x v="8"/>
    <n v="4.1666666666666664E-2"/>
    <n v="0.18133000000000002"/>
    <b v="1"/>
  </r>
  <r>
    <n v="2813"/>
    <n v="7"/>
    <d v="2012-05-05T11:51:19"/>
    <d v="2012-07-04T11:51:00"/>
    <n v="24"/>
    <d v="2012-05-21T09:34:01"/>
    <n v="0"/>
    <n v="9.5666666666666664"/>
    <n v="10"/>
    <x v="10"/>
    <n v="4.1666666666666664E-2"/>
    <n v="1.2958049999999997"/>
    <b v="1"/>
  </r>
  <r>
    <n v="2814"/>
    <n v="1"/>
    <d v="2012-05-05T11:02:52"/>
    <d v="2012-07-04T11:02:00"/>
    <n v="12"/>
    <d v="2012-05-06T09:50:03"/>
    <n v="0"/>
    <n v="9.8333333333333339"/>
    <n v="10"/>
    <x v="10"/>
    <n v="8.3333333333333329E-2"/>
    <n v="0.56619444444444444"/>
    <b v="1"/>
  </r>
  <r>
    <n v="2815"/>
    <n v="4"/>
    <d v="2012-05-05T12:29:39"/>
    <d v="2012-07-04T12:29:00"/>
    <n v="12"/>
    <d v="2012-05-07T09:45:01"/>
    <n v="0"/>
    <n v="9.75"/>
    <n v="10"/>
    <x v="10"/>
    <n v="8.3333333333333329E-2"/>
    <n v="1.448055119047619"/>
    <b v="1"/>
  </r>
  <r>
    <n v="2816"/>
    <n v="4"/>
    <d v="2012-05-05T14:23:36"/>
    <d v="2012-05-07T20:22:42"/>
    <n v="12"/>
    <s v=""/>
    <n v="0"/>
    <s v="not cancelled"/>
    <s v="not cancelled"/>
    <x v="3"/>
    <n v="8.3333333333333329E-2"/>
    <n v="1.448055119047619"/>
    <b v="0"/>
  </r>
  <r>
    <n v="2817"/>
    <n v="2"/>
    <d v="2012-05-05T14:33:20"/>
    <d v="2012-07-04T14:33:00"/>
    <n v="10"/>
    <d v="2012-05-07T11:44:44"/>
    <n v="0"/>
    <n v="11.733333333333333"/>
    <n v="12"/>
    <x v="8"/>
    <n v="0.1"/>
    <n v="0.84959999999999969"/>
    <b v="1"/>
  </r>
  <r>
    <n v="2818"/>
    <n v="5"/>
    <d v="2012-05-05T17:28:24"/>
    <d v="2012-05-09T04:28:14"/>
    <n v="24"/>
    <s v=""/>
    <n v="0"/>
    <s v="not cancelled"/>
    <s v="not cancelled"/>
    <x v="3"/>
    <n v="4.1666666666666664E-2"/>
    <n v="0.2815833333333333"/>
    <b v="0"/>
  </r>
  <r>
    <n v="2819"/>
    <n v="3"/>
    <d v="2012-05-05T17:21:48"/>
    <d v="2012-07-04T17:21:00"/>
    <n v="24"/>
    <d v="2012-05-08T17:27:13"/>
    <n v="0"/>
    <n v="17.45"/>
    <n v="17"/>
    <x v="20"/>
    <n v="4.1666666666666664E-2"/>
    <n v="0.18133000000000002"/>
    <b v="1"/>
  </r>
  <r>
    <n v="2820"/>
    <n v="1"/>
    <d v="2012-05-05T21:47:33"/>
    <d v="2012-07-04T21:47:00"/>
    <n v="8"/>
    <d v="2012-05-06T08:24:40"/>
    <n v="0"/>
    <n v="8.4"/>
    <n v="8"/>
    <x v="13"/>
    <n v="0.125"/>
    <n v="0.84929166666666667"/>
    <b v="1"/>
  </r>
  <r>
    <n v="2821"/>
    <n v="5"/>
    <d v="2012-05-05T22:46:18"/>
    <d v="2012-05-08T01:46:08"/>
    <n v="24"/>
    <s v=""/>
    <n v="0"/>
    <s v="not cancelled"/>
    <s v="not cancelled"/>
    <x v="3"/>
    <n v="4.1666666666666664E-2"/>
    <n v="0.2815833333333333"/>
    <b v="0"/>
  </r>
  <r>
    <n v="2822"/>
    <n v="4"/>
    <d v="2012-05-06T02:34:09"/>
    <d v="2012-07-05T02:34:00"/>
    <n v="12"/>
    <d v="2012-05-07T15:47:38"/>
    <n v="0"/>
    <n v="15.783333333333333"/>
    <n v="16"/>
    <x v="5"/>
    <n v="8.3333333333333329E-2"/>
    <n v="1.448055119047619"/>
    <b v="1"/>
  </r>
  <r>
    <n v="2823"/>
    <n v="3"/>
    <d v="2012-05-06T02:41:07"/>
    <d v="2012-07-05T02:41:00"/>
    <n v="24"/>
    <d v="2012-05-07T18:48:06"/>
    <n v="0"/>
    <n v="18.8"/>
    <n v="19"/>
    <x v="6"/>
    <n v="4.1666666666666664E-2"/>
    <n v="0.18133000000000002"/>
    <b v="1"/>
  </r>
  <r>
    <n v="2824"/>
    <n v="3"/>
    <d v="2012-05-06T03:08:53"/>
    <d v="2012-07-05T03:08:00"/>
    <n v="24"/>
    <d v="2012-05-06T15:49:22"/>
    <n v="0"/>
    <n v="15.816666666666666"/>
    <n v="16"/>
    <x v="5"/>
    <n v="4.1666666666666664E-2"/>
    <n v="0.18133000000000002"/>
    <b v="1"/>
  </r>
  <r>
    <n v="2825"/>
    <n v="1"/>
    <d v="2012-05-06T04:33:09"/>
    <d v="2012-05-08T14:32:18"/>
    <n v="8"/>
    <s v=""/>
    <n v="0"/>
    <s v="not cancelled"/>
    <s v="not cancelled"/>
    <x v="3"/>
    <n v="0.125"/>
    <n v="0.84929166666666667"/>
    <b v="0"/>
  </r>
  <r>
    <n v="2826"/>
    <n v="11"/>
    <d v="2012-05-06T06:28:30"/>
    <d v="2012-07-05T06:28:00"/>
    <n v="1"/>
    <d v="2012-05-13T15:42:58"/>
    <n v="5"/>
    <n v="15.7"/>
    <n v="16"/>
    <x v="5"/>
    <n v="1"/>
    <n v="1"/>
    <b v="1"/>
  </r>
  <r>
    <n v="2827"/>
    <n v="1"/>
    <d v="2012-05-06T08:39:55"/>
    <d v="2012-07-05T08:39:00"/>
    <n v="8"/>
    <d v="2012-05-07T10:15:02"/>
    <n v="0"/>
    <n v="10.25"/>
    <n v="10"/>
    <x v="10"/>
    <n v="0.125"/>
    <n v="0.84929166666666667"/>
    <b v="1"/>
  </r>
  <r>
    <n v="2828"/>
    <n v="1"/>
    <d v="2012-05-06T08:40:55"/>
    <d v="2012-07-05T08:40:00"/>
    <n v="8"/>
    <d v="2012-05-06T11:12:09"/>
    <n v="0"/>
    <n v="11.2"/>
    <n v="11"/>
    <x v="14"/>
    <n v="0.125"/>
    <n v="0.84929166666666667"/>
    <b v="1"/>
  </r>
  <r>
    <n v="2829"/>
    <n v="2"/>
    <d v="2012-05-06T08:33:45"/>
    <d v="2012-07-05T08:33:00"/>
    <n v="10"/>
    <d v="2012-05-07T17:08:58"/>
    <n v="0"/>
    <n v="17.133333333333333"/>
    <n v="17"/>
    <x v="20"/>
    <n v="0.1"/>
    <n v="0.84959999999999969"/>
    <b v="1"/>
  </r>
  <r>
    <n v="2830"/>
    <n v="1"/>
    <d v="2012-05-06T08:41:29"/>
    <d v="2012-07-05T08:41:00"/>
    <n v="8"/>
    <d v="2012-05-06T11:46:30"/>
    <n v="0"/>
    <n v="11.766666666666667"/>
    <n v="12"/>
    <x v="8"/>
    <n v="0.125"/>
    <n v="0.84929166666666667"/>
    <b v="1"/>
  </r>
  <r>
    <n v="2831"/>
    <n v="6"/>
    <d v="2012-05-06T09:58:52"/>
    <d v="2012-07-05T09:58:00"/>
    <n v="24"/>
    <d v="2012-05-09T15:49:46"/>
    <n v="0"/>
    <n v="15.816666666666666"/>
    <n v="16"/>
    <x v="5"/>
    <n v="4.1666666666666664E-2"/>
    <n v="0.35218749999999999"/>
    <b v="1"/>
  </r>
  <r>
    <n v="2832"/>
    <n v="1"/>
    <d v="2012-05-06T11:38:21"/>
    <d v="2012-07-05T11:38:00"/>
    <n v="12"/>
    <d v="2012-05-07T10:34:21"/>
    <n v="0"/>
    <n v="10.566666666666666"/>
    <n v="11"/>
    <x v="14"/>
    <n v="8.3333333333333329E-2"/>
    <n v="0.56619444444444444"/>
    <b v="1"/>
  </r>
  <r>
    <n v="2833"/>
    <n v="8"/>
    <d v="2012-05-06T11:50:59"/>
    <d v="2012-07-05T11:50:00"/>
    <n v="3"/>
    <d v="2012-05-13T13:54:09"/>
    <n v="2"/>
    <n v="13.9"/>
    <n v="14"/>
    <x v="7"/>
    <n v="0.33333333333333331"/>
    <n v="0.29998222222222221"/>
    <b v="1"/>
  </r>
  <r>
    <n v="2834"/>
    <n v="1"/>
    <d v="2012-05-06T11:56:07"/>
    <d v="2012-07-05T11:56:00"/>
    <n v="12"/>
    <d v="2012-05-07T09:03:09"/>
    <n v="0"/>
    <n v="9.0500000000000007"/>
    <n v="9"/>
    <x v="4"/>
    <n v="8.3333333333333329E-2"/>
    <n v="0.56619444444444444"/>
    <b v="1"/>
  </r>
  <r>
    <n v="2835"/>
    <n v="2"/>
    <d v="2012-05-06T12:20:14"/>
    <d v="2012-07-05T12:20:00"/>
    <n v="10"/>
    <d v="2012-05-07T17:30:14"/>
    <n v="0"/>
    <n v="17.5"/>
    <n v="18"/>
    <x v="1"/>
    <n v="0.1"/>
    <n v="0.84959999999999969"/>
    <b v="1"/>
  </r>
  <r>
    <n v="2836"/>
    <n v="3"/>
    <d v="2012-05-06T12:09:30"/>
    <d v="2012-05-10T07:08:46"/>
    <n v="24"/>
    <s v=""/>
    <n v="0"/>
    <s v="not cancelled"/>
    <s v="not cancelled"/>
    <x v="3"/>
    <n v="4.1666666666666664E-2"/>
    <n v="0.18133000000000002"/>
    <b v="0"/>
  </r>
  <r>
    <n v="2837"/>
    <n v="2"/>
    <d v="2012-05-06T13:14:42"/>
    <d v="2012-07-05T13:14:00"/>
    <n v="10"/>
    <d v="2012-05-07T20:23:19"/>
    <n v="0"/>
    <n v="20.383333333333333"/>
    <n v="20"/>
    <x v="15"/>
    <n v="0.1"/>
    <n v="0.84959999999999969"/>
    <b v="1"/>
  </r>
  <r>
    <n v="2838"/>
    <n v="1"/>
    <d v="2012-05-06T13:40:13"/>
    <d v="2012-07-05T13:40:00"/>
    <n v="8"/>
    <d v="2012-05-07T10:32:46"/>
    <n v="0"/>
    <n v="10.533333333333333"/>
    <n v="11"/>
    <x v="14"/>
    <n v="0.125"/>
    <n v="0.84929166666666667"/>
    <b v="1"/>
  </r>
  <r>
    <n v="2839"/>
    <n v="4"/>
    <d v="2012-05-06T14:52:49"/>
    <d v="2012-07-05T14:52:00"/>
    <n v="12"/>
    <d v="2012-05-10T13:28:43"/>
    <n v="0"/>
    <n v="13.466666666666667"/>
    <n v="13"/>
    <x v="11"/>
    <n v="8.3333333333333329E-2"/>
    <n v="1.448055119047619"/>
    <b v="1"/>
  </r>
  <r>
    <n v="2840"/>
    <n v="11"/>
    <d v="2012-05-06T14:14:13"/>
    <d v="2012-07-05T14:14:00"/>
    <n v="1"/>
    <d v="2012-05-13T20:12:12"/>
    <n v="4"/>
    <n v="20.2"/>
    <n v="20"/>
    <x v="15"/>
    <n v="1"/>
    <n v="1"/>
    <b v="1"/>
  </r>
  <r>
    <n v="2841"/>
    <n v="11"/>
    <d v="2012-05-06T14:50:03"/>
    <d v="2012-05-09T00:49:05"/>
    <n v="1"/>
    <s v=""/>
    <n v="4"/>
    <s v="not cancelled"/>
    <s v="not cancelled"/>
    <x v="3"/>
    <n v="1"/>
    <n v="1"/>
    <b v="0"/>
  </r>
  <r>
    <n v="2842"/>
    <n v="5"/>
    <d v="2012-05-06T14:45:11"/>
    <d v="2012-07-05T14:45:00"/>
    <n v="24"/>
    <d v="2012-05-10T20:42:55"/>
    <n v="0"/>
    <n v="20.7"/>
    <n v="21"/>
    <x v="12"/>
    <n v="4.1666666666666664E-2"/>
    <n v="0.2815833333333333"/>
    <b v="1"/>
  </r>
  <r>
    <n v="2843"/>
    <n v="3"/>
    <d v="2012-05-06T16:57:56"/>
    <d v="2012-07-05T16:57:00"/>
    <n v="24"/>
    <d v="2012-05-09T11:39:28"/>
    <n v="0"/>
    <n v="11.65"/>
    <n v="12"/>
    <x v="8"/>
    <n v="4.1666666666666664E-2"/>
    <n v="0.18133000000000002"/>
    <b v="1"/>
  </r>
  <r>
    <n v="2844"/>
    <n v="3"/>
    <d v="2012-05-06T17:36:26"/>
    <d v="2012-07-05T17:36:00"/>
    <n v="24"/>
    <d v="2012-05-09T17:46:23"/>
    <n v="0"/>
    <n v="17.766666666666666"/>
    <n v="18"/>
    <x v="1"/>
    <n v="4.1666666666666664E-2"/>
    <n v="0.18133000000000002"/>
    <b v="1"/>
  </r>
  <r>
    <n v="2845"/>
    <n v="2"/>
    <d v="2012-05-06T17:28:03"/>
    <d v="2012-07-05T17:28:00"/>
    <n v="10"/>
    <d v="2012-05-08T17:57:00"/>
    <n v="0"/>
    <n v="17.95"/>
    <n v="18"/>
    <x v="1"/>
    <n v="0.1"/>
    <n v="0.84959999999999969"/>
    <b v="1"/>
  </r>
  <r>
    <n v="2846"/>
    <n v="4"/>
    <d v="2012-05-06T18:44:08"/>
    <d v="2012-07-05T18:44:00"/>
    <n v="12"/>
    <d v="2012-05-08T15:56:42"/>
    <n v="0"/>
    <n v="15.933333333333334"/>
    <n v="16"/>
    <x v="5"/>
    <n v="8.3333333333333329E-2"/>
    <n v="1.448055119047619"/>
    <b v="1"/>
  </r>
  <r>
    <n v="2847"/>
    <n v="1"/>
    <d v="2012-05-06T18:05:33"/>
    <d v="2012-07-05T18:05:00"/>
    <n v="12"/>
    <d v="2012-05-07T23:13:30"/>
    <n v="0"/>
    <n v="23.216666666666665"/>
    <n v="23"/>
    <x v="0"/>
    <n v="8.3333333333333329E-2"/>
    <n v="0.56619444444444444"/>
    <b v="1"/>
  </r>
  <r>
    <n v="2848"/>
    <n v="6"/>
    <d v="2012-05-06T20:00:09"/>
    <d v="2012-05-08T21:00:00"/>
    <n v="24"/>
    <s v=""/>
    <n v="0"/>
    <s v="not cancelled"/>
    <s v="not cancelled"/>
    <x v="3"/>
    <n v="4.1666666666666664E-2"/>
    <n v="0.35218749999999999"/>
    <b v="0"/>
  </r>
  <r>
    <n v="2849"/>
    <n v="3"/>
    <d v="2012-05-06T21:38:18"/>
    <d v="2012-07-05T21:38:00"/>
    <n v="24"/>
    <d v="2012-05-08T23:25:02"/>
    <n v="0"/>
    <n v="23.416666666666668"/>
    <n v="23"/>
    <x v="0"/>
    <n v="4.1666666666666664E-2"/>
    <n v="0.18133000000000002"/>
    <b v="1"/>
  </r>
  <r>
    <n v="2850"/>
    <n v="11"/>
    <d v="2012-05-06T21:51:16"/>
    <d v="2012-07-05T21:51:00"/>
    <n v="1"/>
    <d v="2012-05-13T23:15:04"/>
    <n v="4"/>
    <n v="23.25"/>
    <n v="23"/>
    <x v="0"/>
    <n v="1"/>
    <n v="1"/>
    <b v="1"/>
  </r>
  <r>
    <n v="2851"/>
    <n v="3"/>
    <d v="2012-05-07T00:44:53"/>
    <d v="2012-05-09T13:43:53"/>
    <n v="24"/>
    <s v=""/>
    <n v="0"/>
    <s v="not cancelled"/>
    <s v="not cancelled"/>
    <x v="3"/>
    <n v="4.1666666666666664E-2"/>
    <n v="0.18133000000000002"/>
    <b v="0"/>
  </r>
  <r>
    <n v="2852"/>
    <n v="5"/>
    <d v="2012-05-07T05:35:21"/>
    <d v="2012-07-06T05:35:00"/>
    <n v="24"/>
    <d v="2012-05-12T23:55:55"/>
    <n v="0"/>
    <n v="23.916666666666668"/>
    <n v="24"/>
    <x v="2"/>
    <n v="4.1666666666666664E-2"/>
    <n v="0.2815833333333333"/>
    <b v="1"/>
  </r>
  <r>
    <n v="2853"/>
    <n v="3"/>
    <d v="2012-05-07T07:43:06"/>
    <d v="2012-07-06T07:43:00"/>
    <n v="24"/>
    <d v="2012-05-10T14:15:36"/>
    <n v="0"/>
    <n v="14.25"/>
    <n v="14"/>
    <x v="7"/>
    <n v="4.1666666666666664E-2"/>
    <n v="0.18133000000000002"/>
    <b v="1"/>
  </r>
  <r>
    <n v="2854"/>
    <n v="4"/>
    <d v="2012-05-07T08:51:19"/>
    <d v="2012-07-06T08:51:00"/>
    <n v="12"/>
    <d v="2012-05-09T16:35:11"/>
    <n v="0"/>
    <n v="16.583333333333332"/>
    <n v="17"/>
    <x v="20"/>
    <n v="8.3333333333333329E-2"/>
    <n v="1.448055119047619"/>
    <b v="1"/>
  </r>
  <r>
    <n v="2855"/>
    <n v="4"/>
    <d v="2012-05-07T09:32:04"/>
    <d v="2012-07-06T09:32:00"/>
    <n v="12"/>
    <d v="2012-05-07T21:05:39"/>
    <n v="0"/>
    <n v="21.083333333333332"/>
    <n v="21"/>
    <x v="12"/>
    <n v="8.3333333333333329E-2"/>
    <n v="1.448055119047619"/>
    <b v="1"/>
  </r>
  <r>
    <n v="2856"/>
    <n v="3"/>
    <d v="2012-05-07T09:27:35"/>
    <d v="2012-07-06T09:27:00"/>
    <n v="24"/>
    <d v="2012-05-08T13:42:24"/>
    <n v="0"/>
    <n v="13.7"/>
    <n v="14"/>
    <x v="7"/>
    <n v="4.1666666666666664E-2"/>
    <n v="0.18133000000000002"/>
    <b v="1"/>
  </r>
  <r>
    <n v="2857"/>
    <n v="9"/>
    <d v="2012-05-07T09:06:19"/>
    <d v="2012-07-06T09:06:00"/>
    <n v="5"/>
    <d v="2012-05-10T10:40:28"/>
    <n v="0"/>
    <n v="10.666666666666666"/>
    <n v="11"/>
    <x v="14"/>
    <n v="0.2"/>
    <n v="5.6740000000000004"/>
    <b v="1"/>
  </r>
  <r>
    <n v="2858"/>
    <n v="7"/>
    <d v="2012-05-07T11:30:01"/>
    <d v="2012-07-06T11:30:00"/>
    <n v="24"/>
    <d v="2012-05-17T09:11:14"/>
    <n v="0"/>
    <n v="9.1833333333333336"/>
    <n v="9"/>
    <x v="4"/>
    <n v="4.1666666666666664E-2"/>
    <n v="1.2958049999999997"/>
    <b v="1"/>
  </r>
  <r>
    <n v="2859"/>
    <n v="5"/>
    <d v="2012-05-07T11:52:50"/>
    <d v="2012-05-09T20:52:32"/>
    <n v="24"/>
    <s v=""/>
    <n v="0"/>
    <s v="not cancelled"/>
    <s v="not cancelled"/>
    <x v="3"/>
    <n v="4.1666666666666664E-2"/>
    <n v="0.2815833333333333"/>
    <b v="0"/>
  </r>
  <r>
    <n v="2860"/>
    <n v="1"/>
    <d v="2012-05-07T11:25:21"/>
    <d v="2012-07-06T11:25:00"/>
    <n v="8"/>
    <d v="2012-05-08T15:03:09"/>
    <n v="0"/>
    <n v="15.05"/>
    <n v="15"/>
    <x v="17"/>
    <n v="0.125"/>
    <n v="0.84929166666666667"/>
    <b v="1"/>
  </r>
  <r>
    <n v="2861"/>
    <n v="7"/>
    <d v="2012-05-07T11:48:11"/>
    <d v="2012-07-06T11:48:00"/>
    <n v="24"/>
    <d v="2012-05-20T12:11:31"/>
    <n v="1"/>
    <n v="12.183333333333334"/>
    <n v="12"/>
    <x v="8"/>
    <n v="4.1666666666666664E-2"/>
    <n v="1.2958049999999997"/>
    <b v="1"/>
  </r>
  <r>
    <n v="2862"/>
    <n v="7"/>
    <d v="2012-05-07T12:16:26"/>
    <d v="2012-07-06T12:16:00"/>
    <n v="24"/>
    <d v="2012-05-23T16:26:16"/>
    <n v="0"/>
    <n v="16.433333333333334"/>
    <n v="16"/>
    <x v="5"/>
    <n v="4.1666666666666664E-2"/>
    <n v="1.2958049999999997"/>
    <b v="1"/>
  </r>
  <r>
    <n v="2863"/>
    <n v="1"/>
    <d v="2012-05-07T12:08:45"/>
    <d v="2012-07-06T12:08:00"/>
    <n v="8"/>
    <d v="2012-05-07T14:33:38"/>
    <n v="0"/>
    <n v="14.55"/>
    <n v="15"/>
    <x v="17"/>
    <n v="0.125"/>
    <n v="0.84929166666666667"/>
    <b v="1"/>
  </r>
  <r>
    <n v="2864"/>
    <n v="2"/>
    <d v="2012-05-07T13:40:17"/>
    <d v="2012-07-06T13:40:00"/>
    <n v="10"/>
    <d v="2012-05-08T10:19:49"/>
    <n v="0"/>
    <n v="10.316666666666666"/>
    <n v="10"/>
    <x v="10"/>
    <n v="0.1"/>
    <n v="0.84959999999999969"/>
    <b v="1"/>
  </r>
  <r>
    <n v="2865"/>
    <n v="6"/>
    <d v="2012-05-07T14:16:32"/>
    <d v="2012-07-06T14:16:00"/>
    <n v="24"/>
    <d v="2012-05-14T16:35:06"/>
    <n v="0"/>
    <n v="16.583333333333332"/>
    <n v="17"/>
    <x v="20"/>
    <n v="4.1666666666666664E-2"/>
    <n v="0.35218749999999999"/>
    <b v="1"/>
  </r>
  <r>
    <n v="2866"/>
    <n v="6"/>
    <d v="2012-05-07T15:33:32"/>
    <d v="2012-07-06T15:33:00"/>
    <n v="24"/>
    <d v="2012-05-18T09:48:20"/>
    <n v="0"/>
    <n v="9.8000000000000007"/>
    <n v="10"/>
    <x v="10"/>
    <n v="4.1666666666666664E-2"/>
    <n v="0.35218749999999999"/>
    <b v="1"/>
  </r>
  <r>
    <n v="2867"/>
    <n v="7"/>
    <d v="2012-05-07T17:56:21"/>
    <d v="2012-07-06T17:56:00"/>
    <n v="24"/>
    <d v="2012-05-20T17:17:30"/>
    <n v="0"/>
    <n v="17.283333333333335"/>
    <n v="17"/>
    <x v="20"/>
    <n v="4.1666666666666664E-2"/>
    <n v="1.2958049999999997"/>
    <b v="1"/>
  </r>
  <r>
    <n v="2868"/>
    <n v="1"/>
    <d v="2012-05-07T18:45:42"/>
    <d v="2012-07-06T18:45:00"/>
    <n v="8"/>
    <d v="2012-05-08T10:32:52"/>
    <n v="0"/>
    <n v="10.533333333333333"/>
    <n v="11"/>
    <x v="14"/>
    <n v="0.125"/>
    <n v="0.84929166666666667"/>
    <b v="1"/>
  </r>
  <r>
    <n v="2869"/>
    <n v="1"/>
    <d v="2012-05-07T18:23:51"/>
    <d v="2012-07-06T18:23:00"/>
    <n v="12"/>
    <d v="2012-05-08T12:21:11"/>
    <n v="0"/>
    <n v="12.35"/>
    <n v="12"/>
    <x v="8"/>
    <n v="8.3333333333333329E-2"/>
    <n v="0.56619444444444444"/>
    <b v="1"/>
  </r>
  <r>
    <n v="2870"/>
    <n v="1"/>
    <d v="2012-05-07T18:58:57"/>
    <d v="2012-07-06T18:58:00"/>
    <n v="8"/>
    <d v="2012-05-08T12:11:54"/>
    <n v="0"/>
    <n v="12.183333333333334"/>
    <n v="12"/>
    <x v="8"/>
    <n v="0.125"/>
    <n v="0.84929166666666667"/>
    <b v="1"/>
  </r>
  <r>
    <n v="2871"/>
    <n v="4"/>
    <d v="2012-05-07T21:57:42"/>
    <d v="2012-05-10T17:57:06"/>
    <n v="12"/>
    <s v=""/>
    <n v="0"/>
    <s v="not cancelled"/>
    <s v="not cancelled"/>
    <x v="3"/>
    <n v="8.3333333333333329E-2"/>
    <n v="1.448055119047619"/>
    <b v="0"/>
  </r>
  <r>
    <n v="2872"/>
    <n v="7"/>
    <d v="2012-05-07T21:54:02"/>
    <d v="2012-07-06T21:54:00"/>
    <n v="24"/>
    <d v="2012-05-23T14:26:42"/>
    <n v="0"/>
    <n v="14.433333333333334"/>
    <n v="14"/>
    <x v="7"/>
    <n v="4.1666666666666664E-2"/>
    <n v="1.2958049999999997"/>
    <b v="1"/>
  </r>
  <r>
    <n v="2873"/>
    <n v="4"/>
    <d v="2012-05-07T21:29:05"/>
    <d v="2012-07-06T21:29:00"/>
    <n v="12"/>
    <d v="2012-05-10T20:36:04"/>
    <n v="0"/>
    <n v="20.6"/>
    <n v="21"/>
    <x v="12"/>
    <n v="8.3333333333333329E-2"/>
    <n v="1.448055119047619"/>
    <b v="1"/>
  </r>
  <r>
    <n v="2874"/>
    <n v="4"/>
    <d v="2012-05-08T02:01:49"/>
    <d v="2012-07-07T02:01:00"/>
    <n v="12"/>
    <d v="2012-05-11T09:36:17"/>
    <n v="0"/>
    <n v="9.6"/>
    <n v="10"/>
    <x v="10"/>
    <n v="8.3333333333333329E-2"/>
    <n v="1.448055119047619"/>
    <b v="1"/>
  </r>
  <r>
    <n v="2875"/>
    <n v="4"/>
    <d v="2012-05-08T02:15:16"/>
    <d v="2012-07-07T02:15:00"/>
    <n v="12"/>
    <d v="2012-05-10T08:05:47"/>
    <n v="0"/>
    <n v="8.0833333333333339"/>
    <n v="8"/>
    <x v="13"/>
    <n v="8.3333333333333329E-2"/>
    <n v="1.448055119047619"/>
    <b v="1"/>
  </r>
  <r>
    <n v="2876"/>
    <n v="10"/>
    <d v="2012-05-08T04:29:24"/>
    <d v="2012-07-07T04:29:00"/>
    <n v="1"/>
    <d v="2012-05-11T12:14:48"/>
    <n v="1"/>
    <n v="12.233333333333333"/>
    <n v="12"/>
    <x v="8"/>
    <n v="1"/>
    <n v="2.5716000000000001"/>
    <b v="1"/>
  </r>
  <r>
    <n v="2877"/>
    <n v="1"/>
    <d v="2012-05-08T04:27:04"/>
    <d v="2012-07-07T04:27:00"/>
    <n v="8"/>
    <d v="2012-05-09T12:51:01"/>
    <n v="0"/>
    <n v="12.85"/>
    <n v="13"/>
    <x v="11"/>
    <n v="0.125"/>
    <n v="0.84929166666666667"/>
    <b v="1"/>
  </r>
  <r>
    <n v="2878"/>
    <n v="6"/>
    <d v="2012-05-08T08:26:49"/>
    <d v="2012-07-07T08:26:00"/>
    <n v="24"/>
    <d v="2012-05-12T09:53:59"/>
    <n v="0"/>
    <n v="9.8833333333333329"/>
    <n v="10"/>
    <x v="10"/>
    <n v="4.1666666666666664E-2"/>
    <n v="0.35218749999999999"/>
    <b v="1"/>
  </r>
  <r>
    <n v="2879"/>
    <n v="2"/>
    <d v="2012-05-08T08:26:01"/>
    <d v="2012-05-10T15:25:34"/>
    <n v="10"/>
    <s v=""/>
    <n v="0"/>
    <s v="not cancelled"/>
    <s v="not cancelled"/>
    <x v="3"/>
    <n v="0.1"/>
    <n v="0.84959999999999969"/>
    <b v="0"/>
  </r>
  <r>
    <n v="2880"/>
    <n v="6"/>
    <d v="2012-05-08T09:43:58"/>
    <d v="2012-07-07T09:43:00"/>
    <n v="24"/>
    <d v="2012-05-10T08:51:46"/>
    <n v="0"/>
    <n v="8.85"/>
    <n v="9"/>
    <x v="4"/>
    <n v="4.1666666666666664E-2"/>
    <n v="0.35218749999999999"/>
    <b v="1"/>
  </r>
  <r>
    <n v="2881"/>
    <n v="5"/>
    <d v="2012-05-08T09:48:20"/>
    <d v="2012-07-07T09:48:00"/>
    <n v="24"/>
    <d v="2012-05-10T02:35:54"/>
    <n v="0"/>
    <n v="2.5833333333333335"/>
    <n v="3"/>
    <x v="19"/>
    <n v="4.1666666666666664E-2"/>
    <n v="0.2815833333333333"/>
    <b v="1"/>
  </r>
  <r>
    <n v="2882"/>
    <n v="1"/>
    <d v="2012-05-08T11:09:35"/>
    <d v="2012-07-07T11:09:00"/>
    <n v="8"/>
    <d v="2012-05-08T13:49:38"/>
    <n v="0"/>
    <n v="13.816666666666666"/>
    <n v="14"/>
    <x v="7"/>
    <n v="0.125"/>
    <n v="0.84929166666666667"/>
    <b v="1"/>
  </r>
  <r>
    <n v="2883"/>
    <n v="4"/>
    <d v="2012-05-08T12:23:33"/>
    <d v="2012-07-07T12:23:00"/>
    <n v="12"/>
    <d v="2012-05-10T12:36:57"/>
    <n v="0"/>
    <n v="12.6"/>
    <n v="13"/>
    <x v="11"/>
    <n v="8.3333333333333329E-2"/>
    <n v="1.448055119047619"/>
    <b v="1"/>
  </r>
  <r>
    <n v="2884"/>
    <n v="1"/>
    <d v="2012-05-08T12:46:30"/>
    <d v="2012-07-07T12:46:00"/>
    <n v="12"/>
    <d v="2012-05-09T11:41:45"/>
    <n v="0"/>
    <n v="11.683333333333334"/>
    <n v="12"/>
    <x v="8"/>
    <n v="8.3333333333333329E-2"/>
    <n v="0.56619444444444444"/>
    <b v="1"/>
  </r>
  <r>
    <n v="2885"/>
    <n v="4"/>
    <d v="2012-05-08T12:16:20"/>
    <d v="2012-07-07T12:16:00"/>
    <n v="12"/>
    <d v="2012-05-11T16:08:10"/>
    <n v="0"/>
    <n v="16.133333333333333"/>
    <n v="16"/>
    <x v="5"/>
    <n v="8.3333333333333329E-2"/>
    <n v="1.448055119047619"/>
    <b v="1"/>
  </r>
  <r>
    <n v="2886"/>
    <n v="1"/>
    <d v="2012-05-08T12:53:38"/>
    <d v="2012-07-07T12:53:00"/>
    <n v="8"/>
    <d v="2012-05-08T16:35:36"/>
    <n v="0"/>
    <n v="16.583333333333332"/>
    <n v="17"/>
    <x v="20"/>
    <n v="0.125"/>
    <n v="0.84929166666666667"/>
    <b v="1"/>
  </r>
  <r>
    <n v="2887"/>
    <n v="1"/>
    <d v="2012-05-08T12:35:41"/>
    <d v="2012-05-10T19:35:16"/>
    <n v="8"/>
    <s v=""/>
    <n v="0"/>
    <s v="not cancelled"/>
    <s v="not cancelled"/>
    <x v="3"/>
    <n v="0.125"/>
    <n v="0.84929166666666667"/>
    <b v="0"/>
  </r>
  <r>
    <n v="2888"/>
    <n v="1"/>
    <d v="2012-05-08T13:33:33"/>
    <d v="2012-07-07T13:33:00"/>
    <n v="8"/>
    <d v="2012-05-09T10:56:18"/>
    <n v="0"/>
    <n v="10.933333333333334"/>
    <n v="11"/>
    <x v="14"/>
    <n v="0.125"/>
    <n v="0.84929166666666667"/>
    <b v="1"/>
  </r>
  <r>
    <n v="2889"/>
    <n v="1"/>
    <d v="2012-05-08T14:37:22"/>
    <d v="2012-07-07T14:37:00"/>
    <n v="8"/>
    <d v="2012-05-08T17:55:30"/>
    <n v="0"/>
    <n v="17.916666666666668"/>
    <n v="18"/>
    <x v="1"/>
    <n v="0.125"/>
    <n v="0.84929166666666667"/>
    <b v="1"/>
  </r>
  <r>
    <n v="2890"/>
    <n v="4"/>
    <d v="2012-05-08T14:57:58"/>
    <d v="2012-05-12T07:57:00"/>
    <n v="12"/>
    <d v="2012-05-11T19:18:41"/>
    <n v="0"/>
    <n v="19.3"/>
    <n v="19"/>
    <x v="6"/>
    <n v="8.3333333333333329E-2"/>
    <n v="1.448055119047619"/>
    <b v="1"/>
  </r>
  <r>
    <n v="2891"/>
    <n v="2"/>
    <d v="2012-05-08T14:15:24"/>
    <d v="2012-05-12T10:15:00"/>
    <n v="10"/>
    <d v="2012-05-09T10:27:00"/>
    <n v="0"/>
    <n v="10.45"/>
    <n v="10"/>
    <x v="10"/>
    <n v="0.1"/>
    <n v="0.84959999999999969"/>
    <b v="1"/>
  </r>
  <r>
    <n v="2892"/>
    <n v="1"/>
    <d v="2012-05-08T15:41:23"/>
    <d v="2012-07-07T15:41:00"/>
    <n v="8"/>
    <d v="2012-05-09T09:12:52"/>
    <n v="0"/>
    <n v="9.1999999999999993"/>
    <n v="9"/>
    <x v="4"/>
    <n v="0.125"/>
    <n v="0.84929166666666667"/>
    <b v="1"/>
  </r>
  <r>
    <n v="2893"/>
    <n v="1"/>
    <d v="2012-05-08T19:21:16"/>
    <d v="2012-07-07T19:21:00"/>
    <n v="8"/>
    <d v="2012-05-09T13:08:38"/>
    <n v="0"/>
    <n v="13.133333333333333"/>
    <n v="13"/>
    <x v="11"/>
    <n v="0.125"/>
    <n v="0.84929166666666667"/>
    <b v="1"/>
  </r>
  <r>
    <n v="2894"/>
    <n v="1"/>
    <d v="2012-05-08T19:01:22"/>
    <d v="2012-07-07T19:01:00"/>
    <n v="8"/>
    <d v="2012-05-09T14:46:59"/>
    <n v="0"/>
    <n v="14.766666666666667"/>
    <n v="15"/>
    <x v="17"/>
    <n v="0.125"/>
    <n v="0.84929166666666667"/>
    <b v="1"/>
  </r>
  <r>
    <n v="2895"/>
    <n v="6"/>
    <d v="2012-05-08T20:32:47"/>
    <d v="2012-05-11T13:31:51"/>
    <n v="24"/>
    <s v=""/>
    <n v="0"/>
    <s v="not cancelled"/>
    <s v="not cancelled"/>
    <x v="3"/>
    <n v="4.1666666666666664E-2"/>
    <n v="0.35218749999999999"/>
    <b v="0"/>
  </r>
  <r>
    <n v="2896"/>
    <n v="1"/>
    <d v="2012-05-08T20:16:45"/>
    <d v="2012-07-07T20:16:00"/>
    <n v="12"/>
    <d v="2012-05-10T13:55:07"/>
    <n v="0"/>
    <n v="13.916666666666666"/>
    <n v="14"/>
    <x v="7"/>
    <n v="8.3333333333333329E-2"/>
    <n v="0.56619444444444444"/>
    <b v="1"/>
  </r>
  <r>
    <n v="2897"/>
    <n v="4"/>
    <d v="2012-05-08T21:28:49"/>
    <d v="2012-07-07T21:28:00"/>
    <n v="12"/>
    <d v="2012-05-11T10:44:04"/>
    <n v="0"/>
    <n v="10.733333333333333"/>
    <n v="11"/>
    <x v="14"/>
    <n v="8.3333333333333329E-2"/>
    <n v="1.448055119047619"/>
    <b v="1"/>
  </r>
  <r>
    <n v="2898"/>
    <n v="10"/>
    <d v="2012-05-08T21:23:09"/>
    <d v="2012-07-07T21:23:00"/>
    <n v="1"/>
    <d v="2012-05-15T10:37:45"/>
    <n v="3"/>
    <n v="10.616666666666667"/>
    <n v="11"/>
    <x v="14"/>
    <n v="1"/>
    <n v="2.5716000000000001"/>
    <b v="1"/>
  </r>
  <r>
    <n v="2899"/>
    <n v="5"/>
    <d v="2012-05-08T23:08:20"/>
    <d v="2012-07-07T23:08:00"/>
    <n v="24"/>
    <d v="2012-05-11T13:28:46"/>
    <n v="0"/>
    <n v="13.466666666666667"/>
    <n v="13"/>
    <x v="11"/>
    <n v="4.1666666666666664E-2"/>
    <n v="0.2815833333333333"/>
    <b v="1"/>
  </r>
  <r>
    <n v="2900"/>
    <n v="10"/>
    <d v="2012-05-09T08:19:43"/>
    <d v="2012-07-08T08:19:00"/>
    <n v="1"/>
    <d v="2012-05-16T17:35:50"/>
    <n v="3"/>
    <n v="17.583333333333332"/>
    <n v="18"/>
    <x v="1"/>
    <n v="1"/>
    <n v="2.5716000000000001"/>
    <b v="1"/>
  </r>
  <r>
    <n v="2901"/>
    <n v="8"/>
    <d v="2012-05-09T08:53:03"/>
    <d v="2012-05-11T09:52:30"/>
    <n v="3"/>
    <s v=""/>
    <n v="1"/>
    <s v="not cancelled"/>
    <s v="not cancelled"/>
    <x v="3"/>
    <n v="0.33333333333333331"/>
    <n v="0.29998222222222221"/>
    <b v="0"/>
  </r>
  <r>
    <n v="2902"/>
    <n v="7"/>
    <d v="2012-05-09T09:08:48"/>
    <d v="2012-05-13T00:08:45"/>
    <n v="24"/>
    <s v=""/>
    <n v="0"/>
    <s v="not cancelled"/>
    <s v="not cancelled"/>
    <x v="3"/>
    <n v="4.1666666666666664E-2"/>
    <n v="1.2958049999999997"/>
    <b v="0"/>
  </r>
  <r>
    <n v="2903"/>
    <n v="6"/>
    <d v="2012-05-09T09:11:45"/>
    <d v="2012-05-12T02:11:19"/>
    <n v="24"/>
    <s v=""/>
    <n v="0"/>
    <s v="not cancelled"/>
    <s v="not cancelled"/>
    <x v="3"/>
    <n v="4.1666666666666664E-2"/>
    <n v="0.35218749999999999"/>
    <b v="0"/>
  </r>
  <r>
    <n v="2904"/>
    <n v="4"/>
    <d v="2012-05-09T10:36:22"/>
    <d v="2012-07-08T10:36:00"/>
    <n v="12"/>
    <d v="2012-05-11T13:12:40"/>
    <n v="0"/>
    <n v="13.2"/>
    <n v="13"/>
    <x v="11"/>
    <n v="8.3333333333333329E-2"/>
    <n v="1.448055119047619"/>
    <b v="1"/>
  </r>
  <r>
    <n v="2905"/>
    <n v="3"/>
    <d v="2012-05-09T11:17:31"/>
    <d v="2012-07-08T11:17:00"/>
    <n v="24"/>
    <d v="2012-05-11T08:08:42"/>
    <n v="0"/>
    <n v="8.1333333333333329"/>
    <n v="8"/>
    <x v="13"/>
    <n v="4.1666666666666664E-2"/>
    <n v="0.18133000000000002"/>
    <b v="1"/>
  </r>
  <r>
    <n v="2906"/>
    <n v="5"/>
    <d v="2012-05-09T11:36:50"/>
    <d v="2012-07-08T11:36:00"/>
    <n v="24"/>
    <d v="2012-05-13T20:38:42"/>
    <n v="0"/>
    <n v="20.633333333333333"/>
    <n v="21"/>
    <x v="12"/>
    <n v="4.1666666666666664E-2"/>
    <n v="0.2815833333333333"/>
    <b v="1"/>
  </r>
  <r>
    <n v="2907"/>
    <n v="8"/>
    <d v="2012-05-09T11:12:24"/>
    <d v="2012-05-12T04:11:58"/>
    <n v="3"/>
    <s v=""/>
    <n v="0"/>
    <s v="not cancelled"/>
    <s v="not cancelled"/>
    <x v="3"/>
    <n v="0.33333333333333331"/>
    <n v="0.29998222222222221"/>
    <b v="0"/>
  </r>
  <r>
    <n v="2908"/>
    <n v="5"/>
    <d v="2012-05-09T11:51:12"/>
    <d v="2012-07-08T11:51:00"/>
    <n v="24"/>
    <d v="2012-05-13T16:06:41"/>
    <n v="0"/>
    <n v="16.100000000000001"/>
    <n v="16"/>
    <x v="5"/>
    <n v="4.1666666666666664E-2"/>
    <n v="0.2815833333333333"/>
    <b v="1"/>
  </r>
  <r>
    <n v="2909"/>
    <n v="1"/>
    <d v="2012-05-09T12:07:23"/>
    <d v="2012-07-08T12:07:00"/>
    <n v="8"/>
    <d v="2012-05-10T11:40:33"/>
    <n v="0"/>
    <n v="11.666666666666666"/>
    <n v="12"/>
    <x v="8"/>
    <n v="0.125"/>
    <n v="0.84929166666666667"/>
    <b v="1"/>
  </r>
  <r>
    <n v="2910"/>
    <n v="5"/>
    <d v="2012-05-09T14:06:32"/>
    <d v="2012-07-08T14:06:00"/>
    <n v="24"/>
    <d v="2012-05-13T18:32:24"/>
    <n v="0"/>
    <n v="18.533333333333335"/>
    <n v="19"/>
    <x v="6"/>
    <n v="4.1666666666666664E-2"/>
    <n v="0.2815833333333333"/>
    <b v="1"/>
  </r>
  <r>
    <n v="2911"/>
    <n v="1"/>
    <d v="2012-05-09T14:00:23"/>
    <d v="2012-07-08T14:00:00"/>
    <n v="12"/>
    <d v="2012-05-10T09:09:06"/>
    <n v="0"/>
    <n v="9.15"/>
    <n v="9"/>
    <x v="4"/>
    <n v="8.3333333333333329E-2"/>
    <n v="0.56619444444444444"/>
    <b v="1"/>
  </r>
  <r>
    <n v="2912"/>
    <n v="1"/>
    <d v="2012-05-09T14:18:26"/>
    <d v="2012-07-08T14:18:00"/>
    <n v="8"/>
    <d v="2012-05-10T20:39:09"/>
    <n v="0"/>
    <n v="20.65"/>
    <n v="21"/>
    <x v="12"/>
    <n v="0.125"/>
    <n v="0.84929166666666667"/>
    <b v="1"/>
  </r>
  <r>
    <n v="2913"/>
    <n v="1"/>
    <d v="2012-05-09T14:11:01"/>
    <d v="2012-07-08T14:11:00"/>
    <n v="8"/>
    <d v="2012-05-10T19:19:29"/>
    <n v="0"/>
    <n v="19.316666666666666"/>
    <n v="19"/>
    <x v="6"/>
    <n v="0.125"/>
    <n v="0.84929166666666667"/>
    <b v="1"/>
  </r>
  <r>
    <n v="2914"/>
    <n v="6"/>
    <d v="2012-05-09T14:05:57"/>
    <d v="2012-07-08T14:05:00"/>
    <n v="24"/>
    <d v="2012-05-16T10:40:20"/>
    <n v="0"/>
    <n v="10.666666666666666"/>
    <n v="11"/>
    <x v="14"/>
    <n v="4.1666666666666664E-2"/>
    <n v="0.35218749999999999"/>
    <b v="1"/>
  </r>
  <r>
    <n v="2915"/>
    <n v="2"/>
    <d v="2012-05-09T15:28:36"/>
    <d v="2012-07-08T15:28:00"/>
    <n v="10"/>
    <d v="2012-05-10T14:42:56"/>
    <n v="0"/>
    <n v="14.7"/>
    <n v="15"/>
    <x v="17"/>
    <n v="0.1"/>
    <n v="0.84959999999999969"/>
    <b v="1"/>
  </r>
  <r>
    <n v="2916"/>
    <n v="1"/>
    <d v="2012-05-09T15:00:37"/>
    <d v="2012-07-08T15:00:00"/>
    <n v="8"/>
    <d v="2012-05-10T20:04:23"/>
    <n v="0"/>
    <n v="20.066666666666666"/>
    <n v="20"/>
    <x v="15"/>
    <n v="0.125"/>
    <n v="0.84929166666666667"/>
    <b v="1"/>
  </r>
  <r>
    <n v="2917"/>
    <n v="1"/>
    <d v="2012-05-09T15:32:59"/>
    <d v="2012-05-12T08:32:00"/>
    <n v="12"/>
    <d v="2012-05-10T15:29:59"/>
    <n v="0"/>
    <n v="15.483333333333333"/>
    <n v="15"/>
    <x v="17"/>
    <n v="8.3333333333333329E-2"/>
    <n v="0.56619444444444444"/>
    <b v="1"/>
  </r>
  <r>
    <n v="2918"/>
    <n v="2"/>
    <d v="2012-05-09T15:54:40"/>
    <d v="2012-07-08T15:54:00"/>
    <n v="10"/>
    <d v="2012-05-10T14:16:22"/>
    <n v="0"/>
    <n v="14.266666666666667"/>
    <n v="14"/>
    <x v="7"/>
    <n v="0.1"/>
    <n v="0.84959999999999969"/>
    <b v="1"/>
  </r>
  <r>
    <n v="2919"/>
    <n v="4"/>
    <d v="2012-05-09T16:03:12"/>
    <d v="2012-07-08T16:03:00"/>
    <n v="12"/>
    <d v="2012-05-12T22:44:16"/>
    <n v="0"/>
    <n v="22.733333333333334"/>
    <n v="23"/>
    <x v="0"/>
    <n v="8.3333333333333329E-2"/>
    <n v="1.448055119047619"/>
    <b v="1"/>
  </r>
  <r>
    <n v="2920"/>
    <n v="1"/>
    <d v="2012-05-09T16:01:32"/>
    <d v="2012-07-08T16:01:00"/>
    <n v="8"/>
    <d v="2012-05-10T06:27:07"/>
    <n v="0"/>
    <n v="6.45"/>
    <n v="6"/>
    <x v="21"/>
    <n v="0.125"/>
    <n v="0.84929166666666667"/>
    <b v="1"/>
  </r>
  <r>
    <n v="2921"/>
    <n v="4"/>
    <d v="2012-05-09T16:07:37"/>
    <d v="2012-05-12T02:06:56"/>
    <n v="12"/>
    <s v=""/>
    <n v="0"/>
    <s v="not cancelled"/>
    <s v="not cancelled"/>
    <x v="3"/>
    <n v="8.3333333333333329E-2"/>
    <n v="1.448055119047619"/>
    <b v="0"/>
  </r>
  <r>
    <n v="2922"/>
    <n v="4"/>
    <d v="2012-05-09T16:30:30"/>
    <d v="2012-07-08T16:30:00"/>
    <n v="12"/>
    <d v="2012-05-12T18:18:28"/>
    <n v="0"/>
    <n v="18.3"/>
    <n v="18"/>
    <x v="1"/>
    <n v="8.3333333333333329E-2"/>
    <n v="1.448055119047619"/>
    <b v="1"/>
  </r>
  <r>
    <n v="2923"/>
    <n v="4"/>
    <d v="2012-05-09T16:45:22"/>
    <d v="2012-05-13T09:45:00"/>
    <n v="12"/>
    <d v="2012-05-12T12:22:43"/>
    <n v="0"/>
    <n v="12.366666666666667"/>
    <n v="12"/>
    <x v="8"/>
    <n v="8.3333333333333329E-2"/>
    <n v="1.448055119047619"/>
    <b v="1"/>
  </r>
  <r>
    <n v="2924"/>
    <n v="4"/>
    <d v="2012-05-09T16:17:15"/>
    <d v="2012-07-08T16:17:00"/>
    <n v="12"/>
    <d v="2012-05-12T11:41:34"/>
    <n v="0"/>
    <n v="11.683333333333334"/>
    <n v="12"/>
    <x v="8"/>
    <n v="8.3333333333333329E-2"/>
    <n v="1.448055119047619"/>
    <b v="1"/>
  </r>
  <r>
    <n v="2925"/>
    <n v="1"/>
    <d v="2012-05-09T18:38:02"/>
    <d v="2012-05-14T00:37:02"/>
    <n v="12"/>
    <s v=""/>
    <n v="0"/>
    <s v="not cancelled"/>
    <s v="not cancelled"/>
    <x v="3"/>
    <n v="8.3333333333333329E-2"/>
    <n v="0.56619444444444444"/>
    <b v="0"/>
  </r>
  <r>
    <n v="2926"/>
    <n v="1"/>
    <d v="2012-05-09T19:31:16"/>
    <d v="2012-07-08T19:31:00"/>
    <n v="8"/>
    <d v="2012-05-10T08:32:12"/>
    <n v="0"/>
    <n v="8.5333333333333332"/>
    <n v="9"/>
    <x v="4"/>
    <n v="0.125"/>
    <n v="0.84929166666666667"/>
    <b v="1"/>
  </r>
  <r>
    <n v="2927"/>
    <n v="2"/>
    <d v="2012-05-09T19:43:07"/>
    <d v="2012-07-08T19:43:00"/>
    <n v="10"/>
    <d v="2012-05-11T13:07:55"/>
    <n v="0"/>
    <n v="13.116666666666667"/>
    <n v="13"/>
    <x v="11"/>
    <n v="0.1"/>
    <n v="0.84959999999999969"/>
    <b v="1"/>
  </r>
  <r>
    <n v="2928"/>
    <n v="1"/>
    <d v="2012-05-09T21:08:31"/>
    <d v="2012-07-08T21:08:00"/>
    <n v="8"/>
    <d v="2012-05-10T01:29:40"/>
    <n v="0"/>
    <n v="1.4833333333333334"/>
    <n v="1"/>
    <x v="23"/>
    <n v="0.125"/>
    <n v="0.84929166666666667"/>
    <b v="1"/>
  </r>
  <r>
    <n v="2929"/>
    <n v="10"/>
    <d v="2012-05-09T22:06:23"/>
    <d v="2012-07-08T22:06:00"/>
    <n v="1"/>
    <d v="2012-05-16T15:36:02"/>
    <n v="2"/>
    <n v="15.6"/>
    <n v="16"/>
    <x v="5"/>
    <n v="1"/>
    <n v="2.5716000000000001"/>
    <b v="1"/>
  </r>
  <r>
    <n v="2930"/>
    <n v="5"/>
    <d v="2012-05-09T23:23:29"/>
    <d v="2012-07-08T23:23:00"/>
    <n v="24"/>
    <d v="2012-05-12T13:04:56"/>
    <n v="0"/>
    <n v="13.066666666666666"/>
    <n v="13"/>
    <x v="11"/>
    <n v="4.1666666666666664E-2"/>
    <n v="0.2815833333333333"/>
    <b v="1"/>
  </r>
  <r>
    <n v="2931"/>
    <n v="3"/>
    <d v="2012-05-10T00:25:09"/>
    <d v="2012-07-09T00:25:00"/>
    <n v="24"/>
    <d v="2012-05-12T12:25:57"/>
    <n v="0"/>
    <n v="12.416666666666666"/>
    <n v="12"/>
    <x v="8"/>
    <n v="4.1666666666666664E-2"/>
    <n v="0.18133000000000002"/>
    <b v="1"/>
  </r>
  <r>
    <n v="2932"/>
    <n v="1"/>
    <d v="2012-05-10T01:45:11"/>
    <d v="2012-05-12T15:44:56"/>
    <n v="8"/>
    <s v=""/>
    <n v="0"/>
    <s v="not cancelled"/>
    <s v="not cancelled"/>
    <x v="3"/>
    <n v="0.125"/>
    <n v="0.84929166666666667"/>
    <b v="0"/>
  </r>
  <r>
    <n v="2933"/>
    <n v="6"/>
    <d v="2012-05-10T02:51:13"/>
    <d v="2012-05-12T22:50:20"/>
    <n v="24"/>
    <s v=""/>
    <n v="0"/>
    <s v="not cancelled"/>
    <s v="not cancelled"/>
    <x v="3"/>
    <n v="4.1666666666666664E-2"/>
    <n v="0.35218749999999999"/>
    <b v="0"/>
  </r>
  <r>
    <n v="2934"/>
    <n v="7"/>
    <d v="2012-05-10T02:26:08"/>
    <d v="2012-07-09T02:26:00"/>
    <n v="24"/>
    <d v="2012-05-29T15:15:51"/>
    <n v="0"/>
    <n v="15.25"/>
    <n v="15"/>
    <x v="17"/>
    <n v="4.1666666666666664E-2"/>
    <n v="1.2958049999999997"/>
    <b v="1"/>
  </r>
  <r>
    <n v="2935"/>
    <n v="10"/>
    <d v="2012-05-10T04:25:27"/>
    <d v="2012-07-09T04:25:00"/>
    <n v="1"/>
    <d v="2012-05-13T23:07:30"/>
    <n v="2"/>
    <n v="23.116666666666667"/>
    <n v="23"/>
    <x v="0"/>
    <n v="1"/>
    <n v="2.5716000000000001"/>
    <b v="1"/>
  </r>
  <r>
    <n v="2936"/>
    <n v="1"/>
    <d v="2012-05-10T07:12:42"/>
    <d v="2012-07-09T07:12:00"/>
    <n v="8"/>
    <d v="2012-05-11T11:30:33"/>
    <n v="0"/>
    <n v="11.5"/>
    <n v="12"/>
    <x v="8"/>
    <n v="0.125"/>
    <n v="0.84929166666666667"/>
    <b v="1"/>
  </r>
  <r>
    <n v="2937"/>
    <n v="1"/>
    <d v="2012-05-10T09:41:40"/>
    <d v="2012-05-14T19:41:00"/>
    <n v="8"/>
    <d v="2012-05-11T16:09:34"/>
    <n v="0"/>
    <n v="16.149999999999999"/>
    <n v="16"/>
    <x v="5"/>
    <n v="0.125"/>
    <n v="0.84929166666666667"/>
    <b v="1"/>
  </r>
  <r>
    <n v="2938"/>
    <n v="3"/>
    <d v="2012-05-10T09:16:20"/>
    <d v="2012-07-09T09:16:00"/>
    <n v="24"/>
    <d v="2012-05-11T11:08:14"/>
    <n v="0"/>
    <n v="11.133333333333333"/>
    <n v="11"/>
    <x v="14"/>
    <n v="4.1666666666666664E-2"/>
    <n v="0.18133000000000002"/>
    <b v="1"/>
  </r>
  <r>
    <n v="2939"/>
    <n v="5"/>
    <d v="2012-05-10T09:06:34"/>
    <d v="2012-07-09T09:06:00"/>
    <n v="24"/>
    <d v="2012-05-12T11:21:58"/>
    <n v="0"/>
    <n v="11.35"/>
    <n v="11"/>
    <x v="14"/>
    <n v="4.1666666666666664E-2"/>
    <n v="0.2815833333333333"/>
    <b v="1"/>
  </r>
  <r>
    <n v="2940"/>
    <n v="1"/>
    <d v="2012-05-10T11:38:49"/>
    <d v="2012-07-09T11:38:00"/>
    <n v="12"/>
    <d v="2012-05-11T09:32:28"/>
    <n v="0"/>
    <n v="9.5333333333333332"/>
    <n v="10"/>
    <x v="10"/>
    <n v="8.3333333333333329E-2"/>
    <n v="0.56619444444444444"/>
    <b v="1"/>
  </r>
  <r>
    <n v="2941"/>
    <n v="7"/>
    <d v="2012-05-10T12:04:08"/>
    <d v="2012-07-09T12:04:00"/>
    <n v="24"/>
    <d v="2012-06-01T17:18:45"/>
    <n v="0"/>
    <n v="17.3"/>
    <n v="17"/>
    <x v="20"/>
    <n v="4.1666666666666664E-2"/>
    <n v="1.2958049999999997"/>
    <b v="1"/>
  </r>
  <r>
    <n v="2942"/>
    <n v="1"/>
    <d v="2012-05-10T12:46:06"/>
    <d v="2012-05-13T16:46:00"/>
    <n v="12"/>
    <d v="2012-05-11T18:06:27"/>
    <n v="0"/>
    <n v="18.100000000000001"/>
    <n v="18"/>
    <x v="1"/>
    <n v="8.3333333333333329E-2"/>
    <n v="0.56619444444444444"/>
    <b v="1"/>
  </r>
  <r>
    <n v="2943"/>
    <n v="1"/>
    <d v="2012-05-10T12:00:45"/>
    <d v="2012-07-09T12:00:00"/>
    <n v="8"/>
    <d v="2012-05-11T15:33:31"/>
    <n v="0"/>
    <n v="15.55"/>
    <n v="16"/>
    <x v="5"/>
    <n v="0.125"/>
    <n v="0.84929166666666667"/>
    <b v="1"/>
  </r>
  <r>
    <n v="2944"/>
    <n v="1"/>
    <d v="2012-05-10T14:11:06"/>
    <d v="2012-07-09T14:11:00"/>
    <n v="8"/>
    <d v="2012-05-10T15:38:23"/>
    <n v="0"/>
    <n v="15.633333333333333"/>
    <n v="16"/>
    <x v="5"/>
    <n v="0.125"/>
    <n v="0.84929166666666667"/>
    <b v="1"/>
  </r>
  <r>
    <n v="2945"/>
    <n v="5"/>
    <d v="2012-05-10T14:09:52"/>
    <d v="2012-07-09T14:09:00"/>
    <n v="24"/>
    <d v="2012-05-14T13:04:17"/>
    <n v="0"/>
    <n v="13.066666666666666"/>
    <n v="13"/>
    <x v="11"/>
    <n v="4.1666666666666664E-2"/>
    <n v="0.2815833333333333"/>
    <b v="1"/>
  </r>
  <r>
    <n v="2946"/>
    <n v="2"/>
    <d v="2012-05-10T16:24:21"/>
    <d v="2012-07-09T16:24:00"/>
    <n v="10"/>
    <d v="2012-05-12T21:55:09"/>
    <n v="0"/>
    <n v="21.916666666666668"/>
    <n v="22"/>
    <x v="9"/>
    <n v="0.1"/>
    <n v="0.84959999999999969"/>
    <b v="1"/>
  </r>
  <r>
    <n v="2947"/>
    <n v="1"/>
    <d v="2012-05-10T17:43:03"/>
    <d v="2012-07-09T17:43:00"/>
    <n v="8"/>
    <d v="2012-05-11T10:18:55"/>
    <n v="0"/>
    <n v="10.3"/>
    <n v="10"/>
    <x v="10"/>
    <n v="0.125"/>
    <n v="0.84929166666666667"/>
    <b v="1"/>
  </r>
  <r>
    <n v="2948"/>
    <n v="2"/>
    <d v="2012-05-10T19:42:40"/>
    <d v="2012-07-09T19:42:00"/>
    <n v="10"/>
    <d v="2012-05-12T16:54:18"/>
    <n v="0"/>
    <n v="16.899999999999999"/>
    <n v="17"/>
    <x v="20"/>
    <n v="0.1"/>
    <n v="0.84959999999999969"/>
    <b v="1"/>
  </r>
  <r>
    <n v="2949"/>
    <n v="7"/>
    <d v="2012-05-10T19:06:45"/>
    <d v="2012-05-14T10:06:43"/>
    <n v="24"/>
    <s v=""/>
    <n v="0"/>
    <s v="not cancelled"/>
    <s v="not cancelled"/>
    <x v="3"/>
    <n v="4.1666666666666664E-2"/>
    <n v="1.2958049999999997"/>
    <b v="0"/>
  </r>
  <r>
    <n v="2950"/>
    <n v="1"/>
    <d v="2012-05-10T20:06:01"/>
    <d v="2012-07-09T20:06:00"/>
    <n v="12"/>
    <d v="2012-05-11T10:40:52"/>
    <n v="0"/>
    <n v="10.666666666666666"/>
    <n v="11"/>
    <x v="14"/>
    <n v="8.3333333333333329E-2"/>
    <n v="0.56619444444444444"/>
    <b v="1"/>
  </r>
  <r>
    <n v="2951"/>
    <n v="1"/>
    <d v="2012-05-10T20:17:00"/>
    <d v="2012-07-09T20:17:00"/>
    <n v="12"/>
    <d v="2012-05-11T10:42:52"/>
    <n v="0"/>
    <n v="10.7"/>
    <n v="11"/>
    <x v="14"/>
    <n v="8.3333333333333329E-2"/>
    <n v="0.56619444444444444"/>
    <b v="1"/>
  </r>
  <r>
    <n v="2952"/>
    <n v="1"/>
    <d v="2012-05-10T20:13:17"/>
    <d v="2012-07-09T20:13:00"/>
    <n v="12"/>
    <d v="2012-05-11T14:26:42"/>
    <n v="0"/>
    <n v="14.433333333333334"/>
    <n v="14"/>
    <x v="7"/>
    <n v="8.3333333333333329E-2"/>
    <n v="0.56619444444444444"/>
    <b v="1"/>
  </r>
  <r>
    <n v="2953"/>
    <n v="7"/>
    <d v="2012-05-11T01:30:33"/>
    <d v="2012-07-10T01:30:00"/>
    <n v="24"/>
    <d v="2012-05-15T14:57:51"/>
    <n v="0"/>
    <n v="14.95"/>
    <n v="15"/>
    <x v="17"/>
    <n v="4.1666666666666664E-2"/>
    <n v="1.2958049999999997"/>
    <b v="1"/>
  </r>
  <r>
    <n v="2954"/>
    <n v="3"/>
    <d v="2012-05-11T05:05:01"/>
    <d v="2012-07-10T05:05:00"/>
    <n v="24"/>
    <d v="2012-05-12T23:56:57"/>
    <n v="0"/>
    <n v="23.933333333333334"/>
    <n v="24"/>
    <x v="2"/>
    <n v="4.1666666666666664E-2"/>
    <n v="0.18133000000000002"/>
    <b v="1"/>
  </r>
  <r>
    <n v="2955"/>
    <n v="1"/>
    <d v="2012-05-11T05:20:09"/>
    <d v="2012-07-10T05:20:00"/>
    <n v="8"/>
    <d v="2012-05-12T10:28:14"/>
    <n v="0"/>
    <n v="10.466666666666667"/>
    <n v="10"/>
    <x v="10"/>
    <n v="0.125"/>
    <n v="0.84929166666666667"/>
    <b v="1"/>
  </r>
  <r>
    <n v="2956"/>
    <n v="11"/>
    <d v="2012-05-11T06:33:59"/>
    <d v="2012-07-10T06:33:00"/>
    <n v="1"/>
    <d v="2012-05-18T10:06:51"/>
    <n v="2"/>
    <n v="10.1"/>
    <n v="10"/>
    <x v="10"/>
    <n v="1"/>
    <n v="1"/>
    <b v="1"/>
  </r>
  <r>
    <n v="2957"/>
    <n v="1"/>
    <d v="2012-05-11T07:40:47"/>
    <d v="2012-07-10T07:40:00"/>
    <n v="8"/>
    <d v="2012-05-12T14:17:15"/>
    <n v="0"/>
    <n v="14.283333333333333"/>
    <n v="14"/>
    <x v="7"/>
    <n v="0.125"/>
    <n v="0.84929166666666667"/>
    <b v="1"/>
  </r>
  <r>
    <n v="2958"/>
    <n v="2"/>
    <d v="2012-05-11T08:08:21"/>
    <d v="2012-07-10T08:08:00"/>
    <n v="10"/>
    <d v="2012-05-12T11:01:24"/>
    <n v="0"/>
    <n v="11.016666666666667"/>
    <n v="11"/>
    <x v="14"/>
    <n v="0.1"/>
    <n v="0.84959999999999969"/>
    <b v="1"/>
  </r>
  <r>
    <n v="2959"/>
    <n v="3"/>
    <d v="2012-05-11T08:22:52"/>
    <d v="2012-07-10T08:22:00"/>
    <n v="24"/>
    <d v="2012-05-13T09:29:33"/>
    <n v="0"/>
    <n v="9.4833333333333325"/>
    <n v="9"/>
    <x v="4"/>
    <n v="4.1666666666666664E-2"/>
    <n v="0.18133000000000002"/>
    <b v="1"/>
  </r>
  <r>
    <n v="2960"/>
    <n v="5"/>
    <d v="2012-05-11T09:48:03"/>
    <d v="2012-07-10T09:48:00"/>
    <n v="24"/>
    <d v="2012-05-13T13:07:24"/>
    <n v="0"/>
    <n v="13.116666666666667"/>
    <n v="13"/>
    <x v="11"/>
    <n v="4.1666666666666664E-2"/>
    <n v="0.2815833333333333"/>
    <b v="1"/>
  </r>
  <r>
    <n v="2961"/>
    <n v="7"/>
    <d v="2012-05-11T09:52:56"/>
    <d v="2012-07-10T09:52:00"/>
    <n v="24"/>
    <d v="2012-05-14T10:23:24"/>
    <n v="0"/>
    <n v="10.383333333333333"/>
    <n v="10"/>
    <x v="10"/>
    <n v="4.1666666666666664E-2"/>
    <n v="1.2958049999999997"/>
    <b v="1"/>
  </r>
  <r>
    <n v="2962"/>
    <n v="1"/>
    <d v="2012-05-11T09:16:57"/>
    <d v="2012-07-10T09:16:00"/>
    <n v="8"/>
    <d v="2012-05-11T15:38:43"/>
    <n v="0"/>
    <n v="15.633333333333333"/>
    <n v="16"/>
    <x v="5"/>
    <n v="0.125"/>
    <n v="0.84929166666666667"/>
    <b v="1"/>
  </r>
  <r>
    <n v="2963"/>
    <n v="11"/>
    <d v="2012-05-11T11:54:51"/>
    <d v="2012-07-10T11:54:00"/>
    <n v="1"/>
    <d v="2012-05-18T00:54:30"/>
    <n v="1"/>
    <n v="0.9"/>
    <n v="1"/>
    <x v="23"/>
    <n v="1"/>
    <n v="1"/>
    <b v="1"/>
  </r>
  <r>
    <n v="2964"/>
    <n v="1"/>
    <d v="2012-05-11T11:27:26"/>
    <d v="2012-07-10T11:27:00"/>
    <n v="8"/>
    <d v="2012-05-11T12:53:16"/>
    <n v="0"/>
    <n v="12.883333333333333"/>
    <n v="13"/>
    <x v="11"/>
    <n v="0.125"/>
    <n v="0.84929166666666667"/>
    <b v="1"/>
  </r>
  <r>
    <n v="2965"/>
    <n v="11"/>
    <d v="2012-05-11T11:23:34"/>
    <d v="2012-07-10T11:23:00"/>
    <n v="1"/>
    <d v="2012-05-18T08:10:12"/>
    <n v="4"/>
    <n v="8.1666666666666661"/>
    <n v="8"/>
    <x v="13"/>
    <n v="1"/>
    <n v="1"/>
    <b v="1"/>
  </r>
  <r>
    <n v="2966"/>
    <n v="4"/>
    <d v="2012-05-11T12:14:54"/>
    <d v="2012-07-10T12:14:00"/>
    <n v="12"/>
    <d v="2012-05-14T14:17:28"/>
    <n v="0"/>
    <n v="14.283333333333333"/>
    <n v="14"/>
    <x v="7"/>
    <n v="8.3333333333333329E-2"/>
    <n v="1.448055119047619"/>
    <b v="1"/>
  </r>
  <r>
    <n v="2967"/>
    <n v="6"/>
    <d v="2012-05-11T13:38:36"/>
    <d v="2012-07-10T13:38:00"/>
    <n v="24"/>
    <d v="2012-05-17T16:53:22"/>
    <n v="0"/>
    <n v="16.883333333333333"/>
    <n v="17"/>
    <x v="20"/>
    <n v="4.1666666666666664E-2"/>
    <n v="0.35218749999999999"/>
    <b v="1"/>
  </r>
  <r>
    <n v="2968"/>
    <n v="1"/>
    <d v="2012-05-11T13:37:21"/>
    <d v="2012-07-10T13:37:00"/>
    <n v="8"/>
    <d v="2012-05-12T07:01:09"/>
    <n v="0"/>
    <n v="7.0166666666666666"/>
    <n v="7"/>
    <x v="18"/>
    <n v="0.125"/>
    <n v="0.84929166666666667"/>
    <b v="1"/>
  </r>
  <r>
    <n v="2969"/>
    <n v="1"/>
    <d v="2012-05-11T13:01:38"/>
    <d v="2012-05-15T17:01:00"/>
    <n v="12"/>
    <d v="2012-05-12T12:19:12"/>
    <n v="0"/>
    <n v="12.316666666666666"/>
    <n v="12"/>
    <x v="8"/>
    <n v="8.3333333333333329E-2"/>
    <n v="0.56619444444444444"/>
    <b v="1"/>
  </r>
  <r>
    <n v="2970"/>
    <n v="5"/>
    <d v="2012-05-11T13:44:23"/>
    <d v="2012-07-10T13:44:00"/>
    <n v="24"/>
    <d v="2012-05-15T07:22:08"/>
    <n v="0"/>
    <n v="7.3666666666666663"/>
    <n v="7"/>
    <x v="18"/>
    <n v="4.1666666666666664E-2"/>
    <n v="0.2815833333333333"/>
    <b v="1"/>
  </r>
  <r>
    <n v="2971"/>
    <n v="1"/>
    <d v="2012-05-11T14:04:06"/>
    <d v="2012-07-10T14:04:00"/>
    <n v="12"/>
    <d v="2012-05-12T07:43:38"/>
    <n v="0"/>
    <n v="7.7166666666666668"/>
    <n v="8"/>
    <x v="13"/>
    <n v="8.3333333333333329E-2"/>
    <n v="0.56619444444444444"/>
    <b v="1"/>
  </r>
  <r>
    <n v="2972"/>
    <n v="1"/>
    <d v="2012-05-11T16:29:47"/>
    <d v="2012-07-10T16:29:00"/>
    <n v="8"/>
    <d v="2012-05-12T15:07:21"/>
    <n v="0"/>
    <n v="15.116666666666667"/>
    <n v="15"/>
    <x v="17"/>
    <n v="0.125"/>
    <n v="0.84929166666666667"/>
    <b v="1"/>
  </r>
  <r>
    <n v="2973"/>
    <n v="5"/>
    <d v="2012-05-11T16:37:09"/>
    <d v="2012-05-15T06:36:54"/>
    <n v="24"/>
    <s v=""/>
    <n v="0"/>
    <s v="not cancelled"/>
    <s v="not cancelled"/>
    <x v="3"/>
    <n v="4.1666666666666664E-2"/>
    <n v="0.2815833333333333"/>
    <b v="0"/>
  </r>
  <r>
    <n v="2974"/>
    <n v="4"/>
    <d v="2012-05-11T16:52:54"/>
    <d v="2012-07-10T16:52:00"/>
    <n v="12"/>
    <d v="2012-05-14T12:46:42"/>
    <n v="0"/>
    <n v="12.766666666666667"/>
    <n v="13"/>
    <x v="11"/>
    <n v="8.3333333333333329E-2"/>
    <n v="1.448055119047619"/>
    <b v="1"/>
  </r>
  <r>
    <n v="2975"/>
    <n v="2"/>
    <d v="2012-05-11T16:43:30"/>
    <d v="2012-07-10T16:43:00"/>
    <n v="10"/>
    <d v="2012-05-13T14:11:23"/>
    <n v="0"/>
    <n v="14.183333333333334"/>
    <n v="14"/>
    <x v="7"/>
    <n v="0.1"/>
    <n v="0.84959999999999969"/>
    <b v="1"/>
  </r>
  <r>
    <n v="2976"/>
    <n v="2"/>
    <d v="2012-05-11T17:39:13"/>
    <d v="2012-07-10T17:39:00"/>
    <n v="10"/>
    <d v="2012-05-13T10:06:19"/>
    <n v="0"/>
    <n v="10.1"/>
    <n v="10"/>
    <x v="10"/>
    <n v="0.1"/>
    <n v="0.84959999999999969"/>
    <b v="1"/>
  </r>
  <r>
    <n v="2977"/>
    <n v="10"/>
    <d v="2012-05-11T17:32:33"/>
    <d v="2012-07-10T17:32:00"/>
    <n v="1"/>
    <d v="2012-05-18T10:40:16"/>
    <n v="3"/>
    <n v="10.666666666666666"/>
    <n v="11"/>
    <x v="14"/>
    <n v="1"/>
    <n v="2.5716000000000001"/>
    <b v="1"/>
  </r>
  <r>
    <n v="2978"/>
    <n v="7"/>
    <d v="2012-05-11T18:40:36"/>
    <d v="2012-07-10T18:40:00"/>
    <n v="24"/>
    <d v="2012-05-17T10:33:31"/>
    <n v="0"/>
    <n v="10.55"/>
    <n v="11"/>
    <x v="14"/>
    <n v="4.1666666666666664E-2"/>
    <n v="1.2958049999999997"/>
    <b v="1"/>
  </r>
  <r>
    <n v="2979"/>
    <n v="1"/>
    <d v="2012-05-11T18:51:12"/>
    <d v="2012-07-10T18:51:00"/>
    <n v="12"/>
    <d v="2012-05-12T15:17:51"/>
    <n v="0"/>
    <n v="15.283333333333333"/>
    <n v="15"/>
    <x v="17"/>
    <n v="8.3333333333333329E-2"/>
    <n v="0.56619444444444444"/>
    <b v="1"/>
  </r>
  <r>
    <n v="2980"/>
    <n v="4"/>
    <d v="2012-05-11T18:42:22"/>
    <d v="2012-07-10T18:42:00"/>
    <n v="12"/>
    <d v="2012-05-13T14:42:28"/>
    <n v="0"/>
    <n v="14.7"/>
    <n v="15"/>
    <x v="17"/>
    <n v="8.3333333333333329E-2"/>
    <n v="1.448055119047619"/>
    <b v="1"/>
  </r>
  <r>
    <n v="2981"/>
    <n v="4"/>
    <d v="2012-05-11T19:05:21"/>
    <d v="2012-07-10T19:05:00"/>
    <n v="12"/>
    <d v="2012-05-16T03:05:46"/>
    <n v="0"/>
    <n v="3.0833333333333335"/>
    <n v="3"/>
    <x v="19"/>
    <n v="8.3333333333333329E-2"/>
    <n v="1.448055119047619"/>
    <b v="1"/>
  </r>
  <r>
    <n v="2982"/>
    <n v="5"/>
    <d v="2012-05-11T20:46:52"/>
    <d v="2012-07-10T20:46:00"/>
    <n v="24"/>
    <d v="2012-05-13T12:04:55"/>
    <n v="0"/>
    <n v="12.066666666666666"/>
    <n v="12"/>
    <x v="8"/>
    <n v="4.1666666666666664E-2"/>
    <n v="0.2815833333333333"/>
    <b v="1"/>
  </r>
  <r>
    <n v="2983"/>
    <n v="6"/>
    <d v="2012-05-12T00:08:38"/>
    <d v="2012-07-11T00:08:00"/>
    <n v="24"/>
    <d v="2012-05-18T12:03:19"/>
    <n v="0"/>
    <n v="12.05"/>
    <n v="12"/>
    <x v="8"/>
    <n v="4.1666666666666664E-2"/>
    <n v="0.35218749999999999"/>
    <b v="1"/>
  </r>
  <r>
    <n v="2984"/>
    <n v="3"/>
    <d v="2012-05-12T12:19:20"/>
    <d v="2012-07-11T12:19:00"/>
    <n v="24"/>
    <d v="2012-05-14T03:49:04"/>
    <n v="0"/>
    <n v="3.8166666666666664"/>
    <n v="4"/>
    <x v="24"/>
    <n v="4.1666666666666664E-2"/>
    <n v="0.18133000000000002"/>
    <b v="1"/>
  </r>
  <r>
    <n v="2985"/>
    <n v="5"/>
    <d v="2012-05-12T13:00:11"/>
    <d v="2012-07-11T13:00:00"/>
    <n v="24"/>
    <d v="2012-05-15T14:54:48"/>
    <n v="0"/>
    <n v="14.9"/>
    <n v="15"/>
    <x v="17"/>
    <n v="4.1666666666666664E-2"/>
    <n v="0.2815833333333333"/>
    <b v="1"/>
  </r>
  <r>
    <n v="2986"/>
    <n v="8"/>
    <d v="2012-05-12T14:55:06"/>
    <d v="2012-07-11T14:55:00"/>
    <n v="3"/>
    <d v="2012-05-19T13:44:07"/>
    <n v="3"/>
    <n v="13.733333333333333"/>
    <n v="14"/>
    <x v="7"/>
    <n v="0.33333333333333331"/>
    <n v="0.29998222222222221"/>
    <b v="1"/>
  </r>
  <r>
    <n v="2987"/>
    <n v="4"/>
    <d v="2012-05-12T15:21:38"/>
    <d v="2012-07-11T15:21:00"/>
    <n v="12"/>
    <d v="2012-05-15T14:05:39"/>
    <n v="0"/>
    <n v="14.083333333333334"/>
    <n v="14"/>
    <x v="7"/>
    <n v="8.3333333333333329E-2"/>
    <n v="1.448055119047619"/>
    <b v="1"/>
  </r>
  <r>
    <n v="2988"/>
    <n v="5"/>
    <d v="2012-05-12T16:15:31"/>
    <d v="2012-07-11T16:15:00"/>
    <n v="24"/>
    <d v="2012-05-16T14:00:04"/>
    <n v="0"/>
    <n v="14"/>
    <n v="14"/>
    <x v="7"/>
    <n v="4.1666666666666664E-2"/>
    <n v="0.2815833333333333"/>
    <b v="1"/>
  </r>
  <r>
    <n v="2989"/>
    <n v="5"/>
    <d v="2012-05-12T16:53:51"/>
    <d v="2012-07-11T16:53:00"/>
    <n v="24"/>
    <d v="2012-05-16T08:39:53"/>
    <n v="0"/>
    <n v="8.65"/>
    <n v="9"/>
    <x v="4"/>
    <n v="4.1666666666666664E-2"/>
    <n v="0.2815833333333333"/>
    <b v="1"/>
  </r>
  <r>
    <n v="2990"/>
    <n v="1"/>
    <d v="2012-05-12T18:15:02"/>
    <d v="2012-05-15T04:14:12"/>
    <n v="12"/>
    <s v=""/>
    <n v="0"/>
    <s v="not cancelled"/>
    <s v="not cancelled"/>
    <x v="3"/>
    <n v="8.3333333333333329E-2"/>
    <n v="0.56619444444444444"/>
    <b v="0"/>
  </r>
  <r>
    <n v="2991"/>
    <n v="1"/>
    <d v="2012-05-12T19:54:11"/>
    <d v="2012-07-11T19:54:00"/>
    <n v="8"/>
    <d v="2012-05-13T00:22:18"/>
    <n v="0"/>
    <n v="0.36666666666666664"/>
    <n v="0"/>
    <x v="2"/>
    <n v="0.125"/>
    <n v="0.84929166666666667"/>
    <b v="1"/>
  </r>
  <r>
    <n v="2992"/>
    <n v="2"/>
    <d v="2012-05-12T19:54:23"/>
    <d v="2012-07-11T19:54:00"/>
    <n v="10"/>
    <d v="2012-05-14T08:06:19"/>
    <n v="0"/>
    <n v="8.1"/>
    <n v="8"/>
    <x v="13"/>
    <n v="0.1"/>
    <n v="0.84959999999999969"/>
    <b v="1"/>
  </r>
  <r>
    <n v="2993"/>
    <n v="7"/>
    <d v="2012-05-12T19:48:36"/>
    <d v="2012-07-11T19:48:00"/>
    <n v="24"/>
    <d v="2012-06-01T10:36:01"/>
    <n v="0"/>
    <n v="10.6"/>
    <n v="11"/>
    <x v="14"/>
    <n v="4.1666666666666664E-2"/>
    <n v="1.2958049999999997"/>
    <b v="1"/>
  </r>
  <r>
    <n v="2994"/>
    <n v="7"/>
    <d v="2012-05-12T19:32:39"/>
    <d v="2012-07-11T19:32:00"/>
    <n v="24"/>
    <d v="2012-07-04T14:42:03"/>
    <n v="0"/>
    <n v="14.7"/>
    <n v="15"/>
    <x v="17"/>
    <n v="4.1666666666666664E-2"/>
    <n v="1.2958049999999997"/>
    <b v="1"/>
  </r>
  <r>
    <n v="2995"/>
    <n v="1"/>
    <d v="2012-05-12T20:10:35"/>
    <d v="2012-07-11T20:10:00"/>
    <n v="12"/>
    <d v="2012-05-14T10:24:57"/>
    <n v="0"/>
    <n v="10.4"/>
    <n v="10"/>
    <x v="10"/>
    <n v="8.3333333333333329E-2"/>
    <n v="0.56619444444444444"/>
    <b v="1"/>
  </r>
  <r>
    <n v="2996"/>
    <n v="3"/>
    <d v="2012-05-12T21:39:56"/>
    <d v="2012-07-11T21:39:00"/>
    <n v="24"/>
    <d v="2012-05-14T14:57:41"/>
    <n v="0"/>
    <n v="14.95"/>
    <n v="15"/>
    <x v="17"/>
    <n v="4.1666666666666664E-2"/>
    <n v="0.18133000000000002"/>
    <b v="1"/>
  </r>
  <r>
    <n v="2997"/>
    <n v="1"/>
    <d v="2012-05-12T21:42:45"/>
    <d v="2012-07-11T21:42:00"/>
    <n v="8"/>
    <d v="2012-05-13T08:16:59"/>
    <n v="0"/>
    <n v="8.2666666666666675"/>
    <n v="8"/>
    <x v="13"/>
    <n v="0.125"/>
    <n v="0.84929166666666667"/>
    <b v="1"/>
  </r>
  <r>
    <n v="2998"/>
    <n v="6"/>
    <d v="2012-05-12T22:35:26"/>
    <d v="2012-07-11T22:35:00"/>
    <n v="24"/>
    <d v="2012-05-16T16:43:07"/>
    <n v="0"/>
    <n v="16.716666666666665"/>
    <n v="17"/>
    <x v="20"/>
    <n v="4.1666666666666664E-2"/>
    <n v="0.35218749999999999"/>
    <b v="1"/>
  </r>
  <r>
    <n v="2999"/>
    <n v="10"/>
    <d v="2012-05-12T22:03:54"/>
    <d v="2012-05-15T08:03:20"/>
    <n v="1"/>
    <s v=""/>
    <n v="8"/>
    <s v="not cancelled"/>
    <s v="not cancelled"/>
    <x v="3"/>
    <n v="1"/>
    <n v="2.5716000000000001"/>
    <b v="0"/>
  </r>
  <r>
    <n v="3000"/>
    <n v="1"/>
    <d v="2012-05-13T06:30:10"/>
    <d v="2012-07-12T06:30:00"/>
    <n v="8"/>
    <d v="2012-05-14T13:11:02"/>
    <n v="0"/>
    <n v="13.183333333333334"/>
    <n v="13"/>
    <x v="11"/>
    <n v="0.125"/>
    <n v="0.84929166666666667"/>
    <b v="1"/>
  </r>
  <r>
    <n v="3001"/>
    <n v="2"/>
    <d v="2012-05-13T09:19:29"/>
    <d v="2012-07-12T09:19:00"/>
    <n v="10"/>
    <d v="2012-05-13T15:23:18"/>
    <n v="0"/>
    <n v="15.383333333333333"/>
    <n v="15"/>
    <x v="17"/>
    <n v="0.1"/>
    <n v="0.84959999999999969"/>
    <b v="1"/>
  </r>
  <r>
    <n v="3002"/>
    <n v="2"/>
    <d v="2012-05-13T09:44:04"/>
    <d v="2012-07-12T09:44:00"/>
    <n v="10"/>
    <d v="2012-05-13T15:28:33"/>
    <n v="0"/>
    <n v="15.466666666666667"/>
    <n v="15"/>
    <x v="17"/>
    <n v="0.1"/>
    <n v="0.84959999999999969"/>
    <b v="1"/>
  </r>
  <r>
    <n v="3003"/>
    <n v="7"/>
    <d v="2012-05-13T12:08:38"/>
    <d v="2012-07-12T12:08:00"/>
    <n v="24"/>
    <d v="2012-05-23T07:27:46"/>
    <n v="0"/>
    <n v="7.45"/>
    <n v="7"/>
    <x v="18"/>
    <n v="4.1666666666666664E-2"/>
    <n v="1.2958049999999997"/>
    <b v="1"/>
  </r>
  <r>
    <n v="3004"/>
    <n v="3"/>
    <d v="2012-05-13T15:28:44"/>
    <d v="2012-07-12T15:28:00"/>
    <n v="24"/>
    <d v="2012-05-16T14:37:43"/>
    <n v="0"/>
    <n v="14.616666666666667"/>
    <n v="15"/>
    <x v="17"/>
    <n v="4.1666666666666664E-2"/>
    <n v="0.18133000000000002"/>
    <b v="1"/>
  </r>
  <r>
    <n v="3005"/>
    <n v="2"/>
    <d v="2012-05-13T15:17:32"/>
    <d v="2012-05-17T18:16:44"/>
    <n v="10"/>
    <s v=""/>
    <n v="0"/>
    <s v="not cancelled"/>
    <s v="not cancelled"/>
    <x v="3"/>
    <n v="0.1"/>
    <n v="0.84959999999999969"/>
    <b v="0"/>
  </r>
  <r>
    <n v="3006"/>
    <n v="3"/>
    <d v="2012-05-13T16:40:58"/>
    <d v="2012-07-12T16:40:00"/>
    <n v="24"/>
    <d v="2012-05-16T11:12:14"/>
    <n v="0"/>
    <n v="11.2"/>
    <n v="11"/>
    <x v="14"/>
    <n v="4.1666666666666664E-2"/>
    <n v="0.18133000000000002"/>
    <b v="1"/>
  </r>
  <r>
    <n v="3007"/>
    <n v="5"/>
    <d v="2012-05-13T17:23:05"/>
    <d v="2012-05-16T04:22:40"/>
    <n v="24"/>
    <s v=""/>
    <n v="0"/>
    <s v="not cancelled"/>
    <s v="not cancelled"/>
    <x v="3"/>
    <n v="4.1666666666666664E-2"/>
    <n v="0.2815833333333333"/>
    <b v="0"/>
  </r>
  <r>
    <n v="3008"/>
    <n v="2"/>
    <d v="2012-05-13T17:54:06"/>
    <d v="2012-07-12T17:54:00"/>
    <n v="10"/>
    <d v="2012-05-15T15:16:21"/>
    <n v="0"/>
    <n v="15.266666666666667"/>
    <n v="15"/>
    <x v="17"/>
    <n v="0.1"/>
    <n v="0.84959999999999969"/>
    <b v="1"/>
  </r>
  <r>
    <n v="3009"/>
    <n v="2"/>
    <d v="2012-05-13T19:15:01"/>
    <d v="2012-07-12T19:15:00"/>
    <n v="10"/>
    <d v="2012-05-15T16:03:14"/>
    <n v="0"/>
    <n v="16.05"/>
    <n v="16"/>
    <x v="5"/>
    <n v="0.1"/>
    <n v="0.84959999999999969"/>
    <b v="1"/>
  </r>
  <r>
    <n v="3010"/>
    <n v="1"/>
    <d v="2012-05-13T19:02:39"/>
    <d v="2012-07-12T19:02:00"/>
    <n v="12"/>
    <d v="2012-05-14T11:18:23"/>
    <n v="0"/>
    <n v="11.3"/>
    <n v="11"/>
    <x v="14"/>
    <n v="8.3333333333333329E-2"/>
    <n v="0.56619444444444444"/>
    <b v="1"/>
  </r>
  <r>
    <n v="3011"/>
    <n v="5"/>
    <d v="2012-05-13T20:04:35"/>
    <d v="2012-07-12T20:04:00"/>
    <n v="24"/>
    <d v="2012-05-16T12:43:49"/>
    <n v="0"/>
    <n v="12.716666666666667"/>
    <n v="13"/>
    <x v="11"/>
    <n v="4.1666666666666664E-2"/>
    <n v="0.2815833333333333"/>
    <b v="1"/>
  </r>
  <r>
    <n v="3012"/>
    <n v="5"/>
    <d v="2012-05-13T20:05:29"/>
    <d v="2012-07-12T20:05:00"/>
    <n v="24"/>
    <d v="2012-05-15T20:42:33"/>
    <n v="0"/>
    <n v="20.7"/>
    <n v="21"/>
    <x v="12"/>
    <n v="4.1666666666666664E-2"/>
    <n v="0.2815833333333333"/>
    <b v="1"/>
  </r>
  <r>
    <n v="3013"/>
    <n v="4"/>
    <d v="2012-05-13T21:57:19"/>
    <d v="2012-07-12T21:57:00"/>
    <n v="12"/>
    <d v="2012-05-15T20:15:09"/>
    <n v="0"/>
    <n v="20.25"/>
    <n v="20"/>
    <x v="15"/>
    <n v="8.3333333333333329E-2"/>
    <n v="1.448055119047619"/>
    <b v="1"/>
  </r>
  <r>
    <n v="3014"/>
    <n v="1"/>
    <d v="2012-05-14T00:55:46"/>
    <d v="2012-07-13T00:55:00"/>
    <n v="12"/>
    <d v="2012-05-14T14:04:59"/>
    <n v="0"/>
    <n v="14.066666666666666"/>
    <n v="14"/>
    <x v="7"/>
    <n v="8.3333333333333329E-2"/>
    <n v="0.56619444444444444"/>
    <b v="1"/>
  </r>
  <r>
    <n v="3015"/>
    <n v="3"/>
    <d v="2012-05-14T00:55:12"/>
    <d v="2012-07-13T00:55:00"/>
    <n v="24"/>
    <d v="2012-05-16T18:41:21"/>
    <n v="0"/>
    <n v="18.683333333333334"/>
    <n v="19"/>
    <x v="6"/>
    <n v="4.1666666666666664E-2"/>
    <n v="0.18133000000000002"/>
    <b v="1"/>
  </r>
  <r>
    <n v="3016"/>
    <n v="1"/>
    <d v="2012-05-14T00:52:41"/>
    <d v="2012-07-13T00:52:00"/>
    <n v="12"/>
    <d v="2012-05-14T12:37:17"/>
    <n v="0"/>
    <n v="12.616666666666667"/>
    <n v="13"/>
    <x v="11"/>
    <n v="8.3333333333333329E-2"/>
    <n v="0.56619444444444444"/>
    <b v="1"/>
  </r>
  <r>
    <n v="3017"/>
    <n v="1"/>
    <d v="2012-05-14T01:53:43"/>
    <d v="2012-07-13T01:53:00"/>
    <n v="12"/>
    <d v="2012-05-14T22:32:29"/>
    <n v="0"/>
    <n v="22.533333333333335"/>
    <n v="23"/>
    <x v="0"/>
    <n v="8.3333333333333329E-2"/>
    <n v="0.56619444444444444"/>
    <b v="1"/>
  </r>
  <r>
    <n v="3018"/>
    <n v="5"/>
    <d v="2012-05-14T05:22:35"/>
    <d v="2012-07-13T05:22:00"/>
    <n v="24"/>
    <d v="2012-05-18T15:32:45"/>
    <n v="0"/>
    <n v="15.533333333333333"/>
    <n v="16"/>
    <x v="5"/>
    <n v="4.1666666666666664E-2"/>
    <n v="0.2815833333333333"/>
    <b v="1"/>
  </r>
  <r>
    <n v="3019"/>
    <n v="1"/>
    <d v="2012-05-14T06:01:56"/>
    <d v="2012-07-13T06:01:00"/>
    <n v="12"/>
    <d v="2012-05-15T17:46:44"/>
    <n v="0"/>
    <n v="17.766666666666666"/>
    <n v="18"/>
    <x v="1"/>
    <n v="8.3333333333333329E-2"/>
    <n v="0.56619444444444444"/>
    <b v="1"/>
  </r>
  <r>
    <n v="3020"/>
    <n v="4"/>
    <d v="2012-05-14T09:46:44"/>
    <d v="2012-07-13T09:46:00"/>
    <n v="12"/>
    <d v="2012-05-15T20:38:12"/>
    <n v="0"/>
    <n v="20.633333333333333"/>
    <n v="21"/>
    <x v="12"/>
    <n v="8.3333333333333329E-2"/>
    <n v="1.448055119047619"/>
    <b v="1"/>
  </r>
  <r>
    <n v="3021"/>
    <n v="2"/>
    <d v="2012-05-14T09:49:08"/>
    <d v="2012-07-13T09:49:00"/>
    <n v="10"/>
    <d v="2012-05-14T16:32:14"/>
    <n v="0"/>
    <n v="16.533333333333335"/>
    <n v="17"/>
    <x v="20"/>
    <n v="0.1"/>
    <n v="0.84959999999999969"/>
    <b v="1"/>
  </r>
  <r>
    <n v="3022"/>
    <n v="8"/>
    <d v="2012-05-14T09:49:17"/>
    <d v="2012-07-13T09:49:00"/>
    <n v="3"/>
    <d v="2012-05-16T21:42:39"/>
    <n v="0"/>
    <n v="21.7"/>
    <n v="22"/>
    <x v="9"/>
    <n v="0.33333333333333331"/>
    <n v="0.29998222222222221"/>
    <b v="1"/>
  </r>
  <r>
    <n v="3023"/>
    <n v="6"/>
    <d v="2012-05-14T10:58:21"/>
    <d v="2012-07-13T10:58:00"/>
    <n v="24"/>
    <d v="2012-05-21T10:04:50"/>
    <n v="0"/>
    <n v="10.066666666666666"/>
    <n v="10"/>
    <x v="10"/>
    <n v="4.1666666666666664E-2"/>
    <n v="0.35218749999999999"/>
    <b v="1"/>
  </r>
  <r>
    <n v="3024"/>
    <n v="3"/>
    <d v="2012-05-14T10:31:54"/>
    <d v="2012-07-13T10:31:00"/>
    <n v="24"/>
    <d v="2012-05-16T07:43:25"/>
    <n v="0"/>
    <n v="7.7166666666666668"/>
    <n v="8"/>
    <x v="13"/>
    <n v="4.1666666666666664E-2"/>
    <n v="0.18133000000000002"/>
    <b v="1"/>
  </r>
  <r>
    <n v="3025"/>
    <n v="3"/>
    <d v="2012-05-14T11:58:23"/>
    <d v="2012-07-13T11:58:00"/>
    <n v="24"/>
    <d v="2012-05-16T09:52:25"/>
    <n v="0"/>
    <n v="9.8666666666666671"/>
    <n v="10"/>
    <x v="10"/>
    <n v="4.1666666666666664E-2"/>
    <n v="0.18133000000000002"/>
    <b v="1"/>
  </r>
  <r>
    <n v="3026"/>
    <n v="1"/>
    <d v="2012-05-14T11:35:18"/>
    <d v="2012-05-17T01:34:33"/>
    <n v="12"/>
    <s v=""/>
    <n v="0"/>
    <s v="not cancelled"/>
    <s v="not cancelled"/>
    <x v="3"/>
    <n v="8.3333333333333329E-2"/>
    <n v="0.56619444444444444"/>
    <b v="0"/>
  </r>
  <r>
    <n v="3027"/>
    <n v="11"/>
    <d v="2012-05-14T11:49:50"/>
    <d v="2012-07-13T11:49:00"/>
    <n v="1"/>
    <d v="2012-05-21T09:04:28"/>
    <n v="2"/>
    <n v="9.0666666666666664"/>
    <n v="9"/>
    <x v="4"/>
    <n v="1"/>
    <n v="1"/>
    <b v="1"/>
  </r>
  <r>
    <n v="3028"/>
    <n v="5"/>
    <d v="2012-05-14T11:47:39"/>
    <d v="2012-07-13T11:47:00"/>
    <n v="24"/>
    <d v="2012-05-18T12:26:53"/>
    <n v="0"/>
    <n v="12.433333333333334"/>
    <n v="12"/>
    <x v="8"/>
    <n v="4.1666666666666664E-2"/>
    <n v="0.2815833333333333"/>
    <b v="1"/>
  </r>
  <r>
    <n v="3029"/>
    <n v="5"/>
    <d v="2012-05-14T12:32:22"/>
    <d v="2012-07-13T12:32:00"/>
    <n v="24"/>
    <d v="2012-05-18T14:47:54"/>
    <n v="0"/>
    <n v="14.783333333333333"/>
    <n v="15"/>
    <x v="17"/>
    <n v="4.1666666666666664E-2"/>
    <n v="0.2815833333333333"/>
    <b v="1"/>
  </r>
  <r>
    <n v="3030"/>
    <n v="1"/>
    <d v="2012-05-14T13:37:53"/>
    <d v="2012-07-13T13:37:00"/>
    <n v="8"/>
    <d v="2012-05-14T15:40:25"/>
    <n v="0"/>
    <n v="15.666666666666666"/>
    <n v="16"/>
    <x v="5"/>
    <n v="0.125"/>
    <n v="0.84929166666666667"/>
    <b v="1"/>
  </r>
  <r>
    <n v="3031"/>
    <n v="7"/>
    <d v="2012-05-14T13:52:52"/>
    <d v="2012-07-13T13:52:00"/>
    <n v="24"/>
    <d v="2012-05-30T11:41:22"/>
    <n v="0"/>
    <n v="11.683333333333334"/>
    <n v="12"/>
    <x v="8"/>
    <n v="4.1666666666666664E-2"/>
    <n v="1.2958049999999997"/>
    <b v="1"/>
  </r>
  <r>
    <n v="3032"/>
    <n v="1"/>
    <d v="2012-05-14T18:17:21"/>
    <d v="2012-07-13T18:17:00"/>
    <n v="12"/>
    <d v="2012-05-15T11:42:22"/>
    <n v="0"/>
    <n v="11.7"/>
    <n v="12"/>
    <x v="8"/>
    <n v="8.3333333333333329E-2"/>
    <n v="0.56619444444444444"/>
    <b v="1"/>
  </r>
  <r>
    <n v="3033"/>
    <n v="7"/>
    <d v="2012-05-14T19:56:13"/>
    <d v="2012-07-13T19:56:00"/>
    <n v="24"/>
    <d v="2012-06-04T03:43:53"/>
    <n v="0"/>
    <n v="3.7166666666666668"/>
    <n v="4"/>
    <x v="24"/>
    <n v="4.1666666666666664E-2"/>
    <n v="1.2958049999999997"/>
    <b v="1"/>
  </r>
  <r>
    <n v="3034"/>
    <n v="1"/>
    <d v="2012-05-14T20:33:54"/>
    <d v="2012-05-17T17:33:02"/>
    <n v="12"/>
    <s v=""/>
    <n v="0"/>
    <s v="not cancelled"/>
    <s v="not cancelled"/>
    <x v="3"/>
    <n v="8.3333333333333329E-2"/>
    <n v="0.56619444444444444"/>
    <b v="0"/>
  </r>
  <r>
    <n v="3035"/>
    <n v="2"/>
    <d v="2012-05-14T21:07:14"/>
    <d v="2012-07-13T21:07:00"/>
    <n v="10"/>
    <d v="2012-05-15T01:54:45"/>
    <n v="0"/>
    <n v="1.9"/>
    <n v="2"/>
    <x v="16"/>
    <n v="0.1"/>
    <n v="0.84959999999999969"/>
    <b v="1"/>
  </r>
  <r>
    <n v="3036"/>
    <n v="7"/>
    <d v="2012-05-15T01:19:09"/>
    <d v="2012-07-14T01:19:00"/>
    <n v="24"/>
    <d v="2012-05-19T14:29:37"/>
    <n v="0"/>
    <n v="14.483333333333333"/>
    <n v="14"/>
    <x v="7"/>
    <n v="4.1666666666666664E-2"/>
    <n v="1.2958049999999997"/>
    <b v="1"/>
  </r>
  <r>
    <n v="3037"/>
    <n v="6"/>
    <d v="2012-05-15T06:00:32"/>
    <d v="2012-05-17T08:00:27"/>
    <n v="24"/>
    <s v=""/>
    <n v="0"/>
    <s v="not cancelled"/>
    <s v="not cancelled"/>
    <x v="3"/>
    <n v="4.1666666666666664E-2"/>
    <n v="0.35218749999999999"/>
    <b v="0"/>
  </r>
  <r>
    <n v="3038"/>
    <n v="7"/>
    <d v="2012-05-15T08:40:21"/>
    <d v="2012-07-14T08:40:00"/>
    <n v="24"/>
    <d v="2012-05-20T18:30:52"/>
    <n v="0"/>
    <n v="18.5"/>
    <n v="19"/>
    <x v="6"/>
    <n v="4.1666666666666664E-2"/>
    <n v="1.2958049999999997"/>
    <b v="1"/>
  </r>
  <r>
    <n v="3039"/>
    <n v="9"/>
    <d v="2012-05-15T09:25:31"/>
    <d v="2012-07-14T09:25:00"/>
    <n v="5"/>
    <d v="2012-05-18T08:36:52"/>
    <n v="0"/>
    <n v="8.6"/>
    <n v="9"/>
    <x v="4"/>
    <n v="0.2"/>
    <n v="5.6740000000000004"/>
    <b v="1"/>
  </r>
  <r>
    <n v="3040"/>
    <n v="1"/>
    <d v="2012-05-15T09:48:10"/>
    <d v="2012-07-14T09:48:00"/>
    <n v="8"/>
    <d v="2012-05-16T13:04:59"/>
    <n v="0"/>
    <n v="13.066666666666666"/>
    <n v="13"/>
    <x v="11"/>
    <n v="0.125"/>
    <n v="0.84929166666666667"/>
    <b v="1"/>
  </r>
  <r>
    <n v="3041"/>
    <n v="3"/>
    <d v="2012-05-15T10:33:06"/>
    <d v="2012-05-18T10:32:51"/>
    <n v="24"/>
    <s v=""/>
    <n v="0"/>
    <s v="not cancelled"/>
    <s v="not cancelled"/>
    <x v="3"/>
    <n v="4.1666666666666664E-2"/>
    <n v="0.18133000000000002"/>
    <b v="0"/>
  </r>
  <r>
    <n v="3042"/>
    <n v="5"/>
    <d v="2012-05-15T12:35:06"/>
    <d v="2012-07-14T12:35:00"/>
    <n v="24"/>
    <d v="2012-05-19T12:26:06"/>
    <n v="0"/>
    <n v="12.433333333333334"/>
    <n v="12"/>
    <x v="8"/>
    <n v="4.1666666666666664E-2"/>
    <n v="0.2815833333333333"/>
    <b v="1"/>
  </r>
  <r>
    <n v="3043"/>
    <n v="4"/>
    <d v="2012-05-15T13:32:22"/>
    <d v="2012-07-14T13:32:00"/>
    <n v="12"/>
    <d v="2012-05-18T13:01:29"/>
    <n v="0"/>
    <n v="13.016666666666667"/>
    <n v="13"/>
    <x v="11"/>
    <n v="8.3333333333333329E-2"/>
    <n v="1.448055119047619"/>
    <b v="1"/>
  </r>
  <r>
    <n v="3044"/>
    <n v="1"/>
    <d v="2012-05-15T13:16:59"/>
    <d v="2012-07-14T13:16:00"/>
    <n v="12"/>
    <d v="2012-05-16T12:15:22"/>
    <n v="0"/>
    <n v="12.25"/>
    <n v="12"/>
    <x v="8"/>
    <n v="8.3333333333333329E-2"/>
    <n v="0.56619444444444444"/>
    <b v="1"/>
  </r>
  <r>
    <n v="3045"/>
    <n v="3"/>
    <d v="2012-05-15T14:23:14"/>
    <d v="2012-07-14T14:23:00"/>
    <n v="24"/>
    <d v="2012-05-18T07:22:49"/>
    <n v="0"/>
    <n v="7.3666666666666663"/>
    <n v="7"/>
    <x v="18"/>
    <n v="4.1666666666666664E-2"/>
    <n v="0.18133000000000002"/>
    <b v="1"/>
  </r>
  <r>
    <n v="3046"/>
    <n v="5"/>
    <d v="2012-05-15T15:13:10"/>
    <d v="2012-05-18T02:12:45"/>
    <n v="24"/>
    <s v=""/>
    <n v="0"/>
    <s v="not cancelled"/>
    <s v="not cancelled"/>
    <x v="3"/>
    <n v="4.1666666666666664E-2"/>
    <n v="0.2815833333333333"/>
    <b v="0"/>
  </r>
  <r>
    <n v="3047"/>
    <n v="1"/>
    <d v="2012-05-15T15:42:39"/>
    <d v="2012-07-14T15:42:00"/>
    <n v="12"/>
    <d v="2012-05-16T14:51:43"/>
    <n v="0"/>
    <n v="14.85"/>
    <n v="15"/>
    <x v="17"/>
    <n v="8.3333333333333329E-2"/>
    <n v="0.56619444444444444"/>
    <b v="1"/>
  </r>
  <r>
    <n v="3048"/>
    <n v="2"/>
    <d v="2012-05-15T16:12:55"/>
    <d v="2012-05-19T20:12:06"/>
    <n v="10"/>
    <s v=""/>
    <n v="0"/>
    <s v="not cancelled"/>
    <s v="not cancelled"/>
    <x v="3"/>
    <n v="0.1"/>
    <n v="0.84959999999999969"/>
    <b v="0"/>
  </r>
  <r>
    <n v="3049"/>
    <n v="5"/>
    <d v="2012-05-15T17:32:16"/>
    <d v="2012-05-17T18:31:43"/>
    <n v="24"/>
    <s v=""/>
    <n v="0"/>
    <s v="not cancelled"/>
    <s v="not cancelled"/>
    <x v="3"/>
    <n v="4.1666666666666664E-2"/>
    <n v="0.2815833333333333"/>
    <b v="0"/>
  </r>
  <r>
    <n v="3050"/>
    <n v="1"/>
    <d v="2012-05-15T18:04:07"/>
    <d v="2012-07-14T18:04:00"/>
    <n v="8"/>
    <d v="2012-05-16T06:04:58"/>
    <n v="0"/>
    <n v="6.0666666666666664"/>
    <n v="6"/>
    <x v="21"/>
    <n v="0.125"/>
    <n v="0.84929166666666667"/>
    <b v="1"/>
  </r>
  <r>
    <n v="3051"/>
    <n v="1"/>
    <d v="2012-05-15T19:10:51"/>
    <d v="2012-05-17T21:10:46"/>
    <n v="8"/>
    <s v=""/>
    <n v="0"/>
    <s v="not cancelled"/>
    <s v="not cancelled"/>
    <x v="3"/>
    <n v="0.125"/>
    <n v="0.84929166666666667"/>
    <b v="0"/>
  </r>
  <r>
    <n v="3052"/>
    <n v="2"/>
    <d v="2012-05-15T19:28:03"/>
    <d v="2012-07-14T19:28:00"/>
    <n v="10"/>
    <d v="2012-05-17T08:50:29"/>
    <n v="0"/>
    <n v="8.8333333333333339"/>
    <n v="9"/>
    <x v="4"/>
    <n v="0.1"/>
    <n v="0.84959999999999969"/>
    <b v="1"/>
  </r>
  <r>
    <n v="3053"/>
    <n v="1"/>
    <d v="2012-05-15T20:20:13"/>
    <d v="2012-05-18T06:19:14"/>
    <n v="8"/>
    <s v=""/>
    <n v="0"/>
    <s v="not cancelled"/>
    <s v="not cancelled"/>
    <x v="3"/>
    <n v="0.125"/>
    <n v="0.84929166666666667"/>
    <b v="0"/>
  </r>
  <r>
    <n v="3054"/>
    <n v="10"/>
    <d v="2012-05-15T22:32:00"/>
    <d v="2012-07-14T22:32:00"/>
    <n v="1"/>
    <d v="2012-05-19T12:04:37"/>
    <n v="1"/>
    <n v="12.066666666666666"/>
    <n v="12"/>
    <x v="8"/>
    <n v="1"/>
    <n v="2.5716000000000001"/>
    <b v="1"/>
  </r>
  <r>
    <n v="3055"/>
    <n v="1"/>
    <d v="2012-05-16T00:10:26"/>
    <d v="2012-07-15T00:10:00"/>
    <n v="12"/>
    <d v="2012-05-17T12:02:43"/>
    <n v="0"/>
    <n v="12.033333333333333"/>
    <n v="12"/>
    <x v="8"/>
    <n v="8.3333333333333329E-2"/>
    <n v="0.56619444444444444"/>
    <b v="1"/>
  </r>
  <r>
    <n v="3056"/>
    <n v="7"/>
    <d v="2012-05-16T01:54:45"/>
    <d v="2012-07-15T01:54:00"/>
    <n v="24"/>
    <d v="2012-05-23T06:30:48"/>
    <n v="0"/>
    <n v="6.5"/>
    <n v="7"/>
    <x v="18"/>
    <n v="4.1666666666666664E-2"/>
    <n v="1.2958049999999997"/>
    <b v="1"/>
  </r>
  <r>
    <n v="3057"/>
    <n v="3"/>
    <d v="2012-05-16T08:22:24"/>
    <d v="2012-07-15T08:22:00"/>
    <n v="24"/>
    <d v="2012-05-18T10:24:56"/>
    <n v="0"/>
    <n v="10.4"/>
    <n v="10"/>
    <x v="10"/>
    <n v="4.1666666666666664E-2"/>
    <n v="0.18133000000000002"/>
    <b v="1"/>
  </r>
  <r>
    <n v="3058"/>
    <n v="6"/>
    <d v="2012-05-16T08:10:41"/>
    <d v="2012-07-15T08:10:00"/>
    <n v="24"/>
    <d v="2012-05-20T18:58:07"/>
    <n v="0"/>
    <n v="18.966666666666665"/>
    <n v="19"/>
    <x v="6"/>
    <n v="4.1666666666666664E-2"/>
    <n v="0.35218749999999999"/>
    <b v="1"/>
  </r>
  <r>
    <n v="3059"/>
    <n v="1"/>
    <d v="2012-05-16T08:05:28"/>
    <d v="2012-07-15T08:05:00"/>
    <n v="8"/>
    <d v="2012-05-16T17:45:12"/>
    <n v="0"/>
    <n v="17.75"/>
    <n v="18"/>
    <x v="1"/>
    <n v="0.125"/>
    <n v="0.84929166666666667"/>
    <b v="1"/>
  </r>
  <r>
    <n v="3060"/>
    <n v="8"/>
    <d v="2012-05-16T08:52:57"/>
    <d v="2012-07-15T08:52:00"/>
    <n v="3"/>
    <d v="2012-05-21T10:22:32"/>
    <n v="0"/>
    <n v="10.366666666666667"/>
    <n v="10"/>
    <x v="10"/>
    <n v="0.33333333333333331"/>
    <n v="0.29998222222222221"/>
    <b v="1"/>
  </r>
  <r>
    <n v="3061"/>
    <n v="6"/>
    <d v="2012-05-16T08:49:16"/>
    <d v="2012-07-15T08:49:00"/>
    <n v="24"/>
    <d v="2012-05-20T11:40:00"/>
    <n v="0"/>
    <n v="11.666666666666666"/>
    <n v="12"/>
    <x v="8"/>
    <n v="4.1666666666666664E-2"/>
    <n v="0.35218749999999999"/>
    <b v="1"/>
  </r>
  <r>
    <n v="3062"/>
    <n v="6"/>
    <d v="2012-05-16T08:15:15"/>
    <d v="2012-07-15T08:15:00"/>
    <n v="24"/>
    <d v="2012-05-20T11:12:12"/>
    <n v="0"/>
    <n v="11.2"/>
    <n v="11"/>
    <x v="14"/>
    <n v="4.1666666666666664E-2"/>
    <n v="0.35218749999999999"/>
    <b v="1"/>
  </r>
  <r>
    <n v="3063"/>
    <n v="3"/>
    <d v="2012-05-16T08:58:06"/>
    <d v="2012-07-15T08:58:00"/>
    <n v="24"/>
    <d v="2012-05-18T11:02:35"/>
    <n v="0"/>
    <n v="11.033333333333333"/>
    <n v="11"/>
    <x v="14"/>
    <n v="4.1666666666666664E-2"/>
    <n v="0.18133000000000002"/>
    <b v="1"/>
  </r>
  <r>
    <n v="3064"/>
    <n v="7"/>
    <d v="2012-05-16T09:04:31"/>
    <d v="2012-05-18T14:04:15"/>
    <n v="24"/>
    <s v=""/>
    <n v="0"/>
    <s v="not cancelled"/>
    <s v="not cancelled"/>
    <x v="3"/>
    <n v="4.1666666666666664E-2"/>
    <n v="1.2958049999999997"/>
    <b v="0"/>
  </r>
  <r>
    <n v="3065"/>
    <n v="1"/>
    <d v="2012-05-16T09:13:27"/>
    <d v="2012-07-15T09:13:00"/>
    <n v="8"/>
    <d v="2012-05-17T15:33:32"/>
    <n v="0"/>
    <n v="15.55"/>
    <n v="16"/>
    <x v="5"/>
    <n v="0.125"/>
    <n v="0.84929166666666667"/>
    <b v="1"/>
  </r>
  <r>
    <n v="3066"/>
    <n v="3"/>
    <d v="2012-05-16T11:58:48"/>
    <d v="2012-07-15T11:58:00"/>
    <n v="24"/>
    <d v="2012-05-18T21:31:55"/>
    <n v="0"/>
    <n v="21.516666666666666"/>
    <n v="22"/>
    <x v="9"/>
    <n v="4.1666666666666664E-2"/>
    <n v="0.18133000000000002"/>
    <b v="1"/>
  </r>
  <r>
    <n v="3067"/>
    <n v="7"/>
    <d v="2012-05-16T12:32:13"/>
    <d v="2012-05-19T02:32:01"/>
    <n v="24"/>
    <s v=""/>
    <n v="0"/>
    <s v="not cancelled"/>
    <s v="not cancelled"/>
    <x v="3"/>
    <n v="4.1666666666666664E-2"/>
    <n v="1.2958049999999997"/>
    <b v="0"/>
  </r>
  <r>
    <n v="3068"/>
    <n v="1"/>
    <d v="2012-05-16T12:44:18"/>
    <d v="2012-07-15T12:44:00"/>
    <n v="12"/>
    <d v="2012-05-17T15:47:25"/>
    <n v="0"/>
    <n v="15.783333333333333"/>
    <n v="16"/>
    <x v="5"/>
    <n v="8.3333333333333329E-2"/>
    <n v="0.56619444444444444"/>
    <b v="1"/>
  </r>
  <r>
    <n v="3069"/>
    <n v="1"/>
    <d v="2012-05-16T13:26:55"/>
    <d v="2012-07-15T13:26:00"/>
    <n v="8"/>
    <d v="2012-05-16T16:15:04"/>
    <n v="0"/>
    <n v="16.25"/>
    <n v="16"/>
    <x v="5"/>
    <n v="0.125"/>
    <n v="0.84929166666666667"/>
    <b v="1"/>
  </r>
  <r>
    <n v="3070"/>
    <n v="8"/>
    <d v="2012-05-16T14:11:31"/>
    <d v="2012-07-15T14:11:00"/>
    <n v="3"/>
    <d v="2012-05-23T13:58:58"/>
    <n v="0"/>
    <n v="13.966666666666667"/>
    <n v="14"/>
    <x v="7"/>
    <n v="0.33333333333333331"/>
    <n v="0.29998222222222221"/>
    <b v="1"/>
  </r>
  <r>
    <n v="3071"/>
    <n v="2"/>
    <d v="2012-05-16T14:17:35"/>
    <d v="2012-07-15T14:17:00"/>
    <n v="10"/>
    <d v="2012-05-17T15:29:11"/>
    <n v="0"/>
    <n v="15.483333333333333"/>
    <n v="15"/>
    <x v="17"/>
    <n v="0.1"/>
    <n v="0.84959999999999969"/>
    <b v="1"/>
  </r>
  <r>
    <n v="3072"/>
    <n v="1"/>
    <d v="2012-05-16T14:50:49"/>
    <d v="2012-05-19T02:50:00"/>
    <n v="12"/>
    <d v="2012-05-17T11:53:49"/>
    <n v="0"/>
    <n v="11.883333333333333"/>
    <n v="12"/>
    <x v="8"/>
    <n v="8.3333333333333329E-2"/>
    <n v="0.56619444444444444"/>
    <b v="1"/>
  </r>
  <r>
    <n v="3073"/>
    <n v="1"/>
    <d v="2012-05-16T15:34:33"/>
    <d v="2012-07-15T15:34:00"/>
    <n v="12"/>
    <d v="2012-05-17T14:35:42"/>
    <n v="0"/>
    <n v="14.583333333333334"/>
    <n v="15"/>
    <x v="17"/>
    <n v="8.3333333333333329E-2"/>
    <n v="0.56619444444444444"/>
    <b v="1"/>
  </r>
  <r>
    <n v="3074"/>
    <n v="1"/>
    <d v="2012-05-16T17:54:36"/>
    <d v="2012-07-15T17:54:00"/>
    <n v="12"/>
    <d v="2012-05-17T09:20:51"/>
    <n v="0"/>
    <n v="9.3333333333333339"/>
    <n v="9"/>
    <x v="4"/>
    <n v="8.3333333333333329E-2"/>
    <n v="0.56619444444444444"/>
    <b v="1"/>
  </r>
  <r>
    <n v="3075"/>
    <n v="11"/>
    <d v="2012-05-16T17:04:56"/>
    <d v="2012-05-19T18:04:00"/>
    <n v="1"/>
    <s v=""/>
    <n v="0"/>
    <s v="not cancelled"/>
    <s v="not cancelled"/>
    <x v="3"/>
    <n v="1"/>
    <n v="1"/>
    <b v="0"/>
  </r>
  <r>
    <n v="3076"/>
    <n v="1"/>
    <d v="2012-05-16T17:24:29"/>
    <d v="2012-07-15T17:24:00"/>
    <n v="8"/>
    <d v="2012-05-17T10:09:40"/>
    <n v="0"/>
    <n v="10.15"/>
    <n v="10"/>
    <x v="10"/>
    <n v="0.125"/>
    <n v="0.84929166666666667"/>
    <b v="1"/>
  </r>
  <r>
    <n v="3077"/>
    <n v="11"/>
    <d v="2012-05-16T17:57:50"/>
    <d v="2012-07-15T17:57:00"/>
    <n v="1"/>
    <d v="2012-05-23T22:00:11"/>
    <n v="1"/>
    <n v="22"/>
    <n v="22"/>
    <x v="9"/>
    <n v="1"/>
    <n v="1"/>
    <b v="1"/>
  </r>
  <r>
    <n v="3078"/>
    <n v="1"/>
    <d v="2012-05-16T18:47:17"/>
    <d v="2012-07-15T18:47:00"/>
    <n v="8"/>
    <d v="2012-05-17T13:02:55"/>
    <n v="0"/>
    <n v="13.033333333333333"/>
    <n v="13"/>
    <x v="11"/>
    <n v="0.125"/>
    <n v="0.84929166666666667"/>
    <b v="1"/>
  </r>
  <r>
    <n v="3079"/>
    <n v="1"/>
    <d v="2012-05-16T20:07:42"/>
    <d v="2012-07-15T20:07:00"/>
    <n v="12"/>
    <d v="2012-05-18T23:13:11"/>
    <n v="0"/>
    <n v="23.216666666666665"/>
    <n v="23"/>
    <x v="0"/>
    <n v="8.3333333333333329E-2"/>
    <n v="0.56619444444444444"/>
    <b v="1"/>
  </r>
  <r>
    <n v="3080"/>
    <n v="1"/>
    <d v="2012-05-16T20:51:13"/>
    <d v="2012-07-15T20:51:00"/>
    <n v="12"/>
    <d v="2012-05-17T13:42:41"/>
    <n v="0"/>
    <n v="13.7"/>
    <n v="14"/>
    <x v="7"/>
    <n v="8.3333333333333329E-2"/>
    <n v="0.56619444444444444"/>
    <b v="1"/>
  </r>
  <r>
    <n v="3081"/>
    <n v="5"/>
    <d v="2012-05-16T21:55:24"/>
    <d v="2012-07-15T21:55:00"/>
    <n v="24"/>
    <d v="2012-05-19T17:35:25"/>
    <n v="0"/>
    <n v="17.583333333333332"/>
    <n v="18"/>
    <x v="1"/>
    <n v="4.1666666666666664E-2"/>
    <n v="0.2815833333333333"/>
    <b v="1"/>
  </r>
  <r>
    <n v="3082"/>
    <n v="6"/>
    <d v="2012-05-16T22:37:24"/>
    <d v="2012-05-21T02:37:00"/>
    <n v="24"/>
    <d v="2012-05-19T12:05:08"/>
    <n v="0"/>
    <n v="12.083333333333334"/>
    <n v="12"/>
    <x v="8"/>
    <n v="4.1666666666666664E-2"/>
    <n v="0.35218749999999999"/>
    <b v="1"/>
  </r>
  <r>
    <n v="3083"/>
    <n v="1"/>
    <d v="2012-05-16T22:10:32"/>
    <d v="2012-07-15T22:10:00"/>
    <n v="8"/>
    <d v="2012-05-17T11:08:13"/>
    <n v="0"/>
    <n v="11.133333333333333"/>
    <n v="11"/>
    <x v="14"/>
    <n v="0.125"/>
    <n v="0.84929166666666667"/>
    <b v="1"/>
  </r>
  <r>
    <n v="3084"/>
    <n v="1"/>
    <d v="2012-05-17T01:05:03"/>
    <d v="2012-07-16T01:05:00"/>
    <n v="12"/>
    <d v="2012-05-18T12:20:49"/>
    <n v="0"/>
    <n v="12.333333333333334"/>
    <n v="12"/>
    <x v="8"/>
    <n v="8.3333333333333329E-2"/>
    <n v="0.56619444444444444"/>
    <b v="1"/>
  </r>
  <r>
    <n v="3085"/>
    <n v="6"/>
    <d v="2012-05-17T03:18:12"/>
    <d v="2012-07-16T03:18:00"/>
    <n v="24"/>
    <d v="2012-06-05T12:53:16"/>
    <n v="0"/>
    <n v="12.883333333333333"/>
    <n v="13"/>
    <x v="11"/>
    <n v="4.1666666666666664E-2"/>
    <n v="0.35218749999999999"/>
    <b v="1"/>
  </r>
  <r>
    <n v="3086"/>
    <n v="3"/>
    <d v="2012-05-17T05:08:49"/>
    <d v="2012-07-16T05:08:00"/>
    <n v="24"/>
    <d v="2012-05-20T15:03:26"/>
    <n v="0"/>
    <n v="15.05"/>
    <n v="15"/>
    <x v="17"/>
    <n v="4.1666666666666664E-2"/>
    <n v="0.18133000000000002"/>
    <b v="1"/>
  </r>
  <r>
    <n v="3087"/>
    <n v="8"/>
    <d v="2012-05-17T07:30:12"/>
    <d v="2012-07-16T07:30:00"/>
    <n v="3"/>
    <d v="2012-05-22T09:23:54"/>
    <n v="1"/>
    <n v="9.3833333333333329"/>
    <n v="9"/>
    <x v="4"/>
    <n v="0.33333333333333331"/>
    <n v="0.29998222222222221"/>
    <b v="1"/>
  </r>
  <r>
    <n v="3088"/>
    <n v="5"/>
    <d v="2012-05-17T08:01:22"/>
    <d v="2012-07-16T08:01:00"/>
    <n v="24"/>
    <d v="2012-05-20T17:35:47"/>
    <n v="0"/>
    <n v="17.583333333333332"/>
    <n v="18"/>
    <x v="1"/>
    <n v="4.1666666666666664E-2"/>
    <n v="0.2815833333333333"/>
    <b v="1"/>
  </r>
  <r>
    <n v="3089"/>
    <n v="2"/>
    <d v="2012-05-17T08:49:25"/>
    <d v="2012-07-16T08:49:00"/>
    <n v="10"/>
    <d v="2012-05-18T18:23:54"/>
    <n v="0"/>
    <n v="18.383333333333333"/>
    <n v="18"/>
    <x v="1"/>
    <n v="0.1"/>
    <n v="0.84959999999999969"/>
    <b v="1"/>
  </r>
  <r>
    <n v="3090"/>
    <n v="2"/>
    <d v="2012-05-17T08:45:03"/>
    <d v="2012-07-16T08:45:00"/>
    <n v="10"/>
    <d v="2012-05-18T08:19:14"/>
    <n v="0"/>
    <n v="8.3166666666666664"/>
    <n v="8"/>
    <x v="13"/>
    <n v="0.1"/>
    <n v="0.84959999999999969"/>
    <b v="1"/>
  </r>
  <r>
    <n v="3091"/>
    <n v="1"/>
    <d v="2012-05-17T08:52:05"/>
    <d v="2012-07-16T08:52:00"/>
    <n v="8"/>
    <d v="2012-05-18T11:29:25"/>
    <n v="0"/>
    <n v="11.483333333333333"/>
    <n v="11"/>
    <x v="14"/>
    <n v="0.125"/>
    <n v="0.84929166666666667"/>
    <b v="1"/>
  </r>
  <r>
    <n v="3092"/>
    <n v="10"/>
    <d v="2012-05-17T08:42:19"/>
    <d v="2012-07-16T08:42:00"/>
    <n v="1"/>
    <d v="2012-05-24T17:03:12"/>
    <n v="0"/>
    <n v="17.05"/>
    <n v="17"/>
    <x v="20"/>
    <n v="1"/>
    <n v="2.5716000000000001"/>
    <b v="1"/>
  </r>
  <r>
    <n v="3093"/>
    <n v="7"/>
    <d v="2012-05-17T08:55:16"/>
    <d v="2012-07-16T08:55:00"/>
    <n v="24"/>
    <d v="2012-05-23T18:49:23"/>
    <n v="0"/>
    <n v="18.816666666666666"/>
    <n v="19"/>
    <x v="6"/>
    <n v="4.1666666666666664E-2"/>
    <n v="1.2958049999999997"/>
    <b v="1"/>
  </r>
  <r>
    <n v="3094"/>
    <n v="8"/>
    <d v="2012-05-17T08:20:35"/>
    <d v="2012-07-16T08:20:00"/>
    <n v="3"/>
    <d v="2012-05-22T17:35:57"/>
    <n v="0"/>
    <n v="17.583333333333332"/>
    <n v="18"/>
    <x v="1"/>
    <n v="0.33333333333333331"/>
    <n v="0.29998222222222221"/>
    <b v="1"/>
  </r>
  <r>
    <n v="3095"/>
    <n v="1"/>
    <d v="2012-05-17T09:46:19"/>
    <d v="2012-05-19T23:46:07"/>
    <n v="8"/>
    <s v=""/>
    <n v="0"/>
    <s v="not cancelled"/>
    <s v="not cancelled"/>
    <x v="3"/>
    <n v="0.125"/>
    <n v="0.84929166666666667"/>
    <b v="0"/>
  </r>
  <r>
    <n v="3096"/>
    <n v="5"/>
    <d v="2012-05-17T10:28:14"/>
    <d v="2012-05-19T20:27:23"/>
    <n v="24"/>
    <s v=""/>
    <n v="0"/>
    <s v="not cancelled"/>
    <s v="not cancelled"/>
    <x v="3"/>
    <n v="4.1666666666666664E-2"/>
    <n v="0.2815833333333333"/>
    <b v="0"/>
  </r>
  <r>
    <n v="3097"/>
    <n v="2"/>
    <d v="2012-05-17T10:52:06"/>
    <d v="2012-07-16T10:52:00"/>
    <n v="10"/>
    <d v="2012-05-18T10:06:32"/>
    <n v="0"/>
    <n v="10.1"/>
    <n v="10"/>
    <x v="10"/>
    <n v="0.1"/>
    <n v="0.84959999999999969"/>
    <b v="1"/>
  </r>
  <r>
    <n v="3098"/>
    <n v="2"/>
    <d v="2012-05-17T10:47:54"/>
    <d v="2012-07-16T10:47:00"/>
    <n v="10"/>
    <d v="2012-05-18T12:00:54"/>
    <n v="0"/>
    <n v="12"/>
    <n v="12"/>
    <x v="8"/>
    <n v="0.1"/>
    <n v="0.84959999999999969"/>
    <b v="1"/>
  </r>
  <r>
    <n v="3099"/>
    <n v="1"/>
    <d v="2012-05-17T11:50:29"/>
    <d v="2012-05-20T12:50:13"/>
    <n v="8"/>
    <s v=""/>
    <n v="0"/>
    <s v="not cancelled"/>
    <s v="not cancelled"/>
    <x v="3"/>
    <n v="0.125"/>
    <n v="0.84929166666666667"/>
    <b v="0"/>
  </r>
  <r>
    <n v="3100"/>
    <n v="2"/>
    <d v="2012-05-17T12:17:09"/>
    <d v="2012-07-16T12:17:00"/>
    <n v="10"/>
    <d v="2012-05-18T12:20:58"/>
    <n v="0"/>
    <n v="12.333333333333334"/>
    <n v="12"/>
    <x v="8"/>
    <n v="0.1"/>
    <n v="0.84959999999999969"/>
    <b v="1"/>
  </r>
  <r>
    <n v="3101"/>
    <n v="3"/>
    <d v="2012-05-17T13:50:49"/>
    <d v="2012-07-16T13:50:00"/>
    <n v="24"/>
    <d v="2012-05-19T12:32:13"/>
    <n v="0"/>
    <n v="12.533333333333333"/>
    <n v="13"/>
    <x v="11"/>
    <n v="4.1666666666666664E-2"/>
    <n v="0.18133000000000002"/>
    <b v="1"/>
  </r>
  <r>
    <n v="3102"/>
    <n v="1"/>
    <d v="2012-05-17T13:41:44"/>
    <d v="2012-07-16T13:41:00"/>
    <n v="12"/>
    <d v="2012-05-18T11:44:37"/>
    <n v="0"/>
    <n v="11.733333333333333"/>
    <n v="12"/>
    <x v="8"/>
    <n v="8.3333333333333329E-2"/>
    <n v="0.56619444444444444"/>
    <b v="1"/>
  </r>
  <r>
    <n v="3103"/>
    <n v="3"/>
    <d v="2012-05-17T13:42:14"/>
    <d v="2012-07-16T13:42:00"/>
    <n v="24"/>
    <d v="2012-05-19T12:50:03"/>
    <n v="0"/>
    <n v="12.833333333333334"/>
    <n v="13"/>
    <x v="11"/>
    <n v="4.1666666666666664E-2"/>
    <n v="0.18133000000000002"/>
    <b v="1"/>
  </r>
  <r>
    <n v="3104"/>
    <n v="1"/>
    <d v="2012-05-17T14:23:42"/>
    <d v="2012-05-20T01:23:12"/>
    <n v="8"/>
    <s v=""/>
    <n v="0"/>
    <s v="not cancelled"/>
    <s v="not cancelled"/>
    <x v="3"/>
    <n v="0.125"/>
    <n v="0.84929166666666667"/>
    <b v="0"/>
  </r>
  <r>
    <n v="3105"/>
    <n v="4"/>
    <d v="2012-05-17T15:12:25"/>
    <d v="2012-05-20T11:11:57"/>
    <n v="12"/>
    <s v=""/>
    <n v="0"/>
    <s v="not cancelled"/>
    <s v="not cancelled"/>
    <x v="3"/>
    <n v="8.3333333333333329E-2"/>
    <n v="1.448055119047619"/>
    <b v="0"/>
  </r>
  <r>
    <n v="3106"/>
    <n v="2"/>
    <d v="2012-05-17T16:01:54"/>
    <d v="2012-07-16T16:01:00"/>
    <n v="10"/>
    <d v="2012-05-19T15:02:53"/>
    <n v="0"/>
    <n v="15.033333333333333"/>
    <n v="15"/>
    <x v="17"/>
    <n v="0.1"/>
    <n v="0.84959999999999969"/>
    <b v="1"/>
  </r>
  <r>
    <n v="3107"/>
    <n v="3"/>
    <d v="2012-05-17T17:49:48"/>
    <d v="2012-05-21T12:49:24"/>
    <n v="24"/>
    <s v=""/>
    <n v="0"/>
    <s v="not cancelled"/>
    <s v="not cancelled"/>
    <x v="3"/>
    <n v="4.1666666666666664E-2"/>
    <n v="0.18133000000000002"/>
    <b v="0"/>
  </r>
  <r>
    <n v="3108"/>
    <n v="7"/>
    <d v="2012-05-17T19:11:45"/>
    <d v="2012-07-16T19:11:00"/>
    <n v="24"/>
    <d v="2012-06-27T11:06:11"/>
    <n v="0"/>
    <n v="11.1"/>
    <n v="11"/>
    <x v="14"/>
    <n v="4.1666666666666664E-2"/>
    <n v="1.2958049999999997"/>
    <b v="1"/>
  </r>
  <r>
    <n v="3109"/>
    <n v="1"/>
    <d v="2012-05-17T20:46:58"/>
    <d v="2012-07-16T20:46:00"/>
    <n v="12"/>
    <d v="2012-05-18T13:33:24"/>
    <n v="0"/>
    <n v="13.55"/>
    <n v="14"/>
    <x v="7"/>
    <n v="8.3333333333333329E-2"/>
    <n v="0.56619444444444444"/>
    <b v="1"/>
  </r>
  <r>
    <n v="3110"/>
    <n v="1"/>
    <d v="2012-05-17T20:49:02"/>
    <d v="2012-07-16T20:49:00"/>
    <n v="12"/>
    <d v="2012-05-18T08:57:56"/>
    <n v="0"/>
    <n v="8.9499999999999993"/>
    <n v="9"/>
    <x v="4"/>
    <n v="8.3333333333333329E-2"/>
    <n v="0.56619444444444444"/>
    <b v="1"/>
  </r>
  <r>
    <n v="3111"/>
    <n v="6"/>
    <d v="2012-05-17T20:04:23"/>
    <d v="2012-07-16T20:04:00"/>
    <n v="24"/>
    <d v="2012-06-09T13:26:38"/>
    <n v="0"/>
    <n v="13.433333333333334"/>
    <n v="13"/>
    <x v="11"/>
    <n v="4.1666666666666664E-2"/>
    <n v="0.35218749999999999"/>
    <b v="1"/>
  </r>
  <r>
    <n v="3112"/>
    <n v="11"/>
    <d v="2012-05-17T21:19:57"/>
    <d v="2012-07-16T21:19:00"/>
    <n v="1"/>
    <d v="2012-05-24T13:38:56"/>
    <n v="3"/>
    <n v="13.633333333333333"/>
    <n v="14"/>
    <x v="7"/>
    <n v="1"/>
    <n v="1"/>
    <b v="1"/>
  </r>
  <r>
    <n v="3113"/>
    <n v="5"/>
    <d v="2012-05-18T05:42:55"/>
    <d v="2012-07-17T05:42:00"/>
    <n v="24"/>
    <d v="2012-05-28T11:44:34"/>
    <n v="0"/>
    <n v="11.733333333333333"/>
    <n v="12"/>
    <x v="8"/>
    <n v="4.1666666666666664E-2"/>
    <n v="0.2815833333333333"/>
    <b v="1"/>
  </r>
  <r>
    <n v="3114"/>
    <n v="1"/>
    <d v="2012-05-18T06:43:16"/>
    <d v="2012-07-17T06:43:00"/>
    <n v="8"/>
    <d v="2012-05-19T07:14:07"/>
    <n v="0"/>
    <n v="7.2333333333333334"/>
    <n v="7"/>
    <x v="18"/>
    <n v="0.125"/>
    <n v="0.84929166666666667"/>
    <b v="1"/>
  </r>
  <r>
    <n v="3115"/>
    <n v="3"/>
    <d v="2012-05-18T08:39:22"/>
    <d v="2012-07-17T08:39:00"/>
    <n v="24"/>
    <d v="2012-05-20T09:16:21"/>
    <n v="0"/>
    <n v="9.2666666666666675"/>
    <n v="9"/>
    <x v="4"/>
    <n v="4.1666666666666664E-2"/>
    <n v="0.18133000000000002"/>
    <b v="1"/>
  </r>
  <r>
    <n v="3116"/>
    <n v="8"/>
    <d v="2012-05-18T08:03:48"/>
    <d v="2012-05-22T16:03:00"/>
    <n v="3"/>
    <s v=""/>
    <n v="0"/>
    <s v="not cancelled"/>
    <s v="not cancelled"/>
    <x v="3"/>
    <n v="0.33333333333333331"/>
    <n v="0.29998222222222221"/>
    <b v="0"/>
  </r>
  <r>
    <n v="3117"/>
    <n v="1"/>
    <d v="2012-05-18T09:05:25"/>
    <d v="2012-07-17T09:05:00"/>
    <n v="8"/>
    <d v="2012-05-18T21:18:07"/>
    <n v="0"/>
    <n v="21.3"/>
    <n v="21"/>
    <x v="12"/>
    <n v="0.125"/>
    <n v="0.84929166666666667"/>
    <b v="1"/>
  </r>
  <r>
    <n v="3118"/>
    <n v="8"/>
    <d v="2012-05-18T09:29:31"/>
    <d v="2012-07-17T09:29:00"/>
    <n v="3"/>
    <d v="2012-05-21T15:10:15"/>
    <n v="0"/>
    <n v="15.166666666666666"/>
    <n v="15"/>
    <x v="17"/>
    <n v="0.33333333333333331"/>
    <n v="0.29998222222222221"/>
    <b v="1"/>
  </r>
  <r>
    <n v="3119"/>
    <n v="4"/>
    <d v="2012-05-18T10:44:03"/>
    <d v="2012-07-17T10:44:00"/>
    <n v="12"/>
    <d v="2012-05-21T11:58:21"/>
    <n v="0"/>
    <n v="11.966666666666667"/>
    <n v="12"/>
    <x v="8"/>
    <n v="8.3333333333333329E-2"/>
    <n v="1.448055119047619"/>
    <b v="1"/>
  </r>
  <r>
    <n v="3120"/>
    <n v="3"/>
    <d v="2012-05-18T10:01:54"/>
    <d v="2012-07-17T10:01:00"/>
    <n v="24"/>
    <d v="2012-05-21T10:44:21"/>
    <n v="0"/>
    <n v="10.733333333333333"/>
    <n v="11"/>
    <x v="14"/>
    <n v="4.1666666666666664E-2"/>
    <n v="0.18133000000000002"/>
    <b v="1"/>
  </r>
  <r>
    <n v="3121"/>
    <n v="4"/>
    <d v="2012-05-18T10:02:51"/>
    <d v="2012-07-17T10:02:00"/>
    <n v="12"/>
    <d v="2012-05-21T09:03:43"/>
    <n v="0"/>
    <n v="9.0500000000000007"/>
    <n v="9"/>
    <x v="4"/>
    <n v="8.3333333333333329E-2"/>
    <n v="1.448055119047619"/>
    <b v="1"/>
  </r>
  <r>
    <n v="3122"/>
    <n v="5"/>
    <d v="2012-05-18T12:22:16"/>
    <d v="2012-07-17T12:22:00"/>
    <n v="24"/>
    <d v="2012-05-22T07:32:45"/>
    <n v="0"/>
    <n v="7.5333333333333332"/>
    <n v="8"/>
    <x v="13"/>
    <n v="4.1666666666666664E-2"/>
    <n v="0.2815833333333333"/>
    <b v="1"/>
  </r>
  <r>
    <n v="3123"/>
    <n v="7"/>
    <d v="2012-05-18T15:27:28"/>
    <d v="2012-05-21T11:26:50"/>
    <n v="24"/>
    <s v=""/>
    <n v="0"/>
    <s v="not cancelled"/>
    <s v="not cancelled"/>
    <x v="3"/>
    <n v="4.1666666666666664E-2"/>
    <n v="1.2958049999999997"/>
    <b v="0"/>
  </r>
  <r>
    <n v="3124"/>
    <n v="1"/>
    <d v="2012-05-18T16:50:45"/>
    <d v="2012-05-22T08:49:52"/>
    <n v="12"/>
    <s v=""/>
    <n v="0"/>
    <s v="not cancelled"/>
    <s v="not cancelled"/>
    <x v="3"/>
    <n v="8.3333333333333329E-2"/>
    <n v="0.56619444444444444"/>
    <b v="0"/>
  </r>
  <r>
    <n v="3125"/>
    <n v="6"/>
    <d v="2012-05-18T16:23:04"/>
    <d v="2012-07-17T16:23:00"/>
    <n v="24"/>
    <d v="2012-05-30T13:58:06"/>
    <n v="0"/>
    <n v="13.966666666666667"/>
    <n v="14"/>
    <x v="7"/>
    <n v="4.1666666666666664E-2"/>
    <n v="0.35218749999999999"/>
    <b v="1"/>
  </r>
  <r>
    <n v="3126"/>
    <n v="1"/>
    <d v="2012-05-18T16:52:56"/>
    <d v="2012-07-17T16:52:00"/>
    <n v="12"/>
    <d v="2012-05-19T21:23:48"/>
    <n v="0"/>
    <n v="21.383333333333333"/>
    <n v="21"/>
    <x v="12"/>
    <n v="8.3333333333333329E-2"/>
    <n v="0.56619444444444444"/>
    <b v="1"/>
  </r>
  <r>
    <n v="3127"/>
    <n v="1"/>
    <d v="2012-05-18T16:01:40"/>
    <d v="2012-05-23T11:01:00"/>
    <n v="8"/>
    <d v="2012-05-19T14:53:04"/>
    <n v="0"/>
    <n v="14.883333333333333"/>
    <n v="15"/>
    <x v="17"/>
    <n v="0.125"/>
    <n v="0.84929166666666667"/>
    <b v="1"/>
  </r>
  <r>
    <n v="3128"/>
    <n v="5"/>
    <d v="2012-05-18T16:46:01"/>
    <d v="2012-07-17T16:46:00"/>
    <n v="24"/>
    <d v="2012-05-23T20:47:41"/>
    <n v="0"/>
    <n v="20.783333333333335"/>
    <n v="21"/>
    <x v="12"/>
    <n v="4.1666666666666664E-2"/>
    <n v="0.2815833333333333"/>
    <b v="1"/>
  </r>
  <r>
    <n v="3129"/>
    <n v="1"/>
    <d v="2012-05-18T16:17:17"/>
    <d v="2012-07-17T16:17:00"/>
    <n v="8"/>
    <d v="2012-05-19T18:24:25"/>
    <n v="0"/>
    <n v="18.399999999999999"/>
    <n v="18"/>
    <x v="1"/>
    <n v="0.125"/>
    <n v="0.84929166666666667"/>
    <b v="1"/>
  </r>
  <r>
    <n v="3130"/>
    <n v="3"/>
    <d v="2012-05-18T17:34:51"/>
    <d v="2012-07-17T17:34:00"/>
    <n v="24"/>
    <d v="2012-05-21T13:36:32"/>
    <n v="0"/>
    <n v="13.6"/>
    <n v="14"/>
    <x v="7"/>
    <n v="4.1666666666666664E-2"/>
    <n v="0.18133000000000002"/>
    <b v="1"/>
  </r>
  <r>
    <n v="3131"/>
    <n v="1"/>
    <d v="2012-05-18T17:02:27"/>
    <d v="2012-05-22T05:02:00"/>
    <n v="12"/>
    <d v="2012-05-19T12:34:40"/>
    <n v="0"/>
    <n v="12.566666666666666"/>
    <n v="13"/>
    <x v="11"/>
    <n v="8.3333333333333329E-2"/>
    <n v="0.56619444444444444"/>
    <b v="1"/>
  </r>
  <r>
    <n v="3132"/>
    <n v="6"/>
    <d v="2012-05-18T22:52:47"/>
    <d v="2012-05-22T09:51:51"/>
    <n v="24"/>
    <s v=""/>
    <n v="0"/>
    <s v="not cancelled"/>
    <s v="not cancelled"/>
    <x v="3"/>
    <n v="4.1666666666666664E-2"/>
    <n v="0.35218749999999999"/>
    <b v="0"/>
  </r>
  <r>
    <n v="3133"/>
    <n v="6"/>
    <d v="2012-05-19T02:07:43"/>
    <d v="2012-07-18T02:07:00"/>
    <n v="24"/>
    <d v="2012-05-25T07:28:40"/>
    <n v="0"/>
    <n v="7.4666666666666668"/>
    <n v="7"/>
    <x v="18"/>
    <n v="4.1666666666666664E-2"/>
    <n v="0.35218749999999999"/>
    <b v="1"/>
  </r>
  <r>
    <n v="3134"/>
    <n v="1"/>
    <d v="2012-05-19T04:43:12"/>
    <d v="2012-07-18T04:43:00"/>
    <n v="8"/>
    <d v="2012-05-20T10:53:22"/>
    <n v="0"/>
    <n v="10.883333333333333"/>
    <n v="11"/>
    <x v="14"/>
    <n v="0.125"/>
    <n v="0.84929166666666667"/>
    <b v="1"/>
  </r>
  <r>
    <n v="3135"/>
    <n v="6"/>
    <d v="2012-05-19T06:55:36"/>
    <d v="2012-07-18T06:55:00"/>
    <n v="24"/>
    <d v="2012-05-22T17:06:25"/>
    <n v="0"/>
    <n v="17.100000000000001"/>
    <n v="17"/>
    <x v="20"/>
    <n v="4.1666666666666664E-2"/>
    <n v="0.35218749999999999"/>
    <b v="1"/>
  </r>
  <r>
    <n v="3136"/>
    <n v="1"/>
    <d v="2012-05-19T07:19:21"/>
    <d v="2012-07-18T07:19:00"/>
    <n v="8"/>
    <d v="2012-05-20T16:01:38"/>
    <n v="0"/>
    <n v="16.016666666666666"/>
    <n v="16"/>
    <x v="5"/>
    <n v="0.125"/>
    <n v="0.84929166666666667"/>
    <b v="1"/>
  </r>
  <r>
    <n v="3137"/>
    <n v="3"/>
    <d v="2012-05-19T08:20:51"/>
    <d v="2012-07-18T08:20:00"/>
    <n v="24"/>
    <d v="2012-05-21T09:40:59"/>
    <n v="0"/>
    <n v="9.6666666666666661"/>
    <n v="10"/>
    <x v="10"/>
    <n v="4.1666666666666664E-2"/>
    <n v="0.18133000000000002"/>
    <b v="1"/>
  </r>
  <r>
    <n v="3138"/>
    <n v="5"/>
    <d v="2012-05-19T09:43:03"/>
    <d v="2012-07-18T09:43:00"/>
    <n v="24"/>
    <d v="2012-05-20T15:41:47"/>
    <n v="0"/>
    <n v="15.683333333333334"/>
    <n v="16"/>
    <x v="5"/>
    <n v="4.1666666666666664E-2"/>
    <n v="0.2815833333333333"/>
    <b v="1"/>
  </r>
  <r>
    <n v="3139"/>
    <n v="1"/>
    <d v="2012-05-19T09:06:22"/>
    <d v="2012-07-18T09:06:00"/>
    <n v="8"/>
    <d v="2012-05-19T11:24:13"/>
    <n v="0"/>
    <n v="11.4"/>
    <n v="11"/>
    <x v="14"/>
    <n v="0.125"/>
    <n v="0.84929166666666667"/>
    <b v="1"/>
  </r>
  <r>
    <n v="3140"/>
    <n v="9"/>
    <d v="2012-05-19T09:42:09"/>
    <d v="2012-05-24T02:42:00"/>
    <n v="5"/>
    <d v="2012-05-22T08:13:43"/>
    <n v="0"/>
    <n v="8.2166666666666668"/>
    <n v="8"/>
    <x v="13"/>
    <n v="0.2"/>
    <n v="5.6740000000000004"/>
    <b v="1"/>
  </r>
  <r>
    <n v="3141"/>
    <n v="9"/>
    <d v="2012-05-19T09:36:09"/>
    <d v="2012-07-18T09:36:00"/>
    <n v="5"/>
    <d v="2012-05-22T07:42:30"/>
    <n v="0"/>
    <n v="7.7"/>
    <n v="8"/>
    <x v="13"/>
    <n v="0.2"/>
    <n v="5.6740000000000004"/>
    <b v="1"/>
  </r>
  <r>
    <n v="3142"/>
    <n v="1"/>
    <d v="2012-05-19T10:14:39"/>
    <d v="2012-05-21T13:14:14"/>
    <n v="8"/>
    <s v=""/>
    <n v="0"/>
    <s v="not cancelled"/>
    <s v="not cancelled"/>
    <x v="3"/>
    <n v="0.125"/>
    <n v="0.84929166666666667"/>
    <b v="0"/>
  </r>
  <r>
    <n v="3143"/>
    <n v="2"/>
    <d v="2012-05-19T10:50:20"/>
    <d v="2012-07-18T10:50:00"/>
    <n v="10"/>
    <d v="2012-05-20T09:29:35"/>
    <n v="0"/>
    <n v="9.4833333333333325"/>
    <n v="9"/>
    <x v="4"/>
    <n v="0.1"/>
    <n v="0.84959999999999969"/>
    <b v="1"/>
  </r>
  <r>
    <n v="3144"/>
    <n v="2"/>
    <d v="2012-05-19T12:47:05"/>
    <d v="2012-07-18T12:47:00"/>
    <n v="10"/>
    <d v="2012-05-20T16:33:01"/>
    <n v="0"/>
    <n v="16.55"/>
    <n v="17"/>
    <x v="20"/>
    <n v="0.1"/>
    <n v="0.84959999999999969"/>
    <b v="1"/>
  </r>
  <r>
    <n v="3145"/>
    <n v="1"/>
    <d v="2012-05-19T12:47:43"/>
    <d v="2012-07-18T12:47:00"/>
    <n v="8"/>
    <d v="2012-05-20T12:12:30"/>
    <n v="0"/>
    <n v="12.2"/>
    <n v="12"/>
    <x v="8"/>
    <n v="0.125"/>
    <n v="0.84929166666666667"/>
    <b v="1"/>
  </r>
  <r>
    <n v="3146"/>
    <n v="5"/>
    <d v="2012-05-19T12:49:20"/>
    <d v="2012-07-18T12:49:00"/>
    <n v="24"/>
    <d v="2012-05-23T09:33:09"/>
    <n v="0"/>
    <n v="9.5500000000000007"/>
    <n v="10"/>
    <x v="10"/>
    <n v="4.1666666666666664E-2"/>
    <n v="0.2815833333333333"/>
    <b v="1"/>
  </r>
  <r>
    <n v="3147"/>
    <n v="1"/>
    <d v="2012-05-19T12:20:32"/>
    <d v="2012-07-18T12:20:00"/>
    <n v="12"/>
    <d v="2012-05-20T11:01:33"/>
    <n v="0"/>
    <n v="11.016666666666667"/>
    <n v="11"/>
    <x v="14"/>
    <n v="8.3333333333333329E-2"/>
    <n v="0.56619444444444444"/>
    <b v="1"/>
  </r>
  <r>
    <n v="3148"/>
    <n v="2"/>
    <d v="2012-05-19T14:40:26"/>
    <d v="2012-07-18T14:40:00"/>
    <n v="10"/>
    <d v="2012-05-21T10:44:00"/>
    <n v="0"/>
    <n v="10.733333333333333"/>
    <n v="11"/>
    <x v="14"/>
    <n v="0.1"/>
    <n v="0.84959999999999969"/>
    <b v="1"/>
  </r>
  <r>
    <n v="3149"/>
    <n v="1"/>
    <d v="2012-05-19T16:33:40"/>
    <d v="2012-07-18T16:33:00"/>
    <n v="12"/>
    <d v="2012-05-20T15:23:34"/>
    <n v="0"/>
    <n v="15.383333333333333"/>
    <n v="15"/>
    <x v="17"/>
    <n v="8.3333333333333329E-2"/>
    <n v="0.56619444444444444"/>
    <b v="1"/>
  </r>
  <r>
    <n v="3150"/>
    <n v="8"/>
    <d v="2012-05-19T18:31:37"/>
    <d v="2012-07-18T18:31:00"/>
    <n v="3"/>
    <d v="2012-05-26T07:15:20"/>
    <n v="1"/>
    <n v="7.25"/>
    <n v="7"/>
    <x v="18"/>
    <n v="0.33333333333333331"/>
    <n v="0.29998222222222221"/>
    <b v="1"/>
  </r>
  <r>
    <n v="3151"/>
    <n v="4"/>
    <d v="2012-05-19T19:58:11"/>
    <d v="2012-07-18T19:58:00"/>
    <n v="12"/>
    <d v="2012-05-23T16:47:18"/>
    <n v="0"/>
    <n v="16.783333333333335"/>
    <n v="17"/>
    <x v="20"/>
    <n v="8.3333333333333329E-2"/>
    <n v="1.448055119047619"/>
    <b v="1"/>
  </r>
  <r>
    <n v="3152"/>
    <n v="6"/>
    <d v="2012-05-19T20:35:41"/>
    <d v="2012-07-18T20:35:00"/>
    <n v="24"/>
    <d v="2012-05-26T20:46:27"/>
    <n v="0"/>
    <n v="20.766666666666666"/>
    <n v="21"/>
    <x v="12"/>
    <n v="4.1666666666666664E-2"/>
    <n v="0.35218749999999999"/>
    <b v="1"/>
  </r>
  <r>
    <n v="3153"/>
    <n v="5"/>
    <d v="2012-05-19T21:32:51"/>
    <d v="2012-05-23T20:32:00"/>
    <n v="24"/>
    <d v="2012-05-22T21:49:37"/>
    <n v="0"/>
    <n v="21.816666666666666"/>
    <n v="22"/>
    <x v="9"/>
    <n v="4.1666666666666664E-2"/>
    <n v="0.2815833333333333"/>
    <b v="1"/>
  </r>
  <r>
    <n v="3154"/>
    <n v="6"/>
    <d v="2012-05-19T21:39:53"/>
    <d v="2012-07-18T21:39:00"/>
    <n v="24"/>
    <d v="2012-05-23T21:07:57"/>
    <n v="0"/>
    <n v="21.116666666666667"/>
    <n v="21"/>
    <x v="12"/>
    <n v="4.1666666666666664E-2"/>
    <n v="0.35218749999999999"/>
    <b v="1"/>
  </r>
  <r>
    <n v="3155"/>
    <n v="1"/>
    <d v="2012-05-19T22:51:01"/>
    <d v="2012-07-18T22:51:00"/>
    <n v="8"/>
    <d v="2012-05-20T12:05:43"/>
    <n v="0"/>
    <n v="12.083333333333334"/>
    <n v="12"/>
    <x v="8"/>
    <n v="0.125"/>
    <n v="0.84929166666666667"/>
    <b v="1"/>
  </r>
  <r>
    <n v="3156"/>
    <n v="6"/>
    <d v="2012-05-19T23:51:24"/>
    <d v="2012-07-18T23:51:00"/>
    <n v="24"/>
    <d v="2012-05-26T13:22:02"/>
    <n v="0"/>
    <n v="13.366666666666667"/>
    <n v="13"/>
    <x v="11"/>
    <n v="4.1666666666666664E-2"/>
    <n v="0.35218749999999999"/>
    <b v="1"/>
  </r>
  <r>
    <n v="3157"/>
    <n v="5"/>
    <d v="2012-05-19T23:43:23"/>
    <d v="2012-07-18T23:43:00"/>
    <n v="24"/>
    <d v="2012-05-20T20:14:32"/>
    <n v="0"/>
    <n v="20.233333333333334"/>
    <n v="20"/>
    <x v="15"/>
    <n v="4.1666666666666664E-2"/>
    <n v="0.2815833333333333"/>
    <b v="1"/>
  </r>
  <r>
    <n v="3158"/>
    <n v="6"/>
    <d v="2012-05-20T00:15:19"/>
    <d v="2012-05-22T13:14:19"/>
    <n v="24"/>
    <s v=""/>
    <n v="0"/>
    <s v="not cancelled"/>
    <s v="not cancelled"/>
    <x v="3"/>
    <n v="4.1666666666666664E-2"/>
    <n v="0.35218749999999999"/>
    <b v="0"/>
  </r>
  <r>
    <n v="3159"/>
    <n v="2"/>
    <d v="2012-05-20T06:37:07"/>
    <d v="2012-07-19T06:37:00"/>
    <n v="10"/>
    <d v="2012-05-21T15:46:28"/>
    <n v="0"/>
    <n v="15.766666666666667"/>
    <n v="16"/>
    <x v="5"/>
    <n v="0.1"/>
    <n v="0.84959999999999969"/>
    <b v="1"/>
  </r>
  <r>
    <n v="3160"/>
    <n v="1"/>
    <d v="2012-05-20T06:29:37"/>
    <d v="2012-05-24T11:29:00"/>
    <n v="12"/>
    <d v="2012-05-21T14:52:08"/>
    <n v="0"/>
    <n v="14.866666666666667"/>
    <n v="15"/>
    <x v="17"/>
    <n v="8.3333333333333329E-2"/>
    <n v="0.56619444444444444"/>
    <b v="1"/>
  </r>
  <r>
    <n v="3161"/>
    <n v="9"/>
    <d v="2012-05-20T09:53:52"/>
    <d v="2012-07-19T09:53:00"/>
    <n v="5"/>
    <d v="2012-05-23T13:03:03"/>
    <n v="0"/>
    <n v="13.05"/>
    <n v="13"/>
    <x v="11"/>
    <n v="0.2"/>
    <n v="5.6740000000000004"/>
    <b v="1"/>
  </r>
  <r>
    <n v="3162"/>
    <n v="7"/>
    <d v="2012-05-20T09:31:16"/>
    <d v="2012-05-22T11:30:39"/>
    <n v="24"/>
    <s v=""/>
    <n v="0"/>
    <s v="not cancelled"/>
    <s v="not cancelled"/>
    <x v="3"/>
    <n v="4.1666666666666664E-2"/>
    <n v="1.2958049999999997"/>
    <b v="0"/>
  </r>
  <r>
    <n v="3163"/>
    <n v="9"/>
    <d v="2012-05-20T09:54:24"/>
    <d v="2012-07-19T09:54:00"/>
    <n v="5"/>
    <d v="2012-05-23T15:26:20"/>
    <n v="1"/>
    <n v="15.433333333333334"/>
    <n v="15"/>
    <x v="17"/>
    <n v="0.2"/>
    <n v="5.6740000000000004"/>
    <b v="1"/>
  </r>
  <r>
    <n v="3164"/>
    <n v="8"/>
    <d v="2012-05-20T09:30:49"/>
    <d v="2012-07-19T09:30:00"/>
    <n v="3"/>
    <d v="2012-05-24T18:03:31"/>
    <n v="0"/>
    <n v="18.05"/>
    <n v="18"/>
    <x v="1"/>
    <n v="0.33333333333333331"/>
    <n v="0.29998222222222221"/>
    <b v="1"/>
  </r>
  <r>
    <n v="3165"/>
    <n v="5"/>
    <d v="2012-05-20T09:58:23"/>
    <d v="2012-07-19T09:58:00"/>
    <n v="24"/>
    <d v="2012-05-22T15:56:12"/>
    <n v="0"/>
    <n v="15.933333333333334"/>
    <n v="16"/>
    <x v="5"/>
    <n v="4.1666666666666664E-2"/>
    <n v="0.2815833333333333"/>
    <b v="1"/>
  </r>
  <r>
    <n v="3166"/>
    <n v="1"/>
    <d v="2012-05-20T10:58:32"/>
    <d v="2012-07-19T10:58:00"/>
    <n v="8"/>
    <d v="2012-05-21T09:32:12"/>
    <n v="0"/>
    <n v="9.5333333333333332"/>
    <n v="10"/>
    <x v="10"/>
    <n v="0.125"/>
    <n v="0.84929166666666667"/>
    <b v="1"/>
  </r>
  <r>
    <n v="3167"/>
    <n v="2"/>
    <d v="2012-05-20T10:54:15"/>
    <d v="2012-07-19T10:54:00"/>
    <n v="10"/>
    <d v="2012-05-21T10:21:39"/>
    <n v="0"/>
    <n v="10.35"/>
    <n v="10"/>
    <x v="10"/>
    <n v="0.1"/>
    <n v="0.84959999999999969"/>
    <b v="1"/>
  </r>
  <r>
    <n v="3168"/>
    <n v="2"/>
    <d v="2012-05-20T10:36:21"/>
    <d v="2012-05-23T16:36:00"/>
    <n v="10"/>
    <d v="2012-05-21T10:52:21"/>
    <n v="0"/>
    <n v="10.866666666666667"/>
    <n v="11"/>
    <x v="14"/>
    <n v="0.1"/>
    <n v="0.84959999999999969"/>
    <b v="1"/>
  </r>
  <r>
    <n v="3169"/>
    <n v="5"/>
    <d v="2012-05-20T11:36:27"/>
    <d v="2012-07-19T11:36:00"/>
    <n v="24"/>
    <d v="2012-05-24T10:40:30"/>
    <n v="0"/>
    <n v="10.666666666666666"/>
    <n v="11"/>
    <x v="14"/>
    <n v="4.1666666666666664E-2"/>
    <n v="0.2815833333333333"/>
    <b v="1"/>
  </r>
  <r>
    <n v="3170"/>
    <n v="1"/>
    <d v="2012-05-20T11:04:44"/>
    <d v="2012-05-24T01:04:29"/>
    <n v="8"/>
    <s v=""/>
    <n v="0"/>
    <s v="not cancelled"/>
    <s v="not cancelled"/>
    <x v="3"/>
    <n v="0.125"/>
    <n v="0.84929166666666667"/>
    <b v="0"/>
  </r>
  <r>
    <n v="3171"/>
    <n v="3"/>
    <d v="2012-05-20T11:39:29"/>
    <d v="2012-05-23T07:39:00"/>
    <n v="24"/>
    <d v="2012-05-22T19:45:51"/>
    <n v="0"/>
    <n v="19.75"/>
    <n v="20"/>
    <x v="15"/>
    <n v="4.1666666666666664E-2"/>
    <n v="0.18133000000000002"/>
    <b v="1"/>
  </r>
  <r>
    <n v="3172"/>
    <n v="2"/>
    <d v="2012-05-20T11:03:20"/>
    <d v="2012-07-19T11:03:00"/>
    <n v="10"/>
    <d v="2012-05-21T09:00:45"/>
    <n v="0"/>
    <n v="9"/>
    <n v="9"/>
    <x v="4"/>
    <n v="0.1"/>
    <n v="0.84959999999999969"/>
    <b v="1"/>
  </r>
  <r>
    <n v="3173"/>
    <n v="4"/>
    <d v="2012-05-20T11:03:13"/>
    <d v="2012-07-19T11:03:00"/>
    <n v="12"/>
    <d v="2012-05-23T06:44:46"/>
    <n v="0"/>
    <n v="6.7333333333333334"/>
    <n v="7"/>
    <x v="18"/>
    <n v="8.3333333333333329E-2"/>
    <n v="1.448055119047619"/>
    <b v="1"/>
  </r>
  <r>
    <n v="3174"/>
    <n v="3"/>
    <d v="2012-05-20T11:13:24"/>
    <d v="2012-05-22T18:13:00"/>
    <n v="24"/>
    <s v=""/>
    <n v="0"/>
    <s v="not cancelled"/>
    <s v="not cancelled"/>
    <x v="3"/>
    <n v="4.1666666666666664E-2"/>
    <n v="0.18133000000000002"/>
    <b v="0"/>
  </r>
  <r>
    <n v="3175"/>
    <n v="1"/>
    <d v="2012-05-20T12:50:19"/>
    <d v="2012-05-24T16:49:31"/>
    <n v="8"/>
    <s v=""/>
    <n v="0"/>
    <s v="not cancelled"/>
    <s v="not cancelled"/>
    <x v="3"/>
    <n v="0.125"/>
    <n v="0.84929166666666667"/>
    <b v="0"/>
  </r>
  <r>
    <n v="3176"/>
    <n v="1"/>
    <d v="2012-05-20T14:34:15"/>
    <d v="2012-07-19T14:34:00"/>
    <n v="8"/>
    <d v="2012-05-21T11:55:40"/>
    <n v="0"/>
    <n v="11.916666666666666"/>
    <n v="12"/>
    <x v="8"/>
    <n v="0.125"/>
    <n v="0.84929166666666667"/>
    <b v="1"/>
  </r>
  <r>
    <n v="3177"/>
    <n v="1"/>
    <d v="2012-05-20T16:14:27"/>
    <d v="2012-07-19T16:14:00"/>
    <n v="12"/>
    <d v="2012-05-21T07:32:51"/>
    <n v="0"/>
    <n v="7.5333333333333332"/>
    <n v="8"/>
    <x v="13"/>
    <n v="8.3333333333333329E-2"/>
    <n v="0.56619444444444444"/>
    <b v="1"/>
  </r>
  <r>
    <n v="3178"/>
    <n v="1"/>
    <d v="2012-05-20T18:24:05"/>
    <d v="2012-05-24T09:24:03"/>
    <n v="8"/>
    <s v=""/>
    <n v="0"/>
    <s v="not cancelled"/>
    <s v="not cancelled"/>
    <x v="3"/>
    <n v="0.125"/>
    <n v="0.84929166666666667"/>
    <b v="0"/>
  </r>
  <r>
    <n v="3179"/>
    <n v="3"/>
    <d v="2012-05-20T21:27:24"/>
    <d v="2012-05-23T06:26:59"/>
    <n v="24"/>
    <s v=""/>
    <n v="0"/>
    <s v="not cancelled"/>
    <s v="not cancelled"/>
    <x v="3"/>
    <n v="4.1666666666666664E-2"/>
    <n v="0.18133000000000002"/>
    <b v="0"/>
  </r>
  <r>
    <n v="3180"/>
    <n v="1"/>
    <d v="2012-05-21T00:21:31"/>
    <d v="2012-07-20T00:21:00"/>
    <n v="12"/>
    <d v="2012-05-21T14:11:20"/>
    <n v="0"/>
    <n v="14.183333333333334"/>
    <n v="14"/>
    <x v="7"/>
    <n v="8.3333333333333329E-2"/>
    <n v="0.56619444444444444"/>
    <b v="1"/>
  </r>
  <r>
    <n v="3181"/>
    <n v="3"/>
    <d v="2012-05-21T05:49:05"/>
    <d v="2012-07-20T05:49:00"/>
    <n v="24"/>
    <d v="2012-05-23T10:40:18"/>
    <n v="0"/>
    <n v="10.666666666666666"/>
    <n v="11"/>
    <x v="14"/>
    <n v="4.1666666666666664E-2"/>
    <n v="0.18133000000000002"/>
    <b v="1"/>
  </r>
  <r>
    <n v="3182"/>
    <n v="3"/>
    <d v="2012-05-21T05:24:48"/>
    <d v="2012-05-24T08:24:00"/>
    <n v="24"/>
    <d v="2012-05-23T10:18:17"/>
    <n v="0"/>
    <n v="10.3"/>
    <n v="10"/>
    <x v="10"/>
    <n v="4.1666666666666664E-2"/>
    <n v="0.18133000000000002"/>
    <b v="1"/>
  </r>
  <r>
    <n v="3183"/>
    <n v="2"/>
    <d v="2012-05-21T06:23:44"/>
    <d v="2012-07-20T06:23:00"/>
    <n v="10"/>
    <d v="2012-05-23T15:34:19"/>
    <n v="0"/>
    <n v="15.566666666666666"/>
    <n v="16"/>
    <x v="5"/>
    <n v="0.1"/>
    <n v="0.84959999999999969"/>
    <b v="1"/>
  </r>
  <r>
    <n v="3184"/>
    <n v="5"/>
    <d v="2012-05-21T09:30:03"/>
    <d v="2012-05-24T15:29:30"/>
    <n v="24"/>
    <s v=""/>
    <n v="0"/>
    <s v="not cancelled"/>
    <s v="not cancelled"/>
    <x v="3"/>
    <n v="4.1666666666666664E-2"/>
    <n v="0.2815833333333333"/>
    <b v="0"/>
  </r>
  <r>
    <n v="3185"/>
    <n v="9"/>
    <d v="2012-05-21T09:16:21"/>
    <d v="2012-07-20T09:16:00"/>
    <n v="5"/>
    <d v="2012-05-24T02:23:20"/>
    <n v="0"/>
    <n v="2.3833333333333333"/>
    <n v="2"/>
    <x v="16"/>
    <n v="0.2"/>
    <n v="5.6740000000000004"/>
    <b v="1"/>
  </r>
  <r>
    <n v="3186"/>
    <n v="1"/>
    <d v="2012-05-21T10:26:15"/>
    <d v="2012-05-24T10:25:31"/>
    <n v="8"/>
    <s v=""/>
    <n v="0"/>
    <s v="not cancelled"/>
    <s v="not cancelled"/>
    <x v="3"/>
    <n v="0.125"/>
    <n v="0.84929166666666667"/>
    <b v="0"/>
  </r>
  <r>
    <n v="3187"/>
    <n v="3"/>
    <d v="2012-05-21T10:44:08"/>
    <d v="2012-07-20T10:44:00"/>
    <n v="24"/>
    <d v="2012-05-23T10:11:49"/>
    <n v="0"/>
    <n v="10.183333333333334"/>
    <n v="10"/>
    <x v="10"/>
    <n v="4.1666666666666664E-2"/>
    <n v="0.18133000000000002"/>
    <b v="1"/>
  </r>
  <r>
    <n v="3188"/>
    <n v="11"/>
    <d v="2012-05-21T10:24:43"/>
    <d v="2012-05-24T11:24:27"/>
    <n v="1"/>
    <s v=""/>
    <n v="2"/>
    <s v="not cancelled"/>
    <s v="not cancelled"/>
    <x v="3"/>
    <n v="1"/>
    <n v="1"/>
    <b v="0"/>
  </r>
  <r>
    <n v="3189"/>
    <n v="4"/>
    <d v="2012-05-21T11:44:35"/>
    <d v="2012-07-20T11:44:00"/>
    <n v="12"/>
    <d v="2012-05-24T10:26:49"/>
    <n v="0"/>
    <n v="10.433333333333334"/>
    <n v="10"/>
    <x v="10"/>
    <n v="8.3333333333333329E-2"/>
    <n v="1.448055119047619"/>
    <b v="1"/>
  </r>
  <r>
    <n v="3190"/>
    <n v="7"/>
    <d v="2012-05-21T11:52:17"/>
    <d v="2012-05-23T18:52:00"/>
    <n v="24"/>
    <s v=""/>
    <n v="0"/>
    <s v="not cancelled"/>
    <s v="not cancelled"/>
    <x v="3"/>
    <n v="4.1666666666666664E-2"/>
    <n v="1.2958049999999997"/>
    <b v="0"/>
  </r>
  <r>
    <n v="3191"/>
    <n v="7"/>
    <d v="2012-05-21T11:46:06"/>
    <d v="2012-07-20T11:46:00"/>
    <n v="24"/>
    <d v="2012-06-03T12:09:09"/>
    <n v="0"/>
    <n v="12.15"/>
    <n v="12"/>
    <x v="8"/>
    <n v="4.1666666666666664E-2"/>
    <n v="1.2958049999999997"/>
    <b v="1"/>
  </r>
  <r>
    <n v="3192"/>
    <n v="1"/>
    <d v="2012-05-21T11:26:37"/>
    <d v="2012-07-20T11:26:00"/>
    <n v="12"/>
    <d v="2012-05-22T02:11:47"/>
    <n v="0"/>
    <n v="2.1833333333333331"/>
    <n v="2"/>
    <x v="16"/>
    <n v="8.3333333333333329E-2"/>
    <n v="0.56619444444444444"/>
    <b v="1"/>
  </r>
  <r>
    <n v="3193"/>
    <n v="1"/>
    <d v="2012-05-21T12:35:35"/>
    <d v="2012-05-23T13:35:14"/>
    <n v="12"/>
    <s v=""/>
    <n v="0"/>
    <s v="not cancelled"/>
    <s v="not cancelled"/>
    <x v="3"/>
    <n v="8.3333333333333329E-2"/>
    <n v="0.56619444444444444"/>
    <b v="0"/>
  </r>
  <r>
    <n v="3194"/>
    <n v="1"/>
    <d v="2012-05-21T13:27:26"/>
    <d v="2012-07-20T13:27:00"/>
    <n v="8"/>
    <d v="2012-05-22T07:07:33"/>
    <n v="0"/>
    <n v="7.1166666666666663"/>
    <n v="7"/>
    <x v="18"/>
    <n v="0.125"/>
    <n v="0.84929166666666667"/>
    <b v="1"/>
  </r>
  <r>
    <n v="3195"/>
    <n v="2"/>
    <d v="2012-05-21T13:17:26"/>
    <d v="2012-07-20T13:17:00"/>
    <n v="10"/>
    <d v="2012-05-23T00:22:35"/>
    <n v="0"/>
    <n v="0.36666666666666664"/>
    <n v="0"/>
    <x v="2"/>
    <n v="0.1"/>
    <n v="0.84959999999999969"/>
    <b v="1"/>
  </r>
  <r>
    <n v="3196"/>
    <n v="4"/>
    <d v="2012-05-21T13:07:49"/>
    <d v="2012-07-20T13:07:00"/>
    <n v="12"/>
    <d v="2012-05-23T12:10:57"/>
    <n v="0"/>
    <n v="12.166666666666666"/>
    <n v="12"/>
    <x v="8"/>
    <n v="8.3333333333333329E-2"/>
    <n v="1.448055119047619"/>
    <b v="1"/>
  </r>
  <r>
    <n v="3197"/>
    <n v="1"/>
    <d v="2012-05-21T13:34:03"/>
    <d v="2012-07-20T13:34:00"/>
    <n v="12"/>
    <d v="2012-05-22T15:29:35"/>
    <n v="0"/>
    <n v="15.483333333333333"/>
    <n v="15"/>
    <x v="17"/>
    <n v="8.3333333333333329E-2"/>
    <n v="0.56619444444444444"/>
    <b v="1"/>
  </r>
  <r>
    <n v="3198"/>
    <n v="3"/>
    <d v="2012-05-21T13:47:09"/>
    <d v="2012-07-20T13:47:00"/>
    <n v="24"/>
    <d v="2012-05-23T08:52:27"/>
    <n v="0"/>
    <n v="8.8666666666666671"/>
    <n v="9"/>
    <x v="4"/>
    <n v="4.1666666666666664E-2"/>
    <n v="0.18133000000000002"/>
    <b v="1"/>
  </r>
  <r>
    <n v="3199"/>
    <n v="5"/>
    <d v="2012-05-21T14:33:05"/>
    <d v="2012-07-20T14:33:00"/>
    <n v="24"/>
    <d v="2012-05-26T09:20:00"/>
    <n v="0"/>
    <n v="9.3333333333333339"/>
    <n v="9"/>
    <x v="4"/>
    <n v="4.1666666666666664E-2"/>
    <n v="0.2815833333333333"/>
    <b v="1"/>
  </r>
  <r>
    <n v="3200"/>
    <n v="1"/>
    <d v="2012-05-21T15:07:02"/>
    <d v="2012-07-20T15:07:00"/>
    <n v="8"/>
    <d v="2012-05-22T20:33:44"/>
    <n v="0"/>
    <n v="20.55"/>
    <n v="21"/>
    <x v="12"/>
    <n v="0.125"/>
    <n v="0.84929166666666667"/>
    <b v="1"/>
  </r>
  <r>
    <n v="3201"/>
    <n v="1"/>
    <d v="2012-05-21T15:36:41"/>
    <d v="2012-07-20T15:36:00"/>
    <n v="8"/>
    <d v="2012-05-22T09:56:23"/>
    <n v="0"/>
    <n v="9.9333333333333336"/>
    <n v="10"/>
    <x v="10"/>
    <n v="0.125"/>
    <n v="0.84929166666666667"/>
    <b v="1"/>
  </r>
  <r>
    <n v="3202"/>
    <n v="4"/>
    <d v="2012-05-21T16:52:43"/>
    <d v="2012-05-26T04:52:00"/>
    <n v="12"/>
    <d v="2012-05-24T07:50:05"/>
    <n v="0"/>
    <n v="7.833333333333333"/>
    <n v="8"/>
    <x v="13"/>
    <n v="8.3333333333333329E-2"/>
    <n v="1.448055119047619"/>
    <b v="1"/>
  </r>
  <r>
    <n v="3203"/>
    <n v="1"/>
    <d v="2012-05-21T16:15:53"/>
    <d v="2012-07-20T16:15:00"/>
    <n v="8"/>
    <d v="2012-05-21T17:13:33"/>
    <n v="0"/>
    <n v="17.216666666666665"/>
    <n v="17"/>
    <x v="20"/>
    <n v="0.125"/>
    <n v="0.84929166666666667"/>
    <b v="1"/>
  </r>
  <r>
    <n v="3204"/>
    <n v="1"/>
    <d v="2012-05-21T17:01:21"/>
    <d v="2012-07-20T17:01:00"/>
    <n v="8"/>
    <d v="2012-05-21T18:42:49"/>
    <n v="0"/>
    <n v="18.7"/>
    <n v="19"/>
    <x v="6"/>
    <n v="0.125"/>
    <n v="0.84929166666666667"/>
    <b v="1"/>
  </r>
  <r>
    <n v="3205"/>
    <n v="2"/>
    <d v="2012-05-21T17:42:38"/>
    <d v="2012-07-20T17:42:00"/>
    <n v="10"/>
    <d v="2012-05-22T17:13:42"/>
    <n v="0"/>
    <n v="17.216666666666665"/>
    <n v="17"/>
    <x v="20"/>
    <n v="0.1"/>
    <n v="0.84959999999999969"/>
    <b v="1"/>
  </r>
  <r>
    <n v="3206"/>
    <n v="1"/>
    <d v="2012-05-21T17:42:22"/>
    <d v="2012-07-20T17:42:00"/>
    <n v="12"/>
    <d v="2012-05-22T15:39:13"/>
    <n v="0"/>
    <n v="15.65"/>
    <n v="16"/>
    <x v="5"/>
    <n v="8.3333333333333329E-2"/>
    <n v="0.56619444444444444"/>
    <b v="1"/>
  </r>
  <r>
    <n v="3207"/>
    <n v="1"/>
    <d v="2012-05-21T17:45:16"/>
    <d v="2012-07-20T17:45:00"/>
    <n v="12"/>
    <d v="2012-05-22T11:20:06"/>
    <n v="0"/>
    <n v="11.333333333333334"/>
    <n v="11"/>
    <x v="14"/>
    <n v="8.3333333333333329E-2"/>
    <n v="0.56619444444444444"/>
    <b v="1"/>
  </r>
  <r>
    <n v="3208"/>
    <n v="7"/>
    <d v="2012-05-21T17:21:36"/>
    <d v="2012-05-26T05:20:42"/>
    <n v="24"/>
    <s v=""/>
    <n v="0"/>
    <s v="not cancelled"/>
    <s v="not cancelled"/>
    <x v="3"/>
    <n v="4.1666666666666664E-2"/>
    <n v="1.2958049999999997"/>
    <b v="0"/>
  </r>
  <r>
    <n v="3209"/>
    <n v="5"/>
    <d v="2012-05-21T17:47:41"/>
    <d v="2012-05-25T07:46:44"/>
    <n v="24"/>
    <s v=""/>
    <n v="0"/>
    <s v="not cancelled"/>
    <s v="not cancelled"/>
    <x v="3"/>
    <n v="4.1666666666666664E-2"/>
    <n v="0.2815833333333333"/>
    <b v="0"/>
  </r>
  <r>
    <n v="3210"/>
    <n v="7"/>
    <d v="2012-05-21T18:34:36"/>
    <d v="2012-07-20T18:34:00"/>
    <n v="24"/>
    <d v="2012-05-28T15:07:11"/>
    <n v="0"/>
    <n v="15.116666666666667"/>
    <n v="15"/>
    <x v="17"/>
    <n v="4.1666666666666664E-2"/>
    <n v="1.2958049999999997"/>
    <b v="1"/>
  </r>
  <r>
    <n v="3211"/>
    <n v="1"/>
    <d v="2012-05-21T18:39:16"/>
    <d v="2012-07-20T18:39:00"/>
    <n v="8"/>
    <d v="2012-05-22T11:21:03"/>
    <n v="0"/>
    <n v="11.35"/>
    <n v="11"/>
    <x v="14"/>
    <n v="0.125"/>
    <n v="0.84929166666666667"/>
    <b v="1"/>
  </r>
  <r>
    <n v="3212"/>
    <n v="8"/>
    <d v="2012-05-21T18:38:24"/>
    <d v="2012-07-20T18:38:00"/>
    <n v="3"/>
    <d v="2012-05-26T13:24:10"/>
    <n v="1"/>
    <n v="13.4"/>
    <n v="13"/>
    <x v="11"/>
    <n v="0.33333333333333331"/>
    <n v="0.29998222222222221"/>
    <b v="1"/>
  </r>
  <r>
    <n v="3213"/>
    <n v="6"/>
    <d v="2012-05-21T20:05:06"/>
    <d v="2012-07-20T20:05:00"/>
    <n v="24"/>
    <d v="2012-05-27T20:37:23"/>
    <n v="0"/>
    <n v="20.616666666666667"/>
    <n v="21"/>
    <x v="12"/>
    <n v="4.1666666666666664E-2"/>
    <n v="0.35218749999999999"/>
    <b v="1"/>
  </r>
  <r>
    <n v="3214"/>
    <n v="5"/>
    <d v="2012-05-21T23:18:21"/>
    <d v="2012-07-20T23:18:00"/>
    <n v="24"/>
    <d v="2012-05-24T18:38:07"/>
    <n v="0"/>
    <n v="18.633333333333333"/>
    <n v="19"/>
    <x v="6"/>
    <n v="4.1666666666666664E-2"/>
    <n v="0.2815833333333333"/>
    <b v="1"/>
  </r>
  <r>
    <n v="3215"/>
    <n v="1"/>
    <d v="2012-05-22T00:04:45"/>
    <d v="2012-07-21T00:04:00"/>
    <n v="12"/>
    <d v="2012-05-23T11:02:27"/>
    <n v="0"/>
    <n v="11.033333333333333"/>
    <n v="11"/>
    <x v="14"/>
    <n v="8.3333333333333329E-2"/>
    <n v="0.56619444444444444"/>
    <b v="1"/>
  </r>
  <r>
    <n v="3216"/>
    <n v="3"/>
    <d v="2012-05-22T03:34:23"/>
    <d v="2012-07-21T03:34:00"/>
    <n v="24"/>
    <d v="2012-05-24T04:37:41"/>
    <n v="0"/>
    <n v="4.6166666666666671"/>
    <n v="5"/>
    <x v="22"/>
    <n v="4.1666666666666664E-2"/>
    <n v="0.18133000000000002"/>
    <b v="1"/>
  </r>
  <r>
    <n v="3217"/>
    <n v="11"/>
    <d v="2012-05-22T06:32:17"/>
    <d v="2012-07-21T06:32:00"/>
    <n v="1"/>
    <d v="2012-05-29T15:06:57"/>
    <n v="2"/>
    <n v="15.1"/>
    <n v="15"/>
    <x v="17"/>
    <n v="1"/>
    <n v="1"/>
    <b v="1"/>
  </r>
  <r>
    <n v="3218"/>
    <n v="7"/>
    <d v="2012-05-22T08:08:43"/>
    <d v="2012-07-21T08:08:00"/>
    <n v="24"/>
    <d v="2012-05-31T19:21:20"/>
    <n v="0"/>
    <n v="19.350000000000001"/>
    <n v="19"/>
    <x v="6"/>
    <n v="4.1666666666666664E-2"/>
    <n v="1.2958049999999997"/>
    <b v="1"/>
  </r>
  <r>
    <n v="3219"/>
    <n v="9"/>
    <d v="2012-05-22T09:12:49"/>
    <d v="2012-07-21T09:12:00"/>
    <n v="5"/>
    <d v="2012-05-25T15:12:42"/>
    <n v="0"/>
    <n v="15.2"/>
    <n v="15"/>
    <x v="17"/>
    <n v="0.2"/>
    <n v="5.6740000000000004"/>
    <b v="1"/>
  </r>
  <r>
    <n v="3220"/>
    <n v="2"/>
    <d v="2012-05-22T10:29:34"/>
    <d v="2012-07-21T10:29:00"/>
    <n v="10"/>
    <d v="2012-05-23T15:46:36"/>
    <n v="0"/>
    <n v="15.766666666666667"/>
    <n v="16"/>
    <x v="5"/>
    <n v="0.1"/>
    <n v="0.84959999999999969"/>
    <b v="1"/>
  </r>
  <r>
    <n v="3221"/>
    <n v="3"/>
    <d v="2012-05-22T10:27:07"/>
    <d v="2012-07-21T10:27:00"/>
    <n v="24"/>
    <d v="2012-05-24T15:00:40"/>
    <n v="0"/>
    <n v="15"/>
    <n v="15"/>
    <x v="17"/>
    <n v="4.1666666666666664E-2"/>
    <n v="0.18133000000000002"/>
    <b v="1"/>
  </r>
  <r>
    <n v="3222"/>
    <n v="6"/>
    <d v="2012-05-22T10:52:52"/>
    <d v="2012-07-21T10:52:00"/>
    <n v="24"/>
    <d v="2012-05-28T11:48:13"/>
    <n v="0"/>
    <n v="11.8"/>
    <n v="12"/>
    <x v="8"/>
    <n v="4.1666666666666664E-2"/>
    <n v="0.35218749999999999"/>
    <b v="1"/>
  </r>
  <r>
    <n v="3223"/>
    <n v="6"/>
    <d v="2012-05-22T11:41:40"/>
    <d v="2012-07-21T11:41:00"/>
    <n v="24"/>
    <d v="2012-05-28T04:34:14"/>
    <n v="0"/>
    <n v="4.5666666666666664"/>
    <n v="5"/>
    <x v="22"/>
    <n v="4.1666666666666664E-2"/>
    <n v="0.35218749999999999"/>
    <b v="1"/>
  </r>
  <r>
    <n v="3224"/>
    <n v="1"/>
    <d v="2012-05-22T16:33:16"/>
    <d v="2012-07-21T16:33:00"/>
    <n v="12"/>
    <d v="2012-05-23T12:47:03"/>
    <n v="0"/>
    <n v="12.783333333333333"/>
    <n v="13"/>
    <x v="11"/>
    <n v="8.3333333333333329E-2"/>
    <n v="0.56619444444444444"/>
    <b v="1"/>
  </r>
  <r>
    <n v="3225"/>
    <n v="1"/>
    <d v="2012-05-22T16:26:39"/>
    <d v="2012-07-21T16:26:00"/>
    <n v="12"/>
    <d v="2012-05-23T20:41:38"/>
    <n v="0"/>
    <n v="20.683333333333334"/>
    <n v="21"/>
    <x v="12"/>
    <n v="8.3333333333333329E-2"/>
    <n v="0.56619444444444444"/>
    <b v="1"/>
  </r>
  <r>
    <n v="3226"/>
    <n v="4"/>
    <d v="2012-05-22T16:11:07"/>
    <d v="2012-07-21T16:11:00"/>
    <n v="12"/>
    <d v="2012-05-26T22:28:43"/>
    <n v="0"/>
    <n v="22.466666666666665"/>
    <n v="22"/>
    <x v="9"/>
    <n v="8.3333333333333329E-2"/>
    <n v="1.448055119047619"/>
    <b v="1"/>
  </r>
  <r>
    <n v="3227"/>
    <n v="3"/>
    <d v="2012-05-22T17:39:08"/>
    <d v="2012-05-25T21:38:31"/>
    <n v="24"/>
    <s v=""/>
    <n v="0"/>
    <s v="not cancelled"/>
    <s v="not cancelled"/>
    <x v="3"/>
    <n v="4.1666666666666664E-2"/>
    <n v="0.18133000000000002"/>
    <b v="0"/>
  </r>
  <r>
    <n v="3228"/>
    <n v="8"/>
    <d v="2012-05-22T18:40:34"/>
    <d v="2012-07-21T18:40:00"/>
    <n v="3"/>
    <d v="2012-05-29T11:17:59"/>
    <n v="1"/>
    <n v="11.283333333333333"/>
    <n v="11"/>
    <x v="14"/>
    <n v="0.33333333333333331"/>
    <n v="0.29998222222222221"/>
    <b v="1"/>
  </r>
  <r>
    <n v="3229"/>
    <n v="1"/>
    <d v="2012-05-22T20:45:34"/>
    <d v="2012-07-21T20:45:00"/>
    <n v="12"/>
    <d v="2012-05-24T10:07:33"/>
    <n v="0"/>
    <n v="10.116666666666667"/>
    <n v="10"/>
    <x v="10"/>
    <n v="8.3333333333333329E-2"/>
    <n v="0.56619444444444444"/>
    <b v="1"/>
  </r>
  <r>
    <n v="3230"/>
    <n v="6"/>
    <d v="2012-05-22T20:04:19"/>
    <d v="2012-07-21T20:04:00"/>
    <n v="24"/>
    <d v="2012-05-26T14:16:26"/>
    <n v="0"/>
    <n v="14.266666666666667"/>
    <n v="14"/>
    <x v="7"/>
    <n v="4.1666666666666664E-2"/>
    <n v="0.35218749999999999"/>
    <b v="1"/>
  </r>
  <r>
    <n v="3231"/>
    <n v="1"/>
    <d v="2012-05-22T20:26:38"/>
    <d v="2012-07-21T20:26:00"/>
    <n v="8"/>
    <d v="2012-05-23T00:51:43"/>
    <n v="0"/>
    <n v="0.85"/>
    <n v="1"/>
    <x v="23"/>
    <n v="0.125"/>
    <n v="0.84929166666666667"/>
    <b v="1"/>
  </r>
  <r>
    <n v="3232"/>
    <n v="2"/>
    <d v="2012-05-22T21:21:21"/>
    <d v="2012-07-21T21:21:00"/>
    <n v="10"/>
    <d v="2012-05-23T23:30:33"/>
    <n v="0"/>
    <n v="23.5"/>
    <n v="24"/>
    <x v="2"/>
    <n v="0.1"/>
    <n v="0.84959999999999969"/>
    <b v="1"/>
  </r>
  <r>
    <n v="3233"/>
    <n v="1"/>
    <d v="2012-05-22T23:24:21"/>
    <d v="2012-07-21T23:24:00"/>
    <n v="8"/>
    <d v="2012-05-23T13:45:22"/>
    <n v="0"/>
    <n v="13.75"/>
    <n v="14"/>
    <x v="7"/>
    <n v="0.125"/>
    <n v="0.84929166666666667"/>
    <b v="1"/>
  </r>
  <r>
    <n v="3234"/>
    <n v="1"/>
    <d v="2012-05-23T00:55:35"/>
    <d v="2012-07-22T00:55:00"/>
    <n v="8"/>
    <d v="2012-05-23T14:56:00"/>
    <n v="0"/>
    <n v="14.933333333333334"/>
    <n v="15"/>
    <x v="17"/>
    <n v="0.125"/>
    <n v="0.84929166666666667"/>
    <b v="1"/>
  </r>
  <r>
    <n v="3235"/>
    <n v="3"/>
    <d v="2012-05-23T05:01:39"/>
    <d v="2012-07-22T05:01:00"/>
    <n v="24"/>
    <d v="2012-05-26T09:57:25"/>
    <n v="0"/>
    <n v="9.9499999999999993"/>
    <n v="10"/>
    <x v="10"/>
    <n v="4.1666666666666664E-2"/>
    <n v="0.18133000000000002"/>
    <b v="1"/>
  </r>
  <r>
    <n v="3236"/>
    <n v="6"/>
    <d v="2012-05-23T06:45:44"/>
    <d v="2012-07-22T06:45:00"/>
    <n v="24"/>
    <d v="2012-05-26T17:55:24"/>
    <n v="0"/>
    <n v="17.916666666666668"/>
    <n v="18"/>
    <x v="1"/>
    <n v="4.1666666666666664E-2"/>
    <n v="0.35218749999999999"/>
    <b v="1"/>
  </r>
  <r>
    <n v="3237"/>
    <n v="2"/>
    <d v="2012-05-23T06:42:39"/>
    <d v="2012-07-22T06:42:00"/>
    <n v="10"/>
    <d v="2012-05-25T14:48:03"/>
    <n v="0"/>
    <n v="14.8"/>
    <n v="15"/>
    <x v="17"/>
    <n v="0.1"/>
    <n v="0.84959999999999969"/>
    <b v="1"/>
  </r>
  <r>
    <n v="3238"/>
    <n v="6"/>
    <d v="2012-05-23T08:18:40"/>
    <d v="2012-05-26T08:18:00"/>
    <n v="24"/>
    <s v=""/>
    <n v="0"/>
    <s v="not cancelled"/>
    <s v="not cancelled"/>
    <x v="3"/>
    <n v="4.1666666666666664E-2"/>
    <n v="0.35218749999999999"/>
    <b v="0"/>
  </r>
  <r>
    <n v="3239"/>
    <n v="4"/>
    <d v="2012-05-23T08:37:02"/>
    <d v="2012-07-22T08:37:00"/>
    <n v="12"/>
    <d v="2012-05-25T13:46:14"/>
    <n v="0"/>
    <n v="13.766666666666667"/>
    <n v="14"/>
    <x v="7"/>
    <n v="8.3333333333333329E-2"/>
    <n v="1.448055119047619"/>
    <b v="1"/>
  </r>
  <r>
    <n v="3240"/>
    <n v="3"/>
    <d v="2012-05-23T08:06:54"/>
    <d v="2012-07-22T08:06:00"/>
    <n v="24"/>
    <d v="2012-05-25T16:45:36"/>
    <n v="0"/>
    <n v="16.75"/>
    <n v="17"/>
    <x v="20"/>
    <n v="4.1666666666666664E-2"/>
    <n v="0.18133000000000002"/>
    <b v="1"/>
  </r>
  <r>
    <n v="3241"/>
    <n v="1"/>
    <d v="2012-05-23T08:04:28"/>
    <d v="2012-07-22T08:04:00"/>
    <n v="8"/>
    <d v="2012-05-23T10:37:25"/>
    <n v="0"/>
    <n v="10.616666666666667"/>
    <n v="11"/>
    <x v="14"/>
    <n v="0.125"/>
    <n v="0.84929166666666667"/>
    <b v="1"/>
  </r>
  <r>
    <n v="3242"/>
    <n v="6"/>
    <d v="2012-05-23T08:40:46"/>
    <d v="2012-07-22T08:40:00"/>
    <n v="24"/>
    <d v="2012-05-27T13:15:18"/>
    <n v="0"/>
    <n v="13.25"/>
    <n v="13"/>
    <x v="11"/>
    <n v="4.1666666666666664E-2"/>
    <n v="0.35218749999999999"/>
    <b v="1"/>
  </r>
  <r>
    <n v="3243"/>
    <n v="2"/>
    <d v="2012-05-23T08:54:02"/>
    <d v="2012-07-22T08:54:00"/>
    <n v="10"/>
    <d v="2012-05-24T15:25:35"/>
    <n v="0"/>
    <n v="15.416666666666666"/>
    <n v="15"/>
    <x v="17"/>
    <n v="0.1"/>
    <n v="0.84959999999999969"/>
    <b v="1"/>
  </r>
  <r>
    <n v="3244"/>
    <n v="3"/>
    <d v="2012-05-23T09:00:48"/>
    <d v="2012-05-25T23:00:03"/>
    <n v="24"/>
    <s v=""/>
    <n v="0"/>
    <s v="not cancelled"/>
    <s v="not cancelled"/>
    <x v="3"/>
    <n v="4.1666666666666664E-2"/>
    <n v="0.18133000000000002"/>
    <b v="0"/>
  </r>
  <r>
    <n v="3245"/>
    <n v="1"/>
    <d v="2012-05-23T09:17:04"/>
    <d v="2012-07-22T09:17:00"/>
    <n v="8"/>
    <d v="2012-05-23T13:19:15"/>
    <n v="0"/>
    <n v="13.316666666666666"/>
    <n v="13"/>
    <x v="11"/>
    <n v="0.125"/>
    <n v="0.84929166666666667"/>
    <b v="1"/>
  </r>
  <r>
    <n v="3246"/>
    <n v="1"/>
    <d v="2012-05-23T11:42:36"/>
    <d v="2012-05-27T13:41:41"/>
    <n v="12"/>
    <s v=""/>
    <n v="0"/>
    <s v="not cancelled"/>
    <s v="not cancelled"/>
    <x v="3"/>
    <n v="8.3333333333333329E-2"/>
    <n v="0.56619444444444444"/>
    <b v="0"/>
  </r>
  <r>
    <n v="3247"/>
    <n v="6"/>
    <d v="2012-05-23T11:19:16"/>
    <d v="2012-07-22T11:19:00"/>
    <n v="24"/>
    <d v="2012-05-30T12:41:49"/>
    <n v="0"/>
    <n v="12.683333333333334"/>
    <n v="13"/>
    <x v="11"/>
    <n v="4.1666666666666664E-2"/>
    <n v="0.35218749999999999"/>
    <b v="1"/>
  </r>
  <r>
    <n v="3248"/>
    <n v="1"/>
    <d v="2012-05-23T12:11:33"/>
    <d v="2012-07-22T12:11:00"/>
    <n v="8"/>
    <d v="2012-05-24T12:58:05"/>
    <n v="0"/>
    <n v="12.966666666666667"/>
    <n v="13"/>
    <x v="11"/>
    <n v="0.125"/>
    <n v="0.84929166666666667"/>
    <b v="1"/>
  </r>
  <r>
    <n v="3249"/>
    <n v="1"/>
    <d v="2012-05-23T15:46:04"/>
    <d v="2012-05-26T16:45:08"/>
    <n v="12"/>
    <s v=""/>
    <n v="0"/>
    <s v="not cancelled"/>
    <s v="not cancelled"/>
    <x v="3"/>
    <n v="8.3333333333333329E-2"/>
    <n v="0.56619444444444444"/>
    <b v="0"/>
  </r>
  <r>
    <n v="3250"/>
    <n v="2"/>
    <d v="2012-05-23T17:29:09"/>
    <d v="2012-07-22T17:29:00"/>
    <n v="10"/>
    <d v="2012-05-25T15:21:09"/>
    <n v="0"/>
    <n v="15.35"/>
    <n v="15"/>
    <x v="17"/>
    <n v="0.1"/>
    <n v="0.84959999999999969"/>
    <b v="1"/>
  </r>
  <r>
    <n v="3251"/>
    <n v="2"/>
    <d v="2012-05-23T17:53:30"/>
    <d v="2012-07-22T17:53:00"/>
    <n v="10"/>
    <d v="2012-05-25T10:10:55"/>
    <n v="0"/>
    <n v="10.166666666666666"/>
    <n v="10"/>
    <x v="10"/>
    <n v="0.1"/>
    <n v="0.84959999999999969"/>
    <b v="1"/>
  </r>
  <r>
    <n v="3252"/>
    <n v="1"/>
    <d v="2012-05-23T17:21:15"/>
    <d v="2012-07-22T17:21:00"/>
    <n v="12"/>
    <d v="2012-05-24T10:50:31"/>
    <n v="0"/>
    <n v="10.833333333333334"/>
    <n v="11"/>
    <x v="14"/>
    <n v="8.3333333333333329E-2"/>
    <n v="0.56619444444444444"/>
    <b v="1"/>
  </r>
  <r>
    <n v="3253"/>
    <n v="1"/>
    <d v="2012-05-23T18:27:32"/>
    <d v="2012-07-22T18:27:00"/>
    <n v="12"/>
    <d v="2012-05-24T15:11:13"/>
    <n v="0"/>
    <n v="15.183333333333334"/>
    <n v="15"/>
    <x v="17"/>
    <n v="8.3333333333333329E-2"/>
    <n v="0.56619444444444444"/>
    <b v="1"/>
  </r>
  <r>
    <n v="3254"/>
    <n v="4"/>
    <d v="2012-05-23T19:11:34"/>
    <d v="2012-07-22T19:11:00"/>
    <n v="12"/>
    <d v="2012-05-27T08:41:41"/>
    <n v="0"/>
    <n v="8.6833333333333336"/>
    <n v="9"/>
    <x v="4"/>
    <n v="8.3333333333333329E-2"/>
    <n v="1.448055119047619"/>
    <b v="1"/>
  </r>
  <r>
    <n v="3255"/>
    <n v="1"/>
    <d v="2012-05-23T20:17:16"/>
    <d v="2012-07-22T20:17:00"/>
    <n v="12"/>
    <d v="2012-05-25T11:07:30"/>
    <n v="0"/>
    <n v="11.116666666666667"/>
    <n v="11"/>
    <x v="14"/>
    <n v="8.3333333333333329E-2"/>
    <n v="0.56619444444444444"/>
    <b v="1"/>
  </r>
  <r>
    <n v="3256"/>
    <n v="6"/>
    <d v="2012-05-23T20:27:54"/>
    <d v="2012-07-22T20:27:00"/>
    <n v="24"/>
    <d v="2012-05-29T11:48:28"/>
    <n v="0"/>
    <n v="11.8"/>
    <n v="12"/>
    <x v="8"/>
    <n v="4.1666666666666664E-2"/>
    <n v="0.35218749999999999"/>
    <b v="1"/>
  </r>
  <r>
    <n v="3257"/>
    <n v="1"/>
    <d v="2012-05-23T20:01:30"/>
    <d v="2012-05-27T23:01:08"/>
    <n v="12"/>
    <s v=""/>
    <n v="0"/>
    <s v="not cancelled"/>
    <s v="not cancelled"/>
    <x v="3"/>
    <n v="8.3333333333333329E-2"/>
    <n v="0.56619444444444444"/>
    <b v="0"/>
  </r>
  <r>
    <n v="3258"/>
    <n v="6"/>
    <d v="2012-05-23T22:23:08"/>
    <d v="2012-07-22T22:23:00"/>
    <n v="24"/>
    <d v="2012-05-26T06:43:36"/>
    <n v="0"/>
    <n v="6.7166666666666668"/>
    <n v="7"/>
    <x v="18"/>
    <n v="4.1666666666666664E-2"/>
    <n v="0.35218749999999999"/>
    <b v="1"/>
  </r>
  <r>
    <n v="3259"/>
    <n v="5"/>
    <d v="2012-05-23T23:09:15"/>
    <d v="2012-07-22T23:09:00"/>
    <n v="24"/>
    <d v="2012-05-25T18:15:30"/>
    <n v="0"/>
    <n v="18.25"/>
    <n v="18"/>
    <x v="1"/>
    <n v="4.1666666666666664E-2"/>
    <n v="0.2815833333333333"/>
    <b v="1"/>
  </r>
  <r>
    <n v="3260"/>
    <n v="7"/>
    <d v="2012-05-24T01:46:44"/>
    <d v="2012-07-23T01:46:00"/>
    <n v="24"/>
    <d v="2012-06-06T06:10:05"/>
    <n v="0"/>
    <n v="6.166666666666667"/>
    <n v="6"/>
    <x v="21"/>
    <n v="4.1666666666666664E-2"/>
    <n v="1.2958049999999997"/>
    <b v="1"/>
  </r>
  <r>
    <n v="3261"/>
    <n v="5"/>
    <d v="2012-05-24T03:48:04"/>
    <d v="2012-07-23T03:48:00"/>
    <n v="24"/>
    <d v="2012-05-25T19:16:21"/>
    <n v="0"/>
    <n v="19.266666666666666"/>
    <n v="19"/>
    <x v="6"/>
    <n v="4.1666666666666664E-2"/>
    <n v="0.2815833333333333"/>
    <b v="1"/>
  </r>
  <r>
    <n v="3262"/>
    <n v="1"/>
    <d v="2012-05-24T07:00:34"/>
    <d v="2012-05-26T23:59:39"/>
    <n v="8"/>
    <s v=""/>
    <n v="0"/>
    <s v="not cancelled"/>
    <s v="not cancelled"/>
    <x v="3"/>
    <n v="0.125"/>
    <n v="0.84929166666666667"/>
    <b v="0"/>
  </r>
  <r>
    <n v="3263"/>
    <n v="5"/>
    <d v="2012-05-24T07:53:43"/>
    <d v="2012-07-23T07:53:00"/>
    <n v="24"/>
    <d v="2012-05-27T16:08:46"/>
    <n v="0"/>
    <n v="16.133333333333333"/>
    <n v="16"/>
    <x v="5"/>
    <n v="4.1666666666666664E-2"/>
    <n v="0.2815833333333333"/>
    <b v="1"/>
  </r>
  <r>
    <n v="3264"/>
    <n v="1"/>
    <d v="2012-05-24T10:36:54"/>
    <d v="2012-07-23T10:36:00"/>
    <n v="8"/>
    <d v="2012-05-25T15:32:22"/>
    <n v="0"/>
    <n v="15.533333333333333"/>
    <n v="16"/>
    <x v="5"/>
    <n v="0.125"/>
    <n v="0.84929166666666667"/>
    <b v="1"/>
  </r>
  <r>
    <n v="3265"/>
    <n v="4"/>
    <d v="2012-05-24T10:11:14"/>
    <d v="2012-07-23T10:11:00"/>
    <n v="12"/>
    <d v="2012-05-27T07:02:37"/>
    <n v="0"/>
    <n v="7.0333333333333332"/>
    <n v="7"/>
    <x v="18"/>
    <n v="8.3333333333333329E-2"/>
    <n v="1.448055119047619"/>
    <b v="1"/>
  </r>
  <r>
    <n v="3266"/>
    <n v="7"/>
    <d v="2012-05-24T10:11:47"/>
    <d v="2012-07-23T10:11:00"/>
    <n v="24"/>
    <d v="2012-06-03T16:25:42"/>
    <n v="0"/>
    <n v="16.416666666666668"/>
    <n v="16"/>
    <x v="5"/>
    <n v="4.1666666666666664E-2"/>
    <n v="1.2958049999999997"/>
    <b v="1"/>
  </r>
  <r>
    <n v="3267"/>
    <n v="5"/>
    <d v="2012-05-24T11:56:12"/>
    <d v="2012-07-23T11:56:00"/>
    <n v="24"/>
    <d v="2012-05-28T09:47:10"/>
    <n v="0"/>
    <n v="9.7833333333333332"/>
    <n v="10"/>
    <x v="10"/>
    <n v="4.1666666666666664E-2"/>
    <n v="0.2815833333333333"/>
    <b v="1"/>
  </r>
  <r>
    <n v="3268"/>
    <n v="3"/>
    <d v="2012-05-24T12:38:14"/>
    <d v="2012-07-23T12:38:00"/>
    <n v="24"/>
    <d v="2012-05-26T17:08:47"/>
    <n v="0"/>
    <n v="17.133333333333333"/>
    <n v="17"/>
    <x v="20"/>
    <n v="4.1666666666666664E-2"/>
    <n v="0.18133000000000002"/>
    <b v="1"/>
  </r>
  <r>
    <n v="3269"/>
    <n v="1"/>
    <d v="2012-05-24T12:58:33"/>
    <d v="2012-07-23T12:58:00"/>
    <n v="12"/>
    <d v="2012-05-25T11:06:15"/>
    <n v="0"/>
    <n v="11.1"/>
    <n v="11"/>
    <x v="14"/>
    <n v="8.3333333333333329E-2"/>
    <n v="0.56619444444444444"/>
    <b v="1"/>
  </r>
  <r>
    <n v="3270"/>
    <n v="1"/>
    <d v="2012-05-24T13:35:10"/>
    <d v="2012-07-23T13:35:00"/>
    <n v="8"/>
    <d v="2012-05-25T09:33:07"/>
    <n v="0"/>
    <n v="9.5500000000000007"/>
    <n v="10"/>
    <x v="10"/>
    <n v="0.125"/>
    <n v="0.84929166666666667"/>
    <b v="1"/>
  </r>
  <r>
    <n v="3271"/>
    <n v="2"/>
    <d v="2012-05-24T13:14:18"/>
    <d v="2012-05-27T08:14:00"/>
    <n v="10"/>
    <d v="2012-05-25T14:27:38"/>
    <n v="0"/>
    <n v="14.45"/>
    <n v="14"/>
    <x v="7"/>
    <n v="0.1"/>
    <n v="0.84959999999999969"/>
    <b v="1"/>
  </r>
  <r>
    <n v="3272"/>
    <n v="1"/>
    <d v="2012-05-24T13:06:34"/>
    <d v="2012-07-23T13:06:00"/>
    <n v="8"/>
    <d v="2012-05-25T13:17:37"/>
    <n v="0"/>
    <n v="13.283333333333333"/>
    <n v="13"/>
    <x v="11"/>
    <n v="0.125"/>
    <n v="0.84929166666666667"/>
    <b v="1"/>
  </r>
  <r>
    <n v="3273"/>
    <n v="11"/>
    <d v="2012-05-24T14:57:42"/>
    <d v="2012-07-23T14:57:00"/>
    <n v="1"/>
    <d v="2012-05-31T16:34:50"/>
    <n v="7"/>
    <n v="16.566666666666666"/>
    <n v="17"/>
    <x v="20"/>
    <n v="1"/>
    <n v="1"/>
    <b v="1"/>
  </r>
  <r>
    <n v="3274"/>
    <n v="2"/>
    <d v="2012-05-24T16:48:01"/>
    <d v="2012-07-23T16:48:00"/>
    <n v="10"/>
    <d v="2012-05-26T21:38:46"/>
    <n v="0"/>
    <n v="21.633333333333333"/>
    <n v="22"/>
    <x v="9"/>
    <n v="0.1"/>
    <n v="0.84959999999999969"/>
    <b v="1"/>
  </r>
  <r>
    <n v="3275"/>
    <n v="1"/>
    <d v="2012-05-24T18:40:00"/>
    <d v="2012-07-23T18:40:00"/>
    <n v="12"/>
    <d v="2012-05-25T07:52:33"/>
    <n v="0"/>
    <n v="7.8666666666666671"/>
    <n v="8"/>
    <x v="13"/>
    <n v="8.3333333333333329E-2"/>
    <n v="0.56619444444444444"/>
    <b v="1"/>
  </r>
  <r>
    <n v="3276"/>
    <n v="2"/>
    <d v="2012-05-24T18:57:50"/>
    <d v="2012-07-23T18:57:00"/>
    <n v="10"/>
    <d v="2012-05-25T13:54:09"/>
    <n v="0"/>
    <n v="13.9"/>
    <n v="14"/>
    <x v="7"/>
    <n v="0.1"/>
    <n v="0.84959999999999969"/>
    <b v="1"/>
  </r>
  <r>
    <n v="3277"/>
    <n v="5"/>
    <d v="2012-05-24T20:00:52"/>
    <d v="2012-07-23T20:00:00"/>
    <n v="24"/>
    <d v="2012-05-27T16:03:52"/>
    <n v="0"/>
    <n v="16.05"/>
    <n v="16"/>
    <x v="5"/>
    <n v="4.1666666666666664E-2"/>
    <n v="0.2815833333333333"/>
    <b v="1"/>
  </r>
  <r>
    <n v="3278"/>
    <n v="6"/>
    <d v="2012-05-24T22:56:45"/>
    <d v="2012-07-23T22:56:00"/>
    <n v="24"/>
    <d v="2012-05-27T19:10:22"/>
    <n v="0"/>
    <n v="19.166666666666668"/>
    <n v="19"/>
    <x v="6"/>
    <n v="4.1666666666666664E-2"/>
    <n v="0.35218749999999999"/>
    <b v="1"/>
  </r>
  <r>
    <n v="3279"/>
    <n v="10"/>
    <d v="2012-05-24T22:18:33"/>
    <d v="2012-07-23T22:18:00"/>
    <n v="1"/>
    <d v="2012-05-31T13:51:38"/>
    <n v="5"/>
    <n v="13.85"/>
    <n v="14"/>
    <x v="7"/>
    <n v="1"/>
    <n v="2.5716000000000001"/>
    <b v="1"/>
  </r>
  <r>
    <n v="3280"/>
    <n v="5"/>
    <d v="2012-05-24T23:23:13"/>
    <d v="2012-07-23T23:23:00"/>
    <n v="24"/>
    <d v="2012-05-26T21:05:11"/>
    <n v="0"/>
    <n v="21.083333333333332"/>
    <n v="21"/>
    <x v="12"/>
    <n v="4.1666666666666664E-2"/>
    <n v="0.2815833333333333"/>
    <b v="1"/>
  </r>
  <r>
    <n v="3281"/>
    <n v="1"/>
    <d v="2012-05-25T01:01:06"/>
    <d v="2012-07-24T01:01:00"/>
    <n v="8"/>
    <d v="2012-05-26T12:19:31"/>
    <n v="0"/>
    <n v="12.316666666666666"/>
    <n v="12"/>
    <x v="8"/>
    <n v="0.125"/>
    <n v="0.84929166666666667"/>
    <b v="1"/>
  </r>
  <r>
    <n v="3282"/>
    <n v="7"/>
    <d v="2012-05-25T01:21:16"/>
    <d v="2012-05-27T19:21:00"/>
    <n v="24"/>
    <s v=""/>
    <n v="0"/>
    <s v="not cancelled"/>
    <s v="not cancelled"/>
    <x v="3"/>
    <n v="4.1666666666666664E-2"/>
    <n v="1.2958049999999997"/>
    <b v="0"/>
  </r>
  <r>
    <n v="3283"/>
    <n v="7"/>
    <d v="2012-05-25T01:02:50"/>
    <d v="2012-05-28T14:01:55"/>
    <n v="24"/>
    <s v=""/>
    <n v="0"/>
    <s v="not cancelled"/>
    <s v="not cancelled"/>
    <x v="3"/>
    <n v="4.1666666666666664E-2"/>
    <n v="1.2958049999999997"/>
    <b v="0"/>
  </r>
  <r>
    <n v="3284"/>
    <n v="1"/>
    <d v="2012-05-25T04:41:57"/>
    <d v="2012-07-24T04:41:00"/>
    <n v="8"/>
    <d v="2012-05-26T10:23:51"/>
    <n v="0"/>
    <n v="10.383333333333333"/>
    <n v="10"/>
    <x v="10"/>
    <n v="0.125"/>
    <n v="0.84929166666666667"/>
    <b v="1"/>
  </r>
  <r>
    <n v="3285"/>
    <n v="11"/>
    <d v="2012-05-25T04:35:58"/>
    <d v="2012-05-30T00:35:00"/>
    <n v="1"/>
    <d v="2012-05-28T18:04:23"/>
    <n v="2"/>
    <n v="18.066666666666666"/>
    <n v="18"/>
    <x v="1"/>
    <n v="1"/>
    <n v="1"/>
    <b v="1"/>
  </r>
  <r>
    <n v="3286"/>
    <n v="5"/>
    <d v="2012-05-25T09:19:54"/>
    <d v="2012-07-24T09:19:00"/>
    <n v="24"/>
    <d v="2012-05-27T07:03:22"/>
    <n v="0"/>
    <n v="7.05"/>
    <n v="7"/>
    <x v="18"/>
    <n v="4.1666666666666664E-2"/>
    <n v="0.2815833333333333"/>
    <b v="1"/>
  </r>
  <r>
    <n v="3287"/>
    <n v="9"/>
    <d v="2012-05-25T09:20:04"/>
    <d v="2012-05-29T00:19:55"/>
    <n v="5"/>
    <s v=""/>
    <n v="0"/>
    <s v="not cancelled"/>
    <s v="not cancelled"/>
    <x v="3"/>
    <n v="0.2"/>
    <n v="5.6740000000000004"/>
    <b v="0"/>
  </r>
  <r>
    <n v="3288"/>
    <n v="3"/>
    <d v="2012-05-25T11:18:17"/>
    <d v="2012-07-24T11:18:00"/>
    <n v="24"/>
    <d v="2012-05-27T08:14:15"/>
    <n v="0"/>
    <n v="8.2333333333333325"/>
    <n v="8"/>
    <x v="13"/>
    <n v="4.1666666666666664E-2"/>
    <n v="0.18133000000000002"/>
    <b v="1"/>
  </r>
  <r>
    <n v="3289"/>
    <n v="1"/>
    <d v="2012-05-25T12:58:12"/>
    <d v="2012-05-29T02:57:57"/>
    <n v="8"/>
    <s v=""/>
    <n v="0"/>
    <s v="not cancelled"/>
    <s v="not cancelled"/>
    <x v="3"/>
    <n v="0.125"/>
    <n v="0.84929166666666667"/>
    <b v="0"/>
  </r>
  <r>
    <n v="3290"/>
    <n v="5"/>
    <d v="2012-05-25T12:30:42"/>
    <d v="2012-07-24T12:30:00"/>
    <n v="24"/>
    <d v="2012-05-29T12:07:34"/>
    <n v="0"/>
    <n v="12.116666666666667"/>
    <n v="12"/>
    <x v="8"/>
    <n v="4.1666666666666664E-2"/>
    <n v="0.2815833333333333"/>
    <b v="1"/>
  </r>
  <r>
    <n v="3291"/>
    <n v="1"/>
    <d v="2012-05-25T13:31:19"/>
    <d v="2012-05-27T15:30:42"/>
    <n v="12"/>
    <s v=""/>
    <n v="0"/>
    <s v="not cancelled"/>
    <s v="not cancelled"/>
    <x v="3"/>
    <n v="8.3333333333333329E-2"/>
    <n v="0.56619444444444444"/>
    <b v="0"/>
  </r>
  <r>
    <n v="3292"/>
    <n v="5"/>
    <d v="2012-05-25T17:56:57"/>
    <d v="2012-07-24T17:56:00"/>
    <n v="24"/>
    <d v="2012-05-29T10:26:27"/>
    <n v="0"/>
    <n v="10.433333333333334"/>
    <n v="10"/>
    <x v="10"/>
    <n v="4.1666666666666664E-2"/>
    <n v="0.2815833333333333"/>
    <b v="1"/>
  </r>
  <r>
    <n v="3293"/>
    <n v="1"/>
    <d v="2012-05-25T18:57:32"/>
    <d v="2012-05-27T23:57:16"/>
    <n v="8"/>
    <s v=""/>
    <n v="0"/>
    <s v="not cancelled"/>
    <s v="not cancelled"/>
    <x v="3"/>
    <n v="0.125"/>
    <n v="0.84929166666666667"/>
    <b v="0"/>
  </r>
  <r>
    <n v="3294"/>
    <n v="8"/>
    <d v="2012-05-25T18:57:04"/>
    <d v="2012-07-24T18:57:00"/>
    <n v="3"/>
    <d v="2012-05-30T06:01:24"/>
    <n v="0"/>
    <n v="6.0166666666666666"/>
    <n v="6"/>
    <x v="21"/>
    <n v="0.33333333333333331"/>
    <n v="0.29998222222222221"/>
    <b v="1"/>
  </r>
  <r>
    <n v="3295"/>
    <n v="2"/>
    <d v="2012-05-25T19:29:27"/>
    <d v="2012-07-24T19:29:00"/>
    <n v="10"/>
    <d v="2012-05-28T00:24:06"/>
    <n v="0"/>
    <n v="0.4"/>
    <n v="0"/>
    <x v="2"/>
    <n v="0.1"/>
    <n v="0.84959999999999969"/>
    <b v="1"/>
  </r>
  <r>
    <n v="3296"/>
    <n v="7"/>
    <d v="2012-05-25T19:19:36"/>
    <d v="2012-07-24T19:19:00"/>
    <n v="24"/>
    <d v="2012-06-04T16:41:35"/>
    <n v="0"/>
    <n v="16.683333333333334"/>
    <n v="17"/>
    <x v="20"/>
    <n v="4.1666666666666664E-2"/>
    <n v="1.2958049999999997"/>
    <b v="1"/>
  </r>
  <r>
    <n v="3297"/>
    <n v="7"/>
    <d v="2012-05-25T19:20:30"/>
    <d v="2012-07-24T19:20:00"/>
    <n v="24"/>
    <d v="2012-07-17T14:21:35"/>
    <n v="1"/>
    <n v="14.35"/>
    <n v="14"/>
    <x v="7"/>
    <n v="4.1666666666666664E-2"/>
    <n v="1.2958049999999997"/>
    <b v="1"/>
  </r>
  <r>
    <n v="3298"/>
    <n v="3"/>
    <d v="2012-05-25T21:22:25"/>
    <d v="2012-07-24T21:22:00"/>
    <n v="24"/>
    <d v="2012-05-27T14:07:56"/>
    <n v="0"/>
    <n v="14.116666666666667"/>
    <n v="14"/>
    <x v="7"/>
    <n v="4.1666666666666664E-2"/>
    <n v="0.18133000000000002"/>
    <b v="1"/>
  </r>
  <r>
    <n v="3299"/>
    <n v="10"/>
    <d v="2012-05-25T22:52:34"/>
    <d v="2012-07-24T22:52:00"/>
    <n v="1"/>
    <d v="2012-05-29T17:32:29"/>
    <n v="2"/>
    <n v="17.533333333333335"/>
    <n v="18"/>
    <x v="1"/>
    <n v="1"/>
    <n v="2.5716000000000001"/>
    <b v="1"/>
  </r>
  <r>
    <n v="3300"/>
    <n v="1"/>
    <d v="2012-05-26T01:50:57"/>
    <d v="2012-07-25T01:50:00"/>
    <n v="12"/>
    <d v="2012-05-26T15:10:53"/>
    <n v="0"/>
    <n v="15.166666666666666"/>
    <n v="15"/>
    <x v="17"/>
    <n v="8.3333333333333329E-2"/>
    <n v="0.56619444444444444"/>
    <b v="1"/>
  </r>
  <r>
    <n v="3301"/>
    <n v="3"/>
    <d v="2012-05-26T02:17:54"/>
    <d v="2012-07-25T02:17:00"/>
    <n v="24"/>
    <d v="2012-05-28T08:51:04"/>
    <n v="0"/>
    <n v="8.85"/>
    <n v="9"/>
    <x v="4"/>
    <n v="4.1666666666666664E-2"/>
    <n v="0.18133000000000002"/>
    <b v="1"/>
  </r>
  <r>
    <n v="3302"/>
    <n v="6"/>
    <d v="2012-05-26T02:42:52"/>
    <d v="2012-07-25T02:42:00"/>
    <n v="24"/>
    <d v="2012-06-01T09:54:47"/>
    <n v="0"/>
    <n v="9.9"/>
    <n v="10"/>
    <x v="10"/>
    <n v="4.1666666666666664E-2"/>
    <n v="0.35218749999999999"/>
    <b v="1"/>
  </r>
  <r>
    <n v="3303"/>
    <n v="2"/>
    <d v="2012-05-26T06:07:21"/>
    <d v="2012-05-30T01:06:38"/>
    <n v="10"/>
    <s v=""/>
    <n v="0"/>
    <s v="not cancelled"/>
    <s v="not cancelled"/>
    <x v="3"/>
    <n v="0.1"/>
    <n v="0.84959999999999969"/>
    <b v="0"/>
  </r>
  <r>
    <n v="3304"/>
    <n v="6"/>
    <d v="2012-05-26T08:36:30"/>
    <d v="2012-07-25T08:36:00"/>
    <n v="24"/>
    <d v="2012-05-30T08:29:31"/>
    <n v="0"/>
    <n v="8.4833333333333325"/>
    <n v="8"/>
    <x v="13"/>
    <n v="4.1666666666666664E-2"/>
    <n v="0.35218749999999999"/>
    <b v="1"/>
  </r>
  <r>
    <n v="3305"/>
    <n v="3"/>
    <d v="2012-05-26T08:08:17"/>
    <d v="2012-07-25T08:08:00"/>
    <n v="24"/>
    <d v="2012-05-28T18:32:58"/>
    <n v="0"/>
    <n v="18.533333333333335"/>
    <n v="19"/>
    <x v="6"/>
    <n v="4.1666666666666664E-2"/>
    <n v="0.18133000000000002"/>
    <b v="1"/>
  </r>
  <r>
    <n v="3306"/>
    <n v="3"/>
    <d v="2012-05-26T08:10:53"/>
    <d v="2012-07-25T08:10:00"/>
    <n v="24"/>
    <d v="2012-05-28T11:14:41"/>
    <n v="0"/>
    <n v="11.233333333333333"/>
    <n v="11"/>
    <x v="14"/>
    <n v="4.1666666666666664E-2"/>
    <n v="0.18133000000000002"/>
    <b v="1"/>
  </r>
  <r>
    <n v="3307"/>
    <n v="1"/>
    <d v="2012-05-26T09:14:40"/>
    <d v="2012-07-25T09:14:00"/>
    <n v="8"/>
    <d v="2012-05-26T11:02:05"/>
    <n v="0"/>
    <n v="11.033333333333333"/>
    <n v="11"/>
    <x v="14"/>
    <n v="0.125"/>
    <n v="0.84929166666666667"/>
    <b v="1"/>
  </r>
  <r>
    <n v="3308"/>
    <n v="7"/>
    <d v="2012-05-26T09:06:26"/>
    <d v="2012-07-25T09:06:00"/>
    <n v="24"/>
    <d v="2012-05-29T08:52:28"/>
    <n v="0"/>
    <n v="8.8666666666666671"/>
    <n v="9"/>
    <x v="4"/>
    <n v="4.1666666666666664E-2"/>
    <n v="1.2958049999999997"/>
    <b v="1"/>
  </r>
  <r>
    <n v="3309"/>
    <n v="9"/>
    <d v="2012-05-26T09:00:17"/>
    <d v="2012-07-25T09:00:00"/>
    <n v="5"/>
    <d v="2012-05-29T11:41:21"/>
    <n v="0"/>
    <n v="11.683333333333334"/>
    <n v="12"/>
    <x v="8"/>
    <n v="0.2"/>
    <n v="5.6740000000000004"/>
    <b v="1"/>
  </r>
  <r>
    <n v="3310"/>
    <n v="4"/>
    <d v="2012-05-26T11:27:53"/>
    <d v="2012-07-25T11:27:00"/>
    <n v="12"/>
    <d v="2012-05-29T09:35:23"/>
    <n v="0"/>
    <n v="9.5833333333333339"/>
    <n v="10"/>
    <x v="10"/>
    <n v="8.3333333333333329E-2"/>
    <n v="1.448055119047619"/>
    <b v="1"/>
  </r>
  <r>
    <n v="3311"/>
    <n v="1"/>
    <d v="2012-05-26T12:11:37"/>
    <d v="2012-05-30T08:11:00"/>
    <n v="12"/>
    <d v="2012-05-27T21:16:35"/>
    <n v="0"/>
    <n v="21.266666666666666"/>
    <n v="21"/>
    <x v="12"/>
    <n v="8.3333333333333329E-2"/>
    <n v="0.56619444444444444"/>
    <b v="1"/>
  </r>
  <r>
    <n v="3312"/>
    <n v="1"/>
    <d v="2012-05-26T13:42:18"/>
    <d v="2012-07-25T13:42:00"/>
    <n v="8"/>
    <d v="2012-05-27T09:25:04"/>
    <n v="0"/>
    <n v="9.4166666666666661"/>
    <n v="9"/>
    <x v="4"/>
    <n v="0.125"/>
    <n v="0.84929166666666667"/>
    <b v="1"/>
  </r>
  <r>
    <n v="3313"/>
    <n v="1"/>
    <d v="2012-05-26T13:49:11"/>
    <d v="2012-05-31T05:49:00"/>
    <n v="8"/>
    <d v="2012-05-26T20:38:35"/>
    <n v="0"/>
    <n v="20.633333333333333"/>
    <n v="21"/>
    <x v="12"/>
    <n v="0.125"/>
    <n v="0.84929166666666667"/>
    <b v="1"/>
  </r>
  <r>
    <n v="3314"/>
    <n v="1"/>
    <d v="2012-05-26T15:08:32"/>
    <d v="2012-07-25T15:08:00"/>
    <n v="8"/>
    <d v="2012-05-26T17:32:46"/>
    <n v="0"/>
    <n v="17.533333333333335"/>
    <n v="18"/>
    <x v="1"/>
    <n v="0.125"/>
    <n v="0.84929166666666667"/>
    <b v="1"/>
  </r>
  <r>
    <n v="3315"/>
    <n v="1"/>
    <d v="2012-05-26T15:17:27"/>
    <d v="2012-07-25T15:17:00"/>
    <n v="8"/>
    <d v="2012-05-28T02:45:59"/>
    <n v="0"/>
    <n v="2.75"/>
    <n v="3"/>
    <x v="19"/>
    <n v="0.125"/>
    <n v="0.84929166666666667"/>
    <b v="1"/>
  </r>
  <r>
    <n v="3316"/>
    <n v="4"/>
    <d v="2012-05-26T15:23:34"/>
    <d v="2012-07-25T15:23:00"/>
    <n v="12"/>
    <d v="2012-05-29T08:55:49"/>
    <n v="0"/>
    <n v="8.9166666666666661"/>
    <n v="9"/>
    <x v="4"/>
    <n v="8.3333333333333329E-2"/>
    <n v="1.448055119047619"/>
    <b v="1"/>
  </r>
  <r>
    <n v="3317"/>
    <n v="2"/>
    <d v="2012-05-26T17:44:54"/>
    <d v="2012-07-25T17:44:00"/>
    <n v="10"/>
    <d v="2012-05-28T10:22:42"/>
    <n v="0"/>
    <n v="10.366666666666667"/>
    <n v="10"/>
    <x v="10"/>
    <n v="0.1"/>
    <n v="0.84959999999999969"/>
    <b v="1"/>
  </r>
  <r>
    <n v="3318"/>
    <n v="5"/>
    <d v="2012-05-26T17:33:42"/>
    <d v="2012-05-31T10:33:00"/>
    <n v="24"/>
    <d v="2012-05-29T09:53:40"/>
    <n v="0"/>
    <n v="9.8833333333333329"/>
    <n v="10"/>
    <x v="10"/>
    <n v="4.1666666666666664E-2"/>
    <n v="0.2815833333333333"/>
    <b v="1"/>
  </r>
  <r>
    <n v="3319"/>
    <n v="8"/>
    <d v="2012-05-26T18:37:42"/>
    <d v="2012-07-25T18:37:00"/>
    <n v="3"/>
    <d v="2012-05-31T14:20:03"/>
    <n v="0"/>
    <n v="14.333333333333334"/>
    <n v="14"/>
    <x v="7"/>
    <n v="0.33333333333333331"/>
    <n v="0.29998222222222221"/>
    <b v="1"/>
  </r>
  <r>
    <n v="3320"/>
    <n v="4"/>
    <d v="2012-05-26T18:14:51"/>
    <d v="2012-07-25T18:14:00"/>
    <n v="12"/>
    <d v="2012-05-28T14:32:52"/>
    <n v="0"/>
    <n v="14.533333333333333"/>
    <n v="15"/>
    <x v="17"/>
    <n v="8.3333333333333329E-2"/>
    <n v="1.448055119047619"/>
    <b v="1"/>
  </r>
  <r>
    <n v="3321"/>
    <n v="6"/>
    <d v="2012-05-26T21:53:22"/>
    <d v="2012-07-25T21:53:00"/>
    <n v="24"/>
    <d v="2012-05-30T11:34:34"/>
    <n v="0"/>
    <n v="11.566666666666666"/>
    <n v="12"/>
    <x v="8"/>
    <n v="4.1666666666666664E-2"/>
    <n v="0.35218749999999999"/>
    <b v="1"/>
  </r>
  <r>
    <n v="3322"/>
    <n v="6"/>
    <d v="2012-05-26T22:25:15"/>
    <d v="2012-07-25T22:25:00"/>
    <n v="24"/>
    <d v="2012-05-29T14:08:12"/>
    <n v="0"/>
    <n v="14.133333333333333"/>
    <n v="14"/>
    <x v="7"/>
    <n v="4.1666666666666664E-2"/>
    <n v="0.35218749999999999"/>
    <b v="1"/>
  </r>
  <r>
    <n v="3323"/>
    <n v="7"/>
    <d v="2012-05-27T01:35:14"/>
    <d v="2012-07-26T01:35:00"/>
    <n v="24"/>
    <d v="2012-06-05T12:23:15"/>
    <n v="0"/>
    <n v="12.383333333333333"/>
    <n v="12"/>
    <x v="8"/>
    <n v="4.1666666666666664E-2"/>
    <n v="1.2958049999999997"/>
    <b v="1"/>
  </r>
  <r>
    <n v="3324"/>
    <n v="3"/>
    <d v="2012-05-27T03:28:53"/>
    <d v="2012-07-26T03:28:00"/>
    <n v="24"/>
    <d v="2012-05-29T08:53:36"/>
    <n v="0"/>
    <n v="8.8833333333333329"/>
    <n v="9"/>
    <x v="4"/>
    <n v="4.1666666666666664E-2"/>
    <n v="0.18133000000000002"/>
    <b v="1"/>
  </r>
  <r>
    <n v="3325"/>
    <n v="3"/>
    <d v="2012-05-27T08:49:23"/>
    <d v="2012-05-29T15:49:07"/>
    <n v="24"/>
    <s v=""/>
    <n v="0"/>
    <s v="not cancelled"/>
    <s v="not cancelled"/>
    <x v="3"/>
    <n v="4.1666666666666664E-2"/>
    <n v="0.18133000000000002"/>
    <b v="0"/>
  </r>
  <r>
    <n v="3326"/>
    <n v="1"/>
    <d v="2012-05-27T08:40:54"/>
    <d v="2012-07-26T08:40:00"/>
    <n v="8"/>
    <d v="2012-05-27T17:45:31"/>
    <n v="0"/>
    <n v="17.75"/>
    <n v="18"/>
    <x v="1"/>
    <n v="0.125"/>
    <n v="0.84929166666666667"/>
    <b v="1"/>
  </r>
  <r>
    <n v="3327"/>
    <n v="3"/>
    <d v="2012-05-27T08:58:19"/>
    <d v="2012-07-26T08:58:00"/>
    <n v="24"/>
    <d v="2012-05-29T15:00:56"/>
    <n v="0"/>
    <n v="15"/>
    <n v="15"/>
    <x v="17"/>
    <n v="4.1666666666666664E-2"/>
    <n v="0.18133000000000002"/>
    <b v="1"/>
  </r>
  <r>
    <n v="3328"/>
    <n v="8"/>
    <d v="2012-05-27T09:19:59"/>
    <d v="2012-07-26T09:19:00"/>
    <n v="3"/>
    <d v="2012-05-31T10:47:35"/>
    <n v="1"/>
    <n v="10.783333333333333"/>
    <n v="11"/>
    <x v="14"/>
    <n v="0.33333333333333331"/>
    <n v="0.29998222222222221"/>
    <b v="1"/>
  </r>
  <r>
    <n v="3329"/>
    <n v="9"/>
    <d v="2012-05-27T09:45:54"/>
    <d v="2012-07-26T09:45:00"/>
    <n v="5"/>
    <d v="2012-05-30T11:05:38"/>
    <n v="1"/>
    <n v="11.083333333333334"/>
    <n v="11"/>
    <x v="14"/>
    <n v="0.2"/>
    <n v="5.6740000000000004"/>
    <b v="1"/>
  </r>
  <r>
    <n v="3330"/>
    <n v="3"/>
    <d v="2012-05-27T11:32:49"/>
    <d v="2012-07-26T11:32:00"/>
    <n v="24"/>
    <d v="2012-05-30T05:13:24"/>
    <n v="0"/>
    <n v="5.2166666666666668"/>
    <n v="5"/>
    <x v="22"/>
    <n v="4.1666666666666664E-2"/>
    <n v="0.18133000000000002"/>
    <b v="1"/>
  </r>
  <r>
    <n v="3331"/>
    <n v="1"/>
    <d v="2012-05-27T11:20:23"/>
    <d v="2012-07-26T11:20:00"/>
    <n v="8"/>
    <d v="2012-05-28T17:20:20"/>
    <n v="0"/>
    <n v="17.333333333333332"/>
    <n v="17"/>
    <x v="20"/>
    <n v="0.125"/>
    <n v="0.84929166666666667"/>
    <b v="1"/>
  </r>
  <r>
    <n v="3332"/>
    <n v="1"/>
    <d v="2012-05-27T14:40:54"/>
    <d v="2012-07-26T14:40:00"/>
    <n v="8"/>
    <d v="2012-05-28T16:15:52"/>
    <n v="0"/>
    <n v="16.25"/>
    <n v="16"/>
    <x v="5"/>
    <n v="0.125"/>
    <n v="0.84929166666666667"/>
    <b v="1"/>
  </r>
  <r>
    <n v="3333"/>
    <n v="1"/>
    <d v="2012-05-27T14:46:11"/>
    <d v="2012-05-30T14:45:27"/>
    <n v="8"/>
    <s v=""/>
    <n v="0"/>
    <s v="not cancelled"/>
    <s v="not cancelled"/>
    <x v="3"/>
    <n v="0.125"/>
    <n v="0.84929166666666667"/>
    <b v="0"/>
  </r>
  <r>
    <n v="3334"/>
    <n v="1"/>
    <d v="2012-05-27T14:28:49"/>
    <d v="2012-07-26T14:28:00"/>
    <n v="8"/>
    <d v="2012-05-27T20:22:04"/>
    <n v="0"/>
    <n v="20.366666666666667"/>
    <n v="20"/>
    <x v="15"/>
    <n v="0.125"/>
    <n v="0.84929166666666667"/>
    <b v="1"/>
  </r>
  <r>
    <n v="3335"/>
    <n v="6"/>
    <d v="2012-05-27T17:06:47"/>
    <d v="2012-07-26T17:06:00"/>
    <n v="24"/>
    <d v="2012-06-03T09:10:06"/>
    <n v="0"/>
    <n v="9.1666666666666661"/>
    <n v="9"/>
    <x v="4"/>
    <n v="4.1666666666666664E-2"/>
    <n v="0.35218749999999999"/>
    <b v="1"/>
  </r>
  <r>
    <n v="3336"/>
    <n v="1"/>
    <d v="2012-05-27T17:40:52"/>
    <d v="2012-07-26T17:40:00"/>
    <n v="8"/>
    <d v="2012-05-28T16:02:35"/>
    <n v="0"/>
    <n v="16.033333333333335"/>
    <n v="16"/>
    <x v="5"/>
    <n v="0.125"/>
    <n v="0.84929166666666667"/>
    <b v="1"/>
  </r>
  <r>
    <n v="3337"/>
    <n v="2"/>
    <d v="2012-05-27T17:16:11"/>
    <d v="2012-07-26T17:16:00"/>
    <n v="10"/>
    <d v="2012-05-28T10:05:27"/>
    <n v="0"/>
    <n v="10.083333333333334"/>
    <n v="10"/>
    <x v="10"/>
    <n v="0.1"/>
    <n v="0.84959999999999969"/>
    <b v="1"/>
  </r>
  <r>
    <n v="3338"/>
    <n v="1"/>
    <d v="2012-05-27T18:25:11"/>
    <d v="2012-07-26T18:25:00"/>
    <n v="12"/>
    <d v="2012-05-28T11:58:37"/>
    <n v="0"/>
    <n v="11.966666666666667"/>
    <n v="12"/>
    <x v="8"/>
    <n v="8.3333333333333329E-2"/>
    <n v="0.56619444444444444"/>
    <b v="1"/>
  </r>
  <r>
    <n v="3339"/>
    <n v="8"/>
    <d v="2012-05-27T18:44:33"/>
    <d v="2012-07-26T18:44:00"/>
    <n v="3"/>
    <d v="2012-06-01T08:39:58"/>
    <n v="1"/>
    <n v="8.65"/>
    <n v="9"/>
    <x v="4"/>
    <n v="0.33333333333333331"/>
    <n v="0.29998222222222221"/>
    <b v="1"/>
  </r>
  <r>
    <n v="3340"/>
    <n v="1"/>
    <d v="2012-05-27T19:38:00"/>
    <d v="2012-07-26T19:38:00"/>
    <n v="12"/>
    <d v="2012-05-28T09:48:52"/>
    <n v="0"/>
    <n v="9.8000000000000007"/>
    <n v="10"/>
    <x v="10"/>
    <n v="8.3333333333333329E-2"/>
    <n v="0.56619444444444444"/>
    <b v="1"/>
  </r>
  <r>
    <n v="3341"/>
    <n v="7"/>
    <d v="2012-05-27T19:36:28"/>
    <d v="2012-07-26T19:36:00"/>
    <n v="24"/>
    <d v="2012-06-09T11:08:01"/>
    <n v="0"/>
    <n v="11.133333333333333"/>
    <n v="11"/>
    <x v="14"/>
    <n v="4.1666666666666664E-2"/>
    <n v="1.2958049999999997"/>
    <b v="1"/>
  </r>
  <r>
    <n v="3342"/>
    <n v="1"/>
    <d v="2012-05-27T21:26:54"/>
    <d v="2012-07-26T21:26:00"/>
    <n v="8"/>
    <d v="2012-05-28T06:01:28"/>
    <n v="0"/>
    <n v="6.0166666666666666"/>
    <n v="6"/>
    <x v="21"/>
    <n v="0.125"/>
    <n v="0.84929166666666667"/>
    <b v="1"/>
  </r>
  <r>
    <n v="3343"/>
    <n v="6"/>
    <d v="2012-05-27T23:25:28"/>
    <d v="2012-07-26T23:25:00"/>
    <n v="24"/>
    <d v="2012-06-01T13:00:18"/>
    <n v="0"/>
    <n v="13"/>
    <n v="13"/>
    <x v="11"/>
    <n v="4.1666666666666664E-2"/>
    <n v="0.35218749999999999"/>
    <b v="1"/>
  </r>
  <r>
    <n v="3344"/>
    <n v="7"/>
    <d v="2012-05-28T01:50:09"/>
    <d v="2012-07-27T01:50:00"/>
    <n v="24"/>
    <d v="2012-06-06T06:10:02"/>
    <n v="0"/>
    <n v="6.166666666666667"/>
    <n v="6"/>
    <x v="21"/>
    <n v="4.1666666666666664E-2"/>
    <n v="1.2958049999999997"/>
    <b v="1"/>
  </r>
  <r>
    <n v="3345"/>
    <n v="7"/>
    <d v="2012-05-28T01:53:16"/>
    <d v="2012-05-31T20:53:00"/>
    <n v="24"/>
    <d v="2012-05-30T14:13:07"/>
    <n v="0"/>
    <n v="14.216666666666667"/>
    <n v="14"/>
    <x v="7"/>
    <n v="4.1666666666666664E-2"/>
    <n v="1.2958049999999997"/>
    <b v="1"/>
  </r>
  <r>
    <n v="3346"/>
    <n v="8"/>
    <d v="2012-05-28T07:38:11"/>
    <d v="2012-07-27T07:38:00"/>
    <n v="3"/>
    <d v="2012-06-02T16:44:11"/>
    <n v="1"/>
    <n v="16.733333333333334"/>
    <n v="17"/>
    <x v="20"/>
    <n v="0.33333333333333331"/>
    <n v="0.29998222222222221"/>
    <b v="1"/>
  </r>
  <r>
    <n v="3347"/>
    <n v="6"/>
    <d v="2012-05-28T08:26:24"/>
    <d v="2012-07-27T08:26:00"/>
    <n v="24"/>
    <d v="2012-06-01T13:11:17"/>
    <n v="0"/>
    <n v="13.183333333333334"/>
    <n v="13"/>
    <x v="11"/>
    <n v="4.1666666666666664E-2"/>
    <n v="0.35218749999999999"/>
    <b v="1"/>
  </r>
  <r>
    <n v="3348"/>
    <n v="1"/>
    <d v="2012-05-28T08:18:01"/>
    <d v="2012-07-27T08:18:00"/>
    <n v="8"/>
    <d v="2012-05-29T13:03:11"/>
    <n v="0"/>
    <n v="13.05"/>
    <n v="13"/>
    <x v="11"/>
    <n v="0.125"/>
    <n v="0.84929166666666667"/>
    <b v="1"/>
  </r>
  <r>
    <n v="3349"/>
    <n v="10"/>
    <d v="2012-05-28T08:39:18"/>
    <d v="2012-07-27T08:39:00"/>
    <n v="1"/>
    <d v="2012-06-04T19:05:54"/>
    <n v="0"/>
    <n v="19.083333333333332"/>
    <n v="19"/>
    <x v="6"/>
    <n v="1"/>
    <n v="2.5716000000000001"/>
    <b v="1"/>
  </r>
  <r>
    <n v="3350"/>
    <n v="1"/>
    <d v="2012-05-28T09:31:53"/>
    <d v="2012-07-27T09:31:00"/>
    <n v="8"/>
    <d v="2012-05-29T11:11:24"/>
    <n v="0"/>
    <n v="11.183333333333334"/>
    <n v="11"/>
    <x v="14"/>
    <n v="0.125"/>
    <n v="0.84929166666666667"/>
    <b v="1"/>
  </r>
  <r>
    <n v="3351"/>
    <n v="5"/>
    <d v="2012-05-28T09:12:26"/>
    <d v="2012-07-27T09:12:00"/>
    <n v="24"/>
    <d v="2012-05-30T11:52:59"/>
    <n v="0"/>
    <n v="11.866666666666667"/>
    <n v="12"/>
    <x v="8"/>
    <n v="4.1666666666666664E-2"/>
    <n v="0.2815833333333333"/>
    <b v="1"/>
  </r>
  <r>
    <n v="3352"/>
    <n v="1"/>
    <d v="2012-05-28T09:52:25"/>
    <d v="2012-07-27T09:52:00"/>
    <n v="8"/>
    <d v="2012-05-29T20:32:41"/>
    <n v="0"/>
    <n v="20.533333333333335"/>
    <n v="21"/>
    <x v="12"/>
    <n v="0.125"/>
    <n v="0.84929166666666667"/>
    <b v="1"/>
  </r>
  <r>
    <n v="3353"/>
    <n v="5"/>
    <d v="2012-05-28T09:26:53"/>
    <d v="2012-07-27T09:26:00"/>
    <n v="24"/>
    <d v="2012-05-29T19:48:51"/>
    <n v="0"/>
    <n v="19.8"/>
    <n v="20"/>
    <x v="15"/>
    <n v="4.1666666666666664E-2"/>
    <n v="0.2815833333333333"/>
    <b v="1"/>
  </r>
  <r>
    <n v="3354"/>
    <n v="1"/>
    <d v="2012-05-28T10:31:47"/>
    <d v="2012-07-27T10:31:00"/>
    <n v="8"/>
    <d v="2012-05-29T20:16:25"/>
    <n v="0"/>
    <n v="20.266666666666666"/>
    <n v="20"/>
    <x v="15"/>
    <n v="0.125"/>
    <n v="0.84929166666666667"/>
    <b v="1"/>
  </r>
  <r>
    <n v="3355"/>
    <n v="2"/>
    <d v="2012-05-28T10:16:38"/>
    <d v="2012-07-27T10:16:00"/>
    <n v="10"/>
    <d v="2012-05-29T10:10:27"/>
    <n v="0"/>
    <n v="10.166666666666666"/>
    <n v="10"/>
    <x v="10"/>
    <n v="0.1"/>
    <n v="0.84959999999999969"/>
    <b v="1"/>
  </r>
  <r>
    <n v="3356"/>
    <n v="4"/>
    <d v="2012-05-28T10:40:43"/>
    <d v="2012-07-27T10:40:00"/>
    <n v="12"/>
    <d v="2012-05-31T11:48:42"/>
    <n v="0"/>
    <n v="11.8"/>
    <n v="12"/>
    <x v="8"/>
    <n v="8.3333333333333329E-2"/>
    <n v="1.448055119047619"/>
    <b v="1"/>
  </r>
  <r>
    <n v="3357"/>
    <n v="2"/>
    <d v="2012-05-28T10:37:31"/>
    <d v="2012-07-27T10:37:00"/>
    <n v="10"/>
    <d v="2012-05-29T16:39:16"/>
    <n v="0"/>
    <n v="16.649999999999999"/>
    <n v="17"/>
    <x v="20"/>
    <n v="0.1"/>
    <n v="0.84959999999999969"/>
    <b v="1"/>
  </r>
  <r>
    <n v="3358"/>
    <n v="7"/>
    <d v="2012-05-28T11:28:21"/>
    <d v="2012-07-27T11:28:00"/>
    <n v="24"/>
    <d v="2012-06-13T05:40:30"/>
    <n v="1"/>
    <n v="5.666666666666667"/>
    <n v="6"/>
    <x v="21"/>
    <n v="4.1666666666666664E-2"/>
    <n v="1.2958049999999997"/>
    <b v="1"/>
  </r>
  <r>
    <n v="3359"/>
    <n v="4"/>
    <d v="2012-05-28T11:49:08"/>
    <d v="2012-05-30T13:49:03"/>
    <n v="12"/>
    <s v=""/>
    <n v="0"/>
    <s v="not cancelled"/>
    <s v="not cancelled"/>
    <x v="3"/>
    <n v="8.3333333333333329E-2"/>
    <n v="1.448055119047619"/>
    <b v="0"/>
  </r>
  <r>
    <n v="3360"/>
    <n v="8"/>
    <d v="2012-05-28T11:40:41"/>
    <d v="2012-07-27T11:40:00"/>
    <n v="3"/>
    <d v="2012-06-04T12:08:07"/>
    <n v="2"/>
    <n v="12.133333333333333"/>
    <n v="12"/>
    <x v="8"/>
    <n v="0.33333333333333331"/>
    <n v="0.29998222222222221"/>
    <b v="1"/>
  </r>
  <r>
    <n v="3361"/>
    <n v="4"/>
    <d v="2012-05-28T11:56:30"/>
    <d v="2012-07-27T11:56:00"/>
    <n v="12"/>
    <d v="2012-05-31T11:01:58"/>
    <n v="0"/>
    <n v="11.016666666666667"/>
    <n v="11"/>
    <x v="14"/>
    <n v="8.3333333333333329E-2"/>
    <n v="1.448055119047619"/>
    <b v="1"/>
  </r>
  <r>
    <n v="3362"/>
    <n v="1"/>
    <d v="2012-05-28T15:48:35"/>
    <d v="2012-07-27T15:48:00"/>
    <n v="8"/>
    <d v="2012-05-28T21:23:13"/>
    <n v="0"/>
    <n v="21.383333333333333"/>
    <n v="21"/>
    <x v="12"/>
    <n v="0.125"/>
    <n v="0.84929166666666667"/>
    <b v="1"/>
  </r>
  <r>
    <n v="3363"/>
    <n v="2"/>
    <d v="2012-05-28T16:52:44"/>
    <d v="2012-07-27T16:52:00"/>
    <n v="10"/>
    <d v="2012-05-29T14:54:39"/>
    <n v="0"/>
    <n v="14.9"/>
    <n v="15"/>
    <x v="17"/>
    <n v="0.1"/>
    <n v="0.84959999999999969"/>
    <b v="1"/>
  </r>
  <r>
    <n v="3364"/>
    <n v="1"/>
    <d v="2012-05-28T16:22:37"/>
    <d v="2012-07-27T16:22:00"/>
    <n v="8"/>
    <d v="2012-05-28T18:08:23"/>
    <n v="0"/>
    <n v="18.133333333333333"/>
    <n v="18"/>
    <x v="1"/>
    <n v="0.125"/>
    <n v="0.84929166666666667"/>
    <b v="1"/>
  </r>
  <r>
    <n v="3365"/>
    <n v="2"/>
    <d v="2012-05-28T17:45:32"/>
    <d v="2012-07-27T17:45:00"/>
    <n v="10"/>
    <d v="2012-05-30T17:13:38"/>
    <n v="0"/>
    <n v="17.216666666666665"/>
    <n v="17"/>
    <x v="20"/>
    <n v="0.1"/>
    <n v="0.84959999999999969"/>
    <b v="1"/>
  </r>
  <r>
    <n v="3366"/>
    <n v="3"/>
    <d v="2012-05-28T18:05:14"/>
    <d v="2012-07-27T18:05:00"/>
    <n v="24"/>
    <d v="2012-05-30T23:39:16"/>
    <n v="0"/>
    <n v="23.65"/>
    <n v="24"/>
    <x v="2"/>
    <n v="4.1666666666666664E-2"/>
    <n v="0.18133000000000002"/>
    <b v="1"/>
  </r>
  <r>
    <n v="3367"/>
    <n v="8"/>
    <d v="2012-05-28T18:53:16"/>
    <d v="2012-07-27T18:53:00"/>
    <n v="3"/>
    <d v="2012-06-04T10:09:50"/>
    <n v="0"/>
    <n v="10.15"/>
    <n v="10"/>
    <x v="10"/>
    <n v="0.33333333333333331"/>
    <n v="0.29998222222222221"/>
    <b v="1"/>
  </r>
  <r>
    <n v="3368"/>
    <n v="2"/>
    <d v="2012-05-28T18:43:29"/>
    <d v="2012-07-27T18:43:00"/>
    <n v="10"/>
    <d v="2012-05-29T23:41:27"/>
    <n v="0"/>
    <n v="23.683333333333334"/>
    <n v="24"/>
    <x v="2"/>
    <n v="0.1"/>
    <n v="0.84959999999999969"/>
    <b v="1"/>
  </r>
  <r>
    <n v="3369"/>
    <n v="1"/>
    <d v="2012-05-28T18:04:31"/>
    <d v="2012-07-27T18:04:00"/>
    <n v="8"/>
    <d v="2012-05-29T10:40:41"/>
    <n v="0"/>
    <n v="10.666666666666666"/>
    <n v="11"/>
    <x v="14"/>
    <n v="0.125"/>
    <n v="0.84929166666666667"/>
    <b v="1"/>
  </r>
  <r>
    <n v="3370"/>
    <n v="8"/>
    <d v="2012-05-28T18:31:24"/>
    <d v="2012-07-27T18:31:00"/>
    <n v="3"/>
    <d v="2012-06-02T08:48:12"/>
    <n v="0"/>
    <n v="8.8000000000000007"/>
    <n v="9"/>
    <x v="4"/>
    <n v="0.33333333333333331"/>
    <n v="0.29998222222222221"/>
    <b v="1"/>
  </r>
  <r>
    <n v="3371"/>
    <n v="7"/>
    <d v="2012-05-28T18:44:35"/>
    <d v="2012-07-27T18:44:00"/>
    <n v="24"/>
    <d v="2012-06-02T21:02:11"/>
    <n v="0"/>
    <n v="21.033333333333335"/>
    <n v="21"/>
    <x v="12"/>
    <n v="4.1666666666666664E-2"/>
    <n v="1.2958049999999997"/>
    <b v="1"/>
  </r>
  <r>
    <n v="3372"/>
    <n v="6"/>
    <d v="2012-05-28T20:51:07"/>
    <d v="2012-07-27T20:51:00"/>
    <n v="24"/>
    <d v="2012-06-20T10:11:00"/>
    <n v="2"/>
    <n v="10.183333333333334"/>
    <n v="10"/>
    <x v="10"/>
    <n v="4.1666666666666664E-2"/>
    <n v="0.35218749999999999"/>
    <b v="1"/>
  </r>
  <r>
    <n v="3373"/>
    <n v="3"/>
    <d v="2012-05-28T21:29:30"/>
    <d v="2012-05-31T02:29:14"/>
    <n v="24"/>
    <s v=""/>
    <n v="0"/>
    <s v="not cancelled"/>
    <s v="not cancelled"/>
    <x v="3"/>
    <n v="4.1666666666666664E-2"/>
    <n v="0.18133000000000002"/>
    <b v="0"/>
  </r>
  <r>
    <n v="3374"/>
    <n v="3"/>
    <d v="2012-05-29T00:00:20"/>
    <d v="2012-06-01T18:59:56"/>
    <n v="24"/>
    <s v=""/>
    <n v="0"/>
    <s v="not cancelled"/>
    <s v="not cancelled"/>
    <x v="3"/>
    <n v="4.1666666666666664E-2"/>
    <n v="0.18133000000000002"/>
    <b v="0"/>
  </r>
  <r>
    <n v="3375"/>
    <n v="6"/>
    <d v="2012-05-29T04:18:18"/>
    <d v="2012-07-28T04:18:00"/>
    <n v="24"/>
    <d v="2012-05-31T03:06:43"/>
    <n v="0"/>
    <n v="3.1"/>
    <n v="3"/>
    <x v="19"/>
    <n v="4.1666666666666664E-2"/>
    <n v="0.35218749999999999"/>
    <b v="1"/>
  </r>
  <r>
    <n v="3376"/>
    <n v="1"/>
    <d v="2012-05-29T07:49:21"/>
    <d v="2012-07-28T07:49:00"/>
    <n v="12"/>
    <d v="2012-05-30T17:43:09"/>
    <n v="0"/>
    <n v="17.716666666666665"/>
    <n v="18"/>
    <x v="1"/>
    <n v="8.3333333333333329E-2"/>
    <n v="0.56619444444444444"/>
    <b v="1"/>
  </r>
  <r>
    <n v="3377"/>
    <n v="4"/>
    <d v="2012-05-29T08:34:57"/>
    <d v="2012-07-28T08:34:00"/>
    <n v="12"/>
    <d v="2012-05-31T09:31:39"/>
    <n v="0"/>
    <n v="9.5166666666666675"/>
    <n v="10"/>
    <x v="10"/>
    <n v="8.3333333333333329E-2"/>
    <n v="1.448055119047619"/>
    <b v="1"/>
  </r>
  <r>
    <n v="3378"/>
    <n v="2"/>
    <d v="2012-05-29T08:28:03"/>
    <d v="2012-07-28T08:28:00"/>
    <n v="10"/>
    <d v="2012-05-30T15:04:04"/>
    <n v="0"/>
    <n v="15.066666666666666"/>
    <n v="15"/>
    <x v="17"/>
    <n v="0.1"/>
    <n v="0.84959999999999969"/>
    <b v="1"/>
  </r>
  <r>
    <n v="3379"/>
    <n v="2"/>
    <d v="2012-05-29T08:07:45"/>
    <d v="2012-06-02T08:07:33"/>
    <n v="10"/>
    <s v=""/>
    <n v="0"/>
    <s v="not cancelled"/>
    <s v="not cancelled"/>
    <x v="3"/>
    <n v="0.1"/>
    <n v="0.84959999999999969"/>
    <b v="0"/>
  </r>
  <r>
    <n v="3380"/>
    <n v="3"/>
    <d v="2012-05-29T08:15:30"/>
    <d v="2012-07-28T08:15:00"/>
    <n v="24"/>
    <d v="2012-05-31T11:37:44"/>
    <n v="0"/>
    <n v="11.616666666666667"/>
    <n v="12"/>
    <x v="8"/>
    <n v="4.1666666666666664E-2"/>
    <n v="0.18133000000000002"/>
    <b v="1"/>
  </r>
  <r>
    <n v="3381"/>
    <n v="2"/>
    <d v="2012-05-29T08:30:21"/>
    <d v="2012-07-28T08:30:00"/>
    <n v="10"/>
    <d v="2012-05-30T10:14:45"/>
    <n v="0"/>
    <n v="10.233333333333333"/>
    <n v="10"/>
    <x v="10"/>
    <n v="0.1"/>
    <n v="0.84959999999999969"/>
    <b v="1"/>
  </r>
  <r>
    <n v="3382"/>
    <n v="6"/>
    <d v="2012-05-29T08:18:38"/>
    <d v="2012-07-28T08:18:00"/>
    <n v="24"/>
    <d v="2012-06-02T08:26:10"/>
    <n v="0"/>
    <n v="8.4333333333333336"/>
    <n v="8"/>
    <x v="13"/>
    <n v="4.1666666666666664E-2"/>
    <n v="0.35218749999999999"/>
    <b v="1"/>
  </r>
  <r>
    <n v="3383"/>
    <n v="2"/>
    <d v="2012-05-29T08:54:10"/>
    <d v="2012-07-28T08:54:00"/>
    <n v="10"/>
    <d v="2012-05-30T17:05:15"/>
    <n v="0"/>
    <n v="17.083333333333332"/>
    <n v="17"/>
    <x v="20"/>
    <n v="0.1"/>
    <n v="0.84959999999999969"/>
    <b v="1"/>
  </r>
  <r>
    <n v="3384"/>
    <n v="1"/>
    <d v="2012-05-29T09:27:53"/>
    <d v="2012-07-28T09:27:00"/>
    <n v="8"/>
    <d v="2012-05-29T19:21:46"/>
    <n v="0"/>
    <n v="19.350000000000001"/>
    <n v="19"/>
    <x v="6"/>
    <n v="0.125"/>
    <n v="0.84929166666666667"/>
    <b v="1"/>
  </r>
  <r>
    <n v="3385"/>
    <n v="8"/>
    <d v="2012-05-29T09:05:46"/>
    <d v="2012-06-01T02:05:20"/>
    <n v="3"/>
    <s v=""/>
    <n v="0"/>
    <s v="not cancelled"/>
    <s v="not cancelled"/>
    <x v="3"/>
    <n v="0.33333333333333331"/>
    <n v="0.29998222222222221"/>
    <b v="0"/>
  </r>
  <r>
    <n v="3386"/>
    <n v="1"/>
    <d v="2012-05-29T10:54:08"/>
    <d v="2012-06-01T20:54:00"/>
    <n v="8"/>
    <d v="2012-05-30T09:46:41"/>
    <n v="0"/>
    <n v="9.7666666666666675"/>
    <n v="10"/>
    <x v="10"/>
    <n v="0.125"/>
    <n v="0.84929166666666667"/>
    <b v="1"/>
  </r>
  <r>
    <n v="3387"/>
    <n v="1"/>
    <d v="2012-05-29T11:44:28"/>
    <d v="2012-07-28T11:44:00"/>
    <n v="8"/>
    <d v="2012-05-30T10:49:42"/>
    <n v="0"/>
    <n v="10.816666666666666"/>
    <n v="11"/>
    <x v="14"/>
    <n v="0.125"/>
    <n v="0.84929166666666667"/>
    <b v="1"/>
  </r>
  <r>
    <n v="3388"/>
    <n v="4"/>
    <d v="2012-05-29T11:46:24"/>
    <d v="2012-07-28T11:46:00"/>
    <n v="12"/>
    <d v="2012-06-01T10:44:19"/>
    <n v="0"/>
    <n v="10.733333333333333"/>
    <n v="11"/>
    <x v="14"/>
    <n v="8.3333333333333329E-2"/>
    <n v="1.448055119047619"/>
    <b v="1"/>
  </r>
  <r>
    <n v="3389"/>
    <n v="4"/>
    <d v="2012-05-29T12:53:42"/>
    <d v="2012-05-31T21:52:49"/>
    <n v="12"/>
    <s v=""/>
    <n v="0"/>
    <s v="not cancelled"/>
    <s v="not cancelled"/>
    <x v="3"/>
    <n v="8.3333333333333329E-2"/>
    <n v="1.448055119047619"/>
    <b v="0"/>
  </r>
  <r>
    <n v="3390"/>
    <n v="7"/>
    <d v="2012-05-29T12:10:43"/>
    <d v="2012-05-31T13:10:14"/>
    <n v="24"/>
    <s v=""/>
    <n v="1"/>
    <s v="not cancelled"/>
    <s v="not cancelled"/>
    <x v="3"/>
    <n v="4.1666666666666664E-2"/>
    <n v="1.2958049999999997"/>
    <b v="0"/>
  </r>
  <r>
    <n v="3391"/>
    <n v="6"/>
    <d v="2012-05-29T13:24:42"/>
    <d v="2012-07-28T13:24:00"/>
    <n v="24"/>
    <d v="2012-06-04T10:48:19"/>
    <n v="0"/>
    <n v="10.8"/>
    <n v="11"/>
    <x v="14"/>
    <n v="4.1666666666666664E-2"/>
    <n v="0.35218749999999999"/>
    <b v="1"/>
  </r>
  <r>
    <n v="3392"/>
    <n v="1"/>
    <d v="2012-05-29T16:18:38"/>
    <d v="2012-06-01T05:18:31"/>
    <n v="8"/>
    <s v=""/>
    <n v="0"/>
    <s v="not cancelled"/>
    <s v="not cancelled"/>
    <x v="3"/>
    <n v="0.125"/>
    <n v="0.84929166666666667"/>
    <b v="0"/>
  </r>
  <r>
    <n v="3393"/>
    <n v="1"/>
    <d v="2012-05-29T17:38:11"/>
    <d v="2012-07-28T17:38:00"/>
    <n v="12"/>
    <d v="2012-05-30T09:55:16"/>
    <n v="0"/>
    <n v="9.9166666666666661"/>
    <n v="10"/>
    <x v="10"/>
    <n v="8.3333333333333329E-2"/>
    <n v="0.56619444444444444"/>
    <b v="1"/>
  </r>
  <r>
    <n v="3394"/>
    <n v="3"/>
    <d v="2012-05-29T18:15:22"/>
    <d v="2012-07-28T18:15:00"/>
    <n v="24"/>
    <d v="2012-06-01T02:36:38"/>
    <n v="0"/>
    <n v="2.6"/>
    <n v="3"/>
    <x v="19"/>
    <n v="4.1666666666666664E-2"/>
    <n v="0.18133000000000002"/>
    <b v="1"/>
  </r>
  <r>
    <n v="3395"/>
    <n v="8"/>
    <d v="2012-05-29T18:06:30"/>
    <d v="2012-06-01T21:05:38"/>
    <n v="3"/>
    <s v=""/>
    <n v="0"/>
    <s v="not cancelled"/>
    <s v="not cancelled"/>
    <x v="3"/>
    <n v="0.33333333333333331"/>
    <n v="0.29998222222222221"/>
    <b v="0"/>
  </r>
  <r>
    <n v="3396"/>
    <n v="7"/>
    <d v="2012-05-29T19:26:21"/>
    <d v="2012-07-28T19:26:00"/>
    <n v="24"/>
    <d v="2012-07-10T00:38:45"/>
    <n v="0"/>
    <n v="0.6333333333333333"/>
    <n v="1"/>
    <x v="23"/>
    <n v="4.1666666666666664E-2"/>
    <n v="1.2958049999999997"/>
    <b v="1"/>
  </r>
  <r>
    <n v="3397"/>
    <n v="2"/>
    <d v="2012-05-29T19:26:59"/>
    <d v="2012-07-28T19:26:00"/>
    <n v="10"/>
    <d v="2012-05-31T16:44:47"/>
    <n v="0"/>
    <n v="16.733333333333334"/>
    <n v="17"/>
    <x v="20"/>
    <n v="0.1"/>
    <n v="0.84959999999999969"/>
    <b v="1"/>
  </r>
  <r>
    <n v="3398"/>
    <n v="7"/>
    <d v="2012-05-29T19:00:39"/>
    <d v="2012-06-01T09:00:24"/>
    <n v="24"/>
    <s v=""/>
    <n v="1"/>
    <s v="not cancelled"/>
    <s v="not cancelled"/>
    <x v="3"/>
    <n v="4.1666666666666664E-2"/>
    <n v="1.2958049999999997"/>
    <b v="0"/>
  </r>
  <r>
    <n v="3399"/>
    <n v="5"/>
    <d v="2012-05-29T20:33:37"/>
    <d v="2012-07-28T20:33:00"/>
    <n v="24"/>
    <d v="2012-05-31T10:58:03"/>
    <n v="0"/>
    <n v="10.966666666666667"/>
    <n v="11"/>
    <x v="14"/>
    <n v="4.1666666666666664E-2"/>
    <n v="0.2815833333333333"/>
    <b v="1"/>
  </r>
  <r>
    <n v="3400"/>
    <n v="6"/>
    <d v="2012-05-29T20:28:07"/>
    <d v="2012-07-28T20:28:00"/>
    <n v="24"/>
    <d v="2012-06-04T20:22:32"/>
    <n v="0"/>
    <n v="20.366666666666667"/>
    <n v="20"/>
    <x v="15"/>
    <n v="4.1666666666666664E-2"/>
    <n v="0.35218749999999999"/>
    <b v="1"/>
  </r>
  <r>
    <n v="3401"/>
    <n v="6"/>
    <d v="2012-05-29T23:10:10"/>
    <d v="2012-07-28T23:10:00"/>
    <n v="24"/>
    <d v="2012-06-04T16:21:48"/>
    <n v="0"/>
    <n v="16.350000000000001"/>
    <n v="16"/>
    <x v="5"/>
    <n v="4.1666666666666664E-2"/>
    <n v="0.35218749999999999"/>
    <b v="1"/>
  </r>
  <r>
    <n v="3402"/>
    <n v="7"/>
    <d v="2012-05-30T01:20:45"/>
    <d v="2012-07-29T01:20:00"/>
    <n v="24"/>
    <d v="2012-07-22T12:56:31"/>
    <n v="0"/>
    <n v="12.933333333333334"/>
    <n v="13"/>
    <x v="11"/>
    <n v="4.1666666666666664E-2"/>
    <n v="1.2958049999999997"/>
    <b v="1"/>
  </r>
  <r>
    <n v="3403"/>
    <n v="11"/>
    <d v="2012-05-30T04:54:42"/>
    <d v="2012-06-01T11:54:18"/>
    <n v="1"/>
    <s v=""/>
    <n v="0"/>
    <s v="not cancelled"/>
    <s v="not cancelled"/>
    <x v="3"/>
    <n v="1"/>
    <n v="1"/>
    <b v="0"/>
  </r>
  <r>
    <n v="3404"/>
    <n v="1"/>
    <d v="2012-05-30T05:24:30"/>
    <d v="2012-07-29T05:24:00"/>
    <n v="8"/>
    <d v="2012-05-31T10:51:06"/>
    <n v="0"/>
    <n v="10.85"/>
    <n v="11"/>
    <x v="14"/>
    <n v="0.125"/>
    <n v="0.84929166666666667"/>
    <b v="1"/>
  </r>
  <r>
    <n v="3405"/>
    <n v="5"/>
    <d v="2012-05-30T07:44:24"/>
    <d v="2012-06-03T10:43:36"/>
    <n v="24"/>
    <s v=""/>
    <n v="0"/>
    <s v="not cancelled"/>
    <s v="not cancelled"/>
    <x v="3"/>
    <n v="4.1666666666666664E-2"/>
    <n v="0.2815833333333333"/>
    <b v="0"/>
  </r>
  <r>
    <n v="3406"/>
    <n v="1"/>
    <d v="2012-05-30T08:55:24"/>
    <d v="2012-07-29T08:55:00"/>
    <n v="8"/>
    <d v="2012-05-31T15:36:42"/>
    <n v="0"/>
    <n v="15.6"/>
    <n v="16"/>
    <x v="5"/>
    <n v="0.125"/>
    <n v="0.84929166666666667"/>
    <b v="1"/>
  </r>
  <r>
    <n v="3407"/>
    <n v="1"/>
    <d v="2012-05-30T08:31:55"/>
    <d v="2012-07-29T08:31:00"/>
    <n v="8"/>
    <d v="2012-05-31T17:20:54"/>
    <n v="0"/>
    <n v="17.333333333333332"/>
    <n v="17"/>
    <x v="20"/>
    <n v="0.125"/>
    <n v="0.84929166666666667"/>
    <b v="1"/>
  </r>
  <r>
    <n v="3408"/>
    <n v="5"/>
    <d v="2012-05-30T08:02:14"/>
    <d v="2012-07-29T08:02:00"/>
    <n v="24"/>
    <d v="2012-06-01T17:24:27"/>
    <n v="0"/>
    <n v="17.399999999999999"/>
    <n v="17"/>
    <x v="20"/>
    <n v="4.1666666666666664E-2"/>
    <n v="0.2815833333333333"/>
    <b v="1"/>
  </r>
  <r>
    <n v="3409"/>
    <n v="6"/>
    <d v="2012-05-30T08:25:27"/>
    <d v="2012-07-29T08:25:00"/>
    <n v="24"/>
    <d v="2012-06-03T11:37:01"/>
    <n v="0"/>
    <n v="11.616666666666667"/>
    <n v="12"/>
    <x v="8"/>
    <n v="4.1666666666666664E-2"/>
    <n v="0.35218749999999999"/>
    <b v="1"/>
  </r>
  <r>
    <n v="3410"/>
    <n v="1"/>
    <d v="2012-05-30T08:02:16"/>
    <d v="2012-07-29T08:02:00"/>
    <n v="8"/>
    <d v="2012-05-31T09:10:39"/>
    <n v="0"/>
    <n v="9.1666666666666661"/>
    <n v="9"/>
    <x v="4"/>
    <n v="0.125"/>
    <n v="0.84929166666666667"/>
    <b v="1"/>
  </r>
  <r>
    <n v="3411"/>
    <n v="1"/>
    <d v="2012-05-30T08:30:01"/>
    <d v="2012-07-29T08:30:00"/>
    <n v="8"/>
    <d v="2012-05-31T11:55:03"/>
    <n v="0"/>
    <n v="11.916666666666666"/>
    <n v="12"/>
    <x v="8"/>
    <n v="0.125"/>
    <n v="0.84929166666666667"/>
    <b v="1"/>
  </r>
  <r>
    <n v="3412"/>
    <n v="8"/>
    <d v="2012-05-30T08:01:06"/>
    <d v="2012-07-29T08:01:00"/>
    <n v="3"/>
    <d v="2012-06-04T10:02:17"/>
    <n v="1"/>
    <n v="10.033333333333333"/>
    <n v="10"/>
    <x v="10"/>
    <n v="0.33333333333333331"/>
    <n v="0.29998222222222221"/>
    <b v="1"/>
  </r>
  <r>
    <n v="3413"/>
    <n v="1"/>
    <d v="2012-05-30T09:34:38"/>
    <d v="2012-07-29T09:34:00"/>
    <n v="8"/>
    <d v="2012-05-31T15:56:18"/>
    <n v="0"/>
    <n v="15.933333333333334"/>
    <n v="16"/>
    <x v="5"/>
    <n v="0.125"/>
    <n v="0.84929166666666667"/>
    <b v="1"/>
  </r>
  <r>
    <n v="3414"/>
    <n v="8"/>
    <d v="2012-05-30T09:26:03"/>
    <d v="2012-07-29T09:26:00"/>
    <n v="3"/>
    <d v="2012-06-03T08:56:28"/>
    <n v="1"/>
    <n v="8.9333333333333336"/>
    <n v="9"/>
    <x v="4"/>
    <n v="0.33333333333333331"/>
    <n v="0.29998222222222221"/>
    <b v="1"/>
  </r>
  <r>
    <n v="3415"/>
    <n v="7"/>
    <d v="2012-05-30T10:13:34"/>
    <d v="2012-07-29T10:13:00"/>
    <n v="24"/>
    <d v="2012-06-12T12:50:10"/>
    <n v="0"/>
    <n v="12.833333333333334"/>
    <n v="13"/>
    <x v="11"/>
    <n v="4.1666666666666664E-2"/>
    <n v="1.2958049999999997"/>
    <b v="1"/>
  </r>
  <r>
    <n v="3416"/>
    <n v="1"/>
    <d v="2012-05-30T10:49:34"/>
    <d v="2012-07-29T10:49:00"/>
    <n v="8"/>
    <d v="2012-05-31T12:18:45"/>
    <n v="0"/>
    <n v="12.3"/>
    <n v="12"/>
    <x v="8"/>
    <n v="0.125"/>
    <n v="0.84929166666666667"/>
    <b v="1"/>
  </r>
  <r>
    <n v="3417"/>
    <n v="3"/>
    <d v="2012-05-30T10:48:07"/>
    <d v="2012-07-29T10:48:00"/>
    <n v="24"/>
    <d v="2012-06-02T14:45:45"/>
    <n v="0"/>
    <n v="14.75"/>
    <n v="15"/>
    <x v="17"/>
    <n v="4.1666666666666664E-2"/>
    <n v="0.18133000000000002"/>
    <b v="1"/>
  </r>
  <r>
    <n v="3418"/>
    <n v="2"/>
    <d v="2012-05-30T12:36:48"/>
    <d v="2012-06-02T01:36:41"/>
    <n v="10"/>
    <s v=""/>
    <n v="0"/>
    <s v="not cancelled"/>
    <s v="not cancelled"/>
    <x v="3"/>
    <n v="0.1"/>
    <n v="0.84959999999999969"/>
    <b v="0"/>
  </r>
  <r>
    <n v="3419"/>
    <n v="6"/>
    <d v="2012-05-30T13:12:53"/>
    <d v="2012-07-29T13:12:00"/>
    <n v="24"/>
    <d v="2012-06-05T08:30:24"/>
    <n v="0"/>
    <n v="8.5"/>
    <n v="9"/>
    <x v="4"/>
    <n v="4.1666666666666664E-2"/>
    <n v="0.35218749999999999"/>
    <b v="1"/>
  </r>
  <r>
    <n v="3420"/>
    <n v="3"/>
    <d v="2012-05-30T13:07:02"/>
    <d v="2012-07-29T13:07:00"/>
    <n v="24"/>
    <d v="2012-06-01T08:07:49"/>
    <n v="0"/>
    <n v="8.1166666666666671"/>
    <n v="8"/>
    <x v="13"/>
    <n v="4.1666666666666664E-2"/>
    <n v="0.18133000000000002"/>
    <b v="1"/>
  </r>
  <r>
    <n v="3421"/>
    <n v="1"/>
    <d v="2012-05-30T13:06:33"/>
    <d v="2012-07-29T13:06:00"/>
    <n v="8"/>
    <d v="2012-05-31T10:39:59"/>
    <n v="0"/>
    <n v="10.65"/>
    <n v="11"/>
    <x v="14"/>
    <n v="0.125"/>
    <n v="0.84929166666666667"/>
    <b v="1"/>
  </r>
  <r>
    <n v="3422"/>
    <n v="2"/>
    <d v="2012-05-30T17:13:36"/>
    <d v="2012-07-29T17:13:00"/>
    <n v="10"/>
    <d v="2012-05-31T07:31:29"/>
    <n v="0"/>
    <n v="7.5166666666666666"/>
    <n v="8"/>
    <x v="13"/>
    <n v="0.1"/>
    <n v="0.84959999999999969"/>
    <b v="1"/>
  </r>
  <r>
    <n v="3423"/>
    <n v="2"/>
    <d v="2012-05-30T19:04:49"/>
    <d v="2012-07-29T19:04:00"/>
    <n v="10"/>
    <d v="2012-05-31T09:50:50"/>
    <n v="0"/>
    <n v="9.8333333333333339"/>
    <n v="10"/>
    <x v="10"/>
    <n v="0.1"/>
    <n v="0.84959999999999969"/>
    <b v="1"/>
  </r>
  <r>
    <n v="3424"/>
    <n v="1"/>
    <d v="2012-05-30T20:35:36"/>
    <d v="2012-07-29T20:35:00"/>
    <n v="12"/>
    <d v="2012-05-31T11:11:36"/>
    <n v="0"/>
    <n v="11.183333333333334"/>
    <n v="11"/>
    <x v="14"/>
    <n v="8.3333333333333329E-2"/>
    <n v="0.56619444444444444"/>
    <b v="1"/>
  </r>
  <r>
    <n v="3425"/>
    <n v="7"/>
    <d v="2012-05-30T21:06:11"/>
    <d v="2012-07-29T21:06:00"/>
    <n v="24"/>
    <d v="2012-06-15T14:22:59"/>
    <n v="0"/>
    <n v="14.366666666666667"/>
    <n v="14"/>
    <x v="7"/>
    <n v="4.1666666666666664E-2"/>
    <n v="1.2958049999999997"/>
    <b v="1"/>
  </r>
  <r>
    <n v="3426"/>
    <n v="6"/>
    <d v="2012-05-30T22:10:32"/>
    <d v="2012-07-29T22:10:00"/>
    <n v="24"/>
    <d v="2012-06-01T15:38:34"/>
    <n v="0"/>
    <n v="15.633333333333333"/>
    <n v="16"/>
    <x v="5"/>
    <n v="4.1666666666666664E-2"/>
    <n v="0.35218749999999999"/>
    <b v="1"/>
  </r>
  <r>
    <n v="3427"/>
    <n v="5"/>
    <d v="2012-05-30T23:19:54"/>
    <d v="2012-07-29T23:19:00"/>
    <n v="24"/>
    <d v="2012-06-01T18:47:09"/>
    <n v="0"/>
    <n v="18.783333333333335"/>
    <n v="19"/>
    <x v="6"/>
    <n v="4.1666666666666664E-2"/>
    <n v="0.2815833333333333"/>
    <b v="1"/>
  </r>
  <r>
    <n v="3428"/>
    <n v="5"/>
    <d v="2012-05-30T23:30:24"/>
    <d v="2012-07-29T23:30:00"/>
    <n v="24"/>
    <d v="2012-06-01T16:47:30"/>
    <n v="0"/>
    <n v="16.783333333333335"/>
    <n v="17"/>
    <x v="20"/>
    <n v="4.1666666666666664E-2"/>
    <n v="0.2815833333333333"/>
    <b v="1"/>
  </r>
  <r>
    <n v="3429"/>
    <n v="7"/>
    <d v="2012-05-31T01:31:12"/>
    <d v="2012-07-30T01:31:00"/>
    <n v="24"/>
    <d v="2012-06-22T10:33:09"/>
    <n v="0"/>
    <n v="10.55"/>
    <n v="11"/>
    <x v="14"/>
    <n v="4.1666666666666664E-2"/>
    <n v="1.2958049999999997"/>
    <b v="1"/>
  </r>
  <r>
    <n v="3430"/>
    <n v="7"/>
    <d v="2012-05-31T01:22:02"/>
    <d v="2012-07-30T01:22:00"/>
    <n v="24"/>
    <d v="2012-06-04T15:15:36"/>
    <n v="0"/>
    <n v="15.25"/>
    <n v="15"/>
    <x v="17"/>
    <n v="4.1666666666666664E-2"/>
    <n v="1.2958049999999997"/>
    <b v="1"/>
  </r>
  <r>
    <n v="3431"/>
    <n v="1"/>
    <d v="2012-05-31T05:24:37"/>
    <d v="2012-07-30T05:24:00"/>
    <n v="8"/>
    <d v="2012-06-01T10:23:24"/>
    <n v="0"/>
    <n v="10.383333333333333"/>
    <n v="10"/>
    <x v="10"/>
    <n v="0.125"/>
    <n v="0.84929166666666667"/>
    <b v="1"/>
  </r>
  <r>
    <n v="3432"/>
    <n v="3"/>
    <d v="2012-05-31T05:51:21"/>
    <d v="2012-07-30T05:51:00"/>
    <n v="24"/>
    <d v="2012-06-03T15:43:13"/>
    <n v="0"/>
    <n v="15.716666666666667"/>
    <n v="16"/>
    <x v="5"/>
    <n v="4.1666666666666664E-2"/>
    <n v="0.18133000000000002"/>
    <b v="1"/>
  </r>
  <r>
    <n v="3433"/>
    <n v="4"/>
    <d v="2012-05-31T08:32:41"/>
    <d v="2012-06-03T04:32:04"/>
    <n v="12"/>
    <s v=""/>
    <n v="0"/>
    <s v="not cancelled"/>
    <s v="not cancelled"/>
    <x v="3"/>
    <n v="8.3333333333333329E-2"/>
    <n v="1.448055119047619"/>
    <b v="0"/>
  </r>
  <r>
    <n v="3434"/>
    <n v="2"/>
    <d v="2012-05-31T08:27:51"/>
    <d v="2012-06-03T05:26:55"/>
    <n v="10"/>
    <s v=""/>
    <n v="0"/>
    <s v="not cancelled"/>
    <s v="not cancelled"/>
    <x v="3"/>
    <n v="0.1"/>
    <n v="0.84959999999999969"/>
    <b v="0"/>
  </r>
  <r>
    <n v="3435"/>
    <n v="4"/>
    <d v="2012-05-31T09:31:31"/>
    <d v="2012-07-30T09:31:00"/>
    <n v="12"/>
    <d v="2012-06-01T16:05:38"/>
    <n v="0"/>
    <n v="16.083333333333332"/>
    <n v="16"/>
    <x v="5"/>
    <n v="8.3333333333333329E-2"/>
    <n v="1.448055119047619"/>
    <b v="1"/>
  </r>
  <r>
    <n v="3436"/>
    <n v="4"/>
    <d v="2012-05-31T10:56:24"/>
    <d v="2012-06-02T12:56:19"/>
    <n v="12"/>
    <s v=""/>
    <n v="0"/>
    <s v="not cancelled"/>
    <s v="not cancelled"/>
    <x v="3"/>
    <n v="8.3333333333333329E-2"/>
    <n v="1.448055119047619"/>
    <b v="0"/>
  </r>
  <r>
    <n v="3437"/>
    <n v="4"/>
    <d v="2012-05-31T10:14:58"/>
    <d v="2012-07-30T10:14:00"/>
    <n v="12"/>
    <d v="2012-06-02T11:10:30"/>
    <n v="0"/>
    <n v="11.166666666666666"/>
    <n v="11"/>
    <x v="14"/>
    <n v="8.3333333333333329E-2"/>
    <n v="1.448055119047619"/>
    <b v="1"/>
  </r>
  <r>
    <n v="3438"/>
    <n v="6"/>
    <d v="2012-05-31T10:36:04"/>
    <d v="2012-06-02T19:35:47"/>
    <n v="24"/>
    <s v=""/>
    <n v="0"/>
    <s v="not cancelled"/>
    <s v="not cancelled"/>
    <x v="3"/>
    <n v="4.1666666666666664E-2"/>
    <n v="0.35218749999999999"/>
    <b v="0"/>
  </r>
  <r>
    <n v="3439"/>
    <n v="10"/>
    <d v="2012-05-31T11:00:07"/>
    <d v="2012-07-30T11:00:00"/>
    <n v="1"/>
    <d v="2012-06-07T10:52:53"/>
    <n v="2"/>
    <n v="10.866666666666667"/>
    <n v="11"/>
    <x v="14"/>
    <n v="1"/>
    <n v="2.5716000000000001"/>
    <b v="1"/>
  </r>
  <r>
    <n v="3440"/>
    <n v="1"/>
    <d v="2012-05-31T12:48:49"/>
    <d v="2012-07-30T12:48:00"/>
    <n v="12"/>
    <d v="2012-06-01T12:24:21"/>
    <n v="0"/>
    <n v="12.4"/>
    <n v="12"/>
    <x v="8"/>
    <n v="8.3333333333333329E-2"/>
    <n v="0.56619444444444444"/>
    <b v="1"/>
  </r>
  <r>
    <n v="3441"/>
    <n v="7"/>
    <d v="2012-05-31T12:01:30"/>
    <d v="2012-07-30T12:01:00"/>
    <n v="24"/>
    <d v="2012-07-11T09:19:43"/>
    <n v="0"/>
    <n v="9.3166666666666664"/>
    <n v="9"/>
    <x v="4"/>
    <n v="4.1666666666666664E-2"/>
    <n v="1.2958049999999997"/>
    <b v="1"/>
  </r>
  <r>
    <n v="3442"/>
    <n v="4"/>
    <d v="2012-05-31T12:22:54"/>
    <d v="2012-06-03T17:22:22"/>
    <n v="12"/>
    <s v=""/>
    <n v="0"/>
    <s v="not cancelled"/>
    <s v="not cancelled"/>
    <x v="3"/>
    <n v="8.3333333333333329E-2"/>
    <n v="1.448055119047619"/>
    <b v="0"/>
  </r>
  <r>
    <n v="3443"/>
    <n v="1"/>
    <d v="2012-05-31T12:34:44"/>
    <d v="2012-07-30T12:34:00"/>
    <n v="8"/>
    <d v="2012-06-01T16:58:26"/>
    <n v="0"/>
    <n v="16.966666666666665"/>
    <n v="17"/>
    <x v="20"/>
    <n v="0.125"/>
    <n v="0.84929166666666667"/>
    <b v="1"/>
  </r>
  <r>
    <n v="3444"/>
    <n v="4"/>
    <d v="2012-05-31T15:19:20"/>
    <d v="2012-07-30T15:19:00"/>
    <n v="12"/>
    <d v="2012-06-03T07:26:30"/>
    <n v="0"/>
    <n v="7.4333333333333336"/>
    <n v="7"/>
    <x v="18"/>
    <n v="8.3333333333333329E-2"/>
    <n v="1.448055119047619"/>
    <b v="1"/>
  </r>
  <r>
    <n v="3445"/>
    <n v="2"/>
    <d v="2012-05-31T16:52:36"/>
    <d v="2012-07-30T16:52:00"/>
    <n v="10"/>
    <d v="2012-06-02T08:18:37"/>
    <n v="0"/>
    <n v="8.3000000000000007"/>
    <n v="8"/>
    <x v="13"/>
    <n v="0.1"/>
    <n v="0.84959999999999969"/>
    <b v="1"/>
  </r>
  <r>
    <n v="3446"/>
    <n v="1"/>
    <d v="2012-05-31T17:29:59"/>
    <d v="2012-07-30T17:29:00"/>
    <n v="8"/>
    <d v="2012-06-01T13:49:37"/>
    <n v="0"/>
    <n v="13.816666666666666"/>
    <n v="14"/>
    <x v="7"/>
    <n v="0.125"/>
    <n v="0.84929166666666667"/>
    <b v="1"/>
  </r>
  <r>
    <n v="3447"/>
    <n v="1"/>
    <d v="2012-05-31T19:28:12"/>
    <d v="2012-07-30T19:28:00"/>
    <n v="8"/>
    <d v="2012-06-01T08:17:30"/>
    <n v="0"/>
    <n v="8.2833333333333332"/>
    <n v="8"/>
    <x v="13"/>
    <n v="0.125"/>
    <n v="0.84929166666666667"/>
    <b v="1"/>
  </r>
  <r>
    <n v="3448"/>
    <n v="2"/>
    <d v="2012-05-31T19:13:57"/>
    <d v="2012-07-30T19:13:00"/>
    <n v="10"/>
    <d v="2012-06-02T08:38:17"/>
    <n v="0"/>
    <n v="8.6333333333333329"/>
    <n v="9"/>
    <x v="4"/>
    <n v="0.1"/>
    <n v="0.84959999999999969"/>
    <b v="1"/>
  </r>
  <r>
    <n v="3449"/>
    <n v="1"/>
    <d v="2012-05-31T20:35:40"/>
    <d v="2012-07-30T20:35:00"/>
    <n v="8"/>
    <d v="2012-06-01T12:36:10"/>
    <n v="0"/>
    <n v="12.6"/>
    <n v="13"/>
    <x v="11"/>
    <n v="0.125"/>
    <n v="0.84929166666666667"/>
    <b v="1"/>
  </r>
  <r>
    <n v="3450"/>
    <n v="6"/>
    <d v="2012-05-31T21:19:33"/>
    <d v="2012-07-30T21:19:00"/>
    <n v="24"/>
    <d v="2012-06-06T12:36:37"/>
    <n v="0"/>
    <n v="12.6"/>
    <n v="13"/>
    <x v="11"/>
    <n v="4.1666666666666664E-2"/>
    <n v="0.35218749999999999"/>
    <b v="1"/>
  </r>
  <r>
    <n v="3451"/>
    <n v="5"/>
    <d v="2012-05-31T23:32:58"/>
    <d v="2012-07-30T23:32:00"/>
    <n v="24"/>
    <d v="2012-06-02T15:47:19"/>
    <n v="0"/>
    <n v="15.783333333333333"/>
    <n v="16"/>
    <x v="5"/>
    <n v="4.1666666666666664E-2"/>
    <n v="0.2815833333333333"/>
    <b v="1"/>
  </r>
  <r>
    <n v="3452"/>
    <n v="3"/>
    <d v="2012-06-01T00:49:55"/>
    <d v="2012-07-31T00:49:00"/>
    <n v="24"/>
    <d v="2012-06-04T11:53:58"/>
    <n v="0"/>
    <n v="11.883333333333333"/>
    <n v="12"/>
    <x v="8"/>
    <n v="4.1666666666666664E-2"/>
    <n v="0.18133000000000002"/>
    <b v="1"/>
  </r>
  <r>
    <n v="3453"/>
    <n v="5"/>
    <d v="2012-06-01T05:38:17"/>
    <d v="2012-07-31T05:38:00"/>
    <n v="24"/>
    <d v="2012-06-07T14:11:34"/>
    <n v="0"/>
    <n v="14.183333333333334"/>
    <n v="14"/>
    <x v="7"/>
    <n v="4.1666666666666664E-2"/>
    <n v="0.2815833333333333"/>
    <b v="1"/>
  </r>
  <r>
    <n v="3454"/>
    <n v="2"/>
    <d v="2012-06-01T08:22:58"/>
    <d v="2012-07-31T08:22:00"/>
    <n v="10"/>
    <d v="2012-06-01T10:07:57"/>
    <n v="0"/>
    <n v="10.116666666666667"/>
    <n v="10"/>
    <x v="10"/>
    <n v="0.1"/>
    <n v="0.84959999999999969"/>
    <b v="1"/>
  </r>
  <r>
    <n v="3455"/>
    <n v="4"/>
    <d v="2012-06-01T10:17:56"/>
    <d v="2012-07-31T10:17:00"/>
    <n v="12"/>
    <d v="2012-06-04T15:43:25"/>
    <n v="0"/>
    <n v="15.716666666666667"/>
    <n v="16"/>
    <x v="5"/>
    <n v="8.3333333333333329E-2"/>
    <n v="1.448055119047619"/>
    <b v="1"/>
  </r>
  <r>
    <n v="3456"/>
    <n v="4"/>
    <d v="2012-06-01T10:36:24"/>
    <d v="2012-07-31T10:36:00"/>
    <n v="12"/>
    <d v="2012-06-04T10:13:29"/>
    <n v="0"/>
    <n v="10.216666666666667"/>
    <n v="10"/>
    <x v="10"/>
    <n v="8.3333333333333329E-2"/>
    <n v="1.448055119047619"/>
    <b v="1"/>
  </r>
  <r>
    <n v="3457"/>
    <n v="2"/>
    <d v="2012-06-01T10:37:22"/>
    <d v="2012-06-04T11:37:06"/>
    <n v="10"/>
    <s v=""/>
    <n v="0"/>
    <s v="not cancelled"/>
    <s v="not cancelled"/>
    <x v="3"/>
    <n v="0.1"/>
    <n v="0.84959999999999969"/>
    <b v="0"/>
  </r>
  <r>
    <n v="3458"/>
    <n v="4"/>
    <d v="2012-06-01T10:49:39"/>
    <d v="2012-07-31T10:49:00"/>
    <n v="12"/>
    <d v="2012-06-04T15:07:18"/>
    <n v="0"/>
    <n v="15.116666666666667"/>
    <n v="15"/>
    <x v="17"/>
    <n v="8.3333333333333329E-2"/>
    <n v="1.448055119047619"/>
    <b v="1"/>
  </r>
  <r>
    <n v="3459"/>
    <n v="3"/>
    <d v="2012-06-01T10:36:08"/>
    <d v="2012-07-31T10:36:00"/>
    <n v="24"/>
    <d v="2012-06-03T14:53:32"/>
    <n v="0"/>
    <n v="14.883333333333333"/>
    <n v="15"/>
    <x v="17"/>
    <n v="4.1666666666666664E-2"/>
    <n v="0.18133000000000002"/>
    <b v="1"/>
  </r>
  <r>
    <n v="3460"/>
    <n v="7"/>
    <d v="2012-06-01T10:00:16"/>
    <d v="2012-07-31T10:00:00"/>
    <n v="24"/>
    <d v="2012-06-14T10:20:31"/>
    <n v="0"/>
    <n v="10.333333333333334"/>
    <n v="10"/>
    <x v="10"/>
    <n v="4.1666666666666664E-2"/>
    <n v="1.2958049999999997"/>
    <b v="1"/>
  </r>
  <r>
    <n v="3461"/>
    <n v="2"/>
    <d v="2012-06-01T12:50:56"/>
    <d v="2012-06-04T01:50:49"/>
    <n v="10"/>
    <s v=""/>
    <n v="0"/>
    <s v="not cancelled"/>
    <s v="not cancelled"/>
    <x v="3"/>
    <n v="0.1"/>
    <n v="0.84959999999999969"/>
    <b v="0"/>
  </r>
  <r>
    <n v="3462"/>
    <n v="1"/>
    <d v="2012-06-01T16:36:08"/>
    <d v="2012-07-31T16:36:00"/>
    <n v="12"/>
    <d v="2012-06-02T22:02:04"/>
    <n v="0"/>
    <n v="22.033333333333335"/>
    <n v="22"/>
    <x v="9"/>
    <n v="8.3333333333333329E-2"/>
    <n v="0.56619444444444444"/>
    <b v="1"/>
  </r>
  <r>
    <n v="3463"/>
    <n v="2"/>
    <d v="2012-06-01T16:37:09"/>
    <d v="2012-07-31T16:37:00"/>
    <n v="10"/>
    <d v="2012-06-02T18:40:27"/>
    <n v="0"/>
    <n v="18.666666666666668"/>
    <n v="19"/>
    <x v="6"/>
    <n v="0.1"/>
    <n v="0.84959999999999969"/>
    <b v="1"/>
  </r>
  <r>
    <n v="3464"/>
    <n v="10"/>
    <d v="2012-06-01T17:48:54"/>
    <d v="2012-06-04T14:48:02"/>
    <n v="1"/>
    <s v=""/>
    <n v="3"/>
    <s v="not cancelled"/>
    <s v="not cancelled"/>
    <x v="3"/>
    <n v="1"/>
    <n v="2.5716000000000001"/>
    <b v="0"/>
  </r>
  <r>
    <n v="3465"/>
    <n v="1"/>
    <d v="2012-06-01T17:06:06"/>
    <d v="2012-07-31T17:06:00"/>
    <n v="8"/>
    <d v="2012-06-02T10:47:01"/>
    <n v="0"/>
    <n v="10.783333333333333"/>
    <n v="11"/>
    <x v="14"/>
    <n v="0.125"/>
    <n v="0.84929166666666667"/>
    <b v="1"/>
  </r>
  <r>
    <n v="3466"/>
    <n v="1"/>
    <d v="2012-06-01T17:14:00"/>
    <d v="2012-07-31T17:14:00"/>
    <n v="8"/>
    <d v="2012-06-01T22:13:55"/>
    <n v="0"/>
    <n v="22.216666666666665"/>
    <n v="22"/>
    <x v="9"/>
    <n v="0.125"/>
    <n v="0.84929166666666667"/>
    <b v="1"/>
  </r>
  <r>
    <n v="3467"/>
    <n v="8"/>
    <d v="2012-06-01T18:25:15"/>
    <d v="2012-07-31T18:25:00"/>
    <n v="3"/>
    <d v="2012-06-06T12:27:18"/>
    <n v="0"/>
    <n v="12.45"/>
    <n v="12"/>
    <x v="8"/>
    <n v="0.33333333333333331"/>
    <n v="0.29998222222222221"/>
    <b v="1"/>
  </r>
  <r>
    <n v="3468"/>
    <n v="4"/>
    <d v="2012-06-01T18:10:46"/>
    <d v="2012-06-05T09:10:24"/>
    <n v="12"/>
    <s v=""/>
    <n v="0"/>
    <s v="not cancelled"/>
    <s v="not cancelled"/>
    <x v="3"/>
    <n v="8.3333333333333329E-2"/>
    <n v="1.448055119047619"/>
    <b v="0"/>
  </r>
  <r>
    <n v="3469"/>
    <n v="6"/>
    <d v="2012-06-01T18:00:01"/>
    <d v="2012-07-31T18:00:00"/>
    <n v="24"/>
    <d v="2012-06-05T17:39:14"/>
    <n v="0"/>
    <n v="17.649999999999999"/>
    <n v="18"/>
    <x v="1"/>
    <n v="4.1666666666666664E-2"/>
    <n v="0.35218749999999999"/>
    <b v="1"/>
  </r>
  <r>
    <n v="3470"/>
    <n v="6"/>
    <d v="2012-06-01T20:11:55"/>
    <d v="2012-07-31T20:11:00"/>
    <n v="24"/>
    <d v="2012-06-08T11:10:16"/>
    <n v="0"/>
    <n v="11.166666666666666"/>
    <n v="11"/>
    <x v="14"/>
    <n v="4.1666666666666664E-2"/>
    <n v="0.35218749999999999"/>
    <b v="1"/>
  </r>
  <r>
    <n v="3471"/>
    <n v="1"/>
    <d v="2012-06-02T00:04:17"/>
    <d v="2012-06-06T03:03:29"/>
    <n v="12"/>
    <s v=""/>
    <n v="0"/>
    <s v="not cancelled"/>
    <s v="not cancelled"/>
    <x v="3"/>
    <n v="8.3333333333333329E-2"/>
    <n v="0.56619444444444444"/>
    <b v="0"/>
  </r>
  <r>
    <n v="3472"/>
    <n v="1"/>
    <d v="2012-06-02T01:33:46"/>
    <d v="2012-08-01T01:33:00"/>
    <n v="12"/>
    <d v="2012-06-03T10:06:17"/>
    <n v="0"/>
    <n v="10.1"/>
    <n v="10"/>
    <x v="10"/>
    <n v="8.3333333333333329E-2"/>
    <n v="0.56619444444444444"/>
    <b v="1"/>
  </r>
  <r>
    <n v="3473"/>
    <n v="6"/>
    <d v="2012-06-02T04:11:37"/>
    <d v="2012-06-06T10:11:00"/>
    <n v="24"/>
    <d v="2012-06-05T10:22:33"/>
    <n v="0"/>
    <n v="10.366666666666667"/>
    <n v="10"/>
    <x v="10"/>
    <n v="4.1666666666666664E-2"/>
    <n v="0.35218749999999999"/>
    <b v="1"/>
  </r>
  <r>
    <n v="3474"/>
    <n v="1"/>
    <d v="2012-06-02T09:02:28"/>
    <d v="2012-08-01T09:02:00"/>
    <n v="8"/>
    <d v="2012-06-03T18:49:32"/>
    <n v="0"/>
    <n v="18.816666666666666"/>
    <n v="19"/>
    <x v="6"/>
    <n v="0.125"/>
    <n v="0.84929166666666667"/>
    <b v="1"/>
  </r>
  <r>
    <n v="3475"/>
    <n v="4"/>
    <d v="2012-06-02T13:56:40"/>
    <d v="2012-08-01T13:56:00"/>
    <n v="12"/>
    <d v="2012-06-05T11:53:34"/>
    <n v="0"/>
    <n v="11.883333333333333"/>
    <n v="12"/>
    <x v="8"/>
    <n v="8.3333333333333329E-2"/>
    <n v="1.448055119047619"/>
    <b v="1"/>
  </r>
  <r>
    <n v="3476"/>
    <n v="1"/>
    <d v="2012-06-02T15:08:53"/>
    <d v="2012-06-06T16:08:05"/>
    <n v="12"/>
    <s v=""/>
    <n v="0"/>
    <s v="not cancelled"/>
    <s v="not cancelled"/>
    <x v="3"/>
    <n v="8.3333333333333329E-2"/>
    <n v="0.56619444444444444"/>
    <b v="0"/>
  </r>
  <r>
    <n v="3477"/>
    <n v="3"/>
    <d v="2012-06-02T15:55:42"/>
    <d v="2012-08-01T15:55:00"/>
    <n v="24"/>
    <d v="2012-06-05T07:24:45"/>
    <n v="0"/>
    <n v="7.4"/>
    <n v="7"/>
    <x v="18"/>
    <n v="4.1666666666666664E-2"/>
    <n v="0.18133000000000002"/>
    <b v="1"/>
  </r>
  <r>
    <n v="3478"/>
    <n v="2"/>
    <d v="2012-06-02T16:32:20"/>
    <d v="2012-08-01T16:32:00"/>
    <n v="10"/>
    <d v="2012-06-03T09:53:48"/>
    <n v="0"/>
    <n v="9.8833333333333329"/>
    <n v="10"/>
    <x v="10"/>
    <n v="0.1"/>
    <n v="0.84959999999999969"/>
    <b v="1"/>
  </r>
  <r>
    <n v="3479"/>
    <n v="7"/>
    <d v="2012-06-02T19:23:44"/>
    <d v="2012-08-01T19:23:00"/>
    <n v="24"/>
    <d v="2012-06-18T08:37:41"/>
    <n v="0"/>
    <n v="8.6166666666666671"/>
    <n v="9"/>
    <x v="4"/>
    <n v="4.1666666666666664E-2"/>
    <n v="1.2958049999999997"/>
    <b v="1"/>
  </r>
  <r>
    <n v="3480"/>
    <n v="6"/>
    <d v="2012-06-02T21:19:48"/>
    <d v="2012-08-01T21:19:00"/>
    <n v="24"/>
    <d v="2012-06-06T10:24:39"/>
    <n v="0"/>
    <n v="10.4"/>
    <n v="10"/>
    <x v="10"/>
    <n v="4.1666666666666664E-2"/>
    <n v="0.35218749999999999"/>
    <b v="1"/>
  </r>
  <r>
    <n v="3481"/>
    <n v="2"/>
    <d v="2012-06-02T21:05:41"/>
    <d v="2012-08-01T21:05:00"/>
    <n v="10"/>
    <d v="2012-06-03T01:18:47"/>
    <n v="0"/>
    <n v="1.3"/>
    <n v="1"/>
    <x v="23"/>
    <n v="0.1"/>
    <n v="0.84959999999999969"/>
    <b v="1"/>
  </r>
  <r>
    <n v="3482"/>
    <n v="5"/>
    <d v="2012-06-03T05:45:08"/>
    <d v="2012-08-02T05:45:00"/>
    <n v="24"/>
    <d v="2012-06-25T11:33:18"/>
    <n v="0"/>
    <n v="11.55"/>
    <n v="12"/>
    <x v="8"/>
    <n v="4.1666666666666664E-2"/>
    <n v="0.2815833333333333"/>
    <b v="1"/>
  </r>
  <r>
    <n v="3483"/>
    <n v="2"/>
    <d v="2012-06-03T06:09:48"/>
    <d v="2012-08-02T06:09:00"/>
    <n v="10"/>
    <d v="2012-06-05T14:44:27"/>
    <n v="0"/>
    <n v="14.733333333333333"/>
    <n v="15"/>
    <x v="17"/>
    <n v="0.1"/>
    <n v="0.84959999999999969"/>
    <b v="1"/>
  </r>
  <r>
    <n v="3484"/>
    <n v="2"/>
    <d v="2012-06-03T06:10:23"/>
    <d v="2012-06-06T10:09:46"/>
    <n v="10"/>
    <s v=""/>
    <n v="0"/>
    <s v="not cancelled"/>
    <s v="not cancelled"/>
    <x v="3"/>
    <n v="0.1"/>
    <n v="0.84959999999999969"/>
    <b v="0"/>
  </r>
  <r>
    <n v="3485"/>
    <n v="11"/>
    <d v="2012-06-03T08:57:43"/>
    <d v="2012-08-02T08:57:00"/>
    <n v="1"/>
    <d v="2012-06-10T16:31:00"/>
    <n v="0"/>
    <n v="16.516666666666666"/>
    <n v="17"/>
    <x v="20"/>
    <n v="1"/>
    <n v="1"/>
    <b v="1"/>
  </r>
  <r>
    <n v="3486"/>
    <n v="1"/>
    <d v="2012-06-03T08:40:29"/>
    <d v="2012-08-02T08:40:00"/>
    <n v="8"/>
    <d v="2012-06-04T13:57:34"/>
    <n v="0"/>
    <n v="13.95"/>
    <n v="14"/>
    <x v="7"/>
    <n v="0.125"/>
    <n v="0.84929166666666667"/>
    <b v="1"/>
  </r>
  <r>
    <n v="3487"/>
    <n v="2"/>
    <d v="2012-06-03T08:23:45"/>
    <d v="2012-08-02T08:23:00"/>
    <n v="10"/>
    <d v="2012-06-04T10:55:08"/>
    <n v="0"/>
    <n v="10.916666666666666"/>
    <n v="11"/>
    <x v="14"/>
    <n v="0.1"/>
    <n v="0.84959999999999969"/>
    <b v="1"/>
  </r>
  <r>
    <n v="3488"/>
    <n v="2"/>
    <d v="2012-06-03T08:33:17"/>
    <d v="2012-06-06T23:33:08"/>
    <n v="10"/>
    <s v=""/>
    <n v="0"/>
    <s v="not cancelled"/>
    <s v="not cancelled"/>
    <x v="3"/>
    <n v="0.1"/>
    <n v="0.84959999999999969"/>
    <b v="0"/>
  </r>
  <r>
    <n v="3489"/>
    <n v="2"/>
    <d v="2012-06-03T08:44:42"/>
    <d v="2012-08-02T08:44:00"/>
    <n v="10"/>
    <d v="2012-06-04T08:55:32"/>
    <n v="0"/>
    <n v="8.9166666666666661"/>
    <n v="9"/>
    <x v="4"/>
    <n v="0.1"/>
    <n v="0.84959999999999969"/>
    <b v="1"/>
  </r>
  <r>
    <n v="3490"/>
    <n v="4"/>
    <d v="2012-06-03T08:45:20"/>
    <d v="2012-08-02T08:45:00"/>
    <n v="12"/>
    <d v="2012-06-05T16:47:35"/>
    <n v="0"/>
    <n v="16.783333333333335"/>
    <n v="17"/>
    <x v="20"/>
    <n v="8.3333333333333329E-2"/>
    <n v="1.448055119047619"/>
    <b v="1"/>
  </r>
  <r>
    <n v="3491"/>
    <n v="4"/>
    <d v="2012-06-03T09:34:58"/>
    <d v="2012-08-02T09:34:00"/>
    <n v="12"/>
    <d v="2012-06-04T10:26:10"/>
    <n v="0"/>
    <n v="10.433333333333334"/>
    <n v="10"/>
    <x v="10"/>
    <n v="8.3333333333333329E-2"/>
    <n v="1.448055119047619"/>
    <b v="1"/>
  </r>
  <r>
    <n v="3492"/>
    <n v="3"/>
    <d v="2012-06-03T11:40:45"/>
    <d v="2012-08-02T11:40:00"/>
    <n v="24"/>
    <d v="2012-06-06T09:43:18"/>
    <n v="0"/>
    <n v="9.7166666666666668"/>
    <n v="10"/>
    <x v="10"/>
    <n v="4.1666666666666664E-2"/>
    <n v="0.18133000000000002"/>
    <b v="1"/>
  </r>
  <r>
    <n v="3493"/>
    <n v="3"/>
    <d v="2012-06-03T11:37:37"/>
    <d v="2012-08-02T11:37:00"/>
    <n v="24"/>
    <d v="2012-06-06T02:33:23"/>
    <n v="0"/>
    <n v="2.5499999999999998"/>
    <n v="3"/>
    <x v="19"/>
    <n v="4.1666666666666664E-2"/>
    <n v="0.18133000000000002"/>
    <b v="1"/>
  </r>
  <r>
    <n v="3494"/>
    <n v="3"/>
    <d v="2012-06-03T11:18:30"/>
    <d v="2012-08-02T11:18:00"/>
    <n v="24"/>
    <d v="2012-06-05T09:02:11"/>
    <n v="0"/>
    <n v="9.0333333333333332"/>
    <n v="9"/>
    <x v="4"/>
    <n v="4.1666666666666664E-2"/>
    <n v="0.18133000000000002"/>
    <b v="1"/>
  </r>
  <r>
    <n v="3495"/>
    <n v="1"/>
    <d v="2012-06-03T12:31:20"/>
    <d v="2012-08-02T12:31:00"/>
    <n v="8"/>
    <d v="2012-06-04T15:15:12"/>
    <n v="0"/>
    <n v="15.25"/>
    <n v="15"/>
    <x v="17"/>
    <n v="0.125"/>
    <n v="0.84929166666666667"/>
    <b v="1"/>
  </r>
  <r>
    <n v="3496"/>
    <n v="1"/>
    <d v="2012-06-03T15:57:51"/>
    <d v="2012-08-02T15:57:00"/>
    <n v="12"/>
    <d v="2012-06-04T07:52:28"/>
    <n v="0"/>
    <n v="7.8666666666666671"/>
    <n v="8"/>
    <x v="13"/>
    <n v="8.3333333333333329E-2"/>
    <n v="0.56619444444444444"/>
    <b v="1"/>
  </r>
  <r>
    <n v="3497"/>
    <n v="1"/>
    <d v="2012-06-03T16:24:34"/>
    <d v="2012-08-02T16:24:00"/>
    <n v="8"/>
    <d v="2012-06-04T11:58:14"/>
    <n v="0"/>
    <n v="11.966666666666667"/>
    <n v="12"/>
    <x v="8"/>
    <n v="0.125"/>
    <n v="0.84929166666666667"/>
    <b v="1"/>
  </r>
  <r>
    <n v="3498"/>
    <n v="2"/>
    <d v="2012-06-03T16:26:11"/>
    <d v="2012-08-02T16:26:00"/>
    <n v="10"/>
    <d v="2012-06-04T13:16:54"/>
    <n v="0"/>
    <n v="13.266666666666667"/>
    <n v="13"/>
    <x v="11"/>
    <n v="0.1"/>
    <n v="0.84959999999999969"/>
    <b v="1"/>
  </r>
  <r>
    <n v="3499"/>
    <n v="3"/>
    <d v="2012-06-03T17:58:25"/>
    <d v="2012-08-02T17:58:00"/>
    <n v="24"/>
    <d v="2012-06-06T11:41:34"/>
    <n v="0"/>
    <n v="11.683333333333334"/>
    <n v="12"/>
    <x v="8"/>
    <n v="4.1666666666666664E-2"/>
    <n v="0.18133000000000002"/>
    <b v="1"/>
  </r>
  <r>
    <n v="3500"/>
    <n v="10"/>
    <d v="2012-06-03T17:39:27"/>
    <d v="2012-08-02T17:39:00"/>
    <n v="1"/>
    <d v="2012-06-10T09:47:23"/>
    <n v="3"/>
    <n v="9.7833333333333332"/>
    <n v="10"/>
    <x v="10"/>
    <n v="1"/>
    <n v="2.5716000000000001"/>
    <b v="1"/>
  </r>
  <r>
    <n v="3501"/>
    <n v="2"/>
    <d v="2012-06-03T23:50:51"/>
    <d v="2012-08-02T23:50:00"/>
    <n v="10"/>
    <d v="2012-06-04T16:26:02"/>
    <n v="0"/>
    <n v="16.433333333333334"/>
    <n v="16"/>
    <x v="5"/>
    <n v="0.1"/>
    <n v="0.84959999999999969"/>
    <b v="1"/>
  </r>
  <r>
    <n v="3502"/>
    <n v="3"/>
    <d v="2012-06-04T00:35:21"/>
    <d v="2012-08-03T00:35:00"/>
    <n v="24"/>
    <d v="2012-06-07T10:23:36"/>
    <n v="0"/>
    <n v="10.383333333333333"/>
    <n v="10"/>
    <x v="10"/>
    <n v="4.1666666666666664E-2"/>
    <n v="0.18133000000000002"/>
    <b v="1"/>
  </r>
  <r>
    <n v="3503"/>
    <n v="7"/>
    <d v="2012-06-04T01:53:10"/>
    <d v="2012-06-08T01:52:52"/>
    <n v="24"/>
    <s v=""/>
    <n v="0"/>
    <s v="not cancelled"/>
    <s v="not cancelled"/>
    <x v="3"/>
    <n v="4.1666666666666664E-2"/>
    <n v="1.2958049999999997"/>
    <b v="0"/>
  </r>
  <r>
    <n v="3504"/>
    <n v="3"/>
    <d v="2012-06-04T03:10:24"/>
    <d v="2012-08-03T03:10:00"/>
    <n v="24"/>
    <d v="2012-06-05T11:15:09"/>
    <n v="0"/>
    <n v="11.25"/>
    <n v="11"/>
    <x v="14"/>
    <n v="4.1666666666666664E-2"/>
    <n v="0.18133000000000002"/>
    <b v="1"/>
  </r>
  <r>
    <n v="3505"/>
    <n v="3"/>
    <d v="2012-06-04T05:27:31"/>
    <d v="2012-08-03T05:27:00"/>
    <n v="24"/>
    <d v="2012-06-07T11:51:37"/>
    <n v="0"/>
    <n v="11.85"/>
    <n v="12"/>
    <x v="8"/>
    <n v="4.1666666666666664E-2"/>
    <n v="0.18133000000000002"/>
    <b v="1"/>
  </r>
  <r>
    <n v="3506"/>
    <n v="6"/>
    <d v="2012-06-04T08:12:27"/>
    <d v="2012-06-06T15:12:00"/>
    <n v="24"/>
    <s v=""/>
    <n v="0"/>
    <s v="not cancelled"/>
    <s v="not cancelled"/>
    <x v="3"/>
    <n v="4.1666666666666664E-2"/>
    <n v="0.35218749999999999"/>
    <b v="0"/>
  </r>
  <r>
    <n v="3507"/>
    <n v="9"/>
    <d v="2012-06-04T09:04:14"/>
    <d v="2012-08-03T09:04:00"/>
    <n v="5"/>
    <d v="2012-06-07T12:33:15"/>
    <n v="0"/>
    <n v="12.55"/>
    <n v="13"/>
    <x v="11"/>
    <n v="0.2"/>
    <n v="5.6740000000000004"/>
    <b v="1"/>
  </r>
  <r>
    <n v="3508"/>
    <n v="5"/>
    <d v="2012-06-04T09:04:34"/>
    <d v="2012-08-03T09:04:00"/>
    <n v="24"/>
    <d v="2012-06-06T16:45:17"/>
    <n v="0"/>
    <n v="16.75"/>
    <n v="17"/>
    <x v="20"/>
    <n v="4.1666666666666664E-2"/>
    <n v="0.2815833333333333"/>
    <b v="1"/>
  </r>
  <r>
    <n v="3509"/>
    <n v="1"/>
    <d v="2012-06-04T09:52:25"/>
    <d v="2012-08-03T09:52:00"/>
    <n v="8"/>
    <d v="2012-06-05T11:44:53"/>
    <n v="0"/>
    <n v="11.733333333333333"/>
    <n v="12"/>
    <x v="8"/>
    <n v="0.125"/>
    <n v="0.84929166666666667"/>
    <b v="1"/>
  </r>
  <r>
    <n v="3510"/>
    <n v="1"/>
    <d v="2012-06-04T09:26:39"/>
    <d v="2012-08-03T09:26:00"/>
    <n v="8"/>
    <d v="2012-06-05T02:28:05"/>
    <n v="0"/>
    <n v="2.4666666666666668"/>
    <n v="2"/>
    <x v="16"/>
    <n v="0.125"/>
    <n v="0.84929166666666667"/>
    <b v="1"/>
  </r>
  <r>
    <n v="3511"/>
    <n v="9"/>
    <d v="2012-06-04T09:20:00"/>
    <d v="2012-08-03T09:20:00"/>
    <n v="5"/>
    <d v="2012-06-07T13:28:49"/>
    <n v="0"/>
    <n v="13.466666666666667"/>
    <n v="13"/>
    <x v="11"/>
    <n v="0.2"/>
    <n v="5.6740000000000004"/>
    <b v="1"/>
  </r>
  <r>
    <n v="3512"/>
    <n v="1"/>
    <d v="2012-06-04T10:35:10"/>
    <d v="2012-08-03T10:35:00"/>
    <n v="8"/>
    <d v="2012-06-05T10:03:28"/>
    <n v="0"/>
    <n v="10.050000000000001"/>
    <n v="10"/>
    <x v="10"/>
    <n v="0.125"/>
    <n v="0.84929166666666667"/>
    <b v="1"/>
  </r>
  <r>
    <n v="3513"/>
    <n v="6"/>
    <d v="2012-06-04T11:41:21"/>
    <d v="2012-06-07T08:40:25"/>
    <n v="24"/>
    <s v=""/>
    <n v="0"/>
    <s v="not cancelled"/>
    <s v="not cancelled"/>
    <x v="3"/>
    <n v="4.1666666666666664E-2"/>
    <n v="0.35218749999999999"/>
    <b v="0"/>
  </r>
  <r>
    <n v="3514"/>
    <n v="5"/>
    <d v="2012-06-04T12:56:44"/>
    <d v="2012-08-03T12:56:00"/>
    <n v="24"/>
    <d v="2012-06-07T16:19:37"/>
    <n v="0"/>
    <n v="16.316666666666666"/>
    <n v="16"/>
    <x v="5"/>
    <n v="4.1666666666666664E-2"/>
    <n v="0.2815833333333333"/>
    <b v="1"/>
  </r>
  <r>
    <n v="3515"/>
    <n v="2"/>
    <d v="2012-06-04T13:50:31"/>
    <d v="2012-08-03T13:50:00"/>
    <n v="10"/>
    <d v="2012-06-05T15:55:07"/>
    <n v="0"/>
    <n v="15.916666666666666"/>
    <n v="16"/>
    <x v="5"/>
    <n v="0.1"/>
    <n v="0.84959999999999969"/>
    <b v="1"/>
  </r>
  <r>
    <n v="3516"/>
    <n v="3"/>
    <d v="2012-06-04T15:58:25"/>
    <d v="2012-06-07T00:58:00"/>
    <n v="24"/>
    <s v=""/>
    <n v="0"/>
    <s v="not cancelled"/>
    <s v="not cancelled"/>
    <x v="3"/>
    <n v="4.1666666666666664E-2"/>
    <n v="0.18133000000000002"/>
    <b v="0"/>
  </r>
  <r>
    <n v="3517"/>
    <n v="3"/>
    <d v="2012-06-04T15:03:55"/>
    <d v="2012-08-03T15:03:00"/>
    <n v="24"/>
    <d v="2012-06-06T09:47:01"/>
    <n v="0"/>
    <n v="9.7833333333333332"/>
    <n v="10"/>
    <x v="10"/>
    <n v="4.1666666666666664E-2"/>
    <n v="0.18133000000000002"/>
    <b v="1"/>
  </r>
  <r>
    <n v="3518"/>
    <n v="5"/>
    <d v="2012-06-04T16:11:57"/>
    <d v="2012-08-03T16:11:00"/>
    <n v="24"/>
    <d v="2012-06-08T08:56:20"/>
    <n v="0"/>
    <n v="8.9333333333333336"/>
    <n v="9"/>
    <x v="4"/>
    <n v="4.1666666666666664E-2"/>
    <n v="0.2815833333333333"/>
    <b v="1"/>
  </r>
  <r>
    <n v="3519"/>
    <n v="1"/>
    <d v="2012-06-04T16:29:01"/>
    <d v="2012-08-03T16:29:00"/>
    <n v="8"/>
    <d v="2012-06-05T11:45:01"/>
    <n v="0"/>
    <n v="11.75"/>
    <n v="12"/>
    <x v="8"/>
    <n v="0.125"/>
    <n v="0.84929166666666667"/>
    <b v="1"/>
  </r>
  <r>
    <n v="3520"/>
    <n v="7"/>
    <d v="2012-06-04T17:45:32"/>
    <d v="2012-08-03T17:45:00"/>
    <n v="24"/>
    <d v="2012-06-20T09:55:12"/>
    <n v="0"/>
    <n v="9.9166666666666661"/>
    <n v="10"/>
    <x v="10"/>
    <n v="4.1666666666666664E-2"/>
    <n v="1.2958049999999997"/>
    <b v="1"/>
  </r>
  <r>
    <n v="3521"/>
    <n v="1"/>
    <d v="2012-06-04T19:55:42"/>
    <d v="2012-08-03T19:55:00"/>
    <n v="8"/>
    <d v="2012-06-06T03:53:11"/>
    <n v="0"/>
    <n v="3.8833333333333333"/>
    <n v="4"/>
    <x v="24"/>
    <n v="0.125"/>
    <n v="0.84929166666666667"/>
    <b v="1"/>
  </r>
  <r>
    <n v="3522"/>
    <n v="7"/>
    <d v="2012-06-05T08:42:02"/>
    <d v="2012-08-04T08:42:00"/>
    <n v="24"/>
    <d v="2012-06-10T13:45:29"/>
    <n v="0"/>
    <n v="13.75"/>
    <n v="14"/>
    <x v="7"/>
    <n v="4.1666666666666664E-2"/>
    <n v="1.2958049999999997"/>
    <b v="1"/>
  </r>
  <r>
    <n v="3523"/>
    <n v="9"/>
    <d v="2012-06-05T09:50:45"/>
    <d v="2012-08-04T09:50:00"/>
    <n v="5"/>
    <d v="2012-06-08T11:22:11"/>
    <n v="0"/>
    <n v="11.366666666666667"/>
    <n v="11"/>
    <x v="14"/>
    <n v="0.2"/>
    <n v="5.6740000000000004"/>
    <b v="1"/>
  </r>
  <r>
    <n v="3524"/>
    <n v="2"/>
    <d v="2012-06-05T09:20:10"/>
    <d v="2012-08-04T09:20:00"/>
    <n v="10"/>
    <d v="2012-06-05T13:30:29"/>
    <n v="0"/>
    <n v="13.5"/>
    <n v="14"/>
    <x v="7"/>
    <n v="0.1"/>
    <n v="0.84959999999999969"/>
    <b v="1"/>
  </r>
  <r>
    <n v="3525"/>
    <n v="1"/>
    <d v="2012-06-05T09:50:46"/>
    <d v="2012-08-04T09:50:00"/>
    <n v="8"/>
    <d v="2012-06-06T11:53:43"/>
    <n v="0"/>
    <n v="11.883333333333333"/>
    <n v="12"/>
    <x v="8"/>
    <n v="0.125"/>
    <n v="0.84929166666666667"/>
    <b v="1"/>
  </r>
  <r>
    <n v="3526"/>
    <n v="4"/>
    <d v="2012-06-05T10:14:20"/>
    <d v="2012-08-04T10:14:00"/>
    <n v="12"/>
    <d v="2012-06-07T13:04:33"/>
    <n v="0"/>
    <n v="13.066666666666666"/>
    <n v="13"/>
    <x v="11"/>
    <n v="8.3333333333333329E-2"/>
    <n v="1.448055119047619"/>
    <b v="1"/>
  </r>
  <r>
    <n v="3527"/>
    <n v="4"/>
    <d v="2012-06-05T10:00:55"/>
    <d v="2012-08-04T10:00:00"/>
    <n v="12"/>
    <d v="2012-06-08T12:55:15"/>
    <n v="0"/>
    <n v="12.916666666666666"/>
    <n v="13"/>
    <x v="11"/>
    <n v="8.3333333333333329E-2"/>
    <n v="1.448055119047619"/>
    <b v="1"/>
  </r>
  <r>
    <n v="3528"/>
    <n v="1"/>
    <d v="2012-06-05T10:10:30"/>
    <d v="2012-08-04T10:10:00"/>
    <n v="8"/>
    <d v="2012-06-06T16:18:31"/>
    <n v="0"/>
    <n v="16.3"/>
    <n v="16"/>
    <x v="5"/>
    <n v="0.125"/>
    <n v="0.84929166666666667"/>
    <b v="1"/>
  </r>
  <r>
    <n v="3529"/>
    <n v="3"/>
    <d v="2012-06-05T11:27:20"/>
    <d v="2012-08-04T11:27:00"/>
    <n v="24"/>
    <d v="2012-06-08T11:44:51"/>
    <n v="0"/>
    <n v="11.733333333333333"/>
    <n v="12"/>
    <x v="8"/>
    <n v="4.1666666666666664E-2"/>
    <n v="0.18133000000000002"/>
    <b v="1"/>
  </r>
  <r>
    <n v="3530"/>
    <n v="6"/>
    <d v="2012-06-05T11:35:35"/>
    <d v="2012-08-04T11:35:00"/>
    <n v="24"/>
    <d v="2012-06-11T05:47:37"/>
    <n v="0"/>
    <n v="5.7833333333333332"/>
    <n v="6"/>
    <x v="21"/>
    <n v="4.1666666666666664E-2"/>
    <n v="0.35218749999999999"/>
    <b v="1"/>
  </r>
  <r>
    <n v="3531"/>
    <n v="2"/>
    <d v="2012-06-05T12:54:55"/>
    <d v="2012-06-09T05:54:00"/>
    <n v="10"/>
    <d v="2012-06-06T17:18:12"/>
    <n v="0"/>
    <n v="17.3"/>
    <n v="17"/>
    <x v="20"/>
    <n v="0.1"/>
    <n v="0.84959999999999969"/>
    <b v="1"/>
  </r>
  <r>
    <n v="3532"/>
    <n v="6"/>
    <d v="2012-06-05T12:28:32"/>
    <d v="2012-08-04T12:28:00"/>
    <n v="24"/>
    <d v="2012-06-12T12:43:58"/>
    <n v="0"/>
    <n v="12.716666666666667"/>
    <n v="13"/>
    <x v="11"/>
    <n v="4.1666666666666664E-2"/>
    <n v="0.35218749999999999"/>
    <b v="1"/>
  </r>
  <r>
    <n v="3533"/>
    <n v="2"/>
    <d v="2012-06-05T13:22:33"/>
    <d v="2012-08-04T13:22:00"/>
    <n v="10"/>
    <d v="2012-06-06T08:52:24"/>
    <n v="0"/>
    <n v="8.8666666666666671"/>
    <n v="9"/>
    <x v="4"/>
    <n v="0.1"/>
    <n v="0.84959999999999969"/>
    <b v="1"/>
  </r>
  <r>
    <n v="3534"/>
    <n v="4"/>
    <d v="2012-06-05T13:27:54"/>
    <d v="2012-08-04T13:27:00"/>
    <n v="12"/>
    <d v="2012-06-08T15:47:47"/>
    <n v="0"/>
    <n v="15.783333333333333"/>
    <n v="16"/>
    <x v="5"/>
    <n v="8.3333333333333329E-2"/>
    <n v="1.448055119047619"/>
    <b v="1"/>
  </r>
  <r>
    <n v="3535"/>
    <n v="1"/>
    <d v="2012-06-05T13:45:18"/>
    <d v="2012-08-04T13:45:00"/>
    <n v="12"/>
    <d v="2012-06-06T10:31:00"/>
    <n v="0"/>
    <n v="10.516666666666667"/>
    <n v="11"/>
    <x v="14"/>
    <n v="8.3333333333333329E-2"/>
    <n v="0.56619444444444444"/>
    <b v="1"/>
  </r>
  <r>
    <n v="3536"/>
    <n v="1"/>
    <d v="2012-06-05T13:40:04"/>
    <d v="2012-06-08T14:40:00"/>
    <n v="8"/>
    <d v="2012-06-06T16:11:23"/>
    <n v="0"/>
    <n v="16.183333333333334"/>
    <n v="16"/>
    <x v="5"/>
    <n v="0.125"/>
    <n v="0.84929166666666667"/>
    <b v="1"/>
  </r>
  <r>
    <n v="3537"/>
    <n v="4"/>
    <d v="2012-06-05T15:11:07"/>
    <d v="2012-08-04T15:11:00"/>
    <n v="12"/>
    <d v="2012-06-09T14:24:44"/>
    <n v="0"/>
    <n v="14.4"/>
    <n v="14"/>
    <x v="7"/>
    <n v="8.3333333333333329E-2"/>
    <n v="1.448055119047619"/>
    <b v="1"/>
  </r>
  <r>
    <n v="3538"/>
    <n v="3"/>
    <d v="2012-06-05T15:22:01"/>
    <d v="2012-08-04T15:22:00"/>
    <n v="24"/>
    <d v="2012-06-08T09:31:25"/>
    <n v="0"/>
    <n v="9.5166666666666675"/>
    <n v="10"/>
    <x v="10"/>
    <n v="4.1666666666666664E-2"/>
    <n v="0.18133000000000002"/>
    <b v="1"/>
  </r>
  <r>
    <n v="3539"/>
    <n v="1"/>
    <d v="2012-06-05T15:48:57"/>
    <d v="2012-08-04T15:48:00"/>
    <n v="8"/>
    <d v="2012-06-06T20:48:48"/>
    <n v="0"/>
    <n v="20.8"/>
    <n v="21"/>
    <x v="12"/>
    <n v="0.125"/>
    <n v="0.84929166666666667"/>
    <b v="1"/>
  </r>
  <r>
    <n v="3540"/>
    <n v="4"/>
    <d v="2012-06-05T16:55:49"/>
    <d v="2012-08-04T16:55:00"/>
    <n v="12"/>
    <d v="2012-06-08T09:32:43"/>
    <n v="0"/>
    <n v="9.5333333333333332"/>
    <n v="10"/>
    <x v="10"/>
    <n v="8.3333333333333329E-2"/>
    <n v="1.448055119047619"/>
    <b v="1"/>
  </r>
  <r>
    <n v="3541"/>
    <n v="1"/>
    <d v="2012-06-05T17:19:47"/>
    <d v="2012-06-09T08:19:45"/>
    <n v="8"/>
    <s v=""/>
    <n v="0"/>
    <s v="not cancelled"/>
    <s v="not cancelled"/>
    <x v="3"/>
    <n v="0.125"/>
    <n v="0.84929166666666667"/>
    <b v="0"/>
  </r>
  <r>
    <n v="3542"/>
    <n v="2"/>
    <d v="2012-06-05T17:06:01"/>
    <d v="2012-08-04T17:06:00"/>
    <n v="10"/>
    <d v="2012-06-06T07:42:13"/>
    <n v="0"/>
    <n v="7.7"/>
    <n v="8"/>
    <x v="13"/>
    <n v="0.1"/>
    <n v="0.84959999999999969"/>
    <b v="1"/>
  </r>
  <r>
    <n v="3543"/>
    <n v="10"/>
    <d v="2012-06-05T17:54:26"/>
    <d v="2012-08-04T17:54:00"/>
    <n v="1"/>
    <d v="2012-06-12T17:56:39"/>
    <n v="4"/>
    <n v="17.933333333333334"/>
    <n v="18"/>
    <x v="1"/>
    <n v="1"/>
    <n v="2.5716000000000001"/>
    <b v="1"/>
  </r>
  <r>
    <n v="3544"/>
    <n v="1"/>
    <d v="2012-06-05T18:32:34"/>
    <d v="2012-08-04T18:32:00"/>
    <n v="12"/>
    <d v="2012-06-06T12:26:37"/>
    <n v="0"/>
    <n v="12.433333333333334"/>
    <n v="12"/>
    <x v="8"/>
    <n v="8.3333333333333329E-2"/>
    <n v="0.56619444444444444"/>
    <b v="1"/>
  </r>
  <r>
    <n v="3545"/>
    <n v="2"/>
    <d v="2012-06-05T21:44:25"/>
    <d v="2012-08-04T21:44:00"/>
    <n v="10"/>
    <d v="2012-06-06T08:43:30"/>
    <n v="0"/>
    <n v="8.7166666666666668"/>
    <n v="9"/>
    <x v="4"/>
    <n v="0.1"/>
    <n v="0.84959999999999969"/>
    <b v="1"/>
  </r>
  <r>
    <n v="3546"/>
    <n v="7"/>
    <d v="2012-06-05T21:46:51"/>
    <d v="2012-08-04T21:46:00"/>
    <n v="24"/>
    <d v="2012-06-15T06:04:26"/>
    <n v="0"/>
    <n v="6.0666666666666664"/>
    <n v="6"/>
    <x v="21"/>
    <n v="4.1666666666666664E-2"/>
    <n v="1.2958049999999997"/>
    <b v="1"/>
  </r>
  <r>
    <n v="3547"/>
    <n v="6"/>
    <d v="2012-06-05T23:57:31"/>
    <d v="2012-08-04T23:57:00"/>
    <n v="24"/>
    <d v="2012-06-10T08:09:31"/>
    <n v="0"/>
    <n v="8.15"/>
    <n v="8"/>
    <x v="13"/>
    <n v="4.1666666666666664E-2"/>
    <n v="0.35218749999999999"/>
    <b v="1"/>
  </r>
  <r>
    <n v="3548"/>
    <n v="6"/>
    <d v="2012-06-06T00:09:36"/>
    <d v="2012-08-05T00:09:00"/>
    <n v="24"/>
    <d v="2012-06-12T14:18:49"/>
    <n v="0"/>
    <n v="14.3"/>
    <n v="14"/>
    <x v="7"/>
    <n v="4.1666666666666664E-2"/>
    <n v="0.35218749999999999"/>
    <b v="1"/>
  </r>
  <r>
    <n v="3549"/>
    <n v="3"/>
    <d v="2012-06-06T02:04:41"/>
    <d v="2012-08-05T02:04:00"/>
    <n v="24"/>
    <d v="2012-06-07T09:11:03"/>
    <n v="0"/>
    <n v="9.1833333333333336"/>
    <n v="9"/>
    <x v="4"/>
    <n v="4.1666666666666664E-2"/>
    <n v="0.18133000000000002"/>
    <b v="1"/>
  </r>
  <r>
    <n v="3550"/>
    <n v="3"/>
    <d v="2012-06-06T05:34:40"/>
    <d v="2012-06-09T01:34:03"/>
    <n v="24"/>
    <s v=""/>
    <n v="0"/>
    <s v="not cancelled"/>
    <s v="not cancelled"/>
    <x v="3"/>
    <n v="4.1666666666666664E-2"/>
    <n v="0.18133000000000002"/>
    <b v="0"/>
  </r>
  <r>
    <n v="3551"/>
    <n v="1"/>
    <d v="2012-06-06T05:40:16"/>
    <d v="2012-06-09T17:39:31"/>
    <n v="8"/>
    <s v=""/>
    <n v="0"/>
    <s v="not cancelled"/>
    <s v="not cancelled"/>
    <x v="3"/>
    <n v="0.125"/>
    <n v="0.84929166666666667"/>
    <b v="0"/>
  </r>
  <r>
    <n v="3552"/>
    <n v="7"/>
    <d v="2012-06-06T06:29:49"/>
    <d v="2012-08-05T06:29:00"/>
    <n v="24"/>
    <d v="2012-06-13T11:38:37"/>
    <n v="0"/>
    <n v="11.633333333333333"/>
    <n v="12"/>
    <x v="8"/>
    <n v="4.1666666666666664E-2"/>
    <n v="1.2958049999999997"/>
    <b v="1"/>
  </r>
  <r>
    <n v="3553"/>
    <n v="3"/>
    <d v="2012-06-06T08:07:41"/>
    <d v="2012-08-05T08:07:00"/>
    <n v="24"/>
    <d v="2012-06-08T17:17:04"/>
    <n v="0"/>
    <n v="17.283333333333335"/>
    <n v="17"/>
    <x v="20"/>
    <n v="4.1666666666666664E-2"/>
    <n v="0.18133000000000002"/>
    <b v="1"/>
  </r>
  <r>
    <n v="3554"/>
    <n v="9"/>
    <d v="2012-06-06T09:40:14"/>
    <d v="2012-08-05T09:40:00"/>
    <n v="5"/>
    <d v="2012-06-09T12:44:55"/>
    <n v="0"/>
    <n v="12.733333333333333"/>
    <n v="13"/>
    <x v="11"/>
    <n v="0.2"/>
    <n v="5.6740000000000004"/>
    <b v="1"/>
  </r>
  <r>
    <n v="3555"/>
    <n v="1"/>
    <d v="2012-06-06T09:06:02"/>
    <d v="2012-08-05T09:06:00"/>
    <n v="8"/>
    <d v="2012-06-06T10:47:17"/>
    <n v="0"/>
    <n v="10.783333333333333"/>
    <n v="11"/>
    <x v="14"/>
    <n v="0.125"/>
    <n v="0.84929166666666667"/>
    <b v="1"/>
  </r>
  <r>
    <n v="3556"/>
    <n v="5"/>
    <d v="2012-06-06T09:31:43"/>
    <d v="2012-08-05T09:31:00"/>
    <n v="24"/>
    <d v="2012-06-07T14:06:03"/>
    <n v="0"/>
    <n v="14.1"/>
    <n v="14"/>
    <x v="7"/>
    <n v="4.1666666666666664E-2"/>
    <n v="0.2815833333333333"/>
    <b v="1"/>
  </r>
  <r>
    <n v="3557"/>
    <n v="1"/>
    <d v="2012-06-06T10:51:41"/>
    <d v="2012-08-05T10:51:00"/>
    <n v="8"/>
    <d v="2012-06-07T11:12:06"/>
    <n v="0"/>
    <n v="11.2"/>
    <n v="11"/>
    <x v="14"/>
    <n v="0.125"/>
    <n v="0.84929166666666667"/>
    <b v="1"/>
  </r>
  <r>
    <n v="3558"/>
    <n v="4"/>
    <d v="2012-06-06T11:56:26"/>
    <d v="2012-08-05T11:56:00"/>
    <n v="12"/>
    <d v="2012-06-09T10:37:45"/>
    <n v="0"/>
    <n v="10.616666666666667"/>
    <n v="11"/>
    <x v="14"/>
    <n v="8.3333333333333329E-2"/>
    <n v="1.448055119047619"/>
    <b v="1"/>
  </r>
  <r>
    <n v="3559"/>
    <n v="3"/>
    <d v="2012-06-06T11:49:17"/>
    <d v="2012-08-05T11:49:00"/>
    <n v="24"/>
    <d v="2012-06-08T04:08:29"/>
    <n v="0"/>
    <n v="4.1333333333333337"/>
    <n v="4"/>
    <x v="24"/>
    <n v="4.1666666666666664E-2"/>
    <n v="0.18133000000000002"/>
    <b v="1"/>
  </r>
  <r>
    <n v="3560"/>
    <n v="5"/>
    <d v="2012-06-06T11:19:44"/>
    <d v="2012-08-05T11:19:00"/>
    <n v="24"/>
    <d v="2012-06-10T12:52:03"/>
    <n v="0"/>
    <n v="12.866666666666667"/>
    <n v="13"/>
    <x v="11"/>
    <n v="4.1666666666666664E-2"/>
    <n v="0.2815833333333333"/>
    <b v="1"/>
  </r>
  <r>
    <n v="3561"/>
    <n v="6"/>
    <d v="2012-06-06T12:21:47"/>
    <d v="2012-08-05T12:21:00"/>
    <n v="24"/>
    <d v="2012-06-12T18:14:18"/>
    <n v="0"/>
    <n v="18.233333333333334"/>
    <n v="18"/>
    <x v="1"/>
    <n v="4.1666666666666664E-2"/>
    <n v="0.35218749999999999"/>
    <b v="1"/>
  </r>
  <r>
    <n v="3562"/>
    <n v="7"/>
    <d v="2012-06-06T12:51:01"/>
    <d v="2012-08-05T12:51:00"/>
    <n v="24"/>
    <d v="2012-06-16T13:55:44"/>
    <n v="0"/>
    <n v="13.916666666666666"/>
    <n v="14"/>
    <x v="7"/>
    <n v="4.1666666666666664E-2"/>
    <n v="1.2958049999999997"/>
    <b v="1"/>
  </r>
  <r>
    <n v="3563"/>
    <n v="7"/>
    <d v="2012-06-06T13:14:01"/>
    <d v="2012-08-05T13:14:00"/>
    <n v="24"/>
    <d v="2012-06-26T10:31:10"/>
    <n v="0"/>
    <n v="10.516666666666667"/>
    <n v="11"/>
    <x v="14"/>
    <n v="4.1666666666666664E-2"/>
    <n v="1.2958049999999997"/>
    <b v="1"/>
  </r>
  <r>
    <n v="3564"/>
    <n v="7"/>
    <d v="2012-06-06T13:00:31"/>
    <d v="2012-08-05T13:00:00"/>
    <n v="24"/>
    <d v="2012-06-26T07:49:16"/>
    <n v="0"/>
    <n v="7.8166666666666664"/>
    <n v="8"/>
    <x v="13"/>
    <n v="4.1666666666666664E-2"/>
    <n v="1.2958049999999997"/>
    <b v="1"/>
  </r>
  <r>
    <n v="3565"/>
    <n v="1"/>
    <d v="2012-06-06T13:07:13"/>
    <d v="2012-08-05T13:07:00"/>
    <n v="8"/>
    <d v="2012-06-07T07:02:40"/>
    <n v="0"/>
    <n v="7.0333333333333332"/>
    <n v="7"/>
    <x v="18"/>
    <n v="0.125"/>
    <n v="0.84929166666666667"/>
    <b v="1"/>
  </r>
  <r>
    <n v="3566"/>
    <n v="1"/>
    <d v="2012-06-06T13:31:49"/>
    <d v="2012-08-05T13:31:00"/>
    <n v="12"/>
    <d v="2012-06-07T01:57:59"/>
    <n v="0"/>
    <n v="1.95"/>
    <n v="2"/>
    <x v="16"/>
    <n v="8.3333333333333329E-2"/>
    <n v="0.56619444444444444"/>
    <b v="1"/>
  </r>
  <r>
    <n v="3567"/>
    <n v="1"/>
    <d v="2012-06-06T14:10:24"/>
    <d v="2012-06-11T08:10:00"/>
    <n v="8"/>
    <d v="2012-06-07T09:18:46"/>
    <n v="0"/>
    <n v="9.3000000000000007"/>
    <n v="9"/>
    <x v="4"/>
    <n v="0.125"/>
    <n v="0.84929166666666667"/>
    <b v="1"/>
  </r>
  <r>
    <n v="3568"/>
    <n v="3"/>
    <d v="2012-06-06T14:19:56"/>
    <d v="2012-08-05T14:19:00"/>
    <n v="24"/>
    <d v="2012-06-09T15:55:12"/>
    <n v="0"/>
    <n v="15.916666666666666"/>
    <n v="16"/>
    <x v="5"/>
    <n v="4.1666666666666664E-2"/>
    <n v="0.18133000000000002"/>
    <b v="1"/>
  </r>
  <r>
    <n v="3569"/>
    <n v="5"/>
    <d v="2012-06-06T14:04:57"/>
    <d v="2012-08-05T14:04:00"/>
    <n v="24"/>
    <d v="2012-06-10T11:03:30"/>
    <n v="0"/>
    <n v="11.05"/>
    <n v="11"/>
    <x v="14"/>
    <n v="4.1666666666666664E-2"/>
    <n v="0.2815833333333333"/>
    <b v="1"/>
  </r>
  <r>
    <n v="3570"/>
    <n v="2"/>
    <d v="2012-06-06T15:43:07"/>
    <d v="2012-08-05T15:43:00"/>
    <n v="10"/>
    <d v="2012-06-07T18:30:58"/>
    <n v="0"/>
    <n v="18.5"/>
    <n v="19"/>
    <x v="6"/>
    <n v="0.1"/>
    <n v="0.84959999999999969"/>
    <b v="1"/>
  </r>
  <r>
    <n v="3571"/>
    <n v="10"/>
    <d v="2012-06-06T15:47:45"/>
    <d v="2012-08-05T15:47:00"/>
    <n v="1"/>
    <d v="2012-06-13T21:54:04"/>
    <n v="1"/>
    <n v="21.9"/>
    <n v="22"/>
    <x v="9"/>
    <n v="1"/>
    <n v="2.5716000000000001"/>
    <b v="1"/>
  </r>
  <r>
    <n v="3572"/>
    <n v="1"/>
    <d v="2012-06-06T15:24:32"/>
    <d v="2012-08-05T15:24:00"/>
    <n v="12"/>
    <d v="2012-06-07T14:56:34"/>
    <n v="0"/>
    <n v="14.933333333333334"/>
    <n v="15"/>
    <x v="17"/>
    <n v="8.3333333333333329E-2"/>
    <n v="0.56619444444444444"/>
    <b v="1"/>
  </r>
  <r>
    <n v="3573"/>
    <n v="4"/>
    <d v="2012-06-06T16:25:17"/>
    <d v="2012-08-05T16:25:00"/>
    <n v="12"/>
    <d v="2012-06-09T15:44:54"/>
    <n v="0"/>
    <n v="15.733333333333333"/>
    <n v="16"/>
    <x v="5"/>
    <n v="8.3333333333333329E-2"/>
    <n v="1.448055119047619"/>
    <b v="1"/>
  </r>
  <r>
    <n v="3574"/>
    <n v="2"/>
    <d v="2012-06-06T18:10:49"/>
    <d v="2012-08-05T18:10:00"/>
    <n v="10"/>
    <d v="2012-06-07T13:47:34"/>
    <n v="0"/>
    <n v="13.783333333333333"/>
    <n v="14"/>
    <x v="7"/>
    <n v="0.1"/>
    <n v="0.84959999999999969"/>
    <b v="1"/>
  </r>
  <r>
    <n v="3575"/>
    <n v="1"/>
    <d v="2012-06-06T20:45:05"/>
    <d v="2012-08-05T20:45:00"/>
    <n v="12"/>
    <d v="2012-06-08T20:13:42"/>
    <n v="0"/>
    <n v="20.216666666666665"/>
    <n v="20"/>
    <x v="15"/>
    <n v="8.3333333333333329E-2"/>
    <n v="0.56619444444444444"/>
    <b v="1"/>
  </r>
  <r>
    <n v="3576"/>
    <n v="1"/>
    <d v="2012-06-06T20:45:55"/>
    <d v="2012-08-05T20:45:00"/>
    <n v="8"/>
    <d v="2012-06-07T11:26:55"/>
    <n v="0"/>
    <n v="11.433333333333334"/>
    <n v="11"/>
    <x v="14"/>
    <n v="0.125"/>
    <n v="0.84929166666666667"/>
    <b v="1"/>
  </r>
  <r>
    <n v="3577"/>
    <n v="4"/>
    <d v="2012-06-06T21:11:01"/>
    <d v="2012-08-05T21:11:00"/>
    <n v="12"/>
    <d v="2012-06-09T15:20:52"/>
    <n v="0"/>
    <n v="15.333333333333334"/>
    <n v="15"/>
    <x v="17"/>
    <n v="8.3333333333333329E-2"/>
    <n v="1.448055119047619"/>
    <b v="1"/>
  </r>
  <r>
    <n v="3578"/>
    <n v="2"/>
    <d v="2012-06-06T21:34:46"/>
    <d v="2012-08-05T21:34:00"/>
    <n v="10"/>
    <d v="2012-06-07T01:33:02"/>
    <n v="0"/>
    <n v="1.55"/>
    <n v="2"/>
    <x v="16"/>
    <n v="0.1"/>
    <n v="0.84959999999999969"/>
    <b v="1"/>
  </r>
  <r>
    <n v="3579"/>
    <n v="6"/>
    <d v="2012-06-07T00:17:59"/>
    <d v="2012-06-09T03:17:00"/>
    <n v="24"/>
    <s v=""/>
    <n v="0"/>
    <s v="not cancelled"/>
    <s v="not cancelled"/>
    <x v="3"/>
    <n v="4.1666666666666664E-2"/>
    <n v="0.35218749999999999"/>
    <b v="0"/>
  </r>
  <r>
    <n v="3580"/>
    <n v="3"/>
    <d v="2012-06-07T02:44:29"/>
    <d v="2012-08-06T02:44:00"/>
    <n v="24"/>
    <d v="2012-06-07T07:39:43"/>
    <n v="0"/>
    <n v="7.65"/>
    <n v="8"/>
    <x v="13"/>
    <n v="4.1666666666666664E-2"/>
    <n v="0.18133000000000002"/>
    <b v="1"/>
  </r>
  <r>
    <n v="3581"/>
    <n v="6"/>
    <d v="2012-06-07T02:35:30"/>
    <d v="2012-08-06T02:35:00"/>
    <n v="24"/>
    <d v="2012-06-13T07:19:26"/>
    <n v="0"/>
    <n v="7.3166666666666664"/>
    <n v="7"/>
    <x v="18"/>
    <n v="4.1666666666666664E-2"/>
    <n v="0.35218749999999999"/>
    <b v="1"/>
  </r>
  <r>
    <n v="3582"/>
    <n v="1"/>
    <d v="2012-06-07T06:27:45"/>
    <d v="2012-06-09T16:27:03"/>
    <n v="12"/>
    <s v=""/>
    <n v="0"/>
    <s v="not cancelled"/>
    <s v="not cancelled"/>
    <x v="3"/>
    <n v="8.3333333333333329E-2"/>
    <n v="0.56619444444444444"/>
    <b v="0"/>
  </r>
  <r>
    <n v="3583"/>
    <n v="2"/>
    <d v="2012-06-07T08:19:06"/>
    <d v="2012-08-06T08:19:00"/>
    <n v="10"/>
    <d v="2012-06-08T19:18:02"/>
    <n v="0"/>
    <n v="19.3"/>
    <n v="19"/>
    <x v="6"/>
    <n v="0.1"/>
    <n v="0.84959999999999969"/>
    <b v="1"/>
  </r>
  <r>
    <n v="3584"/>
    <n v="8"/>
    <d v="2012-06-07T08:50:33"/>
    <d v="2012-08-06T08:50:00"/>
    <n v="3"/>
    <d v="2012-06-12T13:53:45"/>
    <n v="0"/>
    <n v="13.883333333333333"/>
    <n v="14"/>
    <x v="7"/>
    <n v="0.33333333333333331"/>
    <n v="0.29998222222222221"/>
    <b v="1"/>
  </r>
  <r>
    <n v="3585"/>
    <n v="9"/>
    <d v="2012-06-07T09:26:58"/>
    <d v="2012-06-09T11:26:00"/>
    <n v="5"/>
    <s v=""/>
    <n v="0"/>
    <s v="not cancelled"/>
    <s v="not cancelled"/>
    <x v="3"/>
    <n v="0.2"/>
    <n v="5.6740000000000004"/>
    <b v="0"/>
  </r>
  <r>
    <n v="3586"/>
    <n v="6"/>
    <d v="2012-06-07T09:07:34"/>
    <d v="2012-08-06T09:07:00"/>
    <n v="24"/>
    <d v="2012-06-10T05:03:27"/>
    <n v="0"/>
    <n v="5.05"/>
    <n v="5"/>
    <x v="22"/>
    <n v="4.1666666666666664E-2"/>
    <n v="0.35218749999999999"/>
    <b v="1"/>
  </r>
  <r>
    <n v="3587"/>
    <n v="6"/>
    <d v="2012-06-07T09:41:23"/>
    <d v="2012-08-06T09:41:00"/>
    <n v="24"/>
    <d v="2012-06-10T07:25:16"/>
    <n v="0"/>
    <n v="7.416666666666667"/>
    <n v="7"/>
    <x v="18"/>
    <n v="4.1666666666666664E-2"/>
    <n v="0.35218749999999999"/>
    <b v="1"/>
  </r>
  <r>
    <n v="3588"/>
    <n v="8"/>
    <d v="2012-06-07T09:07:48"/>
    <d v="2012-08-06T09:07:00"/>
    <n v="3"/>
    <d v="2012-06-09T21:33:56"/>
    <n v="1"/>
    <n v="21.55"/>
    <n v="22"/>
    <x v="9"/>
    <n v="0.33333333333333331"/>
    <n v="0.29998222222222221"/>
    <b v="1"/>
  </r>
  <r>
    <n v="3589"/>
    <n v="6"/>
    <d v="2012-06-07T09:04:08"/>
    <d v="2012-08-06T09:04:00"/>
    <n v="24"/>
    <d v="2012-06-10T15:04:03"/>
    <n v="0"/>
    <n v="15.066666666666666"/>
    <n v="15"/>
    <x v="17"/>
    <n v="4.1666666666666664E-2"/>
    <n v="0.35218749999999999"/>
    <b v="1"/>
  </r>
  <r>
    <n v="3590"/>
    <n v="6"/>
    <d v="2012-06-07T09:38:11"/>
    <d v="2012-08-06T09:38:00"/>
    <n v="24"/>
    <d v="2012-06-10T07:43:25"/>
    <n v="0"/>
    <n v="7.7166666666666668"/>
    <n v="8"/>
    <x v="13"/>
    <n v="4.1666666666666664E-2"/>
    <n v="0.35218749999999999"/>
    <b v="1"/>
  </r>
  <r>
    <n v="3591"/>
    <n v="4"/>
    <d v="2012-06-07T09:16:06"/>
    <d v="2012-08-06T09:16:00"/>
    <n v="12"/>
    <d v="2012-06-08T11:20:03"/>
    <n v="0"/>
    <n v="11.333333333333334"/>
    <n v="11"/>
    <x v="14"/>
    <n v="8.3333333333333329E-2"/>
    <n v="1.448055119047619"/>
    <b v="1"/>
  </r>
  <r>
    <n v="3592"/>
    <n v="1"/>
    <d v="2012-06-07T10:58:43"/>
    <d v="2012-08-06T10:58:00"/>
    <n v="8"/>
    <d v="2012-06-08T10:49:44"/>
    <n v="0"/>
    <n v="10.816666666666666"/>
    <n v="11"/>
    <x v="14"/>
    <n v="0.125"/>
    <n v="0.84929166666666667"/>
    <b v="1"/>
  </r>
  <r>
    <n v="3593"/>
    <n v="4"/>
    <d v="2012-06-07T10:38:37"/>
    <d v="2012-08-06T10:38:00"/>
    <n v="12"/>
    <d v="2012-06-10T16:18:06"/>
    <n v="0"/>
    <n v="16.3"/>
    <n v="16"/>
    <x v="5"/>
    <n v="8.3333333333333329E-2"/>
    <n v="1.448055119047619"/>
    <b v="1"/>
  </r>
  <r>
    <n v="3594"/>
    <n v="3"/>
    <d v="2012-06-07T11:57:37"/>
    <d v="2012-08-06T11:57:00"/>
    <n v="24"/>
    <d v="2012-06-09T10:25:33"/>
    <n v="0"/>
    <n v="10.416666666666666"/>
    <n v="10"/>
    <x v="10"/>
    <n v="4.1666666666666664E-2"/>
    <n v="0.18133000000000002"/>
    <b v="1"/>
  </r>
  <r>
    <n v="3595"/>
    <n v="4"/>
    <d v="2012-06-07T12:00:55"/>
    <d v="2012-08-06T12:00:00"/>
    <n v="12"/>
    <d v="2012-06-10T16:37:49"/>
    <n v="0"/>
    <n v="16.616666666666667"/>
    <n v="17"/>
    <x v="20"/>
    <n v="8.3333333333333329E-2"/>
    <n v="1.448055119047619"/>
    <b v="1"/>
  </r>
  <r>
    <n v="3596"/>
    <n v="7"/>
    <d v="2012-06-07T12:33:17"/>
    <d v="2012-06-11T00:32:24"/>
    <n v="24"/>
    <s v=""/>
    <n v="0"/>
    <s v="not cancelled"/>
    <s v="not cancelled"/>
    <x v="3"/>
    <n v="4.1666666666666664E-2"/>
    <n v="1.2958049999999997"/>
    <b v="0"/>
  </r>
  <r>
    <n v="3597"/>
    <n v="7"/>
    <d v="2012-06-07T12:15:29"/>
    <d v="2012-08-06T12:15:00"/>
    <n v="24"/>
    <d v="2012-06-20T14:15:25"/>
    <n v="0"/>
    <n v="14.25"/>
    <n v="14"/>
    <x v="7"/>
    <n v="4.1666666666666664E-2"/>
    <n v="1.2958049999999997"/>
    <b v="1"/>
  </r>
  <r>
    <n v="3598"/>
    <n v="1"/>
    <d v="2012-06-07T13:18:34"/>
    <d v="2012-06-09T20:18:18"/>
    <n v="12"/>
    <s v=""/>
    <n v="0"/>
    <s v="not cancelled"/>
    <s v="not cancelled"/>
    <x v="3"/>
    <n v="8.3333333333333329E-2"/>
    <n v="0.56619444444444444"/>
    <b v="0"/>
  </r>
  <r>
    <n v="3599"/>
    <n v="1"/>
    <d v="2012-06-07T14:12:41"/>
    <d v="2012-06-10T11:11:45"/>
    <n v="8"/>
    <s v=""/>
    <n v="0"/>
    <s v="not cancelled"/>
    <s v="not cancelled"/>
    <x v="3"/>
    <n v="0.125"/>
    <n v="0.84929166666666667"/>
    <b v="0"/>
  </r>
  <r>
    <n v="3600"/>
    <n v="3"/>
    <d v="2012-06-07T14:00:21"/>
    <d v="2012-08-06T14:00:00"/>
    <n v="24"/>
    <d v="2012-06-10T18:27:02"/>
    <n v="0"/>
    <n v="18.45"/>
    <n v="18"/>
    <x v="1"/>
    <n v="4.1666666666666664E-2"/>
    <n v="0.18133000000000002"/>
    <b v="1"/>
  </r>
  <r>
    <n v="3601"/>
    <n v="1"/>
    <d v="2012-06-07T16:42:24"/>
    <d v="2012-08-06T16:42:00"/>
    <n v="8"/>
    <d v="2012-06-08T15:28:14"/>
    <n v="0"/>
    <n v="15.466666666666667"/>
    <n v="15"/>
    <x v="17"/>
    <n v="0.125"/>
    <n v="0.84929166666666667"/>
    <b v="1"/>
  </r>
  <r>
    <n v="3602"/>
    <n v="6"/>
    <d v="2012-06-07T17:07:37"/>
    <d v="2012-08-06T17:07:00"/>
    <n v="24"/>
    <d v="2012-06-13T09:16:50"/>
    <n v="0"/>
    <n v="9.2666666666666675"/>
    <n v="9"/>
    <x v="4"/>
    <n v="4.1666666666666664E-2"/>
    <n v="0.35218749999999999"/>
    <b v="1"/>
  </r>
  <r>
    <n v="3603"/>
    <n v="1"/>
    <d v="2012-06-07T18:52:06"/>
    <d v="2012-06-10T13:51:30"/>
    <n v="8"/>
    <s v=""/>
    <n v="0"/>
    <s v="not cancelled"/>
    <s v="not cancelled"/>
    <x v="3"/>
    <n v="0.125"/>
    <n v="0.84929166666666667"/>
    <b v="0"/>
  </r>
  <r>
    <n v="3604"/>
    <n v="1"/>
    <d v="2012-06-07T18:24:58"/>
    <d v="2012-08-06T18:24:00"/>
    <n v="12"/>
    <d v="2012-06-08T07:44:01"/>
    <n v="0"/>
    <n v="7.7333333333333334"/>
    <n v="8"/>
    <x v="13"/>
    <n v="8.3333333333333329E-2"/>
    <n v="0.56619444444444444"/>
    <b v="1"/>
  </r>
  <r>
    <n v="3605"/>
    <n v="4"/>
    <d v="2012-06-07T19:41:27"/>
    <d v="2012-08-06T19:41:00"/>
    <n v="12"/>
    <d v="2012-06-11T11:54:28"/>
    <n v="0"/>
    <n v="11.9"/>
    <n v="12"/>
    <x v="8"/>
    <n v="8.3333333333333329E-2"/>
    <n v="1.448055119047619"/>
    <b v="1"/>
  </r>
  <r>
    <n v="3606"/>
    <n v="5"/>
    <d v="2012-06-07T21:32:52"/>
    <d v="2012-08-06T21:32:00"/>
    <n v="24"/>
    <d v="2012-06-10T10:52:32"/>
    <n v="0"/>
    <n v="10.866666666666667"/>
    <n v="11"/>
    <x v="14"/>
    <n v="4.1666666666666664E-2"/>
    <n v="0.2815833333333333"/>
    <b v="1"/>
  </r>
  <r>
    <n v="3607"/>
    <n v="4"/>
    <d v="2012-06-08T02:37:24"/>
    <d v="2012-08-07T02:37:00"/>
    <n v="12"/>
    <d v="2012-06-10T07:28:01"/>
    <n v="0"/>
    <n v="7.4666666666666668"/>
    <n v="7"/>
    <x v="18"/>
    <n v="8.3333333333333329E-2"/>
    <n v="1.448055119047619"/>
    <b v="1"/>
  </r>
  <r>
    <n v="3608"/>
    <n v="5"/>
    <d v="2012-06-08T07:24:43"/>
    <d v="2012-08-07T07:24:00"/>
    <n v="24"/>
    <d v="2012-06-12T09:29:15"/>
    <n v="0"/>
    <n v="9.4833333333333325"/>
    <n v="9"/>
    <x v="4"/>
    <n v="4.1666666666666664E-2"/>
    <n v="0.2815833333333333"/>
    <b v="1"/>
  </r>
  <r>
    <n v="3609"/>
    <n v="11"/>
    <d v="2012-06-08T08:49:38"/>
    <d v="2012-08-07T08:49:00"/>
    <n v="1"/>
    <d v="2012-06-15T10:20:03"/>
    <n v="3"/>
    <n v="10.333333333333334"/>
    <n v="10"/>
    <x v="10"/>
    <n v="1"/>
    <n v="1"/>
    <b v="1"/>
  </r>
  <r>
    <n v="3610"/>
    <n v="5"/>
    <d v="2012-06-08T08:01:49"/>
    <d v="2012-08-07T08:01:00"/>
    <n v="24"/>
    <d v="2012-06-10T15:29:29"/>
    <n v="0"/>
    <n v="15.483333333333333"/>
    <n v="15"/>
    <x v="17"/>
    <n v="4.1666666666666664E-2"/>
    <n v="0.2815833333333333"/>
    <b v="1"/>
  </r>
  <r>
    <n v="3611"/>
    <n v="7"/>
    <d v="2012-06-08T08:38:20"/>
    <d v="2012-06-11T01:37:24"/>
    <n v="24"/>
    <s v=""/>
    <n v="0"/>
    <s v="not cancelled"/>
    <s v="not cancelled"/>
    <x v="3"/>
    <n v="4.1666666666666664E-2"/>
    <n v="1.2958049999999997"/>
    <b v="0"/>
  </r>
  <r>
    <n v="3612"/>
    <n v="4"/>
    <d v="2012-06-08T09:33:59"/>
    <d v="2012-08-07T09:33:00"/>
    <n v="12"/>
    <d v="2012-06-09T16:36:08"/>
    <n v="0"/>
    <n v="16.600000000000001"/>
    <n v="17"/>
    <x v="20"/>
    <n v="8.3333333333333329E-2"/>
    <n v="1.448055119047619"/>
    <b v="1"/>
  </r>
  <r>
    <n v="3613"/>
    <n v="3"/>
    <d v="2012-06-08T10:52:35"/>
    <d v="2012-08-07T10:52:00"/>
    <n v="24"/>
    <d v="2012-06-10T14:01:02"/>
    <n v="0"/>
    <n v="14.016666666666667"/>
    <n v="14"/>
    <x v="7"/>
    <n v="4.1666666666666664E-2"/>
    <n v="0.18133000000000002"/>
    <b v="1"/>
  </r>
  <r>
    <n v="3614"/>
    <n v="6"/>
    <d v="2012-06-08T10:26:37"/>
    <d v="2012-06-12T14:25:48"/>
    <n v="24"/>
    <s v=""/>
    <n v="0"/>
    <s v="not cancelled"/>
    <s v="not cancelled"/>
    <x v="3"/>
    <n v="4.1666666666666664E-2"/>
    <n v="0.35218749999999999"/>
    <b v="0"/>
  </r>
  <r>
    <n v="3615"/>
    <n v="2"/>
    <d v="2012-06-08T10:37:09"/>
    <d v="2012-06-10T18:37:00"/>
    <n v="10"/>
    <d v="2012-06-09T12:20:27"/>
    <n v="0"/>
    <n v="12.333333333333334"/>
    <n v="12"/>
    <x v="8"/>
    <n v="0.1"/>
    <n v="0.84959999999999969"/>
    <b v="1"/>
  </r>
  <r>
    <n v="3616"/>
    <n v="1"/>
    <d v="2012-06-08T10:24:59"/>
    <d v="2012-08-07T10:24:00"/>
    <n v="8"/>
    <d v="2012-06-09T09:09:17"/>
    <n v="0"/>
    <n v="9.15"/>
    <n v="9"/>
    <x v="4"/>
    <n v="0.125"/>
    <n v="0.84929166666666667"/>
    <b v="1"/>
  </r>
  <r>
    <n v="3617"/>
    <n v="1"/>
    <d v="2012-06-08T15:38:13"/>
    <d v="2012-08-07T15:38:00"/>
    <n v="8"/>
    <d v="2012-06-09T12:10:09"/>
    <n v="0"/>
    <n v="12.166666666666666"/>
    <n v="12"/>
    <x v="8"/>
    <n v="0.125"/>
    <n v="0.84929166666666667"/>
    <b v="1"/>
  </r>
  <r>
    <n v="3618"/>
    <n v="2"/>
    <d v="2012-06-08T16:26:45"/>
    <d v="2012-08-07T16:26:00"/>
    <n v="10"/>
    <d v="2012-06-10T06:12:08"/>
    <n v="0"/>
    <n v="6.2"/>
    <n v="6"/>
    <x v="21"/>
    <n v="0.1"/>
    <n v="0.84959999999999969"/>
    <b v="1"/>
  </r>
  <r>
    <n v="3619"/>
    <n v="1"/>
    <d v="2012-06-08T18:10:40"/>
    <d v="2012-08-07T18:10:00"/>
    <n v="12"/>
    <d v="2012-06-09T13:10:16"/>
    <n v="0"/>
    <n v="13.166666666666666"/>
    <n v="13"/>
    <x v="11"/>
    <n v="8.3333333333333329E-2"/>
    <n v="0.56619444444444444"/>
    <b v="1"/>
  </r>
  <r>
    <n v="3620"/>
    <n v="4"/>
    <d v="2012-06-08T18:02:19"/>
    <d v="2012-06-13T14:01:43"/>
    <n v="12"/>
    <s v=""/>
    <n v="0"/>
    <s v="not cancelled"/>
    <s v="not cancelled"/>
    <x v="3"/>
    <n v="8.3333333333333329E-2"/>
    <n v="1.448055119047619"/>
    <b v="0"/>
  </r>
  <r>
    <n v="3621"/>
    <n v="3"/>
    <d v="2012-06-08T18:33:06"/>
    <d v="2012-08-07T18:33:00"/>
    <n v="24"/>
    <d v="2012-06-10T23:10:46"/>
    <n v="0"/>
    <n v="23.166666666666668"/>
    <n v="23"/>
    <x v="0"/>
    <n v="4.1666666666666664E-2"/>
    <n v="0.18133000000000002"/>
    <b v="1"/>
  </r>
  <r>
    <n v="3622"/>
    <n v="2"/>
    <d v="2012-06-08T19:30:02"/>
    <d v="2012-06-12T06:29:51"/>
    <n v="10"/>
    <s v=""/>
    <n v="0"/>
    <s v="not cancelled"/>
    <s v="not cancelled"/>
    <x v="3"/>
    <n v="0.1"/>
    <n v="0.84959999999999969"/>
    <b v="0"/>
  </r>
  <r>
    <n v="3623"/>
    <n v="5"/>
    <d v="2012-06-08T23:41:54"/>
    <d v="2012-08-07T23:41:00"/>
    <n v="24"/>
    <d v="2012-06-10T11:18:59"/>
    <n v="0"/>
    <n v="11.3"/>
    <n v="11"/>
    <x v="14"/>
    <n v="4.1666666666666664E-2"/>
    <n v="0.2815833333333333"/>
    <b v="1"/>
  </r>
  <r>
    <n v="3624"/>
    <n v="6"/>
    <d v="2012-06-09T00:42:08"/>
    <d v="2012-08-08T00:42:00"/>
    <n v="24"/>
    <d v="2012-06-22T11:50:54"/>
    <n v="0"/>
    <n v="11.833333333333334"/>
    <n v="12"/>
    <x v="8"/>
    <n v="4.1666666666666664E-2"/>
    <n v="0.35218749999999999"/>
    <b v="1"/>
  </r>
  <r>
    <n v="3625"/>
    <n v="1"/>
    <d v="2012-06-09T00:02:10"/>
    <d v="2012-08-08T00:02:00"/>
    <n v="12"/>
    <d v="2012-06-10T10:01:18"/>
    <n v="0"/>
    <n v="10.016666666666667"/>
    <n v="10"/>
    <x v="10"/>
    <n v="8.3333333333333329E-2"/>
    <n v="0.56619444444444444"/>
    <b v="1"/>
  </r>
  <r>
    <n v="3626"/>
    <n v="7"/>
    <d v="2012-06-09T01:09:54"/>
    <d v="2012-08-08T01:09:00"/>
    <n v="24"/>
    <d v="2012-07-20T12:14:55"/>
    <n v="0"/>
    <n v="12.233333333333333"/>
    <n v="12"/>
    <x v="8"/>
    <n v="4.1666666666666664E-2"/>
    <n v="1.2958049999999997"/>
    <b v="1"/>
  </r>
  <r>
    <n v="3627"/>
    <n v="3"/>
    <d v="2012-06-09T05:18:24"/>
    <d v="2012-08-08T05:18:00"/>
    <n v="24"/>
    <d v="2012-06-11T10:47:54"/>
    <n v="0"/>
    <n v="10.783333333333333"/>
    <n v="11"/>
    <x v="14"/>
    <n v="4.1666666666666664E-2"/>
    <n v="0.18133000000000002"/>
    <b v="1"/>
  </r>
  <r>
    <n v="3628"/>
    <n v="1"/>
    <d v="2012-06-09T07:20:54"/>
    <d v="2012-08-08T07:20:00"/>
    <n v="12"/>
    <d v="2012-06-10T11:09:14"/>
    <n v="0"/>
    <n v="11.15"/>
    <n v="11"/>
    <x v="14"/>
    <n v="8.3333333333333329E-2"/>
    <n v="0.56619444444444444"/>
    <b v="1"/>
  </r>
  <r>
    <n v="3629"/>
    <n v="2"/>
    <d v="2012-06-09T08:04:29"/>
    <d v="2012-08-08T08:04:00"/>
    <n v="10"/>
    <d v="2012-06-10T11:34:05"/>
    <n v="0"/>
    <n v="11.566666666666666"/>
    <n v="12"/>
    <x v="8"/>
    <n v="0.1"/>
    <n v="0.84959999999999969"/>
    <b v="1"/>
  </r>
  <r>
    <n v="3630"/>
    <n v="11"/>
    <d v="2012-06-09T08:23:33"/>
    <d v="2012-08-08T08:23:00"/>
    <n v="1"/>
    <d v="2012-06-16T10:55:16"/>
    <n v="6"/>
    <n v="10.916666666666666"/>
    <n v="11"/>
    <x v="14"/>
    <n v="1"/>
    <n v="1"/>
    <b v="1"/>
  </r>
  <r>
    <n v="3631"/>
    <n v="4"/>
    <d v="2012-06-09T09:24:05"/>
    <d v="2012-08-08T09:24:00"/>
    <n v="12"/>
    <d v="2012-06-10T12:28:35"/>
    <n v="0"/>
    <n v="12.466666666666667"/>
    <n v="12"/>
    <x v="8"/>
    <n v="8.3333333333333329E-2"/>
    <n v="1.448055119047619"/>
    <b v="1"/>
  </r>
  <r>
    <n v="3632"/>
    <n v="7"/>
    <d v="2012-06-09T09:58:02"/>
    <d v="2012-08-08T09:58:00"/>
    <n v="24"/>
    <d v="2012-06-12T09:35:52"/>
    <n v="0"/>
    <n v="9.5833333333333339"/>
    <n v="10"/>
    <x v="10"/>
    <n v="4.1666666666666664E-2"/>
    <n v="1.2958049999999997"/>
    <b v="1"/>
  </r>
  <r>
    <n v="3633"/>
    <n v="8"/>
    <d v="2012-06-09T09:18:08"/>
    <d v="2012-08-08T09:18:00"/>
    <n v="3"/>
    <d v="2012-06-13T10:41:23"/>
    <n v="2"/>
    <n v="10.683333333333334"/>
    <n v="11"/>
    <x v="14"/>
    <n v="0.33333333333333331"/>
    <n v="0.29998222222222221"/>
    <b v="1"/>
  </r>
  <r>
    <n v="3634"/>
    <n v="3"/>
    <d v="2012-06-09T10:08:53"/>
    <d v="2012-08-08T10:08:00"/>
    <n v="24"/>
    <d v="2012-06-11T12:14:18"/>
    <n v="0"/>
    <n v="12.233333333333333"/>
    <n v="12"/>
    <x v="8"/>
    <n v="4.1666666666666664E-2"/>
    <n v="0.18133000000000002"/>
    <b v="1"/>
  </r>
  <r>
    <n v="3635"/>
    <n v="5"/>
    <d v="2012-06-09T10:37:06"/>
    <d v="2012-08-08T10:37:00"/>
    <n v="24"/>
    <d v="2012-06-13T10:58:10"/>
    <n v="0"/>
    <n v="10.966666666666667"/>
    <n v="11"/>
    <x v="14"/>
    <n v="4.1666666666666664E-2"/>
    <n v="0.2815833333333333"/>
    <b v="1"/>
  </r>
  <r>
    <n v="3636"/>
    <n v="3"/>
    <d v="2012-06-09T10:15:19"/>
    <d v="2012-06-11T12:14:42"/>
    <n v="24"/>
    <s v=""/>
    <n v="0"/>
    <s v="not cancelled"/>
    <s v="not cancelled"/>
    <x v="3"/>
    <n v="4.1666666666666664E-2"/>
    <n v="0.18133000000000002"/>
    <b v="0"/>
  </r>
  <r>
    <n v="3637"/>
    <n v="6"/>
    <d v="2012-06-09T14:54:10"/>
    <d v="2012-08-08T14:54:00"/>
    <n v="24"/>
    <d v="2012-06-16T09:57:55"/>
    <n v="0"/>
    <n v="9.9499999999999993"/>
    <n v="10"/>
    <x v="10"/>
    <n v="4.1666666666666664E-2"/>
    <n v="0.35218749999999999"/>
    <b v="1"/>
  </r>
  <r>
    <n v="3638"/>
    <n v="2"/>
    <d v="2012-06-09T14:38:03"/>
    <d v="2012-06-13T05:37:54"/>
    <n v="10"/>
    <s v=""/>
    <n v="0"/>
    <s v="not cancelled"/>
    <s v="not cancelled"/>
    <x v="3"/>
    <n v="0.1"/>
    <n v="0.84959999999999969"/>
    <b v="0"/>
  </r>
  <r>
    <n v="3639"/>
    <n v="1"/>
    <d v="2012-06-09T15:24:23"/>
    <d v="2012-08-08T15:24:00"/>
    <n v="8"/>
    <d v="2012-06-09T19:29:00"/>
    <n v="0"/>
    <n v="19.483333333333334"/>
    <n v="19"/>
    <x v="6"/>
    <n v="0.125"/>
    <n v="0.84929166666666667"/>
    <b v="1"/>
  </r>
  <r>
    <n v="3640"/>
    <n v="3"/>
    <d v="2012-06-09T17:27:48"/>
    <d v="2012-08-08T17:27:00"/>
    <n v="24"/>
    <d v="2012-06-12T14:28:11"/>
    <n v="0"/>
    <n v="14.466666666666667"/>
    <n v="14"/>
    <x v="7"/>
    <n v="4.1666666666666664E-2"/>
    <n v="0.18133000000000002"/>
    <b v="1"/>
  </r>
  <r>
    <n v="3641"/>
    <n v="1"/>
    <d v="2012-06-09T17:34:18"/>
    <d v="2012-08-08T17:34:00"/>
    <n v="12"/>
    <d v="2012-06-10T07:38:13"/>
    <n v="0"/>
    <n v="7.6333333333333329"/>
    <n v="8"/>
    <x v="13"/>
    <n v="8.3333333333333329E-2"/>
    <n v="0.56619444444444444"/>
    <b v="1"/>
  </r>
  <r>
    <n v="3642"/>
    <n v="5"/>
    <d v="2012-06-09T20:48:24"/>
    <d v="2012-06-13T11:48:02"/>
    <n v="24"/>
    <s v=""/>
    <n v="0"/>
    <s v="not cancelled"/>
    <s v="not cancelled"/>
    <x v="3"/>
    <n v="4.1666666666666664E-2"/>
    <n v="0.2815833333333333"/>
    <b v="0"/>
  </r>
  <r>
    <n v="3643"/>
    <n v="1"/>
    <d v="2012-06-09T20:15:17"/>
    <d v="2012-08-08T20:15:00"/>
    <n v="8"/>
    <d v="2012-06-10T14:39:12"/>
    <n v="0"/>
    <n v="14.65"/>
    <n v="15"/>
    <x v="17"/>
    <n v="0.125"/>
    <n v="0.84929166666666667"/>
    <b v="1"/>
  </r>
  <r>
    <n v="3644"/>
    <n v="6"/>
    <d v="2012-06-09T21:53:39"/>
    <d v="2012-08-08T21:53:00"/>
    <n v="24"/>
    <d v="2012-06-15T18:18:45"/>
    <n v="0"/>
    <n v="18.3"/>
    <n v="18"/>
    <x v="1"/>
    <n v="4.1666666666666664E-2"/>
    <n v="0.35218749999999999"/>
    <b v="1"/>
  </r>
  <r>
    <n v="3645"/>
    <n v="5"/>
    <d v="2012-06-09T23:18:14"/>
    <d v="2012-08-08T23:18:00"/>
    <n v="24"/>
    <d v="2012-06-12T08:24:05"/>
    <n v="0"/>
    <n v="8.4"/>
    <n v="8"/>
    <x v="13"/>
    <n v="4.1666666666666664E-2"/>
    <n v="0.2815833333333333"/>
    <b v="1"/>
  </r>
  <r>
    <n v="3646"/>
    <n v="5"/>
    <d v="2012-06-10T09:47:53"/>
    <d v="2012-08-09T09:47:00"/>
    <n v="24"/>
    <d v="2012-06-12T15:48:37"/>
    <n v="0"/>
    <n v="15.8"/>
    <n v="16"/>
    <x v="5"/>
    <n v="4.1666666666666664E-2"/>
    <n v="0.2815833333333333"/>
    <b v="1"/>
  </r>
  <r>
    <n v="3647"/>
    <n v="3"/>
    <d v="2012-06-10T10:03:25"/>
    <d v="2012-08-09T10:03:00"/>
    <n v="24"/>
    <d v="2012-06-12T10:32:16"/>
    <n v="0"/>
    <n v="10.533333333333333"/>
    <n v="11"/>
    <x v="14"/>
    <n v="4.1666666666666664E-2"/>
    <n v="0.18133000000000002"/>
    <b v="1"/>
  </r>
  <r>
    <n v="3648"/>
    <n v="5"/>
    <d v="2012-06-10T11:17:23"/>
    <d v="2012-08-09T11:17:00"/>
    <n v="24"/>
    <d v="2012-06-14T09:18:11"/>
    <n v="0"/>
    <n v="9.3000000000000007"/>
    <n v="9"/>
    <x v="4"/>
    <n v="4.1666666666666664E-2"/>
    <n v="0.2815833333333333"/>
    <b v="1"/>
  </r>
  <r>
    <n v="3649"/>
    <n v="5"/>
    <d v="2012-06-10T11:10:46"/>
    <d v="2012-08-09T11:10:00"/>
    <n v="24"/>
    <d v="2012-06-14T11:37:32"/>
    <n v="0"/>
    <n v="11.616666666666667"/>
    <n v="12"/>
    <x v="8"/>
    <n v="4.1666666666666664E-2"/>
    <n v="0.2815833333333333"/>
    <b v="1"/>
  </r>
  <r>
    <n v="3650"/>
    <n v="1"/>
    <d v="2012-06-10T12:33:25"/>
    <d v="2012-08-09T12:33:00"/>
    <n v="8"/>
    <d v="2012-06-11T15:08:11"/>
    <n v="0"/>
    <n v="15.133333333333333"/>
    <n v="15"/>
    <x v="17"/>
    <n v="0.125"/>
    <n v="0.84929166666666667"/>
    <b v="1"/>
  </r>
  <r>
    <n v="3651"/>
    <n v="1"/>
    <d v="2012-06-10T12:16:09"/>
    <d v="2012-08-09T12:16:00"/>
    <n v="12"/>
    <d v="2012-06-11T21:13:16"/>
    <n v="0"/>
    <n v="21.216666666666665"/>
    <n v="21"/>
    <x v="12"/>
    <n v="8.3333333333333329E-2"/>
    <n v="0.56619444444444444"/>
    <b v="1"/>
  </r>
  <r>
    <n v="3652"/>
    <n v="1"/>
    <d v="2012-06-10T12:00:14"/>
    <d v="2012-08-09T12:00:00"/>
    <n v="8"/>
    <d v="2012-06-11T12:33:52"/>
    <n v="0"/>
    <n v="12.55"/>
    <n v="13"/>
    <x v="11"/>
    <n v="0.125"/>
    <n v="0.84929166666666667"/>
    <b v="1"/>
  </r>
  <r>
    <n v="3653"/>
    <n v="4"/>
    <d v="2012-06-10T12:09:23"/>
    <d v="2012-08-09T12:09:00"/>
    <n v="12"/>
    <d v="2012-06-12T21:02:34"/>
    <n v="0"/>
    <n v="21.033333333333335"/>
    <n v="21"/>
    <x v="12"/>
    <n v="8.3333333333333329E-2"/>
    <n v="1.448055119047619"/>
    <b v="1"/>
  </r>
  <r>
    <n v="3654"/>
    <n v="5"/>
    <d v="2012-06-10T13:06:35"/>
    <d v="2012-06-12T18:06:19"/>
    <n v="24"/>
    <s v=""/>
    <n v="0"/>
    <s v="not cancelled"/>
    <s v="not cancelled"/>
    <x v="3"/>
    <n v="4.1666666666666664E-2"/>
    <n v="0.2815833333333333"/>
    <b v="0"/>
  </r>
  <r>
    <n v="3655"/>
    <n v="2"/>
    <d v="2012-06-10T14:50:51"/>
    <d v="2012-08-09T14:50:00"/>
    <n v="10"/>
    <d v="2012-06-11T17:40:35"/>
    <n v="0"/>
    <n v="17.666666666666668"/>
    <n v="18"/>
    <x v="1"/>
    <n v="0.1"/>
    <n v="0.84959999999999969"/>
    <b v="1"/>
  </r>
  <r>
    <n v="3656"/>
    <n v="1"/>
    <d v="2012-06-10T14:08:34"/>
    <d v="2012-08-09T14:08:00"/>
    <n v="12"/>
    <d v="2012-06-11T17:28:10"/>
    <n v="0"/>
    <n v="17.466666666666665"/>
    <n v="17"/>
    <x v="20"/>
    <n v="8.3333333333333329E-2"/>
    <n v="0.56619444444444444"/>
    <b v="1"/>
  </r>
  <r>
    <n v="3657"/>
    <n v="2"/>
    <d v="2012-06-10T14:15:43"/>
    <d v="2012-06-14T22:15:00"/>
    <n v="10"/>
    <d v="2012-06-11T20:23:27"/>
    <n v="0"/>
    <n v="20.383333333333333"/>
    <n v="20"/>
    <x v="15"/>
    <n v="0.1"/>
    <n v="0.84959999999999969"/>
    <b v="1"/>
  </r>
  <r>
    <n v="3658"/>
    <n v="1"/>
    <d v="2012-06-10T16:57:02"/>
    <d v="2012-08-09T16:57:00"/>
    <n v="8"/>
    <d v="2012-06-10T18:29:16"/>
    <n v="0"/>
    <n v="18.483333333333334"/>
    <n v="18"/>
    <x v="1"/>
    <n v="0.125"/>
    <n v="0.84929166666666667"/>
    <b v="1"/>
  </r>
  <r>
    <n v="3659"/>
    <n v="10"/>
    <d v="2012-06-10T17:09:53"/>
    <d v="2012-08-09T17:09:00"/>
    <n v="1"/>
    <d v="2012-06-17T21:33:09"/>
    <n v="3"/>
    <n v="21.55"/>
    <n v="22"/>
    <x v="9"/>
    <n v="1"/>
    <n v="2.5716000000000001"/>
    <b v="1"/>
  </r>
  <r>
    <n v="3660"/>
    <n v="1"/>
    <d v="2012-06-10T17:46:15"/>
    <d v="2012-08-09T17:46:00"/>
    <n v="8"/>
    <d v="2012-06-11T09:58:46"/>
    <n v="0"/>
    <n v="9.9666666666666668"/>
    <n v="10"/>
    <x v="10"/>
    <n v="0.125"/>
    <n v="0.84929166666666667"/>
    <b v="1"/>
  </r>
  <r>
    <n v="3661"/>
    <n v="1"/>
    <d v="2012-06-10T17:54:11"/>
    <d v="2012-08-09T17:54:00"/>
    <n v="12"/>
    <d v="2012-06-11T16:18:59"/>
    <n v="0"/>
    <n v="16.3"/>
    <n v="16"/>
    <x v="5"/>
    <n v="8.3333333333333329E-2"/>
    <n v="0.56619444444444444"/>
    <b v="1"/>
  </r>
  <r>
    <n v="3662"/>
    <n v="1"/>
    <d v="2012-06-10T18:03:41"/>
    <d v="2012-08-09T18:03:00"/>
    <n v="12"/>
    <d v="2012-06-11T07:51:58"/>
    <n v="0"/>
    <n v="7.85"/>
    <n v="8"/>
    <x v="13"/>
    <n v="8.3333333333333329E-2"/>
    <n v="0.56619444444444444"/>
    <b v="1"/>
  </r>
  <r>
    <n v="3663"/>
    <n v="1"/>
    <d v="2012-06-10T20:06:40"/>
    <d v="2012-08-09T20:06:00"/>
    <n v="12"/>
    <d v="2012-06-11T10:15:58"/>
    <n v="0"/>
    <n v="10.25"/>
    <n v="10"/>
    <x v="10"/>
    <n v="8.3333333333333329E-2"/>
    <n v="0.56619444444444444"/>
    <b v="1"/>
  </r>
  <r>
    <n v="3664"/>
    <n v="1"/>
    <d v="2012-06-10T20:40:22"/>
    <d v="2012-08-09T20:40:00"/>
    <n v="12"/>
    <d v="2012-06-11T14:40:31"/>
    <n v="0"/>
    <n v="14.666666666666666"/>
    <n v="15"/>
    <x v="17"/>
    <n v="8.3333333333333329E-2"/>
    <n v="0.56619444444444444"/>
    <b v="1"/>
  </r>
  <r>
    <n v="3665"/>
    <n v="7"/>
    <d v="2012-06-10T21:50:49"/>
    <d v="2012-08-09T21:50:00"/>
    <n v="24"/>
    <d v="2012-06-20T20:11:18"/>
    <n v="0"/>
    <n v="20.183333333333334"/>
    <n v="20"/>
    <x v="15"/>
    <n v="4.1666666666666664E-2"/>
    <n v="1.2958049999999997"/>
    <b v="1"/>
  </r>
  <r>
    <n v="3666"/>
    <n v="7"/>
    <d v="2012-06-10T21:24:22"/>
    <d v="2012-08-09T21:24:00"/>
    <n v="24"/>
    <d v="2012-06-20T10:30:49"/>
    <n v="0"/>
    <n v="10.5"/>
    <n v="11"/>
    <x v="14"/>
    <n v="4.1666666666666664E-2"/>
    <n v="1.2958049999999997"/>
    <b v="1"/>
  </r>
  <r>
    <n v="3667"/>
    <n v="11"/>
    <d v="2012-06-10T22:06:42"/>
    <d v="2012-06-13T08:06:00"/>
    <n v="1"/>
    <s v=""/>
    <n v="1"/>
    <s v="not cancelled"/>
    <s v="not cancelled"/>
    <x v="3"/>
    <n v="1"/>
    <n v="1"/>
    <b v="0"/>
  </r>
  <r>
    <n v="3668"/>
    <n v="1"/>
    <d v="2012-06-11T00:13:17"/>
    <d v="2012-08-10T00:13:00"/>
    <n v="12"/>
    <d v="2012-06-12T11:18:21"/>
    <n v="0"/>
    <n v="11.3"/>
    <n v="11"/>
    <x v="14"/>
    <n v="8.3333333333333329E-2"/>
    <n v="0.56619444444444444"/>
    <b v="1"/>
  </r>
  <r>
    <n v="3669"/>
    <n v="1"/>
    <d v="2012-06-11T00:03:05"/>
    <d v="2012-08-10T00:03:00"/>
    <n v="12"/>
    <d v="2012-06-11T12:25:31"/>
    <n v="0"/>
    <n v="12.416666666666666"/>
    <n v="12"/>
    <x v="8"/>
    <n v="8.3333333333333329E-2"/>
    <n v="0.56619444444444444"/>
    <b v="1"/>
  </r>
  <r>
    <n v="3670"/>
    <n v="1"/>
    <d v="2012-06-11T00:38:29"/>
    <d v="2012-06-13T14:38:18"/>
    <n v="8"/>
    <s v=""/>
    <n v="0"/>
    <s v="not cancelled"/>
    <s v="not cancelled"/>
    <x v="3"/>
    <n v="0.125"/>
    <n v="0.84929166666666667"/>
    <b v="0"/>
  </r>
  <r>
    <n v="3671"/>
    <n v="2"/>
    <d v="2012-06-11T06:12:18"/>
    <d v="2012-08-10T06:12:00"/>
    <n v="10"/>
    <d v="2012-06-13T17:14:52"/>
    <n v="0"/>
    <n v="17.233333333333334"/>
    <n v="17"/>
    <x v="20"/>
    <n v="0.1"/>
    <n v="0.84959999999999969"/>
    <b v="1"/>
  </r>
  <r>
    <n v="3672"/>
    <n v="1"/>
    <d v="2012-06-11T07:04:53"/>
    <d v="2012-08-10T07:04:00"/>
    <n v="12"/>
    <d v="2012-06-12T09:01:34"/>
    <n v="0"/>
    <n v="9.0166666666666675"/>
    <n v="9"/>
    <x v="4"/>
    <n v="8.3333333333333329E-2"/>
    <n v="0.56619444444444444"/>
    <b v="1"/>
  </r>
  <r>
    <n v="3673"/>
    <n v="8"/>
    <d v="2012-06-11T09:24:01"/>
    <d v="2012-08-10T09:24:00"/>
    <n v="3"/>
    <d v="2012-06-14T12:13:34"/>
    <n v="0"/>
    <n v="12.216666666666667"/>
    <n v="12"/>
    <x v="8"/>
    <n v="0.33333333333333331"/>
    <n v="0.29998222222222221"/>
    <b v="1"/>
  </r>
  <r>
    <n v="3674"/>
    <n v="7"/>
    <d v="2012-06-11T11:36:59"/>
    <d v="2012-08-10T11:36:00"/>
    <n v="24"/>
    <d v="2012-06-24T10:20:11"/>
    <n v="0"/>
    <n v="10.333333333333334"/>
    <n v="10"/>
    <x v="10"/>
    <n v="4.1666666666666664E-2"/>
    <n v="1.2958049999999997"/>
    <b v="1"/>
  </r>
  <r>
    <n v="3675"/>
    <n v="1"/>
    <d v="2012-06-11T11:45:24"/>
    <d v="2012-08-10T11:45:00"/>
    <n v="12"/>
    <d v="2012-06-12T15:50:01"/>
    <n v="0"/>
    <n v="15.833333333333334"/>
    <n v="16"/>
    <x v="5"/>
    <n v="8.3333333333333329E-2"/>
    <n v="0.56619444444444444"/>
    <b v="1"/>
  </r>
  <r>
    <n v="3676"/>
    <n v="2"/>
    <d v="2012-06-11T12:30:17"/>
    <d v="2012-08-10T12:30:00"/>
    <n v="10"/>
    <d v="2012-06-12T12:23:30"/>
    <n v="0"/>
    <n v="12.383333333333333"/>
    <n v="12"/>
    <x v="8"/>
    <n v="0.1"/>
    <n v="0.84959999999999969"/>
    <b v="1"/>
  </r>
  <r>
    <n v="3677"/>
    <n v="7"/>
    <d v="2012-06-11T12:13:56"/>
    <d v="2012-06-14T12:13:11"/>
    <n v="24"/>
    <s v=""/>
    <n v="0"/>
    <s v="not cancelled"/>
    <s v="not cancelled"/>
    <x v="3"/>
    <n v="4.1666666666666664E-2"/>
    <n v="1.2958049999999997"/>
    <b v="0"/>
  </r>
  <r>
    <n v="3678"/>
    <n v="2"/>
    <d v="2012-06-11T12:44:32"/>
    <d v="2012-08-10T12:44:00"/>
    <n v="10"/>
    <d v="2012-06-12T11:42:45"/>
    <n v="0"/>
    <n v="11.7"/>
    <n v="12"/>
    <x v="8"/>
    <n v="0.1"/>
    <n v="0.84959999999999969"/>
    <b v="1"/>
  </r>
  <r>
    <n v="3679"/>
    <n v="3"/>
    <d v="2012-06-11T13:16:44"/>
    <d v="2012-08-10T13:16:00"/>
    <n v="24"/>
    <d v="2012-06-13T10:15:48"/>
    <n v="0"/>
    <n v="10.25"/>
    <n v="10"/>
    <x v="10"/>
    <n v="4.1666666666666664E-2"/>
    <n v="0.18133000000000002"/>
    <b v="1"/>
  </r>
  <r>
    <n v="3680"/>
    <n v="1"/>
    <d v="2012-06-11T14:47:04"/>
    <d v="2012-08-10T14:47:00"/>
    <n v="12"/>
    <d v="2012-06-12T09:21:41"/>
    <n v="0"/>
    <n v="9.35"/>
    <n v="9"/>
    <x v="4"/>
    <n v="8.3333333333333329E-2"/>
    <n v="0.56619444444444444"/>
    <b v="1"/>
  </r>
  <r>
    <n v="3681"/>
    <n v="1"/>
    <d v="2012-06-11T14:28:23"/>
    <d v="2012-08-10T14:28:00"/>
    <n v="8"/>
    <d v="2012-06-12T18:34:01"/>
    <n v="0"/>
    <n v="18.566666666666666"/>
    <n v="19"/>
    <x v="6"/>
    <n v="0.125"/>
    <n v="0.84929166666666667"/>
    <b v="1"/>
  </r>
  <r>
    <n v="3682"/>
    <n v="1"/>
    <d v="2012-06-11T15:38:54"/>
    <d v="2012-06-15T02:38:00"/>
    <n v="12"/>
    <d v="2012-06-12T14:40:43"/>
    <n v="0"/>
    <n v="14.666666666666666"/>
    <n v="15"/>
    <x v="17"/>
    <n v="8.3333333333333329E-2"/>
    <n v="0.56619444444444444"/>
    <b v="1"/>
  </r>
  <r>
    <n v="3683"/>
    <n v="1"/>
    <d v="2012-06-11T19:03:10"/>
    <d v="2012-06-16T11:02:40"/>
    <n v="8"/>
    <s v=""/>
    <n v="0"/>
    <s v="not cancelled"/>
    <s v="not cancelled"/>
    <x v="3"/>
    <n v="0.125"/>
    <n v="0.84929166666666667"/>
    <b v="0"/>
  </r>
  <r>
    <n v="3684"/>
    <n v="1"/>
    <d v="2012-06-12T00:30:14"/>
    <d v="2012-08-11T00:30:00"/>
    <n v="12"/>
    <d v="2012-06-12T18:16:05"/>
    <n v="0"/>
    <n v="18.266666666666666"/>
    <n v="18"/>
    <x v="1"/>
    <n v="8.3333333333333329E-2"/>
    <n v="0.56619444444444444"/>
    <b v="1"/>
  </r>
  <r>
    <n v="3685"/>
    <n v="1"/>
    <d v="2012-06-12T07:20:41"/>
    <d v="2012-08-11T07:20:00"/>
    <n v="8"/>
    <d v="2012-06-12T09:34:52"/>
    <n v="0"/>
    <n v="9.5666666666666664"/>
    <n v="10"/>
    <x v="10"/>
    <n v="0.125"/>
    <n v="0.84929166666666667"/>
    <b v="1"/>
  </r>
  <r>
    <n v="3686"/>
    <n v="4"/>
    <d v="2012-06-12T08:30:39"/>
    <d v="2012-08-11T08:30:00"/>
    <n v="12"/>
    <d v="2012-06-14T18:24:27"/>
    <n v="0"/>
    <n v="18.399999999999999"/>
    <n v="18"/>
    <x v="1"/>
    <n v="8.3333333333333329E-2"/>
    <n v="1.448055119047619"/>
    <b v="1"/>
  </r>
  <r>
    <n v="3687"/>
    <n v="4"/>
    <d v="2012-06-12T09:02:05"/>
    <d v="2012-08-11T09:02:00"/>
    <n v="12"/>
    <d v="2012-06-13T15:16:08"/>
    <n v="0"/>
    <n v="15.266666666666667"/>
    <n v="15"/>
    <x v="17"/>
    <n v="8.3333333333333329E-2"/>
    <n v="1.448055119047619"/>
    <b v="1"/>
  </r>
  <r>
    <n v="3688"/>
    <n v="9"/>
    <d v="2012-06-12T09:52:53"/>
    <d v="2012-06-15T10:52:20"/>
    <n v="5"/>
    <s v=""/>
    <n v="0"/>
    <s v="not cancelled"/>
    <s v="not cancelled"/>
    <x v="3"/>
    <n v="0.2"/>
    <n v="5.6740000000000004"/>
    <b v="0"/>
  </r>
  <r>
    <n v="3689"/>
    <n v="5"/>
    <d v="2012-06-12T09:40:15"/>
    <d v="2012-08-11T09:40:00"/>
    <n v="24"/>
    <d v="2012-06-14T13:03:37"/>
    <n v="0"/>
    <n v="13.05"/>
    <n v="13"/>
    <x v="11"/>
    <n v="4.1666666666666664E-2"/>
    <n v="0.2815833333333333"/>
    <b v="1"/>
  </r>
  <r>
    <n v="3690"/>
    <n v="1"/>
    <d v="2012-06-12T12:42:17"/>
    <d v="2012-08-11T12:42:00"/>
    <n v="8"/>
    <d v="2012-06-12T16:06:10"/>
    <n v="0"/>
    <n v="16.100000000000001"/>
    <n v="16"/>
    <x v="5"/>
    <n v="0.125"/>
    <n v="0.84929166666666667"/>
    <b v="1"/>
  </r>
  <r>
    <n v="3691"/>
    <n v="1"/>
    <d v="2012-06-12T14:45:13"/>
    <d v="2012-08-11T14:45:00"/>
    <n v="8"/>
    <d v="2012-06-13T15:09:45"/>
    <n v="0"/>
    <n v="15.15"/>
    <n v="15"/>
    <x v="17"/>
    <n v="0.125"/>
    <n v="0.84929166666666667"/>
    <b v="1"/>
  </r>
  <r>
    <n v="3692"/>
    <n v="3"/>
    <d v="2012-06-12T15:25:50"/>
    <d v="2012-06-16T10:25:26"/>
    <n v="24"/>
    <s v=""/>
    <n v="0"/>
    <s v="not cancelled"/>
    <s v="not cancelled"/>
    <x v="3"/>
    <n v="4.1666666666666664E-2"/>
    <n v="0.18133000000000002"/>
    <b v="0"/>
  </r>
  <r>
    <n v="3693"/>
    <n v="1"/>
    <d v="2012-06-12T15:19:33"/>
    <d v="2012-06-15T12:18:41"/>
    <n v="12"/>
    <s v=""/>
    <n v="0"/>
    <s v="not cancelled"/>
    <s v="not cancelled"/>
    <x v="3"/>
    <n v="8.3333333333333329E-2"/>
    <n v="0.56619444444444444"/>
    <b v="0"/>
  </r>
  <r>
    <n v="3694"/>
    <n v="4"/>
    <d v="2012-06-12T15:56:52"/>
    <d v="2012-08-11T15:56:00"/>
    <n v="12"/>
    <d v="2012-06-16T14:16:31"/>
    <n v="0"/>
    <n v="14.266666666666667"/>
    <n v="14"/>
    <x v="7"/>
    <n v="8.3333333333333329E-2"/>
    <n v="1.448055119047619"/>
    <b v="1"/>
  </r>
  <r>
    <n v="3695"/>
    <n v="1"/>
    <d v="2012-06-12T16:29:08"/>
    <d v="2012-08-11T16:29:00"/>
    <n v="12"/>
    <d v="2012-06-13T13:48:40"/>
    <n v="0"/>
    <n v="13.8"/>
    <n v="14"/>
    <x v="7"/>
    <n v="8.3333333333333329E-2"/>
    <n v="0.56619444444444444"/>
    <b v="1"/>
  </r>
  <r>
    <n v="3696"/>
    <n v="1"/>
    <d v="2012-06-12T20:44:38"/>
    <d v="2012-08-11T20:44:00"/>
    <n v="12"/>
    <d v="2012-06-14T22:27:38"/>
    <n v="0"/>
    <n v="22.45"/>
    <n v="22"/>
    <x v="9"/>
    <n v="8.3333333333333329E-2"/>
    <n v="0.56619444444444444"/>
    <b v="1"/>
  </r>
  <r>
    <n v="3697"/>
    <n v="3"/>
    <d v="2012-06-12T21:58:48"/>
    <d v="2012-08-11T21:58:00"/>
    <n v="24"/>
    <d v="2012-06-15T08:02:41"/>
    <n v="0"/>
    <n v="8.0333333333333332"/>
    <n v="8"/>
    <x v="13"/>
    <n v="4.1666666666666664E-2"/>
    <n v="0.18133000000000002"/>
    <b v="1"/>
  </r>
  <r>
    <n v="3698"/>
    <n v="2"/>
    <d v="2012-06-12T21:20:41"/>
    <d v="2012-08-11T21:20:00"/>
    <n v="10"/>
    <d v="2012-06-13T12:42:55"/>
    <n v="0"/>
    <n v="12.7"/>
    <n v="13"/>
    <x v="11"/>
    <n v="0.1"/>
    <n v="0.84959999999999969"/>
    <b v="1"/>
  </r>
  <r>
    <n v="3699"/>
    <n v="1"/>
    <d v="2012-06-12T22:57:34"/>
    <d v="2012-08-11T22:57:00"/>
    <n v="8"/>
    <d v="2012-06-13T06:48:44"/>
    <n v="0"/>
    <n v="6.8"/>
    <n v="7"/>
    <x v="18"/>
    <n v="0.125"/>
    <n v="0.84929166666666667"/>
    <b v="1"/>
  </r>
  <r>
    <n v="3700"/>
    <n v="5"/>
    <d v="2012-06-12T23:36:04"/>
    <d v="2012-08-11T23:36:00"/>
    <n v="24"/>
    <d v="2012-06-15T08:36:50"/>
    <n v="0"/>
    <n v="8.6"/>
    <n v="9"/>
    <x v="4"/>
    <n v="4.1666666666666664E-2"/>
    <n v="0.2815833333333333"/>
    <b v="1"/>
  </r>
  <r>
    <n v="3701"/>
    <n v="1"/>
    <d v="2012-06-13T00:28:07"/>
    <d v="2012-08-12T00:28:00"/>
    <n v="12"/>
    <d v="2012-06-14T08:18:05"/>
    <n v="0"/>
    <n v="8.3000000000000007"/>
    <n v="8"/>
    <x v="13"/>
    <n v="8.3333333333333329E-2"/>
    <n v="0.56619444444444444"/>
    <b v="1"/>
  </r>
  <r>
    <n v="3702"/>
    <n v="6"/>
    <d v="2012-06-13T00:23:36"/>
    <d v="2012-08-12T00:23:00"/>
    <n v="24"/>
    <d v="2012-06-17T14:26:31"/>
    <n v="0"/>
    <n v="14.433333333333334"/>
    <n v="14"/>
    <x v="7"/>
    <n v="4.1666666666666664E-2"/>
    <n v="0.35218749999999999"/>
    <b v="1"/>
  </r>
  <r>
    <n v="3703"/>
    <n v="7"/>
    <d v="2012-06-13T01:30:05"/>
    <d v="2012-08-12T01:30:00"/>
    <n v="24"/>
    <d v="2012-08-05T09:54:01"/>
    <n v="1"/>
    <n v="9.9"/>
    <n v="10"/>
    <x v="10"/>
    <n v="4.1666666666666664E-2"/>
    <n v="1.2958049999999997"/>
    <b v="1"/>
  </r>
  <r>
    <n v="3704"/>
    <n v="1"/>
    <d v="2012-06-13T01:17:50"/>
    <d v="2012-08-12T01:17:00"/>
    <n v="12"/>
    <d v="2012-06-14T06:21:13"/>
    <n v="0"/>
    <n v="6.35"/>
    <n v="6"/>
    <x v="21"/>
    <n v="8.3333333333333329E-2"/>
    <n v="0.56619444444444444"/>
    <b v="1"/>
  </r>
  <r>
    <n v="3705"/>
    <n v="6"/>
    <d v="2012-06-13T03:27:41"/>
    <d v="2012-08-12T03:27:00"/>
    <n v="24"/>
    <d v="2012-07-01T19:37:51"/>
    <n v="0"/>
    <n v="19.616666666666667"/>
    <n v="20"/>
    <x v="15"/>
    <n v="4.1666666666666664E-2"/>
    <n v="0.35218749999999999"/>
    <b v="1"/>
  </r>
  <r>
    <n v="3706"/>
    <n v="1"/>
    <d v="2012-06-13T06:02:30"/>
    <d v="2012-08-12T06:02:00"/>
    <n v="12"/>
    <d v="2012-06-14T09:10:33"/>
    <n v="0"/>
    <n v="9.1666666666666661"/>
    <n v="9"/>
    <x v="4"/>
    <n v="8.3333333333333329E-2"/>
    <n v="0.56619444444444444"/>
    <b v="1"/>
  </r>
  <r>
    <n v="3707"/>
    <n v="2"/>
    <d v="2012-06-13T08:34:35"/>
    <d v="2012-08-12T08:34:00"/>
    <n v="10"/>
    <d v="2012-06-14T13:42:58"/>
    <n v="0"/>
    <n v="13.7"/>
    <n v="14"/>
    <x v="7"/>
    <n v="0.1"/>
    <n v="0.84959999999999969"/>
    <b v="1"/>
  </r>
  <r>
    <n v="3708"/>
    <n v="9"/>
    <d v="2012-06-13T09:24:16"/>
    <d v="2012-08-12T09:24:00"/>
    <n v="5"/>
    <d v="2012-06-16T05:58:17"/>
    <n v="0"/>
    <n v="5.9666666666666668"/>
    <n v="6"/>
    <x v="21"/>
    <n v="0.2"/>
    <n v="5.6740000000000004"/>
    <b v="1"/>
  </r>
  <r>
    <n v="3709"/>
    <n v="6"/>
    <d v="2012-06-13T09:51:21"/>
    <d v="2012-08-12T09:51:00"/>
    <n v="24"/>
    <d v="2012-06-15T15:36:43"/>
    <n v="0"/>
    <n v="15.6"/>
    <n v="16"/>
    <x v="5"/>
    <n v="4.1666666666666664E-2"/>
    <n v="0.35218749999999999"/>
    <b v="1"/>
  </r>
  <r>
    <n v="3710"/>
    <n v="1"/>
    <d v="2012-06-13T09:35:40"/>
    <d v="2012-08-12T09:35:00"/>
    <n v="8"/>
    <d v="2012-06-13T15:31:46"/>
    <n v="0"/>
    <n v="15.516666666666667"/>
    <n v="16"/>
    <x v="5"/>
    <n v="0.125"/>
    <n v="0.84929166666666667"/>
    <b v="1"/>
  </r>
  <r>
    <n v="3711"/>
    <n v="3"/>
    <d v="2012-06-13T09:50:48"/>
    <d v="2012-08-12T09:50:00"/>
    <n v="24"/>
    <d v="2012-06-14T11:06:03"/>
    <n v="0"/>
    <n v="11.1"/>
    <n v="11"/>
    <x v="14"/>
    <n v="4.1666666666666664E-2"/>
    <n v="0.18133000000000002"/>
    <b v="1"/>
  </r>
  <r>
    <n v="3712"/>
    <n v="4"/>
    <d v="2012-06-13T10:05:35"/>
    <d v="2012-08-12T10:05:00"/>
    <n v="12"/>
    <d v="2012-06-16T13:21:43"/>
    <n v="0"/>
    <n v="13.35"/>
    <n v="13"/>
    <x v="11"/>
    <n v="8.3333333333333329E-2"/>
    <n v="1.448055119047619"/>
    <b v="1"/>
  </r>
  <r>
    <n v="3713"/>
    <n v="5"/>
    <d v="2012-06-13T11:55:19"/>
    <d v="2012-08-12T11:55:00"/>
    <n v="24"/>
    <d v="2012-06-17T18:44:26"/>
    <n v="0"/>
    <n v="18.733333333333334"/>
    <n v="19"/>
    <x v="6"/>
    <n v="4.1666666666666664E-2"/>
    <n v="0.2815833333333333"/>
    <b v="1"/>
  </r>
  <r>
    <n v="3714"/>
    <n v="5"/>
    <d v="2012-06-13T12:50:47"/>
    <d v="2012-06-15T15:50:37"/>
    <n v="24"/>
    <s v=""/>
    <n v="0"/>
    <s v="not cancelled"/>
    <s v="not cancelled"/>
    <x v="3"/>
    <n v="4.1666666666666664E-2"/>
    <n v="0.2815833333333333"/>
    <b v="0"/>
  </r>
  <r>
    <n v="3715"/>
    <n v="1"/>
    <d v="2012-06-13T12:24:03"/>
    <d v="2012-08-12T12:24:00"/>
    <n v="8"/>
    <d v="2012-06-13T15:40:00"/>
    <n v="0"/>
    <n v="15.666666666666666"/>
    <n v="16"/>
    <x v="5"/>
    <n v="0.125"/>
    <n v="0.84929166666666667"/>
    <b v="1"/>
  </r>
  <r>
    <n v="3716"/>
    <n v="1"/>
    <d v="2012-06-13T12:03:23"/>
    <d v="2012-08-12T12:03:00"/>
    <n v="12"/>
    <d v="2012-06-14T14:40:21"/>
    <n v="0"/>
    <n v="14.666666666666666"/>
    <n v="15"/>
    <x v="17"/>
    <n v="8.3333333333333329E-2"/>
    <n v="0.56619444444444444"/>
    <b v="1"/>
  </r>
  <r>
    <n v="3717"/>
    <n v="1"/>
    <d v="2012-06-13T12:16:36"/>
    <d v="2012-08-12T12:16:00"/>
    <n v="8"/>
    <d v="2012-06-13T14:50:14"/>
    <n v="0"/>
    <n v="14.833333333333334"/>
    <n v="15"/>
    <x v="17"/>
    <n v="0.125"/>
    <n v="0.84929166666666667"/>
    <b v="1"/>
  </r>
  <r>
    <n v="3718"/>
    <n v="1"/>
    <d v="2012-06-13T12:02:56"/>
    <d v="2012-08-12T12:02:00"/>
    <n v="8"/>
    <d v="2012-06-13T16:52:08"/>
    <n v="0"/>
    <n v="16.866666666666667"/>
    <n v="17"/>
    <x v="20"/>
    <n v="0.125"/>
    <n v="0.84929166666666667"/>
    <b v="1"/>
  </r>
  <r>
    <n v="3719"/>
    <n v="2"/>
    <d v="2012-06-13T14:22:36"/>
    <d v="2012-08-12T14:22:00"/>
    <n v="10"/>
    <d v="2012-06-15T15:44:22"/>
    <n v="0"/>
    <n v="15.733333333333333"/>
    <n v="16"/>
    <x v="5"/>
    <n v="0.1"/>
    <n v="0.84959999999999969"/>
    <b v="1"/>
  </r>
  <r>
    <n v="3720"/>
    <n v="3"/>
    <d v="2012-06-13T16:08:53"/>
    <d v="2012-08-12T16:08:00"/>
    <n v="24"/>
    <d v="2012-06-16T09:51:48"/>
    <n v="0"/>
    <n v="9.85"/>
    <n v="10"/>
    <x v="10"/>
    <n v="4.1666666666666664E-2"/>
    <n v="0.18133000000000002"/>
    <b v="1"/>
  </r>
  <r>
    <n v="3721"/>
    <n v="5"/>
    <d v="2012-06-13T16:10:26"/>
    <d v="2012-08-12T16:10:00"/>
    <n v="24"/>
    <d v="2012-06-17T14:44:39"/>
    <n v="0"/>
    <n v="14.733333333333333"/>
    <n v="15"/>
    <x v="17"/>
    <n v="4.1666666666666664E-2"/>
    <n v="0.2815833333333333"/>
    <b v="1"/>
  </r>
  <r>
    <n v="3722"/>
    <n v="6"/>
    <d v="2012-06-13T18:51:19"/>
    <d v="2012-08-12T18:51:00"/>
    <n v="24"/>
    <d v="2012-06-17T13:38:55"/>
    <n v="0"/>
    <n v="13.633333333333333"/>
    <n v="14"/>
    <x v="7"/>
    <n v="4.1666666666666664E-2"/>
    <n v="0.35218749999999999"/>
    <b v="1"/>
  </r>
  <r>
    <n v="3723"/>
    <n v="1"/>
    <d v="2012-06-13T19:15:47"/>
    <d v="2012-08-12T19:15:00"/>
    <n v="12"/>
    <d v="2012-06-15T00:42:37"/>
    <n v="0"/>
    <n v="0.7"/>
    <n v="1"/>
    <x v="23"/>
    <n v="8.3333333333333329E-2"/>
    <n v="0.56619444444444444"/>
    <b v="1"/>
  </r>
  <r>
    <n v="3724"/>
    <n v="7"/>
    <d v="2012-06-13T19:40:46"/>
    <d v="2012-06-16T20:40:30"/>
    <n v="24"/>
    <s v=""/>
    <n v="0"/>
    <s v="not cancelled"/>
    <s v="not cancelled"/>
    <x v="3"/>
    <n v="4.1666666666666664E-2"/>
    <n v="1.2958049999999997"/>
    <b v="0"/>
  </r>
  <r>
    <n v="3725"/>
    <n v="2"/>
    <d v="2012-06-13T19:33:09"/>
    <d v="2012-08-12T19:33:00"/>
    <n v="10"/>
    <d v="2012-06-14T09:47:30"/>
    <n v="0"/>
    <n v="9.7833333333333332"/>
    <n v="10"/>
    <x v="10"/>
    <n v="0.1"/>
    <n v="0.84959999999999969"/>
    <b v="1"/>
  </r>
  <r>
    <n v="3726"/>
    <n v="4"/>
    <d v="2012-06-13T19:20:32"/>
    <d v="2012-08-12T19:20:00"/>
    <n v="12"/>
    <d v="2012-06-17T09:33:57"/>
    <n v="0"/>
    <n v="9.5500000000000007"/>
    <n v="10"/>
    <x v="10"/>
    <n v="8.3333333333333329E-2"/>
    <n v="1.448055119047619"/>
    <b v="1"/>
  </r>
  <r>
    <n v="3727"/>
    <n v="5"/>
    <d v="2012-06-13T21:11:11"/>
    <d v="2012-08-12T21:11:00"/>
    <n v="24"/>
    <d v="2012-06-17T08:18:43"/>
    <n v="0"/>
    <n v="8.3000000000000007"/>
    <n v="8"/>
    <x v="13"/>
    <n v="4.1666666666666664E-2"/>
    <n v="0.2815833333333333"/>
    <b v="1"/>
  </r>
  <r>
    <n v="3728"/>
    <n v="5"/>
    <d v="2012-06-13T22:43:24"/>
    <d v="2012-08-12T22:43:00"/>
    <n v="24"/>
    <d v="2012-06-15T10:24:40"/>
    <n v="0"/>
    <n v="10.4"/>
    <n v="10"/>
    <x v="10"/>
    <n v="4.1666666666666664E-2"/>
    <n v="0.2815833333333333"/>
    <b v="1"/>
  </r>
  <r>
    <n v="3729"/>
    <n v="5"/>
    <d v="2012-06-13T22:34:03"/>
    <d v="2012-08-12T22:34:00"/>
    <n v="24"/>
    <d v="2012-06-14T10:04:21"/>
    <n v="0"/>
    <n v="10.066666666666666"/>
    <n v="10"/>
    <x v="10"/>
    <n v="4.1666666666666664E-2"/>
    <n v="0.2815833333333333"/>
    <b v="1"/>
  </r>
  <r>
    <n v="3730"/>
    <n v="6"/>
    <d v="2012-06-14T00:20:09"/>
    <d v="2012-06-17T14:19:54"/>
    <n v="24"/>
    <s v=""/>
    <n v="0"/>
    <s v="not cancelled"/>
    <s v="not cancelled"/>
    <x v="3"/>
    <n v="4.1666666666666664E-2"/>
    <n v="0.35218749999999999"/>
    <b v="0"/>
  </r>
  <r>
    <n v="3731"/>
    <n v="3"/>
    <d v="2012-06-14T00:19:01"/>
    <d v="2012-08-13T00:19:00"/>
    <n v="24"/>
    <d v="2012-06-16T00:37:41"/>
    <n v="0"/>
    <n v="0.6166666666666667"/>
    <n v="1"/>
    <x v="23"/>
    <n v="4.1666666666666664E-2"/>
    <n v="0.18133000000000002"/>
    <b v="1"/>
  </r>
  <r>
    <n v="3732"/>
    <n v="3"/>
    <d v="2012-06-14T00:21:44"/>
    <d v="2012-08-13T00:21:00"/>
    <n v="24"/>
    <d v="2012-06-17T09:38:40"/>
    <n v="0"/>
    <n v="9.6333333333333329"/>
    <n v="10"/>
    <x v="10"/>
    <n v="4.1666666666666664E-2"/>
    <n v="0.18133000000000002"/>
    <b v="1"/>
  </r>
  <r>
    <n v="3733"/>
    <n v="5"/>
    <d v="2012-06-14T03:31:57"/>
    <d v="2012-06-16T21:31:40"/>
    <n v="24"/>
    <s v=""/>
    <n v="0"/>
    <s v="not cancelled"/>
    <s v="not cancelled"/>
    <x v="3"/>
    <n v="4.1666666666666664E-2"/>
    <n v="0.2815833333333333"/>
    <b v="0"/>
  </r>
  <r>
    <n v="3734"/>
    <n v="5"/>
    <d v="2012-06-14T03:21:10"/>
    <d v="2012-06-16T08:20:43"/>
    <n v="24"/>
    <s v=""/>
    <n v="0"/>
    <s v="not cancelled"/>
    <s v="not cancelled"/>
    <x v="3"/>
    <n v="4.1666666666666664E-2"/>
    <n v="0.2815833333333333"/>
    <b v="0"/>
  </r>
  <r>
    <n v="3735"/>
    <n v="3"/>
    <d v="2012-06-14T03:20:22"/>
    <d v="2012-08-13T03:20:00"/>
    <n v="24"/>
    <d v="2012-06-15T20:35:02"/>
    <n v="0"/>
    <n v="20.583333333333332"/>
    <n v="21"/>
    <x v="12"/>
    <n v="4.1666666666666664E-2"/>
    <n v="0.18133000000000002"/>
    <b v="1"/>
  </r>
  <r>
    <n v="3736"/>
    <n v="5"/>
    <d v="2012-06-14T05:05:50"/>
    <d v="2012-08-13T05:05:00"/>
    <n v="24"/>
    <d v="2012-06-18T11:40:43"/>
    <n v="0"/>
    <n v="11.666666666666666"/>
    <n v="12"/>
    <x v="8"/>
    <n v="4.1666666666666664E-2"/>
    <n v="0.2815833333333333"/>
    <b v="1"/>
  </r>
  <r>
    <n v="3737"/>
    <n v="7"/>
    <d v="2012-06-14T07:34:30"/>
    <d v="2012-08-13T07:34:00"/>
    <n v="24"/>
    <d v="2012-06-19T21:25:45"/>
    <n v="0"/>
    <n v="21.416666666666668"/>
    <n v="21"/>
    <x v="12"/>
    <n v="4.1666666666666664E-2"/>
    <n v="1.2958049999999997"/>
    <b v="1"/>
  </r>
  <r>
    <n v="3738"/>
    <n v="3"/>
    <d v="2012-06-14T07:31:23"/>
    <d v="2012-08-13T07:31:00"/>
    <n v="24"/>
    <d v="2012-06-17T16:03:42"/>
    <n v="0"/>
    <n v="16.05"/>
    <n v="16"/>
    <x v="5"/>
    <n v="4.1666666666666664E-2"/>
    <n v="0.18133000000000002"/>
    <b v="1"/>
  </r>
  <r>
    <n v="3739"/>
    <n v="1"/>
    <d v="2012-06-14T09:33:02"/>
    <d v="2012-08-13T09:33:00"/>
    <n v="8"/>
    <d v="2012-06-15T11:03:09"/>
    <n v="0"/>
    <n v="11.05"/>
    <n v="11"/>
    <x v="14"/>
    <n v="0.125"/>
    <n v="0.84929166666666667"/>
    <b v="1"/>
  </r>
  <r>
    <n v="3740"/>
    <n v="8"/>
    <d v="2012-06-14T09:36:48"/>
    <d v="2012-08-13T09:36:00"/>
    <n v="3"/>
    <d v="2012-06-18T12:43:05"/>
    <n v="0"/>
    <n v="12.716666666666667"/>
    <n v="13"/>
    <x v="11"/>
    <n v="0.33333333333333331"/>
    <n v="0.29998222222222221"/>
    <b v="1"/>
  </r>
  <r>
    <n v="3741"/>
    <n v="1"/>
    <d v="2012-06-14T12:10:00"/>
    <d v="2012-08-13T12:10:00"/>
    <n v="8"/>
    <d v="2012-06-15T11:11:59"/>
    <n v="0"/>
    <n v="11.183333333333334"/>
    <n v="11"/>
    <x v="14"/>
    <n v="0.125"/>
    <n v="0.84929166666666667"/>
    <b v="1"/>
  </r>
  <r>
    <n v="3742"/>
    <n v="1"/>
    <d v="2012-06-14T15:24:24"/>
    <d v="2012-08-13T15:24:00"/>
    <n v="8"/>
    <d v="2012-06-16T00:14:06"/>
    <n v="0"/>
    <n v="0.23333333333333334"/>
    <n v="0"/>
    <x v="2"/>
    <n v="0.125"/>
    <n v="0.84929166666666667"/>
    <b v="1"/>
  </r>
  <r>
    <n v="3743"/>
    <n v="2"/>
    <d v="2012-06-14T15:20:30"/>
    <d v="2012-08-13T15:20:00"/>
    <n v="10"/>
    <d v="2012-06-15T18:01:00"/>
    <n v="0"/>
    <n v="18.016666666666666"/>
    <n v="18"/>
    <x v="1"/>
    <n v="0.1"/>
    <n v="0.84959999999999969"/>
    <b v="1"/>
  </r>
  <r>
    <n v="3744"/>
    <n v="1"/>
    <d v="2012-06-14T16:45:50"/>
    <d v="2012-08-13T16:45:00"/>
    <n v="8"/>
    <d v="2012-06-15T08:27:48"/>
    <n v="0"/>
    <n v="8.4499999999999993"/>
    <n v="8"/>
    <x v="13"/>
    <n v="0.125"/>
    <n v="0.84929166666666667"/>
    <b v="1"/>
  </r>
  <r>
    <n v="3745"/>
    <n v="1"/>
    <d v="2012-06-14T17:33:29"/>
    <d v="2012-08-13T17:33:00"/>
    <n v="8"/>
    <d v="2012-06-15T22:11:31"/>
    <n v="0"/>
    <n v="22.183333333333334"/>
    <n v="22"/>
    <x v="9"/>
    <n v="0.125"/>
    <n v="0.84929166666666667"/>
    <b v="1"/>
  </r>
  <r>
    <n v="3746"/>
    <n v="2"/>
    <d v="2012-06-14T17:56:46"/>
    <d v="2012-06-17T22:56:14"/>
    <n v="10"/>
    <s v=""/>
    <n v="0"/>
    <s v="not cancelled"/>
    <s v="not cancelled"/>
    <x v="3"/>
    <n v="0.1"/>
    <n v="0.84959999999999969"/>
    <b v="0"/>
  </r>
  <r>
    <n v="3747"/>
    <n v="5"/>
    <d v="2012-06-14T20:06:23"/>
    <d v="2012-08-13T20:06:00"/>
    <n v="24"/>
    <d v="2012-06-17T14:38:49"/>
    <n v="0"/>
    <n v="14.633333333333333"/>
    <n v="15"/>
    <x v="17"/>
    <n v="4.1666666666666664E-2"/>
    <n v="0.2815833333333333"/>
    <b v="1"/>
  </r>
  <r>
    <n v="3748"/>
    <n v="2"/>
    <d v="2012-06-14T21:25:42"/>
    <d v="2012-08-13T21:25:00"/>
    <n v="10"/>
    <d v="2012-06-15T01:06:30"/>
    <n v="0"/>
    <n v="1.1000000000000001"/>
    <n v="1"/>
    <x v="23"/>
    <n v="0.1"/>
    <n v="0.84959999999999969"/>
    <b v="1"/>
  </r>
  <r>
    <n v="3749"/>
    <n v="5"/>
    <d v="2012-06-14T23:38:43"/>
    <d v="2012-06-17T08:38:18"/>
    <n v="24"/>
    <s v=""/>
    <n v="0"/>
    <s v="not cancelled"/>
    <s v="not cancelled"/>
    <x v="3"/>
    <n v="4.1666666666666664E-2"/>
    <n v="0.2815833333333333"/>
    <b v="0"/>
  </r>
  <r>
    <n v="3750"/>
    <n v="1"/>
    <d v="2012-06-15T00:58:45"/>
    <d v="2012-08-14T00:58:00"/>
    <n v="12"/>
    <d v="2012-06-15T12:12:25"/>
    <n v="0"/>
    <n v="12.2"/>
    <n v="12"/>
    <x v="8"/>
    <n v="8.3333333333333329E-2"/>
    <n v="0.56619444444444444"/>
    <b v="1"/>
  </r>
  <r>
    <n v="3751"/>
    <n v="1"/>
    <d v="2012-06-15T01:48:48"/>
    <d v="2012-08-14T01:48:00"/>
    <n v="12"/>
    <d v="2012-06-15T22:21:20"/>
    <n v="0"/>
    <n v="22.35"/>
    <n v="22"/>
    <x v="9"/>
    <n v="8.3333333333333329E-2"/>
    <n v="0.56619444444444444"/>
    <b v="1"/>
  </r>
  <r>
    <n v="3752"/>
    <n v="1"/>
    <d v="2012-06-15T04:49:33"/>
    <d v="2012-08-14T04:49:00"/>
    <n v="8"/>
    <d v="2012-06-15T21:24:18"/>
    <n v="0"/>
    <n v="21.4"/>
    <n v="21"/>
    <x v="12"/>
    <n v="0.125"/>
    <n v="0.84929166666666667"/>
    <b v="1"/>
  </r>
  <r>
    <n v="3753"/>
    <n v="2"/>
    <d v="2012-06-15T06:55:34"/>
    <d v="2012-06-18T20:55:19"/>
    <n v="10"/>
    <s v=""/>
    <n v="0"/>
    <s v="not cancelled"/>
    <s v="not cancelled"/>
    <x v="3"/>
    <n v="0.1"/>
    <n v="0.84959999999999969"/>
    <b v="0"/>
  </r>
  <r>
    <n v="3754"/>
    <n v="7"/>
    <d v="2012-06-15T06:13:14"/>
    <d v="2012-08-14T06:13:00"/>
    <n v="24"/>
    <d v="2012-06-20T13:23:31"/>
    <n v="0"/>
    <n v="13.383333333333333"/>
    <n v="13"/>
    <x v="11"/>
    <n v="4.1666666666666664E-2"/>
    <n v="1.2958049999999997"/>
    <b v="1"/>
  </r>
  <r>
    <n v="3755"/>
    <n v="6"/>
    <d v="2012-06-15T08:27:55"/>
    <d v="2012-08-14T08:27:00"/>
    <n v="24"/>
    <d v="2012-06-19T10:39:34"/>
    <n v="0"/>
    <n v="10.65"/>
    <n v="11"/>
    <x v="14"/>
    <n v="4.1666666666666664E-2"/>
    <n v="0.35218749999999999"/>
    <b v="1"/>
  </r>
  <r>
    <n v="3756"/>
    <n v="8"/>
    <d v="2012-06-15T09:22:55"/>
    <d v="2012-08-14T09:22:00"/>
    <n v="3"/>
    <d v="2012-06-18T12:45:31"/>
    <n v="0"/>
    <n v="12.75"/>
    <n v="13"/>
    <x v="11"/>
    <n v="0.33333333333333331"/>
    <n v="0.29998222222222221"/>
    <b v="1"/>
  </r>
  <r>
    <n v="3757"/>
    <n v="7"/>
    <d v="2012-06-15T09:40:04"/>
    <d v="2012-08-14T09:40:00"/>
    <n v="24"/>
    <d v="2012-06-18T12:15:12"/>
    <n v="0"/>
    <n v="12.25"/>
    <n v="12"/>
    <x v="8"/>
    <n v="4.1666666666666664E-2"/>
    <n v="1.2958049999999997"/>
    <b v="1"/>
  </r>
  <r>
    <n v="3758"/>
    <n v="9"/>
    <d v="2012-06-15T09:28:40"/>
    <d v="2012-08-14T09:28:00"/>
    <n v="5"/>
    <d v="2012-06-18T11:55:40"/>
    <n v="0"/>
    <n v="11.916666666666666"/>
    <n v="12"/>
    <x v="8"/>
    <n v="0.2"/>
    <n v="5.6740000000000004"/>
    <b v="1"/>
  </r>
  <r>
    <n v="3759"/>
    <n v="1"/>
    <d v="2012-06-15T09:24:56"/>
    <d v="2012-08-14T09:24:00"/>
    <n v="8"/>
    <d v="2012-06-15T12:22:20"/>
    <n v="0"/>
    <n v="12.366666666666667"/>
    <n v="12"/>
    <x v="8"/>
    <n v="0.125"/>
    <n v="0.84929166666666667"/>
    <b v="1"/>
  </r>
  <r>
    <n v="3760"/>
    <n v="9"/>
    <d v="2012-06-15T09:04:39"/>
    <d v="2012-08-14T09:04:00"/>
    <n v="5"/>
    <d v="2012-06-18T05:25:32"/>
    <n v="0"/>
    <n v="5.416666666666667"/>
    <n v="5"/>
    <x v="22"/>
    <n v="0.2"/>
    <n v="5.6740000000000004"/>
    <b v="1"/>
  </r>
  <r>
    <n v="3761"/>
    <n v="5"/>
    <d v="2012-06-15T09:52:14"/>
    <d v="2012-06-17T10:51:41"/>
    <n v="24"/>
    <s v=""/>
    <n v="0"/>
    <s v="not cancelled"/>
    <s v="not cancelled"/>
    <x v="3"/>
    <n v="4.1666666666666664E-2"/>
    <n v="0.2815833333333333"/>
    <b v="0"/>
  </r>
  <r>
    <n v="3762"/>
    <n v="6"/>
    <d v="2012-06-15T11:26:38"/>
    <d v="2012-06-18T06:26:03"/>
    <n v="24"/>
    <s v=""/>
    <n v="0"/>
    <s v="not cancelled"/>
    <s v="not cancelled"/>
    <x v="3"/>
    <n v="4.1666666666666664E-2"/>
    <n v="0.35218749999999999"/>
    <b v="0"/>
  </r>
  <r>
    <n v="3763"/>
    <n v="4"/>
    <d v="2012-06-15T11:55:55"/>
    <d v="2012-08-14T11:55:00"/>
    <n v="12"/>
    <d v="2012-06-18T10:38:21"/>
    <n v="0"/>
    <n v="10.633333333333333"/>
    <n v="11"/>
    <x v="14"/>
    <n v="8.3333333333333329E-2"/>
    <n v="1.448055119047619"/>
    <b v="1"/>
  </r>
  <r>
    <n v="3764"/>
    <n v="1"/>
    <d v="2012-06-15T11:57:38"/>
    <d v="2012-08-14T11:57:00"/>
    <n v="12"/>
    <d v="2012-06-16T12:31:25"/>
    <n v="0"/>
    <n v="12.516666666666667"/>
    <n v="13"/>
    <x v="11"/>
    <n v="8.3333333333333329E-2"/>
    <n v="0.56619444444444444"/>
    <b v="1"/>
  </r>
  <r>
    <n v="3765"/>
    <n v="1"/>
    <d v="2012-06-15T11:58:55"/>
    <d v="2012-06-17T21:58:14"/>
    <n v="8"/>
    <s v=""/>
    <n v="0"/>
    <s v="not cancelled"/>
    <s v="not cancelled"/>
    <x v="3"/>
    <n v="0.125"/>
    <n v="0.84929166666666667"/>
    <b v="0"/>
  </r>
  <r>
    <n v="3766"/>
    <n v="7"/>
    <d v="2012-06-15T12:42:57"/>
    <d v="2012-08-14T12:42:00"/>
    <n v="24"/>
    <d v="2012-07-01T09:37:21"/>
    <n v="0"/>
    <n v="9.6166666666666671"/>
    <n v="10"/>
    <x v="10"/>
    <n v="4.1666666666666664E-2"/>
    <n v="1.2958049999999997"/>
    <b v="1"/>
  </r>
  <r>
    <n v="3767"/>
    <n v="1"/>
    <d v="2012-06-15T13:26:35"/>
    <d v="2012-08-14T13:26:00"/>
    <n v="12"/>
    <d v="2012-06-16T11:46:19"/>
    <n v="0"/>
    <n v="11.766666666666667"/>
    <n v="12"/>
    <x v="8"/>
    <n v="8.3333333333333329E-2"/>
    <n v="0.56619444444444444"/>
    <b v="1"/>
  </r>
  <r>
    <n v="3768"/>
    <n v="5"/>
    <d v="2012-06-15T13:05:24"/>
    <d v="2012-08-14T13:05:00"/>
    <n v="24"/>
    <d v="2012-06-19T11:12:56"/>
    <n v="0"/>
    <n v="11.2"/>
    <n v="11"/>
    <x v="14"/>
    <n v="4.1666666666666664E-2"/>
    <n v="0.2815833333333333"/>
    <b v="1"/>
  </r>
  <r>
    <n v="3769"/>
    <n v="4"/>
    <d v="2012-06-15T13:20:03"/>
    <d v="2012-08-14T13:20:00"/>
    <n v="12"/>
    <d v="2012-06-17T10:06:46"/>
    <n v="0"/>
    <n v="10.1"/>
    <n v="10"/>
    <x v="10"/>
    <n v="8.3333333333333329E-2"/>
    <n v="1.448055119047619"/>
    <b v="1"/>
  </r>
  <r>
    <n v="3770"/>
    <n v="3"/>
    <d v="2012-06-15T13:52:40"/>
    <d v="2012-08-14T13:52:00"/>
    <n v="24"/>
    <d v="2012-06-17T11:49:49"/>
    <n v="0"/>
    <n v="11.816666666666666"/>
    <n v="12"/>
    <x v="8"/>
    <n v="4.1666666666666664E-2"/>
    <n v="0.18133000000000002"/>
    <b v="1"/>
  </r>
  <r>
    <n v="3771"/>
    <n v="7"/>
    <d v="2012-06-15T13:14:31"/>
    <d v="2012-08-14T13:14:00"/>
    <n v="24"/>
    <d v="2012-07-07T12:34:51"/>
    <n v="0"/>
    <n v="12.566666666666666"/>
    <n v="13"/>
    <x v="11"/>
    <n v="4.1666666666666664E-2"/>
    <n v="1.2958049999999997"/>
    <b v="1"/>
  </r>
  <r>
    <n v="3772"/>
    <n v="2"/>
    <d v="2012-06-15T14:06:36"/>
    <d v="2012-08-14T14:06:00"/>
    <n v="10"/>
    <d v="2012-06-16T19:46:55"/>
    <n v="0"/>
    <n v="19.766666666666666"/>
    <n v="20"/>
    <x v="15"/>
    <n v="0.1"/>
    <n v="0.84959999999999969"/>
    <b v="1"/>
  </r>
  <r>
    <n v="3773"/>
    <n v="1"/>
    <d v="2012-06-15T16:38:01"/>
    <d v="2012-08-14T16:38:00"/>
    <n v="8"/>
    <d v="2012-06-16T11:49:11"/>
    <n v="0"/>
    <n v="11.816666666666666"/>
    <n v="12"/>
    <x v="8"/>
    <n v="0.125"/>
    <n v="0.84929166666666667"/>
    <b v="1"/>
  </r>
  <r>
    <n v="3774"/>
    <n v="6"/>
    <d v="2012-06-15T16:26:28"/>
    <d v="2012-08-14T16:26:00"/>
    <n v="24"/>
    <d v="2012-06-27T07:58:24"/>
    <n v="1"/>
    <n v="7.9666666666666668"/>
    <n v="8"/>
    <x v="13"/>
    <n v="4.1666666666666664E-2"/>
    <n v="0.35218749999999999"/>
    <b v="1"/>
  </r>
  <r>
    <n v="3775"/>
    <n v="6"/>
    <d v="2012-06-15T17:31:52"/>
    <d v="2012-06-19T08:31:43"/>
    <n v="24"/>
    <s v=""/>
    <n v="0"/>
    <s v="not cancelled"/>
    <s v="not cancelled"/>
    <x v="3"/>
    <n v="4.1666666666666664E-2"/>
    <n v="0.35218749999999999"/>
    <b v="0"/>
  </r>
  <r>
    <n v="3776"/>
    <n v="1"/>
    <d v="2012-06-15T20:49:39"/>
    <d v="2012-08-14T20:49:00"/>
    <n v="8"/>
    <d v="2012-06-16T22:14:17"/>
    <n v="0"/>
    <n v="22.233333333333334"/>
    <n v="22"/>
    <x v="9"/>
    <n v="0.125"/>
    <n v="0.84929166666666667"/>
    <b v="1"/>
  </r>
  <r>
    <n v="3777"/>
    <n v="1"/>
    <d v="2012-06-15T20:09:07"/>
    <d v="2012-08-14T20:09:00"/>
    <n v="12"/>
    <d v="2012-06-16T10:36:38"/>
    <n v="0"/>
    <n v="10.6"/>
    <n v="11"/>
    <x v="14"/>
    <n v="8.3333333333333329E-2"/>
    <n v="0.56619444444444444"/>
    <b v="1"/>
  </r>
  <r>
    <n v="3778"/>
    <n v="6"/>
    <d v="2012-06-15T21:16:18"/>
    <d v="2012-08-14T21:16:00"/>
    <n v="24"/>
    <d v="2012-06-20T23:55:10"/>
    <n v="0"/>
    <n v="23.916666666666668"/>
    <n v="24"/>
    <x v="2"/>
    <n v="4.1666666666666664E-2"/>
    <n v="0.35218749999999999"/>
    <b v="1"/>
  </r>
  <r>
    <n v="3779"/>
    <n v="1"/>
    <d v="2012-06-16T00:50:17"/>
    <d v="2012-06-18T08:49:43"/>
    <n v="12"/>
    <s v=""/>
    <n v="0"/>
    <s v="not cancelled"/>
    <s v="not cancelled"/>
    <x v="3"/>
    <n v="8.3333333333333329E-2"/>
    <n v="0.56619444444444444"/>
    <b v="0"/>
  </r>
  <r>
    <n v="3780"/>
    <n v="7"/>
    <d v="2012-06-16T01:09:18"/>
    <d v="2012-08-15T01:09:00"/>
    <n v="24"/>
    <d v="2012-06-20T23:16:14"/>
    <n v="0"/>
    <n v="23.266666666666666"/>
    <n v="23"/>
    <x v="0"/>
    <n v="4.1666666666666664E-2"/>
    <n v="1.2958049999999997"/>
    <b v="1"/>
  </r>
  <r>
    <n v="3781"/>
    <n v="7"/>
    <d v="2012-06-16T01:58:24"/>
    <d v="2012-08-15T01:58:00"/>
    <n v="24"/>
    <d v="2012-06-19T08:04:06"/>
    <n v="0"/>
    <n v="8.0666666666666664"/>
    <n v="8"/>
    <x v="13"/>
    <n v="4.1666666666666664E-2"/>
    <n v="1.2958049999999997"/>
    <b v="1"/>
  </r>
  <r>
    <n v="3782"/>
    <n v="6"/>
    <d v="2012-06-16T03:24:13"/>
    <d v="2012-08-15T03:24:00"/>
    <n v="24"/>
    <d v="2012-06-28T04:39:07"/>
    <n v="0"/>
    <n v="4.6500000000000004"/>
    <n v="5"/>
    <x v="22"/>
    <n v="4.1666666666666664E-2"/>
    <n v="0.35218749999999999"/>
    <b v="1"/>
  </r>
  <r>
    <n v="3783"/>
    <n v="11"/>
    <d v="2012-06-16T04:19:00"/>
    <d v="2012-08-15T04:19:00"/>
    <n v="1"/>
    <d v="2012-06-23T10:55:39"/>
    <n v="7"/>
    <n v="10.916666666666666"/>
    <n v="11"/>
    <x v="14"/>
    <n v="1"/>
    <n v="1"/>
    <b v="1"/>
  </r>
  <r>
    <n v="3784"/>
    <n v="10"/>
    <d v="2012-06-16T08:22:09"/>
    <d v="2012-06-18T22:21:25"/>
    <n v="1"/>
    <s v=""/>
    <n v="1"/>
    <s v="not cancelled"/>
    <s v="not cancelled"/>
    <x v="3"/>
    <n v="1"/>
    <n v="2.5716000000000001"/>
    <b v="0"/>
  </r>
  <r>
    <n v="3785"/>
    <n v="4"/>
    <d v="2012-06-16T08:35:32"/>
    <d v="2012-08-15T08:35:00"/>
    <n v="12"/>
    <d v="2012-06-18T17:38:36"/>
    <n v="0"/>
    <n v="17.633333333333333"/>
    <n v="18"/>
    <x v="1"/>
    <n v="8.3333333333333329E-2"/>
    <n v="1.448055119047619"/>
    <b v="1"/>
  </r>
  <r>
    <n v="3786"/>
    <n v="1"/>
    <d v="2012-06-16T08:06:19"/>
    <d v="2012-08-15T08:06:00"/>
    <n v="8"/>
    <d v="2012-06-17T09:18:25"/>
    <n v="0"/>
    <n v="9.3000000000000007"/>
    <n v="9"/>
    <x v="4"/>
    <n v="0.125"/>
    <n v="0.84929166666666667"/>
    <b v="1"/>
  </r>
  <r>
    <n v="3787"/>
    <n v="4"/>
    <d v="2012-06-16T10:15:59"/>
    <d v="2012-08-15T10:15:00"/>
    <n v="12"/>
    <d v="2012-06-18T15:01:48"/>
    <n v="0"/>
    <n v="15.016666666666667"/>
    <n v="15"/>
    <x v="17"/>
    <n v="8.3333333333333329E-2"/>
    <n v="1.448055119047619"/>
    <b v="1"/>
  </r>
  <r>
    <n v="3788"/>
    <n v="3"/>
    <d v="2012-06-16T10:45:40"/>
    <d v="2012-08-15T10:45:00"/>
    <n v="24"/>
    <d v="2012-06-18T16:31:23"/>
    <n v="0"/>
    <n v="16.516666666666666"/>
    <n v="17"/>
    <x v="20"/>
    <n v="4.1666666666666664E-2"/>
    <n v="0.18133000000000002"/>
    <b v="1"/>
  </r>
  <r>
    <n v="3789"/>
    <n v="6"/>
    <d v="2012-06-16T11:00:05"/>
    <d v="2012-08-15T11:00:00"/>
    <n v="24"/>
    <d v="2012-06-23T09:46:43"/>
    <n v="0"/>
    <n v="9.7666666666666675"/>
    <n v="10"/>
    <x v="10"/>
    <n v="4.1666666666666664E-2"/>
    <n v="0.35218749999999999"/>
    <b v="1"/>
  </r>
  <r>
    <n v="3790"/>
    <n v="5"/>
    <d v="2012-06-16T11:42:07"/>
    <d v="2012-08-15T11:42:00"/>
    <n v="24"/>
    <d v="2012-06-20T08:10:40"/>
    <n v="0"/>
    <n v="8.1666666666666661"/>
    <n v="8"/>
    <x v="13"/>
    <n v="4.1666666666666664E-2"/>
    <n v="0.2815833333333333"/>
    <b v="1"/>
  </r>
  <r>
    <n v="3791"/>
    <n v="3"/>
    <d v="2012-06-16T11:54:12"/>
    <d v="2012-06-19T00:53:12"/>
    <n v="24"/>
    <s v=""/>
    <n v="0"/>
    <s v="not cancelled"/>
    <s v="not cancelled"/>
    <x v="3"/>
    <n v="4.1666666666666664E-2"/>
    <n v="0.18133000000000002"/>
    <b v="0"/>
  </r>
  <r>
    <n v="3792"/>
    <n v="1"/>
    <d v="2012-06-16T11:54:18"/>
    <d v="2012-08-15T11:54:00"/>
    <n v="8"/>
    <d v="2012-06-17T13:46:27"/>
    <n v="0"/>
    <n v="13.766666666666667"/>
    <n v="14"/>
    <x v="7"/>
    <n v="0.125"/>
    <n v="0.84929166666666667"/>
    <b v="1"/>
  </r>
  <r>
    <n v="3793"/>
    <n v="5"/>
    <d v="2012-06-16T13:38:55"/>
    <d v="2012-08-15T13:38:00"/>
    <n v="24"/>
    <d v="2012-06-20T08:56:55"/>
    <n v="0"/>
    <n v="8.9333333333333336"/>
    <n v="9"/>
    <x v="4"/>
    <n v="4.1666666666666664E-2"/>
    <n v="0.2815833333333333"/>
    <b v="1"/>
  </r>
  <r>
    <n v="3794"/>
    <n v="2"/>
    <d v="2012-06-16T14:33:33"/>
    <d v="2012-06-21T04:32:40"/>
    <n v="10"/>
    <s v=""/>
    <n v="0"/>
    <s v="not cancelled"/>
    <s v="not cancelled"/>
    <x v="3"/>
    <n v="0.1"/>
    <n v="0.84959999999999969"/>
    <b v="0"/>
  </r>
  <r>
    <n v="3795"/>
    <n v="8"/>
    <d v="2012-06-16T14:20:32"/>
    <d v="2012-08-15T14:20:00"/>
    <n v="3"/>
    <d v="2012-06-23T18:45:09"/>
    <n v="0"/>
    <n v="18.75"/>
    <n v="19"/>
    <x v="6"/>
    <n v="0.33333333333333331"/>
    <n v="0.29998222222222221"/>
    <b v="1"/>
  </r>
  <r>
    <n v="3796"/>
    <n v="1"/>
    <d v="2012-06-16T14:47:31"/>
    <d v="2012-06-19T01:47:05"/>
    <n v="8"/>
    <s v=""/>
    <n v="0"/>
    <s v="not cancelled"/>
    <s v="not cancelled"/>
    <x v="3"/>
    <n v="0.125"/>
    <n v="0.84929166666666667"/>
    <b v="0"/>
  </r>
  <r>
    <n v="3797"/>
    <n v="1"/>
    <d v="2012-06-16T15:16:16"/>
    <d v="2012-08-15T15:16:00"/>
    <n v="8"/>
    <d v="2012-06-17T21:06:40"/>
    <n v="0"/>
    <n v="21.1"/>
    <n v="21"/>
    <x v="12"/>
    <n v="0.125"/>
    <n v="0.84929166666666667"/>
    <b v="1"/>
  </r>
  <r>
    <n v="3798"/>
    <n v="2"/>
    <d v="2012-06-16T15:54:13"/>
    <d v="2012-08-15T15:54:00"/>
    <n v="10"/>
    <d v="2012-06-17T12:48:55"/>
    <n v="0"/>
    <n v="12.8"/>
    <n v="13"/>
    <x v="11"/>
    <n v="0.1"/>
    <n v="0.84959999999999969"/>
    <b v="1"/>
  </r>
  <r>
    <n v="3799"/>
    <n v="7"/>
    <d v="2012-06-16T17:53:49"/>
    <d v="2012-08-15T17:53:00"/>
    <n v="24"/>
    <d v="2012-06-26T13:43:20"/>
    <n v="0"/>
    <n v="13.716666666666667"/>
    <n v="14"/>
    <x v="7"/>
    <n v="4.1666666666666664E-2"/>
    <n v="1.2958049999999997"/>
    <b v="1"/>
  </r>
  <r>
    <n v="3800"/>
    <n v="1"/>
    <d v="2012-06-16T17:44:51"/>
    <d v="2012-08-15T17:44:00"/>
    <n v="12"/>
    <d v="2012-06-17T10:48:43"/>
    <n v="0"/>
    <n v="10.8"/>
    <n v="11"/>
    <x v="14"/>
    <n v="8.3333333333333329E-2"/>
    <n v="0.56619444444444444"/>
    <b v="1"/>
  </r>
  <r>
    <n v="3801"/>
    <n v="6"/>
    <d v="2012-06-16T18:44:40"/>
    <d v="2012-08-15T18:44:00"/>
    <n v="24"/>
    <d v="2012-06-20T07:02:37"/>
    <n v="0"/>
    <n v="7.0333333333333332"/>
    <n v="7"/>
    <x v="18"/>
    <n v="4.1666666666666664E-2"/>
    <n v="0.35218749999999999"/>
    <b v="1"/>
  </r>
  <r>
    <n v="3802"/>
    <n v="8"/>
    <d v="2012-06-16T18:21:03"/>
    <d v="2012-08-15T18:21:00"/>
    <n v="3"/>
    <d v="2012-06-23T15:50:49"/>
    <n v="0"/>
    <n v="15.833333333333334"/>
    <n v="16"/>
    <x v="5"/>
    <n v="0.33333333333333331"/>
    <n v="0.29998222222222221"/>
    <b v="1"/>
  </r>
  <r>
    <n v="3803"/>
    <n v="2"/>
    <d v="2012-06-16T19:09:28"/>
    <d v="2012-08-15T19:09:00"/>
    <n v="10"/>
    <d v="2012-06-18T13:43:30"/>
    <n v="0"/>
    <n v="13.716666666666667"/>
    <n v="14"/>
    <x v="7"/>
    <n v="0.1"/>
    <n v="0.84959999999999969"/>
    <b v="1"/>
  </r>
  <r>
    <n v="3804"/>
    <n v="1"/>
    <d v="2012-06-16T20:31:19"/>
    <d v="2012-08-15T20:31:00"/>
    <n v="12"/>
    <d v="2012-06-17T10:55:29"/>
    <n v="0"/>
    <n v="10.916666666666666"/>
    <n v="11"/>
    <x v="14"/>
    <n v="8.3333333333333329E-2"/>
    <n v="0.56619444444444444"/>
    <b v="1"/>
  </r>
  <r>
    <n v="3805"/>
    <n v="6"/>
    <d v="2012-06-16T21:56:06"/>
    <d v="2012-08-15T21:56:00"/>
    <n v="24"/>
    <d v="2012-06-22T20:33:57"/>
    <n v="0"/>
    <n v="20.55"/>
    <n v="21"/>
    <x v="12"/>
    <n v="4.1666666666666664E-2"/>
    <n v="0.35218749999999999"/>
    <b v="1"/>
  </r>
  <r>
    <n v="3806"/>
    <n v="4"/>
    <d v="2012-06-16T21:48:08"/>
    <d v="2012-08-15T21:48:00"/>
    <n v="12"/>
    <d v="2012-06-18T11:12:03"/>
    <n v="0"/>
    <n v="11.2"/>
    <n v="11"/>
    <x v="14"/>
    <n v="8.3333333333333329E-2"/>
    <n v="1.448055119047619"/>
    <b v="1"/>
  </r>
  <r>
    <n v="3807"/>
    <n v="10"/>
    <d v="2012-06-16T22:09:40"/>
    <d v="2012-08-15T22:09:00"/>
    <n v="1"/>
    <d v="2012-06-20T13:21:22"/>
    <n v="0"/>
    <n v="13.35"/>
    <n v="13"/>
    <x v="11"/>
    <n v="1"/>
    <n v="2.5716000000000001"/>
    <b v="1"/>
  </r>
  <r>
    <n v="3808"/>
    <n v="2"/>
    <d v="2012-06-16T23:07:28"/>
    <d v="2012-06-19T06:07:04"/>
    <n v="10"/>
    <s v=""/>
    <n v="0"/>
    <s v="not cancelled"/>
    <s v="not cancelled"/>
    <x v="3"/>
    <n v="0.1"/>
    <n v="0.84959999999999969"/>
    <b v="0"/>
  </r>
  <r>
    <n v="3809"/>
    <n v="3"/>
    <d v="2012-06-17T00:48:06"/>
    <d v="2012-08-16T00:48:00"/>
    <n v="24"/>
    <d v="2012-06-18T14:06:14"/>
    <n v="0"/>
    <n v="14.1"/>
    <n v="14"/>
    <x v="7"/>
    <n v="4.1666666666666664E-2"/>
    <n v="0.18133000000000002"/>
    <b v="1"/>
  </r>
  <r>
    <n v="3810"/>
    <n v="1"/>
    <d v="2012-06-17T00:58:14"/>
    <d v="2012-08-16T00:58:00"/>
    <n v="12"/>
    <d v="2012-06-17T14:54:54"/>
    <n v="0"/>
    <n v="14.9"/>
    <n v="15"/>
    <x v="17"/>
    <n v="8.3333333333333329E-2"/>
    <n v="0.56619444444444444"/>
    <b v="1"/>
  </r>
  <r>
    <n v="3811"/>
    <n v="6"/>
    <d v="2012-06-17T03:09:16"/>
    <d v="2012-08-16T03:09:00"/>
    <n v="24"/>
    <d v="2012-06-24T12:50:44"/>
    <n v="0"/>
    <n v="12.833333333333334"/>
    <n v="13"/>
    <x v="11"/>
    <n v="4.1666666666666664E-2"/>
    <n v="0.35218749999999999"/>
    <b v="1"/>
  </r>
  <r>
    <n v="3812"/>
    <n v="11"/>
    <d v="2012-06-17T04:01:54"/>
    <d v="2012-08-16T04:01:00"/>
    <n v="1"/>
    <d v="2012-06-21T10:10:59"/>
    <n v="1"/>
    <n v="10.166666666666666"/>
    <n v="10"/>
    <x v="10"/>
    <n v="1"/>
    <n v="1"/>
    <b v="1"/>
  </r>
  <r>
    <n v="3813"/>
    <n v="1"/>
    <d v="2012-06-17T08:58:29"/>
    <d v="2012-08-16T08:58:00"/>
    <n v="8"/>
    <d v="2012-06-18T17:56:10"/>
    <n v="0"/>
    <n v="17.933333333333334"/>
    <n v="18"/>
    <x v="1"/>
    <n v="0.125"/>
    <n v="0.84929166666666667"/>
    <b v="1"/>
  </r>
  <r>
    <n v="3814"/>
    <n v="6"/>
    <d v="2012-06-17T09:37:27"/>
    <d v="2012-08-16T09:37:00"/>
    <n v="24"/>
    <d v="2012-06-19T02:29:42"/>
    <n v="0"/>
    <n v="2.4833333333333334"/>
    <n v="2"/>
    <x v="16"/>
    <n v="4.1666666666666664E-2"/>
    <n v="0.35218749999999999"/>
    <b v="1"/>
  </r>
  <r>
    <n v="3815"/>
    <n v="1"/>
    <d v="2012-06-17T11:55:48"/>
    <d v="2012-08-16T11:55:00"/>
    <n v="8"/>
    <d v="2012-06-18T11:18:40"/>
    <n v="0"/>
    <n v="11.3"/>
    <n v="11"/>
    <x v="14"/>
    <n v="0.125"/>
    <n v="0.84929166666666667"/>
    <b v="1"/>
  </r>
  <r>
    <n v="3816"/>
    <n v="1"/>
    <d v="2012-06-17T11:06:48"/>
    <d v="2012-08-16T11:06:00"/>
    <n v="12"/>
    <d v="2012-06-18T00:28:47"/>
    <n v="0"/>
    <n v="0.46666666666666667"/>
    <n v="0"/>
    <x v="2"/>
    <n v="8.3333333333333329E-2"/>
    <n v="0.56619444444444444"/>
    <b v="1"/>
  </r>
  <r>
    <n v="3817"/>
    <n v="1"/>
    <d v="2012-06-17T11:23:52"/>
    <d v="2012-08-16T11:23:00"/>
    <n v="12"/>
    <d v="2012-06-18T15:08:39"/>
    <n v="0"/>
    <n v="15.133333333333333"/>
    <n v="15"/>
    <x v="17"/>
    <n v="8.3333333333333329E-2"/>
    <n v="0.56619444444444444"/>
    <b v="1"/>
  </r>
  <r>
    <n v="3818"/>
    <n v="1"/>
    <d v="2012-06-17T11:04:36"/>
    <d v="2012-08-16T11:04:00"/>
    <n v="12"/>
    <d v="2012-06-18T10:42:07"/>
    <n v="0"/>
    <n v="10.7"/>
    <n v="11"/>
    <x v="14"/>
    <n v="8.3333333333333329E-2"/>
    <n v="0.56619444444444444"/>
    <b v="1"/>
  </r>
  <r>
    <n v="3819"/>
    <n v="6"/>
    <d v="2012-06-17T12:10:55"/>
    <d v="2012-08-16T12:10:00"/>
    <n v="24"/>
    <d v="2012-06-24T18:26:03"/>
    <n v="0"/>
    <n v="18.433333333333334"/>
    <n v="18"/>
    <x v="1"/>
    <n v="4.1666666666666664E-2"/>
    <n v="0.35218749999999999"/>
    <b v="1"/>
  </r>
  <r>
    <n v="3820"/>
    <n v="1"/>
    <d v="2012-06-17T12:21:35"/>
    <d v="2012-08-16T12:21:00"/>
    <n v="8"/>
    <d v="2012-06-18T02:18:04"/>
    <n v="0"/>
    <n v="2.2999999999999998"/>
    <n v="2"/>
    <x v="16"/>
    <n v="0.125"/>
    <n v="0.84929166666666667"/>
    <b v="1"/>
  </r>
  <r>
    <n v="3821"/>
    <n v="4"/>
    <d v="2012-06-17T15:48:04"/>
    <d v="2012-06-21T04:47:10"/>
    <n v="12"/>
    <s v=""/>
    <n v="0"/>
    <s v="not cancelled"/>
    <s v="not cancelled"/>
    <x v="3"/>
    <n v="8.3333333333333329E-2"/>
    <n v="1.448055119047619"/>
    <b v="0"/>
  </r>
  <r>
    <n v="3822"/>
    <n v="3"/>
    <d v="2012-06-17T18:12:34"/>
    <d v="2012-08-16T18:12:00"/>
    <n v="24"/>
    <d v="2012-06-19T08:56:11"/>
    <n v="0"/>
    <n v="8.9333333333333336"/>
    <n v="9"/>
    <x v="4"/>
    <n v="4.1666666666666664E-2"/>
    <n v="0.18133000000000002"/>
    <b v="1"/>
  </r>
  <r>
    <n v="3823"/>
    <n v="1"/>
    <d v="2012-06-17T18:49:54"/>
    <d v="2012-06-20T19:48:58"/>
    <n v="8"/>
    <s v=""/>
    <n v="0"/>
    <s v="not cancelled"/>
    <s v="not cancelled"/>
    <x v="3"/>
    <n v="0.125"/>
    <n v="0.84929166666666667"/>
    <b v="0"/>
  </r>
  <r>
    <n v="3824"/>
    <n v="4"/>
    <d v="2012-06-17T19:25:06"/>
    <d v="2012-08-16T19:25:00"/>
    <n v="12"/>
    <d v="2012-06-21T12:15:26"/>
    <n v="0"/>
    <n v="12.25"/>
    <n v="12"/>
    <x v="8"/>
    <n v="8.3333333333333329E-2"/>
    <n v="1.448055119047619"/>
    <b v="1"/>
  </r>
  <r>
    <n v="3825"/>
    <n v="10"/>
    <d v="2012-06-18T04:29:20"/>
    <d v="2012-06-22T04:29:08"/>
    <n v="1"/>
    <s v=""/>
    <n v="1"/>
    <s v="not cancelled"/>
    <s v="not cancelled"/>
    <x v="3"/>
    <n v="1"/>
    <n v="2.5716000000000001"/>
    <b v="0"/>
  </r>
  <r>
    <n v="3826"/>
    <n v="1"/>
    <d v="2012-06-18T07:11:07"/>
    <d v="2012-08-17T07:11:00"/>
    <n v="12"/>
    <d v="2012-06-19T17:24:51"/>
    <n v="0"/>
    <n v="17.399999999999999"/>
    <n v="17"/>
    <x v="20"/>
    <n v="8.3333333333333329E-2"/>
    <n v="0.56619444444444444"/>
    <b v="1"/>
  </r>
  <r>
    <n v="3827"/>
    <n v="10"/>
    <d v="2012-06-18T08:55:49"/>
    <d v="2012-08-17T08:55:00"/>
    <n v="1"/>
    <d v="2012-06-25T17:45:13"/>
    <n v="6"/>
    <n v="17.75"/>
    <n v="18"/>
    <x v="1"/>
    <n v="1"/>
    <n v="2.5716000000000001"/>
    <b v="1"/>
  </r>
  <r>
    <n v="3828"/>
    <n v="2"/>
    <d v="2012-06-18T10:26:40"/>
    <d v="2012-08-17T10:26:00"/>
    <n v="10"/>
    <d v="2012-06-19T16:29:38"/>
    <n v="0"/>
    <n v="16.483333333333334"/>
    <n v="16"/>
    <x v="5"/>
    <n v="0.1"/>
    <n v="0.84959999999999969"/>
    <b v="1"/>
  </r>
  <r>
    <n v="3829"/>
    <n v="2"/>
    <d v="2012-06-18T10:23:30"/>
    <d v="2012-08-17T10:23:00"/>
    <n v="10"/>
    <d v="2012-06-19T17:54:53"/>
    <n v="0"/>
    <n v="17.899999999999999"/>
    <n v="18"/>
    <x v="1"/>
    <n v="0.1"/>
    <n v="0.84959999999999969"/>
    <b v="1"/>
  </r>
  <r>
    <n v="3830"/>
    <n v="2"/>
    <d v="2012-06-18T11:36:55"/>
    <d v="2012-08-17T11:36:00"/>
    <n v="10"/>
    <d v="2012-06-19T06:58:04"/>
    <n v="0"/>
    <n v="6.9666666666666668"/>
    <n v="7"/>
    <x v="18"/>
    <n v="0.1"/>
    <n v="0.84959999999999969"/>
    <b v="1"/>
  </r>
  <r>
    <n v="3831"/>
    <n v="1"/>
    <d v="2012-06-18T11:27:33"/>
    <d v="2012-08-17T11:27:00"/>
    <n v="8"/>
    <d v="2012-06-18T12:21:18"/>
    <n v="0"/>
    <n v="12.35"/>
    <n v="12"/>
    <x v="8"/>
    <n v="0.125"/>
    <n v="0.84929166666666667"/>
    <b v="1"/>
  </r>
  <r>
    <n v="3832"/>
    <n v="2"/>
    <d v="2012-06-18T11:49:05"/>
    <d v="2012-08-17T11:49:00"/>
    <n v="10"/>
    <d v="2012-06-19T10:23:43"/>
    <n v="0"/>
    <n v="10.383333333333333"/>
    <n v="10"/>
    <x v="10"/>
    <n v="0.1"/>
    <n v="0.84959999999999969"/>
    <b v="1"/>
  </r>
  <r>
    <n v="3833"/>
    <n v="3"/>
    <d v="2012-06-18T11:54:09"/>
    <d v="2012-08-17T11:54:00"/>
    <n v="24"/>
    <d v="2012-06-20T06:14:55"/>
    <n v="0"/>
    <n v="6.2333333333333334"/>
    <n v="6"/>
    <x v="21"/>
    <n v="4.1666666666666664E-2"/>
    <n v="0.18133000000000002"/>
    <b v="1"/>
  </r>
  <r>
    <n v="3834"/>
    <n v="1"/>
    <d v="2012-06-18T11:17:47"/>
    <d v="2012-08-17T11:17:00"/>
    <n v="12"/>
    <d v="2012-06-19T13:29:12"/>
    <n v="0"/>
    <n v="13.483333333333333"/>
    <n v="13"/>
    <x v="11"/>
    <n v="8.3333333333333329E-2"/>
    <n v="0.56619444444444444"/>
    <b v="1"/>
  </r>
  <r>
    <n v="3835"/>
    <n v="8"/>
    <d v="2012-06-18T11:17:20"/>
    <d v="2012-08-17T11:17:00"/>
    <n v="3"/>
    <d v="2012-06-25T15:16:29"/>
    <n v="2"/>
    <n v="15.266666666666667"/>
    <n v="15"/>
    <x v="17"/>
    <n v="0.33333333333333331"/>
    <n v="0.29998222222222221"/>
    <b v="1"/>
  </r>
  <r>
    <n v="3836"/>
    <n v="4"/>
    <d v="2012-06-18T12:50:12"/>
    <d v="2012-08-17T12:50:00"/>
    <n v="12"/>
    <d v="2012-06-20T11:46:46"/>
    <n v="0"/>
    <n v="11.766666666666667"/>
    <n v="12"/>
    <x v="8"/>
    <n v="8.3333333333333329E-2"/>
    <n v="1.448055119047619"/>
    <b v="1"/>
  </r>
  <r>
    <n v="3837"/>
    <n v="1"/>
    <d v="2012-06-18T12:21:57"/>
    <d v="2012-08-17T12:21:00"/>
    <n v="12"/>
    <d v="2012-06-19T21:05:02"/>
    <n v="0"/>
    <n v="21.083333333333332"/>
    <n v="21"/>
    <x v="12"/>
    <n v="8.3333333333333329E-2"/>
    <n v="0.56619444444444444"/>
    <b v="1"/>
  </r>
  <r>
    <n v="3838"/>
    <n v="1"/>
    <d v="2012-06-18T12:36:49"/>
    <d v="2012-08-17T12:36:00"/>
    <n v="12"/>
    <d v="2012-06-19T11:44:29"/>
    <n v="0"/>
    <n v="11.733333333333333"/>
    <n v="12"/>
    <x v="8"/>
    <n v="8.3333333333333329E-2"/>
    <n v="0.56619444444444444"/>
    <b v="1"/>
  </r>
  <r>
    <n v="3839"/>
    <n v="2"/>
    <d v="2012-06-18T14:05:40"/>
    <d v="2012-08-17T14:05:00"/>
    <n v="10"/>
    <d v="2012-06-19T15:20:56"/>
    <n v="0"/>
    <n v="15.333333333333334"/>
    <n v="15"/>
    <x v="17"/>
    <n v="0.1"/>
    <n v="0.84959999999999969"/>
    <b v="1"/>
  </r>
  <r>
    <n v="3840"/>
    <n v="3"/>
    <d v="2012-06-18T14:35:48"/>
    <d v="2012-08-17T14:35:00"/>
    <n v="24"/>
    <d v="2012-06-21T11:09:24"/>
    <n v="0"/>
    <n v="11.15"/>
    <n v="11"/>
    <x v="14"/>
    <n v="4.1666666666666664E-2"/>
    <n v="0.18133000000000002"/>
    <b v="1"/>
  </r>
  <r>
    <n v="3841"/>
    <n v="5"/>
    <d v="2012-06-18T14:56:48"/>
    <d v="2012-08-17T14:56:00"/>
    <n v="24"/>
    <d v="2012-06-22T10:19:13"/>
    <n v="0"/>
    <n v="10.316666666666666"/>
    <n v="10"/>
    <x v="10"/>
    <n v="4.1666666666666664E-2"/>
    <n v="0.2815833333333333"/>
    <b v="1"/>
  </r>
  <r>
    <n v="3842"/>
    <n v="4"/>
    <d v="2012-06-18T16:51:50"/>
    <d v="2012-08-17T16:51:00"/>
    <n v="12"/>
    <d v="2012-06-21T08:02:28"/>
    <n v="0"/>
    <n v="8.0333333333333332"/>
    <n v="8"/>
    <x v="13"/>
    <n v="8.3333333333333329E-2"/>
    <n v="1.448055119047619"/>
    <b v="1"/>
  </r>
  <r>
    <n v="3843"/>
    <n v="6"/>
    <d v="2012-06-18T17:37:05"/>
    <d v="2012-08-17T17:37:00"/>
    <n v="24"/>
    <d v="2012-06-24T13:54:57"/>
    <n v="0"/>
    <n v="13.9"/>
    <n v="14"/>
    <x v="7"/>
    <n v="4.1666666666666664E-2"/>
    <n v="0.35218749999999999"/>
    <b v="1"/>
  </r>
  <r>
    <n v="3844"/>
    <n v="2"/>
    <d v="2012-06-18T17:45:55"/>
    <d v="2012-08-17T17:45:00"/>
    <n v="10"/>
    <d v="2012-06-19T09:21:10"/>
    <n v="0"/>
    <n v="9.35"/>
    <n v="9"/>
    <x v="4"/>
    <n v="0.1"/>
    <n v="0.84959999999999969"/>
    <b v="1"/>
  </r>
  <r>
    <n v="3845"/>
    <n v="2"/>
    <d v="2012-06-18T19:09:57"/>
    <d v="2012-08-17T19:09:00"/>
    <n v="10"/>
    <d v="2012-06-19T16:37:09"/>
    <n v="0"/>
    <n v="16.616666666666667"/>
    <n v="17"/>
    <x v="20"/>
    <n v="0.1"/>
    <n v="0.84959999999999969"/>
    <b v="1"/>
  </r>
  <r>
    <n v="3846"/>
    <n v="6"/>
    <d v="2012-06-18T20:08:59"/>
    <d v="2012-06-21T04:08:25"/>
    <n v="24"/>
    <s v=""/>
    <n v="0"/>
    <s v="not cancelled"/>
    <s v="not cancelled"/>
    <x v="3"/>
    <n v="4.1666666666666664E-2"/>
    <n v="0.35218749999999999"/>
    <b v="0"/>
  </r>
  <r>
    <n v="3847"/>
    <n v="1"/>
    <d v="2012-06-18T20:07:40"/>
    <d v="2012-08-17T20:07:00"/>
    <n v="8"/>
    <d v="2012-06-19T06:53:29"/>
    <n v="0"/>
    <n v="6.8833333333333329"/>
    <n v="7"/>
    <x v="18"/>
    <n v="0.125"/>
    <n v="0.84929166666666667"/>
    <b v="1"/>
  </r>
  <r>
    <n v="3848"/>
    <n v="6"/>
    <d v="2012-06-18T20:48:25"/>
    <d v="2012-06-23T05:47:45"/>
    <n v="24"/>
    <s v=""/>
    <n v="0"/>
    <s v="not cancelled"/>
    <s v="not cancelled"/>
    <x v="3"/>
    <n v="4.1666666666666664E-2"/>
    <n v="0.35218749999999999"/>
    <b v="0"/>
  </r>
  <r>
    <n v="3849"/>
    <n v="6"/>
    <d v="2012-06-18T20:56:52"/>
    <d v="2012-08-17T20:56:00"/>
    <n v="24"/>
    <d v="2012-06-22T11:08:37"/>
    <n v="0"/>
    <n v="11.133333333333333"/>
    <n v="11"/>
    <x v="14"/>
    <n v="4.1666666666666664E-2"/>
    <n v="0.35218749999999999"/>
    <b v="1"/>
  </r>
  <r>
    <n v="3850"/>
    <n v="6"/>
    <d v="2012-06-18T21:56:02"/>
    <d v="2012-06-22T00:55:10"/>
    <n v="24"/>
    <s v=""/>
    <n v="0"/>
    <s v="not cancelled"/>
    <s v="not cancelled"/>
    <x v="3"/>
    <n v="4.1666666666666664E-2"/>
    <n v="0.35218749999999999"/>
    <b v="0"/>
  </r>
  <r>
    <n v="3851"/>
    <n v="7"/>
    <d v="2012-06-18T21:47:16"/>
    <d v="2012-08-17T21:47:00"/>
    <n v="24"/>
    <d v="2012-07-05T06:06:55"/>
    <n v="0"/>
    <n v="6.1"/>
    <n v="6"/>
    <x v="21"/>
    <n v="4.1666666666666664E-2"/>
    <n v="1.2958049999999997"/>
    <b v="1"/>
  </r>
  <r>
    <n v="3852"/>
    <n v="1"/>
    <d v="2012-06-18T23:28:30"/>
    <d v="2012-06-22T00:27:34"/>
    <n v="8"/>
    <s v=""/>
    <n v="0"/>
    <s v="not cancelled"/>
    <s v="not cancelled"/>
    <x v="3"/>
    <n v="0.125"/>
    <n v="0.84929166666666667"/>
    <b v="0"/>
  </r>
  <r>
    <n v="3853"/>
    <n v="1"/>
    <d v="2012-06-19T00:52:28"/>
    <d v="2012-08-18T00:52:00"/>
    <n v="8"/>
    <d v="2012-06-20T11:05:49"/>
    <n v="0"/>
    <n v="11.083333333333334"/>
    <n v="11"/>
    <x v="14"/>
    <n v="0.125"/>
    <n v="0.84929166666666667"/>
    <b v="1"/>
  </r>
  <r>
    <n v="3854"/>
    <n v="1"/>
    <d v="2012-06-19T03:15:00"/>
    <d v="2012-06-23T11:14:12"/>
    <n v="8"/>
    <s v=""/>
    <n v="0"/>
    <s v="not cancelled"/>
    <s v="not cancelled"/>
    <x v="3"/>
    <n v="0.125"/>
    <n v="0.84929166666666667"/>
    <b v="0"/>
  </r>
  <r>
    <n v="3855"/>
    <n v="5"/>
    <d v="2012-06-19T03:52:46"/>
    <d v="2012-08-18T03:52:00"/>
    <n v="24"/>
    <d v="2012-06-22T08:05:26"/>
    <n v="0"/>
    <n v="8.0833333333333339"/>
    <n v="8"/>
    <x v="13"/>
    <n v="4.1666666666666664E-2"/>
    <n v="0.2815833333333333"/>
    <b v="1"/>
  </r>
  <r>
    <n v="3856"/>
    <n v="10"/>
    <d v="2012-06-19T04:22:33"/>
    <d v="2012-08-18T04:22:00"/>
    <n v="1"/>
    <d v="2012-06-22T10:32:55"/>
    <n v="1"/>
    <n v="10.533333333333333"/>
    <n v="11"/>
    <x v="14"/>
    <n v="1"/>
    <n v="2.5716000000000001"/>
    <b v="1"/>
  </r>
  <r>
    <n v="3857"/>
    <n v="1"/>
    <d v="2012-06-19T08:16:30"/>
    <d v="2012-06-22T18:16:00"/>
    <n v="8"/>
    <d v="2012-06-19T10:38:46"/>
    <n v="0"/>
    <n v="10.633333333333333"/>
    <n v="11"/>
    <x v="14"/>
    <n v="0.125"/>
    <n v="0.84929166666666667"/>
    <b v="1"/>
  </r>
  <r>
    <n v="3858"/>
    <n v="5"/>
    <d v="2012-06-19T08:21:22"/>
    <d v="2012-08-18T08:21:00"/>
    <n v="24"/>
    <d v="2012-06-22T13:17:12"/>
    <n v="0"/>
    <n v="13.283333333333333"/>
    <n v="13"/>
    <x v="11"/>
    <n v="4.1666666666666664E-2"/>
    <n v="0.2815833333333333"/>
    <b v="1"/>
  </r>
  <r>
    <n v="3859"/>
    <n v="1"/>
    <d v="2012-06-19T08:55:16"/>
    <d v="2012-06-22T08:54:31"/>
    <n v="8"/>
    <s v=""/>
    <n v="0"/>
    <s v="not cancelled"/>
    <s v="not cancelled"/>
    <x v="3"/>
    <n v="0.125"/>
    <n v="0.84929166666666667"/>
    <b v="0"/>
  </r>
  <r>
    <n v="3860"/>
    <n v="2"/>
    <d v="2012-06-19T08:00:22"/>
    <d v="2012-08-18T08:00:00"/>
    <n v="10"/>
    <d v="2012-06-20T13:41:49"/>
    <n v="0"/>
    <n v="13.683333333333334"/>
    <n v="14"/>
    <x v="7"/>
    <n v="0.1"/>
    <n v="0.84959999999999969"/>
    <b v="1"/>
  </r>
  <r>
    <n v="3861"/>
    <n v="9"/>
    <d v="2012-06-19T09:00:05"/>
    <d v="2012-08-18T09:00:00"/>
    <n v="5"/>
    <d v="2012-06-22T10:09:14"/>
    <n v="0"/>
    <n v="10.15"/>
    <n v="10"/>
    <x v="10"/>
    <n v="0.2"/>
    <n v="5.6740000000000004"/>
    <b v="1"/>
  </r>
  <r>
    <n v="3862"/>
    <n v="4"/>
    <d v="2012-06-19T10:12:54"/>
    <d v="2012-08-18T10:12:00"/>
    <n v="12"/>
    <d v="2012-06-22T10:27:01"/>
    <n v="0"/>
    <n v="10.45"/>
    <n v="10"/>
    <x v="10"/>
    <n v="8.3333333333333329E-2"/>
    <n v="1.448055119047619"/>
    <b v="1"/>
  </r>
  <r>
    <n v="3863"/>
    <n v="1"/>
    <d v="2012-06-19T10:30:16"/>
    <d v="2012-08-18T10:30:00"/>
    <n v="12"/>
    <d v="2012-06-20T14:57:29"/>
    <n v="0"/>
    <n v="14.95"/>
    <n v="15"/>
    <x v="17"/>
    <n v="8.3333333333333329E-2"/>
    <n v="0.56619444444444444"/>
    <b v="1"/>
  </r>
  <r>
    <n v="3864"/>
    <n v="5"/>
    <d v="2012-06-19T10:22:14"/>
    <d v="2012-08-18T10:22:00"/>
    <n v="24"/>
    <d v="2012-06-23T12:07:19"/>
    <n v="0"/>
    <n v="12.116666666666667"/>
    <n v="12"/>
    <x v="8"/>
    <n v="4.1666666666666664E-2"/>
    <n v="0.2815833333333333"/>
    <b v="1"/>
  </r>
  <r>
    <n v="3865"/>
    <n v="2"/>
    <d v="2012-06-19T11:12:26"/>
    <d v="2012-08-18T11:12:00"/>
    <n v="10"/>
    <d v="2012-06-20T12:47:41"/>
    <n v="0"/>
    <n v="12.783333333333333"/>
    <n v="13"/>
    <x v="11"/>
    <n v="0.1"/>
    <n v="0.84959999999999969"/>
    <b v="1"/>
  </r>
  <r>
    <n v="3866"/>
    <n v="2"/>
    <d v="2012-06-19T11:41:53"/>
    <d v="2012-08-18T11:41:00"/>
    <n v="10"/>
    <d v="2012-06-20T18:52:11"/>
    <n v="0"/>
    <n v="18.866666666666667"/>
    <n v="19"/>
    <x v="6"/>
    <n v="0.1"/>
    <n v="0.84959999999999969"/>
    <b v="1"/>
  </r>
  <r>
    <n v="3867"/>
    <n v="1"/>
    <d v="2012-06-19T11:11:50"/>
    <d v="2012-06-23T10:11:00"/>
    <n v="12"/>
    <d v="2012-06-20T17:30:03"/>
    <n v="0"/>
    <n v="17.5"/>
    <n v="18"/>
    <x v="1"/>
    <n v="8.3333333333333329E-2"/>
    <n v="0.56619444444444444"/>
    <b v="1"/>
  </r>
  <r>
    <n v="3868"/>
    <n v="1"/>
    <d v="2012-06-19T13:46:34"/>
    <d v="2012-06-22T14:46:00"/>
    <n v="8"/>
    <s v=""/>
    <n v="0"/>
    <s v="not cancelled"/>
    <s v="not cancelled"/>
    <x v="3"/>
    <n v="0.125"/>
    <n v="0.84929166666666667"/>
    <b v="0"/>
  </r>
  <r>
    <n v="3869"/>
    <n v="1"/>
    <d v="2012-06-19T13:57:39"/>
    <d v="2012-08-18T13:57:00"/>
    <n v="8"/>
    <d v="2012-06-20T08:38:43"/>
    <n v="0"/>
    <n v="8.6333333333333329"/>
    <n v="9"/>
    <x v="4"/>
    <n v="0.125"/>
    <n v="0.84929166666666667"/>
    <b v="1"/>
  </r>
  <r>
    <n v="3870"/>
    <n v="1"/>
    <d v="2012-06-19T13:48:00"/>
    <d v="2012-08-18T13:48:00"/>
    <n v="8"/>
    <d v="2012-06-20T11:10:48"/>
    <n v="0"/>
    <n v="11.166666666666666"/>
    <n v="11"/>
    <x v="14"/>
    <n v="0.125"/>
    <n v="0.84929166666666667"/>
    <b v="1"/>
  </r>
  <r>
    <n v="3871"/>
    <n v="1"/>
    <d v="2012-06-19T14:20:45"/>
    <d v="2012-08-18T14:20:00"/>
    <n v="12"/>
    <d v="2012-06-20T07:00:34"/>
    <n v="0"/>
    <n v="7"/>
    <n v="7"/>
    <x v="18"/>
    <n v="8.3333333333333329E-2"/>
    <n v="0.56619444444444444"/>
    <b v="1"/>
  </r>
  <r>
    <n v="3872"/>
    <n v="2"/>
    <d v="2012-06-19T14:49:07"/>
    <d v="2012-08-18T14:49:00"/>
    <n v="10"/>
    <d v="2012-06-21T17:32:36"/>
    <n v="0"/>
    <n v="17.533333333333335"/>
    <n v="18"/>
    <x v="1"/>
    <n v="0.1"/>
    <n v="0.84959999999999969"/>
    <b v="1"/>
  </r>
  <r>
    <n v="3873"/>
    <n v="1"/>
    <d v="2012-06-19T14:14:19"/>
    <d v="2012-08-18T14:14:00"/>
    <n v="8"/>
    <d v="2012-06-20T07:11:32"/>
    <n v="0"/>
    <n v="7.1833333333333336"/>
    <n v="7"/>
    <x v="18"/>
    <n v="0.125"/>
    <n v="0.84929166666666667"/>
    <b v="1"/>
  </r>
  <r>
    <n v="3874"/>
    <n v="2"/>
    <d v="2012-06-19T16:20:05"/>
    <d v="2012-08-18T16:20:00"/>
    <n v="10"/>
    <d v="2012-06-20T10:54:09"/>
    <n v="0"/>
    <n v="10.9"/>
    <n v="11"/>
    <x v="14"/>
    <n v="0.1"/>
    <n v="0.84959999999999969"/>
    <b v="1"/>
  </r>
  <r>
    <n v="3875"/>
    <n v="2"/>
    <d v="2012-06-19T16:55:56"/>
    <d v="2012-08-18T16:55:00"/>
    <n v="10"/>
    <d v="2012-06-21T17:14:35"/>
    <n v="0"/>
    <n v="17.233333333333334"/>
    <n v="17"/>
    <x v="20"/>
    <n v="0.1"/>
    <n v="0.84959999999999969"/>
    <b v="1"/>
  </r>
  <r>
    <n v="3876"/>
    <n v="4"/>
    <d v="2012-06-19T16:13:07"/>
    <d v="2012-06-21T19:12:42"/>
    <n v="12"/>
    <s v=""/>
    <n v="0"/>
    <s v="not cancelled"/>
    <s v="not cancelled"/>
    <x v="3"/>
    <n v="8.3333333333333329E-2"/>
    <n v="1.448055119047619"/>
    <b v="0"/>
  </r>
  <r>
    <n v="3877"/>
    <n v="6"/>
    <d v="2012-06-19T16:40:45"/>
    <d v="2012-08-18T16:40:00"/>
    <n v="24"/>
    <d v="2012-06-26T13:44:17"/>
    <n v="0"/>
    <n v="13.733333333333333"/>
    <n v="14"/>
    <x v="7"/>
    <n v="4.1666666666666664E-2"/>
    <n v="0.35218749999999999"/>
    <b v="1"/>
  </r>
  <r>
    <n v="3878"/>
    <n v="3"/>
    <d v="2012-06-19T17:10:53"/>
    <d v="2012-08-18T17:10:00"/>
    <n v="24"/>
    <d v="2012-06-22T16:43:16"/>
    <n v="0"/>
    <n v="16.716666666666665"/>
    <n v="17"/>
    <x v="20"/>
    <n v="4.1666666666666664E-2"/>
    <n v="0.18133000000000002"/>
    <b v="1"/>
  </r>
  <r>
    <n v="3879"/>
    <n v="7"/>
    <d v="2012-06-19T17:05:54"/>
    <d v="2012-06-22T23:05:27"/>
    <n v="24"/>
    <s v=""/>
    <n v="1"/>
    <s v="not cancelled"/>
    <s v="not cancelled"/>
    <x v="3"/>
    <n v="4.1666666666666664E-2"/>
    <n v="1.2958049999999997"/>
    <b v="0"/>
  </r>
  <r>
    <n v="3880"/>
    <n v="1"/>
    <d v="2012-06-19T18:57:50"/>
    <d v="2012-08-18T18:57:00"/>
    <n v="12"/>
    <d v="2012-06-20T13:47:31"/>
    <n v="0"/>
    <n v="13.783333333333333"/>
    <n v="14"/>
    <x v="7"/>
    <n v="8.3333333333333329E-2"/>
    <n v="0.56619444444444444"/>
    <b v="1"/>
  </r>
  <r>
    <n v="3881"/>
    <n v="2"/>
    <d v="2012-06-19T19:34:16"/>
    <d v="2012-08-18T19:34:00"/>
    <n v="10"/>
    <d v="2012-06-22T16:26:59"/>
    <n v="0"/>
    <n v="16.433333333333334"/>
    <n v="16"/>
    <x v="5"/>
    <n v="0.1"/>
    <n v="0.84959999999999969"/>
    <b v="1"/>
  </r>
  <r>
    <n v="3882"/>
    <n v="11"/>
    <d v="2012-06-19T22:56:32"/>
    <d v="2012-08-18T22:56:00"/>
    <n v="1"/>
    <d v="2012-06-26T13:08:14"/>
    <n v="1"/>
    <n v="13.133333333333333"/>
    <n v="13"/>
    <x v="11"/>
    <n v="1"/>
    <n v="1"/>
    <b v="1"/>
  </r>
  <r>
    <n v="3883"/>
    <n v="5"/>
    <d v="2012-06-19T23:09:43"/>
    <d v="2012-08-18T23:09:00"/>
    <n v="24"/>
    <d v="2012-06-21T16:27:23"/>
    <n v="0"/>
    <n v="16.45"/>
    <n v="16"/>
    <x v="5"/>
    <n v="4.1666666666666664E-2"/>
    <n v="0.2815833333333333"/>
    <b v="1"/>
  </r>
  <r>
    <n v="3884"/>
    <n v="1"/>
    <d v="2012-06-20T00:44:39"/>
    <d v="2012-08-19T00:44:00"/>
    <n v="12"/>
    <d v="2012-06-21T10:03:01"/>
    <n v="0"/>
    <n v="10.050000000000001"/>
    <n v="10"/>
    <x v="10"/>
    <n v="8.3333333333333329E-2"/>
    <n v="0.56619444444444444"/>
    <b v="1"/>
  </r>
  <r>
    <n v="3885"/>
    <n v="6"/>
    <d v="2012-06-20T00:17:13"/>
    <d v="2012-08-19T00:17:00"/>
    <n v="24"/>
    <d v="2012-06-24T14:34:49"/>
    <n v="0"/>
    <n v="14.566666666666666"/>
    <n v="15"/>
    <x v="17"/>
    <n v="4.1666666666666664E-2"/>
    <n v="0.35218749999999999"/>
    <b v="1"/>
  </r>
  <r>
    <n v="3886"/>
    <n v="7"/>
    <d v="2012-06-20T01:01:02"/>
    <d v="2012-08-19T01:01:00"/>
    <n v="24"/>
    <d v="2012-06-29T15:43:25"/>
    <n v="0"/>
    <n v="15.716666666666667"/>
    <n v="16"/>
    <x v="5"/>
    <n v="4.1666666666666664E-2"/>
    <n v="1.2958049999999997"/>
    <b v="1"/>
  </r>
  <r>
    <n v="3887"/>
    <n v="5"/>
    <d v="2012-06-20T05:00:34"/>
    <d v="2012-08-19T05:00:00"/>
    <n v="24"/>
    <d v="2012-06-24T23:41:49"/>
    <n v="1"/>
    <n v="23.683333333333334"/>
    <n v="24"/>
    <x v="2"/>
    <n v="4.1666666666666664E-2"/>
    <n v="0.2815833333333333"/>
    <b v="1"/>
  </r>
  <r>
    <n v="3888"/>
    <n v="4"/>
    <d v="2012-06-20T08:21:11"/>
    <d v="2012-08-19T08:21:00"/>
    <n v="12"/>
    <d v="2012-06-22T11:10:48"/>
    <n v="0"/>
    <n v="11.166666666666666"/>
    <n v="11"/>
    <x v="14"/>
    <n v="8.3333333333333329E-2"/>
    <n v="1.448055119047619"/>
    <b v="1"/>
  </r>
  <r>
    <n v="3889"/>
    <n v="9"/>
    <d v="2012-06-20T09:28:56"/>
    <d v="2012-08-19T09:28:00"/>
    <n v="5"/>
    <d v="2012-06-23T10:10:51"/>
    <n v="0"/>
    <n v="10.166666666666666"/>
    <n v="10"/>
    <x v="10"/>
    <n v="0.2"/>
    <n v="5.6740000000000004"/>
    <b v="1"/>
  </r>
  <r>
    <n v="3890"/>
    <n v="1"/>
    <d v="2012-06-20T10:48:54"/>
    <d v="2012-08-19T10:48:00"/>
    <n v="8"/>
    <d v="2012-06-20T12:15:20"/>
    <n v="0"/>
    <n v="12.25"/>
    <n v="12"/>
    <x v="8"/>
    <n v="0.125"/>
    <n v="0.84929166666666667"/>
    <b v="1"/>
  </r>
  <r>
    <n v="3891"/>
    <n v="1"/>
    <d v="2012-06-20T10:26:35"/>
    <d v="2012-08-19T10:26:00"/>
    <n v="12"/>
    <d v="2012-06-21T12:29:18"/>
    <n v="0"/>
    <n v="12.483333333333333"/>
    <n v="12"/>
    <x v="8"/>
    <n v="8.3333333333333329E-2"/>
    <n v="0.56619444444444444"/>
    <b v="1"/>
  </r>
  <r>
    <n v="3892"/>
    <n v="1"/>
    <d v="2012-06-20T11:46:04"/>
    <d v="2012-06-23T23:45:11"/>
    <n v="8"/>
    <s v=""/>
    <n v="0"/>
    <s v="not cancelled"/>
    <s v="not cancelled"/>
    <x v="3"/>
    <n v="0.125"/>
    <n v="0.84929166666666667"/>
    <b v="0"/>
  </r>
  <r>
    <n v="3893"/>
    <n v="1"/>
    <d v="2012-06-20T12:05:34"/>
    <d v="2012-08-19T12:05:00"/>
    <n v="8"/>
    <d v="2012-06-21T13:13:02"/>
    <n v="0"/>
    <n v="13.216666666666667"/>
    <n v="13"/>
    <x v="11"/>
    <n v="0.125"/>
    <n v="0.84929166666666667"/>
    <b v="1"/>
  </r>
  <r>
    <n v="3894"/>
    <n v="1"/>
    <d v="2012-06-20T12:39:08"/>
    <d v="2012-08-19T12:39:00"/>
    <n v="8"/>
    <d v="2012-06-21T12:29:55"/>
    <n v="0"/>
    <n v="12.483333333333333"/>
    <n v="12"/>
    <x v="8"/>
    <n v="0.125"/>
    <n v="0.84929166666666667"/>
    <b v="1"/>
  </r>
  <r>
    <n v="3895"/>
    <n v="7"/>
    <d v="2012-06-20T13:34:49"/>
    <d v="2012-06-22T15:34:10"/>
    <n v="24"/>
    <s v=""/>
    <n v="0"/>
    <s v="not cancelled"/>
    <s v="not cancelled"/>
    <x v="3"/>
    <n v="4.1666666666666664E-2"/>
    <n v="1.2958049999999997"/>
    <b v="0"/>
  </r>
  <r>
    <n v="3896"/>
    <n v="7"/>
    <d v="2012-06-20T13:45:51"/>
    <d v="2012-08-19T13:45:00"/>
    <n v="24"/>
    <d v="2012-07-06T10:01:16"/>
    <n v="0"/>
    <n v="10.016666666666667"/>
    <n v="10"/>
    <x v="10"/>
    <n v="4.1666666666666664E-2"/>
    <n v="1.2958049999999997"/>
    <b v="1"/>
  </r>
  <r>
    <n v="3897"/>
    <n v="1"/>
    <d v="2012-06-20T13:25:12"/>
    <d v="2012-08-19T13:25:00"/>
    <n v="8"/>
    <d v="2012-06-20T17:10:08"/>
    <n v="0"/>
    <n v="17.166666666666668"/>
    <n v="17"/>
    <x v="20"/>
    <n v="0.125"/>
    <n v="0.84929166666666667"/>
    <b v="1"/>
  </r>
  <r>
    <n v="3898"/>
    <n v="2"/>
    <d v="2012-06-20T13:57:37"/>
    <d v="2012-08-19T13:57:00"/>
    <n v="10"/>
    <d v="2012-06-22T00:06:45"/>
    <n v="0"/>
    <n v="0.1"/>
    <n v="0"/>
    <x v="2"/>
    <n v="0.1"/>
    <n v="0.84959999999999969"/>
    <b v="1"/>
  </r>
  <r>
    <n v="3899"/>
    <n v="1"/>
    <d v="2012-06-20T13:22:33"/>
    <d v="2012-08-19T13:22:00"/>
    <n v="8"/>
    <d v="2012-06-21T10:41:16"/>
    <n v="0"/>
    <n v="10.683333333333334"/>
    <n v="11"/>
    <x v="14"/>
    <n v="0.125"/>
    <n v="0.84929166666666667"/>
    <b v="1"/>
  </r>
  <r>
    <n v="3900"/>
    <n v="4"/>
    <d v="2012-06-20T13:22:04"/>
    <d v="2012-08-19T13:22:00"/>
    <n v="12"/>
    <d v="2012-06-23T10:08:53"/>
    <n v="0"/>
    <n v="10.133333333333333"/>
    <n v="10"/>
    <x v="10"/>
    <n v="8.3333333333333329E-2"/>
    <n v="1.448055119047619"/>
    <b v="1"/>
  </r>
  <r>
    <n v="3901"/>
    <n v="5"/>
    <d v="2012-06-20T14:47:28"/>
    <d v="2012-08-19T14:47:00"/>
    <n v="24"/>
    <d v="2012-06-24T09:18:42"/>
    <n v="0"/>
    <n v="9.3000000000000007"/>
    <n v="9"/>
    <x v="4"/>
    <n v="4.1666666666666664E-2"/>
    <n v="0.2815833333333333"/>
    <b v="1"/>
  </r>
  <r>
    <n v="3902"/>
    <n v="4"/>
    <d v="2012-06-20T16:11:09"/>
    <d v="2012-08-19T16:11:00"/>
    <n v="12"/>
    <d v="2012-06-23T21:29:09"/>
    <n v="0"/>
    <n v="21.483333333333334"/>
    <n v="21"/>
    <x v="12"/>
    <n v="8.3333333333333329E-2"/>
    <n v="1.448055119047619"/>
    <b v="1"/>
  </r>
  <r>
    <n v="3903"/>
    <n v="3"/>
    <d v="2012-06-20T17:16:40"/>
    <d v="2012-08-19T17:16:00"/>
    <n v="24"/>
    <d v="2012-06-23T10:28:43"/>
    <n v="0"/>
    <n v="10.466666666666667"/>
    <n v="10"/>
    <x v="10"/>
    <n v="4.1666666666666664E-2"/>
    <n v="0.18133000000000002"/>
    <b v="1"/>
  </r>
  <r>
    <n v="3904"/>
    <n v="2"/>
    <d v="2012-06-20T17:12:27"/>
    <d v="2012-08-19T17:12:00"/>
    <n v="10"/>
    <d v="2012-06-21T12:02:51"/>
    <n v="0"/>
    <n v="12.033333333333333"/>
    <n v="12"/>
    <x v="8"/>
    <n v="0.1"/>
    <n v="0.84959999999999969"/>
    <b v="1"/>
  </r>
  <r>
    <n v="3905"/>
    <n v="1"/>
    <d v="2012-06-20T17:01:48"/>
    <d v="2012-08-19T17:01:00"/>
    <n v="8"/>
    <d v="2012-06-21T15:51:58"/>
    <n v="0"/>
    <n v="15.85"/>
    <n v="16"/>
    <x v="5"/>
    <n v="0.125"/>
    <n v="0.84929166666666667"/>
    <b v="1"/>
  </r>
  <r>
    <n v="3906"/>
    <n v="1"/>
    <d v="2012-06-20T17:00:08"/>
    <d v="2012-08-19T17:00:00"/>
    <n v="8"/>
    <d v="2012-06-21T10:25:46"/>
    <n v="0"/>
    <n v="10.416666666666666"/>
    <n v="10"/>
    <x v="10"/>
    <n v="0.125"/>
    <n v="0.84929166666666667"/>
    <b v="1"/>
  </r>
  <r>
    <n v="3907"/>
    <n v="1"/>
    <d v="2012-06-20T17:34:43"/>
    <d v="2012-08-19T17:34:00"/>
    <n v="8"/>
    <d v="2012-06-21T16:22:44"/>
    <n v="0"/>
    <n v="16.366666666666667"/>
    <n v="16"/>
    <x v="5"/>
    <n v="0.125"/>
    <n v="0.84929166666666667"/>
    <b v="1"/>
  </r>
  <r>
    <n v="3908"/>
    <n v="2"/>
    <d v="2012-06-20T17:48:59"/>
    <d v="2012-08-19T17:48:00"/>
    <n v="10"/>
    <d v="2012-06-22T11:31:31"/>
    <n v="0"/>
    <n v="11.516666666666667"/>
    <n v="12"/>
    <x v="8"/>
    <n v="0.1"/>
    <n v="0.84959999999999969"/>
    <b v="1"/>
  </r>
  <r>
    <n v="3909"/>
    <n v="1"/>
    <d v="2012-06-20T18:09:58"/>
    <d v="2012-08-19T18:09:00"/>
    <n v="8"/>
    <d v="2012-06-20T22:34:39"/>
    <n v="0"/>
    <n v="22.566666666666666"/>
    <n v="23"/>
    <x v="0"/>
    <n v="0.125"/>
    <n v="0.84929166666666667"/>
    <b v="1"/>
  </r>
  <r>
    <n v="3910"/>
    <n v="1"/>
    <d v="2012-06-20T18:25:06"/>
    <d v="2012-08-19T18:25:00"/>
    <n v="12"/>
    <d v="2012-06-21T21:29:56"/>
    <n v="0"/>
    <n v="21.483333333333334"/>
    <n v="21"/>
    <x v="12"/>
    <n v="8.3333333333333329E-2"/>
    <n v="0.56619444444444444"/>
    <b v="1"/>
  </r>
  <r>
    <n v="3911"/>
    <n v="1"/>
    <d v="2012-06-20T18:47:59"/>
    <d v="2012-06-23T03:47:41"/>
    <n v="12"/>
    <s v=""/>
    <n v="0"/>
    <s v="not cancelled"/>
    <s v="not cancelled"/>
    <x v="3"/>
    <n v="8.3333333333333329E-2"/>
    <n v="0.56619444444444444"/>
    <b v="0"/>
  </r>
  <r>
    <n v="3912"/>
    <n v="1"/>
    <d v="2012-06-20T20:49:54"/>
    <d v="2012-06-23T06:49:04"/>
    <n v="8"/>
    <s v=""/>
    <n v="0"/>
    <s v="not cancelled"/>
    <s v="not cancelled"/>
    <x v="3"/>
    <n v="0.125"/>
    <n v="0.84929166666666667"/>
    <b v="0"/>
  </r>
  <r>
    <n v="3913"/>
    <n v="3"/>
    <d v="2012-06-21T00:50:10"/>
    <d v="2012-08-20T00:50:00"/>
    <n v="24"/>
    <d v="2012-06-25T08:02:30"/>
    <n v="0"/>
    <n v="8.0333333333333332"/>
    <n v="8"/>
    <x v="13"/>
    <n v="4.1666666666666664E-2"/>
    <n v="0.18133000000000002"/>
    <b v="1"/>
  </r>
  <r>
    <n v="3914"/>
    <n v="1"/>
    <d v="2012-06-21T01:46:54"/>
    <d v="2012-08-20T01:46:00"/>
    <n v="8"/>
    <d v="2012-06-21T06:30:50"/>
    <n v="0"/>
    <n v="6.5"/>
    <n v="7"/>
    <x v="18"/>
    <n v="0.125"/>
    <n v="0.84929166666666667"/>
    <b v="1"/>
  </r>
  <r>
    <n v="3915"/>
    <n v="1"/>
    <d v="2012-06-21T04:00:43"/>
    <d v="2012-08-20T04:00:00"/>
    <n v="8"/>
    <d v="2012-06-21T23:39:53"/>
    <n v="0"/>
    <n v="23.65"/>
    <n v="24"/>
    <x v="2"/>
    <n v="0.125"/>
    <n v="0.84929166666666667"/>
    <b v="1"/>
  </r>
  <r>
    <n v="3916"/>
    <n v="1"/>
    <d v="2012-06-21T08:36:17"/>
    <d v="2012-08-20T08:36:00"/>
    <n v="8"/>
    <d v="2012-06-22T13:32:37"/>
    <n v="0"/>
    <n v="13.533333333333333"/>
    <n v="14"/>
    <x v="7"/>
    <n v="0.125"/>
    <n v="0.84929166666666667"/>
    <b v="1"/>
  </r>
  <r>
    <n v="3917"/>
    <n v="1"/>
    <d v="2012-06-21T08:18:55"/>
    <d v="2012-06-24T12:18:17"/>
    <n v="8"/>
    <s v=""/>
    <n v="0"/>
    <s v="not cancelled"/>
    <s v="not cancelled"/>
    <x v="3"/>
    <n v="0.125"/>
    <n v="0.84929166666666667"/>
    <b v="0"/>
  </r>
  <r>
    <n v="3918"/>
    <n v="6"/>
    <d v="2012-06-21T08:38:14"/>
    <d v="2012-08-20T08:38:00"/>
    <n v="24"/>
    <d v="2012-06-25T17:16:17"/>
    <n v="0"/>
    <n v="17.266666666666666"/>
    <n v="17"/>
    <x v="20"/>
    <n v="4.1666666666666664E-2"/>
    <n v="0.35218749999999999"/>
    <b v="1"/>
  </r>
  <r>
    <n v="3919"/>
    <n v="3"/>
    <d v="2012-06-21T08:35:04"/>
    <d v="2012-06-23T13:34:38"/>
    <n v="24"/>
    <s v=""/>
    <n v="0"/>
    <s v="not cancelled"/>
    <s v="not cancelled"/>
    <x v="3"/>
    <n v="4.1666666666666664E-2"/>
    <n v="0.18133000000000002"/>
    <b v="0"/>
  </r>
  <r>
    <n v="3920"/>
    <n v="7"/>
    <d v="2012-06-21T08:07:49"/>
    <d v="2012-06-23T17:07:24"/>
    <n v="24"/>
    <s v=""/>
    <n v="0"/>
    <s v="not cancelled"/>
    <s v="not cancelled"/>
    <x v="3"/>
    <n v="4.1666666666666664E-2"/>
    <n v="1.2958049999999997"/>
    <b v="0"/>
  </r>
  <r>
    <n v="3921"/>
    <n v="3"/>
    <d v="2012-06-21T08:06:52"/>
    <d v="2012-08-20T08:06:00"/>
    <n v="24"/>
    <d v="2012-06-23T11:31:50"/>
    <n v="0"/>
    <n v="11.516666666666667"/>
    <n v="12"/>
    <x v="8"/>
    <n v="4.1666666666666664E-2"/>
    <n v="0.18133000000000002"/>
    <b v="1"/>
  </r>
  <r>
    <n v="3922"/>
    <n v="6"/>
    <d v="2012-06-21T08:55:27"/>
    <d v="2012-08-20T08:55:00"/>
    <n v="24"/>
    <d v="2012-06-25T17:09:37"/>
    <n v="0"/>
    <n v="17.149999999999999"/>
    <n v="17"/>
    <x v="20"/>
    <n v="4.1666666666666664E-2"/>
    <n v="0.35218749999999999"/>
    <b v="1"/>
  </r>
  <r>
    <n v="3923"/>
    <n v="1"/>
    <d v="2012-06-21T09:53:00"/>
    <d v="2012-08-20T09:53:00"/>
    <n v="8"/>
    <d v="2012-06-22T15:52:27"/>
    <n v="0"/>
    <n v="15.866666666666667"/>
    <n v="16"/>
    <x v="5"/>
    <n v="0.125"/>
    <n v="0.84929166666666667"/>
    <b v="1"/>
  </r>
  <r>
    <n v="3924"/>
    <n v="4"/>
    <d v="2012-06-21T09:04:25"/>
    <d v="2012-06-24T03:03:54"/>
    <n v="12"/>
    <s v=""/>
    <n v="0"/>
    <s v="not cancelled"/>
    <s v="not cancelled"/>
    <x v="3"/>
    <n v="8.3333333333333329E-2"/>
    <n v="1.448055119047619"/>
    <b v="0"/>
  </r>
  <r>
    <n v="3925"/>
    <n v="3"/>
    <d v="2012-06-21T10:07:33"/>
    <d v="2012-08-20T10:07:00"/>
    <n v="24"/>
    <d v="2012-06-23T11:07:02"/>
    <n v="0"/>
    <n v="11.116666666666667"/>
    <n v="11"/>
    <x v="14"/>
    <n v="4.1666666666666664E-2"/>
    <n v="0.18133000000000002"/>
    <b v="1"/>
  </r>
  <r>
    <n v="3926"/>
    <n v="3"/>
    <d v="2012-06-21T13:34:25"/>
    <d v="2012-08-20T13:34:00"/>
    <n v="24"/>
    <d v="2012-06-23T08:48:58"/>
    <n v="0"/>
    <n v="8.8000000000000007"/>
    <n v="9"/>
    <x v="4"/>
    <n v="4.1666666666666664E-2"/>
    <n v="0.18133000000000002"/>
    <b v="1"/>
  </r>
  <r>
    <n v="3927"/>
    <n v="2"/>
    <d v="2012-06-21T13:41:43"/>
    <d v="2012-06-24T09:41:03"/>
    <n v="10"/>
    <s v=""/>
    <n v="0"/>
    <s v="not cancelled"/>
    <s v="not cancelled"/>
    <x v="3"/>
    <n v="0.1"/>
    <n v="0.84959999999999969"/>
    <b v="0"/>
  </r>
  <r>
    <n v="3928"/>
    <n v="7"/>
    <d v="2012-06-21T13:55:22"/>
    <d v="2012-08-20T13:55:00"/>
    <n v="24"/>
    <d v="2012-07-07T14:24:58"/>
    <n v="0"/>
    <n v="14.4"/>
    <n v="14"/>
    <x v="7"/>
    <n v="4.1666666666666664E-2"/>
    <n v="1.2958049999999997"/>
    <b v="1"/>
  </r>
  <r>
    <n v="3929"/>
    <n v="3"/>
    <d v="2012-06-21T14:12:40"/>
    <d v="2012-08-20T14:12:00"/>
    <n v="24"/>
    <d v="2012-06-24T10:04:28"/>
    <n v="0"/>
    <n v="10.066666666666666"/>
    <n v="10"/>
    <x v="10"/>
    <n v="4.1666666666666664E-2"/>
    <n v="0.18133000000000002"/>
    <b v="1"/>
  </r>
  <r>
    <n v="3930"/>
    <n v="1"/>
    <d v="2012-06-21T15:09:47"/>
    <d v="2012-08-20T15:09:00"/>
    <n v="8"/>
    <d v="2012-06-22T10:09:04"/>
    <n v="0"/>
    <n v="10.15"/>
    <n v="10"/>
    <x v="10"/>
    <n v="0.125"/>
    <n v="0.84929166666666667"/>
    <b v="1"/>
  </r>
  <r>
    <n v="3931"/>
    <n v="1"/>
    <d v="2012-06-21T17:11:32"/>
    <d v="2012-08-20T17:11:00"/>
    <n v="8"/>
    <d v="2012-06-21T21:07:07"/>
    <n v="0"/>
    <n v="21.116666666666667"/>
    <n v="21"/>
    <x v="12"/>
    <n v="0.125"/>
    <n v="0.84929166666666667"/>
    <b v="1"/>
  </r>
  <r>
    <n v="3932"/>
    <n v="1"/>
    <d v="2012-06-21T18:19:35"/>
    <d v="2012-08-20T18:19:00"/>
    <n v="12"/>
    <d v="2012-06-22T11:01:49"/>
    <n v="0"/>
    <n v="11.016666666666667"/>
    <n v="11"/>
    <x v="14"/>
    <n v="8.3333333333333329E-2"/>
    <n v="0.56619444444444444"/>
    <b v="1"/>
  </r>
  <r>
    <n v="3933"/>
    <n v="4"/>
    <d v="2012-06-21T18:31:36"/>
    <d v="2012-08-20T18:31:00"/>
    <n v="12"/>
    <d v="2012-06-23T06:42:16"/>
    <n v="0"/>
    <n v="6.7"/>
    <n v="7"/>
    <x v="18"/>
    <n v="8.3333333333333329E-2"/>
    <n v="1.448055119047619"/>
    <b v="1"/>
  </r>
  <r>
    <n v="3934"/>
    <n v="7"/>
    <d v="2012-06-21T19:54:36"/>
    <d v="2012-08-20T19:54:00"/>
    <n v="24"/>
    <d v="2012-07-02T03:29:14"/>
    <n v="0"/>
    <n v="3.4833333333333334"/>
    <n v="3"/>
    <x v="19"/>
    <n v="4.1666666666666664E-2"/>
    <n v="1.2958049999999997"/>
    <b v="1"/>
  </r>
  <r>
    <n v="3935"/>
    <n v="2"/>
    <d v="2012-06-21T19:45:05"/>
    <d v="2012-08-20T19:45:00"/>
    <n v="10"/>
    <d v="2012-06-23T08:51:06"/>
    <n v="0"/>
    <n v="8.85"/>
    <n v="9"/>
    <x v="4"/>
    <n v="0.1"/>
    <n v="0.84959999999999969"/>
    <b v="1"/>
  </r>
  <r>
    <n v="3936"/>
    <n v="4"/>
    <d v="2012-06-21T19:45:17"/>
    <d v="2012-06-25T01:44:50"/>
    <n v="12"/>
    <s v=""/>
    <n v="0"/>
    <s v="not cancelled"/>
    <s v="not cancelled"/>
    <x v="3"/>
    <n v="8.3333333333333329E-2"/>
    <n v="1.448055119047619"/>
    <b v="0"/>
  </r>
  <r>
    <n v="3937"/>
    <n v="6"/>
    <d v="2012-06-21T21:55:08"/>
    <d v="2012-08-20T21:55:00"/>
    <n v="24"/>
    <d v="2012-06-27T14:26:09"/>
    <n v="0"/>
    <n v="14.433333333333334"/>
    <n v="14"/>
    <x v="7"/>
    <n v="4.1666666666666664E-2"/>
    <n v="0.35218749999999999"/>
    <b v="1"/>
  </r>
  <r>
    <n v="3938"/>
    <n v="11"/>
    <d v="2012-06-21T21:09:00"/>
    <d v="2012-08-20T21:09:00"/>
    <n v="1"/>
    <d v="2012-06-28T13:51:43"/>
    <n v="2"/>
    <n v="13.85"/>
    <n v="14"/>
    <x v="7"/>
    <n v="1"/>
    <n v="1"/>
    <b v="1"/>
  </r>
  <r>
    <n v="3939"/>
    <n v="5"/>
    <d v="2012-06-21T23:28:05"/>
    <d v="2012-08-20T23:28:00"/>
    <n v="24"/>
    <d v="2012-06-23T15:40:18"/>
    <n v="0"/>
    <n v="15.666666666666666"/>
    <n v="16"/>
    <x v="5"/>
    <n v="4.1666666666666664E-2"/>
    <n v="0.2815833333333333"/>
    <b v="1"/>
  </r>
  <r>
    <n v="3940"/>
    <n v="6"/>
    <d v="2012-06-22T00:23:23"/>
    <d v="2012-06-25T00:22:37"/>
    <n v="24"/>
    <s v=""/>
    <n v="0"/>
    <s v="not cancelled"/>
    <s v="not cancelled"/>
    <x v="3"/>
    <n v="4.1666666666666664E-2"/>
    <n v="0.35218749999999999"/>
    <b v="0"/>
  </r>
  <r>
    <n v="3941"/>
    <n v="1"/>
    <d v="2012-06-22T05:29:42"/>
    <d v="2012-08-21T05:29:00"/>
    <n v="12"/>
    <d v="2012-06-23T15:10:48"/>
    <n v="0"/>
    <n v="15.166666666666666"/>
    <n v="15"/>
    <x v="17"/>
    <n v="8.3333333333333329E-2"/>
    <n v="0.56619444444444444"/>
    <b v="1"/>
  </r>
  <r>
    <n v="3942"/>
    <n v="3"/>
    <d v="2012-06-22T05:25:54"/>
    <d v="2012-08-21T05:25:00"/>
    <n v="24"/>
    <d v="2012-06-24T15:25:26"/>
    <n v="0"/>
    <n v="15.416666666666666"/>
    <n v="15"/>
    <x v="17"/>
    <n v="4.1666666666666664E-2"/>
    <n v="0.18133000000000002"/>
    <b v="1"/>
  </r>
  <r>
    <n v="3943"/>
    <n v="5"/>
    <d v="2012-06-22T07:35:23"/>
    <d v="2012-08-21T07:35:00"/>
    <n v="24"/>
    <d v="2012-06-26T10:21:42"/>
    <n v="0"/>
    <n v="10.35"/>
    <n v="10"/>
    <x v="10"/>
    <n v="4.1666666666666664E-2"/>
    <n v="0.2815833333333333"/>
    <b v="1"/>
  </r>
  <r>
    <n v="3944"/>
    <n v="1"/>
    <d v="2012-06-22T12:06:39"/>
    <d v="2012-08-21T12:06:00"/>
    <n v="8"/>
    <d v="2012-06-23T11:14:14"/>
    <n v="0"/>
    <n v="11.233333333333333"/>
    <n v="11"/>
    <x v="14"/>
    <n v="0.125"/>
    <n v="0.84929166666666667"/>
    <b v="1"/>
  </r>
  <r>
    <n v="3945"/>
    <n v="2"/>
    <d v="2012-06-22T12:11:45"/>
    <d v="2012-08-21T12:11:00"/>
    <n v="10"/>
    <d v="2012-06-23T09:04:13"/>
    <n v="0"/>
    <n v="9.0666666666666664"/>
    <n v="9"/>
    <x v="4"/>
    <n v="0.1"/>
    <n v="0.84959999999999969"/>
    <b v="1"/>
  </r>
  <r>
    <n v="3946"/>
    <n v="7"/>
    <d v="2012-06-22T12:54:47"/>
    <d v="2012-08-21T12:54:00"/>
    <n v="24"/>
    <d v="2012-07-02T12:16:02"/>
    <n v="0"/>
    <n v="12.266666666666667"/>
    <n v="12"/>
    <x v="8"/>
    <n v="4.1666666666666664E-2"/>
    <n v="1.2958049999999997"/>
    <b v="1"/>
  </r>
  <r>
    <n v="3947"/>
    <n v="2"/>
    <d v="2012-06-22T12:39:34"/>
    <d v="2012-08-21T12:39:00"/>
    <n v="10"/>
    <d v="2012-06-23T11:56:20"/>
    <n v="0"/>
    <n v="11.933333333333334"/>
    <n v="12"/>
    <x v="8"/>
    <n v="0.1"/>
    <n v="0.84959999999999969"/>
    <b v="1"/>
  </r>
  <r>
    <n v="3948"/>
    <n v="3"/>
    <d v="2012-06-22T13:42:31"/>
    <d v="2012-06-24T14:42:10"/>
    <n v="24"/>
    <s v=""/>
    <n v="0"/>
    <s v="not cancelled"/>
    <s v="not cancelled"/>
    <x v="3"/>
    <n v="4.1666666666666664E-2"/>
    <n v="0.18133000000000002"/>
    <b v="0"/>
  </r>
  <r>
    <n v="3949"/>
    <n v="10"/>
    <d v="2012-06-22T15:45:27"/>
    <d v="2012-08-21T15:45:00"/>
    <n v="1"/>
    <d v="2012-06-30T00:48:52"/>
    <n v="2"/>
    <n v="0.8"/>
    <n v="1"/>
    <x v="23"/>
    <n v="1"/>
    <n v="2.5716000000000001"/>
    <b v="1"/>
  </r>
  <r>
    <n v="3950"/>
    <n v="1"/>
    <d v="2012-06-22T15:56:08"/>
    <d v="2012-06-25T10:55:33"/>
    <n v="8"/>
    <s v=""/>
    <n v="0"/>
    <s v="not cancelled"/>
    <s v="not cancelled"/>
    <x v="3"/>
    <n v="0.125"/>
    <n v="0.84929166666666667"/>
    <b v="0"/>
  </r>
  <r>
    <n v="3951"/>
    <n v="1"/>
    <d v="2012-06-22T15:04:15"/>
    <d v="2012-08-21T15:04:00"/>
    <n v="12"/>
    <d v="2012-06-23T11:36:52"/>
    <n v="0"/>
    <n v="11.6"/>
    <n v="12"/>
    <x v="8"/>
    <n v="8.3333333333333329E-2"/>
    <n v="0.56619444444444444"/>
    <b v="1"/>
  </r>
  <r>
    <n v="3952"/>
    <n v="1"/>
    <d v="2012-06-22T15:27:08"/>
    <d v="2012-08-21T15:27:00"/>
    <n v="12"/>
    <d v="2012-06-24T00:14:33"/>
    <n v="0"/>
    <n v="0.23333333333333334"/>
    <n v="0"/>
    <x v="2"/>
    <n v="8.3333333333333329E-2"/>
    <n v="0.56619444444444444"/>
    <b v="1"/>
  </r>
  <r>
    <n v="3953"/>
    <n v="5"/>
    <d v="2012-06-22T16:29:53"/>
    <d v="2012-08-21T16:29:00"/>
    <n v="24"/>
    <d v="2012-06-26T11:55:50"/>
    <n v="0"/>
    <n v="11.916666666666666"/>
    <n v="12"/>
    <x v="8"/>
    <n v="4.1666666666666664E-2"/>
    <n v="0.2815833333333333"/>
    <b v="1"/>
  </r>
  <r>
    <n v="3954"/>
    <n v="1"/>
    <d v="2012-06-22T16:29:04"/>
    <d v="2012-08-21T16:29:00"/>
    <n v="8"/>
    <d v="2012-06-23T12:06:39"/>
    <n v="0"/>
    <n v="12.1"/>
    <n v="12"/>
    <x v="8"/>
    <n v="0.125"/>
    <n v="0.84929166666666667"/>
    <b v="1"/>
  </r>
  <r>
    <n v="3955"/>
    <n v="2"/>
    <d v="2012-06-22T16:18:36"/>
    <d v="2012-06-24T19:18:27"/>
    <n v="10"/>
    <s v=""/>
    <n v="0"/>
    <s v="not cancelled"/>
    <s v="not cancelled"/>
    <x v="3"/>
    <n v="0.1"/>
    <n v="0.84959999999999969"/>
    <b v="0"/>
  </r>
  <r>
    <n v="3956"/>
    <n v="11"/>
    <d v="2012-06-22T17:20:29"/>
    <d v="2012-08-21T17:20:00"/>
    <n v="1"/>
    <d v="2012-06-29T09:26:28"/>
    <n v="7"/>
    <n v="9.4333333333333336"/>
    <n v="9"/>
    <x v="4"/>
    <n v="1"/>
    <n v="1"/>
    <b v="1"/>
  </r>
  <r>
    <n v="3957"/>
    <n v="1"/>
    <d v="2012-06-22T17:14:25"/>
    <d v="2012-08-21T17:14:00"/>
    <n v="8"/>
    <d v="2012-06-23T10:27:25"/>
    <n v="0"/>
    <n v="10.45"/>
    <n v="10"/>
    <x v="10"/>
    <n v="0.125"/>
    <n v="0.84929166666666667"/>
    <b v="1"/>
  </r>
  <r>
    <n v="3958"/>
    <n v="7"/>
    <d v="2012-06-22T18:02:08"/>
    <d v="2012-08-21T18:02:00"/>
    <n v="24"/>
    <d v="2012-06-27T07:09:20"/>
    <n v="0"/>
    <n v="7.15"/>
    <n v="7"/>
    <x v="18"/>
    <n v="4.1666666666666664E-2"/>
    <n v="1.2958049999999997"/>
    <b v="1"/>
  </r>
  <r>
    <n v="3959"/>
    <n v="7"/>
    <d v="2012-06-22T19:37:23"/>
    <d v="2012-08-21T19:37:00"/>
    <n v="24"/>
    <d v="2012-07-14T09:07:07"/>
    <n v="0"/>
    <n v="9.1166666666666671"/>
    <n v="9"/>
    <x v="4"/>
    <n v="4.1666666666666664E-2"/>
    <n v="1.2958049999999997"/>
    <b v="1"/>
  </r>
  <r>
    <n v="3960"/>
    <n v="1"/>
    <d v="2012-06-22T20:13:17"/>
    <d v="2012-08-21T20:13:00"/>
    <n v="8"/>
    <d v="2012-06-23T08:56:20"/>
    <n v="0"/>
    <n v="8.9333333333333336"/>
    <n v="9"/>
    <x v="4"/>
    <n v="0.125"/>
    <n v="0.84929166666666667"/>
    <b v="1"/>
  </r>
  <r>
    <n v="3961"/>
    <n v="7"/>
    <d v="2012-06-23T01:28:16"/>
    <d v="2012-08-22T01:28:00"/>
    <n v="24"/>
    <d v="2012-08-15T06:44:52"/>
    <n v="0"/>
    <n v="6.7333333333333334"/>
    <n v="7"/>
    <x v="18"/>
    <n v="4.1666666666666664E-2"/>
    <n v="1.2958049999999997"/>
    <b v="1"/>
  </r>
  <r>
    <n v="3962"/>
    <n v="3"/>
    <d v="2012-06-23T05:18:51"/>
    <d v="2012-08-22T05:18:00"/>
    <n v="24"/>
    <d v="2012-06-25T10:03:47"/>
    <n v="0"/>
    <n v="10.050000000000001"/>
    <n v="10"/>
    <x v="10"/>
    <n v="4.1666666666666664E-2"/>
    <n v="0.18133000000000002"/>
    <b v="1"/>
  </r>
  <r>
    <n v="3963"/>
    <n v="6"/>
    <d v="2012-06-23T08:15:43"/>
    <d v="2012-08-22T08:15:00"/>
    <n v="24"/>
    <d v="2012-06-27T17:43:25"/>
    <n v="0"/>
    <n v="17.716666666666665"/>
    <n v="18"/>
    <x v="1"/>
    <n v="4.1666666666666664E-2"/>
    <n v="0.35218749999999999"/>
    <b v="1"/>
  </r>
  <r>
    <n v="3964"/>
    <n v="11"/>
    <d v="2012-06-23T10:07:20"/>
    <d v="2012-06-25T17:06:55"/>
    <n v="1"/>
    <s v=""/>
    <n v="0"/>
    <s v="not cancelled"/>
    <s v="not cancelled"/>
    <x v="3"/>
    <n v="1"/>
    <n v="1"/>
    <b v="0"/>
  </r>
  <r>
    <n v="3965"/>
    <n v="4"/>
    <d v="2012-06-23T10:22:04"/>
    <d v="2012-08-22T10:22:00"/>
    <n v="12"/>
    <d v="2012-06-26T09:25:46"/>
    <n v="0"/>
    <n v="9.4166666666666661"/>
    <n v="9"/>
    <x v="4"/>
    <n v="8.3333333333333329E-2"/>
    <n v="1.448055119047619"/>
    <b v="1"/>
  </r>
  <r>
    <n v="3966"/>
    <n v="6"/>
    <d v="2012-06-23T13:28:51"/>
    <d v="2012-08-22T13:28:00"/>
    <n v="24"/>
    <d v="2012-06-30T07:20:02"/>
    <n v="0"/>
    <n v="7.333333333333333"/>
    <n v="7"/>
    <x v="18"/>
    <n v="4.1666666666666664E-2"/>
    <n v="0.35218749999999999"/>
    <b v="1"/>
  </r>
  <r>
    <n v="3967"/>
    <n v="2"/>
    <d v="2012-06-23T14:04:22"/>
    <d v="2012-08-22T14:04:00"/>
    <n v="10"/>
    <d v="2012-06-25T11:47:52"/>
    <n v="0"/>
    <n v="11.783333333333333"/>
    <n v="12"/>
    <x v="8"/>
    <n v="0.1"/>
    <n v="0.84959999999999969"/>
    <b v="1"/>
  </r>
  <r>
    <n v="3968"/>
    <n v="11"/>
    <d v="2012-06-23T14:06:02"/>
    <d v="2012-08-22T14:06:00"/>
    <n v="1"/>
    <d v="2012-06-30T09:19:15"/>
    <n v="5"/>
    <n v="9.3166666666666664"/>
    <n v="9"/>
    <x v="4"/>
    <n v="1"/>
    <n v="1"/>
    <b v="1"/>
  </r>
  <r>
    <n v="3969"/>
    <n v="1"/>
    <d v="2012-06-23T15:33:06"/>
    <d v="2012-08-22T15:33:00"/>
    <n v="8"/>
    <d v="2012-06-24T20:30:10"/>
    <n v="0"/>
    <n v="20.5"/>
    <n v="21"/>
    <x v="12"/>
    <n v="0.125"/>
    <n v="0.84929166666666667"/>
    <b v="1"/>
  </r>
  <r>
    <n v="3970"/>
    <n v="3"/>
    <d v="2012-06-23T15:19:33"/>
    <d v="2012-08-22T15:19:00"/>
    <n v="24"/>
    <d v="2012-06-25T09:11:01"/>
    <n v="0"/>
    <n v="9.1833333333333336"/>
    <n v="9"/>
    <x v="4"/>
    <n v="4.1666666666666664E-2"/>
    <n v="0.18133000000000002"/>
    <b v="1"/>
  </r>
  <r>
    <n v="3971"/>
    <n v="1"/>
    <d v="2012-06-23T16:22:31"/>
    <d v="2012-08-22T16:22:00"/>
    <n v="8"/>
    <d v="2012-06-24T12:46:47"/>
    <n v="0"/>
    <n v="12.766666666666667"/>
    <n v="13"/>
    <x v="11"/>
    <n v="0.125"/>
    <n v="0.84929166666666667"/>
    <b v="1"/>
  </r>
  <r>
    <n v="3972"/>
    <n v="1"/>
    <d v="2012-06-23T17:50:04"/>
    <d v="2012-08-22T17:50:00"/>
    <n v="12"/>
    <d v="2012-06-24T10:57:21"/>
    <n v="0"/>
    <n v="10.95"/>
    <n v="11"/>
    <x v="14"/>
    <n v="8.3333333333333329E-2"/>
    <n v="0.56619444444444444"/>
    <b v="1"/>
  </r>
  <r>
    <n v="3973"/>
    <n v="2"/>
    <d v="2012-06-23T17:51:05"/>
    <d v="2012-08-22T17:51:00"/>
    <n v="10"/>
    <d v="2012-06-25T10:32:57"/>
    <n v="0"/>
    <n v="10.533333333333333"/>
    <n v="11"/>
    <x v="14"/>
    <n v="0.1"/>
    <n v="0.84959999999999969"/>
    <b v="1"/>
  </r>
  <r>
    <n v="3974"/>
    <n v="1"/>
    <d v="2012-06-23T17:07:09"/>
    <d v="2012-08-22T17:07:00"/>
    <n v="12"/>
    <d v="2012-06-24T06:34:16"/>
    <n v="0"/>
    <n v="6.5666666666666664"/>
    <n v="7"/>
    <x v="18"/>
    <n v="8.3333333333333329E-2"/>
    <n v="0.56619444444444444"/>
    <b v="1"/>
  </r>
  <r>
    <n v="3975"/>
    <n v="1"/>
    <d v="2012-06-23T17:03:23"/>
    <d v="2012-08-22T17:03:00"/>
    <n v="12"/>
    <d v="2012-06-24T10:43:32"/>
    <n v="0"/>
    <n v="10.716666666666667"/>
    <n v="11"/>
    <x v="14"/>
    <n v="8.3333333333333329E-2"/>
    <n v="0.56619444444444444"/>
    <b v="1"/>
  </r>
  <r>
    <n v="3976"/>
    <n v="6"/>
    <d v="2012-06-23T18:49:40"/>
    <d v="2012-08-22T18:49:00"/>
    <n v="24"/>
    <d v="2012-06-27T10:31:22"/>
    <n v="0"/>
    <n v="10.516666666666667"/>
    <n v="11"/>
    <x v="14"/>
    <n v="4.1666666666666664E-2"/>
    <n v="0.35218749999999999"/>
    <b v="1"/>
  </r>
  <r>
    <n v="3977"/>
    <n v="4"/>
    <d v="2012-06-23T18:41:38"/>
    <d v="2012-08-22T18:41:00"/>
    <n v="12"/>
    <d v="2012-06-25T15:37:06"/>
    <n v="0"/>
    <n v="15.616666666666667"/>
    <n v="16"/>
    <x v="5"/>
    <n v="8.3333333333333329E-2"/>
    <n v="1.448055119047619"/>
    <b v="1"/>
  </r>
  <r>
    <n v="3978"/>
    <n v="7"/>
    <d v="2012-06-23T18:23:46"/>
    <d v="2012-08-22T18:23:00"/>
    <n v="24"/>
    <d v="2012-06-29T02:49:39"/>
    <n v="0"/>
    <n v="2.8166666666666664"/>
    <n v="3"/>
    <x v="19"/>
    <n v="4.1666666666666664E-2"/>
    <n v="1.2958049999999997"/>
    <b v="1"/>
  </r>
  <r>
    <n v="3979"/>
    <n v="1"/>
    <d v="2012-06-23T19:02:03"/>
    <d v="2012-08-22T19:02:00"/>
    <n v="12"/>
    <d v="2012-06-24T08:05:46"/>
    <n v="0"/>
    <n v="8.0833333333333339"/>
    <n v="8"/>
    <x v="13"/>
    <n v="8.3333333333333329E-2"/>
    <n v="0.56619444444444444"/>
    <b v="1"/>
  </r>
  <r>
    <n v="3980"/>
    <n v="2"/>
    <d v="2012-06-23T19:49:05"/>
    <d v="2012-08-22T19:49:00"/>
    <n v="10"/>
    <d v="2012-06-26T03:27:19"/>
    <n v="0"/>
    <n v="3.45"/>
    <n v="3"/>
    <x v="19"/>
    <n v="0.1"/>
    <n v="0.84959999999999969"/>
    <b v="1"/>
  </r>
  <r>
    <n v="3981"/>
    <n v="5"/>
    <d v="2012-06-24T03:01:25"/>
    <d v="2012-08-23T03:01:00"/>
    <n v="24"/>
    <d v="2012-06-27T04:52:08"/>
    <n v="0"/>
    <n v="4.8666666666666671"/>
    <n v="5"/>
    <x v="22"/>
    <n v="4.1666666666666664E-2"/>
    <n v="0.2815833333333333"/>
    <b v="1"/>
  </r>
  <r>
    <n v="3982"/>
    <n v="2"/>
    <d v="2012-06-24T06:03:43"/>
    <d v="2012-08-23T06:03:00"/>
    <n v="10"/>
    <d v="2012-06-26T10:31:19"/>
    <n v="0"/>
    <n v="10.516666666666667"/>
    <n v="11"/>
    <x v="14"/>
    <n v="0.1"/>
    <n v="0.84959999999999969"/>
    <b v="1"/>
  </r>
  <r>
    <n v="3983"/>
    <n v="2"/>
    <d v="2012-06-24T06:20:12"/>
    <d v="2012-08-23T06:20:00"/>
    <n v="10"/>
    <d v="2012-06-26T15:58:47"/>
    <n v="0"/>
    <n v="15.966666666666667"/>
    <n v="16"/>
    <x v="5"/>
    <n v="0.1"/>
    <n v="0.84959999999999969"/>
    <b v="1"/>
  </r>
  <r>
    <n v="3984"/>
    <n v="9"/>
    <d v="2012-06-24T09:14:02"/>
    <d v="2012-08-23T09:14:00"/>
    <n v="5"/>
    <d v="2012-06-27T11:57:55"/>
    <n v="0"/>
    <n v="11.95"/>
    <n v="12"/>
    <x v="8"/>
    <n v="0.2"/>
    <n v="5.6740000000000004"/>
    <b v="1"/>
  </r>
  <r>
    <n v="3985"/>
    <n v="4"/>
    <d v="2012-06-24T12:10:23"/>
    <d v="2012-08-23T12:10:00"/>
    <n v="12"/>
    <d v="2012-06-27T03:25:29"/>
    <n v="0"/>
    <n v="3.4166666666666665"/>
    <n v="3"/>
    <x v="19"/>
    <n v="8.3333333333333329E-2"/>
    <n v="1.448055119047619"/>
    <b v="1"/>
  </r>
  <r>
    <n v="3986"/>
    <n v="7"/>
    <d v="2012-06-24T12:02:22"/>
    <d v="2012-06-28T03:02:00"/>
    <n v="24"/>
    <s v=""/>
    <n v="0"/>
    <s v="not cancelled"/>
    <s v="not cancelled"/>
    <x v="3"/>
    <n v="4.1666666666666664E-2"/>
    <n v="1.2958049999999997"/>
    <b v="0"/>
  </r>
  <r>
    <n v="3987"/>
    <n v="1"/>
    <d v="2012-06-24T14:05:42"/>
    <d v="2012-08-23T14:05:00"/>
    <n v="8"/>
    <d v="2012-06-25T15:40:01"/>
    <n v="0"/>
    <n v="15.666666666666666"/>
    <n v="16"/>
    <x v="5"/>
    <n v="0.125"/>
    <n v="0.84929166666666667"/>
    <b v="1"/>
  </r>
  <r>
    <n v="3988"/>
    <n v="1"/>
    <d v="2012-06-24T14:53:57"/>
    <d v="2012-08-23T14:53:00"/>
    <n v="12"/>
    <d v="2012-06-25T16:37:48"/>
    <n v="0"/>
    <n v="16.616666666666667"/>
    <n v="17"/>
    <x v="20"/>
    <n v="8.3333333333333329E-2"/>
    <n v="0.56619444444444444"/>
    <b v="1"/>
  </r>
  <r>
    <n v="3989"/>
    <n v="7"/>
    <d v="2012-06-24T14:56:44"/>
    <d v="2012-08-23T14:56:00"/>
    <n v="24"/>
    <d v="2012-07-10T15:22:24"/>
    <n v="0"/>
    <n v="15.366666666666667"/>
    <n v="15"/>
    <x v="17"/>
    <n v="4.1666666666666664E-2"/>
    <n v="1.2958049999999997"/>
    <b v="1"/>
  </r>
  <r>
    <n v="3990"/>
    <n v="1"/>
    <d v="2012-06-24T18:30:07"/>
    <d v="2012-08-23T18:30:00"/>
    <n v="8"/>
    <d v="2012-06-24T21:14:56"/>
    <n v="0"/>
    <n v="21.233333333333334"/>
    <n v="21"/>
    <x v="12"/>
    <n v="0.125"/>
    <n v="0.84929166666666667"/>
    <b v="1"/>
  </r>
  <r>
    <n v="3991"/>
    <n v="6"/>
    <d v="2012-06-24T20:53:27"/>
    <d v="2012-08-23T20:53:00"/>
    <n v="24"/>
    <d v="2012-07-06T08:10:57"/>
    <n v="0"/>
    <n v="8.1666666666666661"/>
    <n v="8"/>
    <x v="13"/>
    <n v="4.1666666666666664E-2"/>
    <n v="0.35218749999999999"/>
    <b v="1"/>
  </r>
  <r>
    <n v="3992"/>
    <n v="2"/>
    <d v="2012-06-24T21:14:35"/>
    <d v="2012-08-23T21:14:00"/>
    <n v="10"/>
    <d v="2012-06-25T14:05:27"/>
    <n v="0"/>
    <n v="14.083333333333334"/>
    <n v="14"/>
    <x v="7"/>
    <n v="0.1"/>
    <n v="0.84959999999999969"/>
    <b v="1"/>
  </r>
  <r>
    <n v="3993"/>
    <n v="3"/>
    <d v="2012-06-25T05:58:17"/>
    <d v="2012-08-24T05:58:00"/>
    <n v="24"/>
    <d v="2012-06-27T23:03:26"/>
    <n v="0"/>
    <n v="23.05"/>
    <n v="23"/>
    <x v="0"/>
    <n v="4.1666666666666664E-2"/>
    <n v="0.18133000000000002"/>
    <b v="1"/>
  </r>
  <r>
    <n v="3994"/>
    <n v="11"/>
    <d v="2012-06-25T06:54:27"/>
    <d v="2012-08-24T06:54:00"/>
    <n v="1"/>
    <d v="2012-07-02T07:48:20"/>
    <n v="4"/>
    <n v="7.8"/>
    <n v="8"/>
    <x v="13"/>
    <n v="1"/>
    <n v="1"/>
    <b v="1"/>
  </r>
  <r>
    <n v="3995"/>
    <n v="1"/>
    <d v="2012-06-25T07:43:52"/>
    <d v="2012-08-24T07:43:00"/>
    <n v="8"/>
    <d v="2012-06-26T14:29:36"/>
    <n v="0"/>
    <n v="14.483333333333333"/>
    <n v="14"/>
    <x v="7"/>
    <n v="0.125"/>
    <n v="0.84929166666666667"/>
    <b v="1"/>
  </r>
  <r>
    <n v="3996"/>
    <n v="11"/>
    <d v="2012-06-25T07:36:49"/>
    <d v="2012-08-24T07:36:00"/>
    <n v="1"/>
    <d v="2012-07-02T14:56:30"/>
    <n v="6"/>
    <n v="14.933333333333334"/>
    <n v="15"/>
    <x v="17"/>
    <n v="1"/>
    <n v="1"/>
    <b v="1"/>
  </r>
  <r>
    <n v="3997"/>
    <n v="3"/>
    <d v="2012-06-25T08:15:42"/>
    <d v="2012-08-24T08:15:00"/>
    <n v="24"/>
    <d v="2012-06-27T17:29:09"/>
    <n v="0"/>
    <n v="17.483333333333334"/>
    <n v="17"/>
    <x v="20"/>
    <n v="4.1666666666666664E-2"/>
    <n v="0.18133000000000002"/>
    <b v="1"/>
  </r>
  <r>
    <n v="3998"/>
    <n v="11"/>
    <d v="2012-06-25T08:49:49"/>
    <d v="2012-08-24T08:49:00"/>
    <n v="1"/>
    <d v="2012-07-02T16:57:22"/>
    <n v="0"/>
    <n v="16.95"/>
    <n v="17"/>
    <x v="20"/>
    <n v="1"/>
    <n v="1"/>
    <b v="1"/>
  </r>
  <r>
    <n v="3999"/>
    <n v="3"/>
    <d v="2012-06-25T08:27:45"/>
    <d v="2012-08-24T08:27:00"/>
    <n v="24"/>
    <d v="2012-06-27T10:48:20"/>
    <n v="0"/>
    <n v="10.8"/>
    <n v="11"/>
    <x v="14"/>
    <n v="4.1666666666666664E-2"/>
    <n v="0.18133000000000002"/>
    <b v="1"/>
  </r>
  <r>
    <n v="4000"/>
    <n v="1"/>
    <d v="2012-06-25T08:50:11"/>
    <d v="2012-08-24T08:50:00"/>
    <n v="8"/>
    <d v="2012-06-26T17:28:45"/>
    <n v="0"/>
    <n v="17.466666666666665"/>
    <n v="17"/>
    <x v="20"/>
    <n v="0.125"/>
    <n v="0.84929166666666667"/>
    <b v="1"/>
  </r>
  <r>
    <n v="4001"/>
    <n v="7"/>
    <d v="2012-06-25T08:48:38"/>
    <d v="2012-08-24T08:48:00"/>
    <n v="24"/>
    <d v="2012-07-04T10:10:31"/>
    <n v="0"/>
    <n v="10.166666666666666"/>
    <n v="10"/>
    <x v="10"/>
    <n v="4.1666666666666664E-2"/>
    <n v="1.2958049999999997"/>
    <b v="1"/>
  </r>
  <r>
    <n v="4002"/>
    <n v="3"/>
    <d v="2012-06-25T08:42:14"/>
    <d v="2012-08-24T08:42:00"/>
    <n v="24"/>
    <d v="2012-06-27T17:55:35"/>
    <n v="0"/>
    <n v="17.916666666666668"/>
    <n v="18"/>
    <x v="1"/>
    <n v="4.1666666666666664E-2"/>
    <n v="0.18133000000000002"/>
    <b v="1"/>
  </r>
  <r>
    <n v="4003"/>
    <n v="2"/>
    <d v="2012-06-25T08:32:47"/>
    <d v="2012-08-24T08:32:00"/>
    <n v="10"/>
    <d v="2012-06-25T13:48:42"/>
    <n v="0"/>
    <n v="13.8"/>
    <n v="14"/>
    <x v="7"/>
    <n v="0.1"/>
    <n v="0.84959999999999969"/>
    <b v="1"/>
  </r>
  <r>
    <n v="4004"/>
    <n v="1"/>
    <d v="2012-06-25T09:33:00"/>
    <d v="2012-08-24T09:33:00"/>
    <n v="8"/>
    <d v="2012-06-26T13:27:47"/>
    <n v="0"/>
    <n v="13.45"/>
    <n v="13"/>
    <x v="11"/>
    <n v="0.125"/>
    <n v="0.84929166666666667"/>
    <b v="1"/>
  </r>
  <r>
    <n v="4005"/>
    <n v="9"/>
    <d v="2012-06-25T09:29:59"/>
    <d v="2012-08-24T09:29:00"/>
    <n v="5"/>
    <d v="2012-06-28T11:34:21"/>
    <n v="0"/>
    <n v="11.566666666666666"/>
    <n v="12"/>
    <x v="8"/>
    <n v="0.2"/>
    <n v="5.6740000000000004"/>
    <b v="1"/>
  </r>
  <r>
    <n v="4006"/>
    <n v="8"/>
    <d v="2012-06-25T09:43:21"/>
    <d v="2012-08-24T09:43:00"/>
    <n v="3"/>
    <d v="2012-06-29T11:41:24"/>
    <n v="0"/>
    <n v="11.683333333333334"/>
    <n v="12"/>
    <x v="8"/>
    <n v="0.33333333333333331"/>
    <n v="0.29998222222222221"/>
    <b v="1"/>
  </r>
  <r>
    <n v="4007"/>
    <n v="5"/>
    <d v="2012-06-25T09:38:39"/>
    <d v="2012-08-24T09:38:00"/>
    <n v="24"/>
    <d v="2012-06-27T16:28:56"/>
    <n v="0"/>
    <n v="16.466666666666665"/>
    <n v="16"/>
    <x v="5"/>
    <n v="4.1666666666666664E-2"/>
    <n v="0.2815833333333333"/>
    <b v="1"/>
  </r>
  <r>
    <n v="4008"/>
    <n v="3"/>
    <d v="2012-06-25T09:15:09"/>
    <d v="2012-06-27T14:15:00"/>
    <n v="24"/>
    <d v="2012-06-26T11:00:04"/>
    <n v="0"/>
    <n v="11"/>
    <n v="11"/>
    <x v="14"/>
    <n v="4.1666666666666664E-2"/>
    <n v="0.18133000000000002"/>
    <b v="1"/>
  </r>
  <r>
    <n v="4009"/>
    <n v="4"/>
    <d v="2012-06-25T11:53:24"/>
    <d v="2012-08-24T11:53:00"/>
    <n v="12"/>
    <d v="2012-06-27T12:58:25"/>
    <n v="0"/>
    <n v="12.966666666666667"/>
    <n v="13"/>
    <x v="11"/>
    <n v="8.3333333333333329E-2"/>
    <n v="1.448055119047619"/>
    <b v="1"/>
  </r>
  <r>
    <n v="4010"/>
    <n v="8"/>
    <d v="2012-06-25T11:37:34"/>
    <d v="2012-08-24T11:37:00"/>
    <n v="3"/>
    <d v="2012-07-02T11:56:06"/>
    <n v="2"/>
    <n v="11.933333333333334"/>
    <n v="12"/>
    <x v="8"/>
    <n v="0.33333333333333331"/>
    <n v="0.29998222222222221"/>
    <b v="1"/>
  </r>
  <r>
    <n v="4011"/>
    <n v="3"/>
    <d v="2012-06-25T11:30:15"/>
    <d v="2012-08-24T11:30:00"/>
    <n v="24"/>
    <d v="2012-06-27T12:11:17"/>
    <n v="0"/>
    <n v="12.183333333333334"/>
    <n v="12"/>
    <x v="8"/>
    <n v="4.1666666666666664E-2"/>
    <n v="0.18133000000000002"/>
    <b v="1"/>
  </r>
  <r>
    <n v="4012"/>
    <n v="5"/>
    <d v="2012-06-25T11:47:18"/>
    <d v="2012-06-29T18:46:35"/>
    <n v="24"/>
    <s v=""/>
    <n v="0"/>
    <s v="not cancelled"/>
    <s v="not cancelled"/>
    <x v="3"/>
    <n v="4.1666666666666664E-2"/>
    <n v="0.2815833333333333"/>
    <b v="0"/>
  </r>
  <r>
    <n v="4013"/>
    <n v="5"/>
    <d v="2012-06-25T13:31:34"/>
    <d v="2012-08-24T13:31:00"/>
    <n v="24"/>
    <d v="2012-06-29T15:37:16"/>
    <n v="0"/>
    <n v="15.616666666666667"/>
    <n v="16"/>
    <x v="5"/>
    <n v="4.1666666666666664E-2"/>
    <n v="0.2815833333333333"/>
    <b v="1"/>
  </r>
  <r>
    <n v="4014"/>
    <n v="1"/>
    <d v="2012-06-25T13:24:31"/>
    <d v="2012-06-28T15:24:22"/>
    <n v="8"/>
    <s v=""/>
    <n v="0"/>
    <s v="not cancelled"/>
    <s v="not cancelled"/>
    <x v="3"/>
    <n v="0.125"/>
    <n v="0.84929166666666667"/>
    <b v="0"/>
  </r>
  <r>
    <n v="4015"/>
    <n v="3"/>
    <d v="2012-06-25T14:17:45"/>
    <d v="2012-08-24T14:17:00"/>
    <n v="24"/>
    <d v="2012-06-28T17:25:14"/>
    <n v="0"/>
    <n v="17.416666666666668"/>
    <n v="17"/>
    <x v="20"/>
    <n v="4.1666666666666664E-2"/>
    <n v="0.18133000000000002"/>
    <b v="1"/>
  </r>
  <r>
    <n v="4016"/>
    <n v="2"/>
    <d v="2012-06-25T14:04:32"/>
    <d v="2012-08-24T14:04:00"/>
    <n v="10"/>
    <d v="2012-06-26T13:34:31"/>
    <n v="0"/>
    <n v="13.566666666666666"/>
    <n v="14"/>
    <x v="7"/>
    <n v="0.1"/>
    <n v="0.84959999999999969"/>
    <b v="1"/>
  </r>
  <r>
    <n v="4017"/>
    <n v="4"/>
    <d v="2012-06-25T14:57:04"/>
    <d v="2012-08-24T14:57:00"/>
    <n v="12"/>
    <d v="2012-06-29T09:24:27"/>
    <n v="0"/>
    <n v="9.4"/>
    <n v="9"/>
    <x v="4"/>
    <n v="8.3333333333333329E-2"/>
    <n v="1.448055119047619"/>
    <b v="1"/>
  </r>
  <r>
    <n v="4018"/>
    <n v="1"/>
    <d v="2012-06-25T14:00:28"/>
    <d v="2012-08-24T14:00:00"/>
    <n v="8"/>
    <d v="2012-06-25T18:18:05"/>
    <n v="0"/>
    <n v="18.3"/>
    <n v="18"/>
    <x v="1"/>
    <n v="0.125"/>
    <n v="0.84929166666666667"/>
    <b v="1"/>
  </r>
  <r>
    <n v="4019"/>
    <n v="4"/>
    <d v="2012-06-25T16:35:07"/>
    <d v="2012-08-24T16:35:00"/>
    <n v="12"/>
    <d v="2012-06-28T15:28:50"/>
    <n v="0"/>
    <n v="15.466666666666667"/>
    <n v="15"/>
    <x v="17"/>
    <n v="8.3333333333333329E-2"/>
    <n v="1.448055119047619"/>
    <b v="1"/>
  </r>
  <r>
    <n v="4020"/>
    <n v="7"/>
    <d v="2012-06-25T17:48:36"/>
    <d v="2012-08-24T17:48:00"/>
    <n v="24"/>
    <d v="2012-07-05T09:29:15"/>
    <n v="0"/>
    <n v="9.4833333333333325"/>
    <n v="9"/>
    <x v="4"/>
    <n v="4.1666666666666664E-2"/>
    <n v="1.2958049999999997"/>
    <b v="1"/>
  </r>
  <r>
    <n v="4021"/>
    <n v="1"/>
    <d v="2012-06-25T18:08:10"/>
    <d v="2012-08-24T18:08:00"/>
    <n v="8"/>
    <d v="2012-06-26T07:40:25"/>
    <n v="0"/>
    <n v="7.666666666666667"/>
    <n v="8"/>
    <x v="13"/>
    <n v="0.125"/>
    <n v="0.84929166666666667"/>
    <b v="1"/>
  </r>
  <r>
    <n v="4022"/>
    <n v="4"/>
    <d v="2012-06-25T18:58:34"/>
    <d v="2012-06-28T03:57:40"/>
    <n v="12"/>
    <s v=""/>
    <n v="0"/>
    <s v="not cancelled"/>
    <s v="not cancelled"/>
    <x v="3"/>
    <n v="8.3333333333333329E-2"/>
    <n v="1.448055119047619"/>
    <b v="0"/>
  </r>
  <r>
    <n v="4023"/>
    <n v="6"/>
    <d v="2012-06-25T18:55:27"/>
    <d v="2012-08-24T18:55:00"/>
    <n v="24"/>
    <d v="2012-06-29T07:55:17"/>
    <n v="0"/>
    <n v="7.916666666666667"/>
    <n v="8"/>
    <x v="13"/>
    <n v="4.1666666666666664E-2"/>
    <n v="0.35218749999999999"/>
    <b v="1"/>
  </r>
  <r>
    <n v="4024"/>
    <n v="7"/>
    <d v="2012-06-25T19:33:34"/>
    <d v="2012-08-24T19:33:00"/>
    <n v="24"/>
    <d v="2012-07-05T08:13:20"/>
    <n v="0"/>
    <n v="8.2166666666666668"/>
    <n v="8"/>
    <x v="13"/>
    <n v="4.1666666666666664E-2"/>
    <n v="1.2958049999999997"/>
    <b v="1"/>
  </r>
  <r>
    <n v="4025"/>
    <n v="1"/>
    <d v="2012-06-25T20:54:56"/>
    <d v="2012-08-24T20:54:00"/>
    <n v="12"/>
    <d v="2012-06-26T12:50:06"/>
    <n v="0"/>
    <n v="12.833333333333334"/>
    <n v="13"/>
    <x v="11"/>
    <n v="8.3333333333333329E-2"/>
    <n v="0.56619444444444444"/>
    <b v="1"/>
  </r>
  <r>
    <n v="4026"/>
    <n v="6"/>
    <d v="2012-06-25T23:01:13"/>
    <d v="2012-06-28T15:01:10"/>
    <n v="24"/>
    <s v=""/>
    <n v="0"/>
    <s v="not cancelled"/>
    <s v="not cancelled"/>
    <x v="3"/>
    <n v="4.1666666666666664E-2"/>
    <n v="0.35218749999999999"/>
    <b v="0"/>
  </r>
  <r>
    <n v="4027"/>
    <n v="6"/>
    <d v="2012-06-25T23:21:21"/>
    <d v="2012-08-24T23:21:00"/>
    <n v="24"/>
    <d v="2012-06-29T13:44:17"/>
    <n v="0"/>
    <n v="13.733333333333333"/>
    <n v="14"/>
    <x v="7"/>
    <n v="4.1666666666666664E-2"/>
    <n v="0.35218749999999999"/>
    <b v="1"/>
  </r>
  <r>
    <n v="4028"/>
    <n v="6"/>
    <d v="2012-06-25T23:18:28"/>
    <d v="2012-06-29T15:17:42"/>
    <n v="24"/>
    <s v=""/>
    <n v="0"/>
    <s v="not cancelled"/>
    <s v="not cancelled"/>
    <x v="3"/>
    <n v="4.1666666666666664E-2"/>
    <n v="0.35218749999999999"/>
    <b v="0"/>
  </r>
  <r>
    <n v="4029"/>
    <n v="3"/>
    <d v="2012-06-26T00:32:14"/>
    <d v="2012-08-25T00:32:00"/>
    <n v="24"/>
    <d v="2012-06-27T14:13:35"/>
    <n v="0"/>
    <n v="14.216666666666667"/>
    <n v="14"/>
    <x v="7"/>
    <n v="4.1666666666666664E-2"/>
    <n v="0.18133000000000002"/>
    <b v="1"/>
  </r>
  <r>
    <n v="4030"/>
    <n v="6"/>
    <d v="2012-06-26T00:30:06"/>
    <d v="2012-08-25T00:30:00"/>
    <n v="24"/>
    <d v="2012-07-01T14:51:29"/>
    <n v="0"/>
    <n v="14.85"/>
    <n v="15"/>
    <x v="17"/>
    <n v="4.1666666666666664E-2"/>
    <n v="0.35218749999999999"/>
    <b v="1"/>
  </r>
  <r>
    <n v="4031"/>
    <n v="10"/>
    <d v="2012-06-26T04:12:51"/>
    <d v="2012-08-25T04:12:00"/>
    <n v="1"/>
    <d v="2012-06-28T18:35:13"/>
    <n v="0"/>
    <n v="18.583333333333332"/>
    <n v="19"/>
    <x v="6"/>
    <n v="1"/>
    <n v="2.5716000000000001"/>
    <b v="1"/>
  </r>
  <r>
    <n v="4032"/>
    <n v="10"/>
    <d v="2012-06-26T04:53:47"/>
    <d v="2012-08-25T04:53:00"/>
    <n v="1"/>
    <d v="2012-06-27T03:49:07"/>
    <n v="0"/>
    <n v="3.8166666666666664"/>
    <n v="4"/>
    <x v="24"/>
    <n v="1"/>
    <n v="2.5716000000000001"/>
    <b v="1"/>
  </r>
  <r>
    <n v="4033"/>
    <n v="5"/>
    <d v="2012-06-26T05:05:55"/>
    <d v="2012-08-25T05:05:00"/>
    <n v="24"/>
    <d v="2012-07-01T14:16:00"/>
    <n v="0"/>
    <n v="14.266666666666667"/>
    <n v="14"/>
    <x v="7"/>
    <n v="4.1666666666666664E-2"/>
    <n v="0.2815833333333333"/>
    <b v="1"/>
  </r>
  <r>
    <n v="4034"/>
    <n v="3"/>
    <d v="2012-06-26T09:14:51"/>
    <d v="2012-08-25T09:14:00"/>
    <n v="24"/>
    <d v="2012-06-27T15:50:11"/>
    <n v="0"/>
    <n v="15.833333333333334"/>
    <n v="16"/>
    <x v="5"/>
    <n v="4.1666666666666664E-2"/>
    <n v="0.18133000000000002"/>
    <b v="1"/>
  </r>
  <r>
    <n v="4035"/>
    <n v="4"/>
    <d v="2012-06-26T09:21:07"/>
    <d v="2012-08-25T09:21:00"/>
    <n v="12"/>
    <d v="2012-06-27T13:23:10"/>
    <n v="0"/>
    <n v="13.383333333333333"/>
    <n v="13"/>
    <x v="11"/>
    <n v="8.3333333333333329E-2"/>
    <n v="1.448055119047619"/>
    <b v="1"/>
  </r>
  <r>
    <n v="4036"/>
    <n v="9"/>
    <d v="2012-06-26T09:47:32"/>
    <d v="2012-08-25T09:47:00"/>
    <n v="5"/>
    <d v="2012-06-29T13:44:21"/>
    <n v="0"/>
    <n v="13.733333333333333"/>
    <n v="14"/>
    <x v="7"/>
    <n v="0.2"/>
    <n v="5.6740000000000004"/>
    <b v="1"/>
  </r>
  <r>
    <n v="4037"/>
    <n v="9"/>
    <d v="2012-06-26T09:20:15"/>
    <d v="2012-08-25T09:20:00"/>
    <n v="5"/>
    <d v="2012-06-29T18:55:53"/>
    <n v="0"/>
    <n v="18.916666666666668"/>
    <n v="19"/>
    <x v="6"/>
    <n v="0.2"/>
    <n v="5.6740000000000004"/>
    <b v="1"/>
  </r>
  <r>
    <n v="4038"/>
    <n v="4"/>
    <d v="2012-06-26T10:04:03"/>
    <d v="2012-08-25T10:04:00"/>
    <n v="12"/>
    <d v="2012-06-29T07:54:11"/>
    <n v="0"/>
    <n v="7.9"/>
    <n v="8"/>
    <x v="13"/>
    <n v="8.3333333333333329E-2"/>
    <n v="1.448055119047619"/>
    <b v="1"/>
  </r>
  <r>
    <n v="4039"/>
    <n v="3"/>
    <d v="2012-06-26T11:43:36"/>
    <d v="2012-08-25T11:43:00"/>
    <n v="24"/>
    <d v="2012-06-28T19:35:10"/>
    <n v="0"/>
    <n v="19.583333333333332"/>
    <n v="20"/>
    <x v="15"/>
    <n v="4.1666666666666664E-2"/>
    <n v="0.18133000000000002"/>
    <b v="1"/>
  </r>
  <r>
    <n v="4040"/>
    <n v="3"/>
    <d v="2012-06-26T11:40:42"/>
    <d v="2012-06-30T01:39:44"/>
    <n v="24"/>
    <s v=""/>
    <n v="0"/>
    <s v="not cancelled"/>
    <s v="not cancelled"/>
    <x v="3"/>
    <n v="4.1666666666666664E-2"/>
    <n v="0.18133000000000002"/>
    <b v="0"/>
  </r>
  <r>
    <n v="4041"/>
    <n v="4"/>
    <d v="2012-06-26T12:18:39"/>
    <d v="2012-08-25T12:18:00"/>
    <n v="12"/>
    <d v="2012-06-28T15:00:07"/>
    <n v="0"/>
    <n v="15"/>
    <n v="15"/>
    <x v="17"/>
    <n v="8.3333333333333329E-2"/>
    <n v="1.448055119047619"/>
    <b v="1"/>
  </r>
  <r>
    <n v="4042"/>
    <n v="1"/>
    <d v="2012-06-26T13:16:08"/>
    <d v="2012-06-29T20:15:12"/>
    <n v="12"/>
    <s v=""/>
    <n v="0"/>
    <s v="not cancelled"/>
    <s v="not cancelled"/>
    <x v="3"/>
    <n v="8.3333333333333329E-2"/>
    <n v="0.56619444444444444"/>
    <b v="0"/>
  </r>
  <r>
    <n v="4043"/>
    <n v="1"/>
    <d v="2012-06-26T13:00:51"/>
    <d v="2012-08-25T13:00:00"/>
    <n v="12"/>
    <d v="2012-06-27T10:47:34"/>
    <n v="0"/>
    <n v="10.783333333333333"/>
    <n v="11"/>
    <x v="14"/>
    <n v="8.3333333333333329E-2"/>
    <n v="0.56619444444444444"/>
    <b v="1"/>
  </r>
  <r>
    <n v="4044"/>
    <n v="8"/>
    <d v="2012-06-26T14:07:48"/>
    <d v="2012-08-25T14:07:00"/>
    <n v="3"/>
    <d v="2012-07-03T09:23:19"/>
    <n v="1"/>
    <n v="9.3833333333333329"/>
    <n v="9"/>
    <x v="4"/>
    <n v="0.33333333333333331"/>
    <n v="0.29998222222222221"/>
    <b v="1"/>
  </r>
  <r>
    <n v="4045"/>
    <n v="4"/>
    <d v="2012-06-26T14:07:03"/>
    <d v="2012-08-25T14:07:00"/>
    <n v="12"/>
    <d v="2012-06-30T18:33:43"/>
    <n v="0"/>
    <n v="18.55"/>
    <n v="19"/>
    <x v="6"/>
    <n v="8.3333333333333329E-2"/>
    <n v="1.448055119047619"/>
    <b v="1"/>
  </r>
  <r>
    <n v="4046"/>
    <n v="1"/>
    <d v="2012-06-26T16:35:13"/>
    <d v="2012-08-25T16:35:00"/>
    <n v="8"/>
    <d v="2012-06-26T18:33:29"/>
    <n v="0"/>
    <n v="18.55"/>
    <n v="19"/>
    <x v="6"/>
    <n v="0.125"/>
    <n v="0.84929166666666667"/>
    <b v="1"/>
  </r>
  <r>
    <n v="4047"/>
    <n v="1"/>
    <d v="2012-06-26T17:18:47"/>
    <d v="2012-08-25T17:18:00"/>
    <n v="8"/>
    <d v="2012-06-27T10:12:52"/>
    <n v="0"/>
    <n v="10.199999999999999"/>
    <n v="10"/>
    <x v="10"/>
    <n v="0.125"/>
    <n v="0.84929166666666667"/>
    <b v="1"/>
  </r>
  <r>
    <n v="4048"/>
    <n v="2"/>
    <d v="2012-06-26T17:35:28"/>
    <d v="2012-08-25T17:35:00"/>
    <n v="10"/>
    <d v="2012-06-28T16:40:31"/>
    <n v="0"/>
    <n v="16.666666666666668"/>
    <n v="17"/>
    <x v="20"/>
    <n v="0.1"/>
    <n v="0.84959999999999969"/>
    <b v="1"/>
  </r>
  <r>
    <n v="4049"/>
    <n v="1"/>
    <d v="2012-06-26T17:29:32"/>
    <d v="2012-08-25T17:29:00"/>
    <n v="8"/>
    <d v="2012-06-26T21:21:02"/>
    <n v="0"/>
    <n v="21.35"/>
    <n v="21"/>
    <x v="12"/>
    <n v="0.125"/>
    <n v="0.84929166666666667"/>
    <b v="1"/>
  </r>
  <r>
    <n v="4050"/>
    <n v="1"/>
    <d v="2012-06-26T18:01:49"/>
    <d v="2012-08-25T18:01:00"/>
    <n v="12"/>
    <d v="2012-06-27T13:09:43"/>
    <n v="0"/>
    <n v="13.15"/>
    <n v="13"/>
    <x v="11"/>
    <n v="8.3333333333333329E-2"/>
    <n v="0.56619444444444444"/>
    <b v="1"/>
  </r>
  <r>
    <n v="4051"/>
    <n v="6"/>
    <d v="2012-06-26T18:13:23"/>
    <d v="2012-06-29T10:12:55"/>
    <n v="24"/>
    <s v=""/>
    <n v="0"/>
    <s v="not cancelled"/>
    <s v="not cancelled"/>
    <x v="3"/>
    <n v="4.1666666666666664E-2"/>
    <n v="0.35218749999999999"/>
    <b v="0"/>
  </r>
  <r>
    <n v="4052"/>
    <n v="7"/>
    <d v="2012-06-26T18:34:11"/>
    <d v="2012-06-29T15:33:20"/>
    <n v="24"/>
    <s v=""/>
    <n v="0"/>
    <s v="not cancelled"/>
    <s v="not cancelled"/>
    <x v="3"/>
    <n v="4.1666666666666664E-2"/>
    <n v="1.2958049999999997"/>
    <b v="0"/>
  </r>
  <r>
    <n v="4053"/>
    <n v="1"/>
    <d v="2012-06-26T20:51:38"/>
    <d v="2012-08-25T20:51:00"/>
    <n v="12"/>
    <d v="2012-06-27T12:43:33"/>
    <n v="0"/>
    <n v="12.716666666666667"/>
    <n v="13"/>
    <x v="11"/>
    <n v="8.3333333333333329E-2"/>
    <n v="0.56619444444444444"/>
    <b v="1"/>
  </r>
  <r>
    <n v="4054"/>
    <n v="3"/>
    <d v="2012-06-26T21:41:13"/>
    <d v="2012-06-30T02:40:41"/>
    <n v="24"/>
    <s v=""/>
    <n v="0"/>
    <s v="not cancelled"/>
    <s v="not cancelled"/>
    <x v="3"/>
    <n v="4.1666666666666664E-2"/>
    <n v="0.18133000000000002"/>
    <b v="0"/>
  </r>
  <r>
    <n v="4055"/>
    <n v="1"/>
    <d v="2012-06-27T01:21:20"/>
    <d v="2012-08-26T01:21:00"/>
    <n v="12"/>
    <d v="2012-06-28T12:43:57"/>
    <n v="0"/>
    <n v="12.716666666666667"/>
    <n v="13"/>
    <x v="11"/>
    <n v="8.3333333333333329E-2"/>
    <n v="0.56619444444444444"/>
    <b v="1"/>
  </r>
  <r>
    <n v="4056"/>
    <n v="2"/>
    <d v="2012-06-27T06:43:49"/>
    <d v="2012-08-26T06:43:00"/>
    <n v="10"/>
    <d v="2012-06-28T16:35:50"/>
    <n v="0"/>
    <n v="16.583333333333332"/>
    <n v="17"/>
    <x v="20"/>
    <n v="0.1"/>
    <n v="0.84959999999999969"/>
    <b v="1"/>
  </r>
  <r>
    <n v="4057"/>
    <n v="3"/>
    <d v="2012-06-27T07:24:11"/>
    <d v="2012-08-26T07:24:00"/>
    <n v="24"/>
    <d v="2012-06-30T09:17:02"/>
    <n v="0"/>
    <n v="9.2833333333333332"/>
    <n v="9"/>
    <x v="4"/>
    <n v="4.1666666666666664E-2"/>
    <n v="0.18133000000000002"/>
    <b v="1"/>
  </r>
  <r>
    <n v="4058"/>
    <n v="1"/>
    <d v="2012-06-27T08:26:12"/>
    <d v="2012-08-26T08:26:00"/>
    <n v="8"/>
    <d v="2012-06-28T10:07:00"/>
    <n v="0"/>
    <n v="10.116666666666667"/>
    <n v="10"/>
    <x v="10"/>
    <n v="0.125"/>
    <n v="0.84929166666666667"/>
    <b v="1"/>
  </r>
  <r>
    <n v="4059"/>
    <n v="3"/>
    <d v="2012-06-27T08:24:09"/>
    <d v="2012-08-26T08:24:00"/>
    <n v="24"/>
    <d v="2012-06-29T17:10:36"/>
    <n v="0"/>
    <n v="17.166666666666668"/>
    <n v="17"/>
    <x v="20"/>
    <n v="4.1666666666666664E-2"/>
    <n v="0.18133000000000002"/>
    <b v="1"/>
  </r>
  <r>
    <n v="4060"/>
    <n v="2"/>
    <d v="2012-06-27T08:46:51"/>
    <d v="2012-08-26T08:46:00"/>
    <n v="10"/>
    <d v="2012-06-28T11:08:43"/>
    <n v="0"/>
    <n v="11.133333333333333"/>
    <n v="11"/>
    <x v="14"/>
    <n v="0.1"/>
    <n v="0.84959999999999969"/>
    <b v="1"/>
  </r>
  <r>
    <n v="4061"/>
    <n v="7"/>
    <d v="2012-06-27T08:25:40"/>
    <d v="2012-08-26T08:25:00"/>
    <n v="24"/>
    <d v="2012-07-06T17:18:12"/>
    <n v="0"/>
    <n v="17.3"/>
    <n v="17"/>
    <x v="20"/>
    <n v="4.1666666666666664E-2"/>
    <n v="1.2958049999999997"/>
    <b v="1"/>
  </r>
  <r>
    <n v="4062"/>
    <n v="4"/>
    <d v="2012-06-27T10:00:13"/>
    <d v="2012-08-26T10:00:00"/>
    <n v="12"/>
    <d v="2012-06-30T14:34:47"/>
    <n v="0"/>
    <n v="14.566666666666666"/>
    <n v="15"/>
    <x v="17"/>
    <n v="8.3333333333333329E-2"/>
    <n v="1.448055119047619"/>
    <b v="1"/>
  </r>
  <r>
    <n v="4063"/>
    <n v="2"/>
    <d v="2012-06-27T13:57:09"/>
    <d v="2012-07-01T22:57:00"/>
    <n v="10"/>
    <d v="2012-06-28T16:12:47"/>
    <n v="0"/>
    <n v="16.2"/>
    <n v="16"/>
    <x v="5"/>
    <n v="0.1"/>
    <n v="0.84959999999999969"/>
    <b v="1"/>
  </r>
  <r>
    <n v="4064"/>
    <n v="6"/>
    <d v="2012-06-27T16:15:21"/>
    <d v="2012-08-26T16:15:00"/>
    <n v="24"/>
    <d v="2012-07-08T18:21:42"/>
    <n v="0"/>
    <n v="18.350000000000001"/>
    <n v="18"/>
    <x v="1"/>
    <n v="4.1666666666666664E-2"/>
    <n v="0.35218749999999999"/>
    <b v="1"/>
  </r>
  <r>
    <n v="4065"/>
    <n v="2"/>
    <d v="2012-06-27T16:57:07"/>
    <d v="2012-08-26T16:57:00"/>
    <n v="10"/>
    <d v="2012-06-29T20:49:31"/>
    <n v="0"/>
    <n v="20.816666666666666"/>
    <n v="21"/>
    <x v="12"/>
    <n v="0.1"/>
    <n v="0.84959999999999969"/>
    <b v="1"/>
  </r>
  <r>
    <n v="4066"/>
    <n v="1"/>
    <d v="2012-06-27T17:49:45"/>
    <d v="2012-08-26T17:49:00"/>
    <n v="8"/>
    <d v="2012-06-28T12:09:54"/>
    <n v="0"/>
    <n v="12.15"/>
    <n v="12"/>
    <x v="8"/>
    <n v="0.125"/>
    <n v="0.84929166666666667"/>
    <b v="1"/>
  </r>
  <r>
    <n v="4067"/>
    <n v="5"/>
    <d v="2012-06-27T17:46:27"/>
    <d v="2012-06-29T22:46:00"/>
    <n v="24"/>
    <s v=""/>
    <n v="0"/>
    <s v="not cancelled"/>
    <s v="not cancelled"/>
    <x v="3"/>
    <n v="4.1666666666666664E-2"/>
    <n v="0.2815833333333333"/>
    <b v="0"/>
  </r>
  <r>
    <n v="4068"/>
    <n v="11"/>
    <d v="2012-06-27T17:42:27"/>
    <d v="2012-07-01T06:41:32"/>
    <n v="1"/>
    <s v=""/>
    <n v="5"/>
    <s v="not cancelled"/>
    <s v="not cancelled"/>
    <x v="3"/>
    <n v="1"/>
    <n v="1"/>
    <b v="0"/>
  </r>
  <r>
    <n v="4069"/>
    <n v="5"/>
    <d v="2012-06-27T17:17:06"/>
    <d v="2012-08-26T17:17:00"/>
    <n v="24"/>
    <d v="2012-07-01T10:32:33"/>
    <n v="0"/>
    <n v="10.533333333333333"/>
    <n v="11"/>
    <x v="14"/>
    <n v="4.1666666666666664E-2"/>
    <n v="0.2815833333333333"/>
    <b v="1"/>
  </r>
  <r>
    <n v="4070"/>
    <n v="2"/>
    <d v="2012-06-27T17:33:14"/>
    <d v="2012-08-26T17:33:00"/>
    <n v="10"/>
    <d v="2012-06-28T17:28:27"/>
    <n v="0"/>
    <n v="17.466666666666665"/>
    <n v="17"/>
    <x v="20"/>
    <n v="0.1"/>
    <n v="0.84959999999999969"/>
    <b v="1"/>
  </r>
  <r>
    <n v="4071"/>
    <n v="7"/>
    <d v="2012-06-27T19:13:24"/>
    <d v="2012-06-30T06:13:00"/>
    <n v="24"/>
    <s v=""/>
    <n v="0"/>
    <s v="not cancelled"/>
    <s v="not cancelled"/>
    <x v="3"/>
    <n v="4.1666666666666664E-2"/>
    <n v="1.2958049999999997"/>
    <b v="0"/>
  </r>
  <r>
    <n v="4072"/>
    <n v="1"/>
    <d v="2012-06-27T20:41:29"/>
    <d v="2012-08-26T20:41:00"/>
    <n v="12"/>
    <d v="2012-06-28T13:31:41"/>
    <n v="0"/>
    <n v="13.516666666666667"/>
    <n v="14"/>
    <x v="7"/>
    <n v="8.3333333333333329E-2"/>
    <n v="0.56619444444444444"/>
    <b v="1"/>
  </r>
  <r>
    <n v="4073"/>
    <n v="5"/>
    <d v="2012-06-27T20:27:20"/>
    <d v="2012-08-26T20:27:00"/>
    <n v="24"/>
    <d v="2012-06-30T10:27:06"/>
    <n v="0"/>
    <n v="10.45"/>
    <n v="10"/>
    <x v="10"/>
    <n v="4.1666666666666664E-2"/>
    <n v="0.2815833333333333"/>
    <b v="1"/>
  </r>
  <r>
    <n v="4074"/>
    <n v="10"/>
    <d v="2012-06-27T22:43:58"/>
    <d v="2012-08-26T22:43:00"/>
    <n v="1"/>
    <d v="2012-07-01T19:06:15"/>
    <n v="1"/>
    <n v="19.100000000000001"/>
    <n v="19"/>
    <x v="6"/>
    <n v="1"/>
    <n v="2.5716000000000001"/>
    <b v="1"/>
  </r>
  <r>
    <n v="4075"/>
    <n v="1"/>
    <d v="2012-06-27T22:50:24"/>
    <d v="2012-07-01T20:50:00"/>
    <n v="8"/>
    <d v="2012-06-28T14:57:48"/>
    <n v="0"/>
    <n v="14.95"/>
    <n v="15"/>
    <x v="17"/>
    <n v="0.125"/>
    <n v="0.84929166666666667"/>
    <b v="1"/>
  </r>
  <r>
    <n v="4076"/>
    <n v="6"/>
    <d v="2012-06-27T22:43:36"/>
    <d v="2012-08-26T22:43:00"/>
    <n v="24"/>
    <d v="2012-06-30T09:00:43"/>
    <n v="0"/>
    <n v="9"/>
    <n v="9"/>
    <x v="4"/>
    <n v="4.1666666666666664E-2"/>
    <n v="0.35218749999999999"/>
    <b v="1"/>
  </r>
  <r>
    <n v="4077"/>
    <n v="6"/>
    <d v="2012-06-28T00:51:15"/>
    <d v="2012-08-27T00:51:00"/>
    <n v="24"/>
    <d v="2012-07-16T12:27:40"/>
    <n v="0"/>
    <n v="12.45"/>
    <n v="12"/>
    <x v="8"/>
    <n v="4.1666666666666664E-2"/>
    <n v="0.35218749999999999"/>
    <b v="1"/>
  </r>
  <r>
    <n v="4078"/>
    <n v="6"/>
    <d v="2012-06-28T00:25:35"/>
    <d v="2012-08-27T00:25:00"/>
    <n v="24"/>
    <d v="2012-07-03T12:41:59"/>
    <n v="0"/>
    <n v="12.683333333333334"/>
    <n v="13"/>
    <x v="11"/>
    <n v="4.1666666666666664E-2"/>
    <n v="0.35218749999999999"/>
    <b v="1"/>
  </r>
  <r>
    <n v="4079"/>
    <n v="1"/>
    <d v="2012-06-28T01:45:36"/>
    <d v="2012-06-30T18:45:19"/>
    <n v="8"/>
    <s v=""/>
    <n v="0"/>
    <s v="not cancelled"/>
    <s v="not cancelled"/>
    <x v="3"/>
    <n v="0.125"/>
    <n v="0.84929166666666667"/>
    <b v="0"/>
  </r>
  <r>
    <n v="4080"/>
    <n v="4"/>
    <d v="2012-06-28T02:55:45"/>
    <d v="2012-08-27T02:55:00"/>
    <n v="12"/>
    <d v="2012-07-01T07:46:08"/>
    <n v="0"/>
    <n v="7.7666666666666666"/>
    <n v="8"/>
    <x v="13"/>
    <n v="8.3333333333333329E-2"/>
    <n v="1.448055119047619"/>
    <b v="1"/>
  </r>
  <r>
    <n v="4081"/>
    <n v="6"/>
    <d v="2012-06-28T02:16:52"/>
    <d v="2012-07-01T21:16:09"/>
    <n v="24"/>
    <s v=""/>
    <n v="0"/>
    <s v="not cancelled"/>
    <s v="not cancelled"/>
    <x v="3"/>
    <n v="4.1666666666666664E-2"/>
    <n v="0.35218749999999999"/>
    <b v="0"/>
  </r>
  <r>
    <n v="4082"/>
    <n v="1"/>
    <d v="2012-06-28T03:30:40"/>
    <d v="2012-08-27T03:30:00"/>
    <n v="8"/>
    <d v="2012-06-28T20:52:20"/>
    <n v="0"/>
    <n v="20.866666666666667"/>
    <n v="21"/>
    <x v="12"/>
    <n v="0.125"/>
    <n v="0.84929166666666667"/>
    <b v="1"/>
  </r>
  <r>
    <n v="4083"/>
    <n v="2"/>
    <d v="2012-06-28T06:35:23"/>
    <d v="2012-08-27T06:35:00"/>
    <n v="10"/>
    <d v="2012-06-30T15:17:16"/>
    <n v="0"/>
    <n v="15.283333333333333"/>
    <n v="15"/>
    <x v="17"/>
    <n v="0.1"/>
    <n v="0.84959999999999969"/>
    <b v="1"/>
  </r>
  <r>
    <n v="4084"/>
    <n v="11"/>
    <d v="2012-06-28T06:44:54"/>
    <d v="2012-08-27T06:44:00"/>
    <n v="1"/>
    <d v="2012-07-05T17:49:29"/>
    <n v="6"/>
    <n v="17.816666666666666"/>
    <n v="18"/>
    <x v="1"/>
    <n v="1"/>
    <n v="1"/>
    <b v="1"/>
  </r>
  <r>
    <n v="4085"/>
    <n v="7"/>
    <d v="2012-06-28T08:05:58"/>
    <d v="2012-08-27T08:05:00"/>
    <n v="24"/>
    <d v="2012-07-07T16:54:32"/>
    <n v="0"/>
    <n v="16.899999999999999"/>
    <n v="17"/>
    <x v="20"/>
    <n v="4.1666666666666664E-2"/>
    <n v="1.2958049999999997"/>
    <b v="1"/>
  </r>
  <r>
    <n v="4086"/>
    <n v="2"/>
    <d v="2012-06-28T08:43:36"/>
    <d v="2012-08-27T08:43:00"/>
    <n v="10"/>
    <d v="2012-06-29T11:39:44"/>
    <n v="0"/>
    <n v="11.65"/>
    <n v="12"/>
    <x v="8"/>
    <n v="0.1"/>
    <n v="0.84959999999999969"/>
    <b v="1"/>
  </r>
  <r>
    <n v="4087"/>
    <n v="4"/>
    <d v="2012-06-28T09:06:22"/>
    <d v="2012-08-27T09:06:00"/>
    <n v="12"/>
    <d v="2012-06-29T15:58:21"/>
    <n v="0"/>
    <n v="15.966666666666667"/>
    <n v="16"/>
    <x v="5"/>
    <n v="8.3333333333333329E-2"/>
    <n v="1.448055119047619"/>
    <b v="1"/>
  </r>
  <r>
    <n v="4088"/>
    <n v="4"/>
    <d v="2012-06-28T10:46:30"/>
    <d v="2012-08-27T10:46:00"/>
    <n v="12"/>
    <d v="2012-07-01T12:33:55"/>
    <n v="0"/>
    <n v="12.55"/>
    <n v="13"/>
    <x v="11"/>
    <n v="8.3333333333333329E-2"/>
    <n v="1.448055119047619"/>
    <b v="1"/>
  </r>
  <r>
    <n v="4089"/>
    <n v="7"/>
    <d v="2012-06-28T10:45:29"/>
    <d v="2012-08-27T10:45:00"/>
    <n v="24"/>
    <d v="2012-07-18T14:33:30"/>
    <n v="0"/>
    <n v="14.55"/>
    <n v="15"/>
    <x v="17"/>
    <n v="4.1666666666666664E-2"/>
    <n v="1.2958049999999997"/>
    <b v="1"/>
  </r>
  <r>
    <n v="4090"/>
    <n v="2"/>
    <d v="2012-06-28T10:35:48"/>
    <d v="2012-06-30T21:35:23"/>
    <n v="10"/>
    <s v=""/>
    <n v="0"/>
    <s v="not cancelled"/>
    <s v="not cancelled"/>
    <x v="3"/>
    <n v="0.1"/>
    <n v="0.84959999999999969"/>
    <b v="0"/>
  </r>
  <r>
    <n v="4091"/>
    <n v="5"/>
    <d v="2012-06-28T11:42:44"/>
    <d v="2012-08-27T11:42:00"/>
    <n v="24"/>
    <d v="2012-07-02T11:51:17"/>
    <n v="0"/>
    <n v="11.85"/>
    <n v="12"/>
    <x v="8"/>
    <n v="4.1666666666666664E-2"/>
    <n v="0.2815833333333333"/>
    <b v="1"/>
  </r>
  <r>
    <n v="4092"/>
    <n v="7"/>
    <d v="2012-06-28T11:46:07"/>
    <d v="2012-08-27T11:46:00"/>
    <n v="24"/>
    <d v="2012-07-08T10:32:53"/>
    <n v="0"/>
    <n v="10.533333333333333"/>
    <n v="11"/>
    <x v="14"/>
    <n v="4.1666666666666664E-2"/>
    <n v="1.2958049999999997"/>
    <b v="1"/>
  </r>
  <r>
    <n v="4093"/>
    <n v="1"/>
    <d v="2012-06-28T11:58:41"/>
    <d v="2012-08-27T11:58:00"/>
    <n v="12"/>
    <d v="2012-06-29T16:51:28"/>
    <n v="0"/>
    <n v="16.850000000000001"/>
    <n v="17"/>
    <x v="20"/>
    <n v="8.3333333333333329E-2"/>
    <n v="0.56619444444444444"/>
    <b v="1"/>
  </r>
  <r>
    <n v="4094"/>
    <n v="5"/>
    <d v="2012-06-28T11:36:12"/>
    <d v="2012-08-27T11:36:00"/>
    <n v="24"/>
    <d v="2012-07-02T15:22:41"/>
    <n v="0"/>
    <n v="15.366666666666667"/>
    <n v="15"/>
    <x v="17"/>
    <n v="4.1666666666666664E-2"/>
    <n v="0.2815833333333333"/>
    <b v="1"/>
  </r>
  <r>
    <n v="4095"/>
    <n v="5"/>
    <d v="2012-06-28T12:11:40"/>
    <d v="2012-07-01T06:11:09"/>
    <n v="24"/>
    <s v=""/>
    <n v="0"/>
    <s v="not cancelled"/>
    <s v="not cancelled"/>
    <x v="3"/>
    <n v="4.1666666666666664E-2"/>
    <n v="0.2815833333333333"/>
    <b v="0"/>
  </r>
  <r>
    <n v="4096"/>
    <n v="1"/>
    <d v="2012-06-28T12:43:00"/>
    <d v="2012-07-01T23:42:50"/>
    <n v="8"/>
    <s v=""/>
    <n v="0"/>
    <s v="not cancelled"/>
    <s v="not cancelled"/>
    <x v="3"/>
    <n v="0.125"/>
    <n v="0.84929166666666667"/>
    <b v="0"/>
  </r>
  <r>
    <n v="4097"/>
    <n v="7"/>
    <d v="2012-06-28T13:49:05"/>
    <d v="2012-08-27T13:49:00"/>
    <n v="24"/>
    <d v="2012-07-25T08:15:06"/>
    <n v="0"/>
    <n v="8.25"/>
    <n v="8"/>
    <x v="13"/>
    <n v="4.1666666666666664E-2"/>
    <n v="1.2958049999999997"/>
    <b v="1"/>
  </r>
  <r>
    <n v="4098"/>
    <n v="5"/>
    <d v="2012-06-28T13:14:33"/>
    <d v="2012-08-27T13:14:00"/>
    <n v="24"/>
    <d v="2012-07-02T09:56:38"/>
    <n v="0"/>
    <n v="9.9333333333333336"/>
    <n v="10"/>
    <x v="10"/>
    <n v="4.1666666666666664E-2"/>
    <n v="0.2815833333333333"/>
    <b v="1"/>
  </r>
  <r>
    <n v="4099"/>
    <n v="4"/>
    <d v="2012-06-28T13:41:50"/>
    <d v="2012-07-02T17:41:00"/>
    <n v="12"/>
    <d v="2012-06-30T09:31:06"/>
    <n v="0"/>
    <n v="9.5166666666666675"/>
    <n v="10"/>
    <x v="10"/>
    <n v="8.3333333333333329E-2"/>
    <n v="1.448055119047619"/>
    <b v="1"/>
  </r>
  <r>
    <n v="4100"/>
    <n v="4"/>
    <d v="2012-06-28T14:52:49"/>
    <d v="2012-07-01T07:52:32"/>
    <n v="12"/>
    <s v=""/>
    <n v="0"/>
    <s v="not cancelled"/>
    <s v="not cancelled"/>
    <x v="3"/>
    <n v="8.3333333333333329E-2"/>
    <n v="1.448055119047619"/>
    <b v="0"/>
  </r>
  <r>
    <n v="4101"/>
    <n v="1"/>
    <d v="2012-06-28T17:53:31"/>
    <d v="2012-07-01T10:53:14"/>
    <n v="8"/>
    <s v=""/>
    <n v="0"/>
    <s v="not cancelled"/>
    <s v="not cancelled"/>
    <x v="3"/>
    <n v="0.125"/>
    <n v="0.84929166666666667"/>
    <b v="0"/>
  </r>
  <r>
    <n v="4102"/>
    <n v="1"/>
    <d v="2012-06-28T17:04:31"/>
    <d v="2012-08-27T17:04:00"/>
    <n v="8"/>
    <d v="2012-06-29T07:19:52"/>
    <n v="0"/>
    <n v="7.3166666666666664"/>
    <n v="7"/>
    <x v="18"/>
    <n v="0.125"/>
    <n v="0.84929166666666667"/>
    <b v="1"/>
  </r>
  <r>
    <n v="4103"/>
    <n v="7"/>
    <d v="2012-06-28T21:36:22"/>
    <d v="2012-07-01T04:35:57"/>
    <n v="24"/>
    <s v=""/>
    <n v="0"/>
    <s v="not cancelled"/>
    <s v="not cancelled"/>
    <x v="3"/>
    <n v="4.1666666666666664E-2"/>
    <n v="1.2958049999999997"/>
    <b v="0"/>
  </r>
  <r>
    <n v="4104"/>
    <n v="6"/>
    <d v="2012-06-28T23:55:06"/>
    <d v="2012-08-27T23:55:00"/>
    <n v="24"/>
    <d v="2012-07-09T16:56:13"/>
    <n v="0"/>
    <n v="16.933333333333334"/>
    <n v="17"/>
    <x v="20"/>
    <n v="4.1666666666666664E-2"/>
    <n v="0.35218749999999999"/>
    <b v="1"/>
  </r>
  <r>
    <n v="4105"/>
    <n v="6"/>
    <d v="2012-06-29T00:10:51"/>
    <d v="2012-07-01T10:10:00"/>
    <n v="24"/>
    <s v=""/>
    <n v="0"/>
    <s v="not cancelled"/>
    <s v="not cancelled"/>
    <x v="3"/>
    <n v="4.1666666666666664E-2"/>
    <n v="0.35218749999999999"/>
    <b v="0"/>
  </r>
  <r>
    <n v="4106"/>
    <n v="7"/>
    <d v="2012-06-29T01:48:48"/>
    <d v="2012-07-03T02:48:00"/>
    <n v="24"/>
    <s v=""/>
    <n v="0"/>
    <s v="not cancelled"/>
    <s v="not cancelled"/>
    <x v="3"/>
    <n v="4.1666666666666664E-2"/>
    <n v="1.2958049999999997"/>
    <b v="0"/>
  </r>
  <r>
    <n v="4107"/>
    <n v="3"/>
    <d v="2012-06-29T03:44:47"/>
    <d v="2012-08-28T03:44:00"/>
    <n v="24"/>
    <d v="2012-06-30T11:07:56"/>
    <n v="0"/>
    <n v="11.116666666666667"/>
    <n v="11"/>
    <x v="14"/>
    <n v="4.1666666666666664E-2"/>
    <n v="0.18133000000000002"/>
    <b v="1"/>
  </r>
  <r>
    <n v="4108"/>
    <n v="3"/>
    <d v="2012-06-29T03:09:09"/>
    <d v="2012-08-28T03:09:00"/>
    <n v="24"/>
    <d v="2012-06-30T04:38:50"/>
    <n v="0"/>
    <n v="4.6333333333333329"/>
    <n v="5"/>
    <x v="22"/>
    <n v="4.1666666666666664E-2"/>
    <n v="0.18133000000000002"/>
    <b v="1"/>
  </r>
  <r>
    <n v="4109"/>
    <n v="6"/>
    <d v="2012-06-29T04:45:47"/>
    <d v="2012-08-28T04:45:00"/>
    <n v="24"/>
    <d v="2012-07-01T12:40:34"/>
    <n v="0"/>
    <n v="12.666666666666666"/>
    <n v="13"/>
    <x v="11"/>
    <n v="4.1666666666666664E-2"/>
    <n v="0.35218749999999999"/>
    <b v="1"/>
  </r>
  <r>
    <n v="4110"/>
    <n v="8"/>
    <d v="2012-06-29T09:04:15"/>
    <d v="2012-08-28T09:04:00"/>
    <n v="3"/>
    <d v="2012-07-03T11:11:19"/>
    <n v="0"/>
    <n v="11.183333333333334"/>
    <n v="11"/>
    <x v="14"/>
    <n v="0.33333333333333331"/>
    <n v="0.29998222222222221"/>
    <b v="1"/>
  </r>
  <r>
    <n v="4111"/>
    <n v="6"/>
    <d v="2012-06-29T09:00:27"/>
    <d v="2012-07-03T00:00:18"/>
    <n v="24"/>
    <s v=""/>
    <n v="0"/>
    <s v="not cancelled"/>
    <s v="not cancelled"/>
    <x v="3"/>
    <n v="4.1666666666666664E-2"/>
    <n v="0.35218749999999999"/>
    <b v="0"/>
  </r>
  <r>
    <n v="4112"/>
    <n v="3"/>
    <d v="2012-06-29T09:09:20"/>
    <d v="2012-08-28T09:09:00"/>
    <n v="24"/>
    <d v="2012-06-30T11:14:18"/>
    <n v="0"/>
    <n v="11.233333333333333"/>
    <n v="11"/>
    <x v="14"/>
    <n v="4.1666666666666664E-2"/>
    <n v="0.18133000000000002"/>
    <b v="1"/>
  </r>
  <r>
    <n v="4113"/>
    <n v="3"/>
    <d v="2012-06-29T10:15:40"/>
    <d v="2012-08-28T10:15:00"/>
    <n v="24"/>
    <d v="2012-07-01T07:03:17"/>
    <n v="0"/>
    <n v="7.05"/>
    <n v="7"/>
    <x v="18"/>
    <n v="4.1666666666666664E-2"/>
    <n v="0.18133000000000002"/>
    <b v="1"/>
  </r>
  <r>
    <n v="4114"/>
    <n v="1"/>
    <d v="2012-06-29T10:46:57"/>
    <d v="2012-08-28T10:46:00"/>
    <n v="12"/>
    <d v="2012-06-30T11:26:20"/>
    <n v="0"/>
    <n v="11.433333333333334"/>
    <n v="11"/>
    <x v="14"/>
    <n v="8.3333333333333329E-2"/>
    <n v="0.56619444444444444"/>
    <b v="1"/>
  </r>
  <r>
    <n v="4115"/>
    <n v="4"/>
    <d v="2012-06-29T10:22:18"/>
    <d v="2012-08-28T10:22:00"/>
    <n v="12"/>
    <d v="2012-07-02T12:33:25"/>
    <n v="0"/>
    <n v="12.55"/>
    <n v="13"/>
    <x v="11"/>
    <n v="8.3333333333333329E-2"/>
    <n v="1.448055119047619"/>
    <b v="1"/>
  </r>
  <r>
    <n v="4116"/>
    <n v="3"/>
    <d v="2012-06-29T10:12:45"/>
    <d v="2012-08-28T10:12:00"/>
    <n v="24"/>
    <d v="2012-07-01T11:23:37"/>
    <n v="0"/>
    <n v="11.383333333333333"/>
    <n v="11"/>
    <x v="14"/>
    <n v="4.1666666666666664E-2"/>
    <n v="0.18133000000000002"/>
    <b v="1"/>
  </r>
  <r>
    <n v="4117"/>
    <n v="3"/>
    <d v="2012-06-29T10:37:22"/>
    <d v="2012-08-28T10:37:00"/>
    <n v="24"/>
    <d v="2012-07-02T17:32:31"/>
    <n v="0"/>
    <n v="17.533333333333335"/>
    <n v="18"/>
    <x v="1"/>
    <n v="4.1666666666666664E-2"/>
    <n v="0.18133000000000002"/>
    <b v="1"/>
  </r>
  <r>
    <n v="4118"/>
    <n v="11"/>
    <d v="2012-06-29T14:34:12"/>
    <d v="2012-08-28T14:34:00"/>
    <n v="1"/>
    <d v="2012-07-06T13:53:46"/>
    <n v="0"/>
    <n v="13.883333333333333"/>
    <n v="14"/>
    <x v="7"/>
    <n v="1"/>
    <n v="1"/>
    <b v="1"/>
  </r>
  <r>
    <n v="4119"/>
    <n v="3"/>
    <d v="2012-06-29T15:17:59"/>
    <d v="2012-08-28T15:17:00"/>
    <n v="24"/>
    <d v="2012-07-01T09:13:57"/>
    <n v="0"/>
    <n v="9.2166666666666668"/>
    <n v="9"/>
    <x v="4"/>
    <n v="4.1666666666666664E-2"/>
    <n v="0.18133000000000002"/>
    <b v="1"/>
  </r>
  <r>
    <n v="4120"/>
    <n v="1"/>
    <d v="2012-06-29T15:02:04"/>
    <d v="2012-08-28T15:02:00"/>
    <n v="12"/>
    <d v="2012-06-30T09:15:55"/>
    <n v="0"/>
    <n v="9.25"/>
    <n v="9"/>
    <x v="4"/>
    <n v="8.3333333333333329E-2"/>
    <n v="0.56619444444444444"/>
    <b v="1"/>
  </r>
  <r>
    <n v="4121"/>
    <n v="3"/>
    <d v="2012-06-29T15:25:41"/>
    <d v="2012-08-28T15:25:00"/>
    <n v="24"/>
    <d v="2012-07-02T11:08:42"/>
    <n v="0"/>
    <n v="11.133333333333333"/>
    <n v="11"/>
    <x v="14"/>
    <n v="4.1666666666666664E-2"/>
    <n v="0.18133000000000002"/>
    <b v="1"/>
  </r>
  <r>
    <n v="4122"/>
    <n v="10"/>
    <d v="2012-06-29T15:35:56"/>
    <d v="2012-08-28T15:35:00"/>
    <n v="1"/>
    <d v="2012-07-06T16:34:38"/>
    <n v="5"/>
    <n v="16.566666666666666"/>
    <n v="17"/>
    <x v="20"/>
    <n v="1"/>
    <n v="2.5716000000000001"/>
    <b v="1"/>
  </r>
  <r>
    <n v="4123"/>
    <n v="6"/>
    <d v="2012-06-29T16:48:36"/>
    <d v="2012-08-28T16:48:00"/>
    <n v="24"/>
    <d v="2012-07-11T18:45:20"/>
    <n v="0"/>
    <n v="18.75"/>
    <n v="19"/>
    <x v="6"/>
    <n v="4.1666666666666664E-2"/>
    <n v="0.35218749999999999"/>
    <b v="1"/>
  </r>
  <r>
    <n v="4124"/>
    <n v="1"/>
    <d v="2012-06-29T18:29:45"/>
    <d v="2012-08-28T18:29:00"/>
    <n v="12"/>
    <d v="2012-06-30T14:41:55"/>
    <n v="0"/>
    <n v="14.683333333333334"/>
    <n v="15"/>
    <x v="17"/>
    <n v="8.3333333333333329E-2"/>
    <n v="0.56619444444444444"/>
    <b v="1"/>
  </r>
  <r>
    <n v="4125"/>
    <n v="3"/>
    <d v="2012-06-29T21:26:16"/>
    <d v="2012-08-28T21:26:00"/>
    <n v="24"/>
    <d v="2012-07-01T21:57:01"/>
    <n v="0"/>
    <n v="21.95"/>
    <n v="22"/>
    <x v="9"/>
    <n v="4.1666666666666664E-2"/>
    <n v="0.18133000000000002"/>
    <b v="1"/>
  </r>
  <r>
    <n v="4126"/>
    <n v="2"/>
    <d v="2012-06-29T23:07:33"/>
    <d v="2012-08-28T23:07:00"/>
    <n v="10"/>
    <d v="2012-06-30T16:40:38"/>
    <n v="0"/>
    <n v="16.666666666666668"/>
    <n v="17"/>
    <x v="20"/>
    <n v="0.1"/>
    <n v="0.84959999999999969"/>
    <b v="1"/>
  </r>
  <r>
    <n v="4127"/>
    <n v="1"/>
    <d v="2012-06-30T05:25:03"/>
    <d v="2012-08-29T05:25:00"/>
    <n v="12"/>
    <d v="2012-07-01T10:41:27"/>
    <n v="0"/>
    <n v="10.683333333333334"/>
    <n v="11"/>
    <x v="14"/>
    <n v="8.3333333333333329E-2"/>
    <n v="0.56619444444444444"/>
    <b v="1"/>
  </r>
  <r>
    <n v="4128"/>
    <n v="1"/>
    <d v="2012-06-30T07:43:02"/>
    <d v="2012-07-03T14:42:05"/>
    <n v="12"/>
    <s v=""/>
    <n v="0"/>
    <s v="not cancelled"/>
    <s v="not cancelled"/>
    <x v="3"/>
    <n v="8.3333333333333329E-2"/>
    <n v="0.56619444444444444"/>
    <b v="0"/>
  </r>
  <r>
    <n v="4129"/>
    <n v="6"/>
    <d v="2012-06-30T08:18:15"/>
    <d v="2012-08-29T08:18:00"/>
    <n v="24"/>
    <d v="2012-07-04T08:05:15"/>
    <n v="0"/>
    <n v="8.0833333333333339"/>
    <n v="8"/>
    <x v="13"/>
    <n v="4.1666666666666664E-2"/>
    <n v="0.35218749999999999"/>
    <b v="1"/>
  </r>
  <r>
    <n v="4130"/>
    <n v="9"/>
    <d v="2012-06-30T09:24:51"/>
    <d v="2012-08-29T09:24:00"/>
    <n v="5"/>
    <d v="2012-07-03T15:13:21"/>
    <n v="0"/>
    <n v="15.216666666666667"/>
    <n v="15"/>
    <x v="17"/>
    <n v="0.2"/>
    <n v="5.6740000000000004"/>
    <b v="1"/>
  </r>
  <r>
    <n v="4131"/>
    <n v="4"/>
    <d v="2012-06-30T10:13:06"/>
    <d v="2012-08-29T10:13:00"/>
    <n v="12"/>
    <d v="2012-07-03T14:47:36"/>
    <n v="0"/>
    <n v="14.783333333333333"/>
    <n v="15"/>
    <x v="17"/>
    <n v="8.3333333333333329E-2"/>
    <n v="1.448055119047619"/>
    <b v="1"/>
  </r>
  <r>
    <n v="4132"/>
    <n v="3"/>
    <d v="2012-06-30T10:34:28"/>
    <d v="2012-08-29T10:34:00"/>
    <n v="24"/>
    <d v="2012-07-02T15:49:26"/>
    <n v="0"/>
    <n v="15.816666666666666"/>
    <n v="16"/>
    <x v="5"/>
    <n v="4.1666666666666664E-2"/>
    <n v="0.18133000000000002"/>
    <b v="1"/>
  </r>
  <r>
    <n v="4133"/>
    <n v="6"/>
    <d v="2012-06-30T10:11:02"/>
    <d v="2012-08-29T10:11:00"/>
    <n v="24"/>
    <d v="2012-07-06T16:46:49"/>
    <n v="0"/>
    <n v="16.766666666666666"/>
    <n v="17"/>
    <x v="20"/>
    <n v="4.1666666666666664E-2"/>
    <n v="0.35218749999999999"/>
    <b v="1"/>
  </r>
  <r>
    <n v="4134"/>
    <n v="1"/>
    <d v="2012-06-30T11:41:06"/>
    <d v="2012-08-29T11:41:00"/>
    <n v="12"/>
    <d v="2012-07-01T04:18:31"/>
    <n v="0"/>
    <n v="4.3"/>
    <n v="4"/>
    <x v="24"/>
    <n v="8.3333333333333329E-2"/>
    <n v="0.56619444444444444"/>
    <b v="1"/>
  </r>
  <r>
    <n v="4135"/>
    <n v="4"/>
    <d v="2012-06-30T11:08:50"/>
    <d v="2012-08-29T11:08:00"/>
    <n v="12"/>
    <d v="2012-07-03T08:33:18"/>
    <n v="0"/>
    <n v="8.5500000000000007"/>
    <n v="9"/>
    <x v="4"/>
    <n v="8.3333333333333329E-2"/>
    <n v="1.448055119047619"/>
    <b v="1"/>
  </r>
  <r>
    <n v="4136"/>
    <n v="1"/>
    <d v="2012-06-30T11:37:26"/>
    <d v="2012-08-29T11:37:00"/>
    <n v="8"/>
    <d v="2012-07-01T08:18:10"/>
    <n v="0"/>
    <n v="8.3000000000000007"/>
    <n v="8"/>
    <x v="13"/>
    <n v="0.125"/>
    <n v="0.84929166666666667"/>
    <b v="1"/>
  </r>
  <r>
    <n v="4137"/>
    <n v="7"/>
    <d v="2012-06-30T12:21:49"/>
    <d v="2012-08-29T12:21:00"/>
    <n v="24"/>
    <d v="2012-08-22T14:49:13"/>
    <n v="2"/>
    <n v="14.816666666666666"/>
    <n v="15"/>
    <x v="17"/>
    <n v="4.1666666666666664E-2"/>
    <n v="1.2958049999999997"/>
    <b v="1"/>
  </r>
  <r>
    <n v="4138"/>
    <n v="4"/>
    <d v="2012-06-30T12:27:46"/>
    <d v="2012-08-29T12:27:00"/>
    <n v="12"/>
    <d v="2012-07-03T13:34:17"/>
    <n v="0"/>
    <n v="13.566666666666666"/>
    <n v="14"/>
    <x v="7"/>
    <n v="8.3333333333333329E-2"/>
    <n v="1.448055119047619"/>
    <b v="1"/>
  </r>
  <r>
    <n v="4139"/>
    <n v="3"/>
    <d v="2012-06-30T12:01:10"/>
    <d v="2012-08-29T12:01:00"/>
    <n v="24"/>
    <d v="2012-07-02T03:20:39"/>
    <n v="0"/>
    <n v="3.3333333333333335"/>
    <n v="3"/>
    <x v="19"/>
    <n v="4.1666666666666664E-2"/>
    <n v="0.18133000000000002"/>
    <b v="1"/>
  </r>
  <r>
    <n v="4140"/>
    <n v="1"/>
    <d v="2012-06-30T12:10:27"/>
    <d v="2012-08-29T12:10:00"/>
    <n v="12"/>
    <d v="2012-07-01T13:46:32"/>
    <n v="0"/>
    <n v="13.766666666666667"/>
    <n v="14"/>
    <x v="7"/>
    <n v="8.3333333333333329E-2"/>
    <n v="0.56619444444444444"/>
    <b v="1"/>
  </r>
  <r>
    <n v="4141"/>
    <n v="1"/>
    <d v="2012-06-30T13:42:17"/>
    <d v="2012-07-04T15:41:22"/>
    <n v="8"/>
    <s v=""/>
    <n v="0"/>
    <s v="not cancelled"/>
    <s v="not cancelled"/>
    <x v="3"/>
    <n v="0.125"/>
    <n v="0.84929166666666667"/>
    <b v="0"/>
  </r>
  <r>
    <n v="4142"/>
    <n v="5"/>
    <d v="2012-06-30T14:17:19"/>
    <d v="2012-08-29T14:17:00"/>
    <n v="24"/>
    <d v="2012-07-04T09:27:31"/>
    <n v="0"/>
    <n v="9.4499999999999993"/>
    <n v="9"/>
    <x v="4"/>
    <n v="4.1666666666666664E-2"/>
    <n v="0.2815833333333333"/>
    <b v="1"/>
  </r>
  <r>
    <n v="4143"/>
    <n v="2"/>
    <d v="2012-06-30T17:04:51"/>
    <d v="2012-08-29T17:04:00"/>
    <n v="10"/>
    <d v="2012-07-01T17:25:42"/>
    <n v="0"/>
    <n v="17.416666666666668"/>
    <n v="17"/>
    <x v="20"/>
    <n v="0.1"/>
    <n v="0.84959999999999969"/>
    <b v="1"/>
  </r>
  <r>
    <n v="4144"/>
    <n v="2"/>
    <d v="2012-06-30T17:23:43"/>
    <d v="2012-08-29T17:23:00"/>
    <n v="10"/>
    <d v="2012-07-02T15:14:23"/>
    <n v="0"/>
    <n v="15.233333333333333"/>
    <n v="15"/>
    <x v="17"/>
    <n v="0.1"/>
    <n v="0.84959999999999969"/>
    <b v="1"/>
  </r>
  <r>
    <n v="4145"/>
    <n v="1"/>
    <d v="2012-06-30T17:29:13"/>
    <d v="2012-08-29T17:29:00"/>
    <n v="8"/>
    <d v="2012-07-01T09:02:01"/>
    <n v="0"/>
    <n v="9.0333333333333332"/>
    <n v="9"/>
    <x v="4"/>
    <n v="0.125"/>
    <n v="0.84929166666666667"/>
    <b v="1"/>
  </r>
  <r>
    <n v="4146"/>
    <n v="2"/>
    <d v="2012-06-30T17:01:18"/>
    <d v="2012-08-29T17:01:00"/>
    <n v="10"/>
    <d v="2012-07-01T16:14:32"/>
    <n v="0"/>
    <n v="16.233333333333334"/>
    <n v="16"/>
    <x v="5"/>
    <n v="0.1"/>
    <n v="0.84959999999999969"/>
    <b v="1"/>
  </r>
  <r>
    <n v="4147"/>
    <n v="5"/>
    <d v="2012-06-30T17:27:44"/>
    <d v="2012-07-03T07:27:33"/>
    <n v="24"/>
    <s v=""/>
    <n v="0"/>
    <s v="not cancelled"/>
    <s v="not cancelled"/>
    <x v="3"/>
    <n v="4.1666666666666664E-2"/>
    <n v="0.2815833333333333"/>
    <b v="0"/>
  </r>
  <r>
    <n v="4148"/>
    <n v="8"/>
    <d v="2012-06-30T18:25:43"/>
    <d v="2012-08-29T18:25:00"/>
    <n v="3"/>
    <d v="2012-07-07T12:54:46"/>
    <n v="0"/>
    <n v="12.9"/>
    <n v="13"/>
    <x v="11"/>
    <n v="0.33333333333333331"/>
    <n v="0.29998222222222221"/>
    <b v="1"/>
  </r>
  <r>
    <n v="4149"/>
    <n v="1"/>
    <d v="2012-06-30T19:10:51"/>
    <d v="2012-08-29T19:10:00"/>
    <n v="12"/>
    <d v="2012-07-01T09:16:06"/>
    <n v="0"/>
    <n v="9.2666666666666675"/>
    <n v="9"/>
    <x v="4"/>
    <n v="8.3333333333333329E-2"/>
    <n v="0.56619444444444444"/>
    <b v="1"/>
  </r>
  <r>
    <n v="4150"/>
    <n v="7"/>
    <d v="2012-06-30T19:55:33"/>
    <d v="2012-07-04T01:55:00"/>
    <n v="24"/>
    <s v=""/>
    <n v="0"/>
    <s v="not cancelled"/>
    <s v="not cancelled"/>
    <x v="3"/>
    <n v="4.1666666666666664E-2"/>
    <n v="1.2958049999999997"/>
    <b v="0"/>
  </r>
  <r>
    <n v="4151"/>
    <n v="1"/>
    <d v="2012-06-30T19:46:36"/>
    <d v="2012-08-29T19:46:00"/>
    <n v="12"/>
    <d v="2012-07-01T08:44:46"/>
    <n v="0"/>
    <n v="8.7333333333333325"/>
    <n v="9"/>
    <x v="4"/>
    <n v="8.3333333333333329E-2"/>
    <n v="0.56619444444444444"/>
    <b v="1"/>
  </r>
  <r>
    <n v="4152"/>
    <n v="5"/>
    <d v="2012-06-30T20:05:33"/>
    <d v="2012-08-29T20:05:00"/>
    <n v="24"/>
    <d v="2012-07-03T11:58:20"/>
    <n v="0"/>
    <n v="11.966666666666667"/>
    <n v="12"/>
    <x v="8"/>
    <n v="4.1666666666666664E-2"/>
    <n v="0.2815833333333333"/>
    <b v="1"/>
  </r>
  <r>
    <n v="4153"/>
    <n v="5"/>
    <d v="2012-06-30T21:56:35"/>
    <d v="2012-08-29T21:56:00"/>
    <n v="24"/>
    <d v="2012-07-03T12:24:21"/>
    <n v="0"/>
    <n v="12.4"/>
    <n v="12"/>
    <x v="8"/>
    <n v="4.1666666666666664E-2"/>
    <n v="0.2815833333333333"/>
    <b v="1"/>
  </r>
  <r>
    <n v="4154"/>
    <n v="2"/>
    <d v="2012-06-30T21:37:34"/>
    <d v="2012-08-29T21:37:00"/>
    <n v="10"/>
    <d v="2012-07-01T17:12:02"/>
    <n v="0"/>
    <n v="17.2"/>
    <n v="17"/>
    <x v="20"/>
    <n v="0.1"/>
    <n v="0.84959999999999969"/>
    <b v="1"/>
  </r>
  <r>
    <n v="4155"/>
    <n v="3"/>
    <d v="2012-06-30T21:08:07"/>
    <d v="2012-08-29T21:08:00"/>
    <n v="24"/>
    <d v="2012-07-02T11:31:19"/>
    <n v="0"/>
    <n v="11.516666666666667"/>
    <n v="12"/>
    <x v="8"/>
    <n v="4.1666666666666664E-2"/>
    <n v="0.18133000000000002"/>
    <b v="1"/>
  </r>
  <r>
    <n v="4156"/>
    <n v="6"/>
    <d v="2012-06-30T22:58:03"/>
    <d v="2012-08-29T22:58:00"/>
    <n v="24"/>
    <d v="2012-07-02T14:23:45"/>
    <n v="0"/>
    <n v="14.383333333333333"/>
    <n v="14"/>
    <x v="7"/>
    <n v="4.1666666666666664E-2"/>
    <n v="0.35218749999999999"/>
    <b v="1"/>
  </r>
  <r>
    <n v="4157"/>
    <n v="5"/>
    <d v="2012-06-30T23:07:53"/>
    <d v="2012-07-04T15:07:07"/>
    <n v="24"/>
    <s v=""/>
    <n v="0"/>
    <s v="not cancelled"/>
    <s v="not cancelled"/>
    <x v="3"/>
    <n v="4.1666666666666664E-2"/>
    <n v="0.2815833333333333"/>
    <b v="0"/>
  </r>
  <r>
    <n v="4158"/>
    <n v="10"/>
    <d v="2012-07-01T08:04:08"/>
    <d v="2012-08-30T08:04:00"/>
    <n v="1"/>
    <d v="2012-07-08T16:48:06"/>
    <n v="1"/>
    <n v="16.8"/>
    <n v="17"/>
    <x v="20"/>
    <n v="1"/>
    <n v="2.5716000000000001"/>
    <b v="1"/>
  </r>
  <r>
    <n v="4159"/>
    <n v="3"/>
    <d v="2012-07-01T10:53:30"/>
    <d v="2012-08-30T10:53:00"/>
    <n v="24"/>
    <d v="2012-07-03T16:23:22"/>
    <n v="0"/>
    <n v="16.383333333333333"/>
    <n v="16"/>
    <x v="5"/>
    <n v="4.1666666666666664E-2"/>
    <n v="0.18133000000000002"/>
    <b v="1"/>
  </r>
  <r>
    <n v="4160"/>
    <n v="6"/>
    <d v="2012-07-01T10:11:03"/>
    <d v="2012-08-30T10:11:00"/>
    <n v="24"/>
    <d v="2012-07-07T13:35:57"/>
    <n v="0"/>
    <n v="13.583333333333334"/>
    <n v="14"/>
    <x v="7"/>
    <n v="4.1666666666666664E-2"/>
    <n v="0.35218749999999999"/>
    <b v="1"/>
  </r>
  <r>
    <n v="4161"/>
    <n v="1"/>
    <d v="2012-07-01T10:31:49"/>
    <d v="2012-08-30T10:31:00"/>
    <n v="8"/>
    <d v="2012-07-02T16:53:58"/>
    <n v="0"/>
    <n v="16.883333333333333"/>
    <n v="17"/>
    <x v="20"/>
    <n v="0.125"/>
    <n v="0.84929166666666667"/>
    <b v="1"/>
  </r>
  <r>
    <n v="4162"/>
    <n v="1"/>
    <d v="2012-07-01T12:03:57"/>
    <d v="2012-08-30T12:03:00"/>
    <n v="8"/>
    <d v="2012-07-02T09:15:37"/>
    <n v="0"/>
    <n v="9.25"/>
    <n v="9"/>
    <x v="4"/>
    <n v="0.125"/>
    <n v="0.84929166666666667"/>
    <b v="1"/>
  </r>
  <r>
    <n v="4163"/>
    <n v="1"/>
    <d v="2012-07-01T14:16:06"/>
    <d v="2012-08-30T14:16:00"/>
    <n v="8"/>
    <d v="2012-07-02T15:17:59"/>
    <n v="0"/>
    <n v="15.283333333333333"/>
    <n v="15"/>
    <x v="17"/>
    <n v="0.125"/>
    <n v="0.84929166666666667"/>
    <b v="1"/>
  </r>
  <r>
    <n v="4164"/>
    <n v="1"/>
    <d v="2012-07-01T14:41:45"/>
    <d v="2012-07-05T17:40:56"/>
    <n v="12"/>
    <s v=""/>
    <n v="0"/>
    <s v="not cancelled"/>
    <s v="not cancelled"/>
    <x v="3"/>
    <n v="8.3333333333333329E-2"/>
    <n v="0.56619444444444444"/>
    <b v="0"/>
  </r>
  <r>
    <n v="4165"/>
    <n v="6"/>
    <d v="2012-07-01T16:41:50"/>
    <d v="2012-08-30T16:41:00"/>
    <n v="24"/>
    <d v="2012-07-13T11:43:06"/>
    <n v="0"/>
    <n v="11.716666666666667"/>
    <n v="12"/>
    <x v="8"/>
    <n v="4.1666666666666664E-2"/>
    <n v="0.35218749999999999"/>
    <b v="1"/>
  </r>
  <r>
    <n v="4166"/>
    <n v="4"/>
    <d v="2012-07-01T18:05:58"/>
    <d v="2012-08-30T18:05:00"/>
    <n v="12"/>
    <d v="2012-07-03T10:17:18"/>
    <n v="0"/>
    <n v="10.283333333333333"/>
    <n v="10"/>
    <x v="10"/>
    <n v="8.3333333333333329E-2"/>
    <n v="1.448055119047619"/>
    <b v="1"/>
  </r>
  <r>
    <n v="4167"/>
    <n v="1"/>
    <d v="2012-07-01T19:05:06"/>
    <d v="2012-08-30T19:05:00"/>
    <n v="12"/>
    <d v="2012-07-02T16:01:35"/>
    <n v="0"/>
    <n v="16.016666666666666"/>
    <n v="16"/>
    <x v="5"/>
    <n v="8.3333333333333329E-2"/>
    <n v="0.56619444444444444"/>
    <b v="1"/>
  </r>
  <r>
    <n v="4168"/>
    <n v="6"/>
    <d v="2012-07-01T20:25:02"/>
    <d v="2012-07-04T03:25:00"/>
    <n v="24"/>
    <s v=""/>
    <n v="0"/>
    <s v="not cancelled"/>
    <s v="not cancelled"/>
    <x v="3"/>
    <n v="4.1666666666666664E-2"/>
    <n v="0.35218749999999999"/>
    <b v="0"/>
  </r>
  <r>
    <n v="4169"/>
    <n v="6"/>
    <d v="2012-07-01T20:17:12"/>
    <d v="2012-07-05T20:17:00"/>
    <n v="24"/>
    <s v=""/>
    <n v="0"/>
    <s v="not cancelled"/>
    <s v="not cancelled"/>
    <x v="3"/>
    <n v="4.1666666666666664E-2"/>
    <n v="0.35218749999999999"/>
    <b v="0"/>
  </r>
  <r>
    <n v="4170"/>
    <n v="6"/>
    <d v="2012-07-01T21:36:34"/>
    <d v="2012-08-30T21:36:00"/>
    <n v="24"/>
    <d v="2012-07-05T17:02:23"/>
    <n v="0"/>
    <n v="17.033333333333335"/>
    <n v="17"/>
    <x v="20"/>
    <n v="4.1666666666666664E-2"/>
    <n v="0.35218749999999999"/>
    <b v="1"/>
  </r>
  <r>
    <n v="4171"/>
    <n v="5"/>
    <d v="2012-07-01T23:52:58"/>
    <d v="2012-08-30T23:52:00"/>
    <n v="24"/>
    <d v="2012-07-04T08:27:13"/>
    <n v="0"/>
    <n v="8.4499999999999993"/>
    <n v="8"/>
    <x v="13"/>
    <n v="4.1666666666666664E-2"/>
    <n v="0.2815833333333333"/>
    <b v="1"/>
  </r>
  <r>
    <n v="4172"/>
    <n v="5"/>
    <d v="2012-07-01T23:27:42"/>
    <d v="2012-08-30T23:27:00"/>
    <n v="24"/>
    <d v="2012-07-04T11:54:47"/>
    <n v="0"/>
    <n v="11.9"/>
    <n v="12"/>
    <x v="8"/>
    <n v="4.1666666666666664E-2"/>
    <n v="0.2815833333333333"/>
    <b v="1"/>
  </r>
  <r>
    <n v="4173"/>
    <n v="1"/>
    <d v="2012-07-02T00:53:57"/>
    <d v="2012-08-31T00:53:00"/>
    <n v="12"/>
    <d v="2012-07-03T14:08:58"/>
    <n v="0"/>
    <n v="14.133333333333333"/>
    <n v="14"/>
    <x v="7"/>
    <n v="8.3333333333333329E-2"/>
    <n v="0.56619444444444444"/>
    <b v="1"/>
  </r>
  <r>
    <n v="4174"/>
    <n v="1"/>
    <d v="2012-07-02T00:58:13"/>
    <d v="2012-08-31T00:58:00"/>
    <n v="8"/>
    <d v="2012-07-02T11:21:28"/>
    <n v="0"/>
    <n v="11.35"/>
    <n v="11"/>
    <x v="14"/>
    <n v="0.125"/>
    <n v="0.84929166666666667"/>
    <b v="1"/>
  </r>
  <r>
    <n v="4175"/>
    <n v="1"/>
    <d v="2012-07-02T01:35:04"/>
    <d v="2012-08-31T01:35:00"/>
    <n v="8"/>
    <d v="2012-07-02T18:06:38"/>
    <n v="0"/>
    <n v="18.100000000000001"/>
    <n v="18"/>
    <x v="1"/>
    <n v="0.125"/>
    <n v="0.84929166666666667"/>
    <b v="1"/>
  </r>
  <r>
    <n v="4176"/>
    <n v="6"/>
    <d v="2012-07-02T04:43:16"/>
    <d v="2012-08-31T04:43:00"/>
    <n v="24"/>
    <d v="2012-07-03T18:34:11"/>
    <n v="0"/>
    <n v="18.566666666666666"/>
    <n v="19"/>
    <x v="6"/>
    <n v="4.1666666666666664E-2"/>
    <n v="0.35218749999999999"/>
    <b v="1"/>
  </r>
  <r>
    <n v="4177"/>
    <n v="6"/>
    <d v="2012-07-02T04:50:47"/>
    <d v="2012-08-31T04:50:00"/>
    <n v="24"/>
    <d v="2012-07-03T21:30:48"/>
    <n v="0"/>
    <n v="21.5"/>
    <n v="22"/>
    <x v="9"/>
    <n v="4.1666666666666664E-2"/>
    <n v="0.35218749999999999"/>
    <b v="1"/>
  </r>
  <r>
    <n v="4178"/>
    <n v="5"/>
    <d v="2012-07-02T08:43:46"/>
    <d v="2012-08-31T08:43:00"/>
    <n v="24"/>
    <d v="2012-07-04T18:52:48"/>
    <n v="0"/>
    <n v="18.866666666666667"/>
    <n v="19"/>
    <x v="6"/>
    <n v="4.1666666666666664E-2"/>
    <n v="0.2815833333333333"/>
    <b v="1"/>
  </r>
  <r>
    <n v="4179"/>
    <n v="2"/>
    <d v="2012-07-02T08:17:57"/>
    <d v="2012-07-04T19:17:32"/>
    <n v="10"/>
    <s v=""/>
    <n v="0"/>
    <s v="not cancelled"/>
    <s v="not cancelled"/>
    <x v="3"/>
    <n v="0.1"/>
    <n v="0.84959999999999969"/>
    <b v="0"/>
  </r>
  <r>
    <n v="4180"/>
    <n v="4"/>
    <d v="2012-07-02T08:50:17"/>
    <d v="2012-08-31T08:50:00"/>
    <n v="12"/>
    <d v="2012-07-04T08:21:19"/>
    <n v="0"/>
    <n v="8.35"/>
    <n v="8"/>
    <x v="13"/>
    <n v="8.3333333333333329E-2"/>
    <n v="1.448055119047619"/>
    <b v="1"/>
  </r>
  <r>
    <n v="4181"/>
    <n v="2"/>
    <d v="2012-07-02T08:45:45"/>
    <d v="2012-08-31T08:45:00"/>
    <n v="10"/>
    <d v="2012-07-02T17:02:51"/>
    <n v="0"/>
    <n v="17.033333333333335"/>
    <n v="17"/>
    <x v="20"/>
    <n v="0.1"/>
    <n v="0.84959999999999969"/>
    <b v="1"/>
  </r>
  <r>
    <n v="4182"/>
    <n v="8"/>
    <d v="2012-07-02T08:14:47"/>
    <d v="2012-08-31T08:14:00"/>
    <n v="3"/>
    <d v="2012-07-07T11:25:27"/>
    <n v="1"/>
    <n v="11.416666666666666"/>
    <n v="11"/>
    <x v="14"/>
    <n v="0.33333333333333331"/>
    <n v="0.29998222222222221"/>
    <b v="1"/>
  </r>
  <r>
    <n v="4183"/>
    <n v="5"/>
    <d v="2012-07-02T08:06:51"/>
    <d v="2012-08-31T08:06:00"/>
    <n v="24"/>
    <d v="2012-07-05T09:48:16"/>
    <n v="0"/>
    <n v="9.8000000000000007"/>
    <n v="10"/>
    <x v="10"/>
    <n v="4.1666666666666664E-2"/>
    <n v="0.2815833333333333"/>
    <b v="1"/>
  </r>
  <r>
    <n v="4184"/>
    <n v="8"/>
    <d v="2012-07-02T09:22:39"/>
    <d v="2012-08-31T09:22:00"/>
    <n v="3"/>
    <d v="2012-07-06T13:02:40"/>
    <n v="0"/>
    <n v="13.033333333333333"/>
    <n v="13"/>
    <x v="11"/>
    <n v="0.33333333333333331"/>
    <n v="0.29998222222222221"/>
    <b v="1"/>
  </r>
  <r>
    <n v="4185"/>
    <n v="3"/>
    <d v="2012-07-02T10:29:53"/>
    <d v="2012-08-31T10:29:00"/>
    <n v="24"/>
    <d v="2012-07-04T16:16:33"/>
    <n v="0"/>
    <n v="16.266666666666666"/>
    <n v="16"/>
    <x v="5"/>
    <n v="4.1666666666666664E-2"/>
    <n v="0.18133000000000002"/>
    <b v="1"/>
  </r>
  <r>
    <n v="4186"/>
    <n v="1"/>
    <d v="2012-07-02T10:26:37"/>
    <d v="2012-08-31T10:26:00"/>
    <n v="8"/>
    <d v="2012-07-02T14:46:23"/>
    <n v="0"/>
    <n v="14.766666666666667"/>
    <n v="15"/>
    <x v="17"/>
    <n v="0.125"/>
    <n v="0.84929166666666667"/>
    <b v="1"/>
  </r>
  <r>
    <n v="4187"/>
    <n v="5"/>
    <d v="2012-07-02T11:15:29"/>
    <d v="2012-08-31T11:15:00"/>
    <n v="24"/>
    <d v="2012-07-05T12:12:41"/>
    <n v="0"/>
    <n v="12.2"/>
    <n v="12"/>
    <x v="8"/>
    <n v="4.1666666666666664E-2"/>
    <n v="0.2815833333333333"/>
    <b v="1"/>
  </r>
  <r>
    <n v="4188"/>
    <n v="1"/>
    <d v="2012-07-02T11:30:46"/>
    <d v="2012-08-31T11:30:00"/>
    <n v="12"/>
    <d v="2012-07-03T12:38:18"/>
    <n v="0"/>
    <n v="12.633333333333333"/>
    <n v="13"/>
    <x v="11"/>
    <n v="8.3333333333333329E-2"/>
    <n v="0.56619444444444444"/>
    <b v="1"/>
  </r>
  <r>
    <n v="4189"/>
    <n v="1"/>
    <d v="2012-07-02T11:31:44"/>
    <d v="2012-08-31T11:31:00"/>
    <n v="12"/>
    <d v="2012-07-03T10:56:06"/>
    <n v="0"/>
    <n v="10.933333333333334"/>
    <n v="11"/>
    <x v="14"/>
    <n v="8.3333333333333329E-2"/>
    <n v="0.56619444444444444"/>
    <b v="1"/>
  </r>
  <r>
    <n v="4190"/>
    <n v="3"/>
    <d v="2012-07-02T11:06:24"/>
    <d v="2012-08-31T11:06:00"/>
    <n v="24"/>
    <d v="2012-07-05T08:17:28"/>
    <n v="0"/>
    <n v="8.2833333333333332"/>
    <n v="8"/>
    <x v="13"/>
    <n v="4.1666666666666664E-2"/>
    <n v="0.18133000000000002"/>
    <b v="1"/>
  </r>
  <r>
    <n v="4191"/>
    <n v="4"/>
    <d v="2012-07-02T12:46:14"/>
    <d v="2012-08-31T12:46:00"/>
    <n v="12"/>
    <d v="2012-07-05T07:20:39"/>
    <n v="0"/>
    <n v="7.333333333333333"/>
    <n v="7"/>
    <x v="18"/>
    <n v="8.3333333333333329E-2"/>
    <n v="1.448055119047619"/>
    <b v="1"/>
  </r>
  <r>
    <n v="4192"/>
    <n v="5"/>
    <d v="2012-07-02T12:27:06"/>
    <d v="2012-08-31T12:27:00"/>
    <n v="24"/>
    <d v="2012-07-06T09:25:56"/>
    <n v="0"/>
    <n v="9.4166666666666661"/>
    <n v="9"/>
    <x v="4"/>
    <n v="4.1666666666666664E-2"/>
    <n v="0.2815833333333333"/>
    <b v="1"/>
  </r>
  <r>
    <n v="4193"/>
    <n v="1"/>
    <d v="2012-07-02T15:49:40"/>
    <d v="2012-08-31T15:49:00"/>
    <n v="12"/>
    <d v="2012-07-03T14:34:59"/>
    <n v="0"/>
    <n v="14.566666666666666"/>
    <n v="15"/>
    <x v="17"/>
    <n v="8.3333333333333329E-2"/>
    <n v="0.56619444444444444"/>
    <b v="1"/>
  </r>
  <r>
    <n v="4194"/>
    <n v="6"/>
    <d v="2012-07-02T15:20:26"/>
    <d v="2012-08-31T15:20:00"/>
    <n v="24"/>
    <d v="2012-07-13T04:29:23"/>
    <n v="0"/>
    <n v="4.4833333333333334"/>
    <n v="4"/>
    <x v="24"/>
    <n v="4.1666666666666664E-2"/>
    <n v="0.35218749999999999"/>
    <b v="1"/>
  </r>
  <r>
    <n v="4195"/>
    <n v="6"/>
    <d v="2012-07-02T16:34:17"/>
    <d v="2012-08-31T16:34:00"/>
    <n v="24"/>
    <d v="2012-07-14T10:16:18"/>
    <n v="0"/>
    <n v="10.266666666666667"/>
    <n v="10"/>
    <x v="10"/>
    <n v="4.1666666666666664E-2"/>
    <n v="0.35218749999999999"/>
    <b v="1"/>
  </r>
  <r>
    <n v="4196"/>
    <n v="6"/>
    <d v="2012-07-02T16:22:42"/>
    <d v="2012-08-31T16:22:00"/>
    <n v="24"/>
    <d v="2012-07-13T09:17:52"/>
    <n v="1"/>
    <n v="9.2833333333333332"/>
    <n v="9"/>
    <x v="4"/>
    <n v="4.1666666666666664E-2"/>
    <n v="0.35218749999999999"/>
    <b v="1"/>
  </r>
  <r>
    <n v="4197"/>
    <n v="1"/>
    <d v="2012-07-02T17:29:13"/>
    <d v="2012-08-31T17:29:00"/>
    <n v="12"/>
    <d v="2012-07-03T09:38:17"/>
    <n v="0"/>
    <n v="9.6333333333333329"/>
    <n v="10"/>
    <x v="10"/>
    <n v="8.3333333333333329E-2"/>
    <n v="0.56619444444444444"/>
    <b v="1"/>
  </r>
  <r>
    <n v="4198"/>
    <n v="1"/>
    <d v="2012-07-02T17:11:03"/>
    <d v="2012-08-31T17:11:00"/>
    <n v="8"/>
    <d v="2012-07-03T16:50:25"/>
    <n v="0"/>
    <n v="16.833333333333332"/>
    <n v="17"/>
    <x v="20"/>
    <n v="0.125"/>
    <n v="0.84929166666666667"/>
    <b v="1"/>
  </r>
  <r>
    <n v="4199"/>
    <n v="3"/>
    <d v="2012-07-02T21:49:29"/>
    <d v="2012-08-31T21:49:00"/>
    <n v="24"/>
    <d v="2012-07-04T10:09:37"/>
    <n v="0"/>
    <n v="10.15"/>
    <n v="10"/>
    <x v="10"/>
    <n v="4.1666666666666664E-2"/>
    <n v="0.18133000000000002"/>
    <b v="1"/>
  </r>
  <r>
    <n v="4200"/>
    <n v="6"/>
    <d v="2012-07-03T04:05:31"/>
    <d v="2012-09-01T04:05:00"/>
    <n v="24"/>
    <d v="2012-07-04T21:56:39"/>
    <n v="0"/>
    <n v="21.933333333333334"/>
    <n v="22"/>
    <x v="9"/>
    <n v="4.1666666666666664E-2"/>
    <n v="0.35218749999999999"/>
    <b v="1"/>
  </r>
  <r>
    <n v="4201"/>
    <n v="1"/>
    <d v="2012-07-03T06:09:52"/>
    <d v="2012-09-01T06:09:00"/>
    <n v="8"/>
    <d v="2012-07-04T09:21:56"/>
    <n v="0"/>
    <n v="9.35"/>
    <n v="9"/>
    <x v="4"/>
    <n v="0.125"/>
    <n v="0.84929166666666667"/>
    <b v="1"/>
  </r>
  <r>
    <n v="4202"/>
    <n v="4"/>
    <d v="2012-07-03T08:01:39"/>
    <d v="2012-07-07T11:01:17"/>
    <n v="12"/>
    <s v=""/>
    <n v="0"/>
    <s v="not cancelled"/>
    <s v="not cancelled"/>
    <x v="3"/>
    <n v="8.3333333333333329E-2"/>
    <n v="1.448055119047619"/>
    <b v="0"/>
  </r>
  <r>
    <n v="4203"/>
    <n v="1"/>
    <d v="2012-07-03T08:49:10"/>
    <d v="2012-09-01T08:49:00"/>
    <n v="8"/>
    <d v="2012-07-04T16:07:42"/>
    <n v="0"/>
    <n v="16.116666666666667"/>
    <n v="16"/>
    <x v="5"/>
    <n v="0.125"/>
    <n v="0.84929166666666667"/>
    <b v="1"/>
  </r>
  <r>
    <n v="4204"/>
    <n v="9"/>
    <d v="2012-07-03T09:54:48"/>
    <d v="2012-09-01T09:54:00"/>
    <n v="5"/>
    <d v="2012-07-06T11:01:26"/>
    <n v="0"/>
    <n v="11.016666666666667"/>
    <n v="11"/>
    <x v="14"/>
    <n v="0.2"/>
    <n v="5.6740000000000004"/>
    <b v="1"/>
  </r>
  <r>
    <n v="4205"/>
    <n v="1"/>
    <d v="2012-07-03T10:20:17"/>
    <d v="2012-09-01T10:20:00"/>
    <n v="8"/>
    <d v="2012-07-04T15:01:00"/>
    <n v="0"/>
    <n v="15.016666666666667"/>
    <n v="15"/>
    <x v="17"/>
    <n v="0.125"/>
    <n v="0.84929166666666667"/>
    <b v="1"/>
  </r>
  <r>
    <n v="4206"/>
    <n v="2"/>
    <d v="2012-07-03T10:21:25"/>
    <d v="2012-09-01T10:21:00"/>
    <n v="10"/>
    <d v="2012-07-04T11:08:57"/>
    <n v="0"/>
    <n v="11.133333333333333"/>
    <n v="11"/>
    <x v="14"/>
    <n v="0.1"/>
    <n v="0.84959999999999969"/>
    <b v="1"/>
  </r>
  <r>
    <n v="4207"/>
    <n v="11"/>
    <d v="2012-07-03T10:17:06"/>
    <d v="2012-09-01T10:17:00"/>
    <n v="1"/>
    <d v="2012-07-10T14:12:21"/>
    <n v="3"/>
    <n v="14.2"/>
    <n v="14"/>
    <x v="7"/>
    <n v="1"/>
    <n v="1"/>
    <b v="1"/>
  </r>
  <r>
    <n v="4208"/>
    <n v="1"/>
    <d v="2012-07-03T12:26:42"/>
    <d v="2012-09-01T12:26:00"/>
    <n v="8"/>
    <d v="2012-07-04T09:57:21"/>
    <n v="0"/>
    <n v="9.9499999999999993"/>
    <n v="10"/>
    <x v="10"/>
    <n v="0.125"/>
    <n v="0.84929166666666667"/>
    <b v="1"/>
  </r>
  <r>
    <n v="4209"/>
    <n v="1"/>
    <d v="2012-07-03T14:07:15"/>
    <d v="2012-09-01T14:07:00"/>
    <n v="8"/>
    <d v="2012-07-04T09:35:08"/>
    <n v="0"/>
    <n v="9.5833333333333339"/>
    <n v="10"/>
    <x v="10"/>
    <n v="0.125"/>
    <n v="0.84929166666666667"/>
    <b v="1"/>
  </r>
  <r>
    <n v="4210"/>
    <n v="2"/>
    <d v="2012-07-03T14:44:11"/>
    <d v="2012-09-01T14:44:00"/>
    <n v="10"/>
    <d v="2012-07-04T10:48:20"/>
    <n v="0"/>
    <n v="10.8"/>
    <n v="11"/>
    <x v="14"/>
    <n v="0.1"/>
    <n v="0.84959999999999969"/>
    <b v="1"/>
  </r>
  <r>
    <n v="4211"/>
    <n v="1"/>
    <d v="2012-07-03T15:24:47"/>
    <d v="2012-09-01T15:24:00"/>
    <n v="8"/>
    <d v="2012-07-03T19:01:54"/>
    <n v="0"/>
    <n v="19.016666666666666"/>
    <n v="19"/>
    <x v="6"/>
    <n v="0.125"/>
    <n v="0.84929166666666667"/>
    <b v="1"/>
  </r>
  <r>
    <n v="4212"/>
    <n v="1"/>
    <d v="2012-07-03T16:04:44"/>
    <d v="2012-09-01T16:04:00"/>
    <n v="8"/>
    <d v="2012-07-04T12:54:06"/>
    <n v="0"/>
    <n v="12.9"/>
    <n v="13"/>
    <x v="11"/>
    <n v="0.125"/>
    <n v="0.84929166666666667"/>
    <b v="1"/>
  </r>
  <r>
    <n v="4213"/>
    <n v="4"/>
    <d v="2012-07-03T19:13:36"/>
    <d v="2012-09-01T19:13:00"/>
    <n v="12"/>
    <d v="2012-07-06T11:24:06"/>
    <n v="0"/>
    <n v="11.4"/>
    <n v="11"/>
    <x v="14"/>
    <n v="8.3333333333333329E-2"/>
    <n v="1.448055119047619"/>
    <b v="1"/>
  </r>
  <r>
    <n v="4214"/>
    <n v="1"/>
    <d v="2012-07-03T20:00:46"/>
    <d v="2012-09-01T20:00:00"/>
    <n v="12"/>
    <d v="2012-07-04T23:39:04"/>
    <n v="0"/>
    <n v="23.65"/>
    <n v="24"/>
    <x v="2"/>
    <n v="8.3333333333333329E-2"/>
    <n v="0.56619444444444444"/>
    <b v="1"/>
  </r>
  <r>
    <n v="4215"/>
    <n v="6"/>
    <d v="2012-07-03T20:32:02"/>
    <d v="2012-07-08T16:31:25"/>
    <n v="24"/>
    <s v=""/>
    <n v="0"/>
    <s v="not cancelled"/>
    <s v="not cancelled"/>
    <x v="3"/>
    <n v="4.1666666666666664E-2"/>
    <n v="0.35218749999999999"/>
    <b v="0"/>
  </r>
  <r>
    <n v="4216"/>
    <n v="1"/>
    <d v="2012-07-03T20:10:52"/>
    <d v="2012-09-01T20:10:00"/>
    <n v="12"/>
    <d v="2012-07-04T11:27:58"/>
    <n v="0"/>
    <n v="11.45"/>
    <n v="11"/>
    <x v="14"/>
    <n v="8.3333333333333329E-2"/>
    <n v="0.56619444444444444"/>
    <b v="1"/>
  </r>
  <r>
    <n v="4217"/>
    <n v="2"/>
    <d v="2012-07-03T21:14:17"/>
    <d v="2012-09-01T21:14:00"/>
    <n v="10"/>
    <d v="2012-07-04T01:08:27"/>
    <n v="0"/>
    <n v="1.1333333333333333"/>
    <n v="1"/>
    <x v="23"/>
    <n v="0.1"/>
    <n v="0.84959999999999969"/>
    <b v="1"/>
  </r>
  <r>
    <n v="4218"/>
    <n v="1"/>
    <d v="2012-07-03T22:51:19"/>
    <d v="2012-09-01T22:51:00"/>
    <n v="8"/>
    <d v="2012-07-04T10:01:15"/>
    <n v="0"/>
    <n v="10.016666666666667"/>
    <n v="10"/>
    <x v="10"/>
    <n v="0.125"/>
    <n v="0.84929166666666667"/>
    <b v="1"/>
  </r>
  <r>
    <n v="4219"/>
    <n v="7"/>
    <d v="2012-07-04T01:53:29"/>
    <d v="2012-09-02T01:53:00"/>
    <n v="24"/>
    <d v="2012-07-06T22:19:31"/>
    <n v="0"/>
    <n v="22.316666666666666"/>
    <n v="22"/>
    <x v="9"/>
    <n v="4.1666666666666664E-2"/>
    <n v="1.2958049999999997"/>
    <b v="1"/>
  </r>
  <r>
    <n v="4220"/>
    <n v="1"/>
    <d v="2012-07-04T03:58:46"/>
    <d v="2012-09-02T03:58:00"/>
    <n v="8"/>
    <d v="2012-07-05T07:44:09"/>
    <n v="0"/>
    <n v="7.7333333333333334"/>
    <n v="8"/>
    <x v="13"/>
    <n v="0.125"/>
    <n v="0.84929166666666667"/>
    <b v="1"/>
  </r>
  <r>
    <n v="4221"/>
    <n v="10"/>
    <d v="2012-07-04T04:21:49"/>
    <d v="2012-09-02T04:21:00"/>
    <n v="1"/>
    <d v="2012-07-07T12:25:47"/>
    <n v="3"/>
    <n v="12.416666666666666"/>
    <n v="12"/>
    <x v="8"/>
    <n v="1"/>
    <n v="2.5716000000000001"/>
    <b v="1"/>
  </r>
  <r>
    <n v="4222"/>
    <n v="3"/>
    <d v="2012-07-04T08:23:41"/>
    <d v="2012-09-02T08:23:00"/>
    <n v="24"/>
    <d v="2012-07-06T16:06:53"/>
    <n v="0"/>
    <n v="16.100000000000001"/>
    <n v="16"/>
    <x v="5"/>
    <n v="4.1666666666666664E-2"/>
    <n v="0.18133000000000002"/>
    <b v="1"/>
  </r>
  <r>
    <n v="4223"/>
    <n v="3"/>
    <d v="2012-07-04T08:08:32"/>
    <d v="2012-07-06T10:07:55"/>
    <n v="24"/>
    <s v=""/>
    <n v="0"/>
    <s v="not cancelled"/>
    <s v="not cancelled"/>
    <x v="3"/>
    <n v="4.1666666666666664E-2"/>
    <n v="0.18133000000000002"/>
    <b v="0"/>
  </r>
  <r>
    <n v="4224"/>
    <n v="1"/>
    <d v="2012-07-04T08:58:33"/>
    <d v="2012-07-07T00:58:00"/>
    <n v="8"/>
    <s v=""/>
    <n v="0"/>
    <s v="not cancelled"/>
    <s v="not cancelled"/>
    <x v="3"/>
    <n v="0.125"/>
    <n v="0.84929166666666667"/>
    <b v="0"/>
  </r>
  <r>
    <n v="4225"/>
    <n v="4"/>
    <d v="2012-07-04T08:29:14"/>
    <d v="2012-09-02T08:29:00"/>
    <n v="12"/>
    <d v="2012-07-06T17:01:38"/>
    <n v="0"/>
    <n v="17.016666666666666"/>
    <n v="17"/>
    <x v="20"/>
    <n v="8.3333333333333329E-2"/>
    <n v="1.448055119047619"/>
    <b v="1"/>
  </r>
  <r>
    <n v="4226"/>
    <n v="2"/>
    <d v="2012-07-04T08:18:39"/>
    <d v="2012-09-02T08:18:00"/>
    <n v="10"/>
    <d v="2012-07-05T19:29:46"/>
    <n v="0"/>
    <n v="19.483333333333334"/>
    <n v="19"/>
    <x v="6"/>
    <n v="0.1"/>
    <n v="0.84959999999999969"/>
    <b v="1"/>
  </r>
  <r>
    <n v="4227"/>
    <n v="7"/>
    <d v="2012-07-04T08:02:38"/>
    <d v="2012-07-06T10:02:33"/>
    <n v="24"/>
    <s v=""/>
    <n v="0"/>
    <s v="not cancelled"/>
    <s v="not cancelled"/>
    <x v="3"/>
    <n v="4.1666666666666664E-2"/>
    <n v="1.2958049999999997"/>
    <b v="0"/>
  </r>
  <r>
    <n v="4228"/>
    <n v="4"/>
    <d v="2012-07-04T08:12:37"/>
    <d v="2012-09-02T08:12:00"/>
    <n v="12"/>
    <d v="2012-07-06T17:45:24"/>
    <n v="0"/>
    <n v="17.75"/>
    <n v="18"/>
    <x v="1"/>
    <n v="8.3333333333333329E-2"/>
    <n v="1.448055119047619"/>
    <b v="1"/>
  </r>
  <r>
    <n v="4229"/>
    <n v="6"/>
    <d v="2012-07-04T09:04:20"/>
    <d v="2012-09-02T09:04:00"/>
    <n v="24"/>
    <d v="2012-07-07T09:32:51"/>
    <n v="0"/>
    <n v="9.5333333333333332"/>
    <n v="10"/>
    <x v="10"/>
    <n v="4.1666666666666664E-2"/>
    <n v="0.35218749999999999"/>
    <b v="1"/>
  </r>
  <r>
    <n v="4230"/>
    <n v="6"/>
    <d v="2012-07-04T10:33:52"/>
    <d v="2012-09-02T10:33:00"/>
    <n v="24"/>
    <d v="2012-07-11T12:29:44"/>
    <n v="0"/>
    <n v="12.483333333333333"/>
    <n v="12"/>
    <x v="8"/>
    <n v="4.1666666666666664E-2"/>
    <n v="0.35218749999999999"/>
    <b v="1"/>
  </r>
  <r>
    <n v="4231"/>
    <n v="6"/>
    <d v="2012-07-04T11:22:23"/>
    <d v="2012-07-07T07:21:47"/>
    <n v="24"/>
    <s v=""/>
    <n v="0"/>
    <s v="not cancelled"/>
    <s v="not cancelled"/>
    <x v="3"/>
    <n v="4.1666666666666664E-2"/>
    <n v="0.35218749999999999"/>
    <b v="0"/>
  </r>
  <r>
    <n v="4232"/>
    <n v="8"/>
    <d v="2012-07-04T11:45:37"/>
    <d v="2012-09-02T11:45:00"/>
    <n v="3"/>
    <d v="2012-07-11T08:07:28"/>
    <n v="0"/>
    <n v="8.1166666666666671"/>
    <n v="8"/>
    <x v="13"/>
    <n v="0.33333333333333331"/>
    <n v="0.29998222222222221"/>
    <b v="1"/>
  </r>
  <r>
    <n v="4233"/>
    <n v="11"/>
    <d v="2012-07-04T11:21:20"/>
    <d v="2012-09-02T11:21:00"/>
    <n v="1"/>
    <d v="2012-07-11T10:10:37"/>
    <n v="4"/>
    <n v="10.166666666666666"/>
    <n v="10"/>
    <x v="10"/>
    <n v="1"/>
    <n v="1"/>
    <b v="1"/>
  </r>
  <r>
    <n v="4234"/>
    <n v="6"/>
    <d v="2012-07-04T14:37:12"/>
    <d v="2012-09-02T14:37:00"/>
    <n v="24"/>
    <d v="2012-07-11T18:50:25"/>
    <n v="0"/>
    <n v="18.833333333333332"/>
    <n v="19"/>
    <x v="6"/>
    <n v="4.1666666666666664E-2"/>
    <n v="0.35218749999999999"/>
    <b v="1"/>
  </r>
  <r>
    <n v="4235"/>
    <n v="1"/>
    <d v="2012-07-04T14:58:36"/>
    <d v="2012-07-09T05:58:02"/>
    <n v="8"/>
    <s v=""/>
    <n v="0"/>
    <s v="not cancelled"/>
    <s v="not cancelled"/>
    <x v="3"/>
    <n v="0.125"/>
    <n v="0.84929166666666667"/>
    <b v="0"/>
  </r>
  <r>
    <n v="4236"/>
    <n v="5"/>
    <d v="2012-07-04T15:47:29"/>
    <d v="2012-09-02T15:47:00"/>
    <n v="24"/>
    <d v="2012-07-09T14:32:48"/>
    <n v="0"/>
    <n v="14.533333333333333"/>
    <n v="15"/>
    <x v="17"/>
    <n v="4.1666666666666664E-2"/>
    <n v="0.2815833333333333"/>
    <b v="1"/>
  </r>
  <r>
    <n v="4237"/>
    <n v="1"/>
    <d v="2012-07-04T16:19:18"/>
    <d v="2012-09-02T16:19:00"/>
    <n v="8"/>
    <d v="2012-07-05T22:34:27"/>
    <n v="0"/>
    <n v="22.566666666666666"/>
    <n v="23"/>
    <x v="0"/>
    <n v="0.125"/>
    <n v="0.84929166666666667"/>
    <b v="1"/>
  </r>
  <r>
    <n v="4238"/>
    <n v="4"/>
    <d v="2012-07-04T16:08:00"/>
    <d v="2012-09-02T16:08:00"/>
    <n v="12"/>
    <d v="2012-07-07T07:55:27"/>
    <n v="0"/>
    <n v="7.916666666666667"/>
    <n v="8"/>
    <x v="13"/>
    <n v="8.3333333333333329E-2"/>
    <n v="1.448055119047619"/>
    <b v="1"/>
  </r>
  <r>
    <n v="4239"/>
    <n v="6"/>
    <d v="2012-07-04T16:25:58"/>
    <d v="2012-09-02T16:25:00"/>
    <n v="24"/>
    <d v="2012-07-16T11:51:34"/>
    <n v="0"/>
    <n v="11.85"/>
    <n v="12"/>
    <x v="8"/>
    <n v="4.1666666666666664E-2"/>
    <n v="0.35218749999999999"/>
    <b v="1"/>
  </r>
  <r>
    <n v="4240"/>
    <n v="1"/>
    <d v="2012-07-04T17:13:31"/>
    <d v="2012-09-02T17:13:00"/>
    <n v="8"/>
    <d v="2012-07-05T09:19:25"/>
    <n v="0"/>
    <n v="9.3166666666666664"/>
    <n v="9"/>
    <x v="4"/>
    <n v="0.125"/>
    <n v="0.84929166666666667"/>
    <b v="1"/>
  </r>
  <r>
    <n v="4241"/>
    <n v="2"/>
    <d v="2012-07-04T19:25:41"/>
    <d v="2012-09-02T19:25:00"/>
    <n v="10"/>
    <d v="2012-07-06T18:01:07"/>
    <n v="0"/>
    <n v="18.016666666666666"/>
    <n v="18"/>
    <x v="1"/>
    <n v="0.1"/>
    <n v="0.84959999999999969"/>
    <b v="1"/>
  </r>
  <r>
    <n v="4242"/>
    <n v="4"/>
    <d v="2012-07-04T21:17:12"/>
    <d v="2012-07-08T16:16:48"/>
    <n v="12"/>
    <s v=""/>
    <n v="0"/>
    <s v="not cancelled"/>
    <s v="not cancelled"/>
    <x v="3"/>
    <n v="8.3333333333333329E-2"/>
    <n v="1.448055119047619"/>
    <b v="0"/>
  </r>
  <r>
    <n v="4243"/>
    <n v="6"/>
    <d v="2012-07-04T23:37:20"/>
    <d v="2012-09-02T23:37:00"/>
    <n v="24"/>
    <d v="2012-07-11T16:54:44"/>
    <n v="0"/>
    <n v="16.899999999999999"/>
    <n v="17"/>
    <x v="20"/>
    <n v="4.1666666666666664E-2"/>
    <n v="0.35218749999999999"/>
    <b v="1"/>
  </r>
  <r>
    <n v="4244"/>
    <n v="1"/>
    <d v="2012-07-05T01:50:47"/>
    <d v="2012-09-03T01:50:00"/>
    <n v="12"/>
    <d v="2012-07-07T12:45:51"/>
    <n v="0"/>
    <n v="12.75"/>
    <n v="13"/>
    <x v="11"/>
    <n v="8.3333333333333329E-2"/>
    <n v="0.56619444444444444"/>
    <b v="1"/>
  </r>
  <r>
    <n v="4245"/>
    <n v="7"/>
    <d v="2012-07-05T01:45:36"/>
    <d v="2012-09-03T01:45:00"/>
    <n v="24"/>
    <d v="2012-07-07T14:27:25"/>
    <n v="0"/>
    <n v="14.45"/>
    <n v="14"/>
    <x v="7"/>
    <n v="4.1666666666666664E-2"/>
    <n v="1.2958049999999997"/>
    <b v="1"/>
  </r>
  <r>
    <n v="4246"/>
    <n v="1"/>
    <d v="2012-07-05T07:37:48"/>
    <d v="2012-09-03T07:37:00"/>
    <n v="8"/>
    <d v="2012-07-06T17:51:01"/>
    <n v="0"/>
    <n v="17.850000000000001"/>
    <n v="18"/>
    <x v="1"/>
    <n v="0.125"/>
    <n v="0.84929166666666667"/>
    <b v="1"/>
  </r>
  <r>
    <n v="4247"/>
    <n v="3"/>
    <d v="2012-07-05T08:24:50"/>
    <d v="2012-09-03T08:24:00"/>
    <n v="24"/>
    <d v="2012-07-07T18:03:09"/>
    <n v="0"/>
    <n v="18.05"/>
    <n v="18"/>
    <x v="1"/>
    <n v="4.1666666666666664E-2"/>
    <n v="0.18133000000000002"/>
    <b v="1"/>
  </r>
  <r>
    <n v="4248"/>
    <n v="9"/>
    <d v="2012-07-05T09:38:43"/>
    <d v="2012-09-03T09:38:00"/>
    <n v="5"/>
    <d v="2012-07-08T05:02:55"/>
    <n v="0"/>
    <n v="5.0333333333333332"/>
    <n v="5"/>
    <x v="22"/>
    <n v="0.2"/>
    <n v="5.6740000000000004"/>
    <b v="1"/>
  </r>
  <r>
    <n v="4249"/>
    <n v="6"/>
    <d v="2012-07-05T11:39:39"/>
    <d v="2012-09-03T11:39:00"/>
    <n v="24"/>
    <d v="2012-07-12T21:35:56"/>
    <n v="0"/>
    <n v="21.583333333333332"/>
    <n v="22"/>
    <x v="9"/>
    <n v="4.1666666666666664E-2"/>
    <n v="0.35218749999999999"/>
    <b v="1"/>
  </r>
  <r>
    <n v="4250"/>
    <n v="2"/>
    <d v="2012-07-05T11:51:17"/>
    <d v="2012-09-03T11:51:00"/>
    <n v="10"/>
    <d v="2012-07-06T10:20:51"/>
    <n v="0"/>
    <n v="10.333333333333334"/>
    <n v="10"/>
    <x v="10"/>
    <n v="0.1"/>
    <n v="0.84959999999999969"/>
    <b v="1"/>
  </r>
  <r>
    <n v="4251"/>
    <n v="4"/>
    <d v="2012-07-05T16:50:45"/>
    <d v="2012-09-03T16:50:00"/>
    <n v="12"/>
    <d v="2012-07-09T15:58:59"/>
    <n v="0"/>
    <n v="15.966666666666667"/>
    <n v="16"/>
    <x v="5"/>
    <n v="8.3333333333333329E-2"/>
    <n v="1.448055119047619"/>
    <b v="1"/>
  </r>
  <r>
    <n v="4252"/>
    <n v="2"/>
    <d v="2012-07-05T17:51:51"/>
    <d v="2012-09-03T17:51:00"/>
    <n v="10"/>
    <d v="2012-07-07T22:39:14"/>
    <n v="0"/>
    <n v="22.65"/>
    <n v="23"/>
    <x v="0"/>
    <n v="0.1"/>
    <n v="0.84959999999999969"/>
    <b v="1"/>
  </r>
  <r>
    <n v="4253"/>
    <n v="11"/>
    <d v="2012-07-05T17:00:39"/>
    <d v="2012-07-07T18:00:06"/>
    <n v="1"/>
    <s v=""/>
    <n v="0"/>
    <s v="not cancelled"/>
    <s v="not cancelled"/>
    <x v="3"/>
    <n v="1"/>
    <n v="1"/>
    <b v="0"/>
  </r>
  <r>
    <n v="4254"/>
    <n v="8"/>
    <d v="2012-07-05T18:09:03"/>
    <d v="2012-09-03T18:09:00"/>
    <n v="3"/>
    <d v="2012-07-10T21:43:49"/>
    <n v="0"/>
    <n v="21.716666666666665"/>
    <n v="22"/>
    <x v="9"/>
    <n v="0.33333333333333331"/>
    <n v="0.29998222222222221"/>
    <b v="1"/>
  </r>
  <r>
    <n v="4255"/>
    <n v="4"/>
    <d v="2012-07-05T18:23:14"/>
    <d v="2012-09-03T18:23:00"/>
    <n v="12"/>
    <d v="2012-07-07T13:07:07"/>
    <n v="0"/>
    <n v="13.116666666666667"/>
    <n v="13"/>
    <x v="11"/>
    <n v="8.3333333333333329E-2"/>
    <n v="1.448055119047619"/>
    <b v="1"/>
  </r>
  <r>
    <n v="4256"/>
    <n v="2"/>
    <d v="2012-07-05T19:13:41"/>
    <d v="2012-09-03T19:13:00"/>
    <n v="10"/>
    <d v="2012-07-07T03:48:43"/>
    <n v="0"/>
    <n v="3.8"/>
    <n v="4"/>
    <x v="24"/>
    <n v="0.1"/>
    <n v="0.84959999999999969"/>
    <b v="1"/>
  </r>
  <r>
    <n v="4257"/>
    <n v="1"/>
    <d v="2012-07-05T20:57:37"/>
    <d v="2012-09-03T20:57:00"/>
    <n v="8"/>
    <d v="2012-07-06T10:37:17"/>
    <n v="0"/>
    <n v="10.616666666666667"/>
    <n v="11"/>
    <x v="14"/>
    <n v="0.125"/>
    <n v="0.84929166666666667"/>
    <b v="1"/>
  </r>
  <r>
    <n v="4258"/>
    <n v="6"/>
    <d v="2012-07-05T23:17:21"/>
    <d v="2012-09-03T23:17:00"/>
    <n v="24"/>
    <d v="2012-07-11T18:31:00"/>
    <n v="0"/>
    <n v="18.516666666666666"/>
    <n v="19"/>
    <x v="6"/>
    <n v="4.1666666666666664E-2"/>
    <n v="0.35218749999999999"/>
    <b v="1"/>
  </r>
  <r>
    <n v="4259"/>
    <n v="1"/>
    <d v="2012-07-06T00:11:59"/>
    <d v="2012-09-04T00:11:00"/>
    <n v="12"/>
    <d v="2012-07-07T12:48:13"/>
    <n v="0"/>
    <n v="12.8"/>
    <n v="13"/>
    <x v="11"/>
    <n v="8.3333333333333329E-2"/>
    <n v="0.56619444444444444"/>
    <b v="1"/>
  </r>
  <r>
    <n v="4260"/>
    <n v="2"/>
    <d v="2012-07-06T06:22:28"/>
    <d v="2012-09-04T06:22:00"/>
    <n v="10"/>
    <d v="2012-07-08T09:10:52"/>
    <n v="0"/>
    <n v="9.1666666666666661"/>
    <n v="9"/>
    <x v="4"/>
    <n v="0.1"/>
    <n v="0.84959999999999969"/>
    <b v="1"/>
  </r>
  <r>
    <n v="4261"/>
    <n v="3"/>
    <d v="2012-07-06T08:32:14"/>
    <d v="2012-09-04T08:32:00"/>
    <n v="24"/>
    <d v="2012-07-08T11:48:53"/>
    <n v="0"/>
    <n v="11.8"/>
    <n v="12"/>
    <x v="8"/>
    <n v="4.1666666666666664E-2"/>
    <n v="0.18133000000000002"/>
    <b v="1"/>
  </r>
  <r>
    <n v="4262"/>
    <n v="6"/>
    <d v="2012-07-06T08:03:03"/>
    <d v="2012-09-04T08:03:00"/>
    <n v="24"/>
    <d v="2012-07-10T10:29:34"/>
    <n v="0"/>
    <n v="10.483333333333333"/>
    <n v="10"/>
    <x v="10"/>
    <n v="4.1666666666666664E-2"/>
    <n v="0.35218749999999999"/>
    <b v="1"/>
  </r>
  <r>
    <n v="4263"/>
    <n v="4"/>
    <d v="2012-07-06T10:28:23"/>
    <d v="2012-09-04T10:28:00"/>
    <n v="12"/>
    <d v="2012-07-09T11:44:18"/>
    <n v="0"/>
    <n v="11.733333333333333"/>
    <n v="12"/>
    <x v="8"/>
    <n v="8.3333333333333329E-2"/>
    <n v="1.448055119047619"/>
    <b v="1"/>
  </r>
  <r>
    <n v="4264"/>
    <n v="2"/>
    <d v="2012-07-06T10:23:33"/>
    <d v="2012-09-04T10:23:00"/>
    <n v="10"/>
    <d v="2012-07-07T14:50:41"/>
    <n v="0"/>
    <n v="14.833333333333334"/>
    <n v="15"/>
    <x v="17"/>
    <n v="0.1"/>
    <n v="0.84959999999999969"/>
    <b v="1"/>
  </r>
  <r>
    <n v="4265"/>
    <n v="3"/>
    <d v="2012-07-06T10:47:54"/>
    <d v="2012-07-09T08:47:00"/>
    <n v="24"/>
    <s v=""/>
    <n v="0"/>
    <s v="not cancelled"/>
    <s v="not cancelled"/>
    <x v="3"/>
    <n v="4.1666666666666664E-2"/>
    <n v="0.18133000000000002"/>
    <b v="0"/>
  </r>
  <r>
    <n v="4266"/>
    <n v="5"/>
    <d v="2012-07-06T11:45:31"/>
    <d v="2012-09-04T11:45:00"/>
    <n v="24"/>
    <d v="2012-07-10T13:50:45"/>
    <n v="0"/>
    <n v="13.833333333333334"/>
    <n v="14"/>
    <x v="7"/>
    <n v="4.1666666666666664E-2"/>
    <n v="0.2815833333333333"/>
    <b v="1"/>
  </r>
  <r>
    <n v="4267"/>
    <n v="6"/>
    <d v="2012-07-06T11:45:50"/>
    <d v="2012-09-04T11:45:00"/>
    <n v="24"/>
    <d v="2012-07-13T09:16:42"/>
    <n v="0"/>
    <n v="9.2666666666666675"/>
    <n v="9"/>
    <x v="4"/>
    <n v="4.1666666666666664E-2"/>
    <n v="0.35218749999999999"/>
    <b v="1"/>
  </r>
  <r>
    <n v="4268"/>
    <n v="3"/>
    <d v="2012-07-06T11:52:44"/>
    <d v="2012-09-04T11:52:00"/>
    <n v="24"/>
    <d v="2012-07-08T10:49:30"/>
    <n v="0"/>
    <n v="10.816666666666666"/>
    <n v="11"/>
    <x v="14"/>
    <n v="4.1666666666666664E-2"/>
    <n v="0.18133000000000002"/>
    <b v="1"/>
  </r>
  <r>
    <n v="4269"/>
    <n v="5"/>
    <d v="2012-07-06T13:37:09"/>
    <d v="2012-09-04T13:37:00"/>
    <n v="24"/>
    <d v="2012-07-09T13:30:27"/>
    <n v="0"/>
    <n v="13.5"/>
    <n v="14"/>
    <x v="7"/>
    <n v="4.1666666666666664E-2"/>
    <n v="0.2815833333333333"/>
    <b v="1"/>
  </r>
  <r>
    <n v="4270"/>
    <n v="3"/>
    <d v="2012-07-06T14:51:53"/>
    <d v="2012-09-04T14:51:00"/>
    <n v="24"/>
    <d v="2012-07-09T11:24:09"/>
    <n v="0"/>
    <n v="11.4"/>
    <n v="11"/>
    <x v="14"/>
    <n v="4.1666666666666664E-2"/>
    <n v="0.18133000000000002"/>
    <b v="1"/>
  </r>
  <r>
    <n v="4271"/>
    <n v="1"/>
    <d v="2012-07-06T14:01:52"/>
    <d v="2012-09-04T14:01:00"/>
    <n v="12"/>
    <d v="2012-07-07T11:56:45"/>
    <n v="0"/>
    <n v="11.933333333333334"/>
    <n v="12"/>
    <x v="8"/>
    <n v="8.3333333333333329E-2"/>
    <n v="0.56619444444444444"/>
    <b v="1"/>
  </r>
  <r>
    <n v="4272"/>
    <n v="1"/>
    <d v="2012-07-06T16:17:40"/>
    <d v="2012-09-04T16:17:00"/>
    <n v="12"/>
    <d v="2012-07-07T20:02:38"/>
    <n v="0"/>
    <n v="20.033333333333335"/>
    <n v="20"/>
    <x v="15"/>
    <n v="8.3333333333333329E-2"/>
    <n v="0.56619444444444444"/>
    <b v="1"/>
  </r>
  <r>
    <n v="4273"/>
    <n v="2"/>
    <d v="2012-07-06T16:11:36"/>
    <d v="2012-07-08T23:11:34"/>
    <n v="10"/>
    <s v=""/>
    <n v="0"/>
    <s v="not cancelled"/>
    <s v="not cancelled"/>
    <x v="3"/>
    <n v="0.1"/>
    <n v="0.84959999999999969"/>
    <b v="0"/>
  </r>
  <r>
    <n v="4274"/>
    <n v="4"/>
    <d v="2012-07-06T16:07:03"/>
    <d v="2012-09-04T16:07:00"/>
    <n v="12"/>
    <d v="2012-07-09T21:53:20"/>
    <n v="0"/>
    <n v="21.883333333333333"/>
    <n v="22"/>
    <x v="9"/>
    <n v="8.3333333333333329E-2"/>
    <n v="1.448055119047619"/>
    <b v="1"/>
  </r>
  <r>
    <n v="4275"/>
    <n v="1"/>
    <d v="2012-07-06T16:51:10"/>
    <d v="2012-09-04T16:51:00"/>
    <n v="8"/>
    <d v="2012-07-07T08:52:44"/>
    <n v="0"/>
    <n v="8.8666666666666671"/>
    <n v="9"/>
    <x v="4"/>
    <n v="0.125"/>
    <n v="0.84929166666666667"/>
    <b v="1"/>
  </r>
  <r>
    <n v="4276"/>
    <n v="1"/>
    <d v="2012-07-06T16:14:04"/>
    <d v="2012-09-04T16:14:00"/>
    <n v="8"/>
    <d v="2012-07-06T19:25:03"/>
    <n v="0"/>
    <n v="19.416666666666668"/>
    <n v="19"/>
    <x v="6"/>
    <n v="0.125"/>
    <n v="0.84929166666666667"/>
    <b v="1"/>
  </r>
  <r>
    <n v="4277"/>
    <n v="2"/>
    <d v="2012-07-06T16:27:21"/>
    <d v="2012-07-10T03:26:25"/>
    <n v="10"/>
    <s v=""/>
    <n v="0"/>
    <s v="not cancelled"/>
    <s v="not cancelled"/>
    <x v="3"/>
    <n v="0.1"/>
    <n v="0.84959999999999969"/>
    <b v="0"/>
  </r>
  <r>
    <n v="4278"/>
    <n v="2"/>
    <d v="2012-07-06T17:00:46"/>
    <d v="2012-09-04T17:00:00"/>
    <n v="10"/>
    <d v="2012-07-07T18:17:30"/>
    <n v="0"/>
    <n v="18.283333333333335"/>
    <n v="18"/>
    <x v="1"/>
    <n v="0.1"/>
    <n v="0.84959999999999969"/>
    <b v="1"/>
  </r>
  <r>
    <n v="4279"/>
    <n v="8"/>
    <d v="2012-07-06T18:37:05"/>
    <d v="2012-09-04T18:37:00"/>
    <n v="3"/>
    <d v="2012-07-11T06:04:21"/>
    <n v="0"/>
    <n v="6.0666666666666664"/>
    <n v="6"/>
    <x v="21"/>
    <n v="0.33333333333333331"/>
    <n v="0.29998222222222221"/>
    <b v="1"/>
  </r>
  <r>
    <n v="4280"/>
    <n v="7"/>
    <d v="2012-07-06T18:25:46"/>
    <d v="2012-09-04T18:25:00"/>
    <n v="24"/>
    <d v="2012-07-11T23:19:05"/>
    <n v="0"/>
    <n v="23.316666666666666"/>
    <n v="23"/>
    <x v="0"/>
    <n v="4.1666666666666664E-2"/>
    <n v="1.2958049999999997"/>
    <b v="1"/>
  </r>
  <r>
    <n v="4281"/>
    <n v="8"/>
    <d v="2012-07-06T18:05:11"/>
    <d v="2012-09-04T18:05:00"/>
    <n v="3"/>
    <d v="2012-07-11T11:36:10"/>
    <n v="0"/>
    <n v="11.6"/>
    <n v="12"/>
    <x v="8"/>
    <n v="0.33333333333333331"/>
    <n v="0.29998222222222221"/>
    <b v="1"/>
  </r>
  <r>
    <n v="4282"/>
    <n v="1"/>
    <d v="2012-07-06T23:51:59"/>
    <d v="2012-09-04T23:51:00"/>
    <n v="8"/>
    <d v="2012-07-07T18:06:04"/>
    <n v="0"/>
    <n v="18.100000000000001"/>
    <n v="18"/>
    <x v="1"/>
    <n v="0.125"/>
    <n v="0.84929166666666667"/>
    <b v="1"/>
  </r>
  <r>
    <n v="4283"/>
    <n v="3"/>
    <d v="2012-07-07T00:38:10"/>
    <d v="2012-09-05T00:38:00"/>
    <n v="24"/>
    <d v="2012-07-09T11:32:22"/>
    <n v="0"/>
    <n v="11.533333333333333"/>
    <n v="12"/>
    <x v="8"/>
    <n v="4.1666666666666664E-2"/>
    <n v="0.18133000000000002"/>
    <b v="1"/>
  </r>
  <r>
    <n v="4284"/>
    <n v="1"/>
    <d v="2012-07-07T03:00:13"/>
    <d v="2012-09-05T03:00:00"/>
    <n v="8"/>
    <d v="2012-07-07T12:00:32"/>
    <n v="0"/>
    <n v="12"/>
    <n v="12"/>
    <x v="8"/>
    <n v="0.125"/>
    <n v="0.84929166666666667"/>
    <b v="1"/>
  </r>
  <r>
    <n v="4285"/>
    <n v="3"/>
    <d v="2012-07-07T05:26:05"/>
    <d v="2012-07-10T19:26:00"/>
    <n v="24"/>
    <d v="2012-07-07T23:47:50"/>
    <n v="0"/>
    <n v="23.783333333333335"/>
    <n v="24"/>
    <x v="2"/>
    <n v="4.1666666666666664E-2"/>
    <n v="0.18133000000000002"/>
    <b v="1"/>
  </r>
  <r>
    <n v="4286"/>
    <n v="5"/>
    <d v="2012-07-07T07:20:34"/>
    <d v="2012-09-05T07:20:00"/>
    <n v="24"/>
    <d v="2012-07-10T17:36:50"/>
    <n v="0"/>
    <n v="17.600000000000001"/>
    <n v="18"/>
    <x v="1"/>
    <n v="4.1666666666666664E-2"/>
    <n v="0.2815833333333333"/>
    <b v="1"/>
  </r>
  <r>
    <n v="4287"/>
    <n v="2"/>
    <d v="2012-07-07T08:44:56"/>
    <d v="2012-09-05T08:44:00"/>
    <n v="10"/>
    <d v="2012-07-08T10:44:23"/>
    <n v="0"/>
    <n v="10.733333333333333"/>
    <n v="11"/>
    <x v="14"/>
    <n v="0.1"/>
    <n v="0.84959999999999969"/>
    <b v="1"/>
  </r>
  <r>
    <n v="4288"/>
    <n v="1"/>
    <d v="2012-07-07T09:50:15"/>
    <d v="2012-07-10T10:49:41"/>
    <n v="8"/>
    <s v=""/>
    <n v="0"/>
    <s v="not cancelled"/>
    <s v="not cancelled"/>
    <x v="3"/>
    <n v="0.125"/>
    <n v="0.84929166666666667"/>
    <b v="0"/>
  </r>
  <r>
    <n v="4289"/>
    <n v="8"/>
    <d v="2012-07-07T09:36:37"/>
    <d v="2012-09-05T09:36:00"/>
    <n v="3"/>
    <d v="2012-07-11T19:28:58"/>
    <n v="0"/>
    <n v="19.466666666666665"/>
    <n v="19"/>
    <x v="6"/>
    <n v="0.33333333333333331"/>
    <n v="0.29998222222222221"/>
    <b v="1"/>
  </r>
  <r>
    <n v="4290"/>
    <n v="8"/>
    <d v="2012-07-07T11:57:08"/>
    <d v="2012-07-11T06:56:43"/>
    <n v="3"/>
    <s v=""/>
    <n v="3"/>
    <s v="not cancelled"/>
    <s v="not cancelled"/>
    <x v="3"/>
    <n v="0.33333333333333331"/>
    <n v="0.29998222222222221"/>
    <b v="0"/>
  </r>
  <r>
    <n v="4291"/>
    <n v="1"/>
    <d v="2012-07-07T11:56:02"/>
    <d v="2012-09-05T11:56:00"/>
    <n v="8"/>
    <d v="2012-07-08T05:45:21"/>
    <n v="0"/>
    <n v="5.75"/>
    <n v="6"/>
    <x v="21"/>
    <n v="0.125"/>
    <n v="0.84929166666666667"/>
    <b v="1"/>
  </r>
  <r>
    <n v="4292"/>
    <n v="5"/>
    <d v="2012-07-07T11:40:26"/>
    <d v="2012-09-05T11:40:00"/>
    <n v="24"/>
    <d v="2012-07-11T16:02:47"/>
    <n v="0"/>
    <n v="16.033333333333335"/>
    <n v="16"/>
    <x v="5"/>
    <n v="4.1666666666666664E-2"/>
    <n v="0.2815833333333333"/>
    <b v="1"/>
  </r>
  <r>
    <n v="4293"/>
    <n v="7"/>
    <d v="2012-07-07T12:25:36"/>
    <d v="2012-07-11T04:24:44"/>
    <n v="24"/>
    <s v=""/>
    <n v="0"/>
    <s v="not cancelled"/>
    <s v="not cancelled"/>
    <x v="3"/>
    <n v="4.1666666666666664E-2"/>
    <n v="1.2958049999999997"/>
    <b v="0"/>
  </r>
  <r>
    <n v="4294"/>
    <n v="1"/>
    <d v="2012-07-07T12:52:08"/>
    <d v="2012-09-05T12:52:00"/>
    <n v="12"/>
    <d v="2012-07-08T09:37:32"/>
    <n v="0"/>
    <n v="9.6166666666666671"/>
    <n v="10"/>
    <x v="10"/>
    <n v="8.3333333333333329E-2"/>
    <n v="0.56619444444444444"/>
    <b v="1"/>
  </r>
  <r>
    <n v="4295"/>
    <n v="7"/>
    <d v="2012-07-07T12:34:50"/>
    <d v="2012-07-11T17:34:00"/>
    <n v="24"/>
    <s v=""/>
    <n v="0"/>
    <s v="not cancelled"/>
    <s v="not cancelled"/>
    <x v="3"/>
    <n v="4.1666666666666664E-2"/>
    <n v="1.2958049999999997"/>
    <b v="0"/>
  </r>
  <r>
    <n v="4296"/>
    <n v="1"/>
    <d v="2012-07-07T14:34:33"/>
    <d v="2012-09-05T14:34:00"/>
    <n v="8"/>
    <d v="2012-07-07T18:42:19"/>
    <n v="0"/>
    <n v="18.7"/>
    <n v="19"/>
    <x v="6"/>
    <n v="0.125"/>
    <n v="0.84929166666666667"/>
    <b v="1"/>
  </r>
  <r>
    <n v="4297"/>
    <n v="7"/>
    <d v="2012-07-07T14:03:43"/>
    <d v="2012-09-05T14:03:00"/>
    <n v="24"/>
    <d v="2012-07-20T18:43:51"/>
    <n v="1"/>
    <n v="18.716666666666665"/>
    <n v="19"/>
    <x v="6"/>
    <n v="4.1666666666666664E-2"/>
    <n v="1.2958049999999997"/>
    <b v="1"/>
  </r>
  <r>
    <n v="4298"/>
    <n v="4"/>
    <d v="2012-07-07T14:39:15"/>
    <d v="2012-09-05T14:39:00"/>
    <n v="12"/>
    <d v="2012-07-11T15:00:58"/>
    <n v="0"/>
    <n v="15"/>
    <n v="15"/>
    <x v="17"/>
    <n v="8.3333333333333329E-2"/>
    <n v="1.448055119047619"/>
    <b v="1"/>
  </r>
  <r>
    <n v="4299"/>
    <n v="10"/>
    <d v="2012-07-07T17:00:11"/>
    <d v="2012-09-05T17:00:00"/>
    <n v="1"/>
    <d v="2012-07-14T10:20:35"/>
    <n v="3"/>
    <n v="10.333333333333334"/>
    <n v="10"/>
    <x v="10"/>
    <n v="1"/>
    <n v="2.5716000000000001"/>
    <b v="1"/>
  </r>
  <r>
    <n v="4300"/>
    <n v="5"/>
    <d v="2012-07-07T17:15:45"/>
    <d v="2012-09-05T17:15:00"/>
    <n v="24"/>
    <d v="2012-07-10T09:52:44"/>
    <n v="0"/>
    <n v="9.8666666666666671"/>
    <n v="10"/>
    <x v="10"/>
    <n v="4.1666666666666664E-2"/>
    <n v="0.2815833333333333"/>
    <b v="1"/>
  </r>
  <r>
    <n v="4301"/>
    <n v="1"/>
    <d v="2012-07-07T17:04:45"/>
    <d v="2012-07-10T03:04:04"/>
    <n v="12"/>
    <s v=""/>
    <n v="0"/>
    <s v="not cancelled"/>
    <s v="not cancelled"/>
    <x v="3"/>
    <n v="8.3333333333333329E-2"/>
    <n v="0.56619444444444444"/>
    <b v="0"/>
  </r>
  <r>
    <n v="4302"/>
    <n v="1"/>
    <d v="2012-07-07T17:51:08"/>
    <d v="2012-07-10T11:50:51"/>
    <n v="12"/>
    <s v=""/>
    <n v="0"/>
    <s v="not cancelled"/>
    <s v="not cancelled"/>
    <x v="3"/>
    <n v="8.3333333333333329E-2"/>
    <n v="0.56619444444444444"/>
    <b v="0"/>
  </r>
  <r>
    <n v="4303"/>
    <n v="10"/>
    <d v="2012-07-07T17:57:54"/>
    <d v="2012-09-05T17:57:00"/>
    <n v="1"/>
    <d v="2012-07-14T10:16:38"/>
    <n v="4"/>
    <n v="10.266666666666667"/>
    <n v="10"/>
    <x v="10"/>
    <n v="1"/>
    <n v="2.5716000000000001"/>
    <b v="1"/>
  </r>
  <r>
    <n v="4304"/>
    <n v="5"/>
    <d v="2012-07-07T20:31:16"/>
    <d v="2012-09-05T20:31:00"/>
    <n v="24"/>
    <d v="2012-07-10T20:35:16"/>
    <n v="0"/>
    <n v="20.583333333333332"/>
    <n v="21"/>
    <x v="12"/>
    <n v="4.1666666666666664E-2"/>
    <n v="0.2815833333333333"/>
    <b v="1"/>
  </r>
  <r>
    <n v="4305"/>
    <n v="5"/>
    <d v="2012-07-07T21:18:50"/>
    <d v="2012-07-12T15:18:00"/>
    <n v="24"/>
    <d v="2012-07-10T21:13:19"/>
    <n v="0"/>
    <n v="21.216666666666665"/>
    <n v="21"/>
    <x v="12"/>
    <n v="4.1666666666666664E-2"/>
    <n v="0.2815833333333333"/>
    <b v="1"/>
  </r>
  <r>
    <n v="4306"/>
    <n v="3"/>
    <d v="2012-07-07T21:34:24"/>
    <d v="2012-09-05T21:34:00"/>
    <n v="24"/>
    <d v="2012-07-09T10:39:06"/>
    <n v="0"/>
    <n v="10.65"/>
    <n v="11"/>
    <x v="14"/>
    <n v="4.1666666666666664E-2"/>
    <n v="0.18133000000000002"/>
    <b v="1"/>
  </r>
  <r>
    <n v="4307"/>
    <n v="11"/>
    <d v="2012-07-07T22:46:15"/>
    <d v="2012-09-05T22:46:00"/>
    <n v="1"/>
    <d v="2012-07-14T16:08:15"/>
    <n v="2"/>
    <n v="16.133333333333333"/>
    <n v="16"/>
    <x v="5"/>
    <n v="1"/>
    <n v="1"/>
    <b v="1"/>
  </r>
  <r>
    <n v="4308"/>
    <n v="6"/>
    <d v="2012-07-08T00:51:42"/>
    <d v="2012-09-06T00:51:00"/>
    <n v="24"/>
    <d v="2012-07-14T18:05:19"/>
    <n v="0"/>
    <n v="18.083333333333332"/>
    <n v="18"/>
    <x v="1"/>
    <n v="4.1666666666666664E-2"/>
    <n v="0.35218749999999999"/>
    <b v="1"/>
  </r>
  <r>
    <n v="4309"/>
    <n v="3"/>
    <d v="2012-07-08T00:15:53"/>
    <d v="2012-07-10T09:15:00"/>
    <n v="24"/>
    <s v=""/>
    <n v="0"/>
    <s v="not cancelled"/>
    <s v="not cancelled"/>
    <x v="3"/>
    <n v="4.1666666666666664E-2"/>
    <n v="0.18133000000000002"/>
    <b v="0"/>
  </r>
  <r>
    <n v="4310"/>
    <n v="7"/>
    <d v="2012-07-08T01:30:30"/>
    <d v="2012-09-06T01:30:00"/>
    <n v="24"/>
    <d v="2012-07-14T14:55:08"/>
    <n v="0"/>
    <n v="14.916666666666666"/>
    <n v="15"/>
    <x v="17"/>
    <n v="4.1666666666666664E-2"/>
    <n v="1.2958049999999997"/>
    <b v="1"/>
  </r>
  <r>
    <n v="4311"/>
    <n v="3"/>
    <d v="2012-07-08T05:30:34"/>
    <d v="2012-07-10T10:30:18"/>
    <n v="24"/>
    <s v=""/>
    <n v="0"/>
    <s v="not cancelled"/>
    <s v="not cancelled"/>
    <x v="3"/>
    <n v="4.1666666666666664E-2"/>
    <n v="0.18133000000000002"/>
    <b v="0"/>
  </r>
  <r>
    <n v="4312"/>
    <n v="1"/>
    <d v="2012-07-08T08:14:31"/>
    <d v="2012-09-06T08:14:00"/>
    <n v="8"/>
    <d v="2012-07-08T10:09:03"/>
    <n v="0"/>
    <n v="10.15"/>
    <n v="10"/>
    <x v="10"/>
    <n v="0.125"/>
    <n v="0.84929166666666667"/>
    <b v="1"/>
  </r>
  <r>
    <n v="4313"/>
    <n v="4"/>
    <d v="2012-07-08T09:20:41"/>
    <d v="2012-07-10T21:20:04"/>
    <n v="12"/>
    <s v=""/>
    <n v="0"/>
    <s v="not cancelled"/>
    <s v="not cancelled"/>
    <x v="3"/>
    <n v="8.3333333333333329E-2"/>
    <n v="1.448055119047619"/>
    <b v="0"/>
  </r>
  <r>
    <n v="4314"/>
    <n v="5"/>
    <d v="2012-07-08T11:57:23"/>
    <d v="2012-09-06T11:57:00"/>
    <n v="24"/>
    <d v="2012-07-12T04:10:17"/>
    <n v="0"/>
    <n v="4.166666666666667"/>
    <n v="4"/>
    <x v="24"/>
    <n v="4.1666666666666664E-2"/>
    <n v="0.2815833333333333"/>
    <b v="1"/>
  </r>
  <r>
    <n v="4315"/>
    <n v="1"/>
    <d v="2012-07-08T11:42:17"/>
    <d v="2012-09-06T11:42:00"/>
    <n v="8"/>
    <d v="2012-07-08T15:21:44"/>
    <n v="0"/>
    <n v="15.35"/>
    <n v="15"/>
    <x v="17"/>
    <n v="0.125"/>
    <n v="0.84929166666666667"/>
    <b v="1"/>
  </r>
  <r>
    <n v="4316"/>
    <n v="1"/>
    <d v="2012-07-08T11:30:27"/>
    <d v="2012-09-06T11:30:00"/>
    <n v="8"/>
    <d v="2012-07-09T12:29:00"/>
    <n v="0"/>
    <n v="12.483333333333333"/>
    <n v="12"/>
    <x v="8"/>
    <n v="0.125"/>
    <n v="0.84929166666666667"/>
    <b v="1"/>
  </r>
  <r>
    <n v="4317"/>
    <n v="1"/>
    <d v="2012-07-08T12:01:20"/>
    <d v="2012-09-06T12:01:00"/>
    <n v="8"/>
    <d v="2012-07-09T14:17:12"/>
    <n v="0"/>
    <n v="14.283333333333333"/>
    <n v="14"/>
    <x v="7"/>
    <n v="0.125"/>
    <n v="0.84929166666666667"/>
    <b v="1"/>
  </r>
  <r>
    <n v="4318"/>
    <n v="4"/>
    <d v="2012-07-08T12:31:11"/>
    <d v="2012-09-06T12:31:00"/>
    <n v="12"/>
    <d v="2012-07-11T16:09:24"/>
    <n v="0"/>
    <n v="16.149999999999999"/>
    <n v="16"/>
    <x v="5"/>
    <n v="8.3333333333333329E-2"/>
    <n v="1.448055119047619"/>
    <b v="1"/>
  </r>
  <r>
    <n v="4319"/>
    <n v="2"/>
    <d v="2012-07-08T16:46:28"/>
    <d v="2012-09-06T16:46:00"/>
    <n v="10"/>
    <d v="2012-07-09T09:49:47"/>
    <n v="0"/>
    <n v="9.8166666666666664"/>
    <n v="10"/>
    <x v="10"/>
    <n v="0.1"/>
    <n v="0.84959999999999969"/>
    <b v="1"/>
  </r>
  <r>
    <n v="4320"/>
    <n v="4"/>
    <d v="2012-07-08T16:40:17"/>
    <d v="2012-09-06T16:40:00"/>
    <n v="12"/>
    <d v="2012-07-11T15:45:24"/>
    <n v="0"/>
    <n v="15.75"/>
    <n v="16"/>
    <x v="5"/>
    <n v="8.3333333333333329E-2"/>
    <n v="1.448055119047619"/>
    <b v="1"/>
  </r>
  <r>
    <n v="4321"/>
    <n v="3"/>
    <d v="2012-07-08T17:42:05"/>
    <d v="2012-09-06T17:42:00"/>
    <n v="24"/>
    <d v="2012-07-11T16:08:42"/>
    <n v="0"/>
    <n v="16.133333333333333"/>
    <n v="16"/>
    <x v="5"/>
    <n v="4.1666666666666664E-2"/>
    <n v="0.18133000000000002"/>
    <b v="1"/>
  </r>
  <r>
    <n v="4322"/>
    <n v="7"/>
    <d v="2012-07-08T19:54:59"/>
    <d v="2012-07-10T21:54:20"/>
    <n v="24"/>
    <s v=""/>
    <n v="0"/>
    <s v="not cancelled"/>
    <s v="not cancelled"/>
    <x v="3"/>
    <n v="4.1666666666666664E-2"/>
    <n v="1.2958049999999997"/>
    <b v="0"/>
  </r>
  <r>
    <n v="4323"/>
    <n v="1"/>
    <d v="2012-07-08T19:44:18"/>
    <d v="2012-09-06T19:44:00"/>
    <n v="8"/>
    <d v="2012-07-09T12:06:55"/>
    <n v="0"/>
    <n v="12.1"/>
    <n v="12"/>
    <x v="8"/>
    <n v="0.125"/>
    <n v="0.84929166666666667"/>
    <b v="1"/>
  </r>
  <r>
    <n v="4324"/>
    <n v="10"/>
    <d v="2012-07-08T21:08:36"/>
    <d v="2012-09-06T21:08:00"/>
    <n v="1"/>
    <d v="2012-07-15T21:14:14"/>
    <n v="0"/>
    <n v="21.233333333333334"/>
    <n v="21"/>
    <x v="12"/>
    <n v="1"/>
    <n v="2.5716000000000001"/>
    <b v="1"/>
  </r>
  <r>
    <n v="4325"/>
    <n v="11"/>
    <d v="2012-07-08T22:20:48"/>
    <d v="2012-09-06T22:20:00"/>
    <n v="1"/>
    <d v="2012-07-15T18:18:30"/>
    <n v="2"/>
    <n v="18.3"/>
    <n v="18"/>
    <x v="1"/>
    <n v="1"/>
    <n v="1"/>
    <b v="1"/>
  </r>
  <r>
    <n v="4326"/>
    <n v="6"/>
    <d v="2012-07-08T22:12:58"/>
    <d v="2012-09-06T22:12:00"/>
    <n v="24"/>
    <d v="2012-07-10T17:21:23"/>
    <n v="0"/>
    <n v="17.350000000000001"/>
    <n v="17"/>
    <x v="20"/>
    <n v="4.1666666666666664E-2"/>
    <n v="0.35218749999999999"/>
    <b v="1"/>
  </r>
  <r>
    <n v="4327"/>
    <n v="1"/>
    <d v="2012-07-09T01:22:26"/>
    <d v="2012-09-07T01:22:00"/>
    <n v="8"/>
    <d v="2012-07-09T12:37:54"/>
    <n v="0"/>
    <n v="12.616666666666667"/>
    <n v="13"/>
    <x v="11"/>
    <n v="0.125"/>
    <n v="0.84929166666666667"/>
    <b v="1"/>
  </r>
  <r>
    <n v="4328"/>
    <n v="6"/>
    <d v="2012-07-09T04:35:31"/>
    <d v="2012-09-07T04:35:00"/>
    <n v="24"/>
    <d v="2012-07-12T12:20:31"/>
    <n v="0"/>
    <n v="12.333333333333334"/>
    <n v="12"/>
    <x v="8"/>
    <n v="4.1666666666666664E-2"/>
    <n v="0.35218749999999999"/>
    <b v="1"/>
  </r>
  <r>
    <n v="4329"/>
    <n v="2"/>
    <d v="2012-07-09T08:49:52"/>
    <d v="2012-09-07T08:49:00"/>
    <n v="10"/>
    <d v="2012-07-09T17:09:20"/>
    <n v="0"/>
    <n v="17.149999999999999"/>
    <n v="17"/>
    <x v="20"/>
    <n v="0.1"/>
    <n v="0.84959999999999969"/>
    <b v="1"/>
  </r>
  <r>
    <n v="4330"/>
    <n v="8"/>
    <d v="2012-07-09T09:04:02"/>
    <d v="2012-07-12T02:03:45"/>
    <n v="3"/>
    <s v=""/>
    <n v="0"/>
    <s v="not cancelled"/>
    <s v="not cancelled"/>
    <x v="3"/>
    <n v="0.33333333333333331"/>
    <n v="0.29998222222222221"/>
    <b v="0"/>
  </r>
  <r>
    <n v="4331"/>
    <n v="9"/>
    <d v="2012-07-09T09:42:58"/>
    <d v="2012-09-07T09:42:00"/>
    <n v="5"/>
    <d v="2012-07-12T10:43:39"/>
    <n v="1"/>
    <n v="10.716666666666667"/>
    <n v="11"/>
    <x v="14"/>
    <n v="0.2"/>
    <n v="5.6740000000000004"/>
    <b v="1"/>
  </r>
  <r>
    <n v="4332"/>
    <n v="3"/>
    <d v="2012-07-09T09:57:13"/>
    <d v="2012-09-07T09:57:00"/>
    <n v="24"/>
    <d v="2012-07-10T15:03:16"/>
    <n v="0"/>
    <n v="15.05"/>
    <n v="15"/>
    <x v="17"/>
    <n v="4.1666666666666664E-2"/>
    <n v="0.18133000000000002"/>
    <b v="1"/>
  </r>
  <r>
    <n v="4333"/>
    <n v="1"/>
    <d v="2012-07-09T09:54:45"/>
    <d v="2012-09-07T09:54:00"/>
    <n v="8"/>
    <d v="2012-07-09T14:03:43"/>
    <n v="0"/>
    <n v="14.05"/>
    <n v="14"/>
    <x v="7"/>
    <n v="0.125"/>
    <n v="0.84929166666666667"/>
    <b v="1"/>
  </r>
  <r>
    <n v="4334"/>
    <n v="1"/>
    <d v="2012-07-09T11:43:58"/>
    <d v="2012-09-07T11:43:00"/>
    <n v="8"/>
    <d v="2012-07-09T12:57:23"/>
    <n v="0"/>
    <n v="12.95"/>
    <n v="13"/>
    <x v="11"/>
    <n v="0.125"/>
    <n v="0.84929166666666667"/>
    <b v="1"/>
  </r>
  <r>
    <n v="4335"/>
    <n v="2"/>
    <d v="2012-07-09T14:00:46"/>
    <d v="2012-09-07T14:00:00"/>
    <n v="10"/>
    <d v="2012-07-10T17:42:49"/>
    <n v="0"/>
    <n v="17.7"/>
    <n v="18"/>
    <x v="1"/>
    <n v="0.1"/>
    <n v="0.84959999999999969"/>
    <b v="1"/>
  </r>
  <r>
    <n v="4336"/>
    <n v="8"/>
    <d v="2012-07-09T14:22:14"/>
    <d v="2012-09-07T14:22:00"/>
    <n v="3"/>
    <d v="2012-07-16T15:22:52"/>
    <n v="0"/>
    <n v="15.366666666666667"/>
    <n v="15"/>
    <x v="17"/>
    <n v="0.33333333333333331"/>
    <n v="0.29998222222222221"/>
    <b v="1"/>
  </r>
  <r>
    <n v="4337"/>
    <n v="2"/>
    <d v="2012-07-09T14:23:40"/>
    <d v="2012-09-07T14:23:00"/>
    <n v="10"/>
    <d v="2012-07-10T11:22:35"/>
    <n v="0"/>
    <n v="11.366666666666667"/>
    <n v="11"/>
    <x v="14"/>
    <n v="0.1"/>
    <n v="0.84959999999999969"/>
    <b v="1"/>
  </r>
  <r>
    <n v="4338"/>
    <n v="1"/>
    <d v="2012-07-09T15:45:10"/>
    <d v="2012-09-07T15:45:00"/>
    <n v="8"/>
    <d v="2012-07-10T14:23:42"/>
    <n v="0"/>
    <n v="14.383333333333333"/>
    <n v="14"/>
    <x v="7"/>
    <n v="0.125"/>
    <n v="0.84929166666666667"/>
    <b v="1"/>
  </r>
  <r>
    <n v="4339"/>
    <n v="1"/>
    <d v="2012-07-09T18:07:44"/>
    <d v="2012-09-07T18:07:00"/>
    <n v="12"/>
    <d v="2012-07-10T13:38:37"/>
    <n v="0"/>
    <n v="13.633333333333333"/>
    <n v="14"/>
    <x v="7"/>
    <n v="8.3333333333333329E-2"/>
    <n v="0.56619444444444444"/>
    <b v="1"/>
  </r>
  <r>
    <n v="4340"/>
    <n v="1"/>
    <d v="2012-07-09T18:00:44"/>
    <d v="2012-09-07T18:00:00"/>
    <n v="8"/>
    <d v="2012-07-10T10:50:25"/>
    <n v="0"/>
    <n v="10.833333333333334"/>
    <n v="11"/>
    <x v="14"/>
    <n v="0.125"/>
    <n v="0.84929166666666667"/>
    <b v="1"/>
  </r>
  <r>
    <n v="4341"/>
    <n v="1"/>
    <d v="2012-07-09T18:41:28"/>
    <d v="2012-07-14T18:41:00"/>
    <n v="8"/>
    <d v="2012-07-10T11:57:12"/>
    <n v="0"/>
    <n v="11.95"/>
    <n v="12"/>
    <x v="8"/>
    <n v="0.125"/>
    <n v="0.84929166666666667"/>
    <b v="1"/>
  </r>
  <r>
    <n v="4342"/>
    <n v="3"/>
    <d v="2012-07-09T18:30:31"/>
    <d v="2012-07-12T13:29:56"/>
    <n v="24"/>
    <s v=""/>
    <n v="0"/>
    <s v="not cancelled"/>
    <s v="not cancelled"/>
    <x v="3"/>
    <n v="4.1666666666666664E-2"/>
    <n v="0.18133000000000002"/>
    <b v="0"/>
  </r>
  <r>
    <n v="4343"/>
    <n v="4"/>
    <d v="2012-07-09T18:25:17"/>
    <d v="2012-09-07T18:25:00"/>
    <n v="12"/>
    <d v="2012-07-11T15:46:34"/>
    <n v="0"/>
    <n v="15.766666666666667"/>
    <n v="16"/>
    <x v="5"/>
    <n v="8.3333333333333329E-2"/>
    <n v="1.448055119047619"/>
    <b v="1"/>
  </r>
  <r>
    <n v="4344"/>
    <n v="5"/>
    <d v="2012-07-09T18:02:39"/>
    <d v="2012-09-07T18:02:00"/>
    <n v="24"/>
    <d v="2012-07-12T06:58:54"/>
    <n v="0"/>
    <n v="6.9666666666666668"/>
    <n v="7"/>
    <x v="18"/>
    <n v="4.1666666666666664E-2"/>
    <n v="0.2815833333333333"/>
    <b v="1"/>
  </r>
  <r>
    <n v="4345"/>
    <n v="2"/>
    <d v="2012-07-09T19:26:56"/>
    <d v="2012-09-07T19:26:00"/>
    <n v="10"/>
    <d v="2012-07-10T08:20:11"/>
    <n v="0"/>
    <n v="8.3333333333333339"/>
    <n v="8"/>
    <x v="13"/>
    <n v="0.1"/>
    <n v="0.84959999999999969"/>
    <b v="1"/>
  </r>
  <r>
    <n v="4346"/>
    <n v="1"/>
    <d v="2012-07-09T20:34:11"/>
    <d v="2012-09-07T20:34:00"/>
    <n v="8"/>
    <d v="2012-07-10T13:56:41"/>
    <n v="0"/>
    <n v="13.933333333333334"/>
    <n v="14"/>
    <x v="7"/>
    <n v="0.125"/>
    <n v="0.84929166666666667"/>
    <b v="1"/>
  </r>
  <r>
    <n v="4347"/>
    <n v="6"/>
    <d v="2012-07-09T20:35:52"/>
    <d v="2012-09-07T20:35:00"/>
    <n v="24"/>
    <d v="2012-07-14T08:00:25"/>
    <n v="0"/>
    <n v="8"/>
    <n v="8"/>
    <x v="13"/>
    <n v="4.1666666666666664E-2"/>
    <n v="0.35218749999999999"/>
    <b v="1"/>
  </r>
  <r>
    <n v="4348"/>
    <n v="5"/>
    <d v="2012-07-09T20:00:45"/>
    <d v="2012-09-07T20:00:00"/>
    <n v="24"/>
    <d v="2012-07-11T11:22:15"/>
    <n v="0"/>
    <n v="11.366666666666667"/>
    <n v="11"/>
    <x v="14"/>
    <n v="4.1666666666666664E-2"/>
    <n v="0.2815833333333333"/>
    <b v="1"/>
  </r>
  <r>
    <n v="4349"/>
    <n v="5"/>
    <d v="2012-07-09T20:43:48"/>
    <d v="2012-09-07T20:43:00"/>
    <n v="24"/>
    <d v="2012-07-12T14:18:17"/>
    <n v="0"/>
    <n v="14.3"/>
    <n v="14"/>
    <x v="7"/>
    <n v="4.1666666666666664E-2"/>
    <n v="0.2815833333333333"/>
    <b v="1"/>
  </r>
  <r>
    <n v="4350"/>
    <n v="6"/>
    <d v="2012-07-09T20:13:39"/>
    <d v="2012-09-07T20:13:00"/>
    <n v="24"/>
    <d v="2012-07-13T20:09:57"/>
    <n v="0"/>
    <n v="20.149999999999999"/>
    <n v="20"/>
    <x v="15"/>
    <n v="4.1666666666666664E-2"/>
    <n v="0.35218749999999999"/>
    <b v="1"/>
  </r>
  <r>
    <n v="4351"/>
    <n v="1"/>
    <d v="2012-07-09T20:52:44"/>
    <d v="2012-09-07T20:52:00"/>
    <n v="8"/>
    <d v="2012-07-10T00:36:00"/>
    <n v="0"/>
    <n v="0.6"/>
    <n v="1"/>
    <x v="23"/>
    <n v="0.125"/>
    <n v="0.84929166666666667"/>
    <b v="1"/>
  </r>
  <r>
    <n v="4352"/>
    <n v="7"/>
    <d v="2012-07-09T21:58:51"/>
    <d v="2012-09-07T21:58:00"/>
    <n v="24"/>
    <d v="2012-07-19T13:36:48"/>
    <n v="0"/>
    <n v="13.6"/>
    <n v="14"/>
    <x v="7"/>
    <n v="4.1666666666666664E-2"/>
    <n v="1.2958049999999997"/>
    <b v="1"/>
  </r>
  <r>
    <n v="4353"/>
    <n v="4"/>
    <d v="2012-07-09T21:17:59"/>
    <d v="2012-09-07T21:17:00"/>
    <n v="12"/>
    <d v="2012-07-11T14:04:15"/>
    <n v="0"/>
    <n v="14.066666666666666"/>
    <n v="14"/>
    <x v="7"/>
    <n v="8.3333333333333329E-2"/>
    <n v="1.448055119047619"/>
    <b v="1"/>
  </r>
  <r>
    <n v="4354"/>
    <n v="1"/>
    <d v="2012-07-10T00:01:14"/>
    <d v="2012-09-08T00:01:00"/>
    <n v="12"/>
    <d v="2012-07-10T14:46:18"/>
    <n v="0"/>
    <n v="14.766666666666667"/>
    <n v="15"/>
    <x v="17"/>
    <n v="8.3333333333333329E-2"/>
    <n v="0.56619444444444444"/>
    <b v="1"/>
  </r>
  <r>
    <n v="4355"/>
    <n v="5"/>
    <d v="2012-07-10T05:36:09"/>
    <d v="2012-07-13T17:35:17"/>
    <n v="24"/>
    <s v=""/>
    <n v="0"/>
    <s v="not cancelled"/>
    <s v="not cancelled"/>
    <x v="3"/>
    <n v="4.1666666666666664E-2"/>
    <n v="0.2815833333333333"/>
    <b v="0"/>
  </r>
  <r>
    <n v="4356"/>
    <n v="7"/>
    <d v="2012-07-10T08:43:16"/>
    <d v="2012-09-08T08:43:00"/>
    <n v="24"/>
    <d v="2012-07-19T13:35:48"/>
    <n v="0"/>
    <n v="13.583333333333334"/>
    <n v="14"/>
    <x v="7"/>
    <n v="4.1666666666666664E-2"/>
    <n v="1.2958049999999997"/>
    <b v="1"/>
  </r>
  <r>
    <n v="4357"/>
    <n v="9"/>
    <d v="2012-07-10T09:04:56"/>
    <d v="2012-09-08T09:04:00"/>
    <n v="5"/>
    <d v="2012-07-13T07:00:56"/>
    <n v="0"/>
    <n v="7"/>
    <n v="7"/>
    <x v="18"/>
    <n v="0.2"/>
    <n v="5.6740000000000004"/>
    <b v="1"/>
  </r>
  <r>
    <n v="4358"/>
    <n v="6"/>
    <d v="2012-07-10T09:15:16"/>
    <d v="2012-09-08T09:15:00"/>
    <n v="24"/>
    <d v="2012-07-13T11:53:59"/>
    <n v="0"/>
    <n v="11.883333333333333"/>
    <n v="12"/>
    <x v="8"/>
    <n v="4.1666666666666664E-2"/>
    <n v="0.35218749999999999"/>
    <b v="1"/>
  </r>
  <r>
    <n v="4359"/>
    <n v="2"/>
    <d v="2012-07-10T11:49:00"/>
    <d v="2012-09-08T11:49:00"/>
    <n v="10"/>
    <d v="2012-07-11T09:22:10"/>
    <n v="0"/>
    <n v="9.3666666666666671"/>
    <n v="9"/>
    <x v="4"/>
    <n v="0.1"/>
    <n v="0.84959999999999969"/>
    <b v="1"/>
  </r>
  <r>
    <n v="4360"/>
    <n v="2"/>
    <d v="2012-07-10T11:14:45"/>
    <d v="2012-09-08T11:14:00"/>
    <n v="10"/>
    <d v="2012-07-11T15:28:07"/>
    <n v="0"/>
    <n v="15.466666666666667"/>
    <n v="15"/>
    <x v="17"/>
    <n v="0.1"/>
    <n v="0.84959999999999969"/>
    <b v="1"/>
  </r>
  <r>
    <n v="4361"/>
    <n v="1"/>
    <d v="2012-07-10T11:13:34"/>
    <d v="2012-09-08T11:13:00"/>
    <n v="8"/>
    <d v="2012-07-11T12:08:14"/>
    <n v="0"/>
    <n v="12.133333333333333"/>
    <n v="12"/>
    <x v="8"/>
    <n v="0.125"/>
    <n v="0.84929166666666667"/>
    <b v="1"/>
  </r>
  <r>
    <n v="4362"/>
    <n v="7"/>
    <d v="2012-07-10T12:04:02"/>
    <d v="2012-09-08T12:04:00"/>
    <n v="24"/>
    <d v="2012-08-06T11:04:20"/>
    <n v="1"/>
    <n v="11.066666666666666"/>
    <n v="11"/>
    <x v="14"/>
    <n v="4.1666666666666664E-2"/>
    <n v="1.2958049999999997"/>
    <b v="1"/>
  </r>
  <r>
    <n v="4363"/>
    <n v="3"/>
    <d v="2012-07-10T13:32:40"/>
    <d v="2012-09-08T13:32:00"/>
    <n v="24"/>
    <d v="2012-07-12T16:52:35"/>
    <n v="0"/>
    <n v="16.866666666666667"/>
    <n v="17"/>
    <x v="20"/>
    <n v="4.1666666666666664E-2"/>
    <n v="0.18133000000000002"/>
    <b v="1"/>
  </r>
  <r>
    <n v="4364"/>
    <n v="7"/>
    <d v="2012-07-10T13:20:40"/>
    <d v="2012-09-08T13:20:00"/>
    <n v="24"/>
    <d v="2012-08-01T11:02:04"/>
    <n v="1"/>
    <n v="11.033333333333333"/>
    <n v="11"/>
    <x v="14"/>
    <n v="4.1666666666666664E-2"/>
    <n v="1.2958049999999997"/>
    <b v="1"/>
  </r>
  <r>
    <n v="4365"/>
    <n v="4"/>
    <d v="2012-07-10T13:48:22"/>
    <d v="2012-09-08T13:48:00"/>
    <n v="12"/>
    <d v="2012-07-13T07:47:05"/>
    <n v="0"/>
    <n v="7.7833333333333332"/>
    <n v="8"/>
    <x v="13"/>
    <n v="8.3333333333333329E-2"/>
    <n v="1.448055119047619"/>
    <b v="1"/>
  </r>
  <r>
    <n v="4366"/>
    <n v="8"/>
    <d v="2012-07-10T14:46:52"/>
    <d v="2012-09-08T14:46:00"/>
    <n v="3"/>
    <d v="2012-07-17T15:49:19"/>
    <n v="0"/>
    <n v="15.816666666666666"/>
    <n v="16"/>
    <x v="5"/>
    <n v="0.33333333333333331"/>
    <n v="0.29998222222222221"/>
    <b v="1"/>
  </r>
  <r>
    <n v="4367"/>
    <n v="5"/>
    <d v="2012-07-10T14:38:22"/>
    <d v="2012-09-08T14:38:00"/>
    <n v="24"/>
    <d v="2012-07-14T20:10:04"/>
    <n v="0"/>
    <n v="20.166666666666668"/>
    <n v="20"/>
    <x v="15"/>
    <n v="4.1666666666666664E-2"/>
    <n v="0.2815833333333333"/>
    <b v="1"/>
  </r>
  <r>
    <n v="4368"/>
    <n v="5"/>
    <d v="2012-07-10T18:56:53"/>
    <d v="2012-09-08T18:56:00"/>
    <n v="24"/>
    <d v="2012-07-13T15:02:50"/>
    <n v="0"/>
    <n v="15.033333333333333"/>
    <n v="15"/>
    <x v="17"/>
    <n v="4.1666666666666664E-2"/>
    <n v="0.2815833333333333"/>
    <b v="1"/>
  </r>
  <r>
    <n v="4369"/>
    <n v="1"/>
    <d v="2012-07-10T20:30:28"/>
    <d v="2012-07-13T17:30:03"/>
    <n v="12"/>
    <s v=""/>
    <n v="0"/>
    <s v="not cancelled"/>
    <s v="not cancelled"/>
    <x v="3"/>
    <n v="8.3333333333333329E-2"/>
    <n v="0.56619444444444444"/>
    <b v="0"/>
  </r>
  <r>
    <n v="4370"/>
    <n v="1"/>
    <d v="2012-07-10T21:49:34"/>
    <d v="2012-09-08T21:49:00"/>
    <n v="8"/>
    <d v="2012-07-11T01:55:36"/>
    <n v="0"/>
    <n v="1.9166666666666665"/>
    <n v="2"/>
    <x v="16"/>
    <n v="0.125"/>
    <n v="0.84929166666666667"/>
    <b v="1"/>
  </r>
  <r>
    <n v="4371"/>
    <n v="2"/>
    <d v="2012-07-10T21:36:53"/>
    <d v="2012-09-08T21:36:00"/>
    <n v="10"/>
    <d v="2012-07-12T08:36:37"/>
    <n v="0"/>
    <n v="8.6"/>
    <n v="9"/>
    <x v="4"/>
    <n v="0.1"/>
    <n v="0.84959999999999969"/>
    <b v="1"/>
  </r>
  <r>
    <n v="4372"/>
    <n v="3"/>
    <d v="2012-07-11T00:27:45"/>
    <d v="2012-07-13T17:27:19"/>
    <n v="24"/>
    <s v=""/>
    <n v="0"/>
    <s v="not cancelled"/>
    <s v="not cancelled"/>
    <x v="3"/>
    <n v="4.1666666666666664E-2"/>
    <n v="0.18133000000000002"/>
    <b v="0"/>
  </r>
  <r>
    <n v="4373"/>
    <n v="1"/>
    <d v="2012-07-11T00:18:45"/>
    <d v="2012-09-09T00:18:00"/>
    <n v="12"/>
    <d v="2012-07-12T09:10:00"/>
    <n v="0"/>
    <n v="9.1666666666666661"/>
    <n v="9"/>
    <x v="4"/>
    <n v="8.3333333333333329E-2"/>
    <n v="0.56619444444444444"/>
    <b v="1"/>
  </r>
  <r>
    <n v="4374"/>
    <n v="10"/>
    <d v="2012-07-11T04:57:03"/>
    <d v="2012-07-15T07:57:00"/>
    <n v="1"/>
    <d v="2012-07-12T10:40:25"/>
    <n v="2"/>
    <n v="10.666666666666666"/>
    <n v="11"/>
    <x v="14"/>
    <n v="1"/>
    <n v="2.5716000000000001"/>
    <b v="1"/>
  </r>
  <r>
    <n v="4375"/>
    <n v="2"/>
    <d v="2012-07-11T08:30:11"/>
    <d v="2012-09-09T08:30:00"/>
    <n v="10"/>
    <d v="2012-07-12T08:23:49"/>
    <n v="0"/>
    <n v="8.3833333333333329"/>
    <n v="8"/>
    <x v="13"/>
    <n v="0.1"/>
    <n v="0.84959999999999969"/>
    <b v="1"/>
  </r>
  <r>
    <n v="4376"/>
    <n v="1"/>
    <d v="2012-07-11T10:13:33"/>
    <d v="2012-09-09T10:13:00"/>
    <n v="8"/>
    <d v="2012-07-12T12:38:15"/>
    <n v="0"/>
    <n v="12.633333333333333"/>
    <n v="13"/>
    <x v="11"/>
    <n v="0.125"/>
    <n v="0.84929166666666667"/>
    <b v="1"/>
  </r>
  <r>
    <n v="4377"/>
    <n v="2"/>
    <d v="2012-07-11T13:10:38"/>
    <d v="2012-09-09T13:10:00"/>
    <n v="10"/>
    <d v="2012-07-13T00:24:50"/>
    <n v="0"/>
    <n v="0.4"/>
    <n v="0"/>
    <x v="2"/>
    <n v="0.1"/>
    <n v="0.84959999999999969"/>
    <b v="1"/>
  </r>
  <r>
    <n v="4378"/>
    <n v="1"/>
    <d v="2012-07-11T13:24:44"/>
    <d v="2012-09-09T13:24:00"/>
    <n v="8"/>
    <d v="2012-07-12T15:25:39"/>
    <n v="0"/>
    <n v="15.416666666666666"/>
    <n v="15"/>
    <x v="17"/>
    <n v="0.125"/>
    <n v="0.84929166666666667"/>
    <b v="1"/>
  </r>
  <r>
    <n v="4379"/>
    <n v="5"/>
    <d v="2012-07-11T14:51:06"/>
    <d v="2012-09-09T14:51:00"/>
    <n v="24"/>
    <d v="2012-07-16T07:51:58"/>
    <n v="0"/>
    <n v="7.85"/>
    <n v="8"/>
    <x v="13"/>
    <n v="4.1666666666666664E-2"/>
    <n v="0.2815833333333333"/>
    <b v="1"/>
  </r>
  <r>
    <n v="4380"/>
    <n v="1"/>
    <d v="2012-07-11T14:33:16"/>
    <d v="2012-09-09T14:33:00"/>
    <n v="12"/>
    <d v="2012-07-12T15:50:06"/>
    <n v="0"/>
    <n v="15.833333333333334"/>
    <n v="16"/>
    <x v="5"/>
    <n v="8.3333333333333329E-2"/>
    <n v="0.56619444444444444"/>
    <b v="1"/>
  </r>
  <r>
    <n v="4381"/>
    <n v="2"/>
    <d v="2012-07-11T14:27:30"/>
    <d v="2012-09-09T14:27:00"/>
    <n v="10"/>
    <d v="2012-07-12T16:06:40"/>
    <n v="0"/>
    <n v="16.100000000000001"/>
    <n v="16"/>
    <x v="5"/>
    <n v="0.1"/>
    <n v="0.84959999999999969"/>
    <b v="1"/>
  </r>
  <r>
    <n v="4382"/>
    <n v="1"/>
    <d v="2012-07-11T15:31:55"/>
    <d v="2012-07-15T06:31:47"/>
    <n v="12"/>
    <s v=""/>
    <n v="0"/>
    <s v="not cancelled"/>
    <s v="not cancelled"/>
    <x v="3"/>
    <n v="8.3333333333333329E-2"/>
    <n v="0.56619444444444444"/>
    <b v="0"/>
  </r>
  <r>
    <n v="4383"/>
    <n v="4"/>
    <d v="2012-07-11T16:03:00"/>
    <d v="2012-07-14T08:02:27"/>
    <n v="12"/>
    <s v=""/>
    <n v="0"/>
    <s v="not cancelled"/>
    <s v="not cancelled"/>
    <x v="3"/>
    <n v="8.3333333333333329E-2"/>
    <n v="1.448055119047619"/>
    <b v="0"/>
  </r>
  <r>
    <n v="4384"/>
    <n v="1"/>
    <d v="2012-07-11T17:52:30"/>
    <d v="2012-09-09T17:52:00"/>
    <n v="8"/>
    <d v="2012-07-12T21:42:07"/>
    <n v="0"/>
    <n v="21.7"/>
    <n v="22"/>
    <x v="9"/>
    <n v="0.125"/>
    <n v="0.84929166666666667"/>
    <b v="1"/>
  </r>
  <r>
    <n v="4385"/>
    <n v="2"/>
    <d v="2012-07-11T17:40:02"/>
    <d v="2012-09-09T17:40:00"/>
    <n v="10"/>
    <d v="2012-07-12T17:05:59"/>
    <n v="0"/>
    <n v="17.083333333333332"/>
    <n v="17"/>
    <x v="20"/>
    <n v="0.1"/>
    <n v="0.84959999999999969"/>
    <b v="1"/>
  </r>
  <r>
    <n v="4386"/>
    <n v="1"/>
    <d v="2012-07-11T17:45:27"/>
    <d v="2012-09-09T17:45:00"/>
    <n v="8"/>
    <d v="2012-07-12T09:57:05"/>
    <n v="0"/>
    <n v="9.9499999999999993"/>
    <n v="10"/>
    <x v="10"/>
    <n v="0.125"/>
    <n v="0.84929166666666667"/>
    <b v="1"/>
  </r>
  <r>
    <n v="4387"/>
    <n v="2"/>
    <d v="2012-07-11T17:37:15"/>
    <d v="2012-09-09T17:37:00"/>
    <n v="10"/>
    <d v="2012-07-12T10:39:27"/>
    <n v="0"/>
    <n v="10.65"/>
    <n v="11"/>
    <x v="14"/>
    <n v="0.1"/>
    <n v="0.84959999999999969"/>
    <b v="1"/>
  </r>
  <r>
    <n v="4388"/>
    <n v="2"/>
    <d v="2012-07-11T17:40:43"/>
    <d v="2012-09-09T17:40:00"/>
    <n v="10"/>
    <d v="2012-07-13T15:18:47"/>
    <n v="0"/>
    <n v="15.3"/>
    <n v="15"/>
    <x v="17"/>
    <n v="0.1"/>
    <n v="0.84959999999999969"/>
    <b v="1"/>
  </r>
  <r>
    <n v="4389"/>
    <n v="6"/>
    <d v="2012-07-11T20:54:16"/>
    <d v="2012-09-09T20:54:00"/>
    <n v="24"/>
    <d v="2012-07-17T23:53:32"/>
    <n v="0"/>
    <n v="23.883333333333333"/>
    <n v="24"/>
    <x v="2"/>
    <n v="4.1666666666666664E-2"/>
    <n v="0.35218749999999999"/>
    <b v="1"/>
  </r>
  <r>
    <n v="4390"/>
    <n v="4"/>
    <d v="2012-07-11T21:38:26"/>
    <d v="2012-07-14T22:38:10"/>
    <n v="12"/>
    <s v=""/>
    <n v="0"/>
    <s v="not cancelled"/>
    <s v="not cancelled"/>
    <x v="3"/>
    <n v="8.3333333333333329E-2"/>
    <n v="1.448055119047619"/>
    <b v="0"/>
  </r>
  <r>
    <n v="4391"/>
    <n v="1"/>
    <d v="2012-07-11T23:56:58"/>
    <d v="2012-09-09T23:56:00"/>
    <n v="8"/>
    <d v="2012-07-12T22:13:58"/>
    <n v="0"/>
    <n v="22.216666666666665"/>
    <n v="22"/>
    <x v="9"/>
    <n v="0.125"/>
    <n v="0.84929166666666667"/>
    <b v="1"/>
  </r>
  <r>
    <n v="4392"/>
    <n v="6"/>
    <d v="2012-07-11T23:00:06"/>
    <d v="2012-09-09T23:00:00"/>
    <n v="24"/>
    <d v="2012-07-25T08:03:44"/>
    <n v="0"/>
    <n v="8.0500000000000007"/>
    <n v="8"/>
    <x v="13"/>
    <n v="4.1666666666666664E-2"/>
    <n v="0.35218749999999999"/>
    <b v="1"/>
  </r>
  <r>
    <n v="4393"/>
    <n v="5"/>
    <d v="2012-07-12T05:27:21"/>
    <d v="2012-09-10T05:27:00"/>
    <n v="24"/>
    <d v="2012-07-18T09:07:36"/>
    <n v="0"/>
    <n v="9.1166666666666671"/>
    <n v="9"/>
    <x v="4"/>
    <n v="4.1666666666666664E-2"/>
    <n v="0.2815833333333333"/>
    <b v="1"/>
  </r>
  <r>
    <n v="4394"/>
    <n v="8"/>
    <d v="2012-07-12T09:16:14"/>
    <d v="2012-07-15T01:15:56"/>
    <n v="3"/>
    <s v=""/>
    <n v="0"/>
    <s v="not cancelled"/>
    <s v="not cancelled"/>
    <x v="3"/>
    <n v="0.33333333333333331"/>
    <n v="0.29998222222222221"/>
    <b v="0"/>
  </r>
  <r>
    <n v="4395"/>
    <n v="4"/>
    <d v="2012-07-12T09:10:39"/>
    <d v="2012-09-10T09:10:00"/>
    <n v="12"/>
    <d v="2012-07-13T15:51:25"/>
    <n v="0"/>
    <n v="15.85"/>
    <n v="16"/>
    <x v="5"/>
    <n v="8.3333333333333329E-2"/>
    <n v="1.448055119047619"/>
    <b v="1"/>
  </r>
  <r>
    <n v="4396"/>
    <n v="3"/>
    <d v="2012-07-12T10:45:17"/>
    <d v="2012-09-10T10:45:00"/>
    <n v="24"/>
    <d v="2012-07-14T10:01:25"/>
    <n v="0"/>
    <n v="10.016666666666667"/>
    <n v="10"/>
    <x v="10"/>
    <n v="4.1666666666666664E-2"/>
    <n v="0.18133000000000002"/>
    <b v="1"/>
  </r>
  <r>
    <n v="4397"/>
    <n v="11"/>
    <d v="2012-07-12T11:51:22"/>
    <d v="2012-09-10T11:51:00"/>
    <n v="1"/>
    <d v="2012-07-19T20:57:51"/>
    <n v="2"/>
    <n v="20.95"/>
    <n v="21"/>
    <x v="12"/>
    <n v="1"/>
    <n v="1"/>
    <b v="1"/>
  </r>
  <r>
    <n v="4398"/>
    <n v="4"/>
    <d v="2012-07-12T12:06:49"/>
    <d v="2012-09-10T12:06:00"/>
    <n v="12"/>
    <d v="2012-07-15T14:20:55"/>
    <n v="0"/>
    <n v="14.333333333333334"/>
    <n v="14"/>
    <x v="7"/>
    <n v="8.3333333333333329E-2"/>
    <n v="1.448055119047619"/>
    <b v="1"/>
  </r>
  <r>
    <n v="4399"/>
    <n v="5"/>
    <d v="2012-07-12T12:16:07"/>
    <d v="2012-09-10T12:16:00"/>
    <n v="24"/>
    <d v="2012-07-15T12:58:02"/>
    <n v="0"/>
    <n v="12.966666666666667"/>
    <n v="13"/>
    <x v="11"/>
    <n v="4.1666666666666664E-2"/>
    <n v="0.2815833333333333"/>
    <b v="1"/>
  </r>
  <r>
    <n v="4400"/>
    <n v="1"/>
    <d v="2012-07-12T18:03:53"/>
    <d v="2012-07-15T22:03:16"/>
    <n v="8"/>
    <s v=""/>
    <n v="0"/>
    <s v="not cancelled"/>
    <s v="not cancelled"/>
    <x v="3"/>
    <n v="0.125"/>
    <n v="0.84929166666666667"/>
    <b v="0"/>
  </r>
  <r>
    <n v="4401"/>
    <n v="7"/>
    <d v="2012-07-12T19:13:42"/>
    <d v="2012-09-10T19:13:00"/>
    <n v="24"/>
    <d v="2012-08-22T08:32:12"/>
    <n v="1"/>
    <n v="8.5333333333333332"/>
    <n v="9"/>
    <x v="4"/>
    <n v="4.1666666666666664E-2"/>
    <n v="1.2958049999999997"/>
    <b v="1"/>
  </r>
  <r>
    <n v="4402"/>
    <n v="1"/>
    <d v="2012-07-12T20:14:13"/>
    <d v="2012-09-10T20:14:00"/>
    <n v="12"/>
    <d v="2012-07-13T10:40:30"/>
    <n v="0"/>
    <n v="10.666666666666666"/>
    <n v="11"/>
    <x v="14"/>
    <n v="8.3333333333333329E-2"/>
    <n v="0.56619444444444444"/>
    <b v="1"/>
  </r>
  <r>
    <n v="4403"/>
    <n v="5"/>
    <d v="2012-07-12T23:36:16"/>
    <d v="2012-07-16T04:35:44"/>
    <n v="24"/>
    <s v=""/>
    <n v="0"/>
    <s v="not cancelled"/>
    <s v="not cancelled"/>
    <x v="3"/>
    <n v="4.1666666666666664E-2"/>
    <n v="0.2815833333333333"/>
    <b v="0"/>
  </r>
  <r>
    <n v="4404"/>
    <n v="6"/>
    <d v="2012-07-13T00:51:24"/>
    <d v="2012-07-17T15:50:50"/>
    <n v="24"/>
    <s v=""/>
    <n v="0"/>
    <s v="not cancelled"/>
    <s v="not cancelled"/>
    <x v="3"/>
    <n v="4.1666666666666664E-2"/>
    <n v="0.35218749999999999"/>
    <b v="0"/>
  </r>
  <r>
    <n v="4405"/>
    <n v="3"/>
    <d v="2012-07-13T00:11:40"/>
    <d v="2012-09-11T00:11:00"/>
    <n v="24"/>
    <d v="2012-07-16T10:27:47"/>
    <n v="0"/>
    <n v="10.45"/>
    <n v="10"/>
    <x v="10"/>
    <n v="4.1666666666666664E-2"/>
    <n v="0.18133000000000002"/>
    <b v="1"/>
  </r>
  <r>
    <n v="4406"/>
    <n v="1"/>
    <d v="2012-07-13T00:28:45"/>
    <d v="2012-09-11T00:28:00"/>
    <n v="12"/>
    <d v="2012-07-14T10:53:22"/>
    <n v="0"/>
    <n v="10.883333333333333"/>
    <n v="11"/>
    <x v="14"/>
    <n v="8.3333333333333329E-2"/>
    <n v="0.56619444444444444"/>
    <b v="1"/>
  </r>
  <r>
    <n v="4407"/>
    <n v="1"/>
    <d v="2012-07-13T01:01:21"/>
    <d v="2012-09-11T01:01:00"/>
    <n v="8"/>
    <d v="2012-07-13T18:31:44"/>
    <n v="0"/>
    <n v="18.516666666666666"/>
    <n v="19"/>
    <x v="6"/>
    <n v="0.125"/>
    <n v="0.84929166666666667"/>
    <b v="1"/>
  </r>
  <r>
    <n v="4408"/>
    <n v="10"/>
    <d v="2012-07-13T06:26:13"/>
    <d v="2012-09-11T06:26:00"/>
    <n v="1"/>
    <d v="2012-07-20T09:23:23"/>
    <n v="3"/>
    <n v="9.3833333333333329"/>
    <n v="9"/>
    <x v="4"/>
    <n v="1"/>
    <n v="2.5716000000000001"/>
    <b v="1"/>
  </r>
  <r>
    <n v="4409"/>
    <n v="7"/>
    <d v="2012-07-13T06:00:53"/>
    <d v="2012-09-11T06:00:00"/>
    <n v="24"/>
    <d v="2012-07-18T11:19:27"/>
    <n v="0"/>
    <n v="11.316666666666666"/>
    <n v="11"/>
    <x v="14"/>
    <n v="4.1666666666666664E-2"/>
    <n v="1.2958049999999997"/>
    <b v="1"/>
  </r>
  <r>
    <n v="4410"/>
    <n v="5"/>
    <d v="2012-07-13T07:15:39"/>
    <d v="2012-09-11T07:15:00"/>
    <n v="24"/>
    <d v="2012-07-15T16:28:26"/>
    <n v="0"/>
    <n v="16.466666666666665"/>
    <n v="16"/>
    <x v="5"/>
    <n v="4.1666666666666664E-2"/>
    <n v="0.2815833333333333"/>
    <b v="1"/>
  </r>
  <r>
    <n v="4411"/>
    <n v="1"/>
    <d v="2012-07-13T10:46:58"/>
    <d v="2012-09-11T10:46:00"/>
    <n v="8"/>
    <d v="2012-07-14T12:05:50"/>
    <n v="0"/>
    <n v="12.083333333333334"/>
    <n v="12"/>
    <x v="8"/>
    <n v="0.125"/>
    <n v="0.84929166666666667"/>
    <b v="1"/>
  </r>
  <r>
    <n v="4412"/>
    <n v="3"/>
    <d v="2012-07-13T10:22:57"/>
    <d v="2012-09-11T10:22:00"/>
    <n v="24"/>
    <d v="2012-07-15T10:13:29"/>
    <n v="0"/>
    <n v="10.216666666666667"/>
    <n v="10"/>
    <x v="10"/>
    <n v="4.1666666666666664E-2"/>
    <n v="0.18133000000000002"/>
    <b v="1"/>
  </r>
  <r>
    <n v="4413"/>
    <n v="1"/>
    <d v="2012-07-13T10:25:48"/>
    <d v="2012-09-11T10:25:00"/>
    <n v="8"/>
    <d v="2012-07-14T12:02:27"/>
    <n v="0"/>
    <n v="12.033333333333333"/>
    <n v="12"/>
    <x v="8"/>
    <n v="0.125"/>
    <n v="0.84929166666666667"/>
    <b v="1"/>
  </r>
  <r>
    <n v="4414"/>
    <n v="4"/>
    <d v="2012-07-13T11:34:10"/>
    <d v="2012-07-18T09:34:00"/>
    <n v="12"/>
    <d v="2012-07-16T09:58:29"/>
    <n v="0"/>
    <n v="9.9666666666666668"/>
    <n v="10"/>
    <x v="10"/>
    <n v="8.3333333333333329E-2"/>
    <n v="1.448055119047619"/>
    <b v="1"/>
  </r>
  <r>
    <n v="4415"/>
    <n v="1"/>
    <d v="2012-07-13T12:33:27"/>
    <d v="2012-09-11T12:33:00"/>
    <n v="12"/>
    <d v="2012-07-14T14:27:46"/>
    <n v="0"/>
    <n v="14.45"/>
    <n v="14"/>
    <x v="7"/>
    <n v="8.3333333333333329E-2"/>
    <n v="0.56619444444444444"/>
    <b v="1"/>
  </r>
  <r>
    <n v="4416"/>
    <n v="1"/>
    <d v="2012-07-13T12:54:13"/>
    <d v="2012-09-11T12:54:00"/>
    <n v="8"/>
    <d v="2012-07-13T16:17:42"/>
    <n v="0"/>
    <n v="16.283333333333335"/>
    <n v="16"/>
    <x v="5"/>
    <n v="0.125"/>
    <n v="0.84929166666666667"/>
    <b v="1"/>
  </r>
  <r>
    <n v="4417"/>
    <n v="4"/>
    <d v="2012-07-13T13:29:04"/>
    <d v="2012-09-11T13:29:00"/>
    <n v="12"/>
    <d v="2012-07-15T11:55:38"/>
    <n v="0"/>
    <n v="11.916666666666666"/>
    <n v="12"/>
    <x v="8"/>
    <n v="8.3333333333333329E-2"/>
    <n v="1.448055119047619"/>
    <b v="1"/>
  </r>
  <r>
    <n v="4418"/>
    <n v="2"/>
    <d v="2012-07-13T13:06:24"/>
    <d v="2012-09-11T13:06:00"/>
    <n v="10"/>
    <d v="2012-07-14T11:35:43"/>
    <n v="0"/>
    <n v="11.583333333333334"/>
    <n v="12"/>
    <x v="8"/>
    <n v="0.1"/>
    <n v="0.84959999999999969"/>
    <b v="1"/>
  </r>
  <r>
    <n v="4419"/>
    <n v="1"/>
    <d v="2012-07-13T13:27:38"/>
    <d v="2012-09-11T13:27:00"/>
    <n v="8"/>
    <d v="2012-07-15T00:24:43"/>
    <n v="0"/>
    <n v="0.4"/>
    <n v="0"/>
    <x v="2"/>
    <n v="0.125"/>
    <n v="0.84929166666666667"/>
    <b v="1"/>
  </r>
  <r>
    <n v="4420"/>
    <n v="1"/>
    <d v="2012-07-13T13:51:33"/>
    <d v="2012-09-11T13:51:00"/>
    <n v="12"/>
    <d v="2012-07-14T11:02:36"/>
    <n v="0"/>
    <n v="11.033333333333333"/>
    <n v="11"/>
    <x v="14"/>
    <n v="8.3333333333333329E-2"/>
    <n v="0.56619444444444444"/>
    <b v="1"/>
  </r>
  <r>
    <n v="4421"/>
    <n v="6"/>
    <d v="2012-07-13T13:06:19"/>
    <d v="2012-09-11T13:06:00"/>
    <n v="24"/>
    <d v="2012-07-20T10:29:07"/>
    <n v="0"/>
    <n v="10.483333333333333"/>
    <n v="10"/>
    <x v="10"/>
    <n v="4.1666666666666664E-2"/>
    <n v="0.35218749999999999"/>
    <b v="1"/>
  </r>
  <r>
    <n v="4422"/>
    <n v="3"/>
    <d v="2012-07-13T14:49:39"/>
    <d v="2012-09-11T14:49:00"/>
    <n v="24"/>
    <d v="2012-07-16T15:18:28"/>
    <n v="0"/>
    <n v="15.3"/>
    <n v="15"/>
    <x v="17"/>
    <n v="4.1666666666666664E-2"/>
    <n v="0.18133000000000002"/>
    <b v="1"/>
  </r>
  <r>
    <n v="4423"/>
    <n v="6"/>
    <d v="2012-07-13T16:25:14"/>
    <d v="2012-09-11T16:25:00"/>
    <n v="24"/>
    <d v="2012-07-24T22:02:00"/>
    <n v="0"/>
    <n v="22.033333333333335"/>
    <n v="22"/>
    <x v="9"/>
    <n v="4.1666666666666664E-2"/>
    <n v="0.35218749999999999"/>
    <b v="1"/>
  </r>
  <r>
    <n v="4424"/>
    <n v="4"/>
    <d v="2012-07-13T16:44:05"/>
    <d v="2012-09-11T16:44:00"/>
    <n v="12"/>
    <d v="2012-07-16T20:23:09"/>
    <n v="0"/>
    <n v="20.383333333333333"/>
    <n v="20"/>
    <x v="15"/>
    <n v="8.3333333333333329E-2"/>
    <n v="1.448055119047619"/>
    <b v="1"/>
  </r>
  <r>
    <n v="4425"/>
    <n v="4"/>
    <d v="2012-07-13T16:51:23"/>
    <d v="2012-09-11T16:51:00"/>
    <n v="12"/>
    <d v="2012-07-16T10:40:09"/>
    <n v="0"/>
    <n v="10.666666666666666"/>
    <n v="11"/>
    <x v="14"/>
    <n v="8.3333333333333329E-2"/>
    <n v="1.448055119047619"/>
    <b v="1"/>
  </r>
  <r>
    <n v="4426"/>
    <n v="1"/>
    <d v="2012-07-13T16:15:25"/>
    <d v="2012-07-18T13:15:22"/>
    <n v="12"/>
    <s v=""/>
    <n v="0"/>
    <s v="not cancelled"/>
    <s v="not cancelled"/>
    <x v="3"/>
    <n v="8.3333333333333329E-2"/>
    <n v="0.56619444444444444"/>
    <b v="0"/>
  </r>
  <r>
    <n v="4427"/>
    <n v="7"/>
    <d v="2012-07-13T17:52:22"/>
    <d v="2012-09-11T17:52:00"/>
    <n v="24"/>
    <d v="2012-07-29T10:54:11"/>
    <n v="0"/>
    <n v="10.9"/>
    <n v="11"/>
    <x v="14"/>
    <n v="4.1666666666666664E-2"/>
    <n v="1.2958049999999997"/>
    <b v="1"/>
  </r>
  <r>
    <n v="4428"/>
    <n v="1"/>
    <d v="2012-07-13T18:38:20"/>
    <d v="2012-09-11T18:38:00"/>
    <n v="8"/>
    <d v="2012-07-14T10:02:13"/>
    <n v="0"/>
    <n v="10.033333333333333"/>
    <n v="10"/>
    <x v="10"/>
    <n v="0.125"/>
    <n v="0.84929166666666667"/>
    <b v="1"/>
  </r>
  <r>
    <n v="4429"/>
    <n v="1"/>
    <d v="2012-07-13T19:46:06"/>
    <d v="2012-09-11T19:46:00"/>
    <n v="12"/>
    <d v="2012-07-14T09:27:31"/>
    <n v="0"/>
    <n v="9.4499999999999993"/>
    <n v="9"/>
    <x v="4"/>
    <n v="8.3333333333333329E-2"/>
    <n v="0.56619444444444444"/>
    <b v="1"/>
  </r>
  <r>
    <n v="4430"/>
    <n v="2"/>
    <d v="2012-07-13T19:27:40"/>
    <d v="2012-09-11T19:27:00"/>
    <n v="10"/>
    <d v="2012-07-14T16:18:45"/>
    <n v="0"/>
    <n v="16.3"/>
    <n v="16"/>
    <x v="5"/>
    <n v="0.1"/>
    <n v="0.84959999999999969"/>
    <b v="1"/>
  </r>
  <r>
    <n v="4431"/>
    <n v="2"/>
    <d v="2012-07-13T19:19:56"/>
    <d v="2012-09-11T19:19:00"/>
    <n v="10"/>
    <d v="2012-07-15T17:50:22"/>
    <n v="0"/>
    <n v="17.833333333333332"/>
    <n v="18"/>
    <x v="1"/>
    <n v="0.1"/>
    <n v="0.84959999999999969"/>
    <b v="1"/>
  </r>
  <r>
    <n v="4432"/>
    <n v="1"/>
    <d v="2012-07-13T20:43:53"/>
    <d v="2012-07-17T02:43:20"/>
    <n v="12"/>
    <s v=""/>
    <n v="0"/>
    <s v="not cancelled"/>
    <s v="not cancelled"/>
    <x v="3"/>
    <n v="8.3333333333333329E-2"/>
    <n v="0.56619444444444444"/>
    <b v="0"/>
  </r>
  <r>
    <n v="4433"/>
    <n v="3"/>
    <d v="2012-07-13T21:41:18"/>
    <d v="2012-07-17T06:41:00"/>
    <n v="24"/>
    <d v="2012-07-15T14:07:40"/>
    <n v="0"/>
    <n v="14.116666666666667"/>
    <n v="14"/>
    <x v="7"/>
    <n v="4.1666666666666664E-2"/>
    <n v="0.18133000000000002"/>
    <b v="1"/>
  </r>
  <r>
    <n v="4434"/>
    <n v="1"/>
    <d v="2012-07-13T22:01:21"/>
    <d v="2012-07-16T05:00:57"/>
    <n v="8"/>
    <s v=""/>
    <n v="0"/>
    <s v="not cancelled"/>
    <s v="not cancelled"/>
    <x v="3"/>
    <n v="0.125"/>
    <n v="0.84929166666666667"/>
    <b v="0"/>
  </r>
  <r>
    <n v="4435"/>
    <n v="1"/>
    <d v="2012-07-14T00:35:16"/>
    <d v="2012-07-17T14:34:19"/>
    <n v="8"/>
    <s v=""/>
    <n v="0"/>
    <s v="not cancelled"/>
    <s v="not cancelled"/>
    <x v="3"/>
    <n v="0.125"/>
    <n v="0.84929166666666667"/>
    <b v="0"/>
  </r>
  <r>
    <n v="4436"/>
    <n v="3"/>
    <d v="2012-07-14T00:25:25"/>
    <d v="2012-09-12T00:25:00"/>
    <n v="24"/>
    <d v="2012-07-15T14:41:55"/>
    <n v="0"/>
    <n v="14.683333333333334"/>
    <n v="15"/>
    <x v="17"/>
    <n v="4.1666666666666664E-2"/>
    <n v="0.18133000000000002"/>
    <b v="1"/>
  </r>
  <r>
    <n v="4437"/>
    <n v="11"/>
    <d v="2012-07-14T04:16:38"/>
    <d v="2012-07-17T00:16:10"/>
    <n v="1"/>
    <s v=""/>
    <n v="3"/>
    <s v="not cancelled"/>
    <s v="not cancelled"/>
    <x v="3"/>
    <n v="1"/>
    <n v="1"/>
    <b v="0"/>
  </r>
  <r>
    <n v="4438"/>
    <n v="10"/>
    <d v="2012-07-14T04:24:39"/>
    <d v="2012-09-12T04:24:00"/>
    <n v="1"/>
    <d v="2012-07-16T21:38:08"/>
    <n v="0"/>
    <n v="21.633333333333333"/>
    <n v="22"/>
    <x v="9"/>
    <n v="1"/>
    <n v="2.5716000000000001"/>
    <b v="1"/>
  </r>
  <r>
    <n v="4439"/>
    <n v="3"/>
    <d v="2012-07-14T05:40:08"/>
    <d v="2012-09-12T05:40:00"/>
    <n v="24"/>
    <d v="2012-07-17T15:08:19"/>
    <n v="0"/>
    <n v="15.133333333333333"/>
    <n v="15"/>
    <x v="17"/>
    <n v="4.1666666666666664E-2"/>
    <n v="0.18133000000000002"/>
    <b v="1"/>
  </r>
  <r>
    <n v="4440"/>
    <n v="2"/>
    <d v="2012-07-14T07:48:35"/>
    <d v="2012-09-12T07:48:00"/>
    <n v="10"/>
    <d v="2012-07-15T16:01:46"/>
    <n v="0"/>
    <n v="16.016666666666666"/>
    <n v="16"/>
    <x v="5"/>
    <n v="0.1"/>
    <n v="0.84959999999999969"/>
    <b v="1"/>
  </r>
  <r>
    <n v="4441"/>
    <n v="3"/>
    <d v="2012-07-14T08:16:51"/>
    <d v="2012-07-17T17:16:12"/>
    <n v="24"/>
    <s v=""/>
    <n v="0"/>
    <s v="not cancelled"/>
    <s v="not cancelled"/>
    <x v="3"/>
    <n v="4.1666666666666664E-2"/>
    <n v="0.18133000000000002"/>
    <b v="0"/>
  </r>
  <r>
    <n v="4442"/>
    <n v="6"/>
    <d v="2012-07-14T08:41:12"/>
    <d v="2012-09-12T08:41:00"/>
    <n v="24"/>
    <d v="2012-07-18T10:18:31"/>
    <n v="0"/>
    <n v="10.3"/>
    <n v="10"/>
    <x v="10"/>
    <n v="4.1666666666666664E-2"/>
    <n v="0.35218749999999999"/>
    <b v="1"/>
  </r>
  <r>
    <n v="4443"/>
    <n v="4"/>
    <d v="2012-07-14T09:41:32"/>
    <d v="2012-07-16T11:40:33"/>
    <n v="12"/>
    <s v=""/>
    <n v="0"/>
    <s v="not cancelled"/>
    <s v="not cancelled"/>
    <x v="3"/>
    <n v="8.3333333333333329E-2"/>
    <n v="1.448055119047619"/>
    <b v="0"/>
  </r>
  <r>
    <n v="4444"/>
    <n v="8"/>
    <d v="2012-07-14T09:00:55"/>
    <d v="2012-09-12T09:00:00"/>
    <n v="3"/>
    <d v="2012-07-18T15:04:13"/>
    <n v="1"/>
    <n v="15.066666666666666"/>
    <n v="15"/>
    <x v="17"/>
    <n v="0.33333333333333331"/>
    <n v="0.29998222222222221"/>
    <b v="1"/>
  </r>
  <r>
    <n v="4445"/>
    <n v="5"/>
    <d v="2012-07-14T11:20:52"/>
    <d v="2012-09-12T11:20:00"/>
    <n v="24"/>
    <d v="2012-07-18T10:51:58"/>
    <n v="0"/>
    <n v="10.85"/>
    <n v="11"/>
    <x v="14"/>
    <n v="4.1666666666666664E-2"/>
    <n v="0.2815833333333333"/>
    <b v="1"/>
  </r>
  <r>
    <n v="4446"/>
    <n v="1"/>
    <d v="2012-07-14T11:46:02"/>
    <d v="2012-09-12T11:46:00"/>
    <n v="12"/>
    <d v="2012-07-15T11:17:20"/>
    <n v="0"/>
    <n v="11.283333333333333"/>
    <n v="11"/>
    <x v="14"/>
    <n v="8.3333333333333329E-2"/>
    <n v="0.56619444444444444"/>
    <b v="1"/>
  </r>
  <r>
    <n v="4447"/>
    <n v="3"/>
    <d v="2012-07-14T13:37:49"/>
    <d v="2012-09-12T13:37:00"/>
    <n v="24"/>
    <d v="2012-07-16T08:26:43"/>
    <n v="0"/>
    <n v="8.4333333333333336"/>
    <n v="8"/>
    <x v="13"/>
    <n v="4.1666666666666664E-2"/>
    <n v="0.18133000000000002"/>
    <b v="1"/>
  </r>
  <r>
    <n v="4448"/>
    <n v="1"/>
    <d v="2012-07-14T13:52:55"/>
    <d v="2012-09-12T13:52:00"/>
    <n v="8"/>
    <d v="2012-07-15T10:54:10"/>
    <n v="0"/>
    <n v="10.9"/>
    <n v="11"/>
    <x v="14"/>
    <n v="0.125"/>
    <n v="0.84929166666666667"/>
    <b v="1"/>
  </r>
  <r>
    <n v="4449"/>
    <n v="10"/>
    <d v="2012-07-14T13:01:13"/>
    <d v="2012-07-16T21:00:39"/>
    <n v="1"/>
    <s v=""/>
    <n v="4"/>
    <s v="not cancelled"/>
    <s v="not cancelled"/>
    <x v="3"/>
    <n v="1"/>
    <n v="2.5716000000000001"/>
    <b v="0"/>
  </r>
  <r>
    <n v="4450"/>
    <n v="2"/>
    <d v="2012-07-14T13:43:36"/>
    <d v="2012-09-12T13:43:00"/>
    <n v="10"/>
    <d v="2012-07-15T16:47:23"/>
    <n v="0"/>
    <n v="16.783333333333335"/>
    <n v="17"/>
    <x v="20"/>
    <n v="0.1"/>
    <n v="0.84959999999999969"/>
    <b v="1"/>
  </r>
  <r>
    <n v="4451"/>
    <n v="3"/>
    <d v="2012-07-14T13:29:38"/>
    <d v="2012-09-12T13:29:00"/>
    <n v="24"/>
    <d v="2012-07-16T10:06:45"/>
    <n v="0"/>
    <n v="10.1"/>
    <n v="10"/>
    <x v="10"/>
    <n v="4.1666666666666664E-2"/>
    <n v="0.18133000000000002"/>
    <b v="1"/>
  </r>
  <r>
    <n v="4452"/>
    <n v="4"/>
    <d v="2012-07-14T14:31:02"/>
    <d v="2012-09-12T14:31:00"/>
    <n v="12"/>
    <d v="2012-07-18T18:31:01"/>
    <n v="0"/>
    <n v="18.516666666666666"/>
    <n v="19"/>
    <x v="6"/>
    <n v="8.3333333333333329E-2"/>
    <n v="1.448055119047619"/>
    <b v="1"/>
  </r>
  <r>
    <n v="4453"/>
    <n v="1"/>
    <d v="2012-07-14T16:13:19"/>
    <d v="2012-09-12T16:13:00"/>
    <n v="8"/>
    <d v="2012-07-15T10:38:45"/>
    <n v="0"/>
    <n v="10.633333333333333"/>
    <n v="11"/>
    <x v="14"/>
    <n v="0.125"/>
    <n v="0.84929166666666667"/>
    <b v="1"/>
  </r>
  <r>
    <n v="4454"/>
    <n v="1"/>
    <d v="2012-07-14T17:41:50"/>
    <d v="2012-09-12T17:41:00"/>
    <n v="8"/>
    <d v="2012-07-15T15:43:40"/>
    <n v="0"/>
    <n v="15.716666666666667"/>
    <n v="16"/>
    <x v="5"/>
    <n v="0.125"/>
    <n v="0.84929166666666667"/>
    <b v="1"/>
  </r>
  <r>
    <n v="4455"/>
    <n v="5"/>
    <d v="2012-07-14T17:08:57"/>
    <d v="2012-09-12T17:08:00"/>
    <n v="24"/>
    <d v="2012-07-17T13:38:56"/>
    <n v="0"/>
    <n v="13.633333333333333"/>
    <n v="14"/>
    <x v="7"/>
    <n v="4.1666666666666664E-2"/>
    <n v="0.2815833333333333"/>
    <b v="1"/>
  </r>
  <r>
    <n v="4456"/>
    <n v="3"/>
    <d v="2012-07-14T17:54:00"/>
    <d v="2012-09-12T17:54:00"/>
    <n v="24"/>
    <d v="2012-07-17T10:42:06"/>
    <n v="0"/>
    <n v="10.7"/>
    <n v="11"/>
    <x v="14"/>
    <n v="4.1666666666666664E-2"/>
    <n v="0.18133000000000002"/>
    <b v="1"/>
  </r>
  <r>
    <n v="4457"/>
    <n v="8"/>
    <d v="2012-07-14T18:25:40"/>
    <d v="2012-09-12T18:25:00"/>
    <n v="3"/>
    <d v="2012-07-21T11:35:04"/>
    <n v="0"/>
    <n v="11.583333333333334"/>
    <n v="12"/>
    <x v="8"/>
    <n v="0.33333333333333331"/>
    <n v="0.29998222222222221"/>
    <b v="1"/>
  </r>
  <r>
    <n v="4458"/>
    <n v="2"/>
    <d v="2012-07-14T18:44:00"/>
    <d v="2012-07-17T20:43:52"/>
    <n v="10"/>
    <s v=""/>
    <n v="0"/>
    <s v="not cancelled"/>
    <s v="not cancelled"/>
    <x v="3"/>
    <n v="0.1"/>
    <n v="0.84959999999999969"/>
    <b v="0"/>
  </r>
  <r>
    <n v="4459"/>
    <n v="1"/>
    <d v="2012-07-14T18:42:09"/>
    <d v="2012-09-12T18:42:00"/>
    <n v="8"/>
    <d v="2012-07-15T14:49:28"/>
    <n v="0"/>
    <n v="14.816666666666666"/>
    <n v="15"/>
    <x v="17"/>
    <n v="0.125"/>
    <n v="0.84929166666666667"/>
    <b v="1"/>
  </r>
  <r>
    <n v="4460"/>
    <n v="4"/>
    <d v="2012-07-14T21:12:53"/>
    <d v="2012-07-19T03:12:00"/>
    <n v="12"/>
    <d v="2012-07-17T08:39:59"/>
    <n v="0"/>
    <n v="8.65"/>
    <n v="9"/>
    <x v="4"/>
    <n v="8.3333333333333329E-2"/>
    <n v="1.448055119047619"/>
    <b v="1"/>
  </r>
  <r>
    <n v="4461"/>
    <n v="2"/>
    <d v="2012-07-14T21:11:14"/>
    <d v="2012-09-12T21:11:00"/>
    <n v="10"/>
    <d v="2012-07-15T08:28:27"/>
    <n v="0"/>
    <n v="8.4666666666666668"/>
    <n v="8"/>
    <x v="13"/>
    <n v="0.1"/>
    <n v="0.84959999999999969"/>
    <b v="1"/>
  </r>
  <r>
    <n v="4462"/>
    <n v="1"/>
    <d v="2012-07-15T00:52:25"/>
    <d v="2012-09-13T00:52:00"/>
    <n v="12"/>
    <d v="2012-07-16T18:00:48"/>
    <n v="0"/>
    <n v="18"/>
    <n v="18"/>
    <x v="1"/>
    <n v="8.3333333333333329E-2"/>
    <n v="0.56619444444444444"/>
    <b v="1"/>
  </r>
  <r>
    <n v="4463"/>
    <n v="1"/>
    <d v="2012-07-15T00:13:35"/>
    <d v="2012-09-13T00:13:00"/>
    <n v="12"/>
    <d v="2012-07-16T10:40:51"/>
    <n v="0"/>
    <n v="10.666666666666666"/>
    <n v="11"/>
    <x v="14"/>
    <n v="8.3333333333333329E-2"/>
    <n v="0.56619444444444444"/>
    <b v="1"/>
  </r>
  <r>
    <n v="4464"/>
    <n v="7"/>
    <d v="2012-07-15T06:06:22"/>
    <d v="2012-09-13T06:06:00"/>
    <n v="24"/>
    <d v="2012-07-24T09:40:05"/>
    <n v="0"/>
    <n v="9.6666666666666661"/>
    <n v="10"/>
    <x v="10"/>
    <n v="4.1666666666666664E-2"/>
    <n v="1.2958049999999997"/>
    <b v="1"/>
  </r>
  <r>
    <n v="4465"/>
    <n v="1"/>
    <d v="2012-07-15T07:03:30"/>
    <d v="2012-09-13T07:03:00"/>
    <n v="8"/>
    <d v="2012-07-15T17:39:44"/>
    <n v="0"/>
    <n v="17.649999999999999"/>
    <n v="18"/>
    <x v="1"/>
    <n v="0.125"/>
    <n v="0.84929166666666667"/>
    <b v="1"/>
  </r>
  <r>
    <n v="4466"/>
    <n v="11"/>
    <d v="2012-07-15T07:24:23"/>
    <d v="2012-09-13T07:24:00"/>
    <n v="1"/>
    <d v="2012-07-22T09:23:41"/>
    <n v="4"/>
    <n v="9.3833333333333329"/>
    <n v="9"/>
    <x v="4"/>
    <n v="1"/>
    <n v="1"/>
    <b v="1"/>
  </r>
  <r>
    <n v="4467"/>
    <n v="7"/>
    <d v="2012-07-15T09:19:38"/>
    <d v="2012-09-13T09:19:00"/>
    <n v="24"/>
    <d v="2012-07-18T08:40:24"/>
    <n v="0"/>
    <n v="8.6666666666666661"/>
    <n v="9"/>
    <x v="4"/>
    <n v="4.1666666666666664E-2"/>
    <n v="1.2958049999999997"/>
    <b v="1"/>
  </r>
  <r>
    <n v="4468"/>
    <n v="1"/>
    <d v="2012-07-15T09:43:41"/>
    <d v="2012-09-13T09:43:00"/>
    <n v="8"/>
    <d v="2012-07-16T10:54:23"/>
    <n v="0"/>
    <n v="10.9"/>
    <n v="11"/>
    <x v="14"/>
    <n v="0.125"/>
    <n v="0.84929166666666667"/>
    <b v="1"/>
  </r>
  <r>
    <n v="4469"/>
    <n v="1"/>
    <d v="2012-07-15T13:37:54"/>
    <d v="2012-09-13T13:37:00"/>
    <n v="12"/>
    <d v="2012-07-16T16:43:51"/>
    <n v="0"/>
    <n v="16.716666666666665"/>
    <n v="17"/>
    <x v="20"/>
    <n v="8.3333333333333329E-2"/>
    <n v="0.56619444444444444"/>
    <b v="1"/>
  </r>
  <r>
    <n v="4470"/>
    <n v="2"/>
    <d v="2012-07-15T13:03:31"/>
    <d v="2012-09-13T13:03:00"/>
    <n v="10"/>
    <d v="2012-07-16T12:44:07"/>
    <n v="0"/>
    <n v="12.733333333333333"/>
    <n v="13"/>
    <x v="11"/>
    <n v="0.1"/>
    <n v="0.84959999999999969"/>
    <b v="1"/>
  </r>
  <r>
    <n v="4471"/>
    <n v="2"/>
    <d v="2012-07-15T13:46:29"/>
    <d v="2012-09-13T13:46:00"/>
    <n v="10"/>
    <d v="2012-07-16T09:22:05"/>
    <n v="0"/>
    <n v="9.3666666666666671"/>
    <n v="9"/>
    <x v="4"/>
    <n v="0.1"/>
    <n v="0.84959999999999969"/>
    <b v="1"/>
  </r>
  <r>
    <n v="4472"/>
    <n v="5"/>
    <d v="2012-07-15T13:34:31"/>
    <d v="2012-09-13T13:34:00"/>
    <n v="24"/>
    <d v="2012-07-19T20:09:42"/>
    <n v="0"/>
    <n v="20.149999999999999"/>
    <n v="20"/>
    <x v="15"/>
    <n v="4.1666666666666664E-2"/>
    <n v="0.2815833333333333"/>
    <b v="1"/>
  </r>
  <r>
    <n v="4473"/>
    <n v="3"/>
    <d v="2012-07-15T14:24:11"/>
    <d v="2012-09-13T14:24:00"/>
    <n v="24"/>
    <d v="2012-07-18T18:01:40"/>
    <n v="0"/>
    <n v="18.016666666666666"/>
    <n v="18"/>
    <x v="1"/>
    <n v="4.1666666666666664E-2"/>
    <n v="0.18133000000000002"/>
    <b v="1"/>
  </r>
  <r>
    <n v="4474"/>
    <n v="1"/>
    <d v="2012-07-15T16:28:31"/>
    <d v="2012-07-17T23:28:07"/>
    <n v="12"/>
    <s v=""/>
    <n v="0"/>
    <s v="not cancelled"/>
    <s v="not cancelled"/>
    <x v="3"/>
    <n v="8.3333333333333329E-2"/>
    <n v="0.56619444444444444"/>
    <b v="0"/>
  </r>
  <r>
    <n v="4475"/>
    <n v="1"/>
    <d v="2012-07-15T16:35:23"/>
    <d v="2012-09-13T16:35:00"/>
    <n v="8"/>
    <d v="2012-07-16T12:40:58"/>
    <n v="0"/>
    <n v="12.666666666666666"/>
    <n v="13"/>
    <x v="11"/>
    <n v="0.125"/>
    <n v="0.84929166666666667"/>
    <b v="1"/>
  </r>
  <r>
    <n v="4476"/>
    <n v="4"/>
    <d v="2012-07-15T16:31:14"/>
    <d v="2012-09-13T16:31:00"/>
    <n v="12"/>
    <d v="2012-07-17T15:29:07"/>
    <n v="0"/>
    <n v="15.483333333333333"/>
    <n v="15"/>
    <x v="17"/>
    <n v="8.3333333333333329E-2"/>
    <n v="1.448055119047619"/>
    <b v="1"/>
  </r>
  <r>
    <n v="4477"/>
    <n v="1"/>
    <d v="2012-07-15T16:05:43"/>
    <d v="2012-09-13T16:05:00"/>
    <n v="8"/>
    <d v="2012-07-15T18:38:07"/>
    <n v="0"/>
    <n v="18.633333333333333"/>
    <n v="19"/>
    <x v="6"/>
    <n v="0.125"/>
    <n v="0.84929166666666667"/>
    <b v="1"/>
  </r>
  <r>
    <n v="4478"/>
    <n v="2"/>
    <d v="2012-07-15T16:24:28"/>
    <d v="2012-07-19T04:23:36"/>
    <n v="10"/>
    <s v=""/>
    <n v="0"/>
    <s v="not cancelled"/>
    <s v="not cancelled"/>
    <x v="3"/>
    <n v="0.1"/>
    <n v="0.84959999999999969"/>
    <b v="0"/>
  </r>
  <r>
    <n v="4479"/>
    <n v="2"/>
    <d v="2012-07-15T16:31:56"/>
    <d v="2012-09-13T16:31:00"/>
    <n v="10"/>
    <d v="2012-07-16T06:18:21"/>
    <n v="0"/>
    <n v="6.3"/>
    <n v="6"/>
    <x v="21"/>
    <n v="0.1"/>
    <n v="0.84959999999999969"/>
    <b v="1"/>
  </r>
  <r>
    <n v="4480"/>
    <n v="1"/>
    <d v="2012-07-15T17:00:49"/>
    <d v="2012-07-18T05:00:01"/>
    <n v="12"/>
    <s v=""/>
    <n v="0"/>
    <s v="not cancelled"/>
    <s v="not cancelled"/>
    <x v="3"/>
    <n v="8.3333333333333329E-2"/>
    <n v="0.56619444444444444"/>
    <b v="0"/>
  </r>
  <r>
    <n v="4481"/>
    <n v="2"/>
    <d v="2012-07-15T18:48:43"/>
    <d v="2012-09-13T18:48:00"/>
    <n v="10"/>
    <d v="2012-07-16T11:36:31"/>
    <n v="0"/>
    <n v="11.6"/>
    <n v="12"/>
    <x v="8"/>
    <n v="0.1"/>
    <n v="0.84959999999999969"/>
    <b v="1"/>
  </r>
  <r>
    <n v="4482"/>
    <n v="7"/>
    <d v="2012-07-15T18:36:17"/>
    <d v="2012-07-18T18:35:37"/>
    <n v="24"/>
    <s v=""/>
    <n v="0"/>
    <s v="not cancelled"/>
    <s v="not cancelled"/>
    <x v="3"/>
    <n v="4.1666666666666664E-2"/>
    <n v="1.2958049999999997"/>
    <b v="0"/>
  </r>
  <r>
    <n v="4483"/>
    <n v="7"/>
    <d v="2012-07-15T18:21:14"/>
    <d v="2012-09-13T18:21:00"/>
    <n v="24"/>
    <d v="2012-07-21T13:30:08"/>
    <n v="0"/>
    <n v="13.5"/>
    <n v="14"/>
    <x v="7"/>
    <n v="4.1666666666666664E-2"/>
    <n v="1.2958049999999997"/>
    <b v="1"/>
  </r>
  <r>
    <n v="4484"/>
    <n v="5"/>
    <d v="2012-07-15T20:24:58"/>
    <d v="2012-09-13T20:24:00"/>
    <n v="24"/>
    <d v="2012-07-18T11:45:34"/>
    <n v="0"/>
    <n v="11.75"/>
    <n v="12"/>
    <x v="8"/>
    <n v="4.1666666666666664E-2"/>
    <n v="0.2815833333333333"/>
    <b v="1"/>
  </r>
  <r>
    <n v="4485"/>
    <n v="1"/>
    <d v="2012-07-15T20:14:35"/>
    <d v="2012-07-20T11:14:01"/>
    <n v="12"/>
    <s v=""/>
    <n v="0"/>
    <s v="not cancelled"/>
    <s v="not cancelled"/>
    <x v="3"/>
    <n v="8.3333333333333329E-2"/>
    <n v="0.56619444444444444"/>
    <b v="0"/>
  </r>
  <r>
    <n v="4486"/>
    <n v="1"/>
    <d v="2012-07-15T20:40:26"/>
    <d v="2012-09-13T20:40:00"/>
    <n v="12"/>
    <d v="2012-07-16T11:53:14"/>
    <n v="0"/>
    <n v="11.883333333333333"/>
    <n v="12"/>
    <x v="8"/>
    <n v="8.3333333333333329E-2"/>
    <n v="0.56619444444444444"/>
    <b v="1"/>
  </r>
  <r>
    <n v="4487"/>
    <n v="1"/>
    <d v="2012-07-15T20:46:15"/>
    <d v="2012-09-13T20:46:00"/>
    <n v="8"/>
    <d v="2012-07-15T23:17:02"/>
    <n v="0"/>
    <n v="23.283333333333335"/>
    <n v="23"/>
    <x v="0"/>
    <n v="0.125"/>
    <n v="0.84929166666666667"/>
    <b v="1"/>
  </r>
  <r>
    <n v="4488"/>
    <n v="6"/>
    <d v="2012-07-15T20:35:16"/>
    <d v="2012-09-13T20:35:00"/>
    <n v="24"/>
    <d v="2012-07-21T22:44:17"/>
    <n v="0"/>
    <n v="22.733333333333334"/>
    <n v="23"/>
    <x v="0"/>
    <n v="4.1666666666666664E-2"/>
    <n v="0.35218749999999999"/>
    <b v="1"/>
  </r>
  <r>
    <n v="4489"/>
    <n v="6"/>
    <d v="2012-07-15T20:45:28"/>
    <d v="2012-09-13T20:45:00"/>
    <n v="24"/>
    <d v="2012-07-19T14:21:46"/>
    <n v="0"/>
    <n v="14.35"/>
    <n v="14"/>
    <x v="7"/>
    <n v="4.1666666666666664E-2"/>
    <n v="0.35218749999999999"/>
    <b v="1"/>
  </r>
  <r>
    <n v="4490"/>
    <n v="1"/>
    <d v="2012-07-15T22:38:33"/>
    <d v="2012-09-13T22:38:00"/>
    <n v="8"/>
    <d v="2012-07-16T06:39:16"/>
    <n v="0"/>
    <n v="6.65"/>
    <n v="7"/>
    <x v="18"/>
    <n v="0.125"/>
    <n v="0.84929166666666667"/>
    <b v="1"/>
  </r>
  <r>
    <n v="4491"/>
    <n v="1"/>
    <d v="2012-07-16T00:03:57"/>
    <d v="2012-09-14T00:03:00"/>
    <n v="12"/>
    <d v="2012-07-17T09:51:34"/>
    <n v="0"/>
    <n v="9.85"/>
    <n v="10"/>
    <x v="10"/>
    <n v="8.3333333333333329E-2"/>
    <n v="0.56619444444444444"/>
    <b v="1"/>
  </r>
  <r>
    <n v="4492"/>
    <n v="1"/>
    <d v="2012-07-16T00:37:31"/>
    <d v="2012-09-14T00:37:00"/>
    <n v="12"/>
    <d v="2012-07-16T18:26:35"/>
    <n v="0"/>
    <n v="18.433333333333334"/>
    <n v="18"/>
    <x v="1"/>
    <n v="8.3333333333333329E-2"/>
    <n v="0.56619444444444444"/>
    <b v="1"/>
  </r>
  <r>
    <n v="4493"/>
    <n v="1"/>
    <d v="2012-07-16T01:19:55"/>
    <d v="2012-09-14T01:19:00"/>
    <n v="12"/>
    <d v="2012-07-16T14:32:36"/>
    <n v="0"/>
    <n v="14.533333333333333"/>
    <n v="15"/>
    <x v="17"/>
    <n v="8.3333333333333329E-2"/>
    <n v="0.56619444444444444"/>
    <b v="1"/>
  </r>
  <r>
    <n v="4494"/>
    <n v="5"/>
    <d v="2012-07-16T03:18:59"/>
    <d v="2012-09-14T03:18:00"/>
    <n v="24"/>
    <d v="2012-07-19T09:37:57"/>
    <n v="0"/>
    <n v="9.6166666666666671"/>
    <n v="10"/>
    <x v="10"/>
    <n v="4.1666666666666664E-2"/>
    <n v="0.2815833333333333"/>
    <b v="1"/>
  </r>
  <r>
    <n v="4495"/>
    <n v="6"/>
    <d v="2012-07-16T03:42:41"/>
    <d v="2012-09-14T03:42:00"/>
    <n v="24"/>
    <d v="2012-07-21T20:25:14"/>
    <n v="0"/>
    <n v="20.416666666666668"/>
    <n v="20"/>
    <x v="15"/>
    <n v="4.1666666666666664E-2"/>
    <n v="0.35218749999999999"/>
    <b v="1"/>
  </r>
  <r>
    <n v="4496"/>
    <n v="6"/>
    <d v="2012-07-16T04:39:03"/>
    <d v="2012-09-14T04:39:00"/>
    <n v="24"/>
    <d v="2012-07-17T21:43:36"/>
    <n v="0"/>
    <n v="21.716666666666665"/>
    <n v="22"/>
    <x v="9"/>
    <n v="4.1666666666666664E-2"/>
    <n v="0.35218749999999999"/>
    <b v="1"/>
  </r>
  <r>
    <n v="4497"/>
    <n v="5"/>
    <d v="2012-07-16T05:44:48"/>
    <d v="2012-09-14T05:44:00"/>
    <n v="24"/>
    <d v="2012-07-19T11:08:06"/>
    <n v="0"/>
    <n v="11.133333333333333"/>
    <n v="11"/>
    <x v="14"/>
    <n v="4.1666666666666664E-2"/>
    <n v="0.2815833333333333"/>
    <b v="1"/>
  </r>
  <r>
    <n v="4498"/>
    <n v="1"/>
    <d v="2012-07-16T07:32:34"/>
    <d v="2012-09-14T07:32:00"/>
    <n v="8"/>
    <d v="2012-07-16T17:33:43"/>
    <n v="0"/>
    <n v="17.55"/>
    <n v="18"/>
    <x v="1"/>
    <n v="0.125"/>
    <n v="0.84929166666666667"/>
    <b v="1"/>
  </r>
  <r>
    <n v="4499"/>
    <n v="7"/>
    <d v="2012-07-16T08:04:22"/>
    <d v="2012-09-14T08:04:00"/>
    <n v="24"/>
    <d v="2012-07-25T15:50:49"/>
    <n v="0"/>
    <n v="15.833333333333334"/>
    <n v="16"/>
    <x v="5"/>
    <n v="4.1666666666666664E-2"/>
    <n v="1.2958049999999997"/>
    <b v="1"/>
  </r>
  <r>
    <n v="4500"/>
    <n v="7"/>
    <d v="2012-07-16T08:12:54"/>
    <d v="2012-09-14T08:12:00"/>
    <n v="24"/>
    <d v="2012-07-25T17:45:34"/>
    <n v="0"/>
    <n v="17.75"/>
    <n v="18"/>
    <x v="1"/>
    <n v="4.1666666666666664E-2"/>
    <n v="1.2958049999999997"/>
    <b v="1"/>
  </r>
  <r>
    <n v="4501"/>
    <n v="1"/>
    <d v="2012-07-16T11:07:05"/>
    <d v="2012-09-14T11:07:00"/>
    <n v="8"/>
    <d v="2012-07-17T10:12:23"/>
    <n v="0"/>
    <n v="10.199999999999999"/>
    <n v="10"/>
    <x v="10"/>
    <n v="0.125"/>
    <n v="0.84929166666666667"/>
    <b v="1"/>
  </r>
  <r>
    <n v="4502"/>
    <n v="3"/>
    <d v="2012-07-16T11:45:15"/>
    <d v="2012-07-19T01:44:30"/>
    <n v="24"/>
    <s v=""/>
    <n v="0"/>
    <s v="not cancelled"/>
    <s v="not cancelled"/>
    <x v="3"/>
    <n v="4.1666666666666664E-2"/>
    <n v="0.18133000000000002"/>
    <b v="0"/>
  </r>
  <r>
    <n v="4503"/>
    <n v="4"/>
    <d v="2012-07-16T11:12:46"/>
    <d v="2012-09-14T11:12:00"/>
    <n v="12"/>
    <d v="2012-07-19T19:57:18"/>
    <n v="0"/>
    <n v="19.95"/>
    <n v="20"/>
    <x v="15"/>
    <n v="8.3333333333333329E-2"/>
    <n v="1.448055119047619"/>
    <b v="1"/>
  </r>
  <r>
    <n v="4504"/>
    <n v="1"/>
    <d v="2012-07-16T12:22:05"/>
    <d v="2012-07-19T04:21:47"/>
    <n v="8"/>
    <s v=""/>
    <n v="0"/>
    <s v="not cancelled"/>
    <s v="not cancelled"/>
    <x v="3"/>
    <n v="0.125"/>
    <n v="0.84929166666666667"/>
    <b v="0"/>
  </r>
  <r>
    <n v="4505"/>
    <n v="7"/>
    <d v="2012-07-16T12:25:39"/>
    <d v="2012-09-14T12:25:00"/>
    <n v="24"/>
    <d v="2012-08-26T09:23:45"/>
    <n v="0"/>
    <n v="9.3833333333333329"/>
    <n v="9"/>
    <x v="4"/>
    <n v="4.1666666666666664E-2"/>
    <n v="1.2958049999999997"/>
    <b v="1"/>
  </r>
  <r>
    <n v="4506"/>
    <n v="2"/>
    <d v="2012-07-16T13:32:13"/>
    <d v="2012-09-14T13:32:00"/>
    <n v="10"/>
    <d v="2012-07-17T08:44:35"/>
    <n v="0"/>
    <n v="8.7333333333333325"/>
    <n v="9"/>
    <x v="4"/>
    <n v="0.1"/>
    <n v="0.84959999999999969"/>
    <b v="1"/>
  </r>
  <r>
    <n v="4507"/>
    <n v="11"/>
    <d v="2012-07-16T17:33:59"/>
    <d v="2012-09-14T17:33:00"/>
    <n v="1"/>
    <d v="2012-07-23T10:11:55"/>
    <n v="0"/>
    <n v="10.183333333333334"/>
    <n v="10"/>
    <x v="10"/>
    <n v="1"/>
    <n v="1"/>
    <b v="1"/>
  </r>
  <r>
    <n v="4508"/>
    <n v="2"/>
    <d v="2012-07-16T17:43:05"/>
    <d v="2012-09-14T17:43:00"/>
    <n v="10"/>
    <d v="2012-07-17T10:23:13"/>
    <n v="0"/>
    <n v="10.383333333333333"/>
    <n v="10"/>
    <x v="10"/>
    <n v="0.1"/>
    <n v="0.84959999999999969"/>
    <b v="1"/>
  </r>
  <r>
    <n v="4509"/>
    <n v="1"/>
    <d v="2012-07-16T17:37:12"/>
    <d v="2012-09-14T17:37:00"/>
    <n v="8"/>
    <d v="2012-07-17T09:19:25"/>
    <n v="0"/>
    <n v="9.3166666666666664"/>
    <n v="9"/>
    <x v="4"/>
    <n v="0.125"/>
    <n v="0.84929166666666667"/>
    <b v="1"/>
  </r>
  <r>
    <n v="4510"/>
    <n v="1"/>
    <d v="2012-07-16T19:03:17"/>
    <d v="2012-07-20T14:02:53"/>
    <n v="12"/>
    <s v=""/>
    <n v="0"/>
    <s v="not cancelled"/>
    <s v="not cancelled"/>
    <x v="3"/>
    <n v="8.3333333333333329E-2"/>
    <n v="0.56619444444444444"/>
    <b v="0"/>
  </r>
  <r>
    <n v="4511"/>
    <n v="1"/>
    <d v="2012-07-16T19:04:50"/>
    <d v="2012-09-14T19:04:00"/>
    <n v="12"/>
    <d v="2012-07-17T08:04:36"/>
    <n v="0"/>
    <n v="8.0666666666666664"/>
    <n v="8"/>
    <x v="13"/>
    <n v="8.3333333333333329E-2"/>
    <n v="0.56619444444444444"/>
    <b v="1"/>
  </r>
  <r>
    <n v="4512"/>
    <n v="6"/>
    <d v="2012-07-16T23:03:55"/>
    <d v="2012-09-14T23:03:00"/>
    <n v="24"/>
    <d v="2012-07-22T22:26:04"/>
    <n v="0"/>
    <n v="22.433333333333334"/>
    <n v="22"/>
    <x v="9"/>
    <n v="4.1666666666666664E-2"/>
    <n v="0.35218749999999999"/>
    <b v="1"/>
  </r>
  <r>
    <n v="4513"/>
    <n v="7"/>
    <d v="2012-07-17T01:37:38"/>
    <d v="2012-07-20T10:37:00"/>
    <n v="24"/>
    <s v=""/>
    <n v="0"/>
    <s v="not cancelled"/>
    <s v="not cancelled"/>
    <x v="3"/>
    <n v="4.1666666666666664E-2"/>
    <n v="1.2958049999999997"/>
    <b v="0"/>
  </r>
  <r>
    <n v="4514"/>
    <n v="1"/>
    <d v="2012-07-17T01:46:10"/>
    <d v="2012-07-19T18:45:52"/>
    <n v="12"/>
    <s v=""/>
    <n v="0"/>
    <s v="not cancelled"/>
    <s v="not cancelled"/>
    <x v="3"/>
    <n v="8.3333333333333329E-2"/>
    <n v="0.56619444444444444"/>
    <b v="0"/>
  </r>
  <r>
    <n v="4515"/>
    <n v="1"/>
    <d v="2012-07-17T03:34:07"/>
    <d v="2012-09-15T03:34:00"/>
    <n v="8"/>
    <d v="2012-07-18T14:19:59"/>
    <n v="0"/>
    <n v="14.316666666666666"/>
    <n v="14"/>
    <x v="7"/>
    <n v="0.125"/>
    <n v="0.84929166666666667"/>
    <b v="1"/>
  </r>
  <r>
    <n v="4516"/>
    <n v="6"/>
    <d v="2012-07-17T03:35:35"/>
    <d v="2012-09-15T03:35:00"/>
    <n v="24"/>
    <d v="2012-07-23T17:48:02"/>
    <n v="0"/>
    <n v="17.8"/>
    <n v="18"/>
    <x v="1"/>
    <n v="4.1666666666666664E-2"/>
    <n v="0.35218749999999999"/>
    <b v="1"/>
  </r>
  <r>
    <n v="4517"/>
    <n v="2"/>
    <d v="2012-07-17T06:53:25"/>
    <d v="2012-09-15T06:53:00"/>
    <n v="10"/>
    <d v="2012-07-19T09:53:35"/>
    <n v="0"/>
    <n v="9.8833333333333329"/>
    <n v="10"/>
    <x v="10"/>
    <n v="0.1"/>
    <n v="0.84959999999999969"/>
    <b v="1"/>
  </r>
  <r>
    <n v="4518"/>
    <n v="9"/>
    <d v="2012-07-17T09:20:53"/>
    <d v="2012-07-22T01:20:23"/>
    <n v="5"/>
    <s v=""/>
    <n v="0"/>
    <s v="not cancelled"/>
    <s v="not cancelled"/>
    <x v="3"/>
    <n v="0.2"/>
    <n v="5.6740000000000004"/>
    <b v="0"/>
  </r>
  <r>
    <n v="4519"/>
    <n v="5"/>
    <d v="2012-07-17T09:26:31"/>
    <d v="2012-07-20T05:25:54"/>
    <n v="24"/>
    <s v=""/>
    <n v="0"/>
    <s v="not cancelled"/>
    <s v="not cancelled"/>
    <x v="3"/>
    <n v="4.1666666666666664E-2"/>
    <n v="0.2815833333333333"/>
    <b v="0"/>
  </r>
  <r>
    <n v="4520"/>
    <n v="9"/>
    <d v="2012-07-17T09:13:41"/>
    <d v="2012-07-21T04:13:16"/>
    <n v="5"/>
    <s v=""/>
    <n v="0"/>
    <s v="not cancelled"/>
    <s v="not cancelled"/>
    <x v="3"/>
    <n v="0.2"/>
    <n v="5.6740000000000004"/>
    <b v="0"/>
  </r>
  <r>
    <n v="4521"/>
    <n v="7"/>
    <d v="2012-07-17T09:27:20"/>
    <d v="2012-09-15T09:27:00"/>
    <n v="24"/>
    <d v="2012-07-20T15:39:29"/>
    <n v="0"/>
    <n v="15.65"/>
    <n v="16"/>
    <x v="5"/>
    <n v="4.1666666666666664E-2"/>
    <n v="1.2958049999999997"/>
    <b v="1"/>
  </r>
  <r>
    <n v="4522"/>
    <n v="6"/>
    <d v="2012-07-17T09:57:01"/>
    <d v="2012-07-19T20:56:35"/>
    <n v="24"/>
    <s v=""/>
    <n v="0"/>
    <s v="not cancelled"/>
    <s v="not cancelled"/>
    <x v="3"/>
    <n v="4.1666666666666664E-2"/>
    <n v="0.35218749999999999"/>
    <b v="0"/>
  </r>
  <r>
    <n v="4523"/>
    <n v="3"/>
    <d v="2012-07-17T09:06:42"/>
    <d v="2012-07-20T04:06:00"/>
    <n v="24"/>
    <d v="2012-07-18T15:07:15"/>
    <n v="0"/>
    <n v="15.116666666666667"/>
    <n v="15"/>
    <x v="17"/>
    <n v="4.1666666666666664E-2"/>
    <n v="0.18133000000000002"/>
    <b v="1"/>
  </r>
  <r>
    <n v="4524"/>
    <n v="8"/>
    <d v="2012-07-17T09:20:51"/>
    <d v="2012-09-15T09:20:00"/>
    <n v="3"/>
    <d v="2012-07-22T08:46:21"/>
    <n v="0"/>
    <n v="8.7666666666666675"/>
    <n v="9"/>
    <x v="4"/>
    <n v="0.33333333333333331"/>
    <n v="0.29998222222222221"/>
    <b v="1"/>
  </r>
  <r>
    <n v="4525"/>
    <n v="6"/>
    <d v="2012-07-17T10:53:25"/>
    <d v="2012-09-15T10:53:00"/>
    <n v="24"/>
    <d v="2012-07-23T10:06:56"/>
    <n v="0"/>
    <n v="10.1"/>
    <n v="10"/>
    <x v="10"/>
    <n v="4.1666666666666664E-2"/>
    <n v="0.35218749999999999"/>
    <b v="1"/>
  </r>
  <r>
    <n v="4526"/>
    <n v="2"/>
    <d v="2012-07-17T10:25:45"/>
    <d v="2012-09-15T10:25:00"/>
    <n v="10"/>
    <d v="2012-07-18T10:37:19"/>
    <n v="0"/>
    <n v="10.616666666666667"/>
    <n v="11"/>
    <x v="14"/>
    <n v="0.1"/>
    <n v="0.84959999999999969"/>
    <b v="1"/>
  </r>
  <r>
    <n v="4527"/>
    <n v="5"/>
    <d v="2012-07-17T11:46:24"/>
    <d v="2012-09-15T11:46:00"/>
    <n v="24"/>
    <d v="2012-07-21T12:01:08"/>
    <n v="0"/>
    <n v="12.016666666666667"/>
    <n v="12"/>
    <x v="8"/>
    <n v="4.1666666666666664E-2"/>
    <n v="0.2815833333333333"/>
    <b v="1"/>
  </r>
  <r>
    <n v="4528"/>
    <n v="1"/>
    <d v="2012-07-17T17:58:27"/>
    <d v="2012-09-15T17:58:00"/>
    <n v="12"/>
    <d v="2012-07-18T07:07:12"/>
    <n v="0"/>
    <n v="7.1166666666666663"/>
    <n v="7"/>
    <x v="18"/>
    <n v="8.3333333333333329E-2"/>
    <n v="0.56619444444444444"/>
    <b v="1"/>
  </r>
  <r>
    <n v="4529"/>
    <n v="1"/>
    <d v="2012-07-17T18:06:30"/>
    <d v="2012-07-20T07:06:00"/>
    <n v="8"/>
    <d v="2012-07-17T23:34:57"/>
    <n v="0"/>
    <n v="23.566666666666666"/>
    <n v="24"/>
    <x v="2"/>
    <n v="0.125"/>
    <n v="0.84929166666666667"/>
    <b v="1"/>
  </r>
  <r>
    <n v="4530"/>
    <n v="8"/>
    <d v="2012-07-17T18:02:34"/>
    <d v="2012-09-15T18:02:00"/>
    <n v="3"/>
    <d v="2012-07-24T14:26:17"/>
    <n v="1"/>
    <n v="14.433333333333334"/>
    <n v="14"/>
    <x v="7"/>
    <n v="0.33333333333333331"/>
    <n v="0.29998222222222221"/>
    <b v="1"/>
  </r>
  <r>
    <n v="4531"/>
    <n v="1"/>
    <d v="2012-07-17T18:10:04"/>
    <d v="2012-07-20T12:09:33"/>
    <n v="8"/>
    <s v=""/>
    <n v="0"/>
    <s v="not cancelled"/>
    <s v="not cancelled"/>
    <x v="3"/>
    <n v="0.125"/>
    <n v="0.84929166666666667"/>
    <b v="0"/>
  </r>
  <r>
    <n v="4532"/>
    <n v="1"/>
    <d v="2012-07-17T18:15:26"/>
    <d v="2012-09-15T18:15:00"/>
    <n v="12"/>
    <d v="2012-07-18T12:35:20"/>
    <n v="0"/>
    <n v="12.583333333333334"/>
    <n v="13"/>
    <x v="11"/>
    <n v="8.3333333333333329E-2"/>
    <n v="0.56619444444444444"/>
    <b v="1"/>
  </r>
  <r>
    <n v="4533"/>
    <n v="4"/>
    <d v="2012-07-17T18:08:14"/>
    <d v="2012-07-21T22:07:25"/>
    <n v="12"/>
    <s v=""/>
    <n v="0"/>
    <s v="not cancelled"/>
    <s v="not cancelled"/>
    <x v="3"/>
    <n v="8.3333333333333329E-2"/>
    <n v="1.448055119047619"/>
    <b v="0"/>
  </r>
  <r>
    <n v="4534"/>
    <n v="8"/>
    <d v="2012-07-17T18:57:53"/>
    <d v="2012-09-15T18:57:00"/>
    <n v="3"/>
    <d v="2012-07-22T13:53:54"/>
    <n v="0"/>
    <n v="13.883333333333333"/>
    <n v="14"/>
    <x v="7"/>
    <n v="0.33333333333333331"/>
    <n v="0.29998222222222221"/>
    <b v="1"/>
  </r>
  <r>
    <n v="4535"/>
    <n v="4"/>
    <d v="2012-07-17T19:26:46"/>
    <d v="2012-07-20T20:26:12"/>
    <n v="12"/>
    <s v=""/>
    <n v="0"/>
    <s v="not cancelled"/>
    <s v="not cancelled"/>
    <x v="3"/>
    <n v="8.3333333333333329E-2"/>
    <n v="1.448055119047619"/>
    <b v="0"/>
  </r>
  <r>
    <n v="4536"/>
    <n v="1"/>
    <d v="2012-07-17T20:46:16"/>
    <d v="2012-07-20T16:46:00"/>
    <n v="8"/>
    <d v="2012-07-18T00:27:57"/>
    <n v="0"/>
    <n v="0.45"/>
    <n v="0"/>
    <x v="2"/>
    <n v="0.125"/>
    <n v="0.84929166666666667"/>
    <b v="1"/>
  </r>
  <r>
    <n v="4537"/>
    <n v="7"/>
    <d v="2012-07-17T21:16:58"/>
    <d v="2012-09-15T21:16:00"/>
    <n v="24"/>
    <d v="2012-07-27T21:10:01"/>
    <n v="0"/>
    <n v="21.166666666666668"/>
    <n v="21"/>
    <x v="12"/>
    <n v="4.1666666666666664E-2"/>
    <n v="1.2958049999999997"/>
    <b v="1"/>
  </r>
  <r>
    <n v="4538"/>
    <n v="3"/>
    <d v="2012-07-18T00:31:08"/>
    <d v="2012-09-16T00:31:00"/>
    <n v="24"/>
    <d v="2012-07-21T00:51:39"/>
    <n v="0"/>
    <n v="0.85"/>
    <n v="1"/>
    <x v="23"/>
    <n v="4.1666666666666664E-2"/>
    <n v="0.18133000000000002"/>
    <b v="1"/>
  </r>
  <r>
    <n v="4539"/>
    <n v="1"/>
    <d v="2012-07-18T01:05:43"/>
    <d v="2012-09-16T01:05:00"/>
    <n v="8"/>
    <d v="2012-07-19T08:44:08"/>
    <n v="0"/>
    <n v="8.7333333333333325"/>
    <n v="9"/>
    <x v="4"/>
    <n v="0.125"/>
    <n v="0.84929166666666667"/>
    <b v="1"/>
  </r>
  <r>
    <n v="4540"/>
    <n v="1"/>
    <d v="2012-07-18T01:58:40"/>
    <d v="2012-09-16T01:58:00"/>
    <n v="12"/>
    <d v="2012-07-19T12:24:22"/>
    <n v="0"/>
    <n v="12.4"/>
    <n v="12"/>
    <x v="8"/>
    <n v="8.3333333333333329E-2"/>
    <n v="0.56619444444444444"/>
    <b v="1"/>
  </r>
  <r>
    <n v="4541"/>
    <n v="3"/>
    <d v="2012-07-18T02:34:49"/>
    <d v="2012-09-16T02:34:00"/>
    <n v="24"/>
    <d v="2012-07-19T09:36:59"/>
    <n v="0"/>
    <n v="9.6"/>
    <n v="10"/>
    <x v="10"/>
    <n v="4.1666666666666664E-2"/>
    <n v="0.18133000000000002"/>
    <b v="1"/>
  </r>
  <r>
    <n v="4542"/>
    <n v="10"/>
    <d v="2012-07-18T04:01:59"/>
    <d v="2012-07-22T10:01:00"/>
    <n v="1"/>
    <s v=""/>
    <n v="2"/>
    <s v="not cancelled"/>
    <s v="not cancelled"/>
    <x v="3"/>
    <n v="1"/>
    <n v="2.5716000000000001"/>
    <b v="0"/>
  </r>
  <r>
    <n v="4543"/>
    <n v="1"/>
    <d v="2012-07-18T05:57:32"/>
    <d v="2012-07-21T05:56:48"/>
    <n v="8"/>
    <s v=""/>
    <n v="0"/>
    <s v="not cancelled"/>
    <s v="not cancelled"/>
    <x v="3"/>
    <n v="0.125"/>
    <n v="0.84929166666666667"/>
    <b v="0"/>
  </r>
  <r>
    <n v="4544"/>
    <n v="3"/>
    <d v="2012-07-18T05:15:38"/>
    <d v="2012-09-16T05:15:00"/>
    <n v="24"/>
    <d v="2012-07-21T15:52:37"/>
    <n v="0"/>
    <n v="15.866666666666667"/>
    <n v="16"/>
    <x v="5"/>
    <n v="4.1666666666666664E-2"/>
    <n v="0.18133000000000002"/>
    <b v="1"/>
  </r>
  <r>
    <n v="4545"/>
    <n v="6"/>
    <d v="2012-07-18T09:43:36"/>
    <d v="2012-09-16T09:43:00"/>
    <n v="24"/>
    <d v="2012-07-21T07:02:01"/>
    <n v="0"/>
    <n v="7.0333333333333332"/>
    <n v="7"/>
    <x v="18"/>
    <n v="4.1666666666666664E-2"/>
    <n v="0.35218749999999999"/>
    <b v="1"/>
  </r>
  <r>
    <n v="4546"/>
    <n v="2"/>
    <d v="2012-07-18T10:36:24"/>
    <d v="2012-09-16T10:36:00"/>
    <n v="10"/>
    <d v="2012-07-19T16:02:17"/>
    <n v="0"/>
    <n v="16.033333333333335"/>
    <n v="16"/>
    <x v="5"/>
    <n v="0.1"/>
    <n v="0.84959999999999969"/>
    <b v="1"/>
  </r>
  <r>
    <n v="4547"/>
    <n v="1"/>
    <d v="2012-07-18T12:48:09"/>
    <d v="2012-09-16T12:48:00"/>
    <n v="8"/>
    <d v="2012-07-19T07:25:16"/>
    <n v="0"/>
    <n v="7.416666666666667"/>
    <n v="7"/>
    <x v="18"/>
    <n v="0.125"/>
    <n v="0.84929166666666667"/>
    <b v="1"/>
  </r>
  <r>
    <n v="4548"/>
    <n v="7"/>
    <d v="2012-07-18T12:45:21"/>
    <d v="2012-09-16T12:45:00"/>
    <n v="24"/>
    <d v="2012-07-28T14:10:18"/>
    <n v="0"/>
    <n v="14.166666666666666"/>
    <n v="14"/>
    <x v="7"/>
    <n v="4.1666666666666664E-2"/>
    <n v="1.2958049999999997"/>
    <b v="1"/>
  </r>
  <r>
    <n v="4549"/>
    <n v="3"/>
    <d v="2012-07-18T14:43:48"/>
    <d v="2012-09-16T14:43:00"/>
    <n v="24"/>
    <d v="2012-07-21T19:32:17"/>
    <n v="0"/>
    <n v="19.533333333333335"/>
    <n v="20"/>
    <x v="15"/>
    <n v="4.1666666666666664E-2"/>
    <n v="0.18133000000000002"/>
    <b v="1"/>
  </r>
  <r>
    <n v="4550"/>
    <n v="1"/>
    <d v="2012-07-18T15:31:12"/>
    <d v="2012-09-16T15:31:00"/>
    <n v="12"/>
    <d v="2012-07-19T07:19:36"/>
    <n v="0"/>
    <n v="7.3166666666666664"/>
    <n v="7"/>
    <x v="18"/>
    <n v="8.3333333333333329E-2"/>
    <n v="0.56619444444444444"/>
    <b v="1"/>
  </r>
  <r>
    <n v="4551"/>
    <n v="1"/>
    <d v="2012-07-18T17:42:29"/>
    <d v="2012-07-22T22:41:39"/>
    <n v="8"/>
    <s v=""/>
    <n v="0"/>
    <s v="not cancelled"/>
    <s v="not cancelled"/>
    <x v="3"/>
    <n v="0.125"/>
    <n v="0.84929166666666667"/>
    <b v="0"/>
  </r>
  <r>
    <n v="4552"/>
    <n v="1"/>
    <d v="2012-07-18T17:29:08"/>
    <d v="2012-09-16T17:29:00"/>
    <n v="8"/>
    <d v="2012-07-19T10:35:13"/>
    <n v="0"/>
    <n v="10.583333333333334"/>
    <n v="11"/>
    <x v="14"/>
    <n v="0.125"/>
    <n v="0.84929166666666667"/>
    <b v="1"/>
  </r>
  <r>
    <n v="4553"/>
    <n v="8"/>
    <d v="2012-07-18T18:11:50"/>
    <d v="2012-09-16T18:11:00"/>
    <n v="3"/>
    <d v="2012-07-23T21:03:42"/>
    <n v="1"/>
    <n v="21.05"/>
    <n v="21"/>
    <x v="12"/>
    <n v="0.33333333333333331"/>
    <n v="0.29998222222222221"/>
    <b v="1"/>
  </r>
  <r>
    <n v="4554"/>
    <n v="2"/>
    <d v="2012-07-18T19:06:44"/>
    <d v="2012-09-16T19:06:00"/>
    <n v="10"/>
    <d v="2012-07-20T11:30:32"/>
    <n v="0"/>
    <n v="11.5"/>
    <n v="12"/>
    <x v="8"/>
    <n v="0.1"/>
    <n v="0.84959999999999969"/>
    <b v="1"/>
  </r>
  <r>
    <n v="4555"/>
    <n v="1"/>
    <d v="2012-07-18T19:15:53"/>
    <d v="2012-09-16T19:15:00"/>
    <n v="12"/>
    <d v="2012-07-19T14:31:10"/>
    <n v="0"/>
    <n v="14.516666666666667"/>
    <n v="15"/>
    <x v="17"/>
    <n v="8.3333333333333329E-2"/>
    <n v="0.56619444444444444"/>
    <b v="1"/>
  </r>
  <r>
    <n v="4556"/>
    <n v="7"/>
    <d v="2012-07-18T19:04:12"/>
    <d v="2012-09-16T19:04:00"/>
    <n v="24"/>
    <d v="2012-08-03T08:23:18"/>
    <n v="0"/>
    <n v="8.3833333333333329"/>
    <n v="8"/>
    <x v="13"/>
    <n v="4.1666666666666664E-2"/>
    <n v="1.2958049999999997"/>
    <b v="1"/>
  </r>
  <r>
    <n v="4557"/>
    <n v="1"/>
    <d v="2012-07-18T19:34:13"/>
    <d v="2012-09-16T19:34:00"/>
    <n v="8"/>
    <d v="2012-07-19T09:41:11"/>
    <n v="0"/>
    <n v="9.6833333333333336"/>
    <n v="10"/>
    <x v="10"/>
    <n v="0.125"/>
    <n v="0.84929166666666667"/>
    <b v="1"/>
  </r>
  <r>
    <n v="4558"/>
    <n v="1"/>
    <d v="2012-07-18T20:40:25"/>
    <d v="2012-09-16T20:40:00"/>
    <n v="12"/>
    <d v="2012-07-21T06:38:24"/>
    <n v="0"/>
    <n v="6.6333333333333329"/>
    <n v="7"/>
    <x v="18"/>
    <n v="8.3333333333333329E-2"/>
    <n v="0.56619444444444444"/>
    <b v="1"/>
  </r>
  <r>
    <n v="4559"/>
    <n v="6"/>
    <d v="2012-07-18T20:10:20"/>
    <d v="2012-07-21T12:10:01"/>
    <n v="24"/>
    <s v=""/>
    <n v="1"/>
    <s v="not cancelled"/>
    <s v="not cancelled"/>
    <x v="3"/>
    <n v="4.1666666666666664E-2"/>
    <n v="0.35218749999999999"/>
    <b v="0"/>
  </r>
  <r>
    <n v="4560"/>
    <n v="2"/>
    <d v="2012-07-18T21:43:24"/>
    <d v="2012-07-21T07:42:43"/>
    <n v="10"/>
    <s v=""/>
    <n v="0"/>
    <s v="not cancelled"/>
    <s v="not cancelled"/>
    <x v="3"/>
    <n v="0.1"/>
    <n v="0.84959999999999969"/>
    <b v="0"/>
  </r>
  <r>
    <n v="4561"/>
    <n v="5"/>
    <d v="2012-07-18T23:04:46"/>
    <d v="2012-09-16T23:04:00"/>
    <n v="24"/>
    <d v="2012-07-20T16:35:07"/>
    <n v="0"/>
    <n v="16.583333333333332"/>
    <n v="17"/>
    <x v="20"/>
    <n v="4.1666666666666664E-2"/>
    <n v="0.2815833333333333"/>
    <b v="1"/>
  </r>
  <r>
    <n v="4562"/>
    <n v="3"/>
    <d v="2012-07-19T00:31:08"/>
    <d v="2012-09-17T00:31:00"/>
    <n v="24"/>
    <d v="2012-07-22T10:40:54"/>
    <n v="0"/>
    <n v="10.666666666666666"/>
    <n v="11"/>
    <x v="14"/>
    <n v="4.1666666666666664E-2"/>
    <n v="0.18133000000000002"/>
    <b v="1"/>
  </r>
  <r>
    <n v="4563"/>
    <n v="1"/>
    <d v="2012-07-19T00:57:55"/>
    <d v="2012-09-17T00:57:00"/>
    <n v="12"/>
    <d v="2012-07-20T00:14:23"/>
    <n v="0"/>
    <n v="0.23333333333333334"/>
    <n v="0"/>
    <x v="2"/>
    <n v="8.3333333333333329E-2"/>
    <n v="0.56619444444444444"/>
    <b v="1"/>
  </r>
  <r>
    <n v="4564"/>
    <n v="1"/>
    <d v="2012-07-19T06:41:18"/>
    <d v="2012-09-17T06:41:00"/>
    <n v="12"/>
    <d v="2012-07-20T17:53:39"/>
    <n v="0"/>
    <n v="17.883333333333333"/>
    <n v="18"/>
    <x v="1"/>
    <n v="8.3333333333333329E-2"/>
    <n v="0.56619444444444444"/>
    <b v="1"/>
  </r>
  <r>
    <n v="4565"/>
    <n v="8"/>
    <d v="2012-07-19T08:18:25"/>
    <d v="2012-09-17T08:18:00"/>
    <n v="3"/>
    <d v="2012-07-24T17:51:29"/>
    <n v="1"/>
    <n v="17.850000000000001"/>
    <n v="18"/>
    <x v="1"/>
    <n v="0.33333333333333331"/>
    <n v="0.29998222222222221"/>
    <b v="1"/>
  </r>
  <r>
    <n v="4566"/>
    <n v="8"/>
    <d v="2012-07-19T09:28:00"/>
    <d v="2012-09-17T09:28:00"/>
    <n v="3"/>
    <d v="2012-07-22T13:38:19"/>
    <n v="0"/>
    <n v="13.633333333333333"/>
    <n v="14"/>
    <x v="7"/>
    <n v="0.33333333333333331"/>
    <n v="0.29998222222222221"/>
    <b v="1"/>
  </r>
  <r>
    <n v="4567"/>
    <n v="1"/>
    <d v="2012-07-19T09:34:26"/>
    <d v="2012-09-17T09:34:00"/>
    <n v="8"/>
    <d v="2012-07-19T11:34:40"/>
    <n v="0"/>
    <n v="11.566666666666666"/>
    <n v="12"/>
    <x v="8"/>
    <n v="0.125"/>
    <n v="0.84929166666666667"/>
    <b v="1"/>
  </r>
  <r>
    <n v="4568"/>
    <n v="6"/>
    <d v="2012-07-19T09:33:25"/>
    <d v="2012-09-17T09:33:00"/>
    <n v="24"/>
    <d v="2012-07-22T11:01:19"/>
    <n v="0"/>
    <n v="11.016666666666667"/>
    <n v="11"/>
    <x v="14"/>
    <n v="4.1666666666666664E-2"/>
    <n v="0.35218749999999999"/>
    <b v="1"/>
  </r>
  <r>
    <n v="4569"/>
    <n v="6"/>
    <d v="2012-07-19T09:08:59"/>
    <d v="2012-07-22T23:08:02"/>
    <n v="24"/>
    <s v=""/>
    <n v="0"/>
    <s v="not cancelled"/>
    <s v="not cancelled"/>
    <x v="3"/>
    <n v="4.1666666666666664E-2"/>
    <n v="0.35218749999999999"/>
    <b v="0"/>
  </r>
  <r>
    <n v="4570"/>
    <n v="9"/>
    <d v="2012-07-19T09:48:53"/>
    <d v="2012-09-17T09:48:00"/>
    <n v="5"/>
    <d v="2012-07-22T15:39:57"/>
    <n v="0"/>
    <n v="15.65"/>
    <n v="16"/>
    <x v="5"/>
    <n v="0.2"/>
    <n v="5.6740000000000004"/>
    <b v="1"/>
  </r>
  <r>
    <n v="4571"/>
    <n v="5"/>
    <d v="2012-07-19T09:31:30"/>
    <d v="2012-07-22T07:31:00"/>
    <n v="24"/>
    <d v="2012-07-20T11:22:18"/>
    <n v="0"/>
    <n v="11.366666666666667"/>
    <n v="11"/>
    <x v="14"/>
    <n v="4.1666666666666664E-2"/>
    <n v="0.2815833333333333"/>
    <b v="1"/>
  </r>
  <r>
    <n v="4572"/>
    <n v="4"/>
    <d v="2012-07-19T10:29:40"/>
    <d v="2012-09-17T10:29:00"/>
    <n v="12"/>
    <d v="2012-07-21T12:28:12"/>
    <n v="0"/>
    <n v="12.466666666666667"/>
    <n v="12"/>
    <x v="8"/>
    <n v="8.3333333333333329E-2"/>
    <n v="1.448055119047619"/>
    <b v="1"/>
  </r>
  <r>
    <n v="4573"/>
    <n v="1"/>
    <d v="2012-07-19T10:37:53"/>
    <d v="2012-09-17T10:37:00"/>
    <n v="8"/>
    <d v="2012-07-20T12:16:20"/>
    <n v="0"/>
    <n v="12.266666666666667"/>
    <n v="12"/>
    <x v="8"/>
    <n v="0.125"/>
    <n v="0.84929166666666667"/>
    <b v="1"/>
  </r>
  <r>
    <n v="4574"/>
    <n v="2"/>
    <d v="2012-07-19T10:00:59"/>
    <d v="2012-09-17T10:00:00"/>
    <n v="10"/>
    <d v="2012-07-20T14:32:17"/>
    <n v="0"/>
    <n v="14.533333333333333"/>
    <n v="15"/>
    <x v="17"/>
    <n v="0.1"/>
    <n v="0.84959999999999969"/>
    <b v="1"/>
  </r>
  <r>
    <n v="4575"/>
    <n v="5"/>
    <d v="2012-07-19T11:36:35"/>
    <d v="2012-09-17T11:36:00"/>
    <n v="24"/>
    <d v="2012-07-23T12:54:32"/>
    <n v="0"/>
    <n v="12.9"/>
    <n v="13"/>
    <x v="11"/>
    <n v="4.1666666666666664E-2"/>
    <n v="0.2815833333333333"/>
    <b v="1"/>
  </r>
  <r>
    <n v="4576"/>
    <n v="4"/>
    <d v="2012-07-19T13:03:24"/>
    <d v="2012-09-17T13:03:00"/>
    <n v="12"/>
    <d v="2012-07-22T10:17:05"/>
    <n v="0"/>
    <n v="10.283333333333333"/>
    <n v="10"/>
    <x v="10"/>
    <n v="8.3333333333333329E-2"/>
    <n v="1.448055119047619"/>
    <b v="1"/>
  </r>
  <r>
    <n v="4577"/>
    <n v="1"/>
    <d v="2012-07-19T14:53:41"/>
    <d v="2012-09-17T14:53:00"/>
    <n v="12"/>
    <d v="2012-07-20T13:52:14"/>
    <n v="0"/>
    <n v="13.866666666666667"/>
    <n v="14"/>
    <x v="7"/>
    <n v="8.3333333333333329E-2"/>
    <n v="0.56619444444444444"/>
    <b v="1"/>
  </r>
  <r>
    <n v="4578"/>
    <n v="1"/>
    <d v="2012-07-19T14:26:59"/>
    <d v="2012-07-23T17:26:37"/>
    <n v="12"/>
    <s v=""/>
    <n v="0"/>
    <s v="not cancelled"/>
    <s v="not cancelled"/>
    <x v="3"/>
    <n v="8.3333333333333329E-2"/>
    <n v="0.56619444444444444"/>
    <b v="0"/>
  </r>
  <r>
    <n v="4579"/>
    <n v="11"/>
    <d v="2012-07-19T14:09:41"/>
    <d v="2012-09-17T14:09:00"/>
    <n v="1"/>
    <d v="2012-07-26T18:02:20"/>
    <n v="3"/>
    <n v="18.033333333333335"/>
    <n v="18"/>
    <x v="1"/>
    <n v="1"/>
    <n v="1"/>
    <b v="1"/>
  </r>
  <r>
    <n v="4580"/>
    <n v="3"/>
    <d v="2012-07-19T15:48:58"/>
    <d v="2012-09-17T15:48:00"/>
    <n v="24"/>
    <d v="2012-07-21T14:10:11"/>
    <n v="0"/>
    <n v="14.166666666666666"/>
    <n v="14"/>
    <x v="7"/>
    <n v="4.1666666666666664E-2"/>
    <n v="0.18133000000000002"/>
    <b v="1"/>
  </r>
  <r>
    <n v="4581"/>
    <n v="10"/>
    <d v="2012-07-19T15:02:46"/>
    <d v="2012-09-17T15:02:00"/>
    <n v="1"/>
    <d v="2012-07-26T17:16:49"/>
    <n v="2"/>
    <n v="17.266666666666666"/>
    <n v="17"/>
    <x v="20"/>
    <n v="1"/>
    <n v="2.5716000000000001"/>
    <b v="1"/>
  </r>
  <r>
    <n v="4582"/>
    <n v="4"/>
    <d v="2012-07-19T15:06:24"/>
    <d v="2012-07-22T11:06:10"/>
    <n v="12"/>
    <s v=""/>
    <n v="0"/>
    <s v="not cancelled"/>
    <s v="not cancelled"/>
    <x v="3"/>
    <n v="8.3333333333333329E-2"/>
    <n v="1.448055119047619"/>
    <b v="0"/>
  </r>
  <r>
    <n v="4583"/>
    <n v="1"/>
    <d v="2012-07-19T16:08:33"/>
    <d v="2012-07-23T07:08:00"/>
    <n v="12"/>
    <d v="2012-07-20T09:42:30"/>
    <n v="0"/>
    <n v="9.6999999999999993"/>
    <n v="10"/>
    <x v="10"/>
    <n v="8.3333333333333329E-2"/>
    <n v="0.56619444444444444"/>
    <b v="1"/>
  </r>
  <r>
    <n v="4584"/>
    <n v="1"/>
    <d v="2012-07-19T17:47:04"/>
    <d v="2012-07-23T07:46:49"/>
    <n v="12"/>
    <s v=""/>
    <n v="0"/>
    <s v="not cancelled"/>
    <s v="not cancelled"/>
    <x v="3"/>
    <n v="8.3333333333333329E-2"/>
    <n v="0.56619444444444444"/>
    <b v="0"/>
  </r>
  <r>
    <n v="4585"/>
    <n v="2"/>
    <d v="2012-07-19T19:11:11"/>
    <d v="2012-09-17T19:11:00"/>
    <n v="10"/>
    <d v="2012-07-21T11:34:10"/>
    <n v="0"/>
    <n v="11.566666666666666"/>
    <n v="12"/>
    <x v="8"/>
    <n v="0.1"/>
    <n v="0.84959999999999969"/>
    <b v="1"/>
  </r>
  <r>
    <n v="4586"/>
    <n v="2"/>
    <d v="2012-07-19T19:32:30"/>
    <d v="2012-09-17T19:32:00"/>
    <n v="10"/>
    <d v="2012-07-21T16:49:23"/>
    <n v="0"/>
    <n v="16.816666666666666"/>
    <n v="17"/>
    <x v="20"/>
    <n v="0.1"/>
    <n v="0.84959999999999969"/>
    <b v="1"/>
  </r>
  <r>
    <n v="4587"/>
    <n v="1"/>
    <d v="2012-07-19T19:50:15"/>
    <d v="2012-09-17T19:50:00"/>
    <n v="8"/>
    <d v="2012-07-20T00:01:12"/>
    <n v="0"/>
    <n v="1.6666666666666666E-2"/>
    <n v="0"/>
    <x v="2"/>
    <n v="0.125"/>
    <n v="0.84929166666666667"/>
    <b v="1"/>
  </r>
  <r>
    <n v="4588"/>
    <n v="1"/>
    <d v="2012-07-19T20:02:06"/>
    <d v="2012-09-17T20:02:00"/>
    <n v="12"/>
    <d v="2012-07-20T10:42:35"/>
    <n v="0"/>
    <n v="10.7"/>
    <n v="11"/>
    <x v="14"/>
    <n v="8.3333333333333329E-2"/>
    <n v="0.56619444444444444"/>
    <b v="1"/>
  </r>
  <r>
    <n v="4589"/>
    <n v="1"/>
    <d v="2012-07-19T21:35:40"/>
    <d v="2012-09-17T21:35:00"/>
    <n v="8"/>
    <d v="2012-07-20T08:47:23"/>
    <n v="0"/>
    <n v="8.7833333333333332"/>
    <n v="9"/>
    <x v="4"/>
    <n v="0.125"/>
    <n v="0.84929166666666667"/>
    <b v="1"/>
  </r>
  <r>
    <n v="4590"/>
    <n v="10"/>
    <d v="2012-07-19T22:06:51"/>
    <d v="2012-09-17T22:06:00"/>
    <n v="1"/>
    <d v="2012-07-26T10:10:13"/>
    <n v="3"/>
    <n v="10.166666666666666"/>
    <n v="10"/>
    <x v="10"/>
    <n v="1"/>
    <n v="2.5716000000000001"/>
    <b v="1"/>
  </r>
  <r>
    <n v="4591"/>
    <n v="2"/>
    <d v="2012-07-19T23:05:35"/>
    <d v="2012-09-17T23:05:00"/>
    <n v="10"/>
    <d v="2012-07-20T16:54:32"/>
    <n v="0"/>
    <n v="16.899999999999999"/>
    <n v="17"/>
    <x v="20"/>
    <n v="0.1"/>
    <n v="0.84959999999999969"/>
    <b v="1"/>
  </r>
  <r>
    <n v="4592"/>
    <n v="7"/>
    <d v="2012-07-20T01:42:54"/>
    <d v="2012-07-22T03:42:17"/>
    <n v="24"/>
    <s v=""/>
    <n v="0"/>
    <s v="not cancelled"/>
    <s v="not cancelled"/>
    <x v="3"/>
    <n v="4.1666666666666664E-2"/>
    <n v="1.2958049999999997"/>
    <b v="0"/>
  </r>
  <r>
    <n v="4593"/>
    <n v="3"/>
    <d v="2012-07-20T02:32:28"/>
    <d v="2012-09-18T02:32:00"/>
    <n v="24"/>
    <d v="2012-07-22T09:55:51"/>
    <n v="0"/>
    <n v="9.9166666666666661"/>
    <n v="10"/>
    <x v="10"/>
    <n v="4.1666666666666664E-2"/>
    <n v="0.18133000000000002"/>
    <b v="1"/>
  </r>
  <r>
    <n v="4594"/>
    <n v="5"/>
    <d v="2012-07-20T03:45:54"/>
    <d v="2012-09-18T03:45:00"/>
    <n v="24"/>
    <d v="2012-07-23T11:49:34"/>
    <n v="0"/>
    <n v="11.816666666666666"/>
    <n v="12"/>
    <x v="8"/>
    <n v="4.1666666666666664E-2"/>
    <n v="0.2815833333333333"/>
    <b v="1"/>
  </r>
  <r>
    <n v="4595"/>
    <n v="2"/>
    <d v="2012-07-20T08:35:39"/>
    <d v="2012-09-18T08:35:00"/>
    <n v="10"/>
    <d v="2012-07-21T18:13:10"/>
    <n v="0"/>
    <n v="18.216666666666665"/>
    <n v="18"/>
    <x v="1"/>
    <n v="0.1"/>
    <n v="0.84959999999999969"/>
    <b v="1"/>
  </r>
  <r>
    <n v="4596"/>
    <n v="6"/>
    <d v="2012-07-20T12:24:46"/>
    <d v="2012-09-18T12:24:00"/>
    <n v="24"/>
    <d v="2012-07-27T07:52:15"/>
    <n v="0"/>
    <n v="7.8666666666666671"/>
    <n v="8"/>
    <x v="13"/>
    <n v="4.1666666666666664E-2"/>
    <n v="0.35218749999999999"/>
    <b v="1"/>
  </r>
  <r>
    <n v="4597"/>
    <n v="2"/>
    <d v="2012-07-20T13:21:20"/>
    <d v="2012-09-18T13:21:00"/>
    <n v="10"/>
    <d v="2012-07-21T11:12:46"/>
    <n v="0"/>
    <n v="11.2"/>
    <n v="11"/>
    <x v="14"/>
    <n v="0.1"/>
    <n v="0.84959999999999969"/>
    <b v="1"/>
  </r>
  <r>
    <n v="4598"/>
    <n v="4"/>
    <d v="2012-07-20T15:02:44"/>
    <d v="2012-09-18T15:02:00"/>
    <n v="12"/>
    <d v="2012-07-24T07:53:01"/>
    <n v="0"/>
    <n v="7.8833333333333329"/>
    <n v="8"/>
    <x v="13"/>
    <n v="8.3333333333333329E-2"/>
    <n v="1.448055119047619"/>
    <b v="1"/>
  </r>
  <r>
    <n v="4599"/>
    <n v="4"/>
    <d v="2012-07-20T16:42:51"/>
    <d v="2012-09-18T16:42:00"/>
    <n v="12"/>
    <d v="2012-07-23T09:51:24"/>
    <n v="0"/>
    <n v="9.85"/>
    <n v="10"/>
    <x v="10"/>
    <n v="8.3333333333333329E-2"/>
    <n v="1.448055119047619"/>
    <b v="1"/>
  </r>
  <r>
    <n v="4600"/>
    <n v="1"/>
    <d v="2012-07-20T16:30:47"/>
    <d v="2012-09-18T16:30:00"/>
    <n v="12"/>
    <d v="2012-07-21T14:19:20"/>
    <n v="0"/>
    <n v="14.316666666666666"/>
    <n v="14"/>
    <x v="7"/>
    <n v="8.3333333333333329E-2"/>
    <n v="0.56619444444444444"/>
    <b v="1"/>
  </r>
  <r>
    <n v="4601"/>
    <n v="1"/>
    <d v="2012-07-20T17:14:44"/>
    <d v="2012-09-18T17:14:00"/>
    <n v="12"/>
    <d v="2012-07-21T10:20:24"/>
    <n v="0"/>
    <n v="10.333333333333334"/>
    <n v="10"/>
    <x v="10"/>
    <n v="8.3333333333333329E-2"/>
    <n v="0.56619444444444444"/>
    <b v="1"/>
  </r>
  <r>
    <n v="4602"/>
    <n v="1"/>
    <d v="2012-07-20T17:16:44"/>
    <d v="2012-09-18T17:16:00"/>
    <n v="8"/>
    <d v="2012-07-21T06:33:03"/>
    <n v="0"/>
    <n v="6.55"/>
    <n v="7"/>
    <x v="18"/>
    <n v="0.125"/>
    <n v="0.84929166666666667"/>
    <b v="1"/>
  </r>
  <r>
    <n v="4603"/>
    <n v="4"/>
    <d v="2012-07-20T18:20:30"/>
    <d v="2012-07-24T08:20:15"/>
    <n v="12"/>
    <s v=""/>
    <n v="0"/>
    <s v="not cancelled"/>
    <s v="not cancelled"/>
    <x v="3"/>
    <n v="8.3333333333333329E-2"/>
    <n v="1.448055119047619"/>
    <b v="0"/>
  </r>
  <r>
    <n v="4604"/>
    <n v="1"/>
    <d v="2012-07-20T18:24:12"/>
    <d v="2012-09-18T18:24:00"/>
    <n v="12"/>
    <d v="2012-07-22T00:45:52"/>
    <n v="0"/>
    <n v="0.75"/>
    <n v="1"/>
    <x v="23"/>
    <n v="8.3333333333333329E-2"/>
    <n v="0.56619444444444444"/>
    <b v="1"/>
  </r>
  <r>
    <n v="4605"/>
    <n v="6"/>
    <d v="2012-07-20T18:40:11"/>
    <d v="2012-09-18T18:40:00"/>
    <n v="24"/>
    <d v="2012-07-24T08:17:11"/>
    <n v="0"/>
    <n v="8.2833333333333332"/>
    <n v="8"/>
    <x v="13"/>
    <n v="4.1666666666666664E-2"/>
    <n v="0.35218749999999999"/>
    <b v="1"/>
  </r>
  <r>
    <n v="4606"/>
    <n v="6"/>
    <d v="2012-07-20T20:47:45"/>
    <d v="2012-09-18T20:47:00"/>
    <n v="24"/>
    <d v="2012-07-26T20:08:48"/>
    <n v="0"/>
    <n v="20.133333333333333"/>
    <n v="20"/>
    <x v="15"/>
    <n v="4.1666666666666664E-2"/>
    <n v="0.35218749999999999"/>
    <b v="1"/>
  </r>
  <r>
    <n v="4607"/>
    <n v="3"/>
    <d v="2012-07-20T21:12:18"/>
    <d v="2012-09-18T21:12:00"/>
    <n v="24"/>
    <d v="2012-07-23T06:01:28"/>
    <n v="0"/>
    <n v="6.0166666666666666"/>
    <n v="6"/>
    <x v="21"/>
    <n v="4.1666666666666664E-2"/>
    <n v="0.18133000000000002"/>
    <b v="1"/>
  </r>
  <r>
    <n v="4608"/>
    <n v="4"/>
    <d v="2012-07-20T21:53:19"/>
    <d v="2012-09-18T21:53:00"/>
    <n v="12"/>
    <d v="2012-07-22T14:07:29"/>
    <n v="0"/>
    <n v="14.116666666666667"/>
    <n v="14"/>
    <x v="7"/>
    <n v="8.3333333333333329E-2"/>
    <n v="1.448055119047619"/>
    <b v="1"/>
  </r>
  <r>
    <n v="4609"/>
    <n v="10"/>
    <d v="2012-07-20T21:08:16"/>
    <d v="2012-09-18T21:08:00"/>
    <n v="1"/>
    <d v="2012-07-28T08:46:16"/>
    <n v="1"/>
    <n v="8.7666666666666675"/>
    <n v="9"/>
    <x v="4"/>
    <n v="1"/>
    <n v="2.5716000000000001"/>
    <b v="1"/>
  </r>
  <r>
    <n v="4610"/>
    <n v="4"/>
    <d v="2012-07-20T21:53:44"/>
    <d v="2012-09-18T21:53:00"/>
    <n v="12"/>
    <d v="2012-07-22T09:01:29"/>
    <n v="0"/>
    <n v="9.0166666666666675"/>
    <n v="9"/>
    <x v="4"/>
    <n v="8.3333333333333329E-2"/>
    <n v="1.448055119047619"/>
    <b v="1"/>
  </r>
  <r>
    <n v="4611"/>
    <n v="5"/>
    <d v="2012-07-20T23:56:38"/>
    <d v="2012-07-23T21:56:00"/>
    <n v="24"/>
    <d v="2012-07-23T08:24:45"/>
    <n v="0"/>
    <n v="8.4"/>
    <n v="8"/>
    <x v="13"/>
    <n v="4.1666666666666664E-2"/>
    <n v="0.2815833333333333"/>
    <b v="1"/>
  </r>
  <r>
    <n v="4612"/>
    <n v="3"/>
    <d v="2012-07-21T05:56:02"/>
    <d v="2012-09-19T05:56:00"/>
    <n v="24"/>
    <d v="2012-07-24T15:42:12"/>
    <n v="0"/>
    <n v="15.7"/>
    <n v="16"/>
    <x v="5"/>
    <n v="4.1666666666666664E-2"/>
    <n v="0.18133000000000002"/>
    <b v="1"/>
  </r>
  <r>
    <n v="4613"/>
    <n v="7"/>
    <d v="2012-07-21T08:03:17"/>
    <d v="2012-09-19T08:03:00"/>
    <n v="24"/>
    <d v="2012-07-28T19:24:18"/>
    <n v="0"/>
    <n v="19.399999999999999"/>
    <n v="19"/>
    <x v="6"/>
    <n v="4.1666666666666664E-2"/>
    <n v="1.2958049999999997"/>
    <b v="1"/>
  </r>
  <r>
    <n v="4614"/>
    <n v="3"/>
    <d v="2012-07-21T08:06:00"/>
    <d v="2012-07-23T21:05:53"/>
    <n v="24"/>
    <s v=""/>
    <n v="0"/>
    <s v="not cancelled"/>
    <s v="not cancelled"/>
    <x v="3"/>
    <n v="4.1666666666666664E-2"/>
    <n v="0.18133000000000002"/>
    <b v="0"/>
  </r>
  <r>
    <n v="4615"/>
    <n v="5"/>
    <d v="2012-07-21T08:39:11"/>
    <d v="2012-09-19T08:39:00"/>
    <n v="24"/>
    <d v="2012-07-24T10:07:05"/>
    <n v="0"/>
    <n v="10.116666666666667"/>
    <n v="10"/>
    <x v="10"/>
    <n v="4.1666666666666664E-2"/>
    <n v="0.2815833333333333"/>
    <b v="1"/>
  </r>
  <r>
    <n v="4616"/>
    <n v="4"/>
    <d v="2012-07-21T08:51:25"/>
    <d v="2012-07-23T16:51:00"/>
    <n v="12"/>
    <d v="2012-07-23T10:15:52"/>
    <n v="0"/>
    <n v="10.25"/>
    <n v="10"/>
    <x v="10"/>
    <n v="8.3333333333333329E-2"/>
    <n v="1.448055119047619"/>
    <b v="1"/>
  </r>
  <r>
    <n v="4617"/>
    <n v="5"/>
    <d v="2012-07-21T09:09:40"/>
    <d v="2012-07-24T05:09:00"/>
    <n v="24"/>
    <s v=""/>
    <n v="0"/>
    <s v="not cancelled"/>
    <s v="not cancelled"/>
    <x v="3"/>
    <n v="4.1666666666666664E-2"/>
    <n v="0.2815833333333333"/>
    <b v="0"/>
  </r>
  <r>
    <n v="4618"/>
    <n v="1"/>
    <d v="2012-07-21T10:51:25"/>
    <d v="2012-09-19T10:51:00"/>
    <n v="8"/>
    <d v="2012-07-21T15:32:18"/>
    <n v="0"/>
    <n v="15.533333333333333"/>
    <n v="16"/>
    <x v="5"/>
    <n v="0.125"/>
    <n v="0.84929166666666667"/>
    <b v="1"/>
  </r>
  <r>
    <n v="4619"/>
    <n v="3"/>
    <d v="2012-07-21T10:52:08"/>
    <d v="2012-09-19T10:52:00"/>
    <n v="24"/>
    <d v="2012-07-24T14:34:47"/>
    <n v="0"/>
    <n v="14.566666666666666"/>
    <n v="15"/>
    <x v="17"/>
    <n v="4.1666666666666664E-2"/>
    <n v="0.18133000000000002"/>
    <b v="1"/>
  </r>
  <r>
    <n v="4620"/>
    <n v="1"/>
    <d v="2012-07-21T10:44:30"/>
    <d v="2012-09-19T10:44:00"/>
    <n v="12"/>
    <d v="2012-07-22T13:25:22"/>
    <n v="0"/>
    <n v="13.416666666666666"/>
    <n v="13"/>
    <x v="11"/>
    <n v="8.3333333333333329E-2"/>
    <n v="0.56619444444444444"/>
    <b v="1"/>
  </r>
  <r>
    <n v="4621"/>
    <n v="1"/>
    <d v="2012-07-21T13:53:05"/>
    <d v="2012-09-19T13:53:00"/>
    <n v="12"/>
    <d v="2012-07-22T10:18:32"/>
    <n v="0"/>
    <n v="10.3"/>
    <n v="10"/>
    <x v="10"/>
    <n v="8.3333333333333329E-2"/>
    <n v="0.56619444444444444"/>
    <b v="1"/>
  </r>
  <r>
    <n v="4622"/>
    <n v="5"/>
    <d v="2012-07-21T13:19:47"/>
    <d v="2012-09-19T13:19:00"/>
    <n v="24"/>
    <d v="2012-07-25T15:38:04"/>
    <n v="0"/>
    <n v="15.633333333333333"/>
    <n v="16"/>
    <x v="5"/>
    <n v="4.1666666666666664E-2"/>
    <n v="0.2815833333333333"/>
    <b v="1"/>
  </r>
  <r>
    <n v="4623"/>
    <n v="7"/>
    <d v="2012-07-21T13:06:43"/>
    <d v="2012-09-19T13:06:00"/>
    <n v="24"/>
    <d v="2012-08-06T15:16:19"/>
    <n v="0"/>
    <n v="15.266666666666667"/>
    <n v="15"/>
    <x v="17"/>
    <n v="4.1666666666666664E-2"/>
    <n v="1.2958049999999997"/>
    <b v="1"/>
  </r>
  <r>
    <n v="4624"/>
    <n v="3"/>
    <d v="2012-07-21T14:29:31"/>
    <d v="2012-09-19T14:29:00"/>
    <n v="24"/>
    <d v="2012-07-24T15:24:29"/>
    <n v="0"/>
    <n v="15.4"/>
    <n v="15"/>
    <x v="17"/>
    <n v="4.1666666666666664E-2"/>
    <n v="0.18133000000000002"/>
    <b v="1"/>
  </r>
  <r>
    <n v="4625"/>
    <n v="2"/>
    <d v="2012-07-21T14:12:33"/>
    <d v="2012-09-19T14:12:00"/>
    <n v="10"/>
    <d v="2012-07-23T17:48:56"/>
    <n v="0"/>
    <n v="17.8"/>
    <n v="18"/>
    <x v="1"/>
    <n v="0.1"/>
    <n v="0.84959999999999969"/>
    <b v="1"/>
  </r>
  <r>
    <n v="4626"/>
    <n v="11"/>
    <d v="2012-07-21T14:27:09"/>
    <d v="2012-09-19T14:27:00"/>
    <n v="1"/>
    <d v="2012-07-28T10:11:18"/>
    <n v="5"/>
    <n v="10.183333333333334"/>
    <n v="10"/>
    <x v="10"/>
    <n v="1"/>
    <n v="1"/>
    <b v="1"/>
  </r>
  <r>
    <n v="4627"/>
    <n v="1"/>
    <d v="2012-07-21T15:38:54"/>
    <d v="2012-09-19T15:38:00"/>
    <n v="8"/>
    <d v="2012-07-22T02:36:10"/>
    <n v="0"/>
    <n v="2.6"/>
    <n v="3"/>
    <x v="19"/>
    <n v="0.125"/>
    <n v="0.84929166666666667"/>
    <b v="1"/>
  </r>
  <r>
    <n v="4628"/>
    <n v="2"/>
    <d v="2012-07-21T15:00:26"/>
    <d v="2012-09-19T15:00:00"/>
    <n v="10"/>
    <d v="2012-07-22T04:47:40"/>
    <n v="0"/>
    <n v="4.7833333333333332"/>
    <n v="5"/>
    <x v="22"/>
    <n v="0.1"/>
    <n v="0.84959999999999969"/>
    <b v="1"/>
  </r>
  <r>
    <n v="4629"/>
    <n v="4"/>
    <d v="2012-07-21T15:55:30"/>
    <d v="2012-09-19T15:55:00"/>
    <n v="12"/>
    <d v="2012-07-24T11:04:10"/>
    <n v="0"/>
    <n v="11.066666666666666"/>
    <n v="11"/>
    <x v="14"/>
    <n v="8.3333333333333329E-2"/>
    <n v="1.448055119047619"/>
    <b v="1"/>
  </r>
  <r>
    <n v="4630"/>
    <n v="3"/>
    <d v="2012-07-21T15:47:20"/>
    <d v="2012-09-19T15:47:00"/>
    <n v="24"/>
    <d v="2012-07-23T20:44:11"/>
    <n v="0"/>
    <n v="20.733333333333334"/>
    <n v="21"/>
    <x v="12"/>
    <n v="4.1666666666666664E-2"/>
    <n v="0.18133000000000002"/>
    <b v="1"/>
  </r>
  <r>
    <n v="4631"/>
    <n v="1"/>
    <d v="2012-07-21T17:15:39"/>
    <d v="2012-09-19T17:15:00"/>
    <n v="8"/>
    <d v="2012-07-22T07:40:46"/>
    <n v="0"/>
    <n v="7.666666666666667"/>
    <n v="8"/>
    <x v="13"/>
    <n v="0.125"/>
    <n v="0.84929166666666667"/>
    <b v="1"/>
  </r>
  <r>
    <n v="4632"/>
    <n v="10"/>
    <d v="2012-07-21T17:56:32"/>
    <d v="2012-09-19T17:56:00"/>
    <n v="1"/>
    <d v="2012-07-28T09:35:00"/>
    <n v="4"/>
    <n v="9.5833333333333339"/>
    <n v="10"/>
    <x v="10"/>
    <n v="1"/>
    <n v="2.5716000000000001"/>
    <b v="1"/>
  </r>
  <r>
    <n v="4633"/>
    <n v="2"/>
    <d v="2012-07-21T18:47:44"/>
    <d v="2012-09-19T18:47:00"/>
    <n v="10"/>
    <d v="2012-07-22T07:26:21"/>
    <n v="0"/>
    <n v="7.4333333333333336"/>
    <n v="7"/>
    <x v="18"/>
    <n v="0.1"/>
    <n v="0.84959999999999969"/>
    <b v="1"/>
  </r>
  <r>
    <n v="4634"/>
    <n v="1"/>
    <d v="2012-07-21T19:35:54"/>
    <d v="2012-09-19T19:35:00"/>
    <n v="12"/>
    <d v="2012-07-22T14:52:08"/>
    <n v="0"/>
    <n v="14.866666666666667"/>
    <n v="15"/>
    <x v="17"/>
    <n v="8.3333333333333329E-2"/>
    <n v="0.56619444444444444"/>
    <b v="1"/>
  </r>
  <r>
    <n v="4635"/>
    <n v="1"/>
    <d v="2012-07-21T20:38:00"/>
    <d v="2012-07-24T17:37:04"/>
    <n v="12"/>
    <s v=""/>
    <n v="0"/>
    <s v="not cancelled"/>
    <s v="not cancelled"/>
    <x v="3"/>
    <n v="8.3333333333333329E-2"/>
    <n v="0.56619444444444444"/>
    <b v="0"/>
  </r>
  <r>
    <n v="4636"/>
    <n v="3"/>
    <d v="2012-07-22T00:35:35"/>
    <d v="2012-09-20T00:35:00"/>
    <n v="24"/>
    <d v="2012-07-25T08:24:08"/>
    <n v="0"/>
    <n v="8.4"/>
    <n v="8"/>
    <x v="13"/>
    <n v="4.1666666666666664E-2"/>
    <n v="0.18133000000000002"/>
    <b v="1"/>
  </r>
  <r>
    <n v="4637"/>
    <n v="1"/>
    <d v="2012-07-22T00:37:58"/>
    <d v="2012-09-20T00:37:00"/>
    <n v="8"/>
    <d v="2012-07-23T08:28:38"/>
    <n v="0"/>
    <n v="8.4666666666666668"/>
    <n v="8"/>
    <x v="13"/>
    <n v="0.125"/>
    <n v="0.84929166666666667"/>
    <b v="1"/>
  </r>
  <r>
    <n v="4638"/>
    <n v="6"/>
    <d v="2012-07-22T03:20:12"/>
    <d v="2012-09-20T03:20:00"/>
    <n v="24"/>
    <d v="2012-07-28T12:56:00"/>
    <n v="0"/>
    <n v="12.933333333333334"/>
    <n v="13"/>
    <x v="11"/>
    <n v="4.1666666666666664E-2"/>
    <n v="0.35218749999999999"/>
    <b v="1"/>
  </r>
  <r>
    <n v="4639"/>
    <n v="5"/>
    <d v="2012-07-22T03:00:24"/>
    <d v="2012-09-20T03:00:00"/>
    <n v="24"/>
    <d v="2012-07-23T17:50:12"/>
    <n v="0"/>
    <n v="17.833333333333332"/>
    <n v="18"/>
    <x v="1"/>
    <n v="4.1666666666666664E-2"/>
    <n v="0.2815833333333333"/>
    <b v="1"/>
  </r>
  <r>
    <n v="4640"/>
    <n v="4"/>
    <d v="2012-07-22T08:26:07"/>
    <d v="2012-09-20T08:26:00"/>
    <n v="12"/>
    <d v="2012-07-24T18:32:23"/>
    <n v="0"/>
    <n v="18.533333333333335"/>
    <n v="19"/>
    <x v="6"/>
    <n v="8.3333333333333329E-2"/>
    <n v="1.448055119047619"/>
    <b v="1"/>
  </r>
  <r>
    <n v="4641"/>
    <n v="1"/>
    <d v="2012-07-22T08:34:31"/>
    <d v="2012-09-20T08:34:00"/>
    <n v="8"/>
    <d v="2012-07-23T19:47:46"/>
    <n v="0"/>
    <n v="19.783333333333335"/>
    <n v="20"/>
    <x v="15"/>
    <n v="0.125"/>
    <n v="0.84929166666666667"/>
    <b v="1"/>
  </r>
  <r>
    <n v="4642"/>
    <n v="6"/>
    <d v="2012-07-22T09:32:27"/>
    <d v="2012-09-20T09:32:00"/>
    <n v="24"/>
    <d v="2012-07-25T11:03:00"/>
    <n v="0"/>
    <n v="11.05"/>
    <n v="11"/>
    <x v="14"/>
    <n v="4.1666666666666664E-2"/>
    <n v="0.35218749999999999"/>
    <b v="1"/>
  </r>
  <r>
    <n v="4643"/>
    <n v="5"/>
    <d v="2012-07-22T09:51:08"/>
    <d v="2012-09-20T09:51:00"/>
    <n v="24"/>
    <d v="2012-07-23T21:26:18"/>
    <n v="0"/>
    <n v="21.433333333333334"/>
    <n v="21"/>
    <x v="12"/>
    <n v="4.1666666666666664E-2"/>
    <n v="0.2815833333333333"/>
    <b v="1"/>
  </r>
  <r>
    <n v="4644"/>
    <n v="3"/>
    <d v="2012-07-22T10:01:39"/>
    <d v="2012-09-20T10:01:00"/>
    <n v="24"/>
    <d v="2012-07-24T12:06:07"/>
    <n v="0"/>
    <n v="12.1"/>
    <n v="12"/>
    <x v="8"/>
    <n v="4.1666666666666664E-2"/>
    <n v="0.18133000000000002"/>
    <b v="1"/>
  </r>
  <r>
    <n v="4645"/>
    <n v="5"/>
    <d v="2012-07-22T12:09:54"/>
    <d v="2012-09-20T12:09:00"/>
    <n v="24"/>
    <d v="2012-07-25T09:58:10"/>
    <n v="0"/>
    <n v="9.9666666666666668"/>
    <n v="10"/>
    <x v="10"/>
    <n v="4.1666666666666664E-2"/>
    <n v="0.2815833333333333"/>
    <b v="1"/>
  </r>
  <r>
    <n v="4646"/>
    <n v="1"/>
    <d v="2012-07-22T13:52:33"/>
    <d v="2012-09-20T13:52:00"/>
    <n v="8"/>
    <d v="2012-07-23T14:42:18"/>
    <n v="0"/>
    <n v="14.7"/>
    <n v="15"/>
    <x v="17"/>
    <n v="0.125"/>
    <n v="0.84929166666666667"/>
    <b v="1"/>
  </r>
  <r>
    <n v="4647"/>
    <n v="1"/>
    <d v="2012-07-22T13:17:29"/>
    <d v="2012-09-20T13:17:00"/>
    <n v="12"/>
    <d v="2012-07-23T20:38:32"/>
    <n v="0"/>
    <n v="20.633333333333333"/>
    <n v="21"/>
    <x v="12"/>
    <n v="8.3333333333333329E-2"/>
    <n v="0.56619444444444444"/>
    <b v="1"/>
  </r>
  <r>
    <n v="4648"/>
    <n v="1"/>
    <d v="2012-07-22T15:01:27"/>
    <d v="2012-07-25T23:01:19"/>
    <n v="8"/>
    <s v=""/>
    <n v="0"/>
    <s v="not cancelled"/>
    <s v="not cancelled"/>
    <x v="3"/>
    <n v="0.125"/>
    <n v="0.84929166666666667"/>
    <b v="0"/>
  </r>
  <r>
    <n v="4649"/>
    <n v="1"/>
    <d v="2012-07-22T15:21:28"/>
    <d v="2012-09-20T15:21:00"/>
    <n v="8"/>
    <d v="2012-07-23T09:18:24"/>
    <n v="0"/>
    <n v="9.3000000000000007"/>
    <n v="9"/>
    <x v="4"/>
    <n v="0.125"/>
    <n v="0.84929166666666667"/>
    <b v="1"/>
  </r>
  <r>
    <n v="4650"/>
    <n v="1"/>
    <d v="2012-07-22T16:08:37"/>
    <d v="2012-09-20T16:08:00"/>
    <n v="8"/>
    <d v="2012-07-23T06:07:53"/>
    <n v="0"/>
    <n v="6.1166666666666663"/>
    <n v="6"/>
    <x v="21"/>
    <n v="0.125"/>
    <n v="0.84929166666666667"/>
    <b v="1"/>
  </r>
  <r>
    <n v="4651"/>
    <n v="4"/>
    <d v="2012-07-22T18:09:39"/>
    <d v="2012-09-20T18:09:00"/>
    <n v="12"/>
    <d v="2012-07-24T06:57:54"/>
    <n v="0"/>
    <n v="6.95"/>
    <n v="7"/>
    <x v="18"/>
    <n v="8.3333333333333329E-2"/>
    <n v="1.448055119047619"/>
    <b v="1"/>
  </r>
  <r>
    <n v="4652"/>
    <n v="4"/>
    <d v="2012-07-22T18:32:53"/>
    <d v="2012-09-20T18:32:00"/>
    <n v="12"/>
    <d v="2012-07-24T11:31:47"/>
    <n v="0"/>
    <n v="11.516666666666667"/>
    <n v="12"/>
    <x v="8"/>
    <n v="8.3333333333333329E-2"/>
    <n v="1.448055119047619"/>
    <b v="1"/>
  </r>
  <r>
    <n v="4653"/>
    <n v="4"/>
    <d v="2012-07-22T21:50:34"/>
    <d v="2012-09-20T21:50:00"/>
    <n v="12"/>
    <d v="2012-07-25T08:16:10"/>
    <n v="0"/>
    <n v="8.2666666666666675"/>
    <n v="8"/>
    <x v="13"/>
    <n v="8.3333333333333329E-2"/>
    <n v="1.448055119047619"/>
    <b v="1"/>
  </r>
  <r>
    <n v="4654"/>
    <n v="1"/>
    <d v="2012-07-22T21:10:57"/>
    <d v="2012-09-20T21:10:00"/>
    <n v="8"/>
    <d v="2012-07-23T08:28:57"/>
    <n v="0"/>
    <n v="8.4666666666666668"/>
    <n v="8"/>
    <x v="13"/>
    <n v="0.125"/>
    <n v="0.84929166666666667"/>
    <b v="1"/>
  </r>
  <r>
    <n v="4655"/>
    <n v="2"/>
    <d v="2012-07-22T23:05:24"/>
    <d v="2012-09-20T23:05:00"/>
    <n v="10"/>
    <d v="2012-07-23T16:38:18"/>
    <n v="0"/>
    <n v="16.633333333333333"/>
    <n v="17"/>
    <x v="20"/>
    <n v="0.1"/>
    <n v="0.84959999999999969"/>
    <b v="1"/>
  </r>
  <r>
    <n v="4656"/>
    <n v="7"/>
    <d v="2012-07-23T01:08:20"/>
    <d v="2012-07-26T02:08:04"/>
    <n v="24"/>
    <s v=""/>
    <n v="0"/>
    <s v="not cancelled"/>
    <s v="not cancelled"/>
    <x v="3"/>
    <n v="4.1666666666666664E-2"/>
    <n v="1.2958049999999997"/>
    <b v="0"/>
  </r>
  <r>
    <n v="4657"/>
    <n v="11"/>
    <d v="2012-07-23T04:27:13"/>
    <d v="2012-09-21T04:27:00"/>
    <n v="1"/>
    <d v="2012-07-29T23:46:58"/>
    <n v="0"/>
    <n v="23.766666666666666"/>
    <n v="24"/>
    <x v="2"/>
    <n v="1"/>
    <n v="1"/>
    <b v="1"/>
  </r>
  <r>
    <n v="4658"/>
    <n v="7"/>
    <d v="2012-07-23T06:22:05"/>
    <d v="2012-09-21T06:22:00"/>
    <n v="24"/>
    <d v="2012-07-28T09:02:15"/>
    <n v="0"/>
    <n v="9.0333333333333332"/>
    <n v="9"/>
    <x v="4"/>
    <n v="4.1666666666666664E-2"/>
    <n v="1.2958049999999997"/>
    <b v="1"/>
  </r>
  <r>
    <n v="4659"/>
    <n v="1"/>
    <d v="2012-07-23T08:00:24"/>
    <d v="2012-09-21T08:00:00"/>
    <n v="8"/>
    <d v="2012-07-24T09:27:51"/>
    <n v="0"/>
    <n v="9.4499999999999993"/>
    <n v="9"/>
    <x v="4"/>
    <n v="0.125"/>
    <n v="0.84929166666666667"/>
    <b v="1"/>
  </r>
  <r>
    <n v="4660"/>
    <n v="1"/>
    <d v="2012-07-23T08:22:53"/>
    <d v="2012-09-21T08:22:00"/>
    <n v="8"/>
    <d v="2012-07-24T11:58:19"/>
    <n v="0"/>
    <n v="11.966666666666667"/>
    <n v="12"/>
    <x v="8"/>
    <n v="0.125"/>
    <n v="0.84929166666666667"/>
    <b v="1"/>
  </r>
  <r>
    <n v="4661"/>
    <n v="2"/>
    <d v="2012-07-23T08:18:59"/>
    <d v="2012-09-21T08:18:00"/>
    <n v="10"/>
    <d v="2012-07-24T13:41:58"/>
    <n v="0"/>
    <n v="13.683333333333334"/>
    <n v="14"/>
    <x v="7"/>
    <n v="0.1"/>
    <n v="0.84959999999999969"/>
    <b v="1"/>
  </r>
  <r>
    <n v="4662"/>
    <n v="2"/>
    <d v="2012-07-23T08:56:26"/>
    <d v="2012-09-21T08:56:00"/>
    <n v="10"/>
    <d v="2012-07-24T16:08:40"/>
    <n v="0"/>
    <n v="16.133333333333333"/>
    <n v="16"/>
    <x v="5"/>
    <n v="0.1"/>
    <n v="0.84959999999999969"/>
    <b v="1"/>
  </r>
  <r>
    <n v="4663"/>
    <n v="11"/>
    <d v="2012-07-23T08:02:37"/>
    <d v="2012-07-27T17:01:57"/>
    <n v="1"/>
    <s v=""/>
    <n v="6"/>
    <s v="not cancelled"/>
    <s v="not cancelled"/>
    <x v="3"/>
    <n v="1"/>
    <n v="1"/>
    <b v="0"/>
  </r>
  <r>
    <n v="4664"/>
    <n v="6"/>
    <d v="2012-07-23T08:37:49"/>
    <d v="2012-09-21T08:37:00"/>
    <n v="24"/>
    <d v="2012-07-27T09:01:03"/>
    <n v="0"/>
    <n v="9.0166666666666675"/>
    <n v="9"/>
    <x v="4"/>
    <n v="4.1666666666666664E-2"/>
    <n v="0.35218749999999999"/>
    <b v="1"/>
  </r>
  <r>
    <n v="4665"/>
    <n v="1"/>
    <d v="2012-07-23T09:43:07"/>
    <d v="2012-07-25T12:42:08"/>
    <n v="8"/>
    <s v=""/>
    <n v="0"/>
    <s v="not cancelled"/>
    <s v="not cancelled"/>
    <x v="3"/>
    <n v="0.125"/>
    <n v="0.84929166666666667"/>
    <b v="0"/>
  </r>
  <r>
    <n v="4666"/>
    <n v="1"/>
    <d v="2012-07-23T13:42:29"/>
    <d v="2012-09-21T13:42:00"/>
    <n v="8"/>
    <d v="2012-07-24T15:51:14"/>
    <n v="0"/>
    <n v="15.85"/>
    <n v="16"/>
    <x v="5"/>
    <n v="0.125"/>
    <n v="0.84929166666666667"/>
    <b v="1"/>
  </r>
  <r>
    <n v="4667"/>
    <n v="6"/>
    <d v="2012-07-23T14:35:50"/>
    <d v="2012-09-21T14:35:00"/>
    <n v="24"/>
    <d v="2012-07-30T15:20:50"/>
    <n v="0"/>
    <n v="15.333333333333334"/>
    <n v="15"/>
    <x v="17"/>
    <n v="4.1666666666666664E-2"/>
    <n v="0.35218749999999999"/>
    <b v="1"/>
  </r>
  <r>
    <n v="4668"/>
    <n v="3"/>
    <d v="2012-07-23T15:07:33"/>
    <d v="2012-09-21T15:07:00"/>
    <n v="24"/>
    <d v="2012-07-25T17:35:28"/>
    <n v="0"/>
    <n v="17.583333333333332"/>
    <n v="18"/>
    <x v="1"/>
    <n v="4.1666666666666664E-2"/>
    <n v="0.18133000000000002"/>
    <b v="1"/>
  </r>
  <r>
    <n v="4669"/>
    <n v="4"/>
    <d v="2012-07-23T15:08:26"/>
    <d v="2012-09-21T15:08:00"/>
    <n v="12"/>
    <d v="2012-07-26T18:20:17"/>
    <n v="0"/>
    <n v="18.333333333333332"/>
    <n v="18"/>
    <x v="1"/>
    <n v="8.3333333333333329E-2"/>
    <n v="1.448055119047619"/>
    <b v="1"/>
  </r>
  <r>
    <n v="4670"/>
    <n v="7"/>
    <d v="2012-07-23T16:57:29"/>
    <d v="2012-09-21T16:57:00"/>
    <n v="24"/>
    <d v="2012-09-02T04:19:29"/>
    <n v="1"/>
    <n v="4.3166666666666664"/>
    <n v="4"/>
    <x v="24"/>
    <n v="4.1666666666666664E-2"/>
    <n v="1.2958049999999997"/>
    <b v="1"/>
  </r>
  <r>
    <n v="4671"/>
    <n v="2"/>
    <d v="2012-07-23T17:28:31"/>
    <d v="2012-07-26T14:27:39"/>
    <n v="10"/>
    <s v=""/>
    <n v="0"/>
    <s v="not cancelled"/>
    <s v="not cancelled"/>
    <x v="3"/>
    <n v="0.1"/>
    <n v="0.84959999999999969"/>
    <b v="0"/>
  </r>
  <r>
    <n v="4672"/>
    <n v="1"/>
    <d v="2012-07-23T17:52:01"/>
    <d v="2012-09-21T17:52:00"/>
    <n v="12"/>
    <d v="2012-07-24T12:56:36"/>
    <n v="0"/>
    <n v="12.933333333333334"/>
    <n v="13"/>
    <x v="11"/>
    <n v="8.3333333333333329E-2"/>
    <n v="0.56619444444444444"/>
    <b v="1"/>
  </r>
  <r>
    <n v="4673"/>
    <n v="8"/>
    <d v="2012-07-23T18:38:25"/>
    <d v="2012-09-21T18:38:00"/>
    <n v="3"/>
    <d v="2012-07-30T11:49:26"/>
    <n v="1"/>
    <n v="11.816666666666666"/>
    <n v="12"/>
    <x v="8"/>
    <n v="0.33333333333333331"/>
    <n v="0.29998222222222221"/>
    <b v="1"/>
  </r>
  <r>
    <n v="4674"/>
    <n v="2"/>
    <d v="2012-07-23T18:40:08"/>
    <d v="2012-09-21T18:40:00"/>
    <n v="10"/>
    <d v="2012-07-24T15:38:28"/>
    <n v="0"/>
    <n v="15.633333333333333"/>
    <n v="16"/>
    <x v="5"/>
    <n v="0.1"/>
    <n v="0.84959999999999969"/>
    <b v="1"/>
  </r>
  <r>
    <n v="4675"/>
    <n v="3"/>
    <d v="2012-07-23T21:51:57"/>
    <d v="2012-09-21T21:51:00"/>
    <n v="24"/>
    <d v="2012-07-25T23:31:10"/>
    <n v="0"/>
    <n v="23.516666666666666"/>
    <n v="24"/>
    <x v="2"/>
    <n v="4.1666666666666664E-2"/>
    <n v="0.18133000000000002"/>
    <b v="1"/>
  </r>
  <r>
    <n v="4676"/>
    <n v="11"/>
    <d v="2012-07-23T21:43:09"/>
    <d v="2012-07-28T03:42:10"/>
    <n v="1"/>
    <s v=""/>
    <n v="1"/>
    <s v="not cancelled"/>
    <s v="not cancelled"/>
    <x v="3"/>
    <n v="1"/>
    <n v="1"/>
    <b v="0"/>
  </r>
  <r>
    <n v="4677"/>
    <n v="6"/>
    <d v="2012-07-23T23:17:03"/>
    <d v="2012-09-21T23:17:00"/>
    <n v="24"/>
    <d v="2012-07-27T18:15:30"/>
    <n v="0"/>
    <n v="18.25"/>
    <n v="18"/>
    <x v="1"/>
    <n v="4.1666666666666664E-2"/>
    <n v="0.35218749999999999"/>
    <b v="1"/>
  </r>
  <r>
    <n v="4678"/>
    <n v="1"/>
    <d v="2012-07-24T00:10:57"/>
    <d v="2012-09-22T00:10:00"/>
    <n v="12"/>
    <d v="2012-07-25T14:20:57"/>
    <n v="0"/>
    <n v="14.333333333333334"/>
    <n v="14"/>
    <x v="7"/>
    <n v="8.3333333333333329E-2"/>
    <n v="0.56619444444444444"/>
    <b v="1"/>
  </r>
  <r>
    <n v="4679"/>
    <n v="3"/>
    <d v="2012-07-24T00:39:46"/>
    <d v="2012-09-22T00:39:00"/>
    <n v="24"/>
    <d v="2012-07-26T14:06:58"/>
    <n v="0"/>
    <n v="14.1"/>
    <n v="14"/>
    <x v="7"/>
    <n v="4.1666666666666664E-2"/>
    <n v="0.18133000000000002"/>
    <b v="1"/>
  </r>
  <r>
    <n v="4680"/>
    <n v="2"/>
    <d v="2012-07-24T08:08:12"/>
    <d v="2012-09-22T08:08:00"/>
    <n v="10"/>
    <d v="2012-07-24T12:03:38"/>
    <n v="0"/>
    <n v="12.05"/>
    <n v="12"/>
    <x v="8"/>
    <n v="0.1"/>
    <n v="0.84959999999999969"/>
    <b v="1"/>
  </r>
  <r>
    <n v="4681"/>
    <n v="7"/>
    <d v="2012-07-24T08:46:32"/>
    <d v="2012-09-22T08:46:00"/>
    <n v="24"/>
    <d v="2012-08-02T08:43:32"/>
    <n v="1"/>
    <n v="8.7166666666666668"/>
    <n v="9"/>
    <x v="4"/>
    <n v="4.1666666666666664E-2"/>
    <n v="1.2958049999999997"/>
    <b v="1"/>
  </r>
  <r>
    <n v="4682"/>
    <n v="2"/>
    <d v="2012-07-24T08:28:57"/>
    <d v="2012-09-22T08:28:00"/>
    <n v="10"/>
    <d v="2012-07-25T19:22:29"/>
    <n v="0"/>
    <n v="19.366666666666667"/>
    <n v="19"/>
    <x v="6"/>
    <n v="0.1"/>
    <n v="0.84959999999999969"/>
    <b v="1"/>
  </r>
  <r>
    <n v="4683"/>
    <n v="6"/>
    <d v="2012-07-24T08:01:03"/>
    <d v="2012-09-22T08:01:00"/>
    <n v="24"/>
    <d v="2012-07-28T13:14:12"/>
    <n v="0"/>
    <n v="13.233333333333333"/>
    <n v="13"/>
    <x v="11"/>
    <n v="4.1666666666666664E-2"/>
    <n v="0.35218749999999999"/>
    <b v="1"/>
  </r>
  <r>
    <n v="4684"/>
    <n v="4"/>
    <d v="2012-07-24T08:03:37"/>
    <d v="2012-09-22T08:03:00"/>
    <n v="12"/>
    <d v="2012-07-26T18:43:26"/>
    <n v="0"/>
    <n v="18.716666666666665"/>
    <n v="19"/>
    <x v="6"/>
    <n v="8.3333333333333329E-2"/>
    <n v="1.448055119047619"/>
    <b v="1"/>
  </r>
  <r>
    <n v="4685"/>
    <n v="9"/>
    <d v="2012-07-24T09:44:11"/>
    <d v="2012-09-22T09:44:00"/>
    <n v="5"/>
    <d v="2012-07-27T13:17:34"/>
    <n v="0"/>
    <n v="13.283333333333333"/>
    <n v="13"/>
    <x v="11"/>
    <n v="0.2"/>
    <n v="5.6740000000000004"/>
    <b v="1"/>
  </r>
  <r>
    <n v="4686"/>
    <n v="4"/>
    <d v="2012-07-24T10:44:51"/>
    <d v="2012-09-22T10:44:00"/>
    <n v="12"/>
    <d v="2012-07-27T18:00:01"/>
    <n v="0"/>
    <n v="18"/>
    <n v="18"/>
    <x v="1"/>
    <n v="8.3333333333333329E-2"/>
    <n v="1.448055119047619"/>
    <b v="1"/>
  </r>
  <r>
    <n v="4687"/>
    <n v="1"/>
    <d v="2012-07-24T10:40:18"/>
    <d v="2012-09-22T10:40:00"/>
    <n v="12"/>
    <d v="2012-07-25T15:54:54"/>
    <n v="0"/>
    <n v="15.9"/>
    <n v="16"/>
    <x v="5"/>
    <n v="8.3333333333333329E-2"/>
    <n v="0.56619444444444444"/>
    <b v="1"/>
  </r>
  <r>
    <n v="4688"/>
    <n v="7"/>
    <d v="2012-07-24T11:58:07"/>
    <d v="2012-09-22T11:58:00"/>
    <n v="24"/>
    <d v="2012-08-09T12:57:48"/>
    <n v="0"/>
    <n v="12.95"/>
    <n v="13"/>
    <x v="11"/>
    <n v="4.1666666666666664E-2"/>
    <n v="1.2958049999999997"/>
    <b v="1"/>
  </r>
  <r>
    <n v="4689"/>
    <n v="4"/>
    <d v="2012-07-24T11:34:40"/>
    <d v="2012-09-22T11:34:00"/>
    <n v="12"/>
    <d v="2012-07-27T10:54:49"/>
    <n v="0"/>
    <n v="10.9"/>
    <n v="11"/>
    <x v="14"/>
    <n v="8.3333333333333329E-2"/>
    <n v="1.448055119047619"/>
    <b v="1"/>
  </r>
  <r>
    <n v="4690"/>
    <n v="3"/>
    <d v="2012-07-24T11:08:26"/>
    <d v="2012-07-27T00:07:27"/>
    <n v="24"/>
    <s v=""/>
    <n v="0"/>
    <s v="not cancelled"/>
    <s v="not cancelled"/>
    <x v="3"/>
    <n v="4.1666666666666664E-2"/>
    <n v="0.18133000000000002"/>
    <b v="0"/>
  </r>
  <r>
    <n v="4691"/>
    <n v="1"/>
    <d v="2012-07-24T12:43:07"/>
    <d v="2012-09-22T12:43:00"/>
    <n v="12"/>
    <d v="2012-07-25T09:25:43"/>
    <n v="0"/>
    <n v="9.4166666666666661"/>
    <n v="9"/>
    <x v="4"/>
    <n v="8.3333333333333329E-2"/>
    <n v="0.56619444444444444"/>
    <b v="1"/>
  </r>
  <r>
    <n v="4692"/>
    <n v="4"/>
    <d v="2012-07-24T12:23:39"/>
    <d v="2012-09-22T12:23:00"/>
    <n v="12"/>
    <d v="2012-07-27T12:11:34"/>
    <n v="0"/>
    <n v="12.183333333333334"/>
    <n v="12"/>
    <x v="8"/>
    <n v="8.3333333333333329E-2"/>
    <n v="1.448055119047619"/>
    <b v="1"/>
  </r>
  <r>
    <n v="4693"/>
    <n v="1"/>
    <d v="2012-07-24T12:00:11"/>
    <d v="2012-09-22T12:00:00"/>
    <n v="12"/>
    <d v="2012-07-25T11:15:48"/>
    <n v="0"/>
    <n v="11.25"/>
    <n v="11"/>
    <x v="14"/>
    <n v="8.3333333333333329E-2"/>
    <n v="0.56619444444444444"/>
    <b v="1"/>
  </r>
  <r>
    <n v="4694"/>
    <n v="7"/>
    <d v="2012-07-24T13:56:25"/>
    <d v="2012-09-22T13:56:00"/>
    <n v="24"/>
    <d v="2012-09-03T12:37:31"/>
    <n v="0"/>
    <n v="12.616666666666667"/>
    <n v="13"/>
    <x v="11"/>
    <n v="4.1666666666666664E-2"/>
    <n v="1.2958049999999997"/>
    <b v="1"/>
  </r>
  <r>
    <n v="4695"/>
    <n v="3"/>
    <d v="2012-07-24T13:09:22"/>
    <d v="2012-07-28T00:09:12"/>
    <n v="24"/>
    <s v=""/>
    <n v="0"/>
    <s v="not cancelled"/>
    <s v="not cancelled"/>
    <x v="3"/>
    <n v="4.1666666666666664E-2"/>
    <n v="0.18133000000000002"/>
    <b v="0"/>
  </r>
  <r>
    <n v="4696"/>
    <n v="2"/>
    <d v="2012-07-24T13:51:27"/>
    <d v="2012-09-22T13:51:00"/>
    <n v="10"/>
    <d v="2012-07-25T09:28:10"/>
    <n v="0"/>
    <n v="9.4666666666666668"/>
    <n v="9"/>
    <x v="4"/>
    <n v="0.1"/>
    <n v="0.84959999999999969"/>
    <b v="1"/>
  </r>
  <r>
    <n v="4697"/>
    <n v="2"/>
    <d v="2012-07-24T13:42:43"/>
    <d v="2012-09-22T13:42:00"/>
    <n v="10"/>
    <d v="2012-07-25T10:12:43"/>
    <n v="0"/>
    <n v="10.199999999999999"/>
    <n v="10"/>
    <x v="10"/>
    <n v="0.1"/>
    <n v="0.84959999999999969"/>
    <b v="1"/>
  </r>
  <r>
    <n v="4698"/>
    <n v="6"/>
    <d v="2012-07-24T13:03:29"/>
    <d v="2012-07-27T02:03:00"/>
    <n v="24"/>
    <s v=""/>
    <n v="0"/>
    <s v="not cancelled"/>
    <s v="not cancelled"/>
    <x v="3"/>
    <n v="4.1666666666666664E-2"/>
    <n v="0.35218749999999999"/>
    <b v="0"/>
  </r>
  <r>
    <n v="4699"/>
    <n v="6"/>
    <d v="2012-07-24T16:15:33"/>
    <d v="2012-09-22T16:15:00"/>
    <n v="24"/>
    <d v="2012-08-05T18:29:28"/>
    <n v="0"/>
    <n v="18.483333333333334"/>
    <n v="18"/>
    <x v="1"/>
    <n v="4.1666666666666664E-2"/>
    <n v="0.35218749999999999"/>
    <b v="1"/>
  </r>
  <r>
    <n v="4700"/>
    <n v="1"/>
    <d v="2012-07-24T16:05:37"/>
    <d v="2012-07-28T15:05:00"/>
    <n v="8"/>
    <d v="2012-07-25T09:29:55"/>
    <n v="0"/>
    <n v="9.4833333333333325"/>
    <n v="9"/>
    <x v="4"/>
    <n v="0.125"/>
    <n v="0.84929166666666667"/>
    <b v="1"/>
  </r>
  <r>
    <n v="4701"/>
    <n v="1"/>
    <d v="2012-07-24T16:05:29"/>
    <d v="2012-09-22T16:05:00"/>
    <n v="8"/>
    <d v="2012-07-24T20:23:33"/>
    <n v="0"/>
    <n v="20.383333333333333"/>
    <n v="20"/>
    <x v="15"/>
    <n v="0.125"/>
    <n v="0.84929166666666667"/>
    <b v="1"/>
  </r>
  <r>
    <n v="4702"/>
    <n v="4"/>
    <d v="2012-07-24T19:17:54"/>
    <d v="2012-09-22T19:17:00"/>
    <n v="12"/>
    <d v="2012-07-28T11:17:26"/>
    <n v="0"/>
    <n v="11.283333333333333"/>
    <n v="11"/>
    <x v="14"/>
    <n v="8.3333333333333329E-2"/>
    <n v="1.448055119047619"/>
    <b v="1"/>
  </r>
  <r>
    <n v="4703"/>
    <n v="1"/>
    <d v="2012-07-24T19:31:57"/>
    <d v="2012-09-22T19:31:00"/>
    <n v="8"/>
    <d v="2012-07-25T10:47:23"/>
    <n v="0"/>
    <n v="10.783333333333333"/>
    <n v="11"/>
    <x v="14"/>
    <n v="0.125"/>
    <n v="0.84929166666666667"/>
    <b v="1"/>
  </r>
  <r>
    <n v="4704"/>
    <n v="1"/>
    <d v="2012-07-25T00:19:32"/>
    <d v="2012-07-27T06:19:00"/>
    <n v="8"/>
    <d v="2012-07-26T09:25:13"/>
    <n v="0"/>
    <n v="9.4166666666666661"/>
    <n v="9"/>
    <x v="4"/>
    <n v="0.125"/>
    <n v="0.84929166666666667"/>
    <b v="1"/>
  </r>
  <r>
    <n v="4705"/>
    <n v="8"/>
    <d v="2012-07-25T07:21:18"/>
    <d v="2012-09-23T07:21:00"/>
    <n v="3"/>
    <d v="2012-07-30T09:32:20"/>
    <n v="0"/>
    <n v="9.5333333333333332"/>
    <n v="10"/>
    <x v="10"/>
    <n v="0.33333333333333331"/>
    <n v="0.29998222222222221"/>
    <b v="1"/>
  </r>
  <r>
    <n v="4706"/>
    <n v="1"/>
    <d v="2012-07-25T09:22:39"/>
    <d v="2012-09-23T09:22:00"/>
    <n v="8"/>
    <d v="2012-07-26T11:20:34"/>
    <n v="0"/>
    <n v="11.333333333333334"/>
    <n v="11"/>
    <x v="14"/>
    <n v="0.125"/>
    <n v="0.84929166666666667"/>
    <b v="1"/>
  </r>
  <r>
    <n v="4707"/>
    <n v="9"/>
    <d v="2012-07-25T09:49:51"/>
    <d v="2012-09-23T09:49:00"/>
    <n v="5"/>
    <d v="2012-07-28T07:53:43"/>
    <n v="0"/>
    <n v="7.8833333333333329"/>
    <n v="8"/>
    <x v="13"/>
    <n v="0.2"/>
    <n v="5.6740000000000004"/>
    <b v="1"/>
  </r>
  <r>
    <n v="4708"/>
    <n v="7"/>
    <d v="2012-07-25T09:41:15"/>
    <d v="2012-07-27T23:41:00"/>
    <n v="24"/>
    <s v=""/>
    <n v="0"/>
    <s v="not cancelled"/>
    <s v="not cancelled"/>
    <x v="3"/>
    <n v="4.1666666666666664E-2"/>
    <n v="1.2958049999999997"/>
    <b v="0"/>
  </r>
  <r>
    <n v="4709"/>
    <n v="3"/>
    <d v="2012-07-25T10:37:03"/>
    <d v="2012-07-29T16:37:00"/>
    <n v="24"/>
    <d v="2012-07-27T12:46:27"/>
    <n v="0"/>
    <n v="12.766666666666667"/>
    <n v="13"/>
    <x v="11"/>
    <n v="4.1666666666666664E-2"/>
    <n v="0.18133000000000002"/>
    <b v="1"/>
  </r>
  <r>
    <n v="4710"/>
    <n v="1"/>
    <d v="2012-07-25T10:44:43"/>
    <d v="2012-09-23T10:44:00"/>
    <n v="8"/>
    <d v="2012-07-26T15:49:23"/>
    <n v="0"/>
    <n v="15.816666666666666"/>
    <n v="16"/>
    <x v="5"/>
    <n v="0.125"/>
    <n v="0.84929166666666667"/>
    <b v="1"/>
  </r>
  <r>
    <n v="4711"/>
    <n v="6"/>
    <d v="2012-07-25T10:40:52"/>
    <d v="2012-09-23T10:40:00"/>
    <n v="24"/>
    <d v="2012-07-31T12:39:08"/>
    <n v="0"/>
    <n v="12.65"/>
    <n v="13"/>
    <x v="11"/>
    <n v="4.1666666666666664E-2"/>
    <n v="0.35218749999999999"/>
    <b v="1"/>
  </r>
  <r>
    <n v="4712"/>
    <n v="8"/>
    <d v="2012-07-25T11:07:41"/>
    <d v="2012-09-23T11:07:00"/>
    <n v="3"/>
    <d v="2012-08-01T07:36:16"/>
    <n v="1"/>
    <n v="7.6"/>
    <n v="8"/>
    <x v="13"/>
    <n v="0.33333333333333331"/>
    <n v="0.29998222222222221"/>
    <b v="1"/>
  </r>
  <r>
    <n v="4713"/>
    <n v="1"/>
    <d v="2012-07-25T11:10:19"/>
    <d v="2012-09-23T11:10:00"/>
    <n v="12"/>
    <d v="2012-07-26T20:05:15"/>
    <n v="0"/>
    <n v="20.083333333333332"/>
    <n v="20"/>
    <x v="15"/>
    <n v="8.3333333333333329E-2"/>
    <n v="0.56619444444444444"/>
    <b v="1"/>
  </r>
  <r>
    <n v="4714"/>
    <n v="3"/>
    <d v="2012-07-25T12:15:45"/>
    <d v="2012-09-23T12:15:00"/>
    <n v="24"/>
    <d v="2012-07-27T17:09:06"/>
    <n v="0"/>
    <n v="17.149999999999999"/>
    <n v="17"/>
    <x v="20"/>
    <n v="4.1666666666666664E-2"/>
    <n v="0.18133000000000002"/>
    <b v="1"/>
  </r>
  <r>
    <n v="4715"/>
    <n v="2"/>
    <d v="2012-07-25T12:20:52"/>
    <d v="2012-09-23T12:20:00"/>
    <n v="10"/>
    <d v="2012-07-26T14:02:34"/>
    <n v="0"/>
    <n v="14.033333333333333"/>
    <n v="14"/>
    <x v="7"/>
    <n v="0.1"/>
    <n v="0.84959999999999969"/>
    <b v="1"/>
  </r>
  <r>
    <n v="4716"/>
    <n v="1"/>
    <d v="2012-07-25T13:36:22"/>
    <d v="2012-09-23T13:36:00"/>
    <n v="12"/>
    <d v="2012-07-26T10:39:32"/>
    <n v="0"/>
    <n v="10.65"/>
    <n v="11"/>
    <x v="14"/>
    <n v="8.3333333333333329E-2"/>
    <n v="0.56619444444444444"/>
    <b v="1"/>
  </r>
  <r>
    <n v="4717"/>
    <n v="1"/>
    <d v="2012-07-25T13:43:14"/>
    <d v="2012-09-23T13:43:00"/>
    <n v="8"/>
    <d v="2012-07-25T17:15:18"/>
    <n v="0"/>
    <n v="17.25"/>
    <n v="17"/>
    <x v="20"/>
    <n v="0.125"/>
    <n v="0.84929166666666667"/>
    <b v="1"/>
  </r>
  <r>
    <n v="4718"/>
    <n v="7"/>
    <d v="2012-07-25T13:06:55"/>
    <d v="2012-09-23T13:06:00"/>
    <n v="24"/>
    <d v="2012-08-16T10:11:07"/>
    <n v="0"/>
    <n v="10.183333333333334"/>
    <n v="10"/>
    <x v="10"/>
    <n v="4.1666666666666664E-2"/>
    <n v="1.2958049999999997"/>
    <b v="1"/>
  </r>
  <r>
    <n v="4719"/>
    <n v="2"/>
    <d v="2012-07-25T13:36:17"/>
    <d v="2012-09-23T13:36:00"/>
    <n v="10"/>
    <d v="2012-07-27T00:20:44"/>
    <n v="0"/>
    <n v="0.33333333333333331"/>
    <n v="0"/>
    <x v="2"/>
    <n v="0.1"/>
    <n v="0.84959999999999969"/>
    <b v="1"/>
  </r>
  <r>
    <n v="4720"/>
    <n v="2"/>
    <d v="2012-07-25T16:03:30"/>
    <d v="2012-09-23T16:03:00"/>
    <n v="10"/>
    <d v="2012-07-26T14:37:48"/>
    <n v="0"/>
    <n v="14.616666666666667"/>
    <n v="15"/>
    <x v="17"/>
    <n v="0.1"/>
    <n v="0.84959999999999969"/>
    <b v="1"/>
  </r>
  <r>
    <n v="4721"/>
    <n v="7"/>
    <d v="2012-07-25T16:38:36"/>
    <d v="2012-09-23T16:38:00"/>
    <n v="24"/>
    <d v="2012-09-04T15:31:51"/>
    <n v="0"/>
    <n v="15.516666666666667"/>
    <n v="16"/>
    <x v="5"/>
    <n v="4.1666666666666664E-2"/>
    <n v="1.2958049999999997"/>
    <b v="1"/>
  </r>
  <r>
    <n v="4722"/>
    <n v="1"/>
    <d v="2012-07-25T16:10:32"/>
    <d v="2012-09-23T16:10:00"/>
    <n v="12"/>
    <d v="2012-07-26T08:20:22"/>
    <n v="0"/>
    <n v="8.3333333333333339"/>
    <n v="8"/>
    <x v="13"/>
    <n v="8.3333333333333329E-2"/>
    <n v="0.56619444444444444"/>
    <b v="1"/>
  </r>
  <r>
    <n v="4723"/>
    <n v="8"/>
    <d v="2012-07-25T18:18:12"/>
    <d v="2012-09-23T18:18:00"/>
    <n v="3"/>
    <d v="2012-08-02T00:46:50"/>
    <n v="0"/>
    <n v="0.76666666666666672"/>
    <n v="1"/>
    <x v="23"/>
    <n v="0.33333333333333331"/>
    <n v="0.29998222222222221"/>
    <b v="1"/>
  </r>
  <r>
    <n v="4724"/>
    <n v="1"/>
    <d v="2012-07-25T18:40:49"/>
    <d v="2012-09-23T18:40:00"/>
    <n v="12"/>
    <d v="2012-07-26T10:36:57"/>
    <n v="0"/>
    <n v="10.6"/>
    <n v="11"/>
    <x v="14"/>
    <n v="8.3333333333333329E-2"/>
    <n v="0.56619444444444444"/>
    <b v="1"/>
  </r>
  <r>
    <n v="4725"/>
    <n v="8"/>
    <d v="2012-07-25T18:41:16"/>
    <d v="2012-07-28T15:40:20"/>
    <n v="3"/>
    <s v=""/>
    <n v="0"/>
    <s v="not cancelled"/>
    <s v="not cancelled"/>
    <x v="3"/>
    <n v="0.33333333333333331"/>
    <n v="0.29998222222222221"/>
    <b v="0"/>
  </r>
  <r>
    <n v="4726"/>
    <n v="3"/>
    <d v="2012-07-25T21:42:14"/>
    <d v="2012-09-23T21:42:00"/>
    <n v="24"/>
    <d v="2012-07-28T06:49:34"/>
    <n v="0"/>
    <n v="6.8166666666666664"/>
    <n v="7"/>
    <x v="18"/>
    <n v="4.1666666666666664E-2"/>
    <n v="0.18133000000000002"/>
    <b v="1"/>
  </r>
  <r>
    <n v="4727"/>
    <n v="6"/>
    <d v="2012-07-25T23:52:20"/>
    <d v="2012-09-23T23:52:00"/>
    <n v="24"/>
    <d v="2012-07-29T20:05:42"/>
    <n v="0"/>
    <n v="20.083333333333332"/>
    <n v="20"/>
    <x v="15"/>
    <n v="4.1666666666666664E-2"/>
    <n v="0.35218749999999999"/>
    <b v="1"/>
  </r>
  <r>
    <n v="4728"/>
    <n v="5"/>
    <d v="2012-07-25T23:41:49"/>
    <d v="2012-09-23T23:41:00"/>
    <n v="24"/>
    <d v="2012-07-27T15:33:09"/>
    <n v="0"/>
    <n v="15.55"/>
    <n v="16"/>
    <x v="5"/>
    <n v="4.1666666666666664E-2"/>
    <n v="0.2815833333333333"/>
    <b v="1"/>
  </r>
  <r>
    <n v="4729"/>
    <n v="6"/>
    <d v="2012-07-25T23:32:03"/>
    <d v="2012-07-30T20:32:00"/>
    <n v="24"/>
    <s v=""/>
    <n v="0"/>
    <s v="not cancelled"/>
    <s v="not cancelled"/>
    <x v="3"/>
    <n v="4.1666666666666664E-2"/>
    <n v="0.35218749999999999"/>
    <b v="0"/>
  </r>
  <r>
    <n v="4730"/>
    <n v="5"/>
    <d v="2012-07-26T03:43:21"/>
    <d v="2012-09-24T03:43:00"/>
    <n v="24"/>
    <d v="2012-07-30T12:54:46"/>
    <n v="0"/>
    <n v="12.9"/>
    <n v="13"/>
    <x v="11"/>
    <n v="4.1666666666666664E-2"/>
    <n v="0.2815833333333333"/>
    <b v="1"/>
  </r>
  <r>
    <n v="4731"/>
    <n v="3"/>
    <d v="2012-07-26T05:22:47"/>
    <d v="2012-09-24T05:22:00"/>
    <n v="24"/>
    <d v="2012-07-28T15:09:10"/>
    <n v="0"/>
    <n v="15.15"/>
    <n v="15"/>
    <x v="17"/>
    <n v="4.1666666666666664E-2"/>
    <n v="0.18133000000000002"/>
    <b v="1"/>
  </r>
  <r>
    <n v="4732"/>
    <n v="11"/>
    <d v="2012-07-26T06:48:56"/>
    <d v="2012-07-30T10:48:07"/>
    <n v="1"/>
    <s v=""/>
    <n v="1"/>
    <s v="not cancelled"/>
    <s v="not cancelled"/>
    <x v="3"/>
    <n v="1"/>
    <n v="1"/>
    <b v="0"/>
  </r>
  <r>
    <n v="4733"/>
    <n v="5"/>
    <d v="2012-07-26T07:21:04"/>
    <d v="2012-07-29T07:20:24"/>
    <n v="24"/>
    <s v=""/>
    <n v="0"/>
    <s v="not cancelled"/>
    <s v="not cancelled"/>
    <x v="3"/>
    <n v="4.1666666666666664E-2"/>
    <n v="0.2815833333333333"/>
    <b v="0"/>
  </r>
  <r>
    <n v="4734"/>
    <n v="7"/>
    <d v="2012-07-26T07:03:16"/>
    <d v="2012-09-24T07:03:00"/>
    <n v="24"/>
    <d v="2012-08-01T11:40:04"/>
    <n v="0"/>
    <n v="11.666666666666666"/>
    <n v="12"/>
    <x v="8"/>
    <n v="4.1666666666666664E-2"/>
    <n v="1.2958049999999997"/>
    <b v="1"/>
  </r>
  <r>
    <n v="4735"/>
    <n v="2"/>
    <d v="2012-07-26T07:50:46"/>
    <d v="2012-09-24T07:50:00"/>
    <n v="10"/>
    <d v="2012-07-26T21:17:07"/>
    <n v="0"/>
    <n v="21.283333333333335"/>
    <n v="21"/>
    <x v="12"/>
    <n v="0.1"/>
    <n v="0.84959999999999969"/>
    <b v="1"/>
  </r>
  <r>
    <n v="4736"/>
    <n v="7"/>
    <d v="2012-07-26T08:01:02"/>
    <d v="2012-09-24T08:01:00"/>
    <n v="24"/>
    <d v="2012-07-31T15:02:13"/>
    <n v="0"/>
    <n v="15.033333333333333"/>
    <n v="15"/>
    <x v="17"/>
    <n v="4.1666666666666664E-2"/>
    <n v="1.2958049999999997"/>
    <b v="1"/>
  </r>
  <r>
    <n v="4737"/>
    <n v="8"/>
    <d v="2012-07-26T09:26:56"/>
    <d v="2012-07-29T06:26:00"/>
    <n v="3"/>
    <s v=""/>
    <n v="0"/>
    <s v="not cancelled"/>
    <s v="not cancelled"/>
    <x v="3"/>
    <n v="0.33333333333333331"/>
    <n v="0.29998222222222221"/>
    <b v="0"/>
  </r>
  <r>
    <n v="4738"/>
    <n v="1"/>
    <d v="2012-07-26T11:08:24"/>
    <d v="2012-09-24T11:08:00"/>
    <n v="8"/>
    <d v="2012-07-27T02:56:46"/>
    <n v="0"/>
    <n v="2.9333333333333336"/>
    <n v="3"/>
    <x v="19"/>
    <n v="0.125"/>
    <n v="0.84929166666666667"/>
    <b v="1"/>
  </r>
  <r>
    <n v="4739"/>
    <n v="1"/>
    <d v="2012-07-26T12:35:02"/>
    <d v="2012-09-24T12:35:00"/>
    <n v="12"/>
    <d v="2012-07-27T12:43:14"/>
    <n v="0"/>
    <n v="12.716666666666667"/>
    <n v="13"/>
    <x v="11"/>
    <n v="8.3333333333333329E-2"/>
    <n v="0.56619444444444444"/>
    <b v="1"/>
  </r>
  <r>
    <n v="4740"/>
    <n v="6"/>
    <d v="2012-07-26T12:14:19"/>
    <d v="2012-07-30T03:14:11"/>
    <n v="24"/>
    <s v=""/>
    <n v="0"/>
    <s v="not cancelled"/>
    <s v="not cancelled"/>
    <x v="3"/>
    <n v="4.1666666666666664E-2"/>
    <n v="0.35218749999999999"/>
    <b v="0"/>
  </r>
  <r>
    <n v="4741"/>
    <n v="4"/>
    <d v="2012-07-26T12:21:57"/>
    <d v="2012-09-24T12:21:00"/>
    <n v="12"/>
    <d v="2012-07-29T09:27:36"/>
    <n v="0"/>
    <n v="9.4499999999999993"/>
    <n v="9"/>
    <x v="4"/>
    <n v="8.3333333333333329E-2"/>
    <n v="1.448055119047619"/>
    <b v="1"/>
  </r>
  <r>
    <n v="4742"/>
    <n v="2"/>
    <d v="2012-07-26T14:30:25"/>
    <d v="2012-07-28T23:30:07"/>
    <n v="10"/>
    <s v=""/>
    <n v="0"/>
    <s v="not cancelled"/>
    <s v="not cancelled"/>
    <x v="3"/>
    <n v="0.1"/>
    <n v="0.84959999999999969"/>
    <b v="0"/>
  </r>
  <r>
    <n v="4743"/>
    <n v="1"/>
    <d v="2012-07-26T14:31:34"/>
    <d v="2012-09-24T14:31:00"/>
    <n v="12"/>
    <d v="2012-07-27T18:27:22"/>
    <n v="0"/>
    <n v="18.45"/>
    <n v="18"/>
    <x v="1"/>
    <n v="8.3333333333333329E-2"/>
    <n v="0.56619444444444444"/>
    <b v="1"/>
  </r>
  <r>
    <n v="4744"/>
    <n v="1"/>
    <d v="2012-07-26T15:46:18"/>
    <d v="2012-09-24T15:46:00"/>
    <n v="12"/>
    <d v="2012-07-27T17:16:44"/>
    <n v="0"/>
    <n v="17.266666666666666"/>
    <n v="17"/>
    <x v="20"/>
    <n v="8.3333333333333329E-2"/>
    <n v="0.56619444444444444"/>
    <b v="1"/>
  </r>
  <r>
    <n v="4745"/>
    <n v="1"/>
    <d v="2012-07-26T15:12:31"/>
    <d v="2012-09-24T15:12:00"/>
    <n v="8"/>
    <d v="2012-07-28T00:00:07"/>
    <n v="0"/>
    <n v="0"/>
    <n v="0"/>
    <x v="2"/>
    <n v="0.125"/>
    <n v="0.84929166666666667"/>
    <b v="1"/>
  </r>
  <r>
    <n v="4746"/>
    <n v="5"/>
    <d v="2012-07-26T16:04:24"/>
    <d v="2012-09-24T16:04:00"/>
    <n v="24"/>
    <d v="2012-07-30T14:24:05"/>
    <n v="0"/>
    <n v="14.4"/>
    <n v="14"/>
    <x v="7"/>
    <n v="4.1666666666666664E-2"/>
    <n v="0.2815833333333333"/>
    <b v="1"/>
  </r>
  <r>
    <n v="4747"/>
    <n v="1"/>
    <d v="2012-07-26T16:37:15"/>
    <d v="2012-09-24T16:37:00"/>
    <n v="8"/>
    <d v="2012-07-26T18:28:06"/>
    <n v="0"/>
    <n v="18.466666666666665"/>
    <n v="18"/>
    <x v="1"/>
    <n v="0.125"/>
    <n v="0.84929166666666667"/>
    <b v="1"/>
  </r>
  <r>
    <n v="4748"/>
    <n v="7"/>
    <d v="2012-07-26T17:49:00"/>
    <d v="2012-09-24T17:49:00"/>
    <n v="24"/>
    <d v="2012-08-11T15:12:09"/>
    <n v="0"/>
    <n v="15.2"/>
    <n v="15"/>
    <x v="17"/>
    <n v="4.1666666666666664E-2"/>
    <n v="1.2958049999999997"/>
    <b v="1"/>
  </r>
  <r>
    <n v="4749"/>
    <n v="1"/>
    <d v="2012-07-26T18:44:33"/>
    <d v="2012-09-24T18:44:00"/>
    <n v="12"/>
    <d v="2012-07-27T10:50:38"/>
    <n v="0"/>
    <n v="10.833333333333334"/>
    <n v="11"/>
    <x v="14"/>
    <n v="8.3333333333333329E-2"/>
    <n v="0.56619444444444444"/>
    <b v="1"/>
  </r>
  <r>
    <n v="4750"/>
    <n v="1"/>
    <d v="2012-07-26T18:24:53"/>
    <d v="2012-09-24T18:24:00"/>
    <n v="8"/>
    <d v="2012-07-27T21:06:50"/>
    <n v="0"/>
    <n v="21.1"/>
    <n v="21"/>
    <x v="12"/>
    <n v="0.125"/>
    <n v="0.84929166666666667"/>
    <b v="1"/>
  </r>
  <r>
    <n v="4751"/>
    <n v="6"/>
    <d v="2012-07-27T04:27:32"/>
    <d v="2012-07-31T08:26:43"/>
    <n v="24"/>
    <s v=""/>
    <n v="0"/>
    <s v="not cancelled"/>
    <s v="not cancelled"/>
    <x v="3"/>
    <n v="4.1666666666666664E-2"/>
    <n v="0.35218749999999999"/>
    <b v="0"/>
  </r>
  <r>
    <n v="4752"/>
    <n v="11"/>
    <d v="2012-07-27T04:58:28"/>
    <d v="2012-09-25T04:58:00"/>
    <n v="1"/>
    <d v="2012-07-30T23:55:39"/>
    <n v="0"/>
    <n v="23.916666666666668"/>
    <n v="24"/>
    <x v="2"/>
    <n v="1"/>
    <n v="1"/>
    <b v="1"/>
  </r>
  <r>
    <n v="4753"/>
    <n v="1"/>
    <d v="2012-07-27T06:49:10"/>
    <d v="2012-09-25T06:49:00"/>
    <n v="8"/>
    <d v="2012-07-27T15:06:57"/>
    <n v="0"/>
    <n v="15.1"/>
    <n v="15"/>
    <x v="17"/>
    <n v="0.125"/>
    <n v="0.84929166666666667"/>
    <b v="1"/>
  </r>
  <r>
    <n v="4754"/>
    <n v="11"/>
    <d v="2012-07-27T08:47:32"/>
    <d v="2012-09-25T08:47:00"/>
    <n v="1"/>
    <d v="2012-08-03T11:47:09"/>
    <n v="3"/>
    <n v="11.783333333333333"/>
    <n v="12"/>
    <x v="8"/>
    <n v="1"/>
    <n v="1"/>
    <b v="1"/>
  </r>
  <r>
    <n v="4755"/>
    <n v="3"/>
    <d v="2012-07-27T08:18:06"/>
    <d v="2012-07-30T00:17:47"/>
    <n v="24"/>
    <s v=""/>
    <n v="0"/>
    <s v="not cancelled"/>
    <s v="not cancelled"/>
    <x v="3"/>
    <n v="4.1666666666666664E-2"/>
    <n v="0.18133000000000002"/>
    <b v="0"/>
  </r>
  <r>
    <n v="4756"/>
    <n v="9"/>
    <d v="2012-07-27T09:19:27"/>
    <d v="2012-09-25T09:19:00"/>
    <n v="5"/>
    <d v="2012-07-30T12:28:41"/>
    <n v="0"/>
    <n v="12.466666666666667"/>
    <n v="12"/>
    <x v="8"/>
    <n v="0.2"/>
    <n v="5.6740000000000004"/>
    <b v="1"/>
  </r>
  <r>
    <n v="4757"/>
    <n v="1"/>
    <d v="2012-07-27T12:15:06"/>
    <d v="2012-07-30T04:14:38"/>
    <n v="8"/>
    <s v=""/>
    <n v="0"/>
    <s v="not cancelled"/>
    <s v="not cancelled"/>
    <x v="3"/>
    <n v="0.125"/>
    <n v="0.84929166666666667"/>
    <b v="0"/>
  </r>
  <r>
    <n v="4758"/>
    <n v="3"/>
    <d v="2012-07-27T12:04:44"/>
    <d v="2012-07-31T07:04:00"/>
    <n v="24"/>
    <s v=""/>
    <n v="0"/>
    <s v="not cancelled"/>
    <s v="not cancelled"/>
    <x v="3"/>
    <n v="4.1666666666666664E-2"/>
    <n v="0.18133000000000002"/>
    <b v="0"/>
  </r>
  <r>
    <n v="4759"/>
    <n v="3"/>
    <d v="2012-07-27T14:40:28"/>
    <d v="2012-09-25T14:40:00"/>
    <n v="24"/>
    <d v="2012-07-31T09:13:03"/>
    <n v="0"/>
    <n v="9.2166666666666668"/>
    <n v="9"/>
    <x v="4"/>
    <n v="4.1666666666666664E-2"/>
    <n v="0.18133000000000002"/>
    <b v="1"/>
  </r>
  <r>
    <n v="4760"/>
    <n v="1"/>
    <d v="2012-07-27T14:30:51"/>
    <d v="2012-09-25T14:30:00"/>
    <n v="8"/>
    <d v="2012-07-27T18:41:27"/>
    <n v="0"/>
    <n v="18.683333333333334"/>
    <n v="19"/>
    <x v="6"/>
    <n v="0.125"/>
    <n v="0.84929166666666667"/>
    <b v="1"/>
  </r>
  <r>
    <n v="4761"/>
    <n v="1"/>
    <d v="2012-07-27T14:22:01"/>
    <d v="2012-09-25T14:22:00"/>
    <n v="8"/>
    <d v="2012-07-28T07:18:23"/>
    <n v="0"/>
    <n v="7.3"/>
    <n v="7"/>
    <x v="18"/>
    <n v="0.125"/>
    <n v="0.84929166666666667"/>
    <b v="1"/>
  </r>
  <r>
    <n v="4762"/>
    <n v="11"/>
    <d v="2012-07-27T17:22:18"/>
    <d v="2012-09-25T17:22:00"/>
    <n v="1"/>
    <d v="2012-08-03T11:12:33"/>
    <n v="0"/>
    <n v="11.2"/>
    <n v="11"/>
    <x v="14"/>
    <n v="1"/>
    <n v="1"/>
    <b v="1"/>
  </r>
  <r>
    <n v="4763"/>
    <n v="3"/>
    <d v="2012-07-27T17:07:48"/>
    <d v="2012-09-25T17:07:00"/>
    <n v="24"/>
    <d v="2012-07-30T21:54:56"/>
    <n v="0"/>
    <n v="21.9"/>
    <n v="22"/>
    <x v="9"/>
    <n v="4.1666666666666664E-2"/>
    <n v="0.18133000000000002"/>
    <b v="1"/>
  </r>
  <r>
    <n v="4764"/>
    <n v="2"/>
    <d v="2012-07-27T17:29:14"/>
    <d v="2012-09-25T17:29:00"/>
    <n v="10"/>
    <d v="2012-07-29T13:07:17"/>
    <n v="0"/>
    <n v="13.116666666666667"/>
    <n v="13"/>
    <x v="11"/>
    <n v="0.1"/>
    <n v="0.84959999999999969"/>
    <b v="1"/>
  </r>
  <r>
    <n v="4765"/>
    <n v="1"/>
    <d v="2012-07-27T17:22:48"/>
    <d v="2012-09-25T17:22:00"/>
    <n v="12"/>
    <d v="2012-07-28T12:11:18"/>
    <n v="0"/>
    <n v="12.183333333333334"/>
    <n v="12"/>
    <x v="8"/>
    <n v="8.3333333333333329E-2"/>
    <n v="0.56619444444444444"/>
    <b v="1"/>
  </r>
  <r>
    <n v="4766"/>
    <n v="1"/>
    <d v="2012-07-27T17:24:37"/>
    <d v="2012-07-30T01:24:00"/>
    <n v="12"/>
    <d v="2012-07-28T10:07:52"/>
    <n v="0"/>
    <n v="10.116666666666667"/>
    <n v="10"/>
    <x v="10"/>
    <n v="8.3333333333333329E-2"/>
    <n v="0.56619444444444444"/>
    <b v="1"/>
  </r>
  <r>
    <n v="4767"/>
    <n v="1"/>
    <d v="2012-07-27T18:39:52"/>
    <d v="2012-07-29T21:38:53"/>
    <n v="8"/>
    <s v=""/>
    <n v="0"/>
    <s v="not cancelled"/>
    <s v="not cancelled"/>
    <x v="3"/>
    <n v="0.125"/>
    <n v="0.84929166666666667"/>
    <b v="0"/>
  </r>
  <r>
    <n v="4768"/>
    <n v="1"/>
    <d v="2012-07-27T20:42:49"/>
    <d v="2012-09-25T20:42:00"/>
    <n v="8"/>
    <d v="2012-07-27T23:05:58"/>
    <n v="0"/>
    <n v="23.083333333333332"/>
    <n v="23"/>
    <x v="0"/>
    <n v="0.125"/>
    <n v="0.84929166666666667"/>
    <b v="1"/>
  </r>
  <r>
    <n v="4769"/>
    <n v="2"/>
    <d v="2012-07-27T21:30:07"/>
    <d v="2012-09-25T21:30:00"/>
    <n v="10"/>
    <d v="2012-07-28T20:36:57"/>
    <n v="0"/>
    <n v="20.6"/>
    <n v="21"/>
    <x v="12"/>
    <n v="0.1"/>
    <n v="0.84959999999999969"/>
    <b v="1"/>
  </r>
  <r>
    <n v="4770"/>
    <n v="5"/>
    <d v="2012-07-27T23:10:24"/>
    <d v="2012-09-25T23:10:00"/>
    <n v="24"/>
    <d v="2012-07-29T15:39:30"/>
    <n v="0"/>
    <n v="15.65"/>
    <n v="16"/>
    <x v="5"/>
    <n v="4.1666666666666664E-2"/>
    <n v="0.2815833333333333"/>
    <b v="1"/>
  </r>
  <r>
    <n v="4771"/>
    <n v="7"/>
    <d v="2012-07-28T01:28:44"/>
    <d v="2012-09-26T01:28:00"/>
    <n v="24"/>
    <d v="2012-09-19T09:06:35"/>
    <n v="2"/>
    <n v="9.1"/>
    <n v="9"/>
    <x v="4"/>
    <n v="4.1666666666666664E-2"/>
    <n v="1.2958049999999997"/>
    <b v="1"/>
  </r>
  <r>
    <n v="4772"/>
    <n v="7"/>
    <d v="2012-07-28T01:34:51"/>
    <d v="2012-09-26T01:34:00"/>
    <n v="24"/>
    <d v="2012-08-02T10:56:37"/>
    <n v="0"/>
    <n v="10.933333333333334"/>
    <n v="11"/>
    <x v="14"/>
    <n v="4.1666666666666664E-2"/>
    <n v="1.2958049999999997"/>
    <b v="1"/>
  </r>
  <r>
    <n v="4773"/>
    <n v="2"/>
    <d v="2012-07-28T06:37:22"/>
    <d v="2012-07-31T03:36:30"/>
    <n v="10"/>
    <s v=""/>
    <n v="0"/>
    <s v="not cancelled"/>
    <s v="not cancelled"/>
    <x v="3"/>
    <n v="0.1"/>
    <n v="0.84959999999999969"/>
    <b v="0"/>
  </r>
  <r>
    <n v="4774"/>
    <n v="5"/>
    <d v="2012-07-28T09:22:45"/>
    <d v="2012-09-26T09:22:00"/>
    <n v="24"/>
    <d v="2012-07-30T11:28:03"/>
    <n v="0"/>
    <n v="11.466666666666667"/>
    <n v="11"/>
    <x v="14"/>
    <n v="4.1666666666666664E-2"/>
    <n v="0.2815833333333333"/>
    <b v="1"/>
  </r>
  <r>
    <n v="4775"/>
    <n v="1"/>
    <d v="2012-07-28T09:35:57"/>
    <d v="2012-07-30T21:35:00"/>
    <n v="8"/>
    <d v="2012-07-29T02:17:19"/>
    <n v="0"/>
    <n v="2.2833333333333332"/>
    <n v="2"/>
    <x v="16"/>
    <n v="0.125"/>
    <n v="0.84929166666666667"/>
    <b v="1"/>
  </r>
  <r>
    <n v="4776"/>
    <n v="5"/>
    <d v="2012-07-28T09:54:49"/>
    <d v="2012-09-26T09:54:00"/>
    <n v="24"/>
    <d v="2012-07-29T20:54:29"/>
    <n v="0"/>
    <n v="20.9"/>
    <n v="21"/>
    <x v="12"/>
    <n v="4.1666666666666664E-2"/>
    <n v="0.2815833333333333"/>
    <b v="1"/>
  </r>
  <r>
    <n v="4777"/>
    <n v="8"/>
    <d v="2012-07-28T09:06:31"/>
    <d v="2012-07-30T18:06:06"/>
    <n v="3"/>
    <s v=""/>
    <n v="0"/>
    <s v="not cancelled"/>
    <s v="not cancelled"/>
    <x v="3"/>
    <n v="0.33333333333333331"/>
    <n v="0.29998222222222221"/>
    <b v="0"/>
  </r>
  <r>
    <n v="4778"/>
    <n v="9"/>
    <d v="2012-07-28T09:21:27"/>
    <d v="2012-09-26T09:21:00"/>
    <n v="5"/>
    <d v="2012-07-31T11:49:18"/>
    <n v="1"/>
    <n v="11.816666666666666"/>
    <n v="12"/>
    <x v="8"/>
    <n v="0.2"/>
    <n v="5.6740000000000004"/>
    <b v="1"/>
  </r>
  <r>
    <n v="4779"/>
    <n v="9"/>
    <d v="2012-07-28T09:10:49"/>
    <d v="2012-09-26T09:10:00"/>
    <n v="5"/>
    <d v="2012-07-31T15:38:57"/>
    <n v="0"/>
    <n v="15.633333333333333"/>
    <n v="16"/>
    <x v="5"/>
    <n v="0.2"/>
    <n v="5.6740000000000004"/>
    <b v="1"/>
  </r>
  <r>
    <n v="4780"/>
    <n v="2"/>
    <d v="2012-07-28T11:58:16"/>
    <d v="2012-09-26T11:58:00"/>
    <n v="10"/>
    <d v="2012-07-29T08:27:55"/>
    <n v="0"/>
    <n v="8.4499999999999993"/>
    <n v="8"/>
    <x v="13"/>
    <n v="0.1"/>
    <n v="0.84959999999999969"/>
    <b v="1"/>
  </r>
  <r>
    <n v="4781"/>
    <n v="7"/>
    <d v="2012-07-28T11:26:02"/>
    <d v="2012-09-26T11:26:00"/>
    <n v="24"/>
    <d v="2012-08-13T06:32:18"/>
    <n v="0"/>
    <n v="6.5333333333333332"/>
    <n v="7"/>
    <x v="18"/>
    <n v="4.1666666666666664E-2"/>
    <n v="1.2958049999999997"/>
    <b v="1"/>
  </r>
  <r>
    <n v="4782"/>
    <n v="11"/>
    <d v="2012-07-28T11:47:02"/>
    <d v="2012-09-26T11:47:00"/>
    <n v="1"/>
    <d v="2012-08-04T13:45:07"/>
    <n v="1"/>
    <n v="13.75"/>
    <n v="14"/>
    <x v="7"/>
    <n v="1"/>
    <n v="1"/>
    <b v="1"/>
  </r>
  <r>
    <n v="4783"/>
    <n v="3"/>
    <d v="2012-07-28T11:22:55"/>
    <d v="2012-09-26T11:22:00"/>
    <n v="24"/>
    <d v="2012-07-30T12:52:48"/>
    <n v="0"/>
    <n v="12.866666666666667"/>
    <n v="13"/>
    <x v="11"/>
    <n v="4.1666666666666664E-2"/>
    <n v="0.18133000000000002"/>
    <b v="1"/>
  </r>
  <r>
    <n v="4784"/>
    <n v="4"/>
    <d v="2012-07-28T12:40:10"/>
    <d v="2012-09-26T12:40:00"/>
    <n v="12"/>
    <d v="2012-07-31T17:07:47"/>
    <n v="0"/>
    <n v="17.116666666666667"/>
    <n v="17"/>
    <x v="20"/>
    <n v="8.3333333333333329E-2"/>
    <n v="1.448055119047619"/>
    <b v="1"/>
  </r>
  <r>
    <n v="4785"/>
    <n v="1"/>
    <d v="2012-07-28T12:16:02"/>
    <d v="2012-09-26T12:16:00"/>
    <n v="8"/>
    <d v="2012-07-29T12:38:02"/>
    <n v="0"/>
    <n v="12.633333333333333"/>
    <n v="13"/>
    <x v="11"/>
    <n v="0.125"/>
    <n v="0.84929166666666667"/>
    <b v="1"/>
  </r>
  <r>
    <n v="4786"/>
    <n v="1"/>
    <d v="2012-07-28T13:22:34"/>
    <d v="2012-08-01T02:21:40"/>
    <n v="12"/>
    <s v=""/>
    <n v="0"/>
    <s v="not cancelled"/>
    <s v="not cancelled"/>
    <x v="3"/>
    <n v="8.3333333333333329E-2"/>
    <n v="0.56619444444444444"/>
    <b v="0"/>
  </r>
  <r>
    <n v="4787"/>
    <n v="3"/>
    <d v="2012-07-28T13:01:30"/>
    <d v="2012-09-26T13:01:00"/>
    <n v="24"/>
    <d v="2012-07-30T11:04:21"/>
    <n v="0"/>
    <n v="11.066666666666666"/>
    <n v="11"/>
    <x v="14"/>
    <n v="4.1666666666666664E-2"/>
    <n v="0.18133000000000002"/>
    <b v="1"/>
  </r>
  <r>
    <n v="4788"/>
    <n v="1"/>
    <d v="2012-07-28T13:54:49"/>
    <d v="2012-07-30T18:54:33"/>
    <n v="8"/>
    <s v=""/>
    <n v="0"/>
    <s v="not cancelled"/>
    <s v="not cancelled"/>
    <x v="3"/>
    <n v="0.125"/>
    <n v="0.84929166666666667"/>
    <b v="0"/>
  </r>
  <r>
    <n v="4789"/>
    <n v="4"/>
    <d v="2012-07-28T14:25:25"/>
    <d v="2012-07-31T10:24:46"/>
    <n v="12"/>
    <s v=""/>
    <n v="0"/>
    <s v="not cancelled"/>
    <s v="not cancelled"/>
    <x v="3"/>
    <n v="8.3333333333333329E-2"/>
    <n v="1.448055119047619"/>
    <b v="0"/>
  </r>
  <r>
    <n v="4790"/>
    <n v="1"/>
    <d v="2012-07-28T14:46:02"/>
    <d v="2012-09-26T14:46:00"/>
    <n v="12"/>
    <d v="2012-07-29T10:07:41"/>
    <n v="0"/>
    <n v="10.116666666666667"/>
    <n v="10"/>
    <x v="10"/>
    <n v="8.3333333333333329E-2"/>
    <n v="0.56619444444444444"/>
    <b v="1"/>
  </r>
  <r>
    <n v="4791"/>
    <n v="3"/>
    <d v="2012-07-28T14:13:49"/>
    <d v="2012-09-26T14:13:00"/>
    <n v="24"/>
    <d v="2012-07-31T18:35:58"/>
    <n v="0"/>
    <n v="18.583333333333332"/>
    <n v="19"/>
    <x v="6"/>
    <n v="4.1666666666666664E-2"/>
    <n v="0.18133000000000002"/>
    <b v="1"/>
  </r>
  <r>
    <n v="4792"/>
    <n v="3"/>
    <d v="2012-07-28T15:51:52"/>
    <d v="2012-09-26T15:51:00"/>
    <n v="24"/>
    <d v="2012-07-31T04:21:28"/>
    <n v="0"/>
    <n v="4.3499999999999996"/>
    <n v="4"/>
    <x v="24"/>
    <n v="4.1666666666666664E-2"/>
    <n v="0.18133000000000002"/>
    <b v="1"/>
  </r>
  <r>
    <n v="4793"/>
    <n v="1"/>
    <d v="2012-07-28T15:44:02"/>
    <d v="2012-09-26T15:44:00"/>
    <n v="8"/>
    <d v="2012-07-30T01:52:34"/>
    <n v="0"/>
    <n v="1.8666666666666667"/>
    <n v="2"/>
    <x v="16"/>
    <n v="0.125"/>
    <n v="0.84929166666666667"/>
    <b v="1"/>
  </r>
  <r>
    <n v="4794"/>
    <n v="4"/>
    <d v="2012-07-28T16:16:51"/>
    <d v="2012-09-26T16:16:00"/>
    <n v="12"/>
    <d v="2012-07-31T13:17:00"/>
    <n v="0"/>
    <n v="13.283333333333333"/>
    <n v="13"/>
    <x v="11"/>
    <n v="8.3333333333333329E-2"/>
    <n v="1.448055119047619"/>
    <b v="1"/>
  </r>
  <r>
    <n v="4795"/>
    <n v="3"/>
    <d v="2012-07-28T16:42:11"/>
    <d v="2012-09-26T16:42:00"/>
    <n v="24"/>
    <d v="2012-07-31T08:09:03"/>
    <n v="0"/>
    <n v="8.15"/>
    <n v="8"/>
    <x v="13"/>
    <n v="4.1666666666666664E-2"/>
    <n v="0.18133000000000002"/>
    <b v="1"/>
  </r>
  <r>
    <n v="4796"/>
    <n v="7"/>
    <d v="2012-07-28T16:48:36"/>
    <d v="2012-09-26T16:48:00"/>
    <n v="24"/>
    <d v="2012-09-19T09:50:52"/>
    <n v="1"/>
    <n v="9.8333333333333339"/>
    <n v="10"/>
    <x v="10"/>
    <n v="4.1666666666666664E-2"/>
    <n v="1.2958049999999997"/>
    <b v="1"/>
  </r>
  <r>
    <n v="4797"/>
    <n v="5"/>
    <d v="2012-07-28T16:33:45"/>
    <d v="2012-09-26T16:33:00"/>
    <n v="24"/>
    <d v="2012-08-01T11:57:50"/>
    <n v="0"/>
    <n v="11.95"/>
    <n v="12"/>
    <x v="8"/>
    <n v="4.1666666666666664E-2"/>
    <n v="0.2815833333333333"/>
    <b v="1"/>
  </r>
  <r>
    <n v="4798"/>
    <n v="2"/>
    <d v="2012-07-28T16:08:42"/>
    <d v="2012-09-26T16:08:00"/>
    <n v="10"/>
    <d v="2012-07-29T11:13:29"/>
    <n v="0"/>
    <n v="11.216666666666667"/>
    <n v="11"/>
    <x v="14"/>
    <n v="0.1"/>
    <n v="0.84959999999999969"/>
    <b v="1"/>
  </r>
  <r>
    <n v="4799"/>
    <n v="1"/>
    <d v="2012-07-28T16:46:18"/>
    <d v="2012-07-30T23:45:54"/>
    <n v="12"/>
    <s v=""/>
    <n v="0"/>
    <s v="not cancelled"/>
    <s v="not cancelled"/>
    <x v="3"/>
    <n v="8.3333333333333329E-2"/>
    <n v="0.56619444444444444"/>
    <b v="0"/>
  </r>
  <r>
    <n v="4800"/>
    <n v="5"/>
    <d v="2012-07-28T17:45:25"/>
    <d v="2012-09-26T17:45:00"/>
    <n v="24"/>
    <d v="2012-07-31T12:52:34"/>
    <n v="0"/>
    <n v="12.866666666666667"/>
    <n v="13"/>
    <x v="11"/>
    <n v="4.1666666666666664E-2"/>
    <n v="0.2815833333333333"/>
    <b v="1"/>
  </r>
  <r>
    <n v="4801"/>
    <n v="8"/>
    <d v="2012-07-28T18:32:21"/>
    <d v="2012-09-26T18:32:00"/>
    <n v="3"/>
    <d v="2012-08-04T10:44:31"/>
    <n v="2"/>
    <n v="10.733333333333333"/>
    <n v="11"/>
    <x v="14"/>
    <n v="0.33333333333333331"/>
    <n v="0.29998222222222221"/>
    <b v="1"/>
  </r>
  <r>
    <n v="4802"/>
    <n v="1"/>
    <d v="2012-07-28T19:15:48"/>
    <d v="2012-09-26T19:15:00"/>
    <n v="12"/>
    <d v="2012-07-29T08:24:15"/>
    <n v="0"/>
    <n v="8.4"/>
    <n v="8"/>
    <x v="13"/>
    <n v="8.3333333333333329E-2"/>
    <n v="0.56619444444444444"/>
    <b v="1"/>
  </r>
  <r>
    <n v="4803"/>
    <n v="1"/>
    <d v="2012-07-29T01:28:37"/>
    <d v="2012-09-27T01:28:00"/>
    <n v="8"/>
    <d v="2012-07-30T08:24:07"/>
    <n v="0"/>
    <n v="8.4"/>
    <n v="8"/>
    <x v="13"/>
    <n v="0.125"/>
    <n v="0.84929166666666667"/>
    <b v="1"/>
  </r>
  <r>
    <n v="4804"/>
    <n v="1"/>
    <d v="2012-07-29T05:04:37"/>
    <d v="2012-09-27T05:04:00"/>
    <n v="8"/>
    <d v="2012-07-29T23:02:09"/>
    <n v="0"/>
    <n v="23.033333333333335"/>
    <n v="23"/>
    <x v="0"/>
    <n v="0.125"/>
    <n v="0.84929166666666667"/>
    <b v="1"/>
  </r>
  <r>
    <n v="4805"/>
    <n v="2"/>
    <d v="2012-07-29T08:22:15"/>
    <d v="2012-09-27T08:22:00"/>
    <n v="10"/>
    <d v="2012-07-29T11:45:10"/>
    <n v="0"/>
    <n v="11.75"/>
    <n v="12"/>
    <x v="8"/>
    <n v="0.1"/>
    <n v="0.84959999999999969"/>
    <b v="1"/>
  </r>
  <r>
    <n v="4806"/>
    <n v="1"/>
    <d v="2012-07-29T09:37:55"/>
    <d v="2012-09-27T09:37:00"/>
    <n v="8"/>
    <d v="2012-07-30T11:14:30"/>
    <n v="0"/>
    <n v="11.233333333333333"/>
    <n v="11"/>
    <x v="14"/>
    <n v="0.125"/>
    <n v="0.84929166666666667"/>
    <b v="1"/>
  </r>
  <r>
    <n v="4807"/>
    <n v="9"/>
    <d v="2012-07-29T09:29:11"/>
    <d v="2012-08-02T01:29:00"/>
    <n v="5"/>
    <d v="2012-08-01T11:02:12"/>
    <n v="0"/>
    <n v="11.033333333333333"/>
    <n v="11"/>
    <x v="14"/>
    <n v="0.2"/>
    <n v="5.6740000000000004"/>
    <b v="1"/>
  </r>
  <r>
    <n v="4808"/>
    <n v="1"/>
    <d v="2012-07-29T11:13:16"/>
    <d v="2012-09-27T11:13:00"/>
    <n v="12"/>
    <d v="2012-07-30T10:22:08"/>
    <n v="0"/>
    <n v="10.366666666666667"/>
    <n v="10"/>
    <x v="10"/>
    <n v="8.3333333333333329E-2"/>
    <n v="0.56619444444444444"/>
    <b v="1"/>
  </r>
  <r>
    <n v="4809"/>
    <n v="3"/>
    <d v="2012-07-29T11:16:11"/>
    <d v="2012-09-27T11:16:00"/>
    <n v="24"/>
    <d v="2012-08-01T10:41:53"/>
    <n v="0"/>
    <n v="10.683333333333334"/>
    <n v="11"/>
    <x v="14"/>
    <n v="4.1666666666666664E-2"/>
    <n v="0.18133000000000002"/>
    <b v="1"/>
  </r>
  <r>
    <n v="4810"/>
    <n v="10"/>
    <d v="2012-07-29T11:37:08"/>
    <d v="2012-09-27T11:37:00"/>
    <n v="1"/>
    <d v="2012-08-05T13:16:40"/>
    <n v="3"/>
    <n v="13.266666666666667"/>
    <n v="13"/>
    <x v="11"/>
    <n v="1"/>
    <n v="2.5716000000000001"/>
    <b v="1"/>
  </r>
  <r>
    <n v="4811"/>
    <n v="5"/>
    <d v="2012-07-29T11:26:27"/>
    <d v="2012-09-27T11:26:00"/>
    <n v="24"/>
    <d v="2012-08-02T15:18:43"/>
    <n v="0"/>
    <n v="15.3"/>
    <n v="15"/>
    <x v="17"/>
    <n v="4.1666666666666664E-2"/>
    <n v="0.2815833333333333"/>
    <b v="1"/>
  </r>
  <r>
    <n v="4812"/>
    <n v="3"/>
    <d v="2012-07-29T11:42:18"/>
    <d v="2012-09-27T11:42:00"/>
    <n v="24"/>
    <d v="2012-07-31T12:39:47"/>
    <n v="0"/>
    <n v="12.65"/>
    <n v="13"/>
    <x v="11"/>
    <n v="4.1666666666666664E-2"/>
    <n v="0.18133000000000002"/>
    <b v="1"/>
  </r>
  <r>
    <n v="4813"/>
    <n v="1"/>
    <d v="2012-07-29T11:44:20"/>
    <d v="2012-09-27T11:44:00"/>
    <n v="8"/>
    <d v="2012-07-29T16:57:09"/>
    <n v="0"/>
    <n v="16.95"/>
    <n v="17"/>
    <x v="20"/>
    <n v="0.125"/>
    <n v="0.84929166666666667"/>
    <b v="1"/>
  </r>
  <r>
    <n v="4814"/>
    <n v="4"/>
    <d v="2012-07-29T12:20:18"/>
    <d v="2012-09-27T12:20:00"/>
    <n v="12"/>
    <d v="2012-08-01T12:15:36"/>
    <n v="0"/>
    <n v="12.25"/>
    <n v="12"/>
    <x v="8"/>
    <n v="8.3333333333333329E-2"/>
    <n v="1.448055119047619"/>
    <b v="1"/>
  </r>
  <r>
    <n v="4815"/>
    <n v="7"/>
    <d v="2012-07-29T12:54:50"/>
    <d v="2012-09-27T12:54:00"/>
    <n v="24"/>
    <d v="2012-08-11T11:11:24"/>
    <n v="0"/>
    <n v="11.183333333333334"/>
    <n v="11"/>
    <x v="14"/>
    <n v="4.1666666666666664E-2"/>
    <n v="1.2958049999999997"/>
    <b v="1"/>
  </r>
  <r>
    <n v="4816"/>
    <n v="7"/>
    <d v="2012-07-29T13:08:13"/>
    <d v="2012-08-01T09:07:20"/>
    <n v="24"/>
    <s v=""/>
    <n v="0"/>
    <s v="not cancelled"/>
    <s v="not cancelled"/>
    <x v="3"/>
    <n v="4.1666666666666664E-2"/>
    <n v="1.2958049999999997"/>
    <b v="0"/>
  </r>
  <r>
    <n v="4817"/>
    <n v="2"/>
    <d v="2012-07-29T13:18:49"/>
    <d v="2012-09-27T13:18:00"/>
    <n v="10"/>
    <d v="2012-07-30T15:45:01"/>
    <n v="0"/>
    <n v="15.75"/>
    <n v="16"/>
    <x v="5"/>
    <n v="0.1"/>
    <n v="0.84959999999999969"/>
    <b v="1"/>
  </r>
  <r>
    <n v="4818"/>
    <n v="2"/>
    <d v="2012-07-29T13:18:02"/>
    <d v="2012-09-27T13:18:00"/>
    <n v="10"/>
    <d v="2012-07-30T14:01:47"/>
    <n v="0"/>
    <n v="14.016666666666667"/>
    <n v="14"/>
    <x v="7"/>
    <n v="0.1"/>
    <n v="0.84959999999999969"/>
    <b v="1"/>
  </r>
  <r>
    <n v="4819"/>
    <n v="1"/>
    <d v="2012-07-29T13:02:10"/>
    <d v="2012-09-27T13:02:00"/>
    <n v="8"/>
    <d v="2012-07-30T07:31:04"/>
    <n v="0"/>
    <n v="7.5166666666666666"/>
    <n v="8"/>
    <x v="13"/>
    <n v="0.125"/>
    <n v="0.84929166666666667"/>
    <b v="1"/>
  </r>
  <r>
    <n v="4820"/>
    <n v="7"/>
    <d v="2012-07-29T13:29:52"/>
    <d v="2012-08-02T22:29:12"/>
    <n v="24"/>
    <s v=""/>
    <n v="0"/>
    <s v="not cancelled"/>
    <s v="not cancelled"/>
    <x v="3"/>
    <n v="4.1666666666666664E-2"/>
    <n v="1.2958049999999997"/>
    <b v="0"/>
  </r>
  <r>
    <n v="4821"/>
    <n v="4"/>
    <d v="2012-07-29T16:53:49"/>
    <d v="2012-09-27T16:53:00"/>
    <n v="12"/>
    <d v="2012-08-01T11:21:10"/>
    <n v="0"/>
    <n v="11.35"/>
    <n v="11"/>
    <x v="14"/>
    <n v="8.3333333333333329E-2"/>
    <n v="1.448055119047619"/>
    <b v="1"/>
  </r>
  <r>
    <n v="4822"/>
    <n v="4"/>
    <d v="2012-07-29T18:54:29"/>
    <d v="2012-08-01T05:54:00"/>
    <n v="12"/>
    <d v="2012-07-31T10:02:57"/>
    <n v="0"/>
    <n v="10.033333333333333"/>
    <n v="10"/>
    <x v="10"/>
    <n v="8.3333333333333329E-2"/>
    <n v="1.448055119047619"/>
    <b v="1"/>
  </r>
  <r>
    <n v="4823"/>
    <n v="5"/>
    <d v="2012-07-29T18:21:42"/>
    <d v="2012-08-01T19:20:46"/>
    <n v="24"/>
    <s v=""/>
    <n v="0"/>
    <s v="not cancelled"/>
    <s v="not cancelled"/>
    <x v="3"/>
    <n v="4.1666666666666664E-2"/>
    <n v="0.2815833333333333"/>
    <b v="0"/>
  </r>
  <r>
    <n v="4824"/>
    <n v="5"/>
    <d v="2012-07-29T23:37:35"/>
    <d v="2012-09-27T23:37:00"/>
    <n v="24"/>
    <d v="2012-08-01T22:48:56"/>
    <n v="0"/>
    <n v="22.8"/>
    <n v="23"/>
    <x v="0"/>
    <n v="4.1666666666666664E-2"/>
    <n v="0.2815833333333333"/>
    <b v="1"/>
  </r>
  <r>
    <n v="4825"/>
    <n v="3"/>
    <d v="2012-07-30T05:17:58"/>
    <d v="2012-08-03T12:17:15"/>
    <n v="24"/>
    <s v=""/>
    <n v="0"/>
    <s v="not cancelled"/>
    <s v="not cancelled"/>
    <x v="3"/>
    <n v="4.1666666666666664E-2"/>
    <n v="0.18133000000000002"/>
    <b v="0"/>
  </r>
  <r>
    <n v="4826"/>
    <n v="8"/>
    <d v="2012-07-30T07:26:08"/>
    <d v="2012-09-28T07:26:00"/>
    <n v="3"/>
    <d v="2012-08-04T16:10:34"/>
    <n v="0"/>
    <n v="16.166666666666668"/>
    <n v="16"/>
    <x v="5"/>
    <n v="0.33333333333333331"/>
    <n v="0.29998222222222221"/>
    <b v="1"/>
  </r>
  <r>
    <n v="4827"/>
    <n v="8"/>
    <d v="2012-07-30T07:39:44"/>
    <d v="2012-09-28T07:39:00"/>
    <n v="3"/>
    <d v="2012-08-03T21:51:00"/>
    <n v="0"/>
    <n v="21.85"/>
    <n v="22"/>
    <x v="9"/>
    <n v="0.33333333333333331"/>
    <n v="0.29998222222222221"/>
    <b v="1"/>
  </r>
  <r>
    <n v="4828"/>
    <n v="5"/>
    <d v="2012-07-30T07:20:47"/>
    <d v="2012-09-28T07:20:00"/>
    <n v="24"/>
    <d v="2012-08-03T17:55:32"/>
    <n v="0"/>
    <n v="17.916666666666668"/>
    <n v="18"/>
    <x v="1"/>
    <n v="4.1666666666666664E-2"/>
    <n v="0.2815833333333333"/>
    <b v="1"/>
  </r>
  <r>
    <n v="4829"/>
    <n v="3"/>
    <d v="2012-07-30T08:49:05"/>
    <d v="2012-08-03T10:48:10"/>
    <n v="24"/>
    <s v=""/>
    <n v="0"/>
    <s v="not cancelled"/>
    <s v="not cancelled"/>
    <x v="3"/>
    <n v="4.1666666666666664E-2"/>
    <n v="0.18133000000000002"/>
    <b v="0"/>
  </r>
  <r>
    <n v="4830"/>
    <n v="3"/>
    <d v="2012-07-30T08:30:32"/>
    <d v="2012-09-28T08:30:00"/>
    <n v="24"/>
    <d v="2012-08-01T09:34:37"/>
    <n v="0"/>
    <n v="9.5666666666666664"/>
    <n v="10"/>
    <x v="10"/>
    <n v="4.1666666666666664E-2"/>
    <n v="0.18133000000000002"/>
    <b v="1"/>
  </r>
  <r>
    <n v="4831"/>
    <n v="3"/>
    <d v="2012-07-30T08:12:53"/>
    <d v="2012-09-28T08:12:00"/>
    <n v="24"/>
    <d v="2012-08-01T13:19:16"/>
    <n v="0"/>
    <n v="13.316666666666666"/>
    <n v="13"/>
    <x v="11"/>
    <n v="4.1666666666666664E-2"/>
    <n v="0.18133000000000002"/>
    <b v="1"/>
  </r>
  <r>
    <n v="4832"/>
    <n v="4"/>
    <d v="2012-07-30T09:31:27"/>
    <d v="2012-09-28T09:31:00"/>
    <n v="12"/>
    <d v="2012-07-31T13:28:50"/>
    <n v="0"/>
    <n v="13.466666666666667"/>
    <n v="13"/>
    <x v="11"/>
    <n v="8.3333333333333329E-2"/>
    <n v="1.448055119047619"/>
    <b v="1"/>
  </r>
  <r>
    <n v="4833"/>
    <n v="2"/>
    <d v="2012-07-30T14:15:19"/>
    <d v="2012-09-28T14:15:00"/>
    <n v="10"/>
    <d v="2012-07-31T07:15:40"/>
    <n v="0"/>
    <n v="7.25"/>
    <n v="7"/>
    <x v="18"/>
    <n v="0.1"/>
    <n v="0.84959999999999969"/>
    <b v="1"/>
  </r>
  <r>
    <n v="4834"/>
    <n v="1"/>
    <d v="2012-07-30T15:11:38"/>
    <d v="2012-09-28T15:11:00"/>
    <n v="8"/>
    <d v="2012-07-30T20:29:05"/>
    <n v="0"/>
    <n v="20.483333333333334"/>
    <n v="20"/>
    <x v="15"/>
    <n v="0.125"/>
    <n v="0.84929166666666667"/>
    <b v="1"/>
  </r>
  <r>
    <n v="4835"/>
    <n v="1"/>
    <d v="2012-07-30T16:24:33"/>
    <d v="2012-08-02T01:24:15"/>
    <n v="8"/>
    <s v=""/>
    <n v="0"/>
    <s v="not cancelled"/>
    <s v="not cancelled"/>
    <x v="3"/>
    <n v="0.125"/>
    <n v="0.84929166666666667"/>
    <b v="0"/>
  </r>
  <r>
    <n v="4836"/>
    <n v="1"/>
    <d v="2012-07-30T17:58:22"/>
    <d v="2012-09-28T17:58:00"/>
    <n v="8"/>
    <d v="2012-07-31T22:24:51"/>
    <n v="0"/>
    <n v="22.4"/>
    <n v="22"/>
    <x v="9"/>
    <n v="0.125"/>
    <n v="0.84929166666666667"/>
    <b v="1"/>
  </r>
  <r>
    <n v="4837"/>
    <n v="2"/>
    <d v="2012-07-30T17:26:42"/>
    <d v="2012-08-02T23:26:16"/>
    <n v="10"/>
    <s v=""/>
    <n v="0"/>
    <s v="not cancelled"/>
    <s v="not cancelled"/>
    <x v="3"/>
    <n v="0.1"/>
    <n v="0.84959999999999969"/>
    <b v="0"/>
  </r>
  <r>
    <n v="4838"/>
    <n v="3"/>
    <d v="2012-07-30T17:08:45"/>
    <d v="2012-08-02T07:08:00"/>
    <n v="24"/>
    <s v=""/>
    <n v="0"/>
    <s v="not cancelled"/>
    <s v="not cancelled"/>
    <x v="3"/>
    <n v="4.1666666666666664E-2"/>
    <n v="0.18133000000000002"/>
    <b v="0"/>
  </r>
  <r>
    <n v="4839"/>
    <n v="1"/>
    <d v="2012-07-30T18:18:14"/>
    <d v="2012-09-28T18:18:00"/>
    <n v="12"/>
    <d v="2012-07-31T12:50:02"/>
    <n v="0"/>
    <n v="12.833333333333334"/>
    <n v="13"/>
    <x v="11"/>
    <n v="8.3333333333333329E-2"/>
    <n v="0.56619444444444444"/>
    <b v="1"/>
  </r>
  <r>
    <n v="4840"/>
    <n v="2"/>
    <d v="2012-07-30T19:28:52"/>
    <d v="2012-09-28T19:28:00"/>
    <n v="10"/>
    <d v="2012-08-01T08:49:03"/>
    <n v="0"/>
    <n v="8.8166666666666664"/>
    <n v="9"/>
    <x v="4"/>
    <n v="0.1"/>
    <n v="0.84959999999999969"/>
    <b v="1"/>
  </r>
  <r>
    <n v="4841"/>
    <n v="6"/>
    <d v="2012-07-30T21:00:08"/>
    <d v="2012-09-28T21:00:00"/>
    <n v="24"/>
    <d v="2012-08-05T12:54:07"/>
    <n v="0"/>
    <n v="12.9"/>
    <n v="13"/>
    <x v="11"/>
    <n v="4.1666666666666664E-2"/>
    <n v="0.35218749999999999"/>
    <b v="1"/>
  </r>
  <r>
    <n v="4842"/>
    <n v="3"/>
    <d v="2012-07-31T00:33:23"/>
    <d v="2012-09-29T00:33:00"/>
    <n v="24"/>
    <d v="2012-08-02T14:51:45"/>
    <n v="0"/>
    <n v="14.85"/>
    <n v="15"/>
    <x v="17"/>
    <n v="4.1666666666666664E-2"/>
    <n v="0.18133000000000002"/>
    <b v="1"/>
  </r>
  <r>
    <n v="4843"/>
    <n v="6"/>
    <d v="2012-07-31T00:06:18"/>
    <d v="2012-09-29T00:06:00"/>
    <n v="24"/>
    <d v="2012-08-12T10:52:51"/>
    <n v="0"/>
    <n v="10.866666666666667"/>
    <n v="11"/>
    <x v="14"/>
    <n v="4.1666666666666664E-2"/>
    <n v="0.35218749999999999"/>
    <b v="1"/>
  </r>
  <r>
    <n v="4844"/>
    <n v="1"/>
    <d v="2012-07-31T01:53:38"/>
    <d v="2012-09-29T01:53:00"/>
    <n v="12"/>
    <d v="2012-08-01T10:08:09"/>
    <n v="0"/>
    <n v="10.133333333333333"/>
    <n v="10"/>
    <x v="10"/>
    <n v="8.3333333333333329E-2"/>
    <n v="0.56619444444444444"/>
    <b v="1"/>
  </r>
  <r>
    <n v="4845"/>
    <n v="3"/>
    <d v="2012-07-31T05:09:29"/>
    <d v="2012-09-29T05:09:00"/>
    <n v="24"/>
    <d v="2012-08-03T10:33:27"/>
    <n v="0"/>
    <n v="10.55"/>
    <n v="11"/>
    <x v="14"/>
    <n v="4.1666666666666664E-2"/>
    <n v="0.18133000000000002"/>
    <b v="1"/>
  </r>
  <r>
    <n v="4846"/>
    <n v="11"/>
    <d v="2012-07-31T06:58:58"/>
    <d v="2012-09-29T06:58:00"/>
    <n v="1"/>
    <d v="2012-08-07T09:54:32"/>
    <n v="2"/>
    <n v="9.9"/>
    <n v="10"/>
    <x v="10"/>
    <n v="1"/>
    <n v="1"/>
    <b v="1"/>
  </r>
  <r>
    <n v="4847"/>
    <n v="3"/>
    <d v="2012-07-31T08:21:31"/>
    <d v="2012-09-29T08:21:00"/>
    <n v="24"/>
    <d v="2012-08-02T17:00:21"/>
    <n v="0"/>
    <n v="17"/>
    <n v="17"/>
    <x v="20"/>
    <n v="4.1666666666666664E-2"/>
    <n v="0.18133000000000002"/>
    <b v="1"/>
  </r>
  <r>
    <n v="4848"/>
    <n v="7"/>
    <d v="2012-07-31T09:57:08"/>
    <d v="2012-09-29T09:57:00"/>
    <n v="24"/>
    <d v="2012-08-03T13:48:08"/>
    <n v="0"/>
    <n v="13.8"/>
    <n v="14"/>
    <x v="7"/>
    <n v="4.1666666666666664E-2"/>
    <n v="1.2958049999999997"/>
    <b v="1"/>
  </r>
  <r>
    <n v="4849"/>
    <n v="1"/>
    <d v="2012-07-31T09:31:13"/>
    <d v="2012-08-03T15:31:00"/>
    <n v="8"/>
    <d v="2012-08-01T15:04:32"/>
    <n v="0"/>
    <n v="15.066666666666666"/>
    <n v="15"/>
    <x v="17"/>
    <n v="0.125"/>
    <n v="0.84929166666666667"/>
    <b v="1"/>
  </r>
  <r>
    <n v="4850"/>
    <n v="2"/>
    <d v="2012-07-31T10:22:15"/>
    <d v="2012-09-29T10:22:00"/>
    <n v="10"/>
    <d v="2012-08-01T12:01:08"/>
    <n v="0"/>
    <n v="12.016666666666667"/>
    <n v="12"/>
    <x v="8"/>
    <n v="0.1"/>
    <n v="0.84959999999999969"/>
    <b v="1"/>
  </r>
  <r>
    <n v="4851"/>
    <n v="1"/>
    <d v="2012-07-31T11:19:57"/>
    <d v="2012-08-02T21:19:07"/>
    <n v="12"/>
    <s v=""/>
    <n v="0"/>
    <s v="not cancelled"/>
    <s v="not cancelled"/>
    <x v="3"/>
    <n v="8.3333333333333329E-2"/>
    <n v="0.56619444444444444"/>
    <b v="0"/>
  </r>
  <r>
    <n v="4852"/>
    <n v="3"/>
    <d v="2012-07-31T11:54:23"/>
    <d v="2012-09-29T11:54:00"/>
    <n v="24"/>
    <d v="2012-08-02T12:43:44"/>
    <n v="0"/>
    <n v="12.716666666666667"/>
    <n v="13"/>
    <x v="11"/>
    <n v="4.1666666666666664E-2"/>
    <n v="0.18133000000000002"/>
    <b v="1"/>
  </r>
  <r>
    <n v="4853"/>
    <n v="2"/>
    <d v="2012-07-31T12:45:42"/>
    <d v="2012-09-29T12:45:00"/>
    <n v="10"/>
    <d v="2012-08-01T12:04:46"/>
    <n v="0"/>
    <n v="12.066666666666666"/>
    <n v="12"/>
    <x v="8"/>
    <n v="0.1"/>
    <n v="0.84959999999999969"/>
    <b v="1"/>
  </r>
  <r>
    <n v="4854"/>
    <n v="6"/>
    <d v="2012-07-31T12:18:53"/>
    <d v="2012-08-03T08:18:17"/>
    <n v="24"/>
    <s v=""/>
    <n v="0"/>
    <s v="not cancelled"/>
    <s v="not cancelled"/>
    <x v="3"/>
    <n v="4.1666666666666664E-2"/>
    <n v="0.35218749999999999"/>
    <b v="0"/>
  </r>
  <r>
    <n v="4855"/>
    <n v="1"/>
    <d v="2012-07-31T15:27:09"/>
    <d v="2012-08-03T01:26:11"/>
    <n v="8"/>
    <s v=""/>
    <n v="0"/>
    <s v="not cancelled"/>
    <s v="not cancelled"/>
    <x v="3"/>
    <n v="0.125"/>
    <n v="0.84929166666666667"/>
    <b v="0"/>
  </r>
  <r>
    <n v="4856"/>
    <n v="4"/>
    <d v="2012-07-31T18:11:14"/>
    <d v="2012-09-29T18:11:00"/>
    <n v="12"/>
    <d v="2012-08-02T17:12:03"/>
    <n v="0"/>
    <n v="17.2"/>
    <n v="17"/>
    <x v="20"/>
    <n v="8.3333333333333329E-2"/>
    <n v="1.448055119047619"/>
    <b v="1"/>
  </r>
  <r>
    <n v="4857"/>
    <n v="6"/>
    <d v="2012-07-31T20:01:31"/>
    <d v="2012-08-05T05:00:51"/>
    <n v="24"/>
    <s v=""/>
    <n v="0"/>
    <s v="not cancelled"/>
    <s v="not cancelled"/>
    <x v="3"/>
    <n v="4.1666666666666664E-2"/>
    <n v="0.35218749999999999"/>
    <b v="0"/>
  </r>
  <r>
    <n v="4858"/>
    <n v="1"/>
    <d v="2012-07-31T20:19:23"/>
    <d v="2012-09-29T20:19:00"/>
    <n v="12"/>
    <d v="2012-08-01T20:43:20"/>
    <n v="0"/>
    <n v="20.716666666666665"/>
    <n v="21"/>
    <x v="12"/>
    <n v="8.3333333333333329E-2"/>
    <n v="0.56619444444444444"/>
    <b v="1"/>
  </r>
  <r>
    <n v="4859"/>
    <n v="6"/>
    <d v="2012-07-31T20:19:22"/>
    <d v="2012-09-29T20:19:00"/>
    <n v="24"/>
    <d v="2012-08-11T12:23:19"/>
    <n v="0"/>
    <n v="12.383333333333333"/>
    <n v="12"/>
    <x v="8"/>
    <n v="4.1666666666666664E-2"/>
    <n v="0.35218749999999999"/>
    <b v="1"/>
  </r>
  <r>
    <n v="4860"/>
    <n v="1"/>
    <d v="2012-08-01T03:57:29"/>
    <d v="2012-09-30T03:57:00"/>
    <n v="8"/>
    <d v="2012-08-01T14:08:45"/>
    <n v="0"/>
    <n v="14.133333333333333"/>
    <n v="14"/>
    <x v="7"/>
    <n v="0.125"/>
    <n v="0.84929166666666667"/>
    <b v="1"/>
  </r>
  <r>
    <n v="4861"/>
    <n v="1"/>
    <d v="2012-08-01T03:02:18"/>
    <d v="2012-09-30T03:02:00"/>
    <n v="8"/>
    <d v="2012-08-01T15:00:40"/>
    <n v="0"/>
    <n v="15"/>
    <n v="15"/>
    <x v="17"/>
    <n v="0.125"/>
    <n v="0.84929166666666667"/>
    <b v="1"/>
  </r>
  <r>
    <n v="4862"/>
    <n v="5"/>
    <d v="2012-08-01T05:07:47"/>
    <d v="2012-09-30T05:07:00"/>
    <n v="24"/>
    <d v="2012-08-06T15:10:17"/>
    <n v="0"/>
    <n v="15.166666666666666"/>
    <n v="15"/>
    <x v="17"/>
    <n v="4.1666666666666664E-2"/>
    <n v="0.2815833333333333"/>
    <b v="1"/>
  </r>
  <r>
    <n v="4863"/>
    <n v="7"/>
    <d v="2012-08-01T06:36:51"/>
    <d v="2012-09-30T06:36:00"/>
    <n v="24"/>
    <d v="2012-08-07T09:37:17"/>
    <n v="0"/>
    <n v="9.6166666666666671"/>
    <n v="10"/>
    <x v="10"/>
    <n v="4.1666666666666664E-2"/>
    <n v="1.2958049999999997"/>
    <b v="1"/>
  </r>
  <r>
    <n v="4864"/>
    <n v="11"/>
    <d v="2012-08-01T08:21:26"/>
    <d v="2012-09-30T08:21:00"/>
    <n v="1"/>
    <d v="2012-08-08T10:28:27"/>
    <n v="1"/>
    <n v="10.466666666666667"/>
    <n v="10"/>
    <x v="10"/>
    <n v="1"/>
    <n v="1"/>
    <b v="1"/>
  </r>
  <r>
    <n v="4865"/>
    <n v="1"/>
    <d v="2012-08-01T08:58:03"/>
    <d v="2012-08-05T12:58:00"/>
    <n v="8"/>
    <d v="2012-08-01T12:04:37"/>
    <n v="0"/>
    <n v="12.066666666666666"/>
    <n v="12"/>
    <x v="8"/>
    <n v="0.125"/>
    <n v="0.84929166666666667"/>
    <b v="1"/>
  </r>
  <r>
    <n v="4866"/>
    <n v="5"/>
    <d v="2012-08-01T08:54:02"/>
    <d v="2012-08-04T15:53:06"/>
    <n v="24"/>
    <s v=""/>
    <n v="0"/>
    <s v="not cancelled"/>
    <s v="not cancelled"/>
    <x v="3"/>
    <n v="4.1666666666666664E-2"/>
    <n v="0.2815833333333333"/>
    <b v="0"/>
  </r>
  <r>
    <n v="4867"/>
    <n v="7"/>
    <d v="2012-08-01T09:36:21"/>
    <d v="2012-09-30T09:36:00"/>
    <n v="24"/>
    <d v="2012-08-04T15:42:30"/>
    <n v="0"/>
    <n v="15.7"/>
    <n v="16"/>
    <x v="5"/>
    <n v="4.1666666666666664E-2"/>
    <n v="1.2958049999999997"/>
    <b v="1"/>
  </r>
  <r>
    <n v="4868"/>
    <n v="6"/>
    <d v="2012-08-01T09:49:36"/>
    <d v="2012-08-04T05:49:00"/>
    <n v="24"/>
    <s v=""/>
    <n v="0"/>
    <s v="not cancelled"/>
    <s v="not cancelled"/>
    <x v="3"/>
    <n v="4.1666666666666664E-2"/>
    <n v="0.35218749999999999"/>
    <b v="0"/>
  </r>
  <r>
    <n v="4869"/>
    <n v="8"/>
    <d v="2012-08-01T09:48:39"/>
    <d v="2012-09-30T09:48:00"/>
    <n v="3"/>
    <d v="2012-08-04T21:56:22"/>
    <n v="0"/>
    <n v="21.933333333333334"/>
    <n v="22"/>
    <x v="9"/>
    <n v="0.33333333333333331"/>
    <n v="0.29998222222222221"/>
    <b v="1"/>
  </r>
  <r>
    <n v="4870"/>
    <n v="1"/>
    <d v="2012-08-01T10:12:32"/>
    <d v="2012-09-30T10:12:00"/>
    <n v="8"/>
    <d v="2012-08-02T16:20:16"/>
    <n v="0"/>
    <n v="16.333333333333332"/>
    <n v="16"/>
    <x v="5"/>
    <n v="0.125"/>
    <n v="0.84929166666666667"/>
    <b v="1"/>
  </r>
  <r>
    <n v="4871"/>
    <n v="3"/>
    <d v="2012-08-01T10:27:30"/>
    <d v="2012-09-30T10:27:00"/>
    <n v="24"/>
    <d v="2012-08-03T12:55:53"/>
    <n v="0"/>
    <n v="12.916666666666666"/>
    <n v="13"/>
    <x v="11"/>
    <n v="4.1666666666666664E-2"/>
    <n v="0.18133000000000002"/>
    <b v="1"/>
  </r>
  <r>
    <n v="4872"/>
    <n v="1"/>
    <d v="2012-08-01T12:46:26"/>
    <d v="2012-09-30T12:46:00"/>
    <n v="8"/>
    <d v="2012-08-02T09:37:39"/>
    <n v="0"/>
    <n v="9.6166666666666671"/>
    <n v="10"/>
    <x v="10"/>
    <n v="0.125"/>
    <n v="0.84929166666666667"/>
    <b v="1"/>
  </r>
  <r>
    <n v="4873"/>
    <n v="6"/>
    <d v="2012-08-01T12:52:30"/>
    <d v="2012-09-30T12:52:00"/>
    <n v="24"/>
    <d v="2012-08-07T09:40:07"/>
    <n v="0"/>
    <n v="9.6666666666666661"/>
    <n v="10"/>
    <x v="10"/>
    <n v="4.1666666666666664E-2"/>
    <n v="0.35218749999999999"/>
    <b v="1"/>
  </r>
  <r>
    <n v="4874"/>
    <n v="2"/>
    <d v="2012-08-01T13:06:12"/>
    <d v="2012-08-05T00:06:02"/>
    <n v="10"/>
    <s v=""/>
    <n v="0"/>
    <s v="not cancelled"/>
    <s v="not cancelled"/>
    <x v="3"/>
    <n v="0.1"/>
    <n v="0.84959999999999969"/>
    <b v="0"/>
  </r>
  <r>
    <n v="4875"/>
    <n v="3"/>
    <d v="2012-08-01T13:50:36"/>
    <d v="2012-08-03T16:50:11"/>
    <n v="24"/>
    <s v=""/>
    <n v="0"/>
    <s v="not cancelled"/>
    <s v="not cancelled"/>
    <x v="3"/>
    <n v="4.1666666666666664E-2"/>
    <n v="0.18133000000000002"/>
    <b v="0"/>
  </r>
  <r>
    <n v="4876"/>
    <n v="10"/>
    <d v="2012-08-01T15:18:17"/>
    <d v="2012-08-04T13:17:23"/>
    <n v="1"/>
    <s v=""/>
    <n v="4"/>
    <s v="not cancelled"/>
    <s v="not cancelled"/>
    <x v="3"/>
    <n v="1"/>
    <n v="2.5716000000000001"/>
    <b v="0"/>
  </r>
  <r>
    <n v="4877"/>
    <n v="1"/>
    <d v="2012-08-01T16:15:44"/>
    <d v="2012-09-30T16:15:00"/>
    <n v="8"/>
    <d v="2012-08-02T13:25:27"/>
    <n v="0"/>
    <n v="13.416666666666666"/>
    <n v="13"/>
    <x v="11"/>
    <n v="0.125"/>
    <n v="0.84929166666666667"/>
    <b v="1"/>
  </r>
  <r>
    <n v="4878"/>
    <n v="1"/>
    <d v="2012-08-01T16:25:45"/>
    <d v="2012-09-30T16:25:00"/>
    <n v="8"/>
    <d v="2012-08-02T13:30:44"/>
    <n v="0"/>
    <n v="13.5"/>
    <n v="14"/>
    <x v="7"/>
    <n v="0.125"/>
    <n v="0.84929166666666667"/>
    <b v="1"/>
  </r>
  <r>
    <n v="4879"/>
    <n v="1"/>
    <d v="2012-08-01T16:05:33"/>
    <d v="2012-09-30T16:05:00"/>
    <n v="8"/>
    <d v="2012-08-02T11:03:10"/>
    <n v="0"/>
    <n v="11.05"/>
    <n v="11"/>
    <x v="14"/>
    <n v="0.125"/>
    <n v="0.84929166666666667"/>
    <b v="1"/>
  </r>
  <r>
    <n v="4880"/>
    <n v="1"/>
    <d v="2012-08-01T16:16:22"/>
    <d v="2012-09-30T16:16:00"/>
    <n v="8"/>
    <d v="2012-08-02T07:40:11"/>
    <n v="0"/>
    <n v="7.666666666666667"/>
    <n v="8"/>
    <x v="13"/>
    <n v="0.125"/>
    <n v="0.84929166666666667"/>
    <b v="1"/>
  </r>
  <r>
    <n v="4881"/>
    <n v="5"/>
    <d v="2012-08-01T17:31:31"/>
    <d v="2012-09-30T17:31:00"/>
    <n v="24"/>
    <d v="2012-08-05T17:28:38"/>
    <n v="0"/>
    <n v="17.466666666666665"/>
    <n v="17"/>
    <x v="20"/>
    <n v="4.1666666666666664E-2"/>
    <n v="0.2815833333333333"/>
    <b v="1"/>
  </r>
  <r>
    <n v="4882"/>
    <n v="3"/>
    <d v="2012-08-01T17:29:00"/>
    <d v="2012-09-30T17:29:00"/>
    <n v="24"/>
    <d v="2012-08-04T14:13:03"/>
    <n v="0"/>
    <n v="14.216666666666667"/>
    <n v="14"/>
    <x v="7"/>
    <n v="4.1666666666666664E-2"/>
    <n v="0.18133000000000002"/>
    <b v="1"/>
  </r>
  <r>
    <n v="4883"/>
    <n v="2"/>
    <d v="2012-08-01T17:06:57"/>
    <d v="2012-08-05T07:06:42"/>
    <n v="10"/>
    <s v=""/>
    <n v="0"/>
    <s v="not cancelled"/>
    <s v="not cancelled"/>
    <x v="3"/>
    <n v="0.1"/>
    <n v="0.84959999999999969"/>
    <b v="0"/>
  </r>
  <r>
    <n v="4884"/>
    <n v="1"/>
    <d v="2012-08-01T18:00:29"/>
    <d v="2012-09-30T18:00:00"/>
    <n v="8"/>
    <d v="2012-08-02T00:54:35"/>
    <n v="0"/>
    <n v="0.9"/>
    <n v="1"/>
    <x v="23"/>
    <n v="0.125"/>
    <n v="0.84929166666666667"/>
    <b v="1"/>
  </r>
  <r>
    <n v="4885"/>
    <n v="2"/>
    <d v="2012-08-01T19:43:08"/>
    <d v="2012-09-30T19:43:00"/>
    <n v="10"/>
    <d v="2012-08-02T08:07:25"/>
    <n v="0"/>
    <n v="8.1166666666666671"/>
    <n v="8"/>
    <x v="13"/>
    <n v="0.1"/>
    <n v="0.84959999999999969"/>
    <b v="1"/>
  </r>
  <r>
    <n v="4886"/>
    <n v="4"/>
    <d v="2012-08-01T19:26:42"/>
    <d v="2012-09-30T19:26:00"/>
    <n v="12"/>
    <d v="2012-08-04T08:25:56"/>
    <n v="0"/>
    <n v="8.4166666666666661"/>
    <n v="8"/>
    <x v="13"/>
    <n v="8.3333333333333329E-2"/>
    <n v="1.448055119047619"/>
    <b v="1"/>
  </r>
  <r>
    <n v="4887"/>
    <n v="1"/>
    <d v="2012-08-02T00:01:57"/>
    <d v="2012-10-01T00:01:00"/>
    <n v="8"/>
    <d v="2012-08-03T10:37:31"/>
    <n v="0"/>
    <n v="10.616666666666667"/>
    <n v="11"/>
    <x v="14"/>
    <n v="0.125"/>
    <n v="0.84929166666666667"/>
    <b v="1"/>
  </r>
  <r>
    <n v="4888"/>
    <n v="7"/>
    <d v="2012-08-02T01:04:29"/>
    <d v="2012-10-01T01:04:00"/>
    <n v="24"/>
    <d v="2012-08-07T06:57:46"/>
    <n v="0"/>
    <n v="6.95"/>
    <n v="7"/>
    <x v="18"/>
    <n v="4.1666666666666664E-2"/>
    <n v="1.2958049999999997"/>
    <b v="1"/>
  </r>
  <r>
    <n v="4889"/>
    <n v="6"/>
    <d v="2012-08-02T04:11:53"/>
    <d v="2012-10-01T04:11:00"/>
    <n v="24"/>
    <d v="2012-08-03T21:49:15"/>
    <n v="0"/>
    <n v="21.816666666666666"/>
    <n v="22"/>
    <x v="9"/>
    <n v="4.1666666666666664E-2"/>
    <n v="0.35218749999999999"/>
    <b v="1"/>
  </r>
  <r>
    <n v="4890"/>
    <n v="1"/>
    <d v="2012-08-02T04:28:09"/>
    <d v="2012-10-01T04:28:00"/>
    <n v="8"/>
    <d v="2012-08-03T12:20:42"/>
    <n v="0"/>
    <n v="12.333333333333334"/>
    <n v="12"/>
    <x v="8"/>
    <n v="0.125"/>
    <n v="0.84929166666666667"/>
    <b v="1"/>
  </r>
  <r>
    <n v="4891"/>
    <n v="10"/>
    <d v="2012-08-02T06:15:18"/>
    <d v="2012-10-01T06:15:00"/>
    <n v="1"/>
    <d v="2012-08-09T09:48:27"/>
    <n v="4"/>
    <n v="9.8000000000000007"/>
    <n v="10"/>
    <x v="10"/>
    <n v="1"/>
    <n v="2.5716000000000001"/>
    <b v="1"/>
  </r>
  <r>
    <n v="4892"/>
    <n v="1"/>
    <d v="2012-08-02T06:21:00"/>
    <d v="2012-10-01T06:21:00"/>
    <n v="12"/>
    <d v="2012-08-03T13:28:16"/>
    <n v="0"/>
    <n v="13.466666666666667"/>
    <n v="13"/>
    <x v="11"/>
    <n v="8.3333333333333329E-2"/>
    <n v="0.56619444444444444"/>
    <b v="1"/>
  </r>
  <r>
    <n v="4893"/>
    <n v="1"/>
    <d v="2012-08-02T07:55:37"/>
    <d v="2012-10-01T07:55:00"/>
    <n v="12"/>
    <d v="2012-08-03T17:55:14"/>
    <n v="0"/>
    <n v="17.916666666666668"/>
    <n v="18"/>
    <x v="1"/>
    <n v="8.3333333333333329E-2"/>
    <n v="0.56619444444444444"/>
    <b v="1"/>
  </r>
  <r>
    <n v="4894"/>
    <n v="7"/>
    <d v="2012-08-02T07:46:13"/>
    <d v="2012-10-01T07:46:00"/>
    <n v="24"/>
    <d v="2012-08-08T09:36:22"/>
    <n v="0"/>
    <n v="9.6"/>
    <n v="10"/>
    <x v="10"/>
    <n v="4.1666666666666664E-2"/>
    <n v="1.2958049999999997"/>
    <b v="1"/>
  </r>
  <r>
    <n v="4895"/>
    <n v="3"/>
    <d v="2012-08-02T08:00:25"/>
    <d v="2012-10-01T08:00:00"/>
    <n v="24"/>
    <d v="2012-08-04T13:45:12"/>
    <n v="0"/>
    <n v="13.75"/>
    <n v="14"/>
    <x v="7"/>
    <n v="4.1666666666666664E-2"/>
    <n v="0.18133000000000002"/>
    <b v="1"/>
  </r>
  <r>
    <n v="4896"/>
    <n v="5"/>
    <d v="2012-08-02T08:40:14"/>
    <d v="2012-08-05T04:39:36"/>
    <n v="24"/>
    <s v=""/>
    <n v="0"/>
    <s v="not cancelled"/>
    <s v="not cancelled"/>
    <x v="3"/>
    <n v="4.1666666666666664E-2"/>
    <n v="0.2815833333333333"/>
    <b v="0"/>
  </r>
  <r>
    <n v="4897"/>
    <n v="1"/>
    <d v="2012-08-02T08:27:07"/>
    <d v="2012-10-01T08:27:00"/>
    <n v="8"/>
    <d v="2012-08-03T11:41:41"/>
    <n v="0"/>
    <n v="11.683333333333334"/>
    <n v="12"/>
    <x v="8"/>
    <n v="0.125"/>
    <n v="0.84929166666666667"/>
    <b v="1"/>
  </r>
  <r>
    <n v="4898"/>
    <n v="5"/>
    <d v="2012-08-02T08:23:02"/>
    <d v="2012-10-01T08:23:00"/>
    <n v="24"/>
    <d v="2012-08-04T11:23:02"/>
    <n v="0"/>
    <n v="11.383333333333333"/>
    <n v="11"/>
    <x v="14"/>
    <n v="4.1666666666666664E-2"/>
    <n v="0.2815833333333333"/>
    <b v="1"/>
  </r>
  <r>
    <n v="4899"/>
    <n v="4"/>
    <d v="2012-08-02T10:29:14"/>
    <d v="2012-10-01T10:29:00"/>
    <n v="12"/>
    <d v="2012-08-05T16:04:43"/>
    <n v="0"/>
    <n v="16.066666666666666"/>
    <n v="16"/>
    <x v="5"/>
    <n v="8.3333333333333329E-2"/>
    <n v="1.448055119047619"/>
    <b v="1"/>
  </r>
  <r>
    <n v="4900"/>
    <n v="3"/>
    <d v="2012-08-02T10:21:18"/>
    <d v="2012-10-01T10:21:00"/>
    <n v="24"/>
    <d v="2012-08-04T13:01:19"/>
    <n v="0"/>
    <n v="13.016666666666667"/>
    <n v="13"/>
    <x v="11"/>
    <n v="4.1666666666666664E-2"/>
    <n v="0.18133000000000002"/>
    <b v="1"/>
  </r>
  <r>
    <n v="4901"/>
    <n v="5"/>
    <d v="2012-08-02T10:57:35"/>
    <d v="2012-10-01T10:57:00"/>
    <n v="24"/>
    <d v="2012-08-06T09:10:43"/>
    <n v="0"/>
    <n v="9.1666666666666661"/>
    <n v="9"/>
    <x v="4"/>
    <n v="4.1666666666666664E-2"/>
    <n v="0.2815833333333333"/>
    <b v="1"/>
  </r>
  <r>
    <n v="4902"/>
    <n v="1"/>
    <d v="2012-08-02T11:03:52"/>
    <d v="2012-10-01T11:03:00"/>
    <n v="8"/>
    <d v="2012-08-03T11:44:03"/>
    <n v="0"/>
    <n v="11.733333333333333"/>
    <n v="12"/>
    <x v="8"/>
    <n v="0.125"/>
    <n v="0.84929166666666667"/>
    <b v="1"/>
  </r>
  <r>
    <n v="4903"/>
    <n v="6"/>
    <d v="2012-08-02T11:40:19"/>
    <d v="2012-08-06T16:39:29"/>
    <n v="24"/>
    <s v=""/>
    <n v="0"/>
    <s v="not cancelled"/>
    <s v="not cancelled"/>
    <x v="3"/>
    <n v="4.1666666666666664E-2"/>
    <n v="0.35218749999999999"/>
    <b v="0"/>
  </r>
  <r>
    <n v="4904"/>
    <n v="1"/>
    <d v="2012-08-02T12:19:04"/>
    <d v="2012-10-01T12:19:00"/>
    <n v="8"/>
    <d v="2012-08-03T15:09:12"/>
    <n v="0"/>
    <n v="15.15"/>
    <n v="15"/>
    <x v="17"/>
    <n v="0.125"/>
    <n v="0.84929166666666667"/>
    <b v="1"/>
  </r>
  <r>
    <n v="4905"/>
    <n v="7"/>
    <d v="2012-08-02T12:03:07"/>
    <d v="2012-10-01T12:03:00"/>
    <n v="24"/>
    <d v="2012-09-12T11:54:10"/>
    <n v="1"/>
    <n v="11.9"/>
    <n v="12"/>
    <x v="8"/>
    <n v="4.1666666666666664E-2"/>
    <n v="1.2958049999999997"/>
    <b v="1"/>
  </r>
  <r>
    <n v="4906"/>
    <n v="1"/>
    <d v="2012-08-02T13:47:10"/>
    <d v="2012-10-01T13:47:00"/>
    <n v="12"/>
    <d v="2012-08-03T11:53:04"/>
    <n v="0"/>
    <n v="11.883333333333333"/>
    <n v="12"/>
    <x v="8"/>
    <n v="8.3333333333333329E-2"/>
    <n v="0.56619444444444444"/>
    <b v="1"/>
  </r>
  <r>
    <n v="4907"/>
    <n v="1"/>
    <d v="2012-08-02T13:03:24"/>
    <d v="2012-10-01T13:03:00"/>
    <n v="12"/>
    <d v="2012-08-03T07:47:28"/>
    <n v="0"/>
    <n v="7.7833333333333332"/>
    <n v="8"/>
    <x v="13"/>
    <n v="8.3333333333333329E-2"/>
    <n v="0.56619444444444444"/>
    <b v="1"/>
  </r>
  <r>
    <n v="4908"/>
    <n v="1"/>
    <d v="2012-08-02T14:41:08"/>
    <d v="2012-08-07T01:41:00"/>
    <n v="12"/>
    <d v="2012-08-03T09:09:41"/>
    <n v="0"/>
    <n v="9.15"/>
    <n v="9"/>
    <x v="4"/>
    <n v="8.3333333333333329E-2"/>
    <n v="0.56619444444444444"/>
    <b v="1"/>
  </r>
  <r>
    <n v="4909"/>
    <n v="1"/>
    <d v="2012-08-02T15:45:52"/>
    <d v="2012-10-01T15:45:00"/>
    <n v="12"/>
    <d v="2012-08-03T20:04:06"/>
    <n v="0"/>
    <n v="20.066666666666666"/>
    <n v="20"/>
    <x v="15"/>
    <n v="8.3333333333333329E-2"/>
    <n v="0.56619444444444444"/>
    <b v="1"/>
  </r>
  <r>
    <n v="4910"/>
    <n v="3"/>
    <d v="2012-08-02T17:51:36"/>
    <d v="2012-10-01T17:51:00"/>
    <n v="24"/>
    <d v="2012-08-05T13:33:53"/>
    <n v="0"/>
    <n v="13.55"/>
    <n v="14"/>
    <x v="7"/>
    <n v="4.1666666666666664E-2"/>
    <n v="0.18133000000000002"/>
    <b v="1"/>
  </r>
  <r>
    <n v="4911"/>
    <n v="1"/>
    <d v="2012-08-02T18:19:35"/>
    <d v="2012-10-01T18:19:00"/>
    <n v="12"/>
    <d v="2012-08-03T10:44:41"/>
    <n v="0"/>
    <n v="10.733333333333333"/>
    <n v="11"/>
    <x v="14"/>
    <n v="8.3333333333333329E-2"/>
    <n v="0.56619444444444444"/>
    <b v="1"/>
  </r>
  <r>
    <n v="4912"/>
    <n v="7"/>
    <d v="2012-08-02T19:22:31"/>
    <d v="2012-10-01T19:22:00"/>
    <n v="24"/>
    <d v="2012-08-11T08:04:03"/>
    <n v="0"/>
    <n v="8.0666666666666664"/>
    <n v="8"/>
    <x v="13"/>
    <n v="4.1666666666666664E-2"/>
    <n v="1.2958049999999997"/>
    <b v="1"/>
  </r>
  <r>
    <n v="4913"/>
    <n v="5"/>
    <d v="2012-08-02T20:51:09"/>
    <d v="2012-10-01T20:51:00"/>
    <n v="24"/>
    <d v="2012-08-06T06:58:53"/>
    <n v="0"/>
    <n v="6.9666666666666668"/>
    <n v="7"/>
    <x v="18"/>
    <n v="4.1666666666666664E-2"/>
    <n v="0.2815833333333333"/>
    <b v="1"/>
  </r>
  <r>
    <n v="4914"/>
    <n v="10"/>
    <d v="2012-08-02T22:33:59"/>
    <d v="2012-10-01T22:33:00"/>
    <n v="1"/>
    <d v="2012-08-09T15:32:10"/>
    <n v="4"/>
    <n v="15.533333333333333"/>
    <n v="16"/>
    <x v="5"/>
    <n v="1"/>
    <n v="2.5716000000000001"/>
    <b v="1"/>
  </r>
  <r>
    <n v="4915"/>
    <n v="10"/>
    <d v="2012-08-02T22:58:20"/>
    <d v="2012-10-01T22:58:00"/>
    <n v="1"/>
    <d v="2012-08-10T09:58:32"/>
    <n v="7"/>
    <n v="9.9666666666666668"/>
    <n v="10"/>
    <x v="10"/>
    <n v="1"/>
    <n v="2.5716000000000001"/>
    <b v="1"/>
  </r>
  <r>
    <n v="4916"/>
    <n v="5"/>
    <d v="2012-08-02T22:15:25"/>
    <d v="2012-10-01T22:15:00"/>
    <n v="24"/>
    <d v="2012-08-04T21:29:39"/>
    <n v="0"/>
    <n v="21.483333333333334"/>
    <n v="21"/>
    <x v="12"/>
    <n v="4.1666666666666664E-2"/>
    <n v="0.2815833333333333"/>
    <b v="1"/>
  </r>
  <r>
    <n v="4917"/>
    <n v="1"/>
    <d v="2012-08-03T00:29:42"/>
    <d v="2012-10-02T00:29:00"/>
    <n v="8"/>
    <d v="2012-08-03T14:31:28"/>
    <n v="0"/>
    <n v="14.516666666666667"/>
    <n v="15"/>
    <x v="17"/>
    <n v="0.125"/>
    <n v="0.84929166666666667"/>
    <b v="1"/>
  </r>
  <r>
    <n v="4918"/>
    <n v="6"/>
    <d v="2012-08-03T00:17:52"/>
    <d v="2012-10-02T00:17:00"/>
    <n v="24"/>
    <d v="2012-08-08T14:36:30"/>
    <n v="0"/>
    <n v="14.6"/>
    <n v="15"/>
    <x v="17"/>
    <n v="4.1666666666666664E-2"/>
    <n v="0.35218749999999999"/>
    <b v="1"/>
  </r>
  <r>
    <n v="4919"/>
    <n v="1"/>
    <d v="2012-08-03T00:16:31"/>
    <d v="2012-08-05T01:16:02"/>
    <n v="8"/>
    <s v=""/>
    <n v="0"/>
    <s v="not cancelled"/>
    <s v="not cancelled"/>
    <x v="3"/>
    <n v="0.125"/>
    <n v="0.84929166666666667"/>
    <b v="0"/>
  </r>
  <r>
    <n v="4920"/>
    <n v="5"/>
    <d v="2012-08-03T03:03:42"/>
    <d v="2012-10-02T03:03:00"/>
    <n v="24"/>
    <d v="2012-08-06T07:52:59"/>
    <n v="0"/>
    <n v="7.8666666666666671"/>
    <n v="8"/>
    <x v="13"/>
    <n v="4.1666666666666664E-2"/>
    <n v="0.2815833333333333"/>
    <b v="1"/>
  </r>
  <r>
    <n v="4921"/>
    <n v="6"/>
    <d v="2012-08-03T03:48:23"/>
    <d v="2012-10-02T03:48:00"/>
    <n v="24"/>
    <d v="2012-08-21T15:46:15"/>
    <n v="0"/>
    <n v="15.766666666666667"/>
    <n v="16"/>
    <x v="5"/>
    <n v="4.1666666666666664E-2"/>
    <n v="0.35218749999999999"/>
    <b v="1"/>
  </r>
  <r>
    <n v="4922"/>
    <n v="1"/>
    <d v="2012-08-03T04:21:12"/>
    <d v="2012-10-02T04:21:00"/>
    <n v="8"/>
    <d v="2012-08-03T21:38:56"/>
    <n v="0"/>
    <n v="21.633333333333333"/>
    <n v="22"/>
    <x v="9"/>
    <n v="0.125"/>
    <n v="0.84929166666666667"/>
    <b v="1"/>
  </r>
  <r>
    <n v="4923"/>
    <n v="1"/>
    <d v="2012-08-03T08:05:31"/>
    <d v="2012-10-02T08:05:00"/>
    <n v="8"/>
    <d v="2012-08-04T08:57:14"/>
    <n v="0"/>
    <n v="8.9499999999999993"/>
    <n v="9"/>
    <x v="4"/>
    <n v="0.125"/>
    <n v="0.84929166666666667"/>
    <b v="1"/>
  </r>
  <r>
    <n v="4924"/>
    <n v="1"/>
    <d v="2012-08-03T09:04:50"/>
    <d v="2012-10-02T09:04:00"/>
    <n v="8"/>
    <d v="2012-08-04T15:55:37"/>
    <n v="0"/>
    <n v="15.916666666666666"/>
    <n v="16"/>
    <x v="5"/>
    <n v="0.125"/>
    <n v="0.84929166666666667"/>
    <b v="1"/>
  </r>
  <r>
    <n v="4925"/>
    <n v="7"/>
    <d v="2012-08-03T09:09:55"/>
    <d v="2012-10-02T09:09:00"/>
    <n v="24"/>
    <d v="2012-08-06T09:19:26"/>
    <n v="0"/>
    <n v="9.3166666666666664"/>
    <n v="9"/>
    <x v="4"/>
    <n v="4.1666666666666664E-2"/>
    <n v="1.2958049999999997"/>
    <b v="1"/>
  </r>
  <r>
    <n v="4926"/>
    <n v="1"/>
    <d v="2012-08-03T13:39:03"/>
    <d v="2012-10-02T13:39:00"/>
    <n v="12"/>
    <d v="2012-08-04T11:19:11"/>
    <n v="0"/>
    <n v="11.316666666666666"/>
    <n v="11"/>
    <x v="14"/>
    <n v="8.3333333333333329E-2"/>
    <n v="0.56619444444444444"/>
    <b v="1"/>
  </r>
  <r>
    <n v="4927"/>
    <n v="4"/>
    <d v="2012-08-03T13:54:11"/>
    <d v="2012-10-02T13:54:00"/>
    <n v="12"/>
    <d v="2012-08-06T10:31:08"/>
    <n v="0"/>
    <n v="10.516666666666667"/>
    <n v="11"/>
    <x v="14"/>
    <n v="8.3333333333333329E-2"/>
    <n v="1.448055119047619"/>
    <b v="1"/>
  </r>
  <r>
    <n v="4928"/>
    <n v="1"/>
    <d v="2012-08-03T15:31:28"/>
    <d v="2012-10-02T15:31:00"/>
    <n v="8"/>
    <d v="2012-08-04T17:34:33"/>
    <n v="0"/>
    <n v="17.566666666666666"/>
    <n v="18"/>
    <x v="1"/>
    <n v="0.125"/>
    <n v="0.84929166666666667"/>
    <b v="1"/>
  </r>
  <r>
    <n v="4929"/>
    <n v="6"/>
    <d v="2012-08-03T16:18:42"/>
    <d v="2012-10-02T16:18:00"/>
    <n v="24"/>
    <d v="2012-08-15T09:46:11"/>
    <n v="0"/>
    <n v="9.7666666666666675"/>
    <n v="10"/>
    <x v="10"/>
    <n v="4.1666666666666664E-2"/>
    <n v="0.35218749999999999"/>
    <b v="1"/>
  </r>
  <r>
    <n v="4930"/>
    <n v="1"/>
    <d v="2012-08-03T16:20:34"/>
    <d v="2012-10-02T16:20:00"/>
    <n v="12"/>
    <d v="2012-08-04T18:32:37"/>
    <n v="0"/>
    <n v="18.533333333333335"/>
    <n v="19"/>
    <x v="6"/>
    <n v="8.3333333333333329E-2"/>
    <n v="0.56619444444444444"/>
    <b v="1"/>
  </r>
  <r>
    <n v="4931"/>
    <n v="4"/>
    <d v="2012-08-03T16:13:57"/>
    <d v="2012-10-02T16:13:00"/>
    <n v="12"/>
    <d v="2012-08-06T11:15:55"/>
    <n v="0"/>
    <n v="11.25"/>
    <n v="11"/>
    <x v="14"/>
    <n v="8.3333333333333329E-2"/>
    <n v="1.448055119047619"/>
    <b v="1"/>
  </r>
  <r>
    <n v="4932"/>
    <n v="7"/>
    <d v="2012-08-03T17:43:51"/>
    <d v="2012-10-02T17:43:00"/>
    <n v="24"/>
    <d v="2012-08-13T17:33:24"/>
    <n v="0"/>
    <n v="17.55"/>
    <n v="18"/>
    <x v="1"/>
    <n v="4.1666666666666664E-2"/>
    <n v="1.2958049999999997"/>
    <b v="1"/>
  </r>
  <r>
    <n v="4933"/>
    <n v="8"/>
    <d v="2012-08-03T18:48:02"/>
    <d v="2012-10-02T18:48:00"/>
    <n v="3"/>
    <d v="2012-08-08T14:09:28"/>
    <n v="0"/>
    <n v="14.15"/>
    <n v="14"/>
    <x v="7"/>
    <n v="0.33333333333333331"/>
    <n v="0.29998222222222221"/>
    <b v="1"/>
  </r>
  <r>
    <n v="4934"/>
    <n v="11"/>
    <d v="2012-08-03T21:43:18"/>
    <d v="2012-10-02T21:43:00"/>
    <n v="1"/>
    <d v="2012-08-10T12:23:23"/>
    <n v="5"/>
    <n v="12.383333333333333"/>
    <n v="12"/>
    <x v="8"/>
    <n v="1"/>
    <n v="1"/>
    <b v="1"/>
  </r>
  <r>
    <n v="4935"/>
    <n v="3"/>
    <d v="2012-08-03T21:38:24"/>
    <d v="2012-10-02T21:38:00"/>
    <n v="24"/>
    <d v="2012-08-05T14:16:33"/>
    <n v="0"/>
    <n v="14.266666666666667"/>
    <n v="14"/>
    <x v="7"/>
    <n v="4.1666666666666664E-2"/>
    <n v="0.18133000000000002"/>
    <b v="1"/>
  </r>
  <r>
    <n v="4936"/>
    <n v="1"/>
    <d v="2012-08-04T00:49:20"/>
    <d v="2012-10-03T00:49:00"/>
    <n v="8"/>
    <d v="2012-08-04T14:00:47"/>
    <n v="0"/>
    <n v="14"/>
    <n v="14"/>
    <x v="7"/>
    <n v="0.125"/>
    <n v="0.84929166666666667"/>
    <b v="1"/>
  </r>
  <r>
    <n v="4937"/>
    <n v="6"/>
    <d v="2012-08-04T00:23:17"/>
    <d v="2012-10-03T00:23:00"/>
    <n v="24"/>
    <d v="2012-08-15T00:08:21"/>
    <n v="0"/>
    <n v="0.13333333333333333"/>
    <n v="0"/>
    <x v="2"/>
    <n v="4.1666666666666664E-2"/>
    <n v="0.35218749999999999"/>
    <b v="1"/>
  </r>
  <r>
    <n v="4938"/>
    <n v="1"/>
    <d v="2012-08-04T01:28:51"/>
    <d v="2012-08-07T03:28:00"/>
    <n v="8"/>
    <d v="2012-08-04T18:00:21"/>
    <n v="0"/>
    <n v="18"/>
    <n v="18"/>
    <x v="1"/>
    <n v="0.125"/>
    <n v="0.84929166666666667"/>
    <b v="1"/>
  </r>
  <r>
    <n v="4939"/>
    <n v="1"/>
    <d v="2012-08-04T04:52:32"/>
    <d v="2012-08-06T23:52:00"/>
    <n v="8"/>
    <d v="2012-08-05T10:07:12"/>
    <n v="0"/>
    <n v="10.116666666666667"/>
    <n v="10"/>
    <x v="10"/>
    <n v="0.125"/>
    <n v="0.84929166666666667"/>
    <b v="1"/>
  </r>
  <r>
    <n v="4940"/>
    <n v="7"/>
    <d v="2012-08-04T07:30:45"/>
    <d v="2012-10-03T07:30:00"/>
    <n v="24"/>
    <d v="2012-08-11T17:30:31"/>
    <n v="0"/>
    <n v="17.5"/>
    <n v="18"/>
    <x v="1"/>
    <n v="4.1666666666666664E-2"/>
    <n v="1.2958049999999997"/>
    <b v="1"/>
  </r>
  <r>
    <n v="4941"/>
    <n v="1"/>
    <d v="2012-08-04T08:24:19"/>
    <d v="2012-10-03T08:24:00"/>
    <n v="8"/>
    <d v="2012-08-05T11:10:04"/>
    <n v="0"/>
    <n v="11.166666666666666"/>
    <n v="11"/>
    <x v="14"/>
    <n v="0.125"/>
    <n v="0.84929166666666667"/>
    <b v="1"/>
  </r>
  <r>
    <n v="4942"/>
    <n v="1"/>
    <d v="2012-08-04T09:02:06"/>
    <d v="2012-10-03T09:02:00"/>
    <n v="8"/>
    <d v="2012-08-04T12:27:38"/>
    <n v="0"/>
    <n v="12.45"/>
    <n v="12"/>
    <x v="8"/>
    <n v="0.125"/>
    <n v="0.84929166666666667"/>
    <b v="1"/>
  </r>
  <r>
    <n v="4943"/>
    <n v="3"/>
    <d v="2012-08-04T09:02:18"/>
    <d v="2012-10-03T09:02:00"/>
    <n v="24"/>
    <d v="2012-08-05T11:14:14"/>
    <n v="0"/>
    <n v="11.233333333333333"/>
    <n v="11"/>
    <x v="14"/>
    <n v="4.1666666666666664E-2"/>
    <n v="0.18133000000000002"/>
    <b v="1"/>
  </r>
  <r>
    <n v="4944"/>
    <n v="3"/>
    <d v="2012-08-04T10:11:11"/>
    <d v="2012-08-07T18:11:00"/>
    <n v="24"/>
    <d v="2012-08-06T17:43:17"/>
    <n v="0"/>
    <n v="17.716666666666665"/>
    <n v="18"/>
    <x v="1"/>
    <n v="4.1666666666666664E-2"/>
    <n v="0.18133000000000002"/>
    <b v="1"/>
  </r>
  <r>
    <n v="4945"/>
    <n v="4"/>
    <d v="2012-08-04T10:18:37"/>
    <d v="2012-10-03T10:18:00"/>
    <n v="12"/>
    <d v="2012-08-07T12:43:23"/>
    <n v="0"/>
    <n v="12.716666666666667"/>
    <n v="13"/>
    <x v="11"/>
    <n v="8.3333333333333329E-2"/>
    <n v="1.448055119047619"/>
    <b v="1"/>
  </r>
  <r>
    <n v="4946"/>
    <n v="1"/>
    <d v="2012-08-04T11:25:22"/>
    <d v="2012-10-03T11:25:00"/>
    <n v="8"/>
    <d v="2012-08-04T19:19:52"/>
    <n v="0"/>
    <n v="19.316666666666666"/>
    <n v="19"/>
    <x v="6"/>
    <n v="0.125"/>
    <n v="0.84929166666666667"/>
    <b v="1"/>
  </r>
  <r>
    <n v="4947"/>
    <n v="1"/>
    <d v="2012-08-04T12:27:17"/>
    <d v="2012-10-03T12:27:00"/>
    <n v="8"/>
    <d v="2012-08-04T17:05:03"/>
    <n v="0"/>
    <n v="17.083333333333332"/>
    <n v="17"/>
    <x v="20"/>
    <n v="0.125"/>
    <n v="0.84929166666666667"/>
    <b v="1"/>
  </r>
  <r>
    <n v="4948"/>
    <n v="1"/>
    <d v="2012-08-04T12:30:22"/>
    <d v="2012-10-03T12:30:00"/>
    <n v="8"/>
    <d v="2012-08-04T14:39:31"/>
    <n v="0"/>
    <n v="14.65"/>
    <n v="15"/>
    <x v="17"/>
    <n v="0.125"/>
    <n v="0.84929166666666667"/>
    <b v="1"/>
  </r>
  <r>
    <n v="4949"/>
    <n v="1"/>
    <d v="2012-08-04T14:30:35"/>
    <d v="2012-10-03T14:30:00"/>
    <n v="12"/>
    <d v="2012-08-05T10:35:42"/>
    <n v="0"/>
    <n v="10.583333333333334"/>
    <n v="11"/>
    <x v="14"/>
    <n v="8.3333333333333329E-2"/>
    <n v="0.56619444444444444"/>
    <b v="1"/>
  </r>
  <r>
    <n v="4950"/>
    <n v="1"/>
    <d v="2012-08-04T14:24:20"/>
    <d v="2012-10-03T14:24:00"/>
    <n v="8"/>
    <d v="2012-08-05T13:00:30"/>
    <n v="0"/>
    <n v="13"/>
    <n v="13"/>
    <x v="11"/>
    <n v="0.125"/>
    <n v="0.84929166666666667"/>
    <b v="1"/>
  </r>
  <r>
    <n v="4951"/>
    <n v="1"/>
    <d v="2012-08-04T14:16:37"/>
    <d v="2012-08-08T21:16:00"/>
    <n v="8"/>
    <d v="2012-08-05T17:00:38"/>
    <n v="0"/>
    <n v="17"/>
    <n v="17"/>
    <x v="20"/>
    <n v="0.125"/>
    <n v="0.84929166666666667"/>
    <b v="1"/>
  </r>
  <r>
    <n v="4952"/>
    <n v="4"/>
    <d v="2012-08-04T14:40:01"/>
    <d v="2012-10-03T14:40:00"/>
    <n v="12"/>
    <d v="2012-08-07T11:10:49"/>
    <n v="0"/>
    <n v="11.166666666666666"/>
    <n v="11"/>
    <x v="14"/>
    <n v="8.3333333333333329E-2"/>
    <n v="1.448055119047619"/>
    <b v="1"/>
  </r>
  <r>
    <n v="4953"/>
    <n v="1"/>
    <d v="2012-08-04T15:56:33"/>
    <d v="2012-10-03T15:56:00"/>
    <n v="12"/>
    <d v="2012-08-05T16:30:35"/>
    <n v="0"/>
    <n v="16.5"/>
    <n v="17"/>
    <x v="20"/>
    <n v="8.3333333333333329E-2"/>
    <n v="0.56619444444444444"/>
    <b v="1"/>
  </r>
  <r>
    <n v="4954"/>
    <n v="6"/>
    <d v="2012-08-04T18:04:31"/>
    <d v="2012-10-03T18:04:00"/>
    <n v="24"/>
    <d v="2012-08-09T13:58:31"/>
    <n v="0"/>
    <n v="13.966666666666667"/>
    <n v="14"/>
    <x v="7"/>
    <n v="4.1666666666666664E-2"/>
    <n v="0.35218749999999999"/>
    <b v="1"/>
  </r>
  <r>
    <n v="4955"/>
    <n v="4"/>
    <d v="2012-08-04T19:20:47"/>
    <d v="2012-10-03T19:20:00"/>
    <n v="12"/>
    <d v="2012-08-08T11:27:29"/>
    <n v="0"/>
    <n v="11.45"/>
    <n v="11"/>
    <x v="14"/>
    <n v="8.3333333333333329E-2"/>
    <n v="1.448055119047619"/>
    <b v="1"/>
  </r>
  <r>
    <n v="4956"/>
    <n v="5"/>
    <d v="2012-08-04T21:02:13"/>
    <d v="2012-10-03T21:02:00"/>
    <n v="24"/>
    <d v="2012-08-07T09:32:43"/>
    <n v="0"/>
    <n v="9.5333333333333332"/>
    <n v="10"/>
    <x v="10"/>
    <n v="4.1666666666666664E-2"/>
    <n v="0.2815833333333333"/>
    <b v="1"/>
  </r>
  <r>
    <n v="4957"/>
    <n v="6"/>
    <d v="2012-08-04T22:28:11"/>
    <d v="2012-10-03T22:28:00"/>
    <n v="24"/>
    <d v="2012-08-07T16:36:57"/>
    <n v="0"/>
    <n v="16.600000000000001"/>
    <n v="17"/>
    <x v="20"/>
    <n v="4.1666666666666664E-2"/>
    <n v="0.35218749999999999"/>
    <b v="1"/>
  </r>
  <r>
    <n v="4958"/>
    <n v="11"/>
    <d v="2012-08-04T22:19:52"/>
    <d v="2012-10-03T22:19:00"/>
    <n v="1"/>
    <d v="2012-08-11T11:05:25"/>
    <n v="1"/>
    <n v="11.083333333333334"/>
    <n v="11"/>
    <x v="14"/>
    <n v="1"/>
    <n v="1"/>
    <b v="1"/>
  </r>
  <r>
    <n v="4959"/>
    <n v="1"/>
    <d v="2012-08-05T00:43:23"/>
    <d v="2012-10-04T00:43:00"/>
    <n v="12"/>
    <d v="2012-08-05T14:35:51"/>
    <n v="0"/>
    <n v="14.583333333333334"/>
    <n v="15"/>
    <x v="17"/>
    <n v="8.3333333333333329E-2"/>
    <n v="0.56619444444444444"/>
    <b v="1"/>
  </r>
  <r>
    <n v="4960"/>
    <n v="1"/>
    <d v="2012-08-05T06:43:05"/>
    <d v="2012-10-04T06:43:00"/>
    <n v="12"/>
    <d v="2012-08-06T15:50:37"/>
    <n v="0"/>
    <n v="15.833333333333334"/>
    <n v="16"/>
    <x v="5"/>
    <n v="8.3333333333333329E-2"/>
    <n v="0.56619444444444444"/>
    <b v="1"/>
  </r>
  <r>
    <n v="4961"/>
    <n v="10"/>
    <d v="2012-08-05T07:43:28"/>
    <d v="2012-10-04T07:43:00"/>
    <n v="1"/>
    <d v="2012-08-12T17:15:56"/>
    <n v="3"/>
    <n v="17.25"/>
    <n v="17"/>
    <x v="20"/>
    <n v="1"/>
    <n v="2.5716000000000001"/>
    <b v="1"/>
  </r>
  <r>
    <n v="4962"/>
    <n v="1"/>
    <d v="2012-08-05T09:23:06"/>
    <d v="2012-10-04T09:23:00"/>
    <n v="8"/>
    <d v="2012-08-06T13:39:37"/>
    <n v="0"/>
    <n v="13.65"/>
    <n v="14"/>
    <x v="7"/>
    <n v="0.125"/>
    <n v="0.84929166666666667"/>
    <b v="1"/>
  </r>
  <r>
    <n v="4963"/>
    <n v="7"/>
    <d v="2012-08-05T10:42:44"/>
    <d v="2012-10-04T10:42:00"/>
    <n v="24"/>
    <d v="2012-08-18T12:58:08"/>
    <n v="0"/>
    <n v="12.966666666666667"/>
    <n v="13"/>
    <x v="11"/>
    <n v="4.1666666666666664E-2"/>
    <n v="1.2958049999999997"/>
    <b v="1"/>
  </r>
  <r>
    <n v="4964"/>
    <n v="3"/>
    <d v="2012-08-05T10:17:50"/>
    <d v="2012-10-04T10:17:00"/>
    <n v="24"/>
    <d v="2012-08-07T20:11:20"/>
    <n v="0"/>
    <n v="20.183333333333334"/>
    <n v="20"/>
    <x v="15"/>
    <n v="4.1666666666666664E-2"/>
    <n v="0.18133000000000002"/>
    <b v="1"/>
  </r>
  <r>
    <n v="4965"/>
    <n v="1"/>
    <d v="2012-08-05T10:36:17"/>
    <d v="2012-10-04T10:36:00"/>
    <n v="8"/>
    <d v="2012-08-05T12:49:02"/>
    <n v="0"/>
    <n v="12.816666666666666"/>
    <n v="13"/>
    <x v="11"/>
    <n v="0.125"/>
    <n v="0.84929166666666667"/>
    <b v="1"/>
  </r>
  <r>
    <n v="4966"/>
    <n v="5"/>
    <d v="2012-08-05T13:14:21"/>
    <d v="2012-08-07T16:13:23"/>
    <n v="24"/>
    <s v=""/>
    <n v="0"/>
    <s v="not cancelled"/>
    <s v="not cancelled"/>
    <x v="3"/>
    <n v="4.1666666666666664E-2"/>
    <n v="0.2815833333333333"/>
    <b v="0"/>
  </r>
  <r>
    <n v="4967"/>
    <n v="3"/>
    <d v="2012-08-05T15:42:17"/>
    <d v="2012-10-04T15:42:00"/>
    <n v="24"/>
    <d v="2012-08-07T12:43:21"/>
    <n v="0"/>
    <n v="12.716666666666667"/>
    <n v="13"/>
    <x v="11"/>
    <n v="4.1666666666666664E-2"/>
    <n v="0.18133000000000002"/>
    <b v="1"/>
  </r>
  <r>
    <n v="4968"/>
    <n v="7"/>
    <d v="2012-08-05T16:34:19"/>
    <d v="2012-08-08T17:33:23"/>
    <n v="24"/>
    <s v=""/>
    <n v="0"/>
    <s v="not cancelled"/>
    <s v="not cancelled"/>
    <x v="3"/>
    <n v="4.1666666666666664E-2"/>
    <n v="1.2958049999999997"/>
    <b v="0"/>
  </r>
  <r>
    <n v="4969"/>
    <n v="1"/>
    <d v="2012-08-05T16:10:18"/>
    <d v="2012-10-04T16:10:00"/>
    <n v="8"/>
    <d v="2012-08-06T12:31:30"/>
    <n v="0"/>
    <n v="12.516666666666667"/>
    <n v="13"/>
    <x v="11"/>
    <n v="0.125"/>
    <n v="0.84929166666666667"/>
    <b v="1"/>
  </r>
  <r>
    <n v="4970"/>
    <n v="1"/>
    <d v="2012-08-05T16:55:27"/>
    <d v="2012-10-04T16:55:00"/>
    <n v="8"/>
    <d v="2012-08-06T08:23:29"/>
    <n v="0"/>
    <n v="8.3833333333333329"/>
    <n v="8"/>
    <x v="13"/>
    <n v="0.125"/>
    <n v="0.84929166666666667"/>
    <b v="1"/>
  </r>
  <r>
    <n v="4971"/>
    <n v="2"/>
    <d v="2012-08-05T16:45:26"/>
    <d v="2012-08-09T04:44:34"/>
    <n v="10"/>
    <s v=""/>
    <n v="0"/>
    <s v="not cancelled"/>
    <s v="not cancelled"/>
    <x v="3"/>
    <n v="0.1"/>
    <n v="0.84959999999999969"/>
    <b v="0"/>
  </r>
  <r>
    <n v="4972"/>
    <n v="6"/>
    <d v="2012-08-05T20:52:23"/>
    <d v="2012-10-04T20:52:00"/>
    <n v="24"/>
    <d v="2012-08-11T13:32:35"/>
    <n v="0"/>
    <n v="13.533333333333333"/>
    <n v="14"/>
    <x v="7"/>
    <n v="4.1666666666666664E-2"/>
    <n v="0.35218749999999999"/>
    <b v="1"/>
  </r>
  <r>
    <n v="4973"/>
    <n v="1"/>
    <d v="2012-08-05T20:22:06"/>
    <d v="2012-10-04T20:22:00"/>
    <n v="8"/>
    <d v="2012-08-05T22:50:45"/>
    <n v="0"/>
    <n v="22.833333333333332"/>
    <n v="23"/>
    <x v="0"/>
    <n v="0.125"/>
    <n v="0.84929166666666667"/>
    <b v="1"/>
  </r>
  <r>
    <n v="4974"/>
    <n v="5"/>
    <d v="2012-08-05T21:04:43"/>
    <d v="2012-10-04T21:04:00"/>
    <n v="24"/>
    <d v="2012-08-08T12:44:44"/>
    <n v="0"/>
    <n v="12.733333333333333"/>
    <n v="13"/>
    <x v="11"/>
    <n v="4.1666666666666664E-2"/>
    <n v="0.2815833333333333"/>
    <b v="1"/>
  </r>
  <r>
    <n v="4975"/>
    <n v="3"/>
    <d v="2012-08-06T00:15:58"/>
    <d v="2012-10-05T00:15:00"/>
    <n v="24"/>
    <d v="2012-08-08T14:05:26"/>
    <n v="0"/>
    <n v="14.083333333333334"/>
    <n v="14"/>
    <x v="7"/>
    <n v="4.1666666666666664E-2"/>
    <n v="0.18133000000000002"/>
    <b v="1"/>
  </r>
  <r>
    <n v="4976"/>
    <n v="6"/>
    <d v="2012-08-06T00:57:04"/>
    <d v="2012-10-05T00:57:00"/>
    <n v="24"/>
    <d v="2012-08-29T08:40:04"/>
    <n v="0"/>
    <n v="8.6666666666666661"/>
    <n v="9"/>
    <x v="4"/>
    <n v="4.1666666666666664E-2"/>
    <n v="0.35218749999999999"/>
    <b v="1"/>
  </r>
  <r>
    <n v="4977"/>
    <n v="3"/>
    <d v="2012-08-06T05:23:09"/>
    <d v="2012-10-05T05:23:00"/>
    <n v="24"/>
    <d v="2012-08-07T23:05:24"/>
    <n v="0"/>
    <n v="23.083333333333332"/>
    <n v="23"/>
    <x v="0"/>
    <n v="4.1666666666666664E-2"/>
    <n v="0.18133000000000002"/>
    <b v="1"/>
  </r>
  <r>
    <n v="4978"/>
    <n v="1"/>
    <d v="2012-08-06T06:38:51"/>
    <d v="2012-10-05T06:38:00"/>
    <n v="12"/>
    <d v="2012-08-07T15:46:17"/>
    <n v="0"/>
    <n v="15.766666666666667"/>
    <n v="16"/>
    <x v="5"/>
    <n v="8.3333333333333329E-2"/>
    <n v="0.56619444444444444"/>
    <b v="1"/>
  </r>
  <r>
    <n v="4979"/>
    <n v="2"/>
    <d v="2012-08-06T08:08:25"/>
    <d v="2012-08-08T09:07:57"/>
    <n v="10"/>
    <s v=""/>
    <n v="0"/>
    <s v="not cancelled"/>
    <s v="not cancelled"/>
    <x v="3"/>
    <n v="0.1"/>
    <n v="0.84959999999999969"/>
    <b v="0"/>
  </r>
  <r>
    <n v="4980"/>
    <n v="4"/>
    <d v="2012-08-06T08:58:50"/>
    <d v="2012-08-10T04:58:00"/>
    <n v="12"/>
    <d v="2012-08-08T13:48:14"/>
    <n v="0"/>
    <n v="13.8"/>
    <n v="14"/>
    <x v="7"/>
    <n v="8.3333333333333329E-2"/>
    <n v="1.448055119047619"/>
    <b v="1"/>
  </r>
  <r>
    <n v="4981"/>
    <n v="8"/>
    <d v="2012-08-06T08:28:38"/>
    <d v="2012-08-10T00:27:51"/>
    <n v="3"/>
    <s v=""/>
    <n v="0"/>
    <s v="not cancelled"/>
    <s v="not cancelled"/>
    <x v="3"/>
    <n v="0.33333333333333331"/>
    <n v="0.29998222222222221"/>
    <b v="0"/>
  </r>
  <r>
    <n v="4982"/>
    <n v="1"/>
    <d v="2012-08-06T08:07:14"/>
    <d v="2012-10-05T08:07:00"/>
    <n v="8"/>
    <d v="2012-08-07T08:17:13"/>
    <n v="0"/>
    <n v="8.2833333333333332"/>
    <n v="8"/>
    <x v="13"/>
    <n v="0.125"/>
    <n v="0.84929166666666667"/>
    <b v="1"/>
  </r>
  <r>
    <n v="4983"/>
    <n v="6"/>
    <d v="2012-08-06T08:13:31"/>
    <d v="2012-10-05T08:13:00"/>
    <n v="24"/>
    <d v="2012-08-10T13:45:07"/>
    <n v="0"/>
    <n v="13.75"/>
    <n v="14"/>
    <x v="7"/>
    <n v="4.1666666666666664E-2"/>
    <n v="0.35218749999999999"/>
    <b v="1"/>
  </r>
  <r>
    <n v="4984"/>
    <n v="7"/>
    <d v="2012-08-06T08:37:38"/>
    <d v="2012-08-08T12:37:04"/>
    <n v="24"/>
    <s v=""/>
    <n v="0"/>
    <s v="not cancelled"/>
    <s v="not cancelled"/>
    <x v="3"/>
    <n v="4.1666666666666664E-2"/>
    <n v="1.2958049999999997"/>
    <b v="0"/>
  </r>
  <r>
    <n v="4985"/>
    <n v="9"/>
    <d v="2012-08-06T09:10:19"/>
    <d v="2012-10-05T09:10:00"/>
    <n v="5"/>
    <d v="2012-08-09T11:54:57"/>
    <n v="0"/>
    <n v="11.9"/>
    <n v="12"/>
    <x v="8"/>
    <n v="0.2"/>
    <n v="5.6740000000000004"/>
    <b v="1"/>
  </r>
  <r>
    <n v="4986"/>
    <n v="6"/>
    <d v="2012-08-06T09:22:49"/>
    <d v="2012-10-05T09:22:00"/>
    <n v="24"/>
    <d v="2012-08-08T14:06:25"/>
    <n v="0"/>
    <n v="14.1"/>
    <n v="14"/>
    <x v="7"/>
    <n v="4.1666666666666664E-2"/>
    <n v="0.35218749999999999"/>
    <b v="1"/>
  </r>
  <r>
    <n v="4987"/>
    <n v="6"/>
    <d v="2012-08-06T10:47:30"/>
    <d v="2012-10-05T10:47:00"/>
    <n v="24"/>
    <d v="2012-08-12T10:14:11"/>
    <n v="0"/>
    <n v="10.233333333333333"/>
    <n v="10"/>
    <x v="10"/>
    <n v="4.1666666666666664E-2"/>
    <n v="0.35218749999999999"/>
    <b v="1"/>
  </r>
  <r>
    <n v="4988"/>
    <n v="1"/>
    <d v="2012-08-06T10:46:23"/>
    <d v="2012-10-05T10:46:00"/>
    <n v="8"/>
    <d v="2012-08-07T11:32:15"/>
    <n v="0"/>
    <n v="11.533333333333333"/>
    <n v="12"/>
    <x v="8"/>
    <n v="0.125"/>
    <n v="0.84929166666666667"/>
    <b v="1"/>
  </r>
  <r>
    <n v="4989"/>
    <n v="1"/>
    <d v="2012-08-06T10:44:50"/>
    <d v="2012-10-05T10:44:00"/>
    <n v="12"/>
    <d v="2012-08-07T07:37:36"/>
    <n v="0"/>
    <n v="7.6166666666666671"/>
    <n v="8"/>
    <x v="13"/>
    <n v="8.3333333333333329E-2"/>
    <n v="0.56619444444444444"/>
    <b v="1"/>
  </r>
  <r>
    <n v="4990"/>
    <n v="1"/>
    <d v="2012-08-06T13:55:28"/>
    <d v="2012-10-05T13:55:00"/>
    <n v="12"/>
    <d v="2012-08-07T07:04:20"/>
    <n v="0"/>
    <n v="7.0666666666666664"/>
    <n v="7"/>
    <x v="18"/>
    <n v="8.3333333333333329E-2"/>
    <n v="0.56619444444444444"/>
    <b v="1"/>
  </r>
  <r>
    <n v="4991"/>
    <n v="1"/>
    <d v="2012-08-06T14:30:14"/>
    <d v="2012-10-05T14:30:00"/>
    <n v="12"/>
    <d v="2012-08-07T07:05:58"/>
    <n v="0"/>
    <n v="7.083333333333333"/>
    <n v="7"/>
    <x v="18"/>
    <n v="8.3333333333333329E-2"/>
    <n v="0.56619444444444444"/>
    <b v="1"/>
  </r>
  <r>
    <n v="4992"/>
    <n v="1"/>
    <d v="2012-08-06T15:58:04"/>
    <d v="2012-10-05T15:58:00"/>
    <n v="12"/>
    <d v="2012-08-07T14:04:48"/>
    <n v="0"/>
    <n v="14.066666666666666"/>
    <n v="14"/>
    <x v="7"/>
    <n v="8.3333333333333329E-2"/>
    <n v="0.56619444444444444"/>
    <b v="1"/>
  </r>
  <r>
    <n v="4993"/>
    <n v="3"/>
    <d v="2012-08-06T16:51:31"/>
    <d v="2012-10-05T16:51:00"/>
    <n v="24"/>
    <d v="2012-08-09T13:07:41"/>
    <n v="0"/>
    <n v="13.116666666666667"/>
    <n v="13"/>
    <x v="11"/>
    <n v="4.1666666666666664E-2"/>
    <n v="0.18133000000000002"/>
    <b v="1"/>
  </r>
  <r>
    <n v="4994"/>
    <n v="1"/>
    <d v="2012-08-06T16:21:13"/>
    <d v="2012-10-05T16:21:00"/>
    <n v="12"/>
    <d v="2012-08-07T13:57:27"/>
    <n v="0"/>
    <n v="13.95"/>
    <n v="14"/>
    <x v="7"/>
    <n v="8.3333333333333329E-2"/>
    <n v="0.56619444444444444"/>
    <b v="1"/>
  </r>
  <r>
    <n v="4995"/>
    <n v="4"/>
    <d v="2012-08-06T18:01:53"/>
    <d v="2012-10-05T18:01:00"/>
    <n v="12"/>
    <d v="2012-08-08T06:54:20"/>
    <n v="0"/>
    <n v="6.9"/>
    <n v="7"/>
    <x v="18"/>
    <n v="8.3333333333333329E-2"/>
    <n v="1.448055119047619"/>
    <b v="1"/>
  </r>
  <r>
    <n v="4996"/>
    <n v="1"/>
    <d v="2012-08-06T18:07:20"/>
    <d v="2012-10-05T18:07:00"/>
    <n v="12"/>
    <d v="2012-08-07T10:28:50"/>
    <n v="0"/>
    <n v="10.466666666666667"/>
    <n v="10"/>
    <x v="10"/>
    <n v="8.3333333333333329E-2"/>
    <n v="0.56619444444444444"/>
    <b v="1"/>
  </r>
  <r>
    <n v="4997"/>
    <n v="8"/>
    <d v="2012-08-06T18:58:48"/>
    <d v="2012-10-05T18:58:00"/>
    <n v="3"/>
    <d v="2012-08-13T13:21:53"/>
    <n v="1"/>
    <n v="13.35"/>
    <n v="13"/>
    <x v="11"/>
    <n v="0.33333333333333331"/>
    <n v="0.29998222222222221"/>
    <b v="1"/>
  </r>
  <r>
    <n v="4998"/>
    <n v="1"/>
    <d v="2012-08-06T19:40:39"/>
    <d v="2012-10-05T19:40:00"/>
    <n v="8"/>
    <d v="2012-08-08T03:16:28"/>
    <n v="0"/>
    <n v="3.2666666666666666"/>
    <n v="3"/>
    <x v="19"/>
    <n v="0.125"/>
    <n v="0.84929166666666667"/>
    <b v="1"/>
  </r>
  <r>
    <n v="4999"/>
    <n v="6"/>
    <d v="2012-08-06T20:22:07"/>
    <d v="2012-10-05T20:22:00"/>
    <n v="24"/>
    <d v="2012-08-10T20:41:15"/>
    <n v="0"/>
    <n v="20.683333333333334"/>
    <n v="21"/>
    <x v="12"/>
    <n v="4.1666666666666664E-2"/>
    <n v="0.35218749999999999"/>
    <b v="1"/>
  </r>
  <r>
    <n v="5000"/>
    <n v="1"/>
    <d v="2012-08-06T20:02:47"/>
    <d v="2012-08-10T00:02:10"/>
    <n v="12"/>
    <s v=""/>
    <n v="0"/>
    <s v="not cancelled"/>
    <s v="not cancelled"/>
    <x v="3"/>
    <n v="8.3333333333333329E-2"/>
    <n v="0.56619444444444444"/>
    <b v="0"/>
  </r>
  <r>
    <n v="5001"/>
    <n v="6"/>
    <d v="2012-08-06T23:07:02"/>
    <d v="2012-10-05T23:07:00"/>
    <n v="24"/>
    <d v="2012-08-10T13:03:44"/>
    <n v="0"/>
    <n v="13.05"/>
    <n v="13"/>
    <x v="11"/>
    <n v="4.1666666666666664E-2"/>
    <n v="0.35218749999999999"/>
    <b v="1"/>
  </r>
  <r>
    <n v="5002"/>
    <n v="3"/>
    <d v="2012-08-07T05:30:12"/>
    <d v="2012-10-06T05:30:00"/>
    <n v="24"/>
    <d v="2012-08-09T10:13:12"/>
    <n v="0"/>
    <n v="10.216666666666667"/>
    <n v="10"/>
    <x v="10"/>
    <n v="4.1666666666666664E-2"/>
    <n v="0.18133000000000002"/>
    <b v="1"/>
  </r>
  <r>
    <n v="5003"/>
    <n v="1"/>
    <d v="2012-08-07T05:15:31"/>
    <d v="2012-08-11T09:14:42"/>
    <n v="8"/>
    <s v=""/>
    <n v="0"/>
    <s v="not cancelled"/>
    <s v="not cancelled"/>
    <x v="3"/>
    <n v="0.125"/>
    <n v="0.84929166666666667"/>
    <b v="0"/>
  </r>
  <r>
    <n v="5004"/>
    <n v="1"/>
    <d v="2012-08-07T07:06:21"/>
    <d v="2012-10-06T07:06:00"/>
    <n v="12"/>
    <d v="2012-08-08T17:25:53"/>
    <n v="0"/>
    <n v="17.416666666666668"/>
    <n v="17"/>
    <x v="20"/>
    <n v="8.3333333333333329E-2"/>
    <n v="0.56619444444444444"/>
    <b v="1"/>
  </r>
  <r>
    <n v="5005"/>
    <n v="5"/>
    <d v="2012-08-07T07:49:55"/>
    <d v="2012-10-06T07:49:00"/>
    <n v="24"/>
    <d v="2012-08-10T16:48:26"/>
    <n v="0"/>
    <n v="16.8"/>
    <n v="17"/>
    <x v="20"/>
    <n v="4.1666666666666664E-2"/>
    <n v="0.2815833333333333"/>
    <b v="1"/>
  </r>
  <r>
    <n v="5006"/>
    <n v="2"/>
    <d v="2012-08-07T08:47:22"/>
    <d v="2012-10-06T08:47:00"/>
    <n v="10"/>
    <d v="2012-08-08T08:20:41"/>
    <n v="0"/>
    <n v="8.3333333333333339"/>
    <n v="8"/>
    <x v="13"/>
    <n v="0.1"/>
    <n v="0.84959999999999969"/>
    <b v="1"/>
  </r>
  <r>
    <n v="5007"/>
    <n v="7"/>
    <d v="2012-08-07T08:37:24"/>
    <d v="2012-08-11T03:36:41"/>
    <n v="24"/>
    <s v=""/>
    <n v="0"/>
    <s v="not cancelled"/>
    <s v="not cancelled"/>
    <x v="3"/>
    <n v="4.1666666666666664E-2"/>
    <n v="1.2958049999999997"/>
    <b v="0"/>
  </r>
  <r>
    <n v="5008"/>
    <n v="2"/>
    <d v="2012-08-07T08:45:44"/>
    <d v="2012-10-06T08:45:00"/>
    <n v="10"/>
    <d v="2012-08-07T12:39:59"/>
    <n v="0"/>
    <n v="12.65"/>
    <n v="13"/>
    <x v="11"/>
    <n v="0.1"/>
    <n v="0.84959999999999969"/>
    <b v="1"/>
  </r>
  <r>
    <n v="5009"/>
    <n v="2"/>
    <d v="2012-08-07T08:56:35"/>
    <d v="2012-08-09T10:56:00"/>
    <n v="10"/>
    <d v="2012-08-08T17:30:38"/>
    <n v="0"/>
    <n v="17.5"/>
    <n v="18"/>
    <x v="1"/>
    <n v="0.1"/>
    <n v="0.84959999999999969"/>
    <b v="1"/>
  </r>
  <r>
    <n v="5010"/>
    <n v="9"/>
    <d v="2012-08-07T09:54:08"/>
    <d v="2012-08-09T22:53:39"/>
    <n v="5"/>
    <s v=""/>
    <n v="0"/>
    <s v="not cancelled"/>
    <s v="not cancelled"/>
    <x v="3"/>
    <n v="0.2"/>
    <n v="5.6740000000000004"/>
    <b v="0"/>
  </r>
  <r>
    <n v="5011"/>
    <n v="2"/>
    <d v="2012-08-07T13:36:52"/>
    <d v="2012-10-06T13:36:00"/>
    <n v="10"/>
    <d v="2012-08-08T13:41:43"/>
    <n v="0"/>
    <n v="13.683333333333334"/>
    <n v="14"/>
    <x v="7"/>
    <n v="0.1"/>
    <n v="0.84959999999999969"/>
    <b v="1"/>
  </r>
  <r>
    <n v="5012"/>
    <n v="1"/>
    <d v="2012-08-07T14:31:22"/>
    <d v="2012-10-06T14:31:00"/>
    <n v="8"/>
    <d v="2012-08-07T18:00:13"/>
    <n v="0"/>
    <n v="18"/>
    <n v="18"/>
    <x v="1"/>
    <n v="0.125"/>
    <n v="0.84929166666666667"/>
    <b v="1"/>
  </r>
  <r>
    <n v="5013"/>
    <n v="3"/>
    <d v="2012-08-07T15:06:21"/>
    <d v="2012-08-09T20:06:05"/>
    <n v="24"/>
    <s v=""/>
    <n v="0"/>
    <s v="not cancelled"/>
    <s v="not cancelled"/>
    <x v="3"/>
    <n v="4.1666666666666664E-2"/>
    <n v="0.18133000000000002"/>
    <b v="0"/>
  </r>
  <r>
    <n v="5014"/>
    <n v="4"/>
    <d v="2012-08-07T16:18:44"/>
    <d v="2012-10-06T16:18:00"/>
    <n v="12"/>
    <d v="2012-08-10T12:38:16"/>
    <n v="0"/>
    <n v="12.633333333333333"/>
    <n v="13"/>
    <x v="11"/>
    <n v="8.3333333333333329E-2"/>
    <n v="1.448055119047619"/>
    <b v="1"/>
  </r>
  <r>
    <n v="5015"/>
    <n v="1"/>
    <d v="2012-08-07T17:06:31"/>
    <d v="2012-10-06T17:06:00"/>
    <n v="8"/>
    <d v="2012-08-07T21:30:49"/>
    <n v="0"/>
    <n v="21.5"/>
    <n v="22"/>
    <x v="9"/>
    <n v="0.125"/>
    <n v="0.84929166666666667"/>
    <b v="1"/>
  </r>
  <r>
    <n v="5016"/>
    <n v="5"/>
    <d v="2012-08-07T20:13:43"/>
    <d v="2012-10-06T20:13:00"/>
    <n v="24"/>
    <d v="2012-08-09T11:50:05"/>
    <n v="0"/>
    <n v="11.833333333333334"/>
    <n v="12"/>
    <x v="8"/>
    <n v="4.1666666666666664E-2"/>
    <n v="0.2815833333333333"/>
    <b v="1"/>
  </r>
  <r>
    <n v="5017"/>
    <n v="3"/>
    <d v="2012-08-07T21:14:17"/>
    <d v="2012-10-06T21:14:00"/>
    <n v="24"/>
    <d v="2012-08-10T08:55:42"/>
    <n v="0"/>
    <n v="8.9166666666666661"/>
    <n v="9"/>
    <x v="4"/>
    <n v="4.1666666666666664E-2"/>
    <n v="0.18133000000000002"/>
    <b v="1"/>
  </r>
  <r>
    <n v="5018"/>
    <n v="6"/>
    <d v="2012-08-07T23:21:16"/>
    <d v="2012-10-06T23:21:00"/>
    <n v="24"/>
    <d v="2012-08-20T16:42:03"/>
    <n v="0"/>
    <n v="16.7"/>
    <n v="17"/>
    <x v="20"/>
    <n v="4.1666666666666664E-2"/>
    <n v="0.35218749999999999"/>
    <b v="1"/>
  </r>
  <r>
    <n v="5019"/>
    <n v="3"/>
    <d v="2012-08-08T00:22:23"/>
    <d v="2012-08-11T15:22:14"/>
    <n v="24"/>
    <s v=""/>
    <n v="0"/>
    <s v="not cancelled"/>
    <s v="not cancelled"/>
    <x v="3"/>
    <n v="4.1666666666666664E-2"/>
    <n v="0.18133000000000002"/>
    <b v="0"/>
  </r>
  <r>
    <n v="5020"/>
    <n v="1"/>
    <d v="2012-08-08T00:29:12"/>
    <d v="2012-10-07T00:29:00"/>
    <n v="12"/>
    <d v="2012-08-09T11:53:02"/>
    <n v="0"/>
    <n v="11.883333333333333"/>
    <n v="12"/>
    <x v="8"/>
    <n v="8.3333333333333329E-2"/>
    <n v="0.56619444444444444"/>
    <b v="1"/>
  </r>
  <r>
    <n v="5021"/>
    <n v="1"/>
    <d v="2012-08-08T03:29:23"/>
    <d v="2012-08-11T18:29:15"/>
    <n v="8"/>
    <s v=""/>
    <n v="0"/>
    <s v="not cancelled"/>
    <s v="not cancelled"/>
    <x v="3"/>
    <n v="0.125"/>
    <n v="0.84929166666666667"/>
    <b v="0"/>
  </r>
  <r>
    <n v="5022"/>
    <n v="6"/>
    <d v="2012-08-08T04:34:04"/>
    <d v="2012-08-11T20:33:17"/>
    <n v="24"/>
    <s v=""/>
    <n v="0"/>
    <s v="not cancelled"/>
    <s v="not cancelled"/>
    <x v="3"/>
    <n v="4.1666666666666664E-2"/>
    <n v="0.35218749999999999"/>
    <b v="0"/>
  </r>
  <r>
    <n v="5023"/>
    <n v="7"/>
    <d v="2012-08-08T06:58:59"/>
    <d v="2012-10-07T06:58:00"/>
    <n v="24"/>
    <d v="2012-08-13T11:45:45"/>
    <n v="0"/>
    <n v="11.75"/>
    <n v="12"/>
    <x v="8"/>
    <n v="4.1666666666666664E-2"/>
    <n v="1.2958049999999997"/>
    <b v="1"/>
  </r>
  <r>
    <n v="5024"/>
    <n v="4"/>
    <d v="2012-08-08T09:35:03"/>
    <d v="2012-08-11T20:34:26"/>
    <n v="12"/>
    <s v=""/>
    <n v="0"/>
    <s v="not cancelled"/>
    <s v="not cancelled"/>
    <x v="3"/>
    <n v="8.3333333333333329E-2"/>
    <n v="1.448055119047619"/>
    <b v="0"/>
  </r>
  <r>
    <n v="5025"/>
    <n v="1"/>
    <d v="2012-08-08T14:24:58"/>
    <d v="2012-08-11T17:24:05"/>
    <n v="12"/>
    <s v=""/>
    <n v="0"/>
    <s v="not cancelled"/>
    <s v="not cancelled"/>
    <x v="3"/>
    <n v="8.3333333333333329E-2"/>
    <n v="0.56619444444444444"/>
    <b v="0"/>
  </r>
  <r>
    <n v="5026"/>
    <n v="8"/>
    <d v="2012-08-08T14:55:11"/>
    <d v="2012-10-07T14:55:00"/>
    <n v="3"/>
    <d v="2012-08-15T18:36:34"/>
    <n v="0"/>
    <n v="18.600000000000001"/>
    <n v="19"/>
    <x v="6"/>
    <n v="0.33333333333333331"/>
    <n v="0.29998222222222221"/>
    <b v="1"/>
  </r>
  <r>
    <n v="5027"/>
    <n v="1"/>
    <d v="2012-08-08T14:54:15"/>
    <d v="2012-08-12T14:53:57"/>
    <n v="8"/>
    <s v=""/>
    <n v="0"/>
    <s v="not cancelled"/>
    <s v="not cancelled"/>
    <x v="3"/>
    <n v="0.125"/>
    <n v="0.84929166666666667"/>
    <b v="0"/>
  </r>
  <r>
    <n v="5028"/>
    <n v="8"/>
    <d v="2012-08-08T14:32:27"/>
    <d v="2012-08-10T21:32:01"/>
    <n v="3"/>
    <s v=""/>
    <n v="3"/>
    <s v="not cancelled"/>
    <s v="not cancelled"/>
    <x v="3"/>
    <n v="0.33333333333333331"/>
    <n v="0.29998222222222221"/>
    <b v="0"/>
  </r>
  <r>
    <n v="5029"/>
    <n v="4"/>
    <d v="2012-08-08T15:32:30"/>
    <d v="2012-10-07T15:32:00"/>
    <n v="12"/>
    <d v="2012-08-11T14:01:20"/>
    <n v="0"/>
    <n v="14.016666666666667"/>
    <n v="14"/>
    <x v="7"/>
    <n v="8.3333333333333329E-2"/>
    <n v="1.448055119047619"/>
    <b v="1"/>
  </r>
  <r>
    <n v="5030"/>
    <n v="7"/>
    <d v="2012-08-08T17:12:28"/>
    <d v="2012-10-07T17:12:00"/>
    <n v="24"/>
    <d v="2012-08-24T22:00:35"/>
    <n v="0"/>
    <n v="22"/>
    <n v="22"/>
    <x v="9"/>
    <n v="4.1666666666666664E-2"/>
    <n v="1.2958049999999997"/>
    <b v="1"/>
  </r>
  <r>
    <n v="5031"/>
    <n v="7"/>
    <d v="2012-08-08T18:36:29"/>
    <d v="2012-08-10T19:36:00"/>
    <n v="24"/>
    <s v=""/>
    <n v="0"/>
    <s v="not cancelled"/>
    <s v="not cancelled"/>
    <x v="3"/>
    <n v="4.1666666666666664E-2"/>
    <n v="1.2958049999999997"/>
    <b v="0"/>
  </r>
  <r>
    <n v="5032"/>
    <n v="8"/>
    <d v="2012-08-08T18:31:02"/>
    <d v="2012-10-07T18:31:00"/>
    <n v="3"/>
    <d v="2012-08-13T10:42:46"/>
    <n v="1"/>
    <n v="10.7"/>
    <n v="11"/>
    <x v="14"/>
    <n v="0.33333333333333331"/>
    <n v="0.29998222222222221"/>
    <b v="1"/>
  </r>
  <r>
    <n v="5033"/>
    <n v="7"/>
    <d v="2012-08-08T19:44:53"/>
    <d v="2012-10-07T19:44:00"/>
    <n v="24"/>
    <d v="2012-09-19T00:42:53"/>
    <n v="0"/>
    <n v="0.7"/>
    <n v="1"/>
    <x v="23"/>
    <n v="4.1666666666666664E-2"/>
    <n v="1.2958049999999997"/>
    <b v="1"/>
  </r>
  <r>
    <n v="5034"/>
    <n v="1"/>
    <d v="2012-08-08T20:56:53"/>
    <d v="2012-10-07T20:56:00"/>
    <n v="12"/>
    <d v="2012-08-09T14:38:12"/>
    <n v="0"/>
    <n v="14.633333333333333"/>
    <n v="15"/>
    <x v="17"/>
    <n v="8.3333333333333329E-2"/>
    <n v="0.56619444444444444"/>
    <b v="1"/>
  </r>
  <r>
    <n v="5035"/>
    <n v="1"/>
    <d v="2012-08-08T20:05:03"/>
    <d v="2012-10-07T20:05:00"/>
    <n v="12"/>
    <d v="2012-08-10T13:04:58"/>
    <n v="0"/>
    <n v="13.066666666666666"/>
    <n v="13"/>
    <x v="11"/>
    <n v="8.3333333333333329E-2"/>
    <n v="0.56619444444444444"/>
    <b v="1"/>
  </r>
  <r>
    <n v="5036"/>
    <n v="6"/>
    <d v="2012-08-08T23:09:09"/>
    <d v="2012-10-07T23:09:00"/>
    <n v="24"/>
    <d v="2012-08-12T15:54:55"/>
    <n v="0"/>
    <n v="15.9"/>
    <n v="16"/>
    <x v="5"/>
    <n v="4.1666666666666664E-2"/>
    <n v="0.35218749999999999"/>
    <b v="1"/>
  </r>
  <r>
    <n v="5037"/>
    <n v="1"/>
    <d v="2012-08-09T01:41:36"/>
    <d v="2012-10-08T01:41:00"/>
    <n v="8"/>
    <d v="2012-08-10T09:22:54"/>
    <n v="0"/>
    <n v="9.3666666666666671"/>
    <n v="9"/>
    <x v="4"/>
    <n v="0.125"/>
    <n v="0.84929166666666667"/>
    <b v="1"/>
  </r>
  <r>
    <n v="5038"/>
    <n v="6"/>
    <d v="2012-08-09T04:58:55"/>
    <d v="2012-10-08T04:58:00"/>
    <n v="24"/>
    <d v="2012-08-10T21:53:34"/>
    <n v="0"/>
    <n v="21.883333333333333"/>
    <n v="22"/>
    <x v="9"/>
    <n v="4.1666666666666664E-2"/>
    <n v="0.35218749999999999"/>
    <b v="1"/>
  </r>
  <r>
    <n v="5039"/>
    <n v="3"/>
    <d v="2012-08-09T05:04:30"/>
    <d v="2012-08-12T20:04:21"/>
    <n v="24"/>
    <s v=""/>
    <n v="0"/>
    <s v="not cancelled"/>
    <s v="not cancelled"/>
    <x v="3"/>
    <n v="4.1666666666666664E-2"/>
    <n v="0.18133000000000002"/>
    <b v="0"/>
  </r>
  <r>
    <n v="5040"/>
    <n v="6"/>
    <d v="2012-08-09T09:05:42"/>
    <d v="2012-10-08T09:05:00"/>
    <n v="24"/>
    <d v="2012-08-12T12:52:30"/>
    <n v="0"/>
    <n v="12.866666666666667"/>
    <n v="13"/>
    <x v="11"/>
    <n v="4.1666666666666664E-2"/>
    <n v="0.35218749999999999"/>
    <b v="1"/>
  </r>
  <r>
    <n v="5041"/>
    <n v="1"/>
    <d v="2012-08-09T09:35:32"/>
    <d v="2012-10-08T09:35:00"/>
    <n v="8"/>
    <d v="2012-08-09T13:45:43"/>
    <n v="0"/>
    <n v="13.75"/>
    <n v="14"/>
    <x v="7"/>
    <n v="0.125"/>
    <n v="0.84929166666666667"/>
    <b v="1"/>
  </r>
  <r>
    <n v="5042"/>
    <n v="3"/>
    <d v="2012-08-09T11:02:52"/>
    <d v="2012-08-12T20:02:00"/>
    <n v="24"/>
    <d v="2012-08-12T10:27:48"/>
    <n v="0"/>
    <n v="10.45"/>
    <n v="10"/>
    <x v="10"/>
    <n v="4.1666666666666664E-2"/>
    <n v="0.18133000000000002"/>
    <b v="1"/>
  </r>
  <r>
    <n v="5043"/>
    <n v="2"/>
    <d v="2012-08-09T11:36:54"/>
    <d v="2012-10-08T11:36:00"/>
    <n v="10"/>
    <d v="2012-08-10T10:25:18"/>
    <n v="0"/>
    <n v="10.416666666666666"/>
    <n v="10"/>
    <x v="10"/>
    <n v="0.1"/>
    <n v="0.84959999999999969"/>
    <b v="1"/>
  </r>
  <r>
    <n v="5044"/>
    <n v="4"/>
    <d v="2012-08-09T13:17:49"/>
    <d v="2012-10-08T13:17:00"/>
    <n v="12"/>
    <d v="2012-08-12T15:01:55"/>
    <n v="0"/>
    <n v="15.016666666666667"/>
    <n v="15"/>
    <x v="17"/>
    <n v="8.3333333333333329E-2"/>
    <n v="1.448055119047619"/>
    <b v="1"/>
  </r>
  <r>
    <n v="5045"/>
    <n v="1"/>
    <d v="2012-08-09T15:34:04"/>
    <d v="2012-10-08T15:34:00"/>
    <n v="8"/>
    <d v="2012-08-11T00:08:23"/>
    <n v="0"/>
    <n v="0.13333333333333333"/>
    <n v="0"/>
    <x v="2"/>
    <n v="0.125"/>
    <n v="0.84929166666666667"/>
    <b v="1"/>
  </r>
  <r>
    <n v="5046"/>
    <n v="6"/>
    <d v="2012-08-09T16:51:55"/>
    <d v="2012-08-11T23:51:38"/>
    <n v="24"/>
    <s v=""/>
    <n v="0"/>
    <s v="not cancelled"/>
    <s v="not cancelled"/>
    <x v="3"/>
    <n v="4.1666666666666664E-2"/>
    <n v="0.35218749999999999"/>
    <b v="0"/>
  </r>
  <r>
    <n v="5047"/>
    <n v="3"/>
    <d v="2012-08-09T17:16:33"/>
    <d v="2012-08-13T08:16:24"/>
    <n v="24"/>
    <s v=""/>
    <n v="0"/>
    <s v="not cancelled"/>
    <s v="not cancelled"/>
    <x v="3"/>
    <n v="4.1666666666666664E-2"/>
    <n v="0.18133000000000002"/>
    <b v="0"/>
  </r>
  <r>
    <n v="5048"/>
    <n v="1"/>
    <d v="2012-08-09T18:02:01"/>
    <d v="2012-08-12T12:01:45"/>
    <n v="12"/>
    <s v=""/>
    <n v="0"/>
    <s v="not cancelled"/>
    <s v="not cancelled"/>
    <x v="3"/>
    <n v="8.3333333333333329E-2"/>
    <n v="0.56619444444444444"/>
    <b v="0"/>
  </r>
  <r>
    <n v="5049"/>
    <n v="4"/>
    <d v="2012-08-09T18:04:46"/>
    <d v="2012-10-08T18:04:00"/>
    <n v="12"/>
    <d v="2012-08-11T08:18:48"/>
    <n v="0"/>
    <n v="8.3000000000000007"/>
    <n v="8"/>
    <x v="13"/>
    <n v="8.3333333333333329E-2"/>
    <n v="1.448055119047619"/>
    <b v="1"/>
  </r>
  <r>
    <n v="5050"/>
    <n v="2"/>
    <d v="2012-08-09T19:06:49"/>
    <d v="2012-10-08T19:06:00"/>
    <n v="10"/>
    <d v="2012-08-11T08:08:05"/>
    <n v="0"/>
    <n v="8.1333333333333329"/>
    <n v="8"/>
    <x v="13"/>
    <n v="0.1"/>
    <n v="0.84959999999999969"/>
    <b v="1"/>
  </r>
  <r>
    <n v="5051"/>
    <n v="1"/>
    <d v="2012-08-09T23:51:26"/>
    <d v="2012-08-12T09:50:52"/>
    <n v="8"/>
    <s v=""/>
    <n v="0"/>
    <s v="not cancelled"/>
    <s v="not cancelled"/>
    <x v="3"/>
    <n v="0.125"/>
    <n v="0.84929166666666667"/>
    <b v="0"/>
  </r>
  <r>
    <n v="5052"/>
    <n v="5"/>
    <d v="2012-08-10T05:41:38"/>
    <d v="2012-10-09T05:41:00"/>
    <n v="24"/>
    <d v="2012-09-01T15:15:52"/>
    <n v="0"/>
    <n v="15.25"/>
    <n v="15"/>
    <x v="17"/>
    <n v="4.1666666666666664E-2"/>
    <n v="0.2815833333333333"/>
    <b v="1"/>
  </r>
  <r>
    <n v="5053"/>
    <n v="6"/>
    <d v="2012-08-10T06:55:12"/>
    <d v="2012-10-09T06:55:00"/>
    <n v="24"/>
    <d v="2012-08-13T09:28:50"/>
    <n v="0"/>
    <n v="9.4666666666666668"/>
    <n v="9"/>
    <x v="4"/>
    <n v="4.1666666666666664E-2"/>
    <n v="0.35218749999999999"/>
    <b v="1"/>
  </r>
  <r>
    <n v="5054"/>
    <n v="11"/>
    <d v="2012-08-10T06:23:55"/>
    <d v="2012-10-09T06:23:00"/>
    <n v="1"/>
    <d v="2012-08-17T16:56:19"/>
    <n v="1"/>
    <n v="16.933333333333334"/>
    <n v="17"/>
    <x v="20"/>
    <n v="1"/>
    <n v="1"/>
    <b v="1"/>
  </r>
  <r>
    <n v="5055"/>
    <n v="2"/>
    <d v="2012-08-10T08:12:28"/>
    <d v="2012-10-09T08:12:00"/>
    <n v="10"/>
    <d v="2012-08-11T15:10:43"/>
    <n v="0"/>
    <n v="15.166666666666666"/>
    <n v="15"/>
    <x v="17"/>
    <n v="0.1"/>
    <n v="0.84959999999999969"/>
    <b v="1"/>
  </r>
  <r>
    <n v="5056"/>
    <n v="1"/>
    <d v="2012-08-10T08:36:16"/>
    <d v="2012-10-09T08:36:00"/>
    <n v="8"/>
    <d v="2012-08-10T12:51:34"/>
    <n v="0"/>
    <n v="12.85"/>
    <n v="13"/>
    <x v="11"/>
    <n v="0.125"/>
    <n v="0.84929166666666667"/>
    <b v="1"/>
  </r>
  <r>
    <n v="5057"/>
    <n v="3"/>
    <d v="2012-08-10T08:49:44"/>
    <d v="2012-10-09T08:49:00"/>
    <n v="24"/>
    <d v="2012-08-12T11:49:20"/>
    <n v="0"/>
    <n v="11.816666666666666"/>
    <n v="12"/>
    <x v="8"/>
    <n v="4.1666666666666664E-2"/>
    <n v="0.18133000000000002"/>
    <b v="1"/>
  </r>
  <r>
    <n v="5058"/>
    <n v="1"/>
    <d v="2012-08-10T08:15:01"/>
    <d v="2012-08-14T18:15:00"/>
    <n v="8"/>
    <d v="2012-08-10T18:33:49"/>
    <n v="0"/>
    <n v="18.55"/>
    <n v="19"/>
    <x v="6"/>
    <n v="0.125"/>
    <n v="0.84929166666666667"/>
    <b v="1"/>
  </r>
  <r>
    <n v="5059"/>
    <n v="6"/>
    <d v="2012-08-10T08:43:38"/>
    <d v="2012-10-09T08:43:00"/>
    <n v="24"/>
    <d v="2012-08-14T08:17:10"/>
    <n v="0"/>
    <n v="8.2833333333333332"/>
    <n v="8"/>
    <x v="13"/>
    <n v="4.1666666666666664E-2"/>
    <n v="0.35218749999999999"/>
    <b v="1"/>
  </r>
  <r>
    <n v="5060"/>
    <n v="1"/>
    <d v="2012-08-10T08:18:42"/>
    <d v="2012-10-09T08:18:00"/>
    <n v="8"/>
    <d v="2012-08-11T17:54:31"/>
    <n v="0"/>
    <n v="17.899999999999999"/>
    <n v="18"/>
    <x v="1"/>
    <n v="0.125"/>
    <n v="0.84929166666666667"/>
    <b v="1"/>
  </r>
  <r>
    <n v="5061"/>
    <n v="1"/>
    <d v="2012-08-10T08:54:56"/>
    <d v="2012-10-09T08:54:00"/>
    <n v="8"/>
    <d v="2012-08-10T11:37:17"/>
    <n v="0"/>
    <n v="11.616666666666667"/>
    <n v="12"/>
    <x v="8"/>
    <n v="0.125"/>
    <n v="0.84929166666666667"/>
    <b v="1"/>
  </r>
  <r>
    <n v="5062"/>
    <n v="5"/>
    <d v="2012-08-10T09:37:46"/>
    <d v="2012-10-09T09:37:00"/>
    <n v="24"/>
    <d v="2012-08-11T19:55:38"/>
    <n v="0"/>
    <n v="19.916666666666668"/>
    <n v="20"/>
    <x v="15"/>
    <n v="4.1666666666666664E-2"/>
    <n v="0.2815833333333333"/>
    <b v="1"/>
  </r>
  <r>
    <n v="5063"/>
    <n v="2"/>
    <d v="2012-08-10T10:20:12"/>
    <d v="2012-08-12T21:19:34"/>
    <n v="10"/>
    <s v=""/>
    <n v="0"/>
    <s v="not cancelled"/>
    <s v="not cancelled"/>
    <x v="3"/>
    <n v="0.1"/>
    <n v="0.84959999999999969"/>
    <b v="0"/>
  </r>
  <r>
    <n v="5064"/>
    <n v="4"/>
    <d v="2012-08-10T10:30:36"/>
    <d v="2012-10-09T10:30:00"/>
    <n v="12"/>
    <d v="2012-08-13T12:11:29"/>
    <n v="0"/>
    <n v="12.183333333333334"/>
    <n v="12"/>
    <x v="8"/>
    <n v="8.3333333333333329E-2"/>
    <n v="1.448055119047619"/>
    <b v="1"/>
  </r>
  <r>
    <n v="5065"/>
    <n v="1"/>
    <d v="2012-08-10T10:27:18"/>
    <d v="2012-10-09T10:27:00"/>
    <n v="8"/>
    <d v="2012-08-11T11:26:10"/>
    <n v="0"/>
    <n v="11.433333333333334"/>
    <n v="11"/>
    <x v="14"/>
    <n v="0.125"/>
    <n v="0.84929166666666667"/>
    <b v="1"/>
  </r>
  <r>
    <n v="5066"/>
    <n v="1"/>
    <d v="2012-08-10T11:39:01"/>
    <d v="2012-10-09T11:39:00"/>
    <n v="8"/>
    <d v="2012-08-11T10:10:54"/>
    <n v="0"/>
    <n v="10.166666666666666"/>
    <n v="10"/>
    <x v="10"/>
    <n v="0.125"/>
    <n v="0.84929166666666667"/>
    <b v="1"/>
  </r>
  <r>
    <n v="5067"/>
    <n v="4"/>
    <d v="2012-08-10T12:17:50"/>
    <d v="2012-10-09T12:17:00"/>
    <n v="12"/>
    <d v="2012-08-13T02:56:35"/>
    <n v="0"/>
    <n v="2.9333333333333336"/>
    <n v="3"/>
    <x v="19"/>
    <n v="8.3333333333333329E-2"/>
    <n v="1.448055119047619"/>
    <b v="1"/>
  </r>
  <r>
    <n v="5068"/>
    <n v="1"/>
    <d v="2012-08-10T12:03:35"/>
    <d v="2012-08-12T22:02:53"/>
    <n v="12"/>
    <s v=""/>
    <n v="0"/>
    <s v="not cancelled"/>
    <s v="not cancelled"/>
    <x v="3"/>
    <n v="8.3333333333333329E-2"/>
    <n v="0.56619444444444444"/>
    <b v="0"/>
  </r>
  <r>
    <n v="5069"/>
    <n v="3"/>
    <d v="2012-08-10T12:05:56"/>
    <d v="2012-08-13T23:05:46"/>
    <n v="24"/>
    <s v=""/>
    <n v="0"/>
    <s v="not cancelled"/>
    <s v="not cancelled"/>
    <x v="3"/>
    <n v="4.1666666666666664E-2"/>
    <n v="0.18133000000000002"/>
    <b v="0"/>
  </r>
  <r>
    <n v="5070"/>
    <n v="5"/>
    <d v="2012-08-10T14:05:11"/>
    <d v="2012-10-09T14:05:00"/>
    <n v="24"/>
    <d v="2012-08-14T10:23:39"/>
    <n v="0"/>
    <n v="10.383333333333333"/>
    <n v="10"/>
    <x v="10"/>
    <n v="4.1666666666666664E-2"/>
    <n v="0.2815833333333333"/>
    <b v="1"/>
  </r>
  <r>
    <n v="5071"/>
    <n v="1"/>
    <d v="2012-08-10T14:22:16"/>
    <d v="2012-10-09T14:22:00"/>
    <n v="12"/>
    <d v="2012-08-11T20:33:04"/>
    <n v="0"/>
    <n v="20.55"/>
    <n v="21"/>
    <x v="12"/>
    <n v="8.3333333333333329E-2"/>
    <n v="0.56619444444444444"/>
    <b v="1"/>
  </r>
  <r>
    <n v="5072"/>
    <n v="11"/>
    <d v="2012-08-10T14:34:13"/>
    <d v="2012-08-12T18:33:39"/>
    <n v="1"/>
    <s v=""/>
    <n v="0"/>
    <s v="not cancelled"/>
    <s v="not cancelled"/>
    <x v="3"/>
    <n v="1"/>
    <n v="1"/>
    <b v="0"/>
  </r>
  <r>
    <n v="5073"/>
    <n v="5"/>
    <d v="2012-08-10T15:35:34"/>
    <d v="2012-10-09T15:35:00"/>
    <n v="24"/>
    <d v="2012-08-15T01:03:48"/>
    <n v="0"/>
    <n v="1.05"/>
    <n v="1"/>
    <x v="23"/>
    <n v="4.1666666666666664E-2"/>
    <n v="0.2815833333333333"/>
    <b v="1"/>
  </r>
  <r>
    <n v="5074"/>
    <n v="1"/>
    <d v="2012-08-10T15:02:42"/>
    <d v="2012-10-09T15:02:00"/>
    <n v="12"/>
    <d v="2012-08-11T11:55:11"/>
    <n v="0"/>
    <n v="11.916666666666666"/>
    <n v="12"/>
    <x v="8"/>
    <n v="8.3333333333333329E-2"/>
    <n v="0.56619444444444444"/>
    <b v="1"/>
  </r>
  <r>
    <n v="5075"/>
    <n v="1"/>
    <d v="2012-08-10T16:09:54"/>
    <d v="2012-10-09T16:09:00"/>
    <n v="8"/>
    <d v="2012-08-11T22:27:31"/>
    <n v="0"/>
    <n v="22.45"/>
    <n v="22"/>
    <x v="9"/>
    <n v="0.125"/>
    <n v="0.84929166666666667"/>
    <b v="1"/>
  </r>
  <r>
    <n v="5076"/>
    <n v="1"/>
    <d v="2012-08-10T16:32:43"/>
    <d v="2012-10-09T16:32:00"/>
    <n v="8"/>
    <d v="2012-08-11T10:18:41"/>
    <n v="0"/>
    <n v="10.3"/>
    <n v="10"/>
    <x v="10"/>
    <n v="0.125"/>
    <n v="0.84929166666666667"/>
    <b v="1"/>
  </r>
  <r>
    <n v="5077"/>
    <n v="1"/>
    <d v="2012-08-10T17:41:43"/>
    <d v="2012-08-13T06:41:36"/>
    <n v="8"/>
    <s v=""/>
    <n v="0"/>
    <s v="not cancelled"/>
    <s v="not cancelled"/>
    <x v="3"/>
    <n v="0.125"/>
    <n v="0.84929166666666667"/>
    <b v="0"/>
  </r>
  <r>
    <n v="5078"/>
    <n v="1"/>
    <d v="2012-08-10T20:05:36"/>
    <d v="2012-10-09T20:05:00"/>
    <n v="12"/>
    <d v="2012-08-11T12:02:04"/>
    <n v="0"/>
    <n v="12.033333333333333"/>
    <n v="12"/>
    <x v="8"/>
    <n v="8.3333333333333329E-2"/>
    <n v="0.56619444444444444"/>
    <b v="1"/>
  </r>
  <r>
    <n v="5079"/>
    <n v="5"/>
    <d v="2012-08-10T22:06:54"/>
    <d v="2012-10-09T22:06:00"/>
    <n v="24"/>
    <d v="2012-08-12T21:57:14"/>
    <n v="0"/>
    <n v="21.95"/>
    <n v="22"/>
    <x v="9"/>
    <n v="4.1666666666666664E-2"/>
    <n v="0.2815833333333333"/>
    <b v="1"/>
  </r>
  <r>
    <n v="5080"/>
    <n v="5"/>
    <d v="2012-08-10T23:22:22"/>
    <d v="2012-08-13T15:22:04"/>
    <n v="24"/>
    <s v=""/>
    <n v="0"/>
    <s v="not cancelled"/>
    <s v="not cancelled"/>
    <x v="3"/>
    <n v="4.1666666666666664E-2"/>
    <n v="0.2815833333333333"/>
    <b v="0"/>
  </r>
  <r>
    <n v="5081"/>
    <n v="3"/>
    <d v="2012-08-11T00:00:35"/>
    <d v="2012-10-10T00:00:00"/>
    <n v="24"/>
    <d v="2012-08-13T14:33:18"/>
    <n v="0"/>
    <n v="14.55"/>
    <n v="15"/>
    <x v="17"/>
    <n v="4.1666666666666664E-2"/>
    <n v="0.18133000000000002"/>
    <b v="1"/>
  </r>
  <r>
    <n v="5082"/>
    <n v="6"/>
    <d v="2012-08-11T00:03:13"/>
    <d v="2012-10-10T00:03:00"/>
    <n v="24"/>
    <d v="2012-08-18T11:21:50"/>
    <n v="0"/>
    <n v="11.35"/>
    <n v="11"/>
    <x v="14"/>
    <n v="4.1666666666666664E-2"/>
    <n v="0.35218749999999999"/>
    <b v="1"/>
  </r>
  <r>
    <n v="5083"/>
    <n v="6"/>
    <d v="2012-08-11T04:22:49"/>
    <d v="2012-10-10T04:22:00"/>
    <n v="24"/>
    <d v="2012-08-13T10:19:27"/>
    <n v="0"/>
    <n v="10.316666666666666"/>
    <n v="10"/>
    <x v="10"/>
    <n v="4.1666666666666664E-2"/>
    <n v="0.35218749999999999"/>
    <b v="1"/>
  </r>
  <r>
    <n v="5084"/>
    <n v="5"/>
    <d v="2012-08-11T07:17:22"/>
    <d v="2012-10-10T07:17:00"/>
    <n v="24"/>
    <d v="2012-08-15T17:22:23"/>
    <n v="0"/>
    <n v="17.366666666666667"/>
    <n v="17"/>
    <x v="20"/>
    <n v="4.1666666666666664E-2"/>
    <n v="0.2815833333333333"/>
    <b v="1"/>
  </r>
  <r>
    <n v="5085"/>
    <n v="1"/>
    <d v="2012-08-11T08:29:28"/>
    <d v="2012-10-10T08:29:00"/>
    <n v="8"/>
    <d v="2012-08-12T11:54:04"/>
    <n v="0"/>
    <n v="11.9"/>
    <n v="12"/>
    <x v="8"/>
    <n v="0.125"/>
    <n v="0.84929166666666667"/>
    <b v="1"/>
  </r>
  <r>
    <n v="5086"/>
    <n v="7"/>
    <d v="2012-08-11T08:09:49"/>
    <d v="2012-10-10T08:09:00"/>
    <n v="24"/>
    <d v="2012-08-16T17:13:37"/>
    <n v="0"/>
    <n v="17.216666666666665"/>
    <n v="17"/>
    <x v="20"/>
    <n v="4.1666666666666664E-2"/>
    <n v="1.2958049999999997"/>
    <b v="1"/>
  </r>
  <r>
    <n v="5087"/>
    <n v="5"/>
    <d v="2012-08-11T09:10:28"/>
    <d v="2012-08-15T00:10:00"/>
    <n v="24"/>
    <d v="2012-08-13T15:11:23"/>
    <n v="0"/>
    <n v="15.183333333333334"/>
    <n v="15"/>
    <x v="17"/>
    <n v="4.1666666666666664E-2"/>
    <n v="0.2815833333333333"/>
    <b v="1"/>
  </r>
  <r>
    <n v="5088"/>
    <n v="2"/>
    <d v="2012-08-11T11:11:43"/>
    <d v="2012-10-10T11:11:00"/>
    <n v="10"/>
    <d v="2012-08-12T08:38:03"/>
    <n v="0"/>
    <n v="8.6333333333333329"/>
    <n v="9"/>
    <x v="4"/>
    <n v="0.1"/>
    <n v="0.84959999999999969"/>
    <b v="1"/>
  </r>
  <r>
    <n v="5089"/>
    <n v="7"/>
    <d v="2012-08-11T11:51:31"/>
    <d v="2012-10-10T11:51:00"/>
    <n v="24"/>
    <d v="2012-08-27T10:54:25"/>
    <n v="0"/>
    <n v="10.9"/>
    <n v="11"/>
    <x v="14"/>
    <n v="4.1666666666666664E-2"/>
    <n v="1.2958049999999997"/>
    <b v="1"/>
  </r>
  <r>
    <n v="5090"/>
    <n v="5"/>
    <d v="2012-08-11T11:43:09"/>
    <d v="2012-08-15T21:43:00"/>
    <n v="24"/>
    <d v="2012-08-15T16:03:13"/>
    <n v="0"/>
    <n v="16.05"/>
    <n v="16"/>
    <x v="5"/>
    <n v="4.1666666666666664E-2"/>
    <n v="0.2815833333333333"/>
    <b v="1"/>
  </r>
  <r>
    <n v="5091"/>
    <n v="2"/>
    <d v="2012-08-11T12:57:02"/>
    <d v="2012-10-10T12:57:00"/>
    <n v="10"/>
    <d v="2012-08-12T12:49:45"/>
    <n v="0"/>
    <n v="12.816666666666666"/>
    <n v="13"/>
    <x v="11"/>
    <n v="0.1"/>
    <n v="0.84959999999999969"/>
    <b v="1"/>
  </r>
  <r>
    <n v="5092"/>
    <n v="2"/>
    <d v="2012-08-11T12:07:10"/>
    <d v="2012-10-10T12:07:00"/>
    <n v="10"/>
    <d v="2012-08-12T12:33:36"/>
    <n v="0"/>
    <n v="12.55"/>
    <n v="13"/>
    <x v="11"/>
    <n v="0.1"/>
    <n v="0.84959999999999969"/>
    <b v="1"/>
  </r>
  <r>
    <n v="5093"/>
    <n v="4"/>
    <d v="2012-08-11T13:40:34"/>
    <d v="2012-10-10T13:40:00"/>
    <n v="12"/>
    <d v="2012-08-14T10:55:55"/>
    <n v="0"/>
    <n v="10.916666666666666"/>
    <n v="11"/>
    <x v="14"/>
    <n v="8.3333333333333329E-2"/>
    <n v="1.448055119047619"/>
    <b v="1"/>
  </r>
  <r>
    <n v="5094"/>
    <n v="7"/>
    <d v="2012-08-11T14:51:08"/>
    <d v="2012-10-10T14:51:00"/>
    <n v="24"/>
    <d v="2012-08-31T09:27:54"/>
    <n v="0"/>
    <n v="9.4499999999999993"/>
    <n v="9"/>
    <x v="4"/>
    <n v="4.1666666666666664E-2"/>
    <n v="1.2958049999999997"/>
    <b v="1"/>
  </r>
  <r>
    <n v="5095"/>
    <n v="5"/>
    <d v="2012-08-11T14:23:40"/>
    <d v="2012-08-14T14:22:55"/>
    <n v="24"/>
    <s v=""/>
    <n v="0"/>
    <s v="not cancelled"/>
    <s v="not cancelled"/>
    <x v="3"/>
    <n v="4.1666666666666664E-2"/>
    <n v="0.2815833333333333"/>
    <b v="0"/>
  </r>
  <r>
    <n v="5096"/>
    <n v="3"/>
    <d v="2012-08-11T14:05:46"/>
    <d v="2012-10-10T14:05:00"/>
    <n v="24"/>
    <d v="2012-08-14T18:01:24"/>
    <n v="0"/>
    <n v="18.016666666666666"/>
    <n v="18"/>
    <x v="1"/>
    <n v="4.1666666666666664E-2"/>
    <n v="0.18133000000000002"/>
    <b v="1"/>
  </r>
  <r>
    <n v="5097"/>
    <n v="1"/>
    <d v="2012-08-11T15:21:48"/>
    <d v="2012-10-10T15:21:00"/>
    <n v="12"/>
    <d v="2012-08-12T04:56:49"/>
    <n v="0"/>
    <n v="4.9333333333333336"/>
    <n v="5"/>
    <x v="22"/>
    <n v="8.3333333333333329E-2"/>
    <n v="0.56619444444444444"/>
    <b v="1"/>
  </r>
  <r>
    <n v="5098"/>
    <n v="2"/>
    <d v="2012-08-11T16:54:25"/>
    <d v="2012-10-10T16:54:00"/>
    <n v="10"/>
    <d v="2012-08-13T19:15:38"/>
    <n v="0"/>
    <n v="19.25"/>
    <n v="19"/>
    <x v="6"/>
    <n v="0.1"/>
    <n v="0.84959999999999969"/>
    <b v="1"/>
  </r>
  <r>
    <n v="5099"/>
    <n v="2"/>
    <d v="2012-08-11T17:20:17"/>
    <d v="2012-08-15T00:20:00"/>
    <n v="10"/>
    <d v="2012-08-13T10:02:41"/>
    <n v="0"/>
    <n v="10.033333333333333"/>
    <n v="10"/>
    <x v="10"/>
    <n v="0.1"/>
    <n v="0.84959999999999969"/>
    <b v="1"/>
  </r>
  <r>
    <n v="5100"/>
    <n v="2"/>
    <d v="2012-08-11T19:22:06"/>
    <d v="2012-08-15T01:21:32"/>
    <n v="10"/>
    <s v=""/>
    <n v="0"/>
    <s v="not cancelled"/>
    <s v="not cancelled"/>
    <x v="3"/>
    <n v="0.1"/>
    <n v="0.84959999999999969"/>
    <b v="0"/>
  </r>
  <r>
    <n v="5101"/>
    <n v="5"/>
    <d v="2012-08-11T20:01:46"/>
    <d v="2012-10-10T20:01:00"/>
    <n v="24"/>
    <d v="2012-08-14T13:09:43"/>
    <n v="0"/>
    <n v="13.15"/>
    <n v="13"/>
    <x v="11"/>
    <n v="4.1666666666666664E-2"/>
    <n v="0.2815833333333333"/>
    <b v="1"/>
  </r>
  <r>
    <n v="5102"/>
    <n v="2"/>
    <d v="2012-08-11T23:03:30"/>
    <d v="2012-10-10T23:03:00"/>
    <n v="10"/>
    <d v="2012-08-12T22:35:01"/>
    <n v="0"/>
    <n v="22.583333333333332"/>
    <n v="23"/>
    <x v="0"/>
    <n v="0.1"/>
    <n v="0.84959999999999969"/>
    <b v="1"/>
  </r>
  <r>
    <n v="5103"/>
    <n v="1"/>
    <d v="2012-08-12T03:47:47"/>
    <d v="2012-08-17T02:47:00"/>
    <n v="8"/>
    <d v="2012-08-12T15:52:17"/>
    <n v="0"/>
    <n v="15.866666666666667"/>
    <n v="16"/>
    <x v="5"/>
    <n v="0.125"/>
    <n v="0.84929166666666667"/>
    <b v="1"/>
  </r>
  <r>
    <n v="5104"/>
    <n v="3"/>
    <d v="2012-08-12T08:34:37"/>
    <d v="2012-10-11T08:34:00"/>
    <n v="24"/>
    <d v="2012-08-14T19:51:17"/>
    <n v="0"/>
    <n v="19.850000000000001"/>
    <n v="20"/>
    <x v="15"/>
    <n v="4.1666666666666664E-2"/>
    <n v="0.18133000000000002"/>
    <b v="1"/>
  </r>
  <r>
    <n v="5105"/>
    <n v="1"/>
    <d v="2012-08-12T09:33:44"/>
    <d v="2012-10-11T09:33:00"/>
    <n v="8"/>
    <d v="2012-08-13T11:55:36"/>
    <n v="0"/>
    <n v="11.916666666666666"/>
    <n v="12"/>
    <x v="8"/>
    <n v="0.125"/>
    <n v="0.84929166666666667"/>
    <b v="1"/>
  </r>
  <r>
    <n v="5106"/>
    <n v="4"/>
    <d v="2012-08-12T09:19:45"/>
    <d v="2012-08-15T06:18:54"/>
    <n v="12"/>
    <s v=""/>
    <n v="0"/>
    <s v="not cancelled"/>
    <s v="not cancelled"/>
    <x v="3"/>
    <n v="8.3333333333333329E-2"/>
    <n v="1.448055119047619"/>
    <b v="0"/>
  </r>
  <r>
    <n v="5107"/>
    <n v="6"/>
    <d v="2012-08-12T09:50:32"/>
    <d v="2012-10-11T09:50:00"/>
    <n v="24"/>
    <d v="2012-08-14T21:54:35"/>
    <n v="0"/>
    <n v="21.9"/>
    <n v="22"/>
    <x v="9"/>
    <n v="4.1666666666666664E-2"/>
    <n v="0.35218749999999999"/>
    <b v="1"/>
  </r>
  <r>
    <n v="5108"/>
    <n v="3"/>
    <d v="2012-08-12T10:24:38"/>
    <d v="2012-10-11T10:24:00"/>
    <n v="24"/>
    <d v="2012-08-14T12:32:28"/>
    <n v="0"/>
    <n v="12.533333333333333"/>
    <n v="13"/>
    <x v="11"/>
    <n v="4.1666666666666664E-2"/>
    <n v="0.18133000000000002"/>
    <b v="1"/>
  </r>
  <r>
    <n v="5109"/>
    <n v="7"/>
    <d v="2012-08-12T10:34:13"/>
    <d v="2012-10-11T10:34:00"/>
    <n v="24"/>
    <d v="2012-09-03T14:05:11"/>
    <n v="0"/>
    <n v="14.083333333333334"/>
    <n v="14"/>
    <x v="7"/>
    <n v="4.1666666666666664E-2"/>
    <n v="1.2958049999999997"/>
    <b v="1"/>
  </r>
  <r>
    <n v="5110"/>
    <n v="1"/>
    <d v="2012-08-12T11:46:42"/>
    <d v="2012-10-11T11:46:00"/>
    <n v="8"/>
    <d v="2012-08-13T04:30:30"/>
    <n v="0"/>
    <n v="4.5"/>
    <n v="5"/>
    <x v="22"/>
    <n v="0.125"/>
    <n v="0.84929166666666667"/>
    <b v="1"/>
  </r>
  <r>
    <n v="5111"/>
    <n v="1"/>
    <d v="2012-08-12T12:13:46"/>
    <d v="2012-10-11T12:13:00"/>
    <n v="12"/>
    <d v="2012-08-13T09:14:13"/>
    <n v="0"/>
    <n v="9.2333333333333325"/>
    <n v="9"/>
    <x v="4"/>
    <n v="8.3333333333333329E-2"/>
    <n v="0.56619444444444444"/>
    <b v="1"/>
  </r>
  <r>
    <n v="5112"/>
    <n v="1"/>
    <d v="2012-08-12T13:33:45"/>
    <d v="2012-10-11T13:33:00"/>
    <n v="8"/>
    <d v="2012-08-12T20:03:28"/>
    <n v="0"/>
    <n v="20.05"/>
    <n v="20"/>
    <x v="15"/>
    <n v="0.125"/>
    <n v="0.84929166666666667"/>
    <b v="1"/>
  </r>
  <r>
    <n v="5113"/>
    <n v="2"/>
    <d v="2012-08-12T13:19:23"/>
    <d v="2012-10-11T13:19:00"/>
    <n v="10"/>
    <d v="2012-08-14T00:54:29"/>
    <n v="0"/>
    <n v="0.9"/>
    <n v="1"/>
    <x v="23"/>
    <n v="0.1"/>
    <n v="0.84959999999999969"/>
    <b v="1"/>
  </r>
  <r>
    <n v="5114"/>
    <n v="1"/>
    <d v="2012-08-12T13:06:07"/>
    <d v="2012-10-11T13:06:00"/>
    <n v="8"/>
    <d v="2012-08-13T12:00:15"/>
    <n v="0"/>
    <n v="12"/>
    <n v="12"/>
    <x v="8"/>
    <n v="0.125"/>
    <n v="0.84929166666666667"/>
    <b v="1"/>
  </r>
  <r>
    <n v="5115"/>
    <n v="4"/>
    <d v="2012-08-12T14:36:08"/>
    <d v="2012-08-16T01:35:57"/>
    <n v="12"/>
    <s v=""/>
    <n v="0"/>
    <s v="not cancelled"/>
    <s v="not cancelled"/>
    <x v="3"/>
    <n v="8.3333333333333329E-2"/>
    <n v="1.448055119047619"/>
    <b v="0"/>
  </r>
  <r>
    <n v="5116"/>
    <n v="6"/>
    <d v="2012-08-12T15:12:56"/>
    <d v="2012-10-11T15:12:00"/>
    <n v="24"/>
    <d v="2012-08-23T10:31:42"/>
    <n v="0"/>
    <n v="10.516666666666667"/>
    <n v="11"/>
    <x v="14"/>
    <n v="4.1666666666666664E-2"/>
    <n v="0.35218749999999999"/>
    <b v="1"/>
  </r>
  <r>
    <n v="5117"/>
    <n v="1"/>
    <d v="2012-08-12T16:28:56"/>
    <d v="2012-08-14T19:28:31"/>
    <n v="8"/>
    <s v=""/>
    <n v="0"/>
    <s v="not cancelled"/>
    <s v="not cancelled"/>
    <x v="3"/>
    <n v="0.125"/>
    <n v="0.84929166666666667"/>
    <b v="0"/>
  </r>
  <r>
    <n v="5118"/>
    <n v="6"/>
    <d v="2012-08-12T18:04:06"/>
    <d v="2012-10-11T18:04:00"/>
    <n v="24"/>
    <d v="2012-08-16T10:18:04"/>
    <n v="0"/>
    <n v="10.3"/>
    <n v="10"/>
    <x v="10"/>
    <n v="4.1666666666666664E-2"/>
    <n v="0.35218749999999999"/>
    <b v="1"/>
  </r>
  <r>
    <n v="5119"/>
    <n v="7"/>
    <d v="2012-08-12T18:11:48"/>
    <d v="2012-10-11T18:11:00"/>
    <n v="24"/>
    <d v="2012-08-17T08:31:40"/>
    <n v="0"/>
    <n v="8.5166666666666675"/>
    <n v="9"/>
    <x v="4"/>
    <n v="4.1666666666666664E-2"/>
    <n v="1.2958049999999997"/>
    <b v="1"/>
  </r>
  <r>
    <n v="5120"/>
    <n v="4"/>
    <d v="2012-08-12T18:52:10"/>
    <d v="2012-10-11T18:52:00"/>
    <n v="12"/>
    <d v="2012-08-14T06:33:14"/>
    <n v="0"/>
    <n v="6.55"/>
    <n v="7"/>
    <x v="18"/>
    <n v="8.3333333333333329E-2"/>
    <n v="1.448055119047619"/>
    <b v="1"/>
  </r>
  <r>
    <n v="5121"/>
    <n v="6"/>
    <d v="2012-08-13T03:40:55"/>
    <d v="2012-10-12T03:40:00"/>
    <n v="24"/>
    <d v="2012-08-18T22:52:36"/>
    <n v="0"/>
    <n v="22.866666666666667"/>
    <n v="23"/>
    <x v="0"/>
    <n v="4.1666666666666664E-2"/>
    <n v="0.35218749999999999"/>
    <b v="1"/>
  </r>
  <r>
    <n v="5122"/>
    <n v="6"/>
    <d v="2012-08-13T03:37:51"/>
    <d v="2012-10-12T03:37:00"/>
    <n v="24"/>
    <d v="2012-08-18T07:34:05"/>
    <n v="0"/>
    <n v="7.5666666666666664"/>
    <n v="8"/>
    <x v="13"/>
    <n v="4.1666666666666664E-2"/>
    <n v="0.35218749999999999"/>
    <b v="1"/>
  </r>
  <r>
    <n v="5123"/>
    <n v="10"/>
    <d v="2012-08-13T04:47:42"/>
    <d v="2012-08-15T18:47:27"/>
    <n v="1"/>
    <s v=""/>
    <n v="2"/>
    <s v="not cancelled"/>
    <s v="not cancelled"/>
    <x v="3"/>
    <n v="1"/>
    <n v="2.5716000000000001"/>
    <b v="0"/>
  </r>
  <r>
    <n v="5124"/>
    <n v="1"/>
    <d v="2012-08-13T05:21:40"/>
    <d v="2012-10-12T05:21:00"/>
    <n v="12"/>
    <d v="2012-08-14T15:01:46"/>
    <n v="0"/>
    <n v="15.016666666666667"/>
    <n v="15"/>
    <x v="17"/>
    <n v="8.3333333333333329E-2"/>
    <n v="0.56619444444444444"/>
    <b v="1"/>
  </r>
  <r>
    <n v="5125"/>
    <n v="7"/>
    <d v="2012-08-13T09:31:20"/>
    <d v="2012-10-12T09:31:00"/>
    <n v="24"/>
    <d v="2012-08-16T12:37:43"/>
    <n v="0"/>
    <n v="12.616666666666667"/>
    <n v="13"/>
    <x v="11"/>
    <n v="4.1666666666666664E-2"/>
    <n v="1.2958049999999997"/>
    <b v="1"/>
  </r>
  <r>
    <n v="5126"/>
    <n v="5"/>
    <d v="2012-08-13T11:53:57"/>
    <d v="2012-10-12T11:53:00"/>
    <n v="24"/>
    <d v="2012-08-17T10:16:47"/>
    <n v="0"/>
    <n v="10.266666666666667"/>
    <n v="10"/>
    <x v="10"/>
    <n v="4.1666666666666664E-2"/>
    <n v="0.2815833333333333"/>
    <b v="1"/>
  </r>
  <r>
    <n v="5127"/>
    <n v="1"/>
    <d v="2012-08-13T11:14:17"/>
    <d v="2012-10-12T11:14:00"/>
    <n v="12"/>
    <d v="2012-08-14T08:02:58"/>
    <n v="0"/>
    <n v="8.0333333333333332"/>
    <n v="8"/>
    <x v="13"/>
    <n v="8.3333333333333329E-2"/>
    <n v="0.56619444444444444"/>
    <b v="1"/>
  </r>
  <r>
    <n v="5128"/>
    <n v="4"/>
    <d v="2012-08-13T12:49:38"/>
    <d v="2012-10-12T12:49:00"/>
    <n v="12"/>
    <d v="2012-08-16T11:17:34"/>
    <n v="0"/>
    <n v="11.283333333333333"/>
    <n v="11"/>
    <x v="14"/>
    <n v="8.3333333333333329E-2"/>
    <n v="1.448055119047619"/>
    <b v="1"/>
  </r>
  <r>
    <n v="5129"/>
    <n v="8"/>
    <d v="2012-08-13T14:15:57"/>
    <d v="2012-10-12T14:15:00"/>
    <n v="3"/>
    <d v="2012-08-20T16:57:40"/>
    <n v="0"/>
    <n v="16.95"/>
    <n v="17"/>
    <x v="20"/>
    <n v="0.33333333333333331"/>
    <n v="0.29998222222222221"/>
    <b v="1"/>
  </r>
  <r>
    <n v="5130"/>
    <n v="4"/>
    <d v="2012-08-13T15:37:57"/>
    <d v="2012-10-12T15:37:00"/>
    <n v="12"/>
    <d v="2012-08-18T01:12:44"/>
    <n v="0"/>
    <n v="1.2"/>
    <n v="1"/>
    <x v="23"/>
    <n v="8.3333333333333329E-2"/>
    <n v="1.448055119047619"/>
    <b v="1"/>
  </r>
  <r>
    <n v="5131"/>
    <n v="2"/>
    <d v="2012-08-13T16:47:50"/>
    <d v="2012-10-12T16:47:00"/>
    <n v="10"/>
    <d v="2012-08-14T19:54:05"/>
    <n v="0"/>
    <n v="19.899999999999999"/>
    <n v="20"/>
    <x v="15"/>
    <n v="0.1"/>
    <n v="0.84959999999999969"/>
    <b v="1"/>
  </r>
  <r>
    <n v="5132"/>
    <n v="8"/>
    <d v="2012-08-13T18:12:16"/>
    <d v="2012-10-12T18:12:00"/>
    <n v="3"/>
    <d v="2012-08-18T11:42:01"/>
    <n v="0"/>
    <n v="11.7"/>
    <n v="12"/>
    <x v="8"/>
    <n v="0.33333333333333331"/>
    <n v="0.29998222222222221"/>
    <b v="1"/>
  </r>
  <r>
    <n v="5133"/>
    <n v="1"/>
    <d v="2012-08-13T19:36:25"/>
    <d v="2012-10-12T19:36:00"/>
    <n v="12"/>
    <d v="2012-08-15T00:43:52"/>
    <n v="0"/>
    <n v="0.71666666666666667"/>
    <n v="1"/>
    <x v="23"/>
    <n v="8.3333333333333329E-2"/>
    <n v="0.56619444444444444"/>
    <b v="1"/>
  </r>
  <r>
    <n v="5134"/>
    <n v="1"/>
    <d v="2012-08-13T20:47:19"/>
    <d v="2012-10-12T20:47:00"/>
    <n v="12"/>
    <d v="2012-08-15T06:05:13"/>
    <n v="0"/>
    <n v="6.083333333333333"/>
    <n v="6"/>
    <x v="21"/>
    <n v="8.3333333333333329E-2"/>
    <n v="0.56619444444444444"/>
    <b v="1"/>
  </r>
  <r>
    <n v="5135"/>
    <n v="1"/>
    <d v="2012-08-13T20:09:10"/>
    <d v="2012-10-12T20:09:00"/>
    <n v="8"/>
    <d v="2012-08-14T13:40:58"/>
    <n v="0"/>
    <n v="13.666666666666666"/>
    <n v="14"/>
    <x v="7"/>
    <n v="0.125"/>
    <n v="0.84929166666666667"/>
    <b v="1"/>
  </r>
  <r>
    <n v="5136"/>
    <n v="2"/>
    <d v="2012-08-13T21:38:37"/>
    <d v="2012-10-12T21:38:00"/>
    <n v="10"/>
    <d v="2012-08-14T20:36:12"/>
    <n v="0"/>
    <n v="20.6"/>
    <n v="21"/>
    <x v="12"/>
    <n v="0.1"/>
    <n v="0.84959999999999969"/>
    <b v="1"/>
  </r>
  <r>
    <n v="5137"/>
    <n v="5"/>
    <d v="2012-08-13T21:05:38"/>
    <d v="2012-10-12T21:05:00"/>
    <n v="24"/>
    <d v="2012-08-16T10:32:58"/>
    <n v="0"/>
    <n v="10.533333333333333"/>
    <n v="11"/>
    <x v="14"/>
    <n v="4.1666666666666664E-2"/>
    <n v="0.2815833333333333"/>
    <b v="1"/>
  </r>
  <r>
    <n v="5138"/>
    <n v="10"/>
    <d v="2012-08-13T22:38:07"/>
    <d v="2012-10-12T22:38:00"/>
    <n v="1"/>
    <d v="2012-08-17T11:15:29"/>
    <n v="1"/>
    <n v="11.25"/>
    <n v="11"/>
    <x v="14"/>
    <n v="1"/>
    <n v="2.5716000000000001"/>
    <b v="1"/>
  </r>
  <r>
    <n v="5139"/>
    <n v="6"/>
    <d v="2012-08-14T04:36:46"/>
    <d v="2012-10-13T04:36:00"/>
    <n v="24"/>
    <d v="2012-08-15T03:28:16"/>
    <n v="0"/>
    <n v="3.4666666666666668"/>
    <n v="3"/>
    <x v="19"/>
    <n v="4.1666666666666664E-2"/>
    <n v="0.35218749999999999"/>
    <b v="1"/>
  </r>
  <r>
    <n v="5140"/>
    <n v="1"/>
    <d v="2012-08-14T06:01:32"/>
    <d v="2012-10-13T06:01:00"/>
    <n v="8"/>
    <d v="2012-08-15T09:42:11"/>
    <n v="0"/>
    <n v="9.6999999999999993"/>
    <n v="10"/>
    <x v="10"/>
    <n v="0.125"/>
    <n v="0.84929166666666667"/>
    <b v="1"/>
  </r>
  <r>
    <n v="5141"/>
    <n v="11"/>
    <d v="2012-08-14T06:22:29"/>
    <d v="2012-10-13T06:22:00"/>
    <n v="1"/>
    <d v="2012-08-21T15:21:09"/>
    <n v="5"/>
    <n v="15.35"/>
    <n v="15"/>
    <x v="17"/>
    <n v="1"/>
    <n v="1"/>
    <b v="1"/>
  </r>
  <r>
    <n v="5142"/>
    <n v="4"/>
    <d v="2012-08-14T09:24:42"/>
    <d v="2012-10-13T09:24:00"/>
    <n v="12"/>
    <d v="2012-08-15T08:11:35"/>
    <n v="0"/>
    <n v="8.1833333333333336"/>
    <n v="8"/>
    <x v="13"/>
    <n v="8.3333333333333329E-2"/>
    <n v="1.448055119047619"/>
    <b v="1"/>
  </r>
  <r>
    <n v="5143"/>
    <n v="8"/>
    <d v="2012-08-14T14:33:26"/>
    <d v="2012-10-13T14:33:00"/>
    <n v="3"/>
    <d v="2012-08-21T13:50:12"/>
    <n v="0"/>
    <n v="13.833333333333334"/>
    <n v="14"/>
    <x v="7"/>
    <n v="0.33333333333333331"/>
    <n v="0.29998222222222221"/>
    <b v="1"/>
  </r>
  <r>
    <n v="5144"/>
    <n v="8"/>
    <d v="2012-08-14T14:47:48"/>
    <d v="2012-10-13T14:47:00"/>
    <n v="3"/>
    <d v="2012-08-21T13:13:12"/>
    <n v="0"/>
    <n v="13.216666666666667"/>
    <n v="13"/>
    <x v="11"/>
    <n v="0.33333333333333331"/>
    <n v="0.29998222222222221"/>
    <b v="1"/>
  </r>
  <r>
    <n v="5145"/>
    <n v="6"/>
    <d v="2012-08-14T14:26:04"/>
    <d v="2012-10-13T14:26:00"/>
    <n v="24"/>
    <d v="2012-08-21T07:05:09"/>
    <n v="0"/>
    <n v="7.083333333333333"/>
    <n v="7"/>
    <x v="18"/>
    <n v="4.1666666666666664E-2"/>
    <n v="0.35218749999999999"/>
    <b v="1"/>
  </r>
  <r>
    <n v="5146"/>
    <n v="1"/>
    <d v="2012-08-14T17:52:16"/>
    <d v="2012-10-13T17:52:00"/>
    <n v="8"/>
    <d v="2012-08-15T14:05:22"/>
    <n v="0"/>
    <n v="14.083333333333334"/>
    <n v="14"/>
    <x v="7"/>
    <n v="0.125"/>
    <n v="0.84929166666666667"/>
    <b v="1"/>
  </r>
  <r>
    <n v="5147"/>
    <n v="7"/>
    <d v="2012-08-14T17:12:16"/>
    <d v="2012-10-13T17:12:00"/>
    <n v="24"/>
    <d v="2012-08-30T12:40:15"/>
    <n v="1"/>
    <n v="12.666666666666666"/>
    <n v="13"/>
    <x v="11"/>
    <n v="4.1666666666666664E-2"/>
    <n v="1.2958049999999997"/>
    <b v="1"/>
  </r>
  <r>
    <n v="5148"/>
    <n v="5"/>
    <d v="2012-08-14T18:37:14"/>
    <d v="2012-08-17T08:37:03"/>
    <n v="24"/>
    <s v=""/>
    <n v="0"/>
    <s v="not cancelled"/>
    <s v="not cancelled"/>
    <x v="3"/>
    <n v="4.1666666666666664E-2"/>
    <n v="0.2815833333333333"/>
    <b v="0"/>
  </r>
  <r>
    <n v="5149"/>
    <n v="5"/>
    <d v="2012-08-14T18:53:26"/>
    <d v="2012-10-13T18:53:00"/>
    <n v="24"/>
    <d v="2012-08-17T17:04:54"/>
    <n v="0"/>
    <n v="17.066666666666666"/>
    <n v="17"/>
    <x v="20"/>
    <n v="4.1666666666666664E-2"/>
    <n v="0.2815833333333333"/>
    <b v="1"/>
  </r>
  <r>
    <n v="5150"/>
    <n v="6"/>
    <d v="2012-08-14T21:43:04"/>
    <d v="2012-10-13T21:43:00"/>
    <n v="24"/>
    <d v="2012-08-18T14:02:15"/>
    <n v="0"/>
    <n v="14.033333333333333"/>
    <n v="14"/>
    <x v="7"/>
    <n v="4.1666666666666664E-2"/>
    <n v="0.35218749999999999"/>
    <b v="1"/>
  </r>
  <r>
    <n v="5151"/>
    <n v="6"/>
    <d v="2012-08-14T22:40:36"/>
    <d v="2012-10-13T22:40:00"/>
    <n v="24"/>
    <d v="2012-08-16T12:39:12"/>
    <n v="0"/>
    <n v="12.65"/>
    <n v="13"/>
    <x v="11"/>
    <n v="4.1666666666666664E-2"/>
    <n v="0.35218749999999999"/>
    <b v="1"/>
  </r>
  <r>
    <n v="5152"/>
    <n v="5"/>
    <d v="2012-08-14T23:06:57"/>
    <d v="2012-08-19T20:06:00"/>
    <n v="24"/>
    <d v="2012-08-16T21:25:38"/>
    <n v="0"/>
    <n v="21.416666666666668"/>
    <n v="21"/>
    <x v="12"/>
    <n v="4.1666666666666664E-2"/>
    <n v="0.2815833333333333"/>
    <b v="1"/>
  </r>
  <r>
    <n v="5153"/>
    <n v="1"/>
    <d v="2012-08-15T00:34:39"/>
    <d v="2012-10-14T00:34:00"/>
    <n v="8"/>
    <d v="2012-08-15T10:40:00"/>
    <n v="0"/>
    <n v="10.666666666666666"/>
    <n v="11"/>
    <x v="14"/>
    <n v="0.125"/>
    <n v="0.84929166666666667"/>
    <b v="1"/>
  </r>
  <r>
    <n v="5154"/>
    <n v="1"/>
    <d v="2012-08-15T01:39:50"/>
    <d v="2012-10-14T01:39:00"/>
    <n v="12"/>
    <d v="2012-08-16T12:44:06"/>
    <n v="0"/>
    <n v="12.733333333333333"/>
    <n v="13"/>
    <x v="11"/>
    <n v="8.3333333333333329E-2"/>
    <n v="0.56619444444444444"/>
    <b v="1"/>
  </r>
  <r>
    <n v="5155"/>
    <n v="3"/>
    <d v="2012-08-15T02:24:51"/>
    <d v="2012-10-14T02:24:00"/>
    <n v="24"/>
    <d v="2012-08-16T18:25:30"/>
    <n v="0"/>
    <n v="18.416666666666668"/>
    <n v="18"/>
    <x v="1"/>
    <n v="4.1666666666666664E-2"/>
    <n v="0.18133000000000002"/>
    <b v="1"/>
  </r>
  <r>
    <n v="5156"/>
    <n v="5"/>
    <d v="2012-08-15T03:19:15"/>
    <d v="2012-08-19T09:18:57"/>
    <n v="24"/>
    <s v=""/>
    <n v="0"/>
    <s v="not cancelled"/>
    <s v="not cancelled"/>
    <x v="3"/>
    <n v="4.1666666666666664E-2"/>
    <n v="0.2815833333333333"/>
    <b v="0"/>
  </r>
  <r>
    <n v="5157"/>
    <n v="5"/>
    <d v="2012-08-15T07:47:54"/>
    <d v="2012-08-20T01:47:00"/>
    <n v="24"/>
    <d v="2012-08-18T09:34:34"/>
    <n v="0"/>
    <n v="9.5666666666666664"/>
    <n v="10"/>
    <x v="10"/>
    <n v="4.1666666666666664E-2"/>
    <n v="0.2815833333333333"/>
    <b v="1"/>
  </r>
  <r>
    <n v="5158"/>
    <n v="2"/>
    <d v="2012-08-15T08:00:51"/>
    <d v="2012-10-14T08:00:00"/>
    <n v="10"/>
    <d v="2012-08-15T09:38:43"/>
    <n v="0"/>
    <n v="9.6333333333333329"/>
    <n v="10"/>
    <x v="10"/>
    <n v="0.1"/>
    <n v="0.84959999999999969"/>
    <b v="1"/>
  </r>
  <r>
    <n v="5159"/>
    <n v="10"/>
    <d v="2012-08-15T08:19:33"/>
    <d v="2012-10-14T08:19:00"/>
    <n v="1"/>
    <d v="2012-08-22T09:31:08"/>
    <n v="2"/>
    <n v="9.5166666666666675"/>
    <n v="10"/>
    <x v="10"/>
    <n v="1"/>
    <n v="2.5716000000000001"/>
    <b v="1"/>
  </r>
  <r>
    <n v="5160"/>
    <n v="2"/>
    <d v="2012-08-15T09:09:07"/>
    <d v="2012-10-14T09:09:00"/>
    <n v="10"/>
    <d v="2012-08-15T20:17:56"/>
    <n v="0"/>
    <n v="20.283333333333335"/>
    <n v="20"/>
    <x v="15"/>
    <n v="0.1"/>
    <n v="0.84959999999999969"/>
    <b v="1"/>
  </r>
  <r>
    <n v="5161"/>
    <n v="11"/>
    <d v="2012-08-15T10:43:18"/>
    <d v="2012-10-14T10:43:00"/>
    <n v="1"/>
    <d v="2012-08-22T10:51:49"/>
    <n v="2"/>
    <n v="10.85"/>
    <n v="11"/>
    <x v="14"/>
    <n v="1"/>
    <n v="1"/>
    <b v="1"/>
  </r>
  <r>
    <n v="5162"/>
    <n v="3"/>
    <d v="2012-08-15T10:13:57"/>
    <d v="2012-10-14T10:13:00"/>
    <n v="24"/>
    <d v="2012-08-17T16:03:29"/>
    <n v="0"/>
    <n v="16.05"/>
    <n v="16"/>
    <x v="5"/>
    <n v="4.1666666666666664E-2"/>
    <n v="0.18133000000000002"/>
    <b v="1"/>
  </r>
  <r>
    <n v="5163"/>
    <n v="3"/>
    <d v="2012-08-15T10:03:50"/>
    <d v="2012-10-14T10:03:00"/>
    <n v="24"/>
    <d v="2012-08-17T11:01:28"/>
    <n v="0"/>
    <n v="11.016666666666667"/>
    <n v="11"/>
    <x v="14"/>
    <n v="4.1666666666666664E-2"/>
    <n v="0.18133000000000002"/>
    <b v="1"/>
  </r>
  <r>
    <n v="5164"/>
    <n v="7"/>
    <d v="2012-08-15T11:09:09"/>
    <d v="2012-10-14T11:09:00"/>
    <n v="24"/>
    <d v="2012-08-31T11:30:25"/>
    <n v="0"/>
    <n v="11.5"/>
    <n v="12"/>
    <x v="8"/>
    <n v="4.1666666666666664E-2"/>
    <n v="1.2958049999999997"/>
    <b v="1"/>
  </r>
  <r>
    <n v="5165"/>
    <n v="7"/>
    <d v="2012-08-15T11:03:43"/>
    <d v="2012-08-19T06:03:15"/>
    <n v="24"/>
    <s v=""/>
    <n v="0"/>
    <s v="not cancelled"/>
    <s v="not cancelled"/>
    <x v="3"/>
    <n v="4.1666666666666664E-2"/>
    <n v="1.2958049999999997"/>
    <b v="0"/>
  </r>
  <r>
    <n v="5166"/>
    <n v="1"/>
    <d v="2012-08-15T14:33:53"/>
    <d v="2012-10-14T14:33:00"/>
    <n v="12"/>
    <d v="2012-08-16T17:01:30"/>
    <n v="0"/>
    <n v="17.016666666666666"/>
    <n v="17"/>
    <x v="20"/>
    <n v="8.3333333333333329E-2"/>
    <n v="0.56619444444444444"/>
    <b v="1"/>
  </r>
  <r>
    <n v="5167"/>
    <n v="3"/>
    <d v="2012-08-15T14:42:25"/>
    <d v="2012-10-14T14:42:00"/>
    <n v="24"/>
    <d v="2012-08-18T11:05:29"/>
    <n v="0"/>
    <n v="11.083333333333334"/>
    <n v="11"/>
    <x v="14"/>
    <n v="4.1666666666666664E-2"/>
    <n v="0.18133000000000002"/>
    <b v="1"/>
  </r>
  <r>
    <n v="5168"/>
    <n v="2"/>
    <d v="2012-08-15T14:53:11"/>
    <d v="2012-08-19T00:53:00"/>
    <n v="10"/>
    <d v="2012-08-17T07:54:39"/>
    <n v="0"/>
    <n v="7.9"/>
    <n v="8"/>
    <x v="13"/>
    <n v="0.1"/>
    <n v="0.84959999999999969"/>
    <b v="1"/>
  </r>
  <r>
    <n v="5169"/>
    <n v="2"/>
    <d v="2012-08-15T15:16:10"/>
    <d v="2012-10-14T15:16:00"/>
    <n v="10"/>
    <d v="2012-08-16T17:22:15"/>
    <n v="0"/>
    <n v="17.366666666666667"/>
    <n v="17"/>
    <x v="20"/>
    <n v="0.1"/>
    <n v="0.84959999999999969"/>
    <b v="1"/>
  </r>
  <r>
    <n v="5170"/>
    <n v="3"/>
    <d v="2012-08-15T15:26:31"/>
    <d v="2012-10-14T15:26:00"/>
    <n v="24"/>
    <d v="2012-08-19T00:08:57"/>
    <n v="0"/>
    <n v="0.13333333333333333"/>
    <n v="0"/>
    <x v="2"/>
    <n v="4.1666666666666664E-2"/>
    <n v="0.18133000000000002"/>
    <b v="1"/>
  </r>
  <r>
    <n v="5171"/>
    <n v="1"/>
    <d v="2012-08-15T15:43:05"/>
    <d v="2012-08-19T06:42:43"/>
    <n v="12"/>
    <s v=""/>
    <n v="0"/>
    <s v="not cancelled"/>
    <s v="not cancelled"/>
    <x v="3"/>
    <n v="8.3333333333333329E-2"/>
    <n v="0.56619444444444444"/>
    <b v="0"/>
  </r>
  <r>
    <n v="5172"/>
    <n v="1"/>
    <d v="2012-08-15T15:45:11"/>
    <d v="2012-10-14T15:45:00"/>
    <n v="8"/>
    <d v="2012-08-16T11:56:42"/>
    <n v="0"/>
    <n v="11.933333333333334"/>
    <n v="12"/>
    <x v="8"/>
    <n v="0.125"/>
    <n v="0.84929166666666667"/>
    <b v="1"/>
  </r>
  <r>
    <n v="5173"/>
    <n v="1"/>
    <d v="2012-08-15T16:27:21"/>
    <d v="2012-10-14T16:27:00"/>
    <n v="8"/>
    <d v="2012-08-16T10:56:37"/>
    <n v="0"/>
    <n v="10.933333333333334"/>
    <n v="11"/>
    <x v="14"/>
    <n v="0.125"/>
    <n v="0.84929166666666667"/>
    <b v="1"/>
  </r>
  <r>
    <n v="5174"/>
    <n v="5"/>
    <d v="2012-08-15T17:41:53"/>
    <d v="2012-10-14T17:41:00"/>
    <n v="24"/>
    <d v="2012-08-19T09:05:41"/>
    <n v="0"/>
    <n v="9.0833333333333339"/>
    <n v="9"/>
    <x v="4"/>
    <n v="4.1666666666666664E-2"/>
    <n v="0.2815833333333333"/>
    <b v="1"/>
  </r>
  <r>
    <n v="5175"/>
    <n v="1"/>
    <d v="2012-08-15T18:08:31"/>
    <d v="2012-10-14T18:08:00"/>
    <n v="12"/>
    <d v="2012-08-16T23:07:50"/>
    <n v="0"/>
    <n v="23.116666666666667"/>
    <n v="23"/>
    <x v="0"/>
    <n v="8.3333333333333329E-2"/>
    <n v="0.56619444444444444"/>
    <b v="1"/>
  </r>
  <r>
    <n v="5176"/>
    <n v="2"/>
    <d v="2012-08-15T18:18:54"/>
    <d v="2012-10-14T18:18:00"/>
    <n v="10"/>
    <d v="2012-08-16T14:05:56"/>
    <n v="0"/>
    <n v="14.083333333333334"/>
    <n v="14"/>
    <x v="7"/>
    <n v="0.1"/>
    <n v="0.84959999999999969"/>
    <b v="1"/>
  </r>
  <r>
    <n v="5177"/>
    <n v="10"/>
    <d v="2012-08-15T21:24:05"/>
    <d v="2012-10-14T21:24:00"/>
    <n v="1"/>
    <d v="2012-08-22T18:15:07"/>
    <n v="0"/>
    <n v="18.25"/>
    <n v="18"/>
    <x v="1"/>
    <n v="1"/>
    <n v="2.5716000000000001"/>
    <b v="1"/>
  </r>
  <r>
    <n v="5178"/>
    <n v="1"/>
    <d v="2012-08-16T01:01:33"/>
    <d v="2012-10-15T01:01:00"/>
    <n v="12"/>
    <d v="2012-08-17T09:31:05"/>
    <n v="0"/>
    <n v="9.5166666666666675"/>
    <n v="10"/>
    <x v="10"/>
    <n v="8.3333333333333329E-2"/>
    <n v="0.56619444444444444"/>
    <b v="1"/>
  </r>
  <r>
    <n v="5179"/>
    <n v="5"/>
    <d v="2012-08-16T03:25:06"/>
    <d v="2012-08-18T04:24:45"/>
    <n v="24"/>
    <s v=""/>
    <n v="0"/>
    <s v="not cancelled"/>
    <s v="not cancelled"/>
    <x v="3"/>
    <n v="4.1666666666666664E-2"/>
    <n v="0.2815833333333333"/>
    <b v="0"/>
  </r>
  <r>
    <n v="5180"/>
    <n v="1"/>
    <d v="2012-08-16T06:45:27"/>
    <d v="2012-10-15T06:45:00"/>
    <n v="8"/>
    <d v="2012-08-16T13:34:22"/>
    <n v="0"/>
    <n v="13.566666666666666"/>
    <n v="14"/>
    <x v="7"/>
    <n v="0.125"/>
    <n v="0.84929166666666667"/>
    <b v="1"/>
  </r>
  <r>
    <n v="5181"/>
    <n v="1"/>
    <d v="2012-08-16T06:16:48"/>
    <d v="2012-10-15T06:16:00"/>
    <n v="8"/>
    <d v="2012-08-17T11:22:15"/>
    <n v="0"/>
    <n v="11.366666666666667"/>
    <n v="11"/>
    <x v="14"/>
    <n v="0.125"/>
    <n v="0.84929166666666667"/>
    <b v="1"/>
  </r>
  <r>
    <n v="5182"/>
    <n v="10"/>
    <d v="2012-08-16T08:41:23"/>
    <d v="2012-08-19T08:41:08"/>
    <n v="1"/>
    <s v=""/>
    <n v="4"/>
    <s v="not cancelled"/>
    <s v="not cancelled"/>
    <x v="3"/>
    <n v="1"/>
    <n v="2.5716000000000001"/>
    <b v="0"/>
  </r>
  <r>
    <n v="5183"/>
    <n v="3"/>
    <d v="2012-08-16T10:13:52"/>
    <d v="2012-08-18T21:13:27"/>
    <n v="24"/>
    <s v=""/>
    <n v="0"/>
    <s v="not cancelled"/>
    <s v="not cancelled"/>
    <x v="3"/>
    <n v="4.1666666666666664E-2"/>
    <n v="0.18133000000000002"/>
    <b v="0"/>
  </r>
  <r>
    <n v="5184"/>
    <n v="3"/>
    <d v="2012-08-16T10:01:07"/>
    <d v="2012-10-15T10:01:00"/>
    <n v="24"/>
    <d v="2012-08-18T15:09:32"/>
    <n v="0"/>
    <n v="15.15"/>
    <n v="15"/>
    <x v="17"/>
    <n v="4.1666666666666664E-2"/>
    <n v="0.18133000000000002"/>
    <b v="1"/>
  </r>
  <r>
    <n v="5185"/>
    <n v="7"/>
    <d v="2012-08-16T12:39:24"/>
    <d v="2012-10-15T12:39:00"/>
    <n v="24"/>
    <d v="2012-09-05T11:56:42"/>
    <n v="0"/>
    <n v="11.933333333333334"/>
    <n v="12"/>
    <x v="8"/>
    <n v="4.1666666666666664E-2"/>
    <n v="1.2958049999999997"/>
    <b v="1"/>
  </r>
  <r>
    <n v="5186"/>
    <n v="5"/>
    <d v="2012-08-16T12:50:41"/>
    <d v="2012-10-15T12:50:00"/>
    <n v="24"/>
    <d v="2012-08-19T11:58:42"/>
    <n v="0"/>
    <n v="11.966666666666667"/>
    <n v="12"/>
    <x v="8"/>
    <n v="4.1666666666666664E-2"/>
    <n v="0.2815833333333333"/>
    <b v="1"/>
  </r>
  <r>
    <n v="5187"/>
    <n v="5"/>
    <d v="2012-08-16T12:22:21"/>
    <d v="2012-10-15T12:22:00"/>
    <n v="24"/>
    <d v="2012-08-19T11:44:12"/>
    <n v="0"/>
    <n v="11.733333333333333"/>
    <n v="12"/>
    <x v="8"/>
    <n v="4.1666666666666664E-2"/>
    <n v="0.2815833333333333"/>
    <b v="1"/>
  </r>
  <r>
    <n v="5188"/>
    <n v="1"/>
    <d v="2012-08-16T13:50:17"/>
    <d v="2012-10-15T13:50:00"/>
    <n v="8"/>
    <d v="2012-08-16T14:05:44"/>
    <n v="0"/>
    <n v="14.083333333333334"/>
    <n v="14"/>
    <x v="7"/>
    <n v="0.125"/>
    <n v="0.84929166666666667"/>
    <b v="1"/>
  </r>
  <r>
    <n v="5189"/>
    <n v="7"/>
    <d v="2012-08-16T13:55:26"/>
    <d v="2012-08-19T02:54:57"/>
    <n v="24"/>
    <s v=""/>
    <n v="0"/>
    <s v="not cancelled"/>
    <s v="not cancelled"/>
    <x v="3"/>
    <n v="4.1666666666666664E-2"/>
    <n v="1.2958049999999997"/>
    <b v="0"/>
  </r>
  <r>
    <n v="5190"/>
    <n v="1"/>
    <d v="2012-08-16T13:15:51"/>
    <d v="2012-10-15T13:15:00"/>
    <n v="12"/>
    <d v="2012-08-17T10:15:39"/>
    <n v="0"/>
    <n v="10.25"/>
    <n v="10"/>
    <x v="10"/>
    <n v="8.3333333333333329E-2"/>
    <n v="0.56619444444444444"/>
    <b v="1"/>
  </r>
  <r>
    <n v="5191"/>
    <n v="4"/>
    <d v="2012-08-16T13:49:31"/>
    <d v="2012-10-15T13:49:00"/>
    <n v="12"/>
    <d v="2012-08-18T07:04:46"/>
    <n v="0"/>
    <n v="7.0666666666666664"/>
    <n v="7"/>
    <x v="18"/>
    <n v="8.3333333333333329E-2"/>
    <n v="1.448055119047619"/>
    <b v="1"/>
  </r>
  <r>
    <n v="5192"/>
    <n v="7"/>
    <d v="2012-08-16T14:13:21"/>
    <d v="2012-10-15T14:13:00"/>
    <n v="24"/>
    <d v="2012-09-01T07:46:48"/>
    <n v="0"/>
    <n v="7.7666666666666666"/>
    <n v="8"/>
    <x v="13"/>
    <n v="4.1666666666666664E-2"/>
    <n v="1.2958049999999997"/>
    <b v="1"/>
  </r>
  <r>
    <n v="5193"/>
    <n v="1"/>
    <d v="2012-08-16T15:53:27"/>
    <d v="2012-10-15T15:53:00"/>
    <n v="12"/>
    <d v="2012-08-17T09:45:31"/>
    <n v="0"/>
    <n v="9.75"/>
    <n v="10"/>
    <x v="10"/>
    <n v="8.3333333333333329E-2"/>
    <n v="0.56619444444444444"/>
    <b v="1"/>
  </r>
  <r>
    <n v="5194"/>
    <n v="3"/>
    <d v="2012-08-16T15:19:31"/>
    <d v="2012-08-20T06:19:09"/>
    <n v="24"/>
    <s v=""/>
    <n v="0"/>
    <s v="not cancelled"/>
    <s v="not cancelled"/>
    <x v="3"/>
    <n v="4.1666666666666664E-2"/>
    <n v="0.18133000000000002"/>
    <b v="0"/>
  </r>
  <r>
    <n v="5195"/>
    <n v="4"/>
    <d v="2012-08-16T15:51:23"/>
    <d v="2012-10-15T15:51:00"/>
    <n v="12"/>
    <d v="2012-08-19T14:03:25"/>
    <n v="0"/>
    <n v="14.05"/>
    <n v="14"/>
    <x v="7"/>
    <n v="8.3333333333333329E-2"/>
    <n v="1.448055119047619"/>
    <b v="1"/>
  </r>
  <r>
    <n v="5196"/>
    <n v="2"/>
    <d v="2012-08-16T15:24:53"/>
    <d v="2012-08-18T23:24:19"/>
    <n v="10"/>
    <s v=""/>
    <n v="0"/>
    <s v="not cancelled"/>
    <s v="not cancelled"/>
    <x v="3"/>
    <n v="0.1"/>
    <n v="0.84959999999999969"/>
    <b v="0"/>
  </r>
  <r>
    <n v="5197"/>
    <n v="3"/>
    <d v="2012-08-16T17:15:03"/>
    <d v="2012-10-15T17:15:00"/>
    <n v="24"/>
    <d v="2012-08-19T12:50:05"/>
    <n v="0"/>
    <n v="12.833333333333334"/>
    <n v="13"/>
    <x v="11"/>
    <n v="4.1666666666666664E-2"/>
    <n v="0.18133000000000002"/>
    <b v="1"/>
  </r>
  <r>
    <n v="5198"/>
    <n v="1"/>
    <d v="2012-08-16T18:45:58"/>
    <d v="2012-10-15T18:45:00"/>
    <n v="12"/>
    <d v="2012-08-17T18:50:08"/>
    <n v="0"/>
    <n v="18.833333333333332"/>
    <n v="19"/>
    <x v="6"/>
    <n v="8.3333333333333329E-2"/>
    <n v="0.56619444444444444"/>
    <b v="1"/>
  </r>
  <r>
    <n v="5199"/>
    <n v="8"/>
    <d v="2012-08-16T18:05:14"/>
    <d v="2012-10-15T18:05:00"/>
    <n v="3"/>
    <d v="2012-08-23T14:11:58"/>
    <n v="0"/>
    <n v="14.183333333333334"/>
    <n v="14"/>
    <x v="7"/>
    <n v="0.33333333333333331"/>
    <n v="0.29998222222222221"/>
    <b v="1"/>
  </r>
  <r>
    <n v="5200"/>
    <n v="5"/>
    <d v="2012-08-16T18:56:54"/>
    <d v="2012-10-15T18:56:00"/>
    <n v="24"/>
    <d v="2012-08-19T23:49:54"/>
    <n v="0"/>
    <n v="23.816666666666666"/>
    <n v="24"/>
    <x v="2"/>
    <n v="4.1666666666666664E-2"/>
    <n v="0.2815833333333333"/>
    <b v="1"/>
  </r>
  <r>
    <n v="5201"/>
    <n v="1"/>
    <d v="2012-08-16T19:34:56"/>
    <d v="2012-10-15T19:34:00"/>
    <n v="12"/>
    <d v="2012-08-17T09:43:55"/>
    <n v="0"/>
    <n v="9.7166666666666668"/>
    <n v="10"/>
    <x v="10"/>
    <n v="8.3333333333333329E-2"/>
    <n v="0.56619444444444444"/>
    <b v="1"/>
  </r>
  <r>
    <n v="5202"/>
    <n v="1"/>
    <d v="2012-08-16T21:56:23"/>
    <d v="2012-10-15T21:56:00"/>
    <n v="8"/>
    <d v="2012-08-17T18:41:10"/>
    <n v="0"/>
    <n v="18.683333333333334"/>
    <n v="19"/>
    <x v="6"/>
    <n v="0.125"/>
    <n v="0.84929166666666667"/>
    <b v="1"/>
  </r>
  <r>
    <n v="5203"/>
    <n v="4"/>
    <d v="2012-08-16T21:32:55"/>
    <d v="2012-10-15T21:32:00"/>
    <n v="12"/>
    <d v="2012-08-19T08:31:39"/>
    <n v="0"/>
    <n v="8.5166666666666675"/>
    <n v="9"/>
    <x v="4"/>
    <n v="8.3333333333333329E-2"/>
    <n v="1.448055119047619"/>
    <b v="1"/>
  </r>
  <r>
    <n v="5204"/>
    <n v="4"/>
    <d v="2012-08-16T21:08:56"/>
    <d v="2012-08-18T23:08:19"/>
    <n v="12"/>
    <s v=""/>
    <n v="0"/>
    <s v="not cancelled"/>
    <s v="not cancelled"/>
    <x v="3"/>
    <n v="8.3333333333333329E-2"/>
    <n v="1.448055119047619"/>
    <b v="0"/>
  </r>
  <r>
    <n v="5205"/>
    <n v="1"/>
    <d v="2012-08-17T00:07:26"/>
    <d v="2012-10-16T00:07:00"/>
    <n v="12"/>
    <d v="2012-08-18T08:44:44"/>
    <n v="0"/>
    <n v="8.7333333333333325"/>
    <n v="9"/>
    <x v="4"/>
    <n v="8.3333333333333329E-2"/>
    <n v="0.56619444444444444"/>
    <b v="1"/>
  </r>
  <r>
    <n v="5206"/>
    <n v="3"/>
    <d v="2012-08-17T00:11:22"/>
    <d v="2012-10-16T00:11:00"/>
    <n v="24"/>
    <d v="2012-08-18T12:01:40"/>
    <n v="0"/>
    <n v="12.016666666666667"/>
    <n v="12"/>
    <x v="8"/>
    <n v="4.1666666666666664E-2"/>
    <n v="0.18133000000000002"/>
    <b v="1"/>
  </r>
  <r>
    <n v="5207"/>
    <n v="7"/>
    <d v="2012-08-17T01:02:58"/>
    <d v="2012-10-16T01:02:00"/>
    <n v="24"/>
    <d v="2012-09-01T22:04:06"/>
    <n v="1"/>
    <n v="22.066666666666666"/>
    <n v="22"/>
    <x v="9"/>
    <n v="4.1666666666666664E-2"/>
    <n v="1.2958049999999997"/>
    <b v="1"/>
  </r>
  <r>
    <n v="5208"/>
    <n v="3"/>
    <d v="2012-08-17T05:31:20"/>
    <d v="2012-08-19T06:30:47"/>
    <n v="24"/>
    <s v=""/>
    <n v="0"/>
    <s v="not cancelled"/>
    <s v="not cancelled"/>
    <x v="3"/>
    <n v="4.1666666666666664E-2"/>
    <n v="0.18133000000000002"/>
    <b v="0"/>
  </r>
  <r>
    <n v="5209"/>
    <n v="6"/>
    <d v="2012-08-17T06:05:23"/>
    <d v="2012-10-16T06:05:00"/>
    <n v="24"/>
    <d v="2012-08-21T13:57:45"/>
    <n v="0"/>
    <n v="13.95"/>
    <n v="14"/>
    <x v="7"/>
    <n v="4.1666666666666664E-2"/>
    <n v="0.35218749999999999"/>
    <b v="1"/>
  </r>
  <r>
    <n v="5210"/>
    <n v="1"/>
    <d v="2012-08-17T10:58:27"/>
    <d v="2012-10-16T10:58:00"/>
    <n v="12"/>
    <d v="2012-08-18T11:41:20"/>
    <n v="0"/>
    <n v="11.683333333333334"/>
    <n v="12"/>
    <x v="8"/>
    <n v="8.3333333333333329E-2"/>
    <n v="0.56619444444444444"/>
    <b v="1"/>
  </r>
  <r>
    <n v="5211"/>
    <n v="1"/>
    <d v="2012-08-17T10:32:44"/>
    <d v="2012-10-16T10:32:00"/>
    <n v="12"/>
    <d v="2012-08-18T15:33:11"/>
    <n v="0"/>
    <n v="15.55"/>
    <n v="16"/>
    <x v="5"/>
    <n v="8.3333333333333329E-2"/>
    <n v="0.56619444444444444"/>
    <b v="1"/>
  </r>
  <r>
    <n v="5212"/>
    <n v="1"/>
    <d v="2012-08-17T10:07:59"/>
    <d v="2012-10-16T10:07:00"/>
    <n v="8"/>
    <d v="2012-08-18T10:21:20"/>
    <n v="0"/>
    <n v="10.35"/>
    <n v="10"/>
    <x v="10"/>
    <n v="0.125"/>
    <n v="0.84929166666666667"/>
    <b v="1"/>
  </r>
  <r>
    <n v="5213"/>
    <n v="1"/>
    <d v="2012-08-17T11:03:59"/>
    <d v="2012-10-16T11:03:00"/>
    <n v="8"/>
    <d v="2012-08-18T11:31:37"/>
    <n v="0"/>
    <n v="11.516666666666667"/>
    <n v="12"/>
    <x v="8"/>
    <n v="0.125"/>
    <n v="0.84929166666666667"/>
    <b v="1"/>
  </r>
  <r>
    <n v="5214"/>
    <n v="3"/>
    <d v="2012-08-17T12:25:12"/>
    <d v="2012-10-16T12:25:00"/>
    <n v="24"/>
    <d v="2012-08-19T16:09:24"/>
    <n v="0"/>
    <n v="16.149999999999999"/>
    <n v="16"/>
    <x v="5"/>
    <n v="4.1666666666666664E-2"/>
    <n v="0.18133000000000002"/>
    <b v="1"/>
  </r>
  <r>
    <n v="5215"/>
    <n v="5"/>
    <d v="2012-08-17T12:39:47"/>
    <d v="2012-10-16T12:39:00"/>
    <n v="24"/>
    <d v="2012-08-21T11:31:55"/>
    <n v="0"/>
    <n v="11.516666666666667"/>
    <n v="12"/>
    <x v="8"/>
    <n v="4.1666666666666664E-2"/>
    <n v="0.2815833333333333"/>
    <b v="1"/>
  </r>
  <r>
    <n v="5216"/>
    <n v="5"/>
    <d v="2012-08-17T12:00:12"/>
    <d v="2012-10-16T12:00:00"/>
    <n v="24"/>
    <d v="2012-08-20T17:55:14"/>
    <n v="0"/>
    <n v="17.916666666666668"/>
    <n v="18"/>
    <x v="1"/>
    <n v="4.1666666666666664E-2"/>
    <n v="0.2815833333333333"/>
    <b v="1"/>
  </r>
  <r>
    <n v="5217"/>
    <n v="1"/>
    <d v="2012-08-17T12:33:49"/>
    <d v="2012-08-21T07:33:25"/>
    <n v="8"/>
    <s v=""/>
    <n v="0"/>
    <s v="not cancelled"/>
    <s v="not cancelled"/>
    <x v="3"/>
    <n v="0.125"/>
    <n v="0.84929166666666667"/>
    <b v="0"/>
  </r>
  <r>
    <n v="5218"/>
    <n v="2"/>
    <d v="2012-08-17T14:49:20"/>
    <d v="2012-10-16T14:49:00"/>
    <n v="10"/>
    <d v="2012-08-18T09:42:23"/>
    <n v="0"/>
    <n v="9.6999999999999993"/>
    <n v="10"/>
    <x v="10"/>
    <n v="0.1"/>
    <n v="0.84959999999999969"/>
    <b v="1"/>
  </r>
  <r>
    <n v="5219"/>
    <n v="4"/>
    <d v="2012-08-17T14:33:48"/>
    <d v="2012-08-19T16:33:10"/>
    <n v="12"/>
    <s v=""/>
    <n v="0"/>
    <s v="not cancelled"/>
    <s v="not cancelled"/>
    <x v="3"/>
    <n v="8.3333333333333329E-2"/>
    <n v="1.448055119047619"/>
    <b v="0"/>
  </r>
  <r>
    <n v="5220"/>
    <n v="1"/>
    <d v="2012-08-17T14:27:32"/>
    <d v="2012-10-16T14:27:00"/>
    <n v="8"/>
    <d v="2012-08-17T17:55:01"/>
    <n v="0"/>
    <n v="17.916666666666668"/>
    <n v="18"/>
    <x v="1"/>
    <n v="0.125"/>
    <n v="0.84929166666666667"/>
    <b v="1"/>
  </r>
  <r>
    <n v="5221"/>
    <n v="1"/>
    <d v="2012-08-17T16:16:56"/>
    <d v="2012-10-16T16:16:00"/>
    <n v="8"/>
    <d v="2012-08-17T19:03:30"/>
    <n v="0"/>
    <n v="19.05"/>
    <n v="19"/>
    <x v="6"/>
    <n v="0.125"/>
    <n v="0.84929166666666667"/>
    <b v="1"/>
  </r>
  <r>
    <n v="5222"/>
    <n v="3"/>
    <d v="2012-08-17T17:23:52"/>
    <d v="2012-10-16T17:23:00"/>
    <n v="24"/>
    <d v="2012-08-20T17:05:57"/>
    <n v="0"/>
    <n v="17.083333333333332"/>
    <n v="17"/>
    <x v="20"/>
    <n v="4.1666666666666664E-2"/>
    <n v="0.18133000000000002"/>
    <b v="1"/>
  </r>
  <r>
    <n v="5223"/>
    <n v="1"/>
    <d v="2012-08-17T17:25:41"/>
    <d v="2012-10-16T17:25:00"/>
    <n v="12"/>
    <d v="2012-08-18T22:49:51"/>
    <n v="0"/>
    <n v="22.816666666666666"/>
    <n v="23"/>
    <x v="0"/>
    <n v="8.3333333333333329E-2"/>
    <n v="0.56619444444444444"/>
    <b v="1"/>
  </r>
  <r>
    <n v="5224"/>
    <n v="2"/>
    <d v="2012-08-17T19:18:30"/>
    <d v="2012-10-16T19:18:00"/>
    <n v="10"/>
    <d v="2012-08-19T07:19:42"/>
    <n v="0"/>
    <n v="7.3166666666666664"/>
    <n v="7"/>
    <x v="18"/>
    <n v="0.1"/>
    <n v="0.84959999999999969"/>
    <b v="1"/>
  </r>
  <r>
    <n v="5225"/>
    <n v="6"/>
    <d v="2012-08-17T20:41:17"/>
    <d v="2012-10-16T20:41:00"/>
    <n v="24"/>
    <d v="2012-08-30T14:10:01"/>
    <n v="0"/>
    <n v="14.166666666666666"/>
    <n v="14"/>
    <x v="7"/>
    <n v="4.1666666666666664E-2"/>
    <n v="0.35218749999999999"/>
    <b v="1"/>
  </r>
  <r>
    <n v="5226"/>
    <n v="1"/>
    <d v="2012-08-17T23:27:22"/>
    <d v="2012-10-16T23:27:00"/>
    <n v="8"/>
    <d v="2012-08-18T20:45:36"/>
    <n v="0"/>
    <n v="20.75"/>
    <n v="21"/>
    <x v="12"/>
    <n v="0.125"/>
    <n v="0.84929166666666667"/>
    <b v="1"/>
  </r>
  <r>
    <n v="5227"/>
    <n v="1"/>
    <d v="2012-08-18T01:21:59"/>
    <d v="2012-10-17T01:21:00"/>
    <n v="12"/>
    <d v="2012-08-19T06:13:55"/>
    <n v="0"/>
    <n v="6.2166666666666668"/>
    <n v="6"/>
    <x v="21"/>
    <n v="8.3333333333333329E-2"/>
    <n v="0.56619444444444444"/>
    <b v="1"/>
  </r>
  <r>
    <n v="5228"/>
    <n v="3"/>
    <d v="2012-08-18T05:25:16"/>
    <d v="2012-08-21T11:24:43"/>
    <n v="24"/>
    <s v=""/>
    <n v="0"/>
    <s v="not cancelled"/>
    <s v="not cancelled"/>
    <x v="3"/>
    <n v="4.1666666666666664E-2"/>
    <n v="0.18133000000000002"/>
    <b v="0"/>
  </r>
  <r>
    <n v="5229"/>
    <n v="10"/>
    <d v="2012-08-18T08:29:56"/>
    <d v="2012-10-17T08:29:00"/>
    <n v="1"/>
    <d v="2012-08-25T08:51:15"/>
    <n v="3"/>
    <n v="8.85"/>
    <n v="9"/>
    <x v="4"/>
    <n v="1"/>
    <n v="2.5716000000000001"/>
    <b v="1"/>
  </r>
  <r>
    <n v="5230"/>
    <n v="3"/>
    <d v="2012-08-18T08:41:25"/>
    <d v="2012-10-17T08:41:00"/>
    <n v="24"/>
    <d v="2012-08-20T11:24:21"/>
    <n v="0"/>
    <n v="11.4"/>
    <n v="11"/>
    <x v="14"/>
    <n v="4.1666666666666664E-2"/>
    <n v="0.18133000000000002"/>
    <b v="1"/>
  </r>
  <r>
    <n v="5231"/>
    <n v="3"/>
    <d v="2012-08-18T08:14:32"/>
    <d v="2012-08-23T08:14:00"/>
    <n v="24"/>
    <d v="2012-08-20T08:37:13"/>
    <n v="0"/>
    <n v="8.6166666666666671"/>
    <n v="9"/>
    <x v="4"/>
    <n v="4.1666666666666664E-2"/>
    <n v="0.18133000000000002"/>
    <b v="1"/>
  </r>
  <r>
    <n v="5232"/>
    <n v="4"/>
    <d v="2012-08-18T09:06:29"/>
    <d v="2012-10-17T09:06:00"/>
    <n v="12"/>
    <d v="2012-08-19T15:23:11"/>
    <n v="0"/>
    <n v="15.383333333333333"/>
    <n v="15"/>
    <x v="17"/>
    <n v="8.3333333333333329E-2"/>
    <n v="1.448055119047619"/>
    <b v="1"/>
  </r>
  <r>
    <n v="5233"/>
    <n v="9"/>
    <d v="2012-08-18T09:23:09"/>
    <d v="2012-10-17T09:23:00"/>
    <n v="5"/>
    <d v="2012-08-21T11:52:09"/>
    <n v="0"/>
    <n v="11.866666666666667"/>
    <n v="12"/>
    <x v="8"/>
    <n v="0.2"/>
    <n v="5.6740000000000004"/>
    <b v="1"/>
  </r>
  <r>
    <n v="5234"/>
    <n v="5"/>
    <d v="2012-08-18T09:18:55"/>
    <d v="2012-10-17T09:18:00"/>
    <n v="24"/>
    <d v="2012-08-20T11:11:46"/>
    <n v="0"/>
    <n v="11.183333333333334"/>
    <n v="11"/>
    <x v="14"/>
    <n v="4.1666666666666664E-2"/>
    <n v="0.2815833333333333"/>
    <b v="1"/>
  </r>
  <r>
    <n v="5235"/>
    <n v="5"/>
    <d v="2012-08-18T09:45:10"/>
    <d v="2012-10-17T09:45:00"/>
    <n v="24"/>
    <d v="2012-08-20T20:22:41"/>
    <n v="0"/>
    <n v="20.366666666666667"/>
    <n v="20"/>
    <x v="15"/>
    <n v="4.1666666666666664E-2"/>
    <n v="0.2815833333333333"/>
    <b v="1"/>
  </r>
  <r>
    <n v="5236"/>
    <n v="6"/>
    <d v="2012-08-18T09:19:42"/>
    <d v="2012-10-17T09:19:00"/>
    <n v="24"/>
    <d v="2012-08-21T02:23:23"/>
    <n v="0"/>
    <n v="2.3833333333333333"/>
    <n v="2"/>
    <x v="16"/>
    <n v="4.1666666666666664E-2"/>
    <n v="0.35218749999999999"/>
    <b v="1"/>
  </r>
  <r>
    <n v="5237"/>
    <n v="1"/>
    <d v="2012-08-18T10:50:33"/>
    <d v="2012-08-22T01:50:31"/>
    <n v="8"/>
    <s v=""/>
    <n v="0"/>
    <s v="not cancelled"/>
    <s v="not cancelled"/>
    <x v="3"/>
    <n v="0.125"/>
    <n v="0.84929166666666667"/>
    <b v="0"/>
  </r>
  <r>
    <n v="5238"/>
    <n v="8"/>
    <d v="2012-08-18T11:15:46"/>
    <d v="2012-10-17T11:15:00"/>
    <n v="3"/>
    <d v="2012-08-25T08:35:28"/>
    <n v="0"/>
    <n v="8.5833333333333339"/>
    <n v="9"/>
    <x v="4"/>
    <n v="0.33333333333333331"/>
    <n v="0.29998222222222221"/>
    <b v="1"/>
  </r>
  <r>
    <n v="5239"/>
    <n v="7"/>
    <d v="2012-08-18T12:41:11"/>
    <d v="2012-10-17T12:41:00"/>
    <n v="24"/>
    <d v="2012-09-09T04:16:59"/>
    <n v="0"/>
    <n v="4.2666666666666666"/>
    <n v="4"/>
    <x v="24"/>
    <n v="4.1666666666666664E-2"/>
    <n v="1.2958049999999997"/>
    <b v="1"/>
  </r>
  <r>
    <n v="5240"/>
    <n v="1"/>
    <d v="2012-08-18T12:58:59"/>
    <d v="2012-10-17T12:58:00"/>
    <n v="8"/>
    <d v="2012-08-18T16:04:57"/>
    <n v="0"/>
    <n v="16.066666666666666"/>
    <n v="16"/>
    <x v="5"/>
    <n v="0.125"/>
    <n v="0.84929166666666667"/>
    <b v="1"/>
  </r>
  <r>
    <n v="5241"/>
    <n v="7"/>
    <d v="2012-08-18T13:55:10"/>
    <d v="2012-10-17T13:55:00"/>
    <n v="24"/>
    <d v="2012-09-28T08:37:50"/>
    <n v="0"/>
    <n v="8.6166666666666671"/>
    <n v="9"/>
    <x v="4"/>
    <n v="4.1666666666666664E-2"/>
    <n v="1.2958049999999997"/>
    <b v="1"/>
  </r>
  <r>
    <n v="5242"/>
    <n v="4"/>
    <d v="2012-08-18T13:24:53"/>
    <d v="2012-10-17T13:24:00"/>
    <n v="12"/>
    <d v="2012-08-20T14:16:34"/>
    <n v="0"/>
    <n v="14.266666666666667"/>
    <n v="14"/>
    <x v="7"/>
    <n v="8.3333333333333329E-2"/>
    <n v="1.448055119047619"/>
    <b v="1"/>
  </r>
  <r>
    <n v="5243"/>
    <n v="7"/>
    <d v="2012-08-18T13:58:25"/>
    <d v="2012-08-21T03:58:10"/>
    <n v="24"/>
    <s v=""/>
    <n v="0"/>
    <s v="not cancelled"/>
    <s v="not cancelled"/>
    <x v="3"/>
    <n v="4.1666666666666664E-2"/>
    <n v="1.2958049999999997"/>
    <b v="0"/>
  </r>
  <r>
    <n v="5244"/>
    <n v="1"/>
    <d v="2012-08-18T14:14:06"/>
    <d v="2012-10-17T14:14:00"/>
    <n v="8"/>
    <d v="2012-08-19T11:13:13"/>
    <n v="0"/>
    <n v="11.216666666666667"/>
    <n v="11"/>
    <x v="14"/>
    <n v="0.125"/>
    <n v="0.84929166666666667"/>
    <b v="1"/>
  </r>
  <r>
    <n v="5245"/>
    <n v="1"/>
    <d v="2012-08-18T14:25:48"/>
    <d v="2012-08-21T18:25:11"/>
    <n v="8"/>
    <s v=""/>
    <n v="0"/>
    <s v="not cancelled"/>
    <s v="not cancelled"/>
    <x v="3"/>
    <n v="0.125"/>
    <n v="0.84929166666666667"/>
    <b v="0"/>
  </r>
  <r>
    <n v="5246"/>
    <n v="3"/>
    <d v="2012-08-18T14:18:34"/>
    <d v="2012-10-17T14:18:00"/>
    <n v="24"/>
    <d v="2012-08-21T11:27:37"/>
    <n v="0"/>
    <n v="11.45"/>
    <n v="11"/>
    <x v="14"/>
    <n v="4.1666666666666664E-2"/>
    <n v="0.18133000000000002"/>
    <b v="1"/>
  </r>
  <r>
    <n v="5247"/>
    <n v="1"/>
    <d v="2012-08-18T15:20:25"/>
    <d v="2012-10-17T15:20:00"/>
    <n v="12"/>
    <d v="2012-08-19T19:50:47"/>
    <n v="0"/>
    <n v="19.833333333333332"/>
    <n v="20"/>
    <x v="15"/>
    <n v="8.3333333333333329E-2"/>
    <n v="0.56619444444444444"/>
    <b v="1"/>
  </r>
  <r>
    <n v="5248"/>
    <n v="3"/>
    <d v="2012-08-18T16:10:16"/>
    <d v="2012-10-17T16:10:00"/>
    <n v="24"/>
    <d v="2012-08-21T07:49:43"/>
    <n v="0"/>
    <n v="7.8166666666666664"/>
    <n v="8"/>
    <x v="13"/>
    <n v="4.1666666666666664E-2"/>
    <n v="0.18133000000000002"/>
    <b v="1"/>
  </r>
  <r>
    <n v="5249"/>
    <n v="4"/>
    <d v="2012-08-18T16:51:19"/>
    <d v="2012-10-17T16:51:00"/>
    <n v="12"/>
    <d v="2012-08-22T15:21:45"/>
    <n v="0"/>
    <n v="15.35"/>
    <n v="15"/>
    <x v="17"/>
    <n v="8.3333333333333329E-2"/>
    <n v="1.448055119047619"/>
    <b v="1"/>
  </r>
  <r>
    <n v="5250"/>
    <n v="1"/>
    <d v="2012-08-18T17:49:13"/>
    <d v="2012-08-21T03:48:31"/>
    <n v="12"/>
    <s v=""/>
    <n v="0"/>
    <s v="not cancelled"/>
    <s v="not cancelled"/>
    <x v="3"/>
    <n v="8.3333333333333329E-2"/>
    <n v="0.56619444444444444"/>
    <b v="0"/>
  </r>
  <r>
    <n v="5251"/>
    <n v="7"/>
    <d v="2012-08-18T17:07:24"/>
    <d v="2012-10-17T17:07:00"/>
    <n v="24"/>
    <d v="2012-08-28T07:42:07"/>
    <n v="0"/>
    <n v="7.7"/>
    <n v="8"/>
    <x v="13"/>
    <n v="4.1666666666666664E-2"/>
    <n v="1.2958049999999997"/>
    <b v="1"/>
  </r>
  <r>
    <n v="5252"/>
    <n v="4"/>
    <d v="2012-08-18T18:54:17"/>
    <d v="2012-10-17T18:54:00"/>
    <n v="12"/>
    <d v="2012-08-20T18:46:59"/>
    <n v="0"/>
    <n v="18.766666666666666"/>
    <n v="19"/>
    <x v="6"/>
    <n v="8.3333333333333329E-2"/>
    <n v="1.448055119047619"/>
    <b v="1"/>
  </r>
  <r>
    <n v="5253"/>
    <n v="8"/>
    <d v="2012-08-18T18:14:09"/>
    <d v="2012-10-17T18:14:00"/>
    <n v="3"/>
    <d v="2012-08-23T10:01:11"/>
    <n v="0"/>
    <n v="10.016666666666667"/>
    <n v="10"/>
    <x v="10"/>
    <n v="0.33333333333333331"/>
    <n v="0.29998222222222221"/>
    <b v="1"/>
  </r>
  <r>
    <n v="5254"/>
    <n v="1"/>
    <d v="2012-08-18T18:53:01"/>
    <d v="2012-10-17T18:53:00"/>
    <n v="8"/>
    <d v="2012-08-19T11:45:46"/>
    <n v="0"/>
    <n v="11.75"/>
    <n v="12"/>
    <x v="8"/>
    <n v="0.125"/>
    <n v="0.84929166666666667"/>
    <b v="1"/>
  </r>
  <r>
    <n v="5255"/>
    <n v="1"/>
    <d v="2012-08-18T19:20:56"/>
    <d v="2012-10-17T19:20:00"/>
    <n v="8"/>
    <d v="2012-08-19T17:01:09"/>
    <n v="0"/>
    <n v="17.016666666666666"/>
    <n v="17"/>
    <x v="20"/>
    <n v="0.125"/>
    <n v="0.84929166666666667"/>
    <b v="1"/>
  </r>
  <r>
    <n v="5256"/>
    <n v="11"/>
    <d v="2012-08-18T22:25:39"/>
    <d v="2012-10-17T22:25:00"/>
    <n v="1"/>
    <d v="2012-08-25T14:22:00"/>
    <n v="1"/>
    <n v="14.366666666666667"/>
    <n v="14"/>
    <x v="7"/>
    <n v="1"/>
    <n v="1"/>
    <b v="1"/>
  </r>
  <r>
    <n v="5257"/>
    <n v="5"/>
    <d v="2012-08-18T23:19:53"/>
    <d v="2012-10-17T23:19:00"/>
    <n v="24"/>
    <d v="2012-08-20T20:14:47"/>
    <n v="0"/>
    <n v="20.233333333333334"/>
    <n v="20"/>
    <x v="15"/>
    <n v="4.1666666666666664E-2"/>
    <n v="0.2815833333333333"/>
    <b v="1"/>
  </r>
  <r>
    <n v="5258"/>
    <n v="1"/>
    <d v="2012-08-19T00:01:13"/>
    <d v="2012-10-18T00:01:00"/>
    <n v="12"/>
    <d v="2012-08-19T12:06:14"/>
    <n v="0"/>
    <n v="12.1"/>
    <n v="12"/>
    <x v="8"/>
    <n v="8.3333333333333329E-2"/>
    <n v="0.56619444444444444"/>
    <b v="1"/>
  </r>
  <r>
    <n v="5259"/>
    <n v="1"/>
    <d v="2012-08-19T00:19:30"/>
    <d v="2012-10-18T00:19:00"/>
    <n v="8"/>
    <d v="2012-08-20T08:07:27"/>
    <n v="0"/>
    <n v="8.1166666666666671"/>
    <n v="8"/>
    <x v="13"/>
    <n v="0.125"/>
    <n v="0.84929166666666667"/>
    <b v="1"/>
  </r>
  <r>
    <n v="5260"/>
    <n v="1"/>
    <d v="2012-08-19T01:21:07"/>
    <d v="2012-10-18T01:21:00"/>
    <n v="8"/>
    <d v="2012-08-20T09:29:14"/>
    <n v="0"/>
    <n v="9.4833333333333325"/>
    <n v="9"/>
    <x v="4"/>
    <n v="0.125"/>
    <n v="0.84929166666666667"/>
    <b v="1"/>
  </r>
  <r>
    <n v="5261"/>
    <n v="3"/>
    <d v="2012-08-19T03:43:48"/>
    <d v="2012-10-18T03:43:00"/>
    <n v="24"/>
    <d v="2012-08-21T04:12:18"/>
    <n v="0"/>
    <n v="4.2"/>
    <n v="4"/>
    <x v="24"/>
    <n v="4.1666666666666664E-2"/>
    <n v="0.18133000000000002"/>
    <b v="1"/>
  </r>
  <r>
    <n v="5262"/>
    <n v="10"/>
    <d v="2012-08-19T07:15:37"/>
    <d v="2012-10-18T07:15:00"/>
    <n v="1"/>
    <d v="2012-08-26T16:42:15"/>
    <n v="4"/>
    <n v="16.7"/>
    <n v="17"/>
    <x v="20"/>
    <n v="1"/>
    <n v="2.5716000000000001"/>
    <b v="1"/>
  </r>
  <r>
    <n v="5263"/>
    <n v="6"/>
    <d v="2012-08-19T08:37:13"/>
    <d v="2012-10-18T08:37:00"/>
    <n v="24"/>
    <d v="2012-08-23T08:38:09"/>
    <n v="0"/>
    <n v="8.6333333333333329"/>
    <n v="9"/>
    <x v="4"/>
    <n v="4.1666666666666664E-2"/>
    <n v="0.35218749999999999"/>
    <b v="1"/>
  </r>
  <r>
    <n v="5264"/>
    <n v="10"/>
    <d v="2012-08-19T08:41:21"/>
    <d v="2012-10-18T08:41:00"/>
    <n v="1"/>
    <d v="2012-08-26T17:32:51"/>
    <n v="2"/>
    <n v="17.533333333333335"/>
    <n v="18"/>
    <x v="1"/>
    <n v="1"/>
    <n v="2.5716000000000001"/>
    <b v="1"/>
  </r>
  <r>
    <n v="5265"/>
    <n v="9"/>
    <d v="2012-08-19T09:19:02"/>
    <d v="2012-10-18T09:19:00"/>
    <n v="5"/>
    <d v="2012-08-22T05:32:20"/>
    <n v="0"/>
    <n v="5.5333333333333332"/>
    <n v="6"/>
    <x v="21"/>
    <n v="0.2"/>
    <n v="5.6740000000000004"/>
    <b v="1"/>
  </r>
  <r>
    <n v="5266"/>
    <n v="1"/>
    <d v="2012-08-19T11:47:26"/>
    <d v="2012-08-21T13:46:49"/>
    <n v="12"/>
    <s v=""/>
    <n v="0"/>
    <s v="not cancelled"/>
    <s v="not cancelled"/>
    <x v="3"/>
    <n v="8.3333333333333329E-2"/>
    <n v="0.56619444444444444"/>
    <b v="0"/>
  </r>
  <r>
    <n v="5267"/>
    <n v="1"/>
    <d v="2012-08-19T11:24:10"/>
    <d v="2012-10-18T11:24:00"/>
    <n v="8"/>
    <d v="2012-08-20T10:45:33"/>
    <n v="0"/>
    <n v="10.75"/>
    <n v="11"/>
    <x v="14"/>
    <n v="0.125"/>
    <n v="0.84929166666666667"/>
    <b v="1"/>
  </r>
  <r>
    <n v="5268"/>
    <n v="1"/>
    <d v="2012-08-19T11:17:56"/>
    <d v="2012-08-22T23:17:11"/>
    <n v="8"/>
    <s v=""/>
    <n v="0"/>
    <s v="not cancelled"/>
    <s v="not cancelled"/>
    <x v="3"/>
    <n v="0.125"/>
    <n v="0.84929166666666667"/>
    <b v="0"/>
  </r>
  <r>
    <n v="5269"/>
    <n v="1"/>
    <d v="2012-08-19T11:13:20"/>
    <d v="2012-10-18T11:13:00"/>
    <n v="8"/>
    <d v="2012-08-19T18:13:46"/>
    <n v="0"/>
    <n v="18.216666666666665"/>
    <n v="18"/>
    <x v="1"/>
    <n v="0.125"/>
    <n v="0.84929166666666667"/>
    <b v="1"/>
  </r>
  <r>
    <n v="5270"/>
    <n v="4"/>
    <d v="2012-08-19T12:33:20"/>
    <d v="2012-10-18T12:33:00"/>
    <n v="12"/>
    <d v="2012-08-22T09:28:21"/>
    <n v="0"/>
    <n v="9.4666666666666668"/>
    <n v="9"/>
    <x v="4"/>
    <n v="8.3333333333333329E-2"/>
    <n v="1.448055119047619"/>
    <b v="1"/>
  </r>
  <r>
    <n v="5271"/>
    <n v="4"/>
    <d v="2012-08-19T12:22:44"/>
    <d v="2012-10-18T12:22:00"/>
    <n v="12"/>
    <d v="2012-08-21T09:24:30"/>
    <n v="0"/>
    <n v="9.4"/>
    <n v="9"/>
    <x v="4"/>
    <n v="8.3333333333333329E-2"/>
    <n v="1.448055119047619"/>
    <b v="1"/>
  </r>
  <r>
    <n v="5272"/>
    <n v="4"/>
    <d v="2012-08-19T12:30:25"/>
    <d v="2012-10-18T12:30:00"/>
    <n v="12"/>
    <d v="2012-08-21T13:41:55"/>
    <n v="0"/>
    <n v="13.683333333333334"/>
    <n v="14"/>
    <x v="7"/>
    <n v="8.3333333333333329E-2"/>
    <n v="1.448055119047619"/>
    <b v="1"/>
  </r>
  <r>
    <n v="5273"/>
    <n v="4"/>
    <d v="2012-08-19T13:52:30"/>
    <d v="2012-10-18T13:52:00"/>
    <n v="12"/>
    <d v="2012-08-22T10:36:41"/>
    <n v="0"/>
    <n v="10.6"/>
    <n v="11"/>
    <x v="14"/>
    <n v="8.3333333333333329E-2"/>
    <n v="1.448055119047619"/>
    <b v="1"/>
  </r>
  <r>
    <n v="5274"/>
    <n v="2"/>
    <d v="2012-08-19T13:15:32"/>
    <d v="2012-08-23T23:15:00"/>
    <n v="10"/>
    <d v="2012-08-20T15:32:03"/>
    <n v="0"/>
    <n v="15.533333333333333"/>
    <n v="16"/>
    <x v="5"/>
    <n v="0.1"/>
    <n v="0.84959999999999969"/>
    <b v="1"/>
  </r>
  <r>
    <n v="5275"/>
    <n v="1"/>
    <d v="2012-08-19T13:42:30"/>
    <d v="2012-10-18T13:42:00"/>
    <n v="8"/>
    <d v="2012-08-20T13:46:27"/>
    <n v="0"/>
    <n v="13.766666666666667"/>
    <n v="14"/>
    <x v="7"/>
    <n v="0.125"/>
    <n v="0.84929166666666667"/>
    <b v="1"/>
  </r>
  <r>
    <n v="5276"/>
    <n v="1"/>
    <d v="2012-08-19T13:00:35"/>
    <d v="2012-10-18T13:00:00"/>
    <n v="12"/>
    <d v="2012-08-20T15:10:30"/>
    <n v="0"/>
    <n v="15.166666666666666"/>
    <n v="15"/>
    <x v="17"/>
    <n v="8.3333333333333329E-2"/>
    <n v="0.56619444444444444"/>
    <b v="1"/>
  </r>
  <r>
    <n v="5277"/>
    <n v="4"/>
    <d v="2012-08-19T15:53:12"/>
    <d v="2012-10-18T15:53:00"/>
    <n v="12"/>
    <d v="2012-08-22T20:31:17"/>
    <n v="0"/>
    <n v="20.516666666666666"/>
    <n v="21"/>
    <x v="12"/>
    <n v="8.3333333333333329E-2"/>
    <n v="1.448055119047619"/>
    <b v="1"/>
  </r>
  <r>
    <n v="5278"/>
    <n v="4"/>
    <d v="2012-08-19T15:39:05"/>
    <d v="2012-10-18T15:39:00"/>
    <n v="12"/>
    <d v="2012-08-22T11:17:31"/>
    <n v="0"/>
    <n v="11.283333333333333"/>
    <n v="11"/>
    <x v="14"/>
    <n v="8.3333333333333329E-2"/>
    <n v="1.448055119047619"/>
    <b v="1"/>
  </r>
  <r>
    <n v="5279"/>
    <n v="1"/>
    <d v="2012-08-19T16:16:03"/>
    <d v="2012-10-18T16:16:00"/>
    <n v="8"/>
    <d v="2012-08-20T07:51:15"/>
    <n v="0"/>
    <n v="7.85"/>
    <n v="8"/>
    <x v="13"/>
    <n v="0.125"/>
    <n v="0.84929166666666667"/>
    <b v="1"/>
  </r>
  <r>
    <n v="5280"/>
    <n v="7"/>
    <d v="2012-08-19T19:22:57"/>
    <d v="2012-08-22T23:22:20"/>
    <n v="24"/>
    <s v=""/>
    <n v="0"/>
    <s v="not cancelled"/>
    <s v="not cancelled"/>
    <x v="3"/>
    <n v="4.1666666666666664E-2"/>
    <n v="1.2958049999999997"/>
    <b v="0"/>
  </r>
  <r>
    <n v="5281"/>
    <n v="6"/>
    <d v="2012-08-19T20:34:15"/>
    <d v="2012-10-18T20:34:00"/>
    <n v="24"/>
    <d v="2012-09-01T10:20:39"/>
    <n v="0"/>
    <n v="10.333333333333334"/>
    <n v="10"/>
    <x v="10"/>
    <n v="4.1666666666666664E-2"/>
    <n v="0.35218749999999999"/>
    <b v="1"/>
  </r>
  <r>
    <n v="5282"/>
    <n v="1"/>
    <d v="2012-08-19T20:02:13"/>
    <d v="2012-08-21T23:01:14"/>
    <n v="8"/>
    <s v=""/>
    <n v="0"/>
    <s v="not cancelled"/>
    <s v="not cancelled"/>
    <x v="3"/>
    <n v="0.125"/>
    <n v="0.84929166666666667"/>
    <b v="0"/>
  </r>
  <r>
    <n v="5283"/>
    <n v="3"/>
    <d v="2012-08-20T00:26:52"/>
    <d v="2012-08-22T09:26:26"/>
    <n v="24"/>
    <s v=""/>
    <n v="0"/>
    <s v="not cancelled"/>
    <s v="not cancelled"/>
    <x v="3"/>
    <n v="4.1666666666666664E-2"/>
    <n v="0.18133000000000002"/>
    <b v="0"/>
  </r>
  <r>
    <n v="5284"/>
    <n v="6"/>
    <d v="2012-08-20T03:32:50"/>
    <d v="2012-10-19T03:32:00"/>
    <n v="24"/>
    <d v="2012-08-25T17:01:18"/>
    <n v="0"/>
    <n v="17.016666666666666"/>
    <n v="17"/>
    <x v="20"/>
    <n v="4.1666666666666664E-2"/>
    <n v="0.35218749999999999"/>
    <b v="1"/>
  </r>
  <r>
    <n v="5285"/>
    <n v="6"/>
    <d v="2012-08-20T10:49:04"/>
    <d v="2012-10-19T10:49:00"/>
    <n v="24"/>
    <d v="2012-08-26T10:40:17"/>
    <n v="0"/>
    <n v="10.666666666666666"/>
    <n v="11"/>
    <x v="14"/>
    <n v="4.1666666666666664E-2"/>
    <n v="0.35218749999999999"/>
    <b v="1"/>
  </r>
  <r>
    <n v="5286"/>
    <n v="4"/>
    <d v="2012-08-20T11:42:15"/>
    <d v="2012-10-19T11:42:00"/>
    <n v="12"/>
    <d v="2012-08-23T08:38:43"/>
    <n v="0"/>
    <n v="8.6333333333333329"/>
    <n v="9"/>
    <x v="4"/>
    <n v="8.3333333333333329E-2"/>
    <n v="1.448055119047619"/>
    <b v="1"/>
  </r>
  <r>
    <n v="5287"/>
    <n v="6"/>
    <d v="2012-08-20T11:51:22"/>
    <d v="2012-08-24T14:51:00"/>
    <n v="24"/>
    <s v=""/>
    <n v="0"/>
    <s v="not cancelled"/>
    <s v="not cancelled"/>
    <x v="3"/>
    <n v="4.1666666666666664E-2"/>
    <n v="0.35218749999999999"/>
    <b v="0"/>
  </r>
  <r>
    <n v="5288"/>
    <n v="1"/>
    <d v="2012-08-20T11:57:55"/>
    <d v="2012-08-22T12:57:46"/>
    <n v="8"/>
    <s v=""/>
    <n v="0"/>
    <s v="not cancelled"/>
    <s v="not cancelled"/>
    <x v="3"/>
    <n v="0.125"/>
    <n v="0.84929166666666667"/>
    <b v="0"/>
  </r>
  <r>
    <n v="5289"/>
    <n v="1"/>
    <d v="2012-08-20T12:03:58"/>
    <d v="2012-08-25T02:03:00"/>
    <n v="8"/>
    <d v="2012-08-21T14:17:56"/>
    <n v="0"/>
    <n v="14.283333333333333"/>
    <n v="14"/>
    <x v="7"/>
    <n v="0.125"/>
    <n v="0.84929166666666667"/>
    <b v="1"/>
  </r>
  <r>
    <n v="5290"/>
    <n v="2"/>
    <d v="2012-08-20T15:23:21"/>
    <d v="2012-10-19T15:23:00"/>
    <n v="10"/>
    <d v="2012-08-21T09:06:47"/>
    <n v="0"/>
    <n v="9.1"/>
    <n v="9"/>
    <x v="4"/>
    <n v="0.1"/>
    <n v="0.84959999999999969"/>
    <b v="1"/>
  </r>
  <r>
    <n v="5291"/>
    <n v="2"/>
    <d v="2012-08-20T15:04:22"/>
    <d v="2012-10-19T15:04:00"/>
    <n v="10"/>
    <d v="2012-08-22T00:07:45"/>
    <n v="0"/>
    <n v="0.11666666666666667"/>
    <n v="0"/>
    <x v="2"/>
    <n v="0.1"/>
    <n v="0.84959999999999969"/>
    <b v="1"/>
  </r>
  <r>
    <n v="5292"/>
    <n v="1"/>
    <d v="2012-08-20T15:24:54"/>
    <d v="2012-10-19T15:24:00"/>
    <n v="12"/>
    <d v="2012-08-21T11:40:52"/>
    <n v="0"/>
    <n v="11.666666666666666"/>
    <n v="12"/>
    <x v="8"/>
    <n v="8.3333333333333329E-2"/>
    <n v="0.56619444444444444"/>
    <b v="1"/>
  </r>
  <r>
    <n v="5293"/>
    <n v="1"/>
    <d v="2012-08-20T15:29:47"/>
    <d v="2012-10-19T15:29:00"/>
    <n v="8"/>
    <d v="2012-08-21T17:26:44"/>
    <n v="0"/>
    <n v="17.433333333333334"/>
    <n v="17"/>
    <x v="20"/>
    <n v="0.125"/>
    <n v="0.84929166666666667"/>
    <b v="1"/>
  </r>
  <r>
    <n v="5294"/>
    <n v="1"/>
    <d v="2012-08-20T16:11:20"/>
    <d v="2012-10-19T16:11:00"/>
    <n v="8"/>
    <d v="2012-08-20T21:41:29"/>
    <n v="0"/>
    <n v="21.683333333333334"/>
    <n v="22"/>
    <x v="9"/>
    <n v="0.125"/>
    <n v="0.84929166666666667"/>
    <b v="1"/>
  </r>
  <r>
    <n v="5295"/>
    <n v="7"/>
    <d v="2012-08-20T16:23:41"/>
    <d v="2012-10-19T16:23:00"/>
    <n v="24"/>
    <d v="2012-09-16T18:15:04"/>
    <n v="0"/>
    <n v="18.25"/>
    <n v="18"/>
    <x v="1"/>
    <n v="4.1666666666666664E-2"/>
    <n v="1.2958049999999997"/>
    <b v="1"/>
  </r>
  <r>
    <n v="5296"/>
    <n v="3"/>
    <d v="2012-08-20T17:42:57"/>
    <d v="2012-10-19T17:42:00"/>
    <n v="24"/>
    <d v="2012-08-23T17:12:53"/>
    <n v="0"/>
    <n v="17.2"/>
    <n v="17"/>
    <x v="20"/>
    <n v="4.1666666666666664E-2"/>
    <n v="0.18133000000000002"/>
    <b v="1"/>
  </r>
  <r>
    <n v="5297"/>
    <n v="1"/>
    <d v="2012-08-20T19:21:08"/>
    <d v="2012-10-19T19:21:00"/>
    <n v="8"/>
    <d v="2012-08-22T03:58:44"/>
    <n v="0"/>
    <n v="3.9666666666666668"/>
    <n v="4"/>
    <x v="24"/>
    <n v="0.125"/>
    <n v="0.84929166666666667"/>
    <b v="1"/>
  </r>
  <r>
    <n v="5298"/>
    <n v="2"/>
    <d v="2012-08-20T19:06:44"/>
    <d v="2012-10-19T19:06:00"/>
    <n v="10"/>
    <d v="2012-08-22T09:48:42"/>
    <n v="0"/>
    <n v="9.8000000000000007"/>
    <n v="10"/>
    <x v="10"/>
    <n v="0.1"/>
    <n v="0.84959999999999969"/>
    <b v="1"/>
  </r>
  <r>
    <n v="5299"/>
    <n v="6"/>
    <d v="2012-08-20T20:37:05"/>
    <d v="2012-10-19T20:37:00"/>
    <n v="24"/>
    <d v="2012-08-24T10:16:49"/>
    <n v="0"/>
    <n v="10.266666666666667"/>
    <n v="10"/>
    <x v="10"/>
    <n v="4.1666666666666664E-2"/>
    <n v="0.35218749999999999"/>
    <b v="1"/>
  </r>
  <r>
    <n v="5300"/>
    <n v="5"/>
    <d v="2012-08-20T21:03:12"/>
    <d v="2012-10-19T21:03:00"/>
    <n v="24"/>
    <d v="2012-08-24T06:42:42"/>
    <n v="0"/>
    <n v="6.7"/>
    <n v="7"/>
    <x v="18"/>
    <n v="4.1666666666666664E-2"/>
    <n v="0.2815833333333333"/>
    <b v="1"/>
  </r>
  <r>
    <n v="5301"/>
    <n v="11"/>
    <d v="2012-08-20T22:44:07"/>
    <d v="2012-10-19T22:44:00"/>
    <n v="1"/>
    <d v="2012-08-27T11:29:19"/>
    <n v="3"/>
    <n v="11.483333333333333"/>
    <n v="11"/>
    <x v="14"/>
    <n v="1"/>
    <n v="1"/>
    <b v="1"/>
  </r>
  <r>
    <n v="5302"/>
    <n v="2"/>
    <d v="2012-08-20T23:06:31"/>
    <d v="2012-10-19T23:06:00"/>
    <n v="10"/>
    <d v="2012-08-21T11:37:16"/>
    <n v="0"/>
    <n v="11.616666666666667"/>
    <n v="12"/>
    <x v="8"/>
    <n v="0.1"/>
    <n v="0.84959999999999969"/>
    <b v="1"/>
  </r>
  <r>
    <n v="5303"/>
    <n v="1"/>
    <d v="2012-08-21T00:51:13"/>
    <d v="2012-10-20T00:51:00"/>
    <n v="12"/>
    <d v="2012-08-22T10:39:05"/>
    <n v="0"/>
    <n v="10.65"/>
    <n v="11"/>
    <x v="14"/>
    <n v="8.3333333333333329E-2"/>
    <n v="0.56619444444444444"/>
    <b v="1"/>
  </r>
  <r>
    <n v="5304"/>
    <n v="6"/>
    <d v="2012-08-21T00:05:20"/>
    <d v="2012-08-23T11:04:56"/>
    <n v="24"/>
    <s v=""/>
    <n v="0"/>
    <s v="not cancelled"/>
    <s v="not cancelled"/>
    <x v="3"/>
    <n v="4.1666666666666664E-2"/>
    <n v="0.35218749999999999"/>
    <b v="0"/>
  </r>
  <r>
    <n v="5305"/>
    <n v="1"/>
    <d v="2012-08-21T05:15:48"/>
    <d v="2012-10-20T05:15:00"/>
    <n v="8"/>
    <d v="2012-08-21T23:00:35"/>
    <n v="0"/>
    <n v="23"/>
    <n v="23"/>
    <x v="0"/>
    <n v="0.125"/>
    <n v="0.84929166666666667"/>
    <b v="1"/>
  </r>
  <r>
    <n v="5306"/>
    <n v="3"/>
    <d v="2012-08-21T07:36:45"/>
    <d v="2012-08-25T14:36:02"/>
    <n v="24"/>
    <s v=""/>
    <n v="0"/>
    <s v="not cancelled"/>
    <s v="not cancelled"/>
    <x v="3"/>
    <n v="4.1666666666666664E-2"/>
    <n v="0.18133000000000002"/>
    <b v="0"/>
  </r>
  <r>
    <n v="5307"/>
    <n v="6"/>
    <d v="2012-08-21T08:41:05"/>
    <d v="2012-10-20T08:41:00"/>
    <n v="24"/>
    <d v="2012-08-25T13:22:27"/>
    <n v="0"/>
    <n v="13.366666666666667"/>
    <n v="13"/>
    <x v="11"/>
    <n v="4.1666666666666664E-2"/>
    <n v="0.35218749999999999"/>
    <b v="1"/>
  </r>
  <r>
    <n v="5308"/>
    <n v="3"/>
    <d v="2012-08-21T08:52:21"/>
    <d v="2012-08-23T21:51:52"/>
    <n v="24"/>
    <s v=""/>
    <n v="0"/>
    <s v="not cancelled"/>
    <s v="not cancelled"/>
    <x v="3"/>
    <n v="4.1666666666666664E-2"/>
    <n v="0.18133000000000002"/>
    <b v="0"/>
  </r>
  <r>
    <n v="5309"/>
    <n v="9"/>
    <d v="2012-08-21T09:29:25"/>
    <d v="2012-10-20T09:29:00"/>
    <n v="5"/>
    <d v="2012-08-23T21:11:18"/>
    <n v="0"/>
    <n v="21.183333333333334"/>
    <n v="21"/>
    <x v="12"/>
    <n v="0.2"/>
    <n v="5.6740000000000004"/>
    <b v="1"/>
  </r>
  <r>
    <n v="5310"/>
    <n v="8"/>
    <d v="2012-08-21T09:05:28"/>
    <d v="2012-10-20T09:05:00"/>
    <n v="3"/>
    <d v="2012-08-24T21:35:40"/>
    <n v="0"/>
    <n v="21.583333333333332"/>
    <n v="22"/>
    <x v="9"/>
    <n v="0.33333333333333331"/>
    <n v="0.29998222222222221"/>
    <b v="1"/>
  </r>
  <r>
    <n v="5311"/>
    <n v="2"/>
    <d v="2012-08-21T10:03:19"/>
    <d v="2012-10-20T10:03:00"/>
    <n v="10"/>
    <d v="2012-08-22T09:18:02"/>
    <n v="0"/>
    <n v="9.3000000000000007"/>
    <n v="9"/>
    <x v="4"/>
    <n v="0.1"/>
    <n v="0.84959999999999969"/>
    <b v="1"/>
  </r>
  <r>
    <n v="5312"/>
    <n v="3"/>
    <d v="2012-08-21T10:19:42"/>
    <d v="2012-10-20T10:19:00"/>
    <n v="24"/>
    <d v="2012-08-23T10:53:51"/>
    <n v="0"/>
    <n v="10.883333333333333"/>
    <n v="11"/>
    <x v="14"/>
    <n v="4.1666666666666664E-2"/>
    <n v="0.18133000000000002"/>
    <b v="1"/>
  </r>
  <r>
    <n v="5313"/>
    <n v="1"/>
    <d v="2012-08-21T10:17:53"/>
    <d v="2012-08-24T21:17:17"/>
    <n v="12"/>
    <s v=""/>
    <n v="0"/>
    <s v="not cancelled"/>
    <s v="not cancelled"/>
    <x v="3"/>
    <n v="8.3333333333333329E-2"/>
    <n v="0.56619444444444444"/>
    <b v="0"/>
  </r>
  <r>
    <n v="5314"/>
    <n v="4"/>
    <d v="2012-08-21T12:27:57"/>
    <d v="2012-10-20T12:27:00"/>
    <n v="12"/>
    <d v="2012-08-23T09:21:36"/>
    <n v="0"/>
    <n v="9.35"/>
    <n v="9"/>
    <x v="4"/>
    <n v="8.3333333333333329E-2"/>
    <n v="1.448055119047619"/>
    <b v="1"/>
  </r>
  <r>
    <n v="5315"/>
    <n v="1"/>
    <d v="2012-08-21T12:46:52"/>
    <d v="2012-08-23T22:46:02"/>
    <n v="8"/>
    <s v=""/>
    <n v="0"/>
    <s v="not cancelled"/>
    <s v="not cancelled"/>
    <x v="3"/>
    <n v="0.125"/>
    <n v="0.84929166666666667"/>
    <b v="0"/>
  </r>
  <r>
    <n v="5316"/>
    <n v="3"/>
    <d v="2012-08-21T14:07:12"/>
    <d v="2012-10-20T14:07:00"/>
    <n v="24"/>
    <d v="2012-08-24T16:06:36"/>
    <n v="0"/>
    <n v="16.100000000000001"/>
    <n v="16"/>
    <x v="5"/>
    <n v="4.1666666666666664E-2"/>
    <n v="0.18133000000000002"/>
    <b v="1"/>
  </r>
  <r>
    <n v="5317"/>
    <n v="1"/>
    <d v="2012-08-21T14:54:50"/>
    <d v="2012-10-20T14:54:00"/>
    <n v="8"/>
    <d v="2012-08-22T09:28:09"/>
    <n v="0"/>
    <n v="9.4666666666666668"/>
    <n v="9"/>
    <x v="4"/>
    <n v="0.125"/>
    <n v="0.84929166666666667"/>
    <b v="1"/>
  </r>
  <r>
    <n v="5318"/>
    <n v="3"/>
    <d v="2012-08-21T15:09:30"/>
    <d v="2012-10-20T15:09:00"/>
    <n v="24"/>
    <d v="2012-08-23T19:18:20"/>
    <n v="0"/>
    <n v="19.3"/>
    <n v="19"/>
    <x v="6"/>
    <n v="4.1666666666666664E-2"/>
    <n v="0.18133000000000002"/>
    <b v="1"/>
  </r>
  <r>
    <n v="5319"/>
    <n v="1"/>
    <d v="2012-08-21T16:22:11"/>
    <d v="2012-10-20T16:22:00"/>
    <n v="12"/>
    <d v="2012-08-22T16:39:18"/>
    <n v="0"/>
    <n v="16.649999999999999"/>
    <n v="17"/>
    <x v="20"/>
    <n v="8.3333333333333329E-2"/>
    <n v="0.56619444444444444"/>
    <b v="1"/>
  </r>
  <r>
    <n v="5320"/>
    <n v="3"/>
    <d v="2012-08-21T17:19:36"/>
    <d v="2012-08-26T08:19:02"/>
    <n v="24"/>
    <s v=""/>
    <n v="0"/>
    <s v="not cancelled"/>
    <s v="not cancelled"/>
    <x v="3"/>
    <n v="4.1666666666666664E-2"/>
    <n v="0.18133000000000002"/>
    <b v="0"/>
  </r>
  <r>
    <n v="5321"/>
    <n v="2"/>
    <d v="2012-08-21T17:28:08"/>
    <d v="2012-10-20T17:28:00"/>
    <n v="10"/>
    <d v="2012-08-22T12:03:21"/>
    <n v="0"/>
    <n v="12.05"/>
    <n v="12"/>
    <x v="8"/>
    <n v="0.1"/>
    <n v="0.84959999999999969"/>
    <b v="1"/>
  </r>
  <r>
    <n v="5322"/>
    <n v="2"/>
    <d v="2012-08-21T17:37:13"/>
    <d v="2012-10-20T17:37:00"/>
    <n v="10"/>
    <d v="2012-08-23T21:15:03"/>
    <n v="0"/>
    <n v="21.25"/>
    <n v="21"/>
    <x v="12"/>
    <n v="0.1"/>
    <n v="0.84959999999999969"/>
    <b v="1"/>
  </r>
  <r>
    <n v="5323"/>
    <n v="6"/>
    <d v="2012-08-21T17:16:26"/>
    <d v="2012-10-20T17:16:00"/>
    <n v="24"/>
    <d v="2012-08-27T09:26:37"/>
    <n v="0"/>
    <n v="9.4333333333333336"/>
    <n v="9"/>
    <x v="4"/>
    <n v="4.1666666666666664E-2"/>
    <n v="0.35218749999999999"/>
    <b v="1"/>
  </r>
  <r>
    <n v="5324"/>
    <n v="5"/>
    <d v="2012-08-21T18:43:34"/>
    <d v="2012-10-20T18:43:00"/>
    <n v="24"/>
    <d v="2012-08-24T11:24:01"/>
    <n v="0"/>
    <n v="11.4"/>
    <n v="11"/>
    <x v="14"/>
    <n v="4.1666666666666664E-2"/>
    <n v="0.2815833333333333"/>
    <b v="1"/>
  </r>
  <r>
    <n v="5325"/>
    <n v="1"/>
    <d v="2012-08-21T20:34:58"/>
    <d v="2012-10-20T20:34:00"/>
    <n v="12"/>
    <d v="2012-08-22T23:20:39"/>
    <n v="0"/>
    <n v="23.333333333333332"/>
    <n v="23"/>
    <x v="0"/>
    <n v="8.3333333333333329E-2"/>
    <n v="0.56619444444444444"/>
    <b v="1"/>
  </r>
  <r>
    <n v="5326"/>
    <n v="1"/>
    <d v="2012-08-21T20:51:41"/>
    <d v="2012-10-20T20:51:00"/>
    <n v="8"/>
    <d v="2012-08-21T23:56:38"/>
    <n v="0"/>
    <n v="23.933333333333334"/>
    <n v="24"/>
    <x v="2"/>
    <n v="0.125"/>
    <n v="0.84929166666666667"/>
    <b v="1"/>
  </r>
  <r>
    <n v="5327"/>
    <n v="1"/>
    <d v="2012-08-21T23:18:14"/>
    <d v="2012-10-20T23:18:00"/>
    <n v="8"/>
    <d v="2012-08-22T13:22:58"/>
    <n v="0"/>
    <n v="13.366666666666667"/>
    <n v="13"/>
    <x v="11"/>
    <n v="0.125"/>
    <n v="0.84929166666666667"/>
    <b v="1"/>
  </r>
  <r>
    <n v="5328"/>
    <n v="6"/>
    <d v="2012-08-22T00:20:43"/>
    <d v="2012-08-24T03:19:45"/>
    <n v="24"/>
    <s v=""/>
    <n v="0"/>
    <s v="not cancelled"/>
    <s v="not cancelled"/>
    <x v="3"/>
    <n v="4.1666666666666664E-2"/>
    <n v="0.35218749999999999"/>
    <b v="0"/>
  </r>
  <r>
    <n v="5329"/>
    <n v="3"/>
    <d v="2012-08-22T00:46:59"/>
    <d v="2012-10-21T00:46:00"/>
    <n v="24"/>
    <d v="2012-08-23T18:13:34"/>
    <n v="0"/>
    <n v="18.216666666666665"/>
    <n v="18"/>
    <x v="1"/>
    <n v="4.1666666666666664E-2"/>
    <n v="0.18133000000000002"/>
    <b v="1"/>
  </r>
  <r>
    <n v="5330"/>
    <n v="1"/>
    <d v="2012-08-22T08:11:23"/>
    <d v="2012-08-24T14:10:29"/>
    <n v="8"/>
    <s v=""/>
    <n v="0"/>
    <s v="not cancelled"/>
    <s v="not cancelled"/>
    <x v="3"/>
    <n v="0.125"/>
    <n v="0.84929166666666667"/>
    <b v="0"/>
  </r>
  <r>
    <n v="5331"/>
    <n v="7"/>
    <d v="2012-08-22T08:58:02"/>
    <d v="2012-10-21T08:58:00"/>
    <n v="24"/>
    <d v="2012-08-28T17:37:22"/>
    <n v="0"/>
    <n v="17.616666666666667"/>
    <n v="18"/>
    <x v="1"/>
    <n v="4.1666666666666664E-2"/>
    <n v="1.2958049999999997"/>
    <b v="1"/>
  </r>
  <r>
    <n v="5332"/>
    <n v="1"/>
    <d v="2012-08-22T08:58:18"/>
    <d v="2012-10-21T08:58:00"/>
    <n v="8"/>
    <d v="2012-08-22T10:28:58"/>
    <n v="0"/>
    <n v="10.466666666666667"/>
    <n v="10"/>
    <x v="10"/>
    <n v="0.125"/>
    <n v="0.84929166666666667"/>
    <b v="1"/>
  </r>
  <r>
    <n v="5333"/>
    <n v="1"/>
    <d v="2012-08-22T09:18:50"/>
    <d v="2012-08-26T14:18:00"/>
    <n v="8"/>
    <s v=""/>
    <n v="0"/>
    <s v="not cancelled"/>
    <s v="not cancelled"/>
    <x v="3"/>
    <n v="0.125"/>
    <n v="0.84929166666666667"/>
    <b v="0"/>
  </r>
  <r>
    <n v="5334"/>
    <n v="9"/>
    <d v="2012-08-22T09:37:11"/>
    <d v="2012-10-21T09:37:00"/>
    <n v="5"/>
    <d v="2012-08-25T20:00:05"/>
    <n v="0"/>
    <n v="20"/>
    <n v="20"/>
    <x v="15"/>
    <n v="0.2"/>
    <n v="5.6740000000000004"/>
    <b v="1"/>
  </r>
  <r>
    <n v="5335"/>
    <n v="9"/>
    <d v="2012-08-22T09:38:44"/>
    <d v="2012-10-21T09:38:00"/>
    <n v="5"/>
    <d v="2012-08-25T08:53:34"/>
    <n v="0"/>
    <n v="8.8833333333333329"/>
    <n v="9"/>
    <x v="4"/>
    <n v="0.2"/>
    <n v="5.6740000000000004"/>
    <b v="1"/>
  </r>
  <r>
    <n v="5336"/>
    <n v="4"/>
    <d v="2012-08-22T09:53:39"/>
    <d v="2012-10-21T09:53:00"/>
    <n v="12"/>
    <d v="2012-08-23T05:20:16"/>
    <n v="0"/>
    <n v="5.333333333333333"/>
    <n v="5"/>
    <x v="22"/>
    <n v="8.3333333333333329E-2"/>
    <n v="1.448055119047619"/>
    <b v="1"/>
  </r>
  <r>
    <n v="5337"/>
    <n v="9"/>
    <d v="2012-08-22T09:22:29"/>
    <d v="2012-10-21T09:22:00"/>
    <n v="5"/>
    <d v="2012-08-25T11:23:09"/>
    <n v="0"/>
    <n v="11.383333333333333"/>
    <n v="11"/>
    <x v="14"/>
    <n v="0.2"/>
    <n v="5.6740000000000004"/>
    <b v="1"/>
  </r>
  <r>
    <n v="5338"/>
    <n v="5"/>
    <d v="2012-08-22T09:17:08"/>
    <d v="2012-10-21T09:17:00"/>
    <n v="24"/>
    <d v="2012-08-24T15:57:33"/>
    <n v="0"/>
    <n v="15.95"/>
    <n v="16"/>
    <x v="5"/>
    <n v="4.1666666666666664E-2"/>
    <n v="0.2815833333333333"/>
    <b v="1"/>
  </r>
  <r>
    <n v="5339"/>
    <n v="6"/>
    <d v="2012-08-22T10:05:17"/>
    <d v="2012-08-26T16:04:18"/>
    <n v="24"/>
    <s v=""/>
    <n v="0"/>
    <s v="not cancelled"/>
    <s v="not cancelled"/>
    <x v="3"/>
    <n v="4.1666666666666664E-2"/>
    <n v="0.35218749999999999"/>
    <b v="0"/>
  </r>
  <r>
    <n v="5340"/>
    <n v="2"/>
    <d v="2012-08-22T11:06:49"/>
    <d v="2012-10-21T11:06:00"/>
    <n v="10"/>
    <d v="2012-08-23T13:25:32"/>
    <n v="0"/>
    <n v="13.416666666666666"/>
    <n v="13"/>
    <x v="11"/>
    <n v="0.1"/>
    <n v="0.84959999999999969"/>
    <b v="1"/>
  </r>
  <r>
    <n v="5341"/>
    <n v="6"/>
    <d v="2012-08-22T11:54:58"/>
    <d v="2012-10-21T11:54:00"/>
    <n v="24"/>
    <d v="2012-08-29T13:04:18"/>
    <n v="0"/>
    <n v="13.066666666666666"/>
    <n v="13"/>
    <x v="11"/>
    <n v="4.1666666666666664E-2"/>
    <n v="0.35218749999999999"/>
    <b v="1"/>
  </r>
  <r>
    <n v="5342"/>
    <n v="1"/>
    <d v="2012-08-22T11:13:06"/>
    <d v="2012-08-24T23:12:29"/>
    <n v="12"/>
    <s v=""/>
    <n v="0"/>
    <s v="not cancelled"/>
    <s v="not cancelled"/>
    <x v="3"/>
    <n v="8.3333333333333329E-2"/>
    <n v="0.56619444444444444"/>
    <b v="0"/>
  </r>
  <r>
    <n v="5343"/>
    <n v="6"/>
    <d v="2012-08-22T14:19:24"/>
    <d v="2012-10-21T14:19:00"/>
    <n v="24"/>
    <d v="2012-08-29T11:22:37"/>
    <n v="0"/>
    <n v="11.366666666666667"/>
    <n v="11"/>
    <x v="14"/>
    <n v="4.1666666666666664E-2"/>
    <n v="0.35218749999999999"/>
    <b v="1"/>
  </r>
  <r>
    <n v="5344"/>
    <n v="5"/>
    <d v="2012-08-22T14:50:14"/>
    <d v="2012-10-21T14:50:00"/>
    <n v="24"/>
    <d v="2012-08-26T10:41:37"/>
    <n v="0"/>
    <n v="10.683333333333334"/>
    <n v="11"/>
    <x v="14"/>
    <n v="4.1666666666666664E-2"/>
    <n v="0.2815833333333333"/>
    <b v="1"/>
  </r>
  <r>
    <n v="5345"/>
    <n v="4"/>
    <d v="2012-08-22T14:09:01"/>
    <d v="2012-10-21T14:09:00"/>
    <n v="12"/>
    <d v="2012-08-25T09:18:34"/>
    <n v="0"/>
    <n v="9.3000000000000007"/>
    <n v="9"/>
    <x v="4"/>
    <n v="8.3333333333333329E-2"/>
    <n v="1.448055119047619"/>
    <b v="1"/>
  </r>
  <r>
    <n v="5346"/>
    <n v="2"/>
    <d v="2012-08-22T15:40:57"/>
    <d v="2012-10-21T15:40:00"/>
    <n v="10"/>
    <d v="2012-08-23T14:26:35"/>
    <n v="0"/>
    <n v="14.433333333333334"/>
    <n v="14"/>
    <x v="7"/>
    <n v="0.1"/>
    <n v="0.84959999999999969"/>
    <b v="1"/>
  </r>
  <r>
    <n v="5347"/>
    <n v="1"/>
    <d v="2012-08-22T16:37:23"/>
    <d v="2012-10-21T16:37:00"/>
    <n v="8"/>
    <d v="2012-08-23T18:42:50"/>
    <n v="0"/>
    <n v="18.7"/>
    <n v="19"/>
    <x v="6"/>
    <n v="0.125"/>
    <n v="0.84929166666666667"/>
    <b v="1"/>
  </r>
  <r>
    <n v="5348"/>
    <n v="1"/>
    <d v="2012-08-22T17:39:22"/>
    <d v="2012-08-25T02:38:29"/>
    <n v="8"/>
    <s v=""/>
    <n v="0"/>
    <s v="not cancelled"/>
    <s v="not cancelled"/>
    <x v="3"/>
    <n v="0.125"/>
    <n v="0.84929166666666667"/>
    <b v="0"/>
  </r>
  <r>
    <n v="5349"/>
    <n v="5"/>
    <d v="2012-08-22T17:44:16"/>
    <d v="2012-10-21T17:44:00"/>
    <n v="24"/>
    <d v="2012-08-26T15:19:28"/>
    <n v="0"/>
    <n v="15.316666666666666"/>
    <n v="15"/>
    <x v="17"/>
    <n v="4.1666666666666664E-2"/>
    <n v="0.2815833333333333"/>
    <b v="1"/>
  </r>
  <r>
    <n v="5350"/>
    <n v="1"/>
    <d v="2012-08-22T18:11:22"/>
    <d v="2012-10-21T18:11:00"/>
    <n v="8"/>
    <d v="2012-08-22T22:04:51"/>
    <n v="0"/>
    <n v="22.066666666666666"/>
    <n v="22"/>
    <x v="9"/>
    <n v="0.125"/>
    <n v="0.84929166666666667"/>
    <b v="1"/>
  </r>
  <r>
    <n v="5351"/>
    <n v="6"/>
    <d v="2012-08-22T20:55:27"/>
    <d v="2012-10-21T20:55:00"/>
    <n v="24"/>
    <d v="2012-08-29T20:44:38"/>
    <n v="0"/>
    <n v="20.733333333333334"/>
    <n v="21"/>
    <x v="12"/>
    <n v="4.1666666666666664E-2"/>
    <n v="0.35218749999999999"/>
    <b v="1"/>
  </r>
  <r>
    <n v="5352"/>
    <n v="5"/>
    <d v="2012-08-22T20:56:46"/>
    <d v="2012-10-21T20:56:00"/>
    <n v="24"/>
    <d v="2012-08-25T20:42:28"/>
    <n v="0"/>
    <n v="20.7"/>
    <n v="21"/>
    <x v="12"/>
    <n v="4.1666666666666664E-2"/>
    <n v="0.2815833333333333"/>
    <b v="1"/>
  </r>
  <r>
    <n v="5353"/>
    <n v="6"/>
    <d v="2012-08-22T20:25:10"/>
    <d v="2012-08-26T07:24:33"/>
    <n v="24"/>
    <s v=""/>
    <n v="0"/>
    <s v="not cancelled"/>
    <s v="not cancelled"/>
    <x v="3"/>
    <n v="4.1666666666666664E-2"/>
    <n v="0.35218749999999999"/>
    <b v="0"/>
  </r>
  <r>
    <n v="5354"/>
    <n v="1"/>
    <d v="2012-08-22T20:38:19"/>
    <d v="2012-10-21T20:38:00"/>
    <n v="12"/>
    <d v="2012-08-24T20:05:29"/>
    <n v="0"/>
    <n v="20.083333333333332"/>
    <n v="20"/>
    <x v="15"/>
    <n v="8.3333333333333329E-2"/>
    <n v="0.56619444444444444"/>
    <b v="1"/>
  </r>
  <r>
    <n v="5355"/>
    <n v="5"/>
    <d v="2012-08-22T20:09:10"/>
    <d v="2012-10-21T20:09:00"/>
    <n v="24"/>
    <d v="2012-08-24T10:00:16"/>
    <n v="0"/>
    <n v="10"/>
    <n v="10"/>
    <x v="10"/>
    <n v="4.1666666666666664E-2"/>
    <n v="0.2815833333333333"/>
    <b v="1"/>
  </r>
  <r>
    <n v="5356"/>
    <n v="5"/>
    <d v="2012-08-22T20:42:32"/>
    <d v="2012-10-21T20:42:00"/>
    <n v="24"/>
    <d v="2012-08-25T11:44:13"/>
    <n v="0"/>
    <n v="11.733333333333333"/>
    <n v="12"/>
    <x v="8"/>
    <n v="4.1666666666666664E-2"/>
    <n v="0.2815833333333333"/>
    <b v="1"/>
  </r>
  <r>
    <n v="5357"/>
    <n v="11"/>
    <d v="2012-08-22T22:22:58"/>
    <d v="2012-08-25T08:22:00"/>
    <n v="1"/>
    <s v=""/>
    <n v="1"/>
    <s v="not cancelled"/>
    <s v="not cancelled"/>
    <x v="3"/>
    <n v="1"/>
    <n v="1"/>
    <b v="0"/>
  </r>
  <r>
    <n v="5358"/>
    <n v="5"/>
    <d v="2012-08-22T23:19:16"/>
    <d v="2012-10-21T23:19:00"/>
    <n v="24"/>
    <d v="2012-08-24T15:31:48"/>
    <n v="0"/>
    <n v="15.516666666666667"/>
    <n v="16"/>
    <x v="5"/>
    <n v="4.1666666666666664E-2"/>
    <n v="0.2815833333333333"/>
    <b v="1"/>
  </r>
  <r>
    <n v="5359"/>
    <n v="4"/>
    <d v="2012-08-23T08:35:51"/>
    <d v="2012-10-22T08:35:00"/>
    <n v="12"/>
    <d v="2012-08-25T11:58:29"/>
    <n v="0"/>
    <n v="11.966666666666667"/>
    <n v="12"/>
    <x v="8"/>
    <n v="8.3333333333333329E-2"/>
    <n v="1.448055119047619"/>
    <b v="1"/>
  </r>
  <r>
    <n v="5360"/>
    <n v="9"/>
    <d v="2012-08-23T09:51:58"/>
    <d v="2012-10-22T09:51:00"/>
    <n v="5"/>
    <d v="2012-08-26T12:01:47"/>
    <n v="0"/>
    <n v="12.016666666666667"/>
    <n v="12"/>
    <x v="8"/>
    <n v="0.2"/>
    <n v="5.6740000000000004"/>
    <b v="1"/>
  </r>
  <r>
    <n v="5361"/>
    <n v="7"/>
    <d v="2012-08-23T09:23:39"/>
    <d v="2012-10-22T09:23:00"/>
    <n v="24"/>
    <d v="2012-08-26T10:17:11"/>
    <n v="0"/>
    <n v="10.283333333333333"/>
    <n v="10"/>
    <x v="10"/>
    <n v="4.1666666666666664E-2"/>
    <n v="1.2958049999999997"/>
    <b v="1"/>
  </r>
  <r>
    <n v="5362"/>
    <n v="1"/>
    <d v="2012-08-23T10:46:22"/>
    <d v="2012-10-22T10:46:00"/>
    <n v="12"/>
    <d v="2012-08-24T12:42:10"/>
    <n v="0"/>
    <n v="12.7"/>
    <n v="13"/>
    <x v="11"/>
    <n v="8.3333333333333329E-2"/>
    <n v="0.56619444444444444"/>
    <b v="1"/>
  </r>
  <r>
    <n v="5363"/>
    <n v="1"/>
    <d v="2012-08-23T10:52:55"/>
    <d v="2012-10-22T10:52:00"/>
    <n v="8"/>
    <d v="2012-08-24T10:04:08"/>
    <n v="0"/>
    <n v="10.066666666666666"/>
    <n v="10"/>
    <x v="10"/>
    <n v="0.125"/>
    <n v="0.84929166666666667"/>
    <b v="1"/>
  </r>
  <r>
    <n v="5364"/>
    <n v="6"/>
    <d v="2012-08-23T12:43:42"/>
    <d v="2012-10-22T12:43:00"/>
    <n v="24"/>
    <d v="2012-08-29T18:30:25"/>
    <n v="0"/>
    <n v="18.5"/>
    <n v="19"/>
    <x v="6"/>
    <n v="4.1666666666666664E-2"/>
    <n v="0.35218749999999999"/>
    <b v="1"/>
  </r>
  <r>
    <n v="5365"/>
    <n v="4"/>
    <d v="2012-08-23T12:15:41"/>
    <d v="2012-10-22T12:15:00"/>
    <n v="12"/>
    <d v="2012-08-25T09:46:20"/>
    <n v="0"/>
    <n v="9.7666666666666675"/>
    <n v="10"/>
    <x v="10"/>
    <n v="8.3333333333333329E-2"/>
    <n v="1.448055119047619"/>
    <b v="1"/>
  </r>
  <r>
    <n v="5366"/>
    <n v="3"/>
    <d v="2012-08-23T13:10:53"/>
    <d v="2012-10-22T13:10:00"/>
    <n v="24"/>
    <d v="2012-08-25T15:30:05"/>
    <n v="0"/>
    <n v="15.5"/>
    <n v="16"/>
    <x v="5"/>
    <n v="4.1666666666666664E-2"/>
    <n v="0.18133000000000002"/>
    <b v="1"/>
  </r>
  <r>
    <n v="5367"/>
    <n v="6"/>
    <d v="2012-08-23T14:52:53"/>
    <d v="2012-10-22T14:52:00"/>
    <n v="24"/>
    <d v="2012-08-30T11:52:51"/>
    <n v="0"/>
    <n v="11.866666666666667"/>
    <n v="12"/>
    <x v="8"/>
    <n v="4.1666666666666664E-2"/>
    <n v="0.35218749999999999"/>
    <b v="1"/>
  </r>
  <r>
    <n v="5368"/>
    <n v="2"/>
    <d v="2012-08-23T14:35:27"/>
    <d v="2012-08-27T23:35:00"/>
    <n v="10"/>
    <d v="2012-08-24T15:06:48"/>
    <n v="0"/>
    <n v="15.1"/>
    <n v="15"/>
    <x v="17"/>
    <n v="0.1"/>
    <n v="0.84959999999999969"/>
    <b v="1"/>
  </r>
  <r>
    <n v="5369"/>
    <n v="3"/>
    <d v="2012-08-23T14:25:06"/>
    <d v="2012-08-26T07:24:49"/>
    <n v="24"/>
    <s v=""/>
    <n v="0"/>
    <s v="not cancelled"/>
    <s v="not cancelled"/>
    <x v="3"/>
    <n v="4.1666666666666664E-2"/>
    <n v="0.18133000000000002"/>
    <b v="0"/>
  </r>
  <r>
    <n v="5370"/>
    <n v="3"/>
    <d v="2012-08-23T16:17:37"/>
    <d v="2012-10-22T16:17:00"/>
    <n v="24"/>
    <d v="2012-08-26T07:00:38"/>
    <n v="0"/>
    <n v="7"/>
    <n v="7"/>
    <x v="18"/>
    <n v="4.1666666666666664E-2"/>
    <n v="0.18133000000000002"/>
    <b v="1"/>
  </r>
  <r>
    <n v="5371"/>
    <n v="1"/>
    <d v="2012-08-23T18:22:54"/>
    <d v="2012-08-25T19:22:45"/>
    <n v="12"/>
    <s v=""/>
    <n v="0"/>
    <s v="not cancelled"/>
    <s v="not cancelled"/>
    <x v="3"/>
    <n v="8.3333333333333329E-2"/>
    <n v="0.56619444444444444"/>
    <b v="0"/>
  </r>
  <r>
    <n v="5372"/>
    <n v="5"/>
    <d v="2012-08-23T18:14:01"/>
    <d v="2012-08-28T08:14:00"/>
    <n v="24"/>
    <d v="2012-08-26T14:11:40"/>
    <n v="0"/>
    <n v="14.183333333333334"/>
    <n v="14"/>
    <x v="7"/>
    <n v="4.1666666666666664E-2"/>
    <n v="0.2815833333333333"/>
    <b v="1"/>
  </r>
  <r>
    <n v="5373"/>
    <n v="5"/>
    <d v="2012-08-23T20:20:10"/>
    <d v="2012-10-22T20:20:00"/>
    <n v="24"/>
    <d v="2012-08-27T11:43:43"/>
    <n v="0"/>
    <n v="11.716666666666667"/>
    <n v="12"/>
    <x v="8"/>
    <n v="4.1666666666666664E-2"/>
    <n v="0.2815833333333333"/>
    <b v="1"/>
  </r>
  <r>
    <n v="5374"/>
    <n v="1"/>
    <d v="2012-08-23T21:01:50"/>
    <d v="2012-10-22T21:01:00"/>
    <n v="8"/>
    <d v="2012-08-24T23:09:08"/>
    <n v="0"/>
    <n v="23.15"/>
    <n v="23"/>
    <x v="0"/>
    <n v="0.125"/>
    <n v="0.84929166666666667"/>
    <b v="1"/>
  </r>
  <r>
    <n v="5375"/>
    <n v="5"/>
    <d v="2012-08-23T23:03:46"/>
    <d v="2012-10-22T23:03:00"/>
    <n v="24"/>
    <d v="2012-08-25T13:53:38"/>
    <n v="0"/>
    <n v="13.883333333333333"/>
    <n v="14"/>
    <x v="7"/>
    <n v="4.1666666666666664E-2"/>
    <n v="0.2815833333333333"/>
    <b v="1"/>
  </r>
  <r>
    <n v="5376"/>
    <n v="6"/>
    <d v="2012-08-24T00:22:56"/>
    <d v="2012-08-26T02:22:19"/>
    <n v="24"/>
    <s v=""/>
    <n v="0"/>
    <s v="not cancelled"/>
    <s v="not cancelled"/>
    <x v="3"/>
    <n v="4.1666666666666664E-2"/>
    <n v="0.35218749999999999"/>
    <b v="0"/>
  </r>
  <r>
    <n v="5377"/>
    <n v="1"/>
    <d v="2012-08-24T01:12:11"/>
    <d v="2012-08-26T02:11:42"/>
    <n v="8"/>
    <s v=""/>
    <n v="0"/>
    <s v="not cancelled"/>
    <s v="not cancelled"/>
    <x v="3"/>
    <n v="0.125"/>
    <n v="0.84929166666666667"/>
    <b v="0"/>
  </r>
  <r>
    <n v="5378"/>
    <n v="3"/>
    <d v="2012-08-24T05:37:43"/>
    <d v="2012-10-23T05:37:00"/>
    <n v="24"/>
    <d v="2012-08-26T10:31:26"/>
    <n v="0"/>
    <n v="10.516666666666667"/>
    <n v="11"/>
    <x v="14"/>
    <n v="4.1666666666666664E-2"/>
    <n v="0.18133000000000002"/>
    <b v="1"/>
  </r>
  <r>
    <n v="5379"/>
    <n v="1"/>
    <d v="2012-08-24T08:18:50"/>
    <d v="2012-08-27T06:17:56"/>
    <n v="8"/>
    <s v=""/>
    <n v="0"/>
    <s v="not cancelled"/>
    <s v="not cancelled"/>
    <x v="3"/>
    <n v="0.125"/>
    <n v="0.84929166666666667"/>
    <b v="0"/>
  </r>
  <r>
    <n v="5380"/>
    <n v="9"/>
    <d v="2012-08-24T09:00:22"/>
    <d v="2012-10-23T09:00:00"/>
    <n v="5"/>
    <d v="2012-08-27T11:26:19"/>
    <n v="0"/>
    <n v="11.433333333333334"/>
    <n v="11"/>
    <x v="14"/>
    <n v="0.2"/>
    <n v="5.6740000000000004"/>
    <b v="1"/>
  </r>
  <r>
    <n v="5381"/>
    <n v="1"/>
    <d v="2012-08-24T10:35:23"/>
    <d v="2012-08-26T17:35:21"/>
    <n v="8"/>
    <s v=""/>
    <n v="0"/>
    <s v="not cancelled"/>
    <s v="not cancelled"/>
    <x v="3"/>
    <n v="0.125"/>
    <n v="0.84929166666666667"/>
    <b v="0"/>
  </r>
  <r>
    <n v="5382"/>
    <n v="4"/>
    <d v="2012-08-24T11:40:10"/>
    <d v="2012-10-23T11:40:00"/>
    <n v="12"/>
    <d v="2012-08-27T00:08:46"/>
    <n v="0"/>
    <n v="0.13333333333333333"/>
    <n v="0"/>
    <x v="2"/>
    <n v="8.3333333333333329E-2"/>
    <n v="1.448055119047619"/>
    <b v="1"/>
  </r>
  <r>
    <n v="5383"/>
    <n v="1"/>
    <d v="2012-08-24T12:38:03"/>
    <d v="2012-08-27T06:38:00"/>
    <n v="8"/>
    <d v="2012-08-25T12:14:36"/>
    <n v="0"/>
    <n v="12.233333333333333"/>
    <n v="12"/>
    <x v="8"/>
    <n v="0.125"/>
    <n v="0.84929166666666667"/>
    <b v="1"/>
  </r>
  <r>
    <n v="5384"/>
    <n v="2"/>
    <d v="2012-08-24T12:17:11"/>
    <d v="2012-10-23T12:17:00"/>
    <n v="10"/>
    <d v="2012-08-25T11:35:42"/>
    <n v="0"/>
    <n v="11.583333333333334"/>
    <n v="12"/>
    <x v="8"/>
    <n v="0.1"/>
    <n v="0.84959999999999969"/>
    <b v="1"/>
  </r>
  <r>
    <n v="5385"/>
    <n v="4"/>
    <d v="2012-08-24T13:04:33"/>
    <d v="2012-10-23T13:04:00"/>
    <n v="12"/>
    <d v="2012-08-26T20:37:10"/>
    <n v="0"/>
    <n v="20.616666666666667"/>
    <n v="21"/>
    <x v="12"/>
    <n v="8.3333333333333329E-2"/>
    <n v="1.448055119047619"/>
    <b v="1"/>
  </r>
  <r>
    <n v="5386"/>
    <n v="5"/>
    <d v="2012-08-24T13:54:41"/>
    <d v="2012-10-23T13:54:00"/>
    <n v="24"/>
    <d v="2012-08-28T12:09:27"/>
    <n v="0"/>
    <n v="12.15"/>
    <n v="12"/>
    <x v="8"/>
    <n v="4.1666666666666664E-2"/>
    <n v="0.2815833333333333"/>
    <b v="1"/>
  </r>
  <r>
    <n v="5387"/>
    <n v="4"/>
    <d v="2012-08-24T13:51:41"/>
    <d v="2012-10-23T13:51:00"/>
    <n v="12"/>
    <d v="2012-08-27T10:43:15"/>
    <n v="0"/>
    <n v="10.716666666666667"/>
    <n v="11"/>
    <x v="14"/>
    <n v="8.3333333333333329E-2"/>
    <n v="1.448055119047619"/>
    <b v="1"/>
  </r>
  <r>
    <n v="5388"/>
    <n v="2"/>
    <d v="2012-08-24T13:16:23"/>
    <d v="2012-10-23T13:16:00"/>
    <n v="10"/>
    <d v="2012-08-25T07:46:41"/>
    <n v="0"/>
    <n v="7.7666666666666666"/>
    <n v="8"/>
    <x v="13"/>
    <n v="0.1"/>
    <n v="0.84959999999999969"/>
    <b v="1"/>
  </r>
  <r>
    <n v="5389"/>
    <n v="3"/>
    <d v="2012-08-24T13:32:13"/>
    <d v="2012-10-23T13:32:00"/>
    <n v="24"/>
    <d v="2012-08-26T10:33:45"/>
    <n v="0"/>
    <n v="10.55"/>
    <n v="11"/>
    <x v="14"/>
    <n v="4.1666666666666664E-2"/>
    <n v="0.18133000000000002"/>
    <b v="1"/>
  </r>
  <r>
    <n v="5390"/>
    <n v="6"/>
    <d v="2012-08-24T16:17:15"/>
    <d v="2012-08-29T01:16:35"/>
    <n v="24"/>
    <s v=""/>
    <n v="0"/>
    <s v="not cancelled"/>
    <s v="not cancelled"/>
    <x v="3"/>
    <n v="4.1666666666666664E-2"/>
    <n v="0.35218749999999999"/>
    <b v="0"/>
  </r>
  <r>
    <n v="5391"/>
    <n v="3"/>
    <d v="2012-08-24T16:17:16"/>
    <d v="2012-10-23T16:17:00"/>
    <n v="24"/>
    <d v="2012-08-27T09:28:03"/>
    <n v="0"/>
    <n v="9.4666666666666668"/>
    <n v="9"/>
    <x v="4"/>
    <n v="4.1666666666666664E-2"/>
    <n v="0.18133000000000002"/>
    <b v="1"/>
  </r>
  <r>
    <n v="5392"/>
    <n v="2"/>
    <d v="2012-08-24T16:40:33"/>
    <d v="2012-08-27T12:40:05"/>
    <n v="10"/>
    <s v=""/>
    <n v="0"/>
    <s v="not cancelled"/>
    <s v="not cancelled"/>
    <x v="3"/>
    <n v="0.1"/>
    <n v="0.84959999999999969"/>
    <b v="0"/>
  </r>
  <r>
    <n v="5393"/>
    <n v="4"/>
    <d v="2012-08-24T16:11:30"/>
    <d v="2012-10-23T16:11:00"/>
    <n v="12"/>
    <d v="2012-08-27T21:19:47"/>
    <n v="0"/>
    <n v="21.316666666666666"/>
    <n v="21"/>
    <x v="12"/>
    <n v="8.3333333333333329E-2"/>
    <n v="1.448055119047619"/>
    <b v="1"/>
  </r>
  <r>
    <n v="5394"/>
    <n v="1"/>
    <d v="2012-08-24T16:22:58"/>
    <d v="2012-10-23T16:22:00"/>
    <n v="8"/>
    <d v="2012-08-25T08:15:51"/>
    <n v="0"/>
    <n v="8.25"/>
    <n v="8"/>
    <x v="13"/>
    <n v="0.125"/>
    <n v="0.84929166666666667"/>
    <b v="1"/>
  </r>
  <r>
    <n v="5395"/>
    <n v="7"/>
    <d v="2012-08-24T16:43:32"/>
    <d v="2012-10-23T16:43:00"/>
    <n v="24"/>
    <d v="2012-09-20T21:15:50"/>
    <n v="0"/>
    <n v="21.25"/>
    <n v="21"/>
    <x v="12"/>
    <n v="4.1666666666666664E-2"/>
    <n v="1.2958049999999997"/>
    <b v="1"/>
  </r>
  <r>
    <n v="5396"/>
    <n v="1"/>
    <d v="2012-08-24T17:11:52"/>
    <d v="2012-10-23T17:11:00"/>
    <n v="8"/>
    <d v="2012-08-24T21:46:41"/>
    <n v="0"/>
    <n v="21.766666666666666"/>
    <n v="22"/>
    <x v="9"/>
    <n v="0.125"/>
    <n v="0.84929166666666667"/>
    <b v="1"/>
  </r>
  <r>
    <n v="5397"/>
    <n v="1"/>
    <d v="2012-08-24T18:39:08"/>
    <d v="2012-10-23T18:39:00"/>
    <n v="8"/>
    <d v="2012-08-25T00:39:58"/>
    <n v="0"/>
    <n v="0.65"/>
    <n v="1"/>
    <x v="23"/>
    <n v="0.125"/>
    <n v="0.84929166666666667"/>
    <b v="1"/>
  </r>
  <r>
    <n v="5398"/>
    <n v="1"/>
    <d v="2012-08-24T19:54:18"/>
    <d v="2012-10-23T19:54:00"/>
    <n v="12"/>
    <d v="2012-08-25T13:44:54"/>
    <n v="0"/>
    <n v="13.733333333333333"/>
    <n v="14"/>
    <x v="7"/>
    <n v="8.3333333333333329E-2"/>
    <n v="0.56619444444444444"/>
    <b v="1"/>
  </r>
  <r>
    <n v="5399"/>
    <n v="1"/>
    <d v="2012-08-24T19:41:21"/>
    <d v="2012-10-23T19:41:00"/>
    <n v="8"/>
    <d v="2012-08-26T00:40:09"/>
    <n v="0"/>
    <n v="0.66666666666666663"/>
    <n v="1"/>
    <x v="23"/>
    <n v="0.125"/>
    <n v="0.84929166666666667"/>
    <b v="1"/>
  </r>
  <r>
    <n v="5400"/>
    <n v="1"/>
    <d v="2012-08-24T19:54:26"/>
    <d v="2012-10-23T19:54:00"/>
    <n v="8"/>
    <d v="2012-08-25T17:19:52"/>
    <n v="0"/>
    <n v="17.316666666666666"/>
    <n v="17"/>
    <x v="20"/>
    <n v="0.125"/>
    <n v="0.84929166666666667"/>
    <b v="1"/>
  </r>
  <r>
    <n v="5401"/>
    <n v="2"/>
    <d v="2012-08-24T21:48:19"/>
    <d v="2012-10-23T21:48:00"/>
    <n v="10"/>
    <d v="2012-08-25T06:06:45"/>
    <n v="0"/>
    <n v="6.1"/>
    <n v="6"/>
    <x v="21"/>
    <n v="0.1"/>
    <n v="0.84959999999999969"/>
    <b v="1"/>
  </r>
  <r>
    <n v="5402"/>
    <n v="5"/>
    <d v="2012-08-24T23:15:46"/>
    <d v="2012-10-23T23:15:00"/>
    <n v="24"/>
    <d v="2012-08-27T08:24:12"/>
    <n v="0"/>
    <n v="8.4"/>
    <n v="8"/>
    <x v="13"/>
    <n v="4.1666666666666664E-2"/>
    <n v="0.2815833333333333"/>
    <b v="1"/>
  </r>
  <r>
    <n v="5403"/>
    <n v="2"/>
    <d v="2012-08-24T23:57:11"/>
    <d v="2012-10-23T23:57:00"/>
    <n v="10"/>
    <d v="2012-08-26T08:51:26"/>
    <n v="0"/>
    <n v="8.85"/>
    <n v="9"/>
    <x v="4"/>
    <n v="0.1"/>
    <n v="0.84959999999999969"/>
    <b v="1"/>
  </r>
  <r>
    <n v="5404"/>
    <n v="6"/>
    <d v="2012-08-25T00:00:06"/>
    <d v="2012-10-24T00:00:00"/>
    <n v="24"/>
    <d v="2012-09-05T14:57:17"/>
    <n v="0"/>
    <n v="14.95"/>
    <n v="15"/>
    <x v="17"/>
    <n v="4.1666666666666664E-2"/>
    <n v="0.35218749999999999"/>
    <b v="1"/>
  </r>
  <r>
    <n v="5405"/>
    <n v="6"/>
    <d v="2012-08-25T00:44:55"/>
    <d v="2012-08-29T02:44:00"/>
    <n v="24"/>
    <s v=""/>
    <n v="0"/>
    <s v="not cancelled"/>
    <s v="not cancelled"/>
    <x v="3"/>
    <n v="4.1666666666666664E-2"/>
    <n v="0.35218749999999999"/>
    <b v="0"/>
  </r>
  <r>
    <n v="5406"/>
    <n v="7"/>
    <d v="2012-08-25T01:53:48"/>
    <d v="2012-10-24T01:53:00"/>
    <n v="24"/>
    <d v="2012-09-14T10:05:29"/>
    <n v="0"/>
    <n v="10.083333333333334"/>
    <n v="10"/>
    <x v="10"/>
    <n v="4.1666666666666664E-2"/>
    <n v="1.2958049999999997"/>
    <b v="1"/>
  </r>
  <r>
    <n v="5407"/>
    <n v="5"/>
    <d v="2012-08-25T07:30:46"/>
    <d v="2012-10-24T07:30:00"/>
    <n v="24"/>
    <d v="2012-08-28T09:11:07"/>
    <n v="0"/>
    <n v="9.1833333333333336"/>
    <n v="9"/>
    <x v="4"/>
    <n v="4.1666666666666664E-2"/>
    <n v="0.2815833333333333"/>
    <b v="1"/>
  </r>
  <r>
    <n v="5408"/>
    <n v="1"/>
    <d v="2012-08-25T08:15:36"/>
    <d v="2012-10-24T08:15:00"/>
    <n v="8"/>
    <d v="2012-08-26T10:07:40"/>
    <n v="0"/>
    <n v="10.116666666666667"/>
    <n v="10"/>
    <x v="10"/>
    <n v="0.125"/>
    <n v="0.84929166666666667"/>
    <b v="1"/>
  </r>
  <r>
    <n v="5409"/>
    <n v="1"/>
    <d v="2012-08-25T08:46:01"/>
    <d v="2012-08-28T00:45:42"/>
    <n v="8"/>
    <s v=""/>
    <n v="0"/>
    <s v="not cancelled"/>
    <s v="not cancelled"/>
    <x v="3"/>
    <n v="0.125"/>
    <n v="0.84929166666666667"/>
    <b v="0"/>
  </r>
  <r>
    <n v="5410"/>
    <n v="2"/>
    <d v="2012-08-25T08:39:44"/>
    <d v="2012-10-24T08:39:00"/>
    <n v="10"/>
    <d v="2012-08-26T11:56:59"/>
    <n v="0"/>
    <n v="11.933333333333334"/>
    <n v="12"/>
    <x v="8"/>
    <n v="0.1"/>
    <n v="0.84959999999999969"/>
    <b v="1"/>
  </r>
  <r>
    <n v="5411"/>
    <n v="3"/>
    <d v="2012-08-25T08:55:26"/>
    <d v="2012-08-29T12:54:37"/>
    <n v="24"/>
    <s v=""/>
    <n v="0"/>
    <s v="not cancelled"/>
    <s v="not cancelled"/>
    <x v="3"/>
    <n v="4.1666666666666664E-2"/>
    <n v="0.18133000000000002"/>
    <b v="0"/>
  </r>
  <r>
    <n v="5412"/>
    <n v="6"/>
    <d v="2012-08-25T08:52:38"/>
    <d v="2012-10-24T08:52:00"/>
    <n v="24"/>
    <d v="2012-08-29T13:10:28"/>
    <n v="0"/>
    <n v="13.166666666666666"/>
    <n v="13"/>
    <x v="11"/>
    <n v="4.1666666666666664E-2"/>
    <n v="0.35218749999999999"/>
    <b v="1"/>
  </r>
  <r>
    <n v="5413"/>
    <n v="5"/>
    <d v="2012-08-25T09:41:17"/>
    <d v="2012-10-24T09:41:00"/>
    <n v="24"/>
    <d v="2012-08-27T11:56:55"/>
    <n v="0"/>
    <n v="11.933333333333334"/>
    <n v="12"/>
    <x v="8"/>
    <n v="4.1666666666666664E-2"/>
    <n v="0.2815833333333333"/>
    <b v="1"/>
  </r>
  <r>
    <n v="5414"/>
    <n v="3"/>
    <d v="2012-08-25T10:57:11"/>
    <d v="2012-10-24T10:57:00"/>
    <n v="24"/>
    <d v="2012-08-27T13:57:10"/>
    <n v="0"/>
    <n v="13.95"/>
    <n v="14"/>
    <x v="7"/>
    <n v="4.1666666666666664E-2"/>
    <n v="0.18133000000000002"/>
    <b v="1"/>
  </r>
  <r>
    <n v="5415"/>
    <n v="3"/>
    <d v="2012-08-25T11:09:59"/>
    <d v="2012-10-24T11:09:00"/>
    <n v="24"/>
    <d v="2012-08-27T06:24:28"/>
    <n v="0"/>
    <n v="6.4"/>
    <n v="6"/>
    <x v="21"/>
    <n v="4.1666666666666664E-2"/>
    <n v="0.18133000000000002"/>
    <b v="1"/>
  </r>
  <r>
    <n v="5416"/>
    <n v="3"/>
    <d v="2012-08-25T12:02:53"/>
    <d v="2012-10-24T12:02:00"/>
    <n v="24"/>
    <d v="2012-08-27T16:42:45"/>
    <n v="0"/>
    <n v="16.7"/>
    <n v="17"/>
    <x v="20"/>
    <n v="4.1666666666666664E-2"/>
    <n v="0.18133000000000002"/>
    <b v="1"/>
  </r>
  <r>
    <n v="5417"/>
    <n v="2"/>
    <d v="2012-08-25T12:36:28"/>
    <d v="2012-10-24T12:36:00"/>
    <n v="10"/>
    <d v="2012-08-26T13:07:38"/>
    <n v="0"/>
    <n v="13.116666666666667"/>
    <n v="13"/>
    <x v="11"/>
    <n v="0.1"/>
    <n v="0.84959999999999969"/>
    <b v="1"/>
  </r>
  <r>
    <n v="5418"/>
    <n v="1"/>
    <d v="2012-08-25T14:20:46"/>
    <d v="2012-08-28T09:20:10"/>
    <n v="8"/>
    <s v=""/>
    <n v="0"/>
    <s v="not cancelled"/>
    <s v="not cancelled"/>
    <x v="3"/>
    <n v="0.125"/>
    <n v="0.84929166666666667"/>
    <b v="0"/>
  </r>
  <r>
    <n v="5419"/>
    <n v="3"/>
    <d v="2012-08-25T18:41:32"/>
    <d v="2012-08-28T18:40:52"/>
    <n v="24"/>
    <s v=""/>
    <n v="0"/>
    <s v="not cancelled"/>
    <s v="not cancelled"/>
    <x v="3"/>
    <n v="4.1666666666666664E-2"/>
    <n v="0.18133000000000002"/>
    <b v="0"/>
  </r>
  <r>
    <n v="5420"/>
    <n v="6"/>
    <d v="2012-08-25T18:23:11"/>
    <d v="2012-10-24T18:23:00"/>
    <n v="24"/>
    <d v="2012-08-29T12:05:24"/>
    <n v="0"/>
    <n v="12.083333333333334"/>
    <n v="12"/>
    <x v="8"/>
    <n v="4.1666666666666664E-2"/>
    <n v="0.35218749999999999"/>
    <b v="1"/>
  </r>
  <r>
    <n v="5421"/>
    <n v="10"/>
    <d v="2012-08-25T22:30:44"/>
    <d v="2012-10-24T22:30:00"/>
    <n v="1"/>
    <d v="2012-09-01T10:49:39"/>
    <n v="3"/>
    <n v="10.816666666666666"/>
    <n v="11"/>
    <x v="14"/>
    <n v="1"/>
    <n v="2.5716000000000001"/>
    <b v="1"/>
  </r>
  <r>
    <n v="5422"/>
    <n v="6"/>
    <d v="2012-08-25T23:00:33"/>
    <d v="2012-10-24T23:00:00"/>
    <n v="24"/>
    <d v="2012-09-01T08:16:42"/>
    <n v="0"/>
    <n v="8.2666666666666675"/>
    <n v="8"/>
    <x v="13"/>
    <n v="4.1666666666666664E-2"/>
    <n v="0.35218749999999999"/>
    <b v="1"/>
  </r>
  <r>
    <n v="5423"/>
    <n v="3"/>
    <d v="2012-08-26T05:49:12"/>
    <d v="2012-10-25T05:49:00"/>
    <n v="24"/>
    <d v="2012-08-29T14:49:23"/>
    <n v="0"/>
    <n v="14.816666666666666"/>
    <n v="15"/>
    <x v="17"/>
    <n v="4.1666666666666664E-2"/>
    <n v="0.18133000000000002"/>
    <b v="1"/>
  </r>
  <r>
    <n v="5424"/>
    <n v="1"/>
    <d v="2012-08-26T06:30:37"/>
    <d v="2012-10-25T06:30:00"/>
    <n v="12"/>
    <d v="2012-08-27T17:52:39"/>
    <n v="0"/>
    <n v="17.866666666666667"/>
    <n v="18"/>
    <x v="1"/>
    <n v="8.3333333333333329E-2"/>
    <n v="0.56619444444444444"/>
    <b v="1"/>
  </r>
  <r>
    <n v="5425"/>
    <n v="2"/>
    <d v="2012-08-26T07:47:50"/>
    <d v="2012-10-25T07:47:00"/>
    <n v="10"/>
    <d v="2012-08-28T09:12:24"/>
    <n v="0"/>
    <n v="9.1999999999999993"/>
    <n v="9"/>
    <x v="4"/>
    <n v="0.1"/>
    <n v="0.84959999999999969"/>
    <b v="1"/>
  </r>
  <r>
    <n v="5426"/>
    <n v="1"/>
    <d v="2012-08-26T07:21:52"/>
    <d v="2012-10-25T07:21:00"/>
    <n v="8"/>
    <d v="2012-08-26T17:39:29"/>
    <n v="0"/>
    <n v="17.649999999999999"/>
    <n v="18"/>
    <x v="1"/>
    <n v="0.125"/>
    <n v="0.84929166666666667"/>
    <b v="1"/>
  </r>
  <r>
    <n v="5427"/>
    <n v="2"/>
    <d v="2012-08-26T08:16:28"/>
    <d v="2012-10-25T08:16:00"/>
    <n v="10"/>
    <d v="2012-08-26T11:12:58"/>
    <n v="0"/>
    <n v="11.2"/>
    <n v="11"/>
    <x v="14"/>
    <n v="0.1"/>
    <n v="0.84959999999999969"/>
    <b v="1"/>
  </r>
  <r>
    <n v="5428"/>
    <n v="5"/>
    <d v="2012-08-26T08:44:16"/>
    <d v="2012-10-25T08:44:00"/>
    <n v="24"/>
    <d v="2012-08-28T08:29:04"/>
    <n v="0"/>
    <n v="8.4833333333333325"/>
    <n v="8"/>
    <x v="13"/>
    <n v="4.1666666666666664E-2"/>
    <n v="0.2815833333333333"/>
    <b v="1"/>
  </r>
  <r>
    <n v="5429"/>
    <n v="9"/>
    <d v="2012-08-26T09:11:24"/>
    <d v="2012-10-25T09:11:00"/>
    <n v="5"/>
    <d v="2012-08-29T11:55:45"/>
    <n v="0"/>
    <n v="11.916666666666666"/>
    <n v="12"/>
    <x v="8"/>
    <n v="0.2"/>
    <n v="5.6740000000000004"/>
    <b v="1"/>
  </r>
  <r>
    <n v="5430"/>
    <n v="1"/>
    <d v="2012-08-26T10:20:57"/>
    <d v="2012-10-25T10:20:00"/>
    <n v="8"/>
    <d v="2012-08-26T12:02:51"/>
    <n v="0"/>
    <n v="12.033333333333333"/>
    <n v="12"/>
    <x v="8"/>
    <n v="0.125"/>
    <n v="0.84929166666666667"/>
    <b v="1"/>
  </r>
  <r>
    <n v="5431"/>
    <n v="7"/>
    <d v="2012-08-26T10:15:22"/>
    <d v="2012-10-25T10:15:00"/>
    <n v="24"/>
    <d v="2012-09-22T07:26:54"/>
    <n v="0"/>
    <n v="7.4333333333333336"/>
    <n v="7"/>
    <x v="18"/>
    <n v="4.1666666666666664E-2"/>
    <n v="1.2958049999999997"/>
    <b v="1"/>
  </r>
  <r>
    <n v="5432"/>
    <n v="1"/>
    <d v="2012-08-26T10:07:13"/>
    <d v="2012-10-25T10:07:00"/>
    <n v="8"/>
    <d v="2012-08-27T14:00:27"/>
    <n v="0"/>
    <n v="14"/>
    <n v="14"/>
    <x v="7"/>
    <n v="0.125"/>
    <n v="0.84929166666666667"/>
    <b v="1"/>
  </r>
  <r>
    <n v="5433"/>
    <n v="1"/>
    <d v="2012-08-26T10:33:18"/>
    <d v="2012-10-25T10:33:00"/>
    <n v="8"/>
    <d v="2012-08-27T10:16:50"/>
    <n v="0"/>
    <n v="10.266666666666667"/>
    <n v="10"/>
    <x v="10"/>
    <n v="0.125"/>
    <n v="0.84929166666666667"/>
    <b v="1"/>
  </r>
  <r>
    <n v="5434"/>
    <n v="2"/>
    <d v="2012-08-26T12:41:49"/>
    <d v="2012-08-30T02:41:34"/>
    <n v="10"/>
    <s v=""/>
    <n v="0"/>
    <s v="not cancelled"/>
    <s v="not cancelled"/>
    <x v="3"/>
    <n v="0.1"/>
    <n v="0.84959999999999969"/>
    <b v="0"/>
  </r>
  <r>
    <n v="5435"/>
    <n v="1"/>
    <d v="2012-08-26T12:26:06"/>
    <d v="2012-10-25T12:26:00"/>
    <n v="8"/>
    <d v="2012-08-27T11:41:27"/>
    <n v="0"/>
    <n v="11.683333333333334"/>
    <n v="12"/>
    <x v="8"/>
    <n v="0.125"/>
    <n v="0.84929166666666667"/>
    <b v="1"/>
  </r>
  <r>
    <n v="5436"/>
    <n v="1"/>
    <d v="2012-08-26T15:31:01"/>
    <d v="2012-10-25T15:31:00"/>
    <n v="12"/>
    <d v="2012-08-27T09:42:25"/>
    <n v="0"/>
    <n v="9.6999999999999993"/>
    <n v="10"/>
    <x v="10"/>
    <n v="8.3333333333333329E-2"/>
    <n v="0.56619444444444444"/>
    <b v="1"/>
  </r>
  <r>
    <n v="5437"/>
    <n v="1"/>
    <d v="2012-08-26T17:02:44"/>
    <d v="2012-10-25T17:02:00"/>
    <n v="8"/>
    <d v="2012-08-26T21:57:02"/>
    <n v="0"/>
    <n v="21.95"/>
    <n v="22"/>
    <x v="9"/>
    <n v="0.125"/>
    <n v="0.84929166666666667"/>
    <b v="1"/>
  </r>
  <r>
    <n v="5438"/>
    <n v="1"/>
    <d v="2012-08-26T19:24:14"/>
    <d v="2012-10-25T19:24:00"/>
    <n v="8"/>
    <d v="2012-08-27T16:09:05"/>
    <n v="0"/>
    <n v="16.149999999999999"/>
    <n v="16"/>
    <x v="5"/>
    <n v="0.125"/>
    <n v="0.84929166666666667"/>
    <b v="1"/>
  </r>
  <r>
    <n v="5439"/>
    <n v="4"/>
    <d v="2012-08-26T19:01:47"/>
    <d v="2012-08-30T03:01:39"/>
    <n v="12"/>
    <s v=""/>
    <n v="0"/>
    <s v="not cancelled"/>
    <s v="not cancelled"/>
    <x v="3"/>
    <n v="8.3333333333333329E-2"/>
    <n v="1.448055119047619"/>
    <b v="0"/>
  </r>
  <r>
    <n v="5440"/>
    <n v="1"/>
    <d v="2012-08-26T20:30:09"/>
    <d v="2012-10-25T20:30:00"/>
    <n v="8"/>
    <d v="2012-08-27T10:08:20"/>
    <n v="0"/>
    <n v="10.133333333333333"/>
    <n v="10"/>
    <x v="10"/>
    <n v="0.125"/>
    <n v="0.84929166666666667"/>
    <b v="1"/>
  </r>
  <r>
    <n v="5441"/>
    <n v="2"/>
    <d v="2012-08-26T21:45:19"/>
    <d v="2012-10-25T21:45:00"/>
    <n v="10"/>
    <d v="2012-08-27T06:53:04"/>
    <n v="0"/>
    <n v="6.8833333333333329"/>
    <n v="7"/>
    <x v="18"/>
    <n v="0.1"/>
    <n v="0.84959999999999969"/>
    <b v="1"/>
  </r>
  <r>
    <n v="5442"/>
    <n v="6"/>
    <d v="2012-08-26T21:32:28"/>
    <d v="2012-10-25T21:32:00"/>
    <n v="24"/>
    <d v="2012-09-01T20:15:26"/>
    <n v="0"/>
    <n v="20.25"/>
    <n v="20"/>
    <x v="15"/>
    <n v="4.1666666666666664E-2"/>
    <n v="0.35218749999999999"/>
    <b v="1"/>
  </r>
  <r>
    <n v="5443"/>
    <n v="6"/>
    <d v="2012-08-26T23:05:10"/>
    <d v="2012-10-25T23:05:00"/>
    <n v="24"/>
    <d v="2012-08-30T15:43:52"/>
    <n v="0"/>
    <n v="15.716666666666667"/>
    <n v="16"/>
    <x v="5"/>
    <n v="4.1666666666666664E-2"/>
    <n v="0.35218749999999999"/>
    <b v="1"/>
  </r>
  <r>
    <n v="5444"/>
    <n v="1"/>
    <d v="2012-08-27T00:31:52"/>
    <d v="2012-08-30T14:31:00"/>
    <n v="12"/>
    <d v="2012-08-28T00:00:22"/>
    <n v="0"/>
    <n v="0"/>
    <n v="0"/>
    <x v="2"/>
    <n v="8.3333333333333329E-2"/>
    <n v="0.56619444444444444"/>
    <b v="1"/>
  </r>
  <r>
    <n v="5445"/>
    <n v="1"/>
    <d v="2012-08-27T08:02:27"/>
    <d v="2012-10-26T08:02:00"/>
    <n v="8"/>
    <d v="2012-08-27T12:52:03"/>
    <n v="0"/>
    <n v="12.866666666666667"/>
    <n v="13"/>
    <x v="11"/>
    <n v="0.125"/>
    <n v="0.84929166666666667"/>
    <b v="1"/>
  </r>
  <r>
    <n v="5446"/>
    <n v="3"/>
    <d v="2012-08-27T08:09:01"/>
    <d v="2012-10-26T08:09:00"/>
    <n v="24"/>
    <d v="2012-08-29T17:01:30"/>
    <n v="0"/>
    <n v="17.016666666666666"/>
    <n v="17"/>
    <x v="20"/>
    <n v="4.1666666666666664E-2"/>
    <n v="0.18133000000000002"/>
    <b v="1"/>
  </r>
  <r>
    <n v="5447"/>
    <n v="6"/>
    <d v="2012-08-27T08:49:14"/>
    <d v="2012-10-26T08:49:00"/>
    <n v="24"/>
    <d v="2012-08-31T10:02:33"/>
    <n v="0"/>
    <n v="10.033333333333333"/>
    <n v="10"/>
    <x v="10"/>
    <n v="4.1666666666666664E-2"/>
    <n v="0.35218749999999999"/>
    <b v="1"/>
  </r>
  <r>
    <n v="5448"/>
    <n v="4"/>
    <d v="2012-08-27T08:38:14"/>
    <d v="2012-08-29T10:37:15"/>
    <n v="12"/>
    <s v=""/>
    <n v="0"/>
    <s v="not cancelled"/>
    <s v="not cancelled"/>
    <x v="3"/>
    <n v="8.3333333333333329E-2"/>
    <n v="1.448055119047619"/>
    <b v="0"/>
  </r>
  <r>
    <n v="5449"/>
    <n v="6"/>
    <d v="2012-08-27T08:08:09"/>
    <d v="2012-08-30T23:08:00"/>
    <n v="24"/>
    <s v=""/>
    <n v="0"/>
    <s v="not cancelled"/>
    <s v="not cancelled"/>
    <x v="3"/>
    <n v="4.1666666666666664E-2"/>
    <n v="0.35218749999999999"/>
    <b v="0"/>
  </r>
  <r>
    <n v="5450"/>
    <n v="4"/>
    <d v="2012-08-27T11:39:26"/>
    <d v="2012-10-26T11:39:00"/>
    <n v="12"/>
    <d v="2012-08-30T10:04:20"/>
    <n v="0"/>
    <n v="10.066666666666666"/>
    <n v="10"/>
    <x v="10"/>
    <n v="8.3333333333333329E-2"/>
    <n v="1.448055119047619"/>
    <b v="1"/>
  </r>
  <r>
    <n v="5451"/>
    <n v="6"/>
    <d v="2012-08-27T15:57:51"/>
    <d v="2012-10-26T15:57:00"/>
    <n v="24"/>
    <d v="2012-09-07T09:10:47"/>
    <n v="0"/>
    <n v="9.1666666666666661"/>
    <n v="9"/>
    <x v="4"/>
    <n v="4.1666666666666664E-2"/>
    <n v="0.35218749999999999"/>
    <b v="1"/>
  </r>
  <r>
    <n v="5452"/>
    <n v="5"/>
    <d v="2012-08-27T15:32:57"/>
    <d v="2012-08-30T05:32:12"/>
    <n v="24"/>
    <s v=""/>
    <n v="0"/>
    <s v="not cancelled"/>
    <s v="not cancelled"/>
    <x v="3"/>
    <n v="4.1666666666666664E-2"/>
    <n v="0.2815833333333333"/>
    <b v="0"/>
  </r>
  <r>
    <n v="5453"/>
    <n v="1"/>
    <d v="2012-08-27T17:57:35"/>
    <d v="2012-10-26T17:57:00"/>
    <n v="8"/>
    <d v="2012-08-28T09:49:32"/>
    <n v="0"/>
    <n v="9.8166666666666664"/>
    <n v="10"/>
    <x v="10"/>
    <n v="0.125"/>
    <n v="0.84929166666666667"/>
    <b v="1"/>
  </r>
  <r>
    <n v="5454"/>
    <n v="5"/>
    <d v="2012-08-27T18:44:38"/>
    <d v="2012-10-26T18:44:00"/>
    <n v="24"/>
    <d v="2012-08-30T11:34:49"/>
    <n v="0"/>
    <n v="11.566666666666666"/>
    <n v="12"/>
    <x v="8"/>
    <n v="4.1666666666666664E-2"/>
    <n v="0.2815833333333333"/>
    <b v="1"/>
  </r>
  <r>
    <n v="5455"/>
    <n v="1"/>
    <d v="2012-08-27T18:24:03"/>
    <d v="2012-10-26T18:24:00"/>
    <n v="12"/>
    <d v="2012-08-28T11:12:13"/>
    <n v="0"/>
    <n v="11.2"/>
    <n v="11"/>
    <x v="14"/>
    <n v="8.3333333333333329E-2"/>
    <n v="0.56619444444444444"/>
    <b v="1"/>
  </r>
  <r>
    <n v="5456"/>
    <n v="4"/>
    <d v="2012-08-27T19:28:23"/>
    <d v="2012-10-26T19:28:00"/>
    <n v="12"/>
    <d v="2012-08-31T11:11:29"/>
    <n v="0"/>
    <n v="11.183333333333334"/>
    <n v="11"/>
    <x v="14"/>
    <n v="8.3333333333333329E-2"/>
    <n v="1.448055119047619"/>
    <b v="1"/>
  </r>
  <r>
    <n v="5457"/>
    <n v="5"/>
    <d v="2012-08-27T21:46:56"/>
    <d v="2012-10-26T21:46:00"/>
    <n v="24"/>
    <d v="2012-08-30T20:58:25"/>
    <n v="0"/>
    <n v="20.966666666666665"/>
    <n v="21"/>
    <x v="12"/>
    <n v="4.1666666666666664E-2"/>
    <n v="0.2815833333333333"/>
    <b v="1"/>
  </r>
  <r>
    <n v="5458"/>
    <n v="1"/>
    <d v="2012-08-27T22:57:43"/>
    <d v="2012-10-26T22:57:00"/>
    <n v="12"/>
    <d v="2012-08-29T06:42:28"/>
    <n v="0"/>
    <n v="6.7"/>
    <n v="7"/>
    <x v="18"/>
    <n v="8.3333333333333329E-2"/>
    <n v="0.56619444444444444"/>
    <b v="1"/>
  </r>
  <r>
    <n v="5459"/>
    <n v="10"/>
    <d v="2012-08-27T22:51:53"/>
    <d v="2012-10-26T22:51:00"/>
    <n v="1"/>
    <d v="2012-09-03T14:13:43"/>
    <n v="3"/>
    <n v="14.216666666666667"/>
    <n v="14"/>
    <x v="7"/>
    <n v="1"/>
    <n v="2.5716000000000001"/>
    <b v="1"/>
  </r>
  <r>
    <n v="5460"/>
    <n v="6"/>
    <d v="2012-08-27T23:33:47"/>
    <d v="2012-10-26T23:33:00"/>
    <n v="24"/>
    <d v="2012-08-31T22:30:25"/>
    <n v="0"/>
    <n v="22.5"/>
    <n v="23"/>
    <x v="0"/>
    <n v="4.1666666666666664E-2"/>
    <n v="0.35218749999999999"/>
    <b v="1"/>
  </r>
  <r>
    <n v="5461"/>
    <n v="1"/>
    <d v="2012-08-28T01:04:06"/>
    <d v="2012-10-27T01:04:00"/>
    <n v="8"/>
    <d v="2012-08-28T15:02:47"/>
    <n v="0"/>
    <n v="15.033333333333333"/>
    <n v="15"/>
    <x v="17"/>
    <n v="0.125"/>
    <n v="0.84929166666666667"/>
    <b v="1"/>
  </r>
  <r>
    <n v="5462"/>
    <n v="3"/>
    <d v="2012-08-28T02:43:15"/>
    <d v="2012-10-27T02:43:00"/>
    <n v="24"/>
    <d v="2012-08-29T09:13:35"/>
    <n v="0"/>
    <n v="9.2166666666666668"/>
    <n v="9"/>
    <x v="4"/>
    <n v="4.1666666666666664E-2"/>
    <n v="0.18133000000000002"/>
    <b v="1"/>
  </r>
  <r>
    <n v="5463"/>
    <n v="5"/>
    <d v="2012-08-28T05:25:19"/>
    <d v="2012-10-27T05:25:00"/>
    <n v="24"/>
    <d v="2012-09-03T10:39:26"/>
    <n v="0"/>
    <n v="10.65"/>
    <n v="11"/>
    <x v="14"/>
    <n v="4.1666666666666664E-2"/>
    <n v="0.2815833333333333"/>
    <b v="1"/>
  </r>
  <r>
    <n v="5464"/>
    <n v="11"/>
    <d v="2012-08-28T06:30:14"/>
    <d v="2012-10-27T06:30:00"/>
    <n v="1"/>
    <d v="2012-09-04T11:53:24"/>
    <n v="4"/>
    <n v="11.883333333333333"/>
    <n v="12"/>
    <x v="8"/>
    <n v="1"/>
    <n v="1"/>
    <b v="1"/>
  </r>
  <r>
    <n v="5465"/>
    <n v="1"/>
    <d v="2012-08-28T06:32:53"/>
    <d v="2012-10-27T06:32:00"/>
    <n v="12"/>
    <d v="2012-08-29T17:08:35"/>
    <n v="0"/>
    <n v="17.133333333333333"/>
    <n v="17"/>
    <x v="20"/>
    <n v="8.3333333333333329E-2"/>
    <n v="0.56619444444444444"/>
    <b v="1"/>
  </r>
  <r>
    <n v="5466"/>
    <n v="2"/>
    <d v="2012-08-28T07:43:22"/>
    <d v="2012-10-27T07:43:00"/>
    <n v="10"/>
    <d v="2012-08-30T17:36:21"/>
    <n v="0"/>
    <n v="17.600000000000001"/>
    <n v="18"/>
    <x v="1"/>
    <n v="0.1"/>
    <n v="0.84959999999999969"/>
    <b v="1"/>
  </r>
  <r>
    <n v="5467"/>
    <n v="8"/>
    <d v="2012-08-28T09:17:54"/>
    <d v="2012-10-27T09:17:00"/>
    <n v="3"/>
    <d v="2012-09-01T11:08:47"/>
    <n v="1"/>
    <n v="11.133333333333333"/>
    <n v="11"/>
    <x v="14"/>
    <n v="0.33333333333333331"/>
    <n v="0.29998222222222221"/>
    <b v="1"/>
  </r>
  <r>
    <n v="5468"/>
    <n v="1"/>
    <d v="2012-08-28T11:34:08"/>
    <d v="2012-08-30T20:33:15"/>
    <n v="8"/>
    <s v=""/>
    <n v="0"/>
    <s v="not cancelled"/>
    <s v="not cancelled"/>
    <x v="3"/>
    <n v="0.125"/>
    <n v="0.84929166666666667"/>
    <b v="0"/>
  </r>
  <r>
    <n v="5469"/>
    <n v="1"/>
    <d v="2012-08-28T11:27:31"/>
    <d v="2012-10-27T11:27:00"/>
    <n v="8"/>
    <d v="2012-08-28T15:14:25"/>
    <n v="0"/>
    <n v="15.233333333333333"/>
    <n v="15"/>
    <x v="17"/>
    <n v="0.125"/>
    <n v="0.84929166666666667"/>
    <b v="1"/>
  </r>
  <r>
    <n v="5470"/>
    <n v="2"/>
    <d v="2012-08-28T11:13:57"/>
    <d v="2012-10-27T11:13:00"/>
    <n v="10"/>
    <d v="2012-08-29T12:41:49"/>
    <n v="0"/>
    <n v="12.683333333333334"/>
    <n v="13"/>
    <x v="11"/>
    <n v="0.1"/>
    <n v="0.84959999999999969"/>
    <b v="1"/>
  </r>
  <r>
    <n v="5471"/>
    <n v="2"/>
    <d v="2012-08-28T14:55:06"/>
    <d v="2012-10-27T14:55:00"/>
    <n v="10"/>
    <d v="2012-08-30T18:56:09"/>
    <n v="0"/>
    <n v="18.933333333333334"/>
    <n v="19"/>
    <x v="6"/>
    <n v="0.1"/>
    <n v="0.84959999999999969"/>
    <b v="1"/>
  </r>
  <r>
    <n v="5472"/>
    <n v="1"/>
    <d v="2012-08-28T18:32:58"/>
    <d v="2012-10-27T18:32:00"/>
    <n v="12"/>
    <d v="2012-08-29T15:41:56"/>
    <n v="0"/>
    <n v="15.683333333333334"/>
    <n v="16"/>
    <x v="5"/>
    <n v="8.3333333333333329E-2"/>
    <n v="0.56619444444444444"/>
    <b v="1"/>
  </r>
  <r>
    <n v="5473"/>
    <n v="1"/>
    <d v="2012-08-28T18:29:07"/>
    <d v="2012-10-27T18:29:00"/>
    <n v="12"/>
    <d v="2012-08-29T13:47:30"/>
    <n v="0"/>
    <n v="13.783333333333333"/>
    <n v="14"/>
    <x v="7"/>
    <n v="8.3333333333333329E-2"/>
    <n v="0.56619444444444444"/>
    <b v="1"/>
  </r>
  <r>
    <n v="5474"/>
    <n v="8"/>
    <d v="2012-08-28T18:22:01"/>
    <d v="2012-10-27T18:22:00"/>
    <n v="3"/>
    <d v="2012-09-02T11:24:06"/>
    <n v="0"/>
    <n v="11.4"/>
    <n v="11"/>
    <x v="14"/>
    <n v="0.33333333333333331"/>
    <n v="0.29998222222222221"/>
    <b v="1"/>
  </r>
  <r>
    <n v="5475"/>
    <n v="4"/>
    <d v="2012-08-28T19:14:13"/>
    <d v="2012-10-27T19:14:00"/>
    <n v="12"/>
    <d v="2012-09-01T11:31:52"/>
    <n v="0"/>
    <n v="11.516666666666667"/>
    <n v="12"/>
    <x v="8"/>
    <n v="8.3333333333333329E-2"/>
    <n v="1.448055119047619"/>
    <b v="1"/>
  </r>
  <r>
    <n v="5476"/>
    <n v="5"/>
    <d v="2012-08-28T20:34:12"/>
    <d v="2012-09-01T22:34:00"/>
    <n v="24"/>
    <d v="2012-09-01T13:16:00"/>
    <n v="0"/>
    <n v="13.266666666666667"/>
    <n v="13"/>
    <x v="11"/>
    <n v="4.1666666666666664E-2"/>
    <n v="0.2815833333333333"/>
    <b v="1"/>
  </r>
  <r>
    <n v="5477"/>
    <n v="2"/>
    <d v="2012-08-28T21:51:59"/>
    <d v="2012-10-27T21:51:00"/>
    <n v="10"/>
    <d v="2012-08-28T23:36:21"/>
    <n v="0"/>
    <n v="23.6"/>
    <n v="24"/>
    <x v="2"/>
    <n v="0.1"/>
    <n v="0.84959999999999969"/>
    <b v="1"/>
  </r>
  <r>
    <n v="5478"/>
    <n v="4"/>
    <d v="2012-08-28T21:02:32"/>
    <d v="2012-10-27T21:02:00"/>
    <n v="12"/>
    <d v="2012-08-30T20:48:47"/>
    <n v="0"/>
    <n v="20.8"/>
    <n v="21"/>
    <x v="12"/>
    <n v="8.3333333333333329E-2"/>
    <n v="1.448055119047619"/>
    <b v="1"/>
  </r>
  <r>
    <n v="5479"/>
    <n v="10"/>
    <d v="2012-08-28T21:18:52"/>
    <d v="2012-10-27T21:18:00"/>
    <n v="1"/>
    <d v="2012-09-04T20:39:54"/>
    <n v="7"/>
    <n v="20.65"/>
    <n v="21"/>
    <x v="12"/>
    <n v="1"/>
    <n v="2.5716000000000001"/>
    <b v="1"/>
  </r>
  <r>
    <n v="5480"/>
    <n v="3"/>
    <d v="2012-08-29T00:34:34"/>
    <d v="2012-10-28T00:34:00"/>
    <n v="24"/>
    <d v="2012-08-31T14:26:40"/>
    <n v="0"/>
    <n v="14.433333333333334"/>
    <n v="14"/>
    <x v="7"/>
    <n v="4.1666666666666664E-2"/>
    <n v="0.18133000000000002"/>
    <b v="1"/>
  </r>
  <r>
    <n v="5481"/>
    <n v="7"/>
    <d v="2012-08-29T01:52:03"/>
    <d v="2012-10-28T01:52:00"/>
    <n v="24"/>
    <d v="2012-08-31T15:56:58"/>
    <n v="0"/>
    <n v="15.933333333333334"/>
    <n v="16"/>
    <x v="5"/>
    <n v="4.1666666666666664E-2"/>
    <n v="1.2958049999999997"/>
    <b v="1"/>
  </r>
  <r>
    <n v="5482"/>
    <n v="1"/>
    <d v="2012-08-29T05:56:34"/>
    <d v="2012-09-02T08:55:46"/>
    <n v="8"/>
    <s v=""/>
    <n v="0"/>
    <s v="not cancelled"/>
    <s v="not cancelled"/>
    <x v="3"/>
    <n v="0.125"/>
    <n v="0.84929166666666667"/>
    <b v="0"/>
  </r>
  <r>
    <n v="5483"/>
    <n v="3"/>
    <d v="2012-08-29T05:38:50"/>
    <d v="2012-09-02T06:38:00"/>
    <n v="24"/>
    <d v="2012-08-31T23:45:30"/>
    <n v="0"/>
    <n v="23.75"/>
    <n v="24"/>
    <x v="2"/>
    <n v="4.1666666666666664E-2"/>
    <n v="0.18133000000000002"/>
    <b v="1"/>
  </r>
  <r>
    <n v="5484"/>
    <n v="1"/>
    <d v="2012-08-29T08:32:21"/>
    <d v="2012-09-01T20:31:28"/>
    <n v="8"/>
    <s v=""/>
    <n v="0"/>
    <s v="not cancelled"/>
    <s v="not cancelled"/>
    <x v="3"/>
    <n v="0.125"/>
    <n v="0.84929166666666667"/>
    <b v="0"/>
  </r>
  <r>
    <n v="5485"/>
    <n v="7"/>
    <d v="2012-08-29T08:13:22"/>
    <d v="2012-10-28T08:13:00"/>
    <n v="24"/>
    <d v="2012-09-03T10:44:21"/>
    <n v="0"/>
    <n v="10.733333333333333"/>
    <n v="11"/>
    <x v="14"/>
    <n v="4.1666666666666664E-2"/>
    <n v="1.2958049999999997"/>
    <b v="1"/>
  </r>
  <r>
    <n v="5486"/>
    <n v="9"/>
    <d v="2012-08-29T09:24:20"/>
    <d v="2012-10-28T09:24:00"/>
    <n v="5"/>
    <d v="2012-09-01T12:25:36"/>
    <n v="1"/>
    <n v="12.416666666666666"/>
    <n v="12"/>
    <x v="8"/>
    <n v="0.2"/>
    <n v="5.6740000000000004"/>
    <b v="1"/>
  </r>
  <r>
    <n v="5487"/>
    <n v="3"/>
    <d v="2012-08-29T12:39:06"/>
    <d v="2012-09-02T15:38:18"/>
    <n v="24"/>
    <s v=""/>
    <n v="0"/>
    <s v="not cancelled"/>
    <s v="not cancelled"/>
    <x v="3"/>
    <n v="4.1666666666666664E-2"/>
    <n v="0.18133000000000002"/>
    <b v="0"/>
  </r>
  <r>
    <n v="5488"/>
    <n v="7"/>
    <d v="2012-08-29T12:49:17"/>
    <d v="2012-10-28T12:49:00"/>
    <n v="24"/>
    <d v="2012-10-21T17:22:59"/>
    <n v="0"/>
    <n v="17.366666666666667"/>
    <n v="17"/>
    <x v="20"/>
    <n v="4.1666666666666664E-2"/>
    <n v="1.2958049999999997"/>
    <b v="1"/>
  </r>
  <r>
    <n v="5489"/>
    <n v="1"/>
    <d v="2012-08-29T13:58:41"/>
    <d v="2012-09-02T17:57:53"/>
    <n v="12"/>
    <s v=""/>
    <n v="0"/>
    <s v="not cancelled"/>
    <s v="not cancelled"/>
    <x v="3"/>
    <n v="8.3333333333333329E-2"/>
    <n v="0.56619444444444444"/>
    <b v="0"/>
  </r>
  <r>
    <n v="5490"/>
    <n v="4"/>
    <d v="2012-08-29T13:10:13"/>
    <d v="2012-10-28T13:10:00"/>
    <n v="12"/>
    <d v="2012-08-31T10:12:41"/>
    <n v="0"/>
    <n v="10.199999999999999"/>
    <n v="10"/>
    <x v="10"/>
    <n v="8.3333333333333329E-2"/>
    <n v="1.448055119047619"/>
    <b v="1"/>
  </r>
  <r>
    <n v="5491"/>
    <n v="8"/>
    <d v="2012-08-29T14:54:15"/>
    <d v="2012-10-28T14:54:00"/>
    <n v="3"/>
    <d v="2012-09-05T07:04:32"/>
    <n v="2"/>
    <n v="7.0666666666666664"/>
    <n v="7"/>
    <x v="18"/>
    <n v="0.33333333333333331"/>
    <n v="0.29998222222222221"/>
    <b v="1"/>
  </r>
  <r>
    <n v="5492"/>
    <n v="4"/>
    <d v="2012-08-29T14:42:25"/>
    <d v="2012-08-31T21:42:00"/>
    <n v="12"/>
    <s v=""/>
    <n v="0"/>
    <s v="not cancelled"/>
    <s v="not cancelled"/>
    <x v="3"/>
    <n v="8.3333333333333329E-2"/>
    <n v="1.448055119047619"/>
    <b v="0"/>
  </r>
  <r>
    <n v="5493"/>
    <n v="1"/>
    <d v="2012-08-29T14:43:31"/>
    <d v="2012-10-28T14:43:00"/>
    <n v="8"/>
    <d v="2012-08-30T09:21:44"/>
    <n v="0"/>
    <n v="9.35"/>
    <n v="9"/>
    <x v="4"/>
    <n v="0.125"/>
    <n v="0.84929166666666667"/>
    <b v="1"/>
  </r>
  <r>
    <n v="5494"/>
    <n v="7"/>
    <d v="2012-08-29T15:18:30"/>
    <d v="2012-10-28T15:18:00"/>
    <n v="24"/>
    <d v="2012-10-09T20:35:26"/>
    <n v="1"/>
    <n v="20.583333333333332"/>
    <n v="21"/>
    <x v="12"/>
    <n v="4.1666666666666664E-2"/>
    <n v="1.2958049999999997"/>
    <b v="1"/>
  </r>
  <r>
    <n v="5495"/>
    <n v="2"/>
    <d v="2012-08-29T16:40:36"/>
    <d v="2012-10-28T16:40:00"/>
    <n v="10"/>
    <d v="2012-08-31T20:22:52"/>
    <n v="0"/>
    <n v="20.366666666666667"/>
    <n v="20"/>
    <x v="15"/>
    <n v="0.1"/>
    <n v="0.84959999999999969"/>
    <b v="1"/>
  </r>
  <r>
    <n v="5496"/>
    <n v="2"/>
    <d v="2012-08-29T16:29:29"/>
    <d v="2012-10-28T16:29:00"/>
    <n v="10"/>
    <d v="2012-08-31T06:53:45"/>
    <n v="0"/>
    <n v="6.8833333333333329"/>
    <n v="7"/>
    <x v="18"/>
    <n v="0.1"/>
    <n v="0.84959999999999969"/>
    <b v="1"/>
  </r>
  <r>
    <n v="5497"/>
    <n v="10"/>
    <d v="2012-08-29T17:24:48"/>
    <d v="2012-10-28T17:24:00"/>
    <n v="1"/>
    <d v="2012-09-05T15:18:01"/>
    <n v="0"/>
    <n v="15.3"/>
    <n v="15"/>
    <x v="17"/>
    <n v="1"/>
    <n v="2.5716000000000001"/>
    <b v="1"/>
  </r>
  <r>
    <n v="5498"/>
    <n v="6"/>
    <d v="2012-08-29T17:02:55"/>
    <d v="2012-08-31T22:02:40"/>
    <n v="24"/>
    <s v=""/>
    <n v="0"/>
    <s v="not cancelled"/>
    <s v="not cancelled"/>
    <x v="3"/>
    <n v="4.1666666666666664E-2"/>
    <n v="0.35218749999999999"/>
    <b v="0"/>
  </r>
  <r>
    <n v="5499"/>
    <n v="1"/>
    <d v="2012-08-30T00:03:32"/>
    <d v="2012-10-29T00:03:00"/>
    <n v="12"/>
    <d v="2012-08-31T08:29:12"/>
    <n v="0"/>
    <n v="8.4833333333333325"/>
    <n v="8"/>
    <x v="13"/>
    <n v="8.3333333333333329E-2"/>
    <n v="0.56619444444444444"/>
    <b v="1"/>
  </r>
  <r>
    <n v="5500"/>
    <n v="5"/>
    <d v="2012-08-30T03:38:30"/>
    <d v="2012-10-29T03:38:00"/>
    <n v="24"/>
    <d v="2012-09-01T11:41:57"/>
    <n v="0"/>
    <n v="11.683333333333334"/>
    <n v="12"/>
    <x v="8"/>
    <n v="4.1666666666666664E-2"/>
    <n v="0.2815833333333333"/>
    <b v="1"/>
  </r>
  <r>
    <n v="5501"/>
    <n v="6"/>
    <d v="2012-08-30T04:21:10"/>
    <d v="2012-09-01T15:20:45"/>
    <n v="24"/>
    <s v=""/>
    <n v="0"/>
    <s v="not cancelled"/>
    <s v="not cancelled"/>
    <x v="3"/>
    <n v="4.1666666666666664E-2"/>
    <n v="0.35218749999999999"/>
    <b v="0"/>
  </r>
  <r>
    <n v="5502"/>
    <n v="7"/>
    <d v="2012-08-30T06:17:10"/>
    <d v="2012-10-29T06:17:00"/>
    <n v="24"/>
    <d v="2012-09-08T15:07:30"/>
    <n v="0"/>
    <n v="15.116666666666667"/>
    <n v="15"/>
    <x v="17"/>
    <n v="4.1666666666666664E-2"/>
    <n v="1.2958049999999997"/>
    <b v="1"/>
  </r>
  <r>
    <n v="5503"/>
    <n v="5"/>
    <d v="2012-08-30T07:31:03"/>
    <d v="2012-10-29T07:31:00"/>
    <n v="24"/>
    <d v="2012-09-02T10:52:25"/>
    <n v="0"/>
    <n v="10.866666666666667"/>
    <n v="11"/>
    <x v="14"/>
    <n v="4.1666666666666664E-2"/>
    <n v="0.2815833333333333"/>
    <b v="1"/>
  </r>
  <r>
    <n v="5504"/>
    <n v="1"/>
    <d v="2012-08-30T07:34:40"/>
    <d v="2012-10-29T07:34:00"/>
    <n v="8"/>
    <d v="2012-08-30T09:49:22"/>
    <n v="0"/>
    <n v="9.8166666666666664"/>
    <n v="10"/>
    <x v="10"/>
    <n v="0.125"/>
    <n v="0.84929166666666667"/>
    <b v="1"/>
  </r>
  <r>
    <n v="5505"/>
    <n v="1"/>
    <d v="2012-08-30T08:07:47"/>
    <d v="2012-10-29T08:07:00"/>
    <n v="8"/>
    <d v="2012-08-31T15:46:17"/>
    <n v="0"/>
    <n v="15.766666666666667"/>
    <n v="16"/>
    <x v="5"/>
    <n v="0.125"/>
    <n v="0.84929166666666667"/>
    <b v="1"/>
  </r>
  <r>
    <n v="5506"/>
    <n v="1"/>
    <d v="2012-08-30T08:00:28"/>
    <d v="2012-10-29T08:00:00"/>
    <n v="8"/>
    <d v="2012-08-31T17:41:02"/>
    <n v="0"/>
    <n v="17.683333333333334"/>
    <n v="18"/>
    <x v="1"/>
    <n v="0.125"/>
    <n v="0.84929166666666667"/>
    <b v="1"/>
  </r>
  <r>
    <n v="5507"/>
    <n v="7"/>
    <d v="2012-08-30T08:00:23"/>
    <d v="2012-10-29T08:00:00"/>
    <n v="24"/>
    <d v="2012-09-04T10:49:07"/>
    <n v="0"/>
    <n v="10.816666666666666"/>
    <n v="11"/>
    <x v="14"/>
    <n v="4.1666666666666664E-2"/>
    <n v="1.2958049999999997"/>
    <b v="1"/>
  </r>
  <r>
    <n v="5508"/>
    <n v="4"/>
    <d v="2012-08-30T08:19:53"/>
    <d v="2012-10-29T08:19:00"/>
    <n v="12"/>
    <d v="2012-09-01T16:01:13"/>
    <n v="0"/>
    <n v="16.016666666666666"/>
    <n v="16"/>
    <x v="5"/>
    <n v="8.3333333333333329E-2"/>
    <n v="1.448055119047619"/>
    <b v="1"/>
  </r>
  <r>
    <n v="5509"/>
    <n v="8"/>
    <d v="2012-08-30T08:16:33"/>
    <d v="2012-10-29T08:16:00"/>
    <n v="3"/>
    <d v="2012-09-04T19:17:01"/>
    <n v="1"/>
    <n v="19.283333333333335"/>
    <n v="19"/>
    <x v="6"/>
    <n v="0.33333333333333331"/>
    <n v="0.29998222222222221"/>
    <b v="1"/>
  </r>
  <r>
    <n v="5510"/>
    <n v="1"/>
    <d v="2012-08-30T08:24:21"/>
    <d v="2012-09-04T04:23:44"/>
    <n v="8"/>
    <s v=""/>
    <n v="0"/>
    <s v="not cancelled"/>
    <s v="not cancelled"/>
    <x v="3"/>
    <n v="0.125"/>
    <n v="0.84929166666666667"/>
    <b v="0"/>
  </r>
  <r>
    <n v="5511"/>
    <n v="9"/>
    <d v="2012-08-30T09:46:51"/>
    <d v="2012-10-29T09:46:00"/>
    <n v="5"/>
    <d v="2012-09-02T15:07:46"/>
    <n v="0"/>
    <n v="15.116666666666667"/>
    <n v="15"/>
    <x v="17"/>
    <n v="0.2"/>
    <n v="5.6740000000000004"/>
    <b v="1"/>
  </r>
  <r>
    <n v="5512"/>
    <n v="5"/>
    <d v="2012-08-30T09:30:06"/>
    <d v="2012-10-29T09:30:00"/>
    <n v="24"/>
    <d v="2012-08-31T11:44:15"/>
    <n v="0"/>
    <n v="11.733333333333333"/>
    <n v="12"/>
    <x v="8"/>
    <n v="4.1666666666666664E-2"/>
    <n v="0.2815833333333333"/>
    <b v="1"/>
  </r>
  <r>
    <n v="5513"/>
    <n v="6"/>
    <d v="2012-08-30T09:49:20"/>
    <d v="2012-10-29T09:49:00"/>
    <n v="24"/>
    <d v="2012-09-02T16:07:24"/>
    <n v="0"/>
    <n v="16.116666666666667"/>
    <n v="16"/>
    <x v="5"/>
    <n v="4.1666666666666664E-2"/>
    <n v="0.35218749999999999"/>
    <b v="1"/>
  </r>
  <r>
    <n v="5514"/>
    <n v="5"/>
    <d v="2012-08-30T10:29:31"/>
    <d v="2012-10-29T10:29:00"/>
    <n v="24"/>
    <d v="2012-09-03T11:56:28"/>
    <n v="0"/>
    <n v="11.933333333333334"/>
    <n v="12"/>
    <x v="8"/>
    <n v="4.1666666666666664E-2"/>
    <n v="0.2815833333333333"/>
    <b v="1"/>
  </r>
  <r>
    <n v="5515"/>
    <n v="2"/>
    <d v="2012-08-30T10:10:53"/>
    <d v="2012-09-02T04:10:36"/>
    <n v="10"/>
    <s v=""/>
    <n v="0"/>
    <s v="not cancelled"/>
    <s v="not cancelled"/>
    <x v="3"/>
    <n v="0.1"/>
    <n v="0.84959999999999969"/>
    <b v="0"/>
  </r>
  <r>
    <n v="5516"/>
    <n v="3"/>
    <d v="2012-08-30T10:01:31"/>
    <d v="2012-10-29T10:01:00"/>
    <n v="24"/>
    <d v="2012-09-02T10:05:44"/>
    <n v="0"/>
    <n v="10.083333333333334"/>
    <n v="10"/>
    <x v="10"/>
    <n v="4.1666666666666664E-2"/>
    <n v="0.18133000000000002"/>
    <b v="1"/>
  </r>
  <r>
    <n v="5517"/>
    <n v="4"/>
    <d v="2012-08-30T12:49:48"/>
    <d v="2012-10-29T12:49:00"/>
    <n v="12"/>
    <d v="2012-09-01T09:56:43"/>
    <n v="0"/>
    <n v="9.9333333333333336"/>
    <n v="10"/>
    <x v="10"/>
    <n v="8.3333333333333329E-2"/>
    <n v="1.448055119047619"/>
    <b v="1"/>
  </r>
  <r>
    <n v="5518"/>
    <n v="1"/>
    <d v="2012-08-30T15:52:15"/>
    <d v="2012-10-29T15:52:00"/>
    <n v="12"/>
    <d v="2012-08-31T16:03:03"/>
    <n v="0"/>
    <n v="16.05"/>
    <n v="16"/>
    <x v="5"/>
    <n v="8.3333333333333329E-2"/>
    <n v="0.56619444444444444"/>
    <b v="1"/>
  </r>
  <r>
    <n v="5519"/>
    <n v="1"/>
    <d v="2012-08-30T15:10:26"/>
    <d v="2012-10-29T15:10:00"/>
    <n v="12"/>
    <d v="2012-08-31T19:57:07"/>
    <n v="0"/>
    <n v="19.95"/>
    <n v="20"/>
    <x v="15"/>
    <n v="8.3333333333333329E-2"/>
    <n v="0.56619444444444444"/>
    <b v="1"/>
  </r>
  <r>
    <n v="5520"/>
    <n v="4"/>
    <d v="2012-08-30T15:55:39"/>
    <d v="2012-10-29T15:55:00"/>
    <n v="12"/>
    <d v="2012-09-02T09:18:38"/>
    <n v="0"/>
    <n v="9.3000000000000007"/>
    <n v="9"/>
    <x v="4"/>
    <n v="8.3333333333333329E-2"/>
    <n v="1.448055119047619"/>
    <b v="1"/>
  </r>
  <r>
    <n v="5521"/>
    <n v="3"/>
    <d v="2012-08-30T15:25:49"/>
    <d v="2012-10-29T15:25:00"/>
    <n v="24"/>
    <d v="2012-09-01T07:28:12"/>
    <n v="0"/>
    <n v="7.4666666666666668"/>
    <n v="7"/>
    <x v="18"/>
    <n v="4.1666666666666664E-2"/>
    <n v="0.18133000000000002"/>
    <b v="1"/>
  </r>
  <r>
    <n v="5522"/>
    <n v="4"/>
    <d v="2012-08-30T18:51:20"/>
    <d v="2012-10-29T18:51:00"/>
    <n v="12"/>
    <d v="2012-09-02T02:22:52"/>
    <n v="0"/>
    <n v="2.3666666666666667"/>
    <n v="2"/>
    <x v="16"/>
    <n v="8.3333333333333329E-2"/>
    <n v="1.448055119047619"/>
    <b v="1"/>
  </r>
  <r>
    <n v="5523"/>
    <n v="5"/>
    <d v="2012-08-30T20:42:13"/>
    <d v="2012-09-03T02:41:40"/>
    <n v="24"/>
    <s v=""/>
    <n v="0"/>
    <s v="not cancelled"/>
    <s v="not cancelled"/>
    <x v="3"/>
    <n v="4.1666666666666664E-2"/>
    <n v="0.2815833333333333"/>
    <b v="0"/>
  </r>
  <r>
    <n v="5524"/>
    <n v="2"/>
    <d v="2012-08-30T21:28:15"/>
    <d v="2012-10-29T21:28:00"/>
    <n v="10"/>
    <d v="2012-08-31T01:09:09"/>
    <n v="0"/>
    <n v="1.1499999999999999"/>
    <n v="1"/>
    <x v="23"/>
    <n v="0.1"/>
    <n v="0.84959999999999969"/>
    <b v="1"/>
  </r>
  <r>
    <n v="5525"/>
    <n v="4"/>
    <d v="2012-08-30T21:06:37"/>
    <d v="2012-10-29T21:06:00"/>
    <n v="12"/>
    <d v="2012-09-02T08:05:56"/>
    <n v="0"/>
    <n v="8.0833333333333339"/>
    <n v="8"/>
    <x v="13"/>
    <n v="8.3333333333333329E-2"/>
    <n v="1.448055119047619"/>
    <b v="1"/>
  </r>
  <r>
    <n v="5526"/>
    <n v="11"/>
    <d v="2012-08-30T22:00:08"/>
    <d v="2012-10-29T22:00:00"/>
    <n v="1"/>
    <d v="2012-09-07T09:00:42"/>
    <n v="3"/>
    <n v="9"/>
    <n v="9"/>
    <x v="4"/>
    <n v="1"/>
    <n v="1"/>
    <b v="1"/>
  </r>
  <r>
    <n v="5527"/>
    <n v="3"/>
    <d v="2012-08-31T02:08:05"/>
    <d v="2012-10-30T02:08:00"/>
    <n v="24"/>
    <d v="2012-09-01T09:57:21"/>
    <n v="0"/>
    <n v="9.9499999999999993"/>
    <n v="10"/>
    <x v="10"/>
    <n v="4.1666666666666664E-2"/>
    <n v="0.18133000000000002"/>
    <b v="1"/>
  </r>
  <r>
    <n v="5528"/>
    <n v="3"/>
    <d v="2012-08-31T03:55:39"/>
    <d v="2012-10-30T03:55:00"/>
    <n v="24"/>
    <d v="2012-09-01T19:49:27"/>
    <n v="0"/>
    <n v="19.816666666666666"/>
    <n v="20"/>
    <x v="15"/>
    <n v="4.1666666666666664E-2"/>
    <n v="0.18133000000000002"/>
    <b v="1"/>
  </r>
  <r>
    <n v="5529"/>
    <n v="6"/>
    <d v="2012-08-31T03:31:30"/>
    <d v="2012-10-30T03:31:00"/>
    <n v="24"/>
    <d v="2012-09-07T12:55:40"/>
    <n v="0"/>
    <n v="12.916666666666666"/>
    <n v="13"/>
    <x v="11"/>
    <n v="4.1666666666666664E-2"/>
    <n v="0.35218749999999999"/>
    <b v="1"/>
  </r>
  <r>
    <n v="5530"/>
    <n v="9"/>
    <d v="2012-08-31T09:50:50"/>
    <d v="2012-10-30T09:50:00"/>
    <n v="5"/>
    <d v="2012-09-03T13:46:33"/>
    <n v="1"/>
    <n v="13.766666666666667"/>
    <n v="14"/>
    <x v="7"/>
    <n v="0.2"/>
    <n v="5.6740000000000004"/>
    <b v="1"/>
  </r>
  <r>
    <n v="5531"/>
    <n v="6"/>
    <d v="2012-08-31T09:22:31"/>
    <d v="2012-10-30T09:22:00"/>
    <n v="24"/>
    <d v="2012-09-03T13:40:32"/>
    <n v="0"/>
    <n v="13.666666666666666"/>
    <n v="14"/>
    <x v="7"/>
    <n v="4.1666666666666664E-2"/>
    <n v="0.35218749999999999"/>
    <b v="1"/>
  </r>
  <r>
    <n v="5532"/>
    <n v="3"/>
    <d v="2012-08-31T12:23:02"/>
    <d v="2012-10-30T12:23:00"/>
    <n v="24"/>
    <d v="2012-09-02T14:58:31"/>
    <n v="0"/>
    <n v="14.966666666666667"/>
    <n v="15"/>
    <x v="17"/>
    <n v="4.1666666666666664E-2"/>
    <n v="0.18133000000000002"/>
    <b v="1"/>
  </r>
  <r>
    <n v="5533"/>
    <n v="5"/>
    <d v="2012-08-31T12:36:41"/>
    <d v="2012-10-30T12:36:00"/>
    <n v="24"/>
    <d v="2012-09-04T12:15:09"/>
    <n v="0"/>
    <n v="12.25"/>
    <n v="12"/>
    <x v="8"/>
    <n v="4.1666666666666664E-2"/>
    <n v="0.2815833333333333"/>
    <b v="1"/>
  </r>
  <r>
    <n v="5534"/>
    <n v="6"/>
    <d v="2012-08-31T13:25:46"/>
    <d v="2012-10-30T13:25:00"/>
    <n v="24"/>
    <d v="2012-09-06T12:24:17"/>
    <n v="0"/>
    <n v="12.4"/>
    <n v="12"/>
    <x v="8"/>
    <n v="4.1666666666666664E-2"/>
    <n v="0.35218749999999999"/>
    <b v="1"/>
  </r>
  <r>
    <n v="5535"/>
    <n v="6"/>
    <d v="2012-08-31T13:55:37"/>
    <d v="2012-10-30T13:55:00"/>
    <n v="24"/>
    <d v="2012-09-06T07:45:30"/>
    <n v="0"/>
    <n v="7.75"/>
    <n v="8"/>
    <x v="13"/>
    <n v="4.1666666666666664E-2"/>
    <n v="0.35218749999999999"/>
    <b v="1"/>
  </r>
  <r>
    <n v="5536"/>
    <n v="4"/>
    <d v="2012-08-31T13:09:28"/>
    <d v="2012-10-30T13:09:00"/>
    <n v="12"/>
    <d v="2012-09-03T10:21:07"/>
    <n v="0"/>
    <n v="10.35"/>
    <n v="10"/>
    <x v="10"/>
    <n v="8.3333333333333329E-2"/>
    <n v="1.448055119047619"/>
    <b v="1"/>
  </r>
  <r>
    <n v="5537"/>
    <n v="4"/>
    <d v="2012-08-31T16:16:07"/>
    <d v="2012-09-04T03:15:30"/>
    <n v="12"/>
    <s v=""/>
    <n v="0"/>
    <s v="not cancelled"/>
    <s v="not cancelled"/>
    <x v="3"/>
    <n v="8.3333333333333329E-2"/>
    <n v="1.448055119047619"/>
    <b v="0"/>
  </r>
  <r>
    <n v="5538"/>
    <n v="4"/>
    <d v="2012-08-31T16:51:24"/>
    <d v="2012-09-03T16:50:44"/>
    <n v="12"/>
    <s v=""/>
    <n v="0"/>
    <s v="not cancelled"/>
    <s v="not cancelled"/>
    <x v="3"/>
    <n v="8.3333333333333329E-2"/>
    <n v="1.448055119047619"/>
    <b v="0"/>
  </r>
  <r>
    <n v="5539"/>
    <n v="6"/>
    <d v="2012-08-31T16:41:51"/>
    <d v="2012-10-30T16:41:00"/>
    <n v="24"/>
    <d v="2012-09-11T14:33:42"/>
    <n v="0"/>
    <n v="14.55"/>
    <n v="15"/>
    <x v="17"/>
    <n v="4.1666666666666664E-2"/>
    <n v="0.35218749999999999"/>
    <b v="1"/>
  </r>
  <r>
    <n v="5540"/>
    <n v="2"/>
    <d v="2012-08-31T16:55:15"/>
    <d v="2012-10-30T16:55:00"/>
    <n v="10"/>
    <d v="2012-09-02T08:26:22"/>
    <n v="0"/>
    <n v="8.4333333333333336"/>
    <n v="8"/>
    <x v="13"/>
    <n v="0.1"/>
    <n v="0.84959999999999969"/>
    <b v="1"/>
  </r>
  <r>
    <n v="5541"/>
    <n v="1"/>
    <d v="2012-08-31T17:00:40"/>
    <d v="2012-10-30T17:00:00"/>
    <n v="12"/>
    <d v="2012-09-01T21:40:43"/>
    <n v="0"/>
    <n v="21.666666666666668"/>
    <n v="22"/>
    <x v="9"/>
    <n v="8.3333333333333329E-2"/>
    <n v="0.56619444444444444"/>
    <b v="1"/>
  </r>
  <r>
    <n v="5542"/>
    <n v="1"/>
    <d v="2012-08-31T18:09:52"/>
    <d v="2012-10-30T18:09:00"/>
    <n v="8"/>
    <d v="2012-09-01T10:52:28"/>
    <n v="0"/>
    <n v="10.866666666666667"/>
    <n v="11"/>
    <x v="14"/>
    <n v="0.125"/>
    <n v="0.84929166666666667"/>
    <b v="1"/>
  </r>
  <r>
    <n v="5543"/>
    <n v="4"/>
    <d v="2012-08-31T18:44:47"/>
    <d v="2012-09-03T13:44:00"/>
    <n v="12"/>
    <d v="2012-09-03T02:50:49"/>
    <n v="0"/>
    <n v="2.8333333333333335"/>
    <n v="3"/>
    <x v="19"/>
    <n v="8.3333333333333329E-2"/>
    <n v="1.448055119047619"/>
    <b v="1"/>
  </r>
  <r>
    <n v="5544"/>
    <n v="8"/>
    <d v="2012-08-31T18:33:34"/>
    <d v="2012-09-03T19:33:00"/>
    <n v="3"/>
    <s v=""/>
    <n v="0"/>
    <s v="not cancelled"/>
    <s v="not cancelled"/>
    <x v="3"/>
    <n v="0.33333333333333331"/>
    <n v="0.29998222222222221"/>
    <b v="0"/>
  </r>
  <r>
    <n v="5545"/>
    <n v="6"/>
    <d v="2012-08-31T23:27:59"/>
    <d v="2012-10-30T23:27:00"/>
    <n v="24"/>
    <d v="2012-09-06T18:05:17"/>
    <n v="0"/>
    <n v="18.083333333333332"/>
    <n v="18"/>
    <x v="1"/>
    <n v="4.1666666666666664E-2"/>
    <n v="0.35218749999999999"/>
    <b v="1"/>
  </r>
  <r>
    <n v="5546"/>
    <n v="5"/>
    <d v="2012-08-31T23:08:57"/>
    <d v="2012-10-30T23:08:00"/>
    <n v="24"/>
    <d v="2012-09-04T08:10:55"/>
    <n v="0"/>
    <n v="8.1666666666666661"/>
    <n v="8"/>
    <x v="13"/>
    <n v="4.1666666666666664E-2"/>
    <n v="0.2815833333333333"/>
    <b v="1"/>
  </r>
  <r>
    <n v="5547"/>
    <n v="5"/>
    <d v="2012-08-31T23:15:38"/>
    <d v="2012-10-30T23:15:00"/>
    <n v="24"/>
    <d v="2012-09-04T08:07:55"/>
    <n v="0"/>
    <n v="8.1166666666666671"/>
    <n v="8"/>
    <x v="13"/>
    <n v="4.1666666666666664E-2"/>
    <n v="0.2815833333333333"/>
    <b v="1"/>
  </r>
  <r>
    <n v="5548"/>
    <n v="7"/>
    <d v="2012-09-01T01:44:46"/>
    <d v="2012-10-31T01:44:00"/>
    <n v="24"/>
    <d v="2012-09-05T22:15:47"/>
    <n v="0"/>
    <n v="22.25"/>
    <n v="22"/>
    <x v="9"/>
    <n v="4.1666666666666664E-2"/>
    <n v="1.2958049999999997"/>
    <b v="1"/>
  </r>
  <r>
    <n v="5549"/>
    <n v="10"/>
    <d v="2012-09-01T04:50:57"/>
    <d v="2012-10-31T04:50:00"/>
    <n v="1"/>
    <d v="2012-09-05T10:33:42"/>
    <n v="3"/>
    <n v="10.55"/>
    <n v="11"/>
    <x v="14"/>
    <n v="1"/>
    <n v="2.5716000000000001"/>
    <b v="1"/>
  </r>
  <r>
    <n v="5550"/>
    <n v="1"/>
    <d v="2012-09-01T09:28:55"/>
    <d v="2012-10-31T09:28:00"/>
    <n v="8"/>
    <d v="2012-09-01T15:54:45"/>
    <n v="0"/>
    <n v="15.9"/>
    <n v="16"/>
    <x v="5"/>
    <n v="0.125"/>
    <n v="0.84929166666666667"/>
    <b v="1"/>
  </r>
  <r>
    <n v="5551"/>
    <n v="6"/>
    <d v="2012-09-01T09:15:04"/>
    <d v="2012-10-31T09:15:00"/>
    <n v="24"/>
    <d v="2012-09-04T11:54:16"/>
    <n v="0"/>
    <n v="11.9"/>
    <n v="12"/>
    <x v="8"/>
    <n v="4.1666666666666664E-2"/>
    <n v="0.35218749999999999"/>
    <b v="1"/>
  </r>
  <r>
    <n v="5552"/>
    <n v="4"/>
    <d v="2012-09-01T10:21:10"/>
    <d v="2012-10-31T10:21:00"/>
    <n v="12"/>
    <d v="2012-09-04T12:55:07"/>
    <n v="0"/>
    <n v="12.916666666666666"/>
    <n v="13"/>
    <x v="11"/>
    <n v="8.3333333333333329E-2"/>
    <n v="1.448055119047619"/>
    <b v="1"/>
  </r>
  <r>
    <n v="5553"/>
    <n v="4"/>
    <d v="2012-09-01T10:18:32"/>
    <d v="2012-09-03T19:18:15"/>
    <n v="12"/>
    <s v=""/>
    <n v="0"/>
    <s v="not cancelled"/>
    <s v="not cancelled"/>
    <x v="3"/>
    <n v="8.3333333333333329E-2"/>
    <n v="1.448055119047619"/>
    <b v="0"/>
  </r>
  <r>
    <n v="5554"/>
    <n v="2"/>
    <d v="2012-09-01T10:07:23"/>
    <d v="2012-09-04T03:07:05"/>
    <n v="10"/>
    <s v=""/>
    <n v="0"/>
    <s v="not cancelled"/>
    <s v="not cancelled"/>
    <x v="3"/>
    <n v="0.1"/>
    <n v="0.84959999999999969"/>
    <b v="0"/>
  </r>
  <r>
    <n v="5555"/>
    <n v="2"/>
    <d v="2012-09-01T10:44:05"/>
    <d v="2012-10-31T10:44:00"/>
    <n v="10"/>
    <d v="2012-09-02T09:55:50"/>
    <n v="0"/>
    <n v="9.9166666666666661"/>
    <n v="10"/>
    <x v="10"/>
    <n v="0.1"/>
    <n v="0.84959999999999969"/>
    <b v="1"/>
  </r>
  <r>
    <n v="5556"/>
    <n v="10"/>
    <d v="2012-09-01T10:04:01"/>
    <d v="2012-10-31T10:04:00"/>
    <n v="1"/>
    <d v="2012-09-08T09:47:22"/>
    <n v="3"/>
    <n v="9.7833333333333332"/>
    <n v="10"/>
    <x v="10"/>
    <n v="1"/>
    <n v="2.5716000000000001"/>
    <b v="1"/>
  </r>
  <r>
    <n v="5557"/>
    <n v="5"/>
    <d v="2012-09-01T10:09:34"/>
    <d v="2012-09-03T13:09:24"/>
    <n v="24"/>
    <s v=""/>
    <n v="0"/>
    <s v="not cancelled"/>
    <s v="not cancelled"/>
    <x v="3"/>
    <n v="4.1666666666666664E-2"/>
    <n v="0.2815833333333333"/>
    <b v="0"/>
  </r>
  <r>
    <n v="5558"/>
    <n v="7"/>
    <d v="2012-09-01T12:21:47"/>
    <d v="2012-10-31T12:21:00"/>
    <n v="24"/>
    <d v="2012-09-23T09:04:07"/>
    <n v="0"/>
    <n v="9.0666666666666664"/>
    <n v="9"/>
    <x v="4"/>
    <n v="4.1666666666666664E-2"/>
    <n v="1.2958049999999997"/>
    <b v="1"/>
  </r>
  <r>
    <n v="5559"/>
    <n v="1"/>
    <d v="2012-09-01T12:18:46"/>
    <d v="2012-10-31T12:18:00"/>
    <n v="8"/>
    <d v="2012-09-02T12:01:39"/>
    <n v="0"/>
    <n v="12.016666666666667"/>
    <n v="12"/>
    <x v="8"/>
    <n v="0.125"/>
    <n v="0.84929166666666667"/>
    <b v="1"/>
  </r>
  <r>
    <n v="5560"/>
    <n v="5"/>
    <d v="2012-09-01T12:11:43"/>
    <d v="2012-10-31T12:11:00"/>
    <n v="24"/>
    <d v="2012-09-05T17:56:33"/>
    <n v="0"/>
    <n v="17.933333333333334"/>
    <n v="18"/>
    <x v="1"/>
    <n v="4.1666666666666664E-2"/>
    <n v="0.2815833333333333"/>
    <b v="1"/>
  </r>
  <r>
    <n v="5561"/>
    <n v="2"/>
    <d v="2012-09-01T13:40:12"/>
    <d v="2012-09-03T20:39:45"/>
    <n v="10"/>
    <s v=""/>
    <n v="0"/>
    <s v="not cancelled"/>
    <s v="not cancelled"/>
    <x v="3"/>
    <n v="0.1"/>
    <n v="0.84959999999999969"/>
    <b v="0"/>
  </r>
  <r>
    <n v="5562"/>
    <n v="1"/>
    <d v="2012-09-01T14:10:13"/>
    <d v="2012-10-31T14:10:00"/>
    <n v="8"/>
    <d v="2012-09-02T15:38:46"/>
    <n v="0"/>
    <n v="15.633333333333333"/>
    <n v="16"/>
    <x v="5"/>
    <n v="0.125"/>
    <n v="0.84929166666666667"/>
    <b v="1"/>
  </r>
  <r>
    <n v="5563"/>
    <n v="1"/>
    <d v="2012-09-01T14:07:53"/>
    <d v="2012-10-31T14:07:00"/>
    <n v="8"/>
    <d v="2012-09-02T07:12:49"/>
    <n v="0"/>
    <n v="7.2"/>
    <n v="7"/>
    <x v="18"/>
    <n v="0.125"/>
    <n v="0.84929166666666667"/>
    <b v="1"/>
  </r>
  <r>
    <n v="5564"/>
    <n v="3"/>
    <d v="2012-09-01T16:14:24"/>
    <d v="2012-10-31T16:14:00"/>
    <n v="24"/>
    <d v="2012-09-04T08:21:17"/>
    <n v="0"/>
    <n v="8.35"/>
    <n v="8"/>
    <x v="13"/>
    <n v="4.1666666666666664E-2"/>
    <n v="0.18133000000000002"/>
    <b v="1"/>
  </r>
  <r>
    <n v="5565"/>
    <n v="5"/>
    <d v="2012-09-01T16:29:39"/>
    <d v="2012-10-31T16:29:00"/>
    <n v="24"/>
    <d v="2012-09-05T19:25:18"/>
    <n v="0"/>
    <n v="19.416666666666668"/>
    <n v="19"/>
    <x v="6"/>
    <n v="4.1666666666666664E-2"/>
    <n v="0.2815833333333333"/>
    <b v="1"/>
  </r>
  <r>
    <n v="5566"/>
    <n v="1"/>
    <d v="2012-09-01T17:50:19"/>
    <d v="2012-10-31T17:50:00"/>
    <n v="8"/>
    <d v="2012-09-02T10:21:08"/>
    <n v="0"/>
    <n v="10.35"/>
    <n v="10"/>
    <x v="10"/>
    <n v="0.125"/>
    <n v="0.84929166666666667"/>
    <b v="1"/>
  </r>
  <r>
    <n v="5567"/>
    <n v="2"/>
    <d v="2012-09-01T19:52:48"/>
    <d v="2012-10-31T19:52:00"/>
    <n v="10"/>
    <d v="2012-09-02T11:48:26"/>
    <n v="0"/>
    <n v="11.8"/>
    <n v="12"/>
    <x v="8"/>
    <n v="0.1"/>
    <n v="0.84959999999999969"/>
    <b v="1"/>
  </r>
  <r>
    <n v="5568"/>
    <n v="1"/>
    <d v="2012-09-01T19:18:01"/>
    <d v="2012-09-04T19:18:00"/>
    <n v="12"/>
    <d v="2012-09-03T03:15:56"/>
    <n v="0"/>
    <n v="3.25"/>
    <n v="3"/>
    <x v="19"/>
    <n v="8.3333333333333329E-2"/>
    <n v="0.56619444444444444"/>
    <b v="1"/>
  </r>
  <r>
    <n v="5569"/>
    <n v="2"/>
    <d v="2012-09-01T19:00:55"/>
    <d v="2012-10-31T19:00:00"/>
    <n v="10"/>
    <d v="2012-09-04T16:04:30"/>
    <n v="0"/>
    <n v="16.066666666666666"/>
    <n v="16"/>
    <x v="5"/>
    <n v="0.1"/>
    <n v="0.84959999999999969"/>
    <b v="1"/>
  </r>
  <r>
    <n v="5570"/>
    <n v="1"/>
    <d v="2012-09-01T20:24:43"/>
    <d v="2012-10-31T20:24:00"/>
    <n v="12"/>
    <d v="2012-09-02T16:17:39"/>
    <n v="0"/>
    <n v="16.283333333333335"/>
    <n v="16"/>
    <x v="5"/>
    <n v="8.3333333333333329E-2"/>
    <n v="0.56619444444444444"/>
    <b v="1"/>
  </r>
  <r>
    <n v="5571"/>
    <n v="5"/>
    <d v="2012-09-01T21:13:30"/>
    <d v="2012-10-31T21:13:00"/>
    <n v="24"/>
    <d v="2012-09-04T09:02:25"/>
    <n v="0"/>
    <n v="9.0333333333333332"/>
    <n v="9"/>
    <x v="4"/>
    <n v="4.1666666666666664E-2"/>
    <n v="0.2815833333333333"/>
    <b v="1"/>
  </r>
  <r>
    <n v="5572"/>
    <n v="5"/>
    <d v="2012-09-01T21:28:04"/>
    <d v="2012-10-31T21:28:00"/>
    <n v="24"/>
    <d v="2012-09-05T06:00:09"/>
    <n v="0"/>
    <n v="6"/>
    <n v="6"/>
    <x v="21"/>
    <n v="4.1666666666666664E-2"/>
    <n v="0.2815833333333333"/>
    <b v="1"/>
  </r>
  <r>
    <n v="5573"/>
    <n v="5"/>
    <d v="2012-09-01T21:23:51"/>
    <d v="2012-10-31T21:23:00"/>
    <n v="24"/>
    <d v="2012-09-04T13:13:16"/>
    <n v="0"/>
    <n v="13.216666666666667"/>
    <n v="13"/>
    <x v="11"/>
    <n v="4.1666666666666664E-2"/>
    <n v="0.2815833333333333"/>
    <b v="1"/>
  </r>
  <r>
    <n v="5574"/>
    <n v="1"/>
    <d v="2012-09-01T23:18:06"/>
    <d v="2012-10-31T23:18:00"/>
    <n v="8"/>
    <d v="2012-09-02T20:20:32"/>
    <n v="0"/>
    <n v="20.333333333333332"/>
    <n v="20"/>
    <x v="15"/>
    <n v="0.125"/>
    <n v="0.84929166666666667"/>
    <b v="1"/>
  </r>
  <r>
    <n v="5575"/>
    <n v="1"/>
    <d v="2012-09-02T00:58:46"/>
    <d v="2012-09-06T15:58:00"/>
    <n v="12"/>
    <d v="2012-09-03T11:06:50"/>
    <n v="0"/>
    <n v="11.1"/>
    <n v="11"/>
    <x v="14"/>
    <n v="8.3333333333333329E-2"/>
    <n v="0.56619444444444444"/>
    <b v="1"/>
  </r>
  <r>
    <n v="5576"/>
    <n v="4"/>
    <d v="2012-09-02T02:38:52"/>
    <d v="2012-11-01T02:38:00"/>
    <n v="12"/>
    <d v="2012-09-05T07:37:16"/>
    <n v="1"/>
    <n v="7.6166666666666671"/>
    <n v="8"/>
    <x v="13"/>
    <n v="8.3333333333333329E-2"/>
    <n v="1.448055119047619"/>
    <b v="1"/>
  </r>
  <r>
    <n v="5577"/>
    <n v="1"/>
    <d v="2012-09-02T11:07:00"/>
    <d v="2012-11-01T11:07:00"/>
    <n v="12"/>
    <d v="2012-09-03T11:06:39"/>
    <n v="0"/>
    <n v="11.1"/>
    <n v="11"/>
    <x v="14"/>
    <n v="8.3333333333333329E-2"/>
    <n v="0.56619444444444444"/>
    <b v="1"/>
  </r>
  <r>
    <n v="5578"/>
    <n v="1"/>
    <d v="2012-09-02T12:52:28"/>
    <d v="2012-11-01T12:52:00"/>
    <n v="8"/>
    <d v="2012-09-03T12:52:16"/>
    <n v="0"/>
    <n v="12.866666666666667"/>
    <n v="13"/>
    <x v="11"/>
    <n v="0.125"/>
    <n v="0.84929166666666667"/>
    <b v="1"/>
  </r>
  <r>
    <n v="5579"/>
    <n v="3"/>
    <d v="2012-09-02T12:35:54"/>
    <d v="2012-11-01T12:35:00"/>
    <n v="24"/>
    <d v="2012-09-04T12:43:27"/>
    <n v="0"/>
    <n v="12.716666666666667"/>
    <n v="13"/>
    <x v="11"/>
    <n v="4.1666666666666664E-2"/>
    <n v="0.18133000000000002"/>
    <b v="1"/>
  </r>
  <r>
    <n v="5580"/>
    <n v="6"/>
    <d v="2012-09-02T13:44:17"/>
    <d v="2012-11-01T13:44:00"/>
    <n v="24"/>
    <d v="2012-09-09T12:43:28"/>
    <n v="0"/>
    <n v="12.716666666666667"/>
    <n v="13"/>
    <x v="11"/>
    <n v="4.1666666666666664E-2"/>
    <n v="0.35218749999999999"/>
    <b v="1"/>
  </r>
  <r>
    <n v="5581"/>
    <n v="2"/>
    <d v="2012-09-02T14:45:20"/>
    <d v="2012-11-01T14:45:00"/>
    <n v="10"/>
    <d v="2012-09-03T09:41:39"/>
    <n v="0"/>
    <n v="9.6833333333333336"/>
    <n v="10"/>
    <x v="10"/>
    <n v="0.1"/>
    <n v="0.84959999999999969"/>
    <b v="1"/>
  </r>
  <r>
    <n v="5582"/>
    <n v="1"/>
    <d v="2012-09-02T18:44:36"/>
    <d v="2012-11-01T18:44:00"/>
    <n v="12"/>
    <d v="2012-09-03T23:44:56"/>
    <n v="0"/>
    <n v="23.733333333333334"/>
    <n v="24"/>
    <x v="2"/>
    <n v="8.3333333333333329E-2"/>
    <n v="0.56619444444444444"/>
    <b v="1"/>
  </r>
  <r>
    <n v="5583"/>
    <n v="1"/>
    <d v="2012-09-02T19:47:49"/>
    <d v="2012-11-01T19:47:00"/>
    <n v="8"/>
    <d v="2012-09-03T14:54:22"/>
    <n v="0"/>
    <n v="14.9"/>
    <n v="15"/>
    <x v="17"/>
    <n v="0.125"/>
    <n v="0.84929166666666667"/>
    <b v="1"/>
  </r>
  <r>
    <n v="5584"/>
    <n v="11"/>
    <d v="2012-09-02T22:21:52"/>
    <d v="2012-11-01T22:21:00"/>
    <n v="1"/>
    <d v="2012-09-09T11:20:41"/>
    <n v="2"/>
    <n v="11.333333333333334"/>
    <n v="11"/>
    <x v="14"/>
    <n v="1"/>
    <n v="1"/>
    <b v="1"/>
  </r>
  <r>
    <n v="5585"/>
    <n v="6"/>
    <d v="2012-09-03T00:21:57"/>
    <d v="2012-09-06T19:21:13"/>
    <n v="24"/>
    <s v=""/>
    <n v="0"/>
    <s v="not cancelled"/>
    <s v="not cancelled"/>
    <x v="3"/>
    <n v="4.1666666666666664E-2"/>
    <n v="0.35218749999999999"/>
    <b v="0"/>
  </r>
  <r>
    <n v="5586"/>
    <n v="1"/>
    <d v="2012-09-03T00:27:40"/>
    <d v="2012-11-02T00:27:00"/>
    <n v="12"/>
    <d v="2012-09-03T18:27:54"/>
    <n v="0"/>
    <n v="18.45"/>
    <n v="18"/>
    <x v="1"/>
    <n v="8.3333333333333329E-2"/>
    <n v="0.56619444444444444"/>
    <b v="1"/>
  </r>
  <r>
    <n v="5587"/>
    <n v="1"/>
    <d v="2012-09-03T01:23:13"/>
    <d v="2012-11-02T01:23:00"/>
    <n v="12"/>
    <d v="2012-09-04T06:05:59"/>
    <n v="0"/>
    <n v="6.083333333333333"/>
    <n v="6"/>
    <x v="21"/>
    <n v="8.3333333333333329E-2"/>
    <n v="0.56619444444444444"/>
    <b v="1"/>
  </r>
  <r>
    <n v="5588"/>
    <n v="7"/>
    <d v="2012-09-03T08:20:32"/>
    <d v="2012-09-06T13:20:00"/>
    <n v="24"/>
    <s v=""/>
    <n v="0"/>
    <s v="not cancelled"/>
    <s v="not cancelled"/>
    <x v="3"/>
    <n v="4.1666666666666664E-2"/>
    <n v="1.2958049999999997"/>
    <b v="0"/>
  </r>
  <r>
    <n v="5589"/>
    <n v="5"/>
    <d v="2012-09-03T09:57:23"/>
    <d v="2012-11-02T09:57:00"/>
    <n v="24"/>
    <d v="2012-09-05T11:40:51"/>
    <n v="0"/>
    <n v="11.666666666666666"/>
    <n v="12"/>
    <x v="8"/>
    <n v="4.1666666666666664E-2"/>
    <n v="0.2815833333333333"/>
    <b v="1"/>
  </r>
  <r>
    <n v="5590"/>
    <n v="4"/>
    <d v="2012-09-03T11:51:40"/>
    <d v="2012-11-02T11:51:00"/>
    <n v="12"/>
    <d v="2012-09-06T17:50:23"/>
    <n v="0"/>
    <n v="17.833333333333332"/>
    <n v="18"/>
    <x v="1"/>
    <n v="8.3333333333333329E-2"/>
    <n v="1.448055119047619"/>
    <b v="1"/>
  </r>
  <r>
    <n v="5591"/>
    <n v="6"/>
    <d v="2012-09-03T11:02:30"/>
    <d v="2012-11-02T11:02:00"/>
    <n v="24"/>
    <d v="2012-09-10T10:32:32"/>
    <n v="0"/>
    <n v="10.533333333333333"/>
    <n v="11"/>
    <x v="14"/>
    <n v="4.1666666666666664E-2"/>
    <n v="0.35218749999999999"/>
    <b v="1"/>
  </r>
  <r>
    <n v="5592"/>
    <n v="4"/>
    <d v="2012-09-03T11:27:20"/>
    <d v="2012-11-02T11:27:00"/>
    <n v="12"/>
    <d v="2012-09-06T12:15:14"/>
    <n v="0"/>
    <n v="12.25"/>
    <n v="12"/>
    <x v="8"/>
    <n v="8.3333333333333329E-2"/>
    <n v="1.448055119047619"/>
    <b v="1"/>
  </r>
  <r>
    <n v="5593"/>
    <n v="5"/>
    <d v="2012-09-03T11:28:52"/>
    <d v="2012-11-02T11:28:00"/>
    <n v="24"/>
    <d v="2012-09-07T09:32:20"/>
    <n v="0"/>
    <n v="9.5333333333333332"/>
    <n v="10"/>
    <x v="10"/>
    <n v="4.1666666666666664E-2"/>
    <n v="0.2815833333333333"/>
    <b v="1"/>
  </r>
  <r>
    <n v="5594"/>
    <n v="2"/>
    <d v="2012-09-03T11:16:46"/>
    <d v="2012-11-02T11:16:00"/>
    <n v="10"/>
    <d v="2012-09-04T09:03:59"/>
    <n v="0"/>
    <n v="9.0500000000000007"/>
    <n v="9"/>
    <x v="4"/>
    <n v="0.1"/>
    <n v="0.84959999999999969"/>
    <b v="1"/>
  </r>
  <r>
    <n v="5595"/>
    <n v="1"/>
    <d v="2012-09-03T11:06:22"/>
    <d v="2012-11-02T11:06:00"/>
    <n v="12"/>
    <d v="2012-09-04T06:41:15"/>
    <n v="0"/>
    <n v="6.6833333333333336"/>
    <n v="7"/>
    <x v="18"/>
    <n v="8.3333333333333329E-2"/>
    <n v="0.56619444444444444"/>
    <b v="1"/>
  </r>
  <r>
    <n v="5596"/>
    <n v="1"/>
    <d v="2012-09-03T12:02:09"/>
    <d v="2012-11-02T12:02:00"/>
    <n v="8"/>
    <d v="2012-09-03T16:47:12"/>
    <n v="0"/>
    <n v="16.783333333333335"/>
    <n v="17"/>
    <x v="20"/>
    <n v="0.125"/>
    <n v="0.84929166666666667"/>
    <b v="1"/>
  </r>
  <r>
    <n v="5597"/>
    <n v="3"/>
    <d v="2012-09-03T12:33:33"/>
    <d v="2012-11-02T12:33:00"/>
    <n v="24"/>
    <d v="2012-09-05T09:30:44"/>
    <n v="0"/>
    <n v="9.5"/>
    <n v="10"/>
    <x v="10"/>
    <n v="4.1666666666666664E-2"/>
    <n v="0.18133000000000002"/>
    <b v="1"/>
  </r>
  <r>
    <n v="5598"/>
    <n v="5"/>
    <d v="2012-09-03T12:15:56"/>
    <d v="2012-11-02T12:15:00"/>
    <n v="24"/>
    <d v="2012-09-07T12:36:38"/>
    <n v="0"/>
    <n v="12.6"/>
    <n v="13"/>
    <x v="11"/>
    <n v="4.1666666666666664E-2"/>
    <n v="0.2815833333333333"/>
    <b v="1"/>
  </r>
  <r>
    <n v="5599"/>
    <n v="2"/>
    <d v="2012-09-03T12:36:45"/>
    <d v="2012-11-02T12:36:00"/>
    <n v="10"/>
    <d v="2012-09-04T14:10:37"/>
    <n v="0"/>
    <n v="14.166666666666666"/>
    <n v="14"/>
    <x v="7"/>
    <n v="0.1"/>
    <n v="0.84959999999999969"/>
    <b v="1"/>
  </r>
  <r>
    <n v="5600"/>
    <n v="6"/>
    <d v="2012-09-03T13:58:20"/>
    <d v="2012-11-02T13:58:00"/>
    <n v="24"/>
    <d v="2012-09-10T13:35:41"/>
    <n v="0"/>
    <n v="13.583333333333334"/>
    <n v="14"/>
    <x v="7"/>
    <n v="4.1666666666666664E-2"/>
    <n v="0.35218749999999999"/>
    <b v="1"/>
  </r>
  <r>
    <n v="5601"/>
    <n v="4"/>
    <d v="2012-09-03T15:03:33"/>
    <d v="2012-11-02T15:03:00"/>
    <n v="12"/>
    <d v="2012-09-06T08:08:30"/>
    <n v="0"/>
    <n v="8.1333333333333329"/>
    <n v="8"/>
    <x v="13"/>
    <n v="8.3333333333333329E-2"/>
    <n v="1.448055119047619"/>
    <b v="1"/>
  </r>
  <r>
    <n v="5602"/>
    <n v="3"/>
    <d v="2012-09-03T15:34:16"/>
    <d v="2012-11-02T15:34:00"/>
    <n v="24"/>
    <d v="2012-09-05T11:45:08"/>
    <n v="0"/>
    <n v="11.75"/>
    <n v="12"/>
    <x v="8"/>
    <n v="4.1666666666666664E-2"/>
    <n v="0.18133000000000002"/>
    <b v="1"/>
  </r>
  <r>
    <n v="5603"/>
    <n v="4"/>
    <d v="2012-09-03T16:01:11"/>
    <d v="2012-11-02T16:01:00"/>
    <n v="12"/>
    <d v="2012-09-06T16:46:07"/>
    <n v="0"/>
    <n v="16.766666666666666"/>
    <n v="17"/>
    <x v="20"/>
    <n v="8.3333333333333329E-2"/>
    <n v="1.448055119047619"/>
    <b v="1"/>
  </r>
  <r>
    <n v="5604"/>
    <n v="1"/>
    <d v="2012-09-03T18:36:07"/>
    <d v="2012-09-06T07:35:59"/>
    <n v="12"/>
    <s v=""/>
    <n v="0"/>
    <s v="not cancelled"/>
    <s v="not cancelled"/>
    <x v="3"/>
    <n v="8.3333333333333329E-2"/>
    <n v="0.56619444444444444"/>
    <b v="0"/>
  </r>
  <r>
    <n v="5605"/>
    <n v="2"/>
    <d v="2012-09-03T19:32:44"/>
    <d v="2012-11-02T19:32:00"/>
    <n v="10"/>
    <d v="2012-09-06T07:10:11"/>
    <n v="0"/>
    <n v="7.166666666666667"/>
    <n v="7"/>
    <x v="18"/>
    <n v="0.1"/>
    <n v="0.84959999999999969"/>
    <b v="1"/>
  </r>
  <r>
    <n v="5606"/>
    <n v="1"/>
    <d v="2012-09-03T20:46:23"/>
    <d v="2012-11-02T20:46:00"/>
    <n v="8"/>
    <d v="2012-09-04T06:07:20"/>
    <n v="0"/>
    <n v="6.1166666666666663"/>
    <n v="6"/>
    <x v="21"/>
    <n v="0.125"/>
    <n v="0.84929166666666667"/>
    <b v="1"/>
  </r>
  <r>
    <n v="5607"/>
    <n v="10"/>
    <d v="2012-09-03T22:24:45"/>
    <d v="2012-11-02T22:24:00"/>
    <n v="1"/>
    <d v="2012-09-07T17:35:02"/>
    <n v="3"/>
    <n v="17.583333333333332"/>
    <n v="18"/>
    <x v="1"/>
    <n v="1"/>
    <n v="2.5716000000000001"/>
    <b v="1"/>
  </r>
  <r>
    <n v="5608"/>
    <n v="6"/>
    <d v="2012-09-03T22:12:04"/>
    <d v="2012-11-02T22:12:00"/>
    <n v="24"/>
    <d v="2012-09-06T11:30:46"/>
    <n v="0"/>
    <n v="11.5"/>
    <n v="12"/>
    <x v="8"/>
    <n v="4.1666666666666664E-2"/>
    <n v="0.35218749999999999"/>
    <b v="1"/>
  </r>
  <r>
    <n v="5609"/>
    <n v="3"/>
    <d v="2012-09-04T00:57:31"/>
    <d v="2012-11-03T00:57:00"/>
    <n v="24"/>
    <d v="2012-09-07T00:56:56"/>
    <n v="0"/>
    <n v="0.93333333333333335"/>
    <n v="1"/>
    <x v="23"/>
    <n v="4.1666666666666664E-2"/>
    <n v="0.18133000000000002"/>
    <b v="1"/>
  </r>
  <r>
    <n v="5610"/>
    <n v="6"/>
    <d v="2012-09-04T00:06:40"/>
    <d v="2012-11-03T00:06:00"/>
    <n v="24"/>
    <d v="2012-09-15T11:43:41"/>
    <n v="0"/>
    <n v="11.716666666666667"/>
    <n v="12"/>
    <x v="8"/>
    <n v="4.1666666666666664E-2"/>
    <n v="0.35218749999999999"/>
    <b v="1"/>
  </r>
  <r>
    <n v="5611"/>
    <n v="1"/>
    <d v="2012-09-04T01:28:04"/>
    <d v="2012-11-03T01:28:00"/>
    <n v="12"/>
    <d v="2012-09-04T15:10:04"/>
    <n v="0"/>
    <n v="15.166666666666666"/>
    <n v="15"/>
    <x v="17"/>
    <n v="8.3333333333333329E-2"/>
    <n v="0.56619444444444444"/>
    <b v="1"/>
  </r>
  <r>
    <n v="5612"/>
    <n v="1"/>
    <d v="2012-09-04T03:30:01"/>
    <d v="2012-11-03T03:30:00"/>
    <n v="8"/>
    <d v="2012-09-04T20:39:03"/>
    <n v="0"/>
    <n v="20.65"/>
    <n v="21"/>
    <x v="12"/>
    <n v="0.125"/>
    <n v="0.84929166666666667"/>
    <b v="1"/>
  </r>
  <r>
    <n v="5613"/>
    <n v="6"/>
    <d v="2012-09-04T03:51:44"/>
    <d v="2012-11-03T03:51:00"/>
    <n v="24"/>
    <d v="2012-09-10T04:08:40"/>
    <n v="0"/>
    <n v="4.1333333333333337"/>
    <n v="4"/>
    <x v="24"/>
    <n v="4.1666666666666664E-2"/>
    <n v="0.35218749999999999"/>
    <b v="1"/>
  </r>
  <r>
    <n v="5614"/>
    <n v="2"/>
    <d v="2012-09-04T08:49:43"/>
    <d v="2012-09-08T09:49:00"/>
    <n v="10"/>
    <d v="2012-09-05T18:14:01"/>
    <n v="0"/>
    <n v="18.233333333333334"/>
    <n v="18"/>
    <x v="1"/>
    <n v="0.1"/>
    <n v="0.84959999999999969"/>
    <b v="1"/>
  </r>
  <r>
    <n v="5615"/>
    <n v="3"/>
    <d v="2012-09-04T08:56:52"/>
    <d v="2012-11-03T08:56:00"/>
    <n v="24"/>
    <d v="2012-09-06T11:25:44"/>
    <n v="0"/>
    <n v="11.416666666666666"/>
    <n v="11"/>
    <x v="14"/>
    <n v="4.1666666666666664E-2"/>
    <n v="0.18133000000000002"/>
    <b v="1"/>
  </r>
  <r>
    <n v="5616"/>
    <n v="6"/>
    <d v="2012-09-04T08:08:53"/>
    <d v="2012-09-08T22:08:01"/>
    <n v="24"/>
    <s v=""/>
    <n v="0"/>
    <s v="not cancelled"/>
    <s v="not cancelled"/>
    <x v="3"/>
    <n v="4.1666666666666664E-2"/>
    <n v="0.35218749999999999"/>
    <b v="0"/>
  </r>
  <r>
    <n v="5617"/>
    <n v="7"/>
    <d v="2012-09-04T08:02:04"/>
    <d v="2012-11-03T08:02:00"/>
    <n v="24"/>
    <d v="2012-09-11T10:08:27"/>
    <n v="0"/>
    <n v="10.133333333333333"/>
    <n v="10"/>
    <x v="10"/>
    <n v="4.1666666666666664E-2"/>
    <n v="1.2958049999999997"/>
    <b v="1"/>
  </r>
  <r>
    <n v="5618"/>
    <n v="3"/>
    <d v="2012-09-04T08:13:38"/>
    <d v="2012-11-03T08:13:00"/>
    <n v="24"/>
    <d v="2012-09-06T17:20:42"/>
    <n v="0"/>
    <n v="17.333333333333332"/>
    <n v="17"/>
    <x v="20"/>
    <n v="4.1666666666666664E-2"/>
    <n v="0.18133000000000002"/>
    <b v="1"/>
  </r>
  <r>
    <n v="5619"/>
    <n v="4"/>
    <d v="2012-09-04T08:55:37"/>
    <d v="2012-11-03T08:55:00"/>
    <n v="12"/>
    <d v="2012-09-06T11:08:24"/>
    <n v="0"/>
    <n v="11.133333333333333"/>
    <n v="11"/>
    <x v="14"/>
    <n v="8.3333333333333329E-2"/>
    <n v="1.448055119047619"/>
    <b v="1"/>
  </r>
  <r>
    <n v="5620"/>
    <n v="5"/>
    <d v="2012-09-04T09:38:05"/>
    <d v="2012-11-03T09:38:00"/>
    <n v="24"/>
    <d v="2012-09-06T11:40:19"/>
    <n v="0"/>
    <n v="11.666666666666666"/>
    <n v="12"/>
    <x v="8"/>
    <n v="4.1666666666666664E-2"/>
    <n v="0.2815833333333333"/>
    <b v="1"/>
  </r>
  <r>
    <n v="5621"/>
    <n v="1"/>
    <d v="2012-09-04T09:23:17"/>
    <d v="2012-11-03T09:23:00"/>
    <n v="8"/>
    <d v="2012-09-05T12:54:50"/>
    <n v="0"/>
    <n v="12.9"/>
    <n v="13"/>
    <x v="11"/>
    <n v="0.125"/>
    <n v="0.84929166666666667"/>
    <b v="1"/>
  </r>
  <r>
    <n v="5622"/>
    <n v="3"/>
    <d v="2012-09-04T10:13:37"/>
    <d v="2012-11-03T10:13:00"/>
    <n v="24"/>
    <d v="2012-09-06T07:09:27"/>
    <n v="0"/>
    <n v="7.15"/>
    <n v="7"/>
    <x v="18"/>
    <n v="4.1666666666666664E-2"/>
    <n v="0.18133000000000002"/>
    <b v="1"/>
  </r>
  <r>
    <n v="5623"/>
    <n v="3"/>
    <d v="2012-09-04T10:33:22"/>
    <d v="2012-11-03T10:33:00"/>
    <n v="24"/>
    <d v="2012-09-06T16:18:58"/>
    <n v="0"/>
    <n v="16.3"/>
    <n v="16"/>
    <x v="5"/>
    <n v="4.1666666666666664E-2"/>
    <n v="0.18133000000000002"/>
    <b v="1"/>
  </r>
  <r>
    <n v="5624"/>
    <n v="4"/>
    <d v="2012-09-04T11:48:49"/>
    <d v="2012-11-03T11:48:00"/>
    <n v="12"/>
    <d v="2012-09-07T19:53:16"/>
    <n v="0"/>
    <n v="19.883333333333333"/>
    <n v="20"/>
    <x v="15"/>
    <n v="8.3333333333333329E-2"/>
    <n v="1.448055119047619"/>
    <b v="1"/>
  </r>
  <r>
    <n v="5625"/>
    <n v="6"/>
    <d v="2012-09-04T11:38:06"/>
    <d v="2012-11-03T11:38:00"/>
    <n v="24"/>
    <d v="2012-09-10T04:23:08"/>
    <n v="0"/>
    <n v="4.3833333333333337"/>
    <n v="4"/>
    <x v="24"/>
    <n v="4.1666666666666664E-2"/>
    <n v="0.35218749999999999"/>
    <b v="1"/>
  </r>
  <r>
    <n v="5626"/>
    <n v="8"/>
    <d v="2012-09-04T11:08:01"/>
    <d v="2012-09-08T14:07:12"/>
    <n v="3"/>
    <s v=""/>
    <n v="2"/>
    <s v="not cancelled"/>
    <s v="not cancelled"/>
    <x v="3"/>
    <n v="0.33333333333333331"/>
    <n v="0.29998222222222221"/>
    <b v="0"/>
  </r>
  <r>
    <n v="5627"/>
    <n v="3"/>
    <d v="2012-09-04T11:40:42"/>
    <d v="2012-11-03T11:40:00"/>
    <n v="24"/>
    <d v="2012-09-06T12:23:56"/>
    <n v="0"/>
    <n v="12.383333333333333"/>
    <n v="12"/>
    <x v="8"/>
    <n v="4.1666666666666664E-2"/>
    <n v="0.18133000000000002"/>
    <b v="1"/>
  </r>
  <r>
    <n v="5628"/>
    <n v="5"/>
    <d v="2012-09-04T12:15:28"/>
    <d v="2012-11-03T12:15:00"/>
    <n v="24"/>
    <d v="2012-09-08T16:58:28"/>
    <n v="0"/>
    <n v="16.966666666666665"/>
    <n v="17"/>
    <x v="20"/>
    <n v="4.1666666666666664E-2"/>
    <n v="0.2815833333333333"/>
    <b v="1"/>
  </r>
  <r>
    <n v="5629"/>
    <n v="1"/>
    <d v="2012-09-04T14:31:02"/>
    <d v="2012-11-03T14:31:00"/>
    <n v="8"/>
    <d v="2012-09-05T08:23:21"/>
    <n v="0"/>
    <n v="8.3833333333333329"/>
    <n v="8"/>
    <x v="13"/>
    <n v="0.125"/>
    <n v="0.84929166666666667"/>
    <b v="1"/>
  </r>
  <r>
    <n v="5630"/>
    <n v="1"/>
    <d v="2012-09-04T15:30:19"/>
    <d v="2012-09-07T12:29:54"/>
    <n v="8"/>
    <s v=""/>
    <n v="0"/>
    <s v="not cancelled"/>
    <s v="not cancelled"/>
    <x v="3"/>
    <n v="0.125"/>
    <n v="0.84929166666666667"/>
    <b v="0"/>
  </r>
  <r>
    <n v="5631"/>
    <n v="8"/>
    <d v="2012-09-04T18:20:21"/>
    <d v="2012-11-03T18:20:00"/>
    <n v="3"/>
    <d v="2012-09-09T07:52:06"/>
    <n v="1"/>
    <n v="7.8666666666666671"/>
    <n v="8"/>
    <x v="13"/>
    <n v="0.33333333333333331"/>
    <n v="0.29998222222222221"/>
    <b v="1"/>
  </r>
  <r>
    <n v="5632"/>
    <n v="2"/>
    <d v="2012-09-04T18:38:18"/>
    <d v="2012-11-03T18:38:00"/>
    <n v="10"/>
    <d v="2012-09-05T14:38:41"/>
    <n v="0"/>
    <n v="14.633333333333333"/>
    <n v="15"/>
    <x v="17"/>
    <n v="0.1"/>
    <n v="0.84959999999999969"/>
    <b v="1"/>
  </r>
  <r>
    <n v="5633"/>
    <n v="10"/>
    <d v="2012-09-04T22:30:09"/>
    <d v="2012-11-03T22:30:00"/>
    <n v="1"/>
    <d v="2012-09-08T14:16:11"/>
    <n v="2"/>
    <n v="14.266666666666667"/>
    <n v="14"/>
    <x v="7"/>
    <n v="1"/>
    <n v="2.5716000000000001"/>
    <b v="1"/>
  </r>
  <r>
    <n v="5634"/>
    <n v="6"/>
    <d v="2012-09-04T22:44:20"/>
    <d v="2012-11-03T22:44:00"/>
    <n v="24"/>
    <d v="2012-09-08T17:27:00"/>
    <n v="0"/>
    <n v="17.45"/>
    <n v="17"/>
    <x v="20"/>
    <n v="4.1666666666666664E-2"/>
    <n v="0.35218749999999999"/>
    <b v="1"/>
  </r>
  <r>
    <n v="5635"/>
    <n v="5"/>
    <d v="2012-09-04T22:04:39"/>
    <d v="2012-11-03T22:04:00"/>
    <n v="24"/>
    <d v="2012-09-06T20:20:24"/>
    <n v="0"/>
    <n v="20.333333333333332"/>
    <n v="20"/>
    <x v="15"/>
    <n v="4.1666666666666664E-2"/>
    <n v="0.2815833333333333"/>
    <b v="1"/>
  </r>
  <r>
    <n v="5636"/>
    <n v="5"/>
    <d v="2012-09-04T23:06:48"/>
    <d v="2012-11-03T23:06:00"/>
    <n v="24"/>
    <d v="2012-09-06T15:25:46"/>
    <n v="0"/>
    <n v="15.416666666666666"/>
    <n v="15"/>
    <x v="17"/>
    <n v="4.1666666666666664E-2"/>
    <n v="0.2815833333333333"/>
    <b v="1"/>
  </r>
  <r>
    <n v="5637"/>
    <n v="6"/>
    <d v="2012-09-05T03:15:36"/>
    <d v="2012-11-04T03:15:00"/>
    <n v="24"/>
    <d v="2012-09-28T12:18:37"/>
    <n v="1"/>
    <n v="12.3"/>
    <n v="12"/>
    <x v="8"/>
    <n v="4.1666666666666664E-2"/>
    <n v="0.35218749999999999"/>
    <b v="1"/>
  </r>
  <r>
    <n v="5638"/>
    <n v="1"/>
    <d v="2012-09-05T08:37:46"/>
    <d v="2012-11-04T08:37:00"/>
    <n v="8"/>
    <d v="2012-09-06T13:16:49"/>
    <n v="0"/>
    <n v="13.266666666666667"/>
    <n v="13"/>
    <x v="11"/>
    <n v="0.125"/>
    <n v="0.84929166666666667"/>
    <b v="1"/>
  </r>
  <r>
    <n v="5639"/>
    <n v="6"/>
    <d v="2012-09-05T08:46:06"/>
    <d v="2012-11-04T08:46:00"/>
    <n v="24"/>
    <d v="2012-09-09T17:26:49"/>
    <n v="0"/>
    <n v="17.433333333333334"/>
    <n v="17"/>
    <x v="20"/>
    <n v="4.1666666666666664E-2"/>
    <n v="0.35218749999999999"/>
    <b v="1"/>
  </r>
  <r>
    <n v="5640"/>
    <n v="6"/>
    <d v="2012-09-05T08:09:15"/>
    <d v="2012-11-04T08:09:00"/>
    <n v="24"/>
    <d v="2012-09-09T08:21:39"/>
    <n v="0"/>
    <n v="8.35"/>
    <n v="8"/>
    <x v="13"/>
    <n v="4.1666666666666664E-2"/>
    <n v="0.35218749999999999"/>
    <b v="1"/>
  </r>
  <r>
    <n v="5641"/>
    <n v="2"/>
    <d v="2012-09-05T09:15:04"/>
    <d v="2012-09-08T05:14:11"/>
    <n v="10"/>
    <s v=""/>
    <n v="0"/>
    <s v="not cancelled"/>
    <s v="not cancelled"/>
    <x v="3"/>
    <n v="0.1"/>
    <n v="0.84959999999999969"/>
    <b v="0"/>
  </r>
  <r>
    <n v="5642"/>
    <n v="1"/>
    <d v="2012-09-05T09:40:13"/>
    <d v="2012-11-04T09:40:00"/>
    <n v="8"/>
    <d v="2012-09-06T07:17:42"/>
    <n v="0"/>
    <n v="7.2833333333333332"/>
    <n v="7"/>
    <x v="18"/>
    <n v="0.125"/>
    <n v="0.84929166666666667"/>
    <b v="1"/>
  </r>
  <r>
    <n v="5643"/>
    <n v="9"/>
    <d v="2012-09-05T09:06:33"/>
    <d v="2012-09-07T18:06:08"/>
    <n v="5"/>
    <s v=""/>
    <n v="0"/>
    <s v="not cancelled"/>
    <s v="not cancelled"/>
    <x v="3"/>
    <n v="0.2"/>
    <n v="5.6740000000000004"/>
    <b v="0"/>
  </r>
  <r>
    <n v="5644"/>
    <n v="4"/>
    <d v="2012-09-05T10:10:20"/>
    <d v="2012-11-04T10:10:00"/>
    <n v="12"/>
    <d v="2012-09-08T12:49:56"/>
    <n v="0"/>
    <n v="12.816666666666666"/>
    <n v="13"/>
    <x v="11"/>
    <n v="8.3333333333333329E-2"/>
    <n v="1.448055119047619"/>
    <b v="1"/>
  </r>
  <r>
    <n v="5645"/>
    <n v="4"/>
    <d v="2012-09-05T10:43:36"/>
    <d v="2012-11-04T10:43:00"/>
    <n v="12"/>
    <d v="2012-09-08T11:42:52"/>
    <n v="0"/>
    <n v="11.7"/>
    <n v="12"/>
    <x v="8"/>
    <n v="8.3333333333333329E-2"/>
    <n v="1.448055119047619"/>
    <b v="1"/>
  </r>
  <r>
    <n v="5646"/>
    <n v="1"/>
    <d v="2012-09-05T10:26:05"/>
    <d v="2012-11-04T10:26:00"/>
    <n v="12"/>
    <d v="2012-09-06T10:23:05"/>
    <n v="0"/>
    <n v="10.383333333333333"/>
    <n v="10"/>
    <x v="10"/>
    <n v="8.3333333333333329E-2"/>
    <n v="0.56619444444444444"/>
    <b v="1"/>
  </r>
  <r>
    <n v="5647"/>
    <n v="3"/>
    <d v="2012-09-05T12:31:11"/>
    <d v="2012-11-04T12:31:00"/>
    <n v="24"/>
    <d v="2012-09-07T04:02:23"/>
    <n v="0"/>
    <n v="4.0333333333333332"/>
    <n v="4"/>
    <x v="24"/>
    <n v="4.1666666666666664E-2"/>
    <n v="0.18133000000000002"/>
    <b v="1"/>
  </r>
  <r>
    <n v="5648"/>
    <n v="4"/>
    <d v="2012-09-05T13:03:25"/>
    <d v="2012-11-04T13:03:00"/>
    <n v="12"/>
    <d v="2012-09-07T10:32:24"/>
    <n v="0"/>
    <n v="10.533333333333333"/>
    <n v="11"/>
    <x v="14"/>
    <n v="8.3333333333333329E-2"/>
    <n v="1.448055119047619"/>
    <b v="1"/>
  </r>
  <r>
    <n v="5649"/>
    <n v="2"/>
    <d v="2012-09-05T14:48:38"/>
    <d v="2012-11-04T14:48:00"/>
    <n v="10"/>
    <d v="2012-09-06T19:27:06"/>
    <n v="0"/>
    <n v="19.45"/>
    <n v="19"/>
    <x v="6"/>
    <n v="0.1"/>
    <n v="0.84959999999999969"/>
    <b v="1"/>
  </r>
  <r>
    <n v="5650"/>
    <n v="2"/>
    <d v="2012-09-05T14:07:53"/>
    <d v="2012-11-04T14:07:00"/>
    <n v="10"/>
    <d v="2012-09-07T15:33:02"/>
    <n v="0"/>
    <n v="15.55"/>
    <n v="16"/>
    <x v="5"/>
    <n v="0.1"/>
    <n v="0.84959999999999969"/>
    <b v="1"/>
  </r>
  <r>
    <n v="5651"/>
    <n v="4"/>
    <d v="2012-09-05T15:23:48"/>
    <d v="2012-11-04T15:23:00"/>
    <n v="12"/>
    <d v="2012-09-09T00:16:11"/>
    <n v="0"/>
    <n v="0.26666666666666666"/>
    <n v="0"/>
    <x v="2"/>
    <n v="8.3333333333333329E-2"/>
    <n v="1.448055119047619"/>
    <b v="1"/>
  </r>
  <r>
    <n v="5652"/>
    <n v="1"/>
    <d v="2012-09-05T16:57:49"/>
    <d v="2012-09-09T04:56:57"/>
    <n v="8"/>
    <s v=""/>
    <n v="0"/>
    <s v="not cancelled"/>
    <s v="not cancelled"/>
    <x v="3"/>
    <n v="0.125"/>
    <n v="0.84929166666666667"/>
    <b v="0"/>
  </r>
  <r>
    <n v="5653"/>
    <n v="4"/>
    <d v="2012-09-05T16:23:51"/>
    <d v="2012-11-04T16:23:00"/>
    <n v="12"/>
    <d v="2012-09-08T19:31:28"/>
    <n v="0"/>
    <n v="19.516666666666666"/>
    <n v="20"/>
    <x v="15"/>
    <n v="8.3333333333333329E-2"/>
    <n v="1.448055119047619"/>
    <b v="1"/>
  </r>
  <r>
    <n v="5654"/>
    <n v="3"/>
    <d v="2012-09-05T17:23:50"/>
    <d v="2012-11-04T17:23:00"/>
    <n v="24"/>
    <d v="2012-09-08T09:01:46"/>
    <n v="0"/>
    <n v="9.0166666666666675"/>
    <n v="9"/>
    <x v="4"/>
    <n v="4.1666666666666664E-2"/>
    <n v="0.18133000000000002"/>
    <b v="1"/>
  </r>
  <r>
    <n v="5655"/>
    <n v="6"/>
    <d v="2012-09-05T17:57:29"/>
    <d v="2012-11-04T17:57:00"/>
    <n v="24"/>
    <d v="2012-09-11T09:43:34"/>
    <n v="0"/>
    <n v="9.7166666666666668"/>
    <n v="10"/>
    <x v="10"/>
    <n v="4.1666666666666664E-2"/>
    <n v="0.35218749999999999"/>
    <b v="1"/>
  </r>
  <r>
    <n v="5656"/>
    <n v="1"/>
    <d v="2012-09-05T18:51:52"/>
    <d v="2012-09-08T07:50:52"/>
    <n v="12"/>
    <s v=""/>
    <n v="0"/>
    <s v="not cancelled"/>
    <s v="not cancelled"/>
    <x v="3"/>
    <n v="8.3333333333333329E-2"/>
    <n v="0.56619444444444444"/>
    <b v="0"/>
  </r>
  <r>
    <n v="5657"/>
    <n v="2"/>
    <d v="2012-09-05T19:45:30"/>
    <d v="2012-11-04T19:45:00"/>
    <n v="10"/>
    <d v="2012-09-08T07:05:56"/>
    <n v="0"/>
    <n v="7.083333333333333"/>
    <n v="7"/>
    <x v="18"/>
    <n v="0.1"/>
    <n v="0.84959999999999969"/>
    <b v="1"/>
  </r>
  <r>
    <n v="5658"/>
    <n v="1"/>
    <d v="2012-09-05T20:02:28"/>
    <d v="2012-11-04T20:02:00"/>
    <n v="8"/>
    <d v="2012-09-06T14:43:49"/>
    <n v="0"/>
    <n v="14.716666666666667"/>
    <n v="15"/>
    <x v="17"/>
    <n v="0.125"/>
    <n v="0.84929166666666667"/>
    <b v="1"/>
  </r>
  <r>
    <n v="5659"/>
    <n v="6"/>
    <d v="2012-09-05T23:10:14"/>
    <d v="2012-11-04T23:10:00"/>
    <n v="24"/>
    <d v="2012-09-09T20:15:18"/>
    <n v="0"/>
    <n v="20.25"/>
    <n v="20"/>
    <x v="15"/>
    <n v="4.1666666666666664E-2"/>
    <n v="0.35218749999999999"/>
    <b v="1"/>
  </r>
  <r>
    <n v="5660"/>
    <n v="1"/>
    <d v="2012-09-06T03:29:30"/>
    <d v="2012-11-05T03:29:00"/>
    <n v="8"/>
    <d v="2012-09-07T08:29:06"/>
    <n v="0"/>
    <n v="8.4833333333333325"/>
    <n v="8"/>
    <x v="13"/>
    <n v="0.125"/>
    <n v="0.84929166666666667"/>
    <b v="1"/>
  </r>
  <r>
    <n v="5661"/>
    <n v="2"/>
    <d v="2012-09-06T07:44:00"/>
    <d v="2012-11-05T07:44:00"/>
    <n v="10"/>
    <d v="2012-09-08T16:35:41"/>
    <n v="0"/>
    <n v="16.583333333333332"/>
    <n v="17"/>
    <x v="20"/>
    <n v="0.1"/>
    <n v="0.84959999999999969"/>
    <b v="1"/>
  </r>
  <r>
    <n v="5662"/>
    <n v="8"/>
    <d v="2012-09-06T09:55:29"/>
    <d v="2012-11-05T09:55:00"/>
    <n v="3"/>
    <d v="2012-09-10T11:36:08"/>
    <n v="0"/>
    <n v="11.6"/>
    <n v="12"/>
    <x v="8"/>
    <n v="0.33333333333333331"/>
    <n v="0.29998222222222221"/>
    <b v="1"/>
  </r>
  <r>
    <n v="5663"/>
    <n v="3"/>
    <d v="2012-09-06T10:50:58"/>
    <d v="2012-11-05T10:50:00"/>
    <n v="24"/>
    <d v="2012-09-08T10:45:18"/>
    <n v="0"/>
    <n v="10.75"/>
    <n v="11"/>
    <x v="14"/>
    <n v="4.1666666666666664E-2"/>
    <n v="0.18133000000000002"/>
    <b v="1"/>
  </r>
  <r>
    <n v="5664"/>
    <n v="6"/>
    <d v="2012-09-06T10:55:22"/>
    <d v="2012-11-05T10:55:00"/>
    <n v="24"/>
    <d v="2012-09-12T11:38:33"/>
    <n v="0"/>
    <n v="11.633333333333333"/>
    <n v="12"/>
    <x v="8"/>
    <n v="4.1666666666666664E-2"/>
    <n v="0.35218749999999999"/>
    <b v="1"/>
  </r>
  <r>
    <n v="5665"/>
    <n v="4"/>
    <d v="2012-09-06T11:00:12"/>
    <d v="2012-11-05T11:00:00"/>
    <n v="12"/>
    <d v="2012-09-09T13:27:53"/>
    <n v="0"/>
    <n v="13.45"/>
    <n v="13"/>
    <x v="11"/>
    <n v="8.3333333333333329E-2"/>
    <n v="1.448055119047619"/>
    <b v="1"/>
  </r>
  <r>
    <n v="5666"/>
    <n v="5"/>
    <d v="2012-09-06T12:10:20"/>
    <d v="2012-11-05T12:10:00"/>
    <n v="24"/>
    <d v="2012-09-09T14:46:16"/>
    <n v="0"/>
    <n v="14.766666666666667"/>
    <n v="15"/>
    <x v="17"/>
    <n v="4.1666666666666664E-2"/>
    <n v="0.2815833333333333"/>
    <b v="1"/>
  </r>
  <r>
    <n v="5667"/>
    <n v="1"/>
    <d v="2012-09-06T13:24:27"/>
    <d v="2012-09-08T14:24:00"/>
    <n v="12"/>
    <d v="2012-09-07T07:32:33"/>
    <n v="0"/>
    <n v="7.5333333333333332"/>
    <n v="8"/>
    <x v="13"/>
    <n v="8.3333333333333329E-2"/>
    <n v="0.56619444444444444"/>
    <b v="1"/>
  </r>
  <r>
    <n v="5668"/>
    <n v="1"/>
    <d v="2012-09-06T13:30:33"/>
    <d v="2012-11-05T13:30:00"/>
    <n v="12"/>
    <d v="2012-09-07T16:39:39"/>
    <n v="0"/>
    <n v="16.649999999999999"/>
    <n v="17"/>
    <x v="20"/>
    <n v="8.3333333333333329E-2"/>
    <n v="0.56619444444444444"/>
    <b v="1"/>
  </r>
  <r>
    <n v="5669"/>
    <n v="2"/>
    <d v="2012-09-06T14:45:57"/>
    <d v="2012-09-09T00:44:59"/>
    <n v="10"/>
    <s v=""/>
    <n v="0"/>
    <s v="not cancelled"/>
    <s v="not cancelled"/>
    <x v="3"/>
    <n v="0.1"/>
    <n v="0.84959999999999969"/>
    <b v="0"/>
  </r>
  <r>
    <n v="5670"/>
    <n v="4"/>
    <d v="2012-09-06T14:41:54"/>
    <d v="2012-11-05T14:41:00"/>
    <n v="12"/>
    <d v="2012-09-10T07:48:36"/>
    <n v="0"/>
    <n v="7.8"/>
    <n v="8"/>
    <x v="13"/>
    <n v="8.3333333333333329E-2"/>
    <n v="1.448055119047619"/>
    <b v="1"/>
  </r>
  <r>
    <n v="5671"/>
    <n v="1"/>
    <d v="2012-09-06T14:52:17"/>
    <d v="2012-11-05T14:52:00"/>
    <n v="8"/>
    <d v="2012-09-07T15:15:56"/>
    <n v="0"/>
    <n v="15.25"/>
    <n v="15"/>
    <x v="17"/>
    <n v="0.125"/>
    <n v="0.84929166666666667"/>
    <b v="1"/>
  </r>
  <r>
    <n v="5672"/>
    <n v="3"/>
    <d v="2012-09-06T14:54:58"/>
    <d v="2012-09-10T17:54:37"/>
    <n v="24"/>
    <s v=""/>
    <n v="0"/>
    <s v="not cancelled"/>
    <s v="not cancelled"/>
    <x v="3"/>
    <n v="4.1666666666666664E-2"/>
    <n v="0.18133000000000002"/>
    <b v="0"/>
  </r>
  <r>
    <n v="5673"/>
    <n v="2"/>
    <d v="2012-09-06T14:23:49"/>
    <d v="2012-11-05T14:23:00"/>
    <n v="10"/>
    <d v="2012-09-07T17:58:41"/>
    <n v="0"/>
    <n v="17.966666666666665"/>
    <n v="18"/>
    <x v="1"/>
    <n v="0.1"/>
    <n v="0.84959999999999969"/>
    <b v="1"/>
  </r>
  <r>
    <n v="5674"/>
    <n v="1"/>
    <d v="2012-09-06T16:34:45"/>
    <d v="2012-11-05T16:34:00"/>
    <n v="12"/>
    <d v="2012-09-07T15:32:57"/>
    <n v="0"/>
    <n v="15.533333333333333"/>
    <n v="16"/>
    <x v="5"/>
    <n v="8.3333333333333329E-2"/>
    <n v="0.56619444444444444"/>
    <b v="1"/>
  </r>
  <r>
    <n v="5675"/>
    <n v="4"/>
    <d v="2012-09-06T18:09:00"/>
    <d v="2012-11-05T18:09:00"/>
    <n v="12"/>
    <d v="2012-09-08T18:38:16"/>
    <n v="0"/>
    <n v="18.633333333333333"/>
    <n v="19"/>
    <x v="6"/>
    <n v="8.3333333333333329E-2"/>
    <n v="1.448055119047619"/>
    <b v="1"/>
  </r>
  <r>
    <n v="5676"/>
    <n v="2"/>
    <d v="2012-09-06T19:28:56"/>
    <d v="2012-11-05T19:28:00"/>
    <n v="10"/>
    <d v="2012-09-08T08:09:49"/>
    <n v="0"/>
    <n v="8.15"/>
    <n v="8"/>
    <x v="13"/>
    <n v="0.1"/>
    <n v="0.84959999999999969"/>
    <b v="1"/>
  </r>
  <r>
    <n v="5677"/>
    <n v="2"/>
    <d v="2012-09-06T19:11:00"/>
    <d v="2012-11-05T19:11:00"/>
    <n v="10"/>
    <d v="2012-09-09T08:31:07"/>
    <n v="0"/>
    <n v="8.5166666666666675"/>
    <n v="9"/>
    <x v="4"/>
    <n v="0.1"/>
    <n v="0.84959999999999969"/>
    <b v="1"/>
  </r>
  <r>
    <n v="5678"/>
    <n v="6"/>
    <d v="2012-09-06T20:11:32"/>
    <d v="2012-11-05T20:11:00"/>
    <n v="24"/>
    <d v="2012-09-25T13:45:20"/>
    <n v="0"/>
    <n v="13.75"/>
    <n v="14"/>
    <x v="7"/>
    <n v="4.1666666666666664E-2"/>
    <n v="0.35218749999999999"/>
    <b v="1"/>
  </r>
  <r>
    <n v="5679"/>
    <n v="1"/>
    <d v="2012-09-06T20:48:06"/>
    <d v="2012-11-05T20:48:00"/>
    <n v="12"/>
    <d v="2012-09-07T13:04:59"/>
    <n v="0"/>
    <n v="13.066666666666666"/>
    <n v="13"/>
    <x v="11"/>
    <n v="8.3333333333333329E-2"/>
    <n v="0.56619444444444444"/>
    <b v="1"/>
  </r>
  <r>
    <n v="5680"/>
    <n v="1"/>
    <d v="2012-09-06T21:17:08"/>
    <d v="2012-11-05T21:17:00"/>
    <n v="8"/>
    <d v="2012-09-07T08:53:44"/>
    <n v="0"/>
    <n v="8.8833333333333329"/>
    <n v="9"/>
    <x v="4"/>
    <n v="0.125"/>
    <n v="0.84929166666666667"/>
    <b v="1"/>
  </r>
  <r>
    <n v="5681"/>
    <n v="6"/>
    <d v="2012-09-07T00:25:56"/>
    <d v="2012-11-06T00:25:00"/>
    <n v="24"/>
    <d v="2012-09-29T14:10:08"/>
    <n v="0"/>
    <n v="14.166666666666666"/>
    <n v="14"/>
    <x v="7"/>
    <n v="4.1666666666666664E-2"/>
    <n v="0.35218749999999999"/>
    <b v="1"/>
  </r>
  <r>
    <n v="5682"/>
    <n v="1"/>
    <d v="2012-09-07T00:57:17"/>
    <d v="2012-11-06T00:57:00"/>
    <n v="12"/>
    <d v="2012-09-08T12:28:59"/>
    <n v="0"/>
    <n v="12.466666666666667"/>
    <n v="12"/>
    <x v="8"/>
    <n v="8.3333333333333329E-2"/>
    <n v="0.56619444444444444"/>
    <b v="1"/>
  </r>
  <r>
    <n v="5683"/>
    <n v="5"/>
    <d v="2012-09-07T07:06:06"/>
    <d v="2012-09-10T01:05:50"/>
    <n v="24"/>
    <s v=""/>
    <n v="0"/>
    <s v="not cancelled"/>
    <s v="not cancelled"/>
    <x v="3"/>
    <n v="4.1666666666666664E-2"/>
    <n v="0.2815833333333333"/>
    <b v="0"/>
  </r>
  <r>
    <n v="5684"/>
    <n v="11"/>
    <d v="2012-09-07T08:18:47"/>
    <d v="2012-11-06T08:18:00"/>
    <n v="1"/>
    <d v="2012-09-14T19:03:15"/>
    <n v="1"/>
    <n v="19.05"/>
    <n v="19"/>
    <x v="6"/>
    <n v="1"/>
    <n v="1"/>
    <b v="1"/>
  </r>
  <r>
    <n v="5685"/>
    <n v="1"/>
    <d v="2012-09-07T11:35:36"/>
    <d v="2012-09-11T15:34:47"/>
    <n v="8"/>
    <s v=""/>
    <n v="0"/>
    <s v="not cancelled"/>
    <s v="not cancelled"/>
    <x v="3"/>
    <n v="0.125"/>
    <n v="0.84929166666666667"/>
    <b v="0"/>
  </r>
  <r>
    <n v="5686"/>
    <n v="3"/>
    <d v="2012-09-07T11:52:41"/>
    <d v="2012-11-06T11:52:00"/>
    <n v="24"/>
    <d v="2012-09-10T08:08:09"/>
    <n v="0"/>
    <n v="8.1333333333333329"/>
    <n v="8"/>
    <x v="13"/>
    <n v="4.1666666666666664E-2"/>
    <n v="0.18133000000000002"/>
    <b v="1"/>
  </r>
  <r>
    <n v="5687"/>
    <n v="2"/>
    <d v="2012-09-07T11:48:42"/>
    <d v="2012-11-06T11:48:00"/>
    <n v="10"/>
    <d v="2012-09-08T12:28:12"/>
    <n v="0"/>
    <n v="12.466666666666667"/>
    <n v="12"/>
    <x v="8"/>
    <n v="0.1"/>
    <n v="0.84959999999999969"/>
    <b v="1"/>
  </r>
  <r>
    <n v="5688"/>
    <n v="7"/>
    <d v="2012-09-07T12:56:52"/>
    <d v="2012-09-10T05:55:56"/>
    <n v="24"/>
    <s v=""/>
    <n v="0"/>
    <s v="not cancelled"/>
    <s v="not cancelled"/>
    <x v="3"/>
    <n v="4.1666666666666664E-2"/>
    <n v="1.2958049999999997"/>
    <b v="0"/>
  </r>
  <r>
    <n v="5689"/>
    <n v="7"/>
    <d v="2012-09-07T12:48:37"/>
    <d v="2012-11-06T12:48:00"/>
    <n v="24"/>
    <d v="2012-09-17T14:22:45"/>
    <n v="0"/>
    <n v="14.366666666666667"/>
    <n v="14"/>
    <x v="7"/>
    <n v="4.1666666666666664E-2"/>
    <n v="1.2958049999999997"/>
    <b v="1"/>
  </r>
  <r>
    <n v="5690"/>
    <n v="5"/>
    <d v="2012-09-07T15:39:41"/>
    <d v="2012-11-06T15:39:00"/>
    <n v="24"/>
    <d v="2012-09-11T21:39:10"/>
    <n v="0"/>
    <n v="21.65"/>
    <n v="22"/>
    <x v="9"/>
    <n v="4.1666666666666664E-2"/>
    <n v="0.2815833333333333"/>
    <b v="1"/>
  </r>
  <r>
    <n v="5691"/>
    <n v="5"/>
    <d v="2012-09-07T16:47:51"/>
    <d v="2012-11-06T16:47:00"/>
    <n v="24"/>
    <d v="2012-09-11T10:28:11"/>
    <n v="0"/>
    <n v="10.466666666666667"/>
    <n v="10"/>
    <x v="10"/>
    <n v="4.1666666666666664E-2"/>
    <n v="0.2815833333333333"/>
    <b v="1"/>
  </r>
  <r>
    <n v="5692"/>
    <n v="4"/>
    <d v="2012-09-07T16:47:44"/>
    <d v="2012-11-06T16:47:00"/>
    <n v="12"/>
    <d v="2012-09-10T09:34:49"/>
    <n v="0"/>
    <n v="9.5666666666666664"/>
    <n v="10"/>
    <x v="10"/>
    <n v="8.3333333333333329E-2"/>
    <n v="1.448055119047619"/>
    <b v="1"/>
  </r>
  <r>
    <n v="5693"/>
    <n v="3"/>
    <d v="2012-09-07T16:12:15"/>
    <d v="2012-09-09T17:12:07"/>
    <n v="24"/>
    <s v=""/>
    <n v="0"/>
    <s v="not cancelled"/>
    <s v="not cancelled"/>
    <x v="3"/>
    <n v="4.1666666666666664E-2"/>
    <n v="0.18133000000000002"/>
    <b v="0"/>
  </r>
  <r>
    <n v="5694"/>
    <n v="2"/>
    <d v="2012-09-07T16:09:46"/>
    <d v="2012-09-10T20:09:09"/>
    <n v="10"/>
    <s v=""/>
    <n v="0"/>
    <s v="not cancelled"/>
    <s v="not cancelled"/>
    <x v="3"/>
    <n v="0.1"/>
    <n v="0.84959999999999969"/>
    <b v="0"/>
  </r>
  <r>
    <n v="5695"/>
    <n v="2"/>
    <d v="2012-09-07T16:30:51"/>
    <d v="2012-09-11T03:30:41"/>
    <n v="10"/>
    <s v=""/>
    <n v="0"/>
    <s v="not cancelled"/>
    <s v="not cancelled"/>
    <x v="3"/>
    <n v="0.1"/>
    <n v="0.84959999999999969"/>
    <b v="0"/>
  </r>
  <r>
    <n v="5696"/>
    <n v="4"/>
    <d v="2012-09-07T16:01:13"/>
    <d v="2012-11-06T16:01:00"/>
    <n v="12"/>
    <d v="2012-09-10T15:05:57"/>
    <n v="0"/>
    <n v="15.083333333333334"/>
    <n v="15"/>
    <x v="17"/>
    <n v="8.3333333333333329E-2"/>
    <n v="1.448055119047619"/>
    <b v="1"/>
  </r>
  <r>
    <n v="5697"/>
    <n v="10"/>
    <d v="2012-09-07T17:22:56"/>
    <d v="2012-11-06T17:22:00"/>
    <n v="1"/>
    <d v="2012-09-14T11:28:38"/>
    <n v="1"/>
    <n v="11.466666666666667"/>
    <n v="11"/>
    <x v="14"/>
    <n v="1"/>
    <n v="2.5716000000000001"/>
    <b v="1"/>
  </r>
  <r>
    <n v="5698"/>
    <n v="1"/>
    <d v="2012-09-07T17:48:34"/>
    <d v="2012-11-06T17:48:00"/>
    <n v="12"/>
    <d v="2012-09-08T17:33:36"/>
    <n v="0"/>
    <n v="17.55"/>
    <n v="18"/>
    <x v="1"/>
    <n v="8.3333333333333329E-2"/>
    <n v="0.56619444444444444"/>
    <b v="1"/>
  </r>
  <r>
    <n v="5699"/>
    <n v="4"/>
    <d v="2012-09-07T21:37:58"/>
    <d v="2012-11-06T21:37:00"/>
    <n v="12"/>
    <d v="2012-09-09T21:33:42"/>
    <n v="0"/>
    <n v="21.55"/>
    <n v="22"/>
    <x v="9"/>
    <n v="8.3333333333333329E-2"/>
    <n v="1.448055119047619"/>
    <b v="1"/>
  </r>
  <r>
    <n v="5700"/>
    <n v="1"/>
    <d v="2012-09-08T00:00:01"/>
    <d v="2012-11-07T00:00:00"/>
    <n v="12"/>
    <d v="2012-09-09T14:55:05"/>
    <n v="0"/>
    <n v="14.916666666666666"/>
    <n v="15"/>
    <x v="17"/>
    <n v="8.3333333333333329E-2"/>
    <n v="0.56619444444444444"/>
    <b v="1"/>
  </r>
  <r>
    <n v="5701"/>
    <n v="5"/>
    <d v="2012-09-08T03:09:36"/>
    <d v="2012-11-07T03:09:00"/>
    <n v="24"/>
    <d v="2012-09-11T07:55:11"/>
    <n v="0"/>
    <n v="7.916666666666667"/>
    <n v="8"/>
    <x v="13"/>
    <n v="4.1666666666666664E-2"/>
    <n v="0.2815833333333333"/>
    <b v="1"/>
  </r>
  <r>
    <n v="5702"/>
    <n v="6"/>
    <d v="2012-09-08T04:17:23"/>
    <d v="2012-11-07T04:17:00"/>
    <n v="24"/>
    <d v="2012-09-09T21:51:44"/>
    <n v="0"/>
    <n v="21.85"/>
    <n v="22"/>
    <x v="9"/>
    <n v="4.1666666666666664E-2"/>
    <n v="0.35218749999999999"/>
    <b v="1"/>
  </r>
  <r>
    <n v="5703"/>
    <n v="1"/>
    <d v="2012-09-08T06:11:22"/>
    <d v="2012-11-07T06:11:00"/>
    <n v="12"/>
    <d v="2012-09-09T13:48:22"/>
    <n v="0"/>
    <n v="13.8"/>
    <n v="14"/>
    <x v="7"/>
    <n v="8.3333333333333329E-2"/>
    <n v="0.56619444444444444"/>
    <b v="1"/>
  </r>
  <r>
    <n v="5704"/>
    <n v="2"/>
    <d v="2012-09-08T08:55:14"/>
    <d v="2012-11-07T08:55:00"/>
    <n v="10"/>
    <d v="2012-09-09T08:00:11"/>
    <n v="0"/>
    <n v="8"/>
    <n v="8"/>
    <x v="13"/>
    <n v="0.1"/>
    <n v="0.84959999999999969"/>
    <b v="1"/>
  </r>
  <r>
    <n v="5705"/>
    <n v="1"/>
    <d v="2012-09-08T08:57:34"/>
    <d v="2012-11-07T08:57:00"/>
    <n v="8"/>
    <d v="2012-09-09T15:03:36"/>
    <n v="0"/>
    <n v="15.05"/>
    <n v="15"/>
    <x v="17"/>
    <n v="0.125"/>
    <n v="0.84929166666666667"/>
    <b v="1"/>
  </r>
  <r>
    <n v="5706"/>
    <n v="4"/>
    <d v="2012-09-08T09:27:36"/>
    <d v="2012-11-07T09:27:00"/>
    <n v="12"/>
    <d v="2012-09-09T05:32:13"/>
    <n v="0"/>
    <n v="5.5333333333333332"/>
    <n v="6"/>
    <x v="21"/>
    <n v="8.3333333333333329E-2"/>
    <n v="1.448055119047619"/>
    <b v="1"/>
  </r>
  <r>
    <n v="5707"/>
    <n v="8"/>
    <d v="2012-09-08T09:03:12"/>
    <d v="2012-09-11T09:02:28"/>
    <n v="3"/>
    <s v=""/>
    <n v="0"/>
    <s v="not cancelled"/>
    <s v="not cancelled"/>
    <x v="3"/>
    <n v="0.33333333333333331"/>
    <n v="0.29998222222222221"/>
    <b v="0"/>
  </r>
  <r>
    <n v="5708"/>
    <n v="1"/>
    <d v="2012-09-08T09:50:59"/>
    <d v="2012-11-07T09:50:00"/>
    <n v="8"/>
    <d v="2012-09-09T08:38:08"/>
    <n v="0"/>
    <n v="8.6333333333333329"/>
    <n v="9"/>
    <x v="4"/>
    <n v="0.125"/>
    <n v="0.84929166666666667"/>
    <b v="1"/>
  </r>
  <r>
    <n v="5709"/>
    <n v="5"/>
    <d v="2012-09-08T09:16:19"/>
    <d v="2012-11-07T09:16:00"/>
    <n v="24"/>
    <d v="2012-09-09T13:44:42"/>
    <n v="0"/>
    <n v="13.733333333333333"/>
    <n v="14"/>
    <x v="7"/>
    <n v="4.1666666666666664E-2"/>
    <n v="0.2815833333333333"/>
    <b v="1"/>
  </r>
  <r>
    <n v="5710"/>
    <n v="1"/>
    <d v="2012-09-08T09:04:56"/>
    <d v="2012-09-11T02:04:00"/>
    <n v="8"/>
    <s v=""/>
    <n v="0"/>
    <s v="not cancelled"/>
    <s v="not cancelled"/>
    <x v="3"/>
    <n v="0.125"/>
    <n v="0.84929166666666667"/>
    <b v="0"/>
  </r>
  <r>
    <n v="5711"/>
    <n v="9"/>
    <d v="2012-09-08T09:11:13"/>
    <d v="2012-11-07T09:11:00"/>
    <n v="5"/>
    <d v="2012-09-11T11:56:03"/>
    <n v="0"/>
    <n v="11.933333333333334"/>
    <n v="12"/>
    <x v="8"/>
    <n v="0.2"/>
    <n v="5.6740000000000004"/>
    <b v="1"/>
  </r>
  <r>
    <n v="5712"/>
    <n v="4"/>
    <d v="2012-09-08T10:25:01"/>
    <d v="2012-09-12T00:25:00"/>
    <n v="12"/>
    <d v="2012-09-11T12:08:38"/>
    <n v="0"/>
    <n v="12.133333333333333"/>
    <n v="12"/>
    <x v="8"/>
    <n v="8.3333333333333329E-2"/>
    <n v="1.448055119047619"/>
    <b v="1"/>
  </r>
  <r>
    <n v="5713"/>
    <n v="3"/>
    <d v="2012-09-08T10:27:22"/>
    <d v="2012-11-07T10:27:00"/>
    <n v="24"/>
    <d v="2012-09-10T15:51:38"/>
    <n v="0"/>
    <n v="15.85"/>
    <n v="16"/>
    <x v="5"/>
    <n v="4.1666666666666664E-2"/>
    <n v="0.18133000000000002"/>
    <b v="1"/>
  </r>
  <r>
    <n v="5714"/>
    <n v="3"/>
    <d v="2012-09-08T10:32:01"/>
    <d v="2012-11-07T10:32:00"/>
    <n v="24"/>
    <d v="2012-09-10T13:23:13"/>
    <n v="0"/>
    <n v="13.383333333333333"/>
    <n v="13"/>
    <x v="11"/>
    <n v="4.1666666666666664E-2"/>
    <n v="0.18133000000000002"/>
    <b v="1"/>
  </r>
  <r>
    <n v="5715"/>
    <n v="3"/>
    <d v="2012-09-08T11:25:55"/>
    <d v="2012-11-07T11:25:00"/>
    <n v="24"/>
    <d v="2012-09-11T09:48:28"/>
    <n v="0"/>
    <n v="9.8000000000000007"/>
    <n v="10"/>
    <x v="10"/>
    <n v="4.1666666666666664E-2"/>
    <n v="0.18133000000000002"/>
    <b v="1"/>
  </r>
  <r>
    <n v="5716"/>
    <n v="1"/>
    <d v="2012-09-08T11:19:19"/>
    <d v="2012-11-07T11:19:00"/>
    <n v="8"/>
    <d v="2012-09-08T15:40:57"/>
    <n v="0"/>
    <n v="15.666666666666666"/>
    <n v="16"/>
    <x v="5"/>
    <n v="0.125"/>
    <n v="0.84929166666666667"/>
    <b v="1"/>
  </r>
  <r>
    <n v="5717"/>
    <n v="1"/>
    <d v="2012-09-08T11:52:57"/>
    <d v="2012-11-07T11:52:00"/>
    <n v="8"/>
    <d v="2012-09-08T16:00:17"/>
    <n v="0"/>
    <n v="16"/>
    <n v="16"/>
    <x v="5"/>
    <n v="0.125"/>
    <n v="0.84929166666666667"/>
    <b v="1"/>
  </r>
  <r>
    <n v="5718"/>
    <n v="5"/>
    <d v="2012-09-08T11:16:48"/>
    <d v="2012-11-07T11:16:00"/>
    <n v="24"/>
    <d v="2012-09-11T00:58:37"/>
    <n v="0"/>
    <n v="0.96666666666666667"/>
    <n v="1"/>
    <x v="23"/>
    <n v="4.1666666666666664E-2"/>
    <n v="0.2815833333333333"/>
    <b v="1"/>
  </r>
  <r>
    <n v="5719"/>
    <n v="7"/>
    <d v="2012-09-08T14:23:33"/>
    <d v="2012-09-12T06:22:41"/>
    <n v="24"/>
    <s v=""/>
    <n v="0"/>
    <s v="not cancelled"/>
    <s v="not cancelled"/>
    <x v="3"/>
    <n v="4.1666666666666664E-2"/>
    <n v="1.2958049999999997"/>
    <b v="0"/>
  </r>
  <r>
    <n v="5720"/>
    <n v="8"/>
    <d v="2012-09-08T14:28:16"/>
    <d v="2012-11-07T14:28:00"/>
    <n v="3"/>
    <d v="2012-09-15T17:19:49"/>
    <n v="0"/>
    <n v="17.316666666666666"/>
    <n v="17"/>
    <x v="20"/>
    <n v="0.33333333333333331"/>
    <n v="0.29998222222222221"/>
    <b v="1"/>
  </r>
  <r>
    <n v="5721"/>
    <n v="4"/>
    <d v="2012-09-08T14:47:34"/>
    <d v="2012-11-07T14:47:00"/>
    <n v="12"/>
    <d v="2012-09-12T11:43:26"/>
    <n v="0"/>
    <n v="11.716666666666667"/>
    <n v="12"/>
    <x v="8"/>
    <n v="8.3333333333333329E-2"/>
    <n v="1.448055119047619"/>
    <b v="1"/>
  </r>
  <r>
    <n v="5722"/>
    <n v="1"/>
    <d v="2012-09-08T15:48:52"/>
    <d v="2012-11-07T15:48:00"/>
    <n v="12"/>
    <d v="2012-09-09T07:46:57"/>
    <n v="0"/>
    <n v="7.7666666666666666"/>
    <n v="8"/>
    <x v="13"/>
    <n v="8.3333333333333329E-2"/>
    <n v="0.56619444444444444"/>
    <b v="1"/>
  </r>
  <r>
    <n v="5723"/>
    <n v="6"/>
    <d v="2012-09-08T16:21:10"/>
    <d v="2012-11-07T16:21:00"/>
    <n v="24"/>
    <d v="2012-09-19T16:20:53"/>
    <n v="0"/>
    <n v="16.333333333333332"/>
    <n v="16"/>
    <x v="5"/>
    <n v="4.1666666666666664E-2"/>
    <n v="0.35218749999999999"/>
    <b v="1"/>
  </r>
  <r>
    <n v="5724"/>
    <n v="2"/>
    <d v="2012-09-08T16:42:18"/>
    <d v="2012-09-10T17:41:49"/>
    <n v="10"/>
    <s v=""/>
    <n v="0"/>
    <s v="not cancelled"/>
    <s v="not cancelled"/>
    <x v="3"/>
    <n v="0.1"/>
    <n v="0.84959999999999969"/>
    <b v="0"/>
  </r>
  <r>
    <n v="5725"/>
    <n v="5"/>
    <d v="2012-09-08T17:14:25"/>
    <d v="2012-11-07T17:14:00"/>
    <n v="24"/>
    <d v="2012-09-12T09:08:03"/>
    <n v="0"/>
    <n v="9.1333333333333329"/>
    <n v="9"/>
    <x v="4"/>
    <n v="4.1666666666666664E-2"/>
    <n v="0.2815833333333333"/>
    <b v="1"/>
  </r>
  <r>
    <n v="5726"/>
    <n v="2"/>
    <d v="2012-09-08T17:25:00"/>
    <d v="2012-11-07T17:25:00"/>
    <n v="10"/>
    <d v="2012-09-10T17:04:44"/>
    <n v="0"/>
    <n v="17.066666666666666"/>
    <n v="17"/>
    <x v="20"/>
    <n v="0.1"/>
    <n v="0.84959999999999969"/>
    <b v="1"/>
  </r>
  <r>
    <n v="5727"/>
    <n v="1"/>
    <d v="2012-09-08T18:48:36"/>
    <d v="2012-11-07T18:48:00"/>
    <n v="8"/>
    <d v="2012-09-10T02:42:15"/>
    <n v="0"/>
    <n v="2.7"/>
    <n v="3"/>
    <x v="19"/>
    <n v="0.125"/>
    <n v="0.84929166666666667"/>
    <b v="1"/>
  </r>
  <r>
    <n v="5728"/>
    <n v="2"/>
    <d v="2012-09-08T19:52:28"/>
    <d v="2012-11-07T19:52:00"/>
    <n v="10"/>
    <d v="2012-09-09T09:03:47"/>
    <n v="0"/>
    <n v="9.0500000000000007"/>
    <n v="9"/>
    <x v="4"/>
    <n v="0.1"/>
    <n v="0.84959999999999969"/>
    <b v="1"/>
  </r>
  <r>
    <n v="5729"/>
    <n v="1"/>
    <d v="2012-09-08T21:04:20"/>
    <d v="2012-09-12T23:04:00"/>
    <n v="8"/>
    <d v="2012-09-10T08:03:30"/>
    <n v="0"/>
    <n v="8.0500000000000007"/>
    <n v="8"/>
    <x v="13"/>
    <n v="0.125"/>
    <n v="0.84929166666666667"/>
    <b v="1"/>
  </r>
  <r>
    <n v="5730"/>
    <n v="5"/>
    <d v="2012-09-08T22:29:34"/>
    <d v="2012-09-12T17:28:50"/>
    <n v="24"/>
    <s v=""/>
    <n v="0"/>
    <s v="not cancelled"/>
    <s v="not cancelled"/>
    <x v="3"/>
    <n v="4.1666666666666664E-2"/>
    <n v="0.2815833333333333"/>
    <b v="0"/>
  </r>
  <r>
    <n v="5731"/>
    <n v="2"/>
    <d v="2012-09-09T08:40:50"/>
    <d v="2012-11-08T08:40:00"/>
    <n v="10"/>
    <d v="2012-09-10T17:42:44"/>
    <n v="0"/>
    <n v="17.7"/>
    <n v="18"/>
    <x v="1"/>
    <n v="0.1"/>
    <n v="0.84959999999999969"/>
    <b v="1"/>
  </r>
  <r>
    <n v="5732"/>
    <n v="7"/>
    <d v="2012-09-09T10:05:05"/>
    <d v="2012-11-08T10:05:00"/>
    <n v="24"/>
    <d v="2012-09-19T11:53:46"/>
    <n v="0"/>
    <n v="11.883333333333333"/>
    <n v="12"/>
    <x v="8"/>
    <n v="4.1666666666666664E-2"/>
    <n v="1.2958049999999997"/>
    <b v="1"/>
  </r>
  <r>
    <n v="5733"/>
    <n v="3"/>
    <d v="2012-09-09T10:14:32"/>
    <d v="2012-11-08T10:14:00"/>
    <n v="24"/>
    <d v="2012-09-11T16:13:52"/>
    <n v="0"/>
    <n v="16.216666666666665"/>
    <n v="16"/>
    <x v="5"/>
    <n v="4.1666666666666664E-2"/>
    <n v="0.18133000000000002"/>
    <b v="1"/>
  </r>
  <r>
    <n v="5734"/>
    <n v="7"/>
    <d v="2012-09-09T10:39:25"/>
    <d v="2012-11-08T10:39:00"/>
    <n v="24"/>
    <d v="2012-09-22T11:13:50"/>
    <n v="0"/>
    <n v="11.216666666666667"/>
    <n v="11"/>
    <x v="14"/>
    <n v="4.1666666666666664E-2"/>
    <n v="1.2958049999999997"/>
    <b v="1"/>
  </r>
  <r>
    <n v="5735"/>
    <n v="3"/>
    <d v="2012-09-09T12:41:36"/>
    <d v="2012-11-08T12:41:00"/>
    <n v="24"/>
    <d v="2012-09-11T16:08:34"/>
    <n v="0"/>
    <n v="16.133333333333333"/>
    <n v="16"/>
    <x v="5"/>
    <n v="4.1666666666666664E-2"/>
    <n v="0.18133000000000002"/>
    <b v="1"/>
  </r>
  <r>
    <n v="5736"/>
    <n v="4"/>
    <d v="2012-09-09T12:31:33"/>
    <d v="2012-11-08T12:31:00"/>
    <n v="12"/>
    <d v="2012-09-12T15:28:28"/>
    <n v="0"/>
    <n v="15.466666666666667"/>
    <n v="15"/>
    <x v="17"/>
    <n v="8.3333333333333329E-2"/>
    <n v="1.448055119047619"/>
    <b v="1"/>
  </r>
  <r>
    <n v="5737"/>
    <n v="5"/>
    <d v="2012-09-09T13:04:04"/>
    <d v="2012-11-08T13:04:00"/>
    <n v="24"/>
    <d v="2012-09-13T14:06:10"/>
    <n v="0"/>
    <n v="14.1"/>
    <n v="14"/>
    <x v="7"/>
    <n v="4.1666666666666664E-2"/>
    <n v="0.2815833333333333"/>
    <b v="1"/>
  </r>
  <r>
    <n v="5738"/>
    <n v="1"/>
    <d v="2012-09-09T13:05:38"/>
    <d v="2012-11-08T13:05:00"/>
    <n v="8"/>
    <d v="2012-09-09T16:18:57"/>
    <n v="0"/>
    <n v="16.3"/>
    <n v="16"/>
    <x v="5"/>
    <n v="0.125"/>
    <n v="0.84929166666666667"/>
    <b v="1"/>
  </r>
  <r>
    <n v="5739"/>
    <n v="1"/>
    <d v="2012-09-09T13:49:44"/>
    <d v="2012-11-08T13:49:00"/>
    <n v="8"/>
    <d v="2012-09-09T15:01:06"/>
    <n v="0"/>
    <n v="15.016666666666667"/>
    <n v="15"/>
    <x v="17"/>
    <n v="0.125"/>
    <n v="0.84929166666666667"/>
    <b v="1"/>
  </r>
  <r>
    <n v="5740"/>
    <n v="3"/>
    <d v="2012-09-09T14:43:26"/>
    <d v="2012-11-08T14:43:00"/>
    <n v="24"/>
    <d v="2012-09-12T11:00:02"/>
    <n v="0"/>
    <n v="11"/>
    <n v="11"/>
    <x v="14"/>
    <n v="4.1666666666666664E-2"/>
    <n v="0.18133000000000002"/>
    <b v="1"/>
  </r>
  <r>
    <n v="5741"/>
    <n v="1"/>
    <d v="2012-09-09T14:52:51"/>
    <d v="2012-09-12T01:52:25"/>
    <n v="8"/>
    <s v=""/>
    <n v="0"/>
    <s v="not cancelled"/>
    <s v="not cancelled"/>
    <x v="3"/>
    <n v="0.125"/>
    <n v="0.84929166666666667"/>
    <b v="0"/>
  </r>
  <r>
    <n v="5742"/>
    <n v="1"/>
    <d v="2012-09-09T14:47:46"/>
    <d v="2012-11-08T14:47:00"/>
    <n v="8"/>
    <d v="2012-09-09T15:08:58"/>
    <n v="0"/>
    <n v="15.133333333333333"/>
    <n v="15"/>
    <x v="17"/>
    <n v="0.125"/>
    <n v="0.84929166666666667"/>
    <b v="1"/>
  </r>
  <r>
    <n v="5743"/>
    <n v="1"/>
    <d v="2012-09-09T14:39:42"/>
    <d v="2012-11-08T14:39:00"/>
    <n v="12"/>
    <d v="2012-09-10T07:36:12"/>
    <n v="0"/>
    <n v="7.6"/>
    <n v="8"/>
    <x v="13"/>
    <n v="8.3333333333333329E-2"/>
    <n v="0.56619444444444444"/>
    <b v="1"/>
  </r>
  <r>
    <n v="5744"/>
    <n v="1"/>
    <d v="2012-09-09T14:28:50"/>
    <d v="2012-11-08T14:28:00"/>
    <n v="12"/>
    <d v="2012-09-10T16:03:04"/>
    <n v="0"/>
    <n v="16.05"/>
    <n v="16"/>
    <x v="5"/>
    <n v="8.3333333333333329E-2"/>
    <n v="0.56619444444444444"/>
    <b v="1"/>
  </r>
  <r>
    <n v="5745"/>
    <n v="6"/>
    <d v="2012-09-09T15:00:52"/>
    <d v="2012-09-12T11:59:56"/>
    <n v="24"/>
    <s v=""/>
    <n v="1"/>
    <s v="not cancelled"/>
    <s v="not cancelled"/>
    <x v="3"/>
    <n v="4.1666666666666664E-2"/>
    <n v="0.35218749999999999"/>
    <b v="0"/>
  </r>
  <r>
    <n v="5746"/>
    <n v="1"/>
    <d v="2012-09-09T15:12:33"/>
    <d v="2012-09-13T19:12:00"/>
    <n v="8"/>
    <d v="2012-09-10T21:30:54"/>
    <n v="0"/>
    <n v="21.5"/>
    <n v="22"/>
    <x v="9"/>
    <n v="0.125"/>
    <n v="0.84929166666666667"/>
    <b v="1"/>
  </r>
  <r>
    <n v="5747"/>
    <n v="1"/>
    <d v="2012-09-09T15:00:16"/>
    <d v="2012-11-08T15:00:00"/>
    <n v="12"/>
    <d v="2012-09-10T17:46:40"/>
    <n v="0"/>
    <n v="17.766666666666666"/>
    <n v="18"/>
    <x v="1"/>
    <n v="8.3333333333333329E-2"/>
    <n v="0.56619444444444444"/>
    <b v="1"/>
  </r>
  <r>
    <n v="5748"/>
    <n v="2"/>
    <d v="2012-09-09T15:30:42"/>
    <d v="2012-11-08T15:30:00"/>
    <n v="10"/>
    <d v="2012-09-10T21:21:20"/>
    <n v="0"/>
    <n v="21.35"/>
    <n v="21"/>
    <x v="12"/>
    <n v="0.1"/>
    <n v="0.84959999999999969"/>
    <b v="1"/>
  </r>
  <r>
    <n v="5749"/>
    <n v="1"/>
    <d v="2012-09-09T17:46:43"/>
    <d v="2012-11-08T17:46:00"/>
    <n v="8"/>
    <d v="2012-09-10T10:08:15"/>
    <n v="0"/>
    <n v="10.133333333333333"/>
    <n v="10"/>
    <x v="10"/>
    <n v="0.125"/>
    <n v="0.84929166666666667"/>
    <b v="1"/>
  </r>
  <r>
    <n v="5750"/>
    <n v="2"/>
    <d v="2012-09-09T17:58:16"/>
    <d v="2012-11-08T17:58:00"/>
    <n v="10"/>
    <d v="2012-09-10T12:30:33"/>
    <n v="0"/>
    <n v="12.5"/>
    <n v="13"/>
    <x v="11"/>
    <n v="0.1"/>
    <n v="0.84959999999999969"/>
    <b v="1"/>
  </r>
  <r>
    <n v="5751"/>
    <n v="1"/>
    <d v="2012-09-09T19:17:33"/>
    <d v="2012-11-08T19:17:00"/>
    <n v="12"/>
    <d v="2012-09-10T13:28:10"/>
    <n v="0"/>
    <n v="13.466666666666667"/>
    <n v="13"/>
    <x v="11"/>
    <n v="8.3333333333333329E-2"/>
    <n v="0.56619444444444444"/>
    <b v="1"/>
  </r>
  <r>
    <n v="5752"/>
    <n v="6"/>
    <d v="2012-09-09T20:02:22"/>
    <d v="2012-11-08T20:02:00"/>
    <n v="24"/>
    <d v="2012-09-14T22:00:14"/>
    <n v="0"/>
    <n v="22"/>
    <n v="22"/>
    <x v="9"/>
    <n v="4.1666666666666664E-2"/>
    <n v="0.35218749999999999"/>
    <b v="1"/>
  </r>
  <r>
    <n v="5753"/>
    <n v="1"/>
    <d v="2012-09-09T21:05:06"/>
    <d v="2012-11-08T21:05:00"/>
    <n v="8"/>
    <d v="2012-09-10T06:56:27"/>
    <n v="0"/>
    <n v="6.9333333333333336"/>
    <n v="7"/>
    <x v="18"/>
    <n v="0.125"/>
    <n v="0.84929166666666667"/>
    <b v="1"/>
  </r>
  <r>
    <n v="5754"/>
    <n v="5"/>
    <d v="2012-09-09T23:04:40"/>
    <d v="2012-09-13T04:04:08"/>
    <n v="24"/>
    <s v=""/>
    <n v="0"/>
    <s v="not cancelled"/>
    <s v="not cancelled"/>
    <x v="3"/>
    <n v="4.1666666666666664E-2"/>
    <n v="0.2815833333333333"/>
    <b v="0"/>
  </r>
  <r>
    <n v="5755"/>
    <n v="5"/>
    <d v="2012-09-10T05:50:01"/>
    <d v="2012-11-09T05:50:00"/>
    <n v="24"/>
    <d v="2012-09-14T11:24:59"/>
    <n v="0"/>
    <n v="11.4"/>
    <n v="11"/>
    <x v="14"/>
    <n v="4.1666666666666664E-2"/>
    <n v="0.2815833333333333"/>
    <b v="1"/>
  </r>
  <r>
    <n v="5756"/>
    <n v="8"/>
    <d v="2012-09-10T09:20:02"/>
    <d v="2012-11-09T09:20:00"/>
    <n v="3"/>
    <d v="2012-09-14T15:35:58"/>
    <n v="0"/>
    <n v="15.583333333333334"/>
    <n v="16"/>
    <x v="5"/>
    <n v="0.33333333333333331"/>
    <n v="0.29998222222222221"/>
    <b v="1"/>
  </r>
  <r>
    <n v="5757"/>
    <n v="1"/>
    <d v="2012-09-10T09:28:26"/>
    <d v="2012-11-09T09:28:00"/>
    <n v="8"/>
    <d v="2012-09-11T13:46:48"/>
    <n v="0"/>
    <n v="13.766666666666667"/>
    <n v="14"/>
    <x v="7"/>
    <n v="0.125"/>
    <n v="0.84929166666666667"/>
    <b v="1"/>
  </r>
  <r>
    <n v="5758"/>
    <n v="8"/>
    <d v="2012-09-10T09:37:20"/>
    <d v="2012-11-09T09:37:00"/>
    <n v="3"/>
    <d v="2012-09-13T09:27:00"/>
    <n v="0"/>
    <n v="9.4499999999999993"/>
    <n v="9"/>
    <x v="4"/>
    <n v="0.33333333333333331"/>
    <n v="0.29998222222222221"/>
    <b v="1"/>
  </r>
  <r>
    <n v="5759"/>
    <n v="9"/>
    <d v="2012-09-10T09:46:38"/>
    <d v="2012-11-09T09:46:00"/>
    <n v="5"/>
    <d v="2012-09-13T05:16:12"/>
    <n v="0"/>
    <n v="5.2666666666666666"/>
    <n v="5"/>
    <x v="22"/>
    <n v="0.2"/>
    <n v="5.6740000000000004"/>
    <b v="1"/>
  </r>
  <r>
    <n v="5760"/>
    <n v="3"/>
    <d v="2012-09-10T11:17:36"/>
    <d v="2012-11-09T11:17:00"/>
    <n v="24"/>
    <d v="2012-09-13T15:28:01"/>
    <n v="0"/>
    <n v="15.466666666666667"/>
    <n v="15"/>
    <x v="17"/>
    <n v="4.1666666666666664E-2"/>
    <n v="0.18133000000000002"/>
    <b v="1"/>
  </r>
  <r>
    <n v="5761"/>
    <n v="2"/>
    <d v="2012-09-10T11:55:06"/>
    <d v="2012-11-09T11:55:00"/>
    <n v="10"/>
    <d v="2012-09-11T12:58:00"/>
    <n v="0"/>
    <n v="12.966666666666667"/>
    <n v="13"/>
    <x v="11"/>
    <n v="0.1"/>
    <n v="0.84959999999999969"/>
    <b v="1"/>
  </r>
  <r>
    <n v="5762"/>
    <n v="7"/>
    <d v="2012-09-10T12:41:22"/>
    <d v="2012-11-09T12:41:00"/>
    <n v="24"/>
    <d v="2012-09-30T12:24:03"/>
    <n v="0"/>
    <n v="12.4"/>
    <n v="12"/>
    <x v="8"/>
    <n v="4.1666666666666664E-2"/>
    <n v="1.2958049999999997"/>
    <b v="1"/>
  </r>
  <r>
    <n v="5763"/>
    <n v="7"/>
    <d v="2012-09-10T14:01:59"/>
    <d v="2012-11-09T14:01:00"/>
    <n v="24"/>
    <d v="2012-09-23T18:31:58"/>
    <n v="0"/>
    <n v="18.516666666666666"/>
    <n v="19"/>
    <x v="6"/>
    <n v="4.1666666666666664E-2"/>
    <n v="1.2958049999999997"/>
    <b v="1"/>
  </r>
  <r>
    <n v="5764"/>
    <n v="2"/>
    <d v="2012-09-10T16:45:31"/>
    <d v="2012-09-13T01:45:13"/>
    <n v="10"/>
    <s v=""/>
    <n v="0"/>
    <s v="not cancelled"/>
    <s v="not cancelled"/>
    <x v="3"/>
    <n v="0.1"/>
    <n v="0.84959999999999969"/>
    <b v="0"/>
  </r>
  <r>
    <n v="5765"/>
    <n v="1"/>
    <d v="2012-09-10T17:45:23"/>
    <d v="2012-11-09T17:45:00"/>
    <n v="12"/>
    <d v="2012-09-11T15:56:32"/>
    <n v="0"/>
    <n v="15.933333333333334"/>
    <n v="16"/>
    <x v="5"/>
    <n v="8.3333333333333329E-2"/>
    <n v="0.56619444444444444"/>
    <b v="1"/>
  </r>
  <r>
    <n v="5766"/>
    <n v="8"/>
    <d v="2012-09-10T18:24:10"/>
    <d v="2012-11-09T18:24:00"/>
    <n v="3"/>
    <d v="2012-09-15T13:45:58"/>
    <n v="0"/>
    <n v="13.75"/>
    <n v="14"/>
    <x v="7"/>
    <n v="0.33333333333333331"/>
    <n v="0.29998222222222221"/>
    <b v="1"/>
  </r>
  <r>
    <n v="5767"/>
    <n v="7"/>
    <d v="2012-09-10T19:15:01"/>
    <d v="2012-11-09T19:15:00"/>
    <n v="24"/>
    <d v="2012-10-07T09:39:48"/>
    <n v="1"/>
    <n v="9.65"/>
    <n v="10"/>
    <x v="10"/>
    <n v="4.1666666666666664E-2"/>
    <n v="1.2958049999999997"/>
    <b v="1"/>
  </r>
  <r>
    <n v="5768"/>
    <n v="5"/>
    <d v="2012-09-10T20:33:03"/>
    <d v="2012-09-14T22:32:08"/>
    <n v="24"/>
    <s v=""/>
    <n v="0"/>
    <s v="not cancelled"/>
    <s v="not cancelled"/>
    <x v="3"/>
    <n v="4.1666666666666664E-2"/>
    <n v="0.2815833333333333"/>
    <b v="0"/>
  </r>
  <r>
    <n v="5769"/>
    <n v="1"/>
    <d v="2012-09-10T22:07:34"/>
    <d v="2012-09-14T02:06:57"/>
    <n v="8"/>
    <s v=""/>
    <n v="0"/>
    <s v="not cancelled"/>
    <s v="not cancelled"/>
    <x v="3"/>
    <n v="0.125"/>
    <n v="0.84929166666666667"/>
    <b v="0"/>
  </r>
  <r>
    <n v="5770"/>
    <n v="1"/>
    <d v="2012-09-11T01:05:32"/>
    <d v="2012-11-10T01:05:00"/>
    <n v="12"/>
    <d v="2012-09-12T10:08:00"/>
    <n v="0"/>
    <n v="10.133333333333333"/>
    <n v="10"/>
    <x v="10"/>
    <n v="8.3333333333333329E-2"/>
    <n v="0.56619444444444444"/>
    <b v="1"/>
  </r>
  <r>
    <n v="5771"/>
    <n v="3"/>
    <d v="2012-09-11T03:12:37"/>
    <d v="2012-09-13T15:11:49"/>
    <n v="24"/>
    <s v=""/>
    <n v="0"/>
    <s v="not cancelled"/>
    <s v="not cancelled"/>
    <x v="3"/>
    <n v="4.1666666666666664E-2"/>
    <n v="0.18133000000000002"/>
    <b v="0"/>
  </r>
  <r>
    <n v="5772"/>
    <n v="7"/>
    <d v="2012-09-11T08:18:19"/>
    <d v="2012-11-10T08:18:00"/>
    <n v="24"/>
    <d v="2012-09-18T13:49:42"/>
    <n v="0"/>
    <n v="13.816666666666666"/>
    <n v="14"/>
    <x v="7"/>
    <n v="4.1666666666666664E-2"/>
    <n v="1.2958049999999997"/>
    <b v="1"/>
  </r>
  <r>
    <n v="5773"/>
    <n v="1"/>
    <d v="2012-09-11T09:39:38"/>
    <d v="2012-11-10T09:39:00"/>
    <n v="8"/>
    <d v="2012-09-11T12:43:14"/>
    <n v="0"/>
    <n v="12.716666666666667"/>
    <n v="13"/>
    <x v="11"/>
    <n v="0.125"/>
    <n v="0.84929166666666667"/>
    <b v="1"/>
  </r>
  <r>
    <n v="5774"/>
    <n v="5"/>
    <d v="2012-09-11T09:52:26"/>
    <d v="2012-09-13T16:51:59"/>
    <n v="24"/>
    <s v=""/>
    <n v="0"/>
    <s v="not cancelled"/>
    <s v="not cancelled"/>
    <x v="3"/>
    <n v="4.1666666666666664E-2"/>
    <n v="0.2815833333333333"/>
    <b v="0"/>
  </r>
  <r>
    <n v="5775"/>
    <n v="5"/>
    <d v="2012-09-11T09:24:09"/>
    <d v="2012-11-10T09:24:00"/>
    <n v="24"/>
    <d v="2012-09-13T05:42:04"/>
    <n v="0"/>
    <n v="5.7"/>
    <n v="6"/>
    <x v="21"/>
    <n v="4.1666666666666664E-2"/>
    <n v="0.2815833333333333"/>
    <b v="1"/>
  </r>
  <r>
    <n v="5776"/>
    <n v="1"/>
    <d v="2012-09-11T11:00:20"/>
    <d v="2012-11-10T11:00:00"/>
    <n v="8"/>
    <d v="2012-09-12T10:30:00"/>
    <n v="0"/>
    <n v="10.5"/>
    <n v="11"/>
    <x v="14"/>
    <n v="0.125"/>
    <n v="0.84929166666666667"/>
    <b v="1"/>
  </r>
  <r>
    <n v="5777"/>
    <n v="1"/>
    <d v="2012-09-11T11:07:56"/>
    <d v="2012-11-10T11:07:00"/>
    <n v="12"/>
    <d v="2012-09-12T06:33:15"/>
    <n v="0"/>
    <n v="6.55"/>
    <n v="7"/>
    <x v="18"/>
    <n v="8.3333333333333329E-2"/>
    <n v="0.56619444444444444"/>
    <b v="1"/>
  </r>
  <r>
    <n v="5778"/>
    <n v="1"/>
    <d v="2012-09-11T11:56:56"/>
    <d v="2012-11-10T11:56:00"/>
    <n v="12"/>
    <d v="2012-09-12T17:36:33"/>
    <n v="0"/>
    <n v="17.600000000000001"/>
    <n v="18"/>
    <x v="1"/>
    <n v="8.3333333333333329E-2"/>
    <n v="0.56619444444444444"/>
    <b v="1"/>
  </r>
  <r>
    <n v="5779"/>
    <n v="6"/>
    <d v="2012-09-11T14:15:51"/>
    <d v="2012-11-10T14:15:00"/>
    <n v="24"/>
    <d v="2012-09-18T07:29:54"/>
    <n v="0"/>
    <n v="7.4833333333333334"/>
    <n v="7"/>
    <x v="18"/>
    <n v="4.1666666666666664E-2"/>
    <n v="0.35218749999999999"/>
    <b v="1"/>
  </r>
  <r>
    <n v="5780"/>
    <n v="4"/>
    <d v="2012-09-11T16:56:51"/>
    <d v="2012-11-10T16:56:00"/>
    <n v="12"/>
    <d v="2012-09-14T14:13:09"/>
    <n v="0"/>
    <n v="14.216666666666667"/>
    <n v="14"/>
    <x v="7"/>
    <n v="8.3333333333333329E-2"/>
    <n v="1.448055119047619"/>
    <b v="1"/>
  </r>
  <r>
    <n v="5781"/>
    <n v="2"/>
    <d v="2012-09-11T16:14:50"/>
    <d v="2012-11-10T16:14:00"/>
    <n v="10"/>
    <d v="2012-09-12T07:35:06"/>
    <n v="0"/>
    <n v="7.583333333333333"/>
    <n v="8"/>
    <x v="13"/>
    <n v="0.1"/>
    <n v="0.84959999999999969"/>
    <b v="1"/>
  </r>
  <r>
    <n v="5782"/>
    <n v="6"/>
    <d v="2012-09-11T16:18:15"/>
    <d v="2012-09-16T01:17:35"/>
    <n v="24"/>
    <s v=""/>
    <n v="1"/>
    <s v="not cancelled"/>
    <s v="not cancelled"/>
    <x v="3"/>
    <n v="4.1666666666666664E-2"/>
    <n v="0.35218749999999999"/>
    <b v="0"/>
  </r>
  <r>
    <n v="5783"/>
    <n v="1"/>
    <d v="2012-09-11T16:22:33"/>
    <d v="2012-11-10T16:22:00"/>
    <n v="12"/>
    <d v="2012-09-12T13:04:54"/>
    <n v="0"/>
    <n v="13.066666666666666"/>
    <n v="13"/>
    <x v="11"/>
    <n v="8.3333333333333329E-2"/>
    <n v="0.56619444444444444"/>
    <b v="1"/>
  </r>
  <r>
    <n v="5784"/>
    <n v="2"/>
    <d v="2012-09-11T16:28:45"/>
    <d v="2012-11-10T16:28:00"/>
    <n v="10"/>
    <d v="2012-09-13T15:22:29"/>
    <n v="0"/>
    <n v="15.366666666666667"/>
    <n v="15"/>
    <x v="17"/>
    <n v="0.1"/>
    <n v="0.84959999999999969"/>
    <b v="1"/>
  </r>
  <r>
    <n v="5785"/>
    <n v="4"/>
    <d v="2012-09-11T16:17:15"/>
    <d v="2012-11-10T16:17:00"/>
    <n v="12"/>
    <d v="2012-09-14T15:41:39"/>
    <n v="0"/>
    <n v="15.683333333333334"/>
    <n v="16"/>
    <x v="5"/>
    <n v="8.3333333333333329E-2"/>
    <n v="1.448055119047619"/>
    <b v="1"/>
  </r>
  <r>
    <n v="5786"/>
    <n v="8"/>
    <d v="2012-09-11T18:44:16"/>
    <d v="2012-11-10T18:44:00"/>
    <n v="3"/>
    <d v="2012-09-16T11:27:10"/>
    <n v="0"/>
    <n v="11.45"/>
    <n v="11"/>
    <x v="14"/>
    <n v="0.33333333333333331"/>
    <n v="0.29998222222222221"/>
    <b v="1"/>
  </r>
  <r>
    <n v="5787"/>
    <n v="1"/>
    <d v="2012-09-11T18:32:48"/>
    <d v="2012-09-14T15:31:52"/>
    <n v="8"/>
    <s v=""/>
    <n v="0"/>
    <s v="not cancelled"/>
    <s v="not cancelled"/>
    <x v="3"/>
    <n v="0.125"/>
    <n v="0.84929166666666667"/>
    <b v="0"/>
  </r>
  <r>
    <n v="5788"/>
    <n v="5"/>
    <d v="2012-09-11T18:41:38"/>
    <d v="2012-11-10T18:41:00"/>
    <n v="24"/>
    <d v="2012-09-14T21:52:30"/>
    <n v="0"/>
    <n v="21.866666666666667"/>
    <n v="22"/>
    <x v="9"/>
    <n v="4.1666666666666664E-2"/>
    <n v="0.2815833333333333"/>
    <b v="1"/>
  </r>
  <r>
    <n v="5789"/>
    <n v="1"/>
    <d v="2012-09-11T20:48:52"/>
    <d v="2012-11-10T20:48:00"/>
    <n v="8"/>
    <d v="2012-09-12T13:10:43"/>
    <n v="0"/>
    <n v="13.166666666666666"/>
    <n v="13"/>
    <x v="11"/>
    <n v="0.125"/>
    <n v="0.84929166666666667"/>
    <b v="1"/>
  </r>
  <r>
    <n v="5790"/>
    <n v="11"/>
    <d v="2012-09-11T21:19:01"/>
    <d v="2012-11-10T21:19:00"/>
    <n v="1"/>
    <d v="2012-09-18T17:48:06"/>
    <n v="2"/>
    <n v="17.8"/>
    <n v="18"/>
    <x v="1"/>
    <n v="1"/>
    <n v="1"/>
    <b v="1"/>
  </r>
  <r>
    <n v="5791"/>
    <n v="5"/>
    <d v="2012-09-11T22:24:06"/>
    <d v="2012-11-10T22:24:00"/>
    <n v="24"/>
    <d v="2012-09-12T19:26:07"/>
    <n v="0"/>
    <n v="19.433333333333334"/>
    <n v="19"/>
    <x v="6"/>
    <n v="4.1666666666666664E-2"/>
    <n v="0.2815833333333333"/>
    <b v="1"/>
  </r>
  <r>
    <n v="5792"/>
    <n v="1"/>
    <d v="2012-09-12T00:57:38"/>
    <d v="2012-11-11T00:57:00"/>
    <n v="12"/>
    <d v="2012-09-12T12:22:44"/>
    <n v="0"/>
    <n v="12.366666666666667"/>
    <n v="12"/>
    <x v="8"/>
    <n v="8.3333333333333329E-2"/>
    <n v="0.56619444444444444"/>
    <b v="1"/>
  </r>
  <r>
    <n v="5793"/>
    <n v="7"/>
    <d v="2012-09-12T01:39:33"/>
    <d v="2012-11-11T01:39:00"/>
    <n v="24"/>
    <d v="2012-09-17T12:40:03"/>
    <n v="0"/>
    <n v="12.666666666666666"/>
    <n v="13"/>
    <x v="11"/>
    <n v="4.1666666666666664E-2"/>
    <n v="1.2958049999999997"/>
    <b v="1"/>
  </r>
  <r>
    <n v="5794"/>
    <n v="1"/>
    <d v="2012-09-12T07:31:43"/>
    <d v="2012-11-11T07:31:00"/>
    <n v="12"/>
    <d v="2012-09-12T21:02:29"/>
    <n v="0"/>
    <n v="21.033333333333335"/>
    <n v="21"/>
    <x v="12"/>
    <n v="8.3333333333333329E-2"/>
    <n v="0.56619444444444444"/>
    <b v="1"/>
  </r>
  <r>
    <n v="5795"/>
    <n v="1"/>
    <d v="2012-09-12T08:05:05"/>
    <d v="2012-11-11T08:05:00"/>
    <n v="8"/>
    <d v="2012-09-13T08:30:13"/>
    <n v="0"/>
    <n v="8.5"/>
    <n v="9"/>
    <x v="4"/>
    <n v="0.125"/>
    <n v="0.84929166666666667"/>
    <b v="1"/>
  </r>
  <r>
    <n v="5796"/>
    <n v="1"/>
    <d v="2012-09-12T09:49:14"/>
    <d v="2012-11-11T09:49:00"/>
    <n v="8"/>
    <d v="2012-09-12T13:09:46"/>
    <n v="0"/>
    <n v="13.15"/>
    <n v="13"/>
    <x v="11"/>
    <n v="0.125"/>
    <n v="0.84929166666666667"/>
    <b v="1"/>
  </r>
  <r>
    <n v="5797"/>
    <n v="8"/>
    <d v="2012-09-12T09:02:48"/>
    <d v="2012-11-11T09:02:00"/>
    <n v="3"/>
    <d v="2012-09-15T10:35:51"/>
    <n v="0"/>
    <n v="10.583333333333334"/>
    <n v="11"/>
    <x v="14"/>
    <n v="0.33333333333333331"/>
    <n v="0.29998222222222221"/>
    <b v="1"/>
  </r>
  <r>
    <n v="5798"/>
    <n v="5"/>
    <d v="2012-09-12T10:20:59"/>
    <d v="2012-11-11T10:20:00"/>
    <n v="24"/>
    <d v="2012-09-16T10:28:19"/>
    <n v="0"/>
    <n v="10.466666666666667"/>
    <n v="10"/>
    <x v="10"/>
    <n v="4.1666666666666664E-2"/>
    <n v="0.2815833333333333"/>
    <b v="1"/>
  </r>
  <r>
    <n v="5799"/>
    <n v="6"/>
    <d v="2012-09-12T10:07:01"/>
    <d v="2012-09-14T11:06:32"/>
    <n v="24"/>
    <s v=""/>
    <n v="0"/>
    <s v="not cancelled"/>
    <s v="not cancelled"/>
    <x v="3"/>
    <n v="4.1666666666666664E-2"/>
    <n v="0.35218749999999999"/>
    <b v="0"/>
  </r>
  <r>
    <n v="5800"/>
    <n v="3"/>
    <d v="2012-09-12T10:34:01"/>
    <d v="2012-11-11T10:34:00"/>
    <n v="24"/>
    <d v="2012-09-14T10:34:16"/>
    <n v="0"/>
    <n v="10.566666666666666"/>
    <n v="11"/>
    <x v="14"/>
    <n v="4.1666666666666664E-2"/>
    <n v="0.18133000000000002"/>
    <b v="1"/>
  </r>
  <r>
    <n v="5801"/>
    <n v="5"/>
    <d v="2012-09-12T11:15:03"/>
    <d v="2012-11-11T11:15:00"/>
    <n v="24"/>
    <d v="2012-09-16T10:18:25"/>
    <n v="0"/>
    <n v="10.3"/>
    <n v="10"/>
    <x v="10"/>
    <n v="4.1666666666666664E-2"/>
    <n v="0.2815833333333333"/>
    <b v="1"/>
  </r>
  <r>
    <n v="5802"/>
    <n v="5"/>
    <d v="2012-09-12T11:13:55"/>
    <d v="2012-11-11T11:13:00"/>
    <n v="24"/>
    <d v="2012-09-16T09:10:18"/>
    <n v="0"/>
    <n v="9.1666666666666661"/>
    <n v="9"/>
    <x v="4"/>
    <n v="4.1666666666666664E-2"/>
    <n v="0.2815833333333333"/>
    <b v="1"/>
  </r>
  <r>
    <n v="5803"/>
    <n v="1"/>
    <d v="2012-09-12T12:49:19"/>
    <d v="2012-11-11T12:49:00"/>
    <n v="8"/>
    <d v="2012-09-13T17:36:00"/>
    <n v="0"/>
    <n v="17.600000000000001"/>
    <n v="18"/>
    <x v="1"/>
    <n v="0.125"/>
    <n v="0.84929166666666667"/>
    <b v="1"/>
  </r>
  <r>
    <n v="5804"/>
    <n v="1"/>
    <d v="2012-09-12T12:10:41"/>
    <d v="2012-11-11T12:10:00"/>
    <n v="12"/>
    <d v="2012-09-13T18:03:07"/>
    <n v="0"/>
    <n v="18.05"/>
    <n v="18"/>
    <x v="1"/>
    <n v="8.3333333333333329E-2"/>
    <n v="0.56619444444444444"/>
    <b v="1"/>
  </r>
  <r>
    <n v="5805"/>
    <n v="2"/>
    <d v="2012-09-12T12:25:09"/>
    <d v="2012-11-11T12:25:00"/>
    <n v="10"/>
    <d v="2012-09-13T17:54:26"/>
    <n v="0"/>
    <n v="17.899999999999999"/>
    <n v="18"/>
    <x v="1"/>
    <n v="0.1"/>
    <n v="0.84959999999999969"/>
    <b v="1"/>
  </r>
  <r>
    <n v="5806"/>
    <n v="1"/>
    <d v="2012-09-12T12:34:47"/>
    <d v="2012-11-11T12:34:00"/>
    <n v="8"/>
    <d v="2012-09-12T14:21:26"/>
    <n v="0"/>
    <n v="14.35"/>
    <n v="14"/>
    <x v="7"/>
    <n v="0.125"/>
    <n v="0.84929166666666667"/>
    <b v="1"/>
  </r>
  <r>
    <n v="5807"/>
    <n v="1"/>
    <d v="2012-09-12T13:00:57"/>
    <d v="2012-09-16T18:59:57"/>
    <n v="8"/>
    <s v=""/>
    <n v="0"/>
    <s v="not cancelled"/>
    <s v="not cancelled"/>
    <x v="3"/>
    <n v="0.125"/>
    <n v="0.84929166666666667"/>
    <b v="0"/>
  </r>
  <r>
    <n v="5808"/>
    <n v="1"/>
    <d v="2012-09-12T14:46:48"/>
    <d v="2012-11-11T14:46:00"/>
    <n v="8"/>
    <d v="2012-09-12T18:39:49"/>
    <n v="0"/>
    <n v="18.649999999999999"/>
    <n v="19"/>
    <x v="6"/>
    <n v="0.125"/>
    <n v="0.84929166666666667"/>
    <b v="1"/>
  </r>
  <r>
    <n v="5809"/>
    <n v="4"/>
    <d v="2012-09-12T15:56:04"/>
    <d v="2012-11-11T15:56:00"/>
    <n v="12"/>
    <d v="2012-09-15T07:57:00"/>
    <n v="0"/>
    <n v="7.95"/>
    <n v="8"/>
    <x v="13"/>
    <n v="8.3333333333333329E-2"/>
    <n v="1.448055119047619"/>
    <b v="1"/>
  </r>
  <r>
    <n v="5810"/>
    <n v="1"/>
    <d v="2012-09-12T15:06:21"/>
    <d v="2012-11-11T15:06:00"/>
    <n v="12"/>
    <d v="2012-09-13T09:26:01"/>
    <n v="0"/>
    <n v="9.4333333333333336"/>
    <n v="9"/>
    <x v="4"/>
    <n v="8.3333333333333329E-2"/>
    <n v="0.56619444444444444"/>
    <b v="1"/>
  </r>
  <r>
    <n v="5811"/>
    <n v="1"/>
    <d v="2012-09-12T16:28:07"/>
    <d v="2012-09-15T02:27:09"/>
    <n v="8"/>
    <s v=""/>
    <n v="0"/>
    <s v="not cancelled"/>
    <s v="not cancelled"/>
    <x v="3"/>
    <n v="0.125"/>
    <n v="0.84929166666666667"/>
    <b v="0"/>
  </r>
  <r>
    <n v="5812"/>
    <n v="5"/>
    <d v="2012-09-12T16:55:12"/>
    <d v="2012-11-11T16:55:00"/>
    <n v="24"/>
    <d v="2012-09-17T11:31:54"/>
    <n v="0"/>
    <n v="11.516666666666667"/>
    <n v="12"/>
    <x v="8"/>
    <n v="4.1666666666666664E-2"/>
    <n v="0.2815833333333333"/>
    <b v="1"/>
  </r>
  <r>
    <n v="5813"/>
    <n v="7"/>
    <d v="2012-09-12T17:04:19"/>
    <d v="2012-11-11T17:04:00"/>
    <n v="24"/>
    <d v="2012-09-28T15:55:11"/>
    <n v="0"/>
    <n v="15.916666666666666"/>
    <n v="16"/>
    <x v="5"/>
    <n v="4.1666666666666664E-2"/>
    <n v="1.2958049999999997"/>
    <b v="1"/>
  </r>
  <r>
    <n v="5814"/>
    <n v="1"/>
    <d v="2012-09-12T18:14:44"/>
    <d v="2012-09-14T19:14:23"/>
    <n v="8"/>
    <s v=""/>
    <n v="0"/>
    <s v="not cancelled"/>
    <s v="not cancelled"/>
    <x v="3"/>
    <n v="0.125"/>
    <n v="0.84929166666666667"/>
    <b v="0"/>
  </r>
  <r>
    <n v="5815"/>
    <n v="8"/>
    <d v="2012-09-12T18:54:16"/>
    <d v="2012-11-11T18:54:00"/>
    <n v="3"/>
    <d v="2012-09-17T12:05:52"/>
    <n v="1"/>
    <n v="12.083333333333334"/>
    <n v="12"/>
    <x v="8"/>
    <n v="0.33333333333333331"/>
    <n v="0.29998222222222221"/>
    <b v="1"/>
  </r>
  <r>
    <n v="5816"/>
    <n v="8"/>
    <d v="2012-09-12T18:06:05"/>
    <d v="2012-11-11T18:06:00"/>
    <n v="3"/>
    <d v="2012-09-19T13:56:28"/>
    <n v="0"/>
    <n v="13.933333333333334"/>
    <n v="14"/>
    <x v="7"/>
    <n v="0.33333333333333331"/>
    <n v="0.29998222222222221"/>
    <b v="1"/>
  </r>
  <r>
    <n v="5817"/>
    <n v="11"/>
    <d v="2012-09-12T21:28:49"/>
    <d v="2012-11-11T21:28:00"/>
    <n v="1"/>
    <d v="2012-09-19T18:08:26"/>
    <n v="3"/>
    <n v="18.133333333333333"/>
    <n v="18"/>
    <x v="1"/>
    <n v="1"/>
    <n v="1"/>
    <b v="1"/>
  </r>
  <r>
    <n v="5818"/>
    <n v="6"/>
    <d v="2012-09-12T22:48:34"/>
    <d v="2012-11-11T22:48:00"/>
    <n v="24"/>
    <d v="2012-09-16T14:28:03"/>
    <n v="0"/>
    <n v="14.466666666666667"/>
    <n v="14"/>
    <x v="7"/>
    <n v="4.1666666666666664E-2"/>
    <n v="0.35218749999999999"/>
    <b v="1"/>
  </r>
  <r>
    <n v="5819"/>
    <n v="7"/>
    <d v="2012-09-13T01:23:48"/>
    <d v="2012-09-15T13:23:00"/>
    <n v="24"/>
    <s v=""/>
    <n v="0"/>
    <s v="not cancelled"/>
    <s v="not cancelled"/>
    <x v="3"/>
    <n v="4.1666666666666664E-2"/>
    <n v="1.2958049999999997"/>
    <b v="0"/>
  </r>
  <r>
    <n v="5820"/>
    <n v="1"/>
    <d v="2012-09-13T03:10:32"/>
    <d v="2012-09-15T23:09:55"/>
    <n v="8"/>
    <s v=""/>
    <n v="0"/>
    <s v="not cancelled"/>
    <s v="not cancelled"/>
    <x v="3"/>
    <n v="0.125"/>
    <n v="0.84929166666666667"/>
    <b v="0"/>
  </r>
  <r>
    <n v="5821"/>
    <n v="2"/>
    <d v="2012-09-13T07:30:02"/>
    <d v="2012-11-12T07:30:00"/>
    <n v="10"/>
    <d v="2012-09-15T16:35:32"/>
    <n v="0"/>
    <n v="16.583333333333332"/>
    <n v="17"/>
    <x v="20"/>
    <n v="0.1"/>
    <n v="0.84959999999999969"/>
    <b v="1"/>
  </r>
  <r>
    <n v="5822"/>
    <n v="1"/>
    <d v="2012-09-13T12:43:14"/>
    <d v="2012-11-12T12:43:00"/>
    <n v="12"/>
    <d v="2012-09-14T15:20:13"/>
    <n v="0"/>
    <n v="15.333333333333334"/>
    <n v="15"/>
    <x v="17"/>
    <n v="8.3333333333333329E-2"/>
    <n v="0.56619444444444444"/>
    <b v="1"/>
  </r>
  <r>
    <n v="5823"/>
    <n v="1"/>
    <d v="2012-09-13T12:23:04"/>
    <d v="2012-11-12T12:23:00"/>
    <n v="8"/>
    <d v="2012-09-14T15:53:22"/>
    <n v="0"/>
    <n v="15.883333333333333"/>
    <n v="16"/>
    <x v="5"/>
    <n v="0.125"/>
    <n v="0.84929166666666667"/>
    <b v="1"/>
  </r>
  <r>
    <n v="5824"/>
    <n v="11"/>
    <d v="2012-09-13T14:52:19"/>
    <d v="2012-09-17T09:51:51"/>
    <n v="1"/>
    <s v=""/>
    <n v="2"/>
    <s v="not cancelled"/>
    <s v="not cancelled"/>
    <x v="3"/>
    <n v="1"/>
    <n v="1"/>
    <b v="0"/>
  </r>
  <r>
    <n v="5825"/>
    <n v="1"/>
    <d v="2012-09-13T15:36:49"/>
    <d v="2012-11-12T15:36:00"/>
    <n v="8"/>
    <d v="2012-09-13T17:41:27"/>
    <n v="0"/>
    <n v="17.683333333333334"/>
    <n v="18"/>
    <x v="1"/>
    <n v="0.125"/>
    <n v="0.84929166666666667"/>
    <b v="1"/>
  </r>
  <r>
    <n v="5826"/>
    <n v="1"/>
    <d v="2012-09-13T16:46:07"/>
    <d v="2012-11-12T16:46:00"/>
    <n v="12"/>
    <d v="2012-09-14T09:48:10"/>
    <n v="0"/>
    <n v="9.8000000000000007"/>
    <n v="10"/>
    <x v="10"/>
    <n v="8.3333333333333329E-2"/>
    <n v="0.56619444444444444"/>
    <b v="1"/>
  </r>
  <r>
    <n v="5827"/>
    <n v="2"/>
    <d v="2012-09-13T17:43:59"/>
    <d v="2012-11-12T17:43:00"/>
    <n v="10"/>
    <d v="2012-09-14T11:00:32"/>
    <n v="0"/>
    <n v="11"/>
    <n v="11"/>
    <x v="14"/>
    <n v="0.1"/>
    <n v="0.84959999999999969"/>
    <b v="1"/>
  </r>
  <r>
    <n v="5828"/>
    <n v="2"/>
    <d v="2012-09-13T18:42:14"/>
    <d v="2012-11-12T18:42:00"/>
    <n v="10"/>
    <d v="2012-09-14T06:49:24"/>
    <n v="0"/>
    <n v="6.8166666666666664"/>
    <n v="7"/>
    <x v="18"/>
    <n v="0.1"/>
    <n v="0.84959999999999969"/>
    <b v="1"/>
  </r>
  <r>
    <n v="5829"/>
    <n v="2"/>
    <d v="2012-09-13T19:36:43"/>
    <d v="2012-11-12T19:36:00"/>
    <n v="10"/>
    <d v="2012-09-14T08:55:35"/>
    <n v="0"/>
    <n v="8.9166666666666661"/>
    <n v="9"/>
    <x v="4"/>
    <n v="0.1"/>
    <n v="0.84959999999999969"/>
    <b v="1"/>
  </r>
  <r>
    <n v="5830"/>
    <n v="4"/>
    <d v="2012-09-13T19:04:24"/>
    <d v="2012-11-12T19:04:00"/>
    <n v="12"/>
    <d v="2012-09-17T13:18:46"/>
    <n v="0"/>
    <n v="13.3"/>
    <n v="13"/>
    <x v="11"/>
    <n v="8.3333333333333329E-2"/>
    <n v="1.448055119047619"/>
    <b v="1"/>
  </r>
  <r>
    <n v="5831"/>
    <n v="6"/>
    <d v="2012-09-13T20:18:33"/>
    <d v="2012-11-12T20:18:00"/>
    <n v="24"/>
    <d v="2012-09-18T20:45:26"/>
    <n v="0"/>
    <n v="20.75"/>
    <n v="21"/>
    <x v="12"/>
    <n v="4.1666666666666664E-2"/>
    <n v="0.35218749999999999"/>
    <b v="1"/>
  </r>
  <r>
    <n v="5832"/>
    <n v="1"/>
    <d v="2012-09-13T20:34:08"/>
    <d v="2012-11-12T20:34:00"/>
    <n v="12"/>
    <d v="2012-09-14T08:16:17"/>
    <n v="0"/>
    <n v="8.2666666666666675"/>
    <n v="8"/>
    <x v="13"/>
    <n v="8.3333333333333329E-2"/>
    <n v="0.56619444444444444"/>
    <b v="1"/>
  </r>
  <r>
    <n v="5833"/>
    <n v="1"/>
    <d v="2012-09-13T20:03:21"/>
    <d v="2012-11-12T20:03:00"/>
    <n v="12"/>
    <d v="2012-09-15T23:50:54"/>
    <n v="0"/>
    <n v="23.833333333333332"/>
    <n v="24"/>
    <x v="2"/>
    <n v="8.3333333333333329E-2"/>
    <n v="0.56619444444444444"/>
    <b v="1"/>
  </r>
  <r>
    <n v="5834"/>
    <n v="1"/>
    <d v="2012-09-13T20:10:05"/>
    <d v="2012-09-16T14:09:49"/>
    <n v="12"/>
    <s v=""/>
    <n v="0"/>
    <s v="not cancelled"/>
    <s v="not cancelled"/>
    <x v="3"/>
    <n v="8.3333333333333329E-2"/>
    <n v="0.56619444444444444"/>
    <b v="0"/>
  </r>
  <r>
    <n v="5835"/>
    <n v="6"/>
    <d v="2012-09-13T20:11:34"/>
    <d v="2012-11-12T20:11:00"/>
    <n v="24"/>
    <d v="2012-09-20T11:37:13"/>
    <n v="0"/>
    <n v="11.616666666666667"/>
    <n v="12"/>
    <x v="8"/>
    <n v="4.1666666666666664E-2"/>
    <n v="0.35218749999999999"/>
    <b v="1"/>
  </r>
  <r>
    <n v="5836"/>
    <n v="6"/>
    <d v="2012-09-13T20:18:00"/>
    <d v="2012-11-12T20:18:00"/>
    <n v="24"/>
    <d v="2012-09-26T12:21:57"/>
    <n v="0"/>
    <n v="12.35"/>
    <n v="12"/>
    <x v="8"/>
    <n v="4.1666666666666664E-2"/>
    <n v="0.35218749999999999"/>
    <b v="1"/>
  </r>
  <r>
    <n v="5837"/>
    <n v="6"/>
    <d v="2012-09-13T22:46:12"/>
    <d v="2012-11-12T22:46:00"/>
    <n v="24"/>
    <d v="2012-09-16T11:52:58"/>
    <n v="0"/>
    <n v="11.866666666666667"/>
    <n v="12"/>
    <x v="8"/>
    <n v="4.1666666666666664E-2"/>
    <n v="0.35218749999999999"/>
    <b v="1"/>
  </r>
  <r>
    <n v="5838"/>
    <n v="5"/>
    <d v="2012-09-13T23:08:59"/>
    <d v="2012-09-18T14:08:25"/>
    <n v="24"/>
    <s v=""/>
    <n v="0"/>
    <s v="not cancelled"/>
    <s v="not cancelled"/>
    <x v="3"/>
    <n v="4.1666666666666664E-2"/>
    <n v="0.2815833333333333"/>
    <b v="0"/>
  </r>
  <r>
    <n v="5839"/>
    <n v="3"/>
    <d v="2012-09-14T00:37:39"/>
    <d v="2012-11-13T00:37:00"/>
    <n v="24"/>
    <d v="2012-09-16T12:47:03"/>
    <n v="0"/>
    <n v="12.783333333333333"/>
    <n v="13"/>
    <x v="11"/>
    <n v="4.1666666666666664E-2"/>
    <n v="0.18133000000000002"/>
    <b v="1"/>
  </r>
  <r>
    <n v="5840"/>
    <n v="3"/>
    <d v="2012-09-14T00:47:40"/>
    <d v="2012-09-16T14:47:29"/>
    <n v="24"/>
    <s v=""/>
    <n v="0"/>
    <s v="not cancelled"/>
    <s v="not cancelled"/>
    <x v="3"/>
    <n v="4.1666666666666664E-2"/>
    <n v="0.18133000000000002"/>
    <b v="0"/>
  </r>
  <r>
    <n v="5841"/>
    <n v="1"/>
    <d v="2012-09-14T05:17:10"/>
    <d v="2012-09-16T21:17:08"/>
    <n v="8"/>
    <s v=""/>
    <n v="0"/>
    <s v="not cancelled"/>
    <s v="not cancelled"/>
    <x v="3"/>
    <n v="0.125"/>
    <n v="0.84929166666666667"/>
    <b v="0"/>
  </r>
  <r>
    <n v="5842"/>
    <n v="8"/>
    <d v="2012-09-14T09:07:47"/>
    <d v="2012-09-17T05:07:33"/>
    <n v="3"/>
    <s v=""/>
    <n v="0"/>
    <s v="not cancelled"/>
    <s v="not cancelled"/>
    <x v="3"/>
    <n v="0.33333333333333331"/>
    <n v="0.29998222222222221"/>
    <b v="0"/>
  </r>
  <r>
    <n v="5843"/>
    <n v="1"/>
    <d v="2012-09-14T09:01:19"/>
    <d v="2012-11-13T09:01:00"/>
    <n v="8"/>
    <d v="2012-09-15T08:29:22"/>
    <n v="0"/>
    <n v="8.4833333333333325"/>
    <n v="8"/>
    <x v="13"/>
    <n v="0.125"/>
    <n v="0.84929166666666667"/>
    <b v="1"/>
  </r>
  <r>
    <n v="5844"/>
    <n v="1"/>
    <d v="2012-09-14T10:07:48"/>
    <d v="2012-11-13T10:07:00"/>
    <n v="8"/>
    <d v="2012-09-15T15:58:22"/>
    <n v="0"/>
    <n v="15.966666666666667"/>
    <n v="16"/>
    <x v="5"/>
    <n v="0.125"/>
    <n v="0.84929166666666667"/>
    <b v="1"/>
  </r>
  <r>
    <n v="5845"/>
    <n v="3"/>
    <d v="2012-09-14T10:18:47"/>
    <d v="2012-11-13T10:18:00"/>
    <n v="24"/>
    <d v="2012-09-17T15:47:40"/>
    <n v="0"/>
    <n v="15.783333333333333"/>
    <n v="16"/>
    <x v="5"/>
    <n v="4.1666666666666664E-2"/>
    <n v="0.18133000000000002"/>
    <b v="1"/>
  </r>
  <r>
    <n v="5846"/>
    <n v="6"/>
    <d v="2012-09-14T10:06:48"/>
    <d v="2012-09-16T19:05:54"/>
    <n v="24"/>
    <s v=""/>
    <n v="0"/>
    <s v="not cancelled"/>
    <s v="not cancelled"/>
    <x v="3"/>
    <n v="4.1666666666666664E-2"/>
    <n v="0.35218749999999999"/>
    <b v="0"/>
  </r>
  <r>
    <n v="5847"/>
    <n v="1"/>
    <d v="2012-09-14T11:32:19"/>
    <d v="2012-09-19T08:32:15"/>
    <n v="8"/>
    <s v=""/>
    <n v="0"/>
    <s v="not cancelled"/>
    <s v="not cancelled"/>
    <x v="3"/>
    <n v="0.125"/>
    <n v="0.84929166666666667"/>
    <b v="0"/>
  </r>
  <r>
    <n v="5848"/>
    <n v="1"/>
    <d v="2012-09-14T11:34:46"/>
    <d v="2012-11-13T11:34:00"/>
    <n v="12"/>
    <d v="2012-09-15T00:00:20"/>
    <n v="0"/>
    <n v="0"/>
    <n v="0"/>
    <x v="2"/>
    <n v="8.3333333333333329E-2"/>
    <n v="0.56619444444444444"/>
    <b v="1"/>
  </r>
  <r>
    <n v="5849"/>
    <n v="8"/>
    <d v="2012-09-14T11:05:41"/>
    <d v="2012-11-13T11:05:00"/>
    <n v="3"/>
    <d v="2012-09-21T10:12:21"/>
    <n v="0"/>
    <n v="10.199999999999999"/>
    <n v="10"/>
    <x v="10"/>
    <n v="0.33333333333333331"/>
    <n v="0.29998222222222221"/>
    <b v="1"/>
  </r>
  <r>
    <n v="5850"/>
    <n v="3"/>
    <d v="2012-09-14T11:35:13"/>
    <d v="2012-11-13T11:35:00"/>
    <n v="24"/>
    <d v="2012-09-16T12:50:05"/>
    <n v="0"/>
    <n v="12.833333333333334"/>
    <n v="13"/>
    <x v="11"/>
    <n v="4.1666666666666664E-2"/>
    <n v="0.18133000000000002"/>
    <b v="1"/>
  </r>
  <r>
    <n v="5851"/>
    <n v="7"/>
    <d v="2012-09-14T12:27:33"/>
    <d v="2012-11-13T12:27:00"/>
    <n v="24"/>
    <d v="2012-10-11T12:12:13"/>
    <n v="0"/>
    <n v="12.2"/>
    <n v="12"/>
    <x v="8"/>
    <n v="4.1666666666666664E-2"/>
    <n v="1.2958049999999997"/>
    <b v="1"/>
  </r>
  <r>
    <n v="5852"/>
    <n v="1"/>
    <d v="2012-09-14T14:25:57"/>
    <d v="2012-11-13T14:25:00"/>
    <n v="8"/>
    <d v="2012-09-15T15:39:38"/>
    <n v="0"/>
    <n v="15.65"/>
    <n v="16"/>
    <x v="5"/>
    <n v="0.125"/>
    <n v="0.84929166666666667"/>
    <b v="1"/>
  </r>
  <r>
    <n v="5853"/>
    <n v="1"/>
    <d v="2012-09-14T14:35:07"/>
    <d v="2012-11-13T14:35:00"/>
    <n v="12"/>
    <d v="2012-09-15T15:22:06"/>
    <n v="0"/>
    <n v="15.366666666666667"/>
    <n v="15"/>
    <x v="17"/>
    <n v="8.3333333333333329E-2"/>
    <n v="0.56619444444444444"/>
    <b v="1"/>
  </r>
  <r>
    <n v="5854"/>
    <n v="1"/>
    <d v="2012-09-14T15:57:23"/>
    <d v="2012-11-13T15:57:00"/>
    <n v="8"/>
    <d v="2012-09-16T00:27:58"/>
    <n v="0"/>
    <n v="0.45"/>
    <n v="0"/>
    <x v="2"/>
    <n v="0.125"/>
    <n v="0.84929166666666667"/>
    <b v="1"/>
  </r>
  <r>
    <n v="5855"/>
    <n v="1"/>
    <d v="2012-09-14T19:50:11"/>
    <d v="2012-11-13T19:50:00"/>
    <n v="12"/>
    <d v="2012-09-15T18:17:39"/>
    <n v="0"/>
    <n v="18.283333333333335"/>
    <n v="18"/>
    <x v="1"/>
    <n v="8.3333333333333329E-2"/>
    <n v="0.56619444444444444"/>
    <b v="1"/>
  </r>
  <r>
    <n v="5856"/>
    <n v="6"/>
    <d v="2012-09-14T20:15:18"/>
    <d v="2012-09-19T02:15:00"/>
    <n v="24"/>
    <s v=""/>
    <n v="0"/>
    <s v="not cancelled"/>
    <s v="not cancelled"/>
    <x v="3"/>
    <n v="4.1666666666666664E-2"/>
    <n v="0.35218749999999999"/>
    <b v="0"/>
  </r>
  <r>
    <n v="5857"/>
    <n v="1"/>
    <d v="2012-09-14T20:31:58"/>
    <d v="2012-11-13T20:31:00"/>
    <n v="12"/>
    <d v="2012-09-15T14:21:23"/>
    <n v="0"/>
    <n v="14.35"/>
    <n v="14"/>
    <x v="7"/>
    <n v="8.3333333333333329E-2"/>
    <n v="0.56619444444444444"/>
    <b v="1"/>
  </r>
  <r>
    <n v="5858"/>
    <n v="7"/>
    <d v="2012-09-15T01:06:43"/>
    <d v="2012-11-14T01:06:00"/>
    <n v="24"/>
    <d v="2012-09-23T22:58:16"/>
    <n v="0"/>
    <n v="22.966666666666665"/>
    <n v="23"/>
    <x v="0"/>
    <n v="4.1666666666666664E-2"/>
    <n v="1.2958049999999997"/>
    <b v="1"/>
  </r>
  <r>
    <n v="5859"/>
    <n v="3"/>
    <d v="2012-09-15T08:33:02"/>
    <d v="2012-11-14T08:33:00"/>
    <n v="24"/>
    <d v="2012-09-17T17:01:41"/>
    <n v="0"/>
    <n v="17.016666666666666"/>
    <n v="17"/>
    <x v="20"/>
    <n v="4.1666666666666664E-2"/>
    <n v="0.18133000000000002"/>
    <b v="1"/>
  </r>
  <r>
    <n v="5860"/>
    <n v="6"/>
    <d v="2012-09-15T08:22:08"/>
    <d v="2012-09-17T21:21:08"/>
    <n v="24"/>
    <s v=""/>
    <n v="0"/>
    <s v="not cancelled"/>
    <s v="not cancelled"/>
    <x v="3"/>
    <n v="4.1666666666666664E-2"/>
    <n v="0.35218749999999999"/>
    <b v="0"/>
  </r>
  <r>
    <n v="5861"/>
    <n v="8"/>
    <d v="2012-09-15T09:43:03"/>
    <d v="2012-11-14T09:43:00"/>
    <n v="3"/>
    <d v="2012-09-20T08:23:05"/>
    <n v="0"/>
    <n v="8.3833333333333329"/>
    <n v="8"/>
    <x v="13"/>
    <n v="0.33333333333333331"/>
    <n v="0.29998222222222221"/>
    <b v="1"/>
  </r>
  <r>
    <n v="5862"/>
    <n v="1"/>
    <d v="2012-09-15T09:11:18"/>
    <d v="2012-11-14T09:11:00"/>
    <n v="8"/>
    <d v="2012-09-16T15:08:56"/>
    <n v="0"/>
    <n v="15.133333333333333"/>
    <n v="15"/>
    <x v="17"/>
    <n v="0.125"/>
    <n v="0.84929166666666667"/>
    <b v="1"/>
  </r>
  <r>
    <n v="5863"/>
    <n v="2"/>
    <d v="2012-09-15T15:16:44"/>
    <d v="2012-09-19T20:16:00"/>
    <n v="10"/>
    <d v="2012-09-16T17:10:08"/>
    <n v="0"/>
    <n v="17.166666666666668"/>
    <n v="17"/>
    <x v="20"/>
    <n v="0.1"/>
    <n v="0.84959999999999969"/>
    <b v="1"/>
  </r>
  <r>
    <n v="5864"/>
    <n v="1"/>
    <d v="2012-09-15T15:12:09"/>
    <d v="2012-11-14T15:12:00"/>
    <n v="12"/>
    <d v="2012-09-16T07:20:21"/>
    <n v="0"/>
    <n v="7.333333333333333"/>
    <n v="7"/>
    <x v="18"/>
    <n v="8.3333333333333329E-2"/>
    <n v="0.56619444444444444"/>
    <b v="1"/>
  </r>
  <r>
    <n v="5865"/>
    <n v="1"/>
    <d v="2012-09-15T15:45:52"/>
    <d v="2012-11-14T15:45:00"/>
    <n v="12"/>
    <d v="2012-09-16T09:08:22"/>
    <n v="0"/>
    <n v="9.1333333333333329"/>
    <n v="9"/>
    <x v="4"/>
    <n v="8.3333333333333329E-2"/>
    <n v="0.56619444444444444"/>
    <b v="1"/>
  </r>
  <r>
    <n v="5866"/>
    <n v="3"/>
    <d v="2012-09-15T17:39:43"/>
    <d v="2012-11-14T17:39:00"/>
    <n v="24"/>
    <d v="2012-09-18T21:54:05"/>
    <n v="0"/>
    <n v="21.9"/>
    <n v="22"/>
    <x v="9"/>
    <n v="4.1666666666666664E-2"/>
    <n v="0.18133000000000002"/>
    <b v="1"/>
  </r>
  <r>
    <n v="5867"/>
    <n v="7"/>
    <d v="2012-09-15T19:37:34"/>
    <d v="2012-11-14T19:37:00"/>
    <n v="24"/>
    <d v="2012-10-13T03:05:13"/>
    <n v="1"/>
    <n v="3.0833333333333335"/>
    <n v="3"/>
    <x v="19"/>
    <n v="4.1666666666666664E-2"/>
    <n v="1.2958049999999997"/>
    <b v="1"/>
  </r>
  <r>
    <n v="5868"/>
    <n v="1"/>
    <d v="2012-09-15T20:34:40"/>
    <d v="2012-11-14T20:34:00"/>
    <n v="8"/>
    <d v="2012-09-16T00:36:33"/>
    <n v="0"/>
    <n v="0.6"/>
    <n v="1"/>
    <x v="23"/>
    <n v="0.125"/>
    <n v="0.84929166666666667"/>
    <b v="1"/>
  </r>
  <r>
    <n v="5869"/>
    <n v="6"/>
    <d v="2012-09-15T21:43:18"/>
    <d v="2012-11-14T21:43:00"/>
    <n v="24"/>
    <d v="2012-09-21T14:26:51"/>
    <n v="0"/>
    <n v="14.433333333333334"/>
    <n v="14"/>
    <x v="7"/>
    <n v="4.1666666666666664E-2"/>
    <n v="0.35218749999999999"/>
    <b v="1"/>
  </r>
  <r>
    <n v="5870"/>
    <n v="5"/>
    <d v="2012-09-15T23:42:02"/>
    <d v="2012-11-14T23:42:00"/>
    <n v="24"/>
    <d v="2012-09-17T16:39:33"/>
    <n v="0"/>
    <n v="16.649999999999999"/>
    <n v="17"/>
    <x v="20"/>
    <n v="4.1666666666666664E-2"/>
    <n v="0.2815833333333333"/>
    <b v="1"/>
  </r>
  <r>
    <n v="5871"/>
    <n v="3"/>
    <d v="2012-09-16T00:55:25"/>
    <d v="2012-11-15T00:55:00"/>
    <n v="24"/>
    <d v="2012-09-20T09:29:27"/>
    <n v="0"/>
    <n v="9.4833333333333325"/>
    <n v="9"/>
    <x v="4"/>
    <n v="4.1666666666666664E-2"/>
    <n v="0.18133000000000002"/>
    <b v="1"/>
  </r>
  <r>
    <n v="5872"/>
    <n v="1"/>
    <d v="2012-09-16T01:02:36"/>
    <d v="2012-11-15T01:02:00"/>
    <n v="8"/>
    <d v="2012-09-16T15:54:43"/>
    <n v="0"/>
    <n v="15.9"/>
    <n v="16"/>
    <x v="5"/>
    <n v="0.125"/>
    <n v="0.84929166666666667"/>
    <b v="1"/>
  </r>
  <r>
    <n v="5873"/>
    <n v="5"/>
    <d v="2012-09-16T03:37:26"/>
    <d v="2012-09-19T03:36:41"/>
    <n v="24"/>
    <s v=""/>
    <n v="0"/>
    <s v="not cancelled"/>
    <s v="not cancelled"/>
    <x v="3"/>
    <n v="4.1666666666666664E-2"/>
    <n v="0.2815833333333333"/>
    <b v="0"/>
  </r>
  <r>
    <n v="5874"/>
    <n v="3"/>
    <d v="2012-09-16T08:27:35"/>
    <d v="2012-11-15T08:27:00"/>
    <n v="24"/>
    <d v="2012-09-18T11:25:33"/>
    <n v="0"/>
    <n v="11.416666666666666"/>
    <n v="11"/>
    <x v="14"/>
    <n v="4.1666666666666664E-2"/>
    <n v="0.18133000000000002"/>
    <b v="1"/>
  </r>
  <r>
    <n v="5875"/>
    <n v="2"/>
    <d v="2012-09-16T08:32:29"/>
    <d v="2012-11-15T08:32:00"/>
    <n v="10"/>
    <d v="2012-09-16T16:56:29"/>
    <n v="0"/>
    <n v="16.933333333333334"/>
    <n v="17"/>
    <x v="20"/>
    <n v="0.1"/>
    <n v="0.84959999999999969"/>
    <b v="1"/>
  </r>
  <r>
    <n v="5876"/>
    <n v="10"/>
    <d v="2012-09-16T08:58:48"/>
    <d v="2012-11-15T08:58:00"/>
    <n v="1"/>
    <d v="2012-09-23T13:46:49"/>
    <n v="3"/>
    <n v="13.766666666666667"/>
    <n v="14"/>
    <x v="7"/>
    <n v="1"/>
    <n v="2.5716000000000001"/>
    <b v="1"/>
  </r>
  <r>
    <n v="5877"/>
    <n v="8"/>
    <d v="2012-09-16T09:24:17"/>
    <d v="2012-09-20T14:24:00"/>
    <n v="3"/>
    <d v="2012-09-19T10:15:05"/>
    <n v="0"/>
    <n v="10.25"/>
    <n v="10"/>
    <x v="10"/>
    <n v="0.33333333333333331"/>
    <n v="0.29998222222222221"/>
    <b v="1"/>
  </r>
  <r>
    <n v="5878"/>
    <n v="9"/>
    <d v="2012-09-16T09:54:09"/>
    <d v="2012-11-15T09:54:00"/>
    <n v="5"/>
    <d v="2012-09-19T10:54:01"/>
    <n v="0"/>
    <n v="10.9"/>
    <n v="11"/>
    <x v="14"/>
    <n v="0.2"/>
    <n v="5.6740000000000004"/>
    <b v="1"/>
  </r>
  <r>
    <n v="5879"/>
    <n v="1"/>
    <d v="2012-09-16T09:45:32"/>
    <d v="2012-11-15T09:45:00"/>
    <n v="8"/>
    <d v="2012-09-16T15:28:04"/>
    <n v="0"/>
    <n v="15.466666666666667"/>
    <n v="15"/>
    <x v="17"/>
    <n v="0.125"/>
    <n v="0.84929166666666667"/>
    <b v="1"/>
  </r>
  <r>
    <n v="5880"/>
    <n v="9"/>
    <d v="2012-09-16T09:58:59"/>
    <d v="2012-11-15T09:58:00"/>
    <n v="5"/>
    <d v="2012-09-19T15:41:24"/>
    <n v="1"/>
    <n v="15.683333333333334"/>
    <n v="16"/>
    <x v="5"/>
    <n v="0.2"/>
    <n v="5.6740000000000004"/>
    <b v="1"/>
  </r>
  <r>
    <n v="5881"/>
    <n v="8"/>
    <d v="2012-09-16T09:12:19"/>
    <d v="2012-11-15T09:12:00"/>
    <n v="3"/>
    <d v="2012-09-19T15:48:06"/>
    <n v="1"/>
    <n v="15.8"/>
    <n v="16"/>
    <x v="5"/>
    <n v="0.33333333333333331"/>
    <n v="0.29998222222222221"/>
    <b v="1"/>
  </r>
  <r>
    <n v="5882"/>
    <n v="3"/>
    <d v="2012-09-16T10:31:15"/>
    <d v="2012-11-15T10:31:00"/>
    <n v="24"/>
    <d v="2012-09-18T14:04:38"/>
    <n v="0"/>
    <n v="14.066666666666666"/>
    <n v="14"/>
    <x v="7"/>
    <n v="4.1666666666666664E-2"/>
    <n v="0.18133000000000002"/>
    <b v="1"/>
  </r>
  <r>
    <n v="5883"/>
    <n v="7"/>
    <d v="2012-09-16T10:14:24"/>
    <d v="2012-11-15T10:14:00"/>
    <n v="24"/>
    <d v="2012-10-06T10:26:05"/>
    <n v="0"/>
    <n v="10.433333333333334"/>
    <n v="10"/>
    <x v="10"/>
    <n v="4.1666666666666664E-2"/>
    <n v="1.2958049999999997"/>
    <b v="1"/>
  </r>
  <r>
    <n v="5884"/>
    <n v="4"/>
    <d v="2012-09-16T12:35:25"/>
    <d v="2012-11-15T12:35:00"/>
    <n v="12"/>
    <d v="2012-09-18T11:19:06"/>
    <n v="0"/>
    <n v="11.316666666666666"/>
    <n v="11"/>
    <x v="14"/>
    <n v="8.3333333333333329E-2"/>
    <n v="1.448055119047619"/>
    <b v="1"/>
  </r>
  <r>
    <n v="5885"/>
    <n v="1"/>
    <d v="2012-09-16T12:08:58"/>
    <d v="2012-11-15T12:08:00"/>
    <n v="12"/>
    <d v="2012-09-17T17:23:54"/>
    <n v="0"/>
    <n v="17.383333333333333"/>
    <n v="17"/>
    <x v="20"/>
    <n v="8.3333333333333329E-2"/>
    <n v="0.56619444444444444"/>
    <b v="1"/>
  </r>
  <r>
    <n v="5886"/>
    <n v="1"/>
    <d v="2012-09-16T14:32:55"/>
    <d v="2012-09-19T08:32:23"/>
    <n v="12"/>
    <s v=""/>
    <n v="0"/>
    <s v="not cancelled"/>
    <s v="not cancelled"/>
    <x v="3"/>
    <n v="8.3333333333333329E-2"/>
    <n v="0.56619444444444444"/>
    <b v="0"/>
  </r>
  <r>
    <n v="5887"/>
    <n v="1"/>
    <d v="2012-09-16T14:06:37"/>
    <d v="2012-11-15T14:06:00"/>
    <n v="8"/>
    <d v="2012-09-17T11:56:33"/>
    <n v="0"/>
    <n v="11.933333333333334"/>
    <n v="12"/>
    <x v="8"/>
    <n v="0.125"/>
    <n v="0.84929166666666667"/>
    <b v="1"/>
  </r>
  <r>
    <n v="5888"/>
    <n v="2"/>
    <d v="2012-09-16T14:55:24"/>
    <d v="2012-11-15T14:55:00"/>
    <n v="10"/>
    <d v="2012-09-17T09:03:21"/>
    <n v="0"/>
    <n v="9.0500000000000007"/>
    <n v="9"/>
    <x v="4"/>
    <n v="0.1"/>
    <n v="0.84959999999999969"/>
    <b v="1"/>
  </r>
  <r>
    <n v="5889"/>
    <n v="1"/>
    <d v="2012-09-16T15:42:36"/>
    <d v="2012-11-15T15:42:00"/>
    <n v="12"/>
    <d v="2012-09-17T14:43:08"/>
    <n v="0"/>
    <n v="14.716666666666667"/>
    <n v="15"/>
    <x v="17"/>
    <n v="8.3333333333333329E-2"/>
    <n v="0.56619444444444444"/>
    <b v="1"/>
  </r>
  <r>
    <n v="5890"/>
    <n v="1"/>
    <d v="2012-09-16T15:39:00"/>
    <d v="2012-11-15T15:39:00"/>
    <n v="8"/>
    <d v="2012-09-16T19:47:48"/>
    <n v="0"/>
    <n v="19.783333333333335"/>
    <n v="20"/>
    <x v="15"/>
    <n v="0.125"/>
    <n v="0.84929166666666667"/>
    <b v="1"/>
  </r>
  <r>
    <n v="5891"/>
    <n v="1"/>
    <d v="2012-09-16T16:01:20"/>
    <d v="2012-09-21T12:00:44"/>
    <n v="12"/>
    <s v=""/>
    <n v="0"/>
    <s v="not cancelled"/>
    <s v="not cancelled"/>
    <x v="3"/>
    <n v="8.3333333333333329E-2"/>
    <n v="0.56619444444444444"/>
    <b v="0"/>
  </r>
  <r>
    <n v="5892"/>
    <n v="3"/>
    <d v="2012-09-16T17:42:39"/>
    <d v="2012-11-15T17:42:00"/>
    <n v="24"/>
    <d v="2012-09-19T17:49:03"/>
    <n v="0"/>
    <n v="17.816666666666666"/>
    <n v="18"/>
    <x v="1"/>
    <n v="4.1666666666666664E-2"/>
    <n v="0.18133000000000002"/>
    <b v="1"/>
  </r>
  <r>
    <n v="5893"/>
    <n v="3"/>
    <d v="2012-09-16T17:36:25"/>
    <d v="2012-11-15T17:36:00"/>
    <n v="24"/>
    <d v="2012-09-19T21:10:19"/>
    <n v="0"/>
    <n v="21.166666666666668"/>
    <n v="21"/>
    <x v="12"/>
    <n v="4.1666666666666664E-2"/>
    <n v="0.18133000000000002"/>
    <b v="1"/>
  </r>
  <r>
    <n v="5894"/>
    <n v="2"/>
    <d v="2012-09-16T17:53:35"/>
    <d v="2012-11-15T17:53:00"/>
    <n v="10"/>
    <d v="2012-09-18T11:31:24"/>
    <n v="0"/>
    <n v="11.516666666666667"/>
    <n v="12"/>
    <x v="8"/>
    <n v="0.1"/>
    <n v="0.84959999999999969"/>
    <b v="1"/>
  </r>
  <r>
    <n v="5895"/>
    <n v="2"/>
    <d v="2012-09-16T18:47:38"/>
    <d v="2012-11-15T18:47:00"/>
    <n v="10"/>
    <d v="2012-09-18T02:37:32"/>
    <n v="0"/>
    <n v="2.6166666666666667"/>
    <n v="3"/>
    <x v="19"/>
    <n v="0.1"/>
    <n v="0.84959999999999969"/>
    <b v="1"/>
  </r>
  <r>
    <n v="5896"/>
    <n v="1"/>
    <d v="2012-09-16T18:33:03"/>
    <d v="2012-09-19T15:32:07"/>
    <n v="12"/>
    <s v=""/>
    <n v="0"/>
    <s v="not cancelled"/>
    <s v="not cancelled"/>
    <x v="3"/>
    <n v="8.3333333333333329E-2"/>
    <n v="0.56619444444444444"/>
    <b v="0"/>
  </r>
  <r>
    <n v="5897"/>
    <n v="2"/>
    <d v="2012-09-16T21:29:53"/>
    <d v="2012-11-15T21:29:00"/>
    <n v="10"/>
    <d v="2012-09-17T18:51:19"/>
    <n v="0"/>
    <n v="18.850000000000001"/>
    <n v="19"/>
    <x v="6"/>
    <n v="0.1"/>
    <n v="0.84959999999999969"/>
    <b v="1"/>
  </r>
  <r>
    <n v="5898"/>
    <n v="1"/>
    <d v="2012-09-17T00:33:19"/>
    <d v="2012-11-16T00:33:00"/>
    <n v="8"/>
    <d v="2012-09-18T11:44:31"/>
    <n v="0"/>
    <n v="11.733333333333333"/>
    <n v="12"/>
    <x v="8"/>
    <n v="0.125"/>
    <n v="0.84929166666666667"/>
    <b v="1"/>
  </r>
  <r>
    <n v="5899"/>
    <n v="6"/>
    <d v="2012-09-17T04:16:50"/>
    <d v="2012-11-16T04:16:00"/>
    <n v="24"/>
    <d v="2012-09-19T10:36:06"/>
    <n v="0"/>
    <n v="10.6"/>
    <n v="11"/>
    <x v="14"/>
    <n v="4.1666666666666664E-2"/>
    <n v="0.35218749999999999"/>
    <b v="1"/>
  </r>
  <r>
    <n v="5900"/>
    <n v="5"/>
    <d v="2012-09-17T07:39:51"/>
    <d v="2012-09-19T18:39:26"/>
    <n v="24"/>
    <s v=""/>
    <n v="0"/>
    <s v="not cancelled"/>
    <s v="not cancelled"/>
    <x v="3"/>
    <n v="4.1666666666666664E-2"/>
    <n v="0.2815833333333333"/>
    <b v="0"/>
  </r>
  <r>
    <n v="5901"/>
    <n v="1"/>
    <d v="2012-09-17T07:34:24"/>
    <d v="2012-11-16T07:34:00"/>
    <n v="8"/>
    <d v="2012-09-18T17:12:50"/>
    <n v="0"/>
    <n v="17.2"/>
    <n v="17"/>
    <x v="20"/>
    <n v="0.125"/>
    <n v="0.84929166666666667"/>
    <b v="1"/>
  </r>
  <r>
    <n v="5902"/>
    <n v="4"/>
    <d v="2012-09-17T09:45:56"/>
    <d v="2012-11-16T09:45:00"/>
    <n v="12"/>
    <d v="2012-09-18T12:37:28"/>
    <n v="0"/>
    <n v="12.616666666666667"/>
    <n v="13"/>
    <x v="11"/>
    <n v="8.3333333333333329E-2"/>
    <n v="1.448055119047619"/>
    <b v="1"/>
  </r>
  <r>
    <n v="5903"/>
    <n v="7"/>
    <d v="2012-09-17T09:50:36"/>
    <d v="2012-11-16T09:50:00"/>
    <n v="24"/>
    <d v="2012-09-20T12:07:20"/>
    <n v="0"/>
    <n v="12.116666666666667"/>
    <n v="12"/>
    <x v="8"/>
    <n v="4.1666666666666664E-2"/>
    <n v="1.2958049999999997"/>
    <b v="1"/>
  </r>
  <r>
    <n v="5904"/>
    <n v="6"/>
    <d v="2012-09-17T09:16:17"/>
    <d v="2012-11-16T09:16:00"/>
    <n v="24"/>
    <d v="2012-09-20T18:58:29"/>
    <n v="0"/>
    <n v="18.966666666666665"/>
    <n v="19"/>
    <x v="6"/>
    <n v="4.1666666666666664E-2"/>
    <n v="0.35218749999999999"/>
    <b v="1"/>
  </r>
  <r>
    <n v="5905"/>
    <n v="9"/>
    <d v="2012-09-17T09:57:32"/>
    <d v="2012-11-16T09:57:00"/>
    <n v="5"/>
    <d v="2012-09-20T15:11:40"/>
    <n v="0"/>
    <n v="15.183333333333334"/>
    <n v="15"/>
    <x v="17"/>
    <n v="0.2"/>
    <n v="5.6740000000000004"/>
    <b v="1"/>
  </r>
  <r>
    <n v="5906"/>
    <n v="4"/>
    <d v="2012-09-17T10:08:27"/>
    <d v="2012-11-16T10:08:00"/>
    <n v="12"/>
    <d v="2012-09-19T11:01:51"/>
    <n v="0"/>
    <n v="11.016666666666667"/>
    <n v="11"/>
    <x v="14"/>
    <n v="8.3333333333333329E-2"/>
    <n v="1.448055119047619"/>
    <b v="1"/>
  </r>
  <r>
    <n v="5907"/>
    <n v="3"/>
    <d v="2012-09-17T10:25:20"/>
    <d v="2012-11-16T10:25:00"/>
    <n v="24"/>
    <d v="2012-09-19T12:25:21"/>
    <n v="0"/>
    <n v="12.416666666666666"/>
    <n v="12"/>
    <x v="8"/>
    <n v="4.1666666666666664E-2"/>
    <n v="0.18133000000000002"/>
    <b v="1"/>
  </r>
  <r>
    <n v="5908"/>
    <n v="1"/>
    <d v="2012-09-17T11:15:58"/>
    <d v="2012-11-16T11:15:00"/>
    <n v="8"/>
    <d v="2012-09-17T13:52:53"/>
    <n v="0"/>
    <n v="13.866666666666667"/>
    <n v="14"/>
    <x v="7"/>
    <n v="0.125"/>
    <n v="0.84929166666666667"/>
    <b v="1"/>
  </r>
  <r>
    <n v="5909"/>
    <n v="1"/>
    <d v="2012-09-17T11:51:50"/>
    <d v="2012-09-20T01:51:35"/>
    <n v="12"/>
    <s v=""/>
    <n v="0"/>
    <s v="not cancelled"/>
    <s v="not cancelled"/>
    <x v="3"/>
    <n v="8.3333333333333329E-2"/>
    <n v="0.56619444444444444"/>
    <b v="0"/>
  </r>
  <r>
    <n v="5910"/>
    <n v="3"/>
    <d v="2012-09-17T11:51:51"/>
    <d v="2012-11-16T11:51:00"/>
    <n v="24"/>
    <d v="2012-09-19T15:46:57"/>
    <n v="0"/>
    <n v="15.766666666666667"/>
    <n v="16"/>
    <x v="5"/>
    <n v="4.1666666666666664E-2"/>
    <n v="0.18133000000000002"/>
    <b v="1"/>
  </r>
  <r>
    <n v="5911"/>
    <n v="3"/>
    <d v="2012-09-17T11:07:52"/>
    <d v="2012-11-16T11:07:00"/>
    <n v="24"/>
    <d v="2012-09-19T13:25:17"/>
    <n v="0"/>
    <n v="13.416666666666666"/>
    <n v="13"/>
    <x v="11"/>
    <n v="4.1666666666666664E-2"/>
    <n v="0.18133000000000002"/>
    <b v="1"/>
  </r>
  <r>
    <n v="5912"/>
    <n v="1"/>
    <d v="2012-09-17T11:12:31"/>
    <d v="2012-09-22T05:12:00"/>
    <n v="12"/>
    <d v="2012-09-18T02:31:10"/>
    <n v="0"/>
    <n v="2.5166666666666666"/>
    <n v="3"/>
    <x v="19"/>
    <n v="8.3333333333333329E-2"/>
    <n v="0.56619444444444444"/>
    <b v="1"/>
  </r>
  <r>
    <n v="5913"/>
    <n v="3"/>
    <d v="2012-09-17T11:07:48"/>
    <d v="2012-11-16T11:07:00"/>
    <n v="24"/>
    <d v="2012-09-20T08:01:50"/>
    <n v="0"/>
    <n v="8.0166666666666675"/>
    <n v="8"/>
    <x v="13"/>
    <n v="4.1666666666666664E-2"/>
    <n v="0.18133000000000002"/>
    <b v="1"/>
  </r>
  <r>
    <n v="5914"/>
    <n v="1"/>
    <d v="2012-09-17T14:15:30"/>
    <d v="2012-11-16T14:15:00"/>
    <n v="12"/>
    <d v="2012-09-18T07:08:50"/>
    <n v="0"/>
    <n v="7.1333333333333337"/>
    <n v="7"/>
    <x v="18"/>
    <n v="8.3333333333333329E-2"/>
    <n v="0.56619444444444444"/>
    <b v="1"/>
  </r>
  <r>
    <n v="5915"/>
    <n v="1"/>
    <d v="2012-09-17T15:53:32"/>
    <d v="2012-11-16T15:53:00"/>
    <n v="12"/>
    <d v="2012-09-18T19:51:17"/>
    <n v="0"/>
    <n v="19.850000000000001"/>
    <n v="20"/>
    <x v="15"/>
    <n v="8.3333333333333329E-2"/>
    <n v="0.56619444444444444"/>
    <b v="1"/>
  </r>
  <r>
    <n v="5916"/>
    <n v="10"/>
    <d v="2012-09-17T15:42:27"/>
    <d v="2012-11-16T15:42:00"/>
    <n v="1"/>
    <d v="2012-09-24T14:45:28"/>
    <n v="4"/>
    <n v="14.75"/>
    <n v="15"/>
    <x v="17"/>
    <n v="1"/>
    <n v="2.5716000000000001"/>
    <b v="1"/>
  </r>
  <r>
    <n v="5917"/>
    <n v="5"/>
    <d v="2012-09-17T15:45:49"/>
    <d v="2012-11-16T15:45:00"/>
    <n v="24"/>
    <d v="2012-09-23T00:48:38"/>
    <n v="0"/>
    <n v="0.8"/>
    <n v="1"/>
    <x v="23"/>
    <n v="4.1666666666666664E-2"/>
    <n v="0.2815833333333333"/>
    <b v="1"/>
  </r>
  <r>
    <n v="5918"/>
    <n v="3"/>
    <d v="2012-09-17T16:10:17"/>
    <d v="2012-11-16T16:10:00"/>
    <n v="24"/>
    <d v="2012-09-20T06:43:38"/>
    <n v="0"/>
    <n v="6.7166666666666668"/>
    <n v="7"/>
    <x v="18"/>
    <n v="4.1666666666666664E-2"/>
    <n v="0.18133000000000002"/>
    <b v="1"/>
  </r>
  <r>
    <n v="5919"/>
    <n v="1"/>
    <d v="2012-09-17T16:43:42"/>
    <d v="2012-11-16T16:43:00"/>
    <n v="12"/>
    <d v="2012-09-18T18:13:20"/>
    <n v="0"/>
    <n v="18.216666666666665"/>
    <n v="18"/>
    <x v="1"/>
    <n v="8.3333333333333329E-2"/>
    <n v="0.56619444444444444"/>
    <b v="1"/>
  </r>
  <r>
    <n v="5920"/>
    <n v="8"/>
    <d v="2012-09-17T18:49:08"/>
    <d v="2012-09-21T07:48:14"/>
    <n v="3"/>
    <s v=""/>
    <n v="0"/>
    <s v="not cancelled"/>
    <s v="not cancelled"/>
    <x v="3"/>
    <n v="0.33333333333333331"/>
    <n v="0.29998222222222221"/>
    <b v="0"/>
  </r>
  <r>
    <n v="5921"/>
    <n v="6"/>
    <d v="2012-09-17T18:20:21"/>
    <d v="2012-09-20T06:19:44"/>
    <n v="24"/>
    <s v=""/>
    <n v="0"/>
    <s v="not cancelled"/>
    <s v="not cancelled"/>
    <x v="3"/>
    <n v="4.1666666666666664E-2"/>
    <n v="0.35218749999999999"/>
    <b v="0"/>
  </r>
  <r>
    <n v="5922"/>
    <n v="1"/>
    <d v="2012-09-17T19:53:18"/>
    <d v="2012-09-19T22:52:20"/>
    <n v="8"/>
    <s v=""/>
    <n v="0"/>
    <s v="not cancelled"/>
    <s v="not cancelled"/>
    <x v="3"/>
    <n v="0.125"/>
    <n v="0.84929166666666667"/>
    <b v="0"/>
  </r>
  <r>
    <n v="5923"/>
    <n v="2"/>
    <d v="2012-09-17T19:35:10"/>
    <d v="2012-11-16T19:35:00"/>
    <n v="10"/>
    <d v="2012-09-19T09:53:42"/>
    <n v="0"/>
    <n v="9.8833333333333329"/>
    <n v="10"/>
    <x v="10"/>
    <n v="0.1"/>
    <n v="0.84959999999999969"/>
    <b v="1"/>
  </r>
  <r>
    <n v="5924"/>
    <n v="2"/>
    <d v="2012-09-17T19:42:44"/>
    <d v="2012-11-16T19:42:00"/>
    <n v="10"/>
    <d v="2012-09-19T13:40:39"/>
    <n v="0"/>
    <n v="13.666666666666666"/>
    <n v="14"/>
    <x v="7"/>
    <n v="0.1"/>
    <n v="0.84959999999999969"/>
    <b v="1"/>
  </r>
  <r>
    <n v="5925"/>
    <n v="5"/>
    <d v="2012-09-17T20:01:14"/>
    <d v="2012-11-16T20:01:00"/>
    <n v="24"/>
    <d v="2012-09-21T14:02:41"/>
    <n v="0"/>
    <n v="14.033333333333333"/>
    <n v="14"/>
    <x v="7"/>
    <n v="4.1666666666666664E-2"/>
    <n v="0.2815833333333333"/>
    <b v="1"/>
  </r>
  <r>
    <n v="5926"/>
    <n v="1"/>
    <d v="2012-09-17T21:18:34"/>
    <d v="2012-11-16T21:18:00"/>
    <n v="8"/>
    <d v="2012-09-18T14:40:16"/>
    <n v="0"/>
    <n v="14.666666666666666"/>
    <n v="15"/>
    <x v="17"/>
    <n v="0.125"/>
    <n v="0.84929166666666667"/>
    <b v="1"/>
  </r>
  <r>
    <n v="5927"/>
    <n v="11"/>
    <d v="2012-09-17T22:44:26"/>
    <d v="2012-09-21T09:44:16"/>
    <n v="1"/>
    <s v=""/>
    <n v="5"/>
    <s v="not cancelled"/>
    <s v="not cancelled"/>
    <x v="3"/>
    <n v="1"/>
    <n v="1"/>
    <b v="0"/>
  </r>
  <r>
    <n v="5928"/>
    <n v="3"/>
    <d v="2012-09-18T03:26:27"/>
    <d v="2012-11-17T03:26:00"/>
    <n v="24"/>
    <d v="2012-09-19T08:16:14"/>
    <n v="0"/>
    <n v="8.2666666666666675"/>
    <n v="8"/>
    <x v="13"/>
    <n v="4.1666666666666664E-2"/>
    <n v="0.18133000000000002"/>
    <b v="1"/>
  </r>
  <r>
    <n v="5929"/>
    <n v="5"/>
    <d v="2012-09-18T05:02:01"/>
    <d v="2012-11-17T05:02:00"/>
    <n v="24"/>
    <d v="2012-09-24T10:18:57"/>
    <n v="0"/>
    <n v="10.3"/>
    <n v="10"/>
    <x v="10"/>
    <n v="4.1666666666666664E-2"/>
    <n v="0.2815833333333333"/>
    <b v="1"/>
  </r>
  <r>
    <n v="5930"/>
    <n v="5"/>
    <d v="2012-09-18T07:24:00"/>
    <d v="2012-11-17T07:24:00"/>
    <n v="24"/>
    <d v="2012-09-21T14:53:55"/>
    <n v="0"/>
    <n v="14.883333333333333"/>
    <n v="15"/>
    <x v="17"/>
    <n v="4.1666666666666664E-2"/>
    <n v="0.2815833333333333"/>
    <b v="1"/>
  </r>
  <r>
    <n v="5931"/>
    <n v="1"/>
    <d v="2012-09-18T07:11:28"/>
    <d v="2012-11-17T07:11:00"/>
    <n v="8"/>
    <d v="2012-09-19T16:21:42"/>
    <n v="0"/>
    <n v="16.350000000000001"/>
    <n v="16"/>
    <x v="5"/>
    <n v="0.125"/>
    <n v="0.84929166666666667"/>
    <b v="1"/>
  </r>
  <r>
    <n v="5932"/>
    <n v="11"/>
    <d v="2012-09-18T08:12:09"/>
    <d v="2012-11-17T08:12:00"/>
    <n v="1"/>
    <d v="2012-09-25T09:07:30"/>
    <n v="3"/>
    <n v="9.1166666666666671"/>
    <n v="9"/>
    <x v="4"/>
    <n v="1"/>
    <n v="1"/>
    <b v="1"/>
  </r>
  <r>
    <n v="5933"/>
    <n v="6"/>
    <d v="2012-09-18T09:23:08"/>
    <d v="2012-11-17T09:23:00"/>
    <n v="24"/>
    <d v="2012-09-21T12:40:33"/>
    <n v="0"/>
    <n v="12.666666666666666"/>
    <n v="13"/>
    <x v="11"/>
    <n v="4.1666666666666664E-2"/>
    <n v="0.35218749999999999"/>
    <b v="1"/>
  </r>
  <r>
    <n v="5934"/>
    <n v="6"/>
    <d v="2012-09-18T09:36:22"/>
    <d v="2012-11-17T09:36:00"/>
    <n v="24"/>
    <d v="2012-09-21T16:42:48"/>
    <n v="0"/>
    <n v="16.7"/>
    <n v="17"/>
    <x v="20"/>
    <n v="4.1666666666666664E-2"/>
    <n v="0.35218749999999999"/>
    <b v="1"/>
  </r>
  <r>
    <n v="5935"/>
    <n v="3"/>
    <d v="2012-09-18T11:03:08"/>
    <d v="2012-11-17T11:03:00"/>
    <n v="24"/>
    <d v="2012-09-20T09:39:53"/>
    <n v="0"/>
    <n v="9.65"/>
    <n v="10"/>
    <x v="10"/>
    <n v="4.1666666666666664E-2"/>
    <n v="0.18133000000000002"/>
    <b v="1"/>
  </r>
  <r>
    <n v="5936"/>
    <n v="1"/>
    <d v="2012-09-18T11:36:04"/>
    <d v="2012-11-17T11:36:00"/>
    <n v="12"/>
    <d v="2012-09-19T10:05:47"/>
    <n v="0"/>
    <n v="10.083333333333334"/>
    <n v="10"/>
    <x v="10"/>
    <n v="8.3333333333333329E-2"/>
    <n v="0.56619444444444444"/>
    <b v="1"/>
  </r>
  <r>
    <n v="5937"/>
    <n v="10"/>
    <d v="2012-09-18T11:24:26"/>
    <d v="2012-11-17T11:24:00"/>
    <n v="1"/>
    <d v="2012-09-25T16:15:26"/>
    <n v="1"/>
    <n v="16.25"/>
    <n v="16"/>
    <x v="5"/>
    <n v="1"/>
    <n v="2.5716000000000001"/>
    <b v="1"/>
  </r>
  <r>
    <n v="5938"/>
    <n v="4"/>
    <d v="2012-09-18T11:45:15"/>
    <d v="2012-09-22T19:44:27"/>
    <n v="12"/>
    <s v=""/>
    <n v="0"/>
    <s v="not cancelled"/>
    <s v="not cancelled"/>
    <x v="3"/>
    <n v="8.3333333333333329E-2"/>
    <n v="1.448055119047619"/>
    <b v="0"/>
  </r>
  <r>
    <n v="5939"/>
    <n v="4"/>
    <d v="2012-09-18T13:41:03"/>
    <d v="2012-11-17T13:41:00"/>
    <n v="12"/>
    <d v="2012-09-20T11:50:22"/>
    <n v="0"/>
    <n v="11.833333333333334"/>
    <n v="12"/>
    <x v="8"/>
    <n v="8.3333333333333329E-2"/>
    <n v="1.448055119047619"/>
    <b v="1"/>
  </r>
  <r>
    <n v="5940"/>
    <n v="8"/>
    <d v="2012-09-18T14:19:19"/>
    <d v="2012-11-17T14:19:00"/>
    <n v="3"/>
    <d v="2012-09-25T11:09:46"/>
    <n v="0"/>
    <n v="11.15"/>
    <n v="11"/>
    <x v="14"/>
    <n v="0.33333333333333331"/>
    <n v="0.29998222222222221"/>
    <b v="1"/>
  </r>
  <r>
    <n v="5941"/>
    <n v="2"/>
    <d v="2012-09-18T15:12:08"/>
    <d v="2012-11-17T15:12:00"/>
    <n v="10"/>
    <d v="2012-09-19T18:49:15"/>
    <n v="0"/>
    <n v="18.816666666666666"/>
    <n v="19"/>
    <x v="6"/>
    <n v="0.1"/>
    <n v="0.84959999999999969"/>
    <b v="1"/>
  </r>
  <r>
    <n v="5942"/>
    <n v="2"/>
    <d v="2012-09-18T16:00:16"/>
    <d v="2012-11-17T16:00:00"/>
    <n v="10"/>
    <d v="2012-09-19T17:52:18"/>
    <n v="0"/>
    <n v="17.866666666666667"/>
    <n v="18"/>
    <x v="1"/>
    <n v="0.1"/>
    <n v="0.84959999999999969"/>
    <b v="1"/>
  </r>
  <r>
    <n v="5943"/>
    <n v="2"/>
    <d v="2012-09-18T19:10:04"/>
    <d v="2012-11-17T19:10:00"/>
    <n v="10"/>
    <d v="2012-09-19T17:42:50"/>
    <n v="0"/>
    <n v="17.7"/>
    <n v="18"/>
    <x v="1"/>
    <n v="0.1"/>
    <n v="0.84959999999999969"/>
    <b v="1"/>
  </r>
  <r>
    <n v="5944"/>
    <n v="4"/>
    <d v="2012-09-18T21:55:47"/>
    <d v="2012-11-17T21:55:00"/>
    <n v="12"/>
    <d v="2012-09-20T20:52:29"/>
    <n v="0"/>
    <n v="20.866666666666667"/>
    <n v="21"/>
    <x v="12"/>
    <n v="8.3333333333333329E-2"/>
    <n v="1.448055119047619"/>
    <b v="1"/>
  </r>
  <r>
    <n v="5945"/>
    <n v="1"/>
    <d v="2012-09-18T21:48:40"/>
    <d v="2012-09-21T14:47:44"/>
    <n v="8"/>
    <s v=""/>
    <n v="0"/>
    <s v="not cancelled"/>
    <s v="not cancelled"/>
    <x v="3"/>
    <n v="0.125"/>
    <n v="0.84929166666666667"/>
    <b v="0"/>
  </r>
  <r>
    <n v="5946"/>
    <n v="2"/>
    <d v="2012-09-18T21:29:32"/>
    <d v="2012-11-17T21:29:00"/>
    <n v="10"/>
    <d v="2012-09-19T21:52:22"/>
    <n v="0"/>
    <n v="21.866666666666667"/>
    <n v="22"/>
    <x v="9"/>
    <n v="0.1"/>
    <n v="0.84959999999999969"/>
    <b v="1"/>
  </r>
  <r>
    <n v="5947"/>
    <n v="6"/>
    <d v="2012-09-18T22:10:40"/>
    <d v="2012-11-17T22:10:00"/>
    <n v="24"/>
    <d v="2012-09-22T19:29:41"/>
    <n v="0"/>
    <n v="19.483333333333334"/>
    <n v="19"/>
    <x v="6"/>
    <n v="4.1666666666666664E-2"/>
    <n v="0.35218749999999999"/>
    <b v="1"/>
  </r>
  <r>
    <n v="5948"/>
    <n v="3"/>
    <d v="2012-09-19T02:17:56"/>
    <d v="2012-11-18T02:17:00"/>
    <n v="24"/>
    <d v="2012-09-20T09:09:18"/>
    <n v="0"/>
    <n v="9.15"/>
    <n v="9"/>
    <x v="4"/>
    <n v="4.1666666666666664E-2"/>
    <n v="0.18133000000000002"/>
    <b v="1"/>
  </r>
  <r>
    <n v="5949"/>
    <n v="3"/>
    <d v="2012-09-19T02:23:54"/>
    <d v="2012-11-18T02:23:00"/>
    <n v="24"/>
    <d v="2012-09-20T07:08:37"/>
    <n v="0"/>
    <n v="7.1333333333333337"/>
    <n v="7"/>
    <x v="18"/>
    <n v="4.1666666666666664E-2"/>
    <n v="0.18133000000000002"/>
    <b v="1"/>
  </r>
  <r>
    <n v="5950"/>
    <n v="1"/>
    <d v="2012-09-19T05:07:59"/>
    <d v="2012-11-18T05:07:00"/>
    <n v="8"/>
    <d v="2012-09-19T15:28:03"/>
    <n v="0"/>
    <n v="15.466666666666667"/>
    <n v="15"/>
    <x v="17"/>
    <n v="0.125"/>
    <n v="0.84929166666666667"/>
    <b v="1"/>
  </r>
  <r>
    <n v="5951"/>
    <n v="5"/>
    <d v="2012-09-19T05:17:31"/>
    <d v="2012-11-18T05:17:00"/>
    <n v="24"/>
    <d v="2012-09-26T10:44:21"/>
    <n v="0"/>
    <n v="10.733333333333333"/>
    <n v="11"/>
    <x v="14"/>
    <n v="4.1666666666666664E-2"/>
    <n v="0.2815833333333333"/>
    <b v="1"/>
  </r>
  <r>
    <n v="5952"/>
    <n v="5"/>
    <d v="2012-09-19T07:26:49"/>
    <d v="2012-11-18T07:26:00"/>
    <n v="24"/>
    <d v="2012-09-22T09:16:44"/>
    <n v="0"/>
    <n v="9.2666666666666675"/>
    <n v="9"/>
    <x v="4"/>
    <n v="4.1666666666666664E-2"/>
    <n v="0.2815833333333333"/>
    <b v="1"/>
  </r>
  <r>
    <n v="5953"/>
    <n v="2"/>
    <d v="2012-09-19T08:38:56"/>
    <d v="2012-11-18T08:38:00"/>
    <n v="10"/>
    <d v="2012-09-20T13:48:15"/>
    <n v="0"/>
    <n v="13.8"/>
    <n v="14"/>
    <x v="7"/>
    <n v="0.1"/>
    <n v="0.84959999999999969"/>
    <b v="1"/>
  </r>
  <r>
    <n v="5954"/>
    <n v="2"/>
    <d v="2012-09-19T08:29:13"/>
    <d v="2012-09-21T14:28:19"/>
    <n v="10"/>
    <s v=""/>
    <n v="0"/>
    <s v="not cancelled"/>
    <s v="not cancelled"/>
    <x v="3"/>
    <n v="0.1"/>
    <n v="0.84959999999999969"/>
    <b v="0"/>
  </r>
  <r>
    <n v="5955"/>
    <n v="8"/>
    <d v="2012-09-19T09:34:16"/>
    <d v="2012-11-18T09:34:00"/>
    <n v="3"/>
    <d v="2012-09-22T15:24:38"/>
    <n v="0"/>
    <n v="15.4"/>
    <n v="15"/>
    <x v="17"/>
    <n v="0.33333333333333331"/>
    <n v="0.29998222222222221"/>
    <b v="1"/>
  </r>
  <r>
    <n v="5956"/>
    <n v="9"/>
    <d v="2012-09-19T09:41:34"/>
    <d v="2012-11-18T09:41:00"/>
    <n v="5"/>
    <d v="2012-09-22T13:10:54"/>
    <n v="0"/>
    <n v="13.166666666666666"/>
    <n v="13"/>
    <x v="11"/>
    <n v="0.2"/>
    <n v="5.6740000000000004"/>
    <b v="1"/>
  </r>
  <r>
    <n v="5957"/>
    <n v="8"/>
    <d v="2012-09-19T09:39:33"/>
    <d v="2012-11-18T09:39:00"/>
    <n v="3"/>
    <d v="2012-09-23T13:24:14"/>
    <n v="0"/>
    <n v="13.4"/>
    <n v="13"/>
    <x v="11"/>
    <n v="0.33333333333333331"/>
    <n v="0.29998222222222221"/>
    <b v="1"/>
  </r>
  <r>
    <n v="5958"/>
    <n v="2"/>
    <d v="2012-09-19T11:24:01"/>
    <d v="2012-11-18T11:24:00"/>
    <n v="10"/>
    <d v="2012-09-20T13:53:36"/>
    <n v="0"/>
    <n v="13.883333333333333"/>
    <n v="14"/>
    <x v="7"/>
    <n v="0.1"/>
    <n v="0.84959999999999969"/>
    <b v="1"/>
  </r>
  <r>
    <n v="5959"/>
    <n v="1"/>
    <d v="2012-09-19T12:51:58"/>
    <d v="2012-11-18T12:51:00"/>
    <n v="12"/>
    <d v="2012-09-20T14:04:27"/>
    <n v="0"/>
    <n v="14.066666666666666"/>
    <n v="14"/>
    <x v="7"/>
    <n v="8.3333333333333329E-2"/>
    <n v="0.56619444444444444"/>
    <b v="1"/>
  </r>
  <r>
    <n v="5960"/>
    <n v="2"/>
    <d v="2012-09-19T12:24:57"/>
    <d v="2012-11-18T12:24:00"/>
    <n v="10"/>
    <d v="2012-09-20T02:25:45"/>
    <n v="0"/>
    <n v="2.4166666666666665"/>
    <n v="2"/>
    <x v="16"/>
    <n v="0.1"/>
    <n v="0.84959999999999969"/>
    <b v="1"/>
  </r>
  <r>
    <n v="5961"/>
    <n v="5"/>
    <d v="2012-09-19T12:16:34"/>
    <d v="2012-11-18T12:16:00"/>
    <n v="24"/>
    <d v="2012-09-23T12:56:39"/>
    <n v="0"/>
    <n v="12.933333333333334"/>
    <n v="13"/>
    <x v="11"/>
    <n v="4.1666666666666664E-2"/>
    <n v="0.2815833333333333"/>
    <b v="1"/>
  </r>
  <r>
    <n v="5962"/>
    <n v="5"/>
    <d v="2012-09-19T13:10:20"/>
    <d v="2012-11-18T13:10:00"/>
    <n v="24"/>
    <d v="2012-09-23T13:25:26"/>
    <n v="0"/>
    <n v="13.416666666666666"/>
    <n v="13"/>
    <x v="11"/>
    <n v="4.1666666666666664E-2"/>
    <n v="0.2815833333333333"/>
    <b v="1"/>
  </r>
  <r>
    <n v="5963"/>
    <n v="7"/>
    <d v="2012-09-19T13:29:29"/>
    <d v="2012-11-18T13:29:00"/>
    <n v="24"/>
    <d v="2012-10-05T13:12:02"/>
    <n v="0"/>
    <n v="13.2"/>
    <n v="13"/>
    <x v="11"/>
    <n v="4.1666666666666664E-2"/>
    <n v="1.2958049999999997"/>
    <b v="1"/>
  </r>
  <r>
    <n v="5964"/>
    <n v="1"/>
    <d v="2012-09-19T13:28:09"/>
    <d v="2012-11-18T13:28:00"/>
    <n v="12"/>
    <d v="2012-09-20T10:23:32"/>
    <n v="0"/>
    <n v="10.383333333333333"/>
    <n v="10"/>
    <x v="10"/>
    <n v="8.3333333333333329E-2"/>
    <n v="0.56619444444444444"/>
    <b v="1"/>
  </r>
  <r>
    <n v="5965"/>
    <n v="3"/>
    <d v="2012-09-19T13:27:28"/>
    <d v="2012-11-18T13:27:00"/>
    <n v="24"/>
    <d v="2012-09-21T10:51:45"/>
    <n v="0"/>
    <n v="10.85"/>
    <n v="11"/>
    <x v="14"/>
    <n v="4.1666666666666664E-2"/>
    <n v="0.18133000000000002"/>
    <b v="1"/>
  </r>
  <r>
    <n v="5966"/>
    <n v="4"/>
    <d v="2012-09-19T13:30:16"/>
    <d v="2012-11-18T13:30:00"/>
    <n v="12"/>
    <d v="2012-09-21T20:27:04"/>
    <n v="0"/>
    <n v="20.45"/>
    <n v="20"/>
    <x v="15"/>
    <n v="8.3333333333333329E-2"/>
    <n v="1.448055119047619"/>
    <b v="1"/>
  </r>
  <r>
    <n v="5967"/>
    <n v="3"/>
    <d v="2012-09-19T14:39:03"/>
    <d v="2012-11-18T14:39:00"/>
    <n v="24"/>
    <d v="2012-09-22T16:14:08"/>
    <n v="0"/>
    <n v="16.233333333333334"/>
    <n v="16"/>
    <x v="5"/>
    <n v="4.1666666666666664E-2"/>
    <n v="0.18133000000000002"/>
    <b v="1"/>
  </r>
  <r>
    <n v="5968"/>
    <n v="3"/>
    <d v="2012-09-19T15:16:34"/>
    <d v="2012-11-18T15:16:00"/>
    <n v="24"/>
    <d v="2012-09-23T00:51:01"/>
    <n v="0"/>
    <n v="0.85"/>
    <n v="1"/>
    <x v="23"/>
    <n v="4.1666666666666664E-2"/>
    <n v="0.18133000000000002"/>
    <b v="1"/>
  </r>
  <r>
    <n v="5969"/>
    <n v="4"/>
    <d v="2012-09-19T15:30:30"/>
    <d v="2012-11-18T15:30:00"/>
    <n v="12"/>
    <d v="2012-09-22T09:55:04"/>
    <n v="0"/>
    <n v="9.9166666666666661"/>
    <n v="10"/>
    <x v="10"/>
    <n v="8.3333333333333329E-2"/>
    <n v="1.448055119047619"/>
    <b v="1"/>
  </r>
  <r>
    <n v="5970"/>
    <n v="4"/>
    <d v="2012-09-19T15:53:01"/>
    <d v="2012-09-23T07:53:00"/>
    <n v="12"/>
    <d v="2012-09-22T20:19:53"/>
    <n v="0"/>
    <n v="20.316666666666666"/>
    <n v="20"/>
    <x v="15"/>
    <n v="8.3333333333333329E-2"/>
    <n v="1.448055119047619"/>
    <b v="1"/>
  </r>
  <r>
    <n v="5971"/>
    <n v="1"/>
    <d v="2012-09-19T15:33:17"/>
    <d v="2012-11-18T15:33:00"/>
    <n v="12"/>
    <d v="2012-09-20T11:34:37"/>
    <n v="0"/>
    <n v="11.566666666666666"/>
    <n v="12"/>
    <x v="8"/>
    <n v="8.3333333333333329E-2"/>
    <n v="0.56619444444444444"/>
    <b v="1"/>
  </r>
  <r>
    <n v="5972"/>
    <n v="3"/>
    <d v="2012-09-19T16:14:55"/>
    <d v="2012-11-18T16:14:00"/>
    <n v="24"/>
    <d v="2012-09-22T08:57:09"/>
    <n v="0"/>
    <n v="8.9499999999999993"/>
    <n v="9"/>
    <x v="4"/>
    <n v="4.1666666666666664E-2"/>
    <n v="0.18133000000000002"/>
    <b v="1"/>
  </r>
  <r>
    <n v="5973"/>
    <n v="3"/>
    <d v="2012-09-19T17:35:09"/>
    <d v="2012-11-18T17:35:00"/>
    <n v="24"/>
    <d v="2012-09-22T09:30:12"/>
    <n v="0"/>
    <n v="9.5"/>
    <n v="10"/>
    <x v="10"/>
    <n v="4.1666666666666664E-2"/>
    <n v="0.18133000000000002"/>
    <b v="1"/>
  </r>
  <r>
    <n v="5974"/>
    <n v="1"/>
    <d v="2012-09-19T17:06:54"/>
    <d v="2012-11-18T17:06:00"/>
    <n v="12"/>
    <d v="2012-09-20T12:53:03"/>
    <n v="0"/>
    <n v="12.883333333333333"/>
    <n v="13"/>
    <x v="11"/>
    <n v="8.3333333333333329E-2"/>
    <n v="0.56619444444444444"/>
    <b v="1"/>
  </r>
  <r>
    <n v="5975"/>
    <n v="1"/>
    <d v="2012-09-19T17:19:00"/>
    <d v="2012-11-18T17:19:00"/>
    <n v="8"/>
    <d v="2012-09-20T17:33:39"/>
    <n v="0"/>
    <n v="17.55"/>
    <n v="18"/>
    <x v="1"/>
    <n v="0.125"/>
    <n v="0.84929166666666667"/>
    <b v="1"/>
  </r>
  <r>
    <n v="5976"/>
    <n v="3"/>
    <d v="2012-09-19T17:51:00"/>
    <d v="2012-11-18T17:51:00"/>
    <n v="24"/>
    <d v="2012-09-22T07:53:20"/>
    <n v="0"/>
    <n v="7.8833333333333329"/>
    <n v="8"/>
    <x v="13"/>
    <n v="4.1666666666666664E-2"/>
    <n v="0.18133000000000002"/>
    <b v="1"/>
  </r>
  <r>
    <n v="5977"/>
    <n v="1"/>
    <d v="2012-09-19T17:46:31"/>
    <d v="2012-11-18T17:46:00"/>
    <n v="12"/>
    <d v="2012-09-20T10:48:03"/>
    <n v="0"/>
    <n v="10.8"/>
    <n v="11"/>
    <x v="14"/>
    <n v="8.3333333333333329E-2"/>
    <n v="0.56619444444444444"/>
    <b v="1"/>
  </r>
  <r>
    <n v="5978"/>
    <n v="1"/>
    <d v="2012-09-19T17:04:35"/>
    <d v="2012-09-24T05:04:00"/>
    <n v="12"/>
    <d v="2012-09-20T10:20:16"/>
    <n v="0"/>
    <n v="10.333333333333334"/>
    <n v="10"/>
    <x v="10"/>
    <n v="8.3333333333333329E-2"/>
    <n v="0.56619444444444444"/>
    <b v="1"/>
  </r>
  <r>
    <n v="5979"/>
    <n v="5"/>
    <d v="2012-09-19T20:11:42"/>
    <d v="2012-11-18T20:11:00"/>
    <n v="24"/>
    <d v="2012-09-22T20:30:26"/>
    <n v="0"/>
    <n v="20.5"/>
    <n v="21"/>
    <x v="12"/>
    <n v="4.1666666666666664E-2"/>
    <n v="0.2815833333333333"/>
    <b v="1"/>
  </r>
  <r>
    <n v="5980"/>
    <n v="6"/>
    <d v="2012-09-19T23:05:28"/>
    <d v="2012-11-18T23:05:00"/>
    <n v="24"/>
    <d v="2012-09-23T16:50:37"/>
    <n v="0"/>
    <n v="16.833333333333332"/>
    <n v="17"/>
    <x v="20"/>
    <n v="4.1666666666666664E-2"/>
    <n v="0.35218749999999999"/>
    <b v="1"/>
  </r>
  <r>
    <n v="5981"/>
    <n v="1"/>
    <d v="2012-09-20T01:14:19"/>
    <d v="2012-11-19T01:14:00"/>
    <n v="12"/>
    <d v="2012-09-21T09:03:57"/>
    <n v="0"/>
    <n v="9.0500000000000007"/>
    <n v="9"/>
    <x v="4"/>
    <n v="8.3333333333333329E-2"/>
    <n v="0.56619444444444444"/>
    <b v="1"/>
  </r>
  <r>
    <n v="5982"/>
    <n v="5"/>
    <d v="2012-09-20T03:52:49"/>
    <d v="2012-11-19T03:52:00"/>
    <n v="24"/>
    <d v="2012-09-22T09:54:23"/>
    <n v="0"/>
    <n v="9.9"/>
    <n v="10"/>
    <x v="10"/>
    <n v="4.1666666666666664E-2"/>
    <n v="0.2815833333333333"/>
    <b v="1"/>
  </r>
  <r>
    <n v="5983"/>
    <n v="6"/>
    <d v="2012-09-20T04:15:04"/>
    <d v="2012-11-19T04:15:00"/>
    <n v="24"/>
    <d v="2012-09-23T10:36:17"/>
    <n v="0"/>
    <n v="10.6"/>
    <n v="11"/>
    <x v="14"/>
    <n v="4.1666666666666664E-2"/>
    <n v="0.35218749999999999"/>
    <b v="1"/>
  </r>
  <r>
    <n v="5984"/>
    <n v="10"/>
    <d v="2012-09-20T04:46:28"/>
    <d v="2012-09-25T00:45:51"/>
    <n v="1"/>
    <s v=""/>
    <n v="0"/>
    <s v="not cancelled"/>
    <s v="not cancelled"/>
    <x v="3"/>
    <n v="1"/>
    <n v="2.5716000000000001"/>
    <b v="0"/>
  </r>
  <r>
    <n v="5985"/>
    <n v="1"/>
    <d v="2012-09-20T08:57:50"/>
    <d v="2012-11-19T08:57:00"/>
    <n v="8"/>
    <d v="2012-09-21T10:40:21"/>
    <n v="0"/>
    <n v="10.666666666666666"/>
    <n v="11"/>
    <x v="14"/>
    <n v="0.125"/>
    <n v="0.84929166666666667"/>
    <b v="1"/>
  </r>
  <r>
    <n v="5986"/>
    <n v="2"/>
    <d v="2012-09-20T08:02:57"/>
    <d v="2012-11-19T08:02:00"/>
    <n v="10"/>
    <d v="2012-09-21T15:13:23"/>
    <n v="0"/>
    <n v="15.216666666666667"/>
    <n v="15"/>
    <x v="17"/>
    <n v="0.1"/>
    <n v="0.84959999999999969"/>
    <b v="1"/>
  </r>
  <r>
    <n v="5987"/>
    <n v="5"/>
    <d v="2012-09-20T08:12:26"/>
    <d v="2012-11-19T08:12:00"/>
    <n v="24"/>
    <d v="2012-09-23T10:34:00"/>
    <n v="0"/>
    <n v="10.566666666666666"/>
    <n v="11"/>
    <x v="14"/>
    <n v="4.1666666666666664E-2"/>
    <n v="0.2815833333333333"/>
    <b v="1"/>
  </r>
  <r>
    <n v="5988"/>
    <n v="3"/>
    <d v="2012-09-20T08:47:11"/>
    <d v="2012-11-19T08:47:00"/>
    <n v="24"/>
    <d v="2012-09-22T08:58:48"/>
    <n v="0"/>
    <n v="8.9666666666666668"/>
    <n v="9"/>
    <x v="4"/>
    <n v="4.1666666666666664E-2"/>
    <n v="0.18133000000000002"/>
    <b v="1"/>
  </r>
  <r>
    <n v="5989"/>
    <n v="3"/>
    <d v="2012-09-20T08:48:01"/>
    <d v="2012-09-23T08:47:16"/>
    <n v="24"/>
    <s v=""/>
    <n v="0"/>
    <s v="not cancelled"/>
    <s v="not cancelled"/>
    <x v="3"/>
    <n v="4.1666666666666664E-2"/>
    <n v="0.18133000000000002"/>
    <b v="0"/>
  </r>
  <r>
    <n v="5990"/>
    <n v="6"/>
    <d v="2012-09-20T08:47:39"/>
    <d v="2012-11-19T08:47:00"/>
    <n v="24"/>
    <d v="2012-09-24T17:37:31"/>
    <n v="0"/>
    <n v="17.616666666666667"/>
    <n v="18"/>
    <x v="1"/>
    <n v="4.1666666666666664E-2"/>
    <n v="0.35218749999999999"/>
    <b v="1"/>
  </r>
  <r>
    <n v="5991"/>
    <n v="11"/>
    <d v="2012-09-20T14:19:39"/>
    <d v="2012-11-19T14:19:00"/>
    <n v="1"/>
    <d v="2012-09-27T11:49:42"/>
    <n v="2"/>
    <n v="11.816666666666666"/>
    <n v="12"/>
    <x v="8"/>
    <n v="1"/>
    <n v="1"/>
    <b v="1"/>
  </r>
  <r>
    <n v="5992"/>
    <n v="1"/>
    <d v="2012-09-20T17:54:34"/>
    <d v="2012-11-19T17:54:00"/>
    <n v="8"/>
    <d v="2012-09-21T09:53:33"/>
    <n v="0"/>
    <n v="9.8833333333333329"/>
    <n v="10"/>
    <x v="10"/>
    <n v="0.125"/>
    <n v="0.84929166666666667"/>
    <b v="1"/>
  </r>
  <r>
    <n v="5993"/>
    <n v="2"/>
    <d v="2012-09-20T17:03:03"/>
    <d v="2012-11-19T17:03:00"/>
    <n v="10"/>
    <d v="2012-09-21T09:40:40"/>
    <n v="0"/>
    <n v="9.6666666666666661"/>
    <n v="10"/>
    <x v="10"/>
    <n v="0.1"/>
    <n v="0.84959999999999969"/>
    <b v="1"/>
  </r>
  <r>
    <n v="5994"/>
    <n v="1"/>
    <d v="2012-09-20T17:51:38"/>
    <d v="2012-11-19T17:51:00"/>
    <n v="12"/>
    <d v="2012-09-21T21:01:20"/>
    <n v="0"/>
    <n v="21.016666666666666"/>
    <n v="21"/>
    <x v="12"/>
    <n v="8.3333333333333329E-2"/>
    <n v="0.56619444444444444"/>
    <b v="1"/>
  </r>
  <r>
    <n v="5995"/>
    <n v="2"/>
    <d v="2012-09-20T17:23:25"/>
    <d v="2012-09-22T21:22:51"/>
    <n v="10"/>
    <s v=""/>
    <n v="0"/>
    <s v="not cancelled"/>
    <s v="not cancelled"/>
    <x v="3"/>
    <n v="0.1"/>
    <n v="0.84959999999999969"/>
    <b v="0"/>
  </r>
  <r>
    <n v="5996"/>
    <n v="6"/>
    <d v="2012-09-20T17:06:33"/>
    <d v="2012-11-19T17:06:00"/>
    <n v="24"/>
    <d v="2012-09-27T10:51:45"/>
    <n v="0"/>
    <n v="10.85"/>
    <n v="11"/>
    <x v="14"/>
    <n v="4.1666666666666664E-2"/>
    <n v="0.35218749999999999"/>
    <b v="1"/>
  </r>
  <r>
    <n v="5997"/>
    <n v="8"/>
    <d v="2012-09-20T18:55:59"/>
    <d v="2012-11-19T18:55:00"/>
    <n v="3"/>
    <d v="2012-09-25T10:57:43"/>
    <n v="1"/>
    <n v="10.95"/>
    <n v="11"/>
    <x v="14"/>
    <n v="0.33333333333333331"/>
    <n v="0.29998222222222221"/>
    <b v="1"/>
  </r>
  <r>
    <n v="5998"/>
    <n v="3"/>
    <d v="2012-09-20T18:08:06"/>
    <d v="2012-11-19T18:08:00"/>
    <n v="24"/>
    <d v="2012-09-22T17:14:29"/>
    <n v="0"/>
    <n v="17.233333333333334"/>
    <n v="17"/>
    <x v="20"/>
    <n v="4.1666666666666664E-2"/>
    <n v="0.18133000000000002"/>
    <b v="1"/>
  </r>
  <r>
    <n v="5999"/>
    <n v="1"/>
    <d v="2012-09-20T18:09:54"/>
    <d v="2012-09-25T03:09:00"/>
    <n v="8"/>
    <d v="2012-09-20T21:12:36"/>
    <n v="0"/>
    <n v="21.2"/>
    <n v="21"/>
    <x v="12"/>
    <n v="0.125"/>
    <n v="0.84929166666666667"/>
    <b v="1"/>
  </r>
  <r>
    <n v="6000"/>
    <n v="2"/>
    <d v="2012-09-20T19:26:07"/>
    <d v="2012-09-24T11:26:00"/>
    <n v="10"/>
    <d v="2012-09-21T11:03:18"/>
    <n v="0"/>
    <n v="11.05"/>
    <n v="11"/>
    <x v="14"/>
    <n v="0.1"/>
    <n v="0.84959999999999969"/>
    <b v="1"/>
  </r>
  <r>
    <n v="6001"/>
    <n v="6"/>
    <d v="2012-09-20T20:51:33"/>
    <d v="2012-11-19T20:51:00"/>
    <n v="24"/>
    <d v="2012-09-26T14:29:26"/>
    <n v="0"/>
    <n v="14.483333333333333"/>
    <n v="14"/>
    <x v="7"/>
    <n v="4.1666666666666664E-2"/>
    <n v="0.35218749999999999"/>
    <b v="1"/>
  </r>
  <r>
    <n v="6002"/>
    <n v="1"/>
    <d v="2012-09-20T22:16:34"/>
    <d v="2012-11-19T22:16:00"/>
    <n v="8"/>
    <d v="2012-09-22T06:43:30"/>
    <n v="0"/>
    <n v="6.7166666666666668"/>
    <n v="7"/>
    <x v="18"/>
    <n v="0.125"/>
    <n v="0.84929166666666667"/>
    <b v="1"/>
  </r>
  <r>
    <n v="6003"/>
    <n v="1"/>
    <d v="2012-09-20T23:23:34"/>
    <d v="2012-11-19T23:23:00"/>
    <n v="8"/>
    <d v="2012-09-21T08:54:15"/>
    <n v="0"/>
    <n v="8.9"/>
    <n v="9"/>
    <x v="4"/>
    <n v="0.125"/>
    <n v="0.84929166666666667"/>
    <b v="1"/>
  </r>
  <r>
    <n v="6004"/>
    <n v="5"/>
    <d v="2012-09-20T23:37:13"/>
    <d v="2012-11-19T23:37:00"/>
    <n v="24"/>
    <d v="2012-09-22T20:45:52"/>
    <n v="0"/>
    <n v="20.75"/>
    <n v="21"/>
    <x v="12"/>
    <n v="4.1666666666666664E-2"/>
    <n v="0.2815833333333333"/>
    <b v="1"/>
  </r>
  <r>
    <n v="6005"/>
    <n v="5"/>
    <d v="2012-09-20T23:21:01"/>
    <d v="2012-11-19T23:21:00"/>
    <n v="24"/>
    <d v="2012-09-22T22:06:36"/>
    <n v="0"/>
    <n v="22.1"/>
    <n v="22"/>
    <x v="9"/>
    <n v="4.1666666666666664E-2"/>
    <n v="0.2815833333333333"/>
    <b v="1"/>
  </r>
  <r>
    <n v="6006"/>
    <n v="1"/>
    <d v="2012-09-21T01:40:21"/>
    <d v="2012-09-24T04:40:00"/>
    <n v="12"/>
    <d v="2012-09-22T23:52:31"/>
    <n v="0"/>
    <n v="23.866666666666667"/>
    <n v="24"/>
    <x v="2"/>
    <n v="8.3333333333333329E-2"/>
    <n v="0.56619444444444444"/>
    <b v="1"/>
  </r>
  <r>
    <n v="6007"/>
    <n v="5"/>
    <d v="2012-09-21T03:30:55"/>
    <d v="2012-11-20T03:30:00"/>
    <n v="24"/>
    <d v="2012-09-23T22:33:02"/>
    <n v="0"/>
    <n v="22.55"/>
    <n v="23"/>
    <x v="0"/>
    <n v="4.1666666666666664E-2"/>
    <n v="0.2815833333333333"/>
    <b v="1"/>
  </r>
  <r>
    <n v="6008"/>
    <n v="5"/>
    <d v="2012-09-21T03:20:59"/>
    <d v="2012-11-20T03:20:00"/>
    <n v="24"/>
    <d v="2012-09-23T15:39:39"/>
    <n v="0"/>
    <n v="15.65"/>
    <n v="16"/>
    <x v="5"/>
    <n v="4.1666666666666664E-2"/>
    <n v="0.2815833333333333"/>
    <b v="1"/>
  </r>
  <r>
    <n v="6009"/>
    <n v="2"/>
    <d v="2012-09-21T07:28:22"/>
    <d v="2012-09-24T07:27:37"/>
    <n v="10"/>
    <s v=""/>
    <n v="0"/>
    <s v="not cancelled"/>
    <s v="not cancelled"/>
    <x v="3"/>
    <n v="0.1"/>
    <n v="0.84959999999999969"/>
    <b v="0"/>
  </r>
  <r>
    <n v="6010"/>
    <n v="1"/>
    <d v="2012-09-21T07:13:53"/>
    <d v="2012-11-20T07:13:00"/>
    <n v="8"/>
    <d v="2012-09-22T16:16:09"/>
    <n v="0"/>
    <n v="16.266666666666666"/>
    <n v="16"/>
    <x v="5"/>
    <n v="0.125"/>
    <n v="0.84929166666666667"/>
    <b v="1"/>
  </r>
  <r>
    <n v="6011"/>
    <n v="3"/>
    <d v="2012-09-21T09:47:14"/>
    <d v="2012-11-20T09:47:00"/>
    <n v="24"/>
    <d v="2012-09-22T11:10:32"/>
    <n v="0"/>
    <n v="11.166666666666666"/>
    <n v="11"/>
    <x v="14"/>
    <n v="4.1666666666666664E-2"/>
    <n v="0.18133000000000002"/>
    <b v="1"/>
  </r>
  <r>
    <n v="6012"/>
    <n v="9"/>
    <d v="2012-09-21T09:58:48"/>
    <d v="2012-11-20T09:58:00"/>
    <n v="5"/>
    <d v="2012-09-24T15:50:20"/>
    <n v="0"/>
    <n v="15.833333333333334"/>
    <n v="16"/>
    <x v="5"/>
    <n v="0.2"/>
    <n v="5.6740000000000004"/>
    <b v="1"/>
  </r>
  <r>
    <n v="6013"/>
    <n v="8"/>
    <d v="2012-09-21T09:24:00"/>
    <d v="2012-11-20T09:24:00"/>
    <n v="3"/>
    <d v="2012-09-24T13:57:33"/>
    <n v="0"/>
    <n v="13.95"/>
    <n v="14"/>
    <x v="7"/>
    <n v="0.33333333333333331"/>
    <n v="0.29998222222222221"/>
    <b v="1"/>
  </r>
  <r>
    <n v="6014"/>
    <n v="1"/>
    <d v="2012-09-21T09:00:01"/>
    <d v="2012-11-20T09:00:00"/>
    <n v="8"/>
    <d v="2012-09-21T11:16:57"/>
    <n v="0"/>
    <n v="11.266666666666667"/>
    <n v="11"/>
    <x v="14"/>
    <n v="0.125"/>
    <n v="0.84929166666666667"/>
    <b v="1"/>
  </r>
  <r>
    <n v="6015"/>
    <n v="1"/>
    <d v="2012-09-21T11:10:48"/>
    <d v="2012-11-20T11:10:00"/>
    <n v="12"/>
    <d v="2012-09-22T10:54:25"/>
    <n v="0"/>
    <n v="10.9"/>
    <n v="11"/>
    <x v="14"/>
    <n v="8.3333333333333329E-2"/>
    <n v="0.56619444444444444"/>
    <b v="1"/>
  </r>
  <r>
    <n v="6016"/>
    <n v="2"/>
    <d v="2012-09-21T11:32:09"/>
    <d v="2012-09-25T14:31:20"/>
    <n v="10"/>
    <s v=""/>
    <n v="0"/>
    <s v="not cancelled"/>
    <s v="not cancelled"/>
    <x v="3"/>
    <n v="0.1"/>
    <n v="0.84959999999999969"/>
    <b v="0"/>
  </r>
  <r>
    <n v="6017"/>
    <n v="7"/>
    <d v="2012-09-21T12:00:43"/>
    <d v="2012-11-20T12:00:00"/>
    <n v="24"/>
    <d v="2012-11-13T11:26:55"/>
    <n v="0"/>
    <n v="11.433333333333334"/>
    <n v="11"/>
    <x v="14"/>
    <n v="4.1666666666666664E-2"/>
    <n v="1.2958049999999997"/>
    <b v="1"/>
  </r>
  <r>
    <n v="6018"/>
    <n v="4"/>
    <d v="2012-09-21T13:00:35"/>
    <d v="2012-09-23T22:00:10"/>
    <n v="12"/>
    <s v=""/>
    <n v="0"/>
    <s v="not cancelled"/>
    <s v="not cancelled"/>
    <x v="3"/>
    <n v="8.3333333333333329E-2"/>
    <n v="1.448055119047619"/>
    <b v="0"/>
  </r>
  <r>
    <n v="6019"/>
    <n v="1"/>
    <d v="2012-09-21T13:25:14"/>
    <d v="2012-11-20T13:25:00"/>
    <n v="8"/>
    <d v="2012-09-21T15:06:30"/>
    <n v="0"/>
    <n v="15.1"/>
    <n v="15"/>
    <x v="17"/>
    <n v="0.125"/>
    <n v="0.84929166666666667"/>
    <b v="1"/>
  </r>
  <r>
    <n v="6020"/>
    <n v="1"/>
    <d v="2012-09-21T14:46:06"/>
    <d v="2012-09-25T01:45:10"/>
    <n v="8"/>
    <s v=""/>
    <n v="0"/>
    <s v="not cancelled"/>
    <s v="not cancelled"/>
    <x v="3"/>
    <n v="0.125"/>
    <n v="0.84929166666666667"/>
    <b v="0"/>
  </r>
  <r>
    <n v="6021"/>
    <n v="2"/>
    <d v="2012-09-21T14:44:35"/>
    <d v="2012-11-20T14:44:00"/>
    <n v="10"/>
    <d v="2012-09-22T15:15:08"/>
    <n v="0"/>
    <n v="15.25"/>
    <n v="15"/>
    <x v="17"/>
    <n v="0.1"/>
    <n v="0.84959999999999969"/>
    <b v="1"/>
  </r>
  <r>
    <n v="6022"/>
    <n v="2"/>
    <d v="2012-09-21T14:16:20"/>
    <d v="2012-09-26T03:16:00"/>
    <n v="10"/>
    <d v="2012-09-22T15:10:45"/>
    <n v="0"/>
    <n v="15.166666666666666"/>
    <n v="15"/>
    <x v="17"/>
    <n v="0.1"/>
    <n v="0.84959999999999969"/>
    <b v="1"/>
  </r>
  <r>
    <n v="6023"/>
    <n v="1"/>
    <d v="2012-09-21T18:40:41"/>
    <d v="2012-11-20T18:40:00"/>
    <n v="8"/>
    <d v="2012-09-21T21:16:21"/>
    <n v="0"/>
    <n v="21.266666666666666"/>
    <n v="21"/>
    <x v="12"/>
    <n v="0.125"/>
    <n v="0.84929166666666667"/>
    <b v="1"/>
  </r>
  <r>
    <n v="6024"/>
    <n v="1"/>
    <d v="2012-09-21T18:18:04"/>
    <d v="2012-11-20T18:18:00"/>
    <n v="12"/>
    <d v="2012-09-22T14:43:02"/>
    <n v="0"/>
    <n v="14.716666666666667"/>
    <n v="15"/>
    <x v="17"/>
    <n v="8.3333333333333329E-2"/>
    <n v="0.56619444444444444"/>
    <b v="1"/>
  </r>
  <r>
    <n v="6025"/>
    <n v="7"/>
    <d v="2012-09-21T18:27:29"/>
    <d v="2012-09-25T07:26:35"/>
    <n v="24"/>
    <s v=""/>
    <n v="0"/>
    <s v="not cancelled"/>
    <s v="not cancelled"/>
    <x v="3"/>
    <n v="4.1666666666666664E-2"/>
    <n v="1.2958049999999997"/>
    <b v="0"/>
  </r>
  <r>
    <n v="6026"/>
    <n v="1"/>
    <d v="2012-09-21T19:04:58"/>
    <d v="2012-11-20T19:04:00"/>
    <n v="12"/>
    <d v="2012-09-22T09:49:20"/>
    <n v="0"/>
    <n v="9.8166666666666664"/>
    <n v="10"/>
    <x v="10"/>
    <n v="8.3333333333333329E-2"/>
    <n v="0.56619444444444444"/>
    <b v="1"/>
  </r>
  <r>
    <n v="6027"/>
    <n v="5"/>
    <d v="2012-09-21T20:35:40"/>
    <d v="2012-11-20T20:35:00"/>
    <n v="24"/>
    <d v="2012-09-23T11:42:05"/>
    <n v="0"/>
    <n v="11.7"/>
    <n v="12"/>
    <x v="8"/>
    <n v="4.1666666666666664E-2"/>
    <n v="0.2815833333333333"/>
    <b v="1"/>
  </r>
  <r>
    <n v="6028"/>
    <n v="6"/>
    <d v="2012-09-21T22:18:43"/>
    <d v="2012-11-20T22:18:00"/>
    <n v="24"/>
    <d v="2012-09-25T21:03:27"/>
    <n v="0"/>
    <n v="21.05"/>
    <n v="21"/>
    <x v="12"/>
    <n v="4.1666666666666664E-2"/>
    <n v="0.35218749999999999"/>
    <b v="1"/>
  </r>
  <r>
    <n v="6029"/>
    <n v="6"/>
    <d v="2012-09-22T00:17:34"/>
    <d v="2012-11-21T00:17:00"/>
    <n v="24"/>
    <d v="2012-09-25T14:58:45"/>
    <n v="0"/>
    <n v="14.966666666666667"/>
    <n v="15"/>
    <x v="17"/>
    <n v="4.1666666666666664E-2"/>
    <n v="0.35218749999999999"/>
    <b v="1"/>
  </r>
  <r>
    <n v="6030"/>
    <n v="1"/>
    <d v="2012-09-22T01:27:07"/>
    <d v="2012-09-25T14:27:00"/>
    <n v="12"/>
    <d v="2012-09-22T22:46:59"/>
    <n v="0"/>
    <n v="22.766666666666666"/>
    <n v="23"/>
    <x v="0"/>
    <n v="8.3333333333333329E-2"/>
    <n v="0.56619444444444444"/>
    <b v="1"/>
  </r>
  <r>
    <n v="6031"/>
    <n v="6"/>
    <d v="2012-09-22T03:18:34"/>
    <d v="2012-11-21T03:18:00"/>
    <n v="24"/>
    <d v="2012-09-29T09:11:48"/>
    <n v="0"/>
    <n v="9.1833333333333336"/>
    <n v="9"/>
    <x v="4"/>
    <n v="4.1666666666666664E-2"/>
    <n v="0.35218749999999999"/>
    <b v="1"/>
  </r>
  <r>
    <n v="6032"/>
    <n v="3"/>
    <d v="2012-09-22T05:25:15"/>
    <d v="2012-11-21T05:25:00"/>
    <n v="24"/>
    <d v="2012-09-24T15:09:14"/>
    <n v="0"/>
    <n v="15.15"/>
    <n v="15"/>
    <x v="17"/>
    <n v="4.1666666666666664E-2"/>
    <n v="0.18133000000000002"/>
    <b v="1"/>
  </r>
  <r>
    <n v="6033"/>
    <n v="5"/>
    <d v="2012-09-22T07:43:13"/>
    <d v="2012-11-21T07:43:00"/>
    <n v="24"/>
    <d v="2012-09-24T10:44:25"/>
    <n v="0"/>
    <n v="10.733333333333333"/>
    <n v="11"/>
    <x v="14"/>
    <n v="4.1666666666666664E-2"/>
    <n v="0.2815833333333333"/>
    <b v="1"/>
  </r>
  <r>
    <n v="6034"/>
    <n v="11"/>
    <d v="2012-09-22T07:05:28"/>
    <d v="2012-11-21T07:05:00"/>
    <n v="1"/>
    <d v="2012-09-29T14:10:51"/>
    <n v="0"/>
    <n v="14.166666666666666"/>
    <n v="14"/>
    <x v="7"/>
    <n v="1"/>
    <n v="1"/>
    <b v="1"/>
  </r>
  <r>
    <n v="6035"/>
    <n v="10"/>
    <d v="2012-09-22T08:20:35"/>
    <d v="2012-11-21T08:20:00"/>
    <n v="1"/>
    <d v="2012-09-29T11:25:04"/>
    <n v="4"/>
    <n v="11.416666666666666"/>
    <n v="11"/>
    <x v="14"/>
    <n v="1"/>
    <n v="2.5716000000000001"/>
    <b v="1"/>
  </r>
  <r>
    <n v="6036"/>
    <n v="9"/>
    <d v="2012-09-22T09:35:36"/>
    <d v="2012-11-21T09:35:00"/>
    <n v="5"/>
    <d v="2012-09-25T02:38:02"/>
    <n v="0"/>
    <n v="2.6333333333333333"/>
    <n v="3"/>
    <x v="19"/>
    <n v="0.2"/>
    <n v="5.6740000000000004"/>
    <b v="1"/>
  </r>
  <r>
    <n v="6037"/>
    <n v="1"/>
    <d v="2012-09-22T10:56:25"/>
    <d v="2012-11-21T10:56:00"/>
    <n v="8"/>
    <d v="2012-09-23T12:18:58"/>
    <n v="0"/>
    <n v="12.3"/>
    <n v="12"/>
    <x v="8"/>
    <n v="0.125"/>
    <n v="0.84929166666666667"/>
    <b v="1"/>
  </r>
  <r>
    <n v="6038"/>
    <n v="3"/>
    <d v="2012-09-22T10:34:07"/>
    <d v="2012-11-21T10:34:00"/>
    <n v="24"/>
    <d v="2012-09-24T12:58:21"/>
    <n v="0"/>
    <n v="12.966666666666667"/>
    <n v="13"/>
    <x v="11"/>
    <n v="4.1666666666666664E-2"/>
    <n v="0.18133000000000002"/>
    <b v="1"/>
  </r>
  <r>
    <n v="6039"/>
    <n v="5"/>
    <d v="2012-09-22T10:51:47"/>
    <d v="2012-11-21T10:51:00"/>
    <n v="24"/>
    <d v="2012-09-26T12:15:51"/>
    <n v="0"/>
    <n v="12.25"/>
    <n v="12"/>
    <x v="8"/>
    <n v="4.1666666666666664E-2"/>
    <n v="0.2815833333333333"/>
    <b v="1"/>
  </r>
  <r>
    <n v="6040"/>
    <n v="4"/>
    <d v="2012-09-22T10:20:56"/>
    <d v="2012-11-21T10:20:00"/>
    <n v="12"/>
    <d v="2012-09-25T16:19:45"/>
    <n v="0"/>
    <n v="16.316666666666666"/>
    <n v="16"/>
    <x v="5"/>
    <n v="8.3333333333333329E-2"/>
    <n v="1.448055119047619"/>
    <b v="1"/>
  </r>
  <r>
    <n v="6041"/>
    <n v="6"/>
    <d v="2012-09-22T10:12:14"/>
    <d v="2012-11-21T10:12:00"/>
    <n v="24"/>
    <d v="2012-09-28T18:30:07"/>
    <n v="0"/>
    <n v="18.5"/>
    <n v="19"/>
    <x v="6"/>
    <n v="4.1666666666666664E-2"/>
    <n v="0.35218749999999999"/>
    <b v="1"/>
  </r>
  <r>
    <n v="6042"/>
    <n v="4"/>
    <d v="2012-09-22T10:40:24"/>
    <d v="2012-11-21T10:40:00"/>
    <n v="12"/>
    <d v="2012-09-25T12:52:00"/>
    <n v="0"/>
    <n v="12.866666666666667"/>
    <n v="13"/>
    <x v="11"/>
    <n v="8.3333333333333329E-2"/>
    <n v="1.448055119047619"/>
    <b v="1"/>
  </r>
  <r>
    <n v="6043"/>
    <n v="3"/>
    <d v="2012-09-22T10:06:05"/>
    <d v="2012-11-21T10:06:00"/>
    <n v="24"/>
    <d v="2012-09-24T15:08:43"/>
    <n v="0"/>
    <n v="15.133333333333333"/>
    <n v="15"/>
    <x v="17"/>
    <n v="4.1666666666666664E-2"/>
    <n v="0.18133000000000002"/>
    <b v="1"/>
  </r>
  <r>
    <n v="6044"/>
    <n v="3"/>
    <d v="2012-09-22T11:46:08"/>
    <d v="2012-11-21T11:46:00"/>
    <n v="24"/>
    <d v="2012-09-25T05:49:53"/>
    <n v="0"/>
    <n v="5.8166666666666664"/>
    <n v="6"/>
    <x v="21"/>
    <n v="4.1666666666666664E-2"/>
    <n v="0.18133000000000002"/>
    <b v="1"/>
  </r>
  <r>
    <n v="6045"/>
    <n v="1"/>
    <d v="2012-09-22T11:57:28"/>
    <d v="2012-11-21T11:57:00"/>
    <n v="12"/>
    <d v="2012-09-23T02:16:28"/>
    <n v="0"/>
    <n v="2.2666666666666666"/>
    <n v="2"/>
    <x v="16"/>
    <n v="8.3333333333333329E-2"/>
    <n v="0.56619444444444444"/>
    <b v="1"/>
  </r>
  <r>
    <n v="6046"/>
    <n v="3"/>
    <d v="2012-09-22T11:15:04"/>
    <d v="2012-11-21T11:15:00"/>
    <n v="24"/>
    <d v="2012-09-25T15:18:29"/>
    <n v="0"/>
    <n v="15.3"/>
    <n v="15"/>
    <x v="17"/>
    <n v="4.1666666666666664E-2"/>
    <n v="0.18133000000000002"/>
    <b v="1"/>
  </r>
  <r>
    <n v="6047"/>
    <n v="4"/>
    <d v="2012-09-22T11:29:42"/>
    <d v="2012-11-21T11:29:00"/>
    <n v="12"/>
    <d v="2012-09-25T10:55:29"/>
    <n v="0"/>
    <n v="10.916666666666666"/>
    <n v="11"/>
    <x v="14"/>
    <n v="8.3333333333333329E-2"/>
    <n v="1.448055119047619"/>
    <b v="1"/>
  </r>
  <r>
    <n v="6048"/>
    <n v="2"/>
    <d v="2012-09-22T13:58:18"/>
    <d v="2012-11-21T13:58:00"/>
    <n v="10"/>
    <d v="2012-09-23T13:43:07"/>
    <n v="0"/>
    <n v="13.716666666666667"/>
    <n v="14"/>
    <x v="7"/>
    <n v="0.1"/>
    <n v="0.84959999999999969"/>
    <b v="1"/>
  </r>
  <r>
    <n v="6049"/>
    <n v="1"/>
    <d v="2012-09-22T14:38:19"/>
    <d v="2012-11-21T14:38:00"/>
    <n v="8"/>
    <d v="2012-09-22T15:09:28"/>
    <n v="0"/>
    <n v="15.15"/>
    <n v="15"/>
    <x v="17"/>
    <n v="0.125"/>
    <n v="0.84929166666666667"/>
    <b v="1"/>
  </r>
  <r>
    <n v="6050"/>
    <n v="2"/>
    <d v="2012-09-22T17:29:18"/>
    <d v="2012-11-21T17:29:00"/>
    <n v="10"/>
    <d v="2012-09-24T14:46:51"/>
    <n v="0"/>
    <n v="14.766666666666667"/>
    <n v="15"/>
    <x v="17"/>
    <n v="0.1"/>
    <n v="0.84959999999999969"/>
    <b v="1"/>
  </r>
  <r>
    <n v="6051"/>
    <n v="1"/>
    <d v="2012-09-22T17:57:32"/>
    <d v="2012-09-25T23:56:59"/>
    <n v="8"/>
    <s v=""/>
    <n v="0"/>
    <s v="not cancelled"/>
    <s v="not cancelled"/>
    <x v="3"/>
    <n v="0.125"/>
    <n v="0.84929166666666667"/>
    <b v="0"/>
  </r>
  <r>
    <n v="6052"/>
    <n v="1"/>
    <d v="2012-09-22T18:43:37"/>
    <d v="2012-11-21T18:43:00"/>
    <n v="8"/>
    <d v="2012-09-23T02:09:15"/>
    <n v="0"/>
    <n v="2.15"/>
    <n v="2"/>
    <x v="16"/>
    <n v="0.125"/>
    <n v="0.84929166666666667"/>
    <b v="1"/>
  </r>
  <r>
    <n v="6053"/>
    <n v="1"/>
    <d v="2012-09-22T20:58:13"/>
    <d v="2012-11-21T20:58:00"/>
    <n v="8"/>
    <d v="2012-09-23T00:35:50"/>
    <n v="0"/>
    <n v="0.58333333333333337"/>
    <n v="1"/>
    <x v="23"/>
    <n v="0.125"/>
    <n v="0.84929166666666667"/>
    <b v="1"/>
  </r>
  <r>
    <n v="6054"/>
    <n v="1"/>
    <d v="2012-09-22T21:26:10"/>
    <d v="2012-11-21T21:26:00"/>
    <n v="8"/>
    <d v="2012-09-23T01:52:56"/>
    <n v="0"/>
    <n v="1.8666666666666667"/>
    <n v="2"/>
    <x v="16"/>
    <n v="0.125"/>
    <n v="0.84929166666666667"/>
    <b v="1"/>
  </r>
  <r>
    <n v="6055"/>
    <n v="1"/>
    <d v="2012-09-22T21:00:32"/>
    <d v="2012-11-21T21:00:00"/>
    <n v="8"/>
    <d v="2012-09-23T14:54:09"/>
    <n v="0"/>
    <n v="14.9"/>
    <n v="15"/>
    <x v="17"/>
    <n v="0.125"/>
    <n v="0.84929166666666667"/>
    <b v="1"/>
  </r>
  <r>
    <n v="6056"/>
    <n v="1"/>
    <d v="2012-09-22T22:18:19"/>
    <d v="2012-11-21T22:18:00"/>
    <n v="8"/>
    <d v="2012-09-23T14:16:42"/>
    <n v="0"/>
    <n v="14.266666666666667"/>
    <n v="14"/>
    <x v="7"/>
    <n v="0.125"/>
    <n v="0.84929166666666667"/>
    <b v="1"/>
  </r>
  <r>
    <n v="6057"/>
    <n v="1"/>
    <d v="2012-09-23T01:50:39"/>
    <d v="2012-11-22T01:50:00"/>
    <n v="12"/>
    <d v="2012-09-25T12:01:19"/>
    <n v="0"/>
    <n v="12.016666666666667"/>
    <n v="12"/>
    <x v="8"/>
    <n v="8.3333333333333329E-2"/>
    <n v="0.56619444444444444"/>
    <b v="1"/>
  </r>
  <r>
    <n v="6058"/>
    <n v="1"/>
    <d v="2012-09-23T03:50:45"/>
    <d v="2012-11-22T03:50:00"/>
    <n v="8"/>
    <d v="2012-09-23T17:47:49"/>
    <n v="0"/>
    <n v="17.783333333333335"/>
    <n v="18"/>
    <x v="1"/>
    <n v="0.125"/>
    <n v="0.84929166666666667"/>
    <b v="1"/>
  </r>
  <r>
    <n v="6059"/>
    <n v="5"/>
    <d v="2012-09-23T05:10:43"/>
    <d v="2012-11-22T05:10:00"/>
    <n v="24"/>
    <d v="2012-09-28T14:33:14"/>
    <n v="0"/>
    <n v="14.55"/>
    <n v="15"/>
    <x v="17"/>
    <n v="4.1666666666666664E-2"/>
    <n v="0.2815833333333333"/>
    <b v="1"/>
  </r>
  <r>
    <n v="6060"/>
    <n v="1"/>
    <d v="2012-09-23T07:03:58"/>
    <d v="2012-11-22T07:03:00"/>
    <n v="8"/>
    <d v="2012-09-24T16:23:32"/>
    <n v="0"/>
    <n v="16.383333333333333"/>
    <n v="16"/>
    <x v="5"/>
    <n v="0.125"/>
    <n v="0.84929166666666667"/>
    <b v="1"/>
  </r>
  <r>
    <n v="6061"/>
    <n v="5"/>
    <d v="2012-09-23T07:08:43"/>
    <d v="2012-11-22T07:08:00"/>
    <n v="24"/>
    <d v="2012-09-27T09:24:29"/>
    <n v="0"/>
    <n v="9.4"/>
    <n v="9"/>
    <x v="4"/>
    <n v="4.1666666666666664E-2"/>
    <n v="0.2815833333333333"/>
    <b v="1"/>
  </r>
  <r>
    <n v="6062"/>
    <n v="7"/>
    <d v="2012-09-23T12:34:46"/>
    <d v="2012-11-22T12:34:00"/>
    <n v="24"/>
    <d v="2012-10-03T04:24:32"/>
    <n v="0"/>
    <n v="4.4000000000000004"/>
    <n v="4"/>
    <x v="24"/>
    <n v="4.1666666666666664E-2"/>
    <n v="1.2958049999999997"/>
    <b v="1"/>
  </r>
  <r>
    <n v="6063"/>
    <n v="7"/>
    <d v="2012-09-23T16:02:10"/>
    <d v="2012-11-22T16:02:00"/>
    <n v="24"/>
    <d v="2012-11-15T16:45:58"/>
    <n v="0"/>
    <n v="16.75"/>
    <n v="17"/>
    <x v="20"/>
    <n v="4.1666666666666664E-2"/>
    <n v="1.2958049999999997"/>
    <b v="1"/>
  </r>
  <r>
    <n v="6064"/>
    <n v="7"/>
    <d v="2012-09-23T16:11:23"/>
    <d v="2012-09-26T08:11:04"/>
    <n v="24"/>
    <s v=""/>
    <n v="0"/>
    <s v="not cancelled"/>
    <s v="not cancelled"/>
    <x v="3"/>
    <n v="4.1666666666666664E-2"/>
    <n v="1.2958049999999997"/>
    <b v="0"/>
  </r>
  <r>
    <n v="6065"/>
    <n v="1"/>
    <d v="2012-09-23T18:42:10"/>
    <d v="2012-11-22T18:42:00"/>
    <n v="8"/>
    <d v="2012-09-24T14:42:54"/>
    <n v="0"/>
    <n v="14.7"/>
    <n v="15"/>
    <x v="17"/>
    <n v="0.125"/>
    <n v="0.84929166666666667"/>
    <b v="1"/>
  </r>
  <r>
    <n v="6066"/>
    <n v="6"/>
    <d v="2012-09-23T21:23:00"/>
    <d v="2012-11-22T21:23:00"/>
    <n v="24"/>
    <d v="2012-09-27T12:49:13"/>
    <n v="0"/>
    <n v="12.816666666666666"/>
    <n v="13"/>
    <x v="11"/>
    <n v="4.1666666666666664E-2"/>
    <n v="0.35218749999999999"/>
    <b v="1"/>
  </r>
  <r>
    <n v="6067"/>
    <n v="5"/>
    <d v="2012-09-23T22:09:36"/>
    <d v="2012-11-22T22:09:00"/>
    <n v="24"/>
    <d v="2012-09-24T14:46:25"/>
    <n v="0"/>
    <n v="14.766666666666667"/>
    <n v="15"/>
    <x v="17"/>
    <n v="4.1666666666666664E-2"/>
    <n v="0.2815833333333333"/>
    <b v="1"/>
  </r>
  <r>
    <n v="6068"/>
    <n v="7"/>
    <d v="2012-09-24T01:16:04"/>
    <d v="2012-09-27T17:16:00"/>
    <n v="24"/>
    <d v="2012-09-27T08:46:35"/>
    <n v="0"/>
    <n v="8.7666666666666675"/>
    <n v="9"/>
    <x v="4"/>
    <n v="4.1666666666666664E-2"/>
    <n v="1.2958049999999997"/>
    <b v="1"/>
  </r>
  <r>
    <n v="6069"/>
    <n v="7"/>
    <d v="2012-09-24T01:41:47"/>
    <d v="2012-11-23T01:41:00"/>
    <n v="24"/>
    <d v="2012-09-28T22:10:35"/>
    <n v="0"/>
    <n v="22.166666666666668"/>
    <n v="22"/>
    <x v="9"/>
    <n v="4.1666666666666664E-2"/>
    <n v="1.2958049999999997"/>
    <b v="1"/>
  </r>
  <r>
    <n v="6070"/>
    <n v="1"/>
    <d v="2012-09-24T01:12:24"/>
    <d v="2012-11-23T01:12:00"/>
    <n v="12"/>
    <d v="2012-09-26T06:14:36"/>
    <n v="0"/>
    <n v="6.2333333333333334"/>
    <n v="6"/>
    <x v="21"/>
    <n v="8.3333333333333329E-2"/>
    <n v="0.56619444444444444"/>
    <b v="1"/>
  </r>
  <r>
    <n v="6071"/>
    <n v="3"/>
    <d v="2012-09-24T02:24:17"/>
    <d v="2012-11-23T02:24:00"/>
    <n v="24"/>
    <d v="2012-09-26T09:35:53"/>
    <n v="0"/>
    <n v="9.5833333333333339"/>
    <n v="10"/>
    <x v="10"/>
    <n v="4.1666666666666664E-2"/>
    <n v="0.18133000000000002"/>
    <b v="1"/>
  </r>
  <r>
    <n v="6072"/>
    <n v="3"/>
    <d v="2012-09-24T05:45:28"/>
    <d v="2012-11-23T05:45:00"/>
    <n v="24"/>
    <d v="2012-09-26T23:08:35"/>
    <n v="0"/>
    <n v="23.133333333333333"/>
    <n v="23"/>
    <x v="0"/>
    <n v="4.1666666666666664E-2"/>
    <n v="0.18133000000000002"/>
    <b v="1"/>
  </r>
  <r>
    <n v="6073"/>
    <n v="3"/>
    <d v="2012-09-24T05:19:59"/>
    <d v="2012-11-23T05:19:00"/>
    <n v="24"/>
    <d v="2012-09-26T14:53:55"/>
    <n v="0"/>
    <n v="14.883333333333333"/>
    <n v="15"/>
    <x v="17"/>
    <n v="4.1666666666666664E-2"/>
    <n v="0.18133000000000002"/>
    <b v="1"/>
  </r>
  <r>
    <n v="6074"/>
    <n v="2"/>
    <d v="2012-09-24T06:16:02"/>
    <d v="2012-09-27T21:15:40"/>
    <n v="10"/>
    <s v=""/>
    <n v="0"/>
    <s v="not cancelled"/>
    <s v="not cancelled"/>
    <x v="3"/>
    <n v="0.1"/>
    <n v="0.84959999999999969"/>
    <b v="0"/>
  </r>
  <r>
    <n v="6075"/>
    <n v="3"/>
    <d v="2012-09-24T08:38:00"/>
    <d v="2012-11-23T08:38:00"/>
    <n v="24"/>
    <d v="2012-09-26T17:29:41"/>
    <n v="0"/>
    <n v="17.483333333333334"/>
    <n v="17"/>
    <x v="20"/>
    <n v="4.1666666666666664E-2"/>
    <n v="0.18133000000000002"/>
    <b v="1"/>
  </r>
  <r>
    <n v="6076"/>
    <n v="8"/>
    <d v="2012-09-24T09:29:42"/>
    <d v="2012-11-23T09:29:00"/>
    <n v="3"/>
    <d v="2012-09-27T08:50:03"/>
    <n v="0"/>
    <n v="8.8333333333333339"/>
    <n v="9"/>
    <x v="4"/>
    <n v="0.33333333333333331"/>
    <n v="0.29998222222222221"/>
    <b v="1"/>
  </r>
  <r>
    <n v="6077"/>
    <n v="1"/>
    <d v="2012-09-24T10:44:39"/>
    <d v="2012-11-23T10:44:00"/>
    <n v="8"/>
    <d v="2012-09-25T14:45:05"/>
    <n v="0"/>
    <n v="14.75"/>
    <n v="15"/>
    <x v="17"/>
    <n v="0.125"/>
    <n v="0.84929166666666667"/>
    <b v="1"/>
  </r>
  <r>
    <n v="6078"/>
    <n v="7"/>
    <d v="2012-09-24T10:18:14"/>
    <d v="2012-11-23T10:18:00"/>
    <n v="24"/>
    <d v="2012-10-10T09:40:44"/>
    <n v="0"/>
    <n v="9.6666666666666661"/>
    <n v="10"/>
    <x v="10"/>
    <n v="4.1666666666666664E-2"/>
    <n v="1.2958049999999997"/>
    <b v="1"/>
  </r>
  <r>
    <n v="6079"/>
    <n v="3"/>
    <d v="2012-09-24T11:43:26"/>
    <d v="2012-11-23T11:43:00"/>
    <n v="24"/>
    <d v="2012-09-27T13:03:59"/>
    <n v="0"/>
    <n v="13.05"/>
    <n v="13"/>
    <x v="11"/>
    <n v="4.1666666666666664E-2"/>
    <n v="0.18133000000000002"/>
    <b v="1"/>
  </r>
  <r>
    <n v="6080"/>
    <n v="1"/>
    <d v="2012-09-24T11:30:48"/>
    <d v="2012-11-23T11:30:00"/>
    <n v="12"/>
    <d v="2012-09-25T07:13:05"/>
    <n v="0"/>
    <n v="7.2166666666666668"/>
    <n v="7"/>
    <x v="18"/>
    <n v="8.3333333333333329E-2"/>
    <n v="0.56619444444444444"/>
    <b v="1"/>
  </r>
  <r>
    <n v="6081"/>
    <n v="1"/>
    <d v="2012-09-24T11:05:01"/>
    <d v="2012-09-27T19:04:53"/>
    <n v="8"/>
    <s v=""/>
    <n v="0"/>
    <s v="not cancelled"/>
    <s v="not cancelled"/>
    <x v="3"/>
    <n v="0.125"/>
    <n v="0.84929166666666667"/>
    <b v="0"/>
  </r>
  <r>
    <n v="6082"/>
    <n v="5"/>
    <d v="2012-09-24T11:37:29"/>
    <d v="2012-11-23T11:37:00"/>
    <n v="24"/>
    <d v="2012-09-28T13:56:43"/>
    <n v="0"/>
    <n v="13.933333333333334"/>
    <n v="14"/>
    <x v="7"/>
    <n v="4.1666666666666664E-2"/>
    <n v="0.2815833333333333"/>
    <b v="1"/>
  </r>
  <r>
    <n v="6083"/>
    <n v="1"/>
    <d v="2012-09-24T12:21:32"/>
    <d v="2012-11-23T12:21:00"/>
    <n v="8"/>
    <d v="2012-09-24T16:27:22"/>
    <n v="0"/>
    <n v="16.45"/>
    <n v="16"/>
    <x v="5"/>
    <n v="0.125"/>
    <n v="0.84929166666666667"/>
    <b v="1"/>
  </r>
  <r>
    <n v="6084"/>
    <n v="4"/>
    <d v="2012-09-24T12:15:06"/>
    <d v="2012-11-23T12:15:00"/>
    <n v="12"/>
    <d v="2012-09-27T12:07:56"/>
    <n v="0"/>
    <n v="12.116666666666667"/>
    <n v="12"/>
    <x v="8"/>
    <n v="8.3333333333333329E-2"/>
    <n v="1.448055119047619"/>
    <b v="1"/>
  </r>
  <r>
    <n v="6085"/>
    <n v="2"/>
    <d v="2012-09-24T12:21:16"/>
    <d v="2012-11-23T12:21:00"/>
    <n v="10"/>
    <d v="2012-09-25T15:40:29"/>
    <n v="0"/>
    <n v="15.666666666666666"/>
    <n v="16"/>
    <x v="5"/>
    <n v="0.1"/>
    <n v="0.84959999999999969"/>
    <b v="1"/>
  </r>
  <r>
    <n v="6086"/>
    <n v="1"/>
    <d v="2012-09-24T12:26:52"/>
    <d v="2012-09-27T08:26:39"/>
    <n v="8"/>
    <s v=""/>
    <n v="0"/>
    <s v="not cancelled"/>
    <s v="not cancelled"/>
    <x v="3"/>
    <n v="0.125"/>
    <n v="0.84929166666666667"/>
    <b v="0"/>
  </r>
  <r>
    <n v="6087"/>
    <n v="2"/>
    <d v="2012-09-24T16:27:41"/>
    <d v="2012-09-27T19:26:49"/>
    <n v="10"/>
    <s v=""/>
    <n v="0"/>
    <s v="not cancelled"/>
    <s v="not cancelled"/>
    <x v="3"/>
    <n v="0.1"/>
    <n v="0.84959999999999969"/>
    <b v="0"/>
  </r>
  <r>
    <n v="6088"/>
    <n v="1"/>
    <d v="2012-09-24T17:09:18"/>
    <d v="2012-11-23T17:09:00"/>
    <n v="8"/>
    <d v="2012-09-24T21:09:09"/>
    <n v="0"/>
    <n v="21.15"/>
    <n v="21"/>
    <x v="12"/>
    <n v="0.125"/>
    <n v="0.84929166666666667"/>
    <b v="1"/>
  </r>
  <r>
    <n v="6089"/>
    <n v="5"/>
    <d v="2012-09-24T18:47:10"/>
    <d v="2012-11-23T18:47:00"/>
    <n v="24"/>
    <d v="2012-09-27T11:18:45"/>
    <n v="0"/>
    <n v="11.3"/>
    <n v="11"/>
    <x v="14"/>
    <n v="4.1666666666666664E-2"/>
    <n v="0.2815833333333333"/>
    <b v="1"/>
  </r>
  <r>
    <n v="6090"/>
    <n v="2"/>
    <d v="2012-09-24T19:52:48"/>
    <d v="2012-11-23T19:52:00"/>
    <n v="10"/>
    <d v="2012-09-25T09:33:10"/>
    <n v="0"/>
    <n v="9.5500000000000007"/>
    <n v="10"/>
    <x v="10"/>
    <n v="0.1"/>
    <n v="0.84959999999999969"/>
    <b v="1"/>
  </r>
  <r>
    <n v="6091"/>
    <n v="5"/>
    <d v="2012-09-24T20:30:52"/>
    <d v="2012-11-23T20:30:00"/>
    <n v="24"/>
    <d v="2012-09-26T13:20:31"/>
    <n v="0"/>
    <n v="13.333333333333334"/>
    <n v="13"/>
    <x v="11"/>
    <n v="4.1666666666666664E-2"/>
    <n v="0.2815833333333333"/>
    <b v="1"/>
  </r>
  <r>
    <n v="6092"/>
    <n v="6"/>
    <d v="2012-09-24T21:39:06"/>
    <d v="2012-11-23T21:39:00"/>
    <n v="24"/>
    <d v="2012-09-28T21:04:50"/>
    <n v="0"/>
    <n v="21.066666666666666"/>
    <n v="21"/>
    <x v="12"/>
    <n v="4.1666666666666664E-2"/>
    <n v="0.35218749999999999"/>
    <b v="1"/>
  </r>
  <r>
    <n v="6093"/>
    <n v="5"/>
    <d v="2012-09-24T23:56:07"/>
    <d v="2012-09-29T11:56:00"/>
    <n v="24"/>
    <d v="2012-09-26T13:13:43"/>
    <n v="0"/>
    <n v="13.216666666666667"/>
    <n v="13"/>
    <x v="11"/>
    <n v="4.1666666666666664E-2"/>
    <n v="0.2815833333333333"/>
    <b v="1"/>
  </r>
  <r>
    <n v="6094"/>
    <n v="1"/>
    <d v="2012-09-25T01:25:40"/>
    <d v="2012-11-24T01:25:00"/>
    <n v="8"/>
    <d v="2012-09-25T10:43:11"/>
    <n v="0"/>
    <n v="10.716666666666667"/>
    <n v="11"/>
    <x v="14"/>
    <n v="0.125"/>
    <n v="0.84929166666666667"/>
    <b v="1"/>
  </r>
  <r>
    <n v="6095"/>
    <n v="7"/>
    <d v="2012-09-25T01:34:56"/>
    <d v="2012-09-27T05:34:22"/>
    <n v="24"/>
    <s v=""/>
    <n v="0"/>
    <s v="not cancelled"/>
    <s v="not cancelled"/>
    <x v="3"/>
    <n v="4.1666666666666664E-2"/>
    <n v="1.2958049999999997"/>
    <b v="0"/>
  </r>
  <r>
    <n v="6096"/>
    <n v="3"/>
    <d v="2012-09-25T03:10:25"/>
    <d v="2012-11-24T03:10:00"/>
    <n v="24"/>
    <d v="2012-09-27T02:31:08"/>
    <n v="0"/>
    <n v="2.5166666666666666"/>
    <n v="3"/>
    <x v="19"/>
    <n v="4.1666666666666664E-2"/>
    <n v="0.18133000000000002"/>
    <b v="1"/>
  </r>
  <r>
    <n v="6097"/>
    <n v="5"/>
    <d v="2012-09-25T03:54:54"/>
    <d v="2012-11-24T03:54:00"/>
    <n v="24"/>
    <d v="2012-09-26T22:49:38"/>
    <n v="0"/>
    <n v="22.816666666666666"/>
    <n v="23"/>
    <x v="0"/>
    <n v="4.1666666666666664E-2"/>
    <n v="0.2815833333333333"/>
    <b v="1"/>
  </r>
  <r>
    <n v="6098"/>
    <n v="11"/>
    <d v="2012-09-25T04:01:38"/>
    <d v="2012-11-24T04:01:00"/>
    <n v="1"/>
    <d v="2012-09-29T03:27:02"/>
    <n v="1"/>
    <n v="3.45"/>
    <n v="3"/>
    <x v="19"/>
    <n v="1"/>
    <n v="1"/>
    <b v="1"/>
  </r>
  <r>
    <n v="6099"/>
    <n v="1"/>
    <d v="2012-09-25T06:33:25"/>
    <d v="2012-09-28T16:33:00"/>
    <n v="8"/>
    <d v="2012-09-26T11:34:58"/>
    <n v="0"/>
    <n v="11.566666666666666"/>
    <n v="12"/>
    <x v="8"/>
    <n v="0.125"/>
    <n v="0.84929166666666667"/>
    <b v="1"/>
  </r>
  <r>
    <n v="6100"/>
    <n v="6"/>
    <d v="2012-09-25T08:29:37"/>
    <d v="2012-11-24T08:29:00"/>
    <n v="24"/>
    <d v="2012-09-29T17:52:38"/>
    <n v="0"/>
    <n v="17.866666666666667"/>
    <n v="18"/>
    <x v="1"/>
    <n v="4.1666666666666664E-2"/>
    <n v="0.35218749999999999"/>
    <b v="1"/>
  </r>
  <r>
    <n v="6101"/>
    <n v="2"/>
    <d v="2012-09-25T08:35:07"/>
    <d v="2012-11-24T08:35:00"/>
    <n v="10"/>
    <d v="2012-09-26T19:44:32"/>
    <n v="0"/>
    <n v="19.733333333333334"/>
    <n v="20"/>
    <x v="15"/>
    <n v="0.1"/>
    <n v="0.84959999999999969"/>
    <b v="1"/>
  </r>
  <r>
    <n v="6102"/>
    <n v="1"/>
    <d v="2012-09-25T09:08:13"/>
    <d v="2012-09-29T20:08:00"/>
    <n v="8"/>
    <d v="2012-09-26T11:31:19"/>
    <n v="0"/>
    <n v="11.516666666666667"/>
    <n v="12"/>
    <x v="8"/>
    <n v="0.125"/>
    <n v="0.84929166666666667"/>
    <b v="1"/>
  </r>
  <r>
    <n v="6103"/>
    <n v="1"/>
    <d v="2012-09-25T09:17:45"/>
    <d v="2012-11-24T09:17:00"/>
    <n v="8"/>
    <d v="2012-09-25T21:58:10"/>
    <n v="0"/>
    <n v="21.966666666666665"/>
    <n v="22"/>
    <x v="9"/>
    <n v="0.125"/>
    <n v="0.84929166666666667"/>
    <b v="1"/>
  </r>
  <r>
    <n v="6104"/>
    <n v="5"/>
    <d v="2012-09-25T09:54:39"/>
    <d v="2012-11-24T09:54:00"/>
    <n v="24"/>
    <d v="2012-09-27T20:48:13"/>
    <n v="0"/>
    <n v="20.8"/>
    <n v="21"/>
    <x v="12"/>
    <n v="4.1666666666666664E-2"/>
    <n v="0.2815833333333333"/>
    <b v="1"/>
  </r>
  <r>
    <n v="6105"/>
    <n v="2"/>
    <d v="2012-09-25T10:26:53"/>
    <d v="2012-11-24T10:26:00"/>
    <n v="10"/>
    <d v="2012-09-26T12:10:38"/>
    <n v="0"/>
    <n v="12.166666666666666"/>
    <n v="12"/>
    <x v="8"/>
    <n v="0.1"/>
    <n v="0.84959999999999969"/>
    <b v="1"/>
  </r>
  <r>
    <n v="6106"/>
    <n v="5"/>
    <d v="2012-09-25T10:30:47"/>
    <d v="2012-11-24T10:30:00"/>
    <n v="24"/>
    <d v="2012-09-29T13:37:12"/>
    <n v="0"/>
    <n v="13.616666666666667"/>
    <n v="14"/>
    <x v="7"/>
    <n v="4.1666666666666664E-2"/>
    <n v="0.2815833333333333"/>
    <b v="1"/>
  </r>
  <r>
    <n v="6107"/>
    <n v="1"/>
    <d v="2012-09-25T10:19:36"/>
    <d v="2012-11-24T10:19:00"/>
    <n v="8"/>
    <d v="2012-09-26T18:25:26"/>
    <n v="0"/>
    <n v="18.416666666666668"/>
    <n v="18"/>
    <x v="1"/>
    <n v="0.125"/>
    <n v="0.84929166666666667"/>
    <b v="1"/>
  </r>
  <r>
    <n v="6108"/>
    <n v="6"/>
    <d v="2012-09-25T10:27:06"/>
    <d v="2012-11-24T10:27:00"/>
    <n v="24"/>
    <d v="2012-10-02T10:01:58"/>
    <n v="0"/>
    <n v="10.016666666666667"/>
    <n v="10"/>
    <x v="10"/>
    <n v="4.1666666666666664E-2"/>
    <n v="0.35218749999999999"/>
    <b v="1"/>
  </r>
  <r>
    <n v="6109"/>
    <n v="1"/>
    <d v="2012-09-25T10:50:37"/>
    <d v="2012-11-24T10:50:00"/>
    <n v="8"/>
    <d v="2012-09-25T11:31:38"/>
    <n v="0"/>
    <n v="11.516666666666667"/>
    <n v="12"/>
    <x v="8"/>
    <n v="0.125"/>
    <n v="0.84929166666666667"/>
    <b v="1"/>
  </r>
  <r>
    <n v="6110"/>
    <n v="1"/>
    <d v="2012-09-25T10:07:26"/>
    <d v="2012-11-24T10:07:00"/>
    <n v="8"/>
    <d v="2012-09-26T12:49:04"/>
    <n v="0"/>
    <n v="12.816666666666666"/>
    <n v="13"/>
    <x v="11"/>
    <n v="0.125"/>
    <n v="0.84929166666666667"/>
    <b v="1"/>
  </r>
  <r>
    <n v="6111"/>
    <n v="2"/>
    <d v="2012-09-25T11:04:22"/>
    <d v="2012-11-24T11:04:00"/>
    <n v="10"/>
    <d v="2012-09-26T10:03:27"/>
    <n v="0"/>
    <n v="10.050000000000001"/>
    <n v="10"/>
    <x v="10"/>
    <n v="0.1"/>
    <n v="0.84959999999999969"/>
    <b v="1"/>
  </r>
  <r>
    <n v="6112"/>
    <n v="1"/>
    <d v="2012-09-25T18:24:17"/>
    <d v="2012-11-24T18:24:00"/>
    <n v="8"/>
    <d v="2012-09-25T22:33:27"/>
    <n v="0"/>
    <n v="22.55"/>
    <n v="23"/>
    <x v="0"/>
    <n v="0.125"/>
    <n v="0.84929166666666667"/>
    <b v="1"/>
  </r>
  <r>
    <n v="6113"/>
    <n v="8"/>
    <d v="2012-09-25T18:33:55"/>
    <d v="2012-11-24T18:33:00"/>
    <n v="3"/>
    <d v="2012-10-02T23:19:10"/>
    <n v="1"/>
    <n v="23.316666666666666"/>
    <n v="23"/>
    <x v="0"/>
    <n v="0.33333333333333331"/>
    <n v="0.29998222222222221"/>
    <b v="1"/>
  </r>
  <r>
    <n v="6114"/>
    <n v="1"/>
    <d v="2012-09-25T18:19:31"/>
    <d v="2012-11-24T18:19:00"/>
    <n v="8"/>
    <d v="2012-09-26T21:00:28"/>
    <n v="0"/>
    <n v="21"/>
    <n v="21"/>
    <x v="12"/>
    <n v="0.125"/>
    <n v="0.84929166666666667"/>
    <b v="1"/>
  </r>
  <r>
    <n v="6115"/>
    <n v="7"/>
    <d v="2012-09-25T19:09:30"/>
    <d v="2012-11-24T19:09:00"/>
    <n v="24"/>
    <d v="2012-10-22T18:24:00"/>
    <n v="0"/>
    <n v="18.399999999999999"/>
    <n v="18"/>
    <x v="1"/>
    <n v="4.1666666666666664E-2"/>
    <n v="1.2958049999999997"/>
    <b v="1"/>
  </r>
  <r>
    <n v="6116"/>
    <n v="2"/>
    <d v="2012-09-25T19:31:02"/>
    <d v="2012-11-24T19:31:00"/>
    <n v="10"/>
    <d v="2012-09-27T17:53:01"/>
    <n v="0"/>
    <n v="17.883333333333333"/>
    <n v="18"/>
    <x v="1"/>
    <n v="0.1"/>
    <n v="0.84959999999999969"/>
    <b v="1"/>
  </r>
  <r>
    <n v="6117"/>
    <n v="2"/>
    <d v="2012-09-25T19:58:37"/>
    <d v="2012-11-24T19:58:00"/>
    <n v="10"/>
    <d v="2012-09-27T14:40:36"/>
    <n v="0"/>
    <n v="14.666666666666666"/>
    <n v="15"/>
    <x v="17"/>
    <n v="0.1"/>
    <n v="0.84959999999999969"/>
    <b v="1"/>
  </r>
  <r>
    <n v="6118"/>
    <n v="5"/>
    <d v="2012-09-25T20:02:29"/>
    <d v="2012-11-24T20:02:00"/>
    <n v="24"/>
    <d v="2012-09-27T13:46:09"/>
    <n v="0"/>
    <n v="13.766666666666667"/>
    <n v="14"/>
    <x v="7"/>
    <n v="4.1666666666666664E-2"/>
    <n v="0.2815833333333333"/>
    <b v="1"/>
  </r>
  <r>
    <n v="6119"/>
    <n v="5"/>
    <d v="2012-09-25T20:47:59"/>
    <d v="2012-09-28T16:47:21"/>
    <n v="24"/>
    <s v=""/>
    <n v="0"/>
    <s v="not cancelled"/>
    <s v="not cancelled"/>
    <x v="3"/>
    <n v="4.1666666666666664E-2"/>
    <n v="0.2815833333333333"/>
    <b v="0"/>
  </r>
  <r>
    <n v="6120"/>
    <n v="1"/>
    <d v="2012-09-25T21:21:58"/>
    <d v="2012-11-24T21:21:00"/>
    <n v="8"/>
    <d v="2012-09-26T17:04:58"/>
    <n v="0"/>
    <n v="17.066666666666666"/>
    <n v="17"/>
    <x v="20"/>
    <n v="0.125"/>
    <n v="0.84929166666666667"/>
    <b v="1"/>
  </r>
  <r>
    <n v="6121"/>
    <n v="6"/>
    <d v="2012-09-26T00:15:52"/>
    <d v="2012-11-25T00:15:00"/>
    <n v="24"/>
    <d v="2012-10-01T09:47:09"/>
    <n v="0"/>
    <n v="9.7833333333333332"/>
    <n v="10"/>
    <x v="10"/>
    <n v="4.1666666666666664E-2"/>
    <n v="0.35218749999999999"/>
    <b v="1"/>
  </r>
  <r>
    <n v="6122"/>
    <n v="7"/>
    <d v="2012-09-26T01:24:31"/>
    <d v="2012-11-25T01:24:00"/>
    <n v="24"/>
    <d v="2012-09-29T12:30:38"/>
    <n v="0"/>
    <n v="12.5"/>
    <n v="13"/>
    <x v="11"/>
    <n v="4.1666666666666664E-2"/>
    <n v="1.2958049999999997"/>
    <b v="1"/>
  </r>
  <r>
    <n v="6123"/>
    <n v="6"/>
    <d v="2012-09-26T03:40:05"/>
    <d v="2012-11-25T03:40:00"/>
    <n v="24"/>
    <d v="2012-10-01T20:55:24"/>
    <n v="0"/>
    <n v="20.916666666666668"/>
    <n v="21"/>
    <x v="12"/>
    <n v="4.1666666666666664E-2"/>
    <n v="0.35218749999999999"/>
    <b v="1"/>
  </r>
  <r>
    <n v="6124"/>
    <n v="5"/>
    <d v="2012-09-26T05:38:18"/>
    <d v="2012-11-25T05:38:00"/>
    <n v="24"/>
    <d v="2012-09-29T10:08:24"/>
    <n v="0"/>
    <n v="10.133333333333333"/>
    <n v="10"/>
    <x v="10"/>
    <n v="4.1666666666666664E-2"/>
    <n v="0.2815833333333333"/>
    <b v="1"/>
  </r>
  <r>
    <n v="6125"/>
    <n v="3"/>
    <d v="2012-09-26T05:07:36"/>
    <d v="2012-11-25T05:07:00"/>
    <n v="24"/>
    <d v="2012-09-28T10:28:48"/>
    <n v="0"/>
    <n v="10.466666666666667"/>
    <n v="10"/>
    <x v="10"/>
    <n v="4.1666666666666664E-2"/>
    <n v="0.18133000000000002"/>
    <b v="1"/>
  </r>
  <r>
    <n v="6126"/>
    <n v="1"/>
    <d v="2012-09-26T06:09:34"/>
    <d v="2012-11-25T06:09:00"/>
    <n v="8"/>
    <d v="2012-09-27T14:38:09"/>
    <n v="0"/>
    <n v="14.633333333333333"/>
    <n v="15"/>
    <x v="17"/>
    <n v="0.125"/>
    <n v="0.84929166666666667"/>
    <b v="1"/>
  </r>
  <r>
    <n v="6127"/>
    <n v="6"/>
    <d v="2012-09-26T08:21:51"/>
    <d v="2012-11-25T08:21:00"/>
    <n v="24"/>
    <d v="2012-09-30T11:12:52"/>
    <n v="0"/>
    <n v="11.2"/>
    <n v="11"/>
    <x v="14"/>
    <n v="4.1666666666666664E-2"/>
    <n v="0.35218749999999999"/>
    <b v="1"/>
  </r>
  <r>
    <n v="6128"/>
    <n v="7"/>
    <d v="2012-09-26T08:11:22"/>
    <d v="2012-11-25T08:11:00"/>
    <n v="24"/>
    <d v="2012-10-03T11:03:18"/>
    <n v="0"/>
    <n v="11.05"/>
    <n v="11"/>
    <x v="14"/>
    <n v="4.1666666666666664E-2"/>
    <n v="1.2958049999999997"/>
    <b v="1"/>
  </r>
  <r>
    <n v="6129"/>
    <n v="5"/>
    <d v="2012-09-26T09:30:17"/>
    <d v="2012-11-25T09:30:00"/>
    <n v="24"/>
    <d v="2012-09-27T09:25:14"/>
    <n v="0"/>
    <n v="9.4166666666666661"/>
    <n v="9"/>
    <x v="4"/>
    <n v="4.1666666666666664E-2"/>
    <n v="0.2815833333333333"/>
    <b v="1"/>
  </r>
  <r>
    <n v="6130"/>
    <n v="4"/>
    <d v="2012-09-26T10:22:28"/>
    <d v="2012-11-25T10:22:00"/>
    <n v="12"/>
    <d v="2012-09-28T10:40:54"/>
    <n v="0"/>
    <n v="10.666666666666666"/>
    <n v="11"/>
    <x v="14"/>
    <n v="8.3333333333333329E-2"/>
    <n v="1.448055119047619"/>
    <b v="1"/>
  </r>
  <r>
    <n v="6131"/>
    <n v="6"/>
    <d v="2012-09-26T10:01:17"/>
    <d v="2012-11-25T10:01:00"/>
    <n v="24"/>
    <d v="2012-10-02T11:03:42"/>
    <n v="0"/>
    <n v="11.05"/>
    <n v="11"/>
    <x v="14"/>
    <n v="4.1666666666666664E-2"/>
    <n v="0.35218749999999999"/>
    <b v="1"/>
  </r>
  <r>
    <n v="6132"/>
    <n v="4"/>
    <d v="2012-09-26T10:29:26"/>
    <d v="2012-11-25T10:29:00"/>
    <n v="12"/>
    <d v="2012-09-29T14:32:40"/>
    <n v="0"/>
    <n v="14.533333333333333"/>
    <n v="15"/>
    <x v="17"/>
    <n v="8.3333333333333329E-2"/>
    <n v="1.448055119047619"/>
    <b v="1"/>
  </r>
  <r>
    <n v="6133"/>
    <n v="7"/>
    <d v="2012-09-26T10:58:11"/>
    <d v="2012-11-25T10:58:00"/>
    <n v="24"/>
    <d v="2012-10-06T10:20:19"/>
    <n v="0"/>
    <n v="10.333333333333334"/>
    <n v="10"/>
    <x v="10"/>
    <n v="4.1666666666666664E-2"/>
    <n v="1.2958049999999997"/>
    <b v="1"/>
  </r>
  <r>
    <n v="6134"/>
    <n v="3"/>
    <d v="2012-09-26T10:17:41"/>
    <d v="2012-11-25T10:17:00"/>
    <n v="24"/>
    <d v="2012-09-28T11:57:43"/>
    <n v="0"/>
    <n v="11.95"/>
    <n v="12"/>
    <x v="8"/>
    <n v="4.1666666666666664E-2"/>
    <n v="0.18133000000000002"/>
    <b v="1"/>
  </r>
  <r>
    <n v="6135"/>
    <n v="3"/>
    <d v="2012-09-26T10:01:40"/>
    <d v="2012-10-01T01:01:00"/>
    <n v="24"/>
    <d v="2012-09-28T07:13:01"/>
    <n v="0"/>
    <n v="7.2166666666666668"/>
    <n v="7"/>
    <x v="18"/>
    <n v="4.1666666666666664E-2"/>
    <n v="0.18133000000000002"/>
    <b v="1"/>
  </r>
  <r>
    <n v="6136"/>
    <n v="5"/>
    <d v="2012-09-26T10:31:57"/>
    <d v="2012-11-25T10:31:00"/>
    <n v="24"/>
    <d v="2012-09-30T16:35:36"/>
    <n v="0"/>
    <n v="16.583333333333332"/>
    <n v="17"/>
    <x v="20"/>
    <n v="4.1666666666666664E-2"/>
    <n v="0.2815833333333333"/>
    <b v="1"/>
  </r>
  <r>
    <n v="6137"/>
    <n v="6"/>
    <d v="2012-09-26T11:47:47"/>
    <d v="2012-09-28T22:47:09"/>
    <n v="24"/>
    <s v=""/>
    <n v="0"/>
    <s v="not cancelled"/>
    <s v="not cancelled"/>
    <x v="3"/>
    <n v="4.1666666666666664E-2"/>
    <n v="0.35218749999999999"/>
    <b v="0"/>
  </r>
  <r>
    <n v="6138"/>
    <n v="3"/>
    <d v="2012-09-26T11:40:39"/>
    <d v="2012-11-25T11:40:00"/>
    <n v="24"/>
    <d v="2012-09-28T10:18:36"/>
    <n v="0"/>
    <n v="10.3"/>
    <n v="10"/>
    <x v="10"/>
    <n v="4.1666666666666664E-2"/>
    <n v="0.18133000000000002"/>
    <b v="1"/>
  </r>
  <r>
    <n v="6139"/>
    <n v="7"/>
    <d v="2012-09-26T12:44:07"/>
    <d v="2012-11-25T12:44:00"/>
    <n v="24"/>
    <d v="2012-10-23T12:24:57"/>
    <n v="0"/>
    <n v="12.4"/>
    <n v="12"/>
    <x v="8"/>
    <n v="4.1666666666666664E-2"/>
    <n v="1.2958049999999997"/>
    <b v="1"/>
  </r>
  <r>
    <n v="6140"/>
    <n v="1"/>
    <d v="2012-09-26T12:16:32"/>
    <d v="2012-09-29T04:16:04"/>
    <n v="8"/>
    <s v=""/>
    <n v="0"/>
    <s v="not cancelled"/>
    <s v="not cancelled"/>
    <x v="3"/>
    <n v="0.125"/>
    <n v="0.84929166666666667"/>
    <b v="0"/>
  </r>
  <r>
    <n v="6141"/>
    <n v="1"/>
    <d v="2012-09-26T13:40:53"/>
    <d v="2012-11-25T13:40:00"/>
    <n v="8"/>
    <d v="2012-09-27T01:09:54"/>
    <n v="0"/>
    <n v="1.1499999999999999"/>
    <n v="1"/>
    <x v="23"/>
    <n v="0.125"/>
    <n v="0.84929166666666667"/>
    <b v="1"/>
  </r>
  <r>
    <n v="6142"/>
    <n v="4"/>
    <d v="2012-09-26T14:39:56"/>
    <d v="2012-11-25T14:39:00"/>
    <n v="12"/>
    <d v="2012-09-29T07:11:10"/>
    <n v="0"/>
    <n v="7.1833333333333336"/>
    <n v="7"/>
    <x v="18"/>
    <n v="8.3333333333333329E-2"/>
    <n v="1.448055119047619"/>
    <b v="1"/>
  </r>
  <r>
    <n v="6143"/>
    <n v="3"/>
    <d v="2012-09-26T14:56:49"/>
    <d v="2012-11-25T14:56:00"/>
    <n v="24"/>
    <d v="2012-09-30T15:35:33"/>
    <n v="0"/>
    <n v="15.583333333333334"/>
    <n v="16"/>
    <x v="5"/>
    <n v="4.1666666666666664E-2"/>
    <n v="0.18133000000000002"/>
    <b v="1"/>
  </r>
  <r>
    <n v="6144"/>
    <n v="1"/>
    <d v="2012-09-26T17:11:09"/>
    <d v="2012-09-30T17:10:57"/>
    <n v="8"/>
    <s v=""/>
    <n v="0"/>
    <s v="not cancelled"/>
    <s v="not cancelled"/>
    <x v="3"/>
    <n v="0.125"/>
    <n v="0.84929166666666667"/>
    <b v="0"/>
  </r>
  <r>
    <n v="6145"/>
    <n v="1"/>
    <d v="2012-09-26T17:21:02"/>
    <d v="2012-11-25T17:21:00"/>
    <n v="8"/>
    <d v="2012-09-27T21:33:36"/>
    <n v="0"/>
    <n v="21.55"/>
    <n v="22"/>
    <x v="9"/>
    <n v="0.125"/>
    <n v="0.84929166666666667"/>
    <b v="1"/>
  </r>
  <r>
    <n v="6146"/>
    <n v="3"/>
    <d v="2012-09-26T17:46:05"/>
    <d v="2012-11-25T17:46:00"/>
    <n v="24"/>
    <d v="2012-09-29T16:29:22"/>
    <n v="0"/>
    <n v="16.483333333333334"/>
    <n v="16"/>
    <x v="5"/>
    <n v="4.1666666666666664E-2"/>
    <n v="0.18133000000000002"/>
    <b v="1"/>
  </r>
  <r>
    <n v="6147"/>
    <n v="6"/>
    <d v="2012-09-26T18:36:11"/>
    <d v="2012-11-25T18:36:00"/>
    <n v="24"/>
    <d v="2012-09-30T11:57:31"/>
    <n v="0"/>
    <n v="11.95"/>
    <n v="12"/>
    <x v="8"/>
    <n v="4.1666666666666664E-2"/>
    <n v="0.35218749999999999"/>
    <b v="1"/>
  </r>
  <r>
    <n v="6148"/>
    <n v="8"/>
    <d v="2012-09-26T18:30:06"/>
    <d v="2012-11-25T18:30:00"/>
    <n v="3"/>
    <d v="2012-10-01T22:46:23"/>
    <n v="0"/>
    <n v="22.766666666666666"/>
    <n v="23"/>
    <x v="0"/>
    <n v="0.33333333333333331"/>
    <n v="0.29998222222222221"/>
    <b v="1"/>
  </r>
  <r>
    <n v="6149"/>
    <n v="5"/>
    <d v="2012-09-26T20:03:19"/>
    <d v="2012-11-25T20:03:00"/>
    <n v="24"/>
    <d v="2012-09-29T12:23:39"/>
    <n v="0"/>
    <n v="12.383333333333333"/>
    <n v="12"/>
    <x v="8"/>
    <n v="4.1666666666666664E-2"/>
    <n v="0.2815833333333333"/>
    <b v="1"/>
  </r>
  <r>
    <n v="6150"/>
    <n v="1"/>
    <d v="2012-09-27T00:48:00"/>
    <d v="2012-11-26T00:48:00"/>
    <n v="8"/>
    <d v="2012-09-28T10:16:36"/>
    <n v="0"/>
    <n v="10.266666666666667"/>
    <n v="10"/>
    <x v="10"/>
    <n v="0.125"/>
    <n v="0.84929166666666667"/>
    <b v="1"/>
  </r>
  <r>
    <n v="6151"/>
    <n v="1"/>
    <d v="2012-09-27T01:37:47"/>
    <d v="2012-11-26T01:37:00"/>
    <n v="8"/>
    <d v="2012-09-27T23:48:23"/>
    <n v="0"/>
    <n v="23.8"/>
    <n v="24"/>
    <x v="2"/>
    <n v="0.125"/>
    <n v="0.84929166666666667"/>
    <b v="1"/>
  </r>
  <r>
    <n v="6152"/>
    <n v="5"/>
    <d v="2012-09-27T03:12:31"/>
    <d v="2012-11-26T03:12:00"/>
    <n v="24"/>
    <d v="2012-09-30T17:55:22"/>
    <n v="0"/>
    <n v="17.916666666666668"/>
    <n v="18"/>
    <x v="1"/>
    <n v="4.1666666666666664E-2"/>
    <n v="0.2815833333333333"/>
    <b v="1"/>
  </r>
  <r>
    <n v="6153"/>
    <n v="1"/>
    <d v="2012-09-27T03:21:53"/>
    <d v="2012-11-26T03:21:00"/>
    <n v="8"/>
    <d v="2012-09-28T04:34:19"/>
    <n v="0"/>
    <n v="4.5666666666666664"/>
    <n v="5"/>
    <x v="22"/>
    <n v="0.125"/>
    <n v="0.84929166666666667"/>
    <b v="1"/>
  </r>
  <r>
    <n v="6154"/>
    <n v="1"/>
    <d v="2012-09-27T04:20:46"/>
    <d v="2012-11-26T04:20:00"/>
    <n v="8"/>
    <d v="2012-09-27T12:08:49"/>
    <n v="0"/>
    <n v="12.133333333333333"/>
    <n v="12"/>
    <x v="8"/>
    <n v="0.125"/>
    <n v="0.84929166666666667"/>
    <b v="1"/>
  </r>
  <r>
    <n v="6155"/>
    <n v="1"/>
    <d v="2012-09-27T05:50:04"/>
    <d v="2012-11-26T05:50:00"/>
    <n v="8"/>
    <d v="2012-09-27T23:42:05"/>
    <n v="0"/>
    <n v="23.7"/>
    <n v="24"/>
    <x v="2"/>
    <n v="0.125"/>
    <n v="0.84929166666666667"/>
    <b v="1"/>
  </r>
  <r>
    <n v="6156"/>
    <n v="1"/>
    <d v="2012-09-27T09:18:15"/>
    <d v="2012-11-26T09:18:00"/>
    <n v="8"/>
    <d v="2012-09-27T13:01:16"/>
    <n v="0"/>
    <n v="13.016666666666667"/>
    <n v="13"/>
    <x v="11"/>
    <n v="0.125"/>
    <n v="0.84929166666666667"/>
    <b v="1"/>
  </r>
  <r>
    <n v="6157"/>
    <n v="8"/>
    <d v="2012-09-27T09:19:56"/>
    <d v="2012-09-30T16:19:00"/>
    <n v="3"/>
    <s v=""/>
    <n v="1"/>
    <s v="not cancelled"/>
    <s v="not cancelled"/>
    <x v="3"/>
    <n v="0.33333333333333331"/>
    <n v="0.29998222222222221"/>
    <b v="0"/>
  </r>
  <r>
    <n v="6158"/>
    <n v="1"/>
    <d v="2012-09-27T11:18:14"/>
    <d v="2012-11-26T11:18:00"/>
    <n v="8"/>
    <d v="2012-09-28T09:54:05"/>
    <n v="0"/>
    <n v="9.9"/>
    <n v="10"/>
    <x v="10"/>
    <n v="0.125"/>
    <n v="0.84929166666666667"/>
    <b v="1"/>
  </r>
  <r>
    <n v="6159"/>
    <n v="2"/>
    <d v="2012-09-27T11:51:14"/>
    <d v="2012-11-26T11:51:00"/>
    <n v="10"/>
    <d v="2012-09-28T16:26:14"/>
    <n v="0"/>
    <n v="16.433333333333334"/>
    <n v="16"/>
    <x v="5"/>
    <n v="0.1"/>
    <n v="0.84959999999999969"/>
    <b v="1"/>
  </r>
  <r>
    <n v="6160"/>
    <n v="3"/>
    <d v="2012-09-27T11:51:13"/>
    <d v="2012-09-29T23:51:00"/>
    <n v="24"/>
    <d v="2012-09-29T11:34:52"/>
    <n v="0"/>
    <n v="11.566666666666666"/>
    <n v="12"/>
    <x v="8"/>
    <n v="4.1666666666666664E-2"/>
    <n v="0.18133000000000002"/>
    <b v="1"/>
  </r>
  <r>
    <n v="6161"/>
    <n v="3"/>
    <d v="2012-09-27T11:01:45"/>
    <d v="2012-11-26T11:01:00"/>
    <n v="24"/>
    <d v="2012-09-30T17:22:44"/>
    <n v="0"/>
    <n v="17.366666666666667"/>
    <n v="17"/>
    <x v="20"/>
    <n v="4.1666666666666664E-2"/>
    <n v="0.18133000000000002"/>
    <b v="1"/>
  </r>
  <r>
    <n v="6162"/>
    <n v="1"/>
    <d v="2012-09-27T15:09:52"/>
    <d v="2012-10-01T14:09:00"/>
    <n v="12"/>
    <d v="2012-09-28T12:58:53"/>
    <n v="0"/>
    <n v="12.966666666666667"/>
    <n v="13"/>
    <x v="11"/>
    <n v="8.3333333333333329E-2"/>
    <n v="0.56619444444444444"/>
    <b v="1"/>
  </r>
  <r>
    <n v="6163"/>
    <n v="1"/>
    <d v="2012-09-27T15:02:31"/>
    <d v="2012-11-26T15:02:00"/>
    <n v="12"/>
    <d v="2012-09-28T16:31:37"/>
    <n v="0"/>
    <n v="16.516666666666666"/>
    <n v="17"/>
    <x v="20"/>
    <n v="8.3333333333333329E-2"/>
    <n v="0.56619444444444444"/>
    <b v="1"/>
  </r>
  <r>
    <n v="6164"/>
    <n v="5"/>
    <d v="2012-09-27T15:34:35"/>
    <d v="2012-11-26T15:34:00"/>
    <n v="24"/>
    <d v="2012-10-01T19:47:32"/>
    <n v="0"/>
    <n v="19.783333333333335"/>
    <n v="20"/>
    <x v="15"/>
    <n v="4.1666666666666664E-2"/>
    <n v="0.2815833333333333"/>
    <b v="1"/>
  </r>
  <r>
    <n v="6165"/>
    <n v="7"/>
    <d v="2012-09-27T16:53:04"/>
    <d v="2012-11-26T16:53:00"/>
    <n v="24"/>
    <d v="2012-11-19T06:25:27"/>
    <n v="2"/>
    <n v="6.416666666666667"/>
    <n v="6"/>
    <x v="21"/>
    <n v="4.1666666666666664E-2"/>
    <n v="1.2958049999999997"/>
    <b v="1"/>
  </r>
  <r>
    <n v="6166"/>
    <n v="1"/>
    <d v="2012-09-27T17:15:26"/>
    <d v="2012-11-26T17:15:00"/>
    <n v="8"/>
    <d v="2012-09-27T21:23:50"/>
    <n v="0"/>
    <n v="21.383333333333333"/>
    <n v="21"/>
    <x v="12"/>
    <n v="0.125"/>
    <n v="0.84929166666666667"/>
    <b v="1"/>
  </r>
  <r>
    <n v="6167"/>
    <n v="2"/>
    <d v="2012-09-27T19:31:04"/>
    <d v="2012-10-01T14:30:36"/>
    <n v="10"/>
    <s v=""/>
    <n v="0"/>
    <s v="not cancelled"/>
    <s v="not cancelled"/>
    <x v="3"/>
    <n v="0.1"/>
    <n v="0.84959999999999969"/>
    <b v="0"/>
  </r>
  <r>
    <n v="6168"/>
    <n v="4"/>
    <d v="2012-09-27T19:57:08"/>
    <d v="2012-11-26T19:57:00"/>
    <n v="12"/>
    <d v="2012-09-30T14:04:57"/>
    <n v="0"/>
    <n v="14.066666666666666"/>
    <n v="14"/>
    <x v="7"/>
    <n v="8.3333333333333329E-2"/>
    <n v="1.448055119047619"/>
    <b v="1"/>
  </r>
  <r>
    <n v="6169"/>
    <n v="6"/>
    <d v="2012-09-27T20:26:06"/>
    <d v="2012-11-26T20:26:00"/>
    <n v="24"/>
    <d v="2012-10-04T10:49:46"/>
    <n v="0"/>
    <n v="10.816666666666666"/>
    <n v="11"/>
    <x v="14"/>
    <n v="4.1666666666666664E-2"/>
    <n v="0.35218749999999999"/>
    <b v="1"/>
  </r>
  <r>
    <n v="6170"/>
    <n v="1"/>
    <d v="2012-09-27T20:05:20"/>
    <d v="2012-09-30T16:04:40"/>
    <n v="12"/>
    <s v=""/>
    <n v="0"/>
    <s v="not cancelled"/>
    <s v="not cancelled"/>
    <x v="3"/>
    <n v="8.3333333333333329E-2"/>
    <n v="0.56619444444444444"/>
    <b v="0"/>
  </r>
  <r>
    <n v="6171"/>
    <n v="1"/>
    <d v="2012-09-27T22:31:34"/>
    <d v="2012-11-26T22:31:00"/>
    <n v="8"/>
    <d v="2012-09-28T13:39:54"/>
    <n v="0"/>
    <n v="13.65"/>
    <n v="14"/>
    <x v="7"/>
    <n v="0.125"/>
    <n v="0.84929166666666667"/>
    <b v="1"/>
  </r>
  <r>
    <n v="6172"/>
    <n v="1"/>
    <d v="2012-09-27T22:15:40"/>
    <d v="2012-11-26T22:15:00"/>
    <n v="8"/>
    <d v="2012-09-28T06:11:40"/>
    <n v="0"/>
    <n v="6.1833333333333336"/>
    <n v="6"/>
    <x v="21"/>
    <n v="0.125"/>
    <n v="0.84929166666666667"/>
    <b v="1"/>
  </r>
  <r>
    <n v="6173"/>
    <n v="1"/>
    <d v="2012-09-28T00:23:17"/>
    <d v="2012-11-27T00:23:00"/>
    <n v="8"/>
    <d v="2012-09-28T14:22:15"/>
    <n v="0"/>
    <n v="14.366666666666667"/>
    <n v="14"/>
    <x v="7"/>
    <n v="0.125"/>
    <n v="0.84929166666666667"/>
    <b v="1"/>
  </r>
  <r>
    <n v="6174"/>
    <n v="5"/>
    <d v="2012-09-28T05:27:07"/>
    <d v="2012-11-27T05:27:00"/>
    <n v="24"/>
    <d v="2012-10-02T15:27:33"/>
    <n v="0"/>
    <n v="15.45"/>
    <n v="15"/>
    <x v="17"/>
    <n v="4.1666666666666664E-2"/>
    <n v="0.2815833333333333"/>
    <b v="1"/>
  </r>
  <r>
    <n v="6175"/>
    <n v="3"/>
    <d v="2012-09-28T05:17:24"/>
    <d v="2012-11-27T05:17:00"/>
    <n v="24"/>
    <d v="2012-09-30T23:56:50"/>
    <n v="0"/>
    <n v="23.933333333333334"/>
    <n v="24"/>
    <x v="2"/>
    <n v="4.1666666666666664E-2"/>
    <n v="0.18133000000000002"/>
    <b v="1"/>
  </r>
  <r>
    <n v="6176"/>
    <n v="2"/>
    <d v="2012-09-28T06:52:49"/>
    <d v="2012-11-27T06:52:00"/>
    <n v="10"/>
    <d v="2012-09-30T10:42:02"/>
    <n v="0"/>
    <n v="10.7"/>
    <n v="11"/>
    <x v="14"/>
    <n v="0.1"/>
    <n v="0.84959999999999969"/>
    <b v="1"/>
  </r>
  <r>
    <n v="6177"/>
    <n v="1"/>
    <d v="2012-09-28T07:57:46"/>
    <d v="2012-09-30T20:57:38"/>
    <n v="12"/>
    <s v=""/>
    <n v="0"/>
    <s v="not cancelled"/>
    <s v="not cancelled"/>
    <x v="3"/>
    <n v="8.3333333333333329E-2"/>
    <n v="0.56619444444444444"/>
    <b v="0"/>
  </r>
  <r>
    <n v="6178"/>
    <n v="5"/>
    <d v="2012-09-28T08:41:22"/>
    <d v="2012-11-27T08:41:00"/>
    <n v="24"/>
    <d v="2012-10-01T08:55:54"/>
    <n v="0"/>
    <n v="8.9166666666666661"/>
    <n v="9"/>
    <x v="4"/>
    <n v="4.1666666666666664E-2"/>
    <n v="0.2815833333333333"/>
    <b v="1"/>
  </r>
  <r>
    <n v="6179"/>
    <n v="7"/>
    <d v="2012-09-28T08:11:59"/>
    <d v="2012-11-27T08:11:00"/>
    <n v="24"/>
    <d v="2012-10-03T11:48:05"/>
    <n v="0"/>
    <n v="11.8"/>
    <n v="12"/>
    <x v="8"/>
    <n v="4.1666666666666664E-2"/>
    <n v="1.2958049999999997"/>
    <b v="1"/>
  </r>
  <r>
    <n v="6180"/>
    <n v="10"/>
    <d v="2012-09-28T08:00:20"/>
    <d v="2012-10-01T04:59:24"/>
    <n v="1"/>
    <s v=""/>
    <n v="4"/>
    <s v="not cancelled"/>
    <s v="not cancelled"/>
    <x v="3"/>
    <n v="1"/>
    <n v="2.5716000000000001"/>
    <b v="0"/>
  </r>
  <r>
    <n v="6181"/>
    <n v="2"/>
    <d v="2012-09-28T10:31:22"/>
    <d v="2012-11-27T10:31:00"/>
    <n v="10"/>
    <d v="2012-09-29T15:24:44"/>
    <n v="0"/>
    <n v="15.4"/>
    <n v="15"/>
    <x v="17"/>
    <n v="0.1"/>
    <n v="0.84959999999999969"/>
    <b v="1"/>
  </r>
  <r>
    <n v="6182"/>
    <n v="2"/>
    <d v="2012-09-28T12:46:45"/>
    <d v="2012-11-27T12:46:00"/>
    <n v="10"/>
    <d v="2012-09-29T02:17:29"/>
    <n v="0"/>
    <n v="2.2833333333333332"/>
    <n v="2"/>
    <x v="16"/>
    <n v="0.1"/>
    <n v="0.84959999999999969"/>
    <b v="1"/>
  </r>
  <r>
    <n v="6183"/>
    <n v="3"/>
    <d v="2012-09-28T17:33:24"/>
    <d v="2012-11-27T17:33:00"/>
    <n v="24"/>
    <d v="2012-10-01T10:30:16"/>
    <n v="0"/>
    <n v="10.5"/>
    <n v="11"/>
    <x v="14"/>
    <n v="4.1666666666666664E-2"/>
    <n v="0.18133000000000002"/>
    <b v="1"/>
  </r>
  <r>
    <n v="6184"/>
    <n v="2"/>
    <d v="2012-09-28T18:10:08"/>
    <d v="2012-11-27T18:10:00"/>
    <n v="10"/>
    <d v="2012-09-29T15:30:09"/>
    <n v="0"/>
    <n v="15.5"/>
    <n v="16"/>
    <x v="5"/>
    <n v="0.1"/>
    <n v="0.84959999999999969"/>
    <b v="1"/>
  </r>
  <r>
    <n v="6185"/>
    <n v="1"/>
    <d v="2012-09-28T19:16:48"/>
    <d v="2012-10-02T10:16:39"/>
    <n v="8"/>
    <s v=""/>
    <n v="0"/>
    <s v="not cancelled"/>
    <s v="not cancelled"/>
    <x v="3"/>
    <n v="0.125"/>
    <n v="0.84929166666666667"/>
    <b v="0"/>
  </r>
  <r>
    <n v="6186"/>
    <n v="1"/>
    <d v="2012-09-28T20:07:40"/>
    <d v="2012-11-27T20:07:00"/>
    <n v="12"/>
    <d v="2012-09-29T10:03:14"/>
    <n v="0"/>
    <n v="10.050000000000001"/>
    <n v="10"/>
    <x v="10"/>
    <n v="8.3333333333333329E-2"/>
    <n v="0.56619444444444444"/>
    <b v="1"/>
  </r>
  <r>
    <n v="6187"/>
    <n v="1"/>
    <d v="2012-09-28T21:36:29"/>
    <d v="2012-11-27T21:36:00"/>
    <n v="8"/>
    <d v="2012-09-29T08:31:35"/>
    <n v="0"/>
    <n v="8.5166666666666675"/>
    <n v="9"/>
    <x v="4"/>
    <n v="0.125"/>
    <n v="0.84929166666666667"/>
    <b v="1"/>
  </r>
  <r>
    <n v="6188"/>
    <n v="4"/>
    <d v="2012-09-28T21:41:47"/>
    <d v="2012-11-27T21:41:00"/>
    <n v="12"/>
    <d v="2012-09-30T20:09:30"/>
    <n v="0"/>
    <n v="20.149999999999999"/>
    <n v="20"/>
    <x v="15"/>
    <n v="8.3333333333333329E-2"/>
    <n v="1.448055119047619"/>
    <b v="1"/>
  </r>
  <r>
    <n v="6189"/>
    <n v="10"/>
    <d v="2012-09-28T22:35:20"/>
    <d v="2012-11-27T22:35:00"/>
    <n v="1"/>
    <d v="2012-10-03T08:58:10"/>
    <n v="1"/>
    <n v="8.9666666666666668"/>
    <n v="9"/>
    <x v="4"/>
    <n v="1"/>
    <n v="2.5716000000000001"/>
    <b v="1"/>
  </r>
  <r>
    <n v="6190"/>
    <n v="5"/>
    <d v="2012-09-28T23:33:54"/>
    <d v="2012-10-01T03:33:20"/>
    <n v="24"/>
    <s v=""/>
    <n v="0"/>
    <s v="not cancelled"/>
    <s v="not cancelled"/>
    <x v="3"/>
    <n v="4.1666666666666664E-2"/>
    <n v="0.2815833333333333"/>
    <b v="0"/>
  </r>
  <r>
    <n v="6191"/>
    <n v="5"/>
    <d v="2012-09-28T23:19:17"/>
    <d v="2012-11-27T23:19:00"/>
    <n v="24"/>
    <d v="2012-09-30T16:52:48"/>
    <n v="0"/>
    <n v="16.866666666666667"/>
    <n v="17"/>
    <x v="20"/>
    <n v="4.1666666666666664E-2"/>
    <n v="0.2815833333333333"/>
    <b v="1"/>
  </r>
  <r>
    <n v="6192"/>
    <n v="3"/>
    <d v="2012-09-29T05:15:43"/>
    <d v="2012-10-01T19:15:00"/>
    <n v="24"/>
    <d v="2012-10-01T15:50:45"/>
    <n v="0"/>
    <n v="15.833333333333334"/>
    <n v="16"/>
    <x v="5"/>
    <n v="4.1666666666666664E-2"/>
    <n v="0.18133000000000002"/>
    <b v="1"/>
  </r>
  <r>
    <n v="6193"/>
    <n v="3"/>
    <d v="2012-09-29T05:03:04"/>
    <d v="2012-10-02T01:02:28"/>
    <n v="24"/>
    <s v=""/>
    <n v="0"/>
    <s v="not cancelled"/>
    <s v="not cancelled"/>
    <x v="3"/>
    <n v="4.1666666666666664E-2"/>
    <n v="0.18133000000000002"/>
    <b v="0"/>
  </r>
  <r>
    <n v="6194"/>
    <n v="7"/>
    <d v="2012-09-29T10:37:52"/>
    <d v="2012-11-28T10:37:00"/>
    <n v="24"/>
    <d v="2012-10-21T11:19:09"/>
    <n v="0"/>
    <n v="11.316666666666666"/>
    <n v="11"/>
    <x v="14"/>
    <n v="4.1666666666666664E-2"/>
    <n v="1.2958049999999997"/>
    <b v="1"/>
  </r>
  <r>
    <n v="6195"/>
    <n v="2"/>
    <d v="2012-09-29T10:57:03"/>
    <d v="2012-11-28T10:57:00"/>
    <n v="10"/>
    <d v="2012-09-30T10:24:27"/>
    <n v="0"/>
    <n v="10.4"/>
    <n v="10"/>
    <x v="10"/>
    <n v="0.1"/>
    <n v="0.84959999999999969"/>
    <b v="1"/>
  </r>
  <r>
    <n v="6196"/>
    <n v="1"/>
    <d v="2012-09-29T10:47:32"/>
    <d v="2012-11-28T10:47:00"/>
    <n v="8"/>
    <d v="2012-09-30T16:59:00"/>
    <n v="0"/>
    <n v="16.983333333333334"/>
    <n v="17"/>
    <x v="20"/>
    <n v="0.125"/>
    <n v="0.84929166666666667"/>
    <b v="1"/>
  </r>
  <r>
    <n v="6197"/>
    <n v="2"/>
    <d v="2012-09-29T10:28:59"/>
    <d v="2012-11-28T10:28:00"/>
    <n v="10"/>
    <d v="2012-09-30T18:58:43"/>
    <n v="0"/>
    <n v="18.966666666666665"/>
    <n v="19"/>
    <x v="6"/>
    <n v="0.1"/>
    <n v="0.84959999999999969"/>
    <b v="1"/>
  </r>
  <r>
    <n v="6198"/>
    <n v="2"/>
    <d v="2012-09-29T10:22:24"/>
    <d v="2012-11-28T10:22:00"/>
    <n v="10"/>
    <d v="2012-09-30T14:33:31"/>
    <n v="0"/>
    <n v="14.55"/>
    <n v="15"/>
    <x v="17"/>
    <n v="0.1"/>
    <n v="0.84959999999999969"/>
    <b v="1"/>
  </r>
  <r>
    <n v="6199"/>
    <n v="1"/>
    <d v="2012-09-29T10:24:30"/>
    <d v="2012-11-28T10:24:00"/>
    <n v="12"/>
    <d v="2012-09-30T09:39:55"/>
    <n v="0"/>
    <n v="9.65"/>
    <n v="10"/>
    <x v="10"/>
    <n v="8.3333333333333329E-2"/>
    <n v="0.56619444444444444"/>
    <b v="1"/>
  </r>
  <r>
    <n v="6200"/>
    <n v="3"/>
    <d v="2012-09-29T10:12:57"/>
    <d v="2012-11-28T10:12:00"/>
    <n v="24"/>
    <d v="2012-10-01T11:58:22"/>
    <n v="0"/>
    <n v="11.966666666666667"/>
    <n v="12"/>
    <x v="8"/>
    <n v="4.1666666666666664E-2"/>
    <n v="0.18133000000000002"/>
    <b v="1"/>
  </r>
  <r>
    <n v="6201"/>
    <n v="5"/>
    <d v="2012-09-29T11:08:52"/>
    <d v="2012-11-28T11:08:00"/>
    <n v="24"/>
    <d v="2012-10-02T10:01:26"/>
    <n v="0"/>
    <n v="10.016666666666667"/>
    <n v="10"/>
    <x v="10"/>
    <n v="4.1666666666666664E-2"/>
    <n v="0.2815833333333333"/>
    <b v="1"/>
  </r>
  <r>
    <n v="6202"/>
    <n v="3"/>
    <d v="2012-09-29T12:12:49"/>
    <d v="2012-10-02T16:12:12"/>
    <n v="24"/>
    <s v=""/>
    <n v="0"/>
    <s v="not cancelled"/>
    <s v="not cancelled"/>
    <x v="3"/>
    <n v="4.1666666666666664E-2"/>
    <n v="0.18133000000000002"/>
    <b v="0"/>
  </r>
  <r>
    <n v="6203"/>
    <n v="1"/>
    <d v="2012-09-29T13:22:28"/>
    <d v="2012-11-28T13:22:00"/>
    <n v="8"/>
    <d v="2012-09-30T01:41:40"/>
    <n v="0"/>
    <n v="1.6833333333333333"/>
    <n v="2"/>
    <x v="16"/>
    <n v="0.125"/>
    <n v="0.84929166666666667"/>
    <b v="1"/>
  </r>
  <r>
    <n v="6204"/>
    <n v="1"/>
    <d v="2012-09-29T15:37:09"/>
    <d v="2012-11-28T15:37:00"/>
    <n v="8"/>
    <d v="2012-09-30T12:25:16"/>
    <n v="0"/>
    <n v="12.416666666666666"/>
    <n v="12"/>
    <x v="8"/>
    <n v="0.125"/>
    <n v="0.84929166666666667"/>
    <b v="1"/>
  </r>
  <r>
    <n v="6205"/>
    <n v="1"/>
    <d v="2012-09-29T15:21:38"/>
    <d v="2012-10-02T15:20:54"/>
    <n v="8"/>
    <s v=""/>
    <n v="0"/>
    <s v="not cancelled"/>
    <s v="not cancelled"/>
    <x v="3"/>
    <n v="0.125"/>
    <n v="0.84929166666666667"/>
    <b v="0"/>
  </r>
  <r>
    <n v="6206"/>
    <n v="2"/>
    <d v="2012-09-29T15:14:29"/>
    <d v="2012-11-28T15:14:00"/>
    <n v="10"/>
    <d v="2012-09-30T12:28:52"/>
    <n v="0"/>
    <n v="12.466666666666667"/>
    <n v="12"/>
    <x v="8"/>
    <n v="0.1"/>
    <n v="0.84959999999999969"/>
    <b v="1"/>
  </r>
  <r>
    <n v="6207"/>
    <n v="1"/>
    <d v="2012-09-29T17:20:21"/>
    <d v="2012-10-01T23:19:27"/>
    <n v="8"/>
    <s v=""/>
    <n v="0"/>
    <s v="not cancelled"/>
    <s v="not cancelled"/>
    <x v="3"/>
    <n v="0.125"/>
    <n v="0.84929166666666667"/>
    <b v="0"/>
  </r>
  <r>
    <n v="6208"/>
    <n v="8"/>
    <d v="2012-09-29T18:49:23"/>
    <d v="2012-11-28T18:49:00"/>
    <n v="3"/>
    <d v="2012-10-04T10:34:35"/>
    <n v="0"/>
    <n v="10.566666666666666"/>
    <n v="11"/>
    <x v="14"/>
    <n v="0.33333333333333331"/>
    <n v="0.29998222222222221"/>
    <b v="1"/>
  </r>
  <r>
    <n v="6209"/>
    <n v="1"/>
    <d v="2012-09-29T20:29:29"/>
    <d v="2012-11-28T20:29:00"/>
    <n v="12"/>
    <d v="2012-09-30T11:11:15"/>
    <n v="0"/>
    <n v="11.183333333333334"/>
    <n v="11"/>
    <x v="14"/>
    <n v="8.3333333333333329E-2"/>
    <n v="0.56619444444444444"/>
    <b v="1"/>
  </r>
  <r>
    <n v="6210"/>
    <n v="3"/>
    <d v="2012-09-30T00:03:56"/>
    <d v="2012-11-29T00:03:00"/>
    <n v="24"/>
    <d v="2012-10-02T11:52:12"/>
    <n v="0"/>
    <n v="11.866666666666667"/>
    <n v="12"/>
    <x v="8"/>
    <n v="4.1666666666666664E-2"/>
    <n v="0.18133000000000002"/>
    <b v="1"/>
  </r>
  <r>
    <n v="6211"/>
    <n v="1"/>
    <d v="2012-09-30T00:40:29"/>
    <d v="2012-10-02T19:39:53"/>
    <n v="8"/>
    <s v=""/>
    <n v="0"/>
    <s v="not cancelled"/>
    <s v="not cancelled"/>
    <x v="3"/>
    <n v="0.125"/>
    <n v="0.84929166666666667"/>
    <b v="0"/>
  </r>
  <r>
    <n v="6212"/>
    <n v="7"/>
    <d v="2012-09-30T01:36:16"/>
    <d v="2012-11-29T01:36:00"/>
    <n v="24"/>
    <d v="2012-10-02T23:06:55"/>
    <n v="0"/>
    <n v="23.1"/>
    <n v="23"/>
    <x v="0"/>
    <n v="4.1666666666666664E-2"/>
    <n v="1.2958049999999997"/>
    <b v="1"/>
  </r>
  <r>
    <n v="6213"/>
    <n v="3"/>
    <d v="2012-09-30T03:45:40"/>
    <d v="2012-11-29T03:45:00"/>
    <n v="24"/>
    <d v="2012-10-02T12:58:18"/>
    <n v="0"/>
    <n v="12.966666666666667"/>
    <n v="13"/>
    <x v="11"/>
    <n v="4.1666666666666664E-2"/>
    <n v="0.18133000000000002"/>
    <b v="1"/>
  </r>
  <r>
    <n v="6214"/>
    <n v="6"/>
    <d v="2012-09-30T04:28:28"/>
    <d v="2012-11-29T04:28:00"/>
    <n v="24"/>
    <d v="2012-10-01T21:28:11"/>
    <n v="0"/>
    <n v="21.466666666666665"/>
    <n v="21"/>
    <x v="12"/>
    <n v="4.1666666666666664E-2"/>
    <n v="0.35218749999999999"/>
    <b v="1"/>
  </r>
  <r>
    <n v="6215"/>
    <n v="2"/>
    <d v="2012-09-30T06:02:55"/>
    <d v="2012-10-02T20:02:43"/>
    <n v="10"/>
    <s v=""/>
    <n v="0"/>
    <s v="not cancelled"/>
    <s v="not cancelled"/>
    <x v="3"/>
    <n v="0.1"/>
    <n v="0.84959999999999969"/>
    <b v="0"/>
  </r>
  <r>
    <n v="6216"/>
    <n v="8"/>
    <d v="2012-09-30T09:31:25"/>
    <d v="2012-10-02T12:31:00"/>
    <n v="3"/>
    <s v=""/>
    <n v="0"/>
    <s v="not cancelled"/>
    <s v="not cancelled"/>
    <x v="3"/>
    <n v="0.33333333333333331"/>
    <n v="0.29998222222222221"/>
    <b v="0"/>
  </r>
  <r>
    <n v="6217"/>
    <n v="9"/>
    <d v="2012-09-30T09:42:36"/>
    <d v="2012-11-29T09:42:00"/>
    <n v="5"/>
    <d v="2012-10-03T15:40:19"/>
    <n v="0"/>
    <n v="15.666666666666666"/>
    <n v="16"/>
    <x v="5"/>
    <n v="0.2"/>
    <n v="5.6740000000000004"/>
    <b v="1"/>
  </r>
  <r>
    <n v="6218"/>
    <n v="6"/>
    <d v="2012-09-30T10:01:14"/>
    <d v="2012-11-29T10:01:00"/>
    <n v="24"/>
    <d v="2012-10-06T09:42:34"/>
    <n v="0"/>
    <n v="9.6999999999999993"/>
    <n v="10"/>
    <x v="10"/>
    <n v="4.1666666666666664E-2"/>
    <n v="0.35218749999999999"/>
    <b v="1"/>
  </r>
  <r>
    <n v="6219"/>
    <n v="3"/>
    <d v="2012-09-30T10:15:58"/>
    <d v="2012-11-29T10:15:00"/>
    <n v="24"/>
    <d v="2012-10-02T13:39:54"/>
    <n v="0"/>
    <n v="13.65"/>
    <n v="14"/>
    <x v="7"/>
    <n v="4.1666666666666664E-2"/>
    <n v="0.18133000000000002"/>
    <b v="1"/>
  </r>
  <r>
    <n v="6220"/>
    <n v="6"/>
    <d v="2012-09-30T12:01:20"/>
    <d v="2012-11-29T12:01:00"/>
    <n v="24"/>
    <d v="2012-10-06T09:25:09"/>
    <n v="0"/>
    <n v="9.4166666666666661"/>
    <n v="9"/>
    <x v="4"/>
    <n v="4.1666666666666664E-2"/>
    <n v="0.35218749999999999"/>
    <b v="1"/>
  </r>
  <r>
    <n v="6221"/>
    <n v="1"/>
    <d v="2012-09-30T12:44:23"/>
    <d v="2012-11-29T12:44:00"/>
    <n v="12"/>
    <d v="2012-10-01T18:42:35"/>
    <n v="0"/>
    <n v="18.7"/>
    <n v="19"/>
    <x v="6"/>
    <n v="8.3333333333333329E-2"/>
    <n v="0.56619444444444444"/>
    <b v="1"/>
  </r>
  <r>
    <n v="6222"/>
    <n v="1"/>
    <d v="2012-09-30T14:38:49"/>
    <d v="2012-11-29T14:38:00"/>
    <n v="12"/>
    <d v="2012-10-01T10:09:13"/>
    <n v="0"/>
    <n v="10.15"/>
    <n v="10"/>
    <x v="10"/>
    <n v="8.3333333333333329E-2"/>
    <n v="0.56619444444444444"/>
    <b v="1"/>
  </r>
  <r>
    <n v="6223"/>
    <n v="3"/>
    <d v="2012-09-30T14:47:23"/>
    <d v="2012-11-29T14:47:00"/>
    <n v="24"/>
    <d v="2012-10-03T10:03:08"/>
    <n v="0"/>
    <n v="10.050000000000001"/>
    <n v="10"/>
    <x v="10"/>
    <n v="4.1666666666666664E-2"/>
    <n v="0.18133000000000002"/>
    <b v="1"/>
  </r>
  <r>
    <n v="6224"/>
    <n v="3"/>
    <d v="2012-09-30T14:21:12"/>
    <d v="2012-11-29T14:21:00"/>
    <n v="24"/>
    <d v="2012-10-03T16:20:51"/>
    <n v="0"/>
    <n v="16.333333333333332"/>
    <n v="16"/>
    <x v="5"/>
    <n v="4.1666666666666664E-2"/>
    <n v="0.18133000000000002"/>
    <b v="1"/>
  </r>
  <r>
    <n v="6225"/>
    <n v="4"/>
    <d v="2012-09-30T15:34:47"/>
    <d v="2012-10-03T02:34:23"/>
    <n v="12"/>
    <s v=""/>
    <n v="0"/>
    <s v="not cancelled"/>
    <s v="not cancelled"/>
    <x v="3"/>
    <n v="8.3333333333333329E-2"/>
    <n v="1.448055119047619"/>
    <b v="0"/>
  </r>
  <r>
    <n v="6226"/>
    <n v="7"/>
    <d v="2012-09-30T15:25:50"/>
    <d v="2012-11-29T15:25:00"/>
    <n v="24"/>
    <d v="2012-10-22T09:04:35"/>
    <n v="0"/>
    <n v="9.0666666666666664"/>
    <n v="9"/>
    <x v="4"/>
    <n v="4.1666666666666664E-2"/>
    <n v="1.2958049999999997"/>
    <b v="1"/>
  </r>
  <r>
    <n v="6227"/>
    <n v="4"/>
    <d v="2012-09-30T15:45:04"/>
    <d v="2012-11-29T15:45:00"/>
    <n v="12"/>
    <d v="2012-10-03T04:22:50"/>
    <n v="0"/>
    <n v="4.3666666666666663"/>
    <n v="4"/>
    <x v="24"/>
    <n v="8.3333333333333329E-2"/>
    <n v="1.448055119047619"/>
    <b v="1"/>
  </r>
  <r>
    <n v="6228"/>
    <n v="2"/>
    <d v="2012-09-30T16:37:19"/>
    <d v="2012-10-04T03:36:24"/>
    <n v="10"/>
    <s v=""/>
    <n v="0"/>
    <s v="not cancelled"/>
    <s v="not cancelled"/>
    <x v="3"/>
    <n v="0.1"/>
    <n v="0.84959999999999969"/>
    <b v="0"/>
  </r>
  <r>
    <n v="6229"/>
    <n v="5"/>
    <d v="2012-09-30T17:20:47"/>
    <d v="2012-11-29T17:20:00"/>
    <n v="24"/>
    <d v="2012-10-04T17:22:15"/>
    <n v="0"/>
    <n v="17.366666666666667"/>
    <n v="17"/>
    <x v="20"/>
    <n v="4.1666666666666664E-2"/>
    <n v="0.2815833333333333"/>
    <b v="1"/>
  </r>
  <r>
    <n v="6230"/>
    <n v="1"/>
    <d v="2012-09-30T20:07:02"/>
    <d v="2012-11-29T20:07:00"/>
    <n v="8"/>
    <d v="2012-10-01T20:38:50"/>
    <n v="0"/>
    <n v="20.633333333333333"/>
    <n v="21"/>
    <x v="12"/>
    <n v="0.125"/>
    <n v="0.84929166666666667"/>
    <b v="1"/>
  </r>
  <r>
    <n v="6231"/>
    <n v="6"/>
    <d v="2012-09-30T21:25:04"/>
    <d v="2012-10-04T01:24:27"/>
    <n v="24"/>
    <s v=""/>
    <n v="0"/>
    <s v="not cancelled"/>
    <s v="not cancelled"/>
    <x v="3"/>
    <n v="4.1666666666666664E-2"/>
    <n v="0.35218749999999999"/>
    <b v="0"/>
  </r>
  <r>
    <n v="6232"/>
    <n v="6"/>
    <d v="2012-09-30T23:28:44"/>
    <d v="2012-11-29T23:28:00"/>
    <n v="24"/>
    <d v="2012-10-05T22:21:30"/>
    <n v="0"/>
    <n v="22.35"/>
    <n v="22"/>
    <x v="9"/>
    <n v="4.1666666666666664E-2"/>
    <n v="0.35218749999999999"/>
    <b v="1"/>
  </r>
  <r>
    <n v="6233"/>
    <n v="1"/>
    <d v="2012-10-01T00:34:48"/>
    <d v="2012-11-30T00:34:00"/>
    <n v="12"/>
    <d v="2012-10-02T09:38:32"/>
    <n v="0"/>
    <n v="9.6333333333333329"/>
    <n v="10"/>
    <x v="10"/>
    <n v="8.3333333333333329E-2"/>
    <n v="0.56619444444444444"/>
    <b v="1"/>
  </r>
  <r>
    <n v="6234"/>
    <n v="6"/>
    <d v="2012-10-01T00:44:08"/>
    <d v="2012-10-04T08:44:00"/>
    <n v="24"/>
    <s v=""/>
    <n v="0"/>
    <s v="not cancelled"/>
    <s v="not cancelled"/>
    <x v="3"/>
    <n v="4.1666666666666664E-2"/>
    <n v="0.35218749999999999"/>
    <b v="0"/>
  </r>
  <r>
    <n v="6235"/>
    <n v="7"/>
    <d v="2012-10-01T01:51:49"/>
    <d v="2012-11-30T01:51:00"/>
    <n v="24"/>
    <d v="2012-10-05T18:38:34"/>
    <n v="0"/>
    <n v="18.633333333333333"/>
    <n v="19"/>
    <x v="6"/>
    <n v="4.1666666666666664E-2"/>
    <n v="1.2958049999999997"/>
    <b v="1"/>
  </r>
  <r>
    <n v="6236"/>
    <n v="1"/>
    <d v="2012-10-01T06:45:47"/>
    <d v="2012-11-30T06:45:00"/>
    <n v="12"/>
    <d v="2012-10-02T10:08:20"/>
    <n v="0"/>
    <n v="10.133333333333333"/>
    <n v="10"/>
    <x v="10"/>
    <n v="8.3333333333333329E-2"/>
    <n v="0.56619444444444444"/>
    <b v="1"/>
  </r>
  <r>
    <n v="6237"/>
    <n v="2"/>
    <d v="2012-10-01T08:11:30"/>
    <d v="2012-11-30T08:11:00"/>
    <n v="10"/>
    <d v="2012-10-01T12:39:03"/>
    <n v="0"/>
    <n v="12.65"/>
    <n v="13"/>
    <x v="11"/>
    <n v="0.1"/>
    <n v="0.84959999999999969"/>
    <b v="1"/>
  </r>
  <r>
    <n v="6238"/>
    <n v="6"/>
    <d v="2012-10-01T09:22:57"/>
    <d v="2012-11-30T09:22:00"/>
    <n v="24"/>
    <d v="2012-10-03T21:34:29"/>
    <n v="0"/>
    <n v="21.566666666666666"/>
    <n v="22"/>
    <x v="9"/>
    <n v="4.1666666666666664E-2"/>
    <n v="0.35218749999999999"/>
    <b v="1"/>
  </r>
  <r>
    <n v="6239"/>
    <n v="5"/>
    <d v="2012-10-01T09:22:52"/>
    <d v="2012-11-30T09:22:00"/>
    <n v="24"/>
    <d v="2012-10-03T02:48:20"/>
    <n v="0"/>
    <n v="2.8"/>
    <n v="3"/>
    <x v="19"/>
    <n v="4.1666666666666664E-2"/>
    <n v="0.2815833333333333"/>
    <b v="1"/>
  </r>
  <r>
    <n v="6240"/>
    <n v="1"/>
    <d v="2012-10-01T12:27:02"/>
    <d v="2012-11-30T12:27:00"/>
    <n v="12"/>
    <d v="2012-10-02T03:43:55"/>
    <n v="0"/>
    <n v="3.7166666666666668"/>
    <n v="4"/>
    <x v="24"/>
    <n v="8.3333333333333329E-2"/>
    <n v="0.56619444444444444"/>
    <b v="1"/>
  </r>
  <r>
    <n v="6241"/>
    <n v="5"/>
    <d v="2012-10-01T13:08:13"/>
    <d v="2012-11-30T13:08:00"/>
    <n v="24"/>
    <d v="2012-10-05T13:21:29"/>
    <n v="0"/>
    <n v="13.35"/>
    <n v="13"/>
    <x v="11"/>
    <n v="4.1666666666666664E-2"/>
    <n v="0.2815833333333333"/>
    <b v="1"/>
  </r>
  <r>
    <n v="6242"/>
    <n v="1"/>
    <d v="2012-10-01T14:08:41"/>
    <d v="2012-11-30T14:08:00"/>
    <n v="8"/>
    <d v="2012-10-02T09:49:03"/>
    <n v="0"/>
    <n v="9.8166666666666664"/>
    <n v="10"/>
    <x v="10"/>
    <n v="0.125"/>
    <n v="0.84929166666666667"/>
    <b v="1"/>
  </r>
  <r>
    <n v="6243"/>
    <n v="3"/>
    <d v="2012-10-01T14:13:46"/>
    <d v="2012-11-30T14:13:00"/>
    <n v="24"/>
    <d v="2012-10-04T08:22:23"/>
    <n v="0"/>
    <n v="8.3666666666666671"/>
    <n v="8"/>
    <x v="13"/>
    <n v="4.1666666666666664E-2"/>
    <n v="0.18133000000000002"/>
    <b v="1"/>
  </r>
  <r>
    <n v="6244"/>
    <n v="1"/>
    <d v="2012-10-01T14:50:07"/>
    <d v="2012-11-30T14:50:00"/>
    <n v="12"/>
    <d v="2012-10-02T18:05:48"/>
    <n v="0"/>
    <n v="18.083333333333332"/>
    <n v="18"/>
    <x v="1"/>
    <n v="8.3333333333333329E-2"/>
    <n v="0.56619444444444444"/>
    <b v="1"/>
  </r>
  <r>
    <n v="6245"/>
    <n v="4"/>
    <d v="2012-10-01T15:20:10"/>
    <d v="2012-11-30T15:20:00"/>
    <n v="12"/>
    <d v="2012-10-06T00:20:28"/>
    <n v="0"/>
    <n v="0.33333333333333331"/>
    <n v="0"/>
    <x v="2"/>
    <n v="8.3333333333333329E-2"/>
    <n v="1.448055119047619"/>
    <b v="1"/>
  </r>
  <r>
    <n v="6246"/>
    <n v="3"/>
    <d v="2012-10-01T16:28:01"/>
    <d v="2012-11-30T16:28:00"/>
    <n v="24"/>
    <d v="2012-10-04T08:07:58"/>
    <n v="0"/>
    <n v="8.1166666666666671"/>
    <n v="8"/>
    <x v="13"/>
    <n v="4.1666666666666664E-2"/>
    <n v="0.18133000000000002"/>
    <b v="1"/>
  </r>
  <r>
    <n v="6247"/>
    <n v="3"/>
    <d v="2012-10-01T17:38:48"/>
    <d v="2012-11-30T17:38:00"/>
    <n v="24"/>
    <d v="2012-10-04T17:48:22"/>
    <n v="0"/>
    <n v="17.8"/>
    <n v="18"/>
    <x v="1"/>
    <n v="4.1666666666666664E-2"/>
    <n v="0.18133000000000002"/>
    <b v="1"/>
  </r>
  <r>
    <n v="6248"/>
    <n v="10"/>
    <d v="2012-10-01T17:02:24"/>
    <d v="2012-11-30T17:02:00"/>
    <n v="1"/>
    <d v="2012-10-08T21:35:26"/>
    <n v="6"/>
    <n v="21.583333333333332"/>
    <n v="22"/>
    <x v="9"/>
    <n v="1"/>
    <n v="2.5716000000000001"/>
    <b v="1"/>
  </r>
  <r>
    <n v="6249"/>
    <n v="1"/>
    <d v="2012-10-01T17:53:41"/>
    <d v="2012-11-30T17:53:00"/>
    <n v="12"/>
    <d v="2012-10-02T22:40:26"/>
    <n v="0"/>
    <n v="22.666666666666668"/>
    <n v="23"/>
    <x v="0"/>
    <n v="8.3333333333333329E-2"/>
    <n v="0.56619444444444444"/>
    <b v="1"/>
  </r>
  <r>
    <n v="6250"/>
    <n v="6"/>
    <d v="2012-10-01T17:47:59"/>
    <d v="2012-10-04T13:47:23"/>
    <n v="24"/>
    <s v=""/>
    <n v="0"/>
    <s v="not cancelled"/>
    <s v="not cancelled"/>
    <x v="3"/>
    <n v="4.1666666666666664E-2"/>
    <n v="0.35218749999999999"/>
    <b v="0"/>
  </r>
  <r>
    <n v="6251"/>
    <n v="3"/>
    <d v="2012-10-01T17:51:49"/>
    <d v="2012-11-30T17:51:00"/>
    <n v="24"/>
    <d v="2012-10-04T17:25:42"/>
    <n v="0"/>
    <n v="17.416666666666668"/>
    <n v="17"/>
    <x v="20"/>
    <n v="4.1666666666666664E-2"/>
    <n v="0.18133000000000002"/>
    <b v="1"/>
  </r>
  <r>
    <n v="6252"/>
    <n v="8"/>
    <d v="2012-10-01T18:19:33"/>
    <d v="2012-11-30T18:19:00"/>
    <n v="3"/>
    <d v="2012-10-08T07:27:19"/>
    <n v="0"/>
    <n v="7.45"/>
    <n v="7"/>
    <x v="18"/>
    <n v="0.33333333333333331"/>
    <n v="0.29998222222222221"/>
    <b v="1"/>
  </r>
  <r>
    <n v="6253"/>
    <n v="1"/>
    <d v="2012-10-01T18:28:00"/>
    <d v="2012-11-30T18:28:00"/>
    <n v="12"/>
    <d v="2012-10-02T12:55:12"/>
    <n v="0"/>
    <n v="12.916666666666666"/>
    <n v="13"/>
    <x v="11"/>
    <n v="8.3333333333333329E-2"/>
    <n v="0.56619444444444444"/>
    <b v="1"/>
  </r>
  <r>
    <n v="6254"/>
    <n v="1"/>
    <d v="2012-10-01T19:04:16"/>
    <d v="2012-10-04T05:03:18"/>
    <n v="8"/>
    <s v=""/>
    <n v="0"/>
    <s v="not cancelled"/>
    <s v="not cancelled"/>
    <x v="3"/>
    <n v="0.125"/>
    <n v="0.84929166666666667"/>
    <b v="0"/>
  </r>
  <r>
    <n v="6255"/>
    <n v="5"/>
    <d v="2012-10-01T23:36:45"/>
    <d v="2012-11-30T23:36:00"/>
    <n v="24"/>
    <d v="2012-10-03T13:33:37"/>
    <n v="0"/>
    <n v="13.55"/>
    <n v="14"/>
    <x v="7"/>
    <n v="4.1666666666666664E-2"/>
    <n v="0.2815833333333333"/>
    <b v="1"/>
  </r>
  <r>
    <n v="6256"/>
    <n v="6"/>
    <d v="2012-10-02T00:43:19"/>
    <d v="2012-12-01T00:43:00"/>
    <n v="24"/>
    <d v="2012-10-14T11:21:00"/>
    <n v="0"/>
    <n v="11.35"/>
    <n v="11"/>
    <x v="14"/>
    <n v="4.1666666666666664E-2"/>
    <n v="0.35218749999999999"/>
    <b v="1"/>
  </r>
  <r>
    <n v="6257"/>
    <n v="7"/>
    <d v="2012-10-02T01:27:51"/>
    <d v="2012-12-01T01:27:00"/>
    <n v="24"/>
    <d v="2012-10-11T14:11:18"/>
    <n v="0"/>
    <n v="14.183333333333334"/>
    <n v="14"/>
    <x v="7"/>
    <n v="4.1666666666666664E-2"/>
    <n v="1.2958049999999997"/>
    <b v="1"/>
  </r>
  <r>
    <n v="6258"/>
    <n v="1"/>
    <d v="2012-10-02T05:10:04"/>
    <d v="2012-12-01T05:10:00"/>
    <n v="8"/>
    <d v="2012-10-03T10:29:15"/>
    <n v="0"/>
    <n v="10.483333333333333"/>
    <n v="10"/>
    <x v="10"/>
    <n v="0.125"/>
    <n v="0.84929166666666667"/>
    <b v="1"/>
  </r>
  <r>
    <n v="6259"/>
    <n v="7"/>
    <d v="2012-10-02T07:25:01"/>
    <d v="2012-12-01T07:25:00"/>
    <n v="24"/>
    <d v="2012-10-09T11:23:16"/>
    <n v="0"/>
    <n v="11.383333333333333"/>
    <n v="11"/>
    <x v="14"/>
    <n v="4.1666666666666664E-2"/>
    <n v="1.2958049999999997"/>
    <b v="1"/>
  </r>
  <r>
    <n v="6260"/>
    <n v="11"/>
    <d v="2012-10-02T07:37:03"/>
    <d v="2012-12-01T07:37:00"/>
    <n v="1"/>
    <d v="2012-10-09T11:23:30"/>
    <n v="5"/>
    <n v="11.383333333333333"/>
    <n v="11"/>
    <x v="14"/>
    <n v="1"/>
    <n v="1"/>
    <b v="1"/>
  </r>
  <r>
    <n v="6261"/>
    <n v="5"/>
    <d v="2012-10-02T12:20:11"/>
    <d v="2012-12-01T12:20:00"/>
    <n v="24"/>
    <d v="2012-10-06T11:37:29"/>
    <n v="0"/>
    <n v="11.616666666666667"/>
    <n v="12"/>
    <x v="8"/>
    <n v="4.1666666666666664E-2"/>
    <n v="0.2815833333333333"/>
    <b v="1"/>
  </r>
  <r>
    <n v="6262"/>
    <n v="1"/>
    <d v="2012-10-02T15:52:39"/>
    <d v="2012-12-01T15:52:00"/>
    <n v="12"/>
    <d v="2012-10-03T20:19:36"/>
    <n v="0"/>
    <n v="20.316666666666666"/>
    <n v="20"/>
    <x v="15"/>
    <n v="8.3333333333333329E-2"/>
    <n v="0.56619444444444444"/>
    <b v="1"/>
  </r>
  <r>
    <n v="6263"/>
    <n v="4"/>
    <d v="2012-10-02T16:46:36"/>
    <d v="2012-12-01T16:46:00"/>
    <n v="12"/>
    <d v="2012-10-05T15:39:46"/>
    <n v="0"/>
    <n v="15.65"/>
    <n v="16"/>
    <x v="5"/>
    <n v="8.3333333333333329E-2"/>
    <n v="1.448055119047619"/>
    <b v="1"/>
  </r>
  <r>
    <n v="6264"/>
    <n v="2"/>
    <d v="2012-10-02T17:54:47"/>
    <d v="2012-12-01T17:54:00"/>
    <n v="10"/>
    <d v="2012-10-03T10:47:10"/>
    <n v="0"/>
    <n v="10.783333333333333"/>
    <n v="11"/>
    <x v="14"/>
    <n v="0.1"/>
    <n v="0.84959999999999969"/>
    <b v="1"/>
  </r>
  <r>
    <n v="6265"/>
    <n v="2"/>
    <d v="2012-10-02T17:10:00"/>
    <d v="2012-10-06T04:09:49"/>
    <n v="10"/>
    <s v=""/>
    <n v="0"/>
    <s v="not cancelled"/>
    <s v="not cancelled"/>
    <x v="3"/>
    <n v="0.1"/>
    <n v="0.84959999999999969"/>
    <b v="0"/>
  </r>
  <r>
    <n v="6266"/>
    <n v="1"/>
    <d v="2012-10-02T18:40:05"/>
    <d v="2012-12-01T18:40:00"/>
    <n v="8"/>
    <d v="2012-10-03T11:27:28"/>
    <n v="0"/>
    <n v="11.45"/>
    <n v="11"/>
    <x v="14"/>
    <n v="0.125"/>
    <n v="0.84929166666666667"/>
    <b v="1"/>
  </r>
  <r>
    <n v="6267"/>
    <n v="4"/>
    <d v="2012-10-02T19:46:25"/>
    <d v="2012-12-01T19:46:00"/>
    <n v="12"/>
    <d v="2012-10-06T00:11:42"/>
    <n v="0"/>
    <n v="0.18333333333333332"/>
    <n v="0"/>
    <x v="2"/>
    <n v="8.3333333333333329E-2"/>
    <n v="1.448055119047619"/>
    <b v="1"/>
  </r>
  <r>
    <n v="6268"/>
    <n v="7"/>
    <d v="2012-10-02T19:20:21"/>
    <d v="2012-12-01T19:20:00"/>
    <n v="24"/>
    <d v="2012-10-19T03:32:43"/>
    <n v="0"/>
    <n v="3.5333333333333332"/>
    <n v="4"/>
    <x v="24"/>
    <n v="4.1666666666666664E-2"/>
    <n v="1.2958049999999997"/>
    <b v="1"/>
  </r>
  <r>
    <n v="6269"/>
    <n v="5"/>
    <d v="2012-10-02T20:31:54"/>
    <d v="2012-10-05T21:30:58"/>
    <n v="24"/>
    <s v=""/>
    <n v="0"/>
    <s v="not cancelled"/>
    <s v="not cancelled"/>
    <x v="3"/>
    <n v="4.1666666666666664E-2"/>
    <n v="0.2815833333333333"/>
    <b v="0"/>
  </r>
  <r>
    <n v="6270"/>
    <n v="6"/>
    <d v="2012-10-02T21:28:55"/>
    <d v="2012-12-01T21:28:00"/>
    <n v="24"/>
    <d v="2012-10-08T18:25:06"/>
    <n v="0"/>
    <n v="18.416666666666668"/>
    <n v="18"/>
    <x v="1"/>
    <n v="4.1666666666666664E-2"/>
    <n v="0.35218749999999999"/>
    <b v="1"/>
  </r>
  <r>
    <n v="6271"/>
    <n v="5"/>
    <d v="2012-10-02T21:47:44"/>
    <d v="2012-10-05T03:46:50"/>
    <n v="24"/>
    <s v=""/>
    <n v="0"/>
    <s v="not cancelled"/>
    <s v="not cancelled"/>
    <x v="3"/>
    <n v="4.1666666666666664E-2"/>
    <n v="0.2815833333333333"/>
    <b v="0"/>
  </r>
  <r>
    <n v="6272"/>
    <n v="6"/>
    <d v="2012-10-03T00:51:51"/>
    <d v="2012-12-02T00:51:00"/>
    <n v="24"/>
    <d v="2012-10-15T18:54:13"/>
    <n v="0"/>
    <n v="18.899999999999999"/>
    <n v="19"/>
    <x v="6"/>
    <n v="4.1666666666666664E-2"/>
    <n v="0.35218749999999999"/>
    <b v="1"/>
  </r>
  <r>
    <n v="6273"/>
    <n v="1"/>
    <d v="2012-10-03T01:24:16"/>
    <d v="2012-12-02T01:24:00"/>
    <n v="12"/>
    <d v="2012-10-04T14:39:38"/>
    <n v="0"/>
    <n v="14.65"/>
    <n v="15"/>
    <x v="17"/>
    <n v="8.3333333333333329E-2"/>
    <n v="0.56619444444444444"/>
    <b v="1"/>
  </r>
  <r>
    <n v="6274"/>
    <n v="5"/>
    <d v="2012-10-03T03:47:01"/>
    <d v="2012-12-02T03:47:00"/>
    <n v="24"/>
    <d v="2012-10-05T09:06:53"/>
    <n v="0"/>
    <n v="9.1"/>
    <n v="9"/>
    <x v="4"/>
    <n v="4.1666666666666664E-2"/>
    <n v="0.2815833333333333"/>
    <b v="1"/>
  </r>
  <r>
    <n v="6275"/>
    <n v="1"/>
    <d v="2012-10-03T03:06:35"/>
    <d v="2012-12-02T03:06:00"/>
    <n v="8"/>
    <d v="2012-10-03T19:31:33"/>
    <n v="0"/>
    <n v="19.516666666666666"/>
    <n v="20"/>
    <x v="15"/>
    <n v="0.125"/>
    <n v="0.84929166666666667"/>
    <b v="1"/>
  </r>
  <r>
    <n v="6276"/>
    <n v="8"/>
    <d v="2012-10-03T07:01:38"/>
    <d v="2012-12-02T07:01:00"/>
    <n v="3"/>
    <d v="2012-10-08T09:19:43"/>
    <n v="0"/>
    <n v="9.3166666666666664"/>
    <n v="9"/>
    <x v="4"/>
    <n v="0.33333333333333331"/>
    <n v="0.29998222222222221"/>
    <b v="1"/>
  </r>
  <r>
    <n v="6277"/>
    <n v="1"/>
    <d v="2012-10-03T08:38:58"/>
    <d v="2012-12-02T08:38:00"/>
    <n v="8"/>
    <d v="2012-10-03T10:44:45"/>
    <n v="0"/>
    <n v="10.733333333333333"/>
    <n v="11"/>
    <x v="14"/>
    <n v="0.125"/>
    <n v="0.84929166666666667"/>
    <b v="1"/>
  </r>
  <r>
    <n v="6278"/>
    <n v="4"/>
    <d v="2012-10-03T08:06:17"/>
    <d v="2012-12-02T08:06:00"/>
    <n v="12"/>
    <d v="2012-10-05T13:21:12"/>
    <n v="0"/>
    <n v="13.35"/>
    <n v="13"/>
    <x v="11"/>
    <n v="8.3333333333333329E-2"/>
    <n v="1.448055119047619"/>
    <b v="1"/>
  </r>
  <r>
    <n v="6279"/>
    <n v="3"/>
    <d v="2012-10-03T08:22:08"/>
    <d v="2012-12-02T08:22:00"/>
    <n v="24"/>
    <d v="2012-10-05T17:34:13"/>
    <n v="0"/>
    <n v="17.566666666666666"/>
    <n v="18"/>
    <x v="1"/>
    <n v="4.1666666666666664E-2"/>
    <n v="0.18133000000000002"/>
    <b v="1"/>
  </r>
  <r>
    <n v="6280"/>
    <n v="4"/>
    <d v="2012-10-03T08:39:12"/>
    <d v="2012-12-02T08:39:00"/>
    <n v="12"/>
    <d v="2012-10-05T08:38:42"/>
    <n v="0"/>
    <n v="8.6333333333333329"/>
    <n v="9"/>
    <x v="4"/>
    <n v="8.3333333333333329E-2"/>
    <n v="1.448055119047619"/>
    <b v="1"/>
  </r>
  <r>
    <n v="6281"/>
    <n v="6"/>
    <d v="2012-10-03T09:40:45"/>
    <d v="2012-12-02T09:40:00"/>
    <n v="24"/>
    <d v="2012-10-06T10:11:41"/>
    <n v="0"/>
    <n v="10.183333333333334"/>
    <n v="10"/>
    <x v="10"/>
    <n v="4.1666666666666664E-2"/>
    <n v="0.35218749999999999"/>
    <b v="1"/>
  </r>
  <r>
    <n v="6282"/>
    <n v="1"/>
    <d v="2012-10-03T12:22:23"/>
    <d v="2012-10-07T14:21:28"/>
    <n v="8"/>
    <s v=""/>
    <n v="0"/>
    <s v="not cancelled"/>
    <s v="not cancelled"/>
    <x v="3"/>
    <n v="0.125"/>
    <n v="0.84929166666666667"/>
    <b v="0"/>
  </r>
  <r>
    <n v="6283"/>
    <n v="1"/>
    <d v="2012-10-03T12:03:18"/>
    <d v="2012-12-02T12:03:00"/>
    <n v="12"/>
    <d v="2012-10-04T12:32:49"/>
    <n v="0"/>
    <n v="12.533333333333333"/>
    <n v="13"/>
    <x v="11"/>
    <n v="8.3333333333333329E-2"/>
    <n v="0.56619444444444444"/>
    <b v="1"/>
  </r>
  <r>
    <n v="6284"/>
    <n v="5"/>
    <d v="2012-10-03T13:18:29"/>
    <d v="2012-12-02T13:18:00"/>
    <n v="24"/>
    <d v="2012-10-07T20:09:52"/>
    <n v="0"/>
    <n v="20.149999999999999"/>
    <n v="20"/>
    <x v="15"/>
    <n v="4.1666666666666664E-2"/>
    <n v="0.2815833333333333"/>
    <b v="1"/>
  </r>
  <r>
    <n v="6285"/>
    <n v="1"/>
    <d v="2012-10-03T15:53:39"/>
    <d v="2012-12-02T15:53:00"/>
    <n v="12"/>
    <d v="2012-10-04T09:47:36"/>
    <n v="0"/>
    <n v="9.7833333333333332"/>
    <n v="10"/>
    <x v="10"/>
    <n v="8.3333333333333329E-2"/>
    <n v="0.56619444444444444"/>
    <b v="1"/>
  </r>
  <r>
    <n v="6286"/>
    <n v="6"/>
    <d v="2012-10-03T16:28:42"/>
    <d v="2012-10-07T23:28:00"/>
    <n v="24"/>
    <s v=""/>
    <n v="0"/>
    <s v="not cancelled"/>
    <s v="not cancelled"/>
    <x v="3"/>
    <n v="4.1666666666666664E-2"/>
    <n v="0.35218749999999999"/>
    <b v="0"/>
  </r>
  <r>
    <n v="6287"/>
    <n v="5"/>
    <d v="2012-10-03T16:32:07"/>
    <d v="2012-12-02T16:32:00"/>
    <n v="24"/>
    <d v="2012-10-07T07:27:22"/>
    <n v="0"/>
    <n v="7.45"/>
    <n v="7"/>
    <x v="18"/>
    <n v="4.1666666666666664E-2"/>
    <n v="0.2815833333333333"/>
    <b v="1"/>
  </r>
  <r>
    <n v="6288"/>
    <n v="1"/>
    <d v="2012-10-03T16:11:53"/>
    <d v="2012-12-02T16:11:00"/>
    <n v="12"/>
    <d v="2012-10-04T09:17:28"/>
    <n v="0"/>
    <n v="9.2833333333333332"/>
    <n v="9"/>
    <x v="4"/>
    <n v="8.3333333333333329E-2"/>
    <n v="0.56619444444444444"/>
    <b v="1"/>
  </r>
  <r>
    <n v="6289"/>
    <n v="3"/>
    <d v="2012-10-03T16:03:02"/>
    <d v="2012-12-02T16:03:00"/>
    <n v="24"/>
    <d v="2012-10-06T22:52:02"/>
    <n v="0"/>
    <n v="22.866666666666667"/>
    <n v="23"/>
    <x v="0"/>
    <n v="4.1666666666666664E-2"/>
    <n v="0.18133000000000002"/>
    <b v="1"/>
  </r>
  <r>
    <n v="6290"/>
    <n v="1"/>
    <d v="2012-10-03T17:11:37"/>
    <d v="2012-12-02T17:11:00"/>
    <n v="8"/>
    <d v="2012-10-04T09:52:51"/>
    <n v="0"/>
    <n v="9.8666666666666671"/>
    <n v="10"/>
    <x v="10"/>
    <n v="0.125"/>
    <n v="0.84929166666666667"/>
    <b v="1"/>
  </r>
  <r>
    <n v="6291"/>
    <n v="11"/>
    <d v="2012-10-03T17:49:18"/>
    <d v="2012-12-02T17:49:00"/>
    <n v="1"/>
    <d v="2012-10-10T17:50:36"/>
    <n v="2"/>
    <n v="17.833333333333332"/>
    <n v="18"/>
    <x v="1"/>
    <n v="1"/>
    <n v="1"/>
    <b v="1"/>
  </r>
  <r>
    <n v="6292"/>
    <n v="1"/>
    <d v="2012-10-03T17:13:56"/>
    <d v="2012-12-02T17:13:00"/>
    <n v="8"/>
    <d v="2012-10-04T10:44:33"/>
    <n v="0"/>
    <n v="10.733333333333333"/>
    <n v="11"/>
    <x v="14"/>
    <n v="0.125"/>
    <n v="0.84929166666666667"/>
    <b v="1"/>
  </r>
  <r>
    <n v="6293"/>
    <n v="1"/>
    <d v="2012-10-03T18:44:43"/>
    <d v="2012-12-02T18:44:00"/>
    <n v="8"/>
    <d v="2012-10-03T23:55:18"/>
    <n v="0"/>
    <n v="23.916666666666668"/>
    <n v="24"/>
    <x v="2"/>
    <n v="0.125"/>
    <n v="0.84929166666666667"/>
    <b v="1"/>
  </r>
  <r>
    <n v="6294"/>
    <n v="6"/>
    <d v="2012-10-03T20:09:51"/>
    <d v="2012-12-02T20:09:00"/>
    <n v="24"/>
    <d v="2012-10-15T14:27:10"/>
    <n v="0"/>
    <n v="14.45"/>
    <n v="14"/>
    <x v="7"/>
    <n v="4.1666666666666664E-2"/>
    <n v="0.35218749999999999"/>
    <b v="1"/>
  </r>
  <r>
    <n v="6295"/>
    <n v="3"/>
    <d v="2012-10-03T21:11:19"/>
    <d v="2012-12-02T21:11:00"/>
    <n v="24"/>
    <d v="2012-10-05T21:04:17"/>
    <n v="0"/>
    <n v="21.066666666666666"/>
    <n v="21"/>
    <x v="12"/>
    <n v="4.1666666666666664E-2"/>
    <n v="0.18133000000000002"/>
    <b v="1"/>
  </r>
  <r>
    <n v="6296"/>
    <n v="10"/>
    <d v="2012-10-03T22:56:42"/>
    <d v="2012-12-02T22:56:00"/>
    <n v="1"/>
    <d v="2012-10-10T11:31:32"/>
    <n v="2"/>
    <n v="11.516666666666667"/>
    <n v="12"/>
    <x v="8"/>
    <n v="1"/>
    <n v="2.5716000000000001"/>
    <b v="1"/>
  </r>
  <r>
    <n v="6297"/>
    <n v="10"/>
    <d v="2012-10-03T22:20:17"/>
    <d v="2012-12-02T22:20:00"/>
    <n v="1"/>
    <d v="2012-10-07T14:35:43"/>
    <n v="2"/>
    <n v="14.583333333333334"/>
    <n v="15"/>
    <x v="17"/>
    <n v="1"/>
    <n v="2.5716000000000001"/>
    <b v="1"/>
  </r>
  <r>
    <n v="6298"/>
    <n v="6"/>
    <d v="2012-10-04T00:39:48"/>
    <d v="2012-12-03T00:39:00"/>
    <n v="24"/>
    <d v="2012-10-08T14:12:52"/>
    <n v="0"/>
    <n v="14.2"/>
    <n v="14"/>
    <x v="7"/>
    <n v="4.1666666666666664E-2"/>
    <n v="0.35218749999999999"/>
    <b v="1"/>
  </r>
  <r>
    <n v="6299"/>
    <n v="1"/>
    <d v="2012-10-04T01:14:58"/>
    <d v="2012-12-03T01:14:00"/>
    <n v="12"/>
    <d v="2012-10-05T22:28:01"/>
    <n v="0"/>
    <n v="22.466666666666665"/>
    <n v="22"/>
    <x v="9"/>
    <n v="8.3333333333333329E-2"/>
    <n v="0.56619444444444444"/>
    <b v="1"/>
  </r>
  <r>
    <n v="6300"/>
    <n v="3"/>
    <d v="2012-10-04T05:33:42"/>
    <d v="2012-12-03T05:33:00"/>
    <n v="24"/>
    <d v="2012-10-07T11:48:39"/>
    <n v="0"/>
    <n v="11.8"/>
    <n v="12"/>
    <x v="8"/>
    <n v="4.1666666666666664E-2"/>
    <n v="0.18133000000000002"/>
    <b v="1"/>
  </r>
  <r>
    <n v="6301"/>
    <n v="5"/>
    <d v="2012-10-04T05:21:26"/>
    <d v="2012-12-03T05:21:00"/>
    <n v="24"/>
    <d v="2012-10-08T15:34:41"/>
    <n v="0"/>
    <n v="15.566666666666666"/>
    <n v="16"/>
    <x v="5"/>
    <n v="4.1666666666666664E-2"/>
    <n v="0.2815833333333333"/>
    <b v="1"/>
  </r>
  <r>
    <n v="6302"/>
    <n v="11"/>
    <d v="2012-10-04T06:21:13"/>
    <d v="2012-12-03T06:21:00"/>
    <n v="1"/>
    <d v="2012-10-11T07:02:58"/>
    <n v="3"/>
    <n v="7.0333333333333332"/>
    <n v="7"/>
    <x v="18"/>
    <n v="1"/>
    <n v="1"/>
    <b v="1"/>
  </r>
  <r>
    <n v="6303"/>
    <n v="3"/>
    <d v="2012-10-04T08:58:55"/>
    <d v="2012-12-03T08:58:00"/>
    <n v="24"/>
    <d v="2012-10-06T17:02:26"/>
    <n v="0"/>
    <n v="17.033333333333335"/>
    <n v="17"/>
    <x v="20"/>
    <n v="4.1666666666666664E-2"/>
    <n v="0.18133000000000002"/>
    <b v="1"/>
  </r>
  <r>
    <n v="6304"/>
    <n v="9"/>
    <d v="2012-10-04T09:22:04"/>
    <d v="2012-12-03T09:22:00"/>
    <n v="5"/>
    <d v="2012-10-07T12:02:08"/>
    <n v="0"/>
    <n v="12.033333333333333"/>
    <n v="12"/>
    <x v="8"/>
    <n v="0.2"/>
    <n v="5.6740000000000004"/>
    <b v="1"/>
  </r>
  <r>
    <n v="6305"/>
    <n v="3"/>
    <d v="2012-10-04T10:54:15"/>
    <d v="2012-10-07T08:54:00"/>
    <n v="24"/>
    <d v="2012-10-06T14:52:35"/>
    <n v="0"/>
    <n v="14.866666666666667"/>
    <n v="15"/>
    <x v="17"/>
    <n v="4.1666666666666664E-2"/>
    <n v="0.18133000000000002"/>
    <b v="1"/>
  </r>
  <r>
    <n v="6306"/>
    <n v="11"/>
    <d v="2012-10-04T10:01:53"/>
    <d v="2012-12-03T10:01:00"/>
    <n v="1"/>
    <d v="2012-10-11T10:33:39"/>
    <n v="6"/>
    <n v="10.55"/>
    <n v="11"/>
    <x v="14"/>
    <n v="1"/>
    <n v="1"/>
    <b v="1"/>
  </r>
  <r>
    <n v="6307"/>
    <n v="2"/>
    <d v="2012-10-04T10:37:02"/>
    <d v="2012-10-08T16:37:00"/>
    <n v="10"/>
    <d v="2012-10-05T14:46:28"/>
    <n v="0"/>
    <n v="14.766666666666667"/>
    <n v="15"/>
    <x v="17"/>
    <n v="0.1"/>
    <n v="0.84959999999999969"/>
    <b v="1"/>
  </r>
  <r>
    <n v="6308"/>
    <n v="1"/>
    <d v="2012-10-04T11:42:42"/>
    <d v="2012-12-03T11:42:00"/>
    <n v="8"/>
    <d v="2012-10-04T21:29:25"/>
    <n v="0"/>
    <n v="21.483333333333334"/>
    <n v="21"/>
    <x v="12"/>
    <n v="0.125"/>
    <n v="0.84929166666666667"/>
    <b v="1"/>
  </r>
  <r>
    <n v="6309"/>
    <n v="5"/>
    <d v="2012-10-04T12:06:24"/>
    <d v="2012-12-03T12:06:00"/>
    <n v="24"/>
    <d v="2012-10-08T11:58:54"/>
    <n v="0"/>
    <n v="11.966666666666667"/>
    <n v="12"/>
    <x v="8"/>
    <n v="4.1666666666666664E-2"/>
    <n v="0.2815833333333333"/>
    <b v="1"/>
  </r>
  <r>
    <n v="6310"/>
    <n v="2"/>
    <d v="2012-10-04T13:22:24"/>
    <d v="2012-12-03T13:22:00"/>
    <n v="10"/>
    <d v="2012-10-05T09:12:28"/>
    <n v="0"/>
    <n v="9.1999999999999993"/>
    <n v="9"/>
    <x v="4"/>
    <n v="0.1"/>
    <n v="0.84959999999999969"/>
    <b v="1"/>
  </r>
  <r>
    <n v="6311"/>
    <n v="3"/>
    <d v="2012-10-04T15:57:33"/>
    <d v="2012-10-06T18:57:08"/>
    <n v="24"/>
    <s v=""/>
    <n v="0"/>
    <s v="not cancelled"/>
    <s v="not cancelled"/>
    <x v="3"/>
    <n v="4.1666666666666664E-2"/>
    <n v="0.18133000000000002"/>
    <b v="0"/>
  </r>
  <r>
    <n v="6312"/>
    <n v="4"/>
    <d v="2012-10-04T15:31:04"/>
    <d v="2012-10-08T09:31:00"/>
    <n v="12"/>
    <d v="2012-10-07T17:23:45"/>
    <n v="0"/>
    <n v="17.383333333333333"/>
    <n v="17"/>
    <x v="20"/>
    <n v="8.3333333333333329E-2"/>
    <n v="1.448055119047619"/>
    <b v="1"/>
  </r>
  <r>
    <n v="6313"/>
    <n v="1"/>
    <d v="2012-10-04T18:38:29"/>
    <d v="2012-12-03T18:38:00"/>
    <n v="12"/>
    <d v="2012-10-05T23:56:03"/>
    <n v="0"/>
    <n v="23.933333333333334"/>
    <n v="24"/>
    <x v="2"/>
    <n v="8.3333333333333329E-2"/>
    <n v="0.56619444444444444"/>
    <b v="1"/>
  </r>
  <r>
    <n v="6314"/>
    <n v="4"/>
    <d v="2012-10-04T18:36:44"/>
    <d v="2012-12-03T18:36:00"/>
    <n v="12"/>
    <d v="2012-10-06T06:27:00"/>
    <n v="0"/>
    <n v="6.45"/>
    <n v="6"/>
    <x v="21"/>
    <n v="8.3333333333333329E-2"/>
    <n v="1.448055119047619"/>
    <b v="1"/>
  </r>
  <r>
    <n v="6315"/>
    <n v="1"/>
    <d v="2012-10-04T19:16:32"/>
    <d v="2012-12-03T19:16:00"/>
    <n v="8"/>
    <d v="2012-10-06T00:43:21"/>
    <n v="0"/>
    <n v="0.71666666666666667"/>
    <n v="1"/>
    <x v="23"/>
    <n v="0.125"/>
    <n v="0.84929166666666667"/>
    <b v="1"/>
  </r>
  <r>
    <n v="6316"/>
    <n v="4"/>
    <d v="2012-10-04T19:31:19"/>
    <d v="2012-12-03T19:31:00"/>
    <n v="12"/>
    <d v="2012-10-08T14:22:03"/>
    <n v="0"/>
    <n v="14.366666666666667"/>
    <n v="14"/>
    <x v="7"/>
    <n v="8.3333333333333329E-2"/>
    <n v="1.448055119047619"/>
    <b v="1"/>
  </r>
  <r>
    <n v="6317"/>
    <n v="11"/>
    <d v="2012-10-04T21:07:37"/>
    <d v="2012-12-03T21:07:00"/>
    <n v="1"/>
    <d v="2012-10-11T14:54:32"/>
    <n v="4"/>
    <n v="14.9"/>
    <n v="15"/>
    <x v="17"/>
    <n v="1"/>
    <n v="1"/>
    <b v="1"/>
  </r>
  <r>
    <n v="6318"/>
    <n v="5"/>
    <d v="2012-10-04T22:20:58"/>
    <d v="2012-12-03T22:20:00"/>
    <n v="24"/>
    <d v="2012-10-07T08:43:44"/>
    <n v="0"/>
    <n v="8.7166666666666668"/>
    <n v="9"/>
    <x v="4"/>
    <n v="4.1666666666666664E-2"/>
    <n v="0.2815833333333333"/>
    <b v="1"/>
  </r>
  <r>
    <n v="6319"/>
    <n v="7"/>
    <d v="2012-10-05T01:51:20"/>
    <d v="2012-12-04T01:51:00"/>
    <n v="24"/>
    <d v="2012-10-08T08:42:29"/>
    <n v="0"/>
    <n v="8.6999999999999993"/>
    <n v="9"/>
    <x v="4"/>
    <n v="4.1666666666666664E-2"/>
    <n v="1.2958049999999997"/>
    <b v="1"/>
  </r>
  <r>
    <n v="6320"/>
    <n v="3"/>
    <d v="2012-10-05T02:57:09"/>
    <d v="2012-12-04T02:57:00"/>
    <n v="24"/>
    <d v="2012-10-05T18:16:22"/>
    <n v="0"/>
    <n v="18.266666666666666"/>
    <n v="18"/>
    <x v="1"/>
    <n v="4.1666666666666664E-2"/>
    <n v="0.18133000000000002"/>
    <b v="1"/>
  </r>
  <r>
    <n v="6321"/>
    <n v="7"/>
    <d v="2012-10-05T02:09:38"/>
    <d v="2012-12-04T02:09:00"/>
    <n v="24"/>
    <d v="2012-10-31T18:19:43"/>
    <n v="0"/>
    <n v="18.316666666666666"/>
    <n v="18"/>
    <x v="1"/>
    <n v="4.1666666666666664E-2"/>
    <n v="1.2958049999999997"/>
    <b v="1"/>
  </r>
  <r>
    <n v="6322"/>
    <n v="1"/>
    <d v="2012-10-05T06:55:48"/>
    <d v="2012-12-04T06:55:00"/>
    <n v="8"/>
    <d v="2012-10-06T09:49:47"/>
    <n v="0"/>
    <n v="9.8166666666666664"/>
    <n v="10"/>
    <x v="10"/>
    <n v="0.125"/>
    <n v="0.84929166666666667"/>
    <b v="1"/>
  </r>
  <r>
    <n v="6323"/>
    <n v="1"/>
    <d v="2012-10-05T07:07:42"/>
    <d v="2012-12-04T07:07:00"/>
    <n v="8"/>
    <d v="2012-10-05T09:38:04"/>
    <n v="0"/>
    <n v="9.6333333333333329"/>
    <n v="10"/>
    <x v="10"/>
    <n v="0.125"/>
    <n v="0.84929166666666667"/>
    <b v="1"/>
  </r>
  <r>
    <n v="6324"/>
    <n v="1"/>
    <d v="2012-10-05T08:24:20"/>
    <d v="2012-12-04T08:24:00"/>
    <n v="8"/>
    <d v="2012-10-06T11:37:45"/>
    <n v="0"/>
    <n v="11.616666666666667"/>
    <n v="12"/>
    <x v="8"/>
    <n v="0.125"/>
    <n v="0.84929166666666667"/>
    <b v="1"/>
  </r>
  <r>
    <n v="6325"/>
    <n v="1"/>
    <d v="2012-10-05T09:27:04"/>
    <d v="2012-12-04T09:27:00"/>
    <n v="8"/>
    <d v="2012-10-06T08:14:30"/>
    <n v="0"/>
    <n v="8.2333333333333325"/>
    <n v="8"/>
    <x v="13"/>
    <n v="0.125"/>
    <n v="0.84929166666666667"/>
    <b v="1"/>
  </r>
  <r>
    <n v="6326"/>
    <n v="4"/>
    <d v="2012-10-05T09:50:43"/>
    <d v="2012-12-04T09:50:00"/>
    <n v="12"/>
    <d v="2012-10-05T21:36:48"/>
    <n v="0"/>
    <n v="21.6"/>
    <n v="22"/>
    <x v="9"/>
    <n v="8.3333333333333329E-2"/>
    <n v="1.448055119047619"/>
    <b v="1"/>
  </r>
  <r>
    <n v="6327"/>
    <n v="7"/>
    <d v="2012-10-05T09:33:49"/>
    <d v="2012-12-04T09:33:00"/>
    <n v="24"/>
    <d v="2012-10-08T11:09:35"/>
    <n v="0"/>
    <n v="11.15"/>
    <n v="11"/>
    <x v="14"/>
    <n v="4.1666666666666664E-2"/>
    <n v="1.2958049999999997"/>
    <b v="1"/>
  </r>
  <r>
    <n v="6328"/>
    <n v="1"/>
    <d v="2012-10-05T10:25:12"/>
    <d v="2012-12-04T10:25:00"/>
    <n v="8"/>
    <d v="2012-10-06T12:10:36"/>
    <n v="0"/>
    <n v="12.166666666666666"/>
    <n v="12"/>
    <x v="8"/>
    <n v="0.125"/>
    <n v="0.84929166666666667"/>
    <b v="1"/>
  </r>
  <r>
    <n v="6329"/>
    <n v="1"/>
    <d v="2012-10-05T10:54:25"/>
    <d v="2012-10-09T10:54:13"/>
    <n v="12"/>
    <s v=""/>
    <n v="0"/>
    <s v="not cancelled"/>
    <s v="not cancelled"/>
    <x v="3"/>
    <n v="8.3333333333333329E-2"/>
    <n v="0.56619444444444444"/>
    <b v="0"/>
  </r>
  <r>
    <n v="6330"/>
    <n v="11"/>
    <d v="2012-10-05T10:51:17"/>
    <d v="2012-12-04T10:51:00"/>
    <n v="1"/>
    <d v="2012-10-12T12:35:16"/>
    <n v="0"/>
    <n v="12.583333333333334"/>
    <n v="13"/>
    <x v="11"/>
    <n v="1"/>
    <n v="1"/>
    <b v="1"/>
  </r>
  <r>
    <n v="6331"/>
    <n v="7"/>
    <d v="2012-10-05T10:20:35"/>
    <d v="2012-12-04T10:20:00"/>
    <n v="24"/>
    <d v="2012-11-01T11:45:26"/>
    <n v="1"/>
    <n v="11.75"/>
    <n v="12"/>
    <x v="8"/>
    <n v="4.1666666666666664E-2"/>
    <n v="1.2958049999999997"/>
    <b v="1"/>
  </r>
  <r>
    <n v="6332"/>
    <n v="4"/>
    <d v="2012-10-05T10:13:13"/>
    <d v="2012-12-04T10:13:00"/>
    <n v="12"/>
    <d v="2012-10-07T10:25:31"/>
    <n v="0"/>
    <n v="10.416666666666666"/>
    <n v="10"/>
    <x v="10"/>
    <n v="8.3333333333333329E-2"/>
    <n v="1.448055119047619"/>
    <b v="1"/>
  </r>
  <r>
    <n v="6333"/>
    <n v="3"/>
    <d v="2012-10-05T10:04:35"/>
    <d v="2012-12-04T10:04:00"/>
    <n v="24"/>
    <d v="2012-10-07T11:07:19"/>
    <n v="0"/>
    <n v="11.116666666666667"/>
    <n v="11"/>
    <x v="14"/>
    <n v="4.1666666666666664E-2"/>
    <n v="0.18133000000000002"/>
    <b v="1"/>
  </r>
  <r>
    <n v="6334"/>
    <n v="1"/>
    <d v="2012-10-05T11:10:40"/>
    <d v="2012-12-04T11:10:00"/>
    <n v="8"/>
    <d v="2012-10-06T08:54:23"/>
    <n v="0"/>
    <n v="8.9"/>
    <n v="9"/>
    <x v="4"/>
    <n v="0.125"/>
    <n v="0.84929166666666667"/>
    <b v="1"/>
  </r>
  <r>
    <n v="6335"/>
    <n v="5"/>
    <d v="2012-10-05T11:55:23"/>
    <d v="2012-12-04T11:55:00"/>
    <n v="24"/>
    <d v="2012-10-08T10:56:20"/>
    <n v="0"/>
    <n v="10.933333333333334"/>
    <n v="11"/>
    <x v="14"/>
    <n v="4.1666666666666664E-2"/>
    <n v="0.2815833333333333"/>
    <b v="1"/>
  </r>
  <r>
    <n v="6336"/>
    <n v="7"/>
    <d v="2012-10-05T12:19:42"/>
    <d v="2012-12-04T12:19:00"/>
    <n v="24"/>
    <d v="2012-11-15T12:01:12"/>
    <n v="0"/>
    <n v="12.016666666666667"/>
    <n v="12"/>
    <x v="8"/>
    <n v="4.1666666666666664E-2"/>
    <n v="1.2958049999999997"/>
    <b v="1"/>
  </r>
  <r>
    <n v="6337"/>
    <n v="1"/>
    <d v="2012-10-05T13:32:19"/>
    <d v="2012-12-04T13:32:00"/>
    <n v="8"/>
    <d v="2012-10-06T08:40:42"/>
    <n v="0"/>
    <n v="8.6666666666666661"/>
    <n v="9"/>
    <x v="4"/>
    <n v="0.125"/>
    <n v="0.84929166666666667"/>
    <b v="1"/>
  </r>
  <r>
    <n v="6338"/>
    <n v="6"/>
    <d v="2012-10-05T13:46:44"/>
    <d v="2012-12-04T13:46:00"/>
    <n v="24"/>
    <d v="2012-10-12T10:28:59"/>
    <n v="0"/>
    <n v="10.466666666666667"/>
    <n v="10"/>
    <x v="10"/>
    <n v="4.1666666666666664E-2"/>
    <n v="0.35218749999999999"/>
    <b v="1"/>
  </r>
  <r>
    <n v="6339"/>
    <n v="2"/>
    <d v="2012-10-05T13:18:52"/>
    <d v="2012-12-04T13:18:00"/>
    <n v="10"/>
    <d v="2012-10-06T12:14:52"/>
    <n v="0"/>
    <n v="12.233333333333333"/>
    <n v="12"/>
    <x v="8"/>
    <n v="0.1"/>
    <n v="0.84959999999999969"/>
    <b v="1"/>
  </r>
  <r>
    <n v="6340"/>
    <n v="7"/>
    <d v="2012-10-05T13:02:14"/>
    <d v="2012-12-04T13:02:00"/>
    <n v="24"/>
    <d v="2012-11-01T11:21:03"/>
    <n v="0"/>
    <n v="11.35"/>
    <n v="11"/>
    <x v="14"/>
    <n v="4.1666666666666664E-2"/>
    <n v="1.2958049999999997"/>
    <b v="1"/>
  </r>
  <r>
    <n v="6341"/>
    <n v="1"/>
    <d v="2012-10-05T14:19:46"/>
    <d v="2012-12-04T14:19:00"/>
    <n v="8"/>
    <d v="2012-10-05T18:41:51"/>
    <n v="0"/>
    <n v="18.683333333333334"/>
    <n v="19"/>
    <x v="6"/>
    <n v="0.125"/>
    <n v="0.84929166666666667"/>
    <b v="1"/>
  </r>
  <r>
    <n v="6342"/>
    <n v="3"/>
    <d v="2012-10-05T14:08:07"/>
    <d v="2012-12-04T14:08:00"/>
    <n v="24"/>
    <d v="2012-10-08T18:31:21"/>
    <n v="0"/>
    <n v="18.516666666666666"/>
    <n v="19"/>
    <x v="6"/>
    <n v="4.1666666666666664E-2"/>
    <n v="0.18133000000000002"/>
    <b v="1"/>
  </r>
  <r>
    <n v="6343"/>
    <n v="3"/>
    <d v="2012-10-05T15:16:30"/>
    <d v="2012-10-08T03:15:53"/>
    <n v="24"/>
    <s v=""/>
    <n v="0"/>
    <s v="not cancelled"/>
    <s v="not cancelled"/>
    <x v="3"/>
    <n v="4.1666666666666664E-2"/>
    <n v="0.18133000000000002"/>
    <b v="0"/>
  </r>
  <r>
    <n v="6344"/>
    <n v="6"/>
    <d v="2012-10-05T20:49:40"/>
    <d v="2012-12-04T20:49:00"/>
    <n v="24"/>
    <d v="2012-10-18T13:51:43"/>
    <n v="0"/>
    <n v="13.85"/>
    <n v="14"/>
    <x v="7"/>
    <n v="4.1666666666666664E-2"/>
    <n v="0.35218749999999999"/>
    <b v="1"/>
  </r>
  <r>
    <n v="6345"/>
    <n v="2"/>
    <d v="2012-10-05T21:04:41"/>
    <d v="2012-12-04T21:04:00"/>
    <n v="10"/>
    <d v="2012-10-05T23:45:18"/>
    <n v="0"/>
    <n v="23.75"/>
    <n v="24"/>
    <x v="2"/>
    <n v="0.1"/>
    <n v="0.84959999999999969"/>
    <b v="1"/>
  </r>
  <r>
    <n v="6346"/>
    <n v="7"/>
    <d v="2012-10-05T21:07:48"/>
    <d v="2012-12-04T21:07:00"/>
    <n v="24"/>
    <d v="2012-10-14T09:35:15"/>
    <n v="0"/>
    <n v="9.5833333333333339"/>
    <n v="10"/>
    <x v="10"/>
    <n v="4.1666666666666664E-2"/>
    <n v="1.2958049999999997"/>
    <b v="1"/>
  </r>
  <r>
    <n v="6347"/>
    <n v="1"/>
    <d v="2012-10-05T22:41:34"/>
    <d v="2012-12-04T22:41:00"/>
    <n v="8"/>
    <d v="2012-10-06T13:54:44"/>
    <n v="0"/>
    <n v="13.9"/>
    <n v="14"/>
    <x v="7"/>
    <n v="0.125"/>
    <n v="0.84929166666666667"/>
    <b v="1"/>
  </r>
  <r>
    <n v="6348"/>
    <n v="5"/>
    <d v="2012-10-06T03:34:16"/>
    <d v="2012-12-05T03:34:00"/>
    <n v="24"/>
    <d v="2012-10-09T07:35:40"/>
    <n v="0"/>
    <n v="7.583333333333333"/>
    <n v="8"/>
    <x v="13"/>
    <n v="4.1666666666666664E-2"/>
    <n v="0.2815833333333333"/>
    <b v="1"/>
  </r>
  <r>
    <n v="6349"/>
    <n v="3"/>
    <d v="2012-10-06T07:40:50"/>
    <d v="2012-12-05T07:40:00"/>
    <n v="24"/>
    <d v="2012-10-08T14:09:51"/>
    <n v="0"/>
    <n v="14.15"/>
    <n v="14"/>
    <x v="7"/>
    <n v="4.1666666666666664E-2"/>
    <n v="0.18133000000000002"/>
    <b v="1"/>
  </r>
  <r>
    <n v="6350"/>
    <n v="6"/>
    <d v="2012-10-06T08:15:00"/>
    <d v="2012-12-05T08:15:00"/>
    <n v="24"/>
    <d v="2012-10-10T10:05:36"/>
    <n v="0"/>
    <n v="10.083333333333334"/>
    <n v="10"/>
    <x v="10"/>
    <n v="4.1666666666666664E-2"/>
    <n v="0.35218749999999999"/>
    <b v="1"/>
  </r>
  <r>
    <n v="6351"/>
    <n v="10"/>
    <d v="2012-10-06T08:27:03"/>
    <d v="2012-12-05T08:27:00"/>
    <n v="1"/>
    <d v="2012-10-13T13:31:22"/>
    <n v="4"/>
    <n v="13.516666666666667"/>
    <n v="14"/>
    <x v="7"/>
    <n v="1"/>
    <n v="2.5716000000000001"/>
    <b v="1"/>
  </r>
  <r>
    <n v="6352"/>
    <n v="2"/>
    <d v="2012-10-06T11:38:36"/>
    <d v="2012-12-05T11:38:00"/>
    <n v="10"/>
    <d v="2012-10-07T09:28:37"/>
    <n v="0"/>
    <n v="9.4666666666666668"/>
    <n v="9"/>
    <x v="4"/>
    <n v="0.1"/>
    <n v="0.84959999999999969"/>
    <b v="1"/>
  </r>
  <r>
    <n v="6353"/>
    <n v="1"/>
    <d v="2012-10-06T12:30:04"/>
    <d v="2012-12-05T12:30:00"/>
    <n v="12"/>
    <d v="2012-10-07T11:25:57"/>
    <n v="0"/>
    <n v="11.416666666666666"/>
    <n v="11"/>
    <x v="14"/>
    <n v="8.3333333333333329E-2"/>
    <n v="0.56619444444444444"/>
    <b v="1"/>
  </r>
  <r>
    <n v="6354"/>
    <n v="1"/>
    <d v="2012-10-06T13:04:33"/>
    <d v="2012-12-05T13:04:00"/>
    <n v="12"/>
    <d v="2012-10-08T00:07:05"/>
    <n v="0"/>
    <n v="0.11666666666666667"/>
    <n v="0"/>
    <x v="2"/>
    <n v="8.3333333333333329E-2"/>
    <n v="0.56619444444444444"/>
    <b v="1"/>
  </r>
  <r>
    <n v="6355"/>
    <n v="7"/>
    <d v="2012-10-06T14:12:49"/>
    <d v="2012-12-05T14:12:00"/>
    <n v="24"/>
    <d v="2012-10-22T18:00:09"/>
    <n v="0"/>
    <n v="18"/>
    <n v="18"/>
    <x v="1"/>
    <n v="4.1666666666666664E-2"/>
    <n v="1.2958049999999997"/>
    <b v="1"/>
  </r>
  <r>
    <n v="6356"/>
    <n v="4"/>
    <d v="2012-10-06T15:42:20"/>
    <d v="2012-12-05T15:42:00"/>
    <n v="12"/>
    <d v="2012-10-09T14:15:44"/>
    <n v="0"/>
    <n v="14.25"/>
    <n v="14"/>
    <x v="7"/>
    <n v="8.3333333333333329E-2"/>
    <n v="1.448055119047619"/>
    <b v="1"/>
  </r>
  <r>
    <n v="6357"/>
    <n v="4"/>
    <d v="2012-10-06T15:55:11"/>
    <d v="2012-12-05T15:55:00"/>
    <n v="12"/>
    <d v="2012-10-09T09:49:28"/>
    <n v="0"/>
    <n v="9.8166666666666664"/>
    <n v="10"/>
    <x v="10"/>
    <n v="8.3333333333333329E-2"/>
    <n v="1.448055119047619"/>
    <b v="1"/>
  </r>
  <r>
    <n v="6358"/>
    <n v="1"/>
    <d v="2012-10-06T16:28:21"/>
    <d v="2012-12-05T16:28:00"/>
    <n v="12"/>
    <d v="2012-10-07T18:45:49"/>
    <n v="0"/>
    <n v="18.75"/>
    <n v="19"/>
    <x v="6"/>
    <n v="8.3333333333333329E-2"/>
    <n v="0.56619444444444444"/>
    <b v="1"/>
  </r>
  <r>
    <n v="6359"/>
    <n v="3"/>
    <d v="2012-10-06T17:06:56"/>
    <d v="2012-12-05T17:06:00"/>
    <n v="24"/>
    <d v="2012-10-09T15:12:55"/>
    <n v="0"/>
    <n v="15.2"/>
    <n v="15"/>
    <x v="17"/>
    <n v="4.1666666666666664E-2"/>
    <n v="0.18133000000000002"/>
    <b v="1"/>
  </r>
  <r>
    <n v="6360"/>
    <n v="1"/>
    <d v="2012-10-06T20:08:20"/>
    <d v="2012-12-05T20:08:00"/>
    <n v="12"/>
    <d v="2012-10-07T10:04:09"/>
    <n v="0"/>
    <n v="10.066666666666666"/>
    <n v="10"/>
    <x v="10"/>
    <n v="8.3333333333333329E-2"/>
    <n v="0.56619444444444444"/>
    <b v="1"/>
  </r>
  <r>
    <n v="6361"/>
    <n v="5"/>
    <d v="2012-10-06T20:33:37"/>
    <d v="2012-12-05T20:33:00"/>
    <n v="24"/>
    <d v="2012-10-08T13:44:18"/>
    <n v="0"/>
    <n v="13.733333333333333"/>
    <n v="14"/>
    <x v="7"/>
    <n v="4.1666666666666664E-2"/>
    <n v="0.2815833333333333"/>
    <b v="1"/>
  </r>
  <r>
    <n v="6362"/>
    <n v="6"/>
    <d v="2012-10-06T23:04:28"/>
    <d v="2012-12-05T23:04:00"/>
    <n v="24"/>
    <d v="2012-10-11T20:21:25"/>
    <n v="0"/>
    <n v="20.350000000000001"/>
    <n v="20"/>
    <x v="15"/>
    <n v="4.1666666666666664E-2"/>
    <n v="0.35218749999999999"/>
    <b v="1"/>
  </r>
  <r>
    <n v="6363"/>
    <n v="5"/>
    <d v="2012-10-06T23:58:57"/>
    <d v="2012-12-05T23:58:00"/>
    <n v="24"/>
    <d v="2012-10-08T21:39:50"/>
    <n v="0"/>
    <n v="21.65"/>
    <n v="22"/>
    <x v="9"/>
    <n v="4.1666666666666664E-2"/>
    <n v="0.2815833333333333"/>
    <b v="1"/>
  </r>
  <r>
    <n v="6364"/>
    <n v="6"/>
    <d v="2012-10-07T03:12:49"/>
    <d v="2012-12-06T03:12:00"/>
    <n v="24"/>
    <d v="2012-10-13T17:29:48"/>
    <n v="0"/>
    <n v="17.483333333333334"/>
    <n v="17"/>
    <x v="20"/>
    <n v="4.1666666666666664E-2"/>
    <n v="0.35218749999999999"/>
    <b v="1"/>
  </r>
  <r>
    <n v="6365"/>
    <n v="5"/>
    <d v="2012-10-07T07:21:45"/>
    <d v="2012-12-06T07:21:00"/>
    <n v="24"/>
    <d v="2012-10-10T17:23:56"/>
    <n v="0"/>
    <n v="17.383333333333333"/>
    <n v="17"/>
    <x v="20"/>
    <n v="4.1666666666666664E-2"/>
    <n v="0.2815833333333333"/>
    <b v="1"/>
  </r>
  <r>
    <n v="6366"/>
    <n v="7"/>
    <d v="2012-10-07T08:32:01"/>
    <d v="2012-10-11T22:31:09"/>
    <n v="24"/>
    <s v=""/>
    <n v="0"/>
    <s v="not cancelled"/>
    <s v="not cancelled"/>
    <x v="3"/>
    <n v="4.1666666666666664E-2"/>
    <n v="1.2958049999999997"/>
    <b v="0"/>
  </r>
  <r>
    <n v="6367"/>
    <n v="3"/>
    <d v="2012-10-07T09:46:40"/>
    <d v="2012-12-06T09:46:00"/>
    <n v="24"/>
    <d v="2012-10-08T18:46:42"/>
    <n v="0"/>
    <n v="18.766666666666666"/>
    <n v="19"/>
    <x v="6"/>
    <n v="4.1666666666666664E-2"/>
    <n v="0.18133000000000002"/>
    <b v="1"/>
  </r>
  <r>
    <n v="6368"/>
    <n v="9"/>
    <d v="2012-10-07T09:04:51"/>
    <d v="2012-10-10T19:04:00"/>
    <n v="5"/>
    <d v="2012-10-10T13:31:44"/>
    <n v="0"/>
    <n v="13.516666666666667"/>
    <n v="14"/>
    <x v="7"/>
    <n v="0.2"/>
    <n v="5.6740000000000004"/>
    <b v="1"/>
  </r>
  <r>
    <n v="6369"/>
    <n v="3"/>
    <d v="2012-10-07T10:42:45"/>
    <d v="2012-10-11T01:42:36"/>
    <n v="24"/>
    <s v=""/>
    <n v="0"/>
    <s v="not cancelled"/>
    <s v="not cancelled"/>
    <x v="3"/>
    <n v="4.1666666666666664E-2"/>
    <n v="0.18133000000000002"/>
    <b v="0"/>
  </r>
  <r>
    <n v="6370"/>
    <n v="2"/>
    <d v="2012-10-07T10:24:11"/>
    <d v="2012-12-06T10:24:00"/>
    <n v="10"/>
    <d v="2012-10-08T18:35:11"/>
    <n v="0"/>
    <n v="18.583333333333332"/>
    <n v="19"/>
    <x v="6"/>
    <n v="0.1"/>
    <n v="0.84959999999999969"/>
    <b v="1"/>
  </r>
  <r>
    <n v="6371"/>
    <n v="11"/>
    <d v="2012-10-07T10:40:25"/>
    <d v="2012-12-06T10:40:00"/>
    <n v="1"/>
    <d v="2012-10-14T12:57:50"/>
    <n v="3"/>
    <n v="12.95"/>
    <n v="13"/>
    <x v="11"/>
    <n v="1"/>
    <n v="1"/>
    <b v="1"/>
  </r>
  <r>
    <n v="6372"/>
    <n v="8"/>
    <d v="2012-10-07T11:31:25"/>
    <d v="2012-10-09T21:30:27"/>
    <n v="3"/>
    <s v=""/>
    <n v="2"/>
    <s v="not cancelled"/>
    <s v="not cancelled"/>
    <x v="3"/>
    <n v="0.33333333333333331"/>
    <n v="0.29998222222222221"/>
    <b v="0"/>
  </r>
  <r>
    <n v="6373"/>
    <n v="1"/>
    <d v="2012-10-07T11:01:37"/>
    <d v="2012-10-12T08:01:00"/>
    <n v="8"/>
    <d v="2012-10-07T12:39:59"/>
    <n v="0"/>
    <n v="12.65"/>
    <n v="13"/>
    <x v="11"/>
    <n v="0.125"/>
    <n v="0.84929166666666667"/>
    <b v="1"/>
  </r>
  <r>
    <n v="6374"/>
    <n v="3"/>
    <d v="2012-10-07T11:10:22"/>
    <d v="2012-12-06T11:10:00"/>
    <n v="24"/>
    <d v="2012-10-09T11:05:12"/>
    <n v="0"/>
    <n v="11.083333333333334"/>
    <n v="11"/>
    <x v="14"/>
    <n v="4.1666666666666664E-2"/>
    <n v="0.18133000000000002"/>
    <b v="1"/>
  </r>
  <r>
    <n v="6375"/>
    <n v="4"/>
    <d v="2012-10-07T12:37:40"/>
    <d v="2012-12-06T12:37:00"/>
    <n v="12"/>
    <d v="2012-10-09T09:01:01"/>
    <n v="0"/>
    <n v="9.0166666666666675"/>
    <n v="9"/>
    <x v="4"/>
    <n v="8.3333333333333329E-2"/>
    <n v="1.448055119047619"/>
    <b v="1"/>
  </r>
  <r>
    <n v="6376"/>
    <n v="1"/>
    <d v="2012-10-07T12:30:25"/>
    <d v="2012-10-11T21:29:45"/>
    <n v="12"/>
    <s v=""/>
    <n v="0"/>
    <s v="not cancelled"/>
    <s v="not cancelled"/>
    <x v="3"/>
    <n v="8.3333333333333329E-2"/>
    <n v="0.56619444444444444"/>
    <b v="0"/>
  </r>
  <r>
    <n v="6377"/>
    <n v="1"/>
    <d v="2012-10-07T12:00:05"/>
    <d v="2012-12-06T12:00:00"/>
    <n v="12"/>
    <d v="2012-10-08T12:31:15"/>
    <n v="0"/>
    <n v="12.516666666666667"/>
    <n v="13"/>
    <x v="11"/>
    <n v="8.3333333333333329E-2"/>
    <n v="0.56619444444444444"/>
    <b v="1"/>
  </r>
  <r>
    <n v="6378"/>
    <n v="5"/>
    <d v="2012-10-07T13:04:20"/>
    <d v="2012-12-06T13:04:00"/>
    <n v="24"/>
    <d v="2012-10-11T11:01:57"/>
    <n v="0"/>
    <n v="11.016666666666667"/>
    <n v="11"/>
    <x v="14"/>
    <n v="4.1666666666666664E-2"/>
    <n v="0.2815833333333333"/>
    <b v="1"/>
  </r>
  <r>
    <n v="6379"/>
    <n v="1"/>
    <d v="2012-10-07T15:27:41"/>
    <d v="2012-12-06T15:27:00"/>
    <n v="12"/>
    <d v="2012-10-09T01:47:40"/>
    <n v="0"/>
    <n v="1.7833333333333332"/>
    <n v="2"/>
    <x v="16"/>
    <n v="8.3333333333333329E-2"/>
    <n v="0.56619444444444444"/>
    <b v="1"/>
  </r>
  <r>
    <n v="6380"/>
    <n v="1"/>
    <d v="2012-10-07T15:55:25"/>
    <d v="2012-12-06T15:55:00"/>
    <n v="12"/>
    <d v="2012-10-08T12:48:55"/>
    <n v="0"/>
    <n v="12.8"/>
    <n v="13"/>
    <x v="11"/>
    <n v="8.3333333333333329E-2"/>
    <n v="0.56619444444444444"/>
    <b v="1"/>
  </r>
  <r>
    <n v="6381"/>
    <n v="2"/>
    <d v="2012-10-07T17:05:05"/>
    <d v="2012-12-06T17:05:00"/>
    <n v="10"/>
    <d v="2012-10-09T10:53:15"/>
    <n v="0"/>
    <n v="10.883333333333333"/>
    <n v="11"/>
    <x v="14"/>
    <n v="0.1"/>
    <n v="0.84959999999999969"/>
    <b v="1"/>
  </r>
  <r>
    <n v="6382"/>
    <n v="7"/>
    <d v="2012-10-07T17:23:38"/>
    <d v="2012-12-06T17:23:00"/>
    <n v="24"/>
    <d v="2012-10-20T10:25:22"/>
    <n v="0"/>
    <n v="10.416666666666666"/>
    <n v="10"/>
    <x v="10"/>
    <n v="4.1666666666666664E-2"/>
    <n v="1.2958049999999997"/>
    <b v="1"/>
  </r>
  <r>
    <n v="6383"/>
    <n v="7"/>
    <d v="2012-10-07T18:31:39"/>
    <d v="2012-10-10T19:31:05"/>
    <n v="24"/>
    <s v=""/>
    <n v="0"/>
    <s v="not cancelled"/>
    <s v="not cancelled"/>
    <x v="3"/>
    <n v="4.1666666666666664E-2"/>
    <n v="1.2958049999999997"/>
    <b v="0"/>
  </r>
  <r>
    <n v="6384"/>
    <n v="1"/>
    <d v="2012-10-07T18:05:32"/>
    <d v="2012-12-06T18:05:00"/>
    <n v="12"/>
    <d v="2012-10-08T07:38:55"/>
    <n v="0"/>
    <n v="7.6333333333333329"/>
    <n v="8"/>
    <x v="13"/>
    <n v="8.3333333333333329E-2"/>
    <n v="0.56619444444444444"/>
    <b v="1"/>
  </r>
  <r>
    <n v="6385"/>
    <n v="3"/>
    <d v="2012-10-07T18:36:38"/>
    <d v="2012-12-06T18:36:00"/>
    <n v="24"/>
    <d v="2012-10-09T10:29:33"/>
    <n v="0"/>
    <n v="10.483333333333333"/>
    <n v="10"/>
    <x v="10"/>
    <n v="4.1666666666666664E-2"/>
    <n v="0.18133000000000002"/>
    <b v="1"/>
  </r>
  <r>
    <n v="6386"/>
    <n v="2"/>
    <d v="2012-10-07T19:56:36"/>
    <d v="2012-12-06T19:56:00"/>
    <n v="10"/>
    <d v="2012-10-09T16:40:00"/>
    <n v="0"/>
    <n v="16.666666666666668"/>
    <n v="17"/>
    <x v="20"/>
    <n v="0.1"/>
    <n v="0.84959999999999969"/>
    <b v="1"/>
  </r>
  <r>
    <n v="6387"/>
    <n v="1"/>
    <d v="2012-10-07T19:54:39"/>
    <d v="2012-12-06T19:54:00"/>
    <n v="12"/>
    <d v="2012-10-08T08:58:39"/>
    <n v="0"/>
    <n v="8.9666666666666668"/>
    <n v="9"/>
    <x v="4"/>
    <n v="8.3333333333333329E-2"/>
    <n v="0.56619444444444444"/>
    <b v="1"/>
  </r>
  <r>
    <n v="6388"/>
    <n v="4"/>
    <d v="2012-10-07T19:38:51"/>
    <d v="2012-12-06T19:38:00"/>
    <n v="12"/>
    <d v="2012-10-11T08:55:06"/>
    <n v="0"/>
    <n v="8.9166666666666661"/>
    <n v="9"/>
    <x v="4"/>
    <n v="8.3333333333333329E-2"/>
    <n v="1.448055119047619"/>
    <b v="1"/>
  </r>
  <r>
    <n v="6389"/>
    <n v="5"/>
    <d v="2012-10-07T20:56:42"/>
    <d v="2012-10-11T07:56:31"/>
    <n v="24"/>
    <s v=""/>
    <n v="0"/>
    <s v="not cancelled"/>
    <s v="not cancelled"/>
    <x v="3"/>
    <n v="4.1666666666666664E-2"/>
    <n v="0.2815833333333333"/>
    <b v="0"/>
  </r>
  <r>
    <n v="6390"/>
    <n v="6"/>
    <d v="2012-10-07T20:24:00"/>
    <d v="2012-12-06T20:24:00"/>
    <n v="24"/>
    <d v="2012-10-13T23:28:37"/>
    <n v="0"/>
    <n v="23.466666666666665"/>
    <n v="23"/>
    <x v="0"/>
    <n v="4.1666666666666664E-2"/>
    <n v="0.35218749999999999"/>
    <b v="1"/>
  </r>
  <r>
    <n v="6391"/>
    <n v="1"/>
    <d v="2012-10-07T21:53:47"/>
    <d v="2012-10-11T02:53:15"/>
    <n v="8"/>
    <s v=""/>
    <n v="0"/>
    <s v="not cancelled"/>
    <s v="not cancelled"/>
    <x v="3"/>
    <n v="0.125"/>
    <n v="0.84929166666666667"/>
    <b v="0"/>
  </r>
  <r>
    <n v="6392"/>
    <n v="6"/>
    <d v="2012-10-07T23:07:16"/>
    <d v="2012-12-06T23:07:00"/>
    <n v="24"/>
    <d v="2012-10-19T21:32:36"/>
    <n v="0"/>
    <n v="21.533333333333335"/>
    <n v="22"/>
    <x v="9"/>
    <n v="4.1666666666666664E-2"/>
    <n v="0.35218749999999999"/>
    <b v="1"/>
  </r>
  <r>
    <n v="6393"/>
    <n v="1"/>
    <d v="2012-10-08T03:03:01"/>
    <d v="2012-12-07T03:03:00"/>
    <n v="8"/>
    <d v="2012-10-08T04:04:37"/>
    <n v="0"/>
    <n v="4.0666666666666664"/>
    <n v="4"/>
    <x v="24"/>
    <n v="0.125"/>
    <n v="0.84929166666666667"/>
    <b v="1"/>
  </r>
  <r>
    <n v="6394"/>
    <n v="1"/>
    <d v="2012-10-08T03:51:43"/>
    <d v="2012-12-07T03:51:00"/>
    <n v="8"/>
    <d v="2012-10-08T08:54:24"/>
    <n v="0"/>
    <n v="8.9"/>
    <n v="9"/>
    <x v="4"/>
    <n v="0.125"/>
    <n v="0.84929166666666667"/>
    <b v="1"/>
  </r>
  <r>
    <n v="6395"/>
    <n v="1"/>
    <d v="2012-10-08T05:17:02"/>
    <d v="2012-12-07T05:17:00"/>
    <n v="12"/>
    <d v="2012-10-09T10:00:05"/>
    <n v="0"/>
    <n v="10"/>
    <n v="10"/>
    <x v="10"/>
    <n v="8.3333333333333329E-2"/>
    <n v="0.56619444444444444"/>
    <b v="1"/>
  </r>
  <r>
    <n v="6396"/>
    <n v="1"/>
    <d v="2012-10-08T08:28:29"/>
    <d v="2012-10-11T04:27:36"/>
    <n v="8"/>
    <s v=""/>
    <n v="0"/>
    <s v="not cancelled"/>
    <s v="not cancelled"/>
    <x v="3"/>
    <n v="0.125"/>
    <n v="0.84929166666666667"/>
    <b v="0"/>
  </r>
  <r>
    <n v="6397"/>
    <n v="4"/>
    <d v="2012-10-08T09:12:09"/>
    <d v="2012-10-11T04:12:00"/>
    <n v="12"/>
    <d v="2012-10-09T13:47:14"/>
    <n v="0"/>
    <n v="13.783333333333333"/>
    <n v="14"/>
    <x v="7"/>
    <n v="8.3333333333333329E-2"/>
    <n v="1.448055119047619"/>
    <b v="1"/>
  </r>
  <r>
    <n v="6398"/>
    <n v="5"/>
    <d v="2012-10-08T09:13:01"/>
    <d v="2012-12-07T09:13:00"/>
    <n v="24"/>
    <d v="2012-10-09T15:39:47"/>
    <n v="0"/>
    <n v="15.65"/>
    <n v="16"/>
    <x v="5"/>
    <n v="4.1666666666666664E-2"/>
    <n v="0.2815833333333333"/>
    <b v="1"/>
  </r>
  <r>
    <n v="6399"/>
    <n v="1"/>
    <d v="2012-10-08T09:10:40"/>
    <d v="2012-12-07T09:10:00"/>
    <n v="8"/>
    <d v="2012-10-09T14:27:29"/>
    <n v="0"/>
    <n v="14.45"/>
    <n v="14"/>
    <x v="7"/>
    <n v="0.125"/>
    <n v="0.84929166666666667"/>
    <b v="1"/>
  </r>
  <r>
    <n v="6400"/>
    <n v="3"/>
    <d v="2012-10-08T09:20:58"/>
    <d v="2012-12-07T09:20:00"/>
    <n v="24"/>
    <d v="2012-10-09T11:22:09"/>
    <n v="0"/>
    <n v="11.366666666666667"/>
    <n v="11"/>
    <x v="14"/>
    <n v="4.1666666666666664E-2"/>
    <n v="0.18133000000000002"/>
    <b v="1"/>
  </r>
  <r>
    <n v="6401"/>
    <n v="9"/>
    <d v="2012-10-08T09:03:31"/>
    <d v="2012-12-07T09:03:00"/>
    <n v="5"/>
    <d v="2012-10-11T09:09:12"/>
    <n v="0"/>
    <n v="9.15"/>
    <n v="9"/>
    <x v="4"/>
    <n v="0.2"/>
    <n v="5.6740000000000004"/>
    <b v="1"/>
  </r>
  <r>
    <n v="6402"/>
    <n v="1"/>
    <d v="2012-10-08T09:47:48"/>
    <d v="2012-12-07T09:47:00"/>
    <n v="8"/>
    <d v="2012-10-08T14:35:28"/>
    <n v="0"/>
    <n v="14.583333333333334"/>
    <n v="15"/>
    <x v="17"/>
    <n v="0.125"/>
    <n v="0.84929166666666667"/>
    <b v="1"/>
  </r>
  <r>
    <n v="6403"/>
    <n v="3"/>
    <d v="2012-10-08T10:42:24"/>
    <d v="2012-12-07T10:42:00"/>
    <n v="24"/>
    <d v="2012-10-10T11:48:38"/>
    <n v="0"/>
    <n v="11.8"/>
    <n v="12"/>
    <x v="8"/>
    <n v="4.1666666666666664E-2"/>
    <n v="0.18133000000000002"/>
    <b v="1"/>
  </r>
  <r>
    <n v="6404"/>
    <n v="3"/>
    <d v="2012-10-08T10:03:02"/>
    <d v="2012-12-07T10:03:00"/>
    <n v="24"/>
    <d v="2012-10-10T15:19:10"/>
    <n v="0"/>
    <n v="15.316666666666666"/>
    <n v="15"/>
    <x v="17"/>
    <n v="4.1666666666666664E-2"/>
    <n v="0.18133000000000002"/>
    <b v="1"/>
  </r>
  <r>
    <n v="6405"/>
    <n v="1"/>
    <d v="2012-10-08T10:22:36"/>
    <d v="2012-12-07T10:22:00"/>
    <n v="8"/>
    <d v="2012-10-09T15:40:56"/>
    <n v="0"/>
    <n v="15.666666666666666"/>
    <n v="16"/>
    <x v="5"/>
    <n v="0.125"/>
    <n v="0.84929166666666667"/>
    <b v="1"/>
  </r>
  <r>
    <n v="6406"/>
    <n v="3"/>
    <d v="2012-10-08T10:15:33"/>
    <d v="2012-12-07T10:15:00"/>
    <n v="24"/>
    <d v="2012-10-10T16:10:15"/>
    <n v="0"/>
    <n v="16.166666666666668"/>
    <n v="16"/>
    <x v="5"/>
    <n v="4.1666666666666664E-2"/>
    <n v="0.18133000000000002"/>
    <b v="1"/>
  </r>
  <r>
    <n v="6407"/>
    <n v="4"/>
    <d v="2012-10-08T10:30:03"/>
    <d v="2012-12-07T10:30:00"/>
    <n v="12"/>
    <d v="2012-10-11T10:12:34"/>
    <n v="0"/>
    <n v="10.199999999999999"/>
    <n v="10"/>
    <x v="10"/>
    <n v="8.3333333333333329E-2"/>
    <n v="1.448055119047619"/>
    <b v="1"/>
  </r>
  <r>
    <n v="6408"/>
    <n v="3"/>
    <d v="2012-10-08T10:07:29"/>
    <d v="2012-12-07T10:07:00"/>
    <n v="24"/>
    <d v="2012-10-10T12:27:05"/>
    <n v="0"/>
    <n v="12.45"/>
    <n v="12"/>
    <x v="8"/>
    <n v="4.1666666666666664E-2"/>
    <n v="0.18133000000000002"/>
    <b v="1"/>
  </r>
  <r>
    <n v="6409"/>
    <n v="1"/>
    <d v="2012-10-08T10:42:17"/>
    <d v="2012-12-07T10:42:00"/>
    <n v="8"/>
    <d v="2012-10-08T17:16:17"/>
    <n v="0"/>
    <n v="17.266666666666666"/>
    <n v="17"/>
    <x v="20"/>
    <n v="0.125"/>
    <n v="0.84929166666666667"/>
    <b v="1"/>
  </r>
  <r>
    <n v="6410"/>
    <n v="11"/>
    <d v="2012-10-08T11:31:53"/>
    <d v="2012-12-07T11:31:00"/>
    <n v="1"/>
    <d v="2012-10-15T11:28:28"/>
    <n v="1"/>
    <n v="11.466666666666667"/>
    <n v="11"/>
    <x v="14"/>
    <n v="1"/>
    <n v="1"/>
    <b v="1"/>
  </r>
  <r>
    <n v="6411"/>
    <n v="7"/>
    <d v="2012-10-08T12:56:39"/>
    <d v="2012-12-07T12:56:00"/>
    <n v="24"/>
    <d v="2012-10-24T14:06:35"/>
    <n v="0"/>
    <n v="14.1"/>
    <n v="14"/>
    <x v="7"/>
    <n v="4.1666666666666664E-2"/>
    <n v="1.2958049999999997"/>
    <b v="1"/>
  </r>
  <r>
    <n v="6412"/>
    <n v="2"/>
    <d v="2012-10-08T12:08:48"/>
    <d v="2012-12-07T12:08:00"/>
    <n v="10"/>
    <d v="2012-10-09T12:10:04"/>
    <n v="0"/>
    <n v="12.166666666666666"/>
    <n v="12"/>
    <x v="8"/>
    <n v="0.1"/>
    <n v="0.84959999999999969"/>
    <b v="1"/>
  </r>
  <r>
    <n v="6413"/>
    <n v="4"/>
    <d v="2012-10-08T12:12:09"/>
    <d v="2012-12-07T12:12:00"/>
    <n v="12"/>
    <d v="2012-10-10T14:40:50"/>
    <n v="0"/>
    <n v="14.666666666666666"/>
    <n v="15"/>
    <x v="17"/>
    <n v="8.3333333333333329E-2"/>
    <n v="1.448055119047619"/>
    <b v="1"/>
  </r>
  <r>
    <n v="6414"/>
    <n v="7"/>
    <d v="2012-10-08T12:25:49"/>
    <d v="2012-10-11T00:25:12"/>
    <n v="24"/>
    <s v=""/>
    <n v="1"/>
    <s v="not cancelled"/>
    <s v="not cancelled"/>
    <x v="3"/>
    <n v="4.1666666666666664E-2"/>
    <n v="1.2958049999999997"/>
    <b v="0"/>
  </r>
  <r>
    <n v="6415"/>
    <n v="6"/>
    <d v="2012-10-08T15:03:23"/>
    <d v="2012-12-07T15:03:00"/>
    <n v="24"/>
    <d v="2012-10-19T11:46:39"/>
    <n v="0"/>
    <n v="11.766666666666667"/>
    <n v="12"/>
    <x v="8"/>
    <n v="4.1666666666666664E-2"/>
    <n v="0.35218749999999999"/>
    <b v="1"/>
  </r>
  <r>
    <n v="6416"/>
    <n v="1"/>
    <d v="2012-10-08T16:43:41"/>
    <d v="2012-12-07T16:43:00"/>
    <n v="8"/>
    <d v="2012-10-09T13:29:22"/>
    <n v="0"/>
    <n v="13.483333333333333"/>
    <n v="13"/>
    <x v="11"/>
    <n v="0.125"/>
    <n v="0.84929166666666667"/>
    <b v="1"/>
  </r>
  <r>
    <n v="6417"/>
    <n v="2"/>
    <d v="2012-10-08T17:18:07"/>
    <d v="2012-12-07T17:18:00"/>
    <n v="10"/>
    <d v="2012-10-09T12:49:51"/>
    <n v="0"/>
    <n v="12.816666666666666"/>
    <n v="13"/>
    <x v="11"/>
    <n v="0.1"/>
    <n v="0.84959999999999969"/>
    <b v="1"/>
  </r>
  <r>
    <n v="6418"/>
    <n v="2"/>
    <d v="2012-10-08T18:54:12"/>
    <d v="2012-12-07T18:54:00"/>
    <n v="10"/>
    <d v="2012-10-09T10:32:13"/>
    <n v="0"/>
    <n v="10.533333333333333"/>
    <n v="11"/>
    <x v="14"/>
    <n v="0.1"/>
    <n v="0.84959999999999969"/>
    <b v="1"/>
  </r>
  <r>
    <n v="6419"/>
    <n v="5"/>
    <d v="2012-10-08T18:13:40"/>
    <d v="2012-10-11T04:12:42"/>
    <n v="24"/>
    <s v=""/>
    <n v="0"/>
    <s v="not cancelled"/>
    <s v="not cancelled"/>
    <x v="3"/>
    <n v="4.1666666666666664E-2"/>
    <n v="0.2815833333333333"/>
    <b v="0"/>
  </r>
  <r>
    <n v="6420"/>
    <n v="8"/>
    <d v="2012-10-08T18:22:21"/>
    <d v="2012-12-07T18:22:00"/>
    <n v="3"/>
    <d v="2012-10-13T14:41:09"/>
    <n v="0"/>
    <n v="14.683333333333334"/>
    <n v="15"/>
    <x v="17"/>
    <n v="0.33333333333333331"/>
    <n v="0.29998222222222221"/>
    <b v="1"/>
  </r>
  <r>
    <n v="6421"/>
    <n v="7"/>
    <d v="2012-10-08T19:44:49"/>
    <d v="2012-12-07T19:44:00"/>
    <n v="24"/>
    <d v="2012-10-21T09:38:02"/>
    <n v="0"/>
    <n v="9.6333333333333329"/>
    <n v="10"/>
    <x v="10"/>
    <n v="4.1666666666666664E-2"/>
    <n v="1.2958049999999997"/>
    <b v="1"/>
  </r>
  <r>
    <n v="6422"/>
    <n v="2"/>
    <d v="2012-10-08T21:07:16"/>
    <d v="2012-10-13T05:07:00"/>
    <n v="10"/>
    <d v="2012-10-09T06:42:04"/>
    <n v="0"/>
    <n v="6.7"/>
    <n v="7"/>
    <x v="18"/>
    <n v="0.1"/>
    <n v="0.84959999999999969"/>
    <b v="1"/>
  </r>
  <r>
    <n v="6423"/>
    <n v="6"/>
    <d v="2012-10-09T04:53:22"/>
    <d v="2012-12-08T04:53:00"/>
    <n v="24"/>
    <d v="2012-10-10T21:57:26"/>
    <n v="0"/>
    <n v="21.95"/>
    <n v="22"/>
    <x v="9"/>
    <n v="4.1666666666666664E-2"/>
    <n v="0.35218749999999999"/>
    <b v="1"/>
  </r>
  <r>
    <n v="6424"/>
    <n v="2"/>
    <d v="2012-10-09T08:18:19"/>
    <d v="2012-10-13T12:17:31"/>
    <n v="10"/>
    <s v=""/>
    <n v="0"/>
    <s v="not cancelled"/>
    <s v="not cancelled"/>
    <x v="3"/>
    <n v="0.1"/>
    <n v="0.84959999999999969"/>
    <b v="0"/>
  </r>
  <r>
    <n v="6425"/>
    <n v="3"/>
    <d v="2012-10-09T10:37:12"/>
    <d v="2012-12-08T10:37:00"/>
    <n v="24"/>
    <d v="2012-10-11T14:15:39"/>
    <n v="0"/>
    <n v="14.25"/>
    <n v="14"/>
    <x v="7"/>
    <n v="4.1666666666666664E-2"/>
    <n v="0.18133000000000002"/>
    <b v="1"/>
  </r>
  <r>
    <n v="6426"/>
    <n v="2"/>
    <d v="2012-10-09T10:32:20"/>
    <d v="2012-10-11T17:31:56"/>
    <n v="10"/>
    <s v=""/>
    <n v="0"/>
    <s v="not cancelled"/>
    <s v="not cancelled"/>
    <x v="3"/>
    <n v="0.1"/>
    <n v="0.84959999999999969"/>
    <b v="0"/>
  </r>
  <r>
    <n v="6427"/>
    <n v="4"/>
    <d v="2012-10-09T10:45:48"/>
    <d v="2012-12-08T10:45:00"/>
    <n v="12"/>
    <d v="2012-10-11T12:25:45"/>
    <n v="0"/>
    <n v="12.416666666666666"/>
    <n v="12"/>
    <x v="8"/>
    <n v="8.3333333333333329E-2"/>
    <n v="1.448055119047619"/>
    <b v="1"/>
  </r>
  <r>
    <n v="6428"/>
    <n v="3"/>
    <d v="2012-10-09T10:51:28"/>
    <d v="2012-12-08T10:51:00"/>
    <n v="24"/>
    <d v="2012-10-12T12:17:54"/>
    <n v="0"/>
    <n v="12.283333333333333"/>
    <n v="12"/>
    <x v="8"/>
    <n v="4.1666666666666664E-2"/>
    <n v="0.18133000000000002"/>
    <b v="1"/>
  </r>
  <r>
    <n v="6429"/>
    <n v="5"/>
    <d v="2012-10-09T12:05:50"/>
    <d v="2012-12-08T12:05:00"/>
    <n v="24"/>
    <d v="2012-10-13T14:32:27"/>
    <n v="0"/>
    <n v="14.533333333333333"/>
    <n v="15"/>
    <x v="17"/>
    <n v="4.1666666666666664E-2"/>
    <n v="0.2815833333333333"/>
    <b v="1"/>
  </r>
  <r>
    <n v="6430"/>
    <n v="5"/>
    <d v="2012-10-09T12:43:58"/>
    <d v="2012-10-14T09:43:55"/>
    <n v="24"/>
    <s v=""/>
    <n v="0"/>
    <s v="not cancelled"/>
    <s v="not cancelled"/>
    <x v="3"/>
    <n v="4.1666666666666664E-2"/>
    <n v="0.2815833333333333"/>
    <b v="0"/>
  </r>
  <r>
    <n v="6431"/>
    <n v="1"/>
    <d v="2012-10-09T14:28:04"/>
    <d v="2012-12-08T14:28:00"/>
    <n v="8"/>
    <d v="2012-10-09T16:55:43"/>
    <n v="0"/>
    <n v="16.916666666666668"/>
    <n v="17"/>
    <x v="20"/>
    <n v="0.125"/>
    <n v="0.84929166666666667"/>
    <b v="1"/>
  </r>
  <r>
    <n v="6432"/>
    <n v="3"/>
    <d v="2012-10-09T14:45:00"/>
    <d v="2012-12-08T14:45:00"/>
    <n v="24"/>
    <d v="2012-10-12T09:15:19"/>
    <n v="0"/>
    <n v="9.25"/>
    <n v="9"/>
    <x v="4"/>
    <n v="4.1666666666666664E-2"/>
    <n v="0.18133000000000002"/>
    <b v="1"/>
  </r>
  <r>
    <n v="6433"/>
    <n v="1"/>
    <d v="2012-10-09T16:41:08"/>
    <d v="2012-12-08T16:41:00"/>
    <n v="8"/>
    <d v="2012-10-10T14:36:23"/>
    <n v="0"/>
    <n v="14.6"/>
    <n v="15"/>
    <x v="17"/>
    <n v="0.125"/>
    <n v="0.84929166666666667"/>
    <b v="1"/>
  </r>
  <r>
    <n v="6434"/>
    <n v="10"/>
    <d v="2012-10-09T17:28:54"/>
    <d v="2012-12-08T17:28:00"/>
    <n v="1"/>
    <d v="2012-10-16T10:17:24"/>
    <n v="1"/>
    <n v="10.283333333333333"/>
    <n v="10"/>
    <x v="10"/>
    <n v="1"/>
    <n v="2.5716000000000001"/>
    <b v="1"/>
  </r>
  <r>
    <n v="6435"/>
    <n v="3"/>
    <d v="2012-10-09T17:20:26"/>
    <d v="2012-12-08T17:20:00"/>
    <n v="24"/>
    <d v="2012-10-12T10:35:33"/>
    <n v="0"/>
    <n v="10.583333333333334"/>
    <n v="11"/>
    <x v="14"/>
    <n v="4.1666666666666664E-2"/>
    <n v="0.18133000000000002"/>
    <b v="1"/>
  </r>
  <r>
    <n v="6436"/>
    <n v="10"/>
    <d v="2012-10-09T17:11:11"/>
    <d v="2012-12-08T17:11:00"/>
    <n v="1"/>
    <d v="2012-10-16T15:45:10"/>
    <n v="1"/>
    <n v="15.75"/>
    <n v="16"/>
    <x v="5"/>
    <n v="1"/>
    <n v="2.5716000000000001"/>
    <b v="1"/>
  </r>
  <r>
    <n v="6437"/>
    <n v="8"/>
    <d v="2012-10-09T18:54:20"/>
    <d v="2012-12-08T18:54:00"/>
    <n v="3"/>
    <d v="2012-10-15T02:18:06"/>
    <n v="1"/>
    <n v="2.2999999999999998"/>
    <n v="2"/>
    <x v="16"/>
    <n v="0.33333333333333331"/>
    <n v="0.29998222222222221"/>
    <b v="1"/>
  </r>
  <r>
    <n v="6438"/>
    <n v="5"/>
    <d v="2012-10-09T20:03:14"/>
    <d v="2012-12-08T20:03:00"/>
    <n v="24"/>
    <d v="2012-10-12T10:57:10"/>
    <n v="0"/>
    <n v="10.95"/>
    <n v="11"/>
    <x v="14"/>
    <n v="4.1666666666666664E-2"/>
    <n v="0.2815833333333333"/>
    <b v="1"/>
  </r>
  <r>
    <n v="6439"/>
    <n v="6"/>
    <d v="2012-10-09T20:16:09"/>
    <d v="2012-12-08T20:16:00"/>
    <n v="24"/>
    <d v="2012-10-20T13:28:50"/>
    <n v="0"/>
    <n v="13.466666666666667"/>
    <n v="13"/>
    <x v="11"/>
    <n v="4.1666666666666664E-2"/>
    <n v="0.35218749999999999"/>
    <b v="1"/>
  </r>
  <r>
    <n v="6440"/>
    <n v="4"/>
    <d v="2012-10-09T21:37:50"/>
    <d v="2012-12-08T21:37:00"/>
    <n v="12"/>
    <d v="2012-10-11T13:05:20"/>
    <n v="0"/>
    <n v="13.083333333333334"/>
    <n v="13"/>
    <x v="11"/>
    <n v="8.3333333333333329E-2"/>
    <n v="1.448055119047619"/>
    <b v="1"/>
  </r>
  <r>
    <n v="6441"/>
    <n v="6"/>
    <d v="2012-10-09T22:33:29"/>
    <d v="2012-12-08T22:33:00"/>
    <n v="24"/>
    <d v="2012-10-12T14:53:10"/>
    <n v="0"/>
    <n v="14.883333333333333"/>
    <n v="15"/>
    <x v="17"/>
    <n v="4.1666666666666664E-2"/>
    <n v="0.35218749999999999"/>
    <b v="1"/>
  </r>
  <r>
    <n v="6442"/>
    <n v="6"/>
    <d v="2012-10-09T23:52:35"/>
    <d v="2012-12-08T23:52:00"/>
    <n v="24"/>
    <d v="2012-10-14T08:07:04"/>
    <n v="0"/>
    <n v="8.1166666666666671"/>
    <n v="8"/>
    <x v="13"/>
    <n v="4.1666666666666664E-2"/>
    <n v="0.35218749999999999"/>
    <b v="1"/>
  </r>
  <r>
    <n v="6443"/>
    <n v="6"/>
    <d v="2012-10-10T00:17:43"/>
    <d v="2012-12-09T00:17:00"/>
    <n v="24"/>
    <d v="2012-10-29T11:25:39"/>
    <n v="0"/>
    <n v="11.416666666666666"/>
    <n v="11"/>
    <x v="14"/>
    <n v="4.1666666666666664E-2"/>
    <n v="0.35218749999999999"/>
    <b v="1"/>
  </r>
  <r>
    <n v="6444"/>
    <n v="3"/>
    <d v="2012-10-10T00:35:28"/>
    <d v="2012-12-09T00:35:00"/>
    <n v="24"/>
    <d v="2012-10-13T00:15:56"/>
    <n v="0"/>
    <n v="0.25"/>
    <n v="0"/>
    <x v="2"/>
    <n v="4.1666666666666664E-2"/>
    <n v="0.18133000000000002"/>
    <b v="1"/>
  </r>
  <r>
    <n v="6445"/>
    <n v="3"/>
    <d v="2012-10-10T03:15:23"/>
    <d v="2012-12-09T03:15:00"/>
    <n v="24"/>
    <d v="2012-10-10T15:50:57"/>
    <n v="0"/>
    <n v="15.833333333333334"/>
    <n v="16"/>
    <x v="5"/>
    <n v="4.1666666666666664E-2"/>
    <n v="0.18133000000000002"/>
    <b v="1"/>
  </r>
  <r>
    <n v="6446"/>
    <n v="2"/>
    <d v="2012-10-10T08:32:40"/>
    <d v="2012-12-09T08:32:00"/>
    <n v="10"/>
    <d v="2012-10-11T11:47:25"/>
    <n v="0"/>
    <n v="11.783333333333333"/>
    <n v="12"/>
    <x v="8"/>
    <n v="0.1"/>
    <n v="0.84959999999999969"/>
    <b v="1"/>
  </r>
  <r>
    <n v="6447"/>
    <n v="4"/>
    <d v="2012-10-10T09:41:16"/>
    <d v="2012-12-09T09:41:00"/>
    <n v="12"/>
    <d v="2012-10-11T15:31:18"/>
    <n v="0"/>
    <n v="15.516666666666667"/>
    <n v="16"/>
    <x v="5"/>
    <n v="8.3333333333333329E-2"/>
    <n v="1.448055119047619"/>
    <b v="1"/>
  </r>
  <r>
    <n v="6448"/>
    <n v="3"/>
    <d v="2012-10-10T09:08:48"/>
    <d v="2012-10-13T10:07:52"/>
    <n v="24"/>
    <s v=""/>
    <n v="0"/>
    <s v="not cancelled"/>
    <s v="not cancelled"/>
    <x v="3"/>
    <n v="4.1666666666666664E-2"/>
    <n v="0.18133000000000002"/>
    <b v="0"/>
  </r>
  <r>
    <n v="6449"/>
    <n v="1"/>
    <d v="2012-10-10T10:53:58"/>
    <d v="2012-10-12T15:53:42"/>
    <n v="8"/>
    <s v=""/>
    <n v="0"/>
    <s v="not cancelled"/>
    <s v="not cancelled"/>
    <x v="3"/>
    <n v="0.125"/>
    <n v="0.84929166666666667"/>
    <b v="0"/>
  </r>
  <r>
    <n v="6450"/>
    <n v="2"/>
    <d v="2012-10-10T10:16:52"/>
    <d v="2012-12-09T10:16:00"/>
    <n v="10"/>
    <d v="2012-10-11T07:46:29"/>
    <n v="0"/>
    <n v="7.7666666666666666"/>
    <n v="8"/>
    <x v="13"/>
    <n v="0.1"/>
    <n v="0.84959999999999969"/>
    <b v="1"/>
  </r>
  <r>
    <n v="6451"/>
    <n v="7"/>
    <d v="2012-10-10T10:52:23"/>
    <d v="2012-10-12T17:52:20"/>
    <n v="24"/>
    <s v=""/>
    <n v="0"/>
    <s v="not cancelled"/>
    <s v="not cancelled"/>
    <x v="3"/>
    <n v="4.1666666666666664E-2"/>
    <n v="1.2958049999999997"/>
    <b v="0"/>
  </r>
  <r>
    <n v="6452"/>
    <n v="7"/>
    <d v="2012-10-10T10:40:56"/>
    <d v="2012-10-13T03:40:00"/>
    <n v="24"/>
    <s v=""/>
    <n v="0"/>
    <s v="not cancelled"/>
    <s v="not cancelled"/>
    <x v="3"/>
    <n v="4.1666666666666664E-2"/>
    <n v="1.2958049999999997"/>
    <b v="0"/>
  </r>
  <r>
    <n v="6453"/>
    <n v="6"/>
    <d v="2012-10-10T10:08:45"/>
    <d v="2012-12-09T10:08:00"/>
    <n v="24"/>
    <d v="2012-10-16T12:11:02"/>
    <n v="0"/>
    <n v="12.183333333333334"/>
    <n v="12"/>
    <x v="8"/>
    <n v="4.1666666666666664E-2"/>
    <n v="0.35218749999999999"/>
    <b v="1"/>
  </r>
  <r>
    <n v="6454"/>
    <n v="2"/>
    <d v="2012-10-10T10:27:17"/>
    <d v="2012-12-09T10:27:00"/>
    <n v="10"/>
    <d v="2012-10-11T13:16:11"/>
    <n v="0"/>
    <n v="13.266666666666667"/>
    <n v="13"/>
    <x v="11"/>
    <n v="0.1"/>
    <n v="0.84959999999999969"/>
    <b v="1"/>
  </r>
  <r>
    <n v="6455"/>
    <n v="1"/>
    <d v="2012-10-10T10:37:47"/>
    <d v="2012-12-09T10:37:00"/>
    <n v="8"/>
    <d v="2012-10-11T14:12:08"/>
    <n v="0"/>
    <n v="14.2"/>
    <n v="14"/>
    <x v="7"/>
    <n v="0.125"/>
    <n v="0.84929166666666667"/>
    <b v="1"/>
  </r>
  <r>
    <n v="6456"/>
    <n v="1"/>
    <d v="2012-10-10T11:07:54"/>
    <d v="2012-12-09T11:07:00"/>
    <n v="8"/>
    <d v="2012-10-11T10:52:23"/>
    <n v="0"/>
    <n v="10.866666666666667"/>
    <n v="11"/>
    <x v="14"/>
    <n v="0.125"/>
    <n v="0.84929166666666667"/>
    <b v="1"/>
  </r>
  <r>
    <n v="6457"/>
    <n v="4"/>
    <d v="2012-10-10T13:44:52"/>
    <d v="2012-10-15T05:44:22"/>
    <n v="12"/>
    <s v=""/>
    <n v="0"/>
    <s v="not cancelled"/>
    <s v="not cancelled"/>
    <x v="3"/>
    <n v="8.3333333333333329E-2"/>
    <n v="1.448055119047619"/>
    <b v="0"/>
  </r>
  <r>
    <n v="6458"/>
    <n v="6"/>
    <d v="2012-10-10T14:51:05"/>
    <d v="2012-12-09T14:51:00"/>
    <n v="24"/>
    <d v="2012-10-17T09:32:05"/>
    <n v="0"/>
    <n v="9.5333333333333332"/>
    <n v="10"/>
    <x v="10"/>
    <n v="4.1666666666666664E-2"/>
    <n v="0.35218749999999999"/>
    <b v="1"/>
  </r>
  <r>
    <n v="6459"/>
    <n v="2"/>
    <d v="2012-10-10T14:01:27"/>
    <d v="2012-12-09T14:01:00"/>
    <n v="10"/>
    <d v="2012-10-11T18:09:13"/>
    <n v="0"/>
    <n v="18.149999999999999"/>
    <n v="18"/>
    <x v="1"/>
    <n v="0.1"/>
    <n v="0.84959999999999969"/>
    <b v="1"/>
  </r>
  <r>
    <n v="6460"/>
    <n v="5"/>
    <d v="2012-10-10T15:11:44"/>
    <d v="2012-12-09T15:11:00"/>
    <n v="24"/>
    <d v="2012-10-14T17:48:39"/>
    <n v="0"/>
    <n v="17.8"/>
    <n v="18"/>
    <x v="1"/>
    <n v="4.1666666666666664E-2"/>
    <n v="0.2815833333333333"/>
    <b v="1"/>
  </r>
  <r>
    <n v="6461"/>
    <n v="1"/>
    <d v="2012-10-10T15:29:20"/>
    <d v="2012-12-09T15:29:00"/>
    <n v="12"/>
    <d v="2012-10-11T07:48:35"/>
    <n v="0"/>
    <n v="7.8"/>
    <n v="8"/>
    <x v="13"/>
    <n v="8.3333333333333329E-2"/>
    <n v="0.56619444444444444"/>
    <b v="1"/>
  </r>
  <r>
    <n v="6462"/>
    <n v="7"/>
    <d v="2012-10-10T15:16:49"/>
    <d v="2012-12-09T15:16:00"/>
    <n v="24"/>
    <d v="2012-11-06T09:42:45"/>
    <n v="0"/>
    <n v="9.6999999999999993"/>
    <n v="10"/>
    <x v="10"/>
    <n v="4.1666666666666664E-2"/>
    <n v="1.2958049999999997"/>
    <b v="1"/>
  </r>
  <r>
    <n v="6463"/>
    <n v="4"/>
    <d v="2012-10-10T15:22:03"/>
    <d v="2012-12-09T15:22:00"/>
    <n v="12"/>
    <d v="2012-10-14T12:38:53"/>
    <n v="0"/>
    <n v="12.633333333333333"/>
    <n v="13"/>
    <x v="11"/>
    <n v="8.3333333333333329E-2"/>
    <n v="1.448055119047619"/>
    <b v="1"/>
  </r>
  <r>
    <n v="6464"/>
    <n v="2"/>
    <d v="2012-10-10T16:54:59"/>
    <d v="2012-12-09T16:54:00"/>
    <n v="10"/>
    <d v="2012-10-12T22:40:27"/>
    <n v="0"/>
    <n v="22.666666666666668"/>
    <n v="23"/>
    <x v="0"/>
    <n v="0.1"/>
    <n v="0.84959999999999969"/>
    <b v="1"/>
  </r>
  <r>
    <n v="6465"/>
    <n v="3"/>
    <d v="2012-10-10T17:11:46"/>
    <d v="2012-12-09T17:11:00"/>
    <n v="24"/>
    <d v="2012-10-13T13:23:53"/>
    <n v="0"/>
    <n v="13.383333333333333"/>
    <n v="13"/>
    <x v="11"/>
    <n v="4.1666666666666664E-2"/>
    <n v="0.18133000000000002"/>
    <b v="1"/>
  </r>
  <r>
    <n v="6466"/>
    <n v="1"/>
    <d v="2012-10-10T17:40:34"/>
    <d v="2012-10-12T18:40:00"/>
    <n v="12"/>
    <d v="2012-10-11T06:49:32"/>
    <n v="0"/>
    <n v="6.8166666666666664"/>
    <n v="7"/>
    <x v="18"/>
    <n v="8.3333333333333329E-2"/>
    <n v="0.56619444444444444"/>
    <b v="1"/>
  </r>
  <r>
    <n v="6467"/>
    <n v="11"/>
    <d v="2012-10-10T17:29:09"/>
    <d v="2012-12-09T17:29:00"/>
    <n v="1"/>
    <d v="2012-10-17T09:39:49"/>
    <n v="5"/>
    <n v="9.65"/>
    <n v="10"/>
    <x v="10"/>
    <n v="1"/>
    <n v="1"/>
    <b v="1"/>
  </r>
  <r>
    <n v="6468"/>
    <n v="3"/>
    <d v="2012-10-10T17:29:54"/>
    <d v="2012-12-09T17:29:00"/>
    <n v="24"/>
    <d v="2012-10-13T10:16:15"/>
    <n v="0"/>
    <n v="10.266666666666667"/>
    <n v="10"/>
    <x v="10"/>
    <n v="4.1666666666666664E-2"/>
    <n v="0.18133000000000002"/>
    <b v="1"/>
  </r>
  <r>
    <n v="6469"/>
    <n v="2"/>
    <d v="2012-10-10T17:24:57"/>
    <d v="2012-12-09T17:24:00"/>
    <n v="10"/>
    <d v="2012-10-12T10:12:45"/>
    <n v="0"/>
    <n v="10.199999999999999"/>
    <n v="10"/>
    <x v="10"/>
    <n v="0.1"/>
    <n v="0.84959999999999969"/>
    <b v="1"/>
  </r>
  <r>
    <n v="6470"/>
    <n v="3"/>
    <d v="2012-10-10T17:15:49"/>
    <d v="2012-12-09T17:15:00"/>
    <n v="24"/>
    <d v="2012-10-13T07:30:08"/>
    <n v="0"/>
    <n v="7.5"/>
    <n v="8"/>
    <x v="13"/>
    <n v="4.1666666666666664E-2"/>
    <n v="0.18133000000000002"/>
    <b v="1"/>
  </r>
  <r>
    <n v="6471"/>
    <n v="5"/>
    <d v="2012-10-10T21:31:03"/>
    <d v="2012-12-09T21:31:00"/>
    <n v="24"/>
    <d v="2012-10-13T13:51:26"/>
    <n v="0"/>
    <n v="13.85"/>
    <n v="14"/>
    <x v="7"/>
    <n v="4.1666666666666664E-2"/>
    <n v="0.2815833333333333"/>
    <b v="1"/>
  </r>
  <r>
    <n v="6472"/>
    <n v="1"/>
    <d v="2012-10-10T21:51:18"/>
    <d v="2012-12-09T21:51:00"/>
    <n v="8"/>
    <d v="2012-10-11T21:25:25"/>
    <n v="0"/>
    <n v="21.416666666666668"/>
    <n v="21"/>
    <x v="12"/>
    <n v="0.125"/>
    <n v="0.84929166666666667"/>
    <b v="1"/>
  </r>
  <r>
    <n v="6473"/>
    <n v="1"/>
    <d v="2012-10-10T22:48:30"/>
    <d v="2012-12-09T22:48:00"/>
    <n v="8"/>
    <d v="2012-10-11T09:34:10"/>
    <n v="0"/>
    <n v="9.5666666666666664"/>
    <n v="10"/>
    <x v="10"/>
    <n v="0.125"/>
    <n v="0.84929166666666667"/>
    <b v="1"/>
  </r>
  <r>
    <n v="6474"/>
    <n v="10"/>
    <d v="2012-10-10T22:18:39"/>
    <d v="2012-12-09T22:18:00"/>
    <n v="1"/>
    <d v="2012-10-17T11:40:31"/>
    <n v="2"/>
    <n v="11.666666666666666"/>
    <n v="12"/>
    <x v="8"/>
    <n v="1"/>
    <n v="2.5716000000000001"/>
    <b v="1"/>
  </r>
  <r>
    <n v="6475"/>
    <n v="7"/>
    <d v="2012-10-11T01:00:27"/>
    <d v="2012-12-10T01:00:00"/>
    <n v="24"/>
    <d v="2012-10-16T08:16:19"/>
    <n v="0"/>
    <n v="8.2666666666666675"/>
    <n v="8"/>
    <x v="13"/>
    <n v="4.1666666666666664E-2"/>
    <n v="1.2958049999999997"/>
    <b v="1"/>
  </r>
  <r>
    <n v="6476"/>
    <n v="6"/>
    <d v="2012-10-11T04:54:21"/>
    <d v="2012-12-10T04:54:00"/>
    <n v="24"/>
    <d v="2012-10-13T10:16:55"/>
    <n v="0"/>
    <n v="10.266666666666667"/>
    <n v="10"/>
    <x v="10"/>
    <n v="4.1666666666666664E-2"/>
    <n v="0.35218749999999999"/>
    <b v="1"/>
  </r>
  <r>
    <n v="6477"/>
    <n v="4"/>
    <d v="2012-10-11T08:26:10"/>
    <d v="2012-10-13T11:25:44"/>
    <n v="12"/>
    <s v=""/>
    <n v="0"/>
    <s v="not cancelled"/>
    <s v="not cancelled"/>
    <x v="3"/>
    <n v="8.3333333333333329E-2"/>
    <n v="1.448055119047619"/>
    <b v="0"/>
  </r>
  <r>
    <n v="6478"/>
    <n v="3"/>
    <d v="2012-10-11T09:36:33"/>
    <d v="2012-12-10T09:36:00"/>
    <n v="24"/>
    <d v="2012-10-12T09:56:19"/>
    <n v="0"/>
    <n v="9.9333333333333336"/>
    <n v="10"/>
    <x v="10"/>
    <n v="4.1666666666666664E-2"/>
    <n v="0.18133000000000002"/>
    <b v="1"/>
  </r>
  <r>
    <n v="6479"/>
    <n v="1"/>
    <d v="2012-10-11T09:45:44"/>
    <d v="2012-10-13T12:44:46"/>
    <n v="8"/>
    <s v=""/>
    <n v="0"/>
    <s v="not cancelled"/>
    <s v="not cancelled"/>
    <x v="3"/>
    <n v="0.125"/>
    <n v="0.84929166666666667"/>
    <b v="0"/>
  </r>
  <r>
    <n v="6480"/>
    <n v="5"/>
    <d v="2012-10-11T09:11:41"/>
    <d v="2012-12-10T09:11:00"/>
    <n v="24"/>
    <d v="2012-10-12T12:21:04"/>
    <n v="0"/>
    <n v="12.35"/>
    <n v="12"/>
    <x v="8"/>
    <n v="4.1666666666666664E-2"/>
    <n v="0.2815833333333333"/>
    <b v="1"/>
  </r>
  <r>
    <n v="6481"/>
    <n v="8"/>
    <d v="2012-10-11T09:29:19"/>
    <d v="2012-12-10T09:29:00"/>
    <n v="3"/>
    <d v="2012-10-15T13:20:00"/>
    <n v="0"/>
    <n v="13.333333333333334"/>
    <n v="13"/>
    <x v="11"/>
    <n v="0.33333333333333331"/>
    <n v="0.29998222222222221"/>
    <b v="1"/>
  </r>
  <r>
    <n v="6482"/>
    <n v="9"/>
    <d v="2012-10-11T09:30:10"/>
    <d v="2012-10-15T21:29:16"/>
    <n v="5"/>
    <s v=""/>
    <n v="0"/>
    <s v="not cancelled"/>
    <s v="not cancelled"/>
    <x v="3"/>
    <n v="0.2"/>
    <n v="5.6740000000000004"/>
    <b v="0"/>
  </r>
  <r>
    <n v="6483"/>
    <n v="6"/>
    <d v="2012-10-11T09:22:44"/>
    <d v="2012-10-13T16:22:41"/>
    <n v="24"/>
    <s v=""/>
    <n v="0"/>
    <s v="not cancelled"/>
    <s v="not cancelled"/>
    <x v="3"/>
    <n v="4.1666666666666664E-2"/>
    <n v="0.35218749999999999"/>
    <b v="0"/>
  </r>
  <r>
    <n v="6484"/>
    <n v="9"/>
    <d v="2012-10-11T09:33:37"/>
    <d v="2012-12-10T09:33:00"/>
    <n v="5"/>
    <d v="2012-10-14T18:00:05"/>
    <n v="0"/>
    <n v="18"/>
    <n v="18"/>
    <x v="1"/>
    <n v="0.2"/>
    <n v="5.6740000000000004"/>
    <b v="1"/>
  </r>
  <r>
    <n v="6485"/>
    <n v="7"/>
    <d v="2012-10-11T10:53:58"/>
    <d v="2012-12-10T10:53:00"/>
    <n v="24"/>
    <d v="2012-10-21T10:16:12"/>
    <n v="0"/>
    <n v="10.266666666666667"/>
    <n v="10"/>
    <x v="10"/>
    <n v="4.1666666666666664E-2"/>
    <n v="1.2958049999999997"/>
    <b v="1"/>
  </r>
  <r>
    <n v="6486"/>
    <n v="7"/>
    <d v="2012-10-11T10:17:08"/>
    <d v="2012-12-10T10:17:00"/>
    <n v="24"/>
    <d v="2012-10-27T12:31:33"/>
    <n v="0"/>
    <n v="12.516666666666667"/>
    <n v="13"/>
    <x v="11"/>
    <n v="4.1666666666666664E-2"/>
    <n v="1.2958049999999997"/>
    <b v="1"/>
  </r>
  <r>
    <n v="6487"/>
    <n v="1"/>
    <d v="2012-10-11T11:41:59"/>
    <d v="2012-12-10T11:41:00"/>
    <n v="12"/>
    <d v="2012-10-12T13:54:09"/>
    <n v="0"/>
    <n v="13.9"/>
    <n v="14"/>
    <x v="7"/>
    <n v="8.3333333333333329E-2"/>
    <n v="0.56619444444444444"/>
    <b v="1"/>
  </r>
  <r>
    <n v="6488"/>
    <n v="2"/>
    <d v="2012-10-11T12:49:37"/>
    <d v="2012-12-10T12:49:00"/>
    <n v="10"/>
    <d v="2012-10-12T13:40:59"/>
    <n v="0"/>
    <n v="13.666666666666666"/>
    <n v="14"/>
    <x v="7"/>
    <n v="0.1"/>
    <n v="0.84959999999999969"/>
    <b v="1"/>
  </r>
  <r>
    <n v="6489"/>
    <n v="1"/>
    <d v="2012-10-11T12:11:13"/>
    <d v="2012-12-10T12:11:00"/>
    <n v="8"/>
    <d v="2012-10-12T15:12:01"/>
    <n v="0"/>
    <n v="15.2"/>
    <n v="15"/>
    <x v="17"/>
    <n v="0.125"/>
    <n v="0.84929166666666667"/>
    <b v="1"/>
  </r>
  <r>
    <n v="6490"/>
    <n v="4"/>
    <d v="2012-10-11T13:42:35"/>
    <d v="2012-12-10T13:42:00"/>
    <n v="12"/>
    <d v="2012-10-13T13:41:41"/>
    <n v="0"/>
    <n v="13.683333333333334"/>
    <n v="14"/>
    <x v="7"/>
    <n v="8.3333333333333329E-2"/>
    <n v="1.448055119047619"/>
    <b v="1"/>
  </r>
  <r>
    <n v="6491"/>
    <n v="2"/>
    <d v="2012-10-11T13:03:38"/>
    <d v="2012-12-10T13:03:00"/>
    <n v="10"/>
    <d v="2012-10-12T11:40:25"/>
    <n v="0"/>
    <n v="11.666666666666666"/>
    <n v="12"/>
    <x v="8"/>
    <n v="0.1"/>
    <n v="0.84959999999999969"/>
    <b v="1"/>
  </r>
  <r>
    <n v="6492"/>
    <n v="7"/>
    <d v="2012-10-11T13:53:43"/>
    <d v="2012-10-15T20:53:00"/>
    <n v="24"/>
    <s v=""/>
    <n v="0"/>
    <s v="not cancelled"/>
    <s v="not cancelled"/>
    <x v="3"/>
    <n v="4.1666666666666664E-2"/>
    <n v="1.2958049999999997"/>
    <b v="0"/>
  </r>
  <r>
    <n v="6493"/>
    <n v="1"/>
    <d v="2012-10-11T15:05:37"/>
    <d v="2012-12-10T15:05:00"/>
    <n v="8"/>
    <d v="2012-10-11T21:02:34"/>
    <n v="0"/>
    <n v="21.033333333333335"/>
    <n v="21"/>
    <x v="12"/>
    <n v="0.125"/>
    <n v="0.84929166666666667"/>
    <b v="1"/>
  </r>
  <r>
    <n v="6494"/>
    <n v="1"/>
    <d v="2012-10-11T16:45:32"/>
    <d v="2012-12-10T16:45:00"/>
    <n v="12"/>
    <d v="2012-10-12T09:52:18"/>
    <n v="0"/>
    <n v="9.8666666666666671"/>
    <n v="10"/>
    <x v="10"/>
    <n v="8.3333333333333329E-2"/>
    <n v="0.56619444444444444"/>
    <b v="1"/>
  </r>
  <r>
    <n v="6495"/>
    <n v="2"/>
    <d v="2012-10-11T21:54:42"/>
    <d v="2012-12-10T21:54:00"/>
    <n v="10"/>
    <d v="2012-10-12T18:58:17"/>
    <n v="0"/>
    <n v="18.966666666666665"/>
    <n v="19"/>
    <x v="6"/>
    <n v="0.1"/>
    <n v="0.84959999999999969"/>
    <b v="1"/>
  </r>
  <r>
    <n v="6496"/>
    <n v="11"/>
    <d v="2012-10-11T22:44:37"/>
    <d v="2012-12-10T22:44:00"/>
    <n v="1"/>
    <d v="2012-10-18T18:52:22"/>
    <n v="2"/>
    <n v="18.866666666666667"/>
    <n v="19"/>
    <x v="6"/>
    <n v="1"/>
    <n v="1"/>
    <b v="1"/>
  </r>
  <r>
    <n v="6497"/>
    <n v="6"/>
    <d v="2012-10-11T22:31:09"/>
    <d v="2012-10-15T07:30:31"/>
    <n v="24"/>
    <s v=""/>
    <n v="0"/>
    <s v="not cancelled"/>
    <s v="not cancelled"/>
    <x v="3"/>
    <n v="4.1666666666666664E-2"/>
    <n v="0.35218749999999999"/>
    <b v="0"/>
  </r>
  <r>
    <n v="6498"/>
    <n v="6"/>
    <d v="2012-10-11T22:42:52"/>
    <d v="2012-12-10T22:42:00"/>
    <n v="24"/>
    <d v="2012-10-14T10:07:24"/>
    <n v="0"/>
    <n v="10.116666666666667"/>
    <n v="10"/>
    <x v="10"/>
    <n v="4.1666666666666664E-2"/>
    <n v="0.35218749999999999"/>
    <b v="1"/>
  </r>
  <r>
    <n v="6499"/>
    <n v="1"/>
    <d v="2012-10-11T23:14:49"/>
    <d v="2012-10-14T08:13:56"/>
    <n v="8"/>
    <s v=""/>
    <n v="0"/>
    <s v="not cancelled"/>
    <s v="not cancelled"/>
    <x v="3"/>
    <n v="0.125"/>
    <n v="0.84929166666666667"/>
    <b v="0"/>
  </r>
  <r>
    <n v="6500"/>
    <n v="7"/>
    <d v="2012-10-12T01:39:36"/>
    <d v="2012-12-11T01:39:00"/>
    <n v="24"/>
    <d v="2012-10-21T14:44:18"/>
    <n v="0"/>
    <n v="14.733333333333333"/>
    <n v="15"/>
    <x v="17"/>
    <n v="4.1666666666666664E-2"/>
    <n v="1.2958049999999997"/>
    <b v="1"/>
  </r>
  <r>
    <n v="6501"/>
    <n v="7"/>
    <d v="2012-10-12T08:42:01"/>
    <d v="2012-12-11T08:42:00"/>
    <n v="24"/>
    <d v="2012-10-17T08:40:28"/>
    <n v="0"/>
    <n v="8.6666666666666661"/>
    <n v="9"/>
    <x v="4"/>
    <n v="4.1666666666666664E-2"/>
    <n v="1.2958049999999997"/>
    <b v="1"/>
  </r>
  <r>
    <n v="6502"/>
    <n v="1"/>
    <d v="2012-10-12T11:03:29"/>
    <d v="2012-12-11T11:03:00"/>
    <n v="12"/>
    <d v="2012-10-13T00:54:33"/>
    <n v="0"/>
    <n v="0.9"/>
    <n v="1"/>
    <x v="23"/>
    <n v="8.3333333333333329E-2"/>
    <n v="0.56619444444444444"/>
    <b v="1"/>
  </r>
  <r>
    <n v="6503"/>
    <n v="8"/>
    <d v="2012-10-12T11:12:07"/>
    <d v="2012-12-11T11:12:00"/>
    <n v="3"/>
    <d v="2012-10-19T02:17:11"/>
    <n v="0"/>
    <n v="2.2833333333333332"/>
    <n v="2"/>
    <x v="16"/>
    <n v="0.33333333333333331"/>
    <n v="0.29998222222222221"/>
    <b v="1"/>
  </r>
  <r>
    <n v="6504"/>
    <n v="1"/>
    <d v="2012-10-12T11:51:30"/>
    <d v="2012-10-15T22:50:34"/>
    <n v="12"/>
    <s v=""/>
    <n v="0"/>
    <s v="not cancelled"/>
    <s v="not cancelled"/>
    <x v="3"/>
    <n v="8.3333333333333329E-2"/>
    <n v="0.56619444444444444"/>
    <b v="0"/>
  </r>
  <r>
    <n v="6505"/>
    <n v="5"/>
    <d v="2012-10-12T12:01:20"/>
    <d v="2012-12-11T12:01:00"/>
    <n v="24"/>
    <d v="2012-10-16T07:47:43"/>
    <n v="0"/>
    <n v="7.7833333333333332"/>
    <n v="8"/>
    <x v="13"/>
    <n v="4.1666666666666664E-2"/>
    <n v="0.2815833333333333"/>
    <b v="1"/>
  </r>
  <r>
    <n v="6506"/>
    <n v="1"/>
    <d v="2012-10-12T13:37:06"/>
    <d v="2012-12-11T13:37:00"/>
    <n v="8"/>
    <d v="2012-10-13T11:41:06"/>
    <n v="0"/>
    <n v="11.683333333333334"/>
    <n v="12"/>
    <x v="8"/>
    <n v="0.125"/>
    <n v="0.84929166666666667"/>
    <b v="1"/>
  </r>
  <r>
    <n v="6507"/>
    <n v="5"/>
    <d v="2012-10-12T13:56:03"/>
    <d v="2012-12-11T13:56:00"/>
    <n v="24"/>
    <d v="2012-10-15T07:37:38"/>
    <n v="0"/>
    <n v="7.6166666666666671"/>
    <n v="8"/>
    <x v="13"/>
    <n v="4.1666666666666664E-2"/>
    <n v="0.2815833333333333"/>
    <b v="1"/>
  </r>
  <r>
    <n v="6508"/>
    <n v="1"/>
    <d v="2012-10-12T13:12:22"/>
    <d v="2012-12-11T13:12:00"/>
    <n v="12"/>
    <d v="2012-10-13T15:38:00"/>
    <n v="0"/>
    <n v="15.633333333333333"/>
    <n v="16"/>
    <x v="5"/>
    <n v="8.3333333333333329E-2"/>
    <n v="0.56619444444444444"/>
    <b v="1"/>
  </r>
  <r>
    <n v="6509"/>
    <n v="1"/>
    <d v="2012-10-12T14:23:27"/>
    <d v="2012-12-11T14:23:00"/>
    <n v="8"/>
    <d v="2012-10-12T15:25:26"/>
    <n v="0"/>
    <n v="15.416666666666666"/>
    <n v="15"/>
    <x v="17"/>
    <n v="0.125"/>
    <n v="0.84929166666666667"/>
    <b v="1"/>
  </r>
  <r>
    <n v="6510"/>
    <n v="8"/>
    <d v="2012-10-12T14:10:11"/>
    <d v="2012-12-11T14:10:00"/>
    <n v="3"/>
    <d v="2012-10-19T07:31:02"/>
    <n v="0"/>
    <n v="7.5166666666666666"/>
    <n v="8"/>
    <x v="13"/>
    <n v="0.33333333333333331"/>
    <n v="0.29998222222222221"/>
    <b v="1"/>
  </r>
  <r>
    <n v="6511"/>
    <n v="4"/>
    <d v="2012-10-12T14:16:21"/>
    <d v="2012-12-11T14:16:00"/>
    <n v="12"/>
    <d v="2012-10-16T16:10:07"/>
    <n v="0"/>
    <n v="16.166666666666668"/>
    <n v="16"/>
    <x v="5"/>
    <n v="8.3333333333333329E-2"/>
    <n v="1.448055119047619"/>
    <b v="1"/>
  </r>
  <r>
    <n v="6512"/>
    <n v="5"/>
    <d v="2012-10-12T14:37:03"/>
    <d v="2012-12-11T14:37:00"/>
    <n v="24"/>
    <d v="2012-10-16T18:12:13"/>
    <n v="0"/>
    <n v="18.2"/>
    <n v="18"/>
    <x v="1"/>
    <n v="4.1666666666666664E-2"/>
    <n v="0.2815833333333333"/>
    <b v="1"/>
  </r>
  <r>
    <n v="6513"/>
    <n v="6"/>
    <d v="2012-10-12T17:21:29"/>
    <d v="2012-12-11T17:21:00"/>
    <n v="24"/>
    <d v="2012-10-19T22:04:41"/>
    <n v="0"/>
    <n v="22.066666666666666"/>
    <n v="22"/>
    <x v="9"/>
    <n v="4.1666666666666664E-2"/>
    <n v="0.35218749999999999"/>
    <b v="1"/>
  </r>
  <r>
    <n v="6514"/>
    <n v="1"/>
    <d v="2012-10-13T03:28:16"/>
    <d v="2012-12-12T03:28:00"/>
    <n v="8"/>
    <d v="2012-10-14T14:40:03"/>
    <n v="0"/>
    <n v="14.666666666666666"/>
    <n v="15"/>
    <x v="17"/>
    <n v="0.125"/>
    <n v="0.84929166666666667"/>
    <b v="1"/>
  </r>
  <r>
    <n v="6515"/>
    <n v="2"/>
    <d v="2012-10-13T06:04:38"/>
    <d v="2012-10-16T06:03:54"/>
    <n v="10"/>
    <s v=""/>
    <n v="0"/>
    <s v="not cancelled"/>
    <s v="not cancelled"/>
    <x v="3"/>
    <n v="0.1"/>
    <n v="0.84959999999999969"/>
    <b v="0"/>
  </r>
  <r>
    <n v="6516"/>
    <n v="1"/>
    <d v="2012-10-13T08:33:59"/>
    <d v="2012-10-15T21:33:10"/>
    <n v="8"/>
    <s v=""/>
    <n v="0"/>
    <s v="not cancelled"/>
    <s v="not cancelled"/>
    <x v="3"/>
    <n v="0.125"/>
    <n v="0.84929166666666667"/>
    <b v="0"/>
  </r>
  <r>
    <n v="6517"/>
    <n v="5"/>
    <d v="2012-10-13T09:37:30"/>
    <d v="2012-12-12T09:37:00"/>
    <n v="24"/>
    <d v="2012-10-15T10:08:47"/>
    <n v="0"/>
    <n v="10.133333333333333"/>
    <n v="10"/>
    <x v="10"/>
    <n v="4.1666666666666664E-2"/>
    <n v="0.2815833333333333"/>
    <b v="1"/>
  </r>
  <r>
    <n v="6518"/>
    <n v="5"/>
    <d v="2012-10-13T09:40:00"/>
    <d v="2012-12-12T09:40:00"/>
    <n v="24"/>
    <d v="2012-10-14T13:11:24"/>
    <n v="0"/>
    <n v="13.183333333333334"/>
    <n v="13"/>
    <x v="11"/>
    <n v="4.1666666666666664E-2"/>
    <n v="0.2815833333333333"/>
    <b v="1"/>
  </r>
  <r>
    <n v="6519"/>
    <n v="1"/>
    <d v="2012-10-13T09:25:12"/>
    <d v="2012-12-12T09:25:00"/>
    <n v="8"/>
    <d v="2012-10-14T15:24:08"/>
    <n v="0"/>
    <n v="15.4"/>
    <n v="15"/>
    <x v="17"/>
    <n v="0.125"/>
    <n v="0.84929166666666667"/>
    <b v="1"/>
  </r>
  <r>
    <n v="6520"/>
    <n v="4"/>
    <d v="2012-10-13T09:09:00"/>
    <d v="2012-10-17T18:09:00"/>
    <n v="12"/>
    <d v="2012-10-14T11:10:12"/>
    <n v="0"/>
    <n v="11.166666666666666"/>
    <n v="11"/>
    <x v="14"/>
    <n v="8.3333333333333329E-2"/>
    <n v="1.448055119047619"/>
    <b v="1"/>
  </r>
  <r>
    <n v="6521"/>
    <n v="3"/>
    <d v="2012-10-13T09:45:56"/>
    <d v="2012-12-12T09:45:00"/>
    <n v="24"/>
    <d v="2012-10-14T11:22:20"/>
    <n v="0"/>
    <n v="11.366666666666667"/>
    <n v="11"/>
    <x v="14"/>
    <n v="4.1666666666666664E-2"/>
    <n v="0.18133000000000002"/>
    <b v="1"/>
  </r>
  <r>
    <n v="6522"/>
    <n v="5"/>
    <d v="2012-10-13T09:57:12"/>
    <d v="2012-10-16T02:56:16"/>
    <n v="24"/>
    <s v=""/>
    <n v="0"/>
    <s v="not cancelled"/>
    <s v="not cancelled"/>
    <x v="3"/>
    <n v="4.1666666666666664E-2"/>
    <n v="0.2815833333333333"/>
    <b v="0"/>
  </r>
  <r>
    <n v="6523"/>
    <n v="6"/>
    <d v="2012-10-13T09:52:33"/>
    <d v="2012-10-16T20:51:38"/>
    <n v="24"/>
    <s v=""/>
    <n v="0"/>
    <s v="not cancelled"/>
    <s v="not cancelled"/>
    <x v="3"/>
    <n v="4.1666666666666664E-2"/>
    <n v="0.35218749999999999"/>
    <b v="0"/>
  </r>
  <r>
    <n v="6524"/>
    <n v="3"/>
    <d v="2012-10-13T10:20:55"/>
    <d v="2012-12-12T10:20:00"/>
    <n v="24"/>
    <d v="2012-10-16T12:08:53"/>
    <n v="0"/>
    <n v="12.133333333333333"/>
    <n v="12"/>
    <x v="8"/>
    <n v="4.1666666666666664E-2"/>
    <n v="0.18133000000000002"/>
    <b v="1"/>
  </r>
  <r>
    <n v="6525"/>
    <n v="3"/>
    <d v="2012-10-13T10:08:25"/>
    <d v="2012-12-12T10:08:00"/>
    <n v="24"/>
    <d v="2012-10-15T12:12:48"/>
    <n v="0"/>
    <n v="12.2"/>
    <n v="12"/>
    <x v="8"/>
    <n v="4.1666666666666664E-2"/>
    <n v="0.18133000000000002"/>
    <b v="1"/>
  </r>
  <r>
    <n v="6526"/>
    <n v="7"/>
    <d v="2012-10-13T10:28:14"/>
    <d v="2012-12-12T10:28:00"/>
    <n v="24"/>
    <d v="2012-11-04T13:11:27"/>
    <n v="0"/>
    <n v="13.183333333333334"/>
    <n v="13"/>
    <x v="11"/>
    <n v="4.1666666666666664E-2"/>
    <n v="1.2958049999999997"/>
    <b v="1"/>
  </r>
  <r>
    <n v="6527"/>
    <n v="5"/>
    <d v="2012-10-13T13:13:09"/>
    <d v="2012-10-16T15:13:00"/>
    <n v="24"/>
    <s v=""/>
    <n v="0"/>
    <s v="not cancelled"/>
    <s v="not cancelled"/>
    <x v="3"/>
    <n v="4.1666666666666664E-2"/>
    <n v="0.2815833333333333"/>
    <b v="0"/>
  </r>
  <r>
    <n v="6528"/>
    <n v="7"/>
    <d v="2012-10-13T14:52:35"/>
    <d v="2012-12-12T14:52:00"/>
    <n v="24"/>
    <d v="2012-11-04T18:24:21"/>
    <n v="0"/>
    <n v="18.399999999999999"/>
    <n v="18"/>
    <x v="1"/>
    <n v="4.1666666666666664E-2"/>
    <n v="1.2958049999999997"/>
    <b v="1"/>
  </r>
  <r>
    <n v="6529"/>
    <n v="1"/>
    <d v="2012-10-13T14:27:25"/>
    <d v="2012-12-12T14:27:00"/>
    <n v="12"/>
    <d v="2012-10-14T15:29:22"/>
    <n v="0"/>
    <n v="15.483333333333333"/>
    <n v="15"/>
    <x v="17"/>
    <n v="8.3333333333333329E-2"/>
    <n v="0.56619444444444444"/>
    <b v="1"/>
  </r>
  <r>
    <n v="6530"/>
    <n v="3"/>
    <d v="2012-10-13T15:26:19"/>
    <d v="2012-12-12T15:26:00"/>
    <n v="24"/>
    <d v="2012-10-15T09:57:22"/>
    <n v="0"/>
    <n v="9.9499999999999993"/>
    <n v="10"/>
    <x v="10"/>
    <n v="4.1666666666666664E-2"/>
    <n v="0.18133000000000002"/>
    <b v="1"/>
  </r>
  <r>
    <n v="6531"/>
    <n v="1"/>
    <d v="2012-10-13T15:16:54"/>
    <d v="2012-12-12T15:16:00"/>
    <n v="8"/>
    <d v="2012-10-14T09:06:10"/>
    <n v="0"/>
    <n v="9.1"/>
    <n v="9"/>
    <x v="4"/>
    <n v="0.125"/>
    <n v="0.84929166666666667"/>
    <b v="1"/>
  </r>
  <r>
    <n v="6532"/>
    <n v="1"/>
    <d v="2012-10-13T15:24:36"/>
    <d v="2012-12-12T15:24:00"/>
    <n v="8"/>
    <d v="2012-10-14T20:58:05"/>
    <n v="0"/>
    <n v="20.966666666666665"/>
    <n v="21"/>
    <x v="12"/>
    <n v="0.125"/>
    <n v="0.84929166666666667"/>
    <b v="1"/>
  </r>
  <r>
    <n v="6533"/>
    <n v="5"/>
    <d v="2012-10-13T23:37:33"/>
    <d v="2012-12-12T23:37:00"/>
    <n v="24"/>
    <d v="2012-10-16T11:45:40"/>
    <n v="0"/>
    <n v="11.75"/>
    <n v="12"/>
    <x v="8"/>
    <n v="4.1666666666666664E-2"/>
    <n v="0.2815833333333333"/>
    <b v="1"/>
  </r>
  <r>
    <n v="6534"/>
    <n v="6"/>
    <d v="2012-10-14T03:14:10"/>
    <d v="2012-12-13T03:14:00"/>
    <n v="24"/>
    <d v="2012-11-06T09:39:10"/>
    <n v="0"/>
    <n v="9.65"/>
    <n v="10"/>
    <x v="10"/>
    <n v="4.1666666666666664E-2"/>
    <n v="0.35218749999999999"/>
    <b v="1"/>
  </r>
  <r>
    <n v="6535"/>
    <n v="1"/>
    <d v="2012-10-14T03:41:43"/>
    <d v="2012-12-13T03:41:00"/>
    <n v="8"/>
    <d v="2012-10-15T02:04:56"/>
    <n v="0"/>
    <n v="2.0666666666666669"/>
    <n v="2"/>
    <x v="16"/>
    <n v="0.125"/>
    <n v="0.84929166666666667"/>
    <b v="1"/>
  </r>
  <r>
    <n v="6536"/>
    <n v="1"/>
    <d v="2012-10-14T06:17:43"/>
    <d v="2012-10-18T08:17:00"/>
    <n v="12"/>
    <d v="2012-10-15T09:52:29"/>
    <n v="0"/>
    <n v="9.8666666666666671"/>
    <n v="10"/>
    <x v="10"/>
    <n v="8.3333333333333329E-2"/>
    <n v="0.56619444444444444"/>
    <b v="1"/>
  </r>
  <r>
    <n v="6537"/>
    <n v="1"/>
    <d v="2012-10-14T06:49:18"/>
    <d v="2012-10-17T10:48:40"/>
    <n v="8"/>
    <s v=""/>
    <n v="0"/>
    <s v="not cancelled"/>
    <s v="not cancelled"/>
    <x v="3"/>
    <n v="0.125"/>
    <n v="0.84929166666666667"/>
    <b v="0"/>
  </r>
  <r>
    <n v="6538"/>
    <n v="1"/>
    <d v="2012-10-14T08:18:39"/>
    <d v="2012-12-13T08:18:00"/>
    <n v="8"/>
    <d v="2012-10-15T08:30:31"/>
    <n v="0"/>
    <n v="8.5"/>
    <n v="9"/>
    <x v="4"/>
    <n v="0.125"/>
    <n v="0.84929166666666667"/>
    <b v="1"/>
  </r>
  <r>
    <n v="6539"/>
    <n v="9"/>
    <d v="2012-10-14T09:47:40"/>
    <d v="2012-12-13T09:47:00"/>
    <n v="5"/>
    <d v="2012-10-17T13:29:28"/>
    <n v="0"/>
    <n v="13.483333333333333"/>
    <n v="13"/>
    <x v="11"/>
    <n v="0.2"/>
    <n v="5.6740000000000004"/>
    <b v="1"/>
  </r>
  <r>
    <n v="6540"/>
    <n v="5"/>
    <d v="2012-10-14T09:51:30"/>
    <d v="2012-12-13T09:51:00"/>
    <n v="24"/>
    <d v="2012-10-16T11:48:41"/>
    <n v="0"/>
    <n v="11.8"/>
    <n v="12"/>
    <x v="8"/>
    <n v="4.1666666666666664E-2"/>
    <n v="0.2815833333333333"/>
    <b v="1"/>
  </r>
  <r>
    <n v="6541"/>
    <n v="4"/>
    <d v="2012-10-14T09:52:44"/>
    <d v="2012-12-13T09:52:00"/>
    <n v="12"/>
    <d v="2012-10-15T12:44:10"/>
    <n v="0"/>
    <n v="12.733333333333333"/>
    <n v="13"/>
    <x v="11"/>
    <n v="8.3333333333333329E-2"/>
    <n v="1.448055119047619"/>
    <b v="1"/>
  </r>
  <r>
    <n v="6542"/>
    <n v="6"/>
    <d v="2012-10-14T09:18:28"/>
    <d v="2012-12-13T09:18:00"/>
    <n v="24"/>
    <d v="2012-10-17T14:56:33"/>
    <n v="0"/>
    <n v="14.933333333333334"/>
    <n v="15"/>
    <x v="17"/>
    <n v="4.1666666666666664E-2"/>
    <n v="0.35218749999999999"/>
    <b v="1"/>
  </r>
  <r>
    <n v="6543"/>
    <n v="1"/>
    <d v="2012-10-14T09:23:35"/>
    <d v="2012-12-13T09:23:00"/>
    <n v="8"/>
    <d v="2012-10-14T11:10:18"/>
    <n v="0"/>
    <n v="11.166666666666666"/>
    <n v="11"/>
    <x v="14"/>
    <n v="0.125"/>
    <n v="0.84929166666666667"/>
    <b v="1"/>
  </r>
  <r>
    <n v="6544"/>
    <n v="9"/>
    <d v="2012-10-14T09:24:31"/>
    <d v="2012-10-17T03:24:00"/>
    <n v="5"/>
    <s v=""/>
    <n v="0"/>
    <s v="not cancelled"/>
    <s v="not cancelled"/>
    <x v="3"/>
    <n v="0.2"/>
    <n v="5.6740000000000004"/>
    <b v="0"/>
  </r>
  <r>
    <n v="6545"/>
    <n v="1"/>
    <d v="2012-10-14T11:05:39"/>
    <d v="2012-12-13T11:05:00"/>
    <n v="12"/>
    <d v="2012-10-15T00:23:01"/>
    <n v="0"/>
    <n v="0.38333333333333336"/>
    <n v="0"/>
    <x v="2"/>
    <n v="8.3333333333333329E-2"/>
    <n v="0.56619444444444444"/>
    <b v="1"/>
  </r>
  <r>
    <n v="6546"/>
    <n v="3"/>
    <d v="2012-10-14T11:42:15"/>
    <d v="2012-12-13T11:42:00"/>
    <n v="24"/>
    <d v="2012-10-17T13:27:45"/>
    <n v="0"/>
    <n v="13.45"/>
    <n v="13"/>
    <x v="11"/>
    <n v="4.1666666666666664E-2"/>
    <n v="0.18133000000000002"/>
    <b v="1"/>
  </r>
  <r>
    <n v="6547"/>
    <n v="3"/>
    <d v="2012-10-14T11:56:24"/>
    <d v="2012-12-13T11:56:00"/>
    <n v="24"/>
    <d v="2012-10-16T10:42:31"/>
    <n v="0"/>
    <n v="10.7"/>
    <n v="11"/>
    <x v="14"/>
    <n v="4.1666666666666664E-2"/>
    <n v="0.18133000000000002"/>
    <b v="1"/>
  </r>
  <r>
    <n v="6548"/>
    <n v="1"/>
    <d v="2012-10-14T13:53:29"/>
    <d v="2012-12-13T13:53:00"/>
    <n v="8"/>
    <d v="2012-10-15T11:55:32"/>
    <n v="0"/>
    <n v="11.916666666666666"/>
    <n v="12"/>
    <x v="8"/>
    <n v="0.125"/>
    <n v="0.84929166666666667"/>
    <b v="1"/>
  </r>
  <r>
    <n v="6549"/>
    <n v="2"/>
    <d v="2012-10-14T13:28:48"/>
    <d v="2012-12-13T13:28:00"/>
    <n v="10"/>
    <d v="2012-10-15T15:21:48"/>
    <n v="0"/>
    <n v="15.35"/>
    <n v="15"/>
    <x v="17"/>
    <n v="0.1"/>
    <n v="0.84959999999999969"/>
    <b v="1"/>
  </r>
  <r>
    <n v="6550"/>
    <n v="1"/>
    <d v="2012-10-14T13:10:43"/>
    <d v="2012-12-13T13:10:00"/>
    <n v="8"/>
    <d v="2012-10-15T08:34:15"/>
    <n v="0"/>
    <n v="8.5666666666666664"/>
    <n v="9"/>
    <x v="4"/>
    <n v="0.125"/>
    <n v="0.84929166666666667"/>
    <b v="1"/>
  </r>
  <r>
    <n v="6551"/>
    <n v="2"/>
    <d v="2012-10-14T13:16:04"/>
    <d v="2012-10-18T13:15:53"/>
    <n v="10"/>
    <s v=""/>
    <n v="0"/>
    <s v="not cancelled"/>
    <s v="not cancelled"/>
    <x v="3"/>
    <n v="0.1"/>
    <n v="0.84959999999999969"/>
    <b v="0"/>
  </r>
  <r>
    <n v="6552"/>
    <n v="2"/>
    <d v="2012-10-14T14:39:57"/>
    <d v="2012-12-13T14:39:00"/>
    <n v="10"/>
    <d v="2012-10-15T09:27:39"/>
    <n v="0"/>
    <n v="9.4499999999999993"/>
    <n v="9"/>
    <x v="4"/>
    <n v="0.1"/>
    <n v="0.84959999999999969"/>
    <b v="1"/>
  </r>
  <r>
    <n v="6553"/>
    <n v="7"/>
    <d v="2012-10-14T14:04:52"/>
    <d v="2012-12-13T14:04:00"/>
    <n v="24"/>
    <d v="2012-10-30T07:10:21"/>
    <n v="1"/>
    <n v="7.166666666666667"/>
    <n v="7"/>
    <x v="18"/>
    <n v="4.1666666666666664E-2"/>
    <n v="1.2958049999999997"/>
    <b v="1"/>
  </r>
  <r>
    <n v="6554"/>
    <n v="4"/>
    <d v="2012-10-14T15:11:15"/>
    <d v="2012-12-13T15:11:00"/>
    <n v="12"/>
    <d v="2012-10-18T09:56:52"/>
    <n v="0"/>
    <n v="9.9333333333333336"/>
    <n v="10"/>
    <x v="10"/>
    <n v="8.3333333333333329E-2"/>
    <n v="1.448055119047619"/>
    <b v="1"/>
  </r>
  <r>
    <n v="6555"/>
    <n v="3"/>
    <d v="2012-10-14T17:12:14"/>
    <d v="2012-12-13T17:12:00"/>
    <n v="24"/>
    <d v="2012-10-17T10:15:17"/>
    <n v="0"/>
    <n v="10.25"/>
    <n v="10"/>
    <x v="10"/>
    <n v="4.1666666666666664E-2"/>
    <n v="0.18133000000000002"/>
    <b v="1"/>
  </r>
  <r>
    <n v="6556"/>
    <n v="7"/>
    <d v="2012-10-14T17:53:25"/>
    <d v="2012-10-18T06:52:30"/>
    <n v="24"/>
    <s v=""/>
    <n v="0"/>
    <s v="not cancelled"/>
    <s v="not cancelled"/>
    <x v="3"/>
    <n v="4.1666666666666664E-2"/>
    <n v="1.2958049999999997"/>
    <b v="0"/>
  </r>
  <r>
    <n v="6557"/>
    <n v="8"/>
    <d v="2012-10-14T18:13:12"/>
    <d v="2012-10-18T09:12:50"/>
    <n v="3"/>
    <s v=""/>
    <n v="1"/>
    <s v="not cancelled"/>
    <s v="not cancelled"/>
    <x v="3"/>
    <n v="0.33333333333333331"/>
    <n v="0.29998222222222221"/>
    <b v="0"/>
  </r>
  <r>
    <n v="6558"/>
    <n v="4"/>
    <d v="2012-10-14T18:29:25"/>
    <d v="2012-12-13T18:29:00"/>
    <n v="12"/>
    <d v="2012-10-16T08:34:25"/>
    <n v="0"/>
    <n v="8.5666666666666664"/>
    <n v="9"/>
    <x v="4"/>
    <n v="8.3333333333333329E-2"/>
    <n v="1.448055119047619"/>
    <b v="1"/>
  </r>
  <r>
    <n v="6559"/>
    <n v="8"/>
    <d v="2012-10-14T18:05:30"/>
    <d v="2012-12-13T18:05:00"/>
    <n v="3"/>
    <d v="2012-10-19T18:57:56"/>
    <n v="1"/>
    <n v="18.95"/>
    <n v="19"/>
    <x v="6"/>
    <n v="0.33333333333333331"/>
    <n v="0.29998222222222221"/>
    <b v="1"/>
  </r>
  <r>
    <n v="6560"/>
    <n v="1"/>
    <d v="2012-10-14T19:55:03"/>
    <d v="2012-12-13T19:55:00"/>
    <n v="8"/>
    <d v="2012-10-15T03:49:02"/>
    <n v="0"/>
    <n v="3.8166666666666664"/>
    <n v="4"/>
    <x v="24"/>
    <n v="0.125"/>
    <n v="0.84929166666666667"/>
    <b v="1"/>
  </r>
  <r>
    <n v="6561"/>
    <n v="1"/>
    <d v="2012-10-14T19:02:47"/>
    <d v="2012-12-13T19:02:00"/>
    <n v="8"/>
    <d v="2012-10-15T07:30:05"/>
    <n v="0"/>
    <n v="7.5"/>
    <n v="8"/>
    <x v="13"/>
    <n v="0.125"/>
    <n v="0.84929166666666667"/>
    <b v="1"/>
  </r>
  <r>
    <n v="6562"/>
    <n v="4"/>
    <d v="2012-10-14T21:27:47"/>
    <d v="2012-10-17T21:27:00"/>
    <n v="12"/>
    <d v="2012-10-16T10:06:39"/>
    <n v="0"/>
    <n v="10.1"/>
    <n v="10"/>
    <x v="10"/>
    <n v="8.3333333333333329E-2"/>
    <n v="1.448055119047619"/>
    <b v="1"/>
  </r>
  <r>
    <n v="6563"/>
    <n v="6"/>
    <d v="2012-10-14T22:25:11"/>
    <d v="2012-12-13T22:25:00"/>
    <n v="24"/>
    <d v="2012-10-17T13:46:01"/>
    <n v="0"/>
    <n v="13.766666666666667"/>
    <n v="14"/>
    <x v="7"/>
    <n v="4.1666666666666664E-2"/>
    <n v="0.35218749999999999"/>
    <b v="1"/>
  </r>
  <r>
    <n v="6564"/>
    <n v="1"/>
    <d v="2012-10-14T22:14:58"/>
    <d v="2012-10-18T14:14:06"/>
    <n v="12"/>
    <s v=""/>
    <n v="0"/>
    <s v="not cancelled"/>
    <s v="not cancelled"/>
    <x v="3"/>
    <n v="8.3333333333333329E-2"/>
    <n v="0.56619444444444444"/>
    <b v="0"/>
  </r>
  <r>
    <n v="6565"/>
    <n v="6"/>
    <d v="2012-10-14T22:32:40"/>
    <d v="2012-12-13T22:32:00"/>
    <n v="24"/>
    <d v="2012-10-18T09:39:16"/>
    <n v="0"/>
    <n v="9.65"/>
    <n v="10"/>
    <x v="10"/>
    <n v="4.1666666666666664E-2"/>
    <n v="0.35218749999999999"/>
    <b v="1"/>
  </r>
  <r>
    <n v="6566"/>
    <n v="2"/>
    <d v="2012-10-14T23:05:51"/>
    <d v="2012-12-13T23:05:00"/>
    <n v="10"/>
    <d v="2012-10-15T13:21:35"/>
    <n v="0"/>
    <n v="13.35"/>
    <n v="13"/>
    <x v="11"/>
    <n v="0.1"/>
    <n v="0.84959999999999969"/>
    <b v="1"/>
  </r>
  <r>
    <n v="6567"/>
    <n v="6"/>
    <d v="2012-10-15T00:24:53"/>
    <d v="2012-12-14T00:24:00"/>
    <n v="24"/>
    <d v="2012-10-22T11:50:28"/>
    <n v="0"/>
    <n v="11.833333333333334"/>
    <n v="12"/>
    <x v="8"/>
    <n v="4.1666666666666664E-2"/>
    <n v="0.35218749999999999"/>
    <b v="1"/>
  </r>
  <r>
    <n v="6568"/>
    <n v="6"/>
    <d v="2012-10-15T03:19:52"/>
    <d v="2012-12-14T03:19:00"/>
    <n v="24"/>
    <d v="2012-10-26T04:50:46"/>
    <n v="0"/>
    <n v="4.833333333333333"/>
    <n v="5"/>
    <x v="22"/>
    <n v="4.1666666666666664E-2"/>
    <n v="0.35218749999999999"/>
    <b v="1"/>
  </r>
  <r>
    <n v="6569"/>
    <n v="6"/>
    <d v="2012-10-15T09:26:33"/>
    <d v="2012-12-14T09:26:00"/>
    <n v="24"/>
    <d v="2012-10-18T12:41:06"/>
    <n v="0"/>
    <n v="12.683333333333334"/>
    <n v="13"/>
    <x v="11"/>
    <n v="4.1666666666666664E-2"/>
    <n v="0.35218749999999999"/>
    <b v="1"/>
  </r>
  <r>
    <n v="6570"/>
    <n v="6"/>
    <d v="2012-10-15T09:38:14"/>
    <d v="2012-10-17T11:37:36"/>
    <n v="24"/>
    <s v=""/>
    <n v="0"/>
    <s v="not cancelled"/>
    <s v="not cancelled"/>
    <x v="3"/>
    <n v="4.1666666666666664E-2"/>
    <n v="0.35218749999999999"/>
    <b v="0"/>
  </r>
  <r>
    <n v="6571"/>
    <n v="1"/>
    <d v="2012-10-15T09:30:41"/>
    <d v="2012-12-14T09:30:00"/>
    <n v="8"/>
    <d v="2012-10-16T13:34:47"/>
    <n v="0"/>
    <n v="13.566666666666666"/>
    <n v="14"/>
    <x v="7"/>
    <n v="0.125"/>
    <n v="0.84929166666666667"/>
    <b v="1"/>
  </r>
  <r>
    <n v="6572"/>
    <n v="1"/>
    <d v="2012-10-15T11:25:04"/>
    <d v="2012-12-14T11:25:00"/>
    <n v="12"/>
    <d v="2012-10-16T04:39:32"/>
    <n v="0"/>
    <n v="4.6500000000000004"/>
    <n v="5"/>
    <x v="22"/>
    <n v="8.3333333333333329E-2"/>
    <n v="0.56619444444444444"/>
    <b v="1"/>
  </r>
  <r>
    <n v="6573"/>
    <n v="4"/>
    <d v="2012-10-15T11:52:53"/>
    <d v="2012-12-14T11:52:00"/>
    <n v="12"/>
    <d v="2012-10-18T13:09:48"/>
    <n v="0"/>
    <n v="13.15"/>
    <n v="13"/>
    <x v="11"/>
    <n v="8.3333333333333329E-2"/>
    <n v="1.448055119047619"/>
    <b v="1"/>
  </r>
  <r>
    <n v="6574"/>
    <n v="2"/>
    <d v="2012-10-15T12:22:03"/>
    <d v="2012-12-14T12:22:00"/>
    <n v="10"/>
    <d v="2012-10-16T12:39:57"/>
    <n v="0"/>
    <n v="12.65"/>
    <n v="13"/>
    <x v="11"/>
    <n v="0.1"/>
    <n v="0.84959999999999969"/>
    <b v="1"/>
  </r>
  <r>
    <n v="6575"/>
    <n v="3"/>
    <d v="2012-10-15T12:37:43"/>
    <d v="2012-12-14T12:37:00"/>
    <n v="24"/>
    <d v="2012-10-17T15:00:02"/>
    <n v="0"/>
    <n v="15"/>
    <n v="15"/>
    <x v="17"/>
    <n v="4.1666666666666664E-2"/>
    <n v="0.18133000000000002"/>
    <b v="1"/>
  </r>
  <r>
    <n v="6576"/>
    <n v="4"/>
    <d v="2012-10-15T13:04:05"/>
    <d v="2012-12-14T13:04:00"/>
    <n v="12"/>
    <d v="2012-10-18T12:34:56"/>
    <n v="0"/>
    <n v="12.566666666666666"/>
    <n v="13"/>
    <x v="11"/>
    <n v="8.3333333333333329E-2"/>
    <n v="1.448055119047619"/>
    <b v="1"/>
  </r>
  <r>
    <n v="6577"/>
    <n v="5"/>
    <d v="2012-10-15T15:47:26"/>
    <d v="2012-12-14T15:47:00"/>
    <n v="24"/>
    <d v="2012-10-20T12:22:04"/>
    <n v="0"/>
    <n v="12.366666666666667"/>
    <n v="12"/>
    <x v="8"/>
    <n v="4.1666666666666664E-2"/>
    <n v="0.2815833333333333"/>
    <b v="1"/>
  </r>
  <r>
    <n v="6578"/>
    <n v="7"/>
    <d v="2012-10-15T18:23:54"/>
    <d v="2012-12-14T18:23:00"/>
    <n v="24"/>
    <d v="2012-10-20T07:30:31"/>
    <n v="0"/>
    <n v="7.5"/>
    <n v="8"/>
    <x v="13"/>
    <n v="4.1666666666666664E-2"/>
    <n v="1.2958049999999997"/>
    <b v="1"/>
  </r>
  <r>
    <n v="6579"/>
    <n v="8"/>
    <d v="2012-10-15T18:57:59"/>
    <d v="2012-12-14T18:57:00"/>
    <n v="3"/>
    <d v="2012-10-20T14:48:42"/>
    <n v="0"/>
    <n v="14.8"/>
    <n v="15"/>
    <x v="17"/>
    <n v="0.33333333333333331"/>
    <n v="0.29998222222222221"/>
    <b v="1"/>
  </r>
  <r>
    <n v="6580"/>
    <n v="1"/>
    <d v="2012-10-15T19:54:36"/>
    <d v="2012-12-14T19:54:00"/>
    <n v="8"/>
    <d v="2012-10-16T17:09:33"/>
    <n v="0"/>
    <n v="17.149999999999999"/>
    <n v="17"/>
    <x v="20"/>
    <n v="0.125"/>
    <n v="0.84929166666666667"/>
    <b v="1"/>
  </r>
  <r>
    <n v="6581"/>
    <n v="1"/>
    <d v="2012-10-15T20:52:17"/>
    <d v="2012-12-14T20:52:00"/>
    <n v="12"/>
    <d v="2012-10-17T12:13:16"/>
    <n v="0"/>
    <n v="12.216666666666667"/>
    <n v="12"/>
    <x v="8"/>
    <n v="8.3333333333333329E-2"/>
    <n v="0.56619444444444444"/>
    <b v="1"/>
  </r>
  <r>
    <n v="6582"/>
    <n v="1"/>
    <d v="2012-10-15T22:27:59"/>
    <d v="2012-12-14T22:27:00"/>
    <n v="8"/>
    <d v="2012-10-16T17:50:18"/>
    <n v="0"/>
    <n v="17.833333333333332"/>
    <n v="18"/>
    <x v="1"/>
    <n v="0.125"/>
    <n v="0.84929166666666667"/>
    <b v="1"/>
  </r>
  <r>
    <n v="6583"/>
    <n v="6"/>
    <d v="2012-10-15T23:33:27"/>
    <d v="2012-12-14T23:33:00"/>
    <n v="24"/>
    <d v="2012-10-21T22:12:54"/>
    <n v="0"/>
    <n v="22.2"/>
    <n v="22"/>
    <x v="9"/>
    <n v="4.1666666666666664E-2"/>
    <n v="0.35218749999999999"/>
    <b v="1"/>
  </r>
  <r>
    <n v="6584"/>
    <n v="1"/>
    <d v="2012-10-16T03:33:27"/>
    <d v="2012-12-15T03:33:00"/>
    <n v="8"/>
    <d v="2012-10-17T09:51:48"/>
    <n v="0"/>
    <n v="9.85"/>
    <n v="10"/>
    <x v="10"/>
    <n v="0.125"/>
    <n v="0.84929166666666667"/>
    <b v="1"/>
  </r>
  <r>
    <n v="6585"/>
    <n v="5"/>
    <d v="2012-10-16T03:44:39"/>
    <d v="2012-12-15T03:44:00"/>
    <n v="24"/>
    <d v="2012-10-18T12:05:53"/>
    <n v="0"/>
    <n v="12.083333333333334"/>
    <n v="12"/>
    <x v="8"/>
    <n v="4.1666666666666664E-2"/>
    <n v="0.2815833333333333"/>
    <b v="1"/>
  </r>
  <r>
    <n v="6586"/>
    <n v="5"/>
    <d v="2012-10-16T03:42:45"/>
    <d v="2012-12-15T03:42:00"/>
    <n v="24"/>
    <d v="2012-10-18T04:13:11"/>
    <n v="0"/>
    <n v="4.2166666666666668"/>
    <n v="4"/>
    <x v="24"/>
    <n v="4.1666666666666664E-2"/>
    <n v="0.2815833333333333"/>
    <b v="1"/>
  </r>
  <r>
    <n v="6587"/>
    <n v="1"/>
    <d v="2012-10-16T05:11:09"/>
    <d v="2012-12-15T05:11:00"/>
    <n v="12"/>
    <d v="2012-10-17T10:50:06"/>
    <n v="0"/>
    <n v="10.833333333333334"/>
    <n v="11"/>
    <x v="14"/>
    <n v="8.3333333333333329E-2"/>
    <n v="0.56619444444444444"/>
    <b v="1"/>
  </r>
  <r>
    <n v="6588"/>
    <n v="1"/>
    <d v="2012-10-16T09:27:37"/>
    <d v="2012-12-15T09:27:00"/>
    <n v="8"/>
    <d v="2012-10-17T15:09:49"/>
    <n v="0"/>
    <n v="15.15"/>
    <n v="15"/>
    <x v="17"/>
    <n v="0.125"/>
    <n v="0.84929166666666667"/>
    <b v="1"/>
  </r>
  <r>
    <n v="6589"/>
    <n v="2"/>
    <d v="2012-10-16T10:15:09"/>
    <d v="2012-12-15T10:15:00"/>
    <n v="10"/>
    <d v="2012-10-17T16:37:54"/>
    <n v="0"/>
    <n v="16.616666666666667"/>
    <n v="17"/>
    <x v="20"/>
    <n v="0.1"/>
    <n v="0.84959999999999969"/>
    <b v="1"/>
  </r>
  <r>
    <n v="6590"/>
    <n v="3"/>
    <d v="2012-10-16T11:51:44"/>
    <d v="2012-12-15T11:51:00"/>
    <n v="24"/>
    <d v="2012-10-19T10:40:54"/>
    <n v="0"/>
    <n v="10.666666666666666"/>
    <n v="11"/>
    <x v="14"/>
    <n v="4.1666666666666664E-2"/>
    <n v="0.18133000000000002"/>
    <b v="1"/>
  </r>
  <r>
    <n v="6591"/>
    <n v="7"/>
    <d v="2012-10-16T13:51:32"/>
    <d v="2012-12-15T13:51:00"/>
    <n v="24"/>
    <d v="2012-11-05T20:30:31"/>
    <n v="0"/>
    <n v="20.5"/>
    <n v="21"/>
    <x v="12"/>
    <n v="4.1666666666666664E-2"/>
    <n v="1.2958049999999997"/>
    <b v="1"/>
  </r>
  <r>
    <n v="6592"/>
    <n v="4"/>
    <d v="2012-10-16T13:38:58"/>
    <d v="2012-12-15T13:38:00"/>
    <n v="12"/>
    <d v="2012-10-18T07:06:19"/>
    <n v="0"/>
    <n v="7.1"/>
    <n v="7"/>
    <x v="18"/>
    <n v="8.3333333333333329E-2"/>
    <n v="1.448055119047619"/>
    <b v="1"/>
  </r>
  <r>
    <n v="6593"/>
    <n v="4"/>
    <d v="2012-10-16T13:12:01"/>
    <d v="2012-12-15T13:12:00"/>
    <n v="12"/>
    <d v="2012-10-19T07:58:04"/>
    <n v="0"/>
    <n v="7.9666666666666668"/>
    <n v="8"/>
    <x v="13"/>
    <n v="8.3333333333333329E-2"/>
    <n v="1.448055119047619"/>
    <b v="1"/>
  </r>
  <r>
    <n v="6594"/>
    <n v="7"/>
    <d v="2012-10-16T13:04:04"/>
    <d v="2012-12-15T13:04:00"/>
    <n v="24"/>
    <d v="2012-11-07T14:53:03"/>
    <n v="0"/>
    <n v="14.883333333333333"/>
    <n v="15"/>
    <x v="17"/>
    <n v="4.1666666666666664E-2"/>
    <n v="1.2958049999999997"/>
    <b v="1"/>
  </r>
  <r>
    <n v="6595"/>
    <n v="5"/>
    <d v="2012-10-16T13:47:29"/>
    <d v="2012-12-15T13:47:00"/>
    <n v="24"/>
    <d v="2012-10-20T14:36:36"/>
    <n v="0"/>
    <n v="14.6"/>
    <n v="15"/>
    <x v="17"/>
    <n v="4.1666666666666664E-2"/>
    <n v="0.2815833333333333"/>
    <b v="1"/>
  </r>
  <r>
    <n v="6596"/>
    <n v="3"/>
    <d v="2012-10-16T14:23:20"/>
    <d v="2012-12-15T14:23:00"/>
    <n v="24"/>
    <d v="2012-10-19T09:07:19"/>
    <n v="0"/>
    <n v="9.1166666666666671"/>
    <n v="9"/>
    <x v="4"/>
    <n v="4.1666666666666664E-2"/>
    <n v="0.18133000000000002"/>
    <b v="1"/>
  </r>
  <r>
    <n v="6597"/>
    <n v="1"/>
    <d v="2012-10-16T14:44:49"/>
    <d v="2012-12-15T14:44:00"/>
    <n v="12"/>
    <d v="2012-10-17T07:58:12"/>
    <n v="0"/>
    <n v="7.9666666666666668"/>
    <n v="8"/>
    <x v="13"/>
    <n v="8.3333333333333329E-2"/>
    <n v="0.56619444444444444"/>
    <b v="1"/>
  </r>
  <r>
    <n v="6598"/>
    <n v="1"/>
    <d v="2012-10-16T14:18:34"/>
    <d v="2012-12-15T14:18:00"/>
    <n v="8"/>
    <d v="2012-10-16T15:53:46"/>
    <n v="0"/>
    <n v="15.883333333333333"/>
    <n v="16"/>
    <x v="5"/>
    <n v="0.125"/>
    <n v="0.84929166666666667"/>
    <b v="1"/>
  </r>
  <r>
    <n v="6599"/>
    <n v="3"/>
    <d v="2012-10-16T15:36:46"/>
    <d v="2012-12-15T15:36:00"/>
    <n v="24"/>
    <d v="2012-10-18T16:41:59"/>
    <n v="0"/>
    <n v="16.683333333333334"/>
    <n v="17"/>
    <x v="20"/>
    <n v="4.1666666666666664E-2"/>
    <n v="0.18133000000000002"/>
    <b v="1"/>
  </r>
  <r>
    <n v="6600"/>
    <n v="4"/>
    <d v="2012-10-16T15:04:04"/>
    <d v="2012-12-15T15:04:00"/>
    <n v="12"/>
    <d v="2012-10-19T17:17:09"/>
    <n v="0"/>
    <n v="17.283333333333335"/>
    <n v="17"/>
    <x v="20"/>
    <n v="8.3333333333333329E-2"/>
    <n v="1.448055119047619"/>
    <b v="1"/>
  </r>
  <r>
    <n v="6601"/>
    <n v="4"/>
    <d v="2012-10-16T16:33:39"/>
    <d v="2012-12-15T16:33:00"/>
    <n v="12"/>
    <d v="2012-10-19T17:11:08"/>
    <n v="0"/>
    <n v="17.183333333333334"/>
    <n v="17"/>
    <x v="20"/>
    <n v="8.3333333333333329E-2"/>
    <n v="1.448055119047619"/>
    <b v="1"/>
  </r>
  <r>
    <n v="6602"/>
    <n v="4"/>
    <d v="2012-10-16T16:02:41"/>
    <d v="2012-10-18T17:02:32"/>
    <n v="12"/>
    <s v=""/>
    <n v="0"/>
    <s v="not cancelled"/>
    <s v="not cancelled"/>
    <x v="3"/>
    <n v="8.3333333333333329E-2"/>
    <n v="1.448055119047619"/>
    <b v="0"/>
  </r>
  <r>
    <n v="6603"/>
    <n v="2"/>
    <d v="2012-10-16T17:52:59"/>
    <d v="2012-12-15T17:52:00"/>
    <n v="10"/>
    <d v="2012-10-17T09:42:44"/>
    <n v="0"/>
    <n v="9.6999999999999993"/>
    <n v="10"/>
    <x v="10"/>
    <n v="0.1"/>
    <n v="0.84959999999999969"/>
    <b v="1"/>
  </r>
  <r>
    <n v="6604"/>
    <n v="1"/>
    <d v="2012-10-16T18:19:02"/>
    <d v="2012-12-15T18:19:00"/>
    <n v="8"/>
    <d v="2012-10-17T08:32:48"/>
    <n v="0"/>
    <n v="8.5333333333333332"/>
    <n v="9"/>
    <x v="4"/>
    <n v="0.125"/>
    <n v="0.84929166666666667"/>
    <b v="1"/>
  </r>
  <r>
    <n v="6605"/>
    <n v="2"/>
    <d v="2012-10-16T18:25:52"/>
    <d v="2012-12-15T18:25:00"/>
    <n v="10"/>
    <d v="2012-10-17T14:54:08"/>
    <n v="0"/>
    <n v="14.9"/>
    <n v="15"/>
    <x v="17"/>
    <n v="0.1"/>
    <n v="0.84959999999999969"/>
    <b v="1"/>
  </r>
  <r>
    <n v="6606"/>
    <n v="6"/>
    <d v="2012-10-16T21:43:00"/>
    <d v="2012-10-21T01:42:12"/>
    <n v="24"/>
    <s v=""/>
    <n v="0"/>
    <s v="not cancelled"/>
    <s v="not cancelled"/>
    <x v="3"/>
    <n v="4.1666666666666664E-2"/>
    <n v="0.35218749999999999"/>
    <b v="0"/>
  </r>
  <r>
    <n v="6607"/>
    <n v="4"/>
    <d v="2012-10-16T21:39:22"/>
    <d v="2012-12-15T21:39:00"/>
    <n v="12"/>
    <d v="2012-10-18T09:02:52"/>
    <n v="0"/>
    <n v="9.0333333333333332"/>
    <n v="9"/>
    <x v="4"/>
    <n v="8.3333333333333329E-2"/>
    <n v="1.448055119047619"/>
    <b v="1"/>
  </r>
  <r>
    <n v="6608"/>
    <n v="6"/>
    <d v="2012-10-16T23:05:47"/>
    <d v="2012-12-15T23:05:00"/>
    <n v="24"/>
    <d v="2012-10-29T11:23:45"/>
    <n v="0"/>
    <n v="11.383333333333333"/>
    <n v="11"/>
    <x v="14"/>
    <n v="4.1666666666666664E-2"/>
    <n v="0.35218749999999999"/>
    <b v="1"/>
  </r>
  <r>
    <n v="6609"/>
    <n v="1"/>
    <d v="2012-10-17T00:37:34"/>
    <d v="2012-12-16T00:37:00"/>
    <n v="12"/>
    <d v="2012-10-17T12:40:15"/>
    <n v="0"/>
    <n v="12.666666666666666"/>
    <n v="13"/>
    <x v="11"/>
    <n v="8.3333333333333329E-2"/>
    <n v="0.56619444444444444"/>
    <b v="1"/>
  </r>
  <r>
    <n v="6610"/>
    <n v="1"/>
    <d v="2012-10-17T00:48:31"/>
    <d v="2012-12-16T00:48:00"/>
    <n v="8"/>
    <d v="2012-10-17T10:40:18"/>
    <n v="0"/>
    <n v="10.666666666666666"/>
    <n v="11"/>
    <x v="14"/>
    <n v="0.125"/>
    <n v="0.84929166666666667"/>
    <b v="1"/>
  </r>
  <r>
    <n v="6611"/>
    <n v="2"/>
    <d v="2012-10-17T07:56:42"/>
    <d v="2012-12-16T07:56:00"/>
    <n v="10"/>
    <d v="2012-10-18T16:22:12"/>
    <n v="0"/>
    <n v="16.366666666666667"/>
    <n v="16"/>
    <x v="5"/>
    <n v="0.1"/>
    <n v="0.84959999999999969"/>
    <b v="1"/>
  </r>
  <r>
    <n v="6612"/>
    <n v="1"/>
    <d v="2012-10-17T09:09:03"/>
    <d v="2012-12-16T09:09:00"/>
    <n v="8"/>
    <d v="2012-10-18T08:23:07"/>
    <n v="0"/>
    <n v="8.3833333333333329"/>
    <n v="8"/>
    <x v="13"/>
    <n v="0.125"/>
    <n v="0.84929166666666667"/>
    <b v="1"/>
  </r>
  <r>
    <n v="6613"/>
    <n v="6"/>
    <d v="2012-10-17T09:51:41"/>
    <d v="2012-10-20T02:50:45"/>
    <n v="24"/>
    <s v=""/>
    <n v="0"/>
    <s v="not cancelled"/>
    <s v="not cancelled"/>
    <x v="3"/>
    <n v="4.1666666666666664E-2"/>
    <n v="0.35218749999999999"/>
    <b v="0"/>
  </r>
  <r>
    <n v="6614"/>
    <n v="1"/>
    <d v="2012-10-17T11:51:26"/>
    <d v="2012-12-16T11:51:00"/>
    <n v="12"/>
    <d v="2012-10-18T10:06:30"/>
    <n v="0"/>
    <n v="10.1"/>
    <n v="10"/>
    <x v="10"/>
    <n v="8.3333333333333329E-2"/>
    <n v="0.56619444444444444"/>
    <b v="1"/>
  </r>
  <r>
    <n v="6615"/>
    <n v="1"/>
    <d v="2012-10-17T12:54:50"/>
    <d v="2012-12-16T12:54:00"/>
    <n v="12"/>
    <d v="2012-10-18T12:26:45"/>
    <n v="0"/>
    <n v="12.433333333333334"/>
    <n v="12"/>
    <x v="8"/>
    <n v="8.3333333333333329E-2"/>
    <n v="0.56619444444444444"/>
    <b v="1"/>
  </r>
  <r>
    <n v="6616"/>
    <n v="4"/>
    <d v="2012-10-17T12:37:34"/>
    <d v="2012-12-16T12:37:00"/>
    <n v="12"/>
    <d v="2012-10-20T11:10:30"/>
    <n v="0"/>
    <n v="11.166666666666666"/>
    <n v="11"/>
    <x v="14"/>
    <n v="8.3333333333333329E-2"/>
    <n v="1.448055119047619"/>
    <b v="1"/>
  </r>
  <r>
    <n v="6617"/>
    <n v="3"/>
    <d v="2012-10-17T15:18:42"/>
    <d v="2012-10-20T08:17:46"/>
    <n v="24"/>
    <s v=""/>
    <n v="0"/>
    <s v="not cancelled"/>
    <s v="not cancelled"/>
    <x v="3"/>
    <n v="4.1666666666666664E-2"/>
    <n v="0.18133000000000002"/>
    <b v="0"/>
  </r>
  <r>
    <n v="6618"/>
    <n v="4"/>
    <d v="2012-10-17T15:29:57"/>
    <d v="2012-12-16T15:29:00"/>
    <n v="12"/>
    <d v="2012-10-20T21:53:38"/>
    <n v="0"/>
    <n v="21.883333333333333"/>
    <n v="22"/>
    <x v="9"/>
    <n v="8.3333333333333329E-2"/>
    <n v="1.448055119047619"/>
    <b v="1"/>
  </r>
  <r>
    <n v="6619"/>
    <n v="2"/>
    <d v="2012-10-17T16:07:58"/>
    <d v="2012-12-16T16:07:00"/>
    <n v="10"/>
    <d v="2012-10-18T22:00:27"/>
    <n v="0"/>
    <n v="22"/>
    <n v="22"/>
    <x v="9"/>
    <n v="0.1"/>
    <n v="0.84959999999999969"/>
    <b v="1"/>
  </r>
  <r>
    <n v="6620"/>
    <n v="5"/>
    <d v="2012-10-17T16:58:17"/>
    <d v="2012-12-16T16:58:00"/>
    <n v="24"/>
    <d v="2012-10-21T04:40:35"/>
    <n v="0"/>
    <n v="4.666666666666667"/>
    <n v="5"/>
    <x v="22"/>
    <n v="4.1666666666666664E-2"/>
    <n v="0.2815833333333333"/>
    <b v="1"/>
  </r>
  <r>
    <n v="6621"/>
    <n v="5"/>
    <d v="2012-10-17T17:29:52"/>
    <d v="2012-12-16T17:29:00"/>
    <n v="24"/>
    <d v="2012-10-21T15:23:32"/>
    <n v="0"/>
    <n v="15.383333333333333"/>
    <n v="15"/>
    <x v="17"/>
    <n v="4.1666666666666664E-2"/>
    <n v="0.2815833333333333"/>
    <b v="1"/>
  </r>
  <r>
    <n v="6622"/>
    <n v="8"/>
    <d v="2012-10-17T18:14:17"/>
    <d v="2012-12-16T18:14:00"/>
    <n v="3"/>
    <d v="2012-10-24T15:56:37"/>
    <n v="0"/>
    <n v="15.933333333333334"/>
    <n v="16"/>
    <x v="5"/>
    <n v="0.33333333333333331"/>
    <n v="0.29998222222222221"/>
    <b v="1"/>
  </r>
  <r>
    <n v="6623"/>
    <n v="1"/>
    <d v="2012-10-17T19:00:07"/>
    <d v="2012-10-20T23:00:00"/>
    <n v="8"/>
    <d v="2012-10-18T00:28:41"/>
    <n v="0"/>
    <n v="0.46666666666666667"/>
    <n v="0"/>
    <x v="2"/>
    <n v="0.125"/>
    <n v="0.84929166666666667"/>
    <b v="1"/>
  </r>
  <r>
    <n v="6624"/>
    <n v="1"/>
    <d v="2012-10-17T22:00:42"/>
    <d v="2012-12-16T22:00:00"/>
    <n v="8"/>
    <d v="2012-10-18T06:10:49"/>
    <n v="0"/>
    <n v="6.166666666666667"/>
    <n v="6"/>
    <x v="21"/>
    <n v="0.125"/>
    <n v="0.84929166666666667"/>
    <b v="1"/>
  </r>
  <r>
    <n v="6625"/>
    <n v="10"/>
    <d v="2012-10-17T22:43:51"/>
    <d v="2012-10-20T10:43:03"/>
    <n v="1"/>
    <s v=""/>
    <n v="2"/>
    <s v="not cancelled"/>
    <s v="not cancelled"/>
    <x v="3"/>
    <n v="1"/>
    <n v="2.5716000000000001"/>
    <b v="0"/>
  </r>
  <r>
    <n v="6626"/>
    <n v="6"/>
    <d v="2012-10-18T00:30:06"/>
    <d v="2012-12-17T00:30:00"/>
    <n v="24"/>
    <d v="2012-10-30T14:21:54"/>
    <n v="0"/>
    <n v="14.35"/>
    <n v="14"/>
    <x v="7"/>
    <n v="4.1666666666666664E-2"/>
    <n v="0.35218749999999999"/>
    <b v="1"/>
  </r>
  <r>
    <n v="6627"/>
    <n v="6"/>
    <d v="2012-10-18T04:23:00"/>
    <d v="2012-12-17T04:23:00"/>
    <n v="24"/>
    <d v="2012-10-19T21:11:53"/>
    <n v="0"/>
    <n v="21.183333333333334"/>
    <n v="21"/>
    <x v="12"/>
    <n v="4.1666666666666664E-2"/>
    <n v="0.35218749999999999"/>
    <b v="1"/>
  </r>
  <r>
    <n v="6628"/>
    <n v="11"/>
    <d v="2012-10-18T06:52:10"/>
    <d v="2012-12-17T06:52:00"/>
    <n v="1"/>
    <d v="2012-10-25T07:41:09"/>
    <n v="3"/>
    <n v="7.6833333333333336"/>
    <n v="8"/>
    <x v="13"/>
    <n v="1"/>
    <n v="1"/>
    <b v="1"/>
  </r>
  <r>
    <n v="6629"/>
    <n v="5"/>
    <d v="2012-10-18T07:53:50"/>
    <d v="2012-12-17T07:53:00"/>
    <n v="24"/>
    <d v="2012-10-20T09:09:56"/>
    <n v="0"/>
    <n v="9.15"/>
    <n v="9"/>
    <x v="4"/>
    <n v="4.1666666666666664E-2"/>
    <n v="0.2815833333333333"/>
    <b v="1"/>
  </r>
  <r>
    <n v="6630"/>
    <n v="2"/>
    <d v="2012-10-18T08:42:17"/>
    <d v="2012-12-17T08:42:00"/>
    <n v="10"/>
    <d v="2012-10-19T17:48:49"/>
    <n v="0"/>
    <n v="17.8"/>
    <n v="18"/>
    <x v="1"/>
    <n v="0.1"/>
    <n v="0.84959999999999969"/>
    <b v="1"/>
  </r>
  <r>
    <n v="6631"/>
    <n v="4"/>
    <d v="2012-10-18T09:23:34"/>
    <d v="2012-12-17T09:23:00"/>
    <n v="12"/>
    <d v="2012-10-19T13:32:55"/>
    <n v="0"/>
    <n v="13.533333333333333"/>
    <n v="14"/>
    <x v="7"/>
    <n v="8.3333333333333329E-2"/>
    <n v="1.448055119047619"/>
    <b v="1"/>
  </r>
  <r>
    <n v="6632"/>
    <n v="5"/>
    <d v="2012-10-18T11:00:45"/>
    <d v="2012-12-17T11:00:00"/>
    <n v="24"/>
    <d v="2012-10-22T12:57:50"/>
    <n v="0"/>
    <n v="12.95"/>
    <n v="13"/>
    <x v="11"/>
    <n v="4.1666666666666664E-2"/>
    <n v="0.2815833333333333"/>
    <b v="1"/>
  </r>
  <r>
    <n v="6633"/>
    <n v="7"/>
    <d v="2012-10-18T12:37:07"/>
    <d v="2012-10-21T02:36:56"/>
    <n v="24"/>
    <s v=""/>
    <n v="0"/>
    <s v="not cancelled"/>
    <s v="not cancelled"/>
    <x v="3"/>
    <n v="4.1666666666666664E-2"/>
    <n v="1.2958049999999997"/>
    <b v="0"/>
  </r>
  <r>
    <n v="6634"/>
    <n v="2"/>
    <d v="2012-10-18T12:30:23"/>
    <d v="2012-12-17T12:30:00"/>
    <n v="10"/>
    <d v="2012-10-19T12:48:50"/>
    <n v="0"/>
    <n v="12.8"/>
    <n v="13"/>
    <x v="11"/>
    <n v="0.1"/>
    <n v="0.84959999999999969"/>
    <b v="1"/>
  </r>
  <r>
    <n v="6635"/>
    <n v="1"/>
    <d v="2012-10-18T16:54:25"/>
    <d v="2012-12-17T16:54:00"/>
    <n v="12"/>
    <d v="2012-10-19T15:35:46"/>
    <n v="0"/>
    <n v="15.583333333333334"/>
    <n v="16"/>
    <x v="5"/>
    <n v="8.3333333333333329E-2"/>
    <n v="0.56619444444444444"/>
    <b v="1"/>
  </r>
  <r>
    <n v="6636"/>
    <n v="1"/>
    <d v="2012-10-18T16:07:58"/>
    <d v="2012-12-17T16:07:00"/>
    <n v="8"/>
    <d v="2012-10-19T20:05:47"/>
    <n v="0"/>
    <n v="20.083333333333332"/>
    <n v="20"/>
    <x v="15"/>
    <n v="0.125"/>
    <n v="0.84929166666666667"/>
    <b v="1"/>
  </r>
  <r>
    <n v="6637"/>
    <n v="5"/>
    <d v="2012-10-18T18:19:29"/>
    <d v="2012-12-17T18:19:00"/>
    <n v="24"/>
    <d v="2012-10-21T11:28:00"/>
    <n v="0"/>
    <n v="11.466666666666667"/>
    <n v="11"/>
    <x v="14"/>
    <n v="4.1666666666666664E-2"/>
    <n v="0.2815833333333333"/>
    <b v="1"/>
  </r>
  <r>
    <n v="6638"/>
    <n v="4"/>
    <d v="2012-10-18T18:49:20"/>
    <d v="2012-12-17T18:49:00"/>
    <n v="12"/>
    <d v="2012-10-20T11:34:52"/>
    <n v="0"/>
    <n v="11.566666666666666"/>
    <n v="12"/>
    <x v="8"/>
    <n v="8.3333333333333329E-2"/>
    <n v="1.448055119047619"/>
    <b v="1"/>
  </r>
  <r>
    <n v="6639"/>
    <n v="1"/>
    <d v="2012-10-18T18:56:50"/>
    <d v="2012-12-17T18:56:00"/>
    <n v="12"/>
    <d v="2012-10-19T14:14:28"/>
    <n v="0"/>
    <n v="14.233333333333333"/>
    <n v="14"/>
    <x v="7"/>
    <n v="8.3333333333333329E-2"/>
    <n v="0.56619444444444444"/>
    <b v="1"/>
  </r>
  <r>
    <n v="6640"/>
    <n v="2"/>
    <d v="2012-10-18T19:13:01"/>
    <d v="2012-12-17T19:13:00"/>
    <n v="10"/>
    <d v="2012-10-20T11:16:44"/>
    <n v="0"/>
    <n v="11.266666666666667"/>
    <n v="11"/>
    <x v="14"/>
    <n v="0.1"/>
    <n v="0.84959999999999969"/>
    <b v="1"/>
  </r>
  <r>
    <n v="6641"/>
    <n v="6"/>
    <d v="2012-10-18T20:34:24"/>
    <d v="2012-10-22T12:33:37"/>
    <n v="24"/>
    <s v=""/>
    <n v="0"/>
    <s v="not cancelled"/>
    <s v="not cancelled"/>
    <x v="3"/>
    <n v="4.1666666666666664E-2"/>
    <n v="0.35218749999999999"/>
    <b v="0"/>
  </r>
  <r>
    <n v="6642"/>
    <n v="6"/>
    <d v="2012-10-18T20:07:41"/>
    <d v="2012-12-17T20:07:00"/>
    <n v="24"/>
    <d v="2012-10-25T11:08:04"/>
    <n v="0"/>
    <n v="11.133333333333333"/>
    <n v="11"/>
    <x v="14"/>
    <n v="4.1666666666666664E-2"/>
    <n v="0.35218749999999999"/>
    <b v="1"/>
  </r>
  <r>
    <n v="6643"/>
    <n v="1"/>
    <d v="2012-10-19T00:34:27"/>
    <d v="2012-12-18T00:34:00"/>
    <n v="12"/>
    <d v="2012-10-19T12:39:29"/>
    <n v="0"/>
    <n v="12.65"/>
    <n v="13"/>
    <x v="11"/>
    <n v="8.3333333333333329E-2"/>
    <n v="0.56619444444444444"/>
    <b v="1"/>
  </r>
  <r>
    <n v="6644"/>
    <n v="1"/>
    <d v="2012-10-19T00:16:52"/>
    <d v="2012-12-18T00:16:00"/>
    <n v="12"/>
    <d v="2012-10-20T00:36:22"/>
    <n v="0"/>
    <n v="0.6"/>
    <n v="1"/>
    <x v="23"/>
    <n v="8.3333333333333329E-2"/>
    <n v="0.56619444444444444"/>
    <b v="1"/>
  </r>
  <r>
    <n v="6645"/>
    <n v="1"/>
    <d v="2012-10-19T01:25:07"/>
    <d v="2012-12-18T01:25:00"/>
    <n v="12"/>
    <d v="2012-10-21T10:01:01"/>
    <n v="0"/>
    <n v="10.016666666666667"/>
    <n v="10"/>
    <x v="10"/>
    <n v="8.3333333333333329E-2"/>
    <n v="0.56619444444444444"/>
    <b v="1"/>
  </r>
  <r>
    <n v="6646"/>
    <n v="5"/>
    <d v="2012-10-19T05:26:18"/>
    <d v="2012-12-18T05:26:00"/>
    <n v="24"/>
    <d v="2012-10-22T10:40:33"/>
    <n v="0"/>
    <n v="10.666666666666666"/>
    <n v="11"/>
    <x v="14"/>
    <n v="4.1666666666666664E-2"/>
    <n v="0.2815833333333333"/>
    <b v="1"/>
  </r>
  <r>
    <n v="6647"/>
    <n v="5"/>
    <d v="2012-10-19T05:21:19"/>
    <d v="2012-12-18T05:21:00"/>
    <n v="24"/>
    <d v="2012-10-25T10:05:55"/>
    <n v="0"/>
    <n v="10.083333333333334"/>
    <n v="10"/>
    <x v="10"/>
    <n v="4.1666666666666664E-2"/>
    <n v="0.2815833333333333"/>
    <b v="1"/>
  </r>
  <r>
    <n v="6648"/>
    <n v="3"/>
    <d v="2012-10-19T08:16:55"/>
    <d v="2012-12-18T08:16:00"/>
    <n v="24"/>
    <d v="2012-10-21T11:07:33"/>
    <n v="0"/>
    <n v="11.116666666666667"/>
    <n v="11"/>
    <x v="14"/>
    <n v="4.1666666666666664E-2"/>
    <n v="0.18133000000000002"/>
    <b v="1"/>
  </r>
  <r>
    <n v="6649"/>
    <n v="4"/>
    <d v="2012-10-19T10:13:42"/>
    <d v="2012-12-18T10:13:00"/>
    <n v="12"/>
    <d v="2012-10-22T11:53:30"/>
    <n v="0"/>
    <n v="11.883333333333333"/>
    <n v="12"/>
    <x v="8"/>
    <n v="8.3333333333333329E-2"/>
    <n v="1.448055119047619"/>
    <b v="1"/>
  </r>
  <r>
    <n v="6650"/>
    <n v="5"/>
    <d v="2012-10-19T11:37:24"/>
    <d v="2012-12-18T11:37:00"/>
    <n v="24"/>
    <d v="2012-10-23T19:09:37"/>
    <n v="0"/>
    <n v="19.149999999999999"/>
    <n v="19"/>
    <x v="6"/>
    <n v="4.1666666666666664E-2"/>
    <n v="0.2815833333333333"/>
    <b v="1"/>
  </r>
  <r>
    <n v="6651"/>
    <n v="4"/>
    <d v="2012-10-19T11:03:29"/>
    <d v="2012-12-18T11:03:00"/>
    <n v="12"/>
    <d v="2012-10-22T09:05:36"/>
    <n v="0"/>
    <n v="9.0833333333333339"/>
    <n v="9"/>
    <x v="4"/>
    <n v="8.3333333333333329E-2"/>
    <n v="1.448055119047619"/>
    <b v="1"/>
  </r>
  <r>
    <n v="6652"/>
    <n v="1"/>
    <d v="2012-10-19T14:39:08"/>
    <d v="2012-12-18T14:39:00"/>
    <n v="12"/>
    <d v="2012-10-20T09:35:30"/>
    <n v="0"/>
    <n v="9.5833333333333339"/>
    <n v="10"/>
    <x v="10"/>
    <n v="8.3333333333333329E-2"/>
    <n v="0.56619444444444444"/>
    <b v="1"/>
  </r>
  <r>
    <n v="6653"/>
    <n v="2"/>
    <d v="2012-10-19T15:46:31"/>
    <d v="2012-12-18T15:46:00"/>
    <n v="10"/>
    <d v="2012-10-20T11:55:50"/>
    <n v="0"/>
    <n v="11.916666666666666"/>
    <n v="12"/>
    <x v="8"/>
    <n v="0.1"/>
    <n v="0.84959999999999969"/>
    <b v="1"/>
  </r>
  <r>
    <n v="6654"/>
    <n v="10"/>
    <d v="2012-10-19T17:47:38"/>
    <d v="2012-12-18T17:47:00"/>
    <n v="1"/>
    <d v="2012-10-26T10:12:36"/>
    <n v="1"/>
    <n v="10.199999999999999"/>
    <n v="10"/>
    <x v="10"/>
    <n v="1"/>
    <n v="2.5716000000000001"/>
    <b v="1"/>
  </r>
  <r>
    <n v="6655"/>
    <n v="7"/>
    <d v="2012-10-19T19:00:03"/>
    <d v="2012-12-18T19:00:00"/>
    <n v="24"/>
    <d v="2012-11-08T08:02:19"/>
    <n v="0"/>
    <n v="8.0333333333333332"/>
    <n v="8"/>
    <x v="13"/>
    <n v="4.1666666666666664E-2"/>
    <n v="1.2958049999999997"/>
    <b v="1"/>
  </r>
  <r>
    <n v="6656"/>
    <n v="1"/>
    <d v="2012-10-19T20:13:58"/>
    <d v="2012-12-18T20:13:00"/>
    <n v="12"/>
    <d v="2012-10-20T13:22:54"/>
    <n v="0"/>
    <n v="13.366666666666667"/>
    <n v="13"/>
    <x v="11"/>
    <n v="8.3333333333333329E-2"/>
    <n v="0.56619444444444444"/>
    <b v="1"/>
  </r>
  <r>
    <n v="6657"/>
    <n v="5"/>
    <d v="2012-10-19T20:03:07"/>
    <d v="2012-12-18T20:03:00"/>
    <n v="24"/>
    <d v="2012-10-21T16:39:05"/>
    <n v="0"/>
    <n v="16.649999999999999"/>
    <n v="17"/>
    <x v="20"/>
    <n v="4.1666666666666664E-2"/>
    <n v="0.2815833333333333"/>
    <b v="1"/>
  </r>
  <r>
    <n v="6658"/>
    <n v="1"/>
    <d v="2012-10-19T20:29:44"/>
    <d v="2012-12-18T20:29:00"/>
    <n v="12"/>
    <d v="2012-10-20T13:51:08"/>
    <n v="0"/>
    <n v="13.85"/>
    <n v="14"/>
    <x v="7"/>
    <n v="8.3333333333333329E-2"/>
    <n v="0.56619444444444444"/>
    <b v="1"/>
  </r>
  <r>
    <n v="6659"/>
    <n v="6"/>
    <d v="2012-10-19T20:30:40"/>
    <d v="2012-12-18T20:30:00"/>
    <n v="24"/>
    <d v="2012-10-30T10:25:47"/>
    <n v="0"/>
    <n v="10.416666666666666"/>
    <n v="10"/>
    <x v="10"/>
    <n v="4.1666666666666664E-2"/>
    <n v="0.35218749999999999"/>
    <b v="1"/>
  </r>
  <r>
    <n v="6660"/>
    <n v="1"/>
    <d v="2012-10-19T20:34:54"/>
    <d v="2012-12-18T20:34:00"/>
    <n v="12"/>
    <d v="2012-10-21T10:07:59"/>
    <n v="0"/>
    <n v="10.116666666666667"/>
    <n v="10"/>
    <x v="10"/>
    <n v="8.3333333333333329E-2"/>
    <n v="0.56619444444444444"/>
    <b v="1"/>
  </r>
  <r>
    <n v="6661"/>
    <n v="1"/>
    <d v="2012-10-19T20:45:13"/>
    <d v="2012-12-18T20:45:00"/>
    <n v="12"/>
    <d v="2012-10-21T08:26:14"/>
    <n v="0"/>
    <n v="8.4333333333333336"/>
    <n v="8"/>
    <x v="13"/>
    <n v="8.3333333333333329E-2"/>
    <n v="0.56619444444444444"/>
    <b v="1"/>
  </r>
  <r>
    <n v="6662"/>
    <n v="4"/>
    <d v="2012-10-19T21:21:25"/>
    <d v="2012-12-18T21:21:00"/>
    <n v="12"/>
    <d v="2012-10-22T14:54:05"/>
    <n v="0"/>
    <n v="14.9"/>
    <n v="15"/>
    <x v="17"/>
    <n v="8.3333333333333329E-2"/>
    <n v="1.448055119047619"/>
    <b v="1"/>
  </r>
  <r>
    <n v="6663"/>
    <n v="1"/>
    <d v="2012-10-19T23:18:03"/>
    <d v="2012-12-18T23:18:00"/>
    <n v="8"/>
    <d v="2012-10-20T13:05:34"/>
    <n v="0"/>
    <n v="13.083333333333334"/>
    <n v="13"/>
    <x v="11"/>
    <n v="0.125"/>
    <n v="0.84929166666666667"/>
    <b v="1"/>
  </r>
  <r>
    <n v="6664"/>
    <n v="5"/>
    <d v="2012-10-20T05:34:55"/>
    <d v="2012-10-22T10:34:39"/>
    <n v="24"/>
    <s v=""/>
    <n v="0"/>
    <s v="not cancelled"/>
    <s v="not cancelled"/>
    <x v="3"/>
    <n v="4.1666666666666664E-2"/>
    <n v="0.2815833333333333"/>
    <b v="0"/>
  </r>
  <r>
    <n v="6665"/>
    <n v="1"/>
    <d v="2012-10-20T09:31:13"/>
    <d v="2012-10-24T17:31:00"/>
    <n v="8"/>
    <d v="2012-10-20T15:35:22"/>
    <n v="0"/>
    <n v="15.583333333333334"/>
    <n v="16"/>
    <x v="5"/>
    <n v="0.125"/>
    <n v="0.84929166666666667"/>
    <b v="1"/>
  </r>
  <r>
    <n v="6666"/>
    <n v="1"/>
    <d v="2012-10-20T09:05:52"/>
    <d v="2012-12-19T09:05:00"/>
    <n v="8"/>
    <d v="2012-10-21T09:53:49"/>
    <n v="0"/>
    <n v="9.8833333333333329"/>
    <n v="10"/>
    <x v="10"/>
    <n v="0.125"/>
    <n v="0.84929166666666667"/>
    <b v="1"/>
  </r>
  <r>
    <n v="6667"/>
    <n v="6"/>
    <d v="2012-10-20T11:29:17"/>
    <d v="2012-12-19T11:29:00"/>
    <n v="24"/>
    <d v="2012-10-27T11:54:03"/>
    <n v="0"/>
    <n v="11.9"/>
    <n v="12"/>
    <x v="8"/>
    <n v="4.1666666666666664E-2"/>
    <n v="0.35218749999999999"/>
    <b v="1"/>
  </r>
  <r>
    <n v="6668"/>
    <n v="7"/>
    <d v="2012-10-20T11:00:39"/>
    <d v="2012-10-22T20:00:14"/>
    <n v="24"/>
    <s v=""/>
    <n v="1"/>
    <s v="not cancelled"/>
    <s v="not cancelled"/>
    <x v="3"/>
    <n v="4.1666666666666664E-2"/>
    <n v="1.2958049999999997"/>
    <b v="0"/>
  </r>
  <r>
    <n v="6669"/>
    <n v="1"/>
    <d v="2012-10-20T11:44:00"/>
    <d v="2012-10-25T09:44:00"/>
    <n v="12"/>
    <d v="2012-10-21T11:10:50"/>
    <n v="0"/>
    <n v="11.166666666666666"/>
    <n v="11"/>
    <x v="14"/>
    <n v="8.3333333333333329E-2"/>
    <n v="0.56619444444444444"/>
    <b v="1"/>
  </r>
  <r>
    <n v="6670"/>
    <n v="5"/>
    <d v="2012-10-20T12:50:17"/>
    <d v="2012-12-19T12:50:00"/>
    <n v="24"/>
    <d v="2012-10-24T12:41:56"/>
    <n v="0"/>
    <n v="12.683333333333334"/>
    <n v="13"/>
    <x v="11"/>
    <n v="4.1666666666666664E-2"/>
    <n v="0.2815833333333333"/>
    <b v="1"/>
  </r>
  <r>
    <n v="6671"/>
    <n v="5"/>
    <d v="2012-10-20T13:36:10"/>
    <d v="2012-12-19T13:36:00"/>
    <n v="24"/>
    <d v="2012-10-24T10:10:48"/>
    <n v="0"/>
    <n v="10.166666666666666"/>
    <n v="10"/>
    <x v="10"/>
    <n v="4.1666666666666664E-2"/>
    <n v="0.2815833333333333"/>
    <b v="1"/>
  </r>
  <r>
    <n v="6672"/>
    <n v="1"/>
    <d v="2012-10-20T13:27:33"/>
    <d v="2012-12-19T13:27:00"/>
    <n v="8"/>
    <d v="2012-10-20T15:15:07"/>
    <n v="0"/>
    <n v="15.25"/>
    <n v="15"/>
    <x v="17"/>
    <n v="0.125"/>
    <n v="0.84929166666666667"/>
    <b v="1"/>
  </r>
  <r>
    <n v="6673"/>
    <n v="1"/>
    <d v="2012-10-20T15:36:29"/>
    <d v="2012-12-19T15:36:00"/>
    <n v="12"/>
    <d v="2012-10-21T12:16:55"/>
    <n v="0"/>
    <n v="12.266666666666667"/>
    <n v="12"/>
    <x v="8"/>
    <n v="8.3333333333333329E-2"/>
    <n v="0.56619444444444444"/>
    <b v="1"/>
  </r>
  <r>
    <n v="6674"/>
    <n v="4"/>
    <d v="2012-10-20T15:31:35"/>
    <d v="2012-12-19T15:31:00"/>
    <n v="12"/>
    <d v="2012-10-24T17:22:27"/>
    <n v="0"/>
    <n v="17.366666666666667"/>
    <n v="17"/>
    <x v="20"/>
    <n v="8.3333333333333329E-2"/>
    <n v="1.448055119047619"/>
    <b v="1"/>
  </r>
  <r>
    <n v="6675"/>
    <n v="7"/>
    <d v="2012-10-20T16:09:12"/>
    <d v="2012-12-19T16:09:00"/>
    <n v="24"/>
    <d v="2012-11-16T16:31:33"/>
    <n v="0"/>
    <n v="16.516666666666666"/>
    <n v="17"/>
    <x v="20"/>
    <n v="4.1666666666666664E-2"/>
    <n v="1.2958049999999997"/>
    <b v="1"/>
  </r>
  <r>
    <n v="6676"/>
    <n v="2"/>
    <d v="2012-10-20T18:38:30"/>
    <d v="2012-10-24T19:37:42"/>
    <n v="10"/>
    <s v=""/>
    <n v="0"/>
    <s v="not cancelled"/>
    <s v="not cancelled"/>
    <x v="3"/>
    <n v="0.1"/>
    <n v="0.84959999999999969"/>
    <b v="0"/>
  </r>
  <r>
    <n v="6677"/>
    <n v="6"/>
    <d v="2012-10-20T18:24:52"/>
    <d v="2012-12-19T18:24:00"/>
    <n v="24"/>
    <d v="2012-10-24T13:16:41"/>
    <n v="0"/>
    <n v="13.266666666666667"/>
    <n v="13"/>
    <x v="11"/>
    <n v="4.1666666666666664E-2"/>
    <n v="0.35218749999999999"/>
    <b v="1"/>
  </r>
  <r>
    <n v="6678"/>
    <n v="1"/>
    <d v="2012-10-20T19:41:23"/>
    <d v="2012-12-19T19:41:00"/>
    <n v="12"/>
    <d v="2012-10-21T17:37:46"/>
    <n v="0"/>
    <n v="17.616666666666667"/>
    <n v="18"/>
    <x v="1"/>
    <n v="8.3333333333333329E-2"/>
    <n v="0.56619444444444444"/>
    <b v="1"/>
  </r>
  <r>
    <n v="6679"/>
    <n v="7"/>
    <d v="2012-10-20T19:35:02"/>
    <d v="2012-12-19T19:35:00"/>
    <n v="24"/>
    <d v="2012-11-05T09:35:59"/>
    <n v="0"/>
    <n v="9.5833333333333339"/>
    <n v="10"/>
    <x v="10"/>
    <n v="4.1666666666666664E-2"/>
    <n v="1.2958049999999997"/>
    <b v="1"/>
  </r>
  <r>
    <n v="6680"/>
    <n v="6"/>
    <d v="2012-10-20T20:31:28"/>
    <d v="2012-12-19T20:31:00"/>
    <n v="24"/>
    <d v="2012-10-26T11:09:25"/>
    <n v="0"/>
    <n v="11.15"/>
    <n v="11"/>
    <x v="14"/>
    <n v="4.1666666666666664E-2"/>
    <n v="0.35218749999999999"/>
    <b v="1"/>
  </r>
  <r>
    <n v="6681"/>
    <n v="1"/>
    <d v="2012-10-21T01:00:36"/>
    <d v="2012-10-23T10:59:54"/>
    <n v="12"/>
    <s v=""/>
    <n v="0"/>
    <s v="not cancelled"/>
    <s v="not cancelled"/>
    <x v="3"/>
    <n v="8.3333333333333329E-2"/>
    <n v="0.56619444444444444"/>
    <b v="0"/>
  </r>
  <r>
    <n v="6682"/>
    <n v="7"/>
    <d v="2012-10-21T01:28:39"/>
    <d v="2012-12-20T01:28:00"/>
    <n v="24"/>
    <d v="2012-10-26T08:00:15"/>
    <n v="0"/>
    <n v="8"/>
    <n v="8"/>
    <x v="13"/>
    <n v="4.1666666666666664E-2"/>
    <n v="1.2958049999999997"/>
    <b v="1"/>
  </r>
  <r>
    <n v="6683"/>
    <n v="6"/>
    <d v="2012-10-21T03:28:06"/>
    <d v="2012-12-20T03:28:00"/>
    <n v="24"/>
    <d v="2012-11-03T11:21:27"/>
    <n v="0"/>
    <n v="11.35"/>
    <n v="11"/>
    <x v="14"/>
    <n v="4.1666666666666664E-2"/>
    <n v="0.35218749999999999"/>
    <b v="1"/>
  </r>
  <r>
    <n v="6684"/>
    <n v="3"/>
    <d v="2012-10-21T05:18:52"/>
    <d v="2012-12-20T05:18:00"/>
    <n v="24"/>
    <d v="2012-10-24T15:05:17"/>
    <n v="0"/>
    <n v="15.083333333333334"/>
    <n v="15"/>
    <x v="17"/>
    <n v="4.1666666666666664E-2"/>
    <n v="0.18133000000000002"/>
    <b v="1"/>
  </r>
  <r>
    <n v="6685"/>
    <n v="2"/>
    <d v="2012-10-21T06:53:20"/>
    <d v="2012-10-24T21:53:18"/>
    <n v="10"/>
    <s v=""/>
    <n v="0"/>
    <s v="not cancelled"/>
    <s v="not cancelled"/>
    <x v="3"/>
    <n v="0.1"/>
    <n v="0.84959999999999969"/>
    <b v="0"/>
  </r>
  <r>
    <n v="6686"/>
    <n v="8"/>
    <d v="2012-10-21T11:40:52"/>
    <d v="2012-12-20T11:40:00"/>
    <n v="3"/>
    <d v="2012-10-26T10:33:02"/>
    <n v="0"/>
    <n v="10.55"/>
    <n v="11"/>
    <x v="14"/>
    <n v="0.33333333333333331"/>
    <n v="0.29998222222222221"/>
    <b v="1"/>
  </r>
  <r>
    <n v="6687"/>
    <n v="5"/>
    <d v="2012-10-21T11:13:57"/>
    <d v="2012-10-25T10:13:00"/>
    <n v="24"/>
    <d v="2012-10-24T13:20:24"/>
    <n v="0"/>
    <n v="13.333333333333334"/>
    <n v="13"/>
    <x v="11"/>
    <n v="4.1666666666666664E-2"/>
    <n v="0.2815833333333333"/>
    <b v="1"/>
  </r>
  <r>
    <n v="6688"/>
    <n v="5"/>
    <d v="2012-10-21T11:44:46"/>
    <d v="2012-10-25T03:44:00"/>
    <n v="24"/>
    <s v=""/>
    <n v="0"/>
    <s v="not cancelled"/>
    <s v="not cancelled"/>
    <x v="3"/>
    <n v="4.1666666666666664E-2"/>
    <n v="0.2815833333333333"/>
    <b v="0"/>
  </r>
  <r>
    <n v="6689"/>
    <n v="1"/>
    <d v="2012-10-21T15:15:32"/>
    <d v="2012-12-20T15:15:00"/>
    <n v="12"/>
    <d v="2012-10-22T19:25:08"/>
    <n v="0"/>
    <n v="19.416666666666668"/>
    <n v="19"/>
    <x v="6"/>
    <n v="8.3333333333333329E-2"/>
    <n v="0.56619444444444444"/>
    <b v="1"/>
  </r>
  <r>
    <n v="6690"/>
    <n v="1"/>
    <d v="2012-10-21T18:14:11"/>
    <d v="2012-12-20T18:14:00"/>
    <n v="12"/>
    <d v="2012-10-22T15:02:31"/>
    <n v="0"/>
    <n v="15.033333333333333"/>
    <n v="15"/>
    <x v="17"/>
    <n v="8.3333333333333329E-2"/>
    <n v="0.56619444444444444"/>
    <b v="1"/>
  </r>
  <r>
    <n v="6691"/>
    <n v="1"/>
    <d v="2012-10-21T18:32:37"/>
    <d v="2012-12-20T18:32:00"/>
    <n v="12"/>
    <d v="2012-10-22T11:36:36"/>
    <n v="0"/>
    <n v="11.6"/>
    <n v="12"/>
    <x v="8"/>
    <n v="8.3333333333333329E-2"/>
    <n v="0.56619444444444444"/>
    <b v="1"/>
  </r>
  <r>
    <n v="6692"/>
    <n v="3"/>
    <d v="2012-10-21T21:26:42"/>
    <d v="2012-12-20T21:26:00"/>
    <n v="24"/>
    <d v="2012-10-23T23:19:31"/>
    <n v="0"/>
    <n v="23.316666666666666"/>
    <n v="23"/>
    <x v="0"/>
    <n v="4.1666666666666664E-2"/>
    <n v="0.18133000000000002"/>
    <b v="1"/>
  </r>
  <r>
    <n v="6693"/>
    <n v="3"/>
    <d v="2012-10-21T21:39:53"/>
    <d v="2012-12-20T21:39:00"/>
    <n v="24"/>
    <d v="2012-10-23T21:13:32"/>
    <n v="0"/>
    <n v="21.216666666666665"/>
    <n v="21"/>
    <x v="12"/>
    <n v="4.1666666666666664E-2"/>
    <n v="0.18133000000000002"/>
    <b v="1"/>
  </r>
  <r>
    <n v="6694"/>
    <n v="10"/>
    <d v="2012-10-21T22:12:23"/>
    <d v="2012-12-20T22:12:00"/>
    <n v="1"/>
    <d v="2012-10-28T13:08:47"/>
    <n v="4"/>
    <n v="13.133333333333333"/>
    <n v="13"/>
    <x v="11"/>
    <n v="1"/>
    <n v="2.5716000000000001"/>
    <b v="1"/>
  </r>
  <r>
    <n v="6695"/>
    <n v="6"/>
    <d v="2012-10-21T23:04:33"/>
    <d v="2012-10-24T15:04:00"/>
    <n v="24"/>
    <s v=""/>
    <n v="0"/>
    <s v="not cancelled"/>
    <s v="not cancelled"/>
    <x v="3"/>
    <n v="4.1666666666666664E-2"/>
    <n v="0.35218749999999999"/>
    <b v="0"/>
  </r>
  <r>
    <n v="6696"/>
    <n v="1"/>
    <d v="2012-10-22T00:22:33"/>
    <d v="2012-12-21T00:22:00"/>
    <n v="8"/>
    <d v="2012-10-22T09:26:22"/>
    <n v="0"/>
    <n v="9.4333333333333336"/>
    <n v="9"/>
    <x v="4"/>
    <n v="0.125"/>
    <n v="0.84929166666666667"/>
    <b v="1"/>
  </r>
  <r>
    <n v="6697"/>
    <n v="3"/>
    <d v="2012-10-22T02:47:11"/>
    <d v="2012-12-21T02:47:00"/>
    <n v="24"/>
    <d v="2012-10-24T07:40:25"/>
    <n v="0"/>
    <n v="7.666666666666667"/>
    <n v="8"/>
    <x v="13"/>
    <n v="4.1666666666666664E-2"/>
    <n v="0.18133000000000002"/>
    <b v="1"/>
  </r>
  <r>
    <n v="6698"/>
    <n v="3"/>
    <d v="2012-10-22T02:15:11"/>
    <d v="2012-10-25T17:15:02"/>
    <n v="24"/>
    <s v=""/>
    <n v="0"/>
    <s v="not cancelled"/>
    <s v="not cancelled"/>
    <x v="3"/>
    <n v="4.1666666666666664E-2"/>
    <n v="0.18133000000000002"/>
    <b v="0"/>
  </r>
  <r>
    <n v="6699"/>
    <n v="7"/>
    <d v="2012-10-22T08:17:28"/>
    <d v="2012-12-21T08:17:00"/>
    <n v="24"/>
    <d v="2012-10-31T10:29:49"/>
    <n v="0"/>
    <n v="10.483333333333333"/>
    <n v="10"/>
    <x v="10"/>
    <n v="4.1666666666666664E-2"/>
    <n v="1.2958049999999997"/>
    <b v="1"/>
  </r>
  <r>
    <n v="6700"/>
    <n v="9"/>
    <d v="2012-10-22T09:51:59"/>
    <d v="2012-12-21T09:51:00"/>
    <n v="5"/>
    <d v="2012-10-25T15:37:20"/>
    <n v="0"/>
    <n v="15.616666666666667"/>
    <n v="16"/>
    <x v="5"/>
    <n v="0.2"/>
    <n v="5.6740000000000004"/>
    <b v="1"/>
  </r>
  <r>
    <n v="6701"/>
    <n v="1"/>
    <d v="2012-10-22T09:46:36"/>
    <d v="2012-12-21T09:46:00"/>
    <n v="8"/>
    <d v="2012-10-23T08:09:37"/>
    <n v="0"/>
    <n v="8.15"/>
    <n v="8"/>
    <x v="13"/>
    <n v="0.125"/>
    <n v="0.84929166666666667"/>
    <b v="1"/>
  </r>
  <r>
    <n v="6702"/>
    <n v="1"/>
    <d v="2012-10-22T10:03:36"/>
    <d v="2012-10-25T04:03:00"/>
    <n v="8"/>
    <d v="2012-10-23T14:42:39"/>
    <n v="0"/>
    <n v="14.7"/>
    <n v="15"/>
    <x v="17"/>
    <n v="0.125"/>
    <n v="0.84929166666666667"/>
    <b v="1"/>
  </r>
  <r>
    <n v="6703"/>
    <n v="3"/>
    <d v="2012-10-22T10:30:20"/>
    <d v="2012-12-21T10:30:00"/>
    <n v="24"/>
    <d v="2012-10-24T11:52:26"/>
    <n v="0"/>
    <n v="11.866666666666667"/>
    <n v="12"/>
    <x v="8"/>
    <n v="4.1666666666666664E-2"/>
    <n v="0.18133000000000002"/>
    <b v="1"/>
  </r>
  <r>
    <n v="6704"/>
    <n v="6"/>
    <d v="2012-10-22T10:12:04"/>
    <d v="2012-12-21T10:12:00"/>
    <n v="24"/>
    <d v="2012-10-29T15:03:50"/>
    <n v="0"/>
    <n v="15.05"/>
    <n v="15"/>
    <x v="17"/>
    <n v="4.1666666666666664E-2"/>
    <n v="0.35218749999999999"/>
    <b v="1"/>
  </r>
  <r>
    <n v="6705"/>
    <n v="4"/>
    <d v="2012-10-22T11:43:10"/>
    <d v="2012-10-26T20:43:00"/>
    <n v="12"/>
    <d v="2012-10-25T11:42:40"/>
    <n v="0"/>
    <n v="11.7"/>
    <n v="12"/>
    <x v="8"/>
    <n v="8.3333333333333329E-2"/>
    <n v="1.448055119047619"/>
    <b v="1"/>
  </r>
  <r>
    <n v="6706"/>
    <n v="1"/>
    <d v="2012-10-22T12:19:53"/>
    <d v="2012-12-21T12:19:00"/>
    <n v="8"/>
    <d v="2012-10-22T16:19:13"/>
    <n v="0"/>
    <n v="16.316666666666666"/>
    <n v="16"/>
    <x v="5"/>
    <n v="0.125"/>
    <n v="0.84929166666666667"/>
    <b v="1"/>
  </r>
  <r>
    <n v="6707"/>
    <n v="1"/>
    <d v="2012-10-22T14:50:47"/>
    <d v="2012-12-21T14:50:00"/>
    <n v="8"/>
    <d v="2012-10-23T15:16:59"/>
    <n v="0"/>
    <n v="15.266666666666667"/>
    <n v="15"/>
    <x v="17"/>
    <n v="0.125"/>
    <n v="0.84929166666666667"/>
    <b v="1"/>
  </r>
  <r>
    <n v="6708"/>
    <n v="2"/>
    <d v="2012-10-22T14:27:35"/>
    <d v="2012-12-21T14:27:00"/>
    <n v="10"/>
    <d v="2012-10-23T19:40:31"/>
    <n v="0"/>
    <n v="19.666666666666668"/>
    <n v="20"/>
    <x v="15"/>
    <n v="0.1"/>
    <n v="0.84959999999999969"/>
    <b v="1"/>
  </r>
  <r>
    <n v="6709"/>
    <n v="2"/>
    <d v="2012-10-22T14:36:23"/>
    <d v="2012-12-21T14:36:00"/>
    <n v="10"/>
    <d v="2012-10-24T09:45:11"/>
    <n v="0"/>
    <n v="9.75"/>
    <n v="10"/>
    <x v="10"/>
    <n v="0.1"/>
    <n v="0.84959999999999969"/>
    <b v="1"/>
  </r>
  <r>
    <n v="6710"/>
    <n v="3"/>
    <d v="2012-10-22T17:44:27"/>
    <d v="2012-10-27T01:44:00"/>
    <n v="24"/>
    <d v="2012-10-25T17:04:52"/>
    <n v="0"/>
    <n v="17.066666666666666"/>
    <n v="17"/>
    <x v="20"/>
    <n v="4.1666666666666664E-2"/>
    <n v="0.18133000000000002"/>
    <b v="1"/>
  </r>
  <r>
    <n v="6711"/>
    <n v="3"/>
    <d v="2012-10-22T17:25:43"/>
    <d v="2012-12-21T17:25:00"/>
    <n v="24"/>
    <d v="2012-10-25T13:33:07"/>
    <n v="0"/>
    <n v="13.55"/>
    <n v="14"/>
    <x v="7"/>
    <n v="4.1666666666666664E-2"/>
    <n v="0.18133000000000002"/>
    <b v="1"/>
  </r>
  <r>
    <n v="6712"/>
    <n v="6"/>
    <d v="2012-10-22T18:55:05"/>
    <d v="2012-12-21T18:55:00"/>
    <n v="24"/>
    <d v="2012-10-27T02:01:25"/>
    <n v="0"/>
    <n v="2.0166666666666666"/>
    <n v="2"/>
    <x v="16"/>
    <n v="4.1666666666666664E-2"/>
    <n v="0.35218749999999999"/>
    <b v="1"/>
  </r>
  <r>
    <n v="6713"/>
    <n v="4"/>
    <d v="2012-10-22T18:44:23"/>
    <d v="2012-12-21T18:44:00"/>
    <n v="12"/>
    <d v="2012-10-24T10:08:27"/>
    <n v="0"/>
    <n v="10.133333333333333"/>
    <n v="10"/>
    <x v="10"/>
    <n v="8.3333333333333329E-2"/>
    <n v="1.448055119047619"/>
    <b v="1"/>
  </r>
  <r>
    <n v="6714"/>
    <n v="1"/>
    <d v="2012-10-22T20:23:30"/>
    <d v="2012-12-21T20:23:00"/>
    <n v="12"/>
    <d v="2012-10-24T11:04:15"/>
    <n v="0"/>
    <n v="11.066666666666666"/>
    <n v="11"/>
    <x v="14"/>
    <n v="8.3333333333333329E-2"/>
    <n v="0.56619444444444444"/>
    <b v="1"/>
  </r>
  <r>
    <n v="6715"/>
    <n v="1"/>
    <d v="2012-10-22T21:57:04"/>
    <d v="2012-12-21T21:57:00"/>
    <n v="8"/>
    <d v="2012-10-23T14:56:00"/>
    <n v="0"/>
    <n v="14.933333333333334"/>
    <n v="15"/>
    <x v="17"/>
    <n v="0.125"/>
    <n v="0.84929166666666667"/>
    <b v="1"/>
  </r>
  <r>
    <n v="6716"/>
    <n v="5"/>
    <d v="2012-10-22T22:26:31"/>
    <d v="2012-12-21T22:26:00"/>
    <n v="24"/>
    <d v="2012-10-24T08:04:11"/>
    <n v="0"/>
    <n v="8.0666666666666664"/>
    <n v="8"/>
    <x v="13"/>
    <n v="4.1666666666666664E-2"/>
    <n v="0.2815833333333333"/>
    <b v="1"/>
  </r>
  <r>
    <n v="6717"/>
    <n v="6"/>
    <d v="2012-10-22T23:10:14"/>
    <d v="2012-12-21T23:10:00"/>
    <n v="24"/>
    <d v="2012-10-28T08:53:32"/>
    <n v="0"/>
    <n v="8.8833333333333329"/>
    <n v="9"/>
    <x v="4"/>
    <n v="4.1666666666666664E-2"/>
    <n v="0.35218749999999999"/>
    <b v="1"/>
  </r>
  <r>
    <n v="6718"/>
    <n v="1"/>
    <d v="2012-10-23T01:31:22"/>
    <d v="2012-12-22T01:31:00"/>
    <n v="8"/>
    <d v="2012-10-23T15:21:43"/>
    <n v="0"/>
    <n v="15.35"/>
    <n v="15"/>
    <x v="17"/>
    <n v="0.125"/>
    <n v="0.84929166666666667"/>
    <b v="1"/>
  </r>
  <r>
    <n v="6719"/>
    <n v="1"/>
    <d v="2012-10-23T04:53:24"/>
    <d v="2012-12-22T04:53:00"/>
    <n v="8"/>
    <d v="2012-10-24T10:33:12"/>
    <n v="0"/>
    <n v="10.55"/>
    <n v="11"/>
    <x v="14"/>
    <n v="0.125"/>
    <n v="0.84929166666666667"/>
    <b v="1"/>
  </r>
  <r>
    <n v="6720"/>
    <n v="5"/>
    <d v="2012-10-23T05:18:20"/>
    <d v="2012-12-22T05:18:00"/>
    <n v="24"/>
    <d v="2012-10-30T15:09:35"/>
    <n v="0"/>
    <n v="15.15"/>
    <n v="15"/>
    <x v="17"/>
    <n v="4.1666666666666664E-2"/>
    <n v="0.2815833333333333"/>
    <b v="1"/>
  </r>
  <r>
    <n v="6721"/>
    <n v="3"/>
    <d v="2012-10-23T09:36:43"/>
    <d v="2012-12-22T09:36:00"/>
    <n v="24"/>
    <d v="2012-10-24T15:53:19"/>
    <n v="0"/>
    <n v="15.883333333333333"/>
    <n v="16"/>
    <x v="5"/>
    <n v="4.1666666666666664E-2"/>
    <n v="0.18133000000000002"/>
    <b v="1"/>
  </r>
  <r>
    <n v="6722"/>
    <n v="1"/>
    <d v="2012-10-23T11:26:50"/>
    <d v="2012-10-27T08:26:00"/>
    <n v="8"/>
    <d v="2012-10-24T10:16:51"/>
    <n v="0"/>
    <n v="10.266666666666667"/>
    <n v="10"/>
    <x v="10"/>
    <n v="0.125"/>
    <n v="0.84929166666666667"/>
    <b v="1"/>
  </r>
  <r>
    <n v="6723"/>
    <n v="1"/>
    <d v="2012-10-23T11:16:43"/>
    <d v="2012-12-22T11:16:00"/>
    <n v="12"/>
    <d v="2012-10-24T13:01:00"/>
    <n v="0"/>
    <n v="13.016666666666667"/>
    <n v="13"/>
    <x v="11"/>
    <n v="8.3333333333333329E-2"/>
    <n v="0.56619444444444444"/>
    <b v="1"/>
  </r>
  <r>
    <n v="6724"/>
    <n v="7"/>
    <d v="2012-10-23T11:15:46"/>
    <d v="2012-12-22T11:15:00"/>
    <n v="24"/>
    <d v="2012-11-05T10:44:22"/>
    <n v="0"/>
    <n v="10.733333333333333"/>
    <n v="11"/>
    <x v="14"/>
    <n v="4.1666666666666664E-2"/>
    <n v="1.2958049999999997"/>
    <b v="1"/>
  </r>
  <r>
    <n v="6725"/>
    <n v="1"/>
    <d v="2012-10-23T12:49:22"/>
    <d v="2012-12-22T12:49:00"/>
    <n v="8"/>
    <d v="2012-10-23T16:54:18"/>
    <n v="0"/>
    <n v="16.899999999999999"/>
    <n v="17"/>
    <x v="20"/>
    <n v="0.125"/>
    <n v="0.84929166666666667"/>
    <b v="1"/>
  </r>
  <r>
    <n v="6726"/>
    <n v="1"/>
    <d v="2012-10-23T13:05:29"/>
    <d v="2012-12-22T13:05:00"/>
    <n v="8"/>
    <d v="2012-10-24T11:36:32"/>
    <n v="0"/>
    <n v="11.6"/>
    <n v="12"/>
    <x v="8"/>
    <n v="0.125"/>
    <n v="0.84929166666666667"/>
    <b v="1"/>
  </r>
  <r>
    <n v="6727"/>
    <n v="2"/>
    <d v="2012-10-23T16:19:10"/>
    <d v="2012-12-22T16:19:00"/>
    <n v="10"/>
    <d v="2012-10-25T08:48:58"/>
    <n v="0"/>
    <n v="8.8000000000000007"/>
    <n v="9"/>
    <x v="4"/>
    <n v="0.1"/>
    <n v="0.84959999999999969"/>
    <b v="1"/>
  </r>
  <r>
    <n v="6728"/>
    <n v="7"/>
    <d v="2012-10-23T17:43:20"/>
    <d v="2012-12-22T17:43:00"/>
    <n v="24"/>
    <d v="2012-11-02T16:19:32"/>
    <n v="0"/>
    <n v="16.316666666666666"/>
    <n v="16"/>
    <x v="5"/>
    <n v="4.1666666666666664E-2"/>
    <n v="1.2958049999999997"/>
    <b v="1"/>
  </r>
  <r>
    <n v="6729"/>
    <n v="2"/>
    <d v="2012-10-23T17:10:22"/>
    <d v="2012-12-22T17:10:00"/>
    <n v="10"/>
    <d v="2012-10-24T18:05:59"/>
    <n v="0"/>
    <n v="18.083333333333332"/>
    <n v="18"/>
    <x v="1"/>
    <n v="0.1"/>
    <n v="0.84959999999999969"/>
    <b v="1"/>
  </r>
  <r>
    <n v="6730"/>
    <n v="2"/>
    <d v="2012-10-23T19:08:30"/>
    <d v="2012-12-22T19:08:00"/>
    <n v="10"/>
    <d v="2012-10-25T13:51:14"/>
    <n v="0"/>
    <n v="13.85"/>
    <n v="14"/>
    <x v="7"/>
    <n v="0.1"/>
    <n v="0.84959999999999969"/>
    <b v="1"/>
  </r>
  <r>
    <n v="6731"/>
    <n v="7"/>
    <d v="2012-10-23T21:42:01"/>
    <d v="2012-12-22T21:42:00"/>
    <n v="24"/>
    <d v="2012-11-08T23:57:39"/>
    <n v="0"/>
    <n v="23.95"/>
    <n v="24"/>
    <x v="2"/>
    <n v="4.1666666666666664E-2"/>
    <n v="1.2958049999999997"/>
    <b v="1"/>
  </r>
  <r>
    <n v="6732"/>
    <n v="10"/>
    <d v="2012-10-23T22:50:45"/>
    <d v="2012-10-27T13:50:23"/>
    <n v="1"/>
    <s v=""/>
    <n v="3"/>
    <s v="not cancelled"/>
    <s v="not cancelled"/>
    <x v="3"/>
    <n v="1"/>
    <n v="2.5716000000000001"/>
    <b v="0"/>
  </r>
  <r>
    <n v="6733"/>
    <n v="7"/>
    <d v="2012-10-24T01:07:24"/>
    <d v="2012-12-23T01:07:00"/>
    <n v="24"/>
    <d v="2012-11-02T12:36:32"/>
    <n v="1"/>
    <n v="12.6"/>
    <n v="13"/>
    <x v="11"/>
    <n v="4.1666666666666664E-2"/>
    <n v="1.2958049999999997"/>
    <b v="1"/>
  </r>
  <r>
    <n v="6734"/>
    <n v="7"/>
    <d v="2012-10-24T01:29:43"/>
    <d v="2012-12-23T01:29:00"/>
    <n v="24"/>
    <d v="2012-10-27T06:41:36"/>
    <n v="0"/>
    <n v="6.6833333333333336"/>
    <n v="7"/>
    <x v="18"/>
    <n v="4.1666666666666664E-2"/>
    <n v="1.2958049999999997"/>
    <b v="1"/>
  </r>
  <r>
    <n v="6735"/>
    <n v="2"/>
    <d v="2012-10-24T08:50:27"/>
    <d v="2012-10-27T00:50:00"/>
    <n v="10"/>
    <s v=""/>
    <n v="0"/>
    <s v="not cancelled"/>
    <s v="not cancelled"/>
    <x v="3"/>
    <n v="0.1"/>
    <n v="0.84959999999999969"/>
    <b v="0"/>
  </r>
  <r>
    <n v="6736"/>
    <n v="6"/>
    <d v="2012-10-24T08:07:39"/>
    <d v="2012-12-23T08:07:00"/>
    <n v="24"/>
    <d v="2012-10-28T09:48:56"/>
    <n v="0"/>
    <n v="9.8000000000000007"/>
    <n v="10"/>
    <x v="10"/>
    <n v="4.1666666666666664E-2"/>
    <n v="0.35218749999999999"/>
    <b v="1"/>
  </r>
  <r>
    <n v="6737"/>
    <n v="2"/>
    <d v="2012-10-24T08:29:13"/>
    <d v="2012-12-23T08:29:00"/>
    <n v="10"/>
    <d v="2012-10-25T17:27:52"/>
    <n v="0"/>
    <n v="17.45"/>
    <n v="17"/>
    <x v="20"/>
    <n v="0.1"/>
    <n v="0.84959999999999969"/>
    <b v="1"/>
  </r>
  <r>
    <n v="6738"/>
    <n v="9"/>
    <d v="2012-10-24T09:18:12"/>
    <d v="2012-12-23T09:18:00"/>
    <n v="5"/>
    <d v="2012-10-26T21:39:19"/>
    <n v="0"/>
    <n v="21.65"/>
    <n v="22"/>
    <x v="9"/>
    <n v="0.2"/>
    <n v="5.6740000000000004"/>
    <b v="1"/>
  </r>
  <r>
    <n v="6739"/>
    <n v="11"/>
    <d v="2012-10-24T10:14:52"/>
    <d v="2012-12-23T10:14:00"/>
    <n v="1"/>
    <d v="2012-10-31T12:50:02"/>
    <n v="3"/>
    <n v="12.833333333333334"/>
    <n v="13"/>
    <x v="11"/>
    <n v="1"/>
    <n v="1"/>
    <b v="1"/>
  </r>
  <r>
    <n v="6740"/>
    <n v="8"/>
    <d v="2012-10-24T11:52:14"/>
    <d v="2012-12-23T11:52:00"/>
    <n v="3"/>
    <d v="2012-10-31T10:49:08"/>
    <n v="3"/>
    <n v="10.816666666666666"/>
    <n v="11"/>
    <x v="14"/>
    <n v="0.33333333333333331"/>
    <n v="0.29998222222222221"/>
    <b v="1"/>
  </r>
  <r>
    <n v="6741"/>
    <n v="5"/>
    <d v="2012-10-24T12:46:45"/>
    <d v="2012-10-28T00:46:00"/>
    <n v="24"/>
    <s v=""/>
    <n v="0"/>
    <s v="not cancelled"/>
    <s v="not cancelled"/>
    <x v="3"/>
    <n v="4.1666666666666664E-2"/>
    <n v="0.2815833333333333"/>
    <b v="0"/>
  </r>
  <r>
    <n v="6742"/>
    <n v="5"/>
    <d v="2012-10-24T12:04:45"/>
    <d v="2012-12-23T12:04:00"/>
    <n v="24"/>
    <d v="2012-10-28T12:45:24"/>
    <n v="0"/>
    <n v="12.75"/>
    <n v="13"/>
    <x v="11"/>
    <n v="4.1666666666666664E-2"/>
    <n v="0.2815833333333333"/>
    <b v="1"/>
  </r>
  <r>
    <n v="6743"/>
    <n v="1"/>
    <d v="2012-10-24T14:15:26"/>
    <d v="2012-12-23T14:15:00"/>
    <n v="8"/>
    <d v="2012-10-25T08:03:51"/>
    <n v="0"/>
    <n v="8.0500000000000007"/>
    <n v="8"/>
    <x v="13"/>
    <n v="0.125"/>
    <n v="0.84929166666666667"/>
    <b v="1"/>
  </r>
  <r>
    <n v="6744"/>
    <n v="3"/>
    <d v="2012-10-24T14:46:28"/>
    <d v="2012-12-23T14:46:00"/>
    <n v="24"/>
    <d v="2012-10-27T09:15:39"/>
    <n v="0"/>
    <n v="9.25"/>
    <n v="9"/>
    <x v="4"/>
    <n v="4.1666666666666664E-2"/>
    <n v="0.18133000000000002"/>
    <b v="1"/>
  </r>
  <r>
    <n v="6745"/>
    <n v="3"/>
    <d v="2012-10-24T14:15:18"/>
    <d v="2012-12-23T14:15:00"/>
    <n v="24"/>
    <d v="2012-10-27T16:41:38"/>
    <n v="0"/>
    <n v="16.683333333333334"/>
    <n v="17"/>
    <x v="20"/>
    <n v="4.1666666666666664E-2"/>
    <n v="0.18133000000000002"/>
    <b v="1"/>
  </r>
  <r>
    <n v="6746"/>
    <n v="1"/>
    <d v="2012-10-24T15:53:49"/>
    <d v="2012-12-23T15:53:00"/>
    <n v="12"/>
    <d v="2012-10-25T09:21:29"/>
    <n v="0"/>
    <n v="9.35"/>
    <n v="9"/>
    <x v="4"/>
    <n v="8.3333333333333329E-2"/>
    <n v="0.56619444444444444"/>
    <b v="1"/>
  </r>
  <r>
    <n v="6747"/>
    <n v="4"/>
    <d v="2012-10-24T15:11:15"/>
    <d v="2012-12-23T15:11:00"/>
    <n v="12"/>
    <d v="2012-10-28T00:16:43"/>
    <n v="0"/>
    <n v="0.26666666666666666"/>
    <n v="0"/>
    <x v="2"/>
    <n v="8.3333333333333329E-2"/>
    <n v="1.448055119047619"/>
    <b v="1"/>
  </r>
  <r>
    <n v="6748"/>
    <n v="6"/>
    <d v="2012-10-24T15:46:55"/>
    <d v="2012-12-23T15:46:00"/>
    <n v="24"/>
    <d v="2012-11-04T20:34:55"/>
    <n v="0"/>
    <n v="20.566666666666666"/>
    <n v="21"/>
    <x v="12"/>
    <n v="4.1666666666666664E-2"/>
    <n v="0.35218749999999999"/>
    <b v="1"/>
  </r>
  <r>
    <n v="6749"/>
    <n v="1"/>
    <d v="2012-10-24T16:27:19"/>
    <d v="2012-12-23T16:27:00"/>
    <n v="8"/>
    <d v="2012-10-25T09:45:11"/>
    <n v="0"/>
    <n v="9.75"/>
    <n v="10"/>
    <x v="10"/>
    <n v="0.125"/>
    <n v="0.84929166666666667"/>
    <b v="1"/>
  </r>
  <r>
    <n v="6750"/>
    <n v="5"/>
    <d v="2012-10-24T16:26:18"/>
    <d v="2012-12-23T16:26:00"/>
    <n v="24"/>
    <d v="2012-10-28T13:23:28"/>
    <n v="0"/>
    <n v="13.383333333333333"/>
    <n v="13"/>
    <x v="11"/>
    <n v="4.1666666666666664E-2"/>
    <n v="0.2815833333333333"/>
    <b v="1"/>
  </r>
  <r>
    <n v="6751"/>
    <n v="1"/>
    <d v="2012-10-24T17:51:13"/>
    <d v="2012-12-23T17:51:00"/>
    <n v="8"/>
    <d v="2012-10-24T21:57:09"/>
    <n v="0"/>
    <n v="21.95"/>
    <n v="22"/>
    <x v="9"/>
    <n v="0.125"/>
    <n v="0.84929166666666667"/>
    <b v="1"/>
  </r>
  <r>
    <n v="6752"/>
    <n v="1"/>
    <d v="2012-10-24T18:42:11"/>
    <d v="2012-10-27T10:42:08"/>
    <n v="12"/>
    <s v=""/>
    <n v="0"/>
    <s v="not cancelled"/>
    <s v="not cancelled"/>
    <x v="3"/>
    <n v="8.3333333333333329E-2"/>
    <n v="0.56619444444444444"/>
    <b v="0"/>
  </r>
  <r>
    <n v="6753"/>
    <n v="4"/>
    <d v="2012-10-24T21:50:08"/>
    <d v="2012-12-23T21:50:00"/>
    <n v="12"/>
    <d v="2012-10-27T08:16:58"/>
    <n v="0"/>
    <n v="8.2666666666666675"/>
    <n v="8"/>
    <x v="13"/>
    <n v="8.3333333333333329E-2"/>
    <n v="1.448055119047619"/>
    <b v="1"/>
  </r>
  <r>
    <n v="6754"/>
    <n v="11"/>
    <d v="2012-10-25T06:09:07"/>
    <d v="2012-12-24T06:09:00"/>
    <n v="1"/>
    <d v="2012-11-01T09:00:49"/>
    <n v="3"/>
    <n v="9"/>
    <n v="9"/>
    <x v="4"/>
    <n v="1"/>
    <n v="1"/>
    <b v="1"/>
  </r>
  <r>
    <n v="6755"/>
    <n v="11"/>
    <d v="2012-10-25T08:03:41"/>
    <d v="2012-12-24T08:03:00"/>
    <n v="1"/>
    <d v="2012-11-01T08:39:40"/>
    <n v="1"/>
    <n v="8.65"/>
    <n v="9"/>
    <x v="4"/>
    <n v="1"/>
    <n v="1"/>
    <b v="1"/>
  </r>
  <r>
    <n v="6756"/>
    <n v="4"/>
    <d v="2012-10-25T08:15:25"/>
    <d v="2012-12-24T08:15:00"/>
    <n v="12"/>
    <d v="2012-10-27T18:15:35"/>
    <n v="0"/>
    <n v="18.25"/>
    <n v="18"/>
    <x v="1"/>
    <n v="8.3333333333333329E-2"/>
    <n v="1.448055119047619"/>
    <b v="1"/>
  </r>
  <r>
    <n v="6757"/>
    <n v="11"/>
    <d v="2012-10-25T08:55:04"/>
    <d v="2012-12-24T08:55:00"/>
    <n v="1"/>
    <d v="2012-11-01T11:42:36"/>
    <n v="4"/>
    <n v="11.7"/>
    <n v="12"/>
    <x v="8"/>
    <n v="1"/>
    <n v="1"/>
    <b v="1"/>
  </r>
  <r>
    <n v="6758"/>
    <n v="3"/>
    <d v="2012-10-25T08:36:36"/>
    <d v="2012-12-24T08:36:00"/>
    <n v="24"/>
    <d v="2012-10-27T17:03:48"/>
    <n v="0"/>
    <n v="17.05"/>
    <n v="17"/>
    <x v="20"/>
    <n v="4.1666666666666664E-2"/>
    <n v="0.18133000000000002"/>
    <b v="1"/>
  </r>
  <r>
    <n v="6759"/>
    <n v="1"/>
    <d v="2012-10-25T09:19:37"/>
    <d v="2012-12-24T09:19:00"/>
    <n v="8"/>
    <d v="2012-10-26T15:36:05"/>
    <n v="0"/>
    <n v="15.6"/>
    <n v="16"/>
    <x v="5"/>
    <n v="0.125"/>
    <n v="0.84929166666666667"/>
    <b v="1"/>
  </r>
  <r>
    <n v="6760"/>
    <n v="3"/>
    <d v="2012-10-25T11:56:38"/>
    <d v="2012-10-29T23:55:44"/>
    <n v="24"/>
    <s v=""/>
    <n v="0"/>
    <s v="not cancelled"/>
    <s v="not cancelled"/>
    <x v="3"/>
    <n v="4.1666666666666664E-2"/>
    <n v="0.18133000000000002"/>
    <b v="0"/>
  </r>
  <r>
    <n v="6761"/>
    <n v="2"/>
    <d v="2012-10-25T11:01:37"/>
    <d v="2012-12-24T11:01:00"/>
    <n v="10"/>
    <d v="2012-10-26T10:22:42"/>
    <n v="0"/>
    <n v="10.366666666666667"/>
    <n v="10"/>
    <x v="10"/>
    <n v="0.1"/>
    <n v="0.84959999999999969"/>
    <b v="1"/>
  </r>
  <r>
    <n v="6762"/>
    <n v="2"/>
    <d v="2012-10-25T11:02:18"/>
    <d v="2012-12-24T11:02:00"/>
    <n v="10"/>
    <d v="2012-10-26T11:10:24"/>
    <n v="0"/>
    <n v="11.166666666666666"/>
    <n v="11"/>
    <x v="14"/>
    <n v="0.1"/>
    <n v="0.84959999999999969"/>
    <b v="1"/>
  </r>
  <r>
    <n v="6763"/>
    <n v="7"/>
    <d v="2012-10-25T11:47:20"/>
    <d v="2012-12-24T11:47:00"/>
    <n v="24"/>
    <d v="2012-11-10T13:39:21"/>
    <n v="0"/>
    <n v="13.65"/>
    <n v="14"/>
    <x v="7"/>
    <n v="4.1666666666666664E-2"/>
    <n v="1.2958049999999997"/>
    <b v="1"/>
  </r>
  <r>
    <n v="6764"/>
    <n v="3"/>
    <d v="2012-10-25T11:09:14"/>
    <d v="2012-12-24T11:09:00"/>
    <n v="24"/>
    <d v="2012-10-28T20:09:16"/>
    <n v="0"/>
    <n v="20.149999999999999"/>
    <n v="20"/>
    <x v="15"/>
    <n v="4.1666666666666664E-2"/>
    <n v="0.18133000000000002"/>
    <b v="1"/>
  </r>
  <r>
    <n v="6765"/>
    <n v="1"/>
    <d v="2012-10-25T11:52:36"/>
    <d v="2012-12-24T11:52:00"/>
    <n v="8"/>
    <d v="2012-10-26T10:08:06"/>
    <n v="0"/>
    <n v="10.133333333333333"/>
    <n v="10"/>
    <x v="10"/>
    <n v="0.125"/>
    <n v="0.84929166666666667"/>
    <b v="1"/>
  </r>
  <r>
    <n v="6766"/>
    <n v="4"/>
    <d v="2012-10-25T12:54:23"/>
    <d v="2012-10-30T00:53:29"/>
    <n v="12"/>
    <s v=""/>
    <n v="0"/>
    <s v="not cancelled"/>
    <s v="not cancelled"/>
    <x v="3"/>
    <n v="8.3333333333333329E-2"/>
    <n v="1.448055119047619"/>
    <b v="0"/>
  </r>
  <r>
    <n v="6767"/>
    <n v="1"/>
    <d v="2012-10-25T12:22:47"/>
    <d v="2012-12-24T12:22:00"/>
    <n v="12"/>
    <d v="2012-10-26T12:04:53"/>
    <n v="0"/>
    <n v="12.066666666666666"/>
    <n v="12"/>
    <x v="8"/>
    <n v="8.3333333333333329E-2"/>
    <n v="0.56619444444444444"/>
    <b v="1"/>
  </r>
  <r>
    <n v="6768"/>
    <n v="1"/>
    <d v="2012-10-25T12:48:18"/>
    <d v="2012-12-24T12:48:00"/>
    <n v="12"/>
    <d v="2012-10-26T21:25:34"/>
    <n v="0"/>
    <n v="21.416666666666668"/>
    <n v="21"/>
    <x v="12"/>
    <n v="8.3333333333333329E-2"/>
    <n v="0.56619444444444444"/>
    <b v="1"/>
  </r>
  <r>
    <n v="6769"/>
    <n v="2"/>
    <d v="2012-10-25T12:42:27"/>
    <d v="2012-12-24T12:42:00"/>
    <n v="10"/>
    <d v="2012-10-26T11:55:31"/>
    <n v="0"/>
    <n v="11.916666666666666"/>
    <n v="12"/>
    <x v="8"/>
    <n v="0.1"/>
    <n v="0.84959999999999969"/>
    <b v="1"/>
  </r>
  <r>
    <n v="6770"/>
    <n v="3"/>
    <d v="2012-10-25T15:17:36"/>
    <d v="2012-10-29T19:16:47"/>
    <n v="24"/>
    <s v=""/>
    <n v="0"/>
    <s v="not cancelled"/>
    <s v="not cancelled"/>
    <x v="3"/>
    <n v="4.1666666666666664E-2"/>
    <n v="0.18133000000000002"/>
    <b v="0"/>
  </r>
  <r>
    <n v="6771"/>
    <n v="1"/>
    <d v="2012-10-25T17:01:59"/>
    <d v="2012-12-24T17:01:00"/>
    <n v="12"/>
    <d v="2012-10-26T15:18:13"/>
    <n v="0"/>
    <n v="15.3"/>
    <n v="15"/>
    <x v="17"/>
    <n v="8.3333333333333329E-2"/>
    <n v="0.56619444444444444"/>
    <b v="1"/>
  </r>
  <r>
    <n v="6772"/>
    <n v="1"/>
    <d v="2012-10-25T17:34:59"/>
    <d v="2012-12-24T17:34:00"/>
    <n v="12"/>
    <d v="2012-10-26T10:46:44"/>
    <n v="0"/>
    <n v="10.766666666666667"/>
    <n v="11"/>
    <x v="14"/>
    <n v="8.3333333333333329E-2"/>
    <n v="0.56619444444444444"/>
    <b v="1"/>
  </r>
  <r>
    <n v="6773"/>
    <n v="7"/>
    <d v="2012-10-25T18:49:11"/>
    <d v="2012-10-28T18:48:26"/>
    <n v="24"/>
    <s v=""/>
    <n v="0"/>
    <s v="not cancelled"/>
    <s v="not cancelled"/>
    <x v="3"/>
    <n v="4.1666666666666664E-2"/>
    <n v="1.2958049999999997"/>
    <b v="0"/>
  </r>
  <r>
    <n v="6774"/>
    <n v="5"/>
    <d v="2012-10-25T18:36:07"/>
    <d v="2012-10-27T19:35:34"/>
    <n v="24"/>
    <s v=""/>
    <n v="0"/>
    <s v="not cancelled"/>
    <s v="not cancelled"/>
    <x v="3"/>
    <n v="4.1666666666666664E-2"/>
    <n v="0.2815833333333333"/>
    <b v="0"/>
  </r>
  <r>
    <n v="6775"/>
    <n v="2"/>
    <d v="2012-10-25T19:36:39"/>
    <d v="2012-10-30T10:36:05"/>
    <n v="10"/>
    <s v=""/>
    <n v="0"/>
    <s v="not cancelled"/>
    <s v="not cancelled"/>
    <x v="3"/>
    <n v="0.1"/>
    <n v="0.84959999999999969"/>
    <b v="0"/>
  </r>
  <r>
    <n v="6776"/>
    <n v="1"/>
    <d v="2012-10-25T20:47:07"/>
    <d v="2012-12-24T20:47:00"/>
    <n v="8"/>
    <d v="2012-10-26T06:53:26"/>
    <n v="0"/>
    <n v="6.8833333333333329"/>
    <n v="7"/>
    <x v="18"/>
    <n v="0.125"/>
    <n v="0.84929166666666667"/>
    <b v="1"/>
  </r>
  <r>
    <n v="6777"/>
    <n v="4"/>
    <d v="2012-10-25T21:45:51"/>
    <d v="2012-10-30T03:45:33"/>
    <n v="12"/>
    <s v=""/>
    <n v="0"/>
    <s v="not cancelled"/>
    <s v="not cancelled"/>
    <x v="3"/>
    <n v="8.3333333333333329E-2"/>
    <n v="1.448055119047619"/>
    <b v="0"/>
  </r>
  <r>
    <n v="6778"/>
    <n v="1"/>
    <d v="2012-10-26T01:39:03"/>
    <d v="2012-12-25T01:39:00"/>
    <n v="8"/>
    <d v="2012-10-26T15:03:33"/>
    <n v="0"/>
    <n v="15.05"/>
    <n v="15"/>
    <x v="17"/>
    <n v="0.125"/>
    <n v="0.84929166666666667"/>
    <b v="1"/>
  </r>
  <r>
    <n v="6779"/>
    <n v="7"/>
    <d v="2012-10-26T02:08:53"/>
    <d v="2012-12-25T02:08:00"/>
    <n v="24"/>
    <d v="2012-11-15T09:08:54"/>
    <n v="1"/>
    <n v="9.1333333333333329"/>
    <n v="9"/>
    <x v="4"/>
    <n v="4.1666666666666664E-2"/>
    <n v="1.2958049999999997"/>
    <b v="1"/>
  </r>
  <r>
    <n v="6780"/>
    <n v="6"/>
    <d v="2012-10-26T04:31:22"/>
    <d v="2012-12-25T04:31:00"/>
    <n v="24"/>
    <d v="2012-10-28T12:38:57"/>
    <n v="0"/>
    <n v="12.633333333333333"/>
    <n v="13"/>
    <x v="11"/>
    <n v="4.1666666666666664E-2"/>
    <n v="0.35218749999999999"/>
    <b v="1"/>
  </r>
  <r>
    <n v="6781"/>
    <n v="3"/>
    <d v="2012-10-26T05:26:36"/>
    <d v="2012-12-25T05:26:00"/>
    <n v="24"/>
    <d v="2012-10-29T10:56:33"/>
    <n v="0"/>
    <n v="10.933333333333334"/>
    <n v="11"/>
    <x v="14"/>
    <n v="4.1666666666666664E-2"/>
    <n v="0.18133000000000002"/>
    <b v="1"/>
  </r>
  <r>
    <n v="6782"/>
    <n v="4"/>
    <d v="2012-10-26T09:55:37"/>
    <d v="2012-12-25T09:55:00"/>
    <n v="12"/>
    <d v="2012-10-27T12:39:07"/>
    <n v="0"/>
    <n v="12.65"/>
    <n v="13"/>
    <x v="11"/>
    <n v="8.3333333333333329E-2"/>
    <n v="1.448055119047619"/>
    <b v="1"/>
  </r>
  <r>
    <n v="6783"/>
    <n v="4"/>
    <d v="2012-10-26T10:00:48"/>
    <d v="2012-12-25T10:00:00"/>
    <n v="12"/>
    <d v="2012-10-29T10:11:16"/>
    <n v="0"/>
    <n v="10.183333333333334"/>
    <n v="10"/>
    <x v="10"/>
    <n v="8.3333333333333329E-2"/>
    <n v="1.448055119047619"/>
    <b v="1"/>
  </r>
  <r>
    <n v="6784"/>
    <n v="2"/>
    <d v="2012-10-26T10:21:25"/>
    <d v="2012-10-30T00:20:28"/>
    <n v="10"/>
    <s v=""/>
    <n v="0"/>
    <s v="not cancelled"/>
    <s v="not cancelled"/>
    <x v="3"/>
    <n v="0.1"/>
    <n v="0.84959999999999969"/>
    <b v="0"/>
  </r>
  <r>
    <n v="6785"/>
    <n v="3"/>
    <d v="2012-10-26T10:19:27"/>
    <d v="2012-12-25T10:19:00"/>
    <n v="24"/>
    <d v="2012-10-28T10:04:22"/>
    <n v="0"/>
    <n v="10.066666666666666"/>
    <n v="10"/>
    <x v="10"/>
    <n v="4.1666666666666664E-2"/>
    <n v="0.18133000000000002"/>
    <b v="1"/>
  </r>
  <r>
    <n v="6786"/>
    <n v="6"/>
    <d v="2012-10-26T12:56:57"/>
    <d v="2012-12-25T12:56:00"/>
    <n v="24"/>
    <d v="2012-11-01T03:45:23"/>
    <n v="0"/>
    <n v="3.75"/>
    <n v="4"/>
    <x v="24"/>
    <n v="4.1666666666666664E-2"/>
    <n v="0.35218749999999999"/>
    <b v="1"/>
  </r>
  <r>
    <n v="6787"/>
    <n v="3"/>
    <d v="2012-10-26T12:50:20"/>
    <d v="2012-12-25T12:50:00"/>
    <n v="24"/>
    <d v="2012-10-28T09:47:33"/>
    <n v="0"/>
    <n v="9.7833333333333332"/>
    <n v="10"/>
    <x v="10"/>
    <n v="4.1666666666666664E-2"/>
    <n v="0.18133000000000002"/>
    <b v="1"/>
  </r>
  <r>
    <n v="6788"/>
    <n v="2"/>
    <d v="2012-10-26T14:38:44"/>
    <d v="2012-12-25T14:38:00"/>
    <n v="10"/>
    <d v="2012-10-27T09:12:58"/>
    <n v="0"/>
    <n v="9.1999999999999993"/>
    <n v="9"/>
    <x v="4"/>
    <n v="0.1"/>
    <n v="0.84959999999999969"/>
    <b v="1"/>
  </r>
  <r>
    <n v="6789"/>
    <n v="4"/>
    <d v="2012-10-26T14:22:02"/>
    <d v="2012-10-29T07:21:36"/>
    <n v="12"/>
    <s v=""/>
    <n v="0"/>
    <s v="not cancelled"/>
    <s v="not cancelled"/>
    <x v="3"/>
    <n v="8.3333333333333329E-2"/>
    <n v="1.448055119047619"/>
    <b v="0"/>
  </r>
  <r>
    <n v="6790"/>
    <n v="4"/>
    <d v="2012-10-26T14:24:53"/>
    <d v="2012-12-25T14:24:00"/>
    <n v="12"/>
    <d v="2012-10-30T15:39:02"/>
    <n v="0"/>
    <n v="15.65"/>
    <n v="16"/>
    <x v="5"/>
    <n v="8.3333333333333329E-2"/>
    <n v="1.448055119047619"/>
    <b v="1"/>
  </r>
  <r>
    <n v="6791"/>
    <n v="3"/>
    <d v="2012-10-26T14:45:05"/>
    <d v="2012-12-25T14:45:00"/>
    <n v="24"/>
    <d v="2012-10-29T07:31:21"/>
    <n v="0"/>
    <n v="7.5166666666666666"/>
    <n v="8"/>
    <x v="13"/>
    <n v="4.1666666666666664E-2"/>
    <n v="0.18133000000000002"/>
    <b v="1"/>
  </r>
  <r>
    <n v="6792"/>
    <n v="4"/>
    <d v="2012-10-26T15:21:58"/>
    <d v="2012-10-29T01:21:00"/>
    <n v="12"/>
    <s v=""/>
    <n v="0"/>
    <s v="not cancelled"/>
    <s v="not cancelled"/>
    <x v="3"/>
    <n v="8.3333333333333329E-2"/>
    <n v="1.448055119047619"/>
    <b v="0"/>
  </r>
  <r>
    <n v="6793"/>
    <n v="5"/>
    <d v="2012-10-26T15:49:14"/>
    <d v="2012-12-25T15:49:00"/>
    <n v="24"/>
    <d v="2012-10-31T02:30:26"/>
    <n v="0"/>
    <n v="2.5"/>
    <n v="3"/>
    <x v="19"/>
    <n v="4.1666666666666664E-2"/>
    <n v="0.2815833333333333"/>
    <b v="1"/>
  </r>
  <r>
    <n v="6794"/>
    <n v="1"/>
    <d v="2012-10-26T15:57:40"/>
    <d v="2012-12-25T15:57:00"/>
    <n v="8"/>
    <d v="2012-10-28T01:00:48"/>
    <n v="0"/>
    <n v="1"/>
    <n v="1"/>
    <x v="23"/>
    <n v="0.125"/>
    <n v="0.84929166666666667"/>
    <b v="1"/>
  </r>
  <r>
    <n v="6795"/>
    <n v="1"/>
    <d v="2012-10-26T15:45:19"/>
    <d v="2012-12-25T15:45:00"/>
    <n v="12"/>
    <d v="2012-10-27T15:20:20"/>
    <n v="0"/>
    <n v="15.333333333333334"/>
    <n v="15"/>
    <x v="17"/>
    <n v="8.3333333333333329E-2"/>
    <n v="0.56619444444444444"/>
    <b v="1"/>
  </r>
  <r>
    <n v="6796"/>
    <n v="8"/>
    <d v="2012-10-26T18:16:14"/>
    <d v="2012-12-25T18:16:00"/>
    <n v="3"/>
    <d v="2012-10-31T11:23:11"/>
    <n v="0"/>
    <n v="11.383333333333333"/>
    <n v="11"/>
    <x v="14"/>
    <n v="0.33333333333333331"/>
    <n v="0.29998222222222221"/>
    <b v="1"/>
  </r>
  <r>
    <n v="6797"/>
    <n v="1"/>
    <d v="2012-10-26T18:28:14"/>
    <d v="2012-10-30T05:27:19"/>
    <n v="12"/>
    <s v=""/>
    <n v="0"/>
    <s v="not cancelled"/>
    <s v="not cancelled"/>
    <x v="3"/>
    <n v="8.3333333333333329E-2"/>
    <n v="0.56619444444444444"/>
    <b v="0"/>
  </r>
  <r>
    <n v="6798"/>
    <n v="1"/>
    <d v="2012-10-26T18:36:20"/>
    <d v="2012-12-25T18:36:00"/>
    <n v="12"/>
    <d v="2012-10-27T14:43:00"/>
    <n v="0"/>
    <n v="14.716666666666667"/>
    <n v="15"/>
    <x v="17"/>
    <n v="8.3333333333333329E-2"/>
    <n v="0.56619444444444444"/>
    <b v="1"/>
  </r>
  <r>
    <n v="6799"/>
    <n v="1"/>
    <d v="2012-10-26T20:12:34"/>
    <d v="2012-12-25T20:12:00"/>
    <n v="8"/>
    <d v="2012-10-28T06:19:39"/>
    <n v="0"/>
    <n v="6.3166666666666664"/>
    <n v="6"/>
    <x v="21"/>
    <n v="0.125"/>
    <n v="0.84929166666666667"/>
    <b v="1"/>
  </r>
  <r>
    <n v="6800"/>
    <n v="4"/>
    <d v="2012-10-26T21:30:55"/>
    <d v="2012-12-25T21:30:00"/>
    <n v="12"/>
    <d v="2012-10-28T10:04:23"/>
    <n v="0"/>
    <n v="10.066666666666666"/>
    <n v="10"/>
    <x v="10"/>
    <n v="8.3333333333333329E-2"/>
    <n v="1.448055119047619"/>
    <b v="1"/>
  </r>
  <r>
    <n v="6801"/>
    <n v="3"/>
    <d v="2012-10-27T08:27:25"/>
    <d v="2012-12-26T08:27:00"/>
    <n v="24"/>
    <d v="2012-10-29T17:29:11"/>
    <n v="0"/>
    <n v="17.483333333333334"/>
    <n v="17"/>
    <x v="20"/>
    <n v="4.1666666666666664E-2"/>
    <n v="0.18133000000000002"/>
    <b v="1"/>
  </r>
  <r>
    <n v="6802"/>
    <n v="6"/>
    <d v="2012-10-27T09:08:31"/>
    <d v="2012-12-26T09:08:00"/>
    <n v="24"/>
    <d v="2012-10-30T11:46:28"/>
    <n v="0"/>
    <n v="11.766666666666667"/>
    <n v="12"/>
    <x v="8"/>
    <n v="4.1666666666666664E-2"/>
    <n v="0.35218749999999999"/>
    <b v="1"/>
  </r>
  <r>
    <n v="6803"/>
    <n v="9"/>
    <d v="2012-10-27T09:14:09"/>
    <d v="2012-12-26T09:14:00"/>
    <n v="5"/>
    <d v="2012-10-30T19:58:22"/>
    <n v="0"/>
    <n v="19.966666666666665"/>
    <n v="20"/>
    <x v="15"/>
    <n v="0.2"/>
    <n v="5.6740000000000004"/>
    <b v="1"/>
  </r>
  <r>
    <n v="6804"/>
    <n v="3"/>
    <d v="2012-10-27T10:54:26"/>
    <d v="2012-12-26T10:54:00"/>
    <n v="24"/>
    <d v="2012-10-29T07:24:10"/>
    <n v="0"/>
    <n v="7.4"/>
    <n v="7"/>
    <x v="18"/>
    <n v="4.1666666666666664E-2"/>
    <n v="0.18133000000000002"/>
    <b v="1"/>
  </r>
  <r>
    <n v="6805"/>
    <n v="1"/>
    <d v="2012-10-27T10:28:10"/>
    <d v="2012-12-26T10:28:00"/>
    <n v="8"/>
    <d v="2012-10-28T13:56:21"/>
    <n v="0"/>
    <n v="13.933333333333334"/>
    <n v="14"/>
    <x v="7"/>
    <n v="0.125"/>
    <n v="0.84929166666666667"/>
    <b v="1"/>
  </r>
  <r>
    <n v="6806"/>
    <n v="3"/>
    <d v="2012-10-27T10:54:48"/>
    <d v="2012-12-26T10:54:00"/>
    <n v="24"/>
    <d v="2012-10-29T12:58:46"/>
    <n v="0"/>
    <n v="12.966666666666667"/>
    <n v="13"/>
    <x v="11"/>
    <n v="4.1666666666666664E-2"/>
    <n v="0.18133000000000002"/>
    <b v="1"/>
  </r>
  <r>
    <n v="6807"/>
    <n v="3"/>
    <d v="2012-10-27T14:48:37"/>
    <d v="2012-12-26T14:48:00"/>
    <n v="24"/>
    <d v="2012-10-30T19:44:56"/>
    <n v="0"/>
    <n v="19.733333333333334"/>
    <n v="20"/>
    <x v="15"/>
    <n v="4.1666666666666664E-2"/>
    <n v="0.18133000000000002"/>
    <b v="1"/>
  </r>
  <r>
    <n v="6808"/>
    <n v="11"/>
    <d v="2012-10-27T14:22:24"/>
    <d v="2012-12-26T14:22:00"/>
    <n v="1"/>
    <d v="2012-11-03T09:16:55"/>
    <n v="0"/>
    <n v="9.2666666666666675"/>
    <n v="9"/>
    <x v="4"/>
    <n v="1"/>
    <n v="1"/>
    <b v="1"/>
  </r>
  <r>
    <n v="6809"/>
    <n v="3"/>
    <d v="2012-10-27T14:11:56"/>
    <d v="2012-12-26T14:11:00"/>
    <n v="24"/>
    <d v="2012-10-30T18:52:55"/>
    <n v="0"/>
    <n v="18.866666666666667"/>
    <n v="19"/>
    <x v="6"/>
    <n v="4.1666666666666664E-2"/>
    <n v="0.18133000000000002"/>
    <b v="1"/>
  </r>
  <r>
    <n v="6810"/>
    <n v="11"/>
    <d v="2012-10-27T14:37:25"/>
    <d v="2012-10-30T11:37:00"/>
    <n v="1"/>
    <s v=""/>
    <n v="0"/>
    <s v="not cancelled"/>
    <s v="not cancelled"/>
    <x v="3"/>
    <n v="1"/>
    <n v="1"/>
    <b v="0"/>
  </r>
  <r>
    <n v="6811"/>
    <n v="1"/>
    <d v="2012-10-27T16:03:41"/>
    <d v="2012-12-26T16:03:00"/>
    <n v="12"/>
    <d v="2012-10-28T15:19:55"/>
    <n v="0"/>
    <n v="15.316666666666666"/>
    <n v="15"/>
    <x v="17"/>
    <n v="8.3333333333333329E-2"/>
    <n v="0.56619444444444444"/>
    <b v="1"/>
  </r>
  <r>
    <n v="6812"/>
    <n v="2"/>
    <d v="2012-10-27T16:16:58"/>
    <d v="2012-11-01T08:16:28"/>
    <n v="10"/>
    <s v=""/>
    <n v="0"/>
    <s v="not cancelled"/>
    <s v="not cancelled"/>
    <x v="3"/>
    <n v="0.1"/>
    <n v="0.84959999999999969"/>
    <b v="0"/>
  </r>
  <r>
    <n v="6813"/>
    <n v="1"/>
    <d v="2012-10-27T16:24:29"/>
    <d v="2012-12-26T16:24:00"/>
    <n v="8"/>
    <d v="2012-10-27T18:38:57"/>
    <n v="0"/>
    <n v="18.633333333333333"/>
    <n v="19"/>
    <x v="6"/>
    <n v="0.125"/>
    <n v="0.84929166666666667"/>
    <b v="1"/>
  </r>
  <r>
    <n v="6814"/>
    <n v="6"/>
    <d v="2012-10-27T16:46:49"/>
    <d v="2012-12-26T16:46:00"/>
    <n v="24"/>
    <d v="2012-11-07T15:53:39"/>
    <n v="0"/>
    <n v="15.883333333333333"/>
    <n v="16"/>
    <x v="5"/>
    <n v="4.1666666666666664E-2"/>
    <n v="0.35218749999999999"/>
    <b v="1"/>
  </r>
  <r>
    <n v="6815"/>
    <n v="6"/>
    <d v="2012-10-27T16:14:01"/>
    <d v="2012-12-26T16:14:00"/>
    <n v="24"/>
    <d v="2012-11-07T20:24:02"/>
    <n v="0"/>
    <n v="20.399999999999999"/>
    <n v="20"/>
    <x v="15"/>
    <n v="4.1666666666666664E-2"/>
    <n v="0.35218749999999999"/>
    <b v="1"/>
  </r>
  <r>
    <n v="6816"/>
    <n v="2"/>
    <d v="2012-10-27T16:36:48"/>
    <d v="2012-12-26T16:36:00"/>
    <n v="10"/>
    <d v="2012-10-29T11:25:27"/>
    <n v="0"/>
    <n v="11.416666666666666"/>
    <n v="11"/>
    <x v="14"/>
    <n v="0.1"/>
    <n v="0.84959999999999969"/>
    <b v="1"/>
  </r>
  <r>
    <n v="6817"/>
    <n v="2"/>
    <d v="2012-10-27T17:32:07"/>
    <d v="2012-12-26T17:32:00"/>
    <n v="10"/>
    <d v="2012-10-28T09:52:44"/>
    <n v="0"/>
    <n v="9.8666666666666671"/>
    <n v="10"/>
    <x v="10"/>
    <n v="0.1"/>
    <n v="0.84959999999999969"/>
    <b v="1"/>
  </r>
  <r>
    <n v="6818"/>
    <n v="3"/>
    <d v="2012-10-27T17:53:43"/>
    <d v="2012-12-26T17:53:00"/>
    <n v="24"/>
    <d v="2012-10-30T09:42:49"/>
    <n v="0"/>
    <n v="9.6999999999999993"/>
    <n v="10"/>
    <x v="10"/>
    <n v="4.1666666666666664E-2"/>
    <n v="0.18133000000000002"/>
    <b v="1"/>
  </r>
  <r>
    <n v="6819"/>
    <n v="1"/>
    <d v="2012-10-27T17:04:30"/>
    <d v="2012-12-26T17:04:00"/>
    <n v="8"/>
    <d v="2012-10-28T18:03:22"/>
    <n v="0"/>
    <n v="18.05"/>
    <n v="18"/>
    <x v="1"/>
    <n v="0.125"/>
    <n v="0.84929166666666667"/>
    <b v="1"/>
  </r>
  <r>
    <n v="6820"/>
    <n v="3"/>
    <d v="2012-10-27T17:09:54"/>
    <d v="2012-12-26T17:09:00"/>
    <n v="24"/>
    <d v="2012-10-30T13:19:40"/>
    <n v="0"/>
    <n v="13.316666666666666"/>
    <n v="13"/>
    <x v="11"/>
    <n v="4.1666666666666664E-2"/>
    <n v="0.18133000000000002"/>
    <b v="1"/>
  </r>
  <r>
    <n v="6821"/>
    <n v="7"/>
    <d v="2012-10-27T17:07:09"/>
    <d v="2012-12-26T17:07:00"/>
    <n v="24"/>
    <d v="2012-11-06T15:15:13"/>
    <n v="0"/>
    <n v="15.25"/>
    <n v="15"/>
    <x v="17"/>
    <n v="4.1666666666666664E-2"/>
    <n v="1.2958049999999997"/>
    <b v="1"/>
  </r>
  <r>
    <n v="6822"/>
    <n v="1"/>
    <d v="2012-10-27T18:38:07"/>
    <d v="2012-12-26T18:38:00"/>
    <n v="12"/>
    <d v="2012-10-28T10:49:22"/>
    <n v="0"/>
    <n v="10.816666666666666"/>
    <n v="11"/>
    <x v="14"/>
    <n v="8.3333333333333329E-2"/>
    <n v="0.56619444444444444"/>
    <b v="1"/>
  </r>
  <r>
    <n v="6823"/>
    <n v="4"/>
    <d v="2012-10-27T18:06:06"/>
    <d v="2012-12-26T18:06:00"/>
    <n v="12"/>
    <d v="2012-10-29T14:32:46"/>
    <n v="0"/>
    <n v="14.533333333333333"/>
    <n v="15"/>
    <x v="17"/>
    <n v="8.3333333333333329E-2"/>
    <n v="1.448055119047619"/>
    <b v="1"/>
  </r>
  <r>
    <n v="6824"/>
    <n v="1"/>
    <d v="2012-10-27T19:22:12"/>
    <d v="2012-12-26T19:22:00"/>
    <n v="8"/>
    <d v="2012-10-28T09:01:10"/>
    <n v="0"/>
    <n v="9.0166666666666675"/>
    <n v="9"/>
    <x v="4"/>
    <n v="0.125"/>
    <n v="0.84929166666666667"/>
    <b v="1"/>
  </r>
  <r>
    <n v="6825"/>
    <n v="3"/>
    <d v="2012-10-27T21:22:55"/>
    <d v="2012-12-26T21:22:00"/>
    <n v="24"/>
    <d v="2012-10-29T20:18:57"/>
    <n v="0"/>
    <n v="20.3"/>
    <n v="20"/>
    <x v="15"/>
    <n v="4.1666666666666664E-2"/>
    <n v="0.18133000000000002"/>
    <b v="1"/>
  </r>
  <r>
    <n v="6826"/>
    <n v="11"/>
    <d v="2012-10-27T22:27:33"/>
    <d v="2012-12-26T22:27:00"/>
    <n v="1"/>
    <d v="2012-11-03T20:50:33"/>
    <n v="4"/>
    <n v="20.833333333333332"/>
    <n v="21"/>
    <x v="12"/>
    <n v="1"/>
    <n v="1"/>
    <b v="1"/>
  </r>
  <r>
    <n v="6827"/>
    <n v="3"/>
    <d v="2012-10-28T00:20:37"/>
    <d v="2012-10-30T02:20:00"/>
    <n v="24"/>
    <s v=""/>
    <n v="0"/>
    <s v="not cancelled"/>
    <s v="not cancelled"/>
    <x v="3"/>
    <n v="4.1666666666666664E-2"/>
    <n v="0.18133000000000002"/>
    <b v="0"/>
  </r>
  <r>
    <n v="6828"/>
    <n v="3"/>
    <d v="2012-10-28T05:21:58"/>
    <d v="2012-12-27T05:21:00"/>
    <n v="24"/>
    <d v="2012-10-31T15:50:07"/>
    <n v="0"/>
    <n v="15.833333333333334"/>
    <n v="16"/>
    <x v="5"/>
    <n v="4.1666666666666664E-2"/>
    <n v="0.18133000000000002"/>
    <b v="1"/>
  </r>
  <r>
    <n v="6829"/>
    <n v="6"/>
    <d v="2012-10-28T08:14:54"/>
    <d v="2012-12-27T08:14:00"/>
    <n v="24"/>
    <d v="2012-11-01T16:09:39"/>
    <n v="0"/>
    <n v="16.149999999999999"/>
    <n v="16"/>
    <x v="5"/>
    <n v="4.1666666666666664E-2"/>
    <n v="0.35218749999999999"/>
    <b v="1"/>
  </r>
  <r>
    <n v="6830"/>
    <n v="7"/>
    <d v="2012-10-28T08:14:27"/>
    <d v="2012-12-27T08:14:00"/>
    <n v="24"/>
    <d v="2012-11-06T17:33:50"/>
    <n v="0"/>
    <n v="17.55"/>
    <n v="18"/>
    <x v="1"/>
    <n v="4.1666666666666664E-2"/>
    <n v="1.2958049999999997"/>
    <b v="1"/>
  </r>
  <r>
    <n v="6831"/>
    <n v="4"/>
    <d v="2012-10-28T09:14:54"/>
    <d v="2012-12-27T09:14:00"/>
    <n v="12"/>
    <d v="2012-10-29T08:21:43"/>
    <n v="0"/>
    <n v="8.35"/>
    <n v="8"/>
    <x v="13"/>
    <n v="8.3333333333333329E-2"/>
    <n v="1.448055119047619"/>
    <b v="1"/>
  </r>
  <r>
    <n v="6832"/>
    <n v="4"/>
    <d v="2012-10-28T13:16:29"/>
    <d v="2012-12-27T13:16:00"/>
    <n v="12"/>
    <d v="2012-10-30T16:42:10"/>
    <n v="0"/>
    <n v="16.7"/>
    <n v="17"/>
    <x v="20"/>
    <n v="8.3333333333333329E-2"/>
    <n v="1.448055119047619"/>
    <b v="1"/>
  </r>
  <r>
    <n v="6833"/>
    <n v="3"/>
    <d v="2012-10-28T14:11:59"/>
    <d v="2012-12-27T14:11:00"/>
    <n v="24"/>
    <d v="2012-10-31T10:07:40"/>
    <n v="0"/>
    <n v="10.116666666666667"/>
    <n v="10"/>
    <x v="10"/>
    <n v="4.1666666666666664E-2"/>
    <n v="0.18133000000000002"/>
    <b v="1"/>
  </r>
  <r>
    <n v="6834"/>
    <n v="1"/>
    <d v="2012-10-28T15:11:11"/>
    <d v="2012-12-27T15:11:00"/>
    <n v="8"/>
    <d v="2012-10-29T11:51:19"/>
    <n v="0"/>
    <n v="11.85"/>
    <n v="12"/>
    <x v="8"/>
    <n v="0.125"/>
    <n v="0.84929166666666667"/>
    <b v="1"/>
  </r>
  <r>
    <n v="6835"/>
    <n v="1"/>
    <d v="2012-10-28T15:40:03"/>
    <d v="2012-12-27T15:40:00"/>
    <n v="8"/>
    <d v="2012-10-30T02:45:01"/>
    <n v="0"/>
    <n v="2.75"/>
    <n v="3"/>
    <x v="19"/>
    <n v="0.125"/>
    <n v="0.84929166666666667"/>
    <b v="1"/>
  </r>
  <r>
    <n v="6836"/>
    <n v="1"/>
    <d v="2012-10-28T16:37:00"/>
    <d v="2012-12-27T16:37:00"/>
    <n v="12"/>
    <d v="2012-10-29T20:27:06"/>
    <n v="0"/>
    <n v="20.45"/>
    <n v="20"/>
    <x v="15"/>
    <n v="8.3333333333333329E-2"/>
    <n v="0.56619444444444444"/>
    <b v="1"/>
  </r>
  <r>
    <n v="6837"/>
    <n v="1"/>
    <d v="2012-10-28T18:30:24"/>
    <d v="2012-11-01T07:29:29"/>
    <n v="12"/>
    <s v=""/>
    <n v="0"/>
    <s v="not cancelled"/>
    <s v="not cancelled"/>
    <x v="3"/>
    <n v="8.3333333333333329E-2"/>
    <n v="0.56619444444444444"/>
    <b v="0"/>
  </r>
  <r>
    <n v="6838"/>
    <n v="4"/>
    <d v="2012-10-28T18:00:46"/>
    <d v="2012-12-27T18:00:00"/>
    <n v="12"/>
    <d v="2012-10-30T13:05:10"/>
    <n v="0"/>
    <n v="13.083333333333334"/>
    <n v="13"/>
    <x v="11"/>
    <n v="8.3333333333333329E-2"/>
    <n v="1.448055119047619"/>
    <b v="1"/>
  </r>
  <r>
    <n v="6839"/>
    <n v="8"/>
    <d v="2012-10-28T18:50:17"/>
    <d v="2012-12-27T18:50:00"/>
    <n v="3"/>
    <d v="2012-11-04T13:01:37"/>
    <n v="0"/>
    <n v="13.016666666666667"/>
    <n v="13"/>
    <x v="11"/>
    <n v="0.33333333333333331"/>
    <n v="0.29998222222222221"/>
    <b v="1"/>
  </r>
  <r>
    <n v="6840"/>
    <n v="7"/>
    <d v="2012-10-28T19:56:11"/>
    <d v="2012-12-27T19:56:00"/>
    <n v="24"/>
    <d v="2012-11-06T09:35:28"/>
    <n v="0"/>
    <n v="9.5833333333333339"/>
    <n v="10"/>
    <x v="10"/>
    <n v="4.1666666666666664E-2"/>
    <n v="1.2958049999999997"/>
    <b v="1"/>
  </r>
  <r>
    <n v="6841"/>
    <n v="1"/>
    <d v="2012-10-28T20:04:12"/>
    <d v="2012-12-27T20:04:00"/>
    <n v="12"/>
    <d v="2012-10-30T11:50:54"/>
    <n v="0"/>
    <n v="11.833333333333334"/>
    <n v="12"/>
    <x v="8"/>
    <n v="8.3333333333333329E-2"/>
    <n v="0.56619444444444444"/>
    <b v="1"/>
  </r>
  <r>
    <n v="6842"/>
    <n v="7"/>
    <d v="2012-10-29T01:53:46"/>
    <d v="2012-12-28T01:53:00"/>
    <n v="24"/>
    <d v="2012-11-01T10:24:00"/>
    <n v="0"/>
    <n v="10.4"/>
    <n v="10"/>
    <x v="10"/>
    <n v="4.1666666666666664E-2"/>
    <n v="1.2958049999999997"/>
    <b v="1"/>
  </r>
  <r>
    <n v="6843"/>
    <n v="3"/>
    <d v="2012-10-29T02:08:33"/>
    <d v="2012-12-28T02:08:00"/>
    <n v="24"/>
    <d v="2012-10-31T07:23:06"/>
    <n v="0"/>
    <n v="7.3833333333333337"/>
    <n v="7"/>
    <x v="18"/>
    <n v="4.1666666666666664E-2"/>
    <n v="0.18133000000000002"/>
    <b v="1"/>
  </r>
  <r>
    <n v="6844"/>
    <n v="3"/>
    <d v="2012-10-29T02:16:13"/>
    <d v="2012-12-28T02:16:00"/>
    <n v="24"/>
    <d v="2012-10-30T07:54:00"/>
    <n v="0"/>
    <n v="7.9"/>
    <n v="8"/>
    <x v="13"/>
    <n v="4.1666666666666664E-2"/>
    <n v="0.18133000000000002"/>
    <b v="1"/>
  </r>
  <r>
    <n v="6845"/>
    <n v="6"/>
    <d v="2012-10-29T04:24:21"/>
    <d v="2012-12-28T04:24:00"/>
    <n v="24"/>
    <d v="2012-10-31T03:09:29"/>
    <n v="0"/>
    <n v="3.15"/>
    <n v="3"/>
    <x v="19"/>
    <n v="4.1666666666666664E-2"/>
    <n v="0.35218749999999999"/>
    <b v="1"/>
  </r>
  <r>
    <n v="6846"/>
    <n v="4"/>
    <d v="2012-10-29T08:11:31"/>
    <d v="2012-12-28T08:11:00"/>
    <n v="12"/>
    <d v="2012-10-31T17:22:12"/>
    <n v="0"/>
    <n v="17.366666666666667"/>
    <n v="17"/>
    <x v="20"/>
    <n v="8.3333333333333329E-2"/>
    <n v="1.448055119047619"/>
    <b v="1"/>
  </r>
  <r>
    <n v="6847"/>
    <n v="5"/>
    <d v="2012-10-29T09:15:57"/>
    <d v="2012-12-28T09:15:00"/>
    <n v="24"/>
    <d v="2012-10-31T15:54:38"/>
    <n v="0"/>
    <n v="15.9"/>
    <n v="16"/>
    <x v="5"/>
    <n v="4.1666666666666664E-2"/>
    <n v="0.2815833333333333"/>
    <b v="1"/>
  </r>
  <r>
    <n v="6848"/>
    <n v="6"/>
    <d v="2012-10-29T09:44:09"/>
    <d v="2012-12-28T09:44:00"/>
    <n v="24"/>
    <d v="2012-11-01T11:28:55"/>
    <n v="0"/>
    <n v="11.466666666666667"/>
    <n v="11"/>
    <x v="14"/>
    <n v="4.1666666666666664E-2"/>
    <n v="0.35218749999999999"/>
    <b v="1"/>
  </r>
  <r>
    <n v="6849"/>
    <n v="3"/>
    <d v="2012-10-29T10:08:40"/>
    <d v="2012-12-28T10:08:00"/>
    <n v="24"/>
    <d v="2012-10-31T12:57:23"/>
    <n v="0"/>
    <n v="12.95"/>
    <n v="13"/>
    <x v="11"/>
    <n v="4.1666666666666664E-2"/>
    <n v="0.18133000000000002"/>
    <b v="1"/>
  </r>
  <r>
    <n v="6850"/>
    <n v="1"/>
    <d v="2012-10-29T10:10:13"/>
    <d v="2012-12-28T10:10:00"/>
    <n v="8"/>
    <d v="2012-10-29T11:56:12"/>
    <n v="0"/>
    <n v="11.933333333333334"/>
    <n v="12"/>
    <x v="8"/>
    <n v="0.125"/>
    <n v="0.84929166666666667"/>
    <b v="1"/>
  </r>
  <r>
    <n v="6851"/>
    <n v="1"/>
    <d v="2012-10-29T13:42:14"/>
    <d v="2012-11-02T00:42:03"/>
    <n v="12"/>
    <s v=""/>
    <n v="0"/>
    <s v="not cancelled"/>
    <s v="not cancelled"/>
    <x v="3"/>
    <n v="8.3333333333333329E-2"/>
    <n v="0.56619444444444444"/>
    <b v="0"/>
  </r>
  <r>
    <n v="6852"/>
    <n v="5"/>
    <d v="2012-10-29T13:12:35"/>
    <d v="2012-10-31T20:12:10"/>
    <n v="24"/>
    <s v=""/>
    <n v="0"/>
    <s v="not cancelled"/>
    <s v="not cancelled"/>
    <x v="3"/>
    <n v="4.1666666666666664E-2"/>
    <n v="0.2815833333333333"/>
    <b v="0"/>
  </r>
  <r>
    <n v="6853"/>
    <n v="1"/>
    <d v="2012-10-29T13:21:48"/>
    <d v="2012-11-01T05:21:46"/>
    <n v="12"/>
    <s v=""/>
    <n v="0"/>
    <s v="not cancelled"/>
    <s v="not cancelled"/>
    <x v="3"/>
    <n v="8.3333333333333329E-2"/>
    <n v="0.56619444444444444"/>
    <b v="0"/>
  </r>
  <r>
    <n v="6854"/>
    <n v="7"/>
    <d v="2012-10-29T13:04:07"/>
    <d v="2012-12-28T13:04:00"/>
    <n v="24"/>
    <d v="2012-11-14T13:58:28"/>
    <n v="0"/>
    <n v="13.966666666666667"/>
    <n v="14"/>
    <x v="7"/>
    <n v="4.1666666666666664E-2"/>
    <n v="1.2958049999999997"/>
    <b v="1"/>
  </r>
  <r>
    <n v="6855"/>
    <n v="8"/>
    <d v="2012-10-29T14:02:57"/>
    <d v="2012-12-28T14:02:00"/>
    <n v="3"/>
    <d v="2012-11-05T17:10:34"/>
    <n v="2"/>
    <n v="17.166666666666668"/>
    <n v="17"/>
    <x v="20"/>
    <n v="0.33333333333333331"/>
    <n v="0.29998222222222221"/>
    <b v="1"/>
  </r>
  <r>
    <n v="6856"/>
    <n v="1"/>
    <d v="2012-10-29T16:57:21"/>
    <d v="2012-12-28T16:57:00"/>
    <n v="8"/>
    <d v="2012-10-30T06:22:20"/>
    <n v="0"/>
    <n v="6.3666666666666663"/>
    <n v="6"/>
    <x v="21"/>
    <n v="0.125"/>
    <n v="0.84929166666666667"/>
    <b v="1"/>
  </r>
  <r>
    <n v="6857"/>
    <n v="1"/>
    <d v="2012-10-29T16:17:26"/>
    <d v="2012-12-28T16:17:00"/>
    <n v="8"/>
    <d v="2012-10-30T20:42:14"/>
    <n v="0"/>
    <n v="20.7"/>
    <n v="21"/>
    <x v="12"/>
    <n v="0.125"/>
    <n v="0.84929166666666667"/>
    <b v="1"/>
  </r>
  <r>
    <n v="6858"/>
    <n v="4"/>
    <d v="2012-10-29T21:08:52"/>
    <d v="2012-11-01T11:08:40"/>
    <n v="12"/>
    <s v=""/>
    <n v="0"/>
    <s v="not cancelled"/>
    <s v="not cancelled"/>
    <x v="3"/>
    <n v="8.3333333333333329E-2"/>
    <n v="1.448055119047619"/>
    <b v="0"/>
  </r>
  <r>
    <n v="6859"/>
    <n v="1"/>
    <d v="2012-10-29T22:36:09"/>
    <d v="2012-12-28T22:36:00"/>
    <n v="8"/>
    <d v="2012-10-30T10:32:32"/>
    <n v="0"/>
    <n v="10.533333333333333"/>
    <n v="11"/>
    <x v="14"/>
    <n v="0.125"/>
    <n v="0.84929166666666667"/>
    <b v="1"/>
  </r>
  <r>
    <n v="6860"/>
    <n v="3"/>
    <d v="2012-10-30T03:44:31"/>
    <d v="2012-12-29T03:44:00"/>
    <n v="24"/>
    <d v="2012-10-30T22:44:52"/>
    <n v="0"/>
    <n v="22.733333333333334"/>
    <n v="23"/>
    <x v="0"/>
    <n v="4.1666666666666664E-2"/>
    <n v="0.18133000000000002"/>
    <b v="1"/>
  </r>
  <r>
    <n v="6861"/>
    <n v="6"/>
    <d v="2012-10-30T04:24:50"/>
    <d v="2012-12-29T04:24:00"/>
    <n v="24"/>
    <d v="2012-10-31T18:01:30"/>
    <n v="0"/>
    <n v="18.016666666666666"/>
    <n v="18"/>
    <x v="1"/>
    <n v="4.1666666666666664E-2"/>
    <n v="0.35218749999999999"/>
    <b v="1"/>
  </r>
  <r>
    <n v="6862"/>
    <n v="1"/>
    <d v="2012-10-30T06:32:49"/>
    <d v="2012-12-29T06:32:00"/>
    <n v="12"/>
    <d v="2012-10-31T10:57:38"/>
    <n v="0"/>
    <n v="10.95"/>
    <n v="11"/>
    <x v="14"/>
    <n v="8.3333333333333329E-2"/>
    <n v="0.56619444444444444"/>
    <b v="1"/>
  </r>
  <r>
    <n v="6863"/>
    <n v="2"/>
    <d v="2012-10-30T06:23:34"/>
    <d v="2012-12-29T06:23:00"/>
    <n v="10"/>
    <d v="2012-11-01T10:32:18"/>
    <n v="0"/>
    <n v="10.533333333333333"/>
    <n v="11"/>
    <x v="14"/>
    <n v="0.1"/>
    <n v="0.84959999999999969"/>
    <b v="1"/>
  </r>
  <r>
    <n v="6864"/>
    <n v="2"/>
    <d v="2012-10-30T08:58:52"/>
    <d v="2012-12-29T08:58:00"/>
    <n v="10"/>
    <d v="2012-10-30T17:54:47"/>
    <n v="0"/>
    <n v="17.899999999999999"/>
    <n v="18"/>
    <x v="1"/>
    <n v="0.1"/>
    <n v="0.84959999999999969"/>
    <b v="1"/>
  </r>
  <r>
    <n v="6865"/>
    <n v="5"/>
    <d v="2012-10-30T09:54:42"/>
    <d v="2012-12-29T09:54:00"/>
    <n v="24"/>
    <d v="2012-11-01T08:23:21"/>
    <n v="0"/>
    <n v="8.3833333333333329"/>
    <n v="8"/>
    <x v="13"/>
    <n v="4.1666666666666664E-2"/>
    <n v="0.2815833333333333"/>
    <b v="1"/>
  </r>
  <r>
    <n v="6866"/>
    <n v="3"/>
    <d v="2012-10-30T10:38:08"/>
    <d v="2012-12-29T10:38:00"/>
    <n v="24"/>
    <d v="2012-11-01T10:55:27"/>
    <n v="0"/>
    <n v="10.916666666666666"/>
    <n v="11"/>
    <x v="14"/>
    <n v="4.1666666666666664E-2"/>
    <n v="0.18133000000000002"/>
    <b v="1"/>
  </r>
  <r>
    <n v="6867"/>
    <n v="5"/>
    <d v="2012-10-30T11:51:02"/>
    <d v="2012-12-29T11:51:00"/>
    <n v="24"/>
    <d v="2012-11-03T15:37:57"/>
    <n v="0"/>
    <n v="15.616666666666667"/>
    <n v="16"/>
    <x v="5"/>
    <n v="4.1666666666666664E-2"/>
    <n v="0.2815833333333333"/>
    <b v="1"/>
  </r>
  <r>
    <n v="6868"/>
    <n v="7"/>
    <d v="2012-10-30T11:43:11"/>
    <d v="2012-12-29T11:43:00"/>
    <n v="24"/>
    <d v="2012-11-12T04:29:46"/>
    <n v="0"/>
    <n v="4.4833333333333334"/>
    <n v="4"/>
    <x v="24"/>
    <n v="4.1666666666666664E-2"/>
    <n v="1.2958049999999997"/>
    <b v="1"/>
  </r>
  <r>
    <n v="6869"/>
    <n v="3"/>
    <d v="2012-10-30T11:11:13"/>
    <d v="2012-12-29T11:11:00"/>
    <n v="24"/>
    <d v="2012-11-02T10:04:59"/>
    <n v="0"/>
    <n v="10.066666666666666"/>
    <n v="10"/>
    <x v="10"/>
    <n v="4.1666666666666664E-2"/>
    <n v="0.18133000000000002"/>
    <b v="1"/>
  </r>
  <r>
    <n v="6870"/>
    <n v="1"/>
    <d v="2012-10-30T11:25:42"/>
    <d v="2012-12-29T11:25:00"/>
    <n v="8"/>
    <d v="2012-10-31T10:52:47"/>
    <n v="0"/>
    <n v="10.866666666666667"/>
    <n v="11"/>
    <x v="14"/>
    <n v="0.125"/>
    <n v="0.84929166666666667"/>
    <b v="1"/>
  </r>
  <r>
    <n v="6871"/>
    <n v="7"/>
    <d v="2012-10-30T14:04:23"/>
    <d v="2012-12-29T14:04:00"/>
    <n v="24"/>
    <d v="2012-11-15T08:10:33"/>
    <n v="0"/>
    <n v="8.1666666666666661"/>
    <n v="8"/>
    <x v="13"/>
    <n v="4.1666666666666664E-2"/>
    <n v="1.2958049999999997"/>
    <b v="1"/>
  </r>
  <r>
    <n v="6872"/>
    <n v="1"/>
    <d v="2012-10-30T14:58:32"/>
    <d v="2012-12-29T14:58:00"/>
    <n v="12"/>
    <d v="2012-10-31T10:51:15"/>
    <n v="0"/>
    <n v="10.85"/>
    <n v="11"/>
    <x v="14"/>
    <n v="8.3333333333333329E-2"/>
    <n v="0.56619444444444444"/>
    <b v="1"/>
  </r>
  <r>
    <n v="6873"/>
    <n v="2"/>
    <d v="2012-10-30T14:17:47"/>
    <d v="2012-12-29T14:17:00"/>
    <n v="10"/>
    <d v="2012-11-01T15:50:22"/>
    <n v="0"/>
    <n v="15.833333333333334"/>
    <n v="16"/>
    <x v="5"/>
    <n v="0.1"/>
    <n v="0.84959999999999969"/>
    <b v="1"/>
  </r>
  <r>
    <n v="6874"/>
    <n v="7"/>
    <d v="2012-10-30T16:36:46"/>
    <d v="2012-11-02T03:36:16"/>
    <n v="24"/>
    <s v=""/>
    <n v="0"/>
    <s v="not cancelled"/>
    <s v="not cancelled"/>
    <x v="3"/>
    <n v="4.1666666666666664E-2"/>
    <n v="1.2958049999999997"/>
    <b v="0"/>
  </r>
  <r>
    <n v="6875"/>
    <n v="5"/>
    <d v="2012-10-30T16:13:36"/>
    <d v="2012-12-29T16:13:00"/>
    <n v="24"/>
    <d v="2012-11-03T04:11:11"/>
    <n v="0"/>
    <n v="4.1833333333333336"/>
    <n v="4"/>
    <x v="24"/>
    <n v="4.1666666666666664E-2"/>
    <n v="0.2815833333333333"/>
    <b v="1"/>
  </r>
  <r>
    <n v="6876"/>
    <n v="1"/>
    <d v="2012-10-30T16:48:01"/>
    <d v="2012-12-29T16:48:00"/>
    <n v="8"/>
    <d v="2012-10-31T22:54:47"/>
    <n v="0"/>
    <n v="22.9"/>
    <n v="23"/>
    <x v="0"/>
    <n v="0.125"/>
    <n v="0.84929166666666667"/>
    <b v="1"/>
  </r>
  <r>
    <n v="6877"/>
    <n v="1"/>
    <d v="2012-10-30T17:40:17"/>
    <d v="2012-12-29T17:40:00"/>
    <n v="8"/>
    <d v="2012-10-31T18:53:52"/>
    <n v="0"/>
    <n v="18.883333333333333"/>
    <n v="19"/>
    <x v="6"/>
    <n v="0.125"/>
    <n v="0.84929166666666667"/>
    <b v="1"/>
  </r>
  <r>
    <n v="6878"/>
    <n v="3"/>
    <d v="2012-10-30T17:30:32"/>
    <d v="2012-12-29T17:30:00"/>
    <n v="24"/>
    <d v="2012-11-02T10:55:13"/>
    <n v="0"/>
    <n v="10.916666666666666"/>
    <n v="11"/>
    <x v="14"/>
    <n v="4.1666666666666664E-2"/>
    <n v="0.18133000000000002"/>
    <b v="1"/>
  </r>
  <r>
    <n v="6879"/>
    <n v="3"/>
    <d v="2012-10-30T17:22:57"/>
    <d v="2012-12-29T17:22:00"/>
    <n v="24"/>
    <d v="2012-11-02T12:37:51"/>
    <n v="0"/>
    <n v="12.616666666666667"/>
    <n v="13"/>
    <x v="11"/>
    <n v="4.1666666666666664E-2"/>
    <n v="0.18133000000000002"/>
    <b v="1"/>
  </r>
  <r>
    <n v="6880"/>
    <n v="8"/>
    <d v="2012-10-30T18:12:37"/>
    <d v="2012-12-29T18:12:00"/>
    <n v="3"/>
    <d v="2012-11-07T02:31:07"/>
    <n v="2"/>
    <n v="2.5166666666666666"/>
    <n v="3"/>
    <x v="19"/>
    <n v="0.33333333333333331"/>
    <n v="0.29998222222222221"/>
    <b v="1"/>
  </r>
  <r>
    <n v="6881"/>
    <n v="1"/>
    <d v="2012-10-30T19:55:08"/>
    <d v="2012-12-29T19:55:00"/>
    <n v="8"/>
    <d v="2012-11-01T03:03:11"/>
    <n v="0"/>
    <n v="3.05"/>
    <n v="3"/>
    <x v="19"/>
    <n v="0.125"/>
    <n v="0.84929166666666667"/>
    <b v="1"/>
  </r>
  <r>
    <n v="6882"/>
    <n v="1"/>
    <d v="2012-10-30T21:31:16"/>
    <d v="2012-12-29T21:31:00"/>
    <n v="8"/>
    <d v="2012-10-31T10:24:39"/>
    <n v="0"/>
    <n v="10.4"/>
    <n v="10"/>
    <x v="10"/>
    <n v="0.125"/>
    <n v="0.84929166666666667"/>
    <b v="1"/>
  </r>
  <r>
    <n v="6883"/>
    <n v="1"/>
    <d v="2012-10-31T01:09:24"/>
    <d v="2012-12-30T01:09:00"/>
    <n v="8"/>
    <d v="2012-10-31T22:50:32"/>
    <n v="0"/>
    <n v="22.833333333333332"/>
    <n v="23"/>
    <x v="0"/>
    <n v="0.125"/>
    <n v="0.84929166666666667"/>
    <b v="1"/>
  </r>
  <r>
    <n v="6884"/>
    <n v="3"/>
    <d v="2012-10-31T05:37:19"/>
    <d v="2012-12-30T05:37:00"/>
    <n v="24"/>
    <d v="2012-11-02T10:34:32"/>
    <n v="0"/>
    <n v="10.566666666666666"/>
    <n v="11"/>
    <x v="14"/>
    <n v="4.1666666666666664E-2"/>
    <n v="0.18133000000000002"/>
    <b v="1"/>
  </r>
  <r>
    <n v="6885"/>
    <n v="1"/>
    <d v="2012-10-31T06:24:52"/>
    <d v="2012-12-30T06:24:00"/>
    <n v="8"/>
    <d v="2012-11-01T14:51:27"/>
    <n v="0"/>
    <n v="14.85"/>
    <n v="15"/>
    <x v="17"/>
    <n v="0.125"/>
    <n v="0.84929166666666667"/>
    <b v="1"/>
  </r>
  <r>
    <n v="6886"/>
    <n v="1"/>
    <d v="2012-10-31T08:13:09"/>
    <d v="2012-11-02T13:12:42"/>
    <n v="8"/>
    <s v=""/>
    <n v="0"/>
    <s v="not cancelled"/>
    <s v="not cancelled"/>
    <x v="3"/>
    <n v="0.125"/>
    <n v="0.84929166666666667"/>
    <b v="0"/>
  </r>
  <r>
    <n v="6887"/>
    <n v="2"/>
    <d v="2012-10-31T08:56:26"/>
    <d v="2012-12-30T08:56:00"/>
    <n v="10"/>
    <d v="2012-11-01T17:42:52"/>
    <n v="0"/>
    <n v="17.7"/>
    <n v="18"/>
    <x v="1"/>
    <n v="0.1"/>
    <n v="0.84959999999999969"/>
    <b v="1"/>
  </r>
  <r>
    <n v="6888"/>
    <n v="4"/>
    <d v="2012-10-31T08:53:35"/>
    <d v="2012-11-03T08:52:55"/>
    <n v="12"/>
    <s v=""/>
    <n v="0"/>
    <s v="not cancelled"/>
    <s v="not cancelled"/>
    <x v="3"/>
    <n v="8.3333333333333329E-2"/>
    <n v="1.448055119047619"/>
    <b v="0"/>
  </r>
  <r>
    <n v="6889"/>
    <n v="3"/>
    <d v="2012-10-31T08:54:42"/>
    <d v="2012-12-30T08:54:00"/>
    <n v="24"/>
    <d v="2012-11-02T10:51:40"/>
    <n v="0"/>
    <n v="10.85"/>
    <n v="11"/>
    <x v="14"/>
    <n v="4.1666666666666664E-2"/>
    <n v="0.18133000000000002"/>
    <b v="1"/>
  </r>
  <r>
    <n v="6890"/>
    <n v="1"/>
    <d v="2012-10-31T08:46:37"/>
    <d v="2012-11-03T19:46:01"/>
    <n v="8"/>
    <s v=""/>
    <n v="0"/>
    <s v="not cancelled"/>
    <s v="not cancelled"/>
    <x v="3"/>
    <n v="0.125"/>
    <n v="0.84929166666666667"/>
    <b v="0"/>
  </r>
  <r>
    <n v="6891"/>
    <n v="2"/>
    <d v="2012-10-31T10:21:27"/>
    <d v="2012-12-30T10:21:00"/>
    <n v="10"/>
    <d v="2012-11-01T12:23:02"/>
    <n v="0"/>
    <n v="12.383333333333333"/>
    <n v="12"/>
    <x v="8"/>
    <n v="0.1"/>
    <n v="0.84959999999999969"/>
    <b v="1"/>
  </r>
  <r>
    <n v="6892"/>
    <n v="7"/>
    <d v="2012-10-31T12:13:49"/>
    <d v="2012-11-04T16:13:00"/>
    <n v="24"/>
    <s v=""/>
    <n v="0"/>
    <s v="not cancelled"/>
    <s v="not cancelled"/>
    <x v="3"/>
    <n v="4.1666666666666664E-2"/>
    <n v="1.2958049999999997"/>
    <b v="0"/>
  </r>
  <r>
    <n v="6893"/>
    <n v="2"/>
    <d v="2012-10-31T14:13:48"/>
    <d v="2012-12-30T14:13:00"/>
    <n v="10"/>
    <d v="2012-11-01T15:02:18"/>
    <n v="0"/>
    <n v="15.033333333333333"/>
    <n v="15"/>
    <x v="17"/>
    <n v="0.1"/>
    <n v="0.84959999999999969"/>
    <b v="1"/>
  </r>
  <r>
    <n v="6894"/>
    <n v="1"/>
    <d v="2012-10-31T14:14:51"/>
    <d v="2012-12-30T14:14:00"/>
    <n v="8"/>
    <d v="2012-11-01T13:24:20"/>
    <n v="0"/>
    <n v="13.4"/>
    <n v="13"/>
    <x v="11"/>
    <n v="0.125"/>
    <n v="0.84929166666666667"/>
    <b v="1"/>
  </r>
  <r>
    <n v="6895"/>
    <n v="8"/>
    <d v="2012-10-31T14:11:46"/>
    <d v="2012-12-30T14:11:00"/>
    <n v="3"/>
    <d v="2012-11-07T16:42:07"/>
    <n v="1"/>
    <n v="16.7"/>
    <n v="17"/>
    <x v="20"/>
    <n v="0.33333333333333331"/>
    <n v="0.29998222222222221"/>
    <b v="1"/>
  </r>
  <r>
    <n v="6896"/>
    <n v="1"/>
    <d v="2012-10-31T16:52:35"/>
    <d v="2012-12-30T16:52:00"/>
    <n v="8"/>
    <d v="2012-11-01T15:47:35"/>
    <n v="0"/>
    <n v="15.783333333333333"/>
    <n v="16"/>
    <x v="5"/>
    <n v="0.125"/>
    <n v="0.84929166666666667"/>
    <b v="1"/>
  </r>
  <r>
    <n v="6897"/>
    <n v="1"/>
    <d v="2012-10-31T16:30:18"/>
    <d v="2012-12-30T16:30:00"/>
    <n v="12"/>
    <d v="2012-11-01T07:38:58"/>
    <n v="0"/>
    <n v="7.6333333333333329"/>
    <n v="8"/>
    <x v="13"/>
    <n v="8.3333333333333329E-2"/>
    <n v="0.56619444444444444"/>
    <b v="1"/>
  </r>
  <r>
    <n v="6898"/>
    <n v="7"/>
    <d v="2012-10-31T16:45:19"/>
    <d v="2012-12-30T16:45:00"/>
    <n v="24"/>
    <d v="2012-12-11T13:10:15"/>
    <n v="1"/>
    <n v="13.166666666666666"/>
    <n v="13"/>
    <x v="11"/>
    <n v="4.1666666666666664E-2"/>
    <n v="1.2958049999999997"/>
    <b v="1"/>
  </r>
  <r>
    <n v="6899"/>
    <n v="1"/>
    <d v="2012-10-31T18:04:04"/>
    <d v="2012-12-30T18:04:00"/>
    <n v="12"/>
    <d v="2012-11-01T07:39:47"/>
    <n v="0"/>
    <n v="7.65"/>
    <n v="8"/>
    <x v="13"/>
    <n v="8.3333333333333329E-2"/>
    <n v="0.56619444444444444"/>
    <b v="1"/>
  </r>
  <r>
    <n v="6900"/>
    <n v="6"/>
    <d v="2012-10-31T18:29:39"/>
    <d v="2012-12-30T18:29:00"/>
    <n v="24"/>
    <d v="2012-11-05T00:32:01"/>
    <n v="0"/>
    <n v="0.53333333333333333"/>
    <n v="1"/>
    <x v="23"/>
    <n v="4.1666666666666664E-2"/>
    <n v="0.35218749999999999"/>
    <b v="1"/>
  </r>
  <r>
    <n v="6901"/>
    <n v="1"/>
    <d v="2012-10-31T21:00:48"/>
    <d v="2012-11-05T06:00:08"/>
    <n v="8"/>
    <s v=""/>
    <n v="0"/>
    <s v="not cancelled"/>
    <s v="not cancelled"/>
    <x v="3"/>
    <n v="0.125"/>
    <n v="0.84929166666666667"/>
    <b v="0"/>
  </r>
  <r>
    <n v="6902"/>
    <n v="10"/>
    <d v="2012-11-01T07:56:22"/>
    <d v="2012-12-31T07:56:00"/>
    <n v="1"/>
    <d v="2012-11-08T16:14:37"/>
    <n v="4"/>
    <n v="16.233333333333334"/>
    <n v="16"/>
    <x v="5"/>
    <n v="1"/>
    <n v="2.5716000000000001"/>
    <b v="1"/>
  </r>
  <r>
    <n v="6903"/>
    <n v="5"/>
    <d v="2012-11-01T07:15:51"/>
    <d v="2012-12-31T07:15:00"/>
    <n v="24"/>
    <d v="2012-11-05T17:05:21"/>
    <n v="0"/>
    <n v="17.083333333333332"/>
    <n v="17"/>
    <x v="20"/>
    <n v="4.1666666666666664E-2"/>
    <n v="0.2815833333333333"/>
    <b v="1"/>
  </r>
  <r>
    <n v="6904"/>
    <n v="5"/>
    <d v="2012-11-01T07:09:20"/>
    <d v="2012-12-31T07:09:00"/>
    <n v="24"/>
    <d v="2012-11-04T17:14:00"/>
    <n v="0"/>
    <n v="17.233333333333334"/>
    <n v="17"/>
    <x v="20"/>
    <n v="4.1666666666666664E-2"/>
    <n v="0.2815833333333333"/>
    <b v="1"/>
  </r>
  <r>
    <n v="6905"/>
    <n v="2"/>
    <d v="2012-11-01T08:16:25"/>
    <d v="2012-12-31T08:16:00"/>
    <n v="10"/>
    <d v="2012-11-01T11:50:24"/>
    <n v="0"/>
    <n v="11.833333333333334"/>
    <n v="12"/>
    <x v="8"/>
    <n v="0.1"/>
    <n v="0.84959999999999969"/>
    <b v="1"/>
  </r>
  <r>
    <n v="6906"/>
    <n v="6"/>
    <d v="2012-11-01T08:10:47"/>
    <d v="2012-12-31T08:10:00"/>
    <n v="24"/>
    <d v="2012-11-05T15:42:09"/>
    <n v="0"/>
    <n v="15.7"/>
    <n v="16"/>
    <x v="5"/>
    <n v="4.1666666666666664E-2"/>
    <n v="0.35218749999999999"/>
    <b v="1"/>
  </r>
  <r>
    <n v="6907"/>
    <n v="9"/>
    <d v="2012-11-01T09:06:47"/>
    <d v="2012-11-03T18:06:21"/>
    <n v="5"/>
    <s v=""/>
    <n v="0"/>
    <s v="not cancelled"/>
    <s v="not cancelled"/>
    <x v="3"/>
    <n v="0.2"/>
    <n v="5.6740000000000004"/>
    <b v="0"/>
  </r>
  <r>
    <n v="6908"/>
    <n v="9"/>
    <d v="2012-11-01T09:41:23"/>
    <d v="2012-12-31T09:41:00"/>
    <n v="5"/>
    <d v="2012-11-04T11:52:05"/>
    <n v="0"/>
    <n v="11.866666666666667"/>
    <n v="12"/>
    <x v="8"/>
    <n v="0.2"/>
    <n v="5.6740000000000004"/>
    <b v="1"/>
  </r>
  <r>
    <n v="6909"/>
    <n v="1"/>
    <d v="2012-11-01T13:32:34"/>
    <d v="2012-12-31T13:32:00"/>
    <n v="12"/>
    <d v="2012-11-02T12:41:12"/>
    <n v="0"/>
    <n v="12.683333333333334"/>
    <n v="13"/>
    <x v="11"/>
    <n v="8.3333333333333329E-2"/>
    <n v="0.56619444444444444"/>
    <b v="1"/>
  </r>
  <r>
    <n v="6910"/>
    <n v="2"/>
    <d v="2012-11-01T14:10:27"/>
    <d v="2012-12-31T14:10:00"/>
    <n v="10"/>
    <d v="2012-11-03T16:39:17"/>
    <n v="0"/>
    <n v="16.649999999999999"/>
    <n v="17"/>
    <x v="20"/>
    <n v="0.1"/>
    <n v="0.84959999999999969"/>
    <b v="1"/>
  </r>
  <r>
    <n v="6911"/>
    <n v="11"/>
    <d v="2012-11-01T14:08:01"/>
    <d v="2012-12-31T14:08:00"/>
    <n v="1"/>
    <d v="2012-11-08T19:43:20"/>
    <n v="4"/>
    <n v="19.716666666666665"/>
    <n v="20"/>
    <x v="15"/>
    <n v="1"/>
    <n v="1"/>
    <b v="1"/>
  </r>
  <r>
    <n v="6912"/>
    <n v="3"/>
    <d v="2012-11-01T14:12:02"/>
    <d v="2012-12-31T14:12:00"/>
    <n v="24"/>
    <d v="2012-11-05T13:42:22"/>
    <n v="0"/>
    <n v="13.7"/>
    <n v="14"/>
    <x v="7"/>
    <n v="4.1666666666666664E-2"/>
    <n v="0.18133000000000002"/>
    <b v="1"/>
  </r>
  <r>
    <n v="6913"/>
    <n v="4"/>
    <d v="2012-11-01T15:14:50"/>
    <d v="2012-12-31T15:14:00"/>
    <n v="12"/>
    <d v="2012-11-04T09:48:33"/>
    <n v="0"/>
    <n v="9.8000000000000007"/>
    <n v="10"/>
    <x v="10"/>
    <n v="8.3333333333333329E-2"/>
    <n v="1.448055119047619"/>
    <b v="1"/>
  </r>
  <r>
    <n v="6914"/>
    <n v="1"/>
    <d v="2012-11-01T15:04:47"/>
    <d v="2012-12-31T15:04:00"/>
    <n v="12"/>
    <d v="2012-11-02T10:49:56"/>
    <n v="0"/>
    <n v="10.816666666666666"/>
    <n v="11"/>
    <x v="14"/>
    <n v="8.3333333333333329E-2"/>
    <n v="0.56619444444444444"/>
    <b v="1"/>
  </r>
  <r>
    <n v="6915"/>
    <n v="1"/>
    <d v="2012-11-01T16:14:11"/>
    <d v="2012-11-04T13:13:47"/>
    <n v="8"/>
    <s v=""/>
    <n v="0"/>
    <s v="not cancelled"/>
    <s v="not cancelled"/>
    <x v="3"/>
    <n v="0.125"/>
    <n v="0.84929166666666667"/>
    <b v="0"/>
  </r>
  <r>
    <n v="6916"/>
    <n v="4"/>
    <d v="2012-11-01T16:55:22"/>
    <d v="2012-12-31T16:55:00"/>
    <n v="12"/>
    <d v="2012-11-04T09:49:01"/>
    <n v="0"/>
    <n v="9.8166666666666664"/>
    <n v="10"/>
    <x v="10"/>
    <n v="8.3333333333333329E-2"/>
    <n v="1.448055119047619"/>
    <b v="1"/>
  </r>
  <r>
    <n v="6917"/>
    <n v="2"/>
    <d v="2012-11-01T19:54:10"/>
    <d v="2012-12-31T19:54:00"/>
    <n v="10"/>
    <d v="2012-11-03T07:53:24"/>
    <n v="0"/>
    <n v="7.8833333333333329"/>
    <n v="8"/>
    <x v="13"/>
    <n v="0.1"/>
    <n v="0.84959999999999969"/>
    <b v="1"/>
  </r>
  <r>
    <n v="6918"/>
    <n v="2"/>
    <d v="2012-11-01T21:56:26"/>
    <d v="2012-12-31T21:56:00"/>
    <n v="10"/>
    <d v="2012-11-02T08:14:56"/>
    <n v="0"/>
    <n v="8.2333333333333325"/>
    <n v="8"/>
    <x v="13"/>
    <n v="0.1"/>
    <n v="0.84959999999999969"/>
    <b v="1"/>
  </r>
  <r>
    <n v="6919"/>
    <n v="5"/>
    <d v="2012-11-01T23:48:08"/>
    <d v="2012-12-31T23:48:00"/>
    <n v="24"/>
    <d v="2012-11-03T15:08:20"/>
    <n v="0"/>
    <n v="15.133333333333333"/>
    <n v="15"/>
    <x v="17"/>
    <n v="4.1666666666666664E-2"/>
    <n v="0.2815833333333333"/>
    <b v="1"/>
  </r>
  <r>
    <n v="6920"/>
    <n v="1"/>
    <d v="2012-11-02T01:41:17"/>
    <d v="2012-11-04T21:41:03"/>
    <n v="12"/>
    <s v=""/>
    <n v="0"/>
    <s v="not cancelled"/>
    <s v="not cancelled"/>
    <x v="3"/>
    <n v="8.3333333333333329E-2"/>
    <n v="0.56619444444444444"/>
    <b v="0"/>
  </r>
  <r>
    <n v="6921"/>
    <n v="6"/>
    <d v="2012-11-02T04:17:57"/>
    <d v="2013-01-01T04:17:00"/>
    <n v="24"/>
    <d v="2012-11-03T12:58:10"/>
    <n v="0"/>
    <n v="12.966666666666667"/>
    <n v="13"/>
    <x v="11"/>
    <n v="4.1666666666666664E-2"/>
    <n v="0.35218749999999999"/>
    <b v="1"/>
  </r>
  <r>
    <n v="6922"/>
    <n v="6"/>
    <d v="2012-11-02T06:06:46"/>
    <d v="2013-01-01T06:06:00"/>
    <n v="24"/>
    <d v="2012-11-06T16:54:37"/>
    <n v="0"/>
    <n v="16.899999999999999"/>
    <n v="17"/>
    <x v="20"/>
    <n v="4.1666666666666664E-2"/>
    <n v="0.35218749999999999"/>
    <b v="1"/>
  </r>
  <r>
    <n v="6923"/>
    <n v="1"/>
    <d v="2012-11-02T08:10:10"/>
    <d v="2012-11-05T02:09:39"/>
    <n v="8"/>
    <s v=""/>
    <n v="0"/>
    <s v="not cancelled"/>
    <s v="not cancelled"/>
    <x v="3"/>
    <n v="0.125"/>
    <n v="0.84929166666666667"/>
    <b v="0"/>
  </r>
  <r>
    <n v="6924"/>
    <n v="7"/>
    <d v="2012-11-02T09:05:35"/>
    <d v="2013-01-01T09:05:00"/>
    <n v="24"/>
    <d v="2012-11-05T02:26:45"/>
    <n v="0"/>
    <n v="2.4333333333333336"/>
    <n v="2"/>
    <x v="16"/>
    <n v="4.1666666666666664E-2"/>
    <n v="1.2958049999999997"/>
    <b v="1"/>
  </r>
  <r>
    <n v="6925"/>
    <n v="3"/>
    <d v="2012-11-02T10:17:39"/>
    <d v="2013-01-01T10:17:00"/>
    <n v="24"/>
    <d v="2012-11-05T10:09:49"/>
    <n v="0"/>
    <n v="10.15"/>
    <n v="10"/>
    <x v="10"/>
    <n v="4.1666666666666664E-2"/>
    <n v="0.18133000000000002"/>
    <b v="1"/>
  </r>
  <r>
    <n v="6926"/>
    <n v="4"/>
    <d v="2012-11-02T10:14:36"/>
    <d v="2012-11-06T22:14:00"/>
    <n v="12"/>
    <d v="2012-11-05T13:58:15"/>
    <n v="0"/>
    <n v="13.966666666666667"/>
    <n v="14"/>
    <x v="7"/>
    <n v="8.3333333333333329E-2"/>
    <n v="1.448055119047619"/>
    <b v="1"/>
  </r>
  <r>
    <n v="6927"/>
    <n v="2"/>
    <d v="2012-11-02T10:46:10"/>
    <d v="2012-11-04T21:45:32"/>
    <n v="10"/>
    <s v=""/>
    <n v="0"/>
    <s v="not cancelled"/>
    <s v="not cancelled"/>
    <x v="3"/>
    <n v="0.1"/>
    <n v="0.84959999999999969"/>
    <b v="0"/>
  </r>
  <r>
    <n v="6928"/>
    <n v="3"/>
    <d v="2012-11-02T11:56:44"/>
    <d v="2013-01-01T11:56:00"/>
    <n v="24"/>
    <d v="2012-11-04T10:11:41"/>
    <n v="0"/>
    <n v="10.183333333333334"/>
    <n v="10"/>
    <x v="10"/>
    <n v="4.1666666666666664E-2"/>
    <n v="0.18133000000000002"/>
    <b v="1"/>
  </r>
  <r>
    <n v="6929"/>
    <n v="1"/>
    <d v="2012-11-02T11:19:40"/>
    <d v="2012-11-05T21:19:00"/>
    <n v="12"/>
    <d v="2012-11-03T15:46:38"/>
    <n v="0"/>
    <n v="15.766666666666667"/>
    <n v="16"/>
    <x v="5"/>
    <n v="8.3333333333333329E-2"/>
    <n v="0.56619444444444444"/>
    <b v="1"/>
  </r>
  <r>
    <n v="6930"/>
    <n v="1"/>
    <d v="2012-11-02T11:49:52"/>
    <d v="2013-01-01T11:49:00"/>
    <n v="8"/>
    <d v="2012-11-03T09:22:13"/>
    <n v="0"/>
    <n v="9.3666666666666671"/>
    <n v="9"/>
    <x v="4"/>
    <n v="0.125"/>
    <n v="0.84929166666666667"/>
    <b v="1"/>
  </r>
  <r>
    <n v="6931"/>
    <n v="6"/>
    <d v="2012-11-02T12:48:57"/>
    <d v="2013-01-01T12:48:00"/>
    <n v="24"/>
    <d v="2012-11-08T18:33:46"/>
    <n v="0"/>
    <n v="18.55"/>
    <n v="19"/>
    <x v="6"/>
    <n v="4.1666666666666664E-2"/>
    <n v="0.35218749999999999"/>
    <b v="1"/>
  </r>
  <r>
    <n v="6932"/>
    <n v="4"/>
    <d v="2012-11-02T13:09:50"/>
    <d v="2013-01-01T13:09:00"/>
    <n v="12"/>
    <d v="2012-11-04T15:15:34"/>
    <n v="0"/>
    <n v="15.25"/>
    <n v="15"/>
    <x v="17"/>
    <n v="8.3333333333333329E-2"/>
    <n v="1.448055119047619"/>
    <b v="1"/>
  </r>
  <r>
    <n v="6933"/>
    <n v="2"/>
    <d v="2012-11-02T13:48:44"/>
    <d v="2013-01-01T13:48:00"/>
    <n v="10"/>
    <d v="2012-11-03T11:39:26"/>
    <n v="0"/>
    <n v="11.65"/>
    <n v="12"/>
    <x v="8"/>
    <n v="0.1"/>
    <n v="0.84959999999999969"/>
    <b v="1"/>
  </r>
  <r>
    <n v="6934"/>
    <n v="1"/>
    <d v="2012-11-02T13:32:27"/>
    <d v="2013-01-01T13:32:00"/>
    <n v="12"/>
    <d v="2012-11-03T12:58:17"/>
    <n v="0"/>
    <n v="12.966666666666667"/>
    <n v="13"/>
    <x v="11"/>
    <n v="8.3333333333333329E-2"/>
    <n v="0.56619444444444444"/>
    <b v="1"/>
  </r>
  <r>
    <n v="6935"/>
    <n v="5"/>
    <d v="2012-11-02T14:12:11"/>
    <d v="2013-01-01T14:12:00"/>
    <n v="24"/>
    <d v="2012-11-06T09:10:07"/>
    <n v="0"/>
    <n v="9.1666666666666661"/>
    <n v="9"/>
    <x v="4"/>
    <n v="4.1666666666666664E-2"/>
    <n v="0.2815833333333333"/>
    <b v="1"/>
  </r>
  <r>
    <n v="6936"/>
    <n v="3"/>
    <d v="2012-11-02T14:19:06"/>
    <d v="2012-11-06T01:18:29"/>
    <n v="24"/>
    <s v=""/>
    <n v="0"/>
    <s v="not cancelled"/>
    <s v="not cancelled"/>
    <x v="3"/>
    <n v="4.1666666666666664E-2"/>
    <n v="0.18133000000000002"/>
    <b v="0"/>
  </r>
  <r>
    <n v="6937"/>
    <n v="2"/>
    <d v="2012-11-02T15:48:27"/>
    <d v="2013-01-01T15:48:00"/>
    <n v="10"/>
    <d v="2012-11-03T17:23:19"/>
    <n v="0"/>
    <n v="17.383333333333333"/>
    <n v="17"/>
    <x v="20"/>
    <n v="0.1"/>
    <n v="0.84959999999999969"/>
    <b v="1"/>
  </r>
  <r>
    <n v="6938"/>
    <n v="3"/>
    <d v="2012-11-02T15:30:30"/>
    <d v="2013-01-01T15:30:00"/>
    <n v="24"/>
    <d v="2012-11-04T14:25:52"/>
    <n v="0"/>
    <n v="14.416666666666666"/>
    <n v="14"/>
    <x v="7"/>
    <n v="4.1666666666666664E-2"/>
    <n v="0.18133000000000002"/>
    <b v="1"/>
  </r>
  <r>
    <n v="6939"/>
    <n v="5"/>
    <d v="2012-11-02T16:27:53"/>
    <d v="2013-01-01T16:27:00"/>
    <n v="24"/>
    <d v="2012-11-06T14:53:47"/>
    <n v="0"/>
    <n v="14.883333333333333"/>
    <n v="15"/>
    <x v="17"/>
    <n v="4.1666666666666664E-2"/>
    <n v="0.2815833333333333"/>
    <b v="1"/>
  </r>
  <r>
    <n v="6940"/>
    <n v="11"/>
    <d v="2012-11-02T17:11:03"/>
    <d v="2013-01-01T17:11:00"/>
    <n v="1"/>
    <d v="2012-11-09T15:47:51"/>
    <n v="6"/>
    <n v="15.783333333333333"/>
    <n v="16"/>
    <x v="5"/>
    <n v="1"/>
    <n v="1"/>
    <b v="1"/>
  </r>
  <r>
    <n v="6941"/>
    <n v="2"/>
    <d v="2012-11-02T17:02:12"/>
    <d v="2013-01-01T17:02:00"/>
    <n v="10"/>
    <d v="2012-11-04T07:55:16"/>
    <n v="0"/>
    <n v="7.916666666666667"/>
    <n v="8"/>
    <x v="13"/>
    <n v="0.1"/>
    <n v="0.84959999999999969"/>
    <b v="1"/>
  </r>
  <r>
    <n v="6942"/>
    <n v="5"/>
    <d v="2012-11-02T17:23:12"/>
    <d v="2013-01-01T17:23:00"/>
    <n v="24"/>
    <d v="2012-11-06T07:52:28"/>
    <n v="0"/>
    <n v="7.8666666666666671"/>
    <n v="8"/>
    <x v="13"/>
    <n v="4.1666666666666664E-2"/>
    <n v="0.2815833333333333"/>
    <b v="1"/>
  </r>
  <r>
    <n v="6943"/>
    <n v="1"/>
    <d v="2012-11-02T18:46:50"/>
    <d v="2013-01-01T18:46:00"/>
    <n v="12"/>
    <d v="2012-11-03T18:39:10"/>
    <n v="0"/>
    <n v="18.649999999999999"/>
    <n v="19"/>
    <x v="6"/>
    <n v="8.3333333333333329E-2"/>
    <n v="0.56619444444444444"/>
    <b v="1"/>
  </r>
  <r>
    <n v="6944"/>
    <n v="1"/>
    <d v="2012-11-02T19:50:39"/>
    <d v="2013-01-01T19:50:00"/>
    <n v="8"/>
    <d v="2012-11-03T16:49:05"/>
    <n v="0"/>
    <n v="16.816666666666666"/>
    <n v="17"/>
    <x v="20"/>
    <n v="0.125"/>
    <n v="0.84929166666666667"/>
    <b v="1"/>
  </r>
  <r>
    <n v="6945"/>
    <n v="1"/>
    <d v="2012-11-02T20:04:46"/>
    <d v="2013-01-01T20:04:00"/>
    <n v="8"/>
    <d v="2012-11-03T11:26:01"/>
    <n v="0"/>
    <n v="11.433333333333334"/>
    <n v="11"/>
    <x v="14"/>
    <n v="0.125"/>
    <n v="0.84929166666666667"/>
    <b v="1"/>
  </r>
  <r>
    <n v="6946"/>
    <n v="1"/>
    <d v="2012-11-02T20:02:42"/>
    <d v="2013-01-01T20:02:00"/>
    <n v="12"/>
    <d v="2012-11-03T14:13:48"/>
    <n v="0"/>
    <n v="14.216666666666667"/>
    <n v="14"/>
    <x v="7"/>
    <n v="8.3333333333333329E-2"/>
    <n v="0.56619444444444444"/>
    <b v="1"/>
  </r>
  <r>
    <n v="6947"/>
    <n v="4"/>
    <d v="2012-11-02T21:44:46"/>
    <d v="2013-01-01T21:44:00"/>
    <n v="12"/>
    <d v="2012-11-04T13:46:32"/>
    <n v="0"/>
    <n v="13.766666666666667"/>
    <n v="14"/>
    <x v="7"/>
    <n v="8.3333333333333329E-2"/>
    <n v="1.448055119047619"/>
    <b v="1"/>
  </r>
  <r>
    <n v="6948"/>
    <n v="5"/>
    <d v="2012-11-02T23:37:51"/>
    <d v="2012-11-06T00:36:55"/>
    <n v="24"/>
    <s v=""/>
    <n v="0"/>
    <s v="not cancelled"/>
    <s v="not cancelled"/>
    <x v="3"/>
    <n v="4.1666666666666664E-2"/>
    <n v="0.2815833333333333"/>
    <b v="0"/>
  </r>
  <r>
    <n v="6949"/>
    <n v="1"/>
    <d v="2012-11-03T01:18:04"/>
    <d v="2013-01-02T01:18:00"/>
    <n v="12"/>
    <d v="2012-11-03T22:14:18"/>
    <n v="0"/>
    <n v="22.233333333333334"/>
    <n v="22"/>
    <x v="9"/>
    <n v="8.3333333333333329E-2"/>
    <n v="0.56619444444444444"/>
    <b v="1"/>
  </r>
  <r>
    <n v="6950"/>
    <n v="7"/>
    <d v="2012-11-03T01:48:59"/>
    <d v="2013-01-02T01:48:00"/>
    <n v="24"/>
    <d v="2012-12-14T09:09:11"/>
    <n v="2"/>
    <n v="9.15"/>
    <n v="9"/>
    <x v="4"/>
    <n v="4.1666666666666664E-2"/>
    <n v="1.2958049999999997"/>
    <b v="1"/>
  </r>
  <r>
    <n v="6951"/>
    <n v="11"/>
    <d v="2012-11-03T04:21:58"/>
    <d v="2013-01-02T04:21:00"/>
    <n v="1"/>
    <d v="2012-11-10T12:03:15"/>
    <n v="1"/>
    <n v="12.05"/>
    <n v="12"/>
    <x v="8"/>
    <n v="1"/>
    <n v="1"/>
    <b v="1"/>
  </r>
  <r>
    <n v="6952"/>
    <n v="8"/>
    <d v="2012-11-03T07:30:10"/>
    <d v="2013-01-02T07:30:00"/>
    <n v="3"/>
    <d v="2012-11-08T14:16:39"/>
    <n v="0"/>
    <n v="14.266666666666667"/>
    <n v="14"/>
    <x v="7"/>
    <n v="0.33333333333333331"/>
    <n v="0.29998222222222221"/>
    <b v="1"/>
  </r>
  <r>
    <n v="6953"/>
    <n v="7"/>
    <d v="2012-11-03T08:24:44"/>
    <d v="2012-11-05T21:24:37"/>
    <n v="24"/>
    <s v=""/>
    <n v="0"/>
    <s v="not cancelled"/>
    <s v="not cancelled"/>
    <x v="3"/>
    <n v="4.1666666666666664E-2"/>
    <n v="1.2958049999999997"/>
    <b v="0"/>
  </r>
  <r>
    <n v="6954"/>
    <n v="3"/>
    <d v="2012-11-03T10:50:37"/>
    <d v="2012-11-05T21:50:00"/>
    <n v="24"/>
    <d v="2012-11-05T16:24:28"/>
    <n v="0"/>
    <n v="16.399999999999999"/>
    <n v="16"/>
    <x v="5"/>
    <n v="4.1666666666666664E-2"/>
    <n v="0.18133000000000002"/>
    <b v="1"/>
  </r>
  <r>
    <n v="6955"/>
    <n v="4"/>
    <d v="2012-11-03T10:39:26"/>
    <d v="2013-01-02T10:39:00"/>
    <n v="12"/>
    <d v="2012-11-06T16:18:46"/>
    <n v="0"/>
    <n v="16.3"/>
    <n v="16"/>
    <x v="5"/>
    <n v="8.3333333333333329E-2"/>
    <n v="1.448055119047619"/>
    <b v="1"/>
  </r>
  <r>
    <n v="6956"/>
    <n v="2"/>
    <d v="2012-11-03T10:25:49"/>
    <d v="2013-01-02T10:25:00"/>
    <n v="10"/>
    <d v="2012-11-04T11:12:47"/>
    <n v="0"/>
    <n v="11.2"/>
    <n v="11"/>
    <x v="14"/>
    <n v="0.1"/>
    <n v="0.84959999999999969"/>
    <b v="1"/>
  </r>
  <r>
    <n v="6957"/>
    <n v="1"/>
    <d v="2012-11-03T11:13:37"/>
    <d v="2013-01-02T11:13:00"/>
    <n v="8"/>
    <d v="2012-11-03T12:45:39"/>
    <n v="0"/>
    <n v="12.75"/>
    <n v="13"/>
    <x v="11"/>
    <n v="0.125"/>
    <n v="0.84929166666666667"/>
    <b v="1"/>
  </r>
  <r>
    <n v="6958"/>
    <n v="6"/>
    <d v="2012-11-03T11:06:07"/>
    <d v="2013-01-02T11:06:00"/>
    <n v="24"/>
    <d v="2012-11-10T10:17:17"/>
    <n v="0"/>
    <n v="10.283333333333333"/>
    <n v="10"/>
    <x v="10"/>
    <n v="4.1666666666666664E-2"/>
    <n v="0.35218749999999999"/>
    <b v="1"/>
  </r>
  <r>
    <n v="6959"/>
    <n v="2"/>
    <d v="2012-11-03T16:50:35"/>
    <d v="2013-01-02T16:50:00"/>
    <n v="10"/>
    <d v="2012-11-04T08:01:06"/>
    <n v="0"/>
    <n v="8.0166666666666675"/>
    <n v="8"/>
    <x v="13"/>
    <n v="0.1"/>
    <n v="0.84959999999999969"/>
    <b v="1"/>
  </r>
  <r>
    <n v="6960"/>
    <n v="4"/>
    <d v="2012-11-03T18:37:35"/>
    <d v="2013-01-02T18:37:00"/>
    <n v="12"/>
    <d v="2012-11-05T13:58:31"/>
    <n v="0"/>
    <n v="13.966666666666667"/>
    <n v="14"/>
    <x v="7"/>
    <n v="8.3333333333333329E-2"/>
    <n v="1.448055119047619"/>
    <b v="1"/>
  </r>
  <r>
    <n v="6961"/>
    <n v="7"/>
    <d v="2012-11-03T18:11:05"/>
    <d v="2012-11-06T01:10:41"/>
    <n v="24"/>
    <s v=""/>
    <n v="0"/>
    <s v="not cancelled"/>
    <s v="not cancelled"/>
    <x v="3"/>
    <n v="4.1666666666666664E-2"/>
    <n v="1.2958049999999997"/>
    <b v="0"/>
  </r>
  <r>
    <n v="6962"/>
    <n v="1"/>
    <d v="2012-11-03T22:27:51"/>
    <d v="2013-01-02T22:27:00"/>
    <n v="8"/>
    <d v="2012-11-05T08:44:49"/>
    <n v="0"/>
    <n v="8.7333333333333325"/>
    <n v="9"/>
    <x v="4"/>
    <n v="0.125"/>
    <n v="0.84929166666666667"/>
    <b v="1"/>
  </r>
  <r>
    <n v="6963"/>
    <n v="5"/>
    <d v="2012-11-03T23:23:37"/>
    <d v="2013-01-02T23:23:00"/>
    <n v="24"/>
    <d v="2012-11-05T11:28:47"/>
    <n v="0"/>
    <n v="11.466666666666667"/>
    <n v="11"/>
    <x v="14"/>
    <n v="4.1666666666666664E-2"/>
    <n v="0.2815833333333333"/>
    <b v="1"/>
  </r>
  <r>
    <n v="6964"/>
    <n v="1"/>
    <d v="2012-11-04T00:57:32"/>
    <d v="2013-01-03T00:57:00"/>
    <n v="12"/>
    <d v="2012-11-04T14:52:33"/>
    <n v="0"/>
    <n v="14.866666666666667"/>
    <n v="15"/>
    <x v="17"/>
    <n v="8.3333333333333329E-2"/>
    <n v="0.56619444444444444"/>
    <b v="1"/>
  </r>
  <r>
    <n v="6965"/>
    <n v="1"/>
    <d v="2012-11-04T01:47:51"/>
    <d v="2012-11-07T07:47:00"/>
    <n v="8"/>
    <d v="2012-11-04T18:25:28"/>
    <n v="0"/>
    <n v="18.416666666666668"/>
    <n v="18"/>
    <x v="1"/>
    <n v="0.125"/>
    <n v="0.84929166666666667"/>
    <b v="1"/>
  </r>
  <r>
    <n v="6966"/>
    <n v="1"/>
    <d v="2012-11-04T06:34:08"/>
    <d v="2013-01-03T06:34:00"/>
    <n v="8"/>
    <d v="2012-11-05T17:58:14"/>
    <n v="0"/>
    <n v="17.966666666666665"/>
    <n v="18"/>
    <x v="1"/>
    <n v="0.125"/>
    <n v="0.84929166666666667"/>
    <b v="1"/>
  </r>
  <r>
    <n v="6967"/>
    <n v="1"/>
    <d v="2012-11-04T08:41:03"/>
    <d v="2013-01-03T08:41:00"/>
    <n v="8"/>
    <d v="2012-11-05T11:07:18"/>
    <n v="0"/>
    <n v="11.116666666666667"/>
    <n v="11"/>
    <x v="14"/>
    <n v="0.125"/>
    <n v="0.84929166666666667"/>
    <b v="1"/>
  </r>
  <r>
    <n v="6968"/>
    <n v="9"/>
    <d v="2012-11-04T09:39:27"/>
    <d v="2013-01-03T09:39:00"/>
    <n v="5"/>
    <d v="2012-11-07T12:08:35"/>
    <n v="0"/>
    <n v="12.133333333333333"/>
    <n v="12"/>
    <x v="8"/>
    <n v="0.2"/>
    <n v="5.6740000000000004"/>
    <b v="1"/>
  </r>
  <r>
    <n v="6969"/>
    <n v="1"/>
    <d v="2012-11-04T09:38:15"/>
    <d v="2013-01-03T09:38:00"/>
    <n v="8"/>
    <d v="2012-11-05T05:07:26"/>
    <n v="0"/>
    <n v="5.1166666666666663"/>
    <n v="5"/>
    <x v="22"/>
    <n v="0.125"/>
    <n v="0.84929166666666667"/>
    <b v="1"/>
  </r>
  <r>
    <n v="6970"/>
    <n v="6"/>
    <d v="2012-11-04T09:19:25"/>
    <d v="2013-01-03T09:19:00"/>
    <n v="24"/>
    <d v="2012-11-07T16:19:45"/>
    <n v="0"/>
    <n v="16.316666666666666"/>
    <n v="16"/>
    <x v="5"/>
    <n v="4.1666666666666664E-2"/>
    <n v="0.35218749999999999"/>
    <b v="1"/>
  </r>
  <r>
    <n v="6971"/>
    <n v="1"/>
    <d v="2012-11-04T09:32:20"/>
    <d v="2013-01-03T09:32:00"/>
    <n v="8"/>
    <d v="2012-11-05T15:19:46"/>
    <n v="0"/>
    <n v="15.316666666666666"/>
    <n v="15"/>
    <x v="17"/>
    <n v="0.125"/>
    <n v="0.84929166666666667"/>
    <b v="1"/>
  </r>
  <r>
    <n v="6972"/>
    <n v="5"/>
    <d v="2012-11-04T09:45:50"/>
    <d v="2012-11-07T18:45:12"/>
    <n v="24"/>
    <s v=""/>
    <n v="0"/>
    <s v="not cancelled"/>
    <s v="not cancelled"/>
    <x v="3"/>
    <n v="4.1666666666666664E-2"/>
    <n v="0.2815833333333333"/>
    <b v="0"/>
  </r>
  <r>
    <n v="6973"/>
    <n v="6"/>
    <d v="2012-11-04T09:57:31"/>
    <d v="2013-01-03T09:57:00"/>
    <n v="24"/>
    <d v="2012-11-07T18:10:00"/>
    <n v="0"/>
    <n v="18.166666666666668"/>
    <n v="18"/>
    <x v="1"/>
    <n v="4.1666666666666664E-2"/>
    <n v="0.35218749999999999"/>
    <b v="1"/>
  </r>
  <r>
    <n v="6974"/>
    <n v="1"/>
    <d v="2012-11-04T10:47:19"/>
    <d v="2013-01-03T10:47:00"/>
    <n v="12"/>
    <d v="2012-11-05T11:17:44"/>
    <n v="0"/>
    <n v="11.283333333333333"/>
    <n v="11"/>
    <x v="14"/>
    <n v="8.3333333333333329E-2"/>
    <n v="0.56619444444444444"/>
    <b v="1"/>
  </r>
  <r>
    <n v="6975"/>
    <n v="1"/>
    <d v="2012-11-04T10:58:22"/>
    <d v="2013-01-03T10:58:00"/>
    <n v="8"/>
    <d v="2012-11-05T15:28:28"/>
    <n v="0"/>
    <n v="15.466666666666667"/>
    <n v="15"/>
    <x v="17"/>
    <n v="0.125"/>
    <n v="0.84929166666666667"/>
    <b v="1"/>
  </r>
  <r>
    <n v="6976"/>
    <n v="7"/>
    <d v="2012-11-04T10:06:02"/>
    <d v="2013-01-03T10:06:00"/>
    <n v="24"/>
    <d v="2012-11-13T10:49:11"/>
    <n v="0"/>
    <n v="10.816666666666666"/>
    <n v="11"/>
    <x v="14"/>
    <n v="4.1666666666666664E-2"/>
    <n v="1.2958049999999997"/>
    <b v="1"/>
  </r>
  <r>
    <n v="6977"/>
    <n v="5"/>
    <d v="2012-11-04T13:39:57"/>
    <d v="2013-01-03T13:39:00"/>
    <n v="24"/>
    <d v="2012-11-08T13:20:41"/>
    <n v="0"/>
    <n v="13.333333333333334"/>
    <n v="13"/>
    <x v="11"/>
    <n v="4.1666666666666664E-2"/>
    <n v="0.2815833333333333"/>
    <b v="1"/>
  </r>
  <r>
    <n v="6978"/>
    <n v="3"/>
    <d v="2012-11-04T14:34:09"/>
    <d v="2013-01-03T14:34:00"/>
    <n v="24"/>
    <d v="2012-11-07T09:56:01"/>
    <n v="0"/>
    <n v="9.9333333333333336"/>
    <n v="10"/>
    <x v="10"/>
    <n v="4.1666666666666664E-2"/>
    <n v="0.18133000000000002"/>
    <b v="1"/>
  </r>
  <r>
    <n v="6979"/>
    <n v="2"/>
    <d v="2012-11-04T14:14:18"/>
    <d v="2013-01-03T14:14:00"/>
    <n v="10"/>
    <d v="2012-11-06T07:37:14"/>
    <n v="0"/>
    <n v="7.6166666666666671"/>
    <n v="8"/>
    <x v="13"/>
    <n v="0.1"/>
    <n v="0.84959999999999969"/>
    <b v="1"/>
  </r>
  <r>
    <n v="6980"/>
    <n v="3"/>
    <d v="2012-11-04T14:29:19"/>
    <d v="2012-11-08T05:29:10"/>
    <n v="24"/>
    <s v=""/>
    <n v="0"/>
    <s v="not cancelled"/>
    <s v="not cancelled"/>
    <x v="3"/>
    <n v="4.1666666666666664E-2"/>
    <n v="0.18133000000000002"/>
    <b v="0"/>
  </r>
  <r>
    <n v="6981"/>
    <n v="1"/>
    <d v="2012-11-04T15:14:47"/>
    <d v="2012-11-07T11:14:34"/>
    <n v="12"/>
    <s v=""/>
    <n v="0"/>
    <s v="not cancelled"/>
    <s v="not cancelled"/>
    <x v="3"/>
    <n v="8.3333333333333329E-2"/>
    <n v="0.56619444444444444"/>
    <b v="0"/>
  </r>
  <r>
    <n v="6982"/>
    <n v="1"/>
    <d v="2012-11-04T15:07:05"/>
    <d v="2013-01-03T15:07:00"/>
    <n v="8"/>
    <d v="2012-11-05T02:16:11"/>
    <n v="0"/>
    <n v="2.2666666666666666"/>
    <n v="2"/>
    <x v="16"/>
    <n v="0.125"/>
    <n v="0.84929166666666667"/>
    <b v="1"/>
  </r>
  <r>
    <n v="6983"/>
    <n v="6"/>
    <d v="2012-11-04T15:06:28"/>
    <d v="2012-11-08T10:06:00"/>
    <n v="24"/>
    <s v=""/>
    <n v="0"/>
    <s v="not cancelled"/>
    <s v="not cancelled"/>
    <x v="3"/>
    <n v="4.1666666666666664E-2"/>
    <n v="0.35218749999999999"/>
    <b v="0"/>
  </r>
  <r>
    <n v="6984"/>
    <n v="3"/>
    <d v="2012-11-04T15:38:20"/>
    <d v="2013-01-03T15:38:00"/>
    <n v="24"/>
    <d v="2012-11-06T21:54:39"/>
    <n v="0"/>
    <n v="21.9"/>
    <n v="22"/>
    <x v="9"/>
    <n v="4.1666666666666664E-2"/>
    <n v="0.18133000000000002"/>
    <b v="1"/>
  </r>
  <r>
    <n v="6985"/>
    <n v="4"/>
    <d v="2012-11-04T16:19:55"/>
    <d v="2013-01-03T16:19:00"/>
    <n v="12"/>
    <d v="2012-11-07T08:18:30"/>
    <n v="0"/>
    <n v="8.3000000000000007"/>
    <n v="8"/>
    <x v="13"/>
    <n v="8.3333333333333329E-2"/>
    <n v="1.448055119047619"/>
    <b v="1"/>
  </r>
  <r>
    <n v="6986"/>
    <n v="2"/>
    <d v="2012-11-04T17:18:25"/>
    <d v="2013-01-03T17:18:00"/>
    <n v="10"/>
    <d v="2012-11-06T12:51:32"/>
    <n v="0"/>
    <n v="12.85"/>
    <n v="13"/>
    <x v="11"/>
    <n v="0.1"/>
    <n v="0.84959999999999969"/>
    <b v="1"/>
  </r>
  <r>
    <n v="6987"/>
    <n v="2"/>
    <d v="2012-11-04T17:09:19"/>
    <d v="2012-11-07T03:08:45"/>
    <n v="10"/>
    <s v=""/>
    <n v="0"/>
    <s v="not cancelled"/>
    <s v="not cancelled"/>
    <x v="3"/>
    <n v="0.1"/>
    <n v="0.84959999999999969"/>
    <b v="0"/>
  </r>
  <r>
    <n v="6988"/>
    <n v="1"/>
    <d v="2012-11-04T18:54:15"/>
    <d v="2013-01-03T18:54:00"/>
    <n v="12"/>
    <d v="2012-11-05T11:16:26"/>
    <n v="0"/>
    <n v="11.266666666666667"/>
    <n v="11"/>
    <x v="14"/>
    <n v="8.3333333333333329E-2"/>
    <n v="0.56619444444444444"/>
    <b v="1"/>
  </r>
  <r>
    <n v="6989"/>
    <n v="6"/>
    <d v="2012-11-04T21:12:31"/>
    <d v="2013-01-03T21:12:00"/>
    <n v="24"/>
    <d v="2012-11-10T14:15:25"/>
    <n v="0"/>
    <n v="14.25"/>
    <n v="14"/>
    <x v="7"/>
    <n v="4.1666666666666664E-2"/>
    <n v="0.35218749999999999"/>
    <b v="1"/>
  </r>
  <r>
    <n v="6990"/>
    <n v="3"/>
    <d v="2012-11-05T00:35:29"/>
    <d v="2013-01-04T00:35:00"/>
    <n v="24"/>
    <d v="2012-11-07T12:15:41"/>
    <n v="0"/>
    <n v="12.25"/>
    <n v="12"/>
    <x v="8"/>
    <n v="4.1666666666666664E-2"/>
    <n v="0.18133000000000002"/>
    <b v="1"/>
  </r>
  <r>
    <n v="6991"/>
    <n v="6"/>
    <d v="2012-11-05T00:46:08"/>
    <d v="2013-01-04T00:46:00"/>
    <n v="24"/>
    <d v="2012-11-15T14:19:44"/>
    <n v="0"/>
    <n v="14.316666666666666"/>
    <n v="14"/>
    <x v="7"/>
    <n v="4.1666666666666664E-2"/>
    <n v="0.35218749999999999"/>
    <b v="1"/>
  </r>
  <r>
    <n v="6992"/>
    <n v="7"/>
    <d v="2012-11-05T01:54:41"/>
    <d v="2013-01-04T01:54:00"/>
    <n v="24"/>
    <d v="2012-11-17T18:28:24"/>
    <n v="0"/>
    <n v="18.466666666666665"/>
    <n v="18"/>
    <x v="1"/>
    <n v="4.1666666666666664E-2"/>
    <n v="1.2958049999999997"/>
    <b v="1"/>
  </r>
  <r>
    <n v="6993"/>
    <n v="7"/>
    <d v="2012-11-05T01:28:54"/>
    <d v="2013-01-04T01:28:00"/>
    <n v="24"/>
    <d v="2012-11-08T06:42:00"/>
    <n v="0"/>
    <n v="6.7"/>
    <n v="7"/>
    <x v="18"/>
    <n v="4.1666666666666664E-2"/>
    <n v="1.2958049999999997"/>
    <b v="1"/>
  </r>
  <r>
    <n v="6994"/>
    <n v="1"/>
    <d v="2012-11-05T07:17:31"/>
    <d v="2013-01-04T07:17:00"/>
    <n v="12"/>
    <d v="2012-11-06T14:39:35"/>
    <n v="0"/>
    <n v="14.65"/>
    <n v="15"/>
    <x v="17"/>
    <n v="8.3333333333333329E-2"/>
    <n v="0.56619444444444444"/>
    <b v="1"/>
  </r>
  <r>
    <n v="6995"/>
    <n v="1"/>
    <d v="2012-11-05T08:08:03"/>
    <d v="2013-01-04T08:08:00"/>
    <n v="8"/>
    <d v="2012-11-05T13:45:31"/>
    <n v="0"/>
    <n v="13.75"/>
    <n v="14"/>
    <x v="7"/>
    <n v="0.125"/>
    <n v="0.84929166666666667"/>
    <b v="1"/>
  </r>
  <r>
    <n v="6996"/>
    <n v="3"/>
    <d v="2012-11-05T08:25:06"/>
    <d v="2013-01-04T08:25:00"/>
    <n v="24"/>
    <d v="2012-11-07T13:37:50"/>
    <n v="0"/>
    <n v="13.616666666666667"/>
    <n v="14"/>
    <x v="7"/>
    <n v="4.1666666666666664E-2"/>
    <n v="0.18133000000000002"/>
    <b v="1"/>
  </r>
  <r>
    <n v="6997"/>
    <n v="4"/>
    <d v="2012-11-05T08:49:29"/>
    <d v="2013-01-04T08:49:00"/>
    <n v="12"/>
    <d v="2012-11-07T13:47:07"/>
    <n v="0"/>
    <n v="13.783333333333333"/>
    <n v="14"/>
    <x v="7"/>
    <n v="8.3333333333333329E-2"/>
    <n v="1.448055119047619"/>
    <b v="1"/>
  </r>
  <r>
    <n v="6998"/>
    <n v="1"/>
    <d v="2012-11-05T08:50:36"/>
    <d v="2013-01-04T08:50:00"/>
    <n v="8"/>
    <d v="2012-11-06T18:12:20"/>
    <n v="0"/>
    <n v="18.2"/>
    <n v="18"/>
    <x v="1"/>
    <n v="0.125"/>
    <n v="0.84929166666666667"/>
    <b v="1"/>
  </r>
  <r>
    <n v="6999"/>
    <n v="1"/>
    <d v="2012-11-05T09:34:59"/>
    <d v="2013-01-04T09:34:00"/>
    <n v="8"/>
    <d v="2012-11-05T13:35:09"/>
    <n v="0"/>
    <n v="13.583333333333334"/>
    <n v="14"/>
    <x v="7"/>
    <n v="0.125"/>
    <n v="0.84929166666666667"/>
    <b v="1"/>
  </r>
  <r>
    <n v="7000"/>
    <n v="1"/>
    <d v="2012-11-05T09:28:26"/>
    <d v="2013-01-04T09:28:00"/>
    <n v="8"/>
    <d v="2012-11-06T14:32:51"/>
    <n v="0"/>
    <n v="14.533333333333333"/>
    <n v="15"/>
    <x v="17"/>
    <n v="0.125"/>
    <n v="0.84929166666666667"/>
    <b v="1"/>
  </r>
  <r>
    <n v="7001"/>
    <n v="5"/>
    <d v="2012-11-05T11:17:57"/>
    <d v="2013-01-04T11:17:00"/>
    <n v="24"/>
    <d v="2012-11-09T19:18:47"/>
    <n v="0"/>
    <n v="19.3"/>
    <n v="19"/>
    <x v="6"/>
    <n v="4.1666666666666664E-2"/>
    <n v="0.2815833333333333"/>
    <b v="1"/>
  </r>
  <r>
    <n v="7002"/>
    <n v="1"/>
    <d v="2012-11-05T11:05:41"/>
    <d v="2013-01-04T11:05:00"/>
    <n v="12"/>
    <d v="2012-11-06T09:43:21"/>
    <n v="0"/>
    <n v="9.7166666666666668"/>
    <n v="10"/>
    <x v="10"/>
    <n v="8.3333333333333329E-2"/>
    <n v="0.56619444444444444"/>
    <b v="1"/>
  </r>
  <r>
    <n v="7003"/>
    <n v="7"/>
    <d v="2012-11-05T12:57:50"/>
    <d v="2013-01-04T12:57:00"/>
    <n v="24"/>
    <d v="2012-11-21T12:28:27"/>
    <n v="1"/>
    <n v="12.466666666666667"/>
    <n v="12"/>
    <x v="8"/>
    <n v="4.1666666666666664E-2"/>
    <n v="1.2958049999999997"/>
    <b v="1"/>
  </r>
  <r>
    <n v="7004"/>
    <n v="3"/>
    <d v="2012-11-05T14:25:36"/>
    <d v="2013-01-04T14:25:00"/>
    <n v="24"/>
    <d v="2012-11-08T09:38:10"/>
    <n v="0"/>
    <n v="9.6333333333333329"/>
    <n v="10"/>
    <x v="10"/>
    <n v="4.1666666666666664E-2"/>
    <n v="0.18133000000000002"/>
    <b v="1"/>
  </r>
  <r>
    <n v="7005"/>
    <n v="5"/>
    <d v="2012-11-05T14:20:51"/>
    <d v="2013-01-04T14:20:00"/>
    <n v="24"/>
    <d v="2012-11-09T09:31:00"/>
    <n v="0"/>
    <n v="9.5166666666666675"/>
    <n v="10"/>
    <x v="10"/>
    <n v="4.1666666666666664E-2"/>
    <n v="0.2815833333333333"/>
    <b v="1"/>
  </r>
  <r>
    <n v="7006"/>
    <n v="1"/>
    <d v="2012-11-05T14:42:00"/>
    <d v="2013-01-04T14:42:00"/>
    <n v="8"/>
    <d v="2012-11-06T15:17:17"/>
    <n v="0"/>
    <n v="15.283333333333333"/>
    <n v="15"/>
    <x v="17"/>
    <n v="0.125"/>
    <n v="0.84929166666666667"/>
    <b v="1"/>
  </r>
  <r>
    <n v="7007"/>
    <n v="1"/>
    <d v="2012-11-05T15:43:42"/>
    <d v="2013-01-04T15:43:00"/>
    <n v="12"/>
    <d v="2012-11-07T02:15:27"/>
    <n v="0"/>
    <n v="2.25"/>
    <n v="2"/>
    <x v="16"/>
    <n v="8.3333333333333329E-2"/>
    <n v="0.56619444444444444"/>
    <b v="1"/>
  </r>
  <r>
    <n v="7008"/>
    <n v="1"/>
    <d v="2012-11-05T16:56:29"/>
    <d v="2013-01-04T16:56:00"/>
    <n v="8"/>
    <d v="2012-11-06T08:39:15"/>
    <n v="0"/>
    <n v="8.65"/>
    <n v="9"/>
    <x v="4"/>
    <n v="0.125"/>
    <n v="0.84929166666666667"/>
    <b v="1"/>
  </r>
  <r>
    <n v="7009"/>
    <n v="8"/>
    <d v="2012-11-05T18:22:06"/>
    <d v="2013-01-04T18:22:00"/>
    <n v="3"/>
    <d v="2012-11-10T11:22:15"/>
    <n v="0"/>
    <n v="11.366666666666667"/>
    <n v="11"/>
    <x v="14"/>
    <n v="0.33333333333333331"/>
    <n v="0.29998222222222221"/>
    <b v="1"/>
  </r>
  <r>
    <n v="7010"/>
    <n v="8"/>
    <d v="2012-11-05T18:30:13"/>
    <d v="2013-01-04T18:30:00"/>
    <n v="3"/>
    <d v="2012-11-12T07:17:06"/>
    <n v="2"/>
    <n v="7.2833333333333332"/>
    <n v="7"/>
    <x v="18"/>
    <n v="0.33333333333333331"/>
    <n v="0.29998222222222221"/>
    <b v="1"/>
  </r>
  <r>
    <n v="7011"/>
    <n v="1"/>
    <d v="2012-11-05T19:01:29"/>
    <d v="2013-01-04T19:01:00"/>
    <n v="12"/>
    <d v="2012-11-06T08:36:03"/>
    <n v="0"/>
    <n v="8.6"/>
    <n v="9"/>
    <x v="4"/>
    <n v="8.3333333333333329E-2"/>
    <n v="0.56619444444444444"/>
    <b v="1"/>
  </r>
  <r>
    <n v="7012"/>
    <n v="4"/>
    <d v="2012-11-05T21:41:13"/>
    <d v="2012-11-08T14:40:47"/>
    <n v="12"/>
    <s v=""/>
    <n v="0"/>
    <s v="not cancelled"/>
    <s v="not cancelled"/>
    <x v="3"/>
    <n v="8.3333333333333329E-2"/>
    <n v="1.448055119047619"/>
    <b v="0"/>
  </r>
  <r>
    <n v="7013"/>
    <n v="5"/>
    <d v="2012-11-05T22:32:56"/>
    <d v="2013-01-04T22:32:00"/>
    <n v="24"/>
    <d v="2012-11-06T14:28:02"/>
    <n v="0"/>
    <n v="14.466666666666667"/>
    <n v="14"/>
    <x v="7"/>
    <n v="4.1666666666666664E-2"/>
    <n v="0.2815833333333333"/>
    <b v="1"/>
  </r>
  <r>
    <n v="7014"/>
    <n v="11"/>
    <d v="2012-11-06T04:29:00"/>
    <d v="2013-01-05T04:29:00"/>
    <n v="1"/>
    <d v="2012-11-12T23:05:44"/>
    <n v="0"/>
    <n v="23.083333333333332"/>
    <n v="23"/>
    <x v="0"/>
    <n v="1"/>
    <n v="1"/>
    <b v="1"/>
  </r>
  <r>
    <n v="7015"/>
    <n v="1"/>
    <d v="2012-11-06T06:19:16"/>
    <d v="2013-01-05T06:19:00"/>
    <n v="12"/>
    <d v="2012-11-07T13:50:57"/>
    <n v="0"/>
    <n v="13.833333333333334"/>
    <n v="14"/>
    <x v="7"/>
    <n v="8.3333333333333329E-2"/>
    <n v="0.56619444444444444"/>
    <b v="1"/>
  </r>
  <r>
    <n v="7016"/>
    <n v="1"/>
    <d v="2012-11-06T07:20:39"/>
    <d v="2013-01-05T07:20:00"/>
    <n v="8"/>
    <d v="2012-11-06T21:55:04"/>
    <n v="0"/>
    <n v="21.916666666666668"/>
    <n v="22"/>
    <x v="9"/>
    <n v="0.125"/>
    <n v="0.84929166666666667"/>
    <b v="1"/>
  </r>
  <r>
    <n v="7017"/>
    <n v="4"/>
    <d v="2012-11-06T08:48:24"/>
    <d v="2012-11-08T19:48:00"/>
    <n v="12"/>
    <s v=""/>
    <n v="0"/>
    <s v="not cancelled"/>
    <s v="not cancelled"/>
    <x v="3"/>
    <n v="8.3333333333333329E-2"/>
    <n v="1.448055119047619"/>
    <b v="0"/>
  </r>
  <r>
    <n v="7018"/>
    <n v="1"/>
    <d v="2012-11-06T08:51:09"/>
    <d v="2013-01-05T08:51:00"/>
    <n v="8"/>
    <d v="2012-11-07T10:12:58"/>
    <n v="0"/>
    <n v="10.199999999999999"/>
    <n v="10"/>
    <x v="10"/>
    <n v="0.125"/>
    <n v="0.84929166666666667"/>
    <b v="1"/>
  </r>
  <r>
    <n v="7019"/>
    <n v="4"/>
    <d v="2012-11-06T08:50:10"/>
    <d v="2012-11-09T05:50:00"/>
    <n v="12"/>
    <d v="2012-11-08T13:49:15"/>
    <n v="0"/>
    <n v="13.816666666666666"/>
    <n v="14"/>
    <x v="7"/>
    <n v="8.3333333333333329E-2"/>
    <n v="1.448055119047619"/>
    <b v="1"/>
  </r>
  <r>
    <n v="7020"/>
    <n v="5"/>
    <d v="2012-11-06T08:22:34"/>
    <d v="2013-01-05T08:22:00"/>
    <n v="24"/>
    <d v="2012-11-08T11:49:00"/>
    <n v="0"/>
    <n v="11.816666666666666"/>
    <n v="12"/>
    <x v="8"/>
    <n v="4.1666666666666664E-2"/>
    <n v="0.2815833333333333"/>
    <b v="1"/>
  </r>
  <r>
    <n v="7021"/>
    <n v="1"/>
    <d v="2012-11-06T09:52:52"/>
    <d v="2013-01-05T09:52:00"/>
    <n v="8"/>
    <d v="2012-11-07T02:13:48"/>
    <n v="0"/>
    <n v="2.2166666666666668"/>
    <n v="2"/>
    <x v="16"/>
    <n v="0.125"/>
    <n v="0.84929166666666667"/>
    <b v="1"/>
  </r>
  <r>
    <n v="7022"/>
    <n v="1"/>
    <d v="2012-11-06T09:21:30"/>
    <d v="2013-01-05T09:21:00"/>
    <n v="8"/>
    <d v="2012-11-07T11:53:35"/>
    <n v="0"/>
    <n v="11.883333333333333"/>
    <n v="12"/>
    <x v="8"/>
    <n v="0.125"/>
    <n v="0.84929166666666667"/>
    <b v="1"/>
  </r>
  <r>
    <n v="7023"/>
    <n v="3"/>
    <d v="2012-11-06T11:37:24"/>
    <d v="2013-01-05T11:37:00"/>
    <n v="24"/>
    <d v="2012-11-09T06:01:33"/>
    <n v="0"/>
    <n v="6.0166666666666666"/>
    <n v="6"/>
    <x v="21"/>
    <n v="4.1666666666666664E-2"/>
    <n v="0.18133000000000002"/>
    <b v="1"/>
  </r>
  <r>
    <n v="7024"/>
    <n v="3"/>
    <d v="2012-11-06T11:56:51"/>
    <d v="2013-01-05T11:56:00"/>
    <n v="24"/>
    <d v="2012-11-08T10:18:42"/>
    <n v="0"/>
    <n v="10.3"/>
    <n v="10"/>
    <x v="10"/>
    <n v="4.1666666666666664E-2"/>
    <n v="0.18133000000000002"/>
    <b v="1"/>
  </r>
  <r>
    <n v="7025"/>
    <n v="1"/>
    <d v="2012-11-06T11:50:22"/>
    <d v="2013-01-05T11:50:00"/>
    <n v="8"/>
    <d v="2012-11-07T10:12:30"/>
    <n v="0"/>
    <n v="10.199999999999999"/>
    <n v="10"/>
    <x v="10"/>
    <n v="0.125"/>
    <n v="0.84929166666666667"/>
    <b v="1"/>
  </r>
  <r>
    <n v="7026"/>
    <n v="2"/>
    <d v="2012-11-06T11:24:08"/>
    <d v="2012-11-09T03:23:41"/>
    <n v="10"/>
    <s v=""/>
    <n v="0"/>
    <s v="not cancelled"/>
    <s v="not cancelled"/>
    <x v="3"/>
    <n v="0.1"/>
    <n v="0.84959999999999969"/>
    <b v="0"/>
  </r>
  <r>
    <n v="7027"/>
    <n v="1"/>
    <d v="2012-11-06T12:25:50"/>
    <d v="2012-11-08T21:25:24"/>
    <n v="8"/>
    <s v=""/>
    <n v="0"/>
    <s v="not cancelled"/>
    <s v="not cancelled"/>
    <x v="3"/>
    <n v="0.125"/>
    <n v="0.84929166666666667"/>
    <b v="0"/>
  </r>
  <r>
    <n v="7028"/>
    <n v="3"/>
    <d v="2012-11-06T14:01:25"/>
    <d v="2012-11-10T20:01:07"/>
    <n v="24"/>
    <s v=""/>
    <n v="0"/>
    <s v="not cancelled"/>
    <s v="not cancelled"/>
    <x v="3"/>
    <n v="4.1666666666666664E-2"/>
    <n v="0.18133000000000002"/>
    <b v="0"/>
  </r>
  <r>
    <n v="7029"/>
    <n v="10"/>
    <d v="2012-11-06T15:07:42"/>
    <d v="2013-01-05T15:07:00"/>
    <n v="1"/>
    <d v="2012-11-13T21:51:27"/>
    <n v="5"/>
    <n v="21.85"/>
    <n v="22"/>
    <x v="9"/>
    <n v="1"/>
    <n v="2.5716000000000001"/>
    <b v="1"/>
  </r>
  <r>
    <n v="7030"/>
    <n v="2"/>
    <d v="2012-11-06T16:41:29"/>
    <d v="2012-11-09T06:41:14"/>
    <n v="10"/>
    <s v=""/>
    <n v="0"/>
    <s v="not cancelled"/>
    <s v="not cancelled"/>
    <x v="3"/>
    <n v="0.1"/>
    <n v="0.84959999999999969"/>
    <b v="0"/>
  </r>
  <r>
    <n v="7031"/>
    <n v="2"/>
    <d v="2012-11-06T16:44:28"/>
    <d v="2013-01-05T16:44:00"/>
    <n v="10"/>
    <d v="2012-11-07T13:14:40"/>
    <n v="0"/>
    <n v="13.233333333333333"/>
    <n v="13"/>
    <x v="11"/>
    <n v="0.1"/>
    <n v="0.84959999999999969"/>
    <b v="1"/>
  </r>
  <r>
    <n v="7032"/>
    <n v="3"/>
    <d v="2012-11-06T17:53:17"/>
    <d v="2013-01-05T17:53:00"/>
    <n v="24"/>
    <d v="2012-11-09T17:28:49"/>
    <n v="0"/>
    <n v="17.466666666666665"/>
    <n v="17"/>
    <x v="20"/>
    <n v="4.1666666666666664E-2"/>
    <n v="0.18133000000000002"/>
    <b v="1"/>
  </r>
  <r>
    <n v="7033"/>
    <n v="1"/>
    <d v="2012-11-06T17:46:21"/>
    <d v="2013-01-05T17:46:00"/>
    <n v="8"/>
    <d v="2012-11-07T07:32:15"/>
    <n v="0"/>
    <n v="7.5333333333333332"/>
    <n v="8"/>
    <x v="13"/>
    <n v="0.125"/>
    <n v="0.84929166666666667"/>
    <b v="1"/>
  </r>
  <r>
    <n v="7034"/>
    <n v="1"/>
    <d v="2012-11-06T18:39:35"/>
    <d v="2013-01-05T18:39:00"/>
    <n v="12"/>
    <d v="2012-11-07T07:15:06"/>
    <n v="0"/>
    <n v="7.25"/>
    <n v="7"/>
    <x v="18"/>
    <n v="8.3333333333333329E-2"/>
    <n v="0.56619444444444444"/>
    <b v="1"/>
  </r>
  <r>
    <n v="7035"/>
    <n v="2"/>
    <d v="2012-11-06T18:25:18"/>
    <d v="2012-11-11T03:24:39"/>
    <n v="10"/>
    <s v=""/>
    <n v="0"/>
    <s v="not cancelled"/>
    <s v="not cancelled"/>
    <x v="3"/>
    <n v="0.1"/>
    <n v="0.84959999999999969"/>
    <b v="0"/>
  </r>
  <r>
    <n v="7036"/>
    <n v="1"/>
    <d v="2012-11-06T19:30:12"/>
    <d v="2013-01-05T19:30:00"/>
    <n v="12"/>
    <d v="2012-11-07T13:34:19"/>
    <n v="0"/>
    <n v="13.566666666666666"/>
    <n v="14"/>
    <x v="7"/>
    <n v="8.3333333333333329E-2"/>
    <n v="0.56619444444444444"/>
    <b v="1"/>
  </r>
  <r>
    <n v="7037"/>
    <n v="1"/>
    <d v="2012-11-06T20:53:22"/>
    <d v="2013-01-05T20:53:00"/>
    <n v="8"/>
    <d v="2012-11-07T11:25:35"/>
    <n v="0"/>
    <n v="11.416666666666666"/>
    <n v="11"/>
    <x v="14"/>
    <n v="0.125"/>
    <n v="0.84929166666666667"/>
    <b v="1"/>
  </r>
  <r>
    <n v="7038"/>
    <n v="6"/>
    <d v="2012-11-07T00:41:28"/>
    <d v="2013-01-06T00:41:00"/>
    <n v="24"/>
    <d v="2012-11-14T08:13:42"/>
    <n v="0"/>
    <n v="8.2166666666666668"/>
    <n v="8"/>
    <x v="13"/>
    <n v="4.1666666666666664E-2"/>
    <n v="0.35218749999999999"/>
    <b v="1"/>
  </r>
  <r>
    <n v="7039"/>
    <n v="1"/>
    <d v="2012-11-07T00:26:05"/>
    <d v="2013-01-06T00:26:00"/>
    <n v="12"/>
    <d v="2012-11-07T14:25:54"/>
    <n v="0"/>
    <n v="14.416666666666666"/>
    <n v="14"/>
    <x v="7"/>
    <n v="8.3333333333333329E-2"/>
    <n v="0.56619444444444444"/>
    <b v="1"/>
  </r>
  <r>
    <n v="7040"/>
    <n v="3"/>
    <d v="2012-11-07T03:27:11"/>
    <d v="2013-01-06T03:27:00"/>
    <n v="24"/>
    <d v="2012-11-08T12:10:43"/>
    <n v="0"/>
    <n v="12.166666666666666"/>
    <n v="12"/>
    <x v="8"/>
    <n v="4.1666666666666664E-2"/>
    <n v="0.18133000000000002"/>
    <b v="1"/>
  </r>
  <r>
    <n v="7041"/>
    <n v="1"/>
    <d v="2012-11-07T03:14:07"/>
    <d v="2013-01-06T03:14:00"/>
    <n v="8"/>
    <d v="2012-11-08T12:50:08"/>
    <n v="0"/>
    <n v="12.833333333333334"/>
    <n v="13"/>
    <x v="11"/>
    <n v="0.125"/>
    <n v="0.84929166666666667"/>
    <b v="1"/>
  </r>
  <r>
    <n v="7042"/>
    <n v="3"/>
    <d v="2012-11-07T08:34:32"/>
    <d v="2012-11-11T15:33:49"/>
    <n v="24"/>
    <s v=""/>
    <n v="0"/>
    <s v="not cancelled"/>
    <s v="not cancelled"/>
    <x v="3"/>
    <n v="4.1666666666666664E-2"/>
    <n v="0.18133000000000002"/>
    <b v="0"/>
  </r>
  <r>
    <n v="7043"/>
    <n v="5"/>
    <d v="2012-11-07T09:43:00"/>
    <d v="2013-01-06T09:43:00"/>
    <n v="24"/>
    <d v="2012-11-09T12:24:32"/>
    <n v="0"/>
    <n v="12.4"/>
    <n v="12"/>
    <x v="8"/>
    <n v="4.1666666666666664E-2"/>
    <n v="0.2815833333333333"/>
    <b v="1"/>
  </r>
  <r>
    <n v="7044"/>
    <n v="8"/>
    <d v="2012-11-07T09:16:56"/>
    <d v="2013-01-06T09:16:00"/>
    <n v="3"/>
    <d v="2012-11-11T08:13:26"/>
    <n v="1"/>
    <n v="8.2166666666666668"/>
    <n v="8"/>
    <x v="13"/>
    <n v="0.33333333333333331"/>
    <n v="0.29998222222222221"/>
    <b v="1"/>
  </r>
  <r>
    <n v="7045"/>
    <n v="3"/>
    <d v="2012-11-07T10:14:39"/>
    <d v="2013-01-06T10:14:00"/>
    <n v="24"/>
    <d v="2012-11-09T11:15:37"/>
    <n v="0"/>
    <n v="11.25"/>
    <n v="11"/>
    <x v="14"/>
    <n v="4.1666666666666664E-2"/>
    <n v="0.18133000000000002"/>
    <b v="1"/>
  </r>
  <r>
    <n v="7046"/>
    <n v="5"/>
    <d v="2012-11-07T10:28:39"/>
    <d v="2013-01-06T10:28:00"/>
    <n v="24"/>
    <d v="2012-11-11T14:55:49"/>
    <n v="0"/>
    <n v="14.916666666666666"/>
    <n v="15"/>
    <x v="17"/>
    <n v="4.1666666666666664E-2"/>
    <n v="0.2815833333333333"/>
    <b v="1"/>
  </r>
  <r>
    <n v="7047"/>
    <n v="2"/>
    <d v="2012-11-07T10:19:05"/>
    <d v="2013-01-06T10:19:00"/>
    <n v="10"/>
    <d v="2012-11-08T12:35:22"/>
    <n v="0"/>
    <n v="12.583333333333334"/>
    <n v="13"/>
    <x v="11"/>
    <n v="0.1"/>
    <n v="0.84959999999999969"/>
    <b v="1"/>
  </r>
  <r>
    <n v="7048"/>
    <n v="6"/>
    <d v="2012-11-07T12:19:58"/>
    <d v="2013-01-06T12:19:00"/>
    <n v="24"/>
    <d v="2012-11-13T12:03:55"/>
    <n v="0"/>
    <n v="12.05"/>
    <n v="12"/>
    <x v="8"/>
    <n v="4.1666666666666664E-2"/>
    <n v="0.35218749999999999"/>
    <b v="1"/>
  </r>
  <r>
    <n v="7049"/>
    <n v="2"/>
    <d v="2012-11-07T12:15:41"/>
    <d v="2013-01-06T12:15:00"/>
    <n v="10"/>
    <d v="2012-11-08T14:52:35"/>
    <n v="0"/>
    <n v="14.866666666666667"/>
    <n v="15"/>
    <x v="17"/>
    <n v="0.1"/>
    <n v="0.84959999999999969"/>
    <b v="1"/>
  </r>
  <r>
    <n v="7050"/>
    <n v="1"/>
    <d v="2012-11-07T12:04:14"/>
    <d v="2013-01-06T12:04:00"/>
    <n v="8"/>
    <d v="2012-11-08T16:48:13"/>
    <n v="0"/>
    <n v="16.8"/>
    <n v="17"/>
    <x v="20"/>
    <n v="0.125"/>
    <n v="0.84929166666666667"/>
    <b v="1"/>
  </r>
  <r>
    <n v="7051"/>
    <n v="5"/>
    <d v="2012-11-07T13:18:33"/>
    <d v="2013-01-06T13:18:00"/>
    <n v="24"/>
    <d v="2012-11-11T15:00:20"/>
    <n v="0"/>
    <n v="15"/>
    <n v="15"/>
    <x v="17"/>
    <n v="4.1666666666666664E-2"/>
    <n v="0.2815833333333333"/>
    <b v="1"/>
  </r>
  <r>
    <n v="7052"/>
    <n v="5"/>
    <d v="2012-11-07T14:20:50"/>
    <d v="2013-01-06T14:20:00"/>
    <n v="24"/>
    <d v="2012-11-11T17:11:17"/>
    <n v="0"/>
    <n v="17.183333333333334"/>
    <n v="17"/>
    <x v="20"/>
    <n v="4.1666666666666664E-2"/>
    <n v="0.2815833333333333"/>
    <b v="1"/>
  </r>
  <r>
    <n v="7053"/>
    <n v="3"/>
    <d v="2012-11-07T14:41:24"/>
    <d v="2012-11-12T13:41:00"/>
    <n v="24"/>
    <d v="2012-11-10T09:15:15"/>
    <n v="0"/>
    <n v="9.25"/>
    <n v="9"/>
    <x v="4"/>
    <n v="4.1666666666666664E-2"/>
    <n v="0.18133000000000002"/>
    <b v="1"/>
  </r>
  <r>
    <n v="7054"/>
    <n v="1"/>
    <d v="2012-11-07T14:23:08"/>
    <d v="2013-01-06T14:23:00"/>
    <n v="8"/>
    <d v="2012-11-08T10:17:12"/>
    <n v="0"/>
    <n v="10.283333333333333"/>
    <n v="10"/>
    <x v="10"/>
    <n v="0.125"/>
    <n v="0.84929166666666667"/>
    <b v="1"/>
  </r>
  <r>
    <n v="7055"/>
    <n v="1"/>
    <d v="2012-11-07T15:17:03"/>
    <d v="2013-01-06T15:17:00"/>
    <n v="8"/>
    <d v="2012-11-08T08:49:12"/>
    <n v="0"/>
    <n v="8.8166666666666664"/>
    <n v="9"/>
    <x v="4"/>
    <n v="0.125"/>
    <n v="0.84929166666666667"/>
    <b v="1"/>
  </r>
  <r>
    <n v="7056"/>
    <n v="1"/>
    <d v="2012-11-07T16:58:31"/>
    <d v="2013-01-06T16:58:00"/>
    <n v="8"/>
    <d v="2012-11-08T16:50:57"/>
    <n v="0"/>
    <n v="16.833333333333332"/>
    <n v="17"/>
    <x v="20"/>
    <n v="0.125"/>
    <n v="0.84929166666666667"/>
    <b v="1"/>
  </r>
  <r>
    <n v="7057"/>
    <n v="1"/>
    <d v="2012-11-07T16:00:21"/>
    <d v="2013-01-06T16:00:00"/>
    <n v="8"/>
    <d v="2012-11-08T08:39:43"/>
    <n v="0"/>
    <n v="8.65"/>
    <n v="9"/>
    <x v="4"/>
    <n v="0.125"/>
    <n v="0.84929166666666667"/>
    <b v="1"/>
  </r>
  <r>
    <n v="7058"/>
    <n v="11"/>
    <d v="2012-11-07T17:33:10"/>
    <d v="2013-01-06T17:33:00"/>
    <n v="1"/>
    <d v="2012-11-14T11:22:49"/>
    <n v="2"/>
    <n v="11.366666666666667"/>
    <n v="11"/>
    <x v="14"/>
    <n v="1"/>
    <n v="1"/>
    <b v="1"/>
  </r>
  <r>
    <n v="7059"/>
    <n v="1"/>
    <d v="2012-11-07T17:50:18"/>
    <d v="2012-11-12T09:49:48"/>
    <n v="8"/>
    <s v=""/>
    <n v="0"/>
    <s v="not cancelled"/>
    <s v="not cancelled"/>
    <x v="3"/>
    <n v="0.125"/>
    <n v="0.84929166666666667"/>
    <b v="0"/>
  </r>
  <r>
    <n v="7060"/>
    <n v="5"/>
    <d v="2012-11-07T17:02:55"/>
    <d v="2013-01-06T17:02:00"/>
    <n v="24"/>
    <d v="2012-11-11T09:49:00"/>
    <n v="0"/>
    <n v="9.8166666666666664"/>
    <n v="10"/>
    <x v="10"/>
    <n v="4.1666666666666664E-2"/>
    <n v="0.2815833333333333"/>
    <b v="1"/>
  </r>
  <r>
    <n v="7061"/>
    <n v="1"/>
    <d v="2012-11-07T20:28:36"/>
    <d v="2013-01-06T20:28:00"/>
    <n v="12"/>
    <d v="2012-11-09T10:28:55"/>
    <n v="0"/>
    <n v="10.466666666666667"/>
    <n v="10"/>
    <x v="10"/>
    <n v="8.3333333333333329E-2"/>
    <n v="0.56619444444444444"/>
    <b v="1"/>
  </r>
  <r>
    <n v="7062"/>
    <n v="6"/>
    <d v="2012-11-08T03:50:17"/>
    <d v="2013-01-07T03:50:00"/>
    <n v="24"/>
    <d v="2012-11-15T02:24:32"/>
    <n v="0"/>
    <n v="2.4"/>
    <n v="2"/>
    <x v="16"/>
    <n v="4.1666666666666664E-2"/>
    <n v="0.35218749999999999"/>
    <b v="1"/>
  </r>
  <r>
    <n v="7063"/>
    <n v="5"/>
    <d v="2012-11-08T05:48:06"/>
    <d v="2013-01-07T05:48:00"/>
    <n v="24"/>
    <d v="2012-11-14T11:46:39"/>
    <n v="0"/>
    <n v="11.766666666666667"/>
    <n v="12"/>
    <x v="8"/>
    <n v="4.1666666666666664E-2"/>
    <n v="0.2815833333333333"/>
    <b v="1"/>
  </r>
  <r>
    <n v="7064"/>
    <n v="1"/>
    <d v="2012-11-08T06:48:49"/>
    <d v="2013-01-07T06:48:00"/>
    <n v="12"/>
    <d v="2012-11-09T17:29:56"/>
    <n v="0"/>
    <n v="17.483333333333334"/>
    <n v="17"/>
    <x v="20"/>
    <n v="8.3333333333333329E-2"/>
    <n v="0.56619444444444444"/>
    <b v="1"/>
  </r>
  <r>
    <n v="7065"/>
    <n v="1"/>
    <d v="2012-11-08T06:27:34"/>
    <d v="2013-01-07T06:27:00"/>
    <n v="8"/>
    <d v="2012-11-08T16:46:32"/>
    <n v="0"/>
    <n v="16.766666666666666"/>
    <n v="17"/>
    <x v="20"/>
    <n v="0.125"/>
    <n v="0.84929166666666667"/>
    <b v="1"/>
  </r>
  <r>
    <n v="7066"/>
    <n v="1"/>
    <d v="2012-11-08T09:05:09"/>
    <d v="2013-01-07T09:05:00"/>
    <n v="8"/>
    <d v="2012-11-09T12:39:29"/>
    <n v="0"/>
    <n v="12.65"/>
    <n v="13"/>
    <x v="11"/>
    <n v="0.125"/>
    <n v="0.84929166666666667"/>
    <b v="1"/>
  </r>
  <r>
    <n v="7067"/>
    <n v="5"/>
    <d v="2012-11-08T09:29:14"/>
    <d v="2012-11-13T01:28:44"/>
    <n v="24"/>
    <s v=""/>
    <n v="0"/>
    <s v="not cancelled"/>
    <s v="not cancelled"/>
    <x v="3"/>
    <n v="4.1666666666666664E-2"/>
    <n v="0.2815833333333333"/>
    <b v="0"/>
  </r>
  <r>
    <n v="7068"/>
    <n v="5"/>
    <d v="2012-11-08T11:36:44"/>
    <d v="2013-01-07T11:36:00"/>
    <n v="24"/>
    <d v="2012-11-12T19:16:32"/>
    <n v="0"/>
    <n v="19.266666666666666"/>
    <n v="19"/>
    <x v="6"/>
    <n v="4.1666666666666664E-2"/>
    <n v="0.2815833333333333"/>
    <b v="1"/>
  </r>
  <r>
    <n v="7069"/>
    <n v="1"/>
    <d v="2012-11-08T13:36:07"/>
    <d v="2012-11-10T23:35:17"/>
    <n v="8"/>
    <s v=""/>
    <n v="0"/>
    <s v="not cancelled"/>
    <s v="not cancelled"/>
    <x v="3"/>
    <n v="0.125"/>
    <n v="0.84929166666666667"/>
    <b v="0"/>
  </r>
  <r>
    <n v="7070"/>
    <n v="2"/>
    <d v="2012-11-08T14:39:20"/>
    <d v="2013-01-07T14:39:00"/>
    <n v="10"/>
    <d v="2012-11-09T15:15:06"/>
    <n v="0"/>
    <n v="15.25"/>
    <n v="15"/>
    <x v="17"/>
    <n v="0.1"/>
    <n v="0.84959999999999969"/>
    <b v="1"/>
  </r>
  <r>
    <n v="7071"/>
    <n v="1"/>
    <d v="2012-11-08T16:07:51"/>
    <d v="2013-01-07T16:07:00"/>
    <n v="8"/>
    <d v="2012-11-09T09:34:18"/>
    <n v="0"/>
    <n v="9.5666666666666664"/>
    <n v="10"/>
    <x v="10"/>
    <n v="0.125"/>
    <n v="0.84929166666666667"/>
    <b v="1"/>
  </r>
  <r>
    <n v="7072"/>
    <n v="3"/>
    <d v="2012-11-08T17:30:05"/>
    <d v="2013-01-07T17:30:00"/>
    <n v="24"/>
    <d v="2012-11-11T07:28:36"/>
    <n v="0"/>
    <n v="7.4666666666666668"/>
    <n v="7"/>
    <x v="18"/>
    <n v="4.1666666666666664E-2"/>
    <n v="0.18133000000000002"/>
    <b v="1"/>
  </r>
  <r>
    <n v="7073"/>
    <n v="1"/>
    <d v="2012-11-08T17:04:40"/>
    <d v="2013-01-07T17:04:00"/>
    <n v="8"/>
    <d v="2012-11-09T11:24:43"/>
    <n v="0"/>
    <n v="11.4"/>
    <n v="11"/>
    <x v="14"/>
    <n v="0.125"/>
    <n v="0.84929166666666667"/>
    <b v="1"/>
  </r>
  <r>
    <n v="7074"/>
    <n v="1"/>
    <d v="2012-11-08T17:50:54"/>
    <d v="2013-01-07T17:50:00"/>
    <n v="8"/>
    <d v="2012-11-09T15:54:21"/>
    <n v="0"/>
    <n v="15.9"/>
    <n v="16"/>
    <x v="5"/>
    <n v="0.125"/>
    <n v="0.84929166666666667"/>
    <b v="1"/>
  </r>
  <r>
    <n v="7075"/>
    <n v="8"/>
    <d v="2012-11-08T18:09:37"/>
    <d v="2013-01-07T18:09:00"/>
    <n v="3"/>
    <d v="2012-11-13T14:06:47"/>
    <n v="0"/>
    <n v="14.1"/>
    <n v="14"/>
    <x v="7"/>
    <n v="0.33333333333333331"/>
    <n v="0.29998222222222221"/>
    <b v="1"/>
  </r>
  <r>
    <n v="7076"/>
    <n v="1"/>
    <d v="2012-11-08T19:08:10"/>
    <d v="2013-01-07T19:08:00"/>
    <n v="8"/>
    <d v="2012-11-09T14:33:57"/>
    <n v="0"/>
    <n v="14.55"/>
    <n v="15"/>
    <x v="17"/>
    <n v="0.125"/>
    <n v="0.84929166666666667"/>
    <b v="1"/>
  </r>
  <r>
    <n v="7077"/>
    <n v="1"/>
    <d v="2012-11-08T19:52:14"/>
    <d v="2013-01-07T19:52:00"/>
    <n v="8"/>
    <d v="2012-11-09T10:31:59"/>
    <n v="0"/>
    <n v="10.516666666666667"/>
    <n v="11"/>
    <x v="14"/>
    <n v="0.125"/>
    <n v="0.84929166666666667"/>
    <b v="1"/>
  </r>
  <r>
    <n v="7078"/>
    <n v="6"/>
    <d v="2012-11-08T20:07:51"/>
    <d v="2012-11-12T10:07:36"/>
    <n v="24"/>
    <s v=""/>
    <n v="0"/>
    <s v="not cancelled"/>
    <s v="not cancelled"/>
    <x v="3"/>
    <n v="4.1666666666666664E-2"/>
    <n v="0.35218749999999999"/>
    <b v="0"/>
  </r>
  <r>
    <n v="7079"/>
    <n v="3"/>
    <d v="2012-11-09T00:26:56"/>
    <d v="2013-01-08T00:26:00"/>
    <n v="24"/>
    <d v="2012-11-11T18:50:10"/>
    <n v="0"/>
    <n v="18.833333333333332"/>
    <n v="19"/>
    <x v="6"/>
    <n v="4.1666666666666664E-2"/>
    <n v="0.18133000000000002"/>
    <b v="1"/>
  </r>
  <r>
    <n v="7080"/>
    <n v="6"/>
    <d v="2012-11-09T03:31:30"/>
    <d v="2013-01-08T03:31:00"/>
    <n v="24"/>
    <d v="2012-11-16T11:18:41"/>
    <n v="0"/>
    <n v="11.3"/>
    <n v="11"/>
    <x v="14"/>
    <n v="4.1666666666666664E-2"/>
    <n v="0.35218749999999999"/>
    <b v="1"/>
  </r>
  <r>
    <n v="7081"/>
    <n v="6"/>
    <d v="2012-11-09T03:41:05"/>
    <d v="2013-01-08T03:41:00"/>
    <n v="24"/>
    <d v="2012-11-14T08:23:14"/>
    <n v="0"/>
    <n v="8.3833333333333329"/>
    <n v="8"/>
    <x v="13"/>
    <n v="4.1666666666666664E-2"/>
    <n v="0.35218749999999999"/>
    <b v="1"/>
  </r>
  <r>
    <n v="7082"/>
    <n v="6"/>
    <d v="2012-11-09T04:41:42"/>
    <d v="2013-01-08T04:41:00"/>
    <n v="24"/>
    <d v="2012-11-11T12:47:34"/>
    <n v="0"/>
    <n v="12.783333333333333"/>
    <n v="13"/>
    <x v="11"/>
    <n v="4.1666666666666664E-2"/>
    <n v="0.35218749999999999"/>
    <b v="1"/>
  </r>
  <r>
    <n v="7083"/>
    <n v="8"/>
    <d v="2012-11-09T11:19:27"/>
    <d v="2012-11-13T03:18:35"/>
    <n v="3"/>
    <s v=""/>
    <n v="1"/>
    <s v="not cancelled"/>
    <s v="not cancelled"/>
    <x v="3"/>
    <n v="0.33333333333333331"/>
    <n v="0.29998222222222221"/>
    <b v="0"/>
  </r>
  <r>
    <n v="7084"/>
    <n v="1"/>
    <d v="2012-11-09T11:06:43"/>
    <d v="2013-01-08T11:06:00"/>
    <n v="8"/>
    <d v="2012-11-10T00:07:10"/>
    <n v="0"/>
    <n v="0.11666666666666667"/>
    <n v="0"/>
    <x v="2"/>
    <n v="0.125"/>
    <n v="0.84929166666666667"/>
    <b v="1"/>
  </r>
  <r>
    <n v="7085"/>
    <n v="1"/>
    <d v="2012-11-09T11:19:32"/>
    <d v="2013-01-08T11:19:00"/>
    <n v="12"/>
    <d v="2012-11-10T10:48:00"/>
    <n v="0"/>
    <n v="10.8"/>
    <n v="11"/>
    <x v="14"/>
    <n v="8.3333333333333329E-2"/>
    <n v="0.56619444444444444"/>
    <b v="1"/>
  </r>
  <r>
    <n v="7086"/>
    <n v="3"/>
    <d v="2012-11-09T12:49:25"/>
    <d v="2013-01-08T12:49:00"/>
    <n v="24"/>
    <d v="2012-11-11T04:04:02"/>
    <n v="0"/>
    <n v="4.0666666666666664"/>
    <n v="4"/>
    <x v="24"/>
    <n v="4.1666666666666664E-2"/>
    <n v="0.18133000000000002"/>
    <b v="1"/>
  </r>
  <r>
    <n v="7087"/>
    <n v="1"/>
    <d v="2012-11-09T12:51:53"/>
    <d v="2012-11-12T18:51:26"/>
    <n v="8"/>
    <s v=""/>
    <n v="0"/>
    <s v="not cancelled"/>
    <s v="not cancelled"/>
    <x v="3"/>
    <n v="0.125"/>
    <n v="0.84929166666666667"/>
    <b v="0"/>
  </r>
  <r>
    <n v="7088"/>
    <n v="1"/>
    <d v="2012-11-09T14:42:18"/>
    <d v="2013-01-08T14:42:00"/>
    <n v="12"/>
    <d v="2012-11-10T11:13:00"/>
    <n v="0"/>
    <n v="11.216666666666667"/>
    <n v="11"/>
    <x v="14"/>
    <n v="8.3333333333333329E-2"/>
    <n v="0.56619444444444444"/>
    <b v="1"/>
  </r>
  <r>
    <n v="7089"/>
    <n v="2"/>
    <d v="2012-11-09T14:29:26"/>
    <d v="2012-11-13T14:29:09"/>
    <n v="10"/>
    <s v=""/>
    <n v="0"/>
    <s v="not cancelled"/>
    <s v="not cancelled"/>
    <x v="3"/>
    <n v="0.1"/>
    <n v="0.84959999999999969"/>
    <b v="0"/>
  </r>
  <r>
    <n v="7090"/>
    <n v="4"/>
    <d v="2012-11-09T18:45:16"/>
    <d v="2013-01-08T18:45:00"/>
    <n v="12"/>
    <d v="2012-11-11T11:22:51"/>
    <n v="0"/>
    <n v="11.366666666666667"/>
    <n v="11"/>
    <x v="14"/>
    <n v="8.3333333333333329E-2"/>
    <n v="1.448055119047619"/>
    <b v="1"/>
  </r>
  <r>
    <n v="7091"/>
    <n v="5"/>
    <d v="2012-11-09T20:06:54"/>
    <d v="2013-01-08T20:06:00"/>
    <n v="24"/>
    <d v="2012-11-13T14:06:13"/>
    <n v="0"/>
    <n v="14.1"/>
    <n v="14"/>
    <x v="7"/>
    <n v="4.1666666666666664E-2"/>
    <n v="0.2815833333333333"/>
    <b v="1"/>
  </r>
  <r>
    <n v="7092"/>
    <n v="4"/>
    <d v="2012-11-09T21:50:09"/>
    <d v="2013-01-08T21:50:00"/>
    <n v="12"/>
    <d v="2012-11-11T17:49:30"/>
    <n v="0"/>
    <n v="17.816666666666666"/>
    <n v="18"/>
    <x v="1"/>
    <n v="8.3333333333333329E-2"/>
    <n v="1.448055119047619"/>
    <b v="1"/>
  </r>
  <r>
    <n v="7093"/>
    <n v="4"/>
    <d v="2012-11-09T21:49:54"/>
    <d v="2013-01-08T21:49:00"/>
    <n v="12"/>
    <d v="2012-11-11T20:32:54"/>
    <n v="0"/>
    <n v="20.533333333333335"/>
    <n v="21"/>
    <x v="12"/>
    <n v="8.3333333333333329E-2"/>
    <n v="1.448055119047619"/>
    <b v="1"/>
  </r>
  <r>
    <n v="7094"/>
    <n v="1"/>
    <d v="2012-11-09T21:20:50"/>
    <d v="2013-01-08T21:20:00"/>
    <n v="8"/>
    <d v="2012-11-10T01:11:09"/>
    <n v="0"/>
    <n v="1.1833333333333333"/>
    <n v="1"/>
    <x v="23"/>
    <n v="0.125"/>
    <n v="0.84929166666666667"/>
    <b v="1"/>
  </r>
  <r>
    <n v="7095"/>
    <n v="6"/>
    <d v="2012-11-10T00:30:05"/>
    <d v="2013-01-09T00:30:00"/>
    <n v="24"/>
    <d v="2012-11-16T18:29:54"/>
    <n v="0"/>
    <n v="18.483333333333334"/>
    <n v="18"/>
    <x v="1"/>
    <n v="4.1666666666666664E-2"/>
    <n v="0.35218749999999999"/>
    <b v="1"/>
  </r>
  <r>
    <n v="7096"/>
    <n v="1"/>
    <d v="2012-11-10T00:29:12"/>
    <d v="2013-01-09T00:29:00"/>
    <n v="12"/>
    <d v="2012-11-11T11:46:22"/>
    <n v="0"/>
    <n v="11.766666666666667"/>
    <n v="12"/>
    <x v="8"/>
    <n v="8.3333333333333329E-2"/>
    <n v="0.56619444444444444"/>
    <b v="1"/>
  </r>
  <r>
    <n v="7097"/>
    <n v="1"/>
    <d v="2012-11-10T00:48:35"/>
    <d v="2013-01-09T00:48:00"/>
    <n v="8"/>
    <d v="2012-11-11T09:03:46"/>
    <n v="0"/>
    <n v="9.0500000000000007"/>
    <n v="9"/>
    <x v="4"/>
    <n v="0.125"/>
    <n v="0.84929166666666667"/>
    <b v="1"/>
  </r>
  <r>
    <n v="7098"/>
    <n v="5"/>
    <d v="2012-11-10T03:44:52"/>
    <d v="2013-01-09T03:44:00"/>
    <n v="24"/>
    <d v="2012-11-14T12:00:06"/>
    <n v="0"/>
    <n v="12"/>
    <n v="12"/>
    <x v="8"/>
    <n v="4.1666666666666664E-2"/>
    <n v="0.2815833333333333"/>
    <b v="1"/>
  </r>
  <r>
    <n v="7099"/>
    <n v="10"/>
    <d v="2012-11-10T06:03:06"/>
    <d v="2013-01-09T06:03:00"/>
    <n v="1"/>
    <d v="2012-11-17T07:53:11"/>
    <n v="0"/>
    <n v="7.8833333333333329"/>
    <n v="8"/>
    <x v="13"/>
    <n v="1"/>
    <n v="2.5716000000000001"/>
    <b v="1"/>
  </r>
  <r>
    <n v="7100"/>
    <n v="1"/>
    <d v="2012-11-10T07:04:49"/>
    <d v="2013-01-09T07:04:00"/>
    <n v="8"/>
    <d v="2012-11-10T21:26:18"/>
    <n v="0"/>
    <n v="21.433333333333334"/>
    <n v="21"/>
    <x v="12"/>
    <n v="0.125"/>
    <n v="0.84929166666666667"/>
    <b v="1"/>
  </r>
  <r>
    <n v="7101"/>
    <n v="3"/>
    <d v="2012-11-10T08:48:09"/>
    <d v="2013-01-09T08:48:00"/>
    <n v="24"/>
    <d v="2012-11-12T17:13:17"/>
    <n v="0"/>
    <n v="17.216666666666665"/>
    <n v="17"/>
    <x v="20"/>
    <n v="4.1666666666666664E-2"/>
    <n v="0.18133000000000002"/>
    <b v="1"/>
  </r>
  <r>
    <n v="7102"/>
    <n v="6"/>
    <d v="2012-11-10T09:07:29"/>
    <d v="2013-01-09T09:07:00"/>
    <n v="24"/>
    <d v="2012-11-12T19:21:52"/>
    <n v="0"/>
    <n v="19.350000000000001"/>
    <n v="19"/>
    <x v="6"/>
    <n v="4.1666666666666664E-2"/>
    <n v="0.35218749999999999"/>
    <b v="1"/>
  </r>
  <r>
    <n v="7103"/>
    <n v="9"/>
    <d v="2012-11-10T09:05:06"/>
    <d v="2013-01-09T09:05:00"/>
    <n v="5"/>
    <d v="2012-11-13T11:24:21"/>
    <n v="0"/>
    <n v="11.4"/>
    <n v="11"/>
    <x v="14"/>
    <n v="0.2"/>
    <n v="5.6740000000000004"/>
    <b v="1"/>
  </r>
  <r>
    <n v="7104"/>
    <n v="6"/>
    <d v="2012-11-10T09:03:41"/>
    <d v="2013-01-09T09:03:00"/>
    <n v="24"/>
    <d v="2012-11-13T20:22:44"/>
    <n v="0"/>
    <n v="20.366666666666667"/>
    <n v="20"/>
    <x v="15"/>
    <n v="4.1666666666666664E-2"/>
    <n v="0.35218749999999999"/>
    <b v="1"/>
  </r>
  <r>
    <n v="7105"/>
    <n v="4"/>
    <d v="2012-11-10T09:11:18"/>
    <d v="2013-01-09T09:11:00"/>
    <n v="12"/>
    <d v="2012-11-11T13:56:58"/>
    <n v="0"/>
    <n v="13.933333333333334"/>
    <n v="14"/>
    <x v="7"/>
    <n v="8.3333333333333329E-2"/>
    <n v="1.448055119047619"/>
    <b v="1"/>
  </r>
  <r>
    <n v="7106"/>
    <n v="8"/>
    <d v="2012-11-10T09:27:40"/>
    <d v="2013-01-09T09:27:00"/>
    <n v="3"/>
    <d v="2012-11-14T11:10:49"/>
    <n v="1"/>
    <n v="11.166666666666666"/>
    <n v="11"/>
    <x v="14"/>
    <n v="0.33333333333333331"/>
    <n v="0.29998222222222221"/>
    <b v="1"/>
  </r>
  <r>
    <n v="7107"/>
    <n v="3"/>
    <d v="2012-11-10T09:41:30"/>
    <d v="2013-01-09T09:41:00"/>
    <n v="24"/>
    <d v="2012-11-11T10:33:57"/>
    <n v="0"/>
    <n v="10.55"/>
    <n v="11"/>
    <x v="14"/>
    <n v="4.1666666666666664E-2"/>
    <n v="0.18133000000000002"/>
    <b v="1"/>
  </r>
  <r>
    <n v="7108"/>
    <n v="4"/>
    <d v="2012-11-10T09:09:14"/>
    <d v="2012-11-12T18:09:00"/>
    <n v="12"/>
    <d v="2012-11-11T15:22:18"/>
    <n v="0"/>
    <n v="15.366666666666667"/>
    <n v="15"/>
    <x v="17"/>
    <n v="8.3333333333333329E-2"/>
    <n v="1.448055119047619"/>
    <b v="1"/>
  </r>
  <r>
    <n v="7109"/>
    <n v="6"/>
    <d v="2012-11-10T11:25:14"/>
    <d v="2013-01-09T11:25:00"/>
    <n v="24"/>
    <d v="2012-11-16T17:26:44"/>
    <n v="0"/>
    <n v="17.433333333333334"/>
    <n v="17"/>
    <x v="20"/>
    <n v="4.1666666666666664E-2"/>
    <n v="0.35218749999999999"/>
    <b v="1"/>
  </r>
  <r>
    <n v="7110"/>
    <n v="7"/>
    <d v="2012-11-10T11:40:17"/>
    <d v="2013-01-09T11:40:00"/>
    <n v="24"/>
    <d v="2012-11-23T10:54:53"/>
    <n v="0"/>
    <n v="10.9"/>
    <n v="11"/>
    <x v="14"/>
    <n v="4.1666666666666664E-2"/>
    <n v="1.2958049999999997"/>
    <b v="1"/>
  </r>
  <r>
    <n v="7111"/>
    <n v="1"/>
    <d v="2012-11-10T11:56:27"/>
    <d v="2013-01-09T11:56:00"/>
    <n v="12"/>
    <d v="2012-11-11T09:17:08"/>
    <n v="0"/>
    <n v="9.2833333333333332"/>
    <n v="9"/>
    <x v="4"/>
    <n v="8.3333333333333329E-2"/>
    <n v="0.56619444444444444"/>
    <b v="1"/>
  </r>
  <r>
    <n v="7112"/>
    <n v="2"/>
    <d v="2012-11-10T11:19:31"/>
    <d v="2013-01-09T11:19:00"/>
    <n v="10"/>
    <d v="2012-11-11T08:04:07"/>
    <n v="0"/>
    <n v="8.0666666666666664"/>
    <n v="8"/>
    <x v="13"/>
    <n v="0.1"/>
    <n v="0.84959999999999969"/>
    <b v="1"/>
  </r>
  <r>
    <n v="7113"/>
    <n v="1"/>
    <d v="2012-11-10T16:00:40"/>
    <d v="2013-01-09T16:00:00"/>
    <n v="8"/>
    <d v="2012-11-10T18:40:16"/>
    <n v="0"/>
    <n v="18.666666666666668"/>
    <n v="19"/>
    <x v="6"/>
    <n v="0.125"/>
    <n v="0.84929166666666667"/>
    <b v="1"/>
  </r>
  <r>
    <n v="7114"/>
    <n v="1"/>
    <d v="2012-11-10T17:32:09"/>
    <d v="2012-11-13T05:31:21"/>
    <n v="12"/>
    <s v=""/>
    <n v="0"/>
    <s v="not cancelled"/>
    <s v="not cancelled"/>
    <x v="3"/>
    <n v="8.3333333333333329E-2"/>
    <n v="0.56619444444444444"/>
    <b v="0"/>
  </r>
  <r>
    <n v="7115"/>
    <n v="2"/>
    <d v="2012-11-10T17:00:44"/>
    <d v="2012-11-12T19:00:06"/>
    <n v="10"/>
    <s v=""/>
    <n v="0"/>
    <s v="not cancelled"/>
    <s v="not cancelled"/>
    <x v="3"/>
    <n v="0.1"/>
    <n v="0.84959999999999969"/>
    <b v="0"/>
  </r>
  <r>
    <n v="7116"/>
    <n v="7"/>
    <d v="2012-11-10T18:13:07"/>
    <d v="2013-01-09T18:13:00"/>
    <n v="24"/>
    <d v="2012-11-15T10:23:44"/>
    <n v="0"/>
    <n v="10.383333333333333"/>
    <n v="10"/>
    <x v="10"/>
    <n v="4.1666666666666664E-2"/>
    <n v="1.2958049999999997"/>
    <b v="1"/>
  </r>
  <r>
    <n v="7117"/>
    <n v="3"/>
    <d v="2012-11-10T18:52:05"/>
    <d v="2013-01-09T18:52:00"/>
    <n v="24"/>
    <d v="2012-11-12T14:13:09"/>
    <n v="0"/>
    <n v="14.216666666666667"/>
    <n v="14"/>
    <x v="7"/>
    <n v="4.1666666666666664E-2"/>
    <n v="0.18133000000000002"/>
    <b v="1"/>
  </r>
  <r>
    <n v="7118"/>
    <n v="3"/>
    <d v="2012-11-10T18:02:54"/>
    <d v="2013-01-09T18:02:00"/>
    <n v="24"/>
    <d v="2012-11-12T23:02:47"/>
    <n v="0"/>
    <n v="23.033333333333335"/>
    <n v="23"/>
    <x v="0"/>
    <n v="4.1666666666666664E-2"/>
    <n v="0.18133000000000002"/>
    <b v="1"/>
  </r>
  <r>
    <n v="7119"/>
    <n v="1"/>
    <d v="2012-11-10T20:01:50"/>
    <d v="2012-11-13T07:01:12"/>
    <n v="12"/>
    <s v=""/>
    <n v="0"/>
    <s v="not cancelled"/>
    <s v="not cancelled"/>
    <x v="3"/>
    <n v="8.3333333333333329E-2"/>
    <n v="0.56619444444444444"/>
    <b v="0"/>
  </r>
  <r>
    <n v="7120"/>
    <n v="3"/>
    <d v="2012-11-10T21:29:51"/>
    <d v="2013-01-09T21:29:00"/>
    <n v="24"/>
    <d v="2012-11-12T14:00:02"/>
    <n v="0"/>
    <n v="14"/>
    <n v="14"/>
    <x v="7"/>
    <n v="4.1666666666666664E-2"/>
    <n v="0.18133000000000002"/>
    <b v="1"/>
  </r>
  <r>
    <n v="7121"/>
    <n v="4"/>
    <d v="2012-11-10T21:22:24"/>
    <d v="2012-11-15T13:21:54"/>
    <n v="12"/>
    <s v=""/>
    <n v="0"/>
    <s v="not cancelled"/>
    <s v="not cancelled"/>
    <x v="3"/>
    <n v="8.3333333333333329E-2"/>
    <n v="1.448055119047619"/>
    <b v="0"/>
  </r>
  <r>
    <n v="7122"/>
    <n v="6"/>
    <d v="2012-11-10T22:08:05"/>
    <d v="2012-11-13T00:08:00"/>
    <n v="24"/>
    <s v=""/>
    <n v="0"/>
    <s v="not cancelled"/>
    <s v="not cancelled"/>
    <x v="3"/>
    <n v="4.1666666666666664E-2"/>
    <n v="0.35218749999999999"/>
    <b v="0"/>
  </r>
  <r>
    <n v="7123"/>
    <n v="1"/>
    <d v="2012-11-11T00:32:16"/>
    <d v="2013-01-10T00:32:00"/>
    <n v="8"/>
    <d v="2012-11-12T09:03:55"/>
    <n v="0"/>
    <n v="9.0500000000000007"/>
    <n v="9"/>
    <x v="4"/>
    <n v="0.125"/>
    <n v="0.84929166666666667"/>
    <b v="1"/>
  </r>
  <r>
    <n v="7124"/>
    <n v="3"/>
    <d v="2012-11-11T00:47:54"/>
    <d v="2013-01-10T00:47:00"/>
    <n v="24"/>
    <d v="2012-11-14T11:06:46"/>
    <n v="0"/>
    <n v="11.1"/>
    <n v="11"/>
    <x v="14"/>
    <n v="4.1666666666666664E-2"/>
    <n v="0.18133000000000002"/>
    <b v="1"/>
  </r>
  <r>
    <n v="7125"/>
    <n v="2"/>
    <d v="2012-11-11T08:39:37"/>
    <d v="2013-01-10T08:39:00"/>
    <n v="10"/>
    <d v="2012-11-12T11:49:36"/>
    <n v="0"/>
    <n v="11.816666666666666"/>
    <n v="12"/>
    <x v="8"/>
    <n v="0.1"/>
    <n v="0.84959999999999969"/>
    <b v="1"/>
  </r>
  <r>
    <n v="7126"/>
    <n v="3"/>
    <d v="2012-11-11T10:45:38"/>
    <d v="2013-01-10T10:45:00"/>
    <n v="24"/>
    <d v="2012-11-13T14:50:00"/>
    <n v="0"/>
    <n v="14.833333333333334"/>
    <n v="15"/>
    <x v="17"/>
    <n v="4.1666666666666664E-2"/>
    <n v="0.18133000000000002"/>
    <b v="1"/>
  </r>
  <r>
    <n v="7127"/>
    <n v="4"/>
    <d v="2012-11-11T10:00:02"/>
    <d v="2013-01-10T10:00:00"/>
    <n v="12"/>
    <d v="2012-11-13T15:48:23"/>
    <n v="0"/>
    <n v="15.8"/>
    <n v="16"/>
    <x v="5"/>
    <n v="8.3333333333333329E-2"/>
    <n v="1.448055119047619"/>
    <b v="1"/>
  </r>
  <r>
    <n v="7128"/>
    <n v="1"/>
    <d v="2012-11-11T13:14:31"/>
    <d v="2012-11-14T05:14:03"/>
    <n v="12"/>
    <s v=""/>
    <n v="0"/>
    <s v="not cancelled"/>
    <s v="not cancelled"/>
    <x v="3"/>
    <n v="8.3333333333333329E-2"/>
    <n v="0.56619444444444444"/>
    <b v="0"/>
  </r>
  <r>
    <n v="7129"/>
    <n v="1"/>
    <d v="2012-11-11T13:47:57"/>
    <d v="2013-01-10T13:47:00"/>
    <n v="8"/>
    <d v="2012-11-12T09:36:15"/>
    <n v="0"/>
    <n v="9.6"/>
    <n v="10"/>
    <x v="10"/>
    <n v="0.125"/>
    <n v="0.84929166666666667"/>
    <b v="1"/>
  </r>
  <r>
    <n v="7130"/>
    <n v="7"/>
    <d v="2012-11-11T13:18:12"/>
    <d v="2013-01-10T13:18:00"/>
    <n v="24"/>
    <d v="2012-12-08T10:42:49"/>
    <n v="0"/>
    <n v="10.7"/>
    <n v="11"/>
    <x v="14"/>
    <n v="4.1666666666666664E-2"/>
    <n v="1.2958049999999997"/>
    <b v="1"/>
  </r>
  <r>
    <n v="7131"/>
    <n v="3"/>
    <d v="2012-11-11T14:42:46"/>
    <d v="2013-01-10T14:42:00"/>
    <n v="24"/>
    <d v="2012-11-14T19:48:40"/>
    <n v="0"/>
    <n v="19.8"/>
    <n v="20"/>
    <x v="15"/>
    <n v="4.1666666666666664E-2"/>
    <n v="0.18133000000000002"/>
    <b v="1"/>
  </r>
  <r>
    <n v="7132"/>
    <n v="1"/>
    <d v="2012-11-11T14:09:01"/>
    <d v="2013-01-10T14:09:00"/>
    <n v="8"/>
    <d v="2012-11-11T18:15:30"/>
    <n v="0"/>
    <n v="18.25"/>
    <n v="18"/>
    <x v="1"/>
    <n v="0.125"/>
    <n v="0.84929166666666667"/>
    <b v="1"/>
  </r>
  <r>
    <n v="7133"/>
    <n v="1"/>
    <d v="2012-11-11T15:17:33"/>
    <d v="2013-01-10T15:17:00"/>
    <n v="8"/>
    <d v="2012-11-12T00:44:38"/>
    <n v="0"/>
    <n v="0.73333333333333328"/>
    <n v="1"/>
    <x v="23"/>
    <n v="0.125"/>
    <n v="0.84929166666666667"/>
    <b v="1"/>
  </r>
  <r>
    <n v="7134"/>
    <n v="4"/>
    <d v="2012-11-11T15:56:26"/>
    <d v="2013-01-10T15:56:00"/>
    <n v="12"/>
    <d v="2012-11-15T00:26:51"/>
    <n v="0"/>
    <n v="0.43333333333333335"/>
    <n v="0"/>
    <x v="2"/>
    <n v="8.3333333333333329E-2"/>
    <n v="1.448055119047619"/>
    <b v="1"/>
  </r>
  <r>
    <n v="7135"/>
    <n v="3"/>
    <d v="2012-11-11T15:39:39"/>
    <d v="2013-01-10T15:39:00"/>
    <n v="24"/>
    <d v="2012-11-13T11:42:44"/>
    <n v="0"/>
    <n v="11.7"/>
    <n v="12"/>
    <x v="8"/>
    <n v="4.1666666666666664E-2"/>
    <n v="0.18133000000000002"/>
    <b v="1"/>
  </r>
  <r>
    <n v="7136"/>
    <n v="2"/>
    <d v="2012-11-11T15:39:55"/>
    <d v="2013-01-10T15:39:00"/>
    <n v="10"/>
    <d v="2012-11-12T15:43:57"/>
    <n v="0"/>
    <n v="15.716666666666667"/>
    <n v="16"/>
    <x v="5"/>
    <n v="0.1"/>
    <n v="0.84959999999999969"/>
    <b v="1"/>
  </r>
  <r>
    <n v="7137"/>
    <n v="7"/>
    <d v="2012-11-11T17:28:21"/>
    <d v="2013-01-10T17:28:00"/>
    <n v="24"/>
    <d v="2012-11-21T10:25:02"/>
    <n v="0"/>
    <n v="10.416666666666666"/>
    <n v="10"/>
    <x v="10"/>
    <n v="4.1666666666666664E-2"/>
    <n v="1.2958049999999997"/>
    <b v="1"/>
  </r>
  <r>
    <n v="7138"/>
    <n v="1"/>
    <d v="2012-11-11T17:50:16"/>
    <d v="2013-01-10T17:50:00"/>
    <n v="12"/>
    <d v="2012-11-12T18:39:48"/>
    <n v="0"/>
    <n v="18.649999999999999"/>
    <n v="19"/>
    <x v="6"/>
    <n v="8.3333333333333329E-2"/>
    <n v="0.56619444444444444"/>
    <b v="1"/>
  </r>
  <r>
    <n v="7139"/>
    <n v="2"/>
    <d v="2012-11-11T17:23:39"/>
    <d v="2013-01-10T17:23:00"/>
    <n v="10"/>
    <d v="2012-11-13T10:31:48"/>
    <n v="0"/>
    <n v="10.516666666666667"/>
    <n v="11"/>
    <x v="14"/>
    <n v="0.1"/>
    <n v="0.84959999999999969"/>
    <b v="1"/>
  </r>
  <r>
    <n v="7140"/>
    <n v="2"/>
    <d v="2012-11-11T19:39:50"/>
    <d v="2013-01-10T19:39:00"/>
    <n v="10"/>
    <d v="2012-11-12T12:00:04"/>
    <n v="0"/>
    <n v="12"/>
    <n v="12"/>
    <x v="8"/>
    <n v="0.1"/>
    <n v="0.84959999999999969"/>
    <b v="1"/>
  </r>
  <r>
    <n v="7141"/>
    <n v="4"/>
    <d v="2012-11-11T19:19:25"/>
    <d v="2013-01-10T19:19:00"/>
    <n v="12"/>
    <d v="2012-11-14T13:34:04"/>
    <n v="0"/>
    <n v="13.566666666666666"/>
    <n v="14"/>
    <x v="7"/>
    <n v="8.3333333333333329E-2"/>
    <n v="1.448055119047619"/>
    <b v="1"/>
  </r>
  <r>
    <n v="7142"/>
    <n v="1"/>
    <d v="2012-11-11T19:35:52"/>
    <d v="2013-01-10T19:35:00"/>
    <n v="12"/>
    <d v="2012-11-12T08:10:57"/>
    <n v="0"/>
    <n v="8.1666666666666661"/>
    <n v="8"/>
    <x v="13"/>
    <n v="8.3333333333333329E-2"/>
    <n v="0.56619444444444444"/>
    <b v="1"/>
  </r>
  <r>
    <n v="7143"/>
    <n v="6"/>
    <d v="2012-11-11T20:19:42"/>
    <d v="2013-01-10T20:19:00"/>
    <n v="24"/>
    <d v="2012-11-17T20:53:20"/>
    <n v="0"/>
    <n v="20.883333333333333"/>
    <n v="21"/>
    <x v="12"/>
    <n v="4.1666666666666664E-2"/>
    <n v="0.35218749999999999"/>
    <b v="1"/>
  </r>
  <r>
    <n v="7144"/>
    <n v="6"/>
    <d v="2012-11-11T20:10:47"/>
    <d v="2013-01-10T20:10:00"/>
    <n v="24"/>
    <d v="2012-11-22T08:30:25"/>
    <n v="0"/>
    <n v="8.5"/>
    <n v="9"/>
    <x v="4"/>
    <n v="4.1666666666666664E-2"/>
    <n v="0.35218749999999999"/>
    <b v="1"/>
  </r>
  <r>
    <n v="7145"/>
    <n v="6"/>
    <d v="2012-11-12T00:16:40"/>
    <d v="2013-01-11T00:16:00"/>
    <n v="24"/>
    <d v="2012-11-15T12:53:06"/>
    <n v="0"/>
    <n v="12.883333333333333"/>
    <n v="13"/>
    <x v="11"/>
    <n v="4.1666666666666664E-2"/>
    <n v="0.35218749999999999"/>
    <b v="1"/>
  </r>
  <r>
    <n v="7146"/>
    <n v="1"/>
    <d v="2012-11-12T01:05:22"/>
    <d v="2012-11-14T19:05:06"/>
    <n v="12"/>
    <s v=""/>
    <n v="0"/>
    <s v="not cancelled"/>
    <s v="not cancelled"/>
    <x v="3"/>
    <n v="8.3333333333333329E-2"/>
    <n v="0.56619444444444444"/>
    <b v="0"/>
  </r>
  <r>
    <n v="7147"/>
    <n v="3"/>
    <d v="2012-11-12T03:40:22"/>
    <d v="2013-01-11T03:40:00"/>
    <n v="24"/>
    <d v="2012-11-14T12:45:38"/>
    <n v="0"/>
    <n v="12.75"/>
    <n v="13"/>
    <x v="11"/>
    <n v="4.1666666666666664E-2"/>
    <n v="0.18133000000000002"/>
    <b v="1"/>
  </r>
  <r>
    <n v="7148"/>
    <n v="1"/>
    <d v="2012-11-12T05:54:17"/>
    <d v="2013-01-11T05:54:00"/>
    <n v="8"/>
    <d v="2012-11-13T09:02:13"/>
    <n v="0"/>
    <n v="9.0333333333333332"/>
    <n v="9"/>
    <x v="4"/>
    <n v="0.125"/>
    <n v="0.84929166666666667"/>
    <b v="1"/>
  </r>
  <r>
    <n v="7149"/>
    <n v="1"/>
    <d v="2012-11-12T07:51:34"/>
    <d v="2013-01-11T07:51:00"/>
    <n v="8"/>
    <d v="2012-11-13T16:50:55"/>
    <n v="0"/>
    <n v="16.833333333333332"/>
    <n v="17"/>
    <x v="20"/>
    <n v="0.125"/>
    <n v="0.84929166666666667"/>
    <b v="1"/>
  </r>
  <r>
    <n v="7150"/>
    <n v="4"/>
    <d v="2012-11-12T08:24:42"/>
    <d v="2013-01-11T08:24:00"/>
    <n v="12"/>
    <d v="2012-11-14T17:19:13"/>
    <n v="0"/>
    <n v="17.316666666666666"/>
    <n v="17"/>
    <x v="20"/>
    <n v="8.3333333333333329E-2"/>
    <n v="1.448055119047619"/>
    <b v="1"/>
  </r>
  <r>
    <n v="7151"/>
    <n v="5"/>
    <d v="2012-11-12T09:48:58"/>
    <d v="2013-01-11T09:48:00"/>
    <n v="24"/>
    <d v="2012-11-13T21:45:28"/>
    <n v="0"/>
    <n v="21.75"/>
    <n v="22"/>
    <x v="9"/>
    <n v="4.1666666666666664E-2"/>
    <n v="0.2815833333333333"/>
    <b v="1"/>
  </r>
  <r>
    <n v="7152"/>
    <n v="5"/>
    <d v="2012-11-12T09:36:47"/>
    <d v="2013-01-11T09:36:00"/>
    <n v="24"/>
    <d v="2012-11-13T11:04:56"/>
    <n v="0"/>
    <n v="11.066666666666666"/>
    <n v="11"/>
    <x v="14"/>
    <n v="4.1666666666666664E-2"/>
    <n v="0.2815833333333333"/>
    <b v="1"/>
  </r>
  <r>
    <n v="7153"/>
    <n v="1"/>
    <d v="2012-11-12T10:32:22"/>
    <d v="2013-01-11T10:32:00"/>
    <n v="8"/>
    <d v="2012-11-13T15:35:52"/>
    <n v="0"/>
    <n v="15.583333333333334"/>
    <n v="16"/>
    <x v="5"/>
    <n v="0.125"/>
    <n v="0.84929166666666667"/>
    <b v="1"/>
  </r>
  <r>
    <n v="7154"/>
    <n v="2"/>
    <d v="2012-11-12T10:16:08"/>
    <d v="2013-01-11T10:16:00"/>
    <n v="10"/>
    <d v="2012-11-13T18:40:53"/>
    <n v="0"/>
    <n v="18.666666666666668"/>
    <n v="19"/>
    <x v="6"/>
    <n v="0.1"/>
    <n v="0.84959999999999969"/>
    <b v="1"/>
  </r>
  <r>
    <n v="7155"/>
    <n v="1"/>
    <d v="2012-11-12T10:36:49"/>
    <d v="2013-01-11T10:36:00"/>
    <n v="8"/>
    <d v="2012-11-13T12:57:57"/>
    <n v="0"/>
    <n v="12.95"/>
    <n v="13"/>
    <x v="11"/>
    <n v="0.125"/>
    <n v="0.84929166666666667"/>
    <b v="1"/>
  </r>
  <r>
    <n v="7156"/>
    <n v="4"/>
    <d v="2012-11-12T11:52:23"/>
    <d v="2013-01-11T11:52:00"/>
    <n v="12"/>
    <d v="2012-11-15T12:56:06"/>
    <n v="0"/>
    <n v="12.933333333333334"/>
    <n v="13"/>
    <x v="11"/>
    <n v="8.3333333333333329E-2"/>
    <n v="1.448055119047619"/>
    <b v="1"/>
  </r>
  <r>
    <n v="7157"/>
    <n v="3"/>
    <d v="2012-11-12T11:22:51"/>
    <d v="2012-11-14T20:22:33"/>
    <n v="24"/>
    <s v=""/>
    <n v="0"/>
    <s v="not cancelled"/>
    <s v="not cancelled"/>
    <x v="3"/>
    <n v="4.1666666666666664E-2"/>
    <n v="0.18133000000000002"/>
    <b v="0"/>
  </r>
  <r>
    <n v="7158"/>
    <n v="1"/>
    <d v="2012-11-12T11:19:11"/>
    <d v="2012-11-15T15:18:34"/>
    <n v="12"/>
    <s v=""/>
    <n v="0"/>
    <s v="not cancelled"/>
    <s v="not cancelled"/>
    <x v="3"/>
    <n v="8.3333333333333329E-2"/>
    <n v="0.56619444444444444"/>
    <b v="0"/>
  </r>
  <r>
    <n v="7159"/>
    <n v="6"/>
    <d v="2012-11-12T12:52:23"/>
    <d v="2013-01-11T12:52:00"/>
    <n v="24"/>
    <d v="2012-11-18T15:37:05"/>
    <n v="0"/>
    <n v="15.616666666666667"/>
    <n v="16"/>
    <x v="5"/>
    <n v="4.1666666666666664E-2"/>
    <n v="0.35218749999999999"/>
    <b v="1"/>
  </r>
  <r>
    <n v="7160"/>
    <n v="1"/>
    <d v="2012-11-12T12:51:59"/>
    <d v="2012-11-17T03:51:00"/>
    <n v="8"/>
    <d v="2012-11-12T16:02:40"/>
    <n v="0"/>
    <n v="16.033333333333335"/>
    <n v="16"/>
    <x v="5"/>
    <n v="0.125"/>
    <n v="0.84929166666666667"/>
    <b v="1"/>
  </r>
  <r>
    <n v="7161"/>
    <n v="6"/>
    <d v="2012-11-12T15:46:00"/>
    <d v="2013-01-11T15:46:00"/>
    <n v="24"/>
    <d v="2012-11-23T14:47:35"/>
    <n v="0"/>
    <n v="14.783333333333333"/>
    <n v="15"/>
    <x v="17"/>
    <n v="4.1666666666666664E-2"/>
    <n v="0.35218749999999999"/>
    <b v="1"/>
  </r>
  <r>
    <n v="7162"/>
    <n v="2"/>
    <d v="2012-11-12T17:48:55"/>
    <d v="2013-01-11T17:48:00"/>
    <n v="10"/>
    <d v="2012-11-13T16:48:55"/>
    <n v="0"/>
    <n v="16.8"/>
    <n v="17"/>
    <x v="20"/>
    <n v="0.1"/>
    <n v="0.84959999999999969"/>
    <b v="1"/>
  </r>
  <r>
    <n v="7163"/>
    <n v="1"/>
    <d v="2012-11-12T19:34:00"/>
    <d v="2013-01-11T19:34:00"/>
    <n v="12"/>
    <d v="2012-11-14T03:17:42"/>
    <n v="0"/>
    <n v="3.2833333333333332"/>
    <n v="3"/>
    <x v="19"/>
    <n v="8.3333333333333329E-2"/>
    <n v="0.56619444444444444"/>
    <b v="1"/>
  </r>
  <r>
    <n v="7164"/>
    <n v="7"/>
    <d v="2012-11-12T19:15:30"/>
    <d v="2013-01-11T19:15:00"/>
    <n v="24"/>
    <d v="2013-01-04T13:36:10"/>
    <n v="0"/>
    <n v="13.6"/>
    <n v="14"/>
    <x v="7"/>
    <n v="4.1666666666666664E-2"/>
    <n v="1.2958049999999997"/>
    <b v="1"/>
  </r>
  <r>
    <n v="7165"/>
    <n v="7"/>
    <d v="2012-11-13T01:57:55"/>
    <d v="2013-01-12T01:57:00"/>
    <n v="24"/>
    <d v="2012-12-04T23:06:08"/>
    <n v="1"/>
    <n v="23.1"/>
    <n v="23"/>
    <x v="0"/>
    <n v="4.1666666666666664E-2"/>
    <n v="1.2958049999999997"/>
    <b v="1"/>
  </r>
  <r>
    <n v="7166"/>
    <n v="1"/>
    <d v="2012-11-13T06:04:43"/>
    <d v="2013-01-12T06:04:00"/>
    <n v="8"/>
    <d v="2012-11-13T09:29:30"/>
    <n v="0"/>
    <n v="9.4833333333333325"/>
    <n v="9"/>
    <x v="4"/>
    <n v="0.125"/>
    <n v="0.84929166666666667"/>
    <b v="1"/>
  </r>
  <r>
    <n v="7167"/>
    <n v="1"/>
    <d v="2012-11-13T07:27:26"/>
    <d v="2013-01-12T07:27:00"/>
    <n v="8"/>
    <d v="2012-11-13T16:56:48"/>
    <n v="0"/>
    <n v="16.933333333333334"/>
    <n v="17"/>
    <x v="20"/>
    <n v="0.125"/>
    <n v="0.84929166666666667"/>
    <b v="1"/>
  </r>
  <r>
    <n v="7168"/>
    <n v="6"/>
    <d v="2012-11-13T08:52:33"/>
    <d v="2013-01-12T08:52:00"/>
    <n v="24"/>
    <d v="2012-11-17T18:10:27"/>
    <n v="0"/>
    <n v="18.166666666666668"/>
    <n v="18"/>
    <x v="1"/>
    <n v="4.1666666666666664E-2"/>
    <n v="0.35218749999999999"/>
    <b v="1"/>
  </r>
  <r>
    <n v="7169"/>
    <n v="1"/>
    <d v="2012-11-13T11:14:44"/>
    <d v="2013-01-12T11:14:00"/>
    <n v="8"/>
    <d v="2012-11-14T13:39:05"/>
    <n v="0"/>
    <n v="13.65"/>
    <n v="14"/>
    <x v="7"/>
    <n v="0.125"/>
    <n v="0.84929166666666667"/>
    <b v="1"/>
  </r>
  <r>
    <n v="7170"/>
    <n v="5"/>
    <d v="2012-11-13T11:46:32"/>
    <d v="2012-11-15T18:46:08"/>
    <n v="24"/>
    <s v=""/>
    <n v="0"/>
    <s v="not cancelled"/>
    <s v="not cancelled"/>
    <x v="3"/>
    <n v="4.1666666666666664E-2"/>
    <n v="0.2815833333333333"/>
    <b v="0"/>
  </r>
  <r>
    <n v="7171"/>
    <n v="5"/>
    <d v="2012-11-13T12:08:27"/>
    <d v="2013-01-12T12:08:00"/>
    <n v="24"/>
    <d v="2012-11-17T09:18:58"/>
    <n v="0"/>
    <n v="9.3000000000000007"/>
    <n v="9"/>
    <x v="4"/>
    <n v="4.1666666666666664E-2"/>
    <n v="0.2815833333333333"/>
    <b v="1"/>
  </r>
  <r>
    <n v="7172"/>
    <n v="4"/>
    <d v="2012-11-13T12:30:05"/>
    <d v="2013-01-12T12:30:00"/>
    <n v="12"/>
    <d v="2012-11-16T11:25:31"/>
    <n v="0"/>
    <n v="11.416666666666666"/>
    <n v="11"/>
    <x v="14"/>
    <n v="8.3333333333333329E-2"/>
    <n v="1.448055119047619"/>
    <b v="1"/>
  </r>
  <r>
    <n v="7173"/>
    <n v="5"/>
    <d v="2012-11-13T13:08:27"/>
    <d v="2013-01-12T13:08:00"/>
    <n v="24"/>
    <d v="2012-11-17T09:12:29"/>
    <n v="0"/>
    <n v="9.1999999999999993"/>
    <n v="9"/>
    <x v="4"/>
    <n v="4.1666666666666664E-2"/>
    <n v="0.2815833333333333"/>
    <b v="1"/>
  </r>
  <r>
    <n v="7174"/>
    <n v="3"/>
    <d v="2012-11-13T13:32:16"/>
    <d v="2013-01-12T13:32:00"/>
    <n v="24"/>
    <d v="2012-11-15T10:56:23"/>
    <n v="0"/>
    <n v="10.933333333333334"/>
    <n v="11"/>
    <x v="14"/>
    <n v="4.1666666666666664E-2"/>
    <n v="0.18133000000000002"/>
    <b v="1"/>
  </r>
  <r>
    <n v="7175"/>
    <n v="2"/>
    <d v="2012-11-13T13:46:26"/>
    <d v="2012-11-16T00:45:56"/>
    <n v="10"/>
    <s v=""/>
    <n v="0"/>
    <s v="not cancelled"/>
    <s v="not cancelled"/>
    <x v="3"/>
    <n v="0.1"/>
    <n v="0.84959999999999969"/>
    <b v="0"/>
  </r>
  <r>
    <n v="7176"/>
    <n v="2"/>
    <d v="2012-11-13T16:03:22"/>
    <d v="2013-01-12T16:03:00"/>
    <n v="10"/>
    <d v="2012-11-14T17:51:32"/>
    <n v="0"/>
    <n v="17.850000000000001"/>
    <n v="18"/>
    <x v="1"/>
    <n v="0.1"/>
    <n v="0.84959999999999969"/>
    <b v="1"/>
  </r>
  <r>
    <n v="7177"/>
    <n v="2"/>
    <d v="2012-11-13T17:55:09"/>
    <d v="2013-01-12T17:55:00"/>
    <n v="10"/>
    <d v="2012-11-14T15:29:51"/>
    <n v="0"/>
    <n v="15.483333333333333"/>
    <n v="15"/>
    <x v="17"/>
    <n v="0.1"/>
    <n v="0.84959999999999969"/>
    <b v="1"/>
  </r>
  <r>
    <n v="7178"/>
    <n v="8"/>
    <d v="2012-11-13T18:45:42"/>
    <d v="2013-01-12T18:45:00"/>
    <n v="3"/>
    <d v="2012-11-18T06:04:41"/>
    <n v="0"/>
    <n v="6.0666666666666664"/>
    <n v="6"/>
    <x v="21"/>
    <n v="0.33333333333333331"/>
    <n v="0.29998222222222221"/>
    <b v="1"/>
  </r>
  <r>
    <n v="7179"/>
    <n v="6"/>
    <d v="2012-11-13T20:18:37"/>
    <d v="2013-01-12T20:18:00"/>
    <n v="24"/>
    <d v="2012-11-24T11:42:39"/>
    <n v="0"/>
    <n v="11.7"/>
    <n v="12"/>
    <x v="8"/>
    <n v="4.1666666666666664E-2"/>
    <n v="0.35218749999999999"/>
    <b v="1"/>
  </r>
  <r>
    <n v="7180"/>
    <n v="1"/>
    <d v="2012-11-13T20:31:41"/>
    <d v="2013-01-12T20:31:00"/>
    <n v="12"/>
    <d v="2012-11-14T11:07:35"/>
    <n v="0"/>
    <n v="11.116666666666667"/>
    <n v="11"/>
    <x v="14"/>
    <n v="8.3333333333333329E-2"/>
    <n v="0.56619444444444444"/>
    <b v="1"/>
  </r>
  <r>
    <n v="7181"/>
    <n v="6"/>
    <d v="2012-11-13T20:22:57"/>
    <d v="2013-01-12T20:22:00"/>
    <n v="24"/>
    <d v="2012-11-26T20:50:10"/>
    <n v="0"/>
    <n v="20.833333333333332"/>
    <n v="21"/>
    <x v="12"/>
    <n v="4.1666666666666664E-2"/>
    <n v="0.35218749999999999"/>
    <b v="1"/>
  </r>
  <r>
    <n v="7182"/>
    <n v="10"/>
    <d v="2012-11-13T22:42:44"/>
    <d v="2013-01-12T22:42:00"/>
    <n v="1"/>
    <d v="2012-11-21T06:22:45"/>
    <n v="3"/>
    <n v="6.3666666666666663"/>
    <n v="6"/>
    <x v="21"/>
    <n v="1"/>
    <n v="2.5716000000000001"/>
    <b v="1"/>
  </r>
  <r>
    <n v="7183"/>
    <n v="6"/>
    <d v="2012-11-13T22:11:43"/>
    <d v="2013-01-12T22:11:00"/>
    <n v="24"/>
    <d v="2012-11-15T11:25:08"/>
    <n v="0"/>
    <n v="11.416666666666666"/>
    <n v="11"/>
    <x v="14"/>
    <n v="4.1666666666666664E-2"/>
    <n v="0.35218749999999999"/>
    <b v="1"/>
  </r>
  <r>
    <n v="7184"/>
    <n v="5"/>
    <d v="2012-11-13T23:11:54"/>
    <d v="2013-01-12T23:11:00"/>
    <n v="24"/>
    <d v="2012-11-16T13:16:15"/>
    <n v="0"/>
    <n v="13.266666666666667"/>
    <n v="13"/>
    <x v="11"/>
    <n v="4.1666666666666664E-2"/>
    <n v="0.2815833333333333"/>
    <b v="1"/>
  </r>
  <r>
    <n v="7185"/>
    <n v="1"/>
    <d v="2012-11-14T01:13:36"/>
    <d v="2013-01-13T01:13:00"/>
    <n v="8"/>
    <d v="2012-11-14T09:47:31"/>
    <n v="0"/>
    <n v="9.7833333333333332"/>
    <n v="10"/>
    <x v="10"/>
    <n v="0.125"/>
    <n v="0.84929166666666667"/>
    <b v="1"/>
  </r>
  <r>
    <n v="7186"/>
    <n v="6"/>
    <d v="2012-11-14T04:14:20"/>
    <d v="2013-01-13T04:14:00"/>
    <n v="24"/>
    <d v="2012-11-16T03:41:09"/>
    <n v="0"/>
    <n v="3.6833333333333336"/>
    <n v="4"/>
    <x v="24"/>
    <n v="4.1666666666666664E-2"/>
    <n v="0.35218749999999999"/>
    <b v="1"/>
  </r>
  <r>
    <n v="7187"/>
    <n v="10"/>
    <d v="2012-11-14T08:15:20"/>
    <d v="2013-01-13T08:15:00"/>
    <n v="1"/>
    <d v="2012-11-21T17:20:11"/>
    <n v="3"/>
    <n v="17.333333333333332"/>
    <n v="17"/>
    <x v="20"/>
    <n v="1"/>
    <n v="2.5716000000000001"/>
    <b v="1"/>
  </r>
  <r>
    <n v="7188"/>
    <n v="1"/>
    <d v="2012-11-14T08:41:29"/>
    <d v="2013-01-13T08:41:00"/>
    <n v="8"/>
    <d v="2012-11-14T16:09:21"/>
    <n v="0"/>
    <n v="16.149999999999999"/>
    <n v="16"/>
    <x v="5"/>
    <n v="0.125"/>
    <n v="0.84929166666666667"/>
    <b v="1"/>
  </r>
  <r>
    <n v="7189"/>
    <n v="4"/>
    <d v="2012-11-14T08:28:39"/>
    <d v="2013-01-13T08:28:00"/>
    <n v="12"/>
    <d v="2012-11-16T15:45:59"/>
    <n v="0"/>
    <n v="15.75"/>
    <n v="16"/>
    <x v="5"/>
    <n v="8.3333333333333329E-2"/>
    <n v="1.448055119047619"/>
    <b v="1"/>
  </r>
  <r>
    <n v="7190"/>
    <n v="2"/>
    <d v="2012-11-14T08:12:05"/>
    <d v="2013-01-13T08:12:00"/>
    <n v="10"/>
    <d v="2012-11-15T08:21:09"/>
    <n v="0"/>
    <n v="8.35"/>
    <n v="8"/>
    <x v="13"/>
    <n v="0.1"/>
    <n v="0.84959999999999969"/>
    <b v="1"/>
  </r>
  <r>
    <n v="7191"/>
    <n v="11"/>
    <d v="2012-11-14T08:34:38"/>
    <d v="2012-11-16T19:34:00"/>
    <n v="1"/>
    <s v=""/>
    <n v="0"/>
    <s v="not cancelled"/>
    <s v="not cancelled"/>
    <x v="3"/>
    <n v="1"/>
    <n v="1"/>
    <b v="0"/>
  </r>
  <r>
    <n v="7192"/>
    <n v="9"/>
    <d v="2012-11-14T09:00:49"/>
    <d v="2013-01-13T09:00:00"/>
    <n v="5"/>
    <d v="2012-11-17T11:01:24"/>
    <n v="0"/>
    <n v="11.016666666666667"/>
    <n v="11"/>
    <x v="14"/>
    <n v="0.2"/>
    <n v="5.6740000000000004"/>
    <b v="1"/>
  </r>
  <r>
    <n v="7193"/>
    <n v="1"/>
    <d v="2012-11-14T09:27:06"/>
    <d v="2012-11-18T01:26:20"/>
    <n v="8"/>
    <s v=""/>
    <n v="0"/>
    <s v="not cancelled"/>
    <s v="not cancelled"/>
    <x v="3"/>
    <n v="0.125"/>
    <n v="0.84929166666666667"/>
    <b v="0"/>
  </r>
  <r>
    <n v="7194"/>
    <n v="1"/>
    <d v="2012-11-14T09:55:18"/>
    <d v="2013-01-13T09:55:00"/>
    <n v="8"/>
    <d v="2012-11-15T13:50:16"/>
    <n v="0"/>
    <n v="13.833333333333334"/>
    <n v="14"/>
    <x v="7"/>
    <n v="0.125"/>
    <n v="0.84929166666666667"/>
    <b v="1"/>
  </r>
  <r>
    <n v="7195"/>
    <n v="9"/>
    <d v="2012-11-14T09:28:06"/>
    <d v="2013-01-13T09:28:00"/>
    <n v="5"/>
    <d v="2012-11-17T13:07:14"/>
    <n v="0"/>
    <n v="13.116666666666667"/>
    <n v="13"/>
    <x v="11"/>
    <n v="0.2"/>
    <n v="5.6740000000000004"/>
    <b v="1"/>
  </r>
  <r>
    <n v="7196"/>
    <n v="2"/>
    <d v="2012-11-14T10:15:09"/>
    <d v="2013-01-13T10:15:00"/>
    <n v="10"/>
    <d v="2012-11-15T14:06:15"/>
    <n v="0"/>
    <n v="14.1"/>
    <n v="14"/>
    <x v="7"/>
    <n v="0.1"/>
    <n v="0.84959999999999969"/>
    <b v="1"/>
  </r>
  <r>
    <n v="7197"/>
    <n v="3"/>
    <d v="2012-11-14T10:03:31"/>
    <d v="2013-01-13T10:03:00"/>
    <n v="24"/>
    <d v="2012-11-16T12:43:36"/>
    <n v="0"/>
    <n v="12.716666666666667"/>
    <n v="13"/>
    <x v="11"/>
    <n v="4.1666666666666664E-2"/>
    <n v="0.18133000000000002"/>
    <b v="1"/>
  </r>
  <r>
    <n v="7198"/>
    <n v="4"/>
    <d v="2012-11-14T11:18:56"/>
    <d v="2012-11-19T07:18:00"/>
    <n v="12"/>
    <d v="2012-11-17T10:21:13"/>
    <n v="0"/>
    <n v="10.35"/>
    <n v="10"/>
    <x v="10"/>
    <n v="8.3333333333333329E-2"/>
    <n v="1.448055119047619"/>
    <b v="1"/>
  </r>
  <r>
    <n v="7199"/>
    <n v="1"/>
    <d v="2012-11-14T12:35:12"/>
    <d v="2013-01-13T12:35:00"/>
    <n v="8"/>
    <d v="2012-11-15T09:57:11"/>
    <n v="0"/>
    <n v="9.9499999999999993"/>
    <n v="10"/>
    <x v="10"/>
    <n v="0.125"/>
    <n v="0.84929166666666667"/>
    <b v="1"/>
  </r>
  <r>
    <n v="7200"/>
    <n v="1"/>
    <d v="2012-11-14T13:30:56"/>
    <d v="2013-01-13T13:30:00"/>
    <n v="8"/>
    <d v="2012-11-15T10:15:40"/>
    <n v="0"/>
    <n v="10.25"/>
    <n v="10"/>
    <x v="10"/>
    <n v="0.125"/>
    <n v="0.84929166666666667"/>
    <b v="1"/>
  </r>
  <r>
    <n v="7201"/>
    <n v="4"/>
    <d v="2012-11-14T13:28:54"/>
    <d v="2013-01-13T13:28:00"/>
    <n v="12"/>
    <d v="2012-11-16T15:42:00"/>
    <n v="0"/>
    <n v="15.7"/>
    <n v="16"/>
    <x v="5"/>
    <n v="8.3333333333333329E-2"/>
    <n v="1.448055119047619"/>
    <b v="1"/>
  </r>
  <r>
    <n v="7202"/>
    <n v="1"/>
    <d v="2012-11-14T13:40:18"/>
    <d v="2013-01-13T13:40:00"/>
    <n v="8"/>
    <d v="2012-11-15T07:14:44"/>
    <n v="0"/>
    <n v="7.2333333333333334"/>
    <n v="7"/>
    <x v="18"/>
    <n v="0.125"/>
    <n v="0.84929166666666667"/>
    <b v="1"/>
  </r>
  <r>
    <n v="7203"/>
    <n v="2"/>
    <d v="2012-11-14T14:14:15"/>
    <d v="2013-01-13T14:14:00"/>
    <n v="10"/>
    <d v="2012-11-16T09:51:02"/>
    <n v="0"/>
    <n v="9.85"/>
    <n v="10"/>
    <x v="10"/>
    <n v="0.1"/>
    <n v="0.84959999999999969"/>
    <b v="1"/>
  </r>
  <r>
    <n v="7204"/>
    <n v="3"/>
    <d v="2012-11-14T14:12:29"/>
    <d v="2013-01-13T14:12:00"/>
    <n v="24"/>
    <d v="2012-11-17T19:41:27"/>
    <n v="0"/>
    <n v="19.683333333333334"/>
    <n v="20"/>
    <x v="15"/>
    <n v="4.1666666666666664E-2"/>
    <n v="0.18133000000000002"/>
    <b v="1"/>
  </r>
  <r>
    <n v="7205"/>
    <n v="1"/>
    <d v="2012-11-14T14:41:09"/>
    <d v="2013-01-13T14:41:00"/>
    <n v="12"/>
    <d v="2012-11-15T09:47:40"/>
    <n v="0"/>
    <n v="9.7833333333333332"/>
    <n v="10"/>
    <x v="10"/>
    <n v="8.3333333333333329E-2"/>
    <n v="0.56619444444444444"/>
    <b v="1"/>
  </r>
  <r>
    <n v="7206"/>
    <n v="1"/>
    <d v="2012-11-14T14:25:51"/>
    <d v="2013-01-13T14:25:00"/>
    <n v="8"/>
    <d v="2012-11-15T09:02:25"/>
    <n v="0"/>
    <n v="9.0333333333333332"/>
    <n v="9"/>
    <x v="4"/>
    <n v="0.125"/>
    <n v="0.84929166666666667"/>
    <b v="1"/>
  </r>
  <r>
    <n v="7207"/>
    <n v="4"/>
    <d v="2012-11-14T15:58:13"/>
    <d v="2013-01-13T15:58:00"/>
    <n v="12"/>
    <d v="2012-11-17T11:58:13"/>
    <n v="0"/>
    <n v="11.966666666666667"/>
    <n v="12"/>
    <x v="8"/>
    <n v="8.3333333333333329E-2"/>
    <n v="1.448055119047619"/>
    <b v="1"/>
  </r>
  <r>
    <n v="7208"/>
    <n v="1"/>
    <d v="2012-11-14T15:26:41"/>
    <d v="2013-01-13T15:26:00"/>
    <n v="8"/>
    <d v="2012-11-16T00:24:04"/>
    <n v="0"/>
    <n v="0.4"/>
    <n v="0"/>
    <x v="2"/>
    <n v="0.125"/>
    <n v="0.84929166666666667"/>
    <b v="1"/>
  </r>
  <r>
    <n v="7209"/>
    <n v="2"/>
    <d v="2012-11-14T16:47:28"/>
    <d v="2013-01-13T16:47:00"/>
    <n v="10"/>
    <d v="2012-11-16T04:00:50"/>
    <n v="0"/>
    <n v="4"/>
    <n v="4"/>
    <x v="24"/>
    <n v="0.1"/>
    <n v="0.84959999999999969"/>
    <b v="1"/>
  </r>
  <r>
    <n v="7210"/>
    <n v="2"/>
    <d v="2012-11-14T17:12:04"/>
    <d v="2013-01-13T17:12:00"/>
    <n v="10"/>
    <d v="2012-11-16T09:18:13"/>
    <n v="0"/>
    <n v="9.3000000000000007"/>
    <n v="9"/>
    <x v="4"/>
    <n v="0.1"/>
    <n v="0.84959999999999969"/>
    <b v="1"/>
  </r>
  <r>
    <n v="7211"/>
    <n v="5"/>
    <d v="2012-11-14T17:42:24"/>
    <d v="2013-01-13T17:42:00"/>
    <n v="24"/>
    <d v="2012-11-18T11:55:42"/>
    <n v="0"/>
    <n v="11.916666666666666"/>
    <n v="12"/>
    <x v="8"/>
    <n v="4.1666666666666664E-2"/>
    <n v="0.2815833333333333"/>
    <b v="1"/>
  </r>
  <r>
    <n v="7212"/>
    <n v="1"/>
    <d v="2012-11-14T17:03:47"/>
    <d v="2013-01-13T17:03:00"/>
    <n v="8"/>
    <d v="2012-11-15T17:24:00"/>
    <n v="0"/>
    <n v="17.399999999999999"/>
    <n v="17"/>
    <x v="20"/>
    <n v="0.125"/>
    <n v="0.84929166666666667"/>
    <b v="1"/>
  </r>
  <r>
    <n v="7213"/>
    <n v="1"/>
    <d v="2012-11-14T17:51:17"/>
    <d v="2013-01-13T17:51:00"/>
    <n v="8"/>
    <d v="2012-11-14T18:16:00"/>
    <n v="0"/>
    <n v="18.266666666666666"/>
    <n v="18"/>
    <x v="1"/>
    <n v="0.125"/>
    <n v="0.84929166666666667"/>
    <b v="1"/>
  </r>
  <r>
    <n v="7214"/>
    <n v="1"/>
    <d v="2012-11-14T19:35:51"/>
    <d v="2012-11-17T15:35:15"/>
    <n v="12"/>
    <s v=""/>
    <n v="0"/>
    <s v="not cancelled"/>
    <s v="not cancelled"/>
    <x v="3"/>
    <n v="8.3333333333333329E-2"/>
    <n v="0.56619444444444444"/>
    <b v="0"/>
  </r>
  <r>
    <n v="7215"/>
    <n v="6"/>
    <d v="2012-11-14T20:20:54"/>
    <d v="2013-01-13T20:20:00"/>
    <n v="24"/>
    <d v="2012-11-26T14:01:45"/>
    <n v="0"/>
    <n v="14.016666666666667"/>
    <n v="14"/>
    <x v="7"/>
    <n v="4.1666666666666664E-2"/>
    <n v="0.35218749999999999"/>
    <b v="1"/>
  </r>
  <r>
    <n v="7216"/>
    <n v="1"/>
    <d v="2012-11-14T20:49:47"/>
    <d v="2013-01-13T20:49:00"/>
    <n v="8"/>
    <d v="2012-11-14T22:03:19"/>
    <n v="0"/>
    <n v="22.05"/>
    <n v="22"/>
    <x v="9"/>
    <n v="0.125"/>
    <n v="0.84929166666666667"/>
    <b v="1"/>
  </r>
  <r>
    <n v="7217"/>
    <n v="6"/>
    <d v="2012-11-14T20:32:56"/>
    <d v="2013-01-13T20:32:00"/>
    <n v="24"/>
    <d v="2012-12-03T23:58:11"/>
    <n v="1"/>
    <n v="23.966666666666665"/>
    <n v="24"/>
    <x v="2"/>
    <n v="4.1666666666666664E-2"/>
    <n v="0.35218749999999999"/>
    <b v="1"/>
  </r>
  <r>
    <n v="7218"/>
    <n v="10"/>
    <d v="2012-11-14T21:31:54"/>
    <d v="2013-01-13T21:31:00"/>
    <n v="1"/>
    <d v="2012-11-21T21:44:13"/>
    <n v="0"/>
    <n v="21.733333333333334"/>
    <n v="22"/>
    <x v="9"/>
    <n v="1"/>
    <n v="2.5716000000000001"/>
    <b v="1"/>
  </r>
  <r>
    <n v="7219"/>
    <n v="6"/>
    <d v="2012-11-14T23:22:00"/>
    <d v="2013-01-13T23:22:00"/>
    <n v="24"/>
    <d v="2012-11-20T22:29:06"/>
    <n v="0"/>
    <n v="22.483333333333334"/>
    <n v="22"/>
    <x v="9"/>
    <n v="4.1666666666666664E-2"/>
    <n v="0.35218749999999999"/>
    <b v="1"/>
  </r>
  <r>
    <n v="7220"/>
    <n v="5"/>
    <d v="2012-11-15T03:57:37"/>
    <d v="2013-01-14T03:57:00"/>
    <n v="24"/>
    <d v="2012-11-17T09:30:09"/>
    <n v="0"/>
    <n v="9.5"/>
    <n v="10"/>
    <x v="10"/>
    <n v="4.1666666666666664E-2"/>
    <n v="0.2815833333333333"/>
    <b v="1"/>
  </r>
  <r>
    <n v="7221"/>
    <n v="1"/>
    <d v="2012-11-15T03:32:32"/>
    <d v="2012-11-19T18:31:58"/>
    <n v="8"/>
    <s v=""/>
    <n v="0"/>
    <s v="not cancelled"/>
    <s v="not cancelled"/>
    <x v="3"/>
    <n v="0.125"/>
    <n v="0.84929166666666667"/>
    <b v="0"/>
  </r>
  <r>
    <n v="7222"/>
    <n v="5"/>
    <d v="2012-11-15T05:14:31"/>
    <d v="2013-01-14T05:14:00"/>
    <n v="24"/>
    <d v="2012-11-19T10:56:51"/>
    <n v="0"/>
    <n v="10.933333333333334"/>
    <n v="11"/>
    <x v="14"/>
    <n v="4.1666666666666664E-2"/>
    <n v="0.2815833333333333"/>
    <b v="1"/>
  </r>
  <r>
    <n v="7223"/>
    <n v="5"/>
    <d v="2012-11-15T05:51:54"/>
    <d v="2013-01-14T05:51:00"/>
    <n v="24"/>
    <d v="2012-11-18T14:51:36"/>
    <n v="0"/>
    <n v="14.85"/>
    <n v="15"/>
    <x v="17"/>
    <n v="4.1666666666666664E-2"/>
    <n v="0.2815833333333333"/>
    <b v="1"/>
  </r>
  <r>
    <n v="7224"/>
    <n v="1"/>
    <d v="2012-11-15T06:32:51"/>
    <d v="2013-01-14T06:32:00"/>
    <n v="12"/>
    <d v="2012-11-16T10:54:42"/>
    <n v="0"/>
    <n v="10.9"/>
    <n v="11"/>
    <x v="14"/>
    <n v="8.3333333333333329E-2"/>
    <n v="0.56619444444444444"/>
    <b v="1"/>
  </r>
  <r>
    <n v="7225"/>
    <n v="6"/>
    <d v="2012-11-15T08:43:12"/>
    <d v="2012-11-17T21:42:23"/>
    <n v="24"/>
    <s v=""/>
    <n v="0"/>
    <s v="not cancelled"/>
    <s v="not cancelled"/>
    <x v="3"/>
    <n v="4.1666666666666664E-2"/>
    <n v="0.35218749999999999"/>
    <b v="0"/>
  </r>
  <r>
    <n v="7226"/>
    <n v="2"/>
    <d v="2012-11-15T09:56:34"/>
    <d v="2013-01-14T09:56:00"/>
    <n v="10"/>
    <d v="2012-11-15T13:11:54"/>
    <n v="0"/>
    <n v="13.183333333333334"/>
    <n v="13"/>
    <x v="11"/>
    <n v="0.1"/>
    <n v="0.84959999999999969"/>
    <b v="1"/>
  </r>
  <r>
    <n v="7227"/>
    <n v="1"/>
    <d v="2012-11-15T10:36:33"/>
    <d v="2013-01-14T10:36:00"/>
    <n v="8"/>
    <d v="2012-11-16T18:49:15"/>
    <n v="0"/>
    <n v="18.816666666666666"/>
    <n v="19"/>
    <x v="6"/>
    <n v="0.125"/>
    <n v="0.84929166666666667"/>
    <b v="1"/>
  </r>
  <r>
    <n v="7228"/>
    <n v="4"/>
    <d v="2012-11-15T11:23:39"/>
    <d v="2013-01-14T11:23:00"/>
    <n v="12"/>
    <d v="2012-11-18T20:31:59"/>
    <n v="0"/>
    <n v="20.516666666666666"/>
    <n v="21"/>
    <x v="12"/>
    <n v="8.3333333333333329E-2"/>
    <n v="1.448055119047619"/>
    <b v="1"/>
  </r>
  <r>
    <n v="7229"/>
    <n v="1"/>
    <d v="2012-11-15T12:56:35"/>
    <d v="2013-01-14T12:56:00"/>
    <n v="12"/>
    <d v="2012-11-16T14:01:08"/>
    <n v="0"/>
    <n v="14.016666666666667"/>
    <n v="14"/>
    <x v="7"/>
    <n v="8.3333333333333329E-2"/>
    <n v="0.56619444444444444"/>
    <b v="1"/>
  </r>
  <r>
    <n v="7230"/>
    <n v="4"/>
    <d v="2012-11-15T15:48:39"/>
    <d v="2013-01-14T15:48:00"/>
    <n v="12"/>
    <d v="2012-11-19T19:27:04"/>
    <n v="0"/>
    <n v="19.45"/>
    <n v="19"/>
    <x v="6"/>
    <n v="8.3333333333333329E-2"/>
    <n v="1.448055119047619"/>
    <b v="1"/>
  </r>
  <r>
    <n v="7231"/>
    <n v="1"/>
    <d v="2012-11-15T15:56:05"/>
    <d v="2013-01-14T15:56:00"/>
    <n v="12"/>
    <d v="2012-11-16T07:50:53"/>
    <n v="0"/>
    <n v="7.833333333333333"/>
    <n v="8"/>
    <x v="13"/>
    <n v="8.3333333333333329E-2"/>
    <n v="0.56619444444444444"/>
    <b v="1"/>
  </r>
  <r>
    <n v="7232"/>
    <n v="1"/>
    <d v="2012-11-15T15:42:16"/>
    <d v="2012-11-18T11:42:02"/>
    <n v="8"/>
    <s v=""/>
    <n v="0"/>
    <s v="not cancelled"/>
    <s v="not cancelled"/>
    <x v="3"/>
    <n v="0.125"/>
    <n v="0.84929166666666667"/>
    <b v="0"/>
  </r>
  <r>
    <n v="7233"/>
    <n v="5"/>
    <d v="2012-11-15T18:28:02"/>
    <d v="2013-01-14T18:28:00"/>
    <n v="24"/>
    <d v="2012-11-18T13:56:18"/>
    <n v="0"/>
    <n v="13.933333333333334"/>
    <n v="14"/>
    <x v="7"/>
    <n v="4.1666666666666664E-2"/>
    <n v="0.2815833333333333"/>
    <b v="1"/>
  </r>
  <r>
    <n v="7234"/>
    <n v="1"/>
    <d v="2012-11-15T18:29:28"/>
    <d v="2012-11-18T08:29:16"/>
    <n v="12"/>
    <s v=""/>
    <n v="0"/>
    <s v="not cancelled"/>
    <s v="not cancelled"/>
    <x v="3"/>
    <n v="8.3333333333333329E-2"/>
    <n v="0.56619444444444444"/>
    <b v="0"/>
  </r>
  <r>
    <n v="7235"/>
    <n v="1"/>
    <d v="2012-11-15T18:13:54"/>
    <d v="2013-01-14T18:13:00"/>
    <n v="8"/>
    <d v="2012-11-15T22:06:33"/>
    <n v="0"/>
    <n v="22.1"/>
    <n v="22"/>
    <x v="9"/>
    <n v="0.125"/>
    <n v="0.84929166666666667"/>
    <b v="1"/>
  </r>
  <r>
    <n v="7236"/>
    <n v="1"/>
    <d v="2012-11-15T20:53:18"/>
    <d v="2013-01-14T20:53:00"/>
    <n v="12"/>
    <d v="2012-11-16T14:33:36"/>
    <n v="0"/>
    <n v="14.55"/>
    <n v="15"/>
    <x v="17"/>
    <n v="8.3333333333333329E-2"/>
    <n v="0.56619444444444444"/>
    <b v="1"/>
  </r>
  <r>
    <n v="7237"/>
    <n v="2"/>
    <d v="2012-11-15T21:28:47"/>
    <d v="2013-01-14T21:28:00"/>
    <n v="10"/>
    <d v="2012-11-17T08:18:28"/>
    <n v="0"/>
    <n v="8.3000000000000007"/>
    <n v="8"/>
    <x v="13"/>
    <n v="0.1"/>
    <n v="0.84959999999999969"/>
    <b v="1"/>
  </r>
  <r>
    <n v="7238"/>
    <n v="3"/>
    <d v="2012-11-16T00:38:30"/>
    <d v="2013-01-15T00:38:00"/>
    <n v="24"/>
    <d v="2012-11-17T12:44:10"/>
    <n v="0"/>
    <n v="12.733333333333333"/>
    <n v="13"/>
    <x v="11"/>
    <n v="4.1666666666666664E-2"/>
    <n v="0.18133000000000002"/>
    <b v="1"/>
  </r>
  <r>
    <n v="7239"/>
    <n v="3"/>
    <d v="2012-11-16T00:50:49"/>
    <d v="2013-01-15T00:50:00"/>
    <n v="24"/>
    <d v="2012-11-19T11:29:08"/>
    <n v="0"/>
    <n v="11.483333333333333"/>
    <n v="11"/>
    <x v="14"/>
    <n v="4.1666666666666664E-2"/>
    <n v="0.18133000000000002"/>
    <b v="1"/>
  </r>
  <r>
    <n v="7240"/>
    <n v="5"/>
    <d v="2012-11-16T03:09:13"/>
    <d v="2013-01-15T03:09:00"/>
    <n v="24"/>
    <d v="2012-11-19T15:49:18"/>
    <n v="0"/>
    <n v="15.816666666666666"/>
    <n v="16"/>
    <x v="5"/>
    <n v="4.1666666666666664E-2"/>
    <n v="0.2815833333333333"/>
    <b v="1"/>
  </r>
  <r>
    <n v="7241"/>
    <n v="6"/>
    <d v="2012-11-16T04:45:52"/>
    <d v="2012-11-19T05:45:18"/>
    <n v="24"/>
    <s v=""/>
    <n v="0"/>
    <s v="not cancelled"/>
    <s v="not cancelled"/>
    <x v="3"/>
    <n v="4.1666666666666664E-2"/>
    <n v="0.35218749999999999"/>
    <b v="0"/>
  </r>
  <r>
    <n v="7242"/>
    <n v="1"/>
    <d v="2012-11-16T06:29:29"/>
    <d v="2012-11-18T15:29:11"/>
    <n v="12"/>
    <s v=""/>
    <n v="0"/>
    <s v="not cancelled"/>
    <s v="not cancelled"/>
    <x v="3"/>
    <n v="8.3333333333333329E-2"/>
    <n v="0.56619444444444444"/>
    <b v="0"/>
  </r>
  <r>
    <n v="7243"/>
    <n v="11"/>
    <d v="2012-11-16T07:20:17"/>
    <d v="2013-01-15T07:20:00"/>
    <n v="1"/>
    <d v="2012-11-23T17:02:44"/>
    <n v="4"/>
    <n v="17.033333333333335"/>
    <n v="17"/>
    <x v="20"/>
    <n v="1"/>
    <n v="1"/>
    <b v="1"/>
  </r>
  <r>
    <n v="7244"/>
    <n v="5"/>
    <d v="2012-11-16T07:00:35"/>
    <d v="2012-11-18T16:59:53"/>
    <n v="24"/>
    <s v=""/>
    <n v="0"/>
    <s v="not cancelled"/>
    <s v="not cancelled"/>
    <x v="3"/>
    <n v="4.1666666666666664E-2"/>
    <n v="0.2815833333333333"/>
    <b v="0"/>
  </r>
  <r>
    <n v="7245"/>
    <n v="5"/>
    <d v="2012-11-16T07:01:33"/>
    <d v="2013-01-15T07:01:00"/>
    <n v="24"/>
    <d v="2012-11-20T14:17:00"/>
    <n v="0"/>
    <n v="14.283333333333333"/>
    <n v="14"/>
    <x v="7"/>
    <n v="4.1666666666666664E-2"/>
    <n v="0.2815833333333333"/>
    <b v="1"/>
  </r>
  <r>
    <n v="7246"/>
    <n v="2"/>
    <d v="2012-11-16T08:24:52"/>
    <d v="2013-01-15T08:24:00"/>
    <n v="10"/>
    <d v="2012-11-16T16:30:06"/>
    <n v="0"/>
    <n v="16.5"/>
    <n v="17"/>
    <x v="20"/>
    <n v="0.1"/>
    <n v="0.84959999999999969"/>
    <b v="1"/>
  </r>
  <r>
    <n v="7247"/>
    <n v="2"/>
    <d v="2012-11-16T08:10:58"/>
    <d v="2013-01-15T08:10:00"/>
    <n v="10"/>
    <d v="2012-11-17T19:10:52"/>
    <n v="0"/>
    <n v="19.166666666666668"/>
    <n v="19"/>
    <x v="6"/>
    <n v="0.1"/>
    <n v="0.84959999999999969"/>
    <b v="1"/>
  </r>
  <r>
    <n v="7248"/>
    <n v="1"/>
    <d v="2012-11-16T08:40:51"/>
    <d v="2013-01-15T08:40:00"/>
    <n v="8"/>
    <d v="2012-11-17T11:06:36"/>
    <n v="0"/>
    <n v="11.1"/>
    <n v="11"/>
    <x v="14"/>
    <n v="0.125"/>
    <n v="0.84929166666666667"/>
    <b v="1"/>
  </r>
  <r>
    <n v="7249"/>
    <n v="1"/>
    <d v="2012-11-16T08:20:00"/>
    <d v="2013-01-15T08:20:00"/>
    <n v="8"/>
    <d v="2012-11-16T16:12:54"/>
    <n v="0"/>
    <n v="16.2"/>
    <n v="16"/>
    <x v="5"/>
    <n v="0.125"/>
    <n v="0.84929166666666667"/>
    <b v="1"/>
  </r>
  <r>
    <n v="7250"/>
    <n v="7"/>
    <d v="2012-11-16T08:49:10"/>
    <d v="2012-11-19T23:49:08"/>
    <n v="24"/>
    <s v=""/>
    <n v="0"/>
    <s v="not cancelled"/>
    <s v="not cancelled"/>
    <x v="3"/>
    <n v="4.1666666666666664E-2"/>
    <n v="1.2958049999999997"/>
    <b v="0"/>
  </r>
  <r>
    <n v="7251"/>
    <n v="11"/>
    <d v="2012-11-16T08:15:50"/>
    <d v="2013-01-15T08:15:00"/>
    <n v="1"/>
    <d v="2012-11-23T11:45:23"/>
    <n v="0"/>
    <n v="11.75"/>
    <n v="12"/>
    <x v="8"/>
    <n v="1"/>
    <n v="1"/>
    <b v="1"/>
  </r>
  <r>
    <n v="7252"/>
    <n v="6"/>
    <d v="2012-11-16T09:21:32"/>
    <d v="2013-01-15T09:21:00"/>
    <n v="24"/>
    <d v="2012-11-19T11:21:47"/>
    <n v="0"/>
    <n v="11.35"/>
    <n v="11"/>
    <x v="14"/>
    <n v="4.1666666666666664E-2"/>
    <n v="0.35218749999999999"/>
    <b v="1"/>
  </r>
  <r>
    <n v="7253"/>
    <n v="5"/>
    <d v="2012-11-16T11:38:40"/>
    <d v="2013-01-15T11:38:00"/>
    <n v="24"/>
    <d v="2012-11-20T10:37:26"/>
    <n v="0"/>
    <n v="10.616666666666667"/>
    <n v="11"/>
    <x v="14"/>
    <n v="4.1666666666666664E-2"/>
    <n v="0.2815833333333333"/>
    <b v="1"/>
  </r>
  <r>
    <n v="7254"/>
    <n v="2"/>
    <d v="2012-11-16T11:04:23"/>
    <d v="2013-01-15T11:04:00"/>
    <n v="10"/>
    <d v="2012-11-17T17:15:31"/>
    <n v="0"/>
    <n v="17.25"/>
    <n v="17"/>
    <x v="20"/>
    <n v="0.1"/>
    <n v="0.84959999999999969"/>
    <b v="1"/>
  </r>
  <r>
    <n v="7255"/>
    <n v="4"/>
    <d v="2012-11-16T13:58:59"/>
    <d v="2013-01-15T13:58:00"/>
    <n v="12"/>
    <d v="2012-11-19T11:39:23"/>
    <n v="0"/>
    <n v="11.65"/>
    <n v="12"/>
    <x v="8"/>
    <n v="8.3333333333333329E-2"/>
    <n v="1.448055119047619"/>
    <b v="1"/>
  </r>
  <r>
    <n v="7256"/>
    <n v="2"/>
    <d v="2012-11-16T14:22:08"/>
    <d v="2013-01-15T14:22:00"/>
    <n v="10"/>
    <d v="2012-11-18T09:25:02"/>
    <n v="0"/>
    <n v="9.4166666666666661"/>
    <n v="9"/>
    <x v="4"/>
    <n v="0.1"/>
    <n v="0.84959999999999969"/>
    <b v="1"/>
  </r>
  <r>
    <n v="7257"/>
    <n v="2"/>
    <d v="2012-11-16T14:23:31"/>
    <d v="2013-01-15T14:23:00"/>
    <n v="10"/>
    <d v="2012-11-18T15:25:47"/>
    <n v="0"/>
    <n v="15.416666666666666"/>
    <n v="15"/>
    <x v="17"/>
    <n v="0.1"/>
    <n v="0.84959999999999969"/>
    <b v="1"/>
  </r>
  <r>
    <n v="7258"/>
    <n v="3"/>
    <d v="2012-11-16T15:27:45"/>
    <d v="2013-01-15T15:27:00"/>
    <n v="24"/>
    <d v="2012-11-19T10:57:16"/>
    <n v="0"/>
    <n v="10.95"/>
    <n v="11"/>
    <x v="14"/>
    <n v="4.1666666666666664E-2"/>
    <n v="0.18133000000000002"/>
    <b v="1"/>
  </r>
  <r>
    <n v="7259"/>
    <n v="4"/>
    <d v="2012-11-16T15:35:03"/>
    <d v="2013-01-15T15:35:00"/>
    <n v="12"/>
    <d v="2012-11-19T09:44:24"/>
    <n v="0"/>
    <n v="9.7333333333333325"/>
    <n v="10"/>
    <x v="10"/>
    <n v="8.3333333333333329E-2"/>
    <n v="1.448055119047619"/>
    <b v="1"/>
  </r>
  <r>
    <n v="7260"/>
    <n v="1"/>
    <d v="2012-11-16T18:51:00"/>
    <d v="2013-01-15T18:51:00"/>
    <n v="8"/>
    <d v="2012-11-16T22:01:49"/>
    <n v="0"/>
    <n v="22.016666666666666"/>
    <n v="22"/>
    <x v="9"/>
    <n v="0.125"/>
    <n v="0.84929166666666667"/>
    <b v="1"/>
  </r>
  <r>
    <n v="7261"/>
    <n v="1"/>
    <d v="2012-11-16T19:23:49"/>
    <d v="2013-01-15T19:23:00"/>
    <n v="12"/>
    <d v="2012-11-17T10:45:30"/>
    <n v="0"/>
    <n v="10.75"/>
    <n v="11"/>
    <x v="14"/>
    <n v="8.3333333333333329E-2"/>
    <n v="0.56619444444444444"/>
    <b v="1"/>
  </r>
  <r>
    <n v="7262"/>
    <n v="7"/>
    <d v="2012-11-16T19:22:39"/>
    <d v="2013-01-15T19:22:00"/>
    <n v="24"/>
    <d v="2012-12-06T12:17:21"/>
    <n v="0"/>
    <n v="12.283333333333333"/>
    <n v="12"/>
    <x v="8"/>
    <n v="4.1666666666666664E-2"/>
    <n v="1.2958049999999997"/>
    <b v="1"/>
  </r>
  <r>
    <n v="7263"/>
    <n v="2"/>
    <d v="2012-11-16T19:06:42"/>
    <d v="2013-01-15T19:06:00"/>
    <n v="10"/>
    <d v="2012-11-18T09:56:11"/>
    <n v="0"/>
    <n v="9.9333333333333336"/>
    <n v="10"/>
    <x v="10"/>
    <n v="0.1"/>
    <n v="0.84959999999999969"/>
    <b v="1"/>
  </r>
  <r>
    <n v="7264"/>
    <n v="1"/>
    <d v="2012-11-16T20:13:37"/>
    <d v="2013-01-15T20:13:00"/>
    <n v="12"/>
    <d v="2012-11-17T11:23:05"/>
    <n v="0"/>
    <n v="11.383333333333333"/>
    <n v="11"/>
    <x v="14"/>
    <n v="8.3333333333333329E-2"/>
    <n v="0.56619444444444444"/>
    <b v="1"/>
  </r>
  <r>
    <n v="7265"/>
    <n v="6"/>
    <d v="2012-11-16T21:22:28"/>
    <d v="2013-01-15T21:22:00"/>
    <n v="24"/>
    <d v="2012-11-22T21:05:57"/>
    <n v="0"/>
    <n v="21.083333333333332"/>
    <n v="21"/>
    <x v="12"/>
    <n v="4.1666666666666664E-2"/>
    <n v="0.35218749999999999"/>
    <b v="1"/>
  </r>
  <r>
    <n v="7266"/>
    <n v="1"/>
    <d v="2012-11-16T22:49:16"/>
    <d v="2013-01-15T22:49:00"/>
    <n v="12"/>
    <d v="2012-11-17T17:50:18"/>
    <n v="0"/>
    <n v="17.833333333333332"/>
    <n v="18"/>
    <x v="1"/>
    <n v="8.3333333333333329E-2"/>
    <n v="0.56619444444444444"/>
    <b v="1"/>
  </r>
  <r>
    <n v="7267"/>
    <n v="1"/>
    <d v="2012-11-17T01:17:38"/>
    <d v="2013-01-16T01:17:00"/>
    <n v="12"/>
    <d v="2012-11-17T23:53:39"/>
    <n v="0"/>
    <n v="23.883333333333333"/>
    <n v="24"/>
    <x v="2"/>
    <n v="8.3333333333333329E-2"/>
    <n v="0.56619444444444444"/>
    <b v="1"/>
  </r>
  <r>
    <n v="7268"/>
    <n v="3"/>
    <d v="2012-11-17T03:14:23"/>
    <d v="2013-01-16T03:14:00"/>
    <n v="24"/>
    <d v="2012-11-17T17:41:22"/>
    <n v="0"/>
    <n v="17.683333333333334"/>
    <n v="18"/>
    <x v="1"/>
    <n v="4.1666666666666664E-2"/>
    <n v="0.18133000000000002"/>
    <b v="1"/>
  </r>
  <r>
    <n v="7269"/>
    <n v="5"/>
    <d v="2012-11-17T09:44:16"/>
    <d v="2012-11-21T14:43:26"/>
    <n v="24"/>
    <s v=""/>
    <n v="0"/>
    <s v="not cancelled"/>
    <s v="not cancelled"/>
    <x v="3"/>
    <n v="4.1666666666666664E-2"/>
    <n v="0.2815833333333333"/>
    <b v="0"/>
  </r>
  <r>
    <n v="7270"/>
    <n v="6"/>
    <d v="2012-11-17T09:24:26"/>
    <d v="2012-11-20T02:24:00"/>
    <n v="24"/>
    <s v=""/>
    <n v="0"/>
    <s v="not cancelled"/>
    <s v="not cancelled"/>
    <x v="3"/>
    <n v="4.1666666666666664E-2"/>
    <n v="0.35218749999999999"/>
    <b v="0"/>
  </r>
  <r>
    <n v="7271"/>
    <n v="8"/>
    <d v="2012-11-17T09:56:41"/>
    <d v="2012-11-20T04:56:05"/>
    <n v="3"/>
    <s v=""/>
    <n v="0"/>
    <s v="not cancelled"/>
    <s v="not cancelled"/>
    <x v="3"/>
    <n v="0.33333333333333331"/>
    <n v="0.29998222222222221"/>
    <b v="0"/>
  </r>
  <r>
    <n v="7272"/>
    <n v="4"/>
    <d v="2012-11-17T09:34:17"/>
    <d v="2013-01-16T09:34:00"/>
    <n v="12"/>
    <d v="2012-11-18T10:58:35"/>
    <n v="0"/>
    <n v="10.966666666666667"/>
    <n v="11"/>
    <x v="14"/>
    <n v="8.3333333333333329E-2"/>
    <n v="1.448055119047619"/>
    <b v="1"/>
  </r>
  <r>
    <n v="7273"/>
    <n v="5"/>
    <d v="2012-11-17T09:44:17"/>
    <d v="2013-01-16T09:44:00"/>
    <n v="24"/>
    <d v="2012-11-19T12:39:16"/>
    <n v="0"/>
    <n v="12.65"/>
    <n v="13"/>
    <x v="11"/>
    <n v="4.1666666666666664E-2"/>
    <n v="0.2815833333333333"/>
    <b v="1"/>
  </r>
  <r>
    <n v="7274"/>
    <n v="1"/>
    <d v="2012-11-17T10:53:07"/>
    <d v="2013-01-16T10:53:00"/>
    <n v="8"/>
    <d v="2012-11-18T11:57:42"/>
    <n v="0"/>
    <n v="11.95"/>
    <n v="12"/>
    <x v="8"/>
    <n v="0.125"/>
    <n v="0.84929166666666667"/>
    <b v="1"/>
  </r>
  <r>
    <n v="7275"/>
    <n v="1"/>
    <d v="2012-11-17T10:35:40"/>
    <d v="2013-01-16T10:35:00"/>
    <n v="8"/>
    <d v="2012-11-18T13:02:39"/>
    <n v="0"/>
    <n v="13.033333333333333"/>
    <n v="13"/>
    <x v="11"/>
    <n v="0.125"/>
    <n v="0.84929166666666667"/>
    <b v="1"/>
  </r>
  <r>
    <n v="7276"/>
    <n v="5"/>
    <d v="2012-11-17T11:12:50"/>
    <d v="2013-01-16T11:12:00"/>
    <n v="24"/>
    <d v="2012-11-21T09:50:24"/>
    <n v="0"/>
    <n v="9.8333333333333339"/>
    <n v="10"/>
    <x v="10"/>
    <n v="4.1666666666666664E-2"/>
    <n v="0.2815833333333333"/>
    <b v="1"/>
  </r>
  <r>
    <n v="7277"/>
    <n v="6"/>
    <d v="2012-11-17T11:43:43"/>
    <d v="2013-01-16T11:43:00"/>
    <n v="24"/>
    <d v="2012-11-24T10:45:55"/>
    <n v="0"/>
    <n v="10.75"/>
    <n v="11"/>
    <x v="14"/>
    <n v="4.1666666666666664E-2"/>
    <n v="0.35218749999999999"/>
    <b v="1"/>
  </r>
  <r>
    <n v="7278"/>
    <n v="1"/>
    <d v="2012-11-17T11:38:04"/>
    <d v="2013-01-16T11:38:00"/>
    <n v="12"/>
    <d v="2012-11-18T15:44:57"/>
    <n v="0"/>
    <n v="15.733333333333333"/>
    <n v="16"/>
    <x v="5"/>
    <n v="8.3333333333333329E-2"/>
    <n v="0.56619444444444444"/>
    <b v="1"/>
  </r>
  <r>
    <n v="7279"/>
    <n v="8"/>
    <d v="2012-11-17T11:17:53"/>
    <d v="2012-11-20T07:17:00"/>
    <n v="3"/>
    <s v=""/>
    <n v="1"/>
    <s v="not cancelled"/>
    <s v="not cancelled"/>
    <x v="3"/>
    <n v="0.33333333333333331"/>
    <n v="0.29998222222222221"/>
    <b v="0"/>
  </r>
  <r>
    <n v="7280"/>
    <n v="1"/>
    <d v="2012-11-17T11:28:54"/>
    <d v="2013-01-16T11:28:00"/>
    <n v="12"/>
    <d v="2012-11-18T10:43:15"/>
    <n v="0"/>
    <n v="10.716666666666667"/>
    <n v="11"/>
    <x v="14"/>
    <n v="8.3333333333333329E-2"/>
    <n v="0.56619444444444444"/>
    <b v="1"/>
  </r>
  <r>
    <n v="7281"/>
    <n v="3"/>
    <d v="2012-11-17T11:37:44"/>
    <d v="2013-01-16T11:37:00"/>
    <n v="24"/>
    <d v="2012-11-20T13:25:00"/>
    <n v="0"/>
    <n v="13.416666666666666"/>
    <n v="13"/>
    <x v="11"/>
    <n v="4.1666666666666664E-2"/>
    <n v="0.18133000000000002"/>
    <b v="1"/>
  </r>
  <r>
    <n v="7282"/>
    <n v="2"/>
    <d v="2012-11-17T12:45:24"/>
    <d v="2013-01-16T12:45:00"/>
    <n v="10"/>
    <d v="2012-11-18T14:13:20"/>
    <n v="0"/>
    <n v="14.216666666666667"/>
    <n v="14"/>
    <x v="7"/>
    <n v="0.1"/>
    <n v="0.84959999999999969"/>
    <b v="1"/>
  </r>
  <r>
    <n v="7283"/>
    <n v="2"/>
    <d v="2012-11-17T12:29:52"/>
    <d v="2013-01-16T12:29:00"/>
    <n v="10"/>
    <d v="2012-11-18T13:02:36"/>
    <n v="0"/>
    <n v="13.033333333333333"/>
    <n v="13"/>
    <x v="11"/>
    <n v="0.1"/>
    <n v="0.84959999999999969"/>
    <b v="1"/>
  </r>
  <r>
    <n v="7284"/>
    <n v="7"/>
    <d v="2012-11-17T12:58:31"/>
    <d v="2013-01-16T12:58:00"/>
    <n v="24"/>
    <d v="2012-12-07T12:04:03"/>
    <n v="0"/>
    <n v="12.066666666666666"/>
    <n v="12"/>
    <x v="8"/>
    <n v="4.1666666666666664E-2"/>
    <n v="1.2958049999999997"/>
    <b v="1"/>
  </r>
  <r>
    <n v="7285"/>
    <n v="1"/>
    <d v="2012-11-17T12:50:26"/>
    <d v="2013-01-16T12:50:00"/>
    <n v="12"/>
    <d v="2012-11-18T15:48:04"/>
    <n v="0"/>
    <n v="15.8"/>
    <n v="16"/>
    <x v="5"/>
    <n v="8.3333333333333329E-2"/>
    <n v="0.56619444444444444"/>
    <b v="1"/>
  </r>
  <r>
    <n v="7286"/>
    <n v="1"/>
    <d v="2012-11-17T13:23:19"/>
    <d v="2013-01-16T13:23:00"/>
    <n v="12"/>
    <d v="2012-11-18T08:47:19"/>
    <n v="0"/>
    <n v="8.7833333333333332"/>
    <n v="9"/>
    <x v="4"/>
    <n v="8.3333333333333329E-2"/>
    <n v="0.56619444444444444"/>
    <b v="1"/>
  </r>
  <r>
    <n v="7287"/>
    <n v="4"/>
    <d v="2012-11-17T14:24:39"/>
    <d v="2013-01-16T14:24:00"/>
    <n v="12"/>
    <d v="2012-11-21T09:40:26"/>
    <n v="0"/>
    <n v="9.6666666666666661"/>
    <n v="10"/>
    <x v="10"/>
    <n v="8.3333333333333329E-2"/>
    <n v="1.448055119047619"/>
    <b v="1"/>
  </r>
  <r>
    <n v="7288"/>
    <n v="1"/>
    <d v="2012-11-17T14:54:26"/>
    <d v="2013-01-16T14:54:00"/>
    <n v="8"/>
    <d v="2012-11-17T15:01:56"/>
    <n v="0"/>
    <n v="15.016666666666667"/>
    <n v="15"/>
    <x v="17"/>
    <n v="0.125"/>
    <n v="0.84929166666666667"/>
    <b v="1"/>
  </r>
  <r>
    <n v="7289"/>
    <n v="6"/>
    <d v="2012-11-17T14:54:40"/>
    <d v="2012-11-21T23:54:00"/>
    <n v="24"/>
    <s v=""/>
    <n v="0"/>
    <s v="not cancelled"/>
    <s v="not cancelled"/>
    <x v="3"/>
    <n v="4.1666666666666664E-2"/>
    <n v="0.35218749999999999"/>
    <b v="0"/>
  </r>
  <r>
    <n v="7290"/>
    <n v="6"/>
    <d v="2012-11-17T14:08:21"/>
    <d v="2013-01-16T14:08:00"/>
    <n v="24"/>
    <d v="2012-11-24T09:09:43"/>
    <n v="0"/>
    <n v="9.15"/>
    <n v="9"/>
    <x v="4"/>
    <n v="4.1666666666666664E-2"/>
    <n v="0.35218749999999999"/>
    <b v="1"/>
  </r>
  <r>
    <n v="7291"/>
    <n v="4"/>
    <d v="2012-11-17T15:35:26"/>
    <d v="2013-01-16T15:35:00"/>
    <n v="12"/>
    <d v="2012-11-20T10:12:49"/>
    <n v="0"/>
    <n v="10.199999999999999"/>
    <n v="10"/>
    <x v="10"/>
    <n v="8.3333333333333329E-2"/>
    <n v="1.448055119047619"/>
    <b v="1"/>
  </r>
  <r>
    <n v="7292"/>
    <n v="2"/>
    <d v="2012-11-17T17:00:06"/>
    <d v="2013-01-16T17:00:00"/>
    <n v="10"/>
    <d v="2012-11-19T07:39:45"/>
    <n v="0"/>
    <n v="7.65"/>
    <n v="8"/>
    <x v="13"/>
    <n v="0.1"/>
    <n v="0.84959999999999969"/>
    <b v="1"/>
  </r>
  <r>
    <n v="7293"/>
    <n v="1"/>
    <d v="2012-11-17T19:21:49"/>
    <d v="2013-01-16T19:21:00"/>
    <n v="12"/>
    <d v="2012-11-18T11:53:23"/>
    <n v="0"/>
    <n v="11.883333333333333"/>
    <n v="12"/>
    <x v="8"/>
    <n v="8.3333333333333329E-2"/>
    <n v="0.56619444444444444"/>
    <b v="1"/>
  </r>
  <r>
    <n v="7294"/>
    <n v="4"/>
    <d v="2012-11-17T21:53:00"/>
    <d v="2013-01-16T21:53:00"/>
    <n v="12"/>
    <d v="2012-11-19T15:55:48"/>
    <n v="0"/>
    <n v="15.916666666666666"/>
    <n v="16"/>
    <x v="5"/>
    <n v="8.3333333333333329E-2"/>
    <n v="1.448055119047619"/>
    <b v="1"/>
  </r>
  <r>
    <n v="7295"/>
    <n v="1"/>
    <d v="2012-11-17T21:23:08"/>
    <d v="2012-11-20T14:22:12"/>
    <n v="8"/>
    <s v=""/>
    <n v="0"/>
    <s v="not cancelled"/>
    <s v="not cancelled"/>
    <x v="3"/>
    <n v="0.125"/>
    <n v="0.84929166666666667"/>
    <b v="0"/>
  </r>
  <r>
    <n v="7296"/>
    <n v="5"/>
    <d v="2012-11-17T22:13:55"/>
    <d v="2013-01-16T22:13:00"/>
    <n v="24"/>
    <d v="2012-11-19T09:22:41"/>
    <n v="0"/>
    <n v="9.3666666666666671"/>
    <n v="9"/>
    <x v="4"/>
    <n v="4.1666666666666664E-2"/>
    <n v="0.2815833333333333"/>
    <b v="1"/>
  </r>
  <r>
    <n v="7297"/>
    <n v="5"/>
    <d v="2012-11-17T23:28:55"/>
    <d v="2013-01-16T23:28:00"/>
    <n v="24"/>
    <d v="2012-11-19T16:41:17"/>
    <n v="0"/>
    <n v="16.683333333333334"/>
    <n v="17"/>
    <x v="20"/>
    <n v="4.1666666666666664E-2"/>
    <n v="0.2815833333333333"/>
    <b v="1"/>
  </r>
  <r>
    <n v="7298"/>
    <n v="6"/>
    <d v="2012-11-18T00:27:56"/>
    <d v="2012-11-21T06:27:22"/>
    <n v="24"/>
    <s v=""/>
    <n v="0"/>
    <s v="not cancelled"/>
    <s v="not cancelled"/>
    <x v="3"/>
    <n v="4.1666666666666664E-2"/>
    <n v="0.35218749999999999"/>
    <b v="0"/>
  </r>
  <r>
    <n v="7299"/>
    <n v="1"/>
    <d v="2012-11-18T00:26:04"/>
    <d v="2012-11-22T20:25:27"/>
    <n v="12"/>
    <s v=""/>
    <n v="0"/>
    <s v="not cancelled"/>
    <s v="not cancelled"/>
    <x v="3"/>
    <n v="8.3333333333333329E-2"/>
    <n v="0.56619444444444444"/>
    <b v="0"/>
  </r>
  <r>
    <n v="7300"/>
    <n v="1"/>
    <d v="2012-11-18T03:56:02"/>
    <d v="2013-01-17T03:56:00"/>
    <n v="8"/>
    <d v="2012-11-19T09:27:47"/>
    <n v="0"/>
    <n v="9.4499999999999993"/>
    <n v="9"/>
    <x v="4"/>
    <n v="0.125"/>
    <n v="0.84929166666666667"/>
    <b v="1"/>
  </r>
  <r>
    <n v="7301"/>
    <n v="1"/>
    <d v="2012-11-18T05:30:41"/>
    <d v="2013-01-17T05:30:00"/>
    <n v="8"/>
    <d v="2012-11-19T15:54:19"/>
    <n v="0"/>
    <n v="15.9"/>
    <n v="16"/>
    <x v="5"/>
    <n v="0.125"/>
    <n v="0.84929166666666667"/>
    <b v="1"/>
  </r>
  <r>
    <n v="7302"/>
    <n v="7"/>
    <d v="2012-11-18T06:28:24"/>
    <d v="2013-01-17T06:28:00"/>
    <n v="24"/>
    <d v="2012-11-24T13:49:36"/>
    <n v="0"/>
    <n v="13.816666666666666"/>
    <n v="14"/>
    <x v="7"/>
    <n v="4.1666666666666664E-2"/>
    <n v="1.2958049999999997"/>
    <b v="1"/>
  </r>
  <r>
    <n v="7303"/>
    <n v="7"/>
    <d v="2012-11-18T08:52:21"/>
    <d v="2012-11-20T09:51:48"/>
    <n v="24"/>
    <s v=""/>
    <n v="0"/>
    <s v="not cancelled"/>
    <s v="not cancelled"/>
    <x v="3"/>
    <n v="4.1666666666666664E-2"/>
    <n v="1.2958049999999997"/>
    <b v="0"/>
  </r>
  <r>
    <n v="7304"/>
    <n v="3"/>
    <d v="2012-11-18T08:09:14"/>
    <d v="2013-01-17T08:09:00"/>
    <n v="24"/>
    <d v="2012-11-20T10:21:07"/>
    <n v="0"/>
    <n v="10.35"/>
    <n v="10"/>
    <x v="10"/>
    <n v="4.1666666666666664E-2"/>
    <n v="0.18133000000000002"/>
    <b v="1"/>
  </r>
  <r>
    <n v="7305"/>
    <n v="10"/>
    <d v="2012-11-18T08:47:56"/>
    <d v="2013-01-17T08:47:00"/>
    <n v="1"/>
    <d v="2012-11-25T11:17:05"/>
    <n v="6"/>
    <n v="11.283333333333333"/>
    <n v="11"/>
    <x v="14"/>
    <n v="1"/>
    <n v="2.5716000000000001"/>
    <b v="1"/>
  </r>
  <r>
    <n v="7306"/>
    <n v="1"/>
    <d v="2012-11-18T09:40:37"/>
    <d v="2013-01-17T09:40:00"/>
    <n v="8"/>
    <d v="2012-11-18T21:00:34"/>
    <n v="0"/>
    <n v="21"/>
    <n v="21"/>
    <x v="12"/>
    <n v="0.125"/>
    <n v="0.84929166666666667"/>
    <b v="1"/>
  </r>
  <r>
    <n v="7307"/>
    <n v="6"/>
    <d v="2012-11-18T09:35:35"/>
    <d v="2013-01-17T09:35:00"/>
    <n v="24"/>
    <d v="2012-11-21T16:15:52"/>
    <n v="0"/>
    <n v="16.25"/>
    <n v="16"/>
    <x v="5"/>
    <n v="4.1666666666666664E-2"/>
    <n v="0.35218749999999999"/>
    <b v="1"/>
  </r>
  <r>
    <n v="7308"/>
    <n v="1"/>
    <d v="2012-11-18T11:31:32"/>
    <d v="2013-01-17T11:31:00"/>
    <n v="8"/>
    <d v="2012-11-19T17:34:40"/>
    <n v="0"/>
    <n v="17.566666666666666"/>
    <n v="18"/>
    <x v="1"/>
    <n v="0.125"/>
    <n v="0.84929166666666667"/>
    <b v="1"/>
  </r>
  <r>
    <n v="7309"/>
    <n v="2"/>
    <d v="2012-11-18T15:36:16"/>
    <d v="2013-01-17T15:36:00"/>
    <n v="10"/>
    <d v="2012-11-19T14:41:02"/>
    <n v="0"/>
    <n v="14.683333333333334"/>
    <n v="15"/>
    <x v="17"/>
    <n v="0.1"/>
    <n v="0.84959999999999969"/>
    <b v="1"/>
  </r>
  <r>
    <n v="7310"/>
    <n v="2"/>
    <d v="2012-11-18T15:24:55"/>
    <d v="2013-01-17T15:24:00"/>
    <n v="10"/>
    <d v="2012-11-19T12:32:22"/>
    <n v="0"/>
    <n v="12.533333333333333"/>
    <n v="13"/>
    <x v="11"/>
    <n v="0.1"/>
    <n v="0.84959999999999969"/>
    <b v="1"/>
  </r>
  <r>
    <n v="7311"/>
    <n v="4"/>
    <d v="2012-11-18T15:40:07"/>
    <d v="2013-01-17T15:40:00"/>
    <n v="12"/>
    <d v="2012-11-22T14:20:35"/>
    <n v="0"/>
    <n v="14.333333333333334"/>
    <n v="14"/>
    <x v="7"/>
    <n v="8.3333333333333329E-2"/>
    <n v="1.448055119047619"/>
    <b v="1"/>
  </r>
  <r>
    <n v="7312"/>
    <n v="1"/>
    <d v="2012-11-18T16:58:20"/>
    <d v="2013-01-17T16:58:00"/>
    <n v="8"/>
    <d v="2012-11-19T08:35:00"/>
    <n v="0"/>
    <n v="8.5833333333333339"/>
    <n v="9"/>
    <x v="4"/>
    <n v="0.125"/>
    <n v="0.84929166666666667"/>
    <b v="1"/>
  </r>
  <r>
    <n v="7313"/>
    <n v="7"/>
    <d v="2012-11-18T17:11:35"/>
    <d v="2012-11-21T10:11:17"/>
    <n v="24"/>
    <s v=""/>
    <n v="0"/>
    <s v="not cancelled"/>
    <s v="not cancelled"/>
    <x v="3"/>
    <n v="4.1666666666666664E-2"/>
    <n v="1.2958049999999997"/>
    <b v="0"/>
  </r>
  <r>
    <n v="7314"/>
    <n v="1"/>
    <d v="2012-11-18T17:37:04"/>
    <d v="2013-01-17T17:37:00"/>
    <n v="8"/>
    <d v="2012-11-19T17:01:12"/>
    <n v="0"/>
    <n v="17.016666666666666"/>
    <n v="17"/>
    <x v="20"/>
    <n v="0.125"/>
    <n v="0.84929166666666667"/>
    <b v="1"/>
  </r>
  <r>
    <n v="7315"/>
    <n v="3"/>
    <d v="2012-11-18T17:55:48"/>
    <d v="2013-01-17T17:55:00"/>
    <n v="24"/>
    <d v="2012-11-21T09:21:22"/>
    <n v="0"/>
    <n v="9.35"/>
    <n v="9"/>
    <x v="4"/>
    <n v="4.1666666666666664E-2"/>
    <n v="0.18133000000000002"/>
    <b v="1"/>
  </r>
  <r>
    <n v="7316"/>
    <n v="1"/>
    <d v="2012-11-18T18:14:42"/>
    <d v="2013-01-17T18:14:00"/>
    <n v="8"/>
    <d v="2012-11-19T00:04:56"/>
    <n v="0"/>
    <n v="6.6666666666666666E-2"/>
    <n v="0"/>
    <x v="2"/>
    <n v="0.125"/>
    <n v="0.84929166666666667"/>
    <b v="1"/>
  </r>
  <r>
    <n v="7317"/>
    <n v="1"/>
    <d v="2012-11-18T19:26:34"/>
    <d v="2013-01-17T19:26:00"/>
    <n v="8"/>
    <d v="2012-11-19T13:55:20"/>
    <n v="0"/>
    <n v="13.916666666666666"/>
    <n v="14"/>
    <x v="7"/>
    <n v="0.125"/>
    <n v="0.84929166666666667"/>
    <b v="1"/>
  </r>
  <r>
    <n v="7318"/>
    <n v="6"/>
    <d v="2012-11-18T20:49:37"/>
    <d v="2013-01-17T20:49:00"/>
    <n v="24"/>
    <d v="2012-11-22T11:54:28"/>
    <n v="0"/>
    <n v="11.9"/>
    <n v="12"/>
    <x v="8"/>
    <n v="4.1666666666666664E-2"/>
    <n v="0.35218749999999999"/>
    <b v="1"/>
  </r>
  <r>
    <n v="7319"/>
    <n v="3"/>
    <d v="2012-11-18T21:42:25"/>
    <d v="2012-11-22T11:42:00"/>
    <n v="24"/>
    <d v="2012-11-20T14:54:09"/>
    <n v="0"/>
    <n v="14.9"/>
    <n v="15"/>
    <x v="17"/>
    <n v="4.1666666666666664E-2"/>
    <n v="0.18133000000000002"/>
    <b v="1"/>
  </r>
  <r>
    <n v="7320"/>
    <n v="4"/>
    <d v="2012-11-18T21:16:30"/>
    <d v="2012-11-21T10:16:01"/>
    <n v="12"/>
    <s v=""/>
    <n v="0"/>
    <s v="not cancelled"/>
    <s v="not cancelled"/>
    <x v="3"/>
    <n v="8.3333333333333329E-2"/>
    <n v="1.448055119047619"/>
    <b v="0"/>
  </r>
  <r>
    <n v="7321"/>
    <n v="1"/>
    <d v="2012-11-18T22:44:53"/>
    <d v="2013-01-17T22:44:00"/>
    <n v="12"/>
    <d v="2012-11-19T17:46:56"/>
    <n v="0"/>
    <n v="17.766666666666666"/>
    <n v="18"/>
    <x v="1"/>
    <n v="8.3333333333333329E-2"/>
    <n v="0.56619444444444444"/>
    <b v="1"/>
  </r>
  <r>
    <n v="7322"/>
    <n v="6"/>
    <d v="2012-11-18T22:04:35"/>
    <d v="2013-01-17T22:04:00"/>
    <n v="24"/>
    <d v="2012-11-20T16:50:37"/>
    <n v="0"/>
    <n v="16.833333333333332"/>
    <n v="17"/>
    <x v="20"/>
    <n v="4.1666666666666664E-2"/>
    <n v="0.35218749999999999"/>
    <b v="1"/>
  </r>
  <r>
    <n v="7323"/>
    <n v="1"/>
    <d v="2012-11-18T22:11:55"/>
    <d v="2013-01-17T22:11:00"/>
    <n v="8"/>
    <d v="2012-11-19T18:23:41"/>
    <n v="0"/>
    <n v="18.383333333333333"/>
    <n v="18"/>
    <x v="1"/>
    <n v="0.125"/>
    <n v="0.84929166666666667"/>
    <b v="1"/>
  </r>
  <r>
    <n v="7324"/>
    <n v="7"/>
    <d v="2012-11-19T01:15:07"/>
    <d v="2012-11-21T07:14:13"/>
    <n v="24"/>
    <s v=""/>
    <n v="0"/>
    <s v="not cancelled"/>
    <s v="not cancelled"/>
    <x v="3"/>
    <n v="4.1666666666666664E-2"/>
    <n v="1.2958049999999997"/>
    <b v="0"/>
  </r>
  <r>
    <n v="7325"/>
    <n v="6"/>
    <d v="2012-11-19T04:14:53"/>
    <d v="2013-01-18T04:14:00"/>
    <n v="24"/>
    <d v="2012-11-21T21:26:20"/>
    <n v="0"/>
    <n v="21.433333333333334"/>
    <n v="21"/>
    <x v="12"/>
    <n v="4.1666666666666664E-2"/>
    <n v="0.35218749999999999"/>
    <b v="1"/>
  </r>
  <r>
    <n v="7326"/>
    <n v="1"/>
    <d v="2012-11-19T06:03:40"/>
    <d v="2012-11-21T20:03:00"/>
    <n v="12"/>
    <d v="2012-11-20T13:43:08"/>
    <n v="0"/>
    <n v="13.716666666666667"/>
    <n v="14"/>
    <x v="7"/>
    <n v="8.3333333333333329E-2"/>
    <n v="0.56619444444444444"/>
    <b v="1"/>
  </r>
  <r>
    <n v="7327"/>
    <n v="5"/>
    <d v="2012-11-19T07:19:07"/>
    <d v="2013-01-18T07:19:00"/>
    <n v="24"/>
    <d v="2012-11-22T14:39:19"/>
    <n v="0"/>
    <n v="14.65"/>
    <n v="15"/>
    <x v="17"/>
    <n v="4.1666666666666664E-2"/>
    <n v="0.2815833333333333"/>
    <b v="1"/>
  </r>
  <r>
    <n v="7328"/>
    <n v="11"/>
    <d v="2012-11-19T07:14:14"/>
    <d v="2013-01-18T07:14:00"/>
    <n v="1"/>
    <d v="2012-11-26T09:44:18"/>
    <n v="2"/>
    <n v="9.7333333333333325"/>
    <n v="10"/>
    <x v="10"/>
    <n v="1"/>
    <n v="1"/>
    <b v="1"/>
  </r>
  <r>
    <n v="7329"/>
    <n v="6"/>
    <d v="2012-11-19T08:18:59"/>
    <d v="2013-01-18T08:18:00"/>
    <n v="24"/>
    <d v="2012-11-23T09:25:02"/>
    <n v="0"/>
    <n v="9.4166666666666661"/>
    <n v="9"/>
    <x v="4"/>
    <n v="4.1666666666666664E-2"/>
    <n v="0.35218749999999999"/>
    <b v="1"/>
  </r>
  <r>
    <n v="7330"/>
    <n v="6"/>
    <d v="2012-11-19T09:14:33"/>
    <d v="2013-01-18T09:14:00"/>
    <n v="24"/>
    <d v="2012-11-22T09:47:40"/>
    <n v="0"/>
    <n v="9.7833333333333332"/>
    <n v="10"/>
    <x v="10"/>
    <n v="4.1666666666666664E-2"/>
    <n v="0.35218749999999999"/>
    <b v="1"/>
  </r>
  <r>
    <n v="7331"/>
    <n v="1"/>
    <d v="2012-11-19T09:16:30"/>
    <d v="2013-01-18T09:16:00"/>
    <n v="8"/>
    <d v="2012-11-19T12:21:22"/>
    <n v="0"/>
    <n v="12.35"/>
    <n v="12"/>
    <x v="8"/>
    <n v="0.125"/>
    <n v="0.84929166666666667"/>
    <b v="1"/>
  </r>
  <r>
    <n v="7332"/>
    <n v="1"/>
    <d v="2012-11-19T09:21:54"/>
    <d v="2012-11-22T05:21:26"/>
    <n v="8"/>
    <s v=""/>
    <n v="0"/>
    <s v="not cancelled"/>
    <s v="not cancelled"/>
    <x v="3"/>
    <n v="0.125"/>
    <n v="0.84929166666666667"/>
    <b v="0"/>
  </r>
  <r>
    <n v="7333"/>
    <n v="3"/>
    <d v="2012-11-19T09:54:51"/>
    <d v="2013-01-18T09:54:00"/>
    <n v="24"/>
    <d v="2012-11-20T12:28:07"/>
    <n v="0"/>
    <n v="12.466666666666667"/>
    <n v="12"/>
    <x v="8"/>
    <n v="4.1666666666666664E-2"/>
    <n v="0.18133000000000002"/>
    <b v="1"/>
  </r>
  <r>
    <n v="7334"/>
    <n v="6"/>
    <d v="2012-11-19T09:07:57"/>
    <d v="2013-01-18T09:07:00"/>
    <n v="24"/>
    <d v="2012-11-22T20:46:22"/>
    <n v="0"/>
    <n v="20.766666666666666"/>
    <n v="21"/>
    <x v="12"/>
    <n v="4.1666666666666664E-2"/>
    <n v="0.35218749999999999"/>
    <b v="1"/>
  </r>
  <r>
    <n v="7335"/>
    <n v="7"/>
    <d v="2012-11-19T10:56:55"/>
    <d v="2013-01-18T10:56:00"/>
    <n v="24"/>
    <d v="2012-12-02T16:42:59"/>
    <n v="0"/>
    <n v="16.7"/>
    <n v="17"/>
    <x v="20"/>
    <n v="4.1666666666666664E-2"/>
    <n v="1.2958049999999997"/>
    <b v="1"/>
  </r>
  <r>
    <n v="7336"/>
    <n v="5"/>
    <d v="2012-11-19T11:44:40"/>
    <d v="2013-01-18T11:44:00"/>
    <n v="24"/>
    <d v="2012-11-23T10:25:09"/>
    <n v="0"/>
    <n v="10.416666666666666"/>
    <n v="10"/>
    <x v="10"/>
    <n v="4.1666666666666664E-2"/>
    <n v="0.2815833333333333"/>
    <b v="1"/>
  </r>
  <r>
    <n v="7337"/>
    <n v="6"/>
    <d v="2012-11-19T11:42:19"/>
    <d v="2013-01-18T11:42:00"/>
    <n v="24"/>
    <d v="2012-11-25T13:35:31"/>
    <n v="0"/>
    <n v="13.583333333333334"/>
    <n v="14"/>
    <x v="7"/>
    <n v="4.1666666666666664E-2"/>
    <n v="0.35218749999999999"/>
    <b v="1"/>
  </r>
  <r>
    <n v="7338"/>
    <n v="1"/>
    <d v="2012-11-19T11:16:05"/>
    <d v="2013-01-18T11:16:00"/>
    <n v="12"/>
    <d v="2012-11-20T10:14:20"/>
    <n v="0"/>
    <n v="10.233333333333333"/>
    <n v="10"/>
    <x v="10"/>
    <n v="8.3333333333333329E-2"/>
    <n v="0.56619444444444444"/>
    <b v="1"/>
  </r>
  <r>
    <n v="7339"/>
    <n v="1"/>
    <d v="2012-11-19T11:05:23"/>
    <d v="2013-01-18T11:05:00"/>
    <n v="8"/>
    <d v="2012-11-20T04:37:57"/>
    <n v="0"/>
    <n v="4.6166666666666671"/>
    <n v="5"/>
    <x v="22"/>
    <n v="0.125"/>
    <n v="0.84929166666666667"/>
    <b v="1"/>
  </r>
  <r>
    <n v="7340"/>
    <n v="3"/>
    <d v="2012-11-19T12:01:11"/>
    <d v="2013-01-18T12:01:00"/>
    <n v="24"/>
    <d v="2012-11-21T11:37:12"/>
    <n v="0"/>
    <n v="11.616666666666667"/>
    <n v="12"/>
    <x v="8"/>
    <n v="4.1666666666666664E-2"/>
    <n v="0.18133000000000002"/>
    <b v="1"/>
  </r>
  <r>
    <n v="7341"/>
    <n v="1"/>
    <d v="2012-11-19T12:14:07"/>
    <d v="2013-01-18T12:14:00"/>
    <n v="12"/>
    <d v="2012-11-20T12:01:46"/>
    <n v="0"/>
    <n v="12.016666666666667"/>
    <n v="12"/>
    <x v="8"/>
    <n v="8.3333333333333329E-2"/>
    <n v="0.56619444444444444"/>
    <b v="1"/>
  </r>
  <r>
    <n v="7342"/>
    <n v="2"/>
    <d v="2012-11-19T13:09:53"/>
    <d v="2013-01-18T13:09:00"/>
    <n v="10"/>
    <d v="2012-11-20T10:33:10"/>
    <n v="0"/>
    <n v="10.55"/>
    <n v="11"/>
    <x v="14"/>
    <n v="0.1"/>
    <n v="0.84959999999999969"/>
    <b v="1"/>
  </r>
  <r>
    <n v="7343"/>
    <n v="2"/>
    <d v="2012-11-19T14:24:29"/>
    <d v="2013-01-18T14:24:00"/>
    <n v="10"/>
    <d v="2012-11-21T11:42:22"/>
    <n v="0"/>
    <n v="11.7"/>
    <n v="12"/>
    <x v="8"/>
    <n v="0.1"/>
    <n v="0.84959999999999969"/>
    <b v="1"/>
  </r>
  <r>
    <n v="7344"/>
    <n v="4"/>
    <d v="2012-11-19T15:52:15"/>
    <d v="2013-01-18T15:52:00"/>
    <n v="12"/>
    <d v="2012-11-22T14:43:23"/>
    <n v="0"/>
    <n v="14.716666666666667"/>
    <n v="15"/>
    <x v="17"/>
    <n v="8.3333333333333329E-2"/>
    <n v="1.448055119047619"/>
    <b v="1"/>
  </r>
  <r>
    <n v="7345"/>
    <n v="1"/>
    <d v="2012-11-19T15:01:40"/>
    <d v="2012-11-24T12:01:00"/>
    <n v="12"/>
    <d v="2012-11-20T07:18:43"/>
    <n v="0"/>
    <n v="7.3"/>
    <n v="7"/>
    <x v="18"/>
    <n v="8.3333333333333329E-2"/>
    <n v="0.56619444444444444"/>
    <b v="1"/>
  </r>
  <r>
    <n v="7346"/>
    <n v="3"/>
    <d v="2012-11-19T16:44:20"/>
    <d v="2013-01-18T16:44:00"/>
    <n v="24"/>
    <d v="2012-11-22T09:18:12"/>
    <n v="0"/>
    <n v="9.3000000000000007"/>
    <n v="9"/>
    <x v="4"/>
    <n v="4.1666666666666664E-2"/>
    <n v="0.18133000000000002"/>
    <b v="1"/>
  </r>
  <r>
    <n v="7347"/>
    <n v="2"/>
    <d v="2012-11-19T18:39:39"/>
    <d v="2013-01-18T18:39:00"/>
    <n v="10"/>
    <d v="2012-11-20T15:23:08"/>
    <n v="0"/>
    <n v="15.383333333333333"/>
    <n v="15"/>
    <x v="17"/>
    <n v="0.1"/>
    <n v="0.84959999999999969"/>
    <b v="1"/>
  </r>
  <r>
    <n v="7348"/>
    <n v="1"/>
    <d v="2012-11-19T19:45:08"/>
    <d v="2013-01-18T19:45:00"/>
    <n v="8"/>
    <d v="2012-11-20T09:31:53"/>
    <n v="0"/>
    <n v="9.5166666666666675"/>
    <n v="10"/>
    <x v="10"/>
    <n v="0.125"/>
    <n v="0.84929166666666667"/>
    <b v="1"/>
  </r>
  <r>
    <n v="7349"/>
    <n v="7"/>
    <d v="2012-11-19T19:26:50"/>
    <d v="2012-11-22T20:25:54"/>
    <n v="24"/>
    <s v=""/>
    <n v="0"/>
    <s v="not cancelled"/>
    <s v="not cancelled"/>
    <x v="3"/>
    <n v="4.1666666666666664E-2"/>
    <n v="1.2958049999999997"/>
    <b v="0"/>
  </r>
  <r>
    <n v="7350"/>
    <n v="1"/>
    <d v="2012-11-19T19:24:04"/>
    <d v="2013-01-18T19:24:00"/>
    <n v="8"/>
    <d v="2012-11-21T03:23:57"/>
    <n v="0"/>
    <n v="3.3833333333333333"/>
    <n v="3"/>
    <x v="19"/>
    <n v="0.125"/>
    <n v="0.84929166666666667"/>
    <b v="1"/>
  </r>
  <r>
    <n v="7351"/>
    <n v="5"/>
    <d v="2012-11-19T20:33:14"/>
    <d v="2012-11-23T05:32:36"/>
    <n v="24"/>
    <s v=""/>
    <n v="0"/>
    <s v="not cancelled"/>
    <s v="not cancelled"/>
    <x v="3"/>
    <n v="4.1666666666666664E-2"/>
    <n v="0.2815833333333333"/>
    <b v="0"/>
  </r>
  <r>
    <n v="7352"/>
    <n v="1"/>
    <d v="2012-11-19T20:36:10"/>
    <d v="2013-01-18T20:36:00"/>
    <n v="8"/>
    <d v="2012-11-20T11:56:12"/>
    <n v="0"/>
    <n v="11.933333333333334"/>
    <n v="12"/>
    <x v="8"/>
    <n v="0.125"/>
    <n v="0.84929166666666667"/>
    <b v="1"/>
  </r>
  <r>
    <n v="7353"/>
    <n v="5"/>
    <d v="2012-11-19T20:12:01"/>
    <d v="2013-01-18T20:12:00"/>
    <n v="24"/>
    <d v="2012-11-21T13:14:41"/>
    <n v="0"/>
    <n v="13.233333333333333"/>
    <n v="13"/>
    <x v="11"/>
    <n v="4.1666666666666664E-2"/>
    <n v="0.2815833333333333"/>
    <b v="1"/>
  </r>
  <r>
    <n v="7354"/>
    <n v="3"/>
    <d v="2012-11-19T21:35:36"/>
    <d v="2013-01-18T21:35:00"/>
    <n v="24"/>
    <d v="2012-11-21T10:15:50"/>
    <n v="0"/>
    <n v="10.25"/>
    <n v="10"/>
    <x v="10"/>
    <n v="4.1666666666666664E-2"/>
    <n v="0.18133000000000002"/>
    <b v="1"/>
  </r>
  <r>
    <n v="7355"/>
    <n v="11"/>
    <d v="2012-11-19T22:49:17"/>
    <d v="2013-01-18T22:49:00"/>
    <n v="1"/>
    <d v="2012-11-26T11:50:28"/>
    <n v="0"/>
    <n v="11.833333333333334"/>
    <n v="12"/>
    <x v="8"/>
    <n v="1"/>
    <n v="1"/>
    <b v="1"/>
  </r>
  <r>
    <n v="7356"/>
    <n v="6"/>
    <d v="2012-11-19T23:43:33"/>
    <d v="2013-01-18T23:43:00"/>
    <n v="24"/>
    <d v="2012-11-25T13:38:53"/>
    <n v="0"/>
    <n v="13.633333333333333"/>
    <n v="14"/>
    <x v="7"/>
    <n v="4.1666666666666664E-2"/>
    <n v="0.35218749999999999"/>
    <b v="1"/>
  </r>
  <r>
    <n v="7357"/>
    <n v="3"/>
    <d v="2012-11-20T00:13:07"/>
    <d v="2013-01-19T00:13:00"/>
    <n v="24"/>
    <d v="2012-11-21T14:47:48"/>
    <n v="0"/>
    <n v="14.783333333333333"/>
    <n v="15"/>
    <x v="17"/>
    <n v="4.1666666666666664E-2"/>
    <n v="0.18133000000000002"/>
    <b v="1"/>
  </r>
  <r>
    <n v="7358"/>
    <n v="7"/>
    <d v="2012-11-20T01:37:03"/>
    <d v="2013-01-19T01:37:00"/>
    <n v="24"/>
    <d v="2012-11-30T06:03:36"/>
    <n v="0"/>
    <n v="6.05"/>
    <n v="6"/>
    <x v="21"/>
    <n v="4.1666666666666664E-2"/>
    <n v="1.2958049999999997"/>
    <b v="1"/>
  </r>
  <r>
    <n v="7359"/>
    <n v="5"/>
    <d v="2012-11-20T07:50:55"/>
    <d v="2013-01-19T07:50:00"/>
    <n v="24"/>
    <d v="2012-11-23T09:32:04"/>
    <n v="0"/>
    <n v="9.5333333333333332"/>
    <n v="10"/>
    <x v="10"/>
    <n v="4.1666666666666664E-2"/>
    <n v="0.2815833333333333"/>
    <b v="1"/>
  </r>
  <r>
    <n v="7360"/>
    <n v="8"/>
    <d v="2012-11-20T07:39:01"/>
    <d v="2013-01-19T07:39:00"/>
    <n v="3"/>
    <d v="2012-11-25T11:23:12"/>
    <n v="0"/>
    <n v="11.383333333333333"/>
    <n v="11"/>
    <x v="14"/>
    <n v="0.33333333333333331"/>
    <n v="0.29998222222222221"/>
    <b v="1"/>
  </r>
  <r>
    <n v="7361"/>
    <n v="3"/>
    <d v="2012-11-20T08:36:40"/>
    <d v="2012-11-23T01:36:22"/>
    <n v="24"/>
    <s v=""/>
    <n v="0"/>
    <s v="not cancelled"/>
    <s v="not cancelled"/>
    <x v="3"/>
    <n v="4.1666666666666664E-2"/>
    <n v="0.18133000000000002"/>
    <b v="0"/>
  </r>
  <r>
    <n v="7362"/>
    <n v="8"/>
    <d v="2012-11-20T08:46:27"/>
    <d v="2013-01-19T08:46:00"/>
    <n v="3"/>
    <d v="2012-11-25T17:08:43"/>
    <n v="0"/>
    <n v="17.133333333333333"/>
    <n v="17"/>
    <x v="20"/>
    <n v="0.33333333333333331"/>
    <n v="0.29998222222222221"/>
    <b v="1"/>
  </r>
  <r>
    <n v="7363"/>
    <n v="5"/>
    <d v="2012-11-20T09:41:28"/>
    <d v="2013-01-19T09:41:00"/>
    <n v="24"/>
    <d v="2012-11-21T16:02:35"/>
    <n v="0"/>
    <n v="16.033333333333335"/>
    <n v="16"/>
    <x v="5"/>
    <n v="4.1666666666666664E-2"/>
    <n v="0.2815833333333333"/>
    <b v="1"/>
  </r>
  <r>
    <n v="7364"/>
    <n v="4"/>
    <d v="2012-11-20T10:04:07"/>
    <d v="2012-11-23T16:03:34"/>
    <n v="12"/>
    <s v=""/>
    <n v="0"/>
    <s v="not cancelled"/>
    <s v="not cancelled"/>
    <x v="3"/>
    <n v="8.3333333333333329E-2"/>
    <n v="1.448055119047619"/>
    <b v="0"/>
  </r>
  <r>
    <n v="7365"/>
    <n v="6"/>
    <d v="2012-11-20T10:31:37"/>
    <d v="2013-01-19T10:31:00"/>
    <n v="24"/>
    <d v="2012-11-26T09:30:56"/>
    <n v="0"/>
    <n v="9.5"/>
    <n v="10"/>
    <x v="10"/>
    <n v="4.1666666666666664E-2"/>
    <n v="0.35218749999999999"/>
    <b v="1"/>
  </r>
  <r>
    <n v="7366"/>
    <n v="4"/>
    <d v="2012-11-20T10:40:29"/>
    <d v="2012-11-23T05:39:53"/>
    <n v="12"/>
    <s v=""/>
    <n v="0"/>
    <s v="not cancelled"/>
    <s v="not cancelled"/>
    <x v="3"/>
    <n v="8.3333333333333329E-2"/>
    <n v="1.448055119047619"/>
    <b v="0"/>
  </r>
  <r>
    <n v="7367"/>
    <n v="3"/>
    <d v="2012-11-20T12:17:03"/>
    <d v="2013-01-19T12:17:00"/>
    <n v="24"/>
    <d v="2012-11-22T09:23:22"/>
    <n v="0"/>
    <n v="9.3833333333333329"/>
    <n v="9"/>
    <x v="4"/>
    <n v="4.1666666666666664E-2"/>
    <n v="0.18133000000000002"/>
    <b v="1"/>
  </r>
  <r>
    <n v="7368"/>
    <n v="7"/>
    <d v="2012-11-20T12:32:37"/>
    <d v="2013-01-19T12:32:00"/>
    <n v="24"/>
    <d v="2012-12-03T12:21:07"/>
    <n v="0"/>
    <n v="12.35"/>
    <n v="12"/>
    <x v="8"/>
    <n v="4.1666666666666664E-2"/>
    <n v="1.2958049999999997"/>
    <b v="1"/>
  </r>
  <r>
    <n v="7369"/>
    <n v="1"/>
    <d v="2012-11-20T14:16:19"/>
    <d v="2012-11-24T05:16:10"/>
    <n v="12"/>
    <s v=""/>
    <n v="0"/>
    <s v="not cancelled"/>
    <s v="not cancelled"/>
    <x v="3"/>
    <n v="8.3333333333333329E-2"/>
    <n v="0.56619444444444444"/>
    <b v="0"/>
  </r>
  <r>
    <n v="7370"/>
    <n v="7"/>
    <d v="2012-11-20T15:40:05"/>
    <d v="2013-01-19T15:40:00"/>
    <n v="24"/>
    <d v="2012-12-17T21:48:25"/>
    <n v="0"/>
    <n v="21.8"/>
    <n v="22"/>
    <x v="9"/>
    <n v="4.1666666666666664E-2"/>
    <n v="1.2958049999999997"/>
    <b v="1"/>
  </r>
  <r>
    <n v="7371"/>
    <n v="1"/>
    <d v="2012-11-20T16:08:23"/>
    <d v="2013-01-19T16:08:00"/>
    <n v="12"/>
    <d v="2012-11-21T08:16:40"/>
    <n v="0"/>
    <n v="8.2666666666666675"/>
    <n v="8"/>
    <x v="13"/>
    <n v="8.3333333333333329E-2"/>
    <n v="0.56619444444444444"/>
    <b v="1"/>
  </r>
  <r>
    <n v="7372"/>
    <n v="2"/>
    <d v="2012-11-20T19:38:34"/>
    <d v="2013-01-19T19:38:00"/>
    <n v="10"/>
    <d v="2012-11-21T08:02:46"/>
    <n v="0"/>
    <n v="8.0333333333333332"/>
    <n v="8"/>
    <x v="13"/>
    <n v="0.1"/>
    <n v="0.84959999999999969"/>
    <b v="1"/>
  </r>
  <r>
    <n v="7373"/>
    <n v="6"/>
    <d v="2012-11-20T20:47:18"/>
    <d v="2013-01-19T20:47:00"/>
    <n v="24"/>
    <d v="2012-12-02T14:55:42"/>
    <n v="0"/>
    <n v="14.916666666666666"/>
    <n v="15"/>
    <x v="17"/>
    <n v="4.1666666666666664E-2"/>
    <n v="0.35218749999999999"/>
    <b v="1"/>
  </r>
  <r>
    <n v="7374"/>
    <n v="3"/>
    <d v="2012-11-20T21:32:59"/>
    <d v="2013-01-19T21:32:00"/>
    <n v="24"/>
    <d v="2012-11-22T20:27:08"/>
    <n v="0"/>
    <n v="20.45"/>
    <n v="20"/>
    <x v="15"/>
    <n v="4.1666666666666664E-2"/>
    <n v="0.18133000000000002"/>
    <b v="1"/>
  </r>
  <r>
    <n v="7375"/>
    <n v="1"/>
    <d v="2012-11-20T22:23:27"/>
    <d v="2013-01-19T22:23:00"/>
    <n v="8"/>
    <d v="2012-11-22T08:54:13"/>
    <n v="0"/>
    <n v="8.9"/>
    <n v="9"/>
    <x v="4"/>
    <n v="0.125"/>
    <n v="0.84929166666666667"/>
    <b v="1"/>
  </r>
  <r>
    <n v="7376"/>
    <n v="6"/>
    <d v="2012-11-20T23:42:50"/>
    <d v="2013-01-19T23:42:00"/>
    <n v="24"/>
    <d v="2012-12-01T13:40:56"/>
    <n v="0"/>
    <n v="13.666666666666666"/>
    <n v="14"/>
    <x v="7"/>
    <n v="4.1666666666666664E-2"/>
    <n v="0.35218749999999999"/>
    <b v="1"/>
  </r>
  <r>
    <n v="7377"/>
    <n v="1"/>
    <d v="2012-11-21T01:22:10"/>
    <d v="2013-01-20T01:22:00"/>
    <n v="12"/>
    <d v="2012-11-22T15:46:03"/>
    <n v="0"/>
    <n v="15.766666666666667"/>
    <n v="16"/>
    <x v="5"/>
    <n v="8.3333333333333329E-2"/>
    <n v="0.56619444444444444"/>
    <b v="1"/>
  </r>
  <r>
    <n v="7378"/>
    <n v="1"/>
    <d v="2012-11-21T03:41:59"/>
    <d v="2013-01-20T03:41:00"/>
    <n v="8"/>
    <d v="2012-11-21T19:49:02"/>
    <n v="0"/>
    <n v="19.816666666666666"/>
    <n v="20"/>
    <x v="15"/>
    <n v="0.125"/>
    <n v="0.84929166666666667"/>
    <b v="1"/>
  </r>
  <r>
    <n v="7379"/>
    <n v="7"/>
    <d v="2012-11-21T08:42:24"/>
    <d v="2013-01-20T08:42:00"/>
    <n v="24"/>
    <d v="2012-11-26T10:17:19"/>
    <n v="0"/>
    <n v="10.283333333333333"/>
    <n v="10"/>
    <x v="10"/>
    <n v="4.1666666666666664E-2"/>
    <n v="1.2958049999999997"/>
    <b v="1"/>
  </r>
  <r>
    <n v="7380"/>
    <n v="6"/>
    <d v="2012-11-21T08:33:06"/>
    <d v="2013-01-20T08:33:00"/>
    <n v="24"/>
    <d v="2012-11-25T09:19:02"/>
    <n v="0"/>
    <n v="9.3166666666666664"/>
    <n v="9"/>
    <x v="4"/>
    <n v="4.1666666666666664E-2"/>
    <n v="0.35218749999999999"/>
    <b v="1"/>
  </r>
  <r>
    <n v="7381"/>
    <n v="4"/>
    <d v="2012-11-21T09:53:48"/>
    <d v="2013-01-20T09:53:00"/>
    <n v="12"/>
    <d v="2012-11-22T05:52:14"/>
    <n v="0"/>
    <n v="5.8666666666666671"/>
    <n v="6"/>
    <x v="21"/>
    <n v="8.3333333333333329E-2"/>
    <n v="1.448055119047619"/>
    <b v="1"/>
  </r>
  <r>
    <n v="7382"/>
    <n v="4"/>
    <d v="2012-11-21T09:25:33"/>
    <d v="2013-01-20T09:25:00"/>
    <n v="12"/>
    <d v="2012-11-22T10:21:22"/>
    <n v="0"/>
    <n v="10.35"/>
    <n v="10"/>
    <x v="10"/>
    <n v="8.3333333333333329E-2"/>
    <n v="1.448055119047619"/>
    <b v="1"/>
  </r>
  <r>
    <n v="7383"/>
    <n v="3"/>
    <d v="2012-11-21T09:45:04"/>
    <d v="2012-11-23T23:45:00"/>
    <n v="24"/>
    <d v="2012-11-22T12:25:59"/>
    <n v="0"/>
    <n v="12.416666666666666"/>
    <n v="12"/>
    <x v="8"/>
    <n v="4.1666666666666664E-2"/>
    <n v="0.18133000000000002"/>
    <b v="1"/>
  </r>
  <r>
    <n v="7384"/>
    <n v="1"/>
    <d v="2012-11-21T10:48:06"/>
    <d v="2012-11-25T02:47:14"/>
    <n v="8"/>
    <s v=""/>
    <n v="0"/>
    <s v="not cancelled"/>
    <s v="not cancelled"/>
    <x v="3"/>
    <n v="0.125"/>
    <n v="0.84929166666666667"/>
    <b v="0"/>
  </r>
  <r>
    <n v="7385"/>
    <n v="3"/>
    <d v="2012-11-21T10:05:35"/>
    <d v="2013-01-20T10:05:00"/>
    <n v="24"/>
    <d v="2012-11-23T10:10:25"/>
    <n v="0"/>
    <n v="10.166666666666666"/>
    <n v="10"/>
    <x v="10"/>
    <n v="4.1666666666666664E-2"/>
    <n v="0.18133000000000002"/>
    <b v="1"/>
  </r>
  <r>
    <n v="7386"/>
    <n v="1"/>
    <d v="2012-11-21T10:20:23"/>
    <d v="2013-01-20T10:20:00"/>
    <n v="8"/>
    <d v="2012-11-22T11:49:56"/>
    <n v="0"/>
    <n v="11.816666666666666"/>
    <n v="12"/>
    <x v="8"/>
    <n v="0.125"/>
    <n v="0.84929166666666667"/>
    <b v="1"/>
  </r>
  <r>
    <n v="7387"/>
    <n v="5"/>
    <d v="2012-11-21T11:04:06"/>
    <d v="2013-01-20T11:04:00"/>
    <n v="24"/>
    <d v="2012-11-25T17:02:32"/>
    <n v="0"/>
    <n v="17.033333333333335"/>
    <n v="17"/>
    <x v="20"/>
    <n v="4.1666666666666664E-2"/>
    <n v="0.2815833333333333"/>
    <b v="1"/>
  </r>
  <r>
    <n v="7388"/>
    <n v="1"/>
    <d v="2012-11-21T11:49:26"/>
    <d v="2013-01-20T11:49:00"/>
    <n v="12"/>
    <d v="2012-11-22T10:03:21"/>
    <n v="0"/>
    <n v="10.050000000000001"/>
    <n v="10"/>
    <x v="10"/>
    <n v="8.3333333333333329E-2"/>
    <n v="0.56619444444444444"/>
    <b v="1"/>
  </r>
  <r>
    <n v="7389"/>
    <n v="1"/>
    <d v="2012-11-21T11:33:52"/>
    <d v="2013-01-20T11:33:00"/>
    <n v="8"/>
    <d v="2012-11-22T08:32:37"/>
    <n v="0"/>
    <n v="8.5333333333333332"/>
    <n v="9"/>
    <x v="4"/>
    <n v="0.125"/>
    <n v="0.84929166666666667"/>
    <b v="1"/>
  </r>
  <r>
    <n v="7390"/>
    <n v="1"/>
    <d v="2012-11-21T13:09:49"/>
    <d v="2013-01-20T13:09:00"/>
    <n v="8"/>
    <d v="2012-11-21T15:10:46"/>
    <n v="0"/>
    <n v="15.166666666666666"/>
    <n v="15"/>
    <x v="17"/>
    <n v="0.125"/>
    <n v="0.84929166666666667"/>
    <b v="1"/>
  </r>
  <r>
    <n v="7391"/>
    <n v="4"/>
    <d v="2012-11-21T13:57:49"/>
    <d v="2013-01-20T13:57:00"/>
    <n v="12"/>
    <d v="2012-11-24T20:03:48"/>
    <n v="0"/>
    <n v="20.05"/>
    <n v="20"/>
    <x v="15"/>
    <n v="8.3333333333333329E-2"/>
    <n v="1.448055119047619"/>
    <b v="1"/>
  </r>
  <r>
    <n v="7392"/>
    <n v="4"/>
    <d v="2012-11-21T13:44:14"/>
    <d v="2012-11-23T19:43:20"/>
    <n v="12"/>
    <s v=""/>
    <n v="0"/>
    <s v="not cancelled"/>
    <s v="not cancelled"/>
    <x v="3"/>
    <n v="8.3333333333333329E-2"/>
    <n v="1.448055119047619"/>
    <b v="0"/>
  </r>
  <r>
    <n v="7393"/>
    <n v="3"/>
    <d v="2012-11-21T14:38:21"/>
    <d v="2013-01-20T14:38:00"/>
    <n v="24"/>
    <d v="2012-11-25T09:21:58"/>
    <n v="0"/>
    <n v="9.35"/>
    <n v="9"/>
    <x v="4"/>
    <n v="4.1666666666666664E-2"/>
    <n v="0.18133000000000002"/>
    <b v="1"/>
  </r>
  <r>
    <n v="7394"/>
    <n v="4"/>
    <d v="2012-11-21T15:31:13"/>
    <d v="2013-01-20T15:31:00"/>
    <n v="12"/>
    <d v="2012-11-25T02:02:13"/>
    <n v="0"/>
    <n v="2.0333333333333332"/>
    <n v="2"/>
    <x v="16"/>
    <n v="8.3333333333333329E-2"/>
    <n v="1.448055119047619"/>
    <b v="1"/>
  </r>
  <r>
    <n v="7395"/>
    <n v="4"/>
    <d v="2012-11-21T15:25:18"/>
    <d v="2013-01-20T15:25:00"/>
    <n v="12"/>
    <d v="2012-11-24T09:22:52"/>
    <n v="0"/>
    <n v="9.3666666666666671"/>
    <n v="9"/>
    <x v="4"/>
    <n v="8.3333333333333329E-2"/>
    <n v="1.448055119047619"/>
    <b v="1"/>
  </r>
  <r>
    <n v="7396"/>
    <n v="3"/>
    <d v="2012-11-21T18:43:51"/>
    <d v="2013-01-20T18:43:00"/>
    <n v="24"/>
    <d v="2012-11-23T14:36:08"/>
    <n v="0"/>
    <n v="14.6"/>
    <n v="15"/>
    <x v="17"/>
    <n v="4.1666666666666664E-2"/>
    <n v="0.18133000000000002"/>
    <b v="1"/>
  </r>
  <r>
    <n v="7397"/>
    <n v="1"/>
    <d v="2012-11-21T18:02:59"/>
    <d v="2013-01-20T18:02:00"/>
    <n v="8"/>
    <d v="2012-11-21T21:18:20"/>
    <n v="0"/>
    <n v="21.3"/>
    <n v="21"/>
    <x v="12"/>
    <n v="0.125"/>
    <n v="0.84929166666666667"/>
    <b v="1"/>
  </r>
  <r>
    <n v="7398"/>
    <n v="1"/>
    <d v="2012-11-21T20:01:26"/>
    <d v="2013-01-20T20:01:00"/>
    <n v="8"/>
    <d v="2012-11-22T00:26:12"/>
    <n v="0"/>
    <n v="0.43333333333333335"/>
    <n v="0"/>
    <x v="2"/>
    <n v="0.125"/>
    <n v="0.84929166666666667"/>
    <b v="1"/>
  </r>
  <r>
    <n v="7399"/>
    <n v="6"/>
    <d v="2012-11-21T21:31:39"/>
    <d v="2013-01-20T21:31:00"/>
    <n v="24"/>
    <d v="2012-11-25T09:07:29"/>
    <n v="0"/>
    <n v="9.1166666666666671"/>
    <n v="9"/>
    <x v="4"/>
    <n v="4.1666666666666664E-2"/>
    <n v="0.35218749999999999"/>
    <b v="1"/>
  </r>
  <r>
    <n v="7400"/>
    <n v="5"/>
    <d v="2012-11-21T22:29:31"/>
    <d v="2012-11-24T21:29:00"/>
    <n v="24"/>
    <d v="2012-11-24T08:30:16"/>
    <n v="0"/>
    <n v="8.5"/>
    <n v="9"/>
    <x v="4"/>
    <n v="4.1666666666666664E-2"/>
    <n v="0.2815833333333333"/>
    <b v="1"/>
  </r>
  <r>
    <n v="7401"/>
    <n v="3"/>
    <d v="2012-11-22T00:11:21"/>
    <d v="2013-01-21T00:11:00"/>
    <n v="24"/>
    <d v="2012-11-24T09:57:58"/>
    <n v="0"/>
    <n v="9.9499999999999993"/>
    <n v="10"/>
    <x v="10"/>
    <n v="4.1666666666666664E-2"/>
    <n v="0.18133000000000002"/>
    <b v="1"/>
  </r>
  <r>
    <n v="7402"/>
    <n v="6"/>
    <d v="2012-11-22T00:54:26"/>
    <d v="2013-01-21T00:54:00"/>
    <n v="24"/>
    <d v="2012-12-05T08:31:08"/>
    <n v="0"/>
    <n v="8.5166666666666675"/>
    <n v="9"/>
    <x v="4"/>
    <n v="4.1666666666666664E-2"/>
    <n v="0.35218749999999999"/>
    <b v="1"/>
  </r>
  <r>
    <n v="7403"/>
    <n v="7"/>
    <d v="2012-11-22T01:52:04"/>
    <d v="2013-01-21T01:52:00"/>
    <n v="24"/>
    <d v="2012-11-26T18:28:41"/>
    <n v="0"/>
    <n v="18.466666666666665"/>
    <n v="18"/>
    <x v="1"/>
    <n v="4.1666666666666664E-2"/>
    <n v="1.2958049999999997"/>
    <b v="1"/>
  </r>
  <r>
    <n v="7404"/>
    <n v="1"/>
    <d v="2012-11-22T01:11:06"/>
    <d v="2013-01-21T01:11:00"/>
    <n v="8"/>
    <d v="2012-11-23T09:54:13"/>
    <n v="0"/>
    <n v="9.9"/>
    <n v="10"/>
    <x v="10"/>
    <n v="0.125"/>
    <n v="0.84929166666666667"/>
    <b v="1"/>
  </r>
  <r>
    <n v="7405"/>
    <n v="1"/>
    <d v="2012-11-22T05:11:00"/>
    <d v="2012-11-25T10:10:28"/>
    <n v="8"/>
    <s v=""/>
    <n v="0"/>
    <s v="not cancelled"/>
    <s v="not cancelled"/>
    <x v="3"/>
    <n v="0.125"/>
    <n v="0.84929166666666667"/>
    <b v="0"/>
  </r>
  <r>
    <n v="7406"/>
    <n v="3"/>
    <d v="2012-11-22T05:32:43"/>
    <d v="2013-01-21T05:32:00"/>
    <n v="24"/>
    <d v="2012-11-24T15:38:01"/>
    <n v="0"/>
    <n v="15.633333333333333"/>
    <n v="16"/>
    <x v="5"/>
    <n v="4.1666666666666664E-2"/>
    <n v="0.18133000000000002"/>
    <b v="1"/>
  </r>
  <r>
    <n v="7407"/>
    <n v="7"/>
    <d v="2012-11-22T08:37:50"/>
    <d v="2013-01-21T08:37:00"/>
    <n v="24"/>
    <d v="2012-11-27T10:13:50"/>
    <n v="0"/>
    <n v="10.216666666666667"/>
    <n v="10"/>
    <x v="10"/>
    <n v="4.1666666666666664E-2"/>
    <n v="1.2958049999999997"/>
    <b v="1"/>
  </r>
  <r>
    <n v="7408"/>
    <n v="11"/>
    <d v="2012-11-22T08:09:59"/>
    <d v="2012-11-24T21:09:00"/>
    <n v="1"/>
    <s v=""/>
    <n v="1"/>
    <s v="not cancelled"/>
    <s v="not cancelled"/>
    <x v="3"/>
    <n v="1"/>
    <n v="1"/>
    <b v="0"/>
  </r>
  <r>
    <n v="7409"/>
    <n v="6"/>
    <d v="2012-11-22T08:25:00"/>
    <d v="2013-01-21T08:25:00"/>
    <n v="24"/>
    <d v="2012-11-26T19:10:51"/>
    <n v="0"/>
    <n v="19.166666666666668"/>
    <n v="19"/>
    <x v="6"/>
    <n v="4.1666666666666664E-2"/>
    <n v="0.35218749999999999"/>
    <b v="1"/>
  </r>
  <r>
    <n v="7410"/>
    <n v="6"/>
    <d v="2012-11-22T08:16:50"/>
    <d v="2012-11-27T05:16:47"/>
    <n v="24"/>
    <s v=""/>
    <n v="0"/>
    <s v="not cancelled"/>
    <s v="not cancelled"/>
    <x v="3"/>
    <n v="4.1666666666666664E-2"/>
    <n v="0.35218749999999999"/>
    <b v="0"/>
  </r>
  <r>
    <n v="7411"/>
    <n v="3"/>
    <d v="2012-11-22T08:22:22"/>
    <d v="2013-01-21T08:22:00"/>
    <n v="24"/>
    <d v="2012-11-24T16:31:46"/>
    <n v="0"/>
    <n v="16.516666666666666"/>
    <n v="17"/>
    <x v="20"/>
    <n v="4.1666666666666664E-2"/>
    <n v="0.18133000000000002"/>
    <b v="1"/>
  </r>
  <r>
    <n v="7412"/>
    <n v="3"/>
    <d v="2012-11-22T09:41:14"/>
    <d v="2013-01-21T09:41:00"/>
    <n v="24"/>
    <d v="2012-11-23T09:14:22"/>
    <n v="0"/>
    <n v="9.2333333333333325"/>
    <n v="9"/>
    <x v="4"/>
    <n v="4.1666666666666664E-2"/>
    <n v="0.18133000000000002"/>
    <b v="1"/>
  </r>
  <r>
    <n v="7413"/>
    <n v="4"/>
    <d v="2012-11-22T09:53:19"/>
    <d v="2013-01-21T09:53:00"/>
    <n v="12"/>
    <d v="2012-11-23T08:52:23"/>
    <n v="0"/>
    <n v="8.8666666666666671"/>
    <n v="9"/>
    <x v="4"/>
    <n v="8.3333333333333329E-2"/>
    <n v="1.448055119047619"/>
    <b v="1"/>
  </r>
  <r>
    <n v="7414"/>
    <n v="3"/>
    <d v="2012-11-22T10:37:48"/>
    <d v="2012-11-24T11:37:39"/>
    <n v="24"/>
    <s v=""/>
    <n v="0"/>
    <s v="not cancelled"/>
    <s v="not cancelled"/>
    <x v="3"/>
    <n v="4.1666666666666664E-2"/>
    <n v="0.18133000000000002"/>
    <b v="0"/>
  </r>
  <r>
    <n v="7415"/>
    <n v="1"/>
    <d v="2012-11-22T10:53:23"/>
    <d v="2013-01-21T10:53:00"/>
    <n v="8"/>
    <d v="2012-11-23T13:00:59"/>
    <n v="0"/>
    <n v="13"/>
    <n v="13"/>
    <x v="11"/>
    <n v="0.125"/>
    <n v="0.84929166666666667"/>
    <b v="1"/>
  </r>
  <r>
    <n v="7416"/>
    <n v="3"/>
    <d v="2012-11-22T10:05:19"/>
    <d v="2013-01-21T10:05:00"/>
    <n v="24"/>
    <d v="2012-11-24T10:58:38"/>
    <n v="0"/>
    <n v="10.966666666666667"/>
    <n v="11"/>
    <x v="14"/>
    <n v="4.1666666666666664E-2"/>
    <n v="0.18133000000000002"/>
    <b v="1"/>
  </r>
  <r>
    <n v="7417"/>
    <n v="7"/>
    <d v="2012-11-22T11:24:59"/>
    <d v="2013-01-21T11:24:00"/>
    <n v="24"/>
    <d v="2012-12-12T11:12:12"/>
    <n v="0"/>
    <n v="11.2"/>
    <n v="11"/>
    <x v="14"/>
    <n v="4.1666666666666664E-2"/>
    <n v="1.2958049999999997"/>
    <b v="1"/>
  </r>
  <r>
    <n v="7418"/>
    <n v="10"/>
    <d v="2012-11-22T11:01:36"/>
    <d v="2013-01-21T11:01:00"/>
    <n v="1"/>
    <d v="2012-11-29T10:38:44"/>
    <n v="4"/>
    <n v="10.633333333333333"/>
    <n v="11"/>
    <x v="14"/>
    <n v="1"/>
    <n v="2.5716000000000001"/>
    <b v="1"/>
  </r>
  <r>
    <n v="7419"/>
    <n v="5"/>
    <d v="2012-11-22T11:30:47"/>
    <d v="2013-01-21T11:30:00"/>
    <n v="24"/>
    <d v="2012-11-26T08:41:23"/>
    <n v="0"/>
    <n v="8.6833333333333336"/>
    <n v="9"/>
    <x v="4"/>
    <n v="4.1666666666666664E-2"/>
    <n v="0.2815833333333333"/>
    <b v="1"/>
  </r>
  <r>
    <n v="7420"/>
    <n v="3"/>
    <d v="2012-11-22T11:52:34"/>
    <d v="2013-01-21T11:52:00"/>
    <n v="24"/>
    <d v="2012-11-25T13:37:07"/>
    <n v="0"/>
    <n v="13.616666666666667"/>
    <n v="14"/>
    <x v="7"/>
    <n v="4.1666666666666664E-2"/>
    <n v="0.18133000000000002"/>
    <b v="1"/>
  </r>
  <r>
    <n v="7421"/>
    <n v="1"/>
    <d v="2012-11-22T13:22:00"/>
    <d v="2012-11-26T00:21:04"/>
    <n v="8"/>
    <s v=""/>
    <n v="0"/>
    <s v="not cancelled"/>
    <s v="not cancelled"/>
    <x v="3"/>
    <n v="0.125"/>
    <n v="0.84929166666666667"/>
    <b v="0"/>
  </r>
  <r>
    <n v="7422"/>
    <n v="2"/>
    <d v="2012-11-22T13:00:02"/>
    <d v="2013-01-21T13:00:00"/>
    <n v="10"/>
    <d v="2012-11-23T07:40:10"/>
    <n v="0"/>
    <n v="7.666666666666667"/>
    <n v="8"/>
    <x v="13"/>
    <n v="0.1"/>
    <n v="0.84959999999999969"/>
    <b v="1"/>
  </r>
  <r>
    <n v="7423"/>
    <n v="2"/>
    <d v="2012-11-22T13:34:28"/>
    <d v="2013-01-21T13:34:00"/>
    <n v="10"/>
    <d v="2012-11-23T12:27:08"/>
    <n v="0"/>
    <n v="12.45"/>
    <n v="12"/>
    <x v="8"/>
    <n v="0.1"/>
    <n v="0.84959999999999969"/>
    <b v="1"/>
  </r>
  <r>
    <n v="7424"/>
    <n v="4"/>
    <d v="2012-11-22T14:46:22"/>
    <d v="2013-01-21T14:46:00"/>
    <n v="12"/>
    <d v="2012-11-26T13:57:57"/>
    <n v="0"/>
    <n v="13.95"/>
    <n v="14"/>
    <x v="7"/>
    <n v="8.3333333333333329E-2"/>
    <n v="1.448055119047619"/>
    <b v="1"/>
  </r>
  <r>
    <n v="7425"/>
    <n v="7"/>
    <d v="2012-11-22T14:40:19"/>
    <d v="2013-01-21T14:40:00"/>
    <n v="24"/>
    <d v="2012-12-12T15:10:16"/>
    <n v="1"/>
    <n v="15.166666666666666"/>
    <n v="15"/>
    <x v="17"/>
    <n v="4.1666666666666664E-2"/>
    <n v="1.2958049999999997"/>
    <b v="1"/>
  </r>
  <r>
    <n v="7426"/>
    <n v="3"/>
    <d v="2012-11-22T14:46:30"/>
    <d v="2012-11-25T12:46:00"/>
    <n v="24"/>
    <d v="2012-11-25T09:35:05"/>
    <n v="0"/>
    <n v="9.5833333333333339"/>
    <n v="10"/>
    <x v="10"/>
    <n v="4.1666666666666664E-2"/>
    <n v="0.18133000000000002"/>
    <b v="1"/>
  </r>
  <r>
    <n v="7427"/>
    <n v="1"/>
    <d v="2012-11-22T15:43:00"/>
    <d v="2012-11-25T15:42:14"/>
    <n v="8"/>
    <s v=""/>
    <n v="0"/>
    <s v="not cancelled"/>
    <s v="not cancelled"/>
    <x v="3"/>
    <n v="0.125"/>
    <n v="0.84929166666666667"/>
    <b v="0"/>
  </r>
  <r>
    <n v="7428"/>
    <n v="5"/>
    <d v="2012-11-22T17:56:31"/>
    <d v="2013-01-21T17:56:00"/>
    <n v="24"/>
    <d v="2012-11-25T10:16:32"/>
    <n v="0"/>
    <n v="10.266666666666667"/>
    <n v="10"/>
    <x v="10"/>
    <n v="4.1666666666666664E-2"/>
    <n v="0.2815833333333333"/>
    <b v="1"/>
  </r>
  <r>
    <n v="7429"/>
    <n v="3"/>
    <d v="2012-11-22T18:23:51"/>
    <d v="2013-01-21T18:23:00"/>
    <n v="24"/>
    <d v="2012-11-24T07:22:35"/>
    <n v="0"/>
    <n v="7.3666666666666663"/>
    <n v="7"/>
    <x v="18"/>
    <n v="4.1666666666666664E-2"/>
    <n v="0.18133000000000002"/>
    <b v="1"/>
  </r>
  <r>
    <n v="7430"/>
    <n v="1"/>
    <d v="2012-11-22T18:30:50"/>
    <d v="2013-01-21T18:30:00"/>
    <n v="8"/>
    <d v="2012-11-23T02:07:10"/>
    <n v="0"/>
    <n v="2.1166666666666667"/>
    <n v="2"/>
    <x v="16"/>
    <n v="0.125"/>
    <n v="0.84929166666666667"/>
    <b v="1"/>
  </r>
  <r>
    <n v="7431"/>
    <n v="4"/>
    <d v="2012-11-22T19:46:54"/>
    <d v="2013-01-21T19:46:00"/>
    <n v="12"/>
    <d v="2012-11-26T17:31:57"/>
    <n v="0"/>
    <n v="17.516666666666666"/>
    <n v="18"/>
    <x v="1"/>
    <n v="8.3333333333333329E-2"/>
    <n v="1.448055119047619"/>
    <b v="1"/>
  </r>
  <r>
    <n v="7432"/>
    <n v="5"/>
    <d v="2012-11-22T21:49:27"/>
    <d v="2013-01-21T21:49:00"/>
    <n v="24"/>
    <d v="2012-11-25T18:33:30"/>
    <n v="0"/>
    <n v="18.55"/>
    <n v="19"/>
    <x v="6"/>
    <n v="4.1666666666666664E-2"/>
    <n v="0.2815833333333333"/>
    <b v="1"/>
  </r>
  <r>
    <n v="7433"/>
    <n v="6"/>
    <d v="2012-11-22T22:37:15"/>
    <d v="2013-01-21T22:37:00"/>
    <n v="24"/>
    <d v="2012-11-24T14:21:34"/>
    <n v="0"/>
    <n v="14.35"/>
    <n v="14"/>
    <x v="7"/>
    <n v="4.1666666666666664E-2"/>
    <n v="0.35218749999999999"/>
    <b v="1"/>
  </r>
  <r>
    <n v="7434"/>
    <n v="1"/>
    <d v="2012-11-23T01:22:09"/>
    <d v="2013-01-22T01:22:00"/>
    <n v="8"/>
    <d v="2012-11-23T18:50:04"/>
    <n v="0"/>
    <n v="18.833333333333332"/>
    <n v="19"/>
    <x v="6"/>
    <n v="0.125"/>
    <n v="0.84929166666666667"/>
    <b v="1"/>
  </r>
  <r>
    <n v="7435"/>
    <n v="6"/>
    <d v="2012-11-23T03:08:52"/>
    <d v="2012-11-27T09:07:53"/>
    <n v="24"/>
    <s v=""/>
    <n v="0"/>
    <s v="not cancelled"/>
    <s v="not cancelled"/>
    <x v="3"/>
    <n v="4.1666666666666664E-2"/>
    <n v="0.35218749999999999"/>
    <b v="0"/>
  </r>
  <r>
    <n v="7436"/>
    <n v="10"/>
    <d v="2012-11-23T04:42:13"/>
    <d v="2013-01-22T04:42:00"/>
    <n v="1"/>
    <d v="2012-11-24T10:34:13"/>
    <n v="0"/>
    <n v="10.566666666666666"/>
    <n v="11"/>
    <x v="14"/>
    <n v="1"/>
    <n v="2.5716000000000001"/>
    <b v="1"/>
  </r>
  <r>
    <n v="7437"/>
    <n v="1"/>
    <d v="2012-11-23T09:51:40"/>
    <d v="2013-01-22T09:51:00"/>
    <n v="8"/>
    <d v="2012-11-24T11:23:45"/>
    <n v="0"/>
    <n v="11.383333333333333"/>
    <n v="11"/>
    <x v="14"/>
    <n v="0.125"/>
    <n v="0.84929166666666667"/>
    <b v="1"/>
  </r>
  <r>
    <n v="7438"/>
    <n v="5"/>
    <d v="2012-11-23T09:52:58"/>
    <d v="2013-01-22T09:52:00"/>
    <n v="24"/>
    <d v="2012-11-25T11:45:51"/>
    <n v="0"/>
    <n v="11.75"/>
    <n v="12"/>
    <x v="8"/>
    <n v="4.1666666666666664E-2"/>
    <n v="0.2815833333333333"/>
    <b v="1"/>
  </r>
  <r>
    <n v="7439"/>
    <n v="9"/>
    <d v="2012-11-23T09:53:01"/>
    <d v="2013-01-22T09:53:00"/>
    <n v="5"/>
    <d v="2012-11-26T15:10:37"/>
    <n v="0"/>
    <n v="15.166666666666666"/>
    <n v="15"/>
    <x v="17"/>
    <n v="0.2"/>
    <n v="5.6740000000000004"/>
    <b v="1"/>
  </r>
  <r>
    <n v="7440"/>
    <n v="1"/>
    <d v="2012-11-23T09:12:27"/>
    <d v="2013-01-22T09:12:00"/>
    <n v="8"/>
    <d v="2012-11-24T20:24:30"/>
    <n v="0"/>
    <n v="20.399999999999999"/>
    <n v="20"/>
    <x v="15"/>
    <n v="0.125"/>
    <n v="0.84929166666666667"/>
    <b v="1"/>
  </r>
  <r>
    <n v="7441"/>
    <n v="1"/>
    <d v="2012-11-23T10:01:03"/>
    <d v="2013-01-22T10:01:00"/>
    <n v="8"/>
    <d v="2012-11-24T12:07:25"/>
    <n v="0"/>
    <n v="12.116666666666667"/>
    <n v="12"/>
    <x v="8"/>
    <n v="0.125"/>
    <n v="0.84929166666666667"/>
    <b v="1"/>
  </r>
  <r>
    <n v="7442"/>
    <n v="3"/>
    <d v="2012-11-23T10:26:43"/>
    <d v="2012-11-26T03:25:47"/>
    <n v="24"/>
    <s v=""/>
    <n v="0"/>
    <s v="not cancelled"/>
    <s v="not cancelled"/>
    <x v="3"/>
    <n v="4.1666666666666664E-2"/>
    <n v="0.18133000000000002"/>
    <b v="0"/>
  </r>
  <r>
    <n v="7443"/>
    <n v="1"/>
    <d v="2012-11-23T10:06:04"/>
    <d v="2013-01-22T10:06:00"/>
    <n v="8"/>
    <d v="2012-11-24T11:25:50"/>
    <n v="0"/>
    <n v="11.416666666666666"/>
    <n v="11"/>
    <x v="14"/>
    <n v="0.125"/>
    <n v="0.84929166666666667"/>
    <b v="1"/>
  </r>
  <r>
    <n v="7444"/>
    <n v="2"/>
    <d v="2012-11-23T10:17:08"/>
    <d v="2013-01-22T10:17:00"/>
    <n v="10"/>
    <d v="2012-11-24T09:48:34"/>
    <n v="0"/>
    <n v="9.8000000000000007"/>
    <n v="10"/>
    <x v="10"/>
    <n v="0.1"/>
    <n v="0.84959999999999969"/>
    <b v="1"/>
  </r>
  <r>
    <n v="7445"/>
    <n v="7"/>
    <d v="2012-11-23T10:23:35"/>
    <d v="2013-01-22T10:23:00"/>
    <n v="24"/>
    <d v="2012-12-13T10:33:12"/>
    <n v="1"/>
    <n v="10.55"/>
    <n v="11"/>
    <x v="14"/>
    <n v="4.1666666666666664E-2"/>
    <n v="1.2958049999999997"/>
    <b v="1"/>
  </r>
  <r>
    <n v="7446"/>
    <n v="3"/>
    <d v="2012-11-23T14:47:42"/>
    <d v="2013-01-22T14:47:00"/>
    <n v="24"/>
    <d v="2012-11-26T09:29:30"/>
    <n v="0"/>
    <n v="9.4833333333333325"/>
    <n v="9"/>
    <x v="4"/>
    <n v="4.1666666666666664E-2"/>
    <n v="0.18133000000000002"/>
    <b v="1"/>
  </r>
  <r>
    <n v="7447"/>
    <n v="5"/>
    <d v="2012-11-23T14:34:01"/>
    <d v="2013-01-22T14:34:00"/>
    <n v="24"/>
    <d v="2012-11-27T10:45:50"/>
    <n v="0"/>
    <n v="10.75"/>
    <n v="11"/>
    <x v="14"/>
    <n v="4.1666666666666664E-2"/>
    <n v="0.2815833333333333"/>
    <b v="1"/>
  </r>
  <r>
    <n v="7448"/>
    <n v="5"/>
    <d v="2012-11-23T14:08:56"/>
    <d v="2013-01-22T14:08:00"/>
    <n v="24"/>
    <d v="2012-11-27T11:09:19"/>
    <n v="0"/>
    <n v="11.15"/>
    <n v="11"/>
    <x v="14"/>
    <n v="4.1666666666666664E-2"/>
    <n v="0.2815833333333333"/>
    <b v="1"/>
  </r>
  <r>
    <n v="7449"/>
    <n v="6"/>
    <d v="2012-11-23T16:34:03"/>
    <d v="2013-01-22T16:34:00"/>
    <n v="24"/>
    <d v="2012-11-30T09:51:02"/>
    <n v="0"/>
    <n v="9.85"/>
    <n v="10"/>
    <x v="10"/>
    <n v="4.1666666666666664E-2"/>
    <n v="0.35218749999999999"/>
    <b v="1"/>
  </r>
  <r>
    <n v="7450"/>
    <n v="4"/>
    <d v="2012-11-23T16:20:49"/>
    <d v="2013-01-22T16:20:00"/>
    <n v="12"/>
    <d v="2012-11-25T21:57:46"/>
    <n v="0"/>
    <n v="21.95"/>
    <n v="22"/>
    <x v="9"/>
    <n v="8.3333333333333329E-2"/>
    <n v="1.448055119047619"/>
    <b v="1"/>
  </r>
  <r>
    <n v="7451"/>
    <n v="1"/>
    <d v="2012-11-23T17:13:20"/>
    <d v="2012-11-27T04:13:00"/>
    <n v="8"/>
    <d v="2012-11-23T18:15:56"/>
    <n v="0"/>
    <n v="18.25"/>
    <n v="18"/>
    <x v="1"/>
    <n v="0.125"/>
    <n v="0.84929166666666667"/>
    <b v="1"/>
  </r>
  <r>
    <n v="7452"/>
    <n v="7"/>
    <d v="2012-11-23T17:35:46"/>
    <d v="2013-01-22T17:35:00"/>
    <n v="24"/>
    <d v="2012-12-09T17:15:35"/>
    <n v="0"/>
    <n v="17.25"/>
    <n v="17"/>
    <x v="20"/>
    <n v="4.1666666666666664E-2"/>
    <n v="1.2958049999999997"/>
    <b v="1"/>
  </r>
  <r>
    <n v="7453"/>
    <n v="1"/>
    <d v="2012-11-23T20:38:24"/>
    <d v="2013-01-22T20:38:00"/>
    <n v="12"/>
    <d v="2012-11-25T22:28:37"/>
    <n v="0"/>
    <n v="22.466666666666665"/>
    <n v="22"/>
    <x v="9"/>
    <n v="8.3333333333333329E-2"/>
    <n v="0.56619444444444444"/>
    <b v="1"/>
  </r>
  <r>
    <n v="7454"/>
    <n v="1"/>
    <d v="2012-11-23T20:57:35"/>
    <d v="2013-01-22T20:57:00"/>
    <n v="8"/>
    <d v="2012-11-23T23:24:54"/>
    <n v="0"/>
    <n v="23.4"/>
    <n v="23"/>
    <x v="0"/>
    <n v="0.125"/>
    <n v="0.84929166666666667"/>
    <b v="1"/>
  </r>
  <r>
    <n v="7455"/>
    <n v="1"/>
    <d v="2012-11-23T20:58:58"/>
    <d v="2013-01-22T20:58:00"/>
    <n v="12"/>
    <d v="2012-11-24T20:18:23"/>
    <n v="0"/>
    <n v="20.3"/>
    <n v="20"/>
    <x v="15"/>
    <n v="8.3333333333333329E-2"/>
    <n v="0.56619444444444444"/>
    <b v="1"/>
  </r>
  <r>
    <n v="7456"/>
    <n v="4"/>
    <d v="2012-11-23T21:38:18"/>
    <d v="2013-01-22T21:38:00"/>
    <n v="12"/>
    <d v="2012-11-25T14:44:13"/>
    <n v="0"/>
    <n v="14.733333333333333"/>
    <n v="15"/>
    <x v="17"/>
    <n v="8.3333333333333329E-2"/>
    <n v="1.448055119047619"/>
    <b v="1"/>
  </r>
  <r>
    <n v="7457"/>
    <n v="6"/>
    <d v="2012-11-23T21:14:21"/>
    <d v="2013-01-22T21:14:00"/>
    <n v="24"/>
    <d v="2012-11-27T20:34:04"/>
    <n v="0"/>
    <n v="20.566666666666666"/>
    <n v="21"/>
    <x v="12"/>
    <n v="4.1666666666666664E-2"/>
    <n v="0.35218749999999999"/>
    <b v="1"/>
  </r>
  <r>
    <n v="7458"/>
    <n v="5"/>
    <d v="2012-11-23T23:02:11"/>
    <d v="2013-01-22T23:02:00"/>
    <n v="24"/>
    <d v="2012-11-26T13:35:44"/>
    <n v="0"/>
    <n v="13.583333333333334"/>
    <n v="14"/>
    <x v="7"/>
    <n v="4.1666666666666664E-2"/>
    <n v="0.2815833333333333"/>
    <b v="1"/>
  </r>
  <r>
    <n v="7459"/>
    <n v="7"/>
    <d v="2012-11-24T01:33:37"/>
    <d v="2013-01-23T01:33:00"/>
    <n v="24"/>
    <d v="2012-11-27T14:30:00"/>
    <n v="0"/>
    <n v="14.5"/>
    <n v="15"/>
    <x v="17"/>
    <n v="4.1666666666666664E-2"/>
    <n v="1.2958049999999997"/>
    <b v="1"/>
  </r>
  <r>
    <n v="7460"/>
    <n v="5"/>
    <d v="2012-11-24T03:51:35"/>
    <d v="2013-01-23T03:51:00"/>
    <n v="24"/>
    <d v="2012-11-26T11:48:43"/>
    <n v="0"/>
    <n v="11.8"/>
    <n v="12"/>
    <x v="8"/>
    <n v="4.1666666666666664E-2"/>
    <n v="0.2815833333333333"/>
    <b v="1"/>
  </r>
  <r>
    <n v="7461"/>
    <n v="5"/>
    <d v="2012-11-24T03:14:06"/>
    <d v="2012-11-27T15:13:14"/>
    <n v="24"/>
    <s v=""/>
    <n v="0"/>
    <s v="not cancelled"/>
    <s v="not cancelled"/>
    <x v="3"/>
    <n v="4.1666666666666664E-2"/>
    <n v="0.2815833333333333"/>
    <b v="0"/>
  </r>
  <r>
    <n v="7462"/>
    <n v="3"/>
    <d v="2012-11-24T03:18:18"/>
    <d v="2013-01-23T03:18:00"/>
    <n v="24"/>
    <d v="2012-11-25T08:41:22"/>
    <n v="0"/>
    <n v="8.6833333333333336"/>
    <n v="9"/>
    <x v="4"/>
    <n v="4.1666666666666664E-2"/>
    <n v="0.18133000000000002"/>
    <b v="1"/>
  </r>
  <r>
    <n v="7463"/>
    <n v="1"/>
    <d v="2012-11-24T06:09:08"/>
    <d v="2013-01-23T06:09:00"/>
    <n v="8"/>
    <d v="2012-11-25T15:03:09"/>
    <n v="0"/>
    <n v="15.05"/>
    <n v="15"/>
    <x v="17"/>
    <n v="0.125"/>
    <n v="0.84929166666666667"/>
    <b v="1"/>
  </r>
  <r>
    <n v="7464"/>
    <n v="1"/>
    <d v="2012-11-24T08:56:28"/>
    <d v="2013-01-23T08:56:00"/>
    <n v="8"/>
    <d v="2012-11-25T09:26:49"/>
    <n v="0"/>
    <n v="9.4333333333333336"/>
    <n v="9"/>
    <x v="4"/>
    <n v="0.125"/>
    <n v="0.84929166666666667"/>
    <b v="1"/>
  </r>
  <r>
    <n v="7465"/>
    <n v="9"/>
    <d v="2012-11-24T09:04:38"/>
    <d v="2013-01-23T09:04:00"/>
    <n v="5"/>
    <d v="2012-11-27T12:54:14"/>
    <n v="0"/>
    <n v="12.9"/>
    <n v="13"/>
    <x v="11"/>
    <n v="0.2"/>
    <n v="5.6740000000000004"/>
    <b v="1"/>
  </r>
  <r>
    <n v="7466"/>
    <n v="1"/>
    <d v="2012-11-24T10:34:22"/>
    <d v="2012-11-28T13:34:00"/>
    <n v="8"/>
    <d v="2012-11-24T12:46:27"/>
    <n v="0"/>
    <n v="12.766666666666667"/>
    <n v="13"/>
    <x v="11"/>
    <n v="0.125"/>
    <n v="0.84929166666666667"/>
    <b v="1"/>
  </r>
  <r>
    <n v="7467"/>
    <n v="3"/>
    <d v="2012-11-24T10:17:08"/>
    <d v="2013-01-23T10:17:00"/>
    <n v="24"/>
    <d v="2012-11-26T11:18:13"/>
    <n v="0"/>
    <n v="11.3"/>
    <n v="11"/>
    <x v="14"/>
    <n v="4.1666666666666664E-2"/>
    <n v="0.18133000000000002"/>
    <b v="1"/>
  </r>
  <r>
    <n v="7468"/>
    <n v="10"/>
    <d v="2012-11-24T10:51:33"/>
    <d v="2013-01-23T10:51:00"/>
    <n v="1"/>
    <d v="2012-12-01T10:49:51"/>
    <n v="0"/>
    <n v="10.816666666666666"/>
    <n v="11"/>
    <x v="14"/>
    <n v="1"/>
    <n v="2.5716000000000001"/>
    <b v="1"/>
  </r>
  <r>
    <n v="7469"/>
    <n v="2"/>
    <d v="2012-11-24T11:31:07"/>
    <d v="2013-01-23T11:31:00"/>
    <n v="10"/>
    <d v="2012-11-25T06:50:58"/>
    <n v="0"/>
    <n v="6.833333333333333"/>
    <n v="7"/>
    <x v="18"/>
    <n v="0.1"/>
    <n v="0.84959999999999969"/>
    <b v="1"/>
  </r>
  <r>
    <n v="7470"/>
    <n v="1"/>
    <d v="2012-11-24T11:26:20"/>
    <d v="2012-11-28T10:26:00"/>
    <n v="12"/>
    <d v="2012-11-25T08:31:19"/>
    <n v="0"/>
    <n v="8.5166666666666675"/>
    <n v="9"/>
    <x v="4"/>
    <n v="8.3333333333333329E-2"/>
    <n v="0.56619444444444444"/>
    <b v="1"/>
  </r>
  <r>
    <n v="7471"/>
    <n v="4"/>
    <d v="2012-11-24T11:04:58"/>
    <d v="2013-01-23T11:04:00"/>
    <n v="12"/>
    <d v="2012-11-27T16:52:55"/>
    <n v="0"/>
    <n v="16.866666666666667"/>
    <n v="17"/>
    <x v="20"/>
    <n v="8.3333333333333329E-2"/>
    <n v="1.448055119047619"/>
    <b v="1"/>
  </r>
  <r>
    <n v="7472"/>
    <n v="1"/>
    <d v="2012-11-24T11:12:26"/>
    <d v="2013-01-23T11:12:00"/>
    <n v="8"/>
    <d v="2012-11-25T04:58:56"/>
    <n v="0"/>
    <n v="4.9666666666666668"/>
    <n v="5"/>
    <x v="22"/>
    <n v="0.125"/>
    <n v="0.84929166666666667"/>
    <b v="1"/>
  </r>
  <r>
    <n v="7473"/>
    <n v="4"/>
    <d v="2012-11-24T13:38:07"/>
    <d v="2012-11-28T14:37:20"/>
    <n v="12"/>
    <s v=""/>
    <n v="0"/>
    <s v="not cancelled"/>
    <s v="not cancelled"/>
    <x v="3"/>
    <n v="8.3333333333333329E-2"/>
    <n v="1.448055119047619"/>
    <b v="0"/>
  </r>
  <r>
    <n v="7474"/>
    <n v="3"/>
    <d v="2012-11-24T13:55:42"/>
    <d v="2013-01-23T13:55:00"/>
    <n v="24"/>
    <d v="2012-11-26T08:42:42"/>
    <n v="0"/>
    <n v="8.6999999999999993"/>
    <n v="9"/>
    <x v="4"/>
    <n v="4.1666666666666664E-2"/>
    <n v="0.18133000000000002"/>
    <b v="1"/>
  </r>
  <r>
    <n v="7475"/>
    <n v="6"/>
    <d v="2012-11-24T13:19:40"/>
    <d v="2013-01-23T13:19:00"/>
    <n v="24"/>
    <d v="2012-12-01T10:02:21"/>
    <n v="0"/>
    <n v="10.033333333333333"/>
    <n v="10"/>
    <x v="10"/>
    <n v="4.1666666666666664E-2"/>
    <n v="0.35218749999999999"/>
    <b v="1"/>
  </r>
  <r>
    <n v="7476"/>
    <n v="1"/>
    <d v="2012-11-24T13:29:01"/>
    <d v="2012-11-27T14:28:45"/>
    <n v="12"/>
    <s v=""/>
    <n v="0"/>
    <s v="not cancelled"/>
    <s v="not cancelled"/>
    <x v="3"/>
    <n v="8.3333333333333329E-2"/>
    <n v="0.56619444444444444"/>
    <b v="0"/>
  </r>
  <r>
    <n v="7477"/>
    <n v="5"/>
    <d v="2012-11-24T13:29:17"/>
    <d v="2012-11-28T19:28:59"/>
    <n v="24"/>
    <s v=""/>
    <n v="0"/>
    <s v="not cancelled"/>
    <s v="not cancelled"/>
    <x v="3"/>
    <n v="4.1666666666666664E-2"/>
    <n v="0.2815833333333333"/>
    <b v="0"/>
  </r>
  <r>
    <n v="7478"/>
    <n v="4"/>
    <d v="2012-11-24T13:30:30"/>
    <d v="2012-11-26T15:29:53"/>
    <n v="12"/>
    <s v=""/>
    <n v="0"/>
    <s v="not cancelled"/>
    <s v="not cancelled"/>
    <x v="3"/>
    <n v="8.3333333333333329E-2"/>
    <n v="1.448055119047619"/>
    <b v="0"/>
  </r>
  <r>
    <n v="7479"/>
    <n v="5"/>
    <d v="2012-11-24T15:19:08"/>
    <d v="2013-01-23T15:19:00"/>
    <n v="24"/>
    <d v="2012-11-28T21:17:13"/>
    <n v="0"/>
    <n v="21.283333333333335"/>
    <n v="21"/>
    <x v="12"/>
    <n v="4.1666666666666664E-2"/>
    <n v="0.2815833333333333"/>
    <b v="1"/>
  </r>
  <r>
    <n v="7480"/>
    <n v="2"/>
    <d v="2012-11-24T18:19:17"/>
    <d v="2013-01-23T18:19:00"/>
    <n v="10"/>
    <d v="2012-11-25T15:45:49"/>
    <n v="0"/>
    <n v="15.75"/>
    <n v="16"/>
    <x v="5"/>
    <n v="0.1"/>
    <n v="0.84959999999999969"/>
    <b v="1"/>
  </r>
  <r>
    <n v="7481"/>
    <n v="7"/>
    <d v="2012-11-24T19:33:36"/>
    <d v="2012-11-27T15:33:00"/>
    <n v="24"/>
    <s v=""/>
    <n v="0"/>
    <s v="not cancelled"/>
    <s v="not cancelled"/>
    <x v="3"/>
    <n v="4.1666666666666664E-2"/>
    <n v="1.2958049999999997"/>
    <b v="0"/>
  </r>
  <r>
    <n v="7482"/>
    <n v="7"/>
    <d v="2012-11-24T19:49:32"/>
    <d v="2013-01-23T19:49:00"/>
    <n v="24"/>
    <d v="2012-12-03T12:57:33"/>
    <n v="0"/>
    <n v="12.95"/>
    <n v="13"/>
    <x v="11"/>
    <n v="4.1666666666666664E-2"/>
    <n v="1.2958049999999997"/>
    <b v="1"/>
  </r>
  <r>
    <n v="7483"/>
    <n v="1"/>
    <d v="2012-11-24T19:29:13"/>
    <d v="2013-01-23T19:29:00"/>
    <n v="8"/>
    <d v="2012-11-25T03:13:13"/>
    <n v="0"/>
    <n v="3.2166666666666668"/>
    <n v="3"/>
    <x v="19"/>
    <n v="0.125"/>
    <n v="0.84929166666666667"/>
    <b v="1"/>
  </r>
  <r>
    <n v="7484"/>
    <n v="1"/>
    <d v="2012-11-24T19:30:14"/>
    <d v="2012-11-28T11:29:27"/>
    <n v="12"/>
    <s v=""/>
    <n v="0"/>
    <s v="not cancelled"/>
    <s v="not cancelled"/>
    <x v="3"/>
    <n v="8.3333333333333329E-2"/>
    <n v="0.56619444444444444"/>
    <b v="0"/>
  </r>
  <r>
    <n v="7485"/>
    <n v="7"/>
    <d v="2012-11-25T01:22:36"/>
    <d v="2013-01-24T01:22:00"/>
    <n v="24"/>
    <d v="2012-11-28T22:11:48"/>
    <n v="0"/>
    <n v="22.183333333333334"/>
    <n v="22"/>
    <x v="9"/>
    <n v="4.1666666666666664E-2"/>
    <n v="1.2958049999999997"/>
    <b v="1"/>
  </r>
  <r>
    <n v="7486"/>
    <n v="3"/>
    <d v="2012-11-25T05:06:40"/>
    <d v="2013-01-24T05:06:00"/>
    <n v="24"/>
    <d v="2012-11-26T23:46:11"/>
    <n v="0"/>
    <n v="23.766666666666666"/>
    <n v="24"/>
    <x v="2"/>
    <n v="4.1666666666666664E-2"/>
    <n v="0.18133000000000002"/>
    <b v="1"/>
  </r>
  <r>
    <n v="7487"/>
    <n v="1"/>
    <d v="2012-11-25T06:37:52"/>
    <d v="2012-11-29T21:37:18"/>
    <n v="8"/>
    <s v=""/>
    <n v="0"/>
    <s v="not cancelled"/>
    <s v="not cancelled"/>
    <x v="3"/>
    <n v="0.125"/>
    <n v="0.84929166666666667"/>
    <b v="0"/>
  </r>
  <r>
    <n v="7488"/>
    <n v="1"/>
    <d v="2012-11-25T08:28:37"/>
    <d v="2013-01-24T08:28:00"/>
    <n v="8"/>
    <d v="2012-11-25T17:00:38"/>
    <n v="0"/>
    <n v="17"/>
    <n v="17"/>
    <x v="20"/>
    <n v="0.125"/>
    <n v="0.84929166666666667"/>
    <b v="1"/>
  </r>
  <r>
    <n v="7489"/>
    <n v="2"/>
    <d v="2012-11-25T12:21:42"/>
    <d v="2013-01-24T12:21:00"/>
    <n v="10"/>
    <d v="2012-11-26T12:28:49"/>
    <n v="0"/>
    <n v="12.466666666666667"/>
    <n v="12"/>
    <x v="8"/>
    <n v="0.1"/>
    <n v="0.84959999999999969"/>
    <b v="1"/>
  </r>
  <r>
    <n v="7490"/>
    <n v="2"/>
    <d v="2012-11-25T12:58:08"/>
    <d v="2012-11-27T14:57:30"/>
    <n v="10"/>
    <s v=""/>
    <n v="0"/>
    <s v="not cancelled"/>
    <s v="not cancelled"/>
    <x v="3"/>
    <n v="0.1"/>
    <n v="0.84959999999999969"/>
    <b v="0"/>
  </r>
  <r>
    <n v="7491"/>
    <n v="2"/>
    <d v="2012-11-25T12:29:54"/>
    <d v="2013-01-24T12:29:00"/>
    <n v="10"/>
    <d v="2012-11-26T12:01:42"/>
    <n v="0"/>
    <n v="12.016666666666667"/>
    <n v="12"/>
    <x v="8"/>
    <n v="0.1"/>
    <n v="0.84959999999999969"/>
    <b v="1"/>
  </r>
  <r>
    <n v="7492"/>
    <n v="5"/>
    <d v="2012-11-25T12:08:26"/>
    <d v="2013-01-24T12:08:00"/>
    <n v="24"/>
    <d v="2012-11-29T12:27:42"/>
    <n v="0"/>
    <n v="12.45"/>
    <n v="12"/>
    <x v="8"/>
    <n v="4.1666666666666664E-2"/>
    <n v="0.2815833333333333"/>
    <b v="1"/>
  </r>
  <r>
    <n v="7493"/>
    <n v="1"/>
    <d v="2012-11-25T13:56:32"/>
    <d v="2013-01-24T13:56:00"/>
    <n v="8"/>
    <d v="2012-11-26T10:58:37"/>
    <n v="0"/>
    <n v="10.966666666666667"/>
    <n v="11"/>
    <x v="14"/>
    <n v="0.125"/>
    <n v="0.84929166666666667"/>
    <b v="1"/>
  </r>
  <r>
    <n v="7494"/>
    <n v="4"/>
    <d v="2012-11-25T14:35:46"/>
    <d v="2013-01-24T14:35:00"/>
    <n v="12"/>
    <d v="2012-11-28T17:53:07"/>
    <n v="0"/>
    <n v="17.883333333333333"/>
    <n v="18"/>
    <x v="1"/>
    <n v="8.3333333333333329E-2"/>
    <n v="1.448055119047619"/>
    <b v="1"/>
  </r>
  <r>
    <n v="7495"/>
    <n v="10"/>
    <d v="2012-11-25T17:37:37"/>
    <d v="2013-01-24T17:37:00"/>
    <n v="1"/>
    <d v="2012-12-02T12:10:12"/>
    <n v="4"/>
    <n v="12.166666666666666"/>
    <n v="12"/>
    <x v="8"/>
    <n v="1"/>
    <n v="2.5716000000000001"/>
    <b v="1"/>
  </r>
  <r>
    <n v="7496"/>
    <n v="3"/>
    <d v="2012-11-25T17:28:20"/>
    <d v="2013-01-24T17:28:00"/>
    <n v="24"/>
    <d v="2012-11-28T18:16:53"/>
    <n v="0"/>
    <n v="18.266666666666666"/>
    <n v="18"/>
    <x v="1"/>
    <n v="4.1666666666666664E-2"/>
    <n v="0.18133000000000002"/>
    <b v="1"/>
  </r>
  <r>
    <n v="7497"/>
    <n v="1"/>
    <d v="2012-11-25T18:04:04"/>
    <d v="2013-01-24T18:04:00"/>
    <n v="8"/>
    <d v="2012-11-26T21:58:07"/>
    <n v="0"/>
    <n v="21.966666666666665"/>
    <n v="22"/>
    <x v="9"/>
    <n v="0.125"/>
    <n v="0.84929166666666667"/>
    <b v="1"/>
  </r>
  <r>
    <n v="7498"/>
    <n v="2"/>
    <d v="2012-11-25T19:20:26"/>
    <d v="2013-01-24T19:20:00"/>
    <n v="10"/>
    <d v="2012-11-27T12:40:21"/>
    <n v="0"/>
    <n v="12.666666666666666"/>
    <n v="13"/>
    <x v="11"/>
    <n v="0.1"/>
    <n v="0.84959999999999969"/>
    <b v="1"/>
  </r>
  <r>
    <n v="7499"/>
    <n v="1"/>
    <d v="2012-11-25T20:28:38"/>
    <d v="2013-01-24T20:28:00"/>
    <n v="12"/>
    <d v="2012-11-26T12:15:21"/>
    <n v="0"/>
    <n v="12.25"/>
    <n v="12"/>
    <x v="8"/>
    <n v="8.3333333333333329E-2"/>
    <n v="0.56619444444444444"/>
    <b v="1"/>
  </r>
  <r>
    <n v="7500"/>
    <n v="3"/>
    <d v="2012-11-25T21:14:31"/>
    <d v="2013-01-24T21:14:00"/>
    <n v="24"/>
    <d v="2012-11-27T09:31:32"/>
    <n v="0"/>
    <n v="9.5166666666666675"/>
    <n v="10"/>
    <x v="10"/>
    <n v="4.1666666666666664E-2"/>
    <n v="0.18133000000000002"/>
    <b v="1"/>
  </r>
  <r>
    <n v="7501"/>
    <n v="1"/>
    <d v="2012-11-25T21:08:27"/>
    <d v="2013-01-24T21:08:00"/>
    <n v="8"/>
    <d v="2012-11-26T15:20:31"/>
    <n v="0"/>
    <n v="15.333333333333334"/>
    <n v="15"/>
    <x v="17"/>
    <n v="0.125"/>
    <n v="0.84929166666666667"/>
    <b v="1"/>
  </r>
  <r>
    <n v="7502"/>
    <n v="5"/>
    <d v="2012-11-25T21:19:46"/>
    <d v="2013-01-24T21:19:00"/>
    <n v="24"/>
    <d v="2012-11-28T18:49:58"/>
    <n v="0"/>
    <n v="18.816666666666666"/>
    <n v="19"/>
    <x v="6"/>
    <n v="4.1666666666666664E-2"/>
    <n v="0.2815833333333333"/>
    <b v="1"/>
  </r>
  <r>
    <n v="7503"/>
    <n v="5"/>
    <d v="2012-11-25T22:06:23"/>
    <d v="2013-01-24T22:06:00"/>
    <n v="24"/>
    <d v="2012-11-26T11:01:17"/>
    <n v="0"/>
    <n v="11.016666666666667"/>
    <n v="11"/>
    <x v="14"/>
    <n v="4.1666666666666664E-2"/>
    <n v="0.2815833333333333"/>
    <b v="1"/>
  </r>
  <r>
    <n v="7504"/>
    <n v="1"/>
    <d v="2012-11-26T05:51:42"/>
    <d v="2013-01-25T05:51:00"/>
    <n v="8"/>
    <d v="2012-11-26T23:06:15"/>
    <n v="0"/>
    <n v="23.1"/>
    <n v="23"/>
    <x v="0"/>
    <n v="0.125"/>
    <n v="0.84929166666666667"/>
    <b v="1"/>
  </r>
  <r>
    <n v="7505"/>
    <n v="3"/>
    <d v="2012-11-26T07:07:32"/>
    <d v="2012-11-28T08:07:24"/>
    <n v="24"/>
    <s v=""/>
    <n v="0"/>
    <s v="not cancelled"/>
    <s v="not cancelled"/>
    <x v="3"/>
    <n v="4.1666666666666664E-2"/>
    <n v="0.18133000000000002"/>
    <b v="0"/>
  </r>
  <r>
    <n v="7506"/>
    <n v="9"/>
    <d v="2012-11-26T09:17:53"/>
    <d v="2013-01-25T09:17:00"/>
    <n v="5"/>
    <d v="2012-11-29T15:29:37"/>
    <n v="0"/>
    <n v="15.483333333333333"/>
    <n v="15"/>
    <x v="17"/>
    <n v="0.2"/>
    <n v="5.6740000000000004"/>
    <b v="1"/>
  </r>
  <r>
    <n v="7507"/>
    <n v="4"/>
    <d v="2012-11-26T09:23:31"/>
    <d v="2013-01-25T09:23:00"/>
    <n v="12"/>
    <d v="2012-11-27T10:11:28"/>
    <n v="0"/>
    <n v="10.183333333333334"/>
    <n v="10"/>
    <x v="10"/>
    <n v="8.3333333333333329E-2"/>
    <n v="1.448055119047619"/>
    <b v="1"/>
  </r>
  <r>
    <n v="7508"/>
    <n v="6"/>
    <d v="2012-11-26T10:52:43"/>
    <d v="2012-11-30T17:52:00"/>
    <n v="24"/>
    <s v=""/>
    <n v="0"/>
    <s v="not cancelled"/>
    <s v="not cancelled"/>
    <x v="3"/>
    <n v="4.1666666666666664E-2"/>
    <n v="0.35218749999999999"/>
    <b v="0"/>
  </r>
  <r>
    <n v="7509"/>
    <n v="3"/>
    <d v="2012-11-26T10:36:36"/>
    <d v="2012-11-29T23:36:00"/>
    <n v="24"/>
    <d v="2012-11-28T12:23:38"/>
    <n v="0"/>
    <n v="12.383333333333333"/>
    <n v="12"/>
    <x v="8"/>
    <n v="4.1666666666666664E-2"/>
    <n v="0.18133000000000002"/>
    <b v="1"/>
  </r>
  <r>
    <n v="7510"/>
    <n v="1"/>
    <d v="2012-11-26T10:12:34"/>
    <d v="2013-01-25T10:12:00"/>
    <n v="8"/>
    <d v="2012-11-27T16:24:42"/>
    <n v="0"/>
    <n v="16.399999999999999"/>
    <n v="16"/>
    <x v="5"/>
    <n v="0.125"/>
    <n v="0.84929166666666667"/>
    <b v="1"/>
  </r>
  <r>
    <n v="7511"/>
    <n v="1"/>
    <d v="2012-11-26T10:48:10"/>
    <d v="2013-01-25T10:48:00"/>
    <n v="12"/>
    <d v="2012-11-27T09:22:59"/>
    <n v="0"/>
    <n v="9.3666666666666671"/>
    <n v="9"/>
    <x v="4"/>
    <n v="8.3333333333333329E-2"/>
    <n v="0.56619444444444444"/>
    <b v="1"/>
  </r>
  <r>
    <n v="7512"/>
    <n v="1"/>
    <d v="2012-11-26T10:46:43"/>
    <d v="2012-11-28T23:46:00"/>
    <n v="8"/>
    <d v="2012-11-26T16:39:30"/>
    <n v="0"/>
    <n v="16.649999999999999"/>
    <n v="17"/>
    <x v="20"/>
    <n v="0.125"/>
    <n v="0.84929166666666667"/>
    <b v="1"/>
  </r>
  <r>
    <n v="7513"/>
    <n v="4"/>
    <d v="2012-11-26T10:48:29"/>
    <d v="2012-11-29T21:47:33"/>
    <n v="12"/>
    <s v=""/>
    <n v="0"/>
    <s v="not cancelled"/>
    <s v="not cancelled"/>
    <x v="3"/>
    <n v="8.3333333333333329E-2"/>
    <n v="1.448055119047619"/>
    <b v="0"/>
  </r>
  <r>
    <n v="7514"/>
    <n v="3"/>
    <d v="2012-11-26T10:43:45"/>
    <d v="2013-01-25T10:43:00"/>
    <n v="24"/>
    <d v="2012-11-28T10:11:24"/>
    <n v="0"/>
    <n v="10.183333333333334"/>
    <n v="10"/>
    <x v="10"/>
    <n v="4.1666666666666664E-2"/>
    <n v="0.18133000000000002"/>
    <b v="1"/>
  </r>
  <r>
    <n v="7515"/>
    <n v="3"/>
    <d v="2012-11-26T11:53:01"/>
    <d v="2013-01-25T11:53:00"/>
    <n v="24"/>
    <d v="2012-11-29T17:51:52"/>
    <n v="0"/>
    <n v="17.850000000000001"/>
    <n v="18"/>
    <x v="1"/>
    <n v="4.1666666666666664E-2"/>
    <n v="0.18133000000000002"/>
    <b v="1"/>
  </r>
  <r>
    <n v="7516"/>
    <n v="7"/>
    <d v="2012-11-26T12:17:06"/>
    <d v="2013-01-25T12:17:00"/>
    <n v="24"/>
    <d v="2012-12-23T18:16:43"/>
    <n v="1"/>
    <n v="18.266666666666666"/>
    <n v="18"/>
    <x v="1"/>
    <n v="4.1666666666666664E-2"/>
    <n v="1.2958049999999997"/>
    <b v="1"/>
  </r>
  <r>
    <n v="7517"/>
    <n v="5"/>
    <d v="2012-11-26T12:50:29"/>
    <d v="2013-01-25T12:50:00"/>
    <n v="24"/>
    <d v="2012-11-30T09:54:19"/>
    <n v="0"/>
    <n v="9.9"/>
    <n v="10"/>
    <x v="10"/>
    <n v="4.1666666666666664E-2"/>
    <n v="0.2815833333333333"/>
    <b v="1"/>
  </r>
  <r>
    <n v="7518"/>
    <n v="2"/>
    <d v="2012-11-26T13:35:03"/>
    <d v="2013-01-25T13:35:00"/>
    <n v="10"/>
    <d v="2012-11-27T10:30:00"/>
    <n v="0"/>
    <n v="10.5"/>
    <n v="11"/>
    <x v="14"/>
    <n v="0.1"/>
    <n v="0.84959999999999969"/>
    <b v="1"/>
  </r>
  <r>
    <n v="7519"/>
    <n v="2"/>
    <d v="2012-11-26T13:27:48"/>
    <d v="2013-01-25T13:27:00"/>
    <n v="10"/>
    <d v="2012-11-27T10:40:35"/>
    <n v="0"/>
    <n v="10.666666666666666"/>
    <n v="11"/>
    <x v="14"/>
    <n v="0.1"/>
    <n v="0.84959999999999969"/>
    <b v="1"/>
  </r>
  <r>
    <n v="7520"/>
    <n v="1"/>
    <d v="2012-11-26T14:09:55"/>
    <d v="2012-11-29T03:09:26"/>
    <n v="8"/>
    <s v=""/>
    <n v="0"/>
    <s v="not cancelled"/>
    <s v="not cancelled"/>
    <x v="3"/>
    <n v="0.125"/>
    <n v="0.84929166666666667"/>
    <b v="0"/>
  </r>
  <r>
    <n v="7521"/>
    <n v="1"/>
    <d v="2012-11-26T15:10:40"/>
    <d v="2013-01-25T15:10:00"/>
    <n v="8"/>
    <d v="2012-11-28T00:05:29"/>
    <n v="0"/>
    <n v="8.3333333333333329E-2"/>
    <n v="0"/>
    <x v="2"/>
    <n v="0.125"/>
    <n v="0.84929166666666667"/>
    <b v="1"/>
  </r>
  <r>
    <n v="7522"/>
    <n v="1"/>
    <d v="2012-11-26T16:41:17"/>
    <d v="2013-01-25T16:41:00"/>
    <n v="8"/>
    <d v="2012-11-27T09:57:02"/>
    <n v="0"/>
    <n v="9.9499999999999993"/>
    <n v="10"/>
    <x v="10"/>
    <n v="0.125"/>
    <n v="0.84929166666666667"/>
    <b v="1"/>
  </r>
  <r>
    <n v="7523"/>
    <n v="1"/>
    <d v="2012-11-26T16:09:48"/>
    <d v="2013-01-25T16:09:00"/>
    <n v="8"/>
    <d v="2012-11-27T08:56:12"/>
    <n v="0"/>
    <n v="8.9333333333333336"/>
    <n v="9"/>
    <x v="4"/>
    <n v="0.125"/>
    <n v="0.84929166666666667"/>
    <b v="1"/>
  </r>
  <r>
    <n v="7524"/>
    <n v="5"/>
    <d v="2012-11-26T17:35:25"/>
    <d v="2012-11-30T23:34:25"/>
    <n v="24"/>
    <s v=""/>
    <n v="0"/>
    <s v="not cancelled"/>
    <s v="not cancelled"/>
    <x v="3"/>
    <n v="4.1666666666666664E-2"/>
    <n v="0.2815833333333333"/>
    <b v="0"/>
  </r>
  <r>
    <n v="7525"/>
    <n v="6"/>
    <d v="2012-11-26T18:37:42"/>
    <d v="2013-01-25T18:37:00"/>
    <n v="24"/>
    <d v="2012-11-30T07:08:55"/>
    <n v="0"/>
    <n v="7.1333333333333337"/>
    <n v="7"/>
    <x v="18"/>
    <n v="4.1666666666666664E-2"/>
    <n v="0.35218749999999999"/>
    <b v="1"/>
  </r>
  <r>
    <n v="7526"/>
    <n v="1"/>
    <d v="2012-11-26T22:29:45"/>
    <d v="2013-01-25T22:29:00"/>
    <n v="8"/>
    <d v="2012-11-27T06:26:39"/>
    <n v="0"/>
    <n v="6.4333333333333336"/>
    <n v="6"/>
    <x v="21"/>
    <n v="0.125"/>
    <n v="0.84929166666666667"/>
    <b v="1"/>
  </r>
  <r>
    <n v="7527"/>
    <n v="6"/>
    <d v="2012-11-26T23:12:50"/>
    <d v="2013-01-25T23:12:00"/>
    <n v="24"/>
    <d v="2012-11-30T18:30:25"/>
    <n v="0"/>
    <n v="18.5"/>
    <n v="19"/>
    <x v="6"/>
    <n v="4.1666666666666664E-2"/>
    <n v="0.35218749999999999"/>
    <b v="1"/>
  </r>
  <r>
    <n v="7528"/>
    <n v="1"/>
    <d v="2012-11-26T23:17:48"/>
    <d v="2013-01-25T23:17:00"/>
    <n v="8"/>
    <d v="2012-11-27T20:01:53"/>
    <n v="0"/>
    <n v="20.016666666666666"/>
    <n v="20"/>
    <x v="15"/>
    <n v="0.125"/>
    <n v="0.84929166666666667"/>
    <b v="1"/>
  </r>
  <r>
    <n v="7529"/>
    <n v="1"/>
    <d v="2012-11-26T23:28:35"/>
    <d v="2013-01-25T23:28:00"/>
    <n v="8"/>
    <d v="2012-11-27T13:38:31"/>
    <n v="0"/>
    <n v="13.633333333333333"/>
    <n v="14"/>
    <x v="7"/>
    <n v="0.125"/>
    <n v="0.84929166666666667"/>
    <b v="1"/>
  </r>
  <r>
    <n v="7530"/>
    <n v="3"/>
    <d v="2012-11-27T03:53:37"/>
    <d v="2013-01-26T03:53:00"/>
    <n v="24"/>
    <d v="2012-11-27T17:25:37"/>
    <n v="0"/>
    <n v="17.416666666666668"/>
    <n v="17"/>
    <x v="20"/>
    <n v="4.1666666666666664E-2"/>
    <n v="0.18133000000000002"/>
    <b v="1"/>
  </r>
  <r>
    <n v="7531"/>
    <n v="1"/>
    <d v="2012-11-27T06:29:38"/>
    <d v="2012-11-30T04:28:43"/>
    <n v="12"/>
    <s v=""/>
    <n v="0"/>
    <s v="not cancelled"/>
    <s v="not cancelled"/>
    <x v="3"/>
    <n v="8.3333333333333329E-2"/>
    <n v="0.56619444444444444"/>
    <b v="0"/>
  </r>
  <r>
    <n v="7532"/>
    <n v="1"/>
    <d v="2012-11-27T06:53:38"/>
    <d v="2012-11-30T12:53:00"/>
    <n v="12"/>
    <d v="2012-11-28T11:01:14"/>
    <n v="0"/>
    <n v="11.016666666666667"/>
    <n v="11"/>
    <x v="14"/>
    <n v="8.3333333333333329E-2"/>
    <n v="0.56619444444444444"/>
    <b v="1"/>
  </r>
  <r>
    <n v="7533"/>
    <n v="2"/>
    <d v="2012-11-27T07:56:12"/>
    <d v="2013-01-26T07:56:00"/>
    <n v="10"/>
    <d v="2012-11-28T09:17:02"/>
    <n v="0"/>
    <n v="9.2833333333333332"/>
    <n v="9"/>
    <x v="4"/>
    <n v="0.1"/>
    <n v="0.84959999999999969"/>
    <b v="1"/>
  </r>
  <r>
    <n v="7534"/>
    <n v="11"/>
    <d v="2012-11-27T08:07:16"/>
    <d v="2012-11-29T12:06:42"/>
    <n v="1"/>
    <s v=""/>
    <n v="3"/>
    <s v="not cancelled"/>
    <s v="not cancelled"/>
    <x v="3"/>
    <n v="1"/>
    <n v="1"/>
    <b v="0"/>
  </r>
  <r>
    <n v="7535"/>
    <n v="3"/>
    <d v="2012-11-27T08:41:18"/>
    <d v="2013-01-26T08:41:00"/>
    <n v="24"/>
    <d v="2012-11-29T09:08:28"/>
    <n v="0"/>
    <n v="9.1333333333333329"/>
    <n v="9"/>
    <x v="4"/>
    <n v="4.1666666666666664E-2"/>
    <n v="0.18133000000000002"/>
    <b v="1"/>
  </r>
  <r>
    <n v="7536"/>
    <n v="6"/>
    <d v="2012-11-27T09:08:38"/>
    <d v="2012-11-30T20:07:42"/>
    <n v="24"/>
    <s v=""/>
    <n v="0"/>
    <s v="not cancelled"/>
    <s v="not cancelled"/>
    <x v="3"/>
    <n v="4.1666666666666664E-2"/>
    <n v="0.35218749999999999"/>
    <b v="0"/>
  </r>
  <r>
    <n v="7537"/>
    <n v="9"/>
    <d v="2012-11-27T09:08:02"/>
    <d v="2013-01-26T09:08:00"/>
    <n v="5"/>
    <d v="2012-11-30T20:39:57"/>
    <n v="0"/>
    <n v="20.65"/>
    <n v="21"/>
    <x v="12"/>
    <n v="0.2"/>
    <n v="5.6740000000000004"/>
    <b v="1"/>
  </r>
  <r>
    <n v="7538"/>
    <n v="3"/>
    <d v="2012-11-27T11:41:30"/>
    <d v="2013-01-26T11:41:00"/>
    <n v="24"/>
    <d v="2012-11-29T11:11:22"/>
    <n v="0"/>
    <n v="11.183333333333334"/>
    <n v="11"/>
    <x v="14"/>
    <n v="4.1666666666666664E-2"/>
    <n v="0.18133000000000002"/>
    <b v="1"/>
  </r>
  <r>
    <n v="7539"/>
    <n v="3"/>
    <d v="2012-11-27T11:46:52"/>
    <d v="2013-01-26T11:46:00"/>
    <n v="24"/>
    <d v="2012-11-29T10:38:10"/>
    <n v="0"/>
    <n v="10.633333333333333"/>
    <n v="11"/>
    <x v="14"/>
    <n v="4.1666666666666664E-2"/>
    <n v="0.18133000000000002"/>
    <b v="1"/>
  </r>
  <r>
    <n v="7540"/>
    <n v="5"/>
    <d v="2012-11-27T11:12:19"/>
    <d v="2013-01-26T11:12:00"/>
    <n v="24"/>
    <d v="2012-12-01T11:20:50"/>
    <n v="0"/>
    <n v="11.333333333333334"/>
    <n v="11"/>
    <x v="14"/>
    <n v="4.1666666666666664E-2"/>
    <n v="0.2815833333333333"/>
    <b v="1"/>
  </r>
  <r>
    <n v="7541"/>
    <n v="2"/>
    <d v="2012-11-27T12:47:31"/>
    <d v="2013-01-26T12:47:00"/>
    <n v="10"/>
    <d v="2012-11-28T07:57:01"/>
    <n v="0"/>
    <n v="7.95"/>
    <n v="8"/>
    <x v="13"/>
    <n v="0.1"/>
    <n v="0.84959999999999969"/>
    <b v="1"/>
  </r>
  <r>
    <n v="7542"/>
    <n v="1"/>
    <d v="2012-11-27T12:13:37"/>
    <d v="2013-01-26T12:13:00"/>
    <n v="8"/>
    <d v="2012-11-28T09:16:21"/>
    <n v="0"/>
    <n v="9.2666666666666675"/>
    <n v="9"/>
    <x v="4"/>
    <n v="0.125"/>
    <n v="0.84929166666666667"/>
    <b v="1"/>
  </r>
  <r>
    <n v="7543"/>
    <n v="6"/>
    <d v="2012-11-27T13:08:17"/>
    <d v="2013-01-26T13:08:00"/>
    <n v="24"/>
    <d v="2012-12-04T10:52:11"/>
    <n v="0"/>
    <n v="10.866666666666667"/>
    <n v="11"/>
    <x v="14"/>
    <n v="4.1666666666666664E-2"/>
    <n v="0.35218749999999999"/>
    <b v="1"/>
  </r>
  <r>
    <n v="7544"/>
    <n v="6"/>
    <d v="2012-11-27T13:39:16"/>
    <d v="2013-01-26T13:39:00"/>
    <n v="24"/>
    <d v="2012-12-04T10:39:38"/>
    <n v="0"/>
    <n v="10.65"/>
    <n v="11"/>
    <x v="14"/>
    <n v="4.1666666666666664E-2"/>
    <n v="0.35218749999999999"/>
    <b v="1"/>
  </r>
  <r>
    <n v="7545"/>
    <n v="2"/>
    <d v="2012-11-27T13:37:33"/>
    <d v="2013-01-26T13:37:00"/>
    <n v="10"/>
    <d v="2012-11-28T09:02:17"/>
    <n v="0"/>
    <n v="9.0333333333333332"/>
    <n v="9"/>
    <x v="4"/>
    <n v="0.1"/>
    <n v="0.84959999999999969"/>
    <b v="1"/>
  </r>
  <r>
    <n v="7546"/>
    <n v="10"/>
    <d v="2012-11-27T13:29:44"/>
    <d v="2013-01-26T13:29:00"/>
    <n v="1"/>
    <d v="2012-12-04T15:05:53"/>
    <n v="3"/>
    <n v="15.083333333333334"/>
    <n v="15"/>
    <x v="17"/>
    <n v="1"/>
    <n v="2.5716000000000001"/>
    <b v="1"/>
  </r>
  <r>
    <n v="7547"/>
    <n v="1"/>
    <d v="2012-11-27T13:50:59"/>
    <d v="2013-01-26T13:50:00"/>
    <n v="12"/>
    <d v="2012-11-28T10:11:07"/>
    <n v="0"/>
    <n v="10.183333333333334"/>
    <n v="10"/>
    <x v="10"/>
    <n v="8.3333333333333329E-2"/>
    <n v="0.56619444444444444"/>
    <b v="1"/>
  </r>
  <r>
    <n v="7548"/>
    <n v="6"/>
    <d v="2012-11-27T13:40:39"/>
    <d v="2013-01-26T13:40:00"/>
    <n v="24"/>
    <d v="2012-12-04T09:26:44"/>
    <n v="1"/>
    <n v="9.4333333333333336"/>
    <n v="9"/>
    <x v="4"/>
    <n v="4.1666666666666664E-2"/>
    <n v="0.35218749999999999"/>
    <b v="1"/>
  </r>
  <r>
    <n v="7549"/>
    <n v="1"/>
    <d v="2012-11-27T15:18:55"/>
    <d v="2013-01-26T15:18:00"/>
    <n v="8"/>
    <d v="2012-11-28T09:25:10"/>
    <n v="0"/>
    <n v="9.4166666666666661"/>
    <n v="9"/>
    <x v="4"/>
    <n v="0.125"/>
    <n v="0.84929166666666667"/>
    <b v="1"/>
  </r>
  <r>
    <n v="7550"/>
    <n v="1"/>
    <d v="2012-11-27T15:40:04"/>
    <d v="2013-01-26T15:40:00"/>
    <n v="12"/>
    <d v="2012-11-28T12:56:46"/>
    <n v="0"/>
    <n v="12.933333333333334"/>
    <n v="13"/>
    <x v="11"/>
    <n v="8.3333333333333329E-2"/>
    <n v="0.56619444444444444"/>
    <b v="1"/>
  </r>
  <r>
    <n v="7551"/>
    <n v="1"/>
    <d v="2012-11-27T15:30:14"/>
    <d v="2013-01-26T15:30:00"/>
    <n v="12"/>
    <d v="2012-11-28T11:49:03"/>
    <n v="0"/>
    <n v="11.816666666666666"/>
    <n v="12"/>
    <x v="8"/>
    <n v="8.3333333333333329E-2"/>
    <n v="0.56619444444444444"/>
    <b v="1"/>
  </r>
  <r>
    <n v="7552"/>
    <n v="1"/>
    <d v="2012-11-27T16:16:39"/>
    <d v="2013-01-26T16:16:00"/>
    <n v="12"/>
    <d v="2012-11-28T15:20:19"/>
    <n v="0"/>
    <n v="15.333333333333334"/>
    <n v="15"/>
    <x v="17"/>
    <n v="8.3333333333333329E-2"/>
    <n v="0.56619444444444444"/>
    <b v="1"/>
  </r>
  <r>
    <n v="7553"/>
    <n v="2"/>
    <d v="2012-11-27T18:05:50"/>
    <d v="2013-01-26T18:05:00"/>
    <n v="10"/>
    <d v="2012-11-28T12:52:01"/>
    <n v="0"/>
    <n v="12.866666666666667"/>
    <n v="13"/>
    <x v="11"/>
    <n v="0.1"/>
    <n v="0.84959999999999969"/>
    <b v="1"/>
  </r>
  <r>
    <n v="7554"/>
    <n v="6"/>
    <d v="2012-11-27T21:55:15"/>
    <d v="2013-01-26T21:55:00"/>
    <n v="24"/>
    <d v="2012-12-01T21:21:13"/>
    <n v="0"/>
    <n v="21.35"/>
    <n v="21"/>
    <x v="12"/>
    <n v="4.1666666666666664E-2"/>
    <n v="0.35218749999999999"/>
    <b v="1"/>
  </r>
  <r>
    <n v="7555"/>
    <n v="7"/>
    <d v="2012-11-28T01:42:40"/>
    <d v="2013-01-27T01:42:00"/>
    <n v="24"/>
    <d v="2012-12-07T18:49:43"/>
    <n v="0"/>
    <n v="18.816666666666666"/>
    <n v="19"/>
    <x v="6"/>
    <n v="4.1666666666666664E-2"/>
    <n v="1.2958049999999997"/>
    <b v="1"/>
  </r>
  <r>
    <n v="7556"/>
    <n v="6"/>
    <d v="2012-11-28T04:46:34"/>
    <d v="2012-11-30T17:45:35"/>
    <n v="24"/>
    <s v=""/>
    <n v="0"/>
    <s v="not cancelled"/>
    <s v="not cancelled"/>
    <x v="3"/>
    <n v="4.1666666666666664E-2"/>
    <n v="0.35218749999999999"/>
    <b v="0"/>
  </r>
  <r>
    <n v="7557"/>
    <n v="3"/>
    <d v="2012-11-28T05:25:25"/>
    <d v="2012-11-30T21:24:57"/>
    <n v="24"/>
    <s v=""/>
    <n v="0"/>
    <s v="not cancelled"/>
    <s v="not cancelled"/>
    <x v="3"/>
    <n v="4.1666666666666664E-2"/>
    <n v="0.18133000000000002"/>
    <b v="0"/>
  </r>
  <r>
    <n v="7558"/>
    <n v="5"/>
    <d v="2012-11-28T05:56:10"/>
    <d v="2013-01-27T05:56:00"/>
    <n v="24"/>
    <d v="2012-12-03T09:58:46"/>
    <n v="0"/>
    <n v="9.9666666666666668"/>
    <n v="10"/>
    <x v="10"/>
    <n v="4.1666666666666664E-2"/>
    <n v="0.2815833333333333"/>
    <b v="1"/>
  </r>
  <r>
    <n v="7559"/>
    <n v="8"/>
    <d v="2012-11-28T08:54:34"/>
    <d v="2012-11-30T12:54:00"/>
    <n v="3"/>
    <s v=""/>
    <n v="0"/>
    <s v="not cancelled"/>
    <s v="not cancelled"/>
    <x v="3"/>
    <n v="0.33333333333333331"/>
    <n v="0.29998222222222221"/>
    <b v="0"/>
  </r>
  <r>
    <n v="7560"/>
    <n v="3"/>
    <d v="2012-11-28T08:56:24"/>
    <d v="2012-12-01T01:55:28"/>
    <n v="24"/>
    <s v=""/>
    <n v="0"/>
    <s v="not cancelled"/>
    <s v="not cancelled"/>
    <x v="3"/>
    <n v="4.1666666666666664E-2"/>
    <n v="0.18133000000000002"/>
    <b v="0"/>
  </r>
  <r>
    <n v="7561"/>
    <n v="6"/>
    <d v="2012-11-28T10:02:09"/>
    <d v="2013-01-27T10:02:00"/>
    <n v="24"/>
    <d v="2012-12-05T12:57:28"/>
    <n v="0"/>
    <n v="12.95"/>
    <n v="13"/>
    <x v="11"/>
    <n v="4.1666666666666664E-2"/>
    <n v="0.35218749999999999"/>
    <b v="1"/>
  </r>
  <r>
    <n v="7562"/>
    <n v="1"/>
    <d v="2012-11-28T11:22:06"/>
    <d v="2013-01-27T11:22:00"/>
    <n v="8"/>
    <d v="2012-11-29T08:57:50"/>
    <n v="0"/>
    <n v="8.9499999999999993"/>
    <n v="9"/>
    <x v="4"/>
    <n v="0.125"/>
    <n v="0.84929166666666667"/>
    <b v="1"/>
  </r>
  <r>
    <n v="7563"/>
    <n v="2"/>
    <d v="2012-11-28T11:04:27"/>
    <d v="2013-01-27T11:04:00"/>
    <n v="10"/>
    <d v="2012-11-29T04:32:51"/>
    <n v="0"/>
    <n v="4.5333333333333332"/>
    <n v="5"/>
    <x v="22"/>
    <n v="0.1"/>
    <n v="0.84959999999999969"/>
    <b v="1"/>
  </r>
  <r>
    <n v="7564"/>
    <n v="1"/>
    <d v="2012-11-28T11:22:11"/>
    <d v="2013-01-27T11:22:00"/>
    <n v="8"/>
    <d v="2012-11-29T04:08:42"/>
    <n v="0"/>
    <n v="4.1333333333333337"/>
    <n v="4"/>
    <x v="24"/>
    <n v="0.125"/>
    <n v="0.84929166666666667"/>
    <b v="1"/>
  </r>
  <r>
    <n v="7565"/>
    <n v="1"/>
    <d v="2012-11-28T11:13:56"/>
    <d v="2013-01-27T11:13:00"/>
    <n v="8"/>
    <d v="2012-11-29T07:35:58"/>
    <n v="0"/>
    <n v="7.583333333333333"/>
    <n v="8"/>
    <x v="13"/>
    <n v="0.125"/>
    <n v="0.84929166666666667"/>
    <b v="1"/>
  </r>
  <r>
    <n v="7566"/>
    <n v="1"/>
    <d v="2012-11-28T13:00:09"/>
    <d v="2013-01-27T13:00:00"/>
    <n v="8"/>
    <d v="2012-11-30T00:06:17"/>
    <n v="0"/>
    <n v="0.1"/>
    <n v="0"/>
    <x v="2"/>
    <n v="0.125"/>
    <n v="0.84929166666666667"/>
    <b v="1"/>
  </r>
  <r>
    <n v="7567"/>
    <n v="4"/>
    <d v="2012-11-28T13:03:23"/>
    <d v="2013-01-27T13:03:00"/>
    <n v="12"/>
    <d v="2012-12-01T08:21:57"/>
    <n v="0"/>
    <n v="8.35"/>
    <n v="8"/>
    <x v="13"/>
    <n v="8.3333333333333329E-2"/>
    <n v="1.448055119047619"/>
    <b v="1"/>
  </r>
  <r>
    <n v="7568"/>
    <n v="4"/>
    <d v="2012-11-28T13:28:03"/>
    <d v="2013-01-27T13:28:00"/>
    <n v="12"/>
    <d v="2012-11-30T15:58:19"/>
    <n v="0"/>
    <n v="15.966666666666667"/>
    <n v="16"/>
    <x v="5"/>
    <n v="8.3333333333333329E-2"/>
    <n v="1.448055119047619"/>
    <b v="1"/>
  </r>
  <r>
    <n v="7569"/>
    <n v="1"/>
    <d v="2012-11-28T15:10:32"/>
    <d v="2013-01-27T15:10:00"/>
    <n v="12"/>
    <d v="2012-11-29T14:10:37"/>
    <n v="0"/>
    <n v="14.166666666666666"/>
    <n v="14"/>
    <x v="7"/>
    <n v="8.3333333333333329E-2"/>
    <n v="0.56619444444444444"/>
    <b v="1"/>
  </r>
  <r>
    <n v="7570"/>
    <n v="1"/>
    <d v="2012-11-28T17:43:46"/>
    <d v="2013-01-27T17:43:00"/>
    <n v="8"/>
    <d v="2012-11-28T21:59:00"/>
    <n v="0"/>
    <n v="21.983333333333334"/>
    <n v="22"/>
    <x v="9"/>
    <n v="0.125"/>
    <n v="0.84929166666666667"/>
    <b v="1"/>
  </r>
  <r>
    <n v="7571"/>
    <n v="3"/>
    <d v="2012-11-28T17:29:35"/>
    <d v="2013-01-27T17:29:00"/>
    <n v="24"/>
    <d v="2012-12-01T17:55:48"/>
    <n v="0"/>
    <n v="17.916666666666668"/>
    <n v="18"/>
    <x v="1"/>
    <n v="4.1666666666666664E-2"/>
    <n v="0.18133000000000002"/>
    <b v="1"/>
  </r>
  <r>
    <n v="7572"/>
    <n v="1"/>
    <d v="2012-11-28T17:54:27"/>
    <d v="2013-01-27T17:54:00"/>
    <n v="12"/>
    <d v="2012-11-29T21:55:19"/>
    <n v="0"/>
    <n v="21.916666666666668"/>
    <n v="22"/>
    <x v="9"/>
    <n v="8.3333333333333329E-2"/>
    <n v="0.56619444444444444"/>
    <b v="1"/>
  </r>
  <r>
    <n v="7573"/>
    <n v="1"/>
    <d v="2012-11-28T18:51:59"/>
    <d v="2013-01-27T18:51:00"/>
    <n v="8"/>
    <d v="2012-11-29T02:22:59"/>
    <n v="0"/>
    <n v="2.3666666666666667"/>
    <n v="2"/>
    <x v="16"/>
    <n v="0.125"/>
    <n v="0.84929166666666667"/>
    <b v="1"/>
  </r>
  <r>
    <n v="7574"/>
    <n v="6"/>
    <d v="2012-11-28T20:45:03"/>
    <d v="2013-01-27T20:45:00"/>
    <n v="24"/>
    <d v="2012-12-05T11:43:31"/>
    <n v="0"/>
    <n v="11.716666666666667"/>
    <n v="12"/>
    <x v="8"/>
    <n v="4.1666666666666664E-2"/>
    <n v="0.35218749999999999"/>
    <b v="1"/>
  </r>
  <r>
    <n v="7575"/>
    <n v="6"/>
    <d v="2012-11-28T21:52:42"/>
    <d v="2013-01-27T21:52:00"/>
    <n v="24"/>
    <d v="2012-12-02T09:46:04"/>
    <n v="0"/>
    <n v="9.7666666666666675"/>
    <n v="10"/>
    <x v="10"/>
    <n v="4.1666666666666664E-2"/>
    <n v="0.35218749999999999"/>
    <b v="1"/>
  </r>
  <r>
    <n v="7576"/>
    <n v="11"/>
    <d v="2012-11-28T22:09:29"/>
    <d v="2013-01-27T22:09:00"/>
    <n v="1"/>
    <d v="2012-12-05T11:37:34"/>
    <n v="0"/>
    <n v="11.616666666666667"/>
    <n v="12"/>
    <x v="8"/>
    <n v="1"/>
    <n v="1"/>
    <b v="1"/>
  </r>
  <r>
    <n v="7577"/>
    <n v="1"/>
    <d v="2012-11-29T00:57:43"/>
    <d v="2013-01-28T00:57:00"/>
    <n v="12"/>
    <d v="2012-11-29T14:01:00"/>
    <n v="0"/>
    <n v="14.016666666666667"/>
    <n v="14"/>
    <x v="7"/>
    <n v="8.3333333333333329E-2"/>
    <n v="0.56619444444444444"/>
    <b v="1"/>
  </r>
  <r>
    <n v="7578"/>
    <n v="7"/>
    <d v="2012-11-29T01:14:46"/>
    <d v="2012-12-01T17:14:27"/>
    <n v="24"/>
    <s v=""/>
    <n v="0"/>
    <s v="not cancelled"/>
    <s v="not cancelled"/>
    <x v="3"/>
    <n v="4.1666666666666664E-2"/>
    <n v="1.2958049999999997"/>
    <b v="0"/>
  </r>
  <r>
    <n v="7579"/>
    <n v="1"/>
    <d v="2012-11-29T03:45:03"/>
    <d v="2013-01-28T03:45:00"/>
    <n v="8"/>
    <d v="2012-11-29T17:07:24"/>
    <n v="0"/>
    <n v="17.116666666666667"/>
    <n v="17"/>
    <x v="20"/>
    <n v="0.125"/>
    <n v="0.84929166666666667"/>
    <b v="1"/>
  </r>
  <r>
    <n v="7580"/>
    <n v="6"/>
    <d v="2012-11-29T03:14:57"/>
    <d v="2013-01-28T03:14:00"/>
    <n v="24"/>
    <d v="2012-12-18T02:53:09"/>
    <n v="0"/>
    <n v="2.8833333333333333"/>
    <n v="3"/>
    <x v="19"/>
    <n v="4.1666666666666664E-2"/>
    <n v="0.35218749999999999"/>
    <b v="1"/>
  </r>
  <r>
    <n v="7581"/>
    <n v="10"/>
    <d v="2012-11-29T06:49:49"/>
    <d v="2013-01-28T06:49:00"/>
    <n v="1"/>
    <d v="2012-12-06T09:21:21"/>
    <n v="2"/>
    <n v="9.35"/>
    <n v="9"/>
    <x v="4"/>
    <n v="1"/>
    <n v="2.5716000000000001"/>
    <b v="1"/>
  </r>
  <r>
    <n v="7582"/>
    <n v="3"/>
    <d v="2012-11-29T08:35:12"/>
    <d v="2013-01-28T08:35:00"/>
    <n v="24"/>
    <d v="2012-12-01T16:12:03"/>
    <n v="0"/>
    <n v="16.2"/>
    <n v="16"/>
    <x v="5"/>
    <n v="4.1666666666666664E-2"/>
    <n v="0.18133000000000002"/>
    <b v="1"/>
  </r>
  <r>
    <n v="7583"/>
    <n v="3"/>
    <d v="2012-11-29T08:25:32"/>
    <d v="2013-01-28T08:25:00"/>
    <n v="24"/>
    <d v="2012-12-01T08:53:08"/>
    <n v="0"/>
    <n v="8.8833333333333329"/>
    <n v="9"/>
    <x v="4"/>
    <n v="4.1666666666666664E-2"/>
    <n v="0.18133000000000002"/>
    <b v="1"/>
  </r>
  <r>
    <n v="7584"/>
    <n v="5"/>
    <d v="2012-11-29T09:24:46"/>
    <d v="2013-01-28T09:24:00"/>
    <n v="24"/>
    <d v="2012-11-30T02:28:11"/>
    <n v="0"/>
    <n v="2.4666666666666668"/>
    <n v="2"/>
    <x v="16"/>
    <n v="4.1666666666666664E-2"/>
    <n v="0.2815833333333333"/>
    <b v="1"/>
  </r>
  <r>
    <n v="7585"/>
    <n v="7"/>
    <d v="2012-11-29T09:13:46"/>
    <d v="2013-01-28T09:13:00"/>
    <n v="24"/>
    <d v="2012-12-02T15:45:40"/>
    <n v="0"/>
    <n v="15.75"/>
    <n v="16"/>
    <x v="5"/>
    <n v="4.1666666666666664E-2"/>
    <n v="1.2958049999999997"/>
    <b v="1"/>
  </r>
  <r>
    <n v="7586"/>
    <n v="9"/>
    <d v="2012-11-29T09:07:36"/>
    <d v="2012-12-01T12:06:37"/>
    <n v="5"/>
    <s v=""/>
    <n v="1"/>
    <s v="not cancelled"/>
    <s v="not cancelled"/>
    <x v="3"/>
    <n v="0.2"/>
    <n v="5.6740000000000004"/>
    <b v="0"/>
  </r>
  <r>
    <n v="7587"/>
    <n v="1"/>
    <d v="2012-11-29T09:52:52"/>
    <d v="2013-01-28T09:52:00"/>
    <n v="8"/>
    <d v="2012-11-30T02:31:20"/>
    <n v="0"/>
    <n v="2.5166666666666666"/>
    <n v="3"/>
    <x v="19"/>
    <n v="0.125"/>
    <n v="0.84929166666666667"/>
    <b v="1"/>
  </r>
  <r>
    <n v="7588"/>
    <n v="9"/>
    <d v="2012-11-29T09:39:47"/>
    <d v="2012-12-02T01:39:45"/>
    <n v="5"/>
    <s v=""/>
    <n v="0"/>
    <s v="not cancelled"/>
    <s v="not cancelled"/>
    <x v="3"/>
    <n v="0.2"/>
    <n v="5.6740000000000004"/>
    <b v="0"/>
  </r>
  <r>
    <n v="7589"/>
    <n v="4"/>
    <d v="2012-11-29T10:05:28"/>
    <d v="2013-01-28T10:05:00"/>
    <n v="12"/>
    <d v="2012-12-02T13:36:05"/>
    <n v="0"/>
    <n v="13.6"/>
    <n v="14"/>
    <x v="7"/>
    <n v="8.3333333333333329E-2"/>
    <n v="1.448055119047619"/>
    <b v="1"/>
  </r>
  <r>
    <n v="7590"/>
    <n v="7"/>
    <d v="2012-11-29T10:04:02"/>
    <d v="2013-01-28T10:04:00"/>
    <n v="24"/>
    <d v="2012-12-19T16:44:17"/>
    <n v="0"/>
    <n v="16.733333333333334"/>
    <n v="17"/>
    <x v="20"/>
    <n v="4.1666666666666664E-2"/>
    <n v="1.2958049999999997"/>
    <b v="1"/>
  </r>
  <r>
    <n v="7591"/>
    <n v="3"/>
    <d v="2012-11-29T10:09:13"/>
    <d v="2013-01-28T10:09:00"/>
    <n v="24"/>
    <d v="2012-12-02T15:31:07"/>
    <n v="0"/>
    <n v="15.516666666666667"/>
    <n v="16"/>
    <x v="5"/>
    <n v="4.1666666666666664E-2"/>
    <n v="0.18133000000000002"/>
    <b v="1"/>
  </r>
  <r>
    <n v="7592"/>
    <n v="5"/>
    <d v="2012-11-29T15:50:41"/>
    <d v="2013-01-28T15:50:00"/>
    <n v="24"/>
    <d v="2012-12-04T09:03:23"/>
    <n v="0"/>
    <n v="9.0500000000000007"/>
    <n v="9"/>
    <x v="4"/>
    <n v="4.1666666666666664E-2"/>
    <n v="0.2815833333333333"/>
    <b v="1"/>
  </r>
  <r>
    <n v="7593"/>
    <n v="1"/>
    <d v="2012-11-29T15:51:06"/>
    <d v="2013-01-28T15:51:00"/>
    <n v="12"/>
    <d v="2012-12-01T01:11:14"/>
    <n v="0"/>
    <n v="1.1833333333333333"/>
    <n v="1"/>
    <x v="23"/>
    <n v="8.3333333333333329E-2"/>
    <n v="0.56619444444444444"/>
    <b v="1"/>
  </r>
  <r>
    <n v="7594"/>
    <n v="2"/>
    <d v="2012-11-29T16:14:54"/>
    <d v="2013-01-28T16:14:00"/>
    <n v="10"/>
    <d v="2012-12-01T08:20:46"/>
    <n v="0"/>
    <n v="8.3333333333333339"/>
    <n v="8"/>
    <x v="13"/>
    <n v="0.1"/>
    <n v="0.84959999999999969"/>
    <b v="1"/>
  </r>
  <r>
    <n v="7595"/>
    <n v="6"/>
    <d v="2012-11-29T16:49:10"/>
    <d v="2013-01-28T16:49:00"/>
    <n v="24"/>
    <d v="2012-12-10T10:21:27"/>
    <n v="0"/>
    <n v="10.35"/>
    <n v="10"/>
    <x v="10"/>
    <n v="4.1666666666666664E-2"/>
    <n v="0.35218749999999999"/>
    <b v="1"/>
  </r>
  <r>
    <n v="7596"/>
    <n v="4"/>
    <d v="2012-11-29T16:44:58"/>
    <d v="2013-01-28T16:44:00"/>
    <n v="12"/>
    <d v="2012-12-02T13:52:02"/>
    <n v="0"/>
    <n v="13.866666666666667"/>
    <n v="14"/>
    <x v="7"/>
    <n v="8.3333333333333329E-2"/>
    <n v="1.448055119047619"/>
    <b v="1"/>
  </r>
  <r>
    <n v="7597"/>
    <n v="3"/>
    <d v="2012-11-29T17:19:06"/>
    <d v="2013-01-28T17:19:00"/>
    <n v="24"/>
    <d v="2012-12-02T06:55:09"/>
    <n v="0"/>
    <n v="6.916666666666667"/>
    <n v="7"/>
    <x v="18"/>
    <n v="4.1666666666666664E-2"/>
    <n v="0.18133000000000002"/>
    <b v="1"/>
  </r>
  <r>
    <n v="7598"/>
    <n v="1"/>
    <d v="2012-11-29T17:44:00"/>
    <d v="2013-01-28T17:44:00"/>
    <n v="12"/>
    <d v="2012-11-30T10:49:18"/>
    <n v="0"/>
    <n v="10.816666666666666"/>
    <n v="11"/>
    <x v="14"/>
    <n v="8.3333333333333329E-2"/>
    <n v="0.56619444444444444"/>
    <b v="1"/>
  </r>
  <r>
    <n v="7599"/>
    <n v="1"/>
    <d v="2012-11-29T17:25:40"/>
    <d v="2012-12-02T13:24:47"/>
    <n v="8"/>
    <s v=""/>
    <n v="0"/>
    <s v="not cancelled"/>
    <s v="not cancelled"/>
    <x v="3"/>
    <n v="0.125"/>
    <n v="0.84929166666666667"/>
    <b v="0"/>
  </r>
  <r>
    <n v="7600"/>
    <n v="5"/>
    <d v="2012-11-29T17:30:01"/>
    <d v="2012-12-02T21:30:00"/>
    <n v="24"/>
    <d v="2012-12-02T11:40:35"/>
    <n v="0"/>
    <n v="11.666666666666666"/>
    <n v="12"/>
    <x v="8"/>
    <n v="4.1666666666666664E-2"/>
    <n v="0.2815833333333333"/>
    <b v="1"/>
  </r>
  <r>
    <n v="7601"/>
    <n v="1"/>
    <d v="2012-11-29T18:08:23"/>
    <d v="2013-01-28T18:08:00"/>
    <n v="8"/>
    <d v="2012-11-30T13:08:08"/>
    <n v="0"/>
    <n v="13.133333333333333"/>
    <n v="13"/>
    <x v="11"/>
    <n v="0.125"/>
    <n v="0.84929166666666667"/>
    <b v="1"/>
  </r>
  <r>
    <n v="7602"/>
    <n v="1"/>
    <d v="2012-11-29T20:18:27"/>
    <d v="2013-01-28T20:18:00"/>
    <n v="12"/>
    <d v="2012-12-01T20:20:55"/>
    <n v="0"/>
    <n v="20.333333333333332"/>
    <n v="20"/>
    <x v="15"/>
    <n v="8.3333333333333329E-2"/>
    <n v="0.56619444444444444"/>
    <b v="1"/>
  </r>
  <r>
    <n v="7603"/>
    <n v="1"/>
    <d v="2012-11-29T21:25:34"/>
    <d v="2013-01-28T21:25:00"/>
    <n v="8"/>
    <d v="2012-11-30T18:51:47"/>
    <n v="0"/>
    <n v="18.850000000000001"/>
    <n v="19"/>
    <x v="6"/>
    <n v="0.125"/>
    <n v="0.84929166666666667"/>
    <b v="1"/>
  </r>
  <r>
    <n v="7604"/>
    <n v="7"/>
    <d v="2012-11-30T01:31:52"/>
    <d v="2013-01-29T01:31:00"/>
    <n v="24"/>
    <d v="2012-12-09T06:16:19"/>
    <n v="0"/>
    <n v="6.2666666666666666"/>
    <n v="6"/>
    <x v="21"/>
    <n v="4.1666666666666664E-2"/>
    <n v="1.2958049999999997"/>
    <b v="1"/>
  </r>
  <r>
    <n v="7605"/>
    <n v="1"/>
    <d v="2012-11-30T08:21:14"/>
    <d v="2012-12-05T05:21:11"/>
    <n v="8"/>
    <s v=""/>
    <n v="0"/>
    <s v="not cancelled"/>
    <s v="not cancelled"/>
    <x v="3"/>
    <n v="0.125"/>
    <n v="0.84929166666666667"/>
    <b v="0"/>
  </r>
  <r>
    <n v="7606"/>
    <n v="5"/>
    <d v="2012-11-30T09:38:05"/>
    <d v="2013-01-29T09:38:00"/>
    <n v="24"/>
    <d v="2012-11-30T21:48:58"/>
    <n v="0"/>
    <n v="21.8"/>
    <n v="22"/>
    <x v="9"/>
    <n v="4.1666666666666664E-2"/>
    <n v="0.2815833333333333"/>
    <b v="1"/>
  </r>
  <r>
    <n v="7607"/>
    <n v="6"/>
    <d v="2012-11-30T09:32:09"/>
    <d v="2013-01-29T09:32:00"/>
    <n v="24"/>
    <d v="2012-12-03T16:43:51"/>
    <n v="0"/>
    <n v="16.716666666666665"/>
    <n v="17"/>
    <x v="20"/>
    <n v="4.1666666666666664E-2"/>
    <n v="0.35218749999999999"/>
    <b v="1"/>
  </r>
  <r>
    <n v="7608"/>
    <n v="1"/>
    <d v="2012-11-30T10:39:15"/>
    <d v="2012-12-04T17:39:00"/>
    <n v="8"/>
    <d v="2012-12-01T11:17:03"/>
    <n v="0"/>
    <n v="11.283333333333333"/>
    <n v="11"/>
    <x v="14"/>
    <n v="0.125"/>
    <n v="0.84929166666666667"/>
    <b v="1"/>
  </r>
  <r>
    <n v="7609"/>
    <n v="3"/>
    <d v="2012-11-30T10:58:56"/>
    <d v="2012-12-04T11:58:09"/>
    <n v="24"/>
    <s v=""/>
    <n v="0"/>
    <s v="not cancelled"/>
    <s v="not cancelled"/>
    <x v="3"/>
    <n v="4.1666666666666664E-2"/>
    <n v="0.18133000000000002"/>
    <b v="0"/>
  </r>
  <r>
    <n v="7610"/>
    <n v="5"/>
    <d v="2012-11-30T10:56:13"/>
    <d v="2013-01-29T10:56:00"/>
    <n v="24"/>
    <d v="2012-12-04T14:19:30"/>
    <n v="0"/>
    <n v="14.316666666666666"/>
    <n v="14"/>
    <x v="7"/>
    <n v="4.1666666666666664E-2"/>
    <n v="0.2815833333333333"/>
    <b v="1"/>
  </r>
  <r>
    <n v="7611"/>
    <n v="1"/>
    <d v="2012-11-30T10:23:33"/>
    <d v="2012-12-02T20:22:35"/>
    <n v="8"/>
    <s v=""/>
    <n v="0"/>
    <s v="not cancelled"/>
    <s v="not cancelled"/>
    <x v="3"/>
    <n v="0.125"/>
    <n v="0.84929166666666667"/>
    <b v="0"/>
  </r>
  <r>
    <n v="7612"/>
    <n v="1"/>
    <d v="2012-11-30T10:31:38"/>
    <d v="2013-01-29T10:31:00"/>
    <n v="8"/>
    <d v="2012-12-01T16:56:56"/>
    <n v="0"/>
    <n v="16.933333333333334"/>
    <n v="17"/>
    <x v="20"/>
    <n v="0.125"/>
    <n v="0.84929166666666667"/>
    <b v="1"/>
  </r>
  <r>
    <n v="7613"/>
    <n v="2"/>
    <d v="2012-11-30T10:45:26"/>
    <d v="2013-01-29T10:45:00"/>
    <n v="10"/>
    <d v="2012-12-01T10:27:25"/>
    <n v="0"/>
    <n v="10.45"/>
    <n v="10"/>
    <x v="10"/>
    <n v="0.1"/>
    <n v="0.84959999999999969"/>
    <b v="1"/>
  </r>
  <r>
    <n v="7614"/>
    <n v="1"/>
    <d v="2012-11-30T14:04:06"/>
    <d v="2013-01-29T14:04:00"/>
    <n v="8"/>
    <d v="2012-12-01T10:38:11"/>
    <n v="0"/>
    <n v="10.633333333333333"/>
    <n v="11"/>
    <x v="14"/>
    <n v="0.125"/>
    <n v="0.84929166666666667"/>
    <b v="1"/>
  </r>
  <r>
    <n v="7615"/>
    <n v="6"/>
    <d v="2012-11-30T15:50:43"/>
    <d v="2013-01-29T15:50:00"/>
    <n v="24"/>
    <d v="2012-12-11T12:11:21"/>
    <n v="0"/>
    <n v="12.183333333333334"/>
    <n v="12"/>
    <x v="8"/>
    <n v="4.1666666666666664E-2"/>
    <n v="0.35218749999999999"/>
    <b v="1"/>
  </r>
  <r>
    <n v="7616"/>
    <n v="5"/>
    <d v="2012-11-30T17:23:21"/>
    <d v="2013-01-29T17:23:00"/>
    <n v="24"/>
    <d v="2012-12-03T17:21:22"/>
    <n v="0"/>
    <n v="17.350000000000001"/>
    <n v="17"/>
    <x v="20"/>
    <n v="4.1666666666666664E-2"/>
    <n v="0.2815833333333333"/>
    <b v="1"/>
  </r>
  <r>
    <n v="7617"/>
    <n v="2"/>
    <d v="2012-11-30T17:19:25"/>
    <d v="2013-01-29T17:19:00"/>
    <n v="10"/>
    <d v="2012-12-01T12:04:40"/>
    <n v="0"/>
    <n v="12.066666666666666"/>
    <n v="12"/>
    <x v="8"/>
    <n v="0.1"/>
    <n v="0.84959999999999969"/>
    <b v="1"/>
  </r>
  <r>
    <n v="7618"/>
    <n v="1"/>
    <d v="2012-11-30T17:54:46"/>
    <d v="2013-01-29T17:54:00"/>
    <n v="8"/>
    <d v="2012-12-01T10:05:43"/>
    <n v="0"/>
    <n v="10.083333333333334"/>
    <n v="10"/>
    <x v="10"/>
    <n v="0.125"/>
    <n v="0.84929166666666667"/>
    <b v="1"/>
  </r>
  <r>
    <n v="7619"/>
    <n v="1"/>
    <d v="2012-11-30T17:24:07"/>
    <d v="2012-12-02T18:23:58"/>
    <n v="8"/>
    <s v=""/>
    <n v="0"/>
    <s v="not cancelled"/>
    <s v="not cancelled"/>
    <x v="3"/>
    <n v="0.125"/>
    <n v="0.84929166666666667"/>
    <b v="0"/>
  </r>
  <r>
    <n v="7620"/>
    <n v="3"/>
    <d v="2012-11-30T17:44:06"/>
    <d v="2013-01-29T17:44:00"/>
    <n v="24"/>
    <d v="2012-12-03T09:04:42"/>
    <n v="0"/>
    <n v="9.0666666666666664"/>
    <n v="9"/>
    <x v="4"/>
    <n v="4.1666666666666664E-2"/>
    <n v="0.18133000000000002"/>
    <b v="1"/>
  </r>
  <r>
    <n v="7621"/>
    <n v="3"/>
    <d v="2012-11-30T17:56:46"/>
    <d v="2013-01-29T17:56:00"/>
    <n v="24"/>
    <d v="2012-12-03T09:00:24"/>
    <n v="0"/>
    <n v="9"/>
    <n v="9"/>
    <x v="4"/>
    <n v="4.1666666666666664E-2"/>
    <n v="0.18133000000000002"/>
    <b v="1"/>
  </r>
  <r>
    <n v="7622"/>
    <n v="8"/>
    <d v="2012-11-30T18:16:28"/>
    <d v="2013-01-29T18:16:00"/>
    <n v="3"/>
    <d v="2012-12-05T17:50:43"/>
    <n v="0"/>
    <n v="17.833333333333332"/>
    <n v="18"/>
    <x v="1"/>
    <n v="0.33333333333333331"/>
    <n v="0.29998222222222221"/>
    <b v="1"/>
  </r>
  <r>
    <n v="7623"/>
    <n v="1"/>
    <d v="2012-11-30T19:03:45"/>
    <d v="2013-01-29T19:03:00"/>
    <n v="8"/>
    <d v="2012-12-02T00:25:59"/>
    <n v="0"/>
    <n v="0.41666666666666669"/>
    <n v="0"/>
    <x v="2"/>
    <n v="0.125"/>
    <n v="0.84929166666666667"/>
    <b v="1"/>
  </r>
  <r>
    <n v="7624"/>
    <n v="1"/>
    <d v="2012-11-30T19:48:30"/>
    <d v="2013-01-29T19:48:00"/>
    <n v="12"/>
    <d v="2012-12-01T09:53:24"/>
    <n v="0"/>
    <n v="9.8833333333333329"/>
    <n v="10"/>
    <x v="10"/>
    <n v="8.3333333333333329E-2"/>
    <n v="0.56619444444444444"/>
    <b v="1"/>
  </r>
  <r>
    <n v="7625"/>
    <n v="2"/>
    <d v="2012-11-30T19:45:33"/>
    <d v="2013-01-29T19:45:00"/>
    <n v="10"/>
    <d v="2012-12-03T10:02:28"/>
    <n v="0"/>
    <n v="10.033333333333333"/>
    <n v="10"/>
    <x v="10"/>
    <n v="0.1"/>
    <n v="0.84959999999999969"/>
    <b v="1"/>
  </r>
  <r>
    <n v="7626"/>
    <n v="1"/>
    <d v="2012-11-30T20:03:33"/>
    <d v="2013-01-29T20:03:00"/>
    <n v="12"/>
    <d v="2012-12-02T08:05:30"/>
    <n v="0"/>
    <n v="8.0833333333333339"/>
    <n v="8"/>
    <x v="13"/>
    <n v="8.3333333333333329E-2"/>
    <n v="0.56619444444444444"/>
    <b v="1"/>
  </r>
  <r>
    <n v="7627"/>
    <n v="2"/>
    <d v="2012-11-30T21:32:06"/>
    <d v="2013-01-29T21:32:00"/>
    <n v="10"/>
    <d v="2012-12-01T14:20:42"/>
    <n v="0"/>
    <n v="14.333333333333334"/>
    <n v="14"/>
    <x v="7"/>
    <n v="0.1"/>
    <n v="0.84959999999999969"/>
    <b v="1"/>
  </r>
  <r>
    <n v="7628"/>
    <n v="3"/>
    <d v="2012-11-30T21:12:03"/>
    <d v="2013-01-29T21:12:00"/>
    <n v="24"/>
    <d v="2012-12-02T14:17:04"/>
    <n v="0"/>
    <n v="14.283333333333333"/>
    <n v="14"/>
    <x v="7"/>
    <n v="4.1666666666666664E-2"/>
    <n v="0.18133000000000002"/>
    <b v="1"/>
  </r>
  <r>
    <n v="7629"/>
    <n v="6"/>
    <d v="2012-11-30T23:07:43"/>
    <d v="2013-01-29T23:07:00"/>
    <n v="24"/>
    <d v="2012-12-12T22:18:45"/>
    <n v="0"/>
    <n v="22.3"/>
    <n v="22"/>
    <x v="9"/>
    <n v="4.1666666666666664E-2"/>
    <n v="0.35218749999999999"/>
    <b v="1"/>
  </r>
  <r>
    <n v="7630"/>
    <n v="1"/>
    <d v="2012-12-01T05:36:43"/>
    <d v="2013-01-30T05:36:00"/>
    <n v="8"/>
    <d v="2012-12-02T10:03:02"/>
    <n v="0"/>
    <n v="10.050000000000001"/>
    <n v="10"/>
    <x v="10"/>
    <n v="0.125"/>
    <n v="0.84929166666666667"/>
    <b v="1"/>
  </r>
  <r>
    <n v="7631"/>
    <n v="10"/>
    <d v="2012-12-01T08:12:58"/>
    <d v="2013-01-30T08:12:00"/>
    <n v="1"/>
    <d v="2012-12-08T11:54:04"/>
    <n v="4"/>
    <n v="11.9"/>
    <n v="12"/>
    <x v="8"/>
    <n v="1"/>
    <n v="2.5716000000000001"/>
    <b v="1"/>
  </r>
  <r>
    <n v="7632"/>
    <n v="6"/>
    <d v="2012-12-01T08:17:42"/>
    <d v="2013-01-30T08:17:00"/>
    <n v="24"/>
    <d v="2012-12-05T10:08:11"/>
    <n v="0"/>
    <n v="10.133333333333333"/>
    <n v="10"/>
    <x v="10"/>
    <n v="4.1666666666666664E-2"/>
    <n v="0.35218749999999999"/>
    <b v="1"/>
  </r>
  <r>
    <n v="7633"/>
    <n v="5"/>
    <d v="2012-12-01T09:33:54"/>
    <d v="2012-12-05T21:33:00"/>
    <n v="24"/>
    <d v="2012-12-03T11:10:34"/>
    <n v="0"/>
    <n v="11.166666666666666"/>
    <n v="11"/>
    <x v="14"/>
    <n v="4.1666666666666664E-2"/>
    <n v="0.2815833333333333"/>
    <b v="1"/>
  </r>
  <r>
    <n v="7634"/>
    <n v="8"/>
    <d v="2012-12-01T09:56:18"/>
    <d v="2013-01-30T09:56:00"/>
    <n v="3"/>
    <d v="2012-12-05T13:15:05"/>
    <n v="0"/>
    <n v="13.25"/>
    <n v="13"/>
    <x v="11"/>
    <n v="0.33333333333333331"/>
    <n v="0.29998222222222221"/>
    <b v="1"/>
  </r>
  <r>
    <n v="7635"/>
    <n v="5"/>
    <d v="2012-12-01T09:05:01"/>
    <d v="2012-12-04T02:04:44"/>
    <n v="24"/>
    <s v=""/>
    <n v="0"/>
    <s v="not cancelled"/>
    <s v="not cancelled"/>
    <x v="3"/>
    <n v="4.1666666666666664E-2"/>
    <n v="0.2815833333333333"/>
    <b v="0"/>
  </r>
  <r>
    <n v="7636"/>
    <n v="1"/>
    <d v="2012-12-01T09:40:29"/>
    <d v="2013-01-30T09:40:00"/>
    <n v="8"/>
    <d v="2012-12-02T02:25:01"/>
    <n v="0"/>
    <n v="2.4166666666666665"/>
    <n v="2"/>
    <x v="16"/>
    <n v="0.125"/>
    <n v="0.84929166666666667"/>
    <b v="1"/>
  </r>
  <r>
    <n v="7637"/>
    <n v="9"/>
    <d v="2012-12-01T09:15:37"/>
    <d v="2013-01-30T09:15:00"/>
    <n v="5"/>
    <d v="2012-12-04T13:47:41"/>
    <n v="0"/>
    <n v="13.783333333333333"/>
    <n v="14"/>
    <x v="7"/>
    <n v="0.2"/>
    <n v="5.6740000000000004"/>
    <b v="1"/>
  </r>
  <r>
    <n v="7638"/>
    <n v="4"/>
    <d v="2012-12-01T10:40:01"/>
    <d v="2013-01-30T10:40:00"/>
    <n v="12"/>
    <d v="2012-12-04T10:22:13"/>
    <n v="0"/>
    <n v="10.366666666666667"/>
    <n v="10"/>
    <x v="10"/>
    <n v="8.3333333333333329E-2"/>
    <n v="1.448055119047619"/>
    <b v="1"/>
  </r>
  <r>
    <n v="7639"/>
    <n v="3"/>
    <d v="2012-12-01T10:37:11"/>
    <d v="2013-01-30T10:37:00"/>
    <n v="24"/>
    <d v="2012-12-03T12:18:31"/>
    <n v="0"/>
    <n v="12.3"/>
    <n v="12"/>
    <x v="8"/>
    <n v="4.1666666666666664E-2"/>
    <n v="0.18133000000000002"/>
    <b v="1"/>
  </r>
  <r>
    <n v="7640"/>
    <n v="3"/>
    <d v="2012-12-01T10:29:54"/>
    <d v="2013-01-30T10:29:00"/>
    <n v="24"/>
    <d v="2012-12-04T12:26:52"/>
    <n v="0"/>
    <n v="12.433333333333334"/>
    <n v="12"/>
    <x v="8"/>
    <n v="4.1666666666666664E-2"/>
    <n v="0.18133000000000002"/>
    <b v="1"/>
  </r>
  <r>
    <n v="7641"/>
    <n v="8"/>
    <d v="2012-12-01T11:12:22"/>
    <d v="2013-01-30T11:12:00"/>
    <n v="3"/>
    <d v="2012-12-08T09:46:18"/>
    <n v="1"/>
    <n v="9.7666666666666675"/>
    <n v="10"/>
    <x v="10"/>
    <n v="0.33333333333333331"/>
    <n v="0.29998222222222221"/>
    <b v="1"/>
  </r>
  <r>
    <n v="7642"/>
    <n v="6"/>
    <d v="2012-12-01T13:48:23"/>
    <d v="2013-01-30T13:48:00"/>
    <n v="24"/>
    <d v="2012-12-08T07:46:43"/>
    <n v="0"/>
    <n v="7.7666666666666666"/>
    <n v="8"/>
    <x v="13"/>
    <n v="4.1666666666666664E-2"/>
    <n v="0.35218749999999999"/>
    <b v="1"/>
  </r>
  <r>
    <n v="7643"/>
    <n v="4"/>
    <d v="2012-12-01T13:41:32"/>
    <d v="2012-12-06T04:40:58"/>
    <n v="12"/>
    <s v=""/>
    <n v="0"/>
    <s v="not cancelled"/>
    <s v="not cancelled"/>
    <x v="3"/>
    <n v="8.3333333333333329E-2"/>
    <n v="1.448055119047619"/>
    <b v="0"/>
  </r>
  <r>
    <n v="7644"/>
    <n v="2"/>
    <d v="2012-12-01T14:27:07"/>
    <d v="2013-01-30T14:27:00"/>
    <n v="10"/>
    <d v="2012-12-03T15:32:36"/>
    <n v="0"/>
    <n v="15.533333333333333"/>
    <n v="16"/>
    <x v="5"/>
    <n v="0.1"/>
    <n v="0.84959999999999969"/>
    <b v="1"/>
  </r>
  <r>
    <n v="7645"/>
    <n v="1"/>
    <d v="2012-12-01T15:46:35"/>
    <d v="2013-01-30T15:46:00"/>
    <n v="12"/>
    <d v="2012-12-02T04:33:18"/>
    <n v="0"/>
    <n v="4.55"/>
    <n v="5"/>
    <x v="22"/>
    <n v="8.3333333333333329E-2"/>
    <n v="0.56619444444444444"/>
    <b v="1"/>
  </r>
  <r>
    <n v="7646"/>
    <n v="4"/>
    <d v="2012-12-01T15:58:51"/>
    <d v="2013-01-30T15:58:00"/>
    <n v="12"/>
    <d v="2012-12-05T04:04:22"/>
    <n v="0"/>
    <n v="4.0666666666666664"/>
    <n v="4"/>
    <x v="24"/>
    <n v="8.3333333333333329E-2"/>
    <n v="1.448055119047619"/>
    <b v="1"/>
  </r>
  <r>
    <n v="7647"/>
    <n v="7"/>
    <d v="2012-12-01T15:05:29"/>
    <d v="2012-12-03T16:05:20"/>
    <n v="24"/>
    <s v=""/>
    <n v="0"/>
    <s v="not cancelled"/>
    <s v="not cancelled"/>
    <x v="3"/>
    <n v="4.1666666666666664E-2"/>
    <n v="1.2958049999999997"/>
    <b v="0"/>
  </r>
  <r>
    <n v="7648"/>
    <n v="4"/>
    <d v="2012-12-01T15:09:10"/>
    <d v="2013-01-30T15:09:00"/>
    <n v="12"/>
    <d v="2012-12-05T14:15:20"/>
    <n v="0"/>
    <n v="14.25"/>
    <n v="14"/>
    <x v="7"/>
    <n v="8.3333333333333329E-2"/>
    <n v="1.448055119047619"/>
    <b v="1"/>
  </r>
  <r>
    <n v="7649"/>
    <n v="4"/>
    <d v="2012-12-01T16:23:52"/>
    <d v="2012-12-04T22:23:26"/>
    <n v="12"/>
    <s v=""/>
    <n v="0"/>
    <s v="not cancelled"/>
    <s v="not cancelled"/>
    <x v="3"/>
    <n v="8.3333333333333329E-2"/>
    <n v="1.448055119047619"/>
    <b v="0"/>
  </r>
  <r>
    <n v="7650"/>
    <n v="10"/>
    <d v="2012-12-01T17:38:50"/>
    <d v="2013-01-30T17:38:00"/>
    <n v="1"/>
    <d v="2012-12-08T17:30:42"/>
    <n v="2"/>
    <n v="17.5"/>
    <n v="18"/>
    <x v="1"/>
    <n v="1"/>
    <n v="2.5716000000000001"/>
    <b v="1"/>
  </r>
  <r>
    <n v="7651"/>
    <n v="1"/>
    <d v="2012-12-01T17:41:00"/>
    <d v="2013-01-30T17:41:00"/>
    <n v="8"/>
    <d v="2012-12-02T10:51:15"/>
    <n v="0"/>
    <n v="10.85"/>
    <n v="11"/>
    <x v="14"/>
    <n v="0.125"/>
    <n v="0.84929166666666667"/>
    <b v="1"/>
  </r>
  <r>
    <n v="7652"/>
    <n v="3"/>
    <d v="2012-12-01T18:20:31"/>
    <d v="2013-01-30T18:20:00"/>
    <n v="24"/>
    <d v="2012-12-03T13:17:47"/>
    <n v="0"/>
    <n v="13.283333333333333"/>
    <n v="13"/>
    <x v="11"/>
    <n v="4.1666666666666664E-2"/>
    <n v="0.18133000000000002"/>
    <b v="1"/>
  </r>
  <r>
    <n v="7653"/>
    <n v="8"/>
    <d v="2012-12-01T18:45:18"/>
    <d v="2013-01-30T18:45:00"/>
    <n v="3"/>
    <d v="2012-12-08T11:28:57"/>
    <n v="1"/>
    <n v="11.466666666666667"/>
    <n v="11"/>
    <x v="14"/>
    <n v="0.33333333333333331"/>
    <n v="0.29998222222222221"/>
    <b v="1"/>
  </r>
  <r>
    <n v="7654"/>
    <n v="6"/>
    <d v="2012-12-01T18:43:17"/>
    <d v="2013-01-30T18:43:00"/>
    <n v="24"/>
    <d v="2012-12-05T15:31:50"/>
    <n v="0"/>
    <n v="15.516666666666667"/>
    <n v="16"/>
    <x v="5"/>
    <n v="4.1666666666666664E-2"/>
    <n v="0.35218749999999999"/>
    <b v="1"/>
  </r>
  <r>
    <n v="7655"/>
    <n v="2"/>
    <d v="2012-12-01T19:19:07"/>
    <d v="2013-01-30T19:19:00"/>
    <n v="10"/>
    <d v="2012-12-03T09:23:52"/>
    <n v="0"/>
    <n v="9.3833333333333329"/>
    <n v="9"/>
    <x v="4"/>
    <n v="0.1"/>
    <n v="0.84959999999999969"/>
    <b v="1"/>
  </r>
  <r>
    <n v="7656"/>
    <n v="6"/>
    <d v="2012-12-01T20:04:14"/>
    <d v="2013-01-30T20:04:00"/>
    <n v="24"/>
    <d v="2012-12-07T20:10:11"/>
    <n v="0"/>
    <n v="20.166666666666668"/>
    <n v="20"/>
    <x v="15"/>
    <n v="4.1666666666666664E-2"/>
    <n v="0.35218749999999999"/>
    <b v="1"/>
  </r>
  <r>
    <n v="7657"/>
    <n v="1"/>
    <d v="2012-12-01T20:13:59"/>
    <d v="2013-01-30T20:13:00"/>
    <n v="8"/>
    <d v="2012-12-02T23:12:54"/>
    <n v="0"/>
    <n v="23.2"/>
    <n v="23"/>
    <x v="0"/>
    <n v="0.125"/>
    <n v="0.84929166666666667"/>
    <b v="1"/>
  </r>
  <r>
    <n v="7658"/>
    <n v="1"/>
    <d v="2012-12-02T00:48:20"/>
    <d v="2013-01-31T00:48:00"/>
    <n v="8"/>
    <d v="2012-12-03T09:22:54"/>
    <n v="0"/>
    <n v="9.3666666666666671"/>
    <n v="9"/>
    <x v="4"/>
    <n v="0.125"/>
    <n v="0.84929166666666667"/>
    <b v="1"/>
  </r>
  <r>
    <n v="7659"/>
    <n v="1"/>
    <d v="2012-12-02T00:24:43"/>
    <d v="2013-01-31T00:24:00"/>
    <n v="12"/>
    <d v="2012-12-02T14:11:36"/>
    <n v="0"/>
    <n v="14.183333333333334"/>
    <n v="14"/>
    <x v="7"/>
    <n v="8.3333333333333329E-2"/>
    <n v="0.56619444444444444"/>
    <b v="1"/>
  </r>
  <r>
    <n v="7660"/>
    <n v="7"/>
    <d v="2012-12-02T01:24:37"/>
    <d v="2012-12-05T01:23:51"/>
    <n v="24"/>
    <s v=""/>
    <n v="0"/>
    <s v="not cancelled"/>
    <s v="not cancelled"/>
    <x v="3"/>
    <n v="4.1666666666666664E-2"/>
    <n v="1.2958049999999997"/>
    <b v="0"/>
  </r>
  <r>
    <n v="7661"/>
    <n v="3"/>
    <d v="2012-12-02T03:55:29"/>
    <d v="2013-01-31T03:55:00"/>
    <n v="24"/>
    <d v="2012-12-03T17:12:46"/>
    <n v="0"/>
    <n v="17.2"/>
    <n v="17"/>
    <x v="20"/>
    <n v="4.1666666666666664E-2"/>
    <n v="0.18133000000000002"/>
    <b v="1"/>
  </r>
  <r>
    <n v="7662"/>
    <n v="5"/>
    <d v="2012-12-02T05:38:15"/>
    <d v="2013-01-31T05:38:00"/>
    <n v="24"/>
    <d v="2012-12-11T23:49:31"/>
    <n v="0"/>
    <n v="23.816666666666666"/>
    <n v="24"/>
    <x v="2"/>
    <n v="4.1666666666666664E-2"/>
    <n v="0.2815833333333333"/>
    <b v="1"/>
  </r>
  <r>
    <n v="7663"/>
    <n v="5"/>
    <d v="2012-12-02T07:31:09"/>
    <d v="2012-12-05T14:30:13"/>
    <n v="24"/>
    <s v=""/>
    <n v="0"/>
    <s v="not cancelled"/>
    <s v="not cancelled"/>
    <x v="3"/>
    <n v="4.1666666666666664E-2"/>
    <n v="0.2815833333333333"/>
    <b v="0"/>
  </r>
  <r>
    <n v="7664"/>
    <n v="1"/>
    <d v="2012-12-02T08:05:11"/>
    <d v="2013-01-31T08:05:00"/>
    <n v="8"/>
    <d v="2012-12-03T11:51:48"/>
    <n v="0"/>
    <n v="11.85"/>
    <n v="12"/>
    <x v="8"/>
    <n v="0.125"/>
    <n v="0.84929166666666667"/>
    <b v="1"/>
  </r>
  <r>
    <n v="7665"/>
    <n v="3"/>
    <d v="2012-12-02T08:36:47"/>
    <d v="2013-01-31T08:36:00"/>
    <n v="24"/>
    <d v="2012-12-04T10:14:46"/>
    <n v="0"/>
    <n v="10.233333333333333"/>
    <n v="10"/>
    <x v="10"/>
    <n v="4.1666666666666664E-2"/>
    <n v="0.18133000000000002"/>
    <b v="1"/>
  </r>
  <r>
    <n v="7666"/>
    <n v="3"/>
    <d v="2012-12-02T08:48:58"/>
    <d v="2013-01-31T08:48:00"/>
    <n v="24"/>
    <d v="2012-12-04T08:34:47"/>
    <n v="0"/>
    <n v="8.5666666666666664"/>
    <n v="9"/>
    <x v="4"/>
    <n v="4.1666666666666664E-2"/>
    <n v="0.18133000000000002"/>
    <b v="1"/>
  </r>
  <r>
    <n v="7667"/>
    <n v="4"/>
    <d v="2012-12-02T08:16:24"/>
    <d v="2013-01-31T08:16:00"/>
    <n v="12"/>
    <d v="2012-12-04T10:14:36"/>
    <n v="0"/>
    <n v="10.233333333333333"/>
    <n v="10"/>
    <x v="10"/>
    <n v="8.3333333333333329E-2"/>
    <n v="1.448055119047619"/>
    <b v="1"/>
  </r>
  <r>
    <n v="7668"/>
    <n v="3"/>
    <d v="2012-12-02T08:34:15"/>
    <d v="2012-12-06T22:34:00"/>
    <n v="24"/>
    <d v="2012-12-04T09:21:30"/>
    <n v="0"/>
    <n v="9.35"/>
    <n v="9"/>
    <x v="4"/>
    <n v="4.1666666666666664E-2"/>
    <n v="0.18133000000000002"/>
    <b v="1"/>
  </r>
  <r>
    <n v="7669"/>
    <n v="3"/>
    <d v="2012-12-02T08:57:45"/>
    <d v="2013-01-31T08:57:00"/>
    <n v="24"/>
    <d v="2012-12-04T15:00:06"/>
    <n v="0"/>
    <n v="15"/>
    <n v="15"/>
    <x v="17"/>
    <n v="4.1666666666666664E-2"/>
    <n v="0.18133000000000002"/>
    <b v="1"/>
  </r>
  <r>
    <n v="7670"/>
    <n v="3"/>
    <d v="2012-12-02T10:42:41"/>
    <d v="2013-01-31T10:42:00"/>
    <n v="24"/>
    <d v="2012-12-04T12:36:30"/>
    <n v="0"/>
    <n v="12.6"/>
    <n v="13"/>
    <x v="11"/>
    <n v="4.1666666666666664E-2"/>
    <n v="0.18133000000000002"/>
    <b v="1"/>
  </r>
  <r>
    <n v="7671"/>
    <n v="1"/>
    <d v="2012-12-02T10:30:38"/>
    <d v="2013-01-31T10:30:00"/>
    <n v="12"/>
    <d v="2012-12-03T11:52:38"/>
    <n v="0"/>
    <n v="11.866666666666667"/>
    <n v="12"/>
    <x v="8"/>
    <n v="8.3333333333333329E-2"/>
    <n v="0.56619444444444444"/>
    <b v="1"/>
  </r>
  <r>
    <n v="7672"/>
    <n v="7"/>
    <d v="2012-12-02T11:01:54"/>
    <d v="2012-12-04T17:01:00"/>
    <n v="24"/>
    <s v=""/>
    <n v="0"/>
    <s v="not cancelled"/>
    <s v="not cancelled"/>
    <x v="3"/>
    <n v="4.1666666666666664E-2"/>
    <n v="1.2958049999999997"/>
    <b v="0"/>
  </r>
  <r>
    <n v="7673"/>
    <n v="1"/>
    <d v="2012-12-02T11:25:35"/>
    <d v="2013-01-31T11:25:00"/>
    <n v="12"/>
    <d v="2012-12-03T00:11:02"/>
    <n v="0"/>
    <n v="0.18333333333333332"/>
    <n v="0"/>
    <x v="2"/>
    <n v="8.3333333333333329E-2"/>
    <n v="0.56619444444444444"/>
    <b v="1"/>
  </r>
  <r>
    <n v="7674"/>
    <n v="1"/>
    <d v="2012-12-02T11:44:26"/>
    <d v="2013-01-31T11:44:00"/>
    <n v="8"/>
    <d v="2012-12-02T12:05:12"/>
    <n v="0"/>
    <n v="12.083333333333334"/>
    <n v="12"/>
    <x v="8"/>
    <n v="0.125"/>
    <n v="0.84929166666666667"/>
    <b v="1"/>
  </r>
  <r>
    <n v="7675"/>
    <n v="7"/>
    <d v="2012-12-02T11:31:38"/>
    <d v="2013-01-31T11:31:00"/>
    <n v="24"/>
    <d v="2012-12-15T17:31:11"/>
    <n v="0"/>
    <n v="17.516666666666666"/>
    <n v="18"/>
    <x v="1"/>
    <n v="4.1666666666666664E-2"/>
    <n v="1.2958049999999997"/>
    <b v="1"/>
  </r>
  <r>
    <n v="7676"/>
    <n v="1"/>
    <d v="2012-12-02T12:45:52"/>
    <d v="2013-01-31T12:45:00"/>
    <n v="12"/>
    <d v="2012-12-03T11:26:46"/>
    <n v="0"/>
    <n v="11.433333333333334"/>
    <n v="11"/>
    <x v="14"/>
    <n v="8.3333333333333329E-2"/>
    <n v="0.56619444444444444"/>
    <b v="1"/>
  </r>
  <r>
    <n v="7677"/>
    <n v="3"/>
    <d v="2012-12-02T12:35:29"/>
    <d v="2013-01-31T12:35:00"/>
    <n v="24"/>
    <d v="2012-12-04T11:05:33"/>
    <n v="0"/>
    <n v="11.083333333333334"/>
    <n v="11"/>
    <x v="14"/>
    <n v="4.1666666666666664E-2"/>
    <n v="0.18133000000000002"/>
    <b v="1"/>
  </r>
  <r>
    <n v="7678"/>
    <n v="4"/>
    <d v="2012-12-02T12:58:31"/>
    <d v="2013-01-31T12:58:00"/>
    <n v="12"/>
    <d v="2012-12-05T21:52:41"/>
    <n v="0"/>
    <n v="21.866666666666667"/>
    <n v="22"/>
    <x v="9"/>
    <n v="8.3333333333333329E-2"/>
    <n v="1.448055119047619"/>
    <b v="1"/>
  </r>
  <r>
    <n v="7679"/>
    <n v="1"/>
    <d v="2012-12-02T12:45:45"/>
    <d v="2013-01-31T12:45:00"/>
    <n v="8"/>
    <d v="2012-12-02T15:31:54"/>
    <n v="0"/>
    <n v="15.516666666666667"/>
    <n v="16"/>
    <x v="5"/>
    <n v="0.125"/>
    <n v="0.84929166666666667"/>
    <b v="1"/>
  </r>
  <r>
    <n v="7680"/>
    <n v="1"/>
    <d v="2012-12-02T13:49:01"/>
    <d v="2013-01-31T13:49:00"/>
    <n v="8"/>
    <d v="2012-12-03T00:30:54"/>
    <n v="0"/>
    <n v="0.5"/>
    <n v="1"/>
    <x v="23"/>
    <n v="0.125"/>
    <n v="0.84929166666666667"/>
    <b v="1"/>
  </r>
  <r>
    <n v="7681"/>
    <n v="6"/>
    <d v="2012-12-02T13:12:59"/>
    <d v="2013-01-31T13:12:00"/>
    <n v="24"/>
    <d v="2012-12-09T16:45:26"/>
    <n v="0"/>
    <n v="16.75"/>
    <n v="17"/>
    <x v="20"/>
    <n v="4.1666666666666664E-2"/>
    <n v="0.35218749999999999"/>
    <b v="1"/>
  </r>
  <r>
    <n v="7682"/>
    <n v="1"/>
    <d v="2012-12-02T14:18:54"/>
    <d v="2013-01-31T14:18:00"/>
    <n v="8"/>
    <d v="2012-12-02T16:22:04"/>
    <n v="0"/>
    <n v="16.366666666666667"/>
    <n v="16"/>
    <x v="5"/>
    <n v="0.125"/>
    <n v="0.84929166666666667"/>
    <b v="1"/>
  </r>
  <r>
    <n v="7683"/>
    <n v="1"/>
    <d v="2012-12-02T14:50:50"/>
    <d v="2013-01-31T14:50:00"/>
    <n v="8"/>
    <d v="2012-12-03T07:09:51"/>
    <n v="0"/>
    <n v="7.15"/>
    <n v="7"/>
    <x v="18"/>
    <n v="0.125"/>
    <n v="0.84929166666666667"/>
    <b v="1"/>
  </r>
  <r>
    <n v="7684"/>
    <n v="7"/>
    <d v="2012-12-02T14:30:08"/>
    <d v="2013-01-31T14:30:00"/>
    <n v="24"/>
    <d v="2012-12-15T07:47:18"/>
    <n v="0"/>
    <n v="7.7833333333333332"/>
    <n v="8"/>
    <x v="13"/>
    <n v="4.1666666666666664E-2"/>
    <n v="1.2958049999999997"/>
    <b v="1"/>
  </r>
  <r>
    <n v="7685"/>
    <n v="5"/>
    <d v="2012-12-02T17:06:39"/>
    <d v="2013-01-31T17:06:00"/>
    <n v="24"/>
    <d v="2012-12-06T14:07:02"/>
    <n v="0"/>
    <n v="14.116666666666667"/>
    <n v="14"/>
    <x v="7"/>
    <n v="4.1666666666666664E-2"/>
    <n v="0.2815833333333333"/>
    <b v="1"/>
  </r>
  <r>
    <n v="7686"/>
    <n v="1"/>
    <d v="2012-12-02T17:32:47"/>
    <d v="2013-01-31T17:32:00"/>
    <n v="8"/>
    <d v="2012-12-03T09:55:30"/>
    <n v="0"/>
    <n v="9.9166666666666661"/>
    <n v="10"/>
    <x v="10"/>
    <n v="0.125"/>
    <n v="0.84929166666666667"/>
    <b v="1"/>
  </r>
  <r>
    <n v="7687"/>
    <n v="5"/>
    <d v="2012-12-02T17:09:00"/>
    <d v="2013-01-31T17:09:00"/>
    <n v="24"/>
    <d v="2012-12-06T17:07:08"/>
    <n v="0"/>
    <n v="17.116666666666667"/>
    <n v="17"/>
    <x v="20"/>
    <n v="4.1666666666666664E-2"/>
    <n v="0.2815833333333333"/>
    <b v="1"/>
  </r>
  <r>
    <n v="7688"/>
    <n v="6"/>
    <d v="2012-12-02T20:29:35"/>
    <d v="2013-01-31T20:29:00"/>
    <n v="24"/>
    <d v="2012-12-25T20:33:55"/>
    <n v="0"/>
    <n v="20.55"/>
    <n v="21"/>
    <x v="12"/>
    <n v="4.1666666666666664E-2"/>
    <n v="0.35218749999999999"/>
    <b v="1"/>
  </r>
  <r>
    <n v="7689"/>
    <n v="6"/>
    <d v="2012-12-02T20:05:56"/>
    <d v="2013-01-31T20:05:00"/>
    <n v="24"/>
    <d v="2012-12-15T14:57:08"/>
    <n v="0"/>
    <n v="14.95"/>
    <n v="15"/>
    <x v="17"/>
    <n v="4.1666666666666664E-2"/>
    <n v="0.35218749999999999"/>
    <b v="1"/>
  </r>
  <r>
    <n v="7690"/>
    <n v="3"/>
    <d v="2012-12-02T21:43:41"/>
    <d v="2013-01-31T21:43:00"/>
    <n v="24"/>
    <d v="2012-12-04T21:24:15"/>
    <n v="0"/>
    <n v="21.4"/>
    <n v="21"/>
    <x v="12"/>
    <n v="4.1666666666666664E-2"/>
    <n v="0.18133000000000002"/>
    <b v="1"/>
  </r>
  <r>
    <n v="7691"/>
    <n v="2"/>
    <d v="2012-12-03T08:27:42"/>
    <d v="2013-02-01T08:27:00"/>
    <n v="10"/>
    <d v="2012-12-04T13:15:36"/>
    <n v="0"/>
    <n v="13.25"/>
    <n v="13"/>
    <x v="11"/>
    <n v="0.1"/>
    <n v="0.84959999999999969"/>
    <b v="1"/>
  </r>
  <r>
    <n v="7692"/>
    <n v="8"/>
    <d v="2012-12-03T09:14:25"/>
    <d v="2013-02-01T09:14:00"/>
    <n v="3"/>
    <d v="2012-12-07T11:05:23"/>
    <n v="0"/>
    <n v="11.083333333333334"/>
    <n v="11"/>
    <x v="14"/>
    <n v="0.33333333333333331"/>
    <n v="0.29998222222222221"/>
    <b v="1"/>
  </r>
  <r>
    <n v="7693"/>
    <n v="1"/>
    <d v="2012-12-03T09:33:31"/>
    <d v="2013-02-01T09:33:00"/>
    <n v="8"/>
    <d v="2012-12-04T11:05:00"/>
    <n v="0"/>
    <n v="11.083333333333334"/>
    <n v="11"/>
    <x v="14"/>
    <n v="0.125"/>
    <n v="0.84929166666666667"/>
    <b v="1"/>
  </r>
  <r>
    <n v="7694"/>
    <n v="4"/>
    <d v="2012-12-03T12:43:41"/>
    <d v="2013-02-01T12:43:00"/>
    <n v="12"/>
    <d v="2012-12-05T11:30:34"/>
    <n v="0"/>
    <n v="11.5"/>
    <n v="12"/>
    <x v="8"/>
    <n v="8.3333333333333329E-2"/>
    <n v="1.448055119047619"/>
    <b v="1"/>
  </r>
  <r>
    <n v="7695"/>
    <n v="5"/>
    <d v="2012-12-03T12:40:29"/>
    <d v="2012-12-08T10:40:00"/>
    <n v="24"/>
    <d v="2012-12-07T16:13:07"/>
    <n v="0"/>
    <n v="16.216666666666665"/>
    <n v="16"/>
    <x v="5"/>
    <n v="4.1666666666666664E-2"/>
    <n v="0.2815833333333333"/>
    <b v="1"/>
  </r>
  <r>
    <n v="7696"/>
    <n v="6"/>
    <d v="2012-12-03T12:11:37"/>
    <d v="2012-12-06T08:11:00"/>
    <n v="24"/>
    <s v=""/>
    <n v="0"/>
    <s v="not cancelled"/>
    <s v="not cancelled"/>
    <x v="3"/>
    <n v="4.1666666666666664E-2"/>
    <n v="0.35218749999999999"/>
    <b v="0"/>
  </r>
  <r>
    <n v="7697"/>
    <n v="1"/>
    <d v="2012-12-03T12:18:40"/>
    <d v="2013-02-01T12:18:00"/>
    <n v="12"/>
    <d v="2012-12-04T11:22:44"/>
    <n v="0"/>
    <n v="11.366666666666667"/>
    <n v="11"/>
    <x v="14"/>
    <n v="8.3333333333333329E-2"/>
    <n v="0.56619444444444444"/>
    <b v="1"/>
  </r>
  <r>
    <n v="7698"/>
    <n v="1"/>
    <d v="2012-12-03T14:31:58"/>
    <d v="2012-12-05T21:31:31"/>
    <n v="12"/>
    <s v=""/>
    <n v="0"/>
    <s v="not cancelled"/>
    <s v="not cancelled"/>
    <x v="3"/>
    <n v="8.3333333333333329E-2"/>
    <n v="0.56619444444444444"/>
    <b v="0"/>
  </r>
  <r>
    <n v="7699"/>
    <n v="3"/>
    <d v="2012-12-03T14:51:47"/>
    <d v="2013-02-01T14:51:00"/>
    <n v="24"/>
    <d v="2012-12-06T18:17:41"/>
    <n v="0"/>
    <n v="18.283333333333335"/>
    <n v="18"/>
    <x v="1"/>
    <n v="4.1666666666666664E-2"/>
    <n v="0.18133000000000002"/>
    <b v="1"/>
  </r>
  <r>
    <n v="7700"/>
    <n v="8"/>
    <d v="2012-12-03T14:52:02"/>
    <d v="2012-12-06T06:52:00"/>
    <n v="3"/>
    <s v=""/>
    <n v="1"/>
    <s v="not cancelled"/>
    <s v="not cancelled"/>
    <x v="3"/>
    <n v="0.33333333333333331"/>
    <n v="0.29998222222222221"/>
    <b v="0"/>
  </r>
  <r>
    <n v="7701"/>
    <n v="4"/>
    <d v="2012-12-03T15:55:49"/>
    <d v="2013-02-01T15:55:00"/>
    <n v="12"/>
    <d v="2012-12-06T16:50:17"/>
    <n v="0"/>
    <n v="16.833333333333332"/>
    <n v="17"/>
    <x v="20"/>
    <n v="8.3333333333333329E-2"/>
    <n v="1.448055119047619"/>
    <b v="1"/>
  </r>
  <r>
    <n v="7702"/>
    <n v="3"/>
    <d v="2012-12-03T15:46:47"/>
    <d v="2013-02-01T15:46:00"/>
    <n v="24"/>
    <d v="2012-12-05T07:21:05"/>
    <n v="0"/>
    <n v="7.35"/>
    <n v="7"/>
    <x v="18"/>
    <n v="4.1666666666666664E-2"/>
    <n v="0.18133000000000002"/>
    <b v="1"/>
  </r>
  <r>
    <n v="7703"/>
    <n v="4"/>
    <d v="2012-12-03T15:54:09"/>
    <d v="2012-12-07T13:54:00"/>
    <n v="12"/>
    <d v="2012-12-06T12:30:40"/>
    <n v="0"/>
    <n v="12.5"/>
    <n v="13"/>
    <x v="11"/>
    <n v="8.3333333333333329E-2"/>
    <n v="1.448055119047619"/>
    <b v="1"/>
  </r>
  <r>
    <n v="7704"/>
    <n v="1"/>
    <d v="2012-12-03T15:44:12"/>
    <d v="2013-02-01T15:44:00"/>
    <n v="8"/>
    <d v="2012-12-04T01:47:43"/>
    <n v="0"/>
    <n v="1.7833333333333332"/>
    <n v="2"/>
    <x v="16"/>
    <n v="0.125"/>
    <n v="0.84929166666666667"/>
    <b v="1"/>
  </r>
  <r>
    <n v="7705"/>
    <n v="1"/>
    <d v="2012-12-03T16:34:03"/>
    <d v="2013-02-01T16:34:00"/>
    <n v="12"/>
    <d v="2012-12-04T20:39:03"/>
    <n v="0"/>
    <n v="20.65"/>
    <n v="21"/>
    <x v="12"/>
    <n v="8.3333333333333329E-2"/>
    <n v="0.56619444444444444"/>
    <b v="1"/>
  </r>
  <r>
    <n v="7706"/>
    <n v="3"/>
    <d v="2012-12-03T17:51:23"/>
    <d v="2013-02-01T17:51:00"/>
    <n v="24"/>
    <d v="2012-12-06T06:16:09"/>
    <n v="0"/>
    <n v="6.2666666666666666"/>
    <n v="6"/>
    <x v="21"/>
    <n v="4.1666666666666664E-2"/>
    <n v="0.18133000000000002"/>
    <b v="1"/>
  </r>
  <r>
    <n v="7707"/>
    <n v="1"/>
    <d v="2012-12-03T17:42:03"/>
    <d v="2013-02-01T17:42:00"/>
    <n v="12"/>
    <d v="2012-12-04T11:52:12"/>
    <n v="0"/>
    <n v="11.866666666666667"/>
    <n v="12"/>
    <x v="8"/>
    <n v="8.3333333333333329E-2"/>
    <n v="0.56619444444444444"/>
    <b v="1"/>
  </r>
  <r>
    <n v="7708"/>
    <n v="7"/>
    <d v="2012-12-03T17:36:25"/>
    <d v="2012-12-06T03:35:43"/>
    <n v="24"/>
    <s v=""/>
    <n v="0"/>
    <s v="not cancelled"/>
    <s v="not cancelled"/>
    <x v="3"/>
    <n v="4.1666666666666664E-2"/>
    <n v="1.2958049999999997"/>
    <b v="0"/>
  </r>
  <r>
    <n v="7709"/>
    <n v="6"/>
    <d v="2012-12-03T18:34:30"/>
    <d v="2013-02-01T18:34:00"/>
    <n v="24"/>
    <d v="2012-12-08T00:53:01"/>
    <n v="0"/>
    <n v="0.8833333333333333"/>
    <n v="1"/>
    <x v="23"/>
    <n v="4.1666666666666664E-2"/>
    <n v="0.35218749999999999"/>
    <b v="1"/>
  </r>
  <r>
    <n v="7710"/>
    <n v="4"/>
    <d v="2012-12-03T18:16:49"/>
    <d v="2012-12-06T10:16:30"/>
    <n v="12"/>
    <s v=""/>
    <n v="0"/>
    <s v="not cancelled"/>
    <s v="not cancelled"/>
    <x v="3"/>
    <n v="8.3333333333333329E-2"/>
    <n v="1.448055119047619"/>
    <b v="0"/>
  </r>
  <r>
    <n v="7711"/>
    <n v="4"/>
    <d v="2012-12-03T18:26:53"/>
    <d v="2013-02-01T18:26:00"/>
    <n v="12"/>
    <d v="2012-12-05T07:01:23"/>
    <n v="0"/>
    <n v="7.0166666666666666"/>
    <n v="7"/>
    <x v="18"/>
    <n v="8.3333333333333329E-2"/>
    <n v="1.448055119047619"/>
    <b v="1"/>
  </r>
  <r>
    <n v="7712"/>
    <n v="1"/>
    <d v="2012-12-03T20:39:04"/>
    <d v="2012-12-06T16:38:36"/>
    <n v="8"/>
    <s v=""/>
    <n v="0"/>
    <s v="not cancelled"/>
    <s v="not cancelled"/>
    <x v="3"/>
    <n v="0.125"/>
    <n v="0.84929166666666667"/>
    <b v="0"/>
  </r>
  <r>
    <n v="7713"/>
    <n v="1"/>
    <d v="2012-12-03T23:06:04"/>
    <d v="2013-02-01T23:06:00"/>
    <n v="8"/>
    <d v="2012-12-04T11:53:59"/>
    <n v="0"/>
    <n v="11.883333333333333"/>
    <n v="12"/>
    <x v="8"/>
    <n v="0.125"/>
    <n v="0.84929166666666667"/>
    <b v="1"/>
  </r>
  <r>
    <n v="7714"/>
    <n v="6"/>
    <d v="2012-12-04T00:27:24"/>
    <d v="2013-02-02T00:27:00"/>
    <n v="24"/>
    <d v="2012-12-15T11:12:17"/>
    <n v="0"/>
    <n v="11.2"/>
    <n v="11"/>
    <x v="14"/>
    <n v="4.1666666666666664E-2"/>
    <n v="0.35218749999999999"/>
    <b v="1"/>
  </r>
  <r>
    <n v="7715"/>
    <n v="2"/>
    <d v="2012-12-04T06:17:45"/>
    <d v="2013-02-02T06:17:00"/>
    <n v="10"/>
    <d v="2012-12-06T10:03:10"/>
    <n v="0"/>
    <n v="10.050000000000001"/>
    <n v="10"/>
    <x v="10"/>
    <n v="0.1"/>
    <n v="0.84959999999999969"/>
    <b v="1"/>
  </r>
  <r>
    <n v="7716"/>
    <n v="11"/>
    <d v="2012-12-04T08:04:34"/>
    <d v="2013-02-02T08:04:00"/>
    <n v="1"/>
    <d v="2012-12-11T13:40:41"/>
    <n v="4"/>
    <n v="13.666666666666666"/>
    <n v="14"/>
    <x v="7"/>
    <n v="1"/>
    <n v="1"/>
    <b v="1"/>
  </r>
  <r>
    <n v="7717"/>
    <n v="8"/>
    <d v="2012-12-04T08:09:23"/>
    <d v="2013-02-02T08:09:00"/>
    <n v="3"/>
    <d v="2012-12-09T15:32:36"/>
    <n v="0"/>
    <n v="15.533333333333333"/>
    <n v="16"/>
    <x v="5"/>
    <n v="0.33333333333333331"/>
    <n v="0.29998222222222221"/>
    <b v="1"/>
  </r>
  <r>
    <n v="7718"/>
    <n v="4"/>
    <d v="2012-12-04T08:56:58"/>
    <d v="2013-02-02T08:56:00"/>
    <n v="12"/>
    <d v="2012-12-06T09:41:08"/>
    <n v="0"/>
    <n v="9.6833333333333336"/>
    <n v="10"/>
    <x v="10"/>
    <n v="8.3333333333333329E-2"/>
    <n v="1.448055119047619"/>
    <b v="1"/>
  </r>
  <r>
    <n v="7719"/>
    <n v="11"/>
    <d v="2012-12-04T08:57:49"/>
    <d v="2012-12-06T21:57:00"/>
    <n v="1"/>
    <s v=""/>
    <n v="1"/>
    <s v="not cancelled"/>
    <s v="not cancelled"/>
    <x v="3"/>
    <n v="1"/>
    <n v="1"/>
    <b v="0"/>
  </r>
  <r>
    <n v="7720"/>
    <n v="7"/>
    <d v="2012-12-04T09:02:00"/>
    <d v="2013-02-02T09:02:00"/>
    <n v="24"/>
    <d v="2012-12-07T12:21:20"/>
    <n v="0"/>
    <n v="12.35"/>
    <n v="12"/>
    <x v="8"/>
    <n v="4.1666666666666664E-2"/>
    <n v="1.2958049999999997"/>
    <b v="1"/>
  </r>
  <r>
    <n v="7721"/>
    <n v="1"/>
    <d v="2012-12-04T09:18:05"/>
    <d v="2013-02-02T09:18:00"/>
    <n v="8"/>
    <d v="2012-12-05T08:38:16"/>
    <n v="0"/>
    <n v="8.6333333333333329"/>
    <n v="9"/>
    <x v="4"/>
    <n v="0.125"/>
    <n v="0.84929166666666667"/>
    <b v="1"/>
  </r>
  <r>
    <n v="7722"/>
    <n v="2"/>
    <d v="2012-12-04T10:38:08"/>
    <d v="2013-02-02T10:38:00"/>
    <n v="10"/>
    <d v="2012-12-05T12:40:26"/>
    <n v="0"/>
    <n v="12.666666666666666"/>
    <n v="13"/>
    <x v="11"/>
    <n v="0.1"/>
    <n v="0.84959999999999969"/>
    <b v="1"/>
  </r>
  <r>
    <n v="7723"/>
    <n v="1"/>
    <d v="2012-12-04T10:39:17"/>
    <d v="2013-02-02T10:39:00"/>
    <n v="8"/>
    <d v="2012-12-05T12:26:10"/>
    <n v="0"/>
    <n v="12.433333333333334"/>
    <n v="12"/>
    <x v="8"/>
    <n v="0.125"/>
    <n v="0.84929166666666667"/>
    <b v="1"/>
  </r>
  <r>
    <n v="7724"/>
    <n v="4"/>
    <d v="2012-12-04T10:10:29"/>
    <d v="2013-02-02T10:10:00"/>
    <n v="12"/>
    <d v="2012-12-06T11:23:16"/>
    <n v="0"/>
    <n v="11.383333333333333"/>
    <n v="11"/>
    <x v="14"/>
    <n v="8.3333333333333329E-2"/>
    <n v="1.448055119047619"/>
    <b v="1"/>
  </r>
  <r>
    <n v="7725"/>
    <n v="1"/>
    <d v="2012-12-04T11:41:01"/>
    <d v="2013-02-02T11:41:00"/>
    <n v="8"/>
    <d v="2012-12-04T15:13:56"/>
    <n v="0"/>
    <n v="15.216666666666667"/>
    <n v="15"/>
    <x v="17"/>
    <n v="0.125"/>
    <n v="0.84929166666666667"/>
    <b v="1"/>
  </r>
  <r>
    <n v="7726"/>
    <n v="6"/>
    <d v="2012-12-04T11:34:12"/>
    <d v="2013-02-02T11:34:00"/>
    <n v="24"/>
    <d v="2012-12-10T06:23:13"/>
    <n v="0"/>
    <n v="6.3833333333333337"/>
    <n v="6"/>
    <x v="21"/>
    <n v="4.1666666666666664E-2"/>
    <n v="0.35218749999999999"/>
    <b v="1"/>
  </r>
  <r>
    <n v="7727"/>
    <n v="5"/>
    <d v="2012-12-04T11:15:51"/>
    <d v="2013-02-02T11:15:00"/>
    <n v="24"/>
    <d v="2012-12-08T12:12:33"/>
    <n v="0"/>
    <n v="12.2"/>
    <n v="12"/>
    <x v="8"/>
    <n v="4.1666666666666664E-2"/>
    <n v="0.2815833333333333"/>
    <b v="1"/>
  </r>
  <r>
    <n v="7728"/>
    <n v="6"/>
    <d v="2012-12-04T11:48:11"/>
    <d v="2013-02-02T11:48:00"/>
    <n v="24"/>
    <d v="2012-12-11T07:55:35"/>
    <n v="0"/>
    <n v="7.916666666666667"/>
    <n v="8"/>
    <x v="13"/>
    <n v="4.1666666666666664E-2"/>
    <n v="0.35218749999999999"/>
    <b v="1"/>
  </r>
  <r>
    <n v="7729"/>
    <n v="7"/>
    <d v="2012-12-04T12:13:11"/>
    <d v="2012-12-06T23:12:33"/>
    <n v="24"/>
    <s v=""/>
    <n v="0"/>
    <s v="not cancelled"/>
    <s v="not cancelled"/>
    <x v="3"/>
    <n v="4.1666666666666664E-2"/>
    <n v="1.2958049999999997"/>
    <b v="0"/>
  </r>
  <r>
    <n v="7730"/>
    <n v="1"/>
    <d v="2012-12-04T12:39:25"/>
    <d v="2013-02-02T12:39:00"/>
    <n v="8"/>
    <d v="2012-12-05T12:53:10"/>
    <n v="0"/>
    <n v="12.883333333333333"/>
    <n v="13"/>
    <x v="11"/>
    <n v="0.125"/>
    <n v="0.84929166666666667"/>
    <b v="1"/>
  </r>
  <r>
    <n v="7731"/>
    <n v="5"/>
    <d v="2012-12-04T13:12:22"/>
    <d v="2013-02-02T13:12:00"/>
    <n v="24"/>
    <d v="2012-12-08T15:11:10"/>
    <n v="0"/>
    <n v="15.183333333333334"/>
    <n v="15"/>
    <x v="17"/>
    <n v="4.1666666666666664E-2"/>
    <n v="0.2815833333333333"/>
    <b v="1"/>
  </r>
  <r>
    <n v="7732"/>
    <n v="4"/>
    <d v="2012-12-04T15:05:44"/>
    <d v="2013-02-02T15:05:00"/>
    <n v="12"/>
    <d v="2012-12-08T09:44:28"/>
    <n v="0"/>
    <n v="9.7333333333333325"/>
    <n v="10"/>
    <x v="10"/>
    <n v="8.3333333333333329E-2"/>
    <n v="1.448055119047619"/>
    <b v="1"/>
  </r>
  <r>
    <n v="7733"/>
    <n v="2"/>
    <d v="2012-12-04T16:25:55"/>
    <d v="2013-02-02T16:25:00"/>
    <n v="10"/>
    <d v="2012-12-05T06:28:46"/>
    <n v="0"/>
    <n v="6.4666666666666668"/>
    <n v="6"/>
    <x v="21"/>
    <n v="0.1"/>
    <n v="0.84959999999999969"/>
    <b v="1"/>
  </r>
  <r>
    <n v="7734"/>
    <n v="6"/>
    <d v="2012-12-04T17:38:15"/>
    <d v="2012-12-07T17:38:00"/>
    <n v="24"/>
    <s v=""/>
    <n v="0"/>
    <s v="not cancelled"/>
    <s v="not cancelled"/>
    <x v="3"/>
    <n v="4.1666666666666664E-2"/>
    <n v="0.35218749999999999"/>
    <b v="0"/>
  </r>
  <r>
    <n v="7735"/>
    <n v="7"/>
    <d v="2012-12-04T17:32:34"/>
    <d v="2012-12-07T01:32:00"/>
    <n v="24"/>
    <s v=""/>
    <n v="0"/>
    <s v="not cancelled"/>
    <s v="not cancelled"/>
    <x v="3"/>
    <n v="4.1666666666666664E-2"/>
    <n v="1.2958049999999997"/>
    <b v="0"/>
  </r>
  <r>
    <n v="7736"/>
    <n v="2"/>
    <d v="2012-12-04T18:58:10"/>
    <d v="2013-02-02T18:58:00"/>
    <n v="10"/>
    <d v="2012-12-05T06:20:47"/>
    <n v="0"/>
    <n v="6.333333333333333"/>
    <n v="6"/>
    <x v="21"/>
    <n v="0.1"/>
    <n v="0.84959999999999969"/>
    <b v="1"/>
  </r>
  <r>
    <n v="7737"/>
    <n v="4"/>
    <d v="2012-12-04T19:14:09"/>
    <d v="2013-02-02T19:14:00"/>
    <n v="12"/>
    <d v="2012-12-09T03:56:07"/>
    <n v="0"/>
    <n v="3.9333333333333336"/>
    <n v="4"/>
    <x v="24"/>
    <n v="8.3333333333333329E-2"/>
    <n v="1.448055119047619"/>
    <b v="1"/>
  </r>
  <r>
    <n v="7738"/>
    <n v="2"/>
    <d v="2012-12-04T19:43:26"/>
    <d v="2013-02-02T19:43:00"/>
    <n v="10"/>
    <d v="2012-12-07T03:53:53"/>
    <n v="0"/>
    <n v="3.8833333333333333"/>
    <n v="4"/>
    <x v="24"/>
    <n v="0.1"/>
    <n v="0.84959999999999969"/>
    <b v="1"/>
  </r>
  <r>
    <n v="7739"/>
    <n v="1"/>
    <d v="2012-12-04T20:45:17"/>
    <d v="2013-02-02T20:45:00"/>
    <n v="8"/>
    <d v="2012-12-05T20:03:55"/>
    <n v="0"/>
    <n v="20.05"/>
    <n v="20"/>
    <x v="15"/>
    <n v="0.125"/>
    <n v="0.84929166666666667"/>
    <b v="1"/>
  </r>
  <r>
    <n v="7740"/>
    <n v="4"/>
    <d v="2012-12-04T21:26:13"/>
    <d v="2013-02-02T21:26:00"/>
    <n v="12"/>
    <d v="2012-12-06T18:46:40"/>
    <n v="0"/>
    <n v="18.766666666666666"/>
    <n v="19"/>
    <x v="6"/>
    <n v="8.3333333333333329E-2"/>
    <n v="1.448055119047619"/>
    <b v="1"/>
  </r>
  <r>
    <n v="7741"/>
    <n v="2"/>
    <d v="2012-12-04T23:08:48"/>
    <d v="2012-12-08T01:08:39"/>
    <n v="10"/>
    <s v=""/>
    <n v="0"/>
    <s v="not cancelled"/>
    <s v="not cancelled"/>
    <x v="3"/>
    <n v="0.1"/>
    <n v="0.84959999999999969"/>
    <b v="0"/>
  </r>
  <r>
    <n v="7742"/>
    <n v="3"/>
    <d v="2012-12-05T03:44:17"/>
    <d v="2013-02-03T03:44:00"/>
    <n v="24"/>
    <d v="2012-12-07T09:13:42"/>
    <n v="0"/>
    <n v="9.2166666666666668"/>
    <n v="9"/>
    <x v="4"/>
    <n v="4.1666666666666664E-2"/>
    <n v="0.18133000000000002"/>
    <b v="1"/>
  </r>
  <r>
    <n v="7743"/>
    <n v="1"/>
    <d v="2012-12-05T08:26:09"/>
    <d v="2013-02-03T08:26:00"/>
    <n v="8"/>
    <d v="2012-12-06T16:39:11"/>
    <n v="0"/>
    <n v="16.649999999999999"/>
    <n v="17"/>
    <x v="20"/>
    <n v="0.125"/>
    <n v="0.84929166666666667"/>
    <b v="1"/>
  </r>
  <r>
    <n v="7744"/>
    <n v="10"/>
    <d v="2012-12-05T08:55:39"/>
    <d v="2012-12-08T08:55:24"/>
    <n v="1"/>
    <s v=""/>
    <n v="4"/>
    <s v="not cancelled"/>
    <s v="not cancelled"/>
    <x v="3"/>
    <n v="1"/>
    <n v="2.5716000000000001"/>
    <b v="0"/>
  </r>
  <r>
    <n v="7745"/>
    <n v="5"/>
    <d v="2012-12-05T09:43:11"/>
    <d v="2013-02-03T09:43:00"/>
    <n v="24"/>
    <d v="2012-12-07T14:12:36"/>
    <n v="0"/>
    <n v="14.2"/>
    <n v="14"/>
    <x v="7"/>
    <n v="4.1666666666666664E-2"/>
    <n v="0.2815833333333333"/>
    <b v="1"/>
  </r>
  <r>
    <n v="7746"/>
    <n v="6"/>
    <d v="2012-12-05T10:27:08"/>
    <d v="2012-12-08T06:26:29"/>
    <n v="24"/>
    <s v=""/>
    <n v="0"/>
    <s v="not cancelled"/>
    <s v="not cancelled"/>
    <x v="3"/>
    <n v="4.1666666666666664E-2"/>
    <n v="0.35218749999999999"/>
    <b v="0"/>
  </r>
  <r>
    <n v="7747"/>
    <n v="2"/>
    <d v="2012-12-05T10:50:38"/>
    <d v="2012-12-09T00:49:41"/>
    <n v="10"/>
    <s v=""/>
    <n v="0"/>
    <s v="not cancelled"/>
    <s v="not cancelled"/>
    <x v="3"/>
    <n v="0.1"/>
    <n v="0.84959999999999969"/>
    <b v="0"/>
  </r>
  <r>
    <n v="7748"/>
    <n v="5"/>
    <d v="2012-12-05T11:02:14"/>
    <d v="2013-02-03T11:02:00"/>
    <n v="24"/>
    <d v="2012-12-09T12:15:38"/>
    <n v="0"/>
    <n v="12.25"/>
    <n v="12"/>
    <x v="8"/>
    <n v="4.1666666666666664E-2"/>
    <n v="0.2815833333333333"/>
    <b v="1"/>
  </r>
  <r>
    <n v="7749"/>
    <n v="3"/>
    <d v="2012-12-05T11:46:48"/>
    <d v="2013-02-03T11:46:00"/>
    <n v="24"/>
    <d v="2012-12-07T09:44:13"/>
    <n v="0"/>
    <n v="9.7333333333333325"/>
    <n v="10"/>
    <x v="10"/>
    <n v="4.1666666666666664E-2"/>
    <n v="0.18133000000000002"/>
    <b v="1"/>
  </r>
  <r>
    <n v="7750"/>
    <n v="7"/>
    <d v="2012-12-05T11:37:35"/>
    <d v="2013-02-03T11:37:00"/>
    <n v="24"/>
    <d v="2012-12-21T15:01:37"/>
    <n v="0"/>
    <n v="15.016666666666667"/>
    <n v="15"/>
    <x v="17"/>
    <n v="4.1666666666666664E-2"/>
    <n v="1.2958049999999997"/>
    <b v="1"/>
  </r>
  <r>
    <n v="7751"/>
    <n v="7"/>
    <d v="2012-12-05T12:17:46"/>
    <d v="2013-02-03T12:17:00"/>
    <n v="24"/>
    <d v="2013-01-01T11:16:09"/>
    <n v="1"/>
    <n v="11.266666666666667"/>
    <n v="11"/>
    <x v="14"/>
    <n v="4.1666666666666664E-2"/>
    <n v="1.2958049999999997"/>
    <b v="1"/>
  </r>
  <r>
    <n v="7752"/>
    <n v="3"/>
    <d v="2012-12-05T12:25:58"/>
    <d v="2013-02-03T12:25:00"/>
    <n v="24"/>
    <d v="2012-12-07T09:20:39"/>
    <n v="0"/>
    <n v="9.3333333333333339"/>
    <n v="9"/>
    <x v="4"/>
    <n v="4.1666666666666664E-2"/>
    <n v="0.18133000000000002"/>
    <b v="1"/>
  </r>
  <r>
    <n v="7753"/>
    <n v="1"/>
    <d v="2012-12-05T12:30:42"/>
    <d v="2013-02-03T12:30:00"/>
    <n v="8"/>
    <d v="2012-12-06T13:17:07"/>
    <n v="0"/>
    <n v="13.283333333333333"/>
    <n v="13"/>
    <x v="11"/>
    <n v="0.125"/>
    <n v="0.84929166666666667"/>
    <b v="1"/>
  </r>
  <r>
    <n v="7754"/>
    <n v="6"/>
    <d v="2012-12-05T14:23:02"/>
    <d v="2012-12-07T23:22:45"/>
    <n v="24"/>
    <s v=""/>
    <n v="0"/>
    <s v="not cancelled"/>
    <s v="not cancelled"/>
    <x v="3"/>
    <n v="4.1666666666666664E-2"/>
    <n v="0.35218749999999999"/>
    <b v="0"/>
  </r>
  <r>
    <n v="7755"/>
    <n v="1"/>
    <d v="2012-12-05T17:17:17"/>
    <d v="2013-02-03T17:17:00"/>
    <n v="8"/>
    <d v="2012-12-05T21:34:13"/>
    <n v="0"/>
    <n v="21.566666666666666"/>
    <n v="22"/>
    <x v="9"/>
    <n v="0.125"/>
    <n v="0.84929166666666667"/>
    <b v="1"/>
  </r>
  <r>
    <n v="7756"/>
    <n v="2"/>
    <d v="2012-12-05T17:46:42"/>
    <d v="2013-02-03T17:46:00"/>
    <n v="10"/>
    <d v="2012-12-07T06:09:09"/>
    <n v="0"/>
    <n v="6.15"/>
    <n v="6"/>
    <x v="21"/>
    <n v="0.1"/>
    <n v="0.84959999999999969"/>
    <b v="1"/>
  </r>
  <r>
    <n v="7757"/>
    <n v="8"/>
    <d v="2012-12-05T18:15:11"/>
    <d v="2013-02-03T18:15:00"/>
    <n v="3"/>
    <d v="2012-12-10T10:54:27"/>
    <n v="0"/>
    <n v="10.9"/>
    <n v="11"/>
    <x v="14"/>
    <n v="0.33333333333333331"/>
    <n v="0.29998222222222221"/>
    <b v="1"/>
  </r>
  <r>
    <n v="7758"/>
    <n v="1"/>
    <d v="2012-12-05T19:15:23"/>
    <d v="2012-12-10T11:14:53"/>
    <n v="8"/>
    <s v=""/>
    <n v="0"/>
    <s v="not cancelled"/>
    <s v="not cancelled"/>
    <x v="3"/>
    <n v="0.125"/>
    <n v="0.84929166666666667"/>
    <b v="0"/>
  </r>
  <r>
    <n v="7759"/>
    <n v="6"/>
    <d v="2012-12-05T20:27:05"/>
    <d v="2013-02-03T20:27:00"/>
    <n v="24"/>
    <d v="2012-12-12T13:33:25"/>
    <n v="0"/>
    <n v="13.55"/>
    <n v="14"/>
    <x v="7"/>
    <n v="4.1666666666666664E-2"/>
    <n v="0.35218749999999999"/>
    <b v="1"/>
  </r>
  <r>
    <n v="7760"/>
    <n v="6"/>
    <d v="2012-12-06T00:13:55"/>
    <d v="2013-02-04T00:13:00"/>
    <n v="24"/>
    <d v="2012-12-17T08:17:30"/>
    <n v="0"/>
    <n v="8.2833333333333332"/>
    <n v="8"/>
    <x v="13"/>
    <n v="4.1666666666666664E-2"/>
    <n v="0.35218749999999999"/>
    <b v="1"/>
  </r>
  <r>
    <n v="7761"/>
    <n v="1"/>
    <d v="2012-12-06T01:18:14"/>
    <d v="2012-12-08T08:18:00"/>
    <n v="12"/>
    <d v="2012-12-07T10:41:43"/>
    <n v="0"/>
    <n v="10.683333333333334"/>
    <n v="11"/>
    <x v="14"/>
    <n v="8.3333333333333329E-2"/>
    <n v="0.56619444444444444"/>
    <b v="1"/>
  </r>
  <r>
    <n v="7762"/>
    <n v="11"/>
    <d v="2012-12-06T06:03:07"/>
    <d v="2013-02-04T06:03:00"/>
    <n v="1"/>
    <d v="2012-12-13T11:06:12"/>
    <n v="4"/>
    <n v="11.1"/>
    <n v="11"/>
    <x v="14"/>
    <n v="1"/>
    <n v="1"/>
    <b v="1"/>
  </r>
  <r>
    <n v="7763"/>
    <n v="2"/>
    <d v="2012-12-06T06:44:03"/>
    <d v="2013-02-04T06:44:00"/>
    <n v="10"/>
    <d v="2012-12-08T10:12:15"/>
    <n v="0"/>
    <n v="10.199999999999999"/>
    <n v="10"/>
    <x v="10"/>
    <n v="0.1"/>
    <n v="0.84959999999999969"/>
    <b v="1"/>
  </r>
  <r>
    <n v="7764"/>
    <n v="11"/>
    <d v="2012-12-06T10:50:09"/>
    <d v="2013-02-04T10:50:00"/>
    <n v="1"/>
    <d v="2012-12-13T18:42:18"/>
    <n v="1"/>
    <n v="18.7"/>
    <n v="19"/>
    <x v="6"/>
    <n v="1"/>
    <n v="1"/>
    <b v="1"/>
  </r>
  <r>
    <n v="7765"/>
    <n v="5"/>
    <d v="2012-12-06T10:25:13"/>
    <d v="2013-02-04T10:25:00"/>
    <n v="24"/>
    <d v="2012-12-10T14:24:21"/>
    <n v="0"/>
    <n v="14.4"/>
    <n v="14"/>
    <x v="7"/>
    <n v="4.1666666666666664E-2"/>
    <n v="0.2815833333333333"/>
    <b v="1"/>
  </r>
  <r>
    <n v="7766"/>
    <n v="3"/>
    <d v="2012-12-06T10:02:45"/>
    <d v="2013-02-04T10:02:00"/>
    <n v="24"/>
    <d v="2012-12-09T14:02:54"/>
    <n v="0"/>
    <n v="14.033333333333333"/>
    <n v="14"/>
    <x v="7"/>
    <n v="4.1666666666666664E-2"/>
    <n v="0.18133000000000002"/>
    <b v="1"/>
  </r>
  <r>
    <n v="7767"/>
    <n v="3"/>
    <d v="2012-12-06T10:13:39"/>
    <d v="2013-02-04T10:13:00"/>
    <n v="24"/>
    <d v="2012-12-09T10:37:28"/>
    <n v="0"/>
    <n v="10.616666666666667"/>
    <n v="11"/>
    <x v="14"/>
    <n v="4.1666666666666664E-2"/>
    <n v="0.18133000000000002"/>
    <b v="1"/>
  </r>
  <r>
    <n v="7768"/>
    <n v="6"/>
    <d v="2012-12-06T10:17:10"/>
    <d v="2013-02-04T10:17:00"/>
    <n v="24"/>
    <d v="2012-12-12T10:11:32"/>
    <n v="0"/>
    <n v="10.183333333333334"/>
    <n v="10"/>
    <x v="10"/>
    <n v="4.1666666666666664E-2"/>
    <n v="0.35218749999999999"/>
    <b v="1"/>
  </r>
  <r>
    <n v="7769"/>
    <n v="5"/>
    <d v="2012-12-06T11:21:59"/>
    <d v="2013-02-04T11:21:00"/>
    <n v="24"/>
    <d v="2012-12-09T08:44:34"/>
    <n v="0"/>
    <n v="8.7333333333333325"/>
    <n v="9"/>
    <x v="4"/>
    <n v="4.1666666666666664E-2"/>
    <n v="0.2815833333333333"/>
    <b v="1"/>
  </r>
  <r>
    <n v="7770"/>
    <n v="1"/>
    <d v="2012-12-06T12:32:06"/>
    <d v="2013-02-04T12:32:00"/>
    <n v="8"/>
    <d v="2012-12-07T03:18:27"/>
    <n v="0"/>
    <n v="3.3"/>
    <n v="3"/>
    <x v="19"/>
    <n v="0.125"/>
    <n v="0.84929166666666667"/>
    <b v="1"/>
  </r>
  <r>
    <n v="7771"/>
    <n v="2"/>
    <d v="2012-12-06T12:20:24"/>
    <d v="2013-02-04T12:20:00"/>
    <n v="10"/>
    <d v="2012-12-07T15:21:42"/>
    <n v="0"/>
    <n v="15.35"/>
    <n v="15"/>
    <x v="17"/>
    <n v="0.1"/>
    <n v="0.84959999999999969"/>
    <b v="1"/>
  </r>
  <r>
    <n v="7772"/>
    <n v="7"/>
    <d v="2012-12-06T12:46:26"/>
    <d v="2012-12-08T22:45:44"/>
    <n v="24"/>
    <s v=""/>
    <n v="0"/>
    <s v="not cancelled"/>
    <s v="not cancelled"/>
    <x v="3"/>
    <n v="4.1666666666666664E-2"/>
    <n v="1.2958049999999997"/>
    <b v="0"/>
  </r>
  <r>
    <n v="7773"/>
    <n v="7"/>
    <d v="2012-12-06T15:42:44"/>
    <d v="2012-12-09T15:42:00"/>
    <n v="24"/>
    <s v=""/>
    <n v="0"/>
    <s v="not cancelled"/>
    <s v="not cancelled"/>
    <x v="3"/>
    <n v="4.1666666666666664E-2"/>
    <n v="1.2958049999999997"/>
    <b v="0"/>
  </r>
  <r>
    <n v="7774"/>
    <n v="2"/>
    <d v="2012-12-06T17:46:57"/>
    <d v="2013-02-04T17:46:00"/>
    <n v="10"/>
    <d v="2012-12-07T17:57:29"/>
    <n v="0"/>
    <n v="17.95"/>
    <n v="18"/>
    <x v="1"/>
    <n v="0.1"/>
    <n v="0.84959999999999969"/>
    <b v="1"/>
  </r>
  <r>
    <n v="7775"/>
    <n v="3"/>
    <d v="2012-12-06T17:32:33"/>
    <d v="2013-02-04T17:32:00"/>
    <n v="24"/>
    <d v="2012-12-09T10:02:44"/>
    <n v="0"/>
    <n v="10.033333333333333"/>
    <n v="10"/>
    <x v="10"/>
    <n v="4.1666666666666664E-2"/>
    <n v="0.18133000000000002"/>
    <b v="1"/>
  </r>
  <r>
    <n v="7776"/>
    <n v="7"/>
    <d v="2012-12-06T19:13:28"/>
    <d v="2013-02-04T19:13:00"/>
    <n v="24"/>
    <d v="2012-12-16T14:51:39"/>
    <n v="0"/>
    <n v="14.85"/>
    <n v="15"/>
    <x v="17"/>
    <n v="4.1666666666666664E-2"/>
    <n v="1.2958049999999997"/>
    <b v="1"/>
  </r>
  <r>
    <n v="7777"/>
    <n v="5"/>
    <d v="2012-12-06T20:50:22"/>
    <d v="2013-02-04T20:50:00"/>
    <n v="24"/>
    <d v="2012-12-08T13:33:23"/>
    <n v="0"/>
    <n v="13.55"/>
    <n v="14"/>
    <x v="7"/>
    <n v="4.1666666666666664E-2"/>
    <n v="0.2815833333333333"/>
    <b v="1"/>
  </r>
  <r>
    <n v="7778"/>
    <n v="5"/>
    <d v="2012-12-06T21:58:48"/>
    <d v="2013-02-04T21:58:00"/>
    <n v="24"/>
    <d v="2012-12-09T17:53:45"/>
    <n v="0"/>
    <n v="17.883333333333333"/>
    <n v="18"/>
    <x v="1"/>
    <n v="4.1666666666666664E-2"/>
    <n v="0.2815833333333333"/>
    <b v="1"/>
  </r>
  <r>
    <n v="7779"/>
    <n v="6"/>
    <d v="2012-12-06T23:03:06"/>
    <d v="2013-02-04T23:03:00"/>
    <n v="24"/>
    <d v="2012-12-10T18:39:31"/>
    <n v="0"/>
    <n v="18.649999999999999"/>
    <n v="19"/>
    <x v="6"/>
    <n v="4.1666666666666664E-2"/>
    <n v="0.35218749999999999"/>
    <b v="1"/>
  </r>
  <r>
    <n v="7780"/>
    <n v="2"/>
    <d v="2012-12-06T23:05:07"/>
    <d v="2013-02-04T23:05:00"/>
    <n v="10"/>
    <d v="2012-12-07T21:21:34"/>
    <n v="0"/>
    <n v="21.35"/>
    <n v="21"/>
    <x v="12"/>
    <n v="0.1"/>
    <n v="0.84959999999999969"/>
    <b v="1"/>
  </r>
  <r>
    <n v="7781"/>
    <n v="3"/>
    <d v="2012-12-07T00:42:45"/>
    <d v="2012-12-09T20:42:09"/>
    <n v="24"/>
    <s v=""/>
    <n v="0"/>
    <s v="not cancelled"/>
    <s v="not cancelled"/>
    <x v="3"/>
    <n v="4.1666666666666664E-2"/>
    <n v="0.18133000000000002"/>
    <b v="0"/>
  </r>
  <r>
    <n v="7782"/>
    <n v="1"/>
    <d v="2012-12-07T00:24:28"/>
    <d v="2013-02-05T00:24:00"/>
    <n v="12"/>
    <d v="2012-12-07T14:04:40"/>
    <n v="0"/>
    <n v="14.066666666666666"/>
    <n v="14"/>
    <x v="7"/>
    <n v="8.3333333333333329E-2"/>
    <n v="0.56619444444444444"/>
    <b v="1"/>
  </r>
  <r>
    <n v="7783"/>
    <n v="1"/>
    <d v="2012-12-07T00:18:42"/>
    <d v="2013-02-05T00:18:00"/>
    <n v="8"/>
    <d v="2012-12-08T11:22:40"/>
    <n v="0"/>
    <n v="11.366666666666667"/>
    <n v="11"/>
    <x v="14"/>
    <n v="0.125"/>
    <n v="0.84929166666666667"/>
    <b v="1"/>
  </r>
  <r>
    <n v="7784"/>
    <n v="5"/>
    <d v="2012-12-07T05:03:45"/>
    <d v="2012-12-09T12:03:21"/>
    <n v="24"/>
    <s v=""/>
    <n v="0"/>
    <s v="not cancelled"/>
    <s v="not cancelled"/>
    <x v="3"/>
    <n v="4.1666666666666664E-2"/>
    <n v="0.2815833333333333"/>
    <b v="0"/>
  </r>
  <r>
    <n v="7785"/>
    <n v="8"/>
    <d v="2012-12-07T09:13:32"/>
    <d v="2012-12-12T03:13:00"/>
    <n v="3"/>
    <d v="2012-12-11T10:10:19"/>
    <n v="0"/>
    <n v="10.166666666666666"/>
    <n v="10"/>
    <x v="10"/>
    <n v="0.33333333333333331"/>
    <n v="0.29998222222222221"/>
    <b v="1"/>
  </r>
  <r>
    <n v="7786"/>
    <n v="5"/>
    <d v="2012-12-07T09:05:17"/>
    <d v="2013-02-05T09:05:00"/>
    <n v="24"/>
    <d v="2012-12-09T15:24:24"/>
    <n v="0"/>
    <n v="15.4"/>
    <n v="15"/>
    <x v="17"/>
    <n v="4.1666666666666664E-2"/>
    <n v="0.2815833333333333"/>
    <b v="1"/>
  </r>
  <r>
    <n v="7787"/>
    <n v="7"/>
    <d v="2012-12-07T11:57:25"/>
    <d v="2012-12-10T08:56:33"/>
    <n v="24"/>
    <s v=""/>
    <n v="0"/>
    <s v="not cancelled"/>
    <s v="not cancelled"/>
    <x v="3"/>
    <n v="4.1666666666666664E-2"/>
    <n v="1.2958049999999997"/>
    <b v="0"/>
  </r>
  <r>
    <n v="7788"/>
    <n v="1"/>
    <d v="2012-12-07T11:47:50"/>
    <d v="2013-02-05T11:47:00"/>
    <n v="12"/>
    <d v="2012-12-08T09:38:38"/>
    <n v="0"/>
    <n v="9.6333333333333329"/>
    <n v="10"/>
    <x v="10"/>
    <n v="8.3333333333333329E-2"/>
    <n v="0.56619444444444444"/>
    <b v="1"/>
  </r>
  <r>
    <n v="7789"/>
    <n v="4"/>
    <d v="2012-12-07T11:05:28"/>
    <d v="2013-02-05T11:05:00"/>
    <n v="12"/>
    <d v="2012-12-10T09:45:32"/>
    <n v="0"/>
    <n v="9.75"/>
    <n v="10"/>
    <x v="10"/>
    <n v="8.3333333333333329E-2"/>
    <n v="1.448055119047619"/>
    <b v="1"/>
  </r>
  <r>
    <n v="7790"/>
    <n v="1"/>
    <d v="2012-12-07T11:27:45"/>
    <d v="2013-02-05T11:27:00"/>
    <n v="12"/>
    <d v="2012-12-08T10:01:56"/>
    <n v="0"/>
    <n v="10.016666666666667"/>
    <n v="10"/>
    <x v="10"/>
    <n v="8.3333333333333329E-2"/>
    <n v="0.56619444444444444"/>
    <b v="1"/>
  </r>
  <r>
    <n v="7791"/>
    <n v="4"/>
    <d v="2012-12-07T13:19:25"/>
    <d v="2013-02-05T13:19:00"/>
    <n v="12"/>
    <d v="2012-12-09T11:13:15"/>
    <n v="0"/>
    <n v="11.216666666666667"/>
    <n v="11"/>
    <x v="14"/>
    <n v="8.3333333333333329E-2"/>
    <n v="1.448055119047619"/>
    <b v="1"/>
  </r>
  <r>
    <n v="7792"/>
    <n v="2"/>
    <d v="2012-12-07T13:42:28"/>
    <d v="2013-02-05T13:42:00"/>
    <n v="10"/>
    <d v="2012-12-08T13:20:32"/>
    <n v="0"/>
    <n v="13.333333333333334"/>
    <n v="13"/>
    <x v="11"/>
    <n v="0.1"/>
    <n v="0.84959999999999969"/>
    <b v="1"/>
  </r>
  <r>
    <n v="7793"/>
    <n v="4"/>
    <d v="2012-12-07T13:07:27"/>
    <d v="2013-02-05T13:07:00"/>
    <n v="12"/>
    <d v="2012-12-10T10:51:34"/>
    <n v="0"/>
    <n v="10.85"/>
    <n v="11"/>
    <x v="14"/>
    <n v="8.3333333333333329E-2"/>
    <n v="1.448055119047619"/>
    <b v="1"/>
  </r>
  <r>
    <n v="7794"/>
    <n v="1"/>
    <d v="2012-12-07T13:50:00"/>
    <d v="2013-02-05T13:50:00"/>
    <n v="12"/>
    <d v="2012-12-08T10:53:52"/>
    <n v="0"/>
    <n v="10.883333333333333"/>
    <n v="11"/>
    <x v="14"/>
    <n v="8.3333333333333329E-2"/>
    <n v="0.56619444444444444"/>
    <b v="1"/>
  </r>
  <r>
    <n v="7795"/>
    <n v="1"/>
    <d v="2012-12-07T13:19:03"/>
    <d v="2013-02-05T13:19:00"/>
    <n v="8"/>
    <d v="2012-12-08T08:43:22"/>
    <n v="0"/>
    <n v="8.7166666666666668"/>
    <n v="9"/>
    <x v="4"/>
    <n v="0.125"/>
    <n v="0.84929166666666667"/>
    <b v="1"/>
  </r>
  <r>
    <n v="7796"/>
    <n v="2"/>
    <d v="2012-12-07T14:55:48"/>
    <d v="2013-02-05T14:55:00"/>
    <n v="10"/>
    <d v="2012-12-09T09:50:54"/>
    <n v="0"/>
    <n v="9.8333333333333339"/>
    <n v="10"/>
    <x v="10"/>
    <n v="0.1"/>
    <n v="0.84959999999999969"/>
    <b v="1"/>
  </r>
  <r>
    <n v="7797"/>
    <n v="3"/>
    <d v="2012-12-07T15:39:47"/>
    <d v="2013-02-05T15:39:00"/>
    <n v="24"/>
    <d v="2012-12-09T20:20:58"/>
    <n v="0"/>
    <n v="20.333333333333332"/>
    <n v="20"/>
    <x v="15"/>
    <n v="4.1666666666666664E-2"/>
    <n v="0.18133000000000002"/>
    <b v="1"/>
  </r>
  <r>
    <n v="7798"/>
    <n v="2"/>
    <d v="2012-12-07T16:23:40"/>
    <d v="2013-02-05T16:23:00"/>
    <n v="10"/>
    <d v="2012-12-09T18:35:02"/>
    <n v="0"/>
    <n v="18.583333333333332"/>
    <n v="19"/>
    <x v="6"/>
    <n v="0.1"/>
    <n v="0.84959999999999969"/>
    <b v="1"/>
  </r>
  <r>
    <n v="7799"/>
    <n v="3"/>
    <d v="2012-12-07T16:48:13"/>
    <d v="2012-12-10T17:47:57"/>
    <n v="24"/>
    <s v=""/>
    <n v="0"/>
    <s v="not cancelled"/>
    <s v="not cancelled"/>
    <x v="3"/>
    <n v="4.1666666666666664E-2"/>
    <n v="0.18133000000000002"/>
    <b v="0"/>
  </r>
  <r>
    <n v="7800"/>
    <n v="7"/>
    <d v="2012-12-07T17:51:19"/>
    <d v="2013-02-05T17:51:00"/>
    <n v="24"/>
    <d v="2012-12-17T21:30:50"/>
    <n v="0"/>
    <n v="21.5"/>
    <n v="22"/>
    <x v="9"/>
    <n v="4.1666666666666664E-2"/>
    <n v="1.2958049999999997"/>
    <b v="1"/>
  </r>
  <r>
    <n v="7801"/>
    <n v="1"/>
    <d v="2012-12-07T17:19:44"/>
    <d v="2013-02-05T17:19:00"/>
    <n v="8"/>
    <d v="2012-12-08T09:23:35"/>
    <n v="0"/>
    <n v="9.3833333333333329"/>
    <n v="9"/>
    <x v="4"/>
    <n v="0.125"/>
    <n v="0.84929166666666667"/>
    <b v="1"/>
  </r>
  <r>
    <n v="7802"/>
    <n v="8"/>
    <d v="2012-12-07T18:07:12"/>
    <d v="2012-12-11T07:06:18"/>
    <n v="3"/>
    <s v=""/>
    <n v="0"/>
    <s v="not cancelled"/>
    <s v="not cancelled"/>
    <x v="3"/>
    <n v="0.33333333333333331"/>
    <n v="0.29998222222222221"/>
    <b v="0"/>
  </r>
  <r>
    <n v="7803"/>
    <n v="2"/>
    <d v="2012-12-07T19:55:14"/>
    <d v="2013-02-05T19:55:00"/>
    <n v="10"/>
    <d v="2012-12-08T10:39:20"/>
    <n v="0"/>
    <n v="10.65"/>
    <n v="11"/>
    <x v="14"/>
    <n v="0.1"/>
    <n v="0.84959999999999969"/>
    <b v="1"/>
  </r>
  <r>
    <n v="7804"/>
    <n v="6"/>
    <d v="2012-12-08T00:47:52"/>
    <d v="2012-12-12T14:47:00"/>
    <n v="24"/>
    <s v=""/>
    <n v="0"/>
    <s v="not cancelled"/>
    <s v="not cancelled"/>
    <x v="3"/>
    <n v="4.1666666666666664E-2"/>
    <n v="0.35218749999999999"/>
    <b v="0"/>
  </r>
  <r>
    <n v="7805"/>
    <n v="1"/>
    <d v="2012-12-08T00:32:37"/>
    <d v="2013-02-06T00:32:00"/>
    <n v="12"/>
    <d v="2012-12-09T11:09:14"/>
    <n v="0"/>
    <n v="11.15"/>
    <n v="11"/>
    <x v="14"/>
    <n v="8.3333333333333329E-2"/>
    <n v="0.56619444444444444"/>
    <b v="1"/>
  </r>
  <r>
    <n v="7806"/>
    <n v="3"/>
    <d v="2012-12-08T03:27:36"/>
    <d v="2013-02-06T03:27:00"/>
    <n v="24"/>
    <d v="2012-12-08T22:19:09"/>
    <n v="0"/>
    <n v="22.316666666666666"/>
    <n v="22"/>
    <x v="9"/>
    <n v="4.1666666666666664E-2"/>
    <n v="0.18133000000000002"/>
    <b v="1"/>
  </r>
  <r>
    <n v="7807"/>
    <n v="2"/>
    <d v="2012-12-08T06:22:54"/>
    <d v="2013-02-06T06:22:00"/>
    <n v="10"/>
    <d v="2012-12-10T09:58:58"/>
    <n v="0"/>
    <n v="9.9666666666666668"/>
    <n v="10"/>
    <x v="10"/>
    <n v="0.1"/>
    <n v="0.84959999999999969"/>
    <b v="1"/>
  </r>
  <r>
    <n v="7808"/>
    <n v="1"/>
    <d v="2012-12-08T06:14:49"/>
    <d v="2013-02-06T06:14:00"/>
    <n v="8"/>
    <d v="2012-12-08T17:23:48"/>
    <n v="0"/>
    <n v="17.383333333333333"/>
    <n v="17"/>
    <x v="20"/>
    <n v="0.125"/>
    <n v="0.84929166666666667"/>
    <b v="1"/>
  </r>
  <r>
    <n v="7809"/>
    <n v="5"/>
    <d v="2012-12-08T07:08:14"/>
    <d v="2013-02-06T07:08:00"/>
    <n v="24"/>
    <d v="2012-12-11T16:30:23"/>
    <n v="0"/>
    <n v="16.5"/>
    <n v="17"/>
    <x v="20"/>
    <n v="4.1666666666666664E-2"/>
    <n v="0.2815833333333333"/>
    <b v="1"/>
  </r>
  <r>
    <n v="7810"/>
    <n v="5"/>
    <d v="2012-12-08T07:38:14"/>
    <d v="2013-02-06T07:38:00"/>
    <n v="24"/>
    <d v="2012-12-11T21:12:15"/>
    <n v="0"/>
    <n v="21.2"/>
    <n v="21"/>
    <x v="12"/>
    <n v="4.1666666666666664E-2"/>
    <n v="0.2815833333333333"/>
    <b v="1"/>
  </r>
  <r>
    <n v="7811"/>
    <n v="10"/>
    <d v="2012-12-08T07:41:56"/>
    <d v="2013-02-06T07:41:00"/>
    <n v="1"/>
    <d v="2012-12-15T17:05:26"/>
    <n v="2"/>
    <n v="17.083333333333332"/>
    <n v="17"/>
    <x v="20"/>
    <n v="1"/>
    <n v="2.5716000000000001"/>
    <b v="1"/>
  </r>
  <r>
    <n v="7812"/>
    <n v="9"/>
    <d v="2012-12-08T09:19:16"/>
    <d v="2012-12-12T15:18:58"/>
    <n v="5"/>
    <s v=""/>
    <n v="0"/>
    <s v="not cancelled"/>
    <s v="not cancelled"/>
    <x v="3"/>
    <n v="0.2"/>
    <n v="5.6740000000000004"/>
    <b v="0"/>
  </r>
  <r>
    <n v="7813"/>
    <n v="1"/>
    <d v="2012-12-08T09:15:59"/>
    <d v="2013-02-06T09:15:00"/>
    <n v="8"/>
    <d v="2012-12-09T13:46:31"/>
    <n v="0"/>
    <n v="13.766666666666667"/>
    <n v="14"/>
    <x v="7"/>
    <n v="0.125"/>
    <n v="0.84929166666666667"/>
    <b v="1"/>
  </r>
  <r>
    <n v="7814"/>
    <n v="9"/>
    <d v="2012-12-08T09:21:50"/>
    <d v="2012-12-10T22:20:51"/>
    <n v="5"/>
    <s v=""/>
    <n v="0"/>
    <s v="not cancelled"/>
    <s v="not cancelled"/>
    <x v="3"/>
    <n v="0.2"/>
    <n v="5.6740000000000004"/>
    <b v="0"/>
  </r>
  <r>
    <n v="7815"/>
    <n v="3"/>
    <d v="2012-12-08T12:57:24"/>
    <d v="2013-02-06T12:57:00"/>
    <n v="24"/>
    <d v="2012-12-10T11:49:31"/>
    <n v="0"/>
    <n v="11.816666666666666"/>
    <n v="12"/>
    <x v="8"/>
    <n v="4.1666666666666664E-2"/>
    <n v="0.18133000000000002"/>
    <b v="1"/>
  </r>
  <r>
    <n v="7816"/>
    <n v="5"/>
    <d v="2012-12-08T12:15:03"/>
    <d v="2013-02-06T12:15:00"/>
    <n v="24"/>
    <d v="2012-12-12T12:41:51"/>
    <n v="0"/>
    <n v="12.683333333333334"/>
    <n v="13"/>
    <x v="11"/>
    <n v="4.1666666666666664E-2"/>
    <n v="0.2815833333333333"/>
    <b v="1"/>
  </r>
  <r>
    <n v="7817"/>
    <n v="1"/>
    <d v="2012-12-08T13:44:36"/>
    <d v="2013-02-06T13:44:00"/>
    <n v="8"/>
    <d v="2012-12-09T08:00:45"/>
    <n v="0"/>
    <n v="8"/>
    <n v="8"/>
    <x v="13"/>
    <n v="0.125"/>
    <n v="0.84929166666666667"/>
    <b v="1"/>
  </r>
  <r>
    <n v="7818"/>
    <n v="1"/>
    <d v="2012-12-08T14:31:36"/>
    <d v="2013-02-06T14:31:00"/>
    <n v="8"/>
    <d v="2012-12-08T15:38:32"/>
    <n v="0"/>
    <n v="15.633333333333333"/>
    <n v="16"/>
    <x v="5"/>
    <n v="0.125"/>
    <n v="0.84929166666666667"/>
    <b v="1"/>
  </r>
  <r>
    <n v="7819"/>
    <n v="3"/>
    <d v="2012-12-08T14:01:48"/>
    <d v="2012-12-12T22:00:59"/>
    <n v="24"/>
    <s v=""/>
    <n v="0"/>
    <s v="not cancelled"/>
    <s v="not cancelled"/>
    <x v="3"/>
    <n v="4.1666666666666664E-2"/>
    <n v="0.18133000000000002"/>
    <b v="0"/>
  </r>
  <r>
    <n v="7820"/>
    <n v="1"/>
    <d v="2012-12-08T15:38:40"/>
    <d v="2013-02-06T15:38:00"/>
    <n v="8"/>
    <d v="2012-12-09T14:01:43"/>
    <n v="0"/>
    <n v="14.016666666666667"/>
    <n v="14"/>
    <x v="7"/>
    <n v="0.125"/>
    <n v="0.84929166666666667"/>
    <b v="1"/>
  </r>
  <r>
    <n v="7821"/>
    <n v="4"/>
    <d v="2012-12-08T15:22:57"/>
    <d v="2013-02-06T15:22:00"/>
    <n v="12"/>
    <d v="2012-12-10T20:35:26"/>
    <n v="0"/>
    <n v="20.583333333333332"/>
    <n v="21"/>
    <x v="12"/>
    <n v="8.3333333333333329E-2"/>
    <n v="1.448055119047619"/>
    <b v="1"/>
  </r>
  <r>
    <n v="7822"/>
    <n v="3"/>
    <d v="2012-12-08T15:11:46"/>
    <d v="2013-02-06T15:11:00"/>
    <n v="24"/>
    <d v="2012-12-10T10:51:41"/>
    <n v="0"/>
    <n v="10.85"/>
    <n v="11"/>
    <x v="14"/>
    <n v="4.1666666666666664E-2"/>
    <n v="0.18133000000000002"/>
    <b v="1"/>
  </r>
  <r>
    <n v="7823"/>
    <n v="4"/>
    <d v="2012-12-08T15:48:44"/>
    <d v="2013-02-06T15:48:00"/>
    <n v="12"/>
    <d v="2012-12-12T09:34:36"/>
    <n v="0"/>
    <n v="9.5666666666666664"/>
    <n v="10"/>
    <x v="10"/>
    <n v="8.3333333333333329E-2"/>
    <n v="1.448055119047619"/>
    <b v="1"/>
  </r>
  <r>
    <n v="7824"/>
    <n v="1"/>
    <d v="2012-12-08T16:16:04"/>
    <d v="2013-02-06T16:16:00"/>
    <n v="8"/>
    <d v="2012-12-09T08:51:47"/>
    <n v="0"/>
    <n v="8.85"/>
    <n v="9"/>
    <x v="4"/>
    <n v="0.125"/>
    <n v="0.84929166666666667"/>
    <b v="1"/>
  </r>
  <r>
    <n v="7825"/>
    <n v="10"/>
    <d v="2012-12-08T17:51:59"/>
    <d v="2013-02-06T17:51:00"/>
    <n v="1"/>
    <d v="2012-12-15T17:14:15"/>
    <n v="3"/>
    <n v="17.233333333333334"/>
    <n v="17"/>
    <x v="20"/>
    <n v="1"/>
    <n v="2.5716000000000001"/>
    <b v="1"/>
  </r>
  <r>
    <n v="7826"/>
    <n v="8"/>
    <d v="2012-12-08T18:22:41"/>
    <d v="2013-02-06T18:22:00"/>
    <n v="3"/>
    <d v="2012-12-15T17:27:32"/>
    <n v="1"/>
    <n v="17.45"/>
    <n v="17"/>
    <x v="20"/>
    <n v="0.33333333333333331"/>
    <n v="0.29998222222222221"/>
    <b v="1"/>
  </r>
  <r>
    <n v="7827"/>
    <n v="1"/>
    <d v="2012-12-08T18:49:58"/>
    <d v="2013-02-06T18:49:00"/>
    <n v="8"/>
    <d v="2012-12-09T12:28:54"/>
    <n v="0"/>
    <n v="12.466666666666667"/>
    <n v="12"/>
    <x v="8"/>
    <n v="0.125"/>
    <n v="0.84929166666666667"/>
    <b v="1"/>
  </r>
  <r>
    <n v="7828"/>
    <n v="2"/>
    <d v="2012-12-08T21:17:48"/>
    <d v="2013-02-06T21:17:00"/>
    <n v="10"/>
    <d v="2012-12-08T23:00:51"/>
    <n v="0"/>
    <n v="23"/>
    <n v="23"/>
    <x v="0"/>
    <n v="0.1"/>
    <n v="0.84959999999999969"/>
    <b v="1"/>
  </r>
  <r>
    <n v="7829"/>
    <n v="6"/>
    <d v="2012-12-08T22:36:59"/>
    <d v="2013-02-06T22:36:00"/>
    <n v="24"/>
    <d v="2012-12-13T08:01:28"/>
    <n v="0"/>
    <n v="8.0166666666666675"/>
    <n v="8"/>
    <x v="13"/>
    <n v="4.1666666666666664E-2"/>
    <n v="0.35218749999999999"/>
    <b v="1"/>
  </r>
  <r>
    <n v="7830"/>
    <n v="6"/>
    <d v="2012-12-08T23:55:28"/>
    <d v="2013-02-06T23:55:00"/>
    <n v="24"/>
    <d v="2012-12-21T13:13:47"/>
    <n v="0"/>
    <n v="13.216666666666667"/>
    <n v="13"/>
    <x v="11"/>
    <n v="4.1666666666666664E-2"/>
    <n v="0.35218749999999999"/>
    <b v="1"/>
  </r>
  <r>
    <n v="7831"/>
    <n v="7"/>
    <d v="2012-12-09T01:49:21"/>
    <d v="2013-02-07T01:49:00"/>
    <n v="24"/>
    <d v="2012-12-12T06:38:09"/>
    <n v="0"/>
    <n v="6.6333333333333329"/>
    <n v="7"/>
    <x v="18"/>
    <n v="4.1666666666666664E-2"/>
    <n v="1.2958049999999997"/>
    <b v="1"/>
  </r>
  <r>
    <n v="7832"/>
    <n v="6"/>
    <d v="2012-12-09T04:22:00"/>
    <d v="2013-02-07T04:22:00"/>
    <n v="24"/>
    <d v="2012-12-10T21:12:44"/>
    <n v="0"/>
    <n v="21.2"/>
    <n v="21"/>
    <x v="12"/>
    <n v="4.1666666666666664E-2"/>
    <n v="0.35218749999999999"/>
    <b v="1"/>
  </r>
  <r>
    <n v="7833"/>
    <n v="11"/>
    <d v="2012-12-09T04:00:37"/>
    <d v="2012-12-12T15:00:00"/>
    <n v="1"/>
    <s v=""/>
    <n v="0"/>
    <s v="not cancelled"/>
    <s v="not cancelled"/>
    <x v="3"/>
    <n v="1"/>
    <n v="1"/>
    <b v="0"/>
  </r>
  <r>
    <n v="7834"/>
    <n v="6"/>
    <d v="2012-12-09T09:44:45"/>
    <d v="2013-02-07T09:44:00"/>
    <n v="24"/>
    <d v="2012-12-11T11:39:08"/>
    <n v="0"/>
    <n v="11.65"/>
    <n v="12"/>
    <x v="8"/>
    <n v="4.1666666666666664E-2"/>
    <n v="0.35218749999999999"/>
    <b v="1"/>
  </r>
  <r>
    <n v="7835"/>
    <n v="4"/>
    <d v="2012-12-09T10:40:41"/>
    <d v="2013-02-07T10:40:00"/>
    <n v="12"/>
    <d v="2012-12-12T15:31:30"/>
    <n v="0"/>
    <n v="15.516666666666667"/>
    <n v="16"/>
    <x v="5"/>
    <n v="8.3333333333333329E-2"/>
    <n v="1.448055119047619"/>
    <b v="1"/>
  </r>
  <r>
    <n v="7836"/>
    <n v="11"/>
    <d v="2012-12-09T10:40:50"/>
    <d v="2013-02-07T10:40:00"/>
    <n v="1"/>
    <d v="2012-12-16T10:19:50"/>
    <n v="4"/>
    <n v="10.316666666666666"/>
    <n v="10"/>
    <x v="10"/>
    <n v="1"/>
    <n v="1"/>
    <b v="1"/>
  </r>
  <r>
    <n v="7837"/>
    <n v="1"/>
    <d v="2012-12-09T10:15:54"/>
    <d v="2013-02-07T10:15:00"/>
    <n v="12"/>
    <d v="2012-12-10T16:55:27"/>
    <n v="0"/>
    <n v="16.916666666666668"/>
    <n v="17"/>
    <x v="20"/>
    <n v="8.3333333333333329E-2"/>
    <n v="0.56619444444444444"/>
    <b v="1"/>
  </r>
  <r>
    <n v="7838"/>
    <n v="7"/>
    <d v="2012-12-09T11:02:29"/>
    <d v="2013-02-07T11:02:00"/>
    <n v="24"/>
    <d v="2012-12-19T08:05:13"/>
    <n v="0"/>
    <n v="8.0833333333333339"/>
    <n v="8"/>
    <x v="13"/>
    <n v="4.1666666666666664E-2"/>
    <n v="1.2958049999999997"/>
    <b v="1"/>
  </r>
  <r>
    <n v="7839"/>
    <n v="7"/>
    <d v="2012-12-09T11:11:15"/>
    <d v="2013-02-07T11:11:00"/>
    <n v="24"/>
    <d v="2012-12-19T12:02:16"/>
    <n v="0"/>
    <n v="12.033333333333333"/>
    <n v="12"/>
    <x v="8"/>
    <n v="4.1666666666666664E-2"/>
    <n v="1.2958049999999997"/>
    <b v="1"/>
  </r>
  <r>
    <n v="7840"/>
    <n v="5"/>
    <d v="2012-12-09T12:47:47"/>
    <d v="2013-02-07T12:47:00"/>
    <n v="24"/>
    <d v="2012-12-13T03:48:29"/>
    <n v="0"/>
    <n v="3.8"/>
    <n v="4"/>
    <x v="24"/>
    <n v="4.1666666666666664E-2"/>
    <n v="0.2815833333333333"/>
    <b v="1"/>
  </r>
  <r>
    <n v="7841"/>
    <n v="1"/>
    <d v="2012-12-09T14:36:27"/>
    <d v="2013-02-07T14:36:00"/>
    <n v="8"/>
    <d v="2012-12-10T07:48:07"/>
    <n v="0"/>
    <n v="7.8"/>
    <n v="8"/>
    <x v="13"/>
    <n v="0.125"/>
    <n v="0.84929166666666667"/>
    <b v="1"/>
  </r>
  <r>
    <n v="7842"/>
    <n v="2"/>
    <d v="2012-12-09T14:21:31"/>
    <d v="2012-12-12T17:21:00"/>
    <n v="10"/>
    <d v="2012-12-11T16:21:49"/>
    <n v="0"/>
    <n v="16.350000000000001"/>
    <n v="16"/>
    <x v="5"/>
    <n v="0.1"/>
    <n v="0.84959999999999969"/>
    <b v="1"/>
  </r>
  <r>
    <n v="7843"/>
    <n v="3"/>
    <d v="2012-12-09T14:46:15"/>
    <d v="2013-02-07T14:46:00"/>
    <n v="24"/>
    <d v="2012-12-12T10:38:31"/>
    <n v="0"/>
    <n v="10.633333333333333"/>
    <n v="11"/>
    <x v="14"/>
    <n v="4.1666666666666664E-2"/>
    <n v="0.18133000000000002"/>
    <b v="1"/>
  </r>
  <r>
    <n v="7844"/>
    <n v="4"/>
    <d v="2012-12-09T16:11:12"/>
    <d v="2013-02-07T16:11:00"/>
    <n v="12"/>
    <d v="2012-12-11T12:25:49"/>
    <n v="0"/>
    <n v="12.416666666666666"/>
    <n v="12"/>
    <x v="8"/>
    <n v="8.3333333333333329E-2"/>
    <n v="1.448055119047619"/>
    <b v="1"/>
  </r>
  <r>
    <n v="7845"/>
    <n v="1"/>
    <d v="2012-12-09T18:21:44"/>
    <d v="2012-12-12T18:20:58"/>
    <n v="8"/>
    <s v=""/>
    <n v="0"/>
    <s v="not cancelled"/>
    <s v="not cancelled"/>
    <x v="3"/>
    <n v="0.125"/>
    <n v="0.84929166666666667"/>
    <b v="0"/>
  </r>
  <r>
    <n v="7846"/>
    <n v="4"/>
    <d v="2012-12-09T18:01:04"/>
    <d v="2013-02-07T18:01:00"/>
    <n v="12"/>
    <d v="2012-12-11T12:46:21"/>
    <n v="0"/>
    <n v="12.766666666666667"/>
    <n v="13"/>
    <x v="11"/>
    <n v="8.3333333333333329E-2"/>
    <n v="1.448055119047619"/>
    <b v="1"/>
  </r>
  <r>
    <n v="7847"/>
    <n v="5"/>
    <d v="2012-12-09T20:15:21"/>
    <d v="2013-02-07T20:15:00"/>
    <n v="24"/>
    <d v="2012-12-12T10:29:42"/>
    <n v="0"/>
    <n v="10.483333333333333"/>
    <n v="10"/>
    <x v="10"/>
    <n v="4.1666666666666664E-2"/>
    <n v="0.2815833333333333"/>
    <b v="1"/>
  </r>
  <r>
    <n v="7848"/>
    <n v="4"/>
    <d v="2012-12-09T21:48:57"/>
    <d v="2013-02-07T21:48:00"/>
    <n v="12"/>
    <d v="2012-12-11T20:40:47"/>
    <n v="0"/>
    <n v="20.666666666666668"/>
    <n v="21"/>
    <x v="12"/>
    <n v="8.3333333333333329E-2"/>
    <n v="1.448055119047619"/>
    <b v="1"/>
  </r>
  <r>
    <n v="7849"/>
    <n v="1"/>
    <d v="2012-12-09T22:35:12"/>
    <d v="2013-02-07T22:35:00"/>
    <n v="8"/>
    <d v="2012-12-10T09:15:24"/>
    <n v="0"/>
    <n v="9.25"/>
    <n v="9"/>
    <x v="4"/>
    <n v="0.125"/>
    <n v="0.84929166666666667"/>
    <b v="1"/>
  </r>
  <r>
    <n v="7850"/>
    <n v="6"/>
    <d v="2012-12-10T00:38:31"/>
    <d v="2013-02-08T00:38:00"/>
    <n v="24"/>
    <d v="2012-12-17T00:41:46"/>
    <n v="0"/>
    <n v="0.68333333333333335"/>
    <n v="1"/>
    <x v="23"/>
    <n v="4.1666666666666664E-2"/>
    <n v="0.35218749999999999"/>
    <b v="1"/>
  </r>
  <r>
    <n v="7851"/>
    <n v="3"/>
    <d v="2012-12-10T02:16:22"/>
    <d v="2013-02-08T02:16:00"/>
    <n v="24"/>
    <d v="2012-12-11T18:31:37"/>
    <n v="0"/>
    <n v="18.516666666666666"/>
    <n v="19"/>
    <x v="6"/>
    <n v="4.1666666666666664E-2"/>
    <n v="0.18133000000000002"/>
    <b v="1"/>
  </r>
  <r>
    <n v="7852"/>
    <n v="6"/>
    <d v="2012-12-10T03:22:53"/>
    <d v="2013-02-08T03:22:00"/>
    <n v="24"/>
    <d v="2012-12-15T09:21:42"/>
    <n v="0"/>
    <n v="9.35"/>
    <n v="9"/>
    <x v="4"/>
    <n v="4.1666666666666664E-2"/>
    <n v="0.35218749999999999"/>
    <b v="1"/>
  </r>
  <r>
    <n v="7853"/>
    <n v="5"/>
    <d v="2012-12-10T05:36:57"/>
    <d v="2013-02-08T05:36:00"/>
    <n v="24"/>
    <d v="2012-12-14T15:14:27"/>
    <n v="0"/>
    <n v="15.233333333333333"/>
    <n v="15"/>
    <x v="17"/>
    <n v="4.1666666666666664E-2"/>
    <n v="0.2815833333333333"/>
    <b v="1"/>
  </r>
  <r>
    <n v="7854"/>
    <n v="2"/>
    <d v="2012-12-10T08:32:55"/>
    <d v="2013-02-08T08:32:00"/>
    <n v="10"/>
    <d v="2012-12-11T17:54:55"/>
    <n v="0"/>
    <n v="17.899999999999999"/>
    <n v="18"/>
    <x v="1"/>
    <n v="0.1"/>
    <n v="0.84959999999999969"/>
    <b v="1"/>
  </r>
  <r>
    <n v="7855"/>
    <n v="8"/>
    <d v="2012-12-10T09:29:33"/>
    <d v="2013-02-08T09:29:00"/>
    <n v="3"/>
    <d v="2012-12-13T12:22:24"/>
    <n v="0"/>
    <n v="12.366666666666667"/>
    <n v="12"/>
    <x v="8"/>
    <n v="0.33333333333333331"/>
    <n v="0.29998222222222221"/>
    <b v="1"/>
  </r>
  <r>
    <n v="7856"/>
    <n v="6"/>
    <d v="2012-12-10T09:08:32"/>
    <d v="2013-02-08T09:08:00"/>
    <n v="24"/>
    <d v="2012-12-12T21:39:10"/>
    <n v="0"/>
    <n v="21.65"/>
    <n v="22"/>
    <x v="9"/>
    <n v="4.1666666666666664E-2"/>
    <n v="0.35218749999999999"/>
    <b v="1"/>
  </r>
  <r>
    <n v="7857"/>
    <n v="1"/>
    <d v="2012-12-10T10:48:52"/>
    <d v="2013-02-08T10:48:00"/>
    <n v="8"/>
    <d v="2012-12-11T09:30:28"/>
    <n v="0"/>
    <n v="9.5"/>
    <n v="10"/>
    <x v="10"/>
    <n v="0.125"/>
    <n v="0.84929166666666667"/>
    <b v="1"/>
  </r>
  <r>
    <n v="7858"/>
    <n v="7"/>
    <d v="2012-12-10T10:54:27"/>
    <d v="2013-02-08T10:54:00"/>
    <n v="24"/>
    <d v="2012-12-20T10:00:01"/>
    <n v="0"/>
    <n v="10"/>
    <n v="10"/>
    <x v="10"/>
    <n v="4.1666666666666664E-2"/>
    <n v="1.2958049999999997"/>
    <b v="1"/>
  </r>
  <r>
    <n v="7859"/>
    <n v="7"/>
    <d v="2012-12-10T10:31:34"/>
    <d v="2012-12-15T01:31:00"/>
    <n v="24"/>
    <s v=""/>
    <n v="0"/>
    <s v="not cancelled"/>
    <s v="not cancelled"/>
    <x v="3"/>
    <n v="4.1666666666666664E-2"/>
    <n v="1.2958049999999997"/>
    <b v="0"/>
  </r>
  <r>
    <n v="7860"/>
    <n v="1"/>
    <d v="2012-12-10T12:09:53"/>
    <d v="2013-02-08T12:09:00"/>
    <n v="8"/>
    <d v="2012-12-11T16:28:03"/>
    <n v="0"/>
    <n v="16.466666666666665"/>
    <n v="16"/>
    <x v="5"/>
    <n v="0.125"/>
    <n v="0.84929166666666667"/>
    <b v="1"/>
  </r>
  <r>
    <n v="7861"/>
    <n v="1"/>
    <d v="2012-12-10T13:48:30"/>
    <d v="2013-02-08T13:48:00"/>
    <n v="12"/>
    <d v="2012-12-11T15:11:34"/>
    <n v="0"/>
    <n v="15.183333333333334"/>
    <n v="15"/>
    <x v="17"/>
    <n v="8.3333333333333329E-2"/>
    <n v="0.56619444444444444"/>
    <b v="1"/>
  </r>
  <r>
    <n v="7862"/>
    <n v="1"/>
    <d v="2012-12-10T15:09:03"/>
    <d v="2013-02-08T15:09:00"/>
    <n v="12"/>
    <d v="2012-12-11T20:42:43"/>
    <n v="0"/>
    <n v="20.7"/>
    <n v="21"/>
    <x v="12"/>
    <n v="8.3333333333333329E-2"/>
    <n v="0.56619444444444444"/>
    <b v="1"/>
  </r>
  <r>
    <n v="7863"/>
    <n v="5"/>
    <d v="2012-12-10T16:26:49"/>
    <d v="2012-12-13T02:25:59"/>
    <n v="24"/>
    <s v=""/>
    <n v="0"/>
    <s v="not cancelled"/>
    <s v="not cancelled"/>
    <x v="3"/>
    <n v="4.1666666666666664E-2"/>
    <n v="0.2815833333333333"/>
    <b v="0"/>
  </r>
  <r>
    <n v="7864"/>
    <n v="1"/>
    <d v="2012-12-10T16:16:39"/>
    <d v="2013-02-08T16:16:00"/>
    <n v="8"/>
    <d v="2012-12-11T08:20:19"/>
    <n v="0"/>
    <n v="8.3333333333333339"/>
    <n v="8"/>
    <x v="13"/>
    <n v="0.125"/>
    <n v="0.84929166666666667"/>
    <b v="1"/>
  </r>
  <r>
    <n v="7865"/>
    <n v="5"/>
    <d v="2012-12-10T16:54:34"/>
    <d v="2013-02-08T16:54:00"/>
    <n v="24"/>
    <d v="2012-12-14T12:55:20"/>
    <n v="0"/>
    <n v="12.916666666666666"/>
    <n v="13"/>
    <x v="11"/>
    <n v="4.1666666666666664E-2"/>
    <n v="0.2815833333333333"/>
    <b v="1"/>
  </r>
  <r>
    <n v="7866"/>
    <n v="4"/>
    <d v="2012-12-10T16:55:26"/>
    <d v="2013-02-08T16:55:00"/>
    <n v="12"/>
    <d v="2012-12-13T09:32:23"/>
    <n v="0"/>
    <n v="9.5333333333333332"/>
    <n v="10"/>
    <x v="10"/>
    <n v="8.3333333333333329E-2"/>
    <n v="1.448055119047619"/>
    <b v="1"/>
  </r>
  <r>
    <n v="7867"/>
    <n v="1"/>
    <d v="2012-12-10T16:48:51"/>
    <d v="2013-02-08T16:48:00"/>
    <n v="8"/>
    <d v="2012-12-11T11:08:25"/>
    <n v="0"/>
    <n v="11.133333333333333"/>
    <n v="11"/>
    <x v="14"/>
    <n v="0.125"/>
    <n v="0.84929166666666667"/>
    <b v="1"/>
  </r>
  <r>
    <n v="7868"/>
    <n v="1"/>
    <d v="2012-12-10T16:51:15"/>
    <d v="2012-12-13T12:50:22"/>
    <n v="12"/>
    <s v=""/>
    <n v="0"/>
    <s v="not cancelled"/>
    <s v="not cancelled"/>
    <x v="3"/>
    <n v="8.3333333333333329E-2"/>
    <n v="0.56619444444444444"/>
    <b v="0"/>
  </r>
  <r>
    <n v="7869"/>
    <n v="10"/>
    <d v="2012-12-10T17:46:09"/>
    <d v="2013-02-08T17:46:00"/>
    <n v="1"/>
    <d v="2012-12-17T15:41:04"/>
    <n v="4"/>
    <n v="15.683333333333334"/>
    <n v="16"/>
    <x v="5"/>
    <n v="1"/>
    <n v="2.5716000000000001"/>
    <b v="1"/>
  </r>
  <r>
    <n v="7870"/>
    <n v="8"/>
    <d v="2012-12-10T18:26:44"/>
    <d v="2013-02-08T18:26:00"/>
    <n v="3"/>
    <d v="2012-12-15T10:26:29"/>
    <n v="0"/>
    <n v="10.433333333333334"/>
    <n v="10"/>
    <x v="10"/>
    <n v="0.33333333333333331"/>
    <n v="0.29998222222222221"/>
    <b v="1"/>
  </r>
  <r>
    <n v="7871"/>
    <n v="1"/>
    <d v="2012-12-10T19:04:24"/>
    <d v="2013-02-08T19:04:00"/>
    <n v="12"/>
    <d v="2012-12-11T13:57:23"/>
    <n v="0"/>
    <n v="13.95"/>
    <n v="14"/>
    <x v="7"/>
    <n v="8.3333333333333329E-2"/>
    <n v="0.56619444444444444"/>
    <b v="1"/>
  </r>
  <r>
    <n v="7872"/>
    <n v="5"/>
    <d v="2012-12-10T20:09:02"/>
    <d v="2013-02-08T20:09:00"/>
    <n v="24"/>
    <d v="2012-12-13T12:35:41"/>
    <n v="0"/>
    <n v="12.583333333333334"/>
    <n v="13"/>
    <x v="11"/>
    <n v="4.1666666666666664E-2"/>
    <n v="0.2815833333333333"/>
    <b v="1"/>
  </r>
  <r>
    <n v="7873"/>
    <n v="4"/>
    <d v="2012-12-10T21:58:51"/>
    <d v="2013-02-08T21:58:00"/>
    <n v="12"/>
    <d v="2012-12-12T11:04:29"/>
    <n v="0"/>
    <n v="11.066666666666666"/>
    <n v="11"/>
    <x v="14"/>
    <n v="8.3333333333333329E-2"/>
    <n v="1.448055119047619"/>
    <b v="1"/>
  </r>
  <r>
    <n v="7874"/>
    <n v="3"/>
    <d v="2012-12-11T00:35:12"/>
    <d v="2013-02-09T00:35:00"/>
    <n v="24"/>
    <d v="2012-12-14T11:39:02"/>
    <n v="0"/>
    <n v="11.65"/>
    <n v="12"/>
    <x v="8"/>
    <n v="4.1666666666666664E-2"/>
    <n v="0.18133000000000002"/>
    <b v="1"/>
  </r>
  <r>
    <n v="7875"/>
    <n v="3"/>
    <d v="2012-12-11T00:35:04"/>
    <d v="2013-02-09T00:35:00"/>
    <n v="24"/>
    <d v="2012-12-12T12:52:24"/>
    <n v="0"/>
    <n v="12.866666666666667"/>
    <n v="13"/>
    <x v="11"/>
    <n v="4.1666666666666664E-2"/>
    <n v="0.18133000000000002"/>
    <b v="1"/>
  </r>
  <r>
    <n v="7876"/>
    <n v="11"/>
    <d v="2012-12-11T08:11:41"/>
    <d v="2012-12-13T11:10:43"/>
    <n v="1"/>
    <s v=""/>
    <n v="3"/>
    <s v="not cancelled"/>
    <s v="not cancelled"/>
    <x v="3"/>
    <n v="1"/>
    <n v="1"/>
    <b v="0"/>
  </r>
  <r>
    <n v="7877"/>
    <n v="2"/>
    <d v="2012-12-11T08:45:09"/>
    <d v="2013-02-09T08:45:00"/>
    <n v="10"/>
    <d v="2012-12-12T09:57:26"/>
    <n v="0"/>
    <n v="9.9499999999999993"/>
    <n v="10"/>
    <x v="10"/>
    <n v="0.1"/>
    <n v="0.84959999999999969"/>
    <b v="1"/>
  </r>
  <r>
    <n v="7878"/>
    <n v="2"/>
    <d v="2012-12-11T08:37:33"/>
    <d v="2013-02-09T08:37:00"/>
    <n v="10"/>
    <d v="2012-12-12T13:56:18"/>
    <n v="0"/>
    <n v="13.933333333333334"/>
    <n v="14"/>
    <x v="7"/>
    <n v="0.1"/>
    <n v="0.84959999999999969"/>
    <b v="1"/>
  </r>
  <r>
    <n v="7879"/>
    <n v="7"/>
    <d v="2012-12-11T08:38:06"/>
    <d v="2013-02-09T08:38:00"/>
    <n v="24"/>
    <d v="2012-12-20T10:07:06"/>
    <n v="0"/>
    <n v="10.116666666666667"/>
    <n v="10"/>
    <x v="10"/>
    <n v="4.1666666666666664E-2"/>
    <n v="1.2958049999999997"/>
    <b v="1"/>
  </r>
  <r>
    <n v="7880"/>
    <n v="3"/>
    <d v="2012-12-11T08:45:40"/>
    <d v="2012-12-14T11:44:48"/>
    <n v="24"/>
    <s v=""/>
    <n v="0"/>
    <s v="not cancelled"/>
    <s v="not cancelled"/>
    <x v="3"/>
    <n v="4.1666666666666664E-2"/>
    <n v="0.18133000000000002"/>
    <b v="0"/>
  </r>
  <r>
    <n v="7881"/>
    <n v="2"/>
    <d v="2012-12-11T11:05:08"/>
    <d v="2012-12-13T12:05:00"/>
    <n v="10"/>
    <d v="2012-12-12T15:34:56"/>
    <n v="0"/>
    <n v="15.566666666666666"/>
    <n v="16"/>
    <x v="5"/>
    <n v="0.1"/>
    <n v="0.84959999999999969"/>
    <b v="1"/>
  </r>
  <r>
    <n v="7882"/>
    <n v="2"/>
    <d v="2012-12-11T11:26:03"/>
    <d v="2013-02-09T11:26:00"/>
    <n v="10"/>
    <d v="2012-12-12T10:44:57"/>
    <n v="0"/>
    <n v="10.733333333333333"/>
    <n v="11"/>
    <x v="14"/>
    <n v="0.1"/>
    <n v="0.84959999999999969"/>
    <b v="1"/>
  </r>
  <r>
    <n v="7883"/>
    <n v="5"/>
    <d v="2012-12-11T12:06:33"/>
    <d v="2013-02-09T12:06:00"/>
    <n v="24"/>
    <d v="2012-12-15T15:33:42"/>
    <n v="0"/>
    <n v="15.55"/>
    <n v="16"/>
    <x v="5"/>
    <n v="4.1666666666666664E-2"/>
    <n v="0.2815833333333333"/>
    <b v="1"/>
  </r>
  <r>
    <n v="7884"/>
    <n v="6"/>
    <d v="2012-12-11T14:46:34"/>
    <d v="2013-02-09T14:46:00"/>
    <n v="24"/>
    <d v="2012-12-18T15:31:00"/>
    <n v="0"/>
    <n v="15.516666666666667"/>
    <n v="16"/>
    <x v="5"/>
    <n v="4.1666666666666664E-2"/>
    <n v="0.35218749999999999"/>
    <b v="1"/>
  </r>
  <r>
    <n v="7885"/>
    <n v="1"/>
    <d v="2012-12-11T16:06:04"/>
    <d v="2013-02-09T16:06:00"/>
    <n v="8"/>
    <d v="2012-12-12T18:14:02"/>
    <n v="0"/>
    <n v="18.233333333333334"/>
    <n v="18"/>
    <x v="1"/>
    <n v="0.125"/>
    <n v="0.84929166666666667"/>
    <b v="1"/>
  </r>
  <r>
    <n v="7886"/>
    <n v="7"/>
    <d v="2012-12-11T16:10:51"/>
    <d v="2013-02-09T16:10:00"/>
    <n v="24"/>
    <d v="2013-02-02T12:11:34"/>
    <n v="0"/>
    <n v="12.183333333333334"/>
    <n v="12"/>
    <x v="8"/>
    <n v="4.1666666666666664E-2"/>
    <n v="1.2958049999999997"/>
    <b v="1"/>
  </r>
  <r>
    <n v="7887"/>
    <n v="1"/>
    <d v="2012-12-11T16:47:42"/>
    <d v="2013-02-09T16:47:00"/>
    <n v="8"/>
    <d v="2012-12-11T18:17:10"/>
    <n v="0"/>
    <n v="18.283333333333335"/>
    <n v="18"/>
    <x v="1"/>
    <n v="0.125"/>
    <n v="0.84929166666666667"/>
    <b v="1"/>
  </r>
  <r>
    <n v="7888"/>
    <n v="5"/>
    <d v="2012-12-11T18:54:24"/>
    <d v="2013-02-09T18:54:00"/>
    <n v="24"/>
    <d v="2012-12-14T21:43:29"/>
    <n v="0"/>
    <n v="21.716666666666665"/>
    <n v="22"/>
    <x v="9"/>
    <n v="4.1666666666666664E-2"/>
    <n v="0.2815833333333333"/>
    <b v="1"/>
  </r>
  <r>
    <n v="7889"/>
    <n v="1"/>
    <d v="2012-12-11T18:35:47"/>
    <d v="2013-02-09T18:35:00"/>
    <n v="8"/>
    <d v="2012-12-11T21:08:41"/>
    <n v="0"/>
    <n v="21.133333333333333"/>
    <n v="21"/>
    <x v="12"/>
    <n v="0.125"/>
    <n v="0.84929166666666667"/>
    <b v="1"/>
  </r>
  <r>
    <n v="7890"/>
    <n v="1"/>
    <d v="2012-12-11T19:50:01"/>
    <d v="2013-02-09T19:50:00"/>
    <n v="8"/>
    <d v="2012-12-12T09:55:24"/>
    <n v="0"/>
    <n v="9.9166666666666661"/>
    <n v="10"/>
    <x v="10"/>
    <n v="0.125"/>
    <n v="0.84929166666666667"/>
    <b v="1"/>
  </r>
  <r>
    <n v="7891"/>
    <n v="2"/>
    <d v="2012-12-11T19:26:29"/>
    <d v="2013-02-09T19:26:00"/>
    <n v="10"/>
    <d v="2012-12-12T16:12:08"/>
    <n v="0"/>
    <n v="16.2"/>
    <n v="16"/>
    <x v="5"/>
    <n v="0.1"/>
    <n v="0.84959999999999969"/>
    <b v="1"/>
  </r>
  <r>
    <n v="7892"/>
    <n v="11"/>
    <d v="2012-12-11T22:56:10"/>
    <d v="2013-02-09T22:56:00"/>
    <n v="1"/>
    <d v="2012-12-18T21:29:53"/>
    <n v="2"/>
    <n v="21.483333333333334"/>
    <n v="21"/>
    <x v="12"/>
    <n v="1"/>
    <n v="1"/>
    <b v="1"/>
  </r>
  <r>
    <n v="7893"/>
    <n v="1"/>
    <d v="2012-12-12T01:08:34"/>
    <d v="2013-02-10T01:08:00"/>
    <n v="12"/>
    <d v="2012-12-13T09:39:40"/>
    <n v="0"/>
    <n v="9.65"/>
    <n v="10"/>
    <x v="10"/>
    <n v="8.3333333333333329E-2"/>
    <n v="0.56619444444444444"/>
    <b v="1"/>
  </r>
  <r>
    <n v="7894"/>
    <n v="6"/>
    <d v="2012-12-12T04:34:50"/>
    <d v="2013-02-10T04:34:00"/>
    <n v="24"/>
    <d v="2012-12-14T03:19:31"/>
    <n v="0"/>
    <n v="3.3166666666666664"/>
    <n v="3"/>
    <x v="19"/>
    <n v="4.1666666666666664E-2"/>
    <n v="0.35218749999999999"/>
    <b v="1"/>
  </r>
  <r>
    <n v="7895"/>
    <n v="1"/>
    <d v="2012-12-12T06:15:22"/>
    <d v="2013-02-10T06:15:00"/>
    <n v="12"/>
    <d v="2012-12-13T17:30:58"/>
    <n v="0"/>
    <n v="17.5"/>
    <n v="18"/>
    <x v="1"/>
    <n v="8.3333333333333329E-2"/>
    <n v="0.56619444444444444"/>
    <b v="1"/>
  </r>
  <r>
    <n v="7896"/>
    <n v="3"/>
    <d v="2012-12-12T08:31:16"/>
    <d v="2013-02-10T08:31:00"/>
    <n v="24"/>
    <d v="2012-12-14T10:05:30"/>
    <n v="0"/>
    <n v="10.083333333333334"/>
    <n v="10"/>
    <x v="10"/>
    <n v="4.1666666666666664E-2"/>
    <n v="0.18133000000000002"/>
    <b v="1"/>
  </r>
  <r>
    <n v="7897"/>
    <n v="4"/>
    <d v="2012-12-12T08:08:05"/>
    <d v="2013-02-10T08:08:00"/>
    <n v="12"/>
    <d v="2012-12-14T19:45:10"/>
    <n v="0"/>
    <n v="19.75"/>
    <n v="20"/>
    <x v="15"/>
    <n v="8.3333333333333329E-2"/>
    <n v="1.448055119047619"/>
    <b v="1"/>
  </r>
  <r>
    <n v="7898"/>
    <n v="5"/>
    <d v="2012-12-12T08:56:06"/>
    <d v="2013-02-10T08:56:00"/>
    <n v="24"/>
    <d v="2012-12-15T10:34:29"/>
    <n v="0"/>
    <n v="10.566666666666666"/>
    <n v="11"/>
    <x v="14"/>
    <n v="4.1666666666666664E-2"/>
    <n v="0.2815833333333333"/>
    <b v="1"/>
  </r>
  <r>
    <n v="7899"/>
    <n v="3"/>
    <d v="2012-12-12T08:48:55"/>
    <d v="2012-12-15T12:48:00"/>
    <n v="24"/>
    <d v="2012-12-14T10:36:49"/>
    <n v="0"/>
    <n v="10.6"/>
    <n v="11"/>
    <x v="14"/>
    <n v="4.1666666666666664E-2"/>
    <n v="0.18133000000000002"/>
    <b v="1"/>
  </r>
  <r>
    <n v="7900"/>
    <n v="2"/>
    <d v="2012-12-12T08:00:50"/>
    <d v="2013-02-10T08:00:00"/>
    <n v="10"/>
    <d v="2012-12-13T18:15:50"/>
    <n v="0"/>
    <n v="18.25"/>
    <n v="18"/>
    <x v="1"/>
    <n v="0.1"/>
    <n v="0.84959999999999969"/>
    <b v="1"/>
  </r>
  <r>
    <n v="7901"/>
    <n v="2"/>
    <d v="2012-12-12T08:52:26"/>
    <d v="2013-02-10T08:52:00"/>
    <n v="10"/>
    <d v="2012-12-13T10:44:22"/>
    <n v="0"/>
    <n v="10.733333333333333"/>
    <n v="11"/>
    <x v="14"/>
    <n v="0.1"/>
    <n v="0.84959999999999969"/>
    <b v="1"/>
  </r>
  <r>
    <n v="7902"/>
    <n v="9"/>
    <d v="2012-12-12T09:44:09"/>
    <d v="2013-02-10T09:44:00"/>
    <n v="5"/>
    <d v="2012-12-15T07:18:21"/>
    <n v="0"/>
    <n v="7.3"/>
    <n v="7"/>
    <x v="18"/>
    <n v="0.2"/>
    <n v="5.6740000000000004"/>
    <b v="1"/>
  </r>
  <r>
    <n v="7903"/>
    <n v="3"/>
    <d v="2012-12-12T14:50:49"/>
    <d v="2013-02-10T14:50:00"/>
    <n v="24"/>
    <d v="2012-12-15T18:53:05"/>
    <n v="0"/>
    <n v="18.883333333333333"/>
    <n v="19"/>
    <x v="6"/>
    <n v="4.1666666666666664E-2"/>
    <n v="0.18133000000000002"/>
    <b v="1"/>
  </r>
  <r>
    <n v="7904"/>
    <n v="4"/>
    <d v="2012-12-12T15:06:27"/>
    <d v="2013-02-10T15:06:00"/>
    <n v="12"/>
    <d v="2012-12-15T12:39:26"/>
    <n v="0"/>
    <n v="12.65"/>
    <n v="13"/>
    <x v="11"/>
    <n v="8.3333333333333329E-2"/>
    <n v="1.448055119047619"/>
    <b v="1"/>
  </r>
  <r>
    <n v="7905"/>
    <n v="2"/>
    <d v="2012-12-12T15:11:22"/>
    <d v="2013-02-10T15:11:00"/>
    <n v="10"/>
    <d v="2012-12-13T07:09:32"/>
    <n v="0"/>
    <n v="7.15"/>
    <n v="7"/>
    <x v="18"/>
    <n v="0.1"/>
    <n v="0.84959999999999969"/>
    <b v="1"/>
  </r>
  <r>
    <n v="7906"/>
    <n v="1"/>
    <d v="2012-12-12T16:25:50"/>
    <d v="2013-02-10T16:25:00"/>
    <n v="8"/>
    <d v="2012-12-12T21:28:15"/>
    <n v="0"/>
    <n v="21.466666666666665"/>
    <n v="21"/>
    <x v="12"/>
    <n v="0.125"/>
    <n v="0.84929166666666667"/>
    <b v="1"/>
  </r>
  <r>
    <n v="7907"/>
    <n v="3"/>
    <d v="2012-12-12T21:30:07"/>
    <d v="2012-12-16T16:29:43"/>
    <n v="24"/>
    <s v=""/>
    <n v="0"/>
    <s v="not cancelled"/>
    <s v="not cancelled"/>
    <x v="3"/>
    <n v="4.1666666666666664E-2"/>
    <n v="0.18133000000000002"/>
    <b v="0"/>
  </r>
  <r>
    <n v="7908"/>
    <n v="3"/>
    <d v="2012-12-13T09:11:11"/>
    <d v="2012-12-17T10:11:00"/>
    <n v="24"/>
    <d v="2012-12-14T13:18:39"/>
    <n v="0"/>
    <n v="13.3"/>
    <n v="13"/>
    <x v="11"/>
    <n v="4.1666666666666664E-2"/>
    <n v="0.18133000000000002"/>
    <b v="1"/>
  </r>
  <r>
    <n v="7909"/>
    <n v="7"/>
    <d v="2012-12-13T10:43:25"/>
    <d v="2013-02-11T10:43:00"/>
    <n v="24"/>
    <d v="2012-12-29T11:25:53"/>
    <n v="0"/>
    <n v="11.416666666666666"/>
    <n v="11"/>
    <x v="14"/>
    <n v="4.1666666666666664E-2"/>
    <n v="1.2958049999999997"/>
    <b v="1"/>
  </r>
  <r>
    <n v="7910"/>
    <n v="4"/>
    <d v="2012-12-13T11:39:58"/>
    <d v="2013-02-11T11:39:00"/>
    <n v="12"/>
    <d v="2012-12-16T09:56:07"/>
    <n v="0"/>
    <n v="9.9333333333333336"/>
    <n v="10"/>
    <x v="10"/>
    <n v="8.3333333333333329E-2"/>
    <n v="1.448055119047619"/>
    <b v="1"/>
  </r>
  <r>
    <n v="7911"/>
    <n v="2"/>
    <d v="2012-12-13T11:04:09"/>
    <d v="2012-12-16T14:03:16"/>
    <n v="10"/>
    <s v=""/>
    <n v="0"/>
    <s v="not cancelled"/>
    <s v="not cancelled"/>
    <x v="3"/>
    <n v="0.1"/>
    <n v="0.84959999999999969"/>
    <b v="0"/>
  </r>
  <r>
    <n v="7912"/>
    <n v="1"/>
    <d v="2012-12-13T11:12:38"/>
    <d v="2013-02-11T11:12:00"/>
    <n v="12"/>
    <d v="2012-12-14T08:36:54"/>
    <n v="0"/>
    <n v="8.6"/>
    <n v="9"/>
    <x v="4"/>
    <n v="8.3333333333333329E-2"/>
    <n v="0.56619444444444444"/>
    <b v="1"/>
  </r>
  <r>
    <n v="7913"/>
    <n v="1"/>
    <d v="2012-12-13T12:24:38"/>
    <d v="2012-12-16T04:24:10"/>
    <n v="12"/>
    <s v=""/>
    <n v="0"/>
    <s v="not cancelled"/>
    <s v="not cancelled"/>
    <x v="3"/>
    <n v="8.3333333333333329E-2"/>
    <n v="0.56619444444444444"/>
    <b v="0"/>
  </r>
  <r>
    <n v="7914"/>
    <n v="5"/>
    <d v="2012-12-13T12:47:42"/>
    <d v="2013-02-11T12:47:00"/>
    <n v="24"/>
    <d v="2012-12-17T09:48:54"/>
    <n v="0"/>
    <n v="9.8000000000000007"/>
    <n v="10"/>
    <x v="10"/>
    <n v="4.1666666666666664E-2"/>
    <n v="0.2815833333333333"/>
    <b v="1"/>
  </r>
  <r>
    <n v="7915"/>
    <n v="4"/>
    <d v="2012-12-13T13:50:09"/>
    <d v="2013-02-11T13:50:00"/>
    <n v="12"/>
    <d v="2012-12-15T15:26:35"/>
    <n v="0"/>
    <n v="15.433333333333334"/>
    <n v="15"/>
    <x v="17"/>
    <n v="8.3333333333333329E-2"/>
    <n v="1.448055119047619"/>
    <b v="1"/>
  </r>
  <r>
    <n v="7916"/>
    <n v="4"/>
    <d v="2012-12-13T13:24:46"/>
    <d v="2013-02-11T13:24:00"/>
    <n v="12"/>
    <d v="2012-12-15T09:44:04"/>
    <n v="0"/>
    <n v="9.7333333333333325"/>
    <n v="10"/>
    <x v="10"/>
    <n v="8.3333333333333329E-2"/>
    <n v="1.448055119047619"/>
    <b v="1"/>
  </r>
  <r>
    <n v="7917"/>
    <n v="2"/>
    <d v="2012-12-13T17:44:08"/>
    <d v="2013-02-11T17:44:00"/>
    <n v="10"/>
    <d v="2012-12-14T09:55:26"/>
    <n v="0"/>
    <n v="9.9166666666666661"/>
    <n v="10"/>
    <x v="10"/>
    <n v="0.1"/>
    <n v="0.84959999999999969"/>
    <b v="1"/>
  </r>
  <r>
    <n v="7918"/>
    <n v="8"/>
    <d v="2012-12-13T18:13:03"/>
    <d v="2013-02-11T18:13:00"/>
    <n v="3"/>
    <d v="2012-12-20T06:39:52"/>
    <n v="0"/>
    <n v="6.65"/>
    <n v="7"/>
    <x v="18"/>
    <n v="0.33333333333333331"/>
    <n v="0.29998222222222221"/>
    <b v="1"/>
  </r>
  <r>
    <n v="7919"/>
    <n v="8"/>
    <d v="2012-12-13T18:05:22"/>
    <d v="2013-02-11T18:05:00"/>
    <n v="3"/>
    <d v="2012-12-18T14:42:26"/>
    <n v="0"/>
    <n v="14.7"/>
    <n v="15"/>
    <x v="17"/>
    <n v="0.33333333333333331"/>
    <n v="0.29998222222222221"/>
    <b v="1"/>
  </r>
  <r>
    <n v="7920"/>
    <n v="1"/>
    <d v="2012-12-13T18:14:43"/>
    <d v="2013-02-11T18:14:00"/>
    <n v="8"/>
    <d v="2012-12-14T13:04:10"/>
    <n v="0"/>
    <n v="13.066666666666666"/>
    <n v="13"/>
    <x v="11"/>
    <n v="0.125"/>
    <n v="0.84929166666666667"/>
    <b v="1"/>
  </r>
  <r>
    <n v="7921"/>
    <n v="4"/>
    <d v="2012-12-13T18:50:58"/>
    <d v="2013-02-11T18:50:00"/>
    <n v="12"/>
    <d v="2012-12-15T14:13:04"/>
    <n v="0"/>
    <n v="14.216666666666667"/>
    <n v="14"/>
    <x v="7"/>
    <n v="8.3333333333333329E-2"/>
    <n v="1.448055119047619"/>
    <b v="1"/>
  </r>
  <r>
    <n v="7922"/>
    <n v="1"/>
    <d v="2012-12-13T18:19:00"/>
    <d v="2013-02-11T18:19:00"/>
    <n v="12"/>
    <d v="2012-12-14T15:03:06"/>
    <n v="0"/>
    <n v="15.05"/>
    <n v="15"/>
    <x v="17"/>
    <n v="8.3333333333333329E-2"/>
    <n v="0.56619444444444444"/>
    <b v="1"/>
  </r>
  <r>
    <n v="7923"/>
    <n v="1"/>
    <d v="2012-12-13T18:49:29"/>
    <d v="2013-02-11T18:49:00"/>
    <n v="8"/>
    <d v="2012-12-14T14:16:46"/>
    <n v="0"/>
    <n v="14.266666666666667"/>
    <n v="14"/>
    <x v="7"/>
    <n v="0.125"/>
    <n v="0.84929166666666667"/>
    <b v="1"/>
  </r>
  <r>
    <n v="7924"/>
    <n v="1"/>
    <d v="2012-12-13T19:38:33"/>
    <d v="2013-02-11T19:38:00"/>
    <n v="8"/>
    <d v="2012-12-14T03:44:11"/>
    <n v="0"/>
    <n v="3.7333333333333334"/>
    <n v="4"/>
    <x v="24"/>
    <n v="0.125"/>
    <n v="0.84929166666666667"/>
    <b v="1"/>
  </r>
  <r>
    <n v="7925"/>
    <n v="3"/>
    <d v="2012-12-13T21:37:22"/>
    <d v="2012-12-16T22:36:26"/>
    <n v="24"/>
    <s v=""/>
    <n v="0"/>
    <s v="not cancelled"/>
    <s v="not cancelled"/>
    <x v="3"/>
    <n v="4.1666666666666664E-2"/>
    <n v="0.18133000000000002"/>
    <b v="0"/>
  </r>
  <r>
    <n v="7926"/>
    <n v="10"/>
    <d v="2012-12-13T22:28:41"/>
    <d v="2013-02-11T22:28:00"/>
    <n v="1"/>
    <d v="2012-12-20T10:50:39"/>
    <n v="1"/>
    <n v="10.833333333333334"/>
    <n v="11"/>
    <x v="14"/>
    <n v="1"/>
    <n v="2.5716000000000001"/>
    <b v="1"/>
  </r>
  <r>
    <n v="7927"/>
    <n v="1"/>
    <d v="2012-12-14T01:33:49"/>
    <d v="2013-02-12T01:33:00"/>
    <n v="12"/>
    <d v="2012-12-15T14:54:04"/>
    <n v="0"/>
    <n v="14.9"/>
    <n v="15"/>
    <x v="17"/>
    <n v="8.3333333333333329E-2"/>
    <n v="0.56619444444444444"/>
    <b v="1"/>
  </r>
  <r>
    <n v="7928"/>
    <n v="7"/>
    <d v="2012-12-14T02:38:00"/>
    <d v="2013-02-12T02:38:00"/>
    <n v="24"/>
    <d v="2012-12-27T09:27:14"/>
    <n v="0"/>
    <n v="9.4499999999999993"/>
    <n v="9"/>
    <x v="4"/>
    <n v="4.1666666666666664E-2"/>
    <n v="1.2958049999999997"/>
    <b v="1"/>
  </r>
  <r>
    <n v="7929"/>
    <n v="1"/>
    <d v="2012-12-14T03:12:04"/>
    <d v="2013-02-12T03:12:00"/>
    <n v="8"/>
    <d v="2012-12-15T04:09:19"/>
    <n v="0"/>
    <n v="4.1500000000000004"/>
    <n v="4"/>
    <x v="24"/>
    <n v="0.125"/>
    <n v="0.84929166666666667"/>
    <b v="1"/>
  </r>
  <r>
    <n v="7930"/>
    <n v="3"/>
    <d v="2012-12-14T05:36:39"/>
    <d v="2013-02-12T05:36:00"/>
    <n v="24"/>
    <d v="2012-12-17T10:49:04"/>
    <n v="0"/>
    <n v="10.816666666666666"/>
    <n v="11"/>
    <x v="14"/>
    <n v="4.1666666666666664E-2"/>
    <n v="0.18133000000000002"/>
    <b v="1"/>
  </r>
  <r>
    <n v="7931"/>
    <n v="5"/>
    <d v="2012-12-14T05:19:04"/>
    <d v="2012-12-17T11:18:31"/>
    <n v="24"/>
    <s v=""/>
    <n v="0"/>
    <s v="not cancelled"/>
    <s v="not cancelled"/>
    <x v="3"/>
    <n v="4.1666666666666664E-2"/>
    <n v="0.2815833333333333"/>
    <b v="0"/>
  </r>
  <r>
    <n v="7932"/>
    <n v="3"/>
    <d v="2012-12-14T08:02:25"/>
    <d v="2013-02-12T08:02:00"/>
    <n v="24"/>
    <d v="2012-12-16T17:39:00"/>
    <n v="0"/>
    <n v="17.649999999999999"/>
    <n v="18"/>
    <x v="1"/>
    <n v="4.1666666666666664E-2"/>
    <n v="0.18133000000000002"/>
    <b v="1"/>
  </r>
  <r>
    <n v="7933"/>
    <n v="7"/>
    <d v="2012-12-14T09:49:38"/>
    <d v="2013-02-12T09:49:00"/>
    <n v="24"/>
    <d v="2012-12-17T02:19:02"/>
    <n v="0"/>
    <n v="2.3166666666666664"/>
    <n v="2"/>
    <x v="16"/>
    <n v="4.1666666666666664E-2"/>
    <n v="1.2958049999999997"/>
    <b v="1"/>
  </r>
  <r>
    <n v="7934"/>
    <n v="8"/>
    <d v="2012-12-14T09:22:33"/>
    <d v="2013-02-12T09:22:00"/>
    <n v="3"/>
    <d v="2012-12-19T05:01:43"/>
    <n v="1"/>
    <n v="5.0166666666666666"/>
    <n v="5"/>
    <x v="22"/>
    <n v="0.33333333333333331"/>
    <n v="0.29998222222222221"/>
    <b v="1"/>
  </r>
  <r>
    <n v="7935"/>
    <n v="3"/>
    <d v="2012-12-14T10:36:15"/>
    <d v="2013-02-12T10:36:00"/>
    <n v="24"/>
    <d v="2012-12-16T12:37:23"/>
    <n v="0"/>
    <n v="12.616666666666667"/>
    <n v="13"/>
    <x v="11"/>
    <n v="4.1666666666666664E-2"/>
    <n v="0.18133000000000002"/>
    <b v="1"/>
  </r>
  <r>
    <n v="7936"/>
    <n v="3"/>
    <d v="2012-12-14T10:47:20"/>
    <d v="2013-02-12T10:47:00"/>
    <n v="24"/>
    <d v="2012-12-16T15:53:27"/>
    <n v="0"/>
    <n v="15.883333333333333"/>
    <n v="16"/>
    <x v="5"/>
    <n v="4.1666666666666664E-2"/>
    <n v="0.18133000000000002"/>
    <b v="1"/>
  </r>
  <r>
    <n v="7937"/>
    <n v="5"/>
    <d v="2012-12-14T11:15:05"/>
    <d v="2012-12-19T01:14:13"/>
    <n v="24"/>
    <s v=""/>
    <n v="0"/>
    <s v="not cancelled"/>
    <s v="not cancelled"/>
    <x v="3"/>
    <n v="4.1666666666666664E-2"/>
    <n v="0.2815833333333333"/>
    <b v="0"/>
  </r>
  <r>
    <n v="7938"/>
    <n v="3"/>
    <d v="2012-12-14T11:28:24"/>
    <d v="2013-02-12T11:28:00"/>
    <n v="24"/>
    <d v="2012-12-17T13:18:12"/>
    <n v="0"/>
    <n v="13.3"/>
    <n v="13"/>
    <x v="11"/>
    <n v="4.1666666666666664E-2"/>
    <n v="0.18133000000000002"/>
    <b v="1"/>
  </r>
  <r>
    <n v="7939"/>
    <n v="3"/>
    <d v="2012-12-14T11:14:40"/>
    <d v="2013-02-12T11:14:00"/>
    <n v="24"/>
    <d v="2012-12-16T13:57:08"/>
    <n v="0"/>
    <n v="13.95"/>
    <n v="14"/>
    <x v="7"/>
    <n v="4.1666666666666664E-2"/>
    <n v="0.18133000000000002"/>
    <b v="1"/>
  </r>
  <r>
    <n v="7940"/>
    <n v="1"/>
    <d v="2012-12-14T12:50:06"/>
    <d v="2013-02-12T12:50:00"/>
    <n v="8"/>
    <d v="2012-12-15T11:41:43"/>
    <n v="0"/>
    <n v="11.683333333333334"/>
    <n v="12"/>
    <x v="8"/>
    <n v="0.125"/>
    <n v="0.84929166666666667"/>
    <b v="1"/>
  </r>
  <r>
    <n v="7941"/>
    <n v="1"/>
    <d v="2012-12-14T12:49:28"/>
    <d v="2013-02-12T12:49:00"/>
    <n v="8"/>
    <d v="2012-12-15T09:53:44"/>
    <n v="0"/>
    <n v="9.8833333333333329"/>
    <n v="10"/>
    <x v="10"/>
    <n v="0.125"/>
    <n v="0.84929166666666667"/>
    <b v="1"/>
  </r>
  <r>
    <n v="7942"/>
    <n v="1"/>
    <d v="2012-12-14T13:26:53"/>
    <d v="2013-02-12T13:26:00"/>
    <n v="12"/>
    <d v="2012-12-15T10:55:52"/>
    <n v="0"/>
    <n v="10.916666666666666"/>
    <n v="11"/>
    <x v="14"/>
    <n v="8.3333333333333329E-2"/>
    <n v="0.56619444444444444"/>
    <b v="1"/>
  </r>
  <r>
    <n v="7943"/>
    <n v="4"/>
    <d v="2012-12-14T13:43:52"/>
    <d v="2013-02-12T13:43:00"/>
    <n v="12"/>
    <d v="2012-12-16T11:05:52"/>
    <n v="0"/>
    <n v="11.083333333333334"/>
    <n v="11"/>
    <x v="14"/>
    <n v="8.3333333333333329E-2"/>
    <n v="1.448055119047619"/>
    <b v="1"/>
  </r>
  <r>
    <n v="7944"/>
    <n v="7"/>
    <d v="2012-12-14T13:26:23"/>
    <d v="2013-02-12T13:26:00"/>
    <n v="24"/>
    <d v="2013-01-24T08:01:47"/>
    <n v="2"/>
    <n v="8.0166666666666675"/>
    <n v="8"/>
    <x v="13"/>
    <n v="4.1666666666666664E-2"/>
    <n v="1.2958049999999997"/>
    <b v="1"/>
  </r>
  <r>
    <n v="7945"/>
    <n v="3"/>
    <d v="2012-12-14T14:04:14"/>
    <d v="2013-02-12T14:04:00"/>
    <n v="24"/>
    <d v="2012-12-17T10:15:59"/>
    <n v="0"/>
    <n v="10.25"/>
    <n v="10"/>
    <x v="10"/>
    <n v="4.1666666666666664E-2"/>
    <n v="0.18133000000000002"/>
    <b v="1"/>
  </r>
  <r>
    <n v="7946"/>
    <n v="1"/>
    <d v="2012-12-14T16:04:29"/>
    <d v="2013-02-12T16:04:00"/>
    <n v="12"/>
    <d v="2012-12-15T20:11:07"/>
    <n v="0"/>
    <n v="20.183333333333334"/>
    <n v="20"/>
    <x v="15"/>
    <n v="8.3333333333333329E-2"/>
    <n v="0.56619444444444444"/>
    <b v="1"/>
  </r>
  <r>
    <n v="7947"/>
    <n v="1"/>
    <d v="2012-12-14T17:00:58"/>
    <d v="2013-02-12T17:00:00"/>
    <n v="12"/>
    <d v="2012-12-15T22:23:20"/>
    <n v="0"/>
    <n v="22.383333333333333"/>
    <n v="22"/>
    <x v="9"/>
    <n v="8.3333333333333329E-2"/>
    <n v="0.56619444444444444"/>
    <b v="1"/>
  </r>
  <r>
    <n v="7948"/>
    <n v="5"/>
    <d v="2012-12-14T17:15:44"/>
    <d v="2013-02-12T17:15:00"/>
    <n v="24"/>
    <d v="2012-12-18T17:09:10"/>
    <n v="0"/>
    <n v="17.149999999999999"/>
    <n v="17"/>
    <x v="20"/>
    <n v="4.1666666666666664E-2"/>
    <n v="0.2815833333333333"/>
    <b v="1"/>
  </r>
  <r>
    <n v="7949"/>
    <n v="2"/>
    <d v="2012-12-14T17:44:18"/>
    <d v="2013-02-12T17:44:00"/>
    <n v="10"/>
    <d v="2012-12-16T12:16:58"/>
    <n v="0"/>
    <n v="12.266666666666667"/>
    <n v="12"/>
    <x v="8"/>
    <n v="0.1"/>
    <n v="0.84959999999999969"/>
    <b v="1"/>
  </r>
  <r>
    <n v="7950"/>
    <n v="2"/>
    <d v="2012-12-14T19:21:48"/>
    <d v="2012-12-17T02:21:00"/>
    <n v="10"/>
    <d v="2012-12-16T07:42:44"/>
    <n v="0"/>
    <n v="7.7"/>
    <n v="8"/>
    <x v="13"/>
    <n v="0.1"/>
    <n v="0.84959999999999969"/>
    <b v="1"/>
  </r>
  <r>
    <n v="7951"/>
    <n v="6"/>
    <d v="2012-12-14T20:05:01"/>
    <d v="2013-02-12T20:05:00"/>
    <n v="24"/>
    <d v="2013-01-02T13:51:11"/>
    <n v="0"/>
    <n v="13.85"/>
    <n v="14"/>
    <x v="7"/>
    <n v="4.1666666666666664E-2"/>
    <n v="0.35218749999999999"/>
    <b v="1"/>
  </r>
  <r>
    <n v="7952"/>
    <n v="6"/>
    <d v="2012-12-14T21:51:57"/>
    <d v="2012-12-18T09:51:05"/>
    <n v="24"/>
    <s v=""/>
    <n v="0"/>
    <s v="not cancelled"/>
    <s v="not cancelled"/>
    <x v="3"/>
    <n v="4.1666666666666664E-2"/>
    <n v="0.35218749999999999"/>
    <b v="0"/>
  </r>
  <r>
    <n v="7953"/>
    <n v="7"/>
    <d v="2012-12-15T01:14:04"/>
    <d v="2013-02-13T01:14:00"/>
    <n v="24"/>
    <d v="2012-12-20T10:40:19"/>
    <n v="0"/>
    <n v="10.666666666666666"/>
    <n v="11"/>
    <x v="14"/>
    <n v="4.1666666666666664E-2"/>
    <n v="1.2958049999999997"/>
    <b v="1"/>
  </r>
  <r>
    <n v="7954"/>
    <n v="6"/>
    <d v="2012-12-15T09:38:42"/>
    <d v="2013-02-13T09:38:00"/>
    <n v="24"/>
    <d v="2012-12-18T16:11:42"/>
    <n v="0"/>
    <n v="16.183333333333334"/>
    <n v="16"/>
    <x v="5"/>
    <n v="4.1666666666666664E-2"/>
    <n v="0.35218749999999999"/>
    <b v="1"/>
  </r>
  <r>
    <n v="7955"/>
    <n v="5"/>
    <d v="2012-12-15T09:49:54"/>
    <d v="2012-12-18T09:49:00"/>
    <n v="24"/>
    <d v="2012-12-17T13:10:45"/>
    <n v="0"/>
    <n v="13.166666666666666"/>
    <n v="13"/>
    <x v="11"/>
    <n v="4.1666666666666664E-2"/>
    <n v="0.2815833333333333"/>
    <b v="1"/>
  </r>
  <r>
    <n v="7956"/>
    <n v="9"/>
    <d v="2012-12-15T09:50:42"/>
    <d v="2013-02-13T09:50:00"/>
    <n v="5"/>
    <d v="2012-12-18T07:12:38"/>
    <n v="0"/>
    <n v="7.2"/>
    <n v="7"/>
    <x v="18"/>
    <n v="0.2"/>
    <n v="5.6740000000000004"/>
    <b v="1"/>
  </r>
  <r>
    <n v="7957"/>
    <n v="8"/>
    <d v="2012-12-15T09:38:20"/>
    <d v="2013-02-13T09:38:00"/>
    <n v="3"/>
    <d v="2012-12-18T13:14:48"/>
    <n v="0"/>
    <n v="13.233333333333333"/>
    <n v="13"/>
    <x v="11"/>
    <n v="0.33333333333333331"/>
    <n v="0.29998222222222221"/>
    <b v="1"/>
  </r>
  <r>
    <n v="7958"/>
    <n v="11"/>
    <d v="2012-12-15T10:22:29"/>
    <d v="2013-02-13T10:22:00"/>
    <n v="1"/>
    <d v="2012-12-22T12:08:10"/>
    <n v="3"/>
    <n v="12.133333333333333"/>
    <n v="12"/>
    <x v="8"/>
    <n v="1"/>
    <n v="1"/>
    <b v="1"/>
  </r>
  <r>
    <n v="7959"/>
    <n v="1"/>
    <d v="2012-12-15T10:57:11"/>
    <d v="2013-02-13T10:57:00"/>
    <n v="8"/>
    <d v="2012-12-16T07:48:00"/>
    <n v="0"/>
    <n v="7.8"/>
    <n v="8"/>
    <x v="13"/>
    <n v="0.125"/>
    <n v="0.84929166666666667"/>
    <b v="1"/>
  </r>
  <r>
    <n v="7960"/>
    <n v="7"/>
    <d v="2012-12-15T10:05:37"/>
    <d v="2012-12-17T12:05:32"/>
    <n v="24"/>
    <s v=""/>
    <n v="0"/>
    <s v="not cancelled"/>
    <s v="not cancelled"/>
    <x v="3"/>
    <n v="4.1666666666666664E-2"/>
    <n v="1.2958049999999997"/>
    <b v="0"/>
  </r>
  <r>
    <n v="7961"/>
    <n v="4"/>
    <d v="2012-12-15T11:12:34"/>
    <d v="2013-02-13T11:12:00"/>
    <n v="12"/>
    <d v="2012-12-18T13:56:42"/>
    <n v="0"/>
    <n v="13.933333333333334"/>
    <n v="14"/>
    <x v="7"/>
    <n v="8.3333333333333329E-2"/>
    <n v="1.448055119047619"/>
    <b v="1"/>
  </r>
  <r>
    <n v="7962"/>
    <n v="1"/>
    <d v="2012-12-15T11:06:54"/>
    <d v="2013-02-13T11:06:00"/>
    <n v="8"/>
    <d v="2012-12-16T10:39:37"/>
    <n v="0"/>
    <n v="10.65"/>
    <n v="11"/>
    <x v="14"/>
    <n v="0.125"/>
    <n v="0.84929166666666667"/>
    <b v="1"/>
  </r>
  <r>
    <n v="7963"/>
    <n v="3"/>
    <d v="2012-12-15T11:52:23"/>
    <d v="2013-02-13T11:52:00"/>
    <n v="24"/>
    <d v="2012-12-17T05:01:48"/>
    <n v="0"/>
    <n v="5.0166666666666666"/>
    <n v="5"/>
    <x v="22"/>
    <n v="4.1666666666666664E-2"/>
    <n v="0.18133000000000002"/>
    <b v="1"/>
  </r>
  <r>
    <n v="7964"/>
    <n v="1"/>
    <d v="2012-12-15T11:03:08"/>
    <d v="2013-02-13T11:03:00"/>
    <n v="8"/>
    <d v="2012-12-16T15:28:12"/>
    <n v="0"/>
    <n v="15.466666666666667"/>
    <n v="15"/>
    <x v="17"/>
    <n v="0.125"/>
    <n v="0.84929166666666667"/>
    <b v="1"/>
  </r>
  <r>
    <n v="7965"/>
    <n v="1"/>
    <d v="2012-12-15T12:38:56"/>
    <d v="2013-02-13T12:38:00"/>
    <n v="8"/>
    <d v="2012-12-15T21:58:07"/>
    <n v="0"/>
    <n v="21.966666666666665"/>
    <n v="22"/>
    <x v="9"/>
    <n v="0.125"/>
    <n v="0.84929166666666667"/>
    <b v="1"/>
  </r>
  <r>
    <n v="7966"/>
    <n v="3"/>
    <d v="2012-12-15T12:42:30"/>
    <d v="2013-02-13T12:42:00"/>
    <n v="24"/>
    <d v="2012-12-17T12:24:19"/>
    <n v="0"/>
    <n v="12.4"/>
    <n v="12"/>
    <x v="8"/>
    <n v="4.1666666666666664E-2"/>
    <n v="0.18133000000000002"/>
    <b v="1"/>
  </r>
  <r>
    <n v="7967"/>
    <n v="1"/>
    <d v="2012-12-15T15:44:27"/>
    <d v="2013-02-13T15:44:00"/>
    <n v="8"/>
    <d v="2012-12-15T19:00:51"/>
    <n v="0"/>
    <n v="19"/>
    <n v="19"/>
    <x v="6"/>
    <n v="0.125"/>
    <n v="0.84929166666666667"/>
    <b v="1"/>
  </r>
  <r>
    <n v="7968"/>
    <n v="1"/>
    <d v="2012-12-15T17:40:59"/>
    <d v="2013-02-13T17:40:00"/>
    <n v="8"/>
    <d v="2012-12-16T09:30:18"/>
    <n v="0"/>
    <n v="9.5"/>
    <n v="10"/>
    <x v="10"/>
    <n v="0.125"/>
    <n v="0.84929166666666667"/>
    <b v="1"/>
  </r>
  <r>
    <n v="7969"/>
    <n v="1"/>
    <d v="2012-12-15T17:48:56"/>
    <d v="2013-02-13T17:48:00"/>
    <n v="8"/>
    <d v="2012-12-15T22:04:55"/>
    <n v="0"/>
    <n v="22.066666666666666"/>
    <n v="22"/>
    <x v="9"/>
    <n v="0.125"/>
    <n v="0.84929166666666667"/>
    <b v="1"/>
  </r>
  <r>
    <n v="7970"/>
    <n v="5"/>
    <d v="2012-12-15T17:16:28"/>
    <d v="2012-12-18T09:16:00"/>
    <n v="24"/>
    <s v=""/>
    <n v="0"/>
    <s v="not cancelled"/>
    <s v="not cancelled"/>
    <x v="3"/>
    <n v="4.1666666666666664E-2"/>
    <n v="0.2815833333333333"/>
    <b v="0"/>
  </r>
  <r>
    <n v="7971"/>
    <n v="5"/>
    <d v="2012-12-15T17:33:07"/>
    <d v="2013-02-13T17:33:00"/>
    <n v="24"/>
    <d v="2012-12-18T17:47:02"/>
    <n v="0"/>
    <n v="17.783333333333335"/>
    <n v="18"/>
    <x v="1"/>
    <n v="4.1666666666666664E-2"/>
    <n v="0.2815833333333333"/>
    <b v="1"/>
  </r>
  <r>
    <n v="7972"/>
    <n v="2"/>
    <d v="2012-12-15T17:58:17"/>
    <d v="2013-02-13T17:58:00"/>
    <n v="10"/>
    <d v="2012-12-16T09:15:41"/>
    <n v="0"/>
    <n v="9.25"/>
    <n v="9"/>
    <x v="4"/>
    <n v="0.1"/>
    <n v="0.84959999999999969"/>
    <b v="1"/>
  </r>
  <r>
    <n v="7973"/>
    <n v="10"/>
    <d v="2012-12-15T17:30:45"/>
    <d v="2013-02-13T17:30:00"/>
    <n v="1"/>
    <d v="2012-12-22T09:48:20"/>
    <n v="5"/>
    <n v="9.8000000000000007"/>
    <n v="10"/>
    <x v="10"/>
    <n v="1"/>
    <n v="2.5716000000000001"/>
    <b v="1"/>
  </r>
  <r>
    <n v="7974"/>
    <n v="8"/>
    <d v="2012-12-15T18:26:36"/>
    <d v="2013-02-13T18:26:00"/>
    <n v="3"/>
    <d v="2012-12-22T12:03:26"/>
    <n v="1"/>
    <n v="12.05"/>
    <n v="12"/>
    <x v="8"/>
    <n v="0.33333333333333331"/>
    <n v="0.29998222222222221"/>
    <b v="1"/>
  </r>
  <r>
    <n v="7975"/>
    <n v="1"/>
    <d v="2012-12-15T20:36:14"/>
    <d v="2012-12-19T17:36:00"/>
    <n v="12"/>
    <d v="2012-12-17T11:05:26"/>
    <n v="0"/>
    <n v="11.083333333333334"/>
    <n v="11"/>
    <x v="14"/>
    <n v="8.3333333333333329E-2"/>
    <n v="0.56619444444444444"/>
    <b v="1"/>
  </r>
  <r>
    <n v="7976"/>
    <n v="3"/>
    <d v="2012-12-15T21:13:26"/>
    <d v="2012-12-18T14:13:00"/>
    <n v="24"/>
    <s v=""/>
    <n v="0"/>
    <s v="not cancelled"/>
    <s v="not cancelled"/>
    <x v="3"/>
    <n v="4.1666666666666664E-2"/>
    <n v="0.18133000000000002"/>
    <b v="0"/>
  </r>
  <r>
    <n v="7977"/>
    <n v="5"/>
    <d v="2012-12-15T23:03:40"/>
    <d v="2013-02-13T23:03:00"/>
    <n v="24"/>
    <d v="2012-12-18T08:54:02"/>
    <n v="0"/>
    <n v="8.9"/>
    <n v="9"/>
    <x v="4"/>
    <n v="4.1666666666666664E-2"/>
    <n v="0.2815833333333333"/>
    <b v="1"/>
  </r>
  <r>
    <n v="7978"/>
    <n v="1"/>
    <d v="2012-12-16T01:39:22"/>
    <d v="2013-02-14T01:39:00"/>
    <n v="8"/>
    <d v="2012-12-17T09:34:09"/>
    <n v="0"/>
    <n v="9.5666666666666664"/>
    <n v="10"/>
    <x v="10"/>
    <n v="0.125"/>
    <n v="0.84929166666666667"/>
    <b v="1"/>
  </r>
  <r>
    <n v="7979"/>
    <n v="3"/>
    <d v="2012-12-16T05:21:30"/>
    <d v="2013-02-14T05:21:00"/>
    <n v="24"/>
    <d v="2012-12-19T15:29:15"/>
    <n v="0"/>
    <n v="15.483333333333333"/>
    <n v="15"/>
    <x v="17"/>
    <n v="4.1666666666666664E-2"/>
    <n v="0.18133000000000002"/>
    <b v="1"/>
  </r>
  <r>
    <n v="7980"/>
    <n v="11"/>
    <d v="2012-12-16T06:57:54"/>
    <d v="2013-02-14T06:57:00"/>
    <n v="1"/>
    <d v="2012-12-23T16:26:12"/>
    <n v="5"/>
    <n v="16.433333333333334"/>
    <n v="16"/>
    <x v="5"/>
    <n v="1"/>
    <n v="1"/>
    <b v="1"/>
  </r>
  <r>
    <n v="7981"/>
    <n v="1"/>
    <d v="2012-12-16T07:10:46"/>
    <d v="2013-02-14T07:10:00"/>
    <n v="8"/>
    <d v="2012-12-16T10:39:42"/>
    <n v="0"/>
    <n v="10.65"/>
    <n v="11"/>
    <x v="14"/>
    <n v="0.125"/>
    <n v="0.84929166666666667"/>
    <b v="1"/>
  </r>
  <r>
    <n v="7982"/>
    <n v="8"/>
    <d v="2012-12-16T08:45:25"/>
    <d v="2013-02-14T08:45:00"/>
    <n v="3"/>
    <d v="2012-12-21T17:31:19"/>
    <n v="0"/>
    <n v="17.516666666666666"/>
    <n v="18"/>
    <x v="1"/>
    <n v="0.33333333333333331"/>
    <n v="0.29998222222222221"/>
    <b v="1"/>
  </r>
  <r>
    <n v="7983"/>
    <n v="1"/>
    <d v="2012-12-16T08:07:19"/>
    <d v="2013-02-14T08:07:00"/>
    <n v="8"/>
    <d v="2012-12-17T15:49:43"/>
    <n v="0"/>
    <n v="15.816666666666666"/>
    <n v="16"/>
    <x v="5"/>
    <n v="0.125"/>
    <n v="0.84929166666666667"/>
    <b v="1"/>
  </r>
  <r>
    <n v="7984"/>
    <n v="6"/>
    <d v="2012-12-16T08:19:10"/>
    <d v="2013-02-14T08:19:00"/>
    <n v="24"/>
    <d v="2012-12-20T08:10:52"/>
    <n v="0"/>
    <n v="8.1666666666666661"/>
    <n v="8"/>
    <x v="13"/>
    <n v="4.1666666666666664E-2"/>
    <n v="0.35218749999999999"/>
    <b v="1"/>
  </r>
  <r>
    <n v="7985"/>
    <n v="1"/>
    <d v="2012-12-16T08:56:58"/>
    <d v="2012-12-18T19:56:00"/>
    <n v="8"/>
    <d v="2012-12-17T17:15:11"/>
    <n v="0"/>
    <n v="17.25"/>
    <n v="17"/>
    <x v="20"/>
    <n v="0.125"/>
    <n v="0.84929166666666667"/>
    <b v="1"/>
  </r>
  <r>
    <n v="7986"/>
    <n v="8"/>
    <d v="2012-12-16T08:34:49"/>
    <d v="2013-02-14T08:34:00"/>
    <n v="3"/>
    <d v="2012-12-21T11:01:10"/>
    <n v="1"/>
    <n v="11.016666666666667"/>
    <n v="11"/>
    <x v="14"/>
    <n v="0.33333333333333331"/>
    <n v="0.29998222222222221"/>
    <b v="1"/>
  </r>
  <r>
    <n v="7987"/>
    <n v="5"/>
    <d v="2012-12-16T08:36:08"/>
    <d v="2013-02-14T08:36:00"/>
    <n v="24"/>
    <d v="2012-12-18T08:17:39"/>
    <n v="0"/>
    <n v="8.2833333333333332"/>
    <n v="8"/>
    <x v="13"/>
    <n v="4.1666666666666664E-2"/>
    <n v="0.2815833333333333"/>
    <b v="1"/>
  </r>
  <r>
    <n v="7988"/>
    <n v="1"/>
    <d v="2012-12-16T09:30:52"/>
    <d v="2013-02-14T09:30:00"/>
    <n v="8"/>
    <d v="2012-12-16T18:08:44"/>
    <n v="0"/>
    <n v="18.133333333333333"/>
    <n v="18"/>
    <x v="1"/>
    <n v="0.125"/>
    <n v="0.84929166666666667"/>
    <b v="1"/>
  </r>
  <r>
    <n v="7989"/>
    <n v="5"/>
    <d v="2012-12-16T09:44:40"/>
    <d v="2013-02-14T09:44:00"/>
    <n v="24"/>
    <d v="2012-12-18T11:28:33"/>
    <n v="0"/>
    <n v="11.466666666666667"/>
    <n v="11"/>
    <x v="14"/>
    <n v="4.1666666666666664E-2"/>
    <n v="0.2815833333333333"/>
    <b v="1"/>
  </r>
  <r>
    <n v="7990"/>
    <n v="5"/>
    <d v="2012-12-16T09:23:09"/>
    <d v="2013-02-14T09:23:00"/>
    <n v="24"/>
    <d v="2012-12-18T11:57:58"/>
    <n v="0"/>
    <n v="11.95"/>
    <n v="12"/>
    <x v="8"/>
    <n v="4.1666666666666664E-2"/>
    <n v="0.2815833333333333"/>
    <b v="1"/>
  </r>
  <r>
    <n v="7991"/>
    <n v="8"/>
    <d v="2012-12-16T09:31:03"/>
    <d v="2013-02-14T09:31:00"/>
    <n v="3"/>
    <d v="2012-12-20T15:31:17"/>
    <n v="1"/>
    <n v="15.516666666666667"/>
    <n v="16"/>
    <x v="5"/>
    <n v="0.33333333333333331"/>
    <n v="0.29998222222222221"/>
    <b v="1"/>
  </r>
  <r>
    <n v="7992"/>
    <n v="1"/>
    <d v="2012-12-16T10:38:20"/>
    <d v="2013-02-14T10:38:00"/>
    <n v="8"/>
    <d v="2012-12-17T13:07:51"/>
    <n v="0"/>
    <n v="13.116666666666667"/>
    <n v="13"/>
    <x v="11"/>
    <n v="0.125"/>
    <n v="0.84929166666666667"/>
    <b v="1"/>
  </r>
  <r>
    <n v="7993"/>
    <n v="4"/>
    <d v="2012-12-16T10:10:33"/>
    <d v="2013-02-14T10:10:00"/>
    <n v="12"/>
    <d v="2012-12-19T14:46:38"/>
    <n v="0"/>
    <n v="14.766666666666667"/>
    <n v="15"/>
    <x v="17"/>
    <n v="8.3333333333333329E-2"/>
    <n v="1.448055119047619"/>
    <b v="1"/>
  </r>
  <r>
    <n v="7994"/>
    <n v="3"/>
    <d v="2012-12-16T10:54:34"/>
    <d v="2012-12-20T16:54:16"/>
    <n v="24"/>
    <s v=""/>
    <n v="0"/>
    <s v="not cancelled"/>
    <s v="not cancelled"/>
    <x v="3"/>
    <n v="4.1666666666666664E-2"/>
    <n v="0.18133000000000002"/>
    <b v="0"/>
  </r>
  <r>
    <n v="7995"/>
    <n v="3"/>
    <d v="2012-12-16T11:48:50"/>
    <d v="2013-02-14T11:48:00"/>
    <n v="24"/>
    <d v="2012-12-19T12:03:30"/>
    <n v="0"/>
    <n v="12.05"/>
    <n v="12"/>
    <x v="8"/>
    <n v="4.1666666666666664E-2"/>
    <n v="0.18133000000000002"/>
    <b v="1"/>
  </r>
  <r>
    <n v="7996"/>
    <n v="8"/>
    <d v="2012-12-16T11:39:27"/>
    <d v="2013-02-14T11:39:00"/>
    <n v="3"/>
    <d v="2012-12-23T09:13:29"/>
    <n v="2"/>
    <n v="9.2166666666666668"/>
    <n v="9"/>
    <x v="4"/>
    <n v="0.33333333333333331"/>
    <n v="0.29998222222222221"/>
    <b v="1"/>
  </r>
  <r>
    <n v="7997"/>
    <n v="3"/>
    <d v="2012-12-16T11:29:30"/>
    <d v="2013-02-14T11:29:00"/>
    <n v="24"/>
    <d v="2012-12-19T06:30:23"/>
    <n v="0"/>
    <n v="6.5"/>
    <n v="7"/>
    <x v="18"/>
    <n v="4.1666666666666664E-2"/>
    <n v="0.18133000000000002"/>
    <b v="1"/>
  </r>
  <r>
    <n v="7998"/>
    <n v="1"/>
    <d v="2012-12-16T11:32:33"/>
    <d v="2013-02-14T11:32:00"/>
    <n v="8"/>
    <d v="2012-12-17T08:41:10"/>
    <n v="0"/>
    <n v="8.6833333333333336"/>
    <n v="9"/>
    <x v="4"/>
    <n v="0.125"/>
    <n v="0.84929166666666667"/>
    <b v="1"/>
  </r>
  <r>
    <n v="7999"/>
    <n v="7"/>
    <d v="2012-12-16T12:15:50"/>
    <d v="2013-02-14T12:15:00"/>
    <n v="24"/>
    <d v="2012-12-29T15:56:23"/>
    <n v="0"/>
    <n v="15.933333333333334"/>
    <n v="16"/>
    <x v="5"/>
    <n v="4.1666666666666664E-2"/>
    <n v="1.2958049999999997"/>
    <b v="1"/>
  </r>
  <r>
    <n v="8000"/>
    <n v="4"/>
    <d v="2012-12-16T12:35:56"/>
    <d v="2013-02-14T12:35:00"/>
    <n v="12"/>
    <d v="2012-12-19T03:29:51"/>
    <n v="0"/>
    <n v="3.4833333333333334"/>
    <n v="3"/>
    <x v="19"/>
    <n v="8.3333333333333329E-2"/>
    <n v="1.448055119047619"/>
    <b v="1"/>
  </r>
  <r>
    <n v="8001"/>
    <n v="4"/>
    <d v="2012-12-16T14:54:40"/>
    <d v="2012-12-19T01:54:10"/>
    <n v="12"/>
    <s v=""/>
    <n v="0"/>
    <s v="not cancelled"/>
    <s v="not cancelled"/>
    <x v="3"/>
    <n v="8.3333333333333329E-2"/>
    <n v="1.448055119047619"/>
    <b v="0"/>
  </r>
  <r>
    <n v="8002"/>
    <n v="6"/>
    <d v="2012-12-16T16:16:23"/>
    <d v="2013-02-14T16:16:00"/>
    <n v="24"/>
    <d v="2012-12-27T21:20:22"/>
    <n v="0"/>
    <n v="21.333333333333332"/>
    <n v="21"/>
    <x v="12"/>
    <n v="4.1666666666666664E-2"/>
    <n v="0.35218749999999999"/>
    <b v="1"/>
  </r>
  <r>
    <n v="8003"/>
    <n v="5"/>
    <d v="2012-12-16T16:54:36"/>
    <d v="2013-02-14T16:54:00"/>
    <n v="24"/>
    <d v="2012-12-21T12:34:05"/>
    <n v="0"/>
    <n v="12.566666666666666"/>
    <n v="13"/>
    <x v="11"/>
    <n v="4.1666666666666664E-2"/>
    <n v="0.2815833333333333"/>
    <b v="1"/>
  </r>
  <r>
    <n v="8004"/>
    <n v="1"/>
    <d v="2012-12-16T16:51:18"/>
    <d v="2013-02-14T16:51:00"/>
    <n v="8"/>
    <d v="2012-12-16T20:16:58"/>
    <n v="0"/>
    <n v="20.266666666666666"/>
    <n v="20"/>
    <x v="15"/>
    <n v="0.125"/>
    <n v="0.84929166666666667"/>
    <b v="1"/>
  </r>
  <r>
    <n v="8005"/>
    <n v="1"/>
    <d v="2012-12-16T17:48:55"/>
    <d v="2013-02-14T17:48:00"/>
    <n v="12"/>
    <d v="2012-12-17T10:39:35"/>
    <n v="0"/>
    <n v="10.65"/>
    <n v="11"/>
    <x v="14"/>
    <n v="8.3333333333333329E-2"/>
    <n v="0.56619444444444444"/>
    <b v="1"/>
  </r>
  <r>
    <n v="8006"/>
    <n v="1"/>
    <d v="2012-12-16T17:20:07"/>
    <d v="2013-02-14T17:20:00"/>
    <n v="12"/>
    <d v="2012-12-17T15:24:18"/>
    <n v="0"/>
    <n v="15.4"/>
    <n v="15"/>
    <x v="17"/>
    <n v="8.3333333333333329E-2"/>
    <n v="0.56619444444444444"/>
    <b v="1"/>
  </r>
  <r>
    <n v="8007"/>
    <n v="1"/>
    <d v="2012-12-16T17:52:15"/>
    <d v="2013-02-14T17:52:00"/>
    <n v="12"/>
    <d v="2012-12-17T07:53:12"/>
    <n v="0"/>
    <n v="7.8833333333333329"/>
    <n v="8"/>
    <x v="13"/>
    <n v="8.3333333333333329E-2"/>
    <n v="0.56619444444444444"/>
    <b v="1"/>
  </r>
  <r>
    <n v="8008"/>
    <n v="7"/>
    <d v="2012-12-16T17:02:54"/>
    <d v="2012-12-20T06:02:00"/>
    <n v="24"/>
    <s v=""/>
    <n v="0"/>
    <s v="not cancelled"/>
    <s v="not cancelled"/>
    <x v="3"/>
    <n v="4.1666666666666664E-2"/>
    <n v="1.2958049999999997"/>
    <b v="0"/>
  </r>
  <r>
    <n v="8009"/>
    <n v="7"/>
    <d v="2012-12-16T17:28:10"/>
    <d v="2013-02-14T17:28:00"/>
    <n v="24"/>
    <d v="2012-12-29T10:23:29"/>
    <n v="0"/>
    <n v="10.383333333333333"/>
    <n v="10"/>
    <x v="10"/>
    <n v="4.1666666666666664E-2"/>
    <n v="1.2958049999999997"/>
    <b v="1"/>
  </r>
  <r>
    <n v="8010"/>
    <n v="8"/>
    <d v="2012-12-16T18:14:33"/>
    <d v="2013-02-14T18:14:00"/>
    <n v="3"/>
    <d v="2012-12-23T18:21:24"/>
    <n v="0"/>
    <n v="18.350000000000001"/>
    <n v="18"/>
    <x v="1"/>
    <n v="0.33333333333333331"/>
    <n v="0.29998222222222221"/>
    <b v="1"/>
  </r>
  <r>
    <n v="8011"/>
    <n v="2"/>
    <d v="2012-12-16T19:24:18"/>
    <d v="2013-02-14T19:24:00"/>
    <n v="10"/>
    <d v="2012-12-18T09:25:43"/>
    <n v="0"/>
    <n v="9.4166666666666661"/>
    <n v="9"/>
    <x v="4"/>
    <n v="0.1"/>
    <n v="0.84959999999999969"/>
    <b v="1"/>
  </r>
  <r>
    <n v="8012"/>
    <n v="2"/>
    <d v="2012-12-16T21:26:42"/>
    <d v="2013-02-14T21:26:00"/>
    <n v="10"/>
    <d v="2012-12-17T08:21:54"/>
    <n v="0"/>
    <n v="8.35"/>
    <n v="8"/>
    <x v="13"/>
    <n v="0.1"/>
    <n v="0.84959999999999969"/>
    <b v="1"/>
  </r>
  <r>
    <n v="8013"/>
    <n v="6"/>
    <d v="2012-12-16T22:48:39"/>
    <d v="2013-02-14T22:48:00"/>
    <n v="24"/>
    <d v="2012-12-18T21:23:56"/>
    <n v="0"/>
    <n v="21.383333333333333"/>
    <n v="21"/>
    <x v="12"/>
    <n v="4.1666666666666664E-2"/>
    <n v="0.35218749999999999"/>
    <b v="1"/>
  </r>
  <r>
    <n v="8014"/>
    <n v="6"/>
    <d v="2012-12-17T08:15:52"/>
    <d v="2013-02-15T08:15:00"/>
    <n v="24"/>
    <d v="2012-12-21T15:50:16"/>
    <n v="0"/>
    <n v="15.833333333333334"/>
    <n v="16"/>
    <x v="5"/>
    <n v="4.1666666666666664E-2"/>
    <n v="0.35218749999999999"/>
    <b v="1"/>
  </r>
  <r>
    <n v="8015"/>
    <n v="1"/>
    <d v="2012-12-17T08:17:28"/>
    <d v="2012-12-20T15:16:32"/>
    <n v="8"/>
    <s v=""/>
    <n v="0"/>
    <s v="not cancelled"/>
    <s v="not cancelled"/>
    <x v="3"/>
    <n v="0.125"/>
    <n v="0.84929166666666667"/>
    <b v="0"/>
  </r>
  <r>
    <n v="8016"/>
    <n v="4"/>
    <d v="2012-12-17T08:55:52"/>
    <d v="2013-02-15T08:55:00"/>
    <n v="12"/>
    <d v="2012-12-19T11:08:12"/>
    <n v="0"/>
    <n v="11.133333333333333"/>
    <n v="11"/>
    <x v="14"/>
    <n v="8.3333333333333329E-2"/>
    <n v="1.448055119047619"/>
    <b v="1"/>
  </r>
  <r>
    <n v="8017"/>
    <n v="1"/>
    <d v="2012-12-17T08:31:43"/>
    <d v="2013-02-15T08:31:00"/>
    <n v="8"/>
    <d v="2012-12-18T17:40:44"/>
    <n v="0"/>
    <n v="17.666666666666668"/>
    <n v="18"/>
    <x v="1"/>
    <n v="0.125"/>
    <n v="0.84929166666666667"/>
    <b v="1"/>
  </r>
  <r>
    <n v="8018"/>
    <n v="8"/>
    <d v="2012-12-17T09:46:04"/>
    <d v="2013-02-15T09:46:00"/>
    <n v="3"/>
    <d v="2012-12-20T15:02:16"/>
    <n v="1"/>
    <n v="15.033333333333333"/>
    <n v="15"/>
    <x v="17"/>
    <n v="0.33333333333333331"/>
    <n v="0.29998222222222221"/>
    <b v="1"/>
  </r>
  <r>
    <n v="8019"/>
    <n v="4"/>
    <d v="2012-12-17T09:54:08"/>
    <d v="2013-02-15T09:54:00"/>
    <n v="12"/>
    <d v="2012-12-17T21:03:08"/>
    <n v="0"/>
    <n v="21.05"/>
    <n v="21"/>
    <x v="12"/>
    <n v="8.3333333333333329E-2"/>
    <n v="1.448055119047619"/>
    <b v="1"/>
  </r>
  <r>
    <n v="8020"/>
    <n v="1"/>
    <d v="2012-12-17T13:25:42"/>
    <d v="2013-02-15T13:25:00"/>
    <n v="8"/>
    <d v="2012-12-18T10:10:55"/>
    <n v="0"/>
    <n v="10.166666666666666"/>
    <n v="10"/>
    <x v="10"/>
    <n v="0.125"/>
    <n v="0.84929166666666667"/>
    <b v="1"/>
  </r>
  <r>
    <n v="8021"/>
    <n v="3"/>
    <d v="2012-12-17T15:01:20"/>
    <d v="2013-02-15T15:01:00"/>
    <n v="24"/>
    <d v="2012-12-19T18:57:15"/>
    <n v="0"/>
    <n v="18.95"/>
    <n v="19"/>
    <x v="6"/>
    <n v="4.1666666666666664E-2"/>
    <n v="0.18133000000000002"/>
    <b v="1"/>
  </r>
  <r>
    <n v="8022"/>
    <n v="1"/>
    <d v="2012-12-17T15:22:51"/>
    <d v="2013-02-15T15:22:00"/>
    <n v="12"/>
    <d v="2012-12-18T11:40:27"/>
    <n v="0"/>
    <n v="11.666666666666666"/>
    <n v="12"/>
    <x v="8"/>
    <n v="8.3333333333333329E-2"/>
    <n v="0.56619444444444444"/>
    <b v="1"/>
  </r>
  <r>
    <n v="8023"/>
    <n v="1"/>
    <d v="2012-12-17T15:00:35"/>
    <d v="2013-02-15T15:00:00"/>
    <n v="8"/>
    <d v="2012-12-18T07:13:34"/>
    <n v="0"/>
    <n v="7.2166666666666668"/>
    <n v="7"/>
    <x v="18"/>
    <n v="0.125"/>
    <n v="0.84929166666666667"/>
    <b v="1"/>
  </r>
  <r>
    <n v="8024"/>
    <n v="3"/>
    <d v="2012-12-17T15:16:49"/>
    <d v="2013-02-15T15:16:00"/>
    <n v="24"/>
    <d v="2012-12-20T04:16:28"/>
    <n v="0"/>
    <n v="4.2666666666666666"/>
    <n v="4"/>
    <x v="24"/>
    <n v="4.1666666666666664E-2"/>
    <n v="0.18133000000000002"/>
    <b v="1"/>
  </r>
  <r>
    <n v="8025"/>
    <n v="1"/>
    <d v="2012-12-17T16:33:57"/>
    <d v="2013-02-15T16:33:00"/>
    <n v="12"/>
    <d v="2012-12-18T11:42:07"/>
    <n v="0"/>
    <n v="11.7"/>
    <n v="12"/>
    <x v="8"/>
    <n v="8.3333333333333329E-2"/>
    <n v="0.56619444444444444"/>
    <b v="1"/>
  </r>
  <r>
    <n v="8026"/>
    <n v="4"/>
    <d v="2012-12-17T16:11:59"/>
    <d v="2013-02-15T16:11:00"/>
    <n v="12"/>
    <d v="2012-12-20T11:44:06"/>
    <n v="0"/>
    <n v="11.733333333333333"/>
    <n v="12"/>
    <x v="8"/>
    <n v="8.3333333333333329E-2"/>
    <n v="1.448055119047619"/>
    <b v="1"/>
  </r>
  <r>
    <n v="8027"/>
    <n v="10"/>
    <d v="2012-12-17T17:41:10"/>
    <d v="2012-12-19T20:41:00"/>
    <n v="1"/>
    <s v=""/>
    <n v="3"/>
    <s v="not cancelled"/>
    <s v="not cancelled"/>
    <x v="3"/>
    <n v="1"/>
    <n v="2.5716000000000001"/>
    <b v="0"/>
  </r>
  <r>
    <n v="8028"/>
    <n v="1"/>
    <d v="2012-12-17T17:30:14"/>
    <d v="2013-02-15T17:30:00"/>
    <n v="12"/>
    <d v="2012-12-18T16:28:14"/>
    <n v="0"/>
    <n v="16.466666666666665"/>
    <n v="16"/>
    <x v="5"/>
    <n v="8.3333333333333329E-2"/>
    <n v="0.56619444444444444"/>
    <b v="1"/>
  </r>
  <r>
    <n v="8029"/>
    <n v="1"/>
    <d v="2012-12-17T18:41:40"/>
    <d v="2013-02-15T18:41:00"/>
    <n v="8"/>
    <d v="2012-12-18T02:52:36"/>
    <n v="0"/>
    <n v="2.8666666666666667"/>
    <n v="3"/>
    <x v="19"/>
    <n v="0.125"/>
    <n v="0.84929166666666667"/>
    <b v="1"/>
  </r>
  <r>
    <n v="8030"/>
    <n v="1"/>
    <d v="2012-12-17T18:12:33"/>
    <d v="2013-02-15T18:12:00"/>
    <n v="8"/>
    <d v="2012-12-18T07:11:13"/>
    <n v="0"/>
    <n v="7.1833333333333336"/>
    <n v="7"/>
    <x v="18"/>
    <n v="0.125"/>
    <n v="0.84929166666666667"/>
    <b v="1"/>
  </r>
  <r>
    <n v="8031"/>
    <n v="2"/>
    <d v="2012-12-17T19:16:42"/>
    <d v="2013-02-15T19:16:00"/>
    <n v="10"/>
    <d v="2012-12-18T16:34:32"/>
    <n v="0"/>
    <n v="16.566666666666666"/>
    <n v="17"/>
    <x v="20"/>
    <n v="0.1"/>
    <n v="0.84959999999999969"/>
    <b v="1"/>
  </r>
  <r>
    <n v="8032"/>
    <n v="1"/>
    <d v="2012-12-17T20:34:58"/>
    <d v="2013-02-15T20:34:00"/>
    <n v="12"/>
    <d v="2012-12-19T23:09:15"/>
    <n v="0"/>
    <n v="23.15"/>
    <n v="23"/>
    <x v="0"/>
    <n v="8.3333333333333329E-2"/>
    <n v="0.56619444444444444"/>
    <b v="1"/>
  </r>
  <r>
    <n v="8033"/>
    <n v="1"/>
    <d v="2012-12-17T21:40:52"/>
    <d v="2013-02-15T21:40:00"/>
    <n v="8"/>
    <d v="2012-12-18T08:32:02"/>
    <n v="0"/>
    <n v="8.5333333333333332"/>
    <n v="9"/>
    <x v="4"/>
    <n v="0.125"/>
    <n v="0.84929166666666667"/>
    <b v="1"/>
  </r>
  <r>
    <n v="8034"/>
    <n v="11"/>
    <d v="2012-12-17T22:04:31"/>
    <d v="2013-02-15T22:04:00"/>
    <n v="1"/>
    <d v="2012-12-24T18:57:45"/>
    <n v="1"/>
    <n v="18.95"/>
    <n v="19"/>
    <x v="6"/>
    <n v="1"/>
    <n v="1"/>
    <b v="1"/>
  </r>
  <r>
    <n v="8035"/>
    <n v="1"/>
    <d v="2012-12-18T00:33:16"/>
    <d v="2013-02-16T00:33:00"/>
    <n v="12"/>
    <d v="2012-12-18T12:35:15"/>
    <n v="0"/>
    <n v="12.583333333333334"/>
    <n v="13"/>
    <x v="11"/>
    <n v="8.3333333333333329E-2"/>
    <n v="0.56619444444444444"/>
    <b v="1"/>
  </r>
  <r>
    <n v="8036"/>
    <n v="7"/>
    <d v="2012-12-18T01:30:31"/>
    <d v="2013-02-16T01:30:00"/>
    <n v="24"/>
    <d v="2013-01-07T06:01:16"/>
    <n v="0"/>
    <n v="6.0166666666666666"/>
    <n v="6"/>
    <x v="21"/>
    <n v="4.1666666666666664E-2"/>
    <n v="1.2958049999999997"/>
    <b v="1"/>
  </r>
  <r>
    <n v="8037"/>
    <n v="3"/>
    <d v="2012-12-18T03:15:54"/>
    <d v="2013-02-16T03:15:00"/>
    <n v="24"/>
    <d v="2012-12-19T19:46:07"/>
    <n v="0"/>
    <n v="19.766666666666666"/>
    <n v="20"/>
    <x v="15"/>
    <n v="4.1666666666666664E-2"/>
    <n v="0.18133000000000002"/>
    <b v="1"/>
  </r>
  <r>
    <n v="8038"/>
    <n v="10"/>
    <d v="2012-12-18T08:54:11"/>
    <d v="2012-12-21T19:54:00"/>
    <n v="1"/>
    <s v=""/>
    <n v="1"/>
    <s v="not cancelled"/>
    <s v="not cancelled"/>
    <x v="3"/>
    <n v="1"/>
    <n v="2.5716000000000001"/>
    <b v="0"/>
  </r>
  <r>
    <n v="8039"/>
    <n v="2"/>
    <d v="2012-12-18T08:33:22"/>
    <d v="2013-02-16T08:33:00"/>
    <n v="10"/>
    <d v="2012-12-19T08:46:03"/>
    <n v="0"/>
    <n v="8.7666666666666675"/>
    <n v="9"/>
    <x v="4"/>
    <n v="0.1"/>
    <n v="0.84959999999999969"/>
    <b v="1"/>
  </r>
  <r>
    <n v="8040"/>
    <n v="5"/>
    <d v="2012-12-18T08:54:46"/>
    <d v="2013-02-16T08:54:00"/>
    <n v="24"/>
    <d v="2012-12-21T15:07:38"/>
    <n v="0"/>
    <n v="15.116666666666667"/>
    <n v="15"/>
    <x v="17"/>
    <n v="4.1666666666666664E-2"/>
    <n v="0.2815833333333333"/>
    <b v="1"/>
  </r>
  <r>
    <n v="8041"/>
    <n v="1"/>
    <d v="2012-12-18T09:52:24"/>
    <d v="2013-02-16T09:52:00"/>
    <n v="8"/>
    <d v="2012-12-18T13:19:36"/>
    <n v="0"/>
    <n v="13.316666666666666"/>
    <n v="13"/>
    <x v="11"/>
    <n v="0.125"/>
    <n v="0.84929166666666667"/>
    <b v="1"/>
  </r>
  <r>
    <n v="8042"/>
    <n v="2"/>
    <d v="2012-12-18T10:58:09"/>
    <d v="2013-02-16T10:58:00"/>
    <n v="10"/>
    <d v="2012-12-19T11:52:37"/>
    <n v="0"/>
    <n v="11.866666666666667"/>
    <n v="12"/>
    <x v="8"/>
    <n v="0.1"/>
    <n v="0.84959999999999969"/>
    <b v="1"/>
  </r>
  <r>
    <n v="8043"/>
    <n v="4"/>
    <d v="2012-12-18T10:12:54"/>
    <d v="2012-12-21T23:12:00"/>
    <n v="12"/>
    <d v="2012-12-21T10:43:51"/>
    <n v="0"/>
    <n v="10.716666666666667"/>
    <n v="11"/>
    <x v="14"/>
    <n v="8.3333333333333329E-2"/>
    <n v="1.448055119047619"/>
    <b v="1"/>
  </r>
  <r>
    <n v="8044"/>
    <n v="1"/>
    <d v="2012-12-18T10:26:47"/>
    <d v="2013-02-16T10:26:00"/>
    <n v="12"/>
    <d v="2012-12-19T12:50:26"/>
    <n v="0"/>
    <n v="12.833333333333334"/>
    <n v="13"/>
    <x v="11"/>
    <n v="8.3333333333333329E-2"/>
    <n v="0.56619444444444444"/>
    <b v="1"/>
  </r>
  <r>
    <n v="8045"/>
    <n v="2"/>
    <d v="2012-12-18T11:16:18"/>
    <d v="2013-02-16T11:16:00"/>
    <n v="10"/>
    <d v="2012-12-19T17:42:43"/>
    <n v="0"/>
    <n v="17.7"/>
    <n v="18"/>
    <x v="1"/>
    <n v="0.1"/>
    <n v="0.84959999999999969"/>
    <b v="1"/>
  </r>
  <r>
    <n v="8046"/>
    <n v="8"/>
    <d v="2012-12-18T11:31:10"/>
    <d v="2013-02-16T11:31:00"/>
    <n v="3"/>
    <d v="2012-12-25T09:22:58"/>
    <n v="2"/>
    <n v="9.3666666666666671"/>
    <n v="9"/>
    <x v="4"/>
    <n v="0.33333333333333331"/>
    <n v="0.29998222222222221"/>
    <b v="1"/>
  </r>
  <r>
    <n v="8047"/>
    <n v="4"/>
    <d v="2012-12-18T11:16:55"/>
    <d v="2012-12-22T15:16:07"/>
    <n v="12"/>
    <s v=""/>
    <n v="0"/>
    <s v="not cancelled"/>
    <s v="not cancelled"/>
    <x v="3"/>
    <n v="8.3333333333333329E-2"/>
    <n v="1.448055119047619"/>
    <b v="0"/>
  </r>
  <r>
    <n v="8048"/>
    <n v="2"/>
    <d v="2012-12-18T15:20:50"/>
    <d v="2013-02-16T15:20:00"/>
    <n v="10"/>
    <d v="2012-12-19T12:35:04"/>
    <n v="0"/>
    <n v="12.583333333333334"/>
    <n v="13"/>
    <x v="11"/>
    <n v="0.1"/>
    <n v="0.84959999999999969"/>
    <b v="1"/>
  </r>
  <r>
    <n v="8049"/>
    <n v="3"/>
    <d v="2012-12-18T17:54:41"/>
    <d v="2013-02-16T17:54:00"/>
    <n v="24"/>
    <d v="2012-12-21T07:36:45"/>
    <n v="0"/>
    <n v="7.6"/>
    <n v="8"/>
    <x v="13"/>
    <n v="4.1666666666666664E-2"/>
    <n v="0.18133000000000002"/>
    <b v="1"/>
  </r>
  <r>
    <n v="8050"/>
    <n v="7"/>
    <d v="2012-12-18T17:37:38"/>
    <d v="2013-02-16T17:37:00"/>
    <n v="24"/>
    <d v="2013-01-03T09:20:15"/>
    <n v="0"/>
    <n v="9.3333333333333339"/>
    <n v="9"/>
    <x v="4"/>
    <n v="4.1666666666666664E-2"/>
    <n v="1.2958049999999997"/>
    <b v="1"/>
  </r>
  <r>
    <n v="8051"/>
    <n v="7"/>
    <d v="2012-12-18T18:50:51"/>
    <d v="2013-02-16T18:50:00"/>
    <n v="24"/>
    <d v="2012-12-23T06:50:44"/>
    <n v="0"/>
    <n v="6.833333333333333"/>
    <n v="7"/>
    <x v="18"/>
    <n v="4.1666666666666664E-2"/>
    <n v="1.2958049999999997"/>
    <b v="1"/>
  </r>
  <r>
    <n v="8052"/>
    <n v="2"/>
    <d v="2012-12-18T19:29:12"/>
    <d v="2013-02-16T19:29:00"/>
    <n v="10"/>
    <d v="2012-12-19T13:08:43"/>
    <n v="0"/>
    <n v="13.133333333333333"/>
    <n v="13"/>
    <x v="11"/>
    <n v="0.1"/>
    <n v="0.84959999999999969"/>
    <b v="1"/>
  </r>
  <r>
    <n v="8053"/>
    <n v="1"/>
    <d v="2012-12-18T21:07:30"/>
    <d v="2012-12-22T08:07:19"/>
    <n v="8"/>
    <s v=""/>
    <n v="0"/>
    <s v="not cancelled"/>
    <s v="not cancelled"/>
    <x v="3"/>
    <n v="0.125"/>
    <n v="0.84929166666666667"/>
    <b v="0"/>
  </r>
  <r>
    <n v="8054"/>
    <n v="6"/>
    <d v="2012-12-18T21:16:06"/>
    <d v="2013-02-16T21:16:00"/>
    <n v="24"/>
    <d v="2012-12-22T17:04:19"/>
    <n v="0"/>
    <n v="17.066666666666666"/>
    <n v="17"/>
    <x v="20"/>
    <n v="4.1666666666666664E-2"/>
    <n v="0.35218749999999999"/>
    <b v="1"/>
  </r>
  <r>
    <n v="8055"/>
    <n v="1"/>
    <d v="2012-12-19T00:03:08"/>
    <d v="2013-02-17T00:03:00"/>
    <n v="12"/>
    <d v="2012-12-21T08:23:19"/>
    <n v="0"/>
    <n v="8.3833333333333329"/>
    <n v="8"/>
    <x v="13"/>
    <n v="8.3333333333333329E-2"/>
    <n v="0.56619444444444444"/>
    <b v="1"/>
  </r>
  <r>
    <n v="8056"/>
    <n v="6"/>
    <d v="2012-12-19T00:29:18"/>
    <d v="2013-02-17T00:29:00"/>
    <n v="24"/>
    <d v="2013-01-07T11:36:47"/>
    <n v="1"/>
    <n v="11.6"/>
    <n v="12"/>
    <x v="8"/>
    <n v="4.1666666666666664E-2"/>
    <n v="0.35218749999999999"/>
    <b v="1"/>
  </r>
  <r>
    <n v="8057"/>
    <n v="5"/>
    <d v="2012-12-19T03:42:25"/>
    <d v="2013-02-17T03:42:00"/>
    <n v="24"/>
    <d v="2012-12-21T11:34:03"/>
    <n v="0"/>
    <n v="11.566666666666666"/>
    <n v="12"/>
    <x v="8"/>
    <n v="4.1666666666666664E-2"/>
    <n v="0.2815833333333333"/>
    <b v="1"/>
  </r>
  <r>
    <n v="8058"/>
    <n v="10"/>
    <d v="2012-12-19T04:22:22"/>
    <d v="2013-02-17T04:22:00"/>
    <n v="1"/>
    <d v="2012-12-21T23:53:14"/>
    <n v="1"/>
    <n v="23.883333333333333"/>
    <n v="24"/>
    <x v="2"/>
    <n v="1"/>
    <n v="2.5716000000000001"/>
    <b v="1"/>
  </r>
  <r>
    <n v="8059"/>
    <n v="10"/>
    <d v="2012-12-19T08:32:40"/>
    <d v="2013-02-17T08:32:00"/>
    <n v="1"/>
    <d v="2012-12-26T11:50:34"/>
    <n v="4"/>
    <n v="11.833333333333334"/>
    <n v="12"/>
    <x v="8"/>
    <n v="1"/>
    <n v="2.5716000000000001"/>
    <b v="1"/>
  </r>
  <r>
    <n v="8060"/>
    <n v="6"/>
    <d v="2012-12-19T09:32:57"/>
    <d v="2013-02-17T09:32:00"/>
    <n v="24"/>
    <d v="2012-12-21T21:08:52"/>
    <n v="0"/>
    <n v="21.133333333333333"/>
    <n v="21"/>
    <x v="12"/>
    <n v="4.1666666666666664E-2"/>
    <n v="0.35218749999999999"/>
    <b v="1"/>
  </r>
  <r>
    <n v="8061"/>
    <n v="9"/>
    <d v="2012-12-19T09:51:16"/>
    <d v="2013-02-17T09:51:00"/>
    <n v="5"/>
    <d v="2012-12-22T05:42:27"/>
    <n v="0"/>
    <n v="5.7"/>
    <n v="6"/>
    <x v="21"/>
    <n v="0.2"/>
    <n v="5.6740000000000004"/>
    <b v="1"/>
  </r>
  <r>
    <n v="8062"/>
    <n v="4"/>
    <d v="2012-12-19T09:01:11"/>
    <d v="2013-02-17T09:01:00"/>
    <n v="12"/>
    <d v="2012-12-20T07:30:07"/>
    <n v="0"/>
    <n v="7.5"/>
    <n v="8"/>
    <x v="13"/>
    <n v="8.3333333333333329E-2"/>
    <n v="1.448055119047619"/>
    <b v="1"/>
  </r>
  <r>
    <n v="8063"/>
    <n v="3"/>
    <d v="2012-12-19T09:40:17"/>
    <d v="2013-02-17T09:40:00"/>
    <n v="24"/>
    <d v="2012-12-20T08:21:28"/>
    <n v="0"/>
    <n v="8.35"/>
    <n v="8"/>
    <x v="13"/>
    <n v="4.1666666666666664E-2"/>
    <n v="0.18133000000000002"/>
    <b v="1"/>
  </r>
  <r>
    <n v="8064"/>
    <n v="1"/>
    <d v="2012-12-19T10:14:43"/>
    <d v="2013-02-17T10:14:00"/>
    <n v="8"/>
    <d v="2012-12-19T16:21:15"/>
    <n v="0"/>
    <n v="16.350000000000001"/>
    <n v="16"/>
    <x v="5"/>
    <n v="0.125"/>
    <n v="0.84929166666666667"/>
    <b v="1"/>
  </r>
  <r>
    <n v="8065"/>
    <n v="6"/>
    <d v="2012-12-19T10:29:33"/>
    <d v="2013-02-17T10:29:00"/>
    <n v="24"/>
    <d v="2012-12-26T15:54:38"/>
    <n v="0"/>
    <n v="15.9"/>
    <n v="16"/>
    <x v="5"/>
    <n v="4.1666666666666664E-2"/>
    <n v="0.35218749999999999"/>
    <b v="1"/>
  </r>
  <r>
    <n v="8066"/>
    <n v="4"/>
    <d v="2012-12-19T10:12:23"/>
    <d v="2013-02-17T10:12:00"/>
    <n v="12"/>
    <d v="2012-12-22T14:28:43"/>
    <n v="0"/>
    <n v="14.466666666666667"/>
    <n v="14"/>
    <x v="7"/>
    <n v="8.3333333333333329E-2"/>
    <n v="1.448055119047619"/>
    <b v="1"/>
  </r>
  <r>
    <n v="8067"/>
    <n v="1"/>
    <d v="2012-12-19T11:51:37"/>
    <d v="2012-12-22T13:51:28"/>
    <n v="12"/>
    <s v=""/>
    <n v="0"/>
    <s v="not cancelled"/>
    <s v="not cancelled"/>
    <x v="3"/>
    <n v="8.3333333333333329E-2"/>
    <n v="0.56619444444444444"/>
    <b v="0"/>
  </r>
  <r>
    <n v="8068"/>
    <n v="4"/>
    <d v="2012-12-19T11:47:26"/>
    <d v="2013-02-17T11:47:00"/>
    <n v="12"/>
    <d v="2012-12-22T13:10:39"/>
    <n v="0"/>
    <n v="13.166666666666666"/>
    <n v="13"/>
    <x v="11"/>
    <n v="8.3333333333333329E-2"/>
    <n v="1.448055119047619"/>
    <b v="1"/>
  </r>
  <r>
    <n v="8069"/>
    <n v="1"/>
    <d v="2012-12-19T11:41:00"/>
    <d v="2013-02-17T11:41:00"/>
    <n v="12"/>
    <d v="2012-12-20T04:48:34"/>
    <n v="0"/>
    <n v="4.8"/>
    <n v="5"/>
    <x v="22"/>
    <n v="8.3333333333333329E-2"/>
    <n v="0.56619444444444444"/>
    <b v="1"/>
  </r>
  <r>
    <n v="8070"/>
    <n v="5"/>
    <d v="2012-12-19T13:24:50"/>
    <d v="2013-02-17T13:24:00"/>
    <n v="24"/>
    <d v="2012-12-23T08:24:22"/>
    <n v="0"/>
    <n v="8.4"/>
    <n v="8"/>
    <x v="13"/>
    <n v="4.1666666666666664E-2"/>
    <n v="0.2815833333333333"/>
    <b v="1"/>
  </r>
  <r>
    <n v="8071"/>
    <n v="3"/>
    <d v="2012-12-19T14:52:58"/>
    <d v="2013-02-17T14:52:00"/>
    <n v="24"/>
    <d v="2012-12-22T09:05:19"/>
    <n v="0"/>
    <n v="9.0833333333333339"/>
    <n v="9"/>
    <x v="4"/>
    <n v="4.1666666666666664E-2"/>
    <n v="0.18133000000000002"/>
    <b v="1"/>
  </r>
  <r>
    <n v="8072"/>
    <n v="6"/>
    <d v="2012-12-19T14:15:32"/>
    <d v="2013-02-17T14:15:00"/>
    <n v="24"/>
    <d v="2012-12-26T10:04:20"/>
    <n v="0"/>
    <n v="10.066666666666666"/>
    <n v="10"/>
    <x v="10"/>
    <n v="4.1666666666666664E-2"/>
    <n v="0.35218749999999999"/>
    <b v="1"/>
  </r>
  <r>
    <n v="8073"/>
    <n v="8"/>
    <d v="2012-12-19T14:04:15"/>
    <d v="2012-12-22T17:03:23"/>
    <n v="3"/>
    <s v=""/>
    <n v="2"/>
    <s v="not cancelled"/>
    <s v="not cancelled"/>
    <x v="3"/>
    <n v="0.33333333333333331"/>
    <n v="0.29998222222222221"/>
    <b v="0"/>
  </r>
  <r>
    <n v="8074"/>
    <n v="1"/>
    <d v="2012-12-19T15:55:34"/>
    <d v="2013-02-17T15:55:00"/>
    <n v="8"/>
    <d v="2012-12-20T12:28:31"/>
    <n v="0"/>
    <n v="12.466666666666667"/>
    <n v="12"/>
    <x v="8"/>
    <n v="0.125"/>
    <n v="0.84929166666666667"/>
    <b v="1"/>
  </r>
  <r>
    <n v="8075"/>
    <n v="4"/>
    <d v="2012-12-19T15:30:17"/>
    <d v="2013-02-17T15:30:00"/>
    <n v="12"/>
    <d v="2012-12-23T01:47:45"/>
    <n v="0"/>
    <n v="1.7833333333333332"/>
    <n v="2"/>
    <x v="16"/>
    <n v="8.3333333333333329E-2"/>
    <n v="1.448055119047619"/>
    <b v="1"/>
  </r>
  <r>
    <n v="8076"/>
    <n v="11"/>
    <d v="2012-12-19T17:07:02"/>
    <d v="2013-02-17T17:07:00"/>
    <n v="1"/>
    <d v="2012-12-26T10:27:43"/>
    <n v="2"/>
    <n v="10.45"/>
    <n v="10"/>
    <x v="10"/>
    <n v="1"/>
    <n v="1"/>
    <b v="1"/>
  </r>
  <r>
    <n v="8077"/>
    <n v="10"/>
    <d v="2012-12-19T17:36:21"/>
    <d v="2013-02-17T17:36:00"/>
    <n v="1"/>
    <d v="2012-12-26T11:16:02"/>
    <n v="2"/>
    <n v="11.266666666666667"/>
    <n v="11"/>
    <x v="14"/>
    <n v="1"/>
    <n v="2.5716000000000001"/>
    <b v="1"/>
  </r>
  <r>
    <n v="8078"/>
    <n v="6"/>
    <d v="2012-12-19T18:18:43"/>
    <d v="2012-12-22T18:17:58"/>
    <n v="24"/>
    <s v=""/>
    <n v="0"/>
    <s v="not cancelled"/>
    <s v="not cancelled"/>
    <x v="3"/>
    <n v="4.1666666666666664E-2"/>
    <n v="0.35218749999999999"/>
    <b v="0"/>
  </r>
  <r>
    <n v="8079"/>
    <n v="4"/>
    <d v="2012-12-19T19:07:23"/>
    <d v="2013-02-17T19:07:00"/>
    <n v="12"/>
    <d v="2012-12-23T11:52:06"/>
    <n v="0"/>
    <n v="11.866666666666667"/>
    <n v="12"/>
    <x v="8"/>
    <n v="8.3333333333333329E-2"/>
    <n v="1.448055119047619"/>
    <b v="1"/>
  </r>
  <r>
    <n v="8080"/>
    <n v="1"/>
    <d v="2012-12-19T20:05:10"/>
    <d v="2013-02-17T20:05:00"/>
    <n v="8"/>
    <d v="2012-12-20T13:55:47"/>
    <n v="0"/>
    <n v="13.916666666666666"/>
    <n v="14"/>
    <x v="7"/>
    <n v="0.125"/>
    <n v="0.84929166666666667"/>
    <b v="1"/>
  </r>
  <r>
    <n v="8081"/>
    <n v="1"/>
    <d v="2012-12-19T20:24:15"/>
    <d v="2012-12-24T05:23:35"/>
    <n v="8"/>
    <s v=""/>
    <n v="0"/>
    <s v="not cancelled"/>
    <s v="not cancelled"/>
    <x v="3"/>
    <n v="0.125"/>
    <n v="0.84929166666666667"/>
    <b v="0"/>
  </r>
  <r>
    <n v="8082"/>
    <n v="11"/>
    <d v="2012-12-19T22:35:52"/>
    <d v="2013-02-17T22:35:00"/>
    <n v="1"/>
    <d v="2012-12-26T14:48:39"/>
    <n v="3"/>
    <n v="14.8"/>
    <n v="15"/>
    <x v="17"/>
    <n v="1"/>
    <n v="1"/>
    <b v="1"/>
  </r>
  <r>
    <n v="8083"/>
    <n v="5"/>
    <d v="2012-12-19T22:45:49"/>
    <d v="2013-02-17T22:45:00"/>
    <n v="24"/>
    <d v="2012-12-20T11:58:06"/>
    <n v="0"/>
    <n v="11.966666666666667"/>
    <n v="12"/>
    <x v="8"/>
    <n v="4.1666666666666664E-2"/>
    <n v="0.2815833333333333"/>
    <b v="1"/>
  </r>
  <r>
    <n v="8084"/>
    <n v="2"/>
    <d v="2012-12-19T23:42:33"/>
    <d v="2013-02-17T23:42:00"/>
    <n v="10"/>
    <d v="2012-12-21T08:14:28"/>
    <n v="0"/>
    <n v="8.2333333333333325"/>
    <n v="8"/>
    <x v="13"/>
    <n v="0.1"/>
    <n v="0.84959999999999969"/>
    <b v="1"/>
  </r>
  <r>
    <n v="8085"/>
    <n v="11"/>
    <d v="2012-12-20T04:47:36"/>
    <d v="2013-02-18T04:47:00"/>
    <n v="1"/>
    <d v="2012-12-24T12:33:43"/>
    <n v="2"/>
    <n v="12.55"/>
    <n v="13"/>
    <x v="11"/>
    <n v="1"/>
    <n v="1"/>
    <b v="1"/>
  </r>
  <r>
    <n v="8086"/>
    <n v="6"/>
    <d v="2012-12-20T08:08:14"/>
    <d v="2012-12-24T16:07:25"/>
    <n v="24"/>
    <s v=""/>
    <n v="0"/>
    <s v="not cancelled"/>
    <s v="not cancelled"/>
    <x v="3"/>
    <n v="4.1666666666666664E-2"/>
    <n v="0.35218749999999999"/>
    <b v="0"/>
  </r>
  <r>
    <n v="8087"/>
    <n v="2"/>
    <d v="2012-12-20T09:24:43"/>
    <d v="2013-02-18T09:24:00"/>
    <n v="10"/>
    <d v="2012-12-20T12:25:52"/>
    <n v="0"/>
    <n v="12.416666666666666"/>
    <n v="12"/>
    <x v="8"/>
    <n v="0.1"/>
    <n v="0.84959999999999969"/>
    <b v="1"/>
  </r>
  <r>
    <n v="8088"/>
    <n v="5"/>
    <d v="2012-12-20T09:31:49"/>
    <d v="2012-12-22T10:31:16"/>
    <n v="24"/>
    <s v=""/>
    <n v="0"/>
    <s v="not cancelled"/>
    <s v="not cancelled"/>
    <x v="3"/>
    <n v="4.1666666666666664E-2"/>
    <n v="0.2815833333333333"/>
    <b v="0"/>
  </r>
  <r>
    <n v="8089"/>
    <n v="1"/>
    <d v="2012-12-20T09:28:03"/>
    <d v="2013-02-18T09:28:00"/>
    <n v="8"/>
    <d v="2012-12-20T12:47:39"/>
    <n v="0"/>
    <n v="12.783333333333333"/>
    <n v="13"/>
    <x v="11"/>
    <n v="0.125"/>
    <n v="0.84929166666666667"/>
    <b v="1"/>
  </r>
  <r>
    <n v="8090"/>
    <n v="3"/>
    <d v="2012-12-20T09:19:21"/>
    <d v="2012-12-23T03:19:05"/>
    <n v="24"/>
    <s v=""/>
    <n v="0"/>
    <s v="not cancelled"/>
    <s v="not cancelled"/>
    <x v="3"/>
    <n v="4.1666666666666664E-2"/>
    <n v="0.18133000000000002"/>
    <b v="0"/>
  </r>
  <r>
    <n v="8091"/>
    <n v="5"/>
    <d v="2012-12-20T11:24:05"/>
    <d v="2013-02-18T11:24:00"/>
    <n v="24"/>
    <d v="2012-12-24T17:09:14"/>
    <n v="0"/>
    <n v="17.149999999999999"/>
    <n v="17"/>
    <x v="20"/>
    <n v="4.1666666666666664E-2"/>
    <n v="0.2815833333333333"/>
    <b v="1"/>
  </r>
  <r>
    <n v="8092"/>
    <n v="2"/>
    <d v="2012-12-20T13:33:06"/>
    <d v="2013-02-18T13:33:00"/>
    <n v="10"/>
    <d v="2012-12-21T07:01:41"/>
    <n v="0"/>
    <n v="7.0166666666666666"/>
    <n v="7"/>
    <x v="18"/>
    <n v="0.1"/>
    <n v="0.84959999999999969"/>
    <b v="1"/>
  </r>
  <r>
    <n v="8093"/>
    <n v="1"/>
    <d v="2012-12-20T13:39:14"/>
    <d v="2013-02-18T13:39:00"/>
    <n v="8"/>
    <d v="2012-12-20T16:56:45"/>
    <n v="0"/>
    <n v="16.933333333333334"/>
    <n v="17"/>
    <x v="20"/>
    <n v="0.125"/>
    <n v="0.84929166666666667"/>
    <b v="1"/>
  </r>
  <r>
    <n v="8094"/>
    <n v="2"/>
    <d v="2012-12-20T15:31:51"/>
    <d v="2013-02-18T15:31:00"/>
    <n v="10"/>
    <d v="2012-12-21T11:57:47"/>
    <n v="0"/>
    <n v="11.95"/>
    <n v="12"/>
    <x v="8"/>
    <n v="0.1"/>
    <n v="0.84959999999999969"/>
    <b v="1"/>
  </r>
  <r>
    <n v="8095"/>
    <n v="1"/>
    <d v="2012-12-20T17:15:04"/>
    <d v="2013-02-18T17:15:00"/>
    <n v="8"/>
    <d v="2012-12-21T09:01:11"/>
    <n v="0"/>
    <n v="9.0166666666666675"/>
    <n v="9"/>
    <x v="4"/>
    <n v="0.125"/>
    <n v="0.84929166666666667"/>
    <b v="1"/>
  </r>
  <r>
    <n v="8096"/>
    <n v="2"/>
    <d v="2012-12-20T17:03:34"/>
    <d v="2013-02-18T17:03:00"/>
    <n v="10"/>
    <d v="2012-12-22T09:43:03"/>
    <n v="0"/>
    <n v="9.7166666666666668"/>
    <n v="10"/>
    <x v="10"/>
    <n v="0.1"/>
    <n v="0.84959999999999969"/>
    <b v="1"/>
  </r>
  <r>
    <n v="8097"/>
    <n v="1"/>
    <d v="2012-12-20T18:13:00"/>
    <d v="2013-02-18T18:13:00"/>
    <n v="12"/>
    <d v="2012-12-21T12:03:52"/>
    <n v="0"/>
    <n v="12.05"/>
    <n v="12"/>
    <x v="8"/>
    <n v="8.3333333333333329E-2"/>
    <n v="0.56619444444444444"/>
    <b v="1"/>
  </r>
  <r>
    <n v="8098"/>
    <n v="2"/>
    <d v="2012-12-20T19:18:32"/>
    <d v="2013-02-18T19:18:00"/>
    <n v="10"/>
    <d v="2012-12-22T16:13:10"/>
    <n v="0"/>
    <n v="16.216666666666665"/>
    <n v="16"/>
    <x v="5"/>
    <n v="0.1"/>
    <n v="0.84959999999999969"/>
    <b v="1"/>
  </r>
  <r>
    <n v="8099"/>
    <n v="2"/>
    <d v="2012-12-20T19:10:56"/>
    <d v="2013-02-18T19:10:00"/>
    <n v="10"/>
    <d v="2012-12-22T00:42:18"/>
    <n v="0"/>
    <n v="0.7"/>
    <n v="1"/>
    <x v="23"/>
    <n v="0.1"/>
    <n v="0.84959999999999969"/>
    <b v="1"/>
  </r>
  <r>
    <n v="8100"/>
    <n v="1"/>
    <d v="2012-12-20T19:34:20"/>
    <d v="2013-02-18T19:34:00"/>
    <n v="8"/>
    <d v="2012-12-21T03:44:59"/>
    <n v="0"/>
    <n v="3.7333333333333334"/>
    <n v="4"/>
    <x v="24"/>
    <n v="0.125"/>
    <n v="0.84929166666666667"/>
    <b v="1"/>
  </r>
  <r>
    <n v="8101"/>
    <n v="6"/>
    <d v="2012-12-20T20:27:30"/>
    <d v="2013-02-18T20:27:00"/>
    <n v="24"/>
    <d v="2012-12-27T12:38:17"/>
    <n v="0"/>
    <n v="12.633333333333333"/>
    <n v="13"/>
    <x v="11"/>
    <n v="4.1666666666666664E-2"/>
    <n v="0.35218749999999999"/>
    <b v="1"/>
  </r>
  <r>
    <n v="8102"/>
    <n v="1"/>
    <d v="2012-12-20T23:54:53"/>
    <d v="2012-12-24T10:54:16"/>
    <n v="8"/>
    <s v=""/>
    <n v="0"/>
    <s v="not cancelled"/>
    <s v="not cancelled"/>
    <x v="3"/>
    <n v="0.125"/>
    <n v="0.84929166666666667"/>
    <b v="0"/>
  </r>
  <r>
    <n v="8103"/>
    <n v="9"/>
    <d v="2012-12-21T09:29:19"/>
    <d v="2012-12-26T09:29:00"/>
    <n v="5"/>
    <d v="2012-12-24T13:28:48"/>
    <n v="0"/>
    <n v="13.466666666666667"/>
    <n v="13"/>
    <x v="11"/>
    <n v="0.2"/>
    <n v="5.6740000000000004"/>
    <b v="1"/>
  </r>
  <r>
    <n v="8104"/>
    <n v="9"/>
    <d v="2012-12-21T09:54:31"/>
    <d v="2012-12-23T12:54:21"/>
    <n v="5"/>
    <s v=""/>
    <n v="0"/>
    <s v="not cancelled"/>
    <s v="not cancelled"/>
    <x v="3"/>
    <n v="0.2"/>
    <n v="5.6740000000000004"/>
    <b v="0"/>
  </r>
  <r>
    <n v="8105"/>
    <n v="6"/>
    <d v="2012-12-21T09:12:15"/>
    <d v="2013-02-19T09:12:00"/>
    <n v="24"/>
    <d v="2012-12-24T15:15:20"/>
    <n v="0"/>
    <n v="15.25"/>
    <n v="15"/>
    <x v="17"/>
    <n v="4.1666666666666664E-2"/>
    <n v="0.35218749999999999"/>
    <b v="1"/>
  </r>
  <r>
    <n v="8106"/>
    <n v="9"/>
    <d v="2012-12-21T09:28:17"/>
    <d v="2013-02-19T09:28:00"/>
    <n v="5"/>
    <d v="2012-12-24T11:08:34"/>
    <n v="0"/>
    <n v="11.133333333333333"/>
    <n v="11"/>
    <x v="14"/>
    <n v="0.2"/>
    <n v="5.6740000000000004"/>
    <b v="1"/>
  </r>
  <r>
    <n v="8107"/>
    <n v="9"/>
    <d v="2012-12-21T09:29:00"/>
    <d v="2013-02-19T09:29:00"/>
    <n v="5"/>
    <d v="2012-12-24T15:23:53"/>
    <n v="0"/>
    <n v="15.383333333333333"/>
    <n v="15"/>
    <x v="17"/>
    <n v="0.2"/>
    <n v="5.6740000000000004"/>
    <b v="1"/>
  </r>
  <r>
    <n v="8108"/>
    <n v="1"/>
    <d v="2012-12-21T11:38:36"/>
    <d v="2013-02-19T11:38:00"/>
    <n v="12"/>
    <d v="2012-12-22T07:10:38"/>
    <n v="0"/>
    <n v="7.166666666666667"/>
    <n v="7"/>
    <x v="18"/>
    <n v="8.3333333333333329E-2"/>
    <n v="0.56619444444444444"/>
    <b v="1"/>
  </r>
  <r>
    <n v="8109"/>
    <n v="5"/>
    <d v="2012-12-21T11:13:50"/>
    <d v="2013-02-19T11:13:00"/>
    <n v="24"/>
    <d v="2012-12-24T10:07:40"/>
    <n v="0"/>
    <n v="10.116666666666667"/>
    <n v="10"/>
    <x v="10"/>
    <n v="4.1666666666666664E-2"/>
    <n v="0.2815833333333333"/>
    <b v="1"/>
  </r>
  <r>
    <n v="8110"/>
    <n v="1"/>
    <d v="2012-12-21T11:22:18"/>
    <d v="2013-02-19T11:22:00"/>
    <n v="8"/>
    <d v="2012-12-22T08:00:44"/>
    <n v="0"/>
    <n v="8"/>
    <n v="8"/>
    <x v="13"/>
    <n v="0.125"/>
    <n v="0.84929166666666667"/>
    <b v="1"/>
  </r>
  <r>
    <n v="8111"/>
    <n v="1"/>
    <d v="2012-12-21T12:06:45"/>
    <d v="2013-02-19T12:06:00"/>
    <n v="8"/>
    <d v="2012-12-21T16:04:25"/>
    <n v="0"/>
    <n v="16.066666666666666"/>
    <n v="16"/>
    <x v="5"/>
    <n v="0.125"/>
    <n v="0.84929166666666667"/>
    <b v="1"/>
  </r>
  <r>
    <n v="8112"/>
    <n v="6"/>
    <d v="2012-12-21T12:50:19"/>
    <d v="2013-02-19T12:50:00"/>
    <n v="24"/>
    <d v="2012-12-28T09:16:38"/>
    <n v="0"/>
    <n v="9.2666666666666675"/>
    <n v="9"/>
    <x v="4"/>
    <n v="4.1666666666666664E-2"/>
    <n v="0.35218749999999999"/>
    <b v="1"/>
  </r>
  <r>
    <n v="8113"/>
    <n v="5"/>
    <d v="2012-12-21T12:37:05"/>
    <d v="2013-02-19T12:37:00"/>
    <n v="24"/>
    <d v="2012-12-24T09:21:52"/>
    <n v="0"/>
    <n v="9.35"/>
    <n v="9"/>
    <x v="4"/>
    <n v="4.1666666666666664E-2"/>
    <n v="0.2815833333333333"/>
    <b v="1"/>
  </r>
  <r>
    <n v="8114"/>
    <n v="1"/>
    <d v="2012-12-21T12:30:42"/>
    <d v="2013-02-19T12:30:00"/>
    <n v="8"/>
    <d v="2012-12-22T14:14:45"/>
    <n v="0"/>
    <n v="14.233333333333333"/>
    <n v="14"/>
    <x v="7"/>
    <n v="0.125"/>
    <n v="0.84929166666666667"/>
    <b v="1"/>
  </r>
  <r>
    <n v="8115"/>
    <n v="1"/>
    <d v="2012-12-21T12:44:56"/>
    <d v="2013-02-19T12:44:00"/>
    <n v="8"/>
    <d v="2012-12-22T12:51:19"/>
    <n v="0"/>
    <n v="12.85"/>
    <n v="13"/>
    <x v="11"/>
    <n v="0.125"/>
    <n v="0.84929166666666667"/>
    <b v="1"/>
  </r>
  <r>
    <n v="8116"/>
    <n v="2"/>
    <d v="2012-12-21T15:12:12"/>
    <d v="2013-02-19T15:12:00"/>
    <n v="10"/>
    <d v="2012-12-22T11:28:09"/>
    <n v="0"/>
    <n v="11.466666666666667"/>
    <n v="11"/>
    <x v="14"/>
    <n v="0.1"/>
    <n v="0.84959999999999969"/>
    <b v="1"/>
  </r>
  <r>
    <n v="8117"/>
    <n v="1"/>
    <d v="2012-12-21T16:12:46"/>
    <d v="2013-02-19T16:12:00"/>
    <n v="8"/>
    <d v="2012-12-22T06:01:19"/>
    <n v="0"/>
    <n v="6.0166666666666666"/>
    <n v="6"/>
    <x v="21"/>
    <n v="0.125"/>
    <n v="0.84929166666666667"/>
    <b v="1"/>
  </r>
  <r>
    <n v="8118"/>
    <n v="3"/>
    <d v="2012-12-21T18:01:52"/>
    <d v="2013-02-19T18:01:00"/>
    <n v="24"/>
    <d v="2012-12-23T14:40:56"/>
    <n v="0"/>
    <n v="14.666666666666666"/>
    <n v="15"/>
    <x v="17"/>
    <n v="4.1666666666666664E-2"/>
    <n v="0.18133000000000002"/>
    <b v="1"/>
  </r>
  <r>
    <n v="8119"/>
    <n v="8"/>
    <d v="2012-12-21T18:40:35"/>
    <d v="2012-12-24T18:39:55"/>
    <n v="3"/>
    <s v=""/>
    <n v="0"/>
    <s v="not cancelled"/>
    <s v="not cancelled"/>
    <x v="3"/>
    <n v="0.33333333333333331"/>
    <n v="0.29998222222222221"/>
    <b v="0"/>
  </r>
  <r>
    <n v="8120"/>
    <n v="6"/>
    <d v="2012-12-21T22:24:19"/>
    <d v="2013-02-19T22:24:00"/>
    <n v="24"/>
    <d v="2012-12-24T10:29:33"/>
    <n v="0"/>
    <n v="10.483333333333333"/>
    <n v="10"/>
    <x v="10"/>
    <n v="4.1666666666666664E-2"/>
    <n v="0.35218749999999999"/>
    <b v="1"/>
  </r>
  <r>
    <n v="8121"/>
    <n v="6"/>
    <d v="2012-12-21T23:32:47"/>
    <d v="2013-02-19T23:32:00"/>
    <n v="24"/>
    <d v="2012-12-29T08:55:40"/>
    <n v="0"/>
    <n v="8.9166666666666661"/>
    <n v="9"/>
    <x v="4"/>
    <n v="4.1666666666666664E-2"/>
    <n v="0.35218749999999999"/>
    <b v="1"/>
  </r>
  <r>
    <n v="8122"/>
    <n v="3"/>
    <d v="2012-12-22T00:51:54"/>
    <d v="2013-02-20T00:51:00"/>
    <n v="24"/>
    <d v="2012-12-24T09:06:28"/>
    <n v="0"/>
    <n v="9.1"/>
    <n v="9"/>
    <x v="4"/>
    <n v="4.1666666666666664E-2"/>
    <n v="0.18133000000000002"/>
    <b v="1"/>
  </r>
  <r>
    <n v="8123"/>
    <n v="6"/>
    <d v="2012-12-22T00:55:51"/>
    <d v="2013-02-20T00:55:00"/>
    <n v="24"/>
    <d v="2012-12-29T11:04:00"/>
    <n v="0"/>
    <n v="11.066666666666666"/>
    <n v="11"/>
    <x v="14"/>
    <n v="4.1666666666666664E-2"/>
    <n v="0.35218749999999999"/>
    <b v="1"/>
  </r>
  <r>
    <n v="8124"/>
    <n v="7"/>
    <d v="2012-12-22T01:29:25"/>
    <d v="2013-02-20T01:29:00"/>
    <n v="24"/>
    <d v="2013-01-10T18:37:44"/>
    <n v="0"/>
    <n v="18.616666666666667"/>
    <n v="19"/>
    <x v="6"/>
    <n v="4.1666666666666664E-2"/>
    <n v="1.2958049999999997"/>
    <b v="1"/>
  </r>
  <r>
    <n v="8125"/>
    <n v="6"/>
    <d v="2012-12-22T08:01:22"/>
    <d v="2012-12-25T01:00:56"/>
    <n v="24"/>
    <s v=""/>
    <n v="0"/>
    <s v="not cancelled"/>
    <s v="not cancelled"/>
    <x v="3"/>
    <n v="4.1666666666666664E-2"/>
    <n v="0.35218749999999999"/>
    <b v="0"/>
  </r>
  <r>
    <n v="8126"/>
    <n v="4"/>
    <d v="2012-12-22T08:33:26"/>
    <d v="2013-02-20T08:33:00"/>
    <n v="12"/>
    <d v="2012-12-24T08:21:02"/>
    <n v="0"/>
    <n v="8.35"/>
    <n v="8"/>
    <x v="13"/>
    <n v="8.3333333333333329E-2"/>
    <n v="1.448055119047619"/>
    <b v="1"/>
  </r>
  <r>
    <n v="8127"/>
    <n v="1"/>
    <d v="2012-12-22T08:16:26"/>
    <d v="2012-12-24T18:15:27"/>
    <n v="8"/>
    <s v=""/>
    <n v="0"/>
    <s v="not cancelled"/>
    <s v="not cancelled"/>
    <x v="3"/>
    <n v="0.125"/>
    <n v="0.84929166666666667"/>
    <b v="0"/>
  </r>
  <r>
    <n v="8128"/>
    <n v="4"/>
    <d v="2012-12-22T08:18:56"/>
    <d v="2012-12-25T02:18:40"/>
    <n v="12"/>
    <s v=""/>
    <n v="0"/>
    <s v="not cancelled"/>
    <s v="not cancelled"/>
    <x v="3"/>
    <n v="8.3333333333333329E-2"/>
    <n v="1.448055119047619"/>
    <b v="0"/>
  </r>
  <r>
    <n v="8129"/>
    <n v="6"/>
    <d v="2012-12-22T08:00:09"/>
    <d v="2013-02-20T08:00:00"/>
    <n v="24"/>
    <d v="2012-12-26T10:21:21"/>
    <n v="0"/>
    <n v="10.35"/>
    <n v="10"/>
    <x v="10"/>
    <n v="4.1666666666666664E-2"/>
    <n v="0.35218749999999999"/>
    <b v="1"/>
  </r>
  <r>
    <n v="8130"/>
    <n v="7"/>
    <d v="2012-12-22T08:57:02"/>
    <d v="2013-02-20T08:57:00"/>
    <n v="24"/>
    <d v="2012-12-29T11:19:50"/>
    <n v="0"/>
    <n v="11.316666666666666"/>
    <n v="11"/>
    <x v="14"/>
    <n v="4.1666666666666664E-2"/>
    <n v="1.2958049999999997"/>
    <b v="1"/>
  </r>
  <r>
    <n v="8131"/>
    <n v="3"/>
    <d v="2012-12-22T08:35:32"/>
    <d v="2013-02-20T08:35:00"/>
    <n v="24"/>
    <d v="2012-12-24T10:58:40"/>
    <n v="0"/>
    <n v="10.966666666666667"/>
    <n v="11"/>
    <x v="14"/>
    <n v="4.1666666666666664E-2"/>
    <n v="0.18133000000000002"/>
    <b v="1"/>
  </r>
  <r>
    <n v="8132"/>
    <n v="7"/>
    <d v="2012-12-22T10:02:41"/>
    <d v="2013-02-20T10:02:00"/>
    <n v="24"/>
    <d v="2013-01-01T12:00:04"/>
    <n v="1"/>
    <n v="12"/>
    <n v="12"/>
    <x v="8"/>
    <n v="4.1666666666666664E-2"/>
    <n v="1.2958049999999997"/>
    <b v="1"/>
  </r>
  <r>
    <n v="8133"/>
    <n v="4"/>
    <d v="2012-12-22T12:55:08"/>
    <d v="2013-02-20T12:55:00"/>
    <n v="12"/>
    <d v="2012-12-25T15:02:58"/>
    <n v="0"/>
    <n v="15.033333333333333"/>
    <n v="15"/>
    <x v="17"/>
    <n v="8.3333333333333329E-2"/>
    <n v="1.448055119047619"/>
    <b v="1"/>
  </r>
  <r>
    <n v="8134"/>
    <n v="4"/>
    <d v="2012-12-22T12:10:38"/>
    <d v="2013-02-20T12:10:00"/>
    <n v="12"/>
    <d v="2012-12-24T09:46:05"/>
    <n v="0"/>
    <n v="9.7666666666666675"/>
    <n v="10"/>
    <x v="10"/>
    <n v="8.3333333333333329E-2"/>
    <n v="1.448055119047619"/>
    <b v="1"/>
  </r>
  <r>
    <n v="8135"/>
    <n v="1"/>
    <d v="2012-12-22T13:34:38"/>
    <d v="2012-12-25T08:34:02"/>
    <n v="12"/>
    <s v=""/>
    <n v="0"/>
    <s v="not cancelled"/>
    <s v="not cancelled"/>
    <x v="3"/>
    <n v="8.3333333333333329E-2"/>
    <n v="0.56619444444444444"/>
    <b v="0"/>
  </r>
  <r>
    <n v="8136"/>
    <n v="3"/>
    <d v="2012-12-22T14:58:30"/>
    <d v="2012-12-25T01:58:00"/>
    <n v="24"/>
    <s v=""/>
    <n v="0"/>
    <s v="not cancelled"/>
    <s v="not cancelled"/>
    <x v="3"/>
    <n v="4.1666666666666664E-2"/>
    <n v="0.18133000000000002"/>
    <b v="0"/>
  </r>
  <r>
    <n v="8137"/>
    <n v="1"/>
    <d v="2012-12-22T14:38:17"/>
    <d v="2013-02-20T14:38:00"/>
    <n v="8"/>
    <d v="2012-12-22T15:39:49"/>
    <n v="0"/>
    <n v="15.65"/>
    <n v="16"/>
    <x v="5"/>
    <n v="0.125"/>
    <n v="0.84929166666666667"/>
    <b v="1"/>
  </r>
  <r>
    <n v="8138"/>
    <n v="1"/>
    <d v="2012-12-22T14:31:20"/>
    <d v="2013-02-20T14:31:00"/>
    <n v="8"/>
    <d v="2012-12-22T19:35:05"/>
    <n v="0"/>
    <n v="19.583333333333332"/>
    <n v="20"/>
    <x v="15"/>
    <n v="0.125"/>
    <n v="0.84929166666666667"/>
    <b v="1"/>
  </r>
  <r>
    <n v="8139"/>
    <n v="1"/>
    <d v="2012-12-22T16:19:19"/>
    <d v="2013-02-20T16:19:00"/>
    <n v="12"/>
    <d v="2012-12-23T20:16:07"/>
    <n v="0"/>
    <n v="20.266666666666666"/>
    <n v="20"/>
    <x v="15"/>
    <n v="8.3333333333333329E-2"/>
    <n v="0.56619444444444444"/>
    <b v="1"/>
  </r>
  <r>
    <n v="8140"/>
    <n v="6"/>
    <d v="2012-12-22T16:07:02"/>
    <d v="2012-12-26T03:06:52"/>
    <n v="24"/>
    <s v=""/>
    <n v="0"/>
    <s v="not cancelled"/>
    <s v="not cancelled"/>
    <x v="3"/>
    <n v="4.1666666666666664E-2"/>
    <n v="0.35218749999999999"/>
    <b v="0"/>
  </r>
  <r>
    <n v="8141"/>
    <n v="2"/>
    <d v="2012-12-22T17:04:25"/>
    <d v="2013-02-20T17:04:00"/>
    <n v="10"/>
    <d v="2012-12-24T17:56:12"/>
    <n v="0"/>
    <n v="17.933333333333334"/>
    <n v="18"/>
    <x v="1"/>
    <n v="0.1"/>
    <n v="0.84959999999999969"/>
    <b v="1"/>
  </r>
  <r>
    <n v="8142"/>
    <n v="1"/>
    <d v="2012-12-22T20:33:21"/>
    <d v="2013-02-20T20:33:00"/>
    <n v="8"/>
    <d v="2012-12-23T12:13:30"/>
    <n v="0"/>
    <n v="12.216666666666667"/>
    <n v="12"/>
    <x v="8"/>
    <n v="0.125"/>
    <n v="0.84929166666666667"/>
    <b v="1"/>
  </r>
  <r>
    <n v="8143"/>
    <n v="5"/>
    <d v="2012-12-22T21:12:24"/>
    <d v="2013-02-20T21:12:00"/>
    <n v="24"/>
    <d v="2012-12-25T15:17:55"/>
    <n v="0"/>
    <n v="15.283333333333333"/>
    <n v="15"/>
    <x v="17"/>
    <n v="4.1666666666666664E-2"/>
    <n v="0.2815833333333333"/>
    <b v="1"/>
  </r>
  <r>
    <n v="8144"/>
    <n v="2"/>
    <d v="2012-12-22T21:31:40"/>
    <d v="2013-02-20T21:31:00"/>
    <n v="10"/>
    <d v="2012-12-22T23:32:00"/>
    <n v="0"/>
    <n v="23.533333333333335"/>
    <n v="24"/>
    <x v="2"/>
    <n v="0.1"/>
    <n v="0.84959999999999969"/>
    <b v="1"/>
  </r>
  <r>
    <n v="8145"/>
    <n v="6"/>
    <d v="2012-12-22T23:40:52"/>
    <d v="2013-02-20T23:40:00"/>
    <n v="24"/>
    <d v="2012-12-27T08:07:57"/>
    <n v="0"/>
    <n v="8.1166666666666671"/>
    <n v="8"/>
    <x v="13"/>
    <n v="4.1666666666666664E-2"/>
    <n v="0.35218749999999999"/>
    <b v="1"/>
  </r>
  <r>
    <n v="8146"/>
    <n v="1"/>
    <d v="2012-12-23T05:03:38"/>
    <d v="2013-02-21T05:03:00"/>
    <n v="12"/>
    <d v="2012-12-24T14:32:48"/>
    <n v="0"/>
    <n v="14.533333333333333"/>
    <n v="15"/>
    <x v="17"/>
    <n v="8.3333333333333329E-2"/>
    <n v="0.56619444444444444"/>
    <b v="1"/>
  </r>
  <r>
    <n v="8147"/>
    <n v="5"/>
    <d v="2012-12-23T08:29:57"/>
    <d v="2013-02-21T08:29:00"/>
    <n v="24"/>
    <d v="2012-12-25T13:44:30"/>
    <n v="0"/>
    <n v="13.733333333333333"/>
    <n v="14"/>
    <x v="7"/>
    <n v="4.1666666666666664E-2"/>
    <n v="0.2815833333333333"/>
    <b v="1"/>
  </r>
  <r>
    <n v="8148"/>
    <n v="9"/>
    <d v="2012-12-23T09:50:19"/>
    <d v="2013-02-21T09:50:00"/>
    <n v="5"/>
    <d v="2012-12-26T10:37:08"/>
    <n v="0"/>
    <n v="10.616666666666667"/>
    <n v="11"/>
    <x v="14"/>
    <n v="0.2"/>
    <n v="5.6740000000000004"/>
    <b v="1"/>
  </r>
  <r>
    <n v="8149"/>
    <n v="9"/>
    <d v="2012-12-23T09:40:55"/>
    <d v="2013-02-21T09:40:00"/>
    <n v="5"/>
    <d v="2012-12-25T21:00:27"/>
    <n v="0"/>
    <n v="21"/>
    <n v="21"/>
    <x v="12"/>
    <n v="0.2"/>
    <n v="5.6740000000000004"/>
    <b v="1"/>
  </r>
  <r>
    <n v="8150"/>
    <n v="5"/>
    <d v="2012-12-23T09:25:03"/>
    <d v="2013-02-21T09:25:00"/>
    <n v="24"/>
    <d v="2012-12-25T14:13:47"/>
    <n v="0"/>
    <n v="14.216666666666667"/>
    <n v="14"/>
    <x v="7"/>
    <n v="4.1666666666666664E-2"/>
    <n v="0.2815833333333333"/>
    <b v="1"/>
  </r>
  <r>
    <n v="8151"/>
    <n v="7"/>
    <d v="2012-12-23T09:01:04"/>
    <d v="2013-02-21T09:01:00"/>
    <n v="24"/>
    <d v="2012-12-26T02:50:16"/>
    <n v="0"/>
    <n v="2.8333333333333335"/>
    <n v="3"/>
    <x v="19"/>
    <n v="4.1666666666666664E-2"/>
    <n v="1.2958049999999997"/>
    <b v="1"/>
  </r>
  <r>
    <n v="8152"/>
    <n v="1"/>
    <d v="2012-12-23T10:23:26"/>
    <d v="2013-02-21T10:23:00"/>
    <n v="8"/>
    <d v="2012-12-23T15:33:10"/>
    <n v="0"/>
    <n v="15.55"/>
    <n v="16"/>
    <x v="5"/>
    <n v="0.125"/>
    <n v="0.84929166666666667"/>
    <b v="1"/>
  </r>
  <r>
    <n v="8153"/>
    <n v="1"/>
    <d v="2012-12-23T11:53:21"/>
    <d v="2012-12-27T01:53:06"/>
    <n v="12"/>
    <s v=""/>
    <n v="0"/>
    <s v="not cancelled"/>
    <s v="not cancelled"/>
    <x v="3"/>
    <n v="8.3333333333333329E-2"/>
    <n v="0.56619444444444444"/>
    <b v="0"/>
  </r>
  <r>
    <n v="8154"/>
    <n v="5"/>
    <d v="2012-12-23T11:10:36"/>
    <d v="2012-12-26T01:10:24"/>
    <n v="24"/>
    <s v=""/>
    <n v="0"/>
    <s v="not cancelled"/>
    <s v="not cancelled"/>
    <x v="3"/>
    <n v="4.1666666666666664E-2"/>
    <n v="0.2815833333333333"/>
    <b v="0"/>
  </r>
  <r>
    <n v="8155"/>
    <n v="4"/>
    <d v="2012-12-23T12:12:03"/>
    <d v="2013-02-21T12:12:00"/>
    <n v="12"/>
    <d v="2012-12-25T15:42:32"/>
    <n v="0"/>
    <n v="15.7"/>
    <n v="16"/>
    <x v="5"/>
    <n v="8.3333333333333329E-2"/>
    <n v="1.448055119047619"/>
    <b v="1"/>
  </r>
  <r>
    <n v="8156"/>
    <n v="5"/>
    <d v="2012-12-23T12:30:57"/>
    <d v="2013-02-21T12:30:00"/>
    <n v="24"/>
    <d v="2012-12-27T03:35:11"/>
    <n v="0"/>
    <n v="3.5833333333333335"/>
    <n v="4"/>
    <x v="24"/>
    <n v="4.1666666666666664E-2"/>
    <n v="0.2815833333333333"/>
    <b v="1"/>
  </r>
  <r>
    <n v="8157"/>
    <n v="4"/>
    <d v="2012-12-23T16:58:17"/>
    <d v="2013-02-21T16:58:00"/>
    <n v="12"/>
    <d v="2012-12-26T10:20:43"/>
    <n v="0"/>
    <n v="10.333333333333334"/>
    <n v="10"/>
    <x v="10"/>
    <n v="8.3333333333333329E-2"/>
    <n v="1.448055119047619"/>
    <b v="1"/>
  </r>
  <r>
    <n v="8158"/>
    <n v="1"/>
    <d v="2012-12-23T17:12:56"/>
    <d v="2013-02-21T17:12:00"/>
    <n v="12"/>
    <d v="2012-12-24T11:30:56"/>
    <n v="0"/>
    <n v="11.5"/>
    <n v="12"/>
    <x v="8"/>
    <n v="8.3333333333333329E-2"/>
    <n v="0.56619444444444444"/>
    <b v="1"/>
  </r>
  <r>
    <n v="8159"/>
    <n v="1"/>
    <d v="2012-12-23T18:57:30"/>
    <d v="2013-02-21T18:57:00"/>
    <n v="8"/>
    <d v="2012-12-23T21:42:12"/>
    <n v="0"/>
    <n v="21.7"/>
    <n v="22"/>
    <x v="9"/>
    <n v="0.125"/>
    <n v="0.84929166666666667"/>
    <b v="1"/>
  </r>
  <r>
    <n v="8160"/>
    <n v="1"/>
    <d v="2012-12-23T18:51:29"/>
    <d v="2013-02-21T18:51:00"/>
    <n v="8"/>
    <d v="2012-12-24T07:48:50"/>
    <n v="0"/>
    <n v="7.8"/>
    <n v="8"/>
    <x v="13"/>
    <n v="0.125"/>
    <n v="0.84929166666666667"/>
    <b v="1"/>
  </r>
  <r>
    <n v="8161"/>
    <n v="5"/>
    <d v="2012-12-23T20:54:34"/>
    <d v="2013-02-21T20:54:00"/>
    <n v="24"/>
    <d v="2012-12-26T13:57:34"/>
    <n v="0"/>
    <n v="13.95"/>
    <n v="14"/>
    <x v="7"/>
    <n v="4.1666666666666664E-2"/>
    <n v="0.2815833333333333"/>
    <b v="1"/>
  </r>
  <r>
    <n v="8162"/>
    <n v="5"/>
    <d v="2012-12-23T20:10:10"/>
    <d v="2013-02-21T20:10:00"/>
    <n v="24"/>
    <d v="2012-12-26T20:36:27"/>
    <n v="0"/>
    <n v="20.6"/>
    <n v="21"/>
    <x v="12"/>
    <n v="4.1666666666666664E-2"/>
    <n v="0.2815833333333333"/>
    <b v="1"/>
  </r>
  <r>
    <n v="8163"/>
    <n v="2"/>
    <d v="2012-12-23T21:34:10"/>
    <d v="2012-12-26T01:33:36"/>
    <n v="10"/>
    <s v=""/>
    <n v="0"/>
    <s v="not cancelled"/>
    <s v="not cancelled"/>
    <x v="3"/>
    <n v="0.1"/>
    <n v="0.84959999999999969"/>
    <b v="0"/>
  </r>
  <r>
    <n v="8164"/>
    <n v="5"/>
    <d v="2012-12-23T22:23:40"/>
    <d v="2013-02-21T22:23:00"/>
    <n v="24"/>
    <d v="2012-12-24T10:53:22"/>
    <n v="0"/>
    <n v="10.883333333333333"/>
    <n v="11"/>
    <x v="14"/>
    <n v="4.1666666666666664E-2"/>
    <n v="0.2815833333333333"/>
    <b v="1"/>
  </r>
  <r>
    <n v="8165"/>
    <n v="5"/>
    <d v="2012-12-23T23:44:14"/>
    <d v="2013-02-21T23:44:00"/>
    <n v="24"/>
    <d v="2012-12-25T13:47:52"/>
    <n v="0"/>
    <n v="13.783333333333333"/>
    <n v="14"/>
    <x v="7"/>
    <n v="4.1666666666666664E-2"/>
    <n v="0.2815833333333333"/>
    <b v="1"/>
  </r>
  <r>
    <n v="8166"/>
    <n v="1"/>
    <d v="2012-12-24T01:12:09"/>
    <d v="2013-02-22T01:12:00"/>
    <n v="8"/>
    <d v="2012-12-24T22:20:47"/>
    <n v="0"/>
    <n v="22.333333333333332"/>
    <n v="22"/>
    <x v="9"/>
    <n v="0.125"/>
    <n v="0.84929166666666667"/>
    <b v="1"/>
  </r>
  <r>
    <n v="8167"/>
    <n v="11"/>
    <d v="2012-12-24T04:30:28"/>
    <d v="2013-02-22T04:30:00"/>
    <n v="1"/>
    <d v="2012-12-30T21:49:21"/>
    <n v="1"/>
    <n v="21.816666666666666"/>
    <n v="22"/>
    <x v="9"/>
    <n v="1"/>
    <n v="1"/>
    <b v="1"/>
  </r>
  <r>
    <n v="8168"/>
    <n v="1"/>
    <d v="2012-12-24T05:24:42"/>
    <d v="2013-02-22T05:24:00"/>
    <n v="8"/>
    <d v="2012-12-25T15:26:39"/>
    <n v="0"/>
    <n v="15.433333333333334"/>
    <n v="15"/>
    <x v="17"/>
    <n v="0.125"/>
    <n v="0.84929166666666667"/>
    <b v="1"/>
  </r>
  <r>
    <n v="8169"/>
    <n v="1"/>
    <d v="2012-12-24T07:42:51"/>
    <d v="2013-02-22T07:42:00"/>
    <n v="12"/>
    <d v="2012-12-25T16:46:32"/>
    <n v="0"/>
    <n v="16.766666666666666"/>
    <n v="17"/>
    <x v="20"/>
    <n v="8.3333333333333329E-2"/>
    <n v="0.56619444444444444"/>
    <b v="1"/>
  </r>
  <r>
    <n v="8170"/>
    <n v="2"/>
    <d v="2012-12-24T08:14:47"/>
    <d v="2013-02-22T08:14:00"/>
    <n v="10"/>
    <d v="2012-12-24T11:37:47"/>
    <n v="0"/>
    <n v="11.616666666666667"/>
    <n v="12"/>
    <x v="8"/>
    <n v="0.1"/>
    <n v="0.84959999999999969"/>
    <b v="1"/>
  </r>
  <r>
    <n v="8171"/>
    <n v="10"/>
    <d v="2012-12-24T08:00:40"/>
    <d v="2013-02-22T08:00:00"/>
    <n v="1"/>
    <d v="2012-12-31T11:07:51"/>
    <n v="6"/>
    <n v="11.116666666666667"/>
    <n v="11"/>
    <x v="14"/>
    <n v="1"/>
    <n v="2.5716000000000001"/>
    <b v="1"/>
  </r>
  <r>
    <n v="8172"/>
    <n v="4"/>
    <d v="2012-12-24T08:54:50"/>
    <d v="2013-02-22T08:54:00"/>
    <n v="12"/>
    <d v="2012-12-26T09:32:20"/>
    <n v="0"/>
    <n v="9.5333333333333332"/>
    <n v="10"/>
    <x v="10"/>
    <n v="8.3333333333333329E-2"/>
    <n v="1.448055119047619"/>
    <b v="1"/>
  </r>
  <r>
    <n v="8173"/>
    <n v="7"/>
    <d v="2012-12-24T08:58:45"/>
    <d v="2012-12-28T22:57:52"/>
    <n v="24"/>
    <s v=""/>
    <n v="0"/>
    <s v="not cancelled"/>
    <s v="not cancelled"/>
    <x v="3"/>
    <n v="4.1666666666666664E-2"/>
    <n v="1.2958049999999997"/>
    <b v="0"/>
  </r>
  <r>
    <n v="8174"/>
    <n v="3"/>
    <d v="2012-12-24T08:21:36"/>
    <d v="2012-12-26T17:21:00"/>
    <n v="24"/>
    <d v="2012-12-26T13:58:36"/>
    <n v="0"/>
    <n v="13.966666666666667"/>
    <n v="14"/>
    <x v="7"/>
    <n v="4.1666666666666664E-2"/>
    <n v="0.18133000000000002"/>
    <b v="1"/>
  </r>
  <r>
    <n v="8175"/>
    <n v="1"/>
    <d v="2012-12-24T08:53:18"/>
    <d v="2013-02-22T08:53:00"/>
    <n v="8"/>
    <d v="2012-12-25T16:07:43"/>
    <n v="0"/>
    <n v="16.116666666666667"/>
    <n v="16"/>
    <x v="5"/>
    <n v="0.125"/>
    <n v="0.84929166666666667"/>
    <b v="1"/>
  </r>
  <r>
    <n v="8176"/>
    <n v="4"/>
    <d v="2012-12-24T12:01:25"/>
    <d v="2012-12-26T17:01:09"/>
    <n v="12"/>
    <s v=""/>
    <n v="0"/>
    <s v="not cancelled"/>
    <s v="not cancelled"/>
    <x v="3"/>
    <n v="8.3333333333333329E-2"/>
    <n v="1.448055119047619"/>
    <b v="0"/>
  </r>
  <r>
    <n v="8177"/>
    <n v="1"/>
    <d v="2012-12-24T12:06:00"/>
    <d v="2013-02-22T12:06:00"/>
    <n v="8"/>
    <d v="2012-12-24T21:52:45"/>
    <n v="0"/>
    <n v="21.866666666666667"/>
    <n v="22"/>
    <x v="9"/>
    <n v="0.125"/>
    <n v="0.84929166666666667"/>
    <b v="1"/>
  </r>
  <r>
    <n v="8178"/>
    <n v="5"/>
    <d v="2012-12-24T12:39:07"/>
    <d v="2013-02-22T12:39:00"/>
    <n v="24"/>
    <d v="2012-12-28T09:17:57"/>
    <n v="0"/>
    <n v="9.2833333333333332"/>
    <n v="9"/>
    <x v="4"/>
    <n v="4.1666666666666664E-2"/>
    <n v="0.2815833333333333"/>
    <b v="1"/>
  </r>
  <r>
    <n v="8179"/>
    <n v="1"/>
    <d v="2012-12-24T12:36:44"/>
    <d v="2013-02-22T12:36:00"/>
    <n v="8"/>
    <d v="2012-12-25T11:32:45"/>
    <n v="0"/>
    <n v="11.533333333333333"/>
    <n v="12"/>
    <x v="8"/>
    <n v="0.125"/>
    <n v="0.84929166666666667"/>
    <b v="1"/>
  </r>
  <r>
    <n v="8180"/>
    <n v="3"/>
    <d v="2012-12-24T13:34:52"/>
    <d v="2013-02-22T13:34:00"/>
    <n v="24"/>
    <d v="2012-12-26T13:34:17"/>
    <n v="0"/>
    <n v="13.566666666666666"/>
    <n v="14"/>
    <x v="7"/>
    <n v="4.1666666666666664E-2"/>
    <n v="0.18133000000000002"/>
    <b v="1"/>
  </r>
  <r>
    <n v="8181"/>
    <n v="4"/>
    <d v="2012-12-24T13:24:56"/>
    <d v="2013-02-22T13:24:00"/>
    <n v="12"/>
    <d v="2012-12-26T10:09:57"/>
    <n v="0"/>
    <n v="10.15"/>
    <n v="10"/>
    <x v="10"/>
    <n v="8.3333333333333329E-2"/>
    <n v="1.448055119047619"/>
    <b v="1"/>
  </r>
  <r>
    <n v="8182"/>
    <n v="3"/>
    <d v="2012-12-24T14:18:35"/>
    <d v="2013-02-22T14:18:00"/>
    <n v="24"/>
    <d v="2012-12-27T09:57:30"/>
    <n v="0"/>
    <n v="9.9499999999999993"/>
    <n v="10"/>
    <x v="10"/>
    <n v="4.1666666666666664E-2"/>
    <n v="0.18133000000000002"/>
    <b v="1"/>
  </r>
  <r>
    <n v="8183"/>
    <n v="3"/>
    <d v="2012-12-24T15:56:45"/>
    <d v="2013-02-22T15:56:00"/>
    <n v="24"/>
    <d v="2012-12-27T11:05:09"/>
    <n v="0"/>
    <n v="11.083333333333334"/>
    <n v="11"/>
    <x v="14"/>
    <n v="4.1666666666666664E-2"/>
    <n v="0.18133000000000002"/>
    <b v="1"/>
  </r>
  <r>
    <n v="8184"/>
    <n v="7"/>
    <d v="2012-12-24T15:33:11"/>
    <d v="2013-02-22T15:33:00"/>
    <n v="24"/>
    <d v="2013-01-16T00:06:45"/>
    <n v="0"/>
    <n v="0.1"/>
    <n v="0"/>
    <x v="2"/>
    <n v="4.1666666666666664E-2"/>
    <n v="1.2958049999999997"/>
    <b v="1"/>
  </r>
  <r>
    <n v="8185"/>
    <n v="11"/>
    <d v="2012-12-24T17:15:18"/>
    <d v="2013-02-22T17:15:00"/>
    <n v="1"/>
    <d v="2012-12-31T09:49:34"/>
    <n v="2"/>
    <n v="9.8166666666666664"/>
    <n v="10"/>
    <x v="10"/>
    <n v="1"/>
    <n v="1"/>
    <b v="1"/>
  </r>
  <r>
    <n v="8186"/>
    <n v="3"/>
    <d v="2012-12-24T18:21:03"/>
    <d v="2013-02-22T18:21:00"/>
    <n v="24"/>
    <d v="2012-12-26T22:56:47"/>
    <n v="0"/>
    <n v="22.933333333333334"/>
    <n v="23"/>
    <x v="0"/>
    <n v="4.1666666666666664E-2"/>
    <n v="0.18133000000000002"/>
    <b v="1"/>
  </r>
  <r>
    <n v="8187"/>
    <n v="5"/>
    <d v="2012-12-24T20:36:06"/>
    <d v="2013-02-22T20:36:00"/>
    <n v="24"/>
    <d v="2012-12-27T14:32:58"/>
    <n v="0"/>
    <n v="14.533333333333333"/>
    <n v="15"/>
    <x v="17"/>
    <n v="4.1666666666666664E-2"/>
    <n v="0.2815833333333333"/>
    <b v="1"/>
  </r>
  <r>
    <n v="8188"/>
    <n v="3"/>
    <d v="2012-12-24T21:57:31"/>
    <d v="2013-02-22T21:57:00"/>
    <n v="24"/>
    <d v="2012-12-26T14:02:41"/>
    <n v="0"/>
    <n v="14.033333333333333"/>
    <n v="14"/>
    <x v="7"/>
    <n v="4.1666666666666664E-2"/>
    <n v="0.18133000000000002"/>
    <b v="1"/>
  </r>
  <r>
    <n v="8189"/>
    <n v="2"/>
    <d v="2012-12-24T21:39:23"/>
    <d v="2013-02-22T21:39:00"/>
    <n v="10"/>
    <d v="2012-12-25T20:38:40"/>
    <n v="0"/>
    <n v="20.633333333333333"/>
    <n v="21"/>
    <x v="12"/>
    <n v="0.1"/>
    <n v="0.84959999999999969"/>
    <b v="1"/>
  </r>
  <r>
    <n v="8190"/>
    <n v="10"/>
    <d v="2012-12-24T22:10:20"/>
    <d v="2012-12-28T06:10:13"/>
    <n v="1"/>
    <s v=""/>
    <n v="2"/>
    <s v="not cancelled"/>
    <s v="not cancelled"/>
    <x v="3"/>
    <n v="1"/>
    <n v="2.5716000000000001"/>
    <b v="0"/>
  </r>
  <r>
    <n v="8191"/>
    <n v="1"/>
    <d v="2012-12-24T22:13:56"/>
    <d v="2013-02-22T22:13:00"/>
    <n v="8"/>
    <d v="2012-12-25T11:43:02"/>
    <n v="0"/>
    <n v="11.716666666666667"/>
    <n v="12"/>
    <x v="8"/>
    <n v="0.125"/>
    <n v="0.84929166666666667"/>
    <b v="1"/>
  </r>
  <r>
    <n v="8192"/>
    <n v="5"/>
    <d v="2012-12-24T23:24:07"/>
    <d v="2013-02-22T23:24:00"/>
    <n v="24"/>
    <d v="2012-12-27T22:53:32"/>
    <n v="0"/>
    <n v="22.883333333333333"/>
    <n v="23"/>
    <x v="0"/>
    <n v="4.1666666666666664E-2"/>
    <n v="0.2815833333333333"/>
    <b v="1"/>
  </r>
  <r>
    <n v="8193"/>
    <n v="1"/>
    <d v="2012-12-25T00:18:07"/>
    <d v="2012-12-27T21:17:11"/>
    <n v="8"/>
    <s v=""/>
    <n v="0"/>
    <s v="not cancelled"/>
    <s v="not cancelled"/>
    <x v="3"/>
    <n v="0.125"/>
    <n v="0.84929166666666667"/>
    <b v="0"/>
  </r>
  <r>
    <n v="8194"/>
    <n v="3"/>
    <d v="2012-12-25T00:06:27"/>
    <d v="2012-12-28T01:05:31"/>
    <n v="24"/>
    <s v=""/>
    <n v="0"/>
    <s v="not cancelled"/>
    <s v="not cancelled"/>
    <x v="3"/>
    <n v="4.1666666666666664E-2"/>
    <n v="0.18133000000000002"/>
    <b v="0"/>
  </r>
  <r>
    <n v="8195"/>
    <n v="1"/>
    <d v="2012-12-25T06:32:32"/>
    <d v="2013-02-23T06:32:00"/>
    <n v="8"/>
    <d v="2012-12-26T13:13:33"/>
    <n v="0"/>
    <n v="13.216666666666667"/>
    <n v="13"/>
    <x v="11"/>
    <n v="0.125"/>
    <n v="0.84929166666666667"/>
    <b v="1"/>
  </r>
  <r>
    <n v="8196"/>
    <n v="11"/>
    <d v="2012-12-25T08:05:50"/>
    <d v="2013-02-23T08:05:00"/>
    <n v="1"/>
    <d v="2013-01-01T18:49:07"/>
    <n v="1"/>
    <n v="18.816666666666666"/>
    <n v="19"/>
    <x v="6"/>
    <n v="1"/>
    <n v="1"/>
    <b v="1"/>
  </r>
  <r>
    <n v="8197"/>
    <n v="2"/>
    <d v="2012-12-25T08:22:22"/>
    <d v="2012-12-28T17:21:44"/>
    <n v="10"/>
    <s v=""/>
    <n v="0"/>
    <s v="not cancelled"/>
    <s v="not cancelled"/>
    <x v="3"/>
    <n v="0.1"/>
    <n v="0.84959999999999969"/>
    <b v="0"/>
  </r>
  <r>
    <n v="8198"/>
    <n v="9"/>
    <d v="2012-12-25T09:43:02"/>
    <d v="2013-02-23T09:43:00"/>
    <n v="5"/>
    <d v="2012-12-28T13:38:37"/>
    <n v="0"/>
    <n v="13.633333333333333"/>
    <n v="14"/>
    <x v="7"/>
    <n v="0.2"/>
    <n v="5.6740000000000004"/>
    <b v="1"/>
  </r>
  <r>
    <n v="8199"/>
    <n v="3"/>
    <d v="2012-12-25T10:38:34"/>
    <d v="2013-02-23T10:38:00"/>
    <n v="24"/>
    <d v="2012-12-27T12:18:04"/>
    <n v="0"/>
    <n v="12.3"/>
    <n v="12"/>
    <x v="8"/>
    <n v="4.1666666666666664E-2"/>
    <n v="0.18133000000000002"/>
    <b v="1"/>
  </r>
  <r>
    <n v="8200"/>
    <n v="4"/>
    <d v="2012-12-25T10:43:51"/>
    <d v="2013-02-23T10:43:00"/>
    <n v="12"/>
    <d v="2012-12-28T11:10:15"/>
    <n v="0"/>
    <n v="11.166666666666666"/>
    <n v="11"/>
    <x v="14"/>
    <n v="8.3333333333333329E-2"/>
    <n v="1.448055119047619"/>
    <b v="1"/>
  </r>
  <r>
    <n v="8201"/>
    <n v="5"/>
    <d v="2012-12-25T11:17:47"/>
    <d v="2012-12-27T21:16:48"/>
    <n v="24"/>
    <s v=""/>
    <n v="0"/>
    <s v="not cancelled"/>
    <s v="not cancelled"/>
    <x v="3"/>
    <n v="4.1666666666666664E-2"/>
    <n v="0.2815833333333333"/>
    <b v="0"/>
  </r>
  <r>
    <n v="8202"/>
    <n v="5"/>
    <d v="2012-12-25T11:46:53"/>
    <d v="2012-12-29T06:46:29"/>
    <n v="24"/>
    <s v=""/>
    <n v="0"/>
    <s v="not cancelled"/>
    <s v="not cancelled"/>
    <x v="3"/>
    <n v="4.1666666666666664E-2"/>
    <n v="0.2815833333333333"/>
    <b v="0"/>
  </r>
  <r>
    <n v="8203"/>
    <n v="2"/>
    <d v="2012-12-25T11:25:59"/>
    <d v="2013-02-23T11:25:00"/>
    <n v="10"/>
    <d v="2012-12-26T13:52:06"/>
    <n v="0"/>
    <n v="13.866666666666667"/>
    <n v="14"/>
    <x v="7"/>
    <n v="0.1"/>
    <n v="0.84959999999999969"/>
    <b v="1"/>
  </r>
  <r>
    <n v="8204"/>
    <n v="3"/>
    <d v="2012-12-25T11:11:41"/>
    <d v="2013-02-23T11:11:00"/>
    <n v="24"/>
    <d v="2012-12-28T12:50:15"/>
    <n v="0"/>
    <n v="12.833333333333334"/>
    <n v="13"/>
    <x v="11"/>
    <n v="4.1666666666666664E-2"/>
    <n v="0.18133000000000002"/>
    <b v="1"/>
  </r>
  <r>
    <n v="8205"/>
    <n v="1"/>
    <d v="2012-12-25T15:04:21"/>
    <d v="2013-02-23T15:04:00"/>
    <n v="8"/>
    <d v="2012-12-27T00:53:29"/>
    <n v="0"/>
    <n v="0.8833333333333333"/>
    <n v="1"/>
    <x v="23"/>
    <n v="0.125"/>
    <n v="0.84929166666666667"/>
    <b v="1"/>
  </r>
  <r>
    <n v="8206"/>
    <n v="1"/>
    <d v="2012-12-25T16:58:52"/>
    <d v="2013-02-23T16:58:00"/>
    <n v="12"/>
    <d v="2012-12-26T08:39:51"/>
    <n v="0"/>
    <n v="8.65"/>
    <n v="9"/>
    <x v="4"/>
    <n v="8.3333333333333329E-2"/>
    <n v="0.56619444444444444"/>
    <b v="1"/>
  </r>
  <r>
    <n v="8207"/>
    <n v="1"/>
    <d v="2012-12-25T17:38:38"/>
    <d v="2013-02-23T17:38:00"/>
    <n v="8"/>
    <d v="2012-12-26T11:06:39"/>
    <n v="0"/>
    <n v="11.1"/>
    <n v="11"/>
    <x v="14"/>
    <n v="0.125"/>
    <n v="0.84929166666666667"/>
    <b v="1"/>
  </r>
  <r>
    <n v="8208"/>
    <n v="2"/>
    <d v="2012-12-25T17:38:42"/>
    <d v="2012-12-29T00:37:46"/>
    <n v="10"/>
    <s v=""/>
    <n v="0"/>
    <s v="not cancelled"/>
    <s v="not cancelled"/>
    <x v="3"/>
    <n v="0.1"/>
    <n v="0.84959999999999969"/>
    <b v="0"/>
  </r>
  <r>
    <n v="8209"/>
    <n v="10"/>
    <d v="2012-12-25T17:10:07"/>
    <d v="2013-02-23T17:10:00"/>
    <n v="1"/>
    <d v="2013-01-01T15:27:41"/>
    <n v="0"/>
    <n v="15.45"/>
    <n v="15"/>
    <x v="17"/>
    <n v="1"/>
    <n v="2.5716000000000001"/>
    <b v="1"/>
  </r>
  <r>
    <n v="8210"/>
    <n v="2"/>
    <d v="2012-12-25T17:54:38"/>
    <d v="2013-02-23T17:54:00"/>
    <n v="10"/>
    <d v="2012-12-26T11:00:35"/>
    <n v="0"/>
    <n v="11"/>
    <n v="11"/>
    <x v="14"/>
    <n v="0.1"/>
    <n v="0.84959999999999969"/>
    <b v="1"/>
  </r>
  <r>
    <n v="8211"/>
    <n v="6"/>
    <d v="2012-12-25T17:27:46"/>
    <d v="2012-12-29T04:27:37"/>
    <n v="24"/>
    <s v=""/>
    <n v="0"/>
    <s v="not cancelled"/>
    <s v="not cancelled"/>
    <x v="3"/>
    <n v="4.1666666666666664E-2"/>
    <n v="0.35218749999999999"/>
    <b v="0"/>
  </r>
  <r>
    <n v="8212"/>
    <n v="8"/>
    <d v="2012-12-25T18:33:11"/>
    <d v="2013-02-23T18:33:00"/>
    <n v="3"/>
    <d v="2012-12-30T08:40:59"/>
    <n v="2"/>
    <n v="8.6666666666666661"/>
    <n v="9"/>
    <x v="4"/>
    <n v="0.33333333333333331"/>
    <n v="0.29998222222222221"/>
    <b v="1"/>
  </r>
  <r>
    <n v="8213"/>
    <n v="4"/>
    <d v="2012-12-25T21:17:54"/>
    <d v="2013-02-23T21:17:00"/>
    <n v="12"/>
    <d v="2012-12-28T10:15:24"/>
    <n v="0"/>
    <n v="10.25"/>
    <n v="10"/>
    <x v="10"/>
    <n v="8.3333333333333329E-2"/>
    <n v="1.448055119047619"/>
    <b v="1"/>
  </r>
  <r>
    <n v="8214"/>
    <n v="1"/>
    <d v="2012-12-26T00:05:21"/>
    <d v="2013-02-24T00:05:00"/>
    <n v="12"/>
    <d v="2012-12-26T14:06:12"/>
    <n v="0"/>
    <n v="14.1"/>
    <n v="14"/>
    <x v="7"/>
    <n v="8.3333333333333329E-2"/>
    <n v="0.56619444444444444"/>
    <b v="1"/>
  </r>
  <r>
    <n v="8215"/>
    <n v="6"/>
    <d v="2012-12-26T00:21:05"/>
    <d v="2013-02-24T00:21:00"/>
    <n v="24"/>
    <d v="2013-01-14T11:57:35"/>
    <n v="0"/>
    <n v="11.95"/>
    <n v="12"/>
    <x v="8"/>
    <n v="4.1666666666666664E-2"/>
    <n v="0.35218749999999999"/>
    <b v="1"/>
  </r>
  <r>
    <n v="8216"/>
    <n v="11"/>
    <d v="2012-12-26T04:42:52"/>
    <d v="2013-02-24T04:42:00"/>
    <n v="1"/>
    <d v="2013-01-02T03:02:40"/>
    <n v="4"/>
    <n v="3.0333333333333332"/>
    <n v="3"/>
    <x v="19"/>
    <n v="1"/>
    <n v="1"/>
    <b v="1"/>
  </r>
  <r>
    <n v="8217"/>
    <n v="6"/>
    <d v="2012-12-26T04:01:24"/>
    <d v="2013-02-24T04:01:00"/>
    <n v="24"/>
    <d v="2012-12-27T12:11:07"/>
    <n v="0"/>
    <n v="12.183333333333334"/>
    <n v="12"/>
    <x v="8"/>
    <n v="4.1666666666666664E-2"/>
    <n v="0.35218749999999999"/>
    <b v="1"/>
  </r>
  <r>
    <n v="8218"/>
    <n v="7"/>
    <d v="2012-12-26T06:57:27"/>
    <d v="2013-02-24T06:57:00"/>
    <n v="24"/>
    <d v="2012-12-30T15:27:36"/>
    <n v="0"/>
    <n v="15.45"/>
    <n v="15"/>
    <x v="17"/>
    <n v="4.1666666666666664E-2"/>
    <n v="1.2958049999999997"/>
    <b v="1"/>
  </r>
  <r>
    <n v="8219"/>
    <n v="2"/>
    <d v="2012-12-26T08:44:23"/>
    <d v="2013-02-24T08:44:00"/>
    <n v="10"/>
    <d v="2012-12-26T17:26:02"/>
    <n v="0"/>
    <n v="17.433333333333334"/>
    <n v="17"/>
    <x v="20"/>
    <n v="0.1"/>
    <n v="0.84959999999999969"/>
    <b v="1"/>
  </r>
  <r>
    <n v="8220"/>
    <n v="3"/>
    <d v="2012-12-26T09:27:08"/>
    <d v="2013-02-24T09:27:00"/>
    <n v="24"/>
    <d v="2012-12-27T05:55:22"/>
    <n v="0"/>
    <n v="5.916666666666667"/>
    <n v="6"/>
    <x v="21"/>
    <n v="4.1666666666666664E-2"/>
    <n v="0.18133000000000002"/>
    <b v="1"/>
  </r>
  <r>
    <n v="8221"/>
    <n v="6"/>
    <d v="2012-12-26T09:03:56"/>
    <d v="2012-12-31T06:03:53"/>
    <n v="24"/>
    <s v=""/>
    <n v="0"/>
    <s v="not cancelled"/>
    <s v="not cancelled"/>
    <x v="3"/>
    <n v="4.1666666666666664E-2"/>
    <n v="0.35218749999999999"/>
    <b v="0"/>
  </r>
  <r>
    <n v="8222"/>
    <n v="3"/>
    <d v="2012-12-26T10:28:34"/>
    <d v="2013-02-24T10:28:00"/>
    <n v="24"/>
    <d v="2012-12-28T11:32:55"/>
    <n v="0"/>
    <n v="11.533333333333333"/>
    <n v="12"/>
    <x v="8"/>
    <n v="4.1666666666666664E-2"/>
    <n v="0.18133000000000002"/>
    <b v="1"/>
  </r>
  <r>
    <n v="8223"/>
    <n v="4"/>
    <d v="2012-12-26T11:50:46"/>
    <d v="2012-12-29T12:50:12"/>
    <n v="12"/>
    <s v=""/>
    <n v="0"/>
    <s v="not cancelled"/>
    <s v="not cancelled"/>
    <x v="3"/>
    <n v="8.3333333333333329E-2"/>
    <n v="1.448055119047619"/>
    <b v="0"/>
  </r>
  <r>
    <n v="8224"/>
    <n v="10"/>
    <d v="2012-12-26T11:49:21"/>
    <d v="2013-02-24T11:49:00"/>
    <n v="1"/>
    <d v="2013-01-02T10:33:14"/>
    <n v="0"/>
    <n v="10.55"/>
    <n v="11"/>
    <x v="14"/>
    <n v="1"/>
    <n v="2.5716000000000001"/>
    <b v="1"/>
  </r>
  <r>
    <n v="8225"/>
    <n v="2"/>
    <d v="2012-12-26T11:58:02"/>
    <d v="2013-02-24T11:58:00"/>
    <n v="10"/>
    <d v="2012-12-27T10:27:03"/>
    <n v="0"/>
    <n v="10.45"/>
    <n v="10"/>
    <x v="10"/>
    <n v="0.1"/>
    <n v="0.84959999999999969"/>
    <b v="1"/>
  </r>
  <r>
    <n v="8226"/>
    <n v="3"/>
    <d v="2012-12-26T12:58:13"/>
    <d v="2013-02-24T12:58:00"/>
    <n v="24"/>
    <d v="2012-12-28T11:30:49"/>
    <n v="0"/>
    <n v="11.5"/>
    <n v="12"/>
    <x v="8"/>
    <n v="4.1666666666666664E-2"/>
    <n v="0.18133000000000002"/>
    <b v="1"/>
  </r>
  <r>
    <n v="8227"/>
    <n v="6"/>
    <d v="2012-12-26T12:21:10"/>
    <d v="2013-02-24T12:21:00"/>
    <n v="24"/>
    <d v="2013-01-01T09:24:10"/>
    <n v="0"/>
    <n v="9.4"/>
    <n v="9"/>
    <x v="4"/>
    <n v="4.1666666666666664E-2"/>
    <n v="0.35218749999999999"/>
    <b v="1"/>
  </r>
  <r>
    <n v="8228"/>
    <n v="1"/>
    <d v="2012-12-26T12:31:28"/>
    <d v="2013-02-24T12:31:00"/>
    <n v="8"/>
    <d v="2012-12-26T16:29:48"/>
    <n v="0"/>
    <n v="16.483333333333334"/>
    <n v="16"/>
    <x v="5"/>
    <n v="0.125"/>
    <n v="0.84929166666666667"/>
    <b v="1"/>
  </r>
  <r>
    <n v="8229"/>
    <n v="1"/>
    <d v="2012-12-26T12:22:21"/>
    <d v="2013-02-24T12:22:00"/>
    <n v="8"/>
    <d v="2012-12-27T16:39:14"/>
    <n v="0"/>
    <n v="16.649999999999999"/>
    <n v="17"/>
    <x v="20"/>
    <n v="0.125"/>
    <n v="0.84929166666666667"/>
    <b v="1"/>
  </r>
  <r>
    <n v="8230"/>
    <n v="3"/>
    <d v="2012-12-26T14:39:31"/>
    <d v="2013-02-24T14:39:00"/>
    <n v="24"/>
    <d v="2012-12-29T09:19:56"/>
    <n v="0"/>
    <n v="9.3166666666666664"/>
    <n v="9"/>
    <x v="4"/>
    <n v="4.1666666666666664E-2"/>
    <n v="0.18133000000000002"/>
    <b v="1"/>
  </r>
  <r>
    <n v="8231"/>
    <n v="3"/>
    <d v="2012-12-26T14:03:11"/>
    <d v="2013-02-24T14:03:00"/>
    <n v="24"/>
    <d v="2012-12-29T07:34:50"/>
    <n v="0"/>
    <n v="7.5666666666666664"/>
    <n v="8"/>
    <x v="13"/>
    <n v="4.1666666666666664E-2"/>
    <n v="0.18133000000000002"/>
    <b v="1"/>
  </r>
  <r>
    <n v="8232"/>
    <n v="3"/>
    <d v="2012-12-26T14:04:39"/>
    <d v="2013-02-24T14:04:00"/>
    <n v="24"/>
    <d v="2012-12-29T18:22:07"/>
    <n v="0"/>
    <n v="18.366666666666667"/>
    <n v="18"/>
    <x v="1"/>
    <n v="4.1666666666666664E-2"/>
    <n v="0.18133000000000002"/>
    <b v="1"/>
  </r>
  <r>
    <n v="8233"/>
    <n v="1"/>
    <d v="2012-12-26T15:13:52"/>
    <d v="2013-02-24T15:13:00"/>
    <n v="12"/>
    <d v="2012-12-27T10:11:29"/>
    <n v="0"/>
    <n v="10.183333333333334"/>
    <n v="10"/>
    <x v="10"/>
    <n v="8.3333333333333329E-2"/>
    <n v="0.56619444444444444"/>
    <b v="1"/>
  </r>
  <r>
    <n v="8234"/>
    <n v="4"/>
    <d v="2012-12-26T16:16:49"/>
    <d v="2013-02-24T16:16:00"/>
    <n v="12"/>
    <d v="2012-12-29T12:53:18"/>
    <n v="0"/>
    <n v="12.883333333333333"/>
    <n v="13"/>
    <x v="11"/>
    <n v="8.3333333333333329E-2"/>
    <n v="1.448055119047619"/>
    <b v="1"/>
  </r>
  <r>
    <n v="8235"/>
    <n v="2"/>
    <d v="2012-12-26T16:44:19"/>
    <d v="2013-02-24T16:44:00"/>
    <n v="10"/>
    <d v="2012-12-27T15:02:01"/>
    <n v="0"/>
    <n v="15.033333333333333"/>
    <n v="15"/>
    <x v="17"/>
    <n v="0.1"/>
    <n v="0.84959999999999969"/>
    <b v="1"/>
  </r>
  <r>
    <n v="8236"/>
    <n v="2"/>
    <d v="2012-12-26T17:12:03"/>
    <d v="2013-02-24T17:12:00"/>
    <n v="10"/>
    <d v="2012-12-28T07:37:43"/>
    <n v="0"/>
    <n v="7.6166666666666671"/>
    <n v="8"/>
    <x v="13"/>
    <n v="0.1"/>
    <n v="0.84959999999999969"/>
    <b v="1"/>
  </r>
  <r>
    <n v="8237"/>
    <n v="11"/>
    <d v="2012-12-26T17:31:24"/>
    <d v="2013-02-24T17:31:00"/>
    <n v="1"/>
    <d v="2013-01-02T06:13:18"/>
    <n v="4"/>
    <n v="6.2166666666666668"/>
    <n v="6"/>
    <x v="21"/>
    <n v="1"/>
    <n v="1"/>
    <b v="1"/>
  </r>
  <r>
    <n v="8238"/>
    <n v="1"/>
    <d v="2012-12-26T18:21:13"/>
    <d v="2013-02-24T18:21:00"/>
    <n v="12"/>
    <d v="2012-12-27T21:57:16"/>
    <n v="0"/>
    <n v="21.95"/>
    <n v="22"/>
    <x v="9"/>
    <n v="8.3333333333333329E-2"/>
    <n v="0.56619444444444444"/>
    <b v="1"/>
  </r>
  <r>
    <n v="8239"/>
    <n v="1"/>
    <d v="2012-12-26T21:52:40"/>
    <d v="2013-02-24T21:52:00"/>
    <n v="8"/>
    <d v="2012-12-27T09:14:53"/>
    <n v="0"/>
    <n v="9.2333333333333325"/>
    <n v="9"/>
    <x v="4"/>
    <n v="0.125"/>
    <n v="0.84929166666666667"/>
    <b v="1"/>
  </r>
  <r>
    <n v="8240"/>
    <n v="6"/>
    <d v="2012-12-27T04:48:55"/>
    <d v="2013-02-25T04:48:00"/>
    <n v="24"/>
    <d v="2012-12-28T18:16:41"/>
    <n v="0"/>
    <n v="18.266666666666666"/>
    <n v="18"/>
    <x v="1"/>
    <n v="4.1666666666666664E-2"/>
    <n v="0.35218749999999999"/>
    <b v="1"/>
  </r>
  <r>
    <n v="8241"/>
    <n v="1"/>
    <d v="2012-12-27T08:30:12"/>
    <d v="2013-02-25T08:30:00"/>
    <n v="8"/>
    <d v="2012-12-28T17:50:23"/>
    <n v="0"/>
    <n v="17.833333333333332"/>
    <n v="18"/>
    <x v="1"/>
    <n v="0.125"/>
    <n v="0.84929166666666667"/>
    <b v="1"/>
  </r>
  <r>
    <n v="8242"/>
    <n v="3"/>
    <d v="2012-12-27T09:11:31"/>
    <d v="2012-12-30T13:10:54"/>
    <n v="24"/>
    <s v=""/>
    <n v="0"/>
    <s v="not cancelled"/>
    <s v="not cancelled"/>
    <x v="3"/>
    <n v="4.1666666666666664E-2"/>
    <n v="0.18133000000000002"/>
    <b v="0"/>
  </r>
  <r>
    <n v="8243"/>
    <n v="9"/>
    <d v="2012-12-27T09:20:51"/>
    <d v="2013-02-25T09:20:00"/>
    <n v="5"/>
    <d v="2012-12-30T05:09:34"/>
    <n v="0"/>
    <n v="5.15"/>
    <n v="5"/>
    <x v="22"/>
    <n v="0.2"/>
    <n v="5.6740000000000004"/>
    <b v="1"/>
  </r>
  <r>
    <n v="8244"/>
    <n v="3"/>
    <d v="2012-12-27T11:54:22"/>
    <d v="2013-02-25T11:54:00"/>
    <n v="24"/>
    <d v="2012-12-30T13:30:55"/>
    <n v="0"/>
    <n v="13.5"/>
    <n v="14"/>
    <x v="7"/>
    <n v="4.1666666666666664E-2"/>
    <n v="0.18133000000000002"/>
    <b v="1"/>
  </r>
  <r>
    <n v="8245"/>
    <n v="2"/>
    <d v="2012-12-27T11:01:59"/>
    <d v="2013-02-25T11:01:00"/>
    <n v="10"/>
    <d v="2012-12-28T21:55:50"/>
    <n v="0"/>
    <n v="21.916666666666668"/>
    <n v="22"/>
    <x v="9"/>
    <n v="0.1"/>
    <n v="0.84959999999999969"/>
    <b v="1"/>
  </r>
  <r>
    <n v="8246"/>
    <n v="3"/>
    <d v="2012-12-27T11:19:01"/>
    <d v="2013-02-25T11:19:00"/>
    <n v="24"/>
    <d v="2012-12-29T20:01:25"/>
    <n v="0"/>
    <n v="20.016666666666666"/>
    <n v="20"/>
    <x v="15"/>
    <n v="4.1666666666666664E-2"/>
    <n v="0.18133000000000002"/>
    <b v="1"/>
  </r>
  <r>
    <n v="8247"/>
    <n v="8"/>
    <d v="2012-12-27T11:07:29"/>
    <d v="2012-12-31T12:06:42"/>
    <n v="3"/>
    <s v=""/>
    <n v="1"/>
    <s v="not cancelled"/>
    <s v="not cancelled"/>
    <x v="3"/>
    <n v="0.33333333333333331"/>
    <n v="0.29998222222222221"/>
    <b v="0"/>
  </r>
  <r>
    <n v="8248"/>
    <n v="1"/>
    <d v="2012-12-27T14:49:36"/>
    <d v="2013-02-25T14:49:00"/>
    <n v="12"/>
    <d v="2012-12-28T09:07:52"/>
    <n v="0"/>
    <n v="9.1166666666666671"/>
    <n v="9"/>
    <x v="4"/>
    <n v="8.3333333333333329E-2"/>
    <n v="0.56619444444444444"/>
    <b v="1"/>
  </r>
  <r>
    <n v="8249"/>
    <n v="3"/>
    <d v="2012-12-27T14:48:07"/>
    <d v="2013-02-25T14:48:00"/>
    <n v="24"/>
    <d v="2012-12-30T15:34:34"/>
    <n v="0"/>
    <n v="15.566666666666666"/>
    <n v="16"/>
    <x v="5"/>
    <n v="4.1666666666666664E-2"/>
    <n v="0.18133000000000002"/>
    <b v="1"/>
  </r>
  <r>
    <n v="8250"/>
    <n v="1"/>
    <d v="2012-12-27T14:44:33"/>
    <d v="2012-12-31T08:44:00"/>
    <n v="8"/>
    <d v="2012-12-28T08:17:12"/>
    <n v="0"/>
    <n v="8.2833333333333332"/>
    <n v="8"/>
    <x v="13"/>
    <n v="0.125"/>
    <n v="0.84929166666666667"/>
    <b v="1"/>
  </r>
  <r>
    <n v="8251"/>
    <n v="5"/>
    <d v="2012-12-27T14:15:37"/>
    <d v="2013-02-25T14:15:00"/>
    <n v="24"/>
    <d v="2012-12-31T13:55:02"/>
    <n v="0"/>
    <n v="13.916666666666666"/>
    <n v="14"/>
    <x v="7"/>
    <n v="4.1666666666666664E-2"/>
    <n v="0.2815833333333333"/>
    <b v="1"/>
  </r>
  <r>
    <n v="8252"/>
    <n v="2"/>
    <d v="2012-12-27T14:57:28"/>
    <d v="2012-12-30T10:57:00"/>
    <n v="10"/>
    <s v=""/>
    <n v="0"/>
    <s v="not cancelled"/>
    <s v="not cancelled"/>
    <x v="3"/>
    <n v="0.1"/>
    <n v="0.84959999999999969"/>
    <b v="0"/>
  </r>
  <r>
    <n v="8253"/>
    <n v="4"/>
    <d v="2012-12-27T15:43:26"/>
    <d v="2012-12-30T13:42:32"/>
    <n v="12"/>
    <s v=""/>
    <n v="0"/>
    <s v="not cancelled"/>
    <s v="not cancelled"/>
    <x v="3"/>
    <n v="8.3333333333333329E-2"/>
    <n v="1.448055119047619"/>
    <b v="0"/>
  </r>
  <r>
    <n v="8254"/>
    <n v="3"/>
    <d v="2012-12-27T15:21:36"/>
    <d v="2012-12-30T07:21:34"/>
    <n v="24"/>
    <s v=""/>
    <n v="0"/>
    <s v="not cancelled"/>
    <s v="not cancelled"/>
    <x v="3"/>
    <n v="4.1666666666666664E-2"/>
    <n v="0.18133000000000002"/>
    <b v="0"/>
  </r>
  <r>
    <n v="8255"/>
    <n v="4"/>
    <d v="2012-12-27T16:52:11"/>
    <d v="2013-02-25T16:52:00"/>
    <n v="12"/>
    <d v="2012-12-30T09:50:07"/>
    <n v="0"/>
    <n v="9.8333333333333339"/>
    <n v="10"/>
    <x v="10"/>
    <n v="8.3333333333333329E-2"/>
    <n v="1.448055119047619"/>
    <b v="1"/>
  </r>
  <r>
    <n v="8256"/>
    <n v="1"/>
    <d v="2012-12-27T17:09:35"/>
    <d v="2013-02-25T17:09:00"/>
    <n v="8"/>
    <d v="2012-12-28T13:15:32"/>
    <n v="0"/>
    <n v="13.25"/>
    <n v="13"/>
    <x v="11"/>
    <n v="0.125"/>
    <n v="0.84929166666666667"/>
    <b v="1"/>
  </r>
  <r>
    <n v="8257"/>
    <n v="5"/>
    <d v="2012-12-27T18:42:28"/>
    <d v="2013-02-25T18:42:00"/>
    <n v="24"/>
    <d v="2012-12-30T23:40:43"/>
    <n v="0"/>
    <n v="23.666666666666668"/>
    <n v="24"/>
    <x v="2"/>
    <n v="4.1666666666666664E-2"/>
    <n v="0.2815833333333333"/>
    <b v="1"/>
  </r>
  <r>
    <n v="8258"/>
    <n v="2"/>
    <d v="2012-12-27T18:38:15"/>
    <d v="2013-02-25T18:38:00"/>
    <n v="10"/>
    <d v="2012-12-28T15:09:14"/>
    <n v="0"/>
    <n v="15.15"/>
    <n v="15"/>
    <x v="17"/>
    <n v="0.1"/>
    <n v="0.84959999999999969"/>
    <b v="1"/>
  </r>
  <r>
    <n v="8259"/>
    <n v="6"/>
    <d v="2012-12-27T20:21:53"/>
    <d v="2013-02-25T20:21:00"/>
    <n v="24"/>
    <d v="2013-01-03T13:17:46"/>
    <n v="0"/>
    <n v="13.283333333333333"/>
    <n v="13"/>
    <x v="11"/>
    <n v="4.1666666666666664E-2"/>
    <n v="0.35218749999999999"/>
    <b v="1"/>
  </r>
  <r>
    <n v="8260"/>
    <n v="10"/>
    <d v="2012-12-27T22:20:03"/>
    <d v="2012-12-30T07:19:45"/>
    <n v="1"/>
    <s v=""/>
    <n v="2"/>
    <s v="not cancelled"/>
    <s v="not cancelled"/>
    <x v="3"/>
    <n v="1"/>
    <n v="2.5716000000000001"/>
    <b v="0"/>
  </r>
  <r>
    <n v="8261"/>
    <n v="1"/>
    <d v="2012-12-27T23:16:19"/>
    <d v="2013-02-25T23:16:00"/>
    <n v="8"/>
    <d v="2012-12-28T08:35:11"/>
    <n v="0"/>
    <n v="8.5833333333333339"/>
    <n v="9"/>
    <x v="4"/>
    <n v="0.125"/>
    <n v="0.84929166666666667"/>
    <b v="1"/>
  </r>
  <r>
    <n v="8262"/>
    <n v="6"/>
    <d v="2012-12-28T00:42:24"/>
    <d v="2013-02-26T00:42:00"/>
    <n v="24"/>
    <d v="2013-01-03T12:06:07"/>
    <n v="0"/>
    <n v="12.1"/>
    <n v="12"/>
    <x v="8"/>
    <n v="4.1666666666666664E-2"/>
    <n v="0.35218749999999999"/>
    <b v="1"/>
  </r>
  <r>
    <n v="8263"/>
    <n v="1"/>
    <d v="2012-12-28T00:19:22"/>
    <d v="2013-01-01T15:18:48"/>
    <n v="8"/>
    <s v=""/>
    <n v="0"/>
    <s v="not cancelled"/>
    <s v="not cancelled"/>
    <x v="3"/>
    <n v="0.125"/>
    <n v="0.84929166666666667"/>
    <b v="0"/>
  </r>
  <r>
    <n v="8264"/>
    <n v="3"/>
    <d v="2012-12-28T00:05:06"/>
    <d v="2013-02-26T00:05:00"/>
    <n v="24"/>
    <d v="2012-12-30T14:27:57"/>
    <n v="0"/>
    <n v="14.45"/>
    <n v="14"/>
    <x v="7"/>
    <n v="4.1666666666666664E-2"/>
    <n v="0.18133000000000002"/>
    <b v="1"/>
  </r>
  <r>
    <n v="8265"/>
    <n v="6"/>
    <d v="2012-12-28T04:40:14"/>
    <d v="2013-02-26T04:40:00"/>
    <n v="24"/>
    <d v="2012-12-30T10:21:05"/>
    <n v="0"/>
    <n v="10.35"/>
    <n v="10"/>
    <x v="10"/>
    <n v="4.1666666666666664E-2"/>
    <n v="0.35218749999999999"/>
    <b v="1"/>
  </r>
  <r>
    <n v="8266"/>
    <n v="3"/>
    <d v="2012-12-28T05:07:43"/>
    <d v="2013-02-26T05:07:00"/>
    <n v="24"/>
    <d v="2012-12-31T09:43:20"/>
    <n v="0"/>
    <n v="9.7166666666666668"/>
    <n v="10"/>
    <x v="10"/>
    <n v="4.1666666666666664E-2"/>
    <n v="0.18133000000000002"/>
    <b v="1"/>
  </r>
  <r>
    <n v="8267"/>
    <n v="8"/>
    <d v="2012-12-28T09:37:24"/>
    <d v="2012-12-30T20:36:46"/>
    <n v="3"/>
    <s v=""/>
    <n v="1"/>
    <s v="not cancelled"/>
    <s v="not cancelled"/>
    <x v="3"/>
    <n v="0.33333333333333331"/>
    <n v="0.29998222222222221"/>
    <b v="0"/>
  </r>
  <r>
    <n v="8268"/>
    <n v="3"/>
    <d v="2012-12-28T09:08:43"/>
    <d v="2013-02-26T09:08:00"/>
    <n v="24"/>
    <d v="2012-12-29T13:37:37"/>
    <n v="0"/>
    <n v="13.616666666666667"/>
    <n v="14"/>
    <x v="7"/>
    <n v="4.1666666666666664E-2"/>
    <n v="0.18133000000000002"/>
    <b v="1"/>
  </r>
  <r>
    <n v="8269"/>
    <n v="6"/>
    <d v="2012-12-28T09:07:54"/>
    <d v="2013-02-26T09:07:00"/>
    <n v="24"/>
    <d v="2012-12-30T12:03:03"/>
    <n v="0"/>
    <n v="12.05"/>
    <n v="12"/>
    <x v="8"/>
    <n v="4.1666666666666664E-2"/>
    <n v="0.35218749999999999"/>
    <b v="1"/>
  </r>
  <r>
    <n v="8270"/>
    <n v="8"/>
    <d v="2012-12-28T09:56:32"/>
    <d v="2013-02-26T09:56:00"/>
    <n v="3"/>
    <d v="2013-01-01T12:26:06"/>
    <n v="0"/>
    <n v="12.433333333333334"/>
    <n v="12"/>
    <x v="8"/>
    <n v="0.33333333333333331"/>
    <n v="0.29998222222222221"/>
    <b v="1"/>
  </r>
  <r>
    <n v="8271"/>
    <n v="1"/>
    <d v="2012-12-28T09:49:04"/>
    <d v="2013-01-02T00:49:00"/>
    <n v="8"/>
    <d v="2012-12-28T16:49:48"/>
    <n v="0"/>
    <n v="16.816666666666666"/>
    <n v="17"/>
    <x v="20"/>
    <n v="0.125"/>
    <n v="0.84929166666666667"/>
    <b v="1"/>
  </r>
  <r>
    <n v="8272"/>
    <n v="5"/>
    <d v="2012-12-28T09:31:59"/>
    <d v="2013-02-26T09:31:00"/>
    <n v="24"/>
    <d v="2012-12-29T21:22:56"/>
    <n v="0"/>
    <n v="21.366666666666667"/>
    <n v="21"/>
    <x v="12"/>
    <n v="4.1666666666666664E-2"/>
    <n v="0.2815833333333333"/>
    <b v="1"/>
  </r>
  <r>
    <n v="8273"/>
    <n v="11"/>
    <d v="2012-12-28T11:16:01"/>
    <d v="2012-12-31T12:15:45"/>
    <n v="1"/>
    <s v=""/>
    <n v="3"/>
    <s v="not cancelled"/>
    <s v="not cancelled"/>
    <x v="3"/>
    <n v="1"/>
    <n v="1"/>
    <b v="0"/>
  </r>
  <r>
    <n v="8274"/>
    <n v="2"/>
    <d v="2012-12-28T12:32:37"/>
    <d v="2013-02-26T12:32:00"/>
    <n v="10"/>
    <d v="2012-12-29T17:43:02"/>
    <n v="0"/>
    <n v="17.716666666666665"/>
    <n v="18"/>
    <x v="1"/>
    <n v="0.1"/>
    <n v="0.84959999999999969"/>
    <b v="1"/>
  </r>
  <r>
    <n v="8275"/>
    <n v="3"/>
    <d v="2012-12-28T12:19:38"/>
    <d v="2013-02-26T12:19:00"/>
    <n v="24"/>
    <d v="2012-12-30T12:30:38"/>
    <n v="0"/>
    <n v="12.5"/>
    <n v="13"/>
    <x v="11"/>
    <n v="4.1666666666666664E-2"/>
    <n v="0.18133000000000002"/>
    <b v="1"/>
  </r>
  <r>
    <n v="8276"/>
    <n v="2"/>
    <d v="2012-12-28T14:25:37"/>
    <d v="2013-02-26T14:25:00"/>
    <n v="10"/>
    <d v="2012-12-30T20:02:35"/>
    <n v="0"/>
    <n v="20.033333333333335"/>
    <n v="20"/>
    <x v="15"/>
    <n v="0.1"/>
    <n v="0.84959999999999969"/>
    <b v="1"/>
  </r>
  <r>
    <n v="8277"/>
    <n v="4"/>
    <d v="2012-12-28T16:57:43"/>
    <d v="2013-02-26T16:57:00"/>
    <n v="12"/>
    <d v="2012-12-31T18:38:13"/>
    <n v="0"/>
    <n v="18.633333333333333"/>
    <n v="19"/>
    <x v="6"/>
    <n v="8.3333333333333329E-2"/>
    <n v="1.448055119047619"/>
    <b v="1"/>
  </r>
  <r>
    <n v="8278"/>
    <n v="4"/>
    <d v="2012-12-28T16:19:16"/>
    <d v="2013-02-26T16:19:00"/>
    <n v="12"/>
    <d v="2012-12-31T13:42:12"/>
    <n v="0"/>
    <n v="13.7"/>
    <n v="14"/>
    <x v="7"/>
    <n v="8.3333333333333329E-2"/>
    <n v="1.448055119047619"/>
    <b v="1"/>
  </r>
  <r>
    <n v="8279"/>
    <n v="1"/>
    <d v="2012-12-28T17:46:26"/>
    <d v="2013-02-26T17:46:00"/>
    <n v="8"/>
    <d v="2012-12-29T21:45:51"/>
    <n v="0"/>
    <n v="21.75"/>
    <n v="22"/>
    <x v="9"/>
    <n v="0.125"/>
    <n v="0.84929166666666667"/>
    <b v="1"/>
  </r>
  <r>
    <n v="8280"/>
    <n v="1"/>
    <d v="2012-12-28T17:11:11"/>
    <d v="2013-02-26T17:11:00"/>
    <n v="8"/>
    <d v="2012-12-29T13:09:44"/>
    <n v="0"/>
    <n v="13.15"/>
    <n v="13"/>
    <x v="11"/>
    <n v="0.125"/>
    <n v="0.84929166666666667"/>
    <b v="1"/>
  </r>
  <r>
    <n v="8281"/>
    <n v="7"/>
    <d v="2012-12-28T17:41:55"/>
    <d v="2013-02-26T17:41:00"/>
    <n v="24"/>
    <d v="2013-01-07T09:54:21"/>
    <n v="0"/>
    <n v="9.9"/>
    <n v="10"/>
    <x v="10"/>
    <n v="4.1666666666666664E-2"/>
    <n v="1.2958049999999997"/>
    <b v="1"/>
  </r>
  <r>
    <n v="8282"/>
    <n v="1"/>
    <d v="2012-12-28T17:56:52"/>
    <d v="2013-02-26T17:56:00"/>
    <n v="8"/>
    <d v="2012-12-29T10:29:38"/>
    <n v="0"/>
    <n v="10.483333333333333"/>
    <n v="10"/>
    <x v="10"/>
    <n v="0.125"/>
    <n v="0.84929166666666667"/>
    <b v="1"/>
  </r>
  <r>
    <n v="8283"/>
    <n v="2"/>
    <d v="2012-12-28T17:13:03"/>
    <d v="2013-01-01T08:13:01"/>
    <n v="10"/>
    <s v=""/>
    <n v="0"/>
    <s v="not cancelled"/>
    <s v="not cancelled"/>
    <x v="3"/>
    <n v="0.1"/>
    <n v="0.84959999999999969"/>
    <b v="0"/>
  </r>
  <r>
    <n v="8284"/>
    <n v="1"/>
    <d v="2012-12-28T18:02:36"/>
    <d v="2012-12-30T19:02:03"/>
    <n v="8"/>
    <s v=""/>
    <n v="0"/>
    <s v="not cancelled"/>
    <s v="not cancelled"/>
    <x v="3"/>
    <n v="0.125"/>
    <n v="0.84929166666666667"/>
    <b v="0"/>
  </r>
  <r>
    <n v="8285"/>
    <n v="2"/>
    <d v="2012-12-28T19:30:31"/>
    <d v="2012-12-31T15:29:54"/>
    <n v="10"/>
    <s v=""/>
    <n v="0"/>
    <s v="not cancelled"/>
    <s v="not cancelled"/>
    <x v="3"/>
    <n v="0.1"/>
    <n v="0.84959999999999969"/>
    <b v="0"/>
  </r>
  <r>
    <n v="8286"/>
    <n v="1"/>
    <d v="2012-12-28T19:51:32"/>
    <d v="2013-02-26T19:51:00"/>
    <n v="12"/>
    <d v="2012-12-29T18:03:35"/>
    <n v="0"/>
    <n v="18.05"/>
    <n v="18"/>
    <x v="1"/>
    <n v="8.3333333333333329E-2"/>
    <n v="0.56619444444444444"/>
    <b v="1"/>
  </r>
  <r>
    <n v="8287"/>
    <n v="4"/>
    <d v="2012-12-28T21:50:40"/>
    <d v="2013-02-26T21:50:00"/>
    <n v="12"/>
    <d v="2012-12-31T21:43:43"/>
    <n v="0"/>
    <n v="21.716666666666665"/>
    <n v="22"/>
    <x v="9"/>
    <n v="8.3333333333333329E-2"/>
    <n v="1.448055119047619"/>
    <b v="1"/>
  </r>
  <r>
    <n v="8288"/>
    <n v="1"/>
    <d v="2012-12-28T21:49:20"/>
    <d v="2013-02-26T21:49:00"/>
    <n v="8"/>
    <d v="2012-12-29T06:03:44"/>
    <n v="0"/>
    <n v="6.05"/>
    <n v="6"/>
    <x v="21"/>
    <n v="0.125"/>
    <n v="0.84929166666666667"/>
    <b v="1"/>
  </r>
  <r>
    <n v="8289"/>
    <n v="6"/>
    <d v="2012-12-29T03:17:25"/>
    <d v="2013-02-27T03:17:00"/>
    <n v="24"/>
    <d v="2013-01-10T12:52:33"/>
    <n v="0"/>
    <n v="12.866666666666667"/>
    <n v="13"/>
    <x v="11"/>
    <n v="4.1666666666666664E-2"/>
    <n v="0.35218749999999999"/>
    <b v="1"/>
  </r>
  <r>
    <n v="8290"/>
    <n v="1"/>
    <d v="2012-12-29T05:25:04"/>
    <d v="2013-02-27T05:25:00"/>
    <n v="8"/>
    <d v="2012-12-30T15:27:47"/>
    <n v="0"/>
    <n v="15.45"/>
    <n v="15"/>
    <x v="17"/>
    <n v="0.125"/>
    <n v="0.84929166666666667"/>
    <b v="1"/>
  </r>
  <r>
    <n v="8291"/>
    <n v="1"/>
    <d v="2012-12-29T09:54:19"/>
    <d v="2013-02-27T09:54:00"/>
    <n v="8"/>
    <d v="2012-12-29T19:20:56"/>
    <n v="0"/>
    <n v="19.333333333333332"/>
    <n v="19"/>
    <x v="6"/>
    <n v="0.125"/>
    <n v="0.84929166666666667"/>
    <b v="1"/>
  </r>
  <r>
    <n v="8292"/>
    <n v="4"/>
    <d v="2012-12-29T10:15:46"/>
    <d v="2013-02-27T10:15:00"/>
    <n v="12"/>
    <d v="2013-01-01T10:51:14"/>
    <n v="0"/>
    <n v="10.85"/>
    <n v="11"/>
    <x v="14"/>
    <n v="8.3333333333333329E-2"/>
    <n v="1.448055119047619"/>
    <b v="1"/>
  </r>
  <r>
    <n v="8293"/>
    <n v="2"/>
    <d v="2012-12-29T11:15:23"/>
    <d v="2013-02-27T11:15:00"/>
    <n v="10"/>
    <d v="2012-12-30T13:37:13"/>
    <n v="0"/>
    <n v="13.616666666666667"/>
    <n v="14"/>
    <x v="7"/>
    <n v="0.1"/>
    <n v="0.84959999999999969"/>
    <b v="1"/>
  </r>
  <r>
    <n v="8294"/>
    <n v="1"/>
    <d v="2012-12-29T11:45:00"/>
    <d v="2013-02-27T11:45:00"/>
    <n v="8"/>
    <d v="2012-12-29T15:13:14"/>
    <n v="0"/>
    <n v="15.216666666666667"/>
    <n v="15"/>
    <x v="17"/>
    <n v="0.125"/>
    <n v="0.84929166666666667"/>
    <b v="1"/>
  </r>
  <r>
    <n v="8295"/>
    <n v="3"/>
    <d v="2012-12-29T11:43:53"/>
    <d v="2013-02-27T11:43:00"/>
    <n v="24"/>
    <d v="2012-12-31T15:27:58"/>
    <n v="0"/>
    <n v="15.45"/>
    <n v="15"/>
    <x v="17"/>
    <n v="4.1666666666666664E-2"/>
    <n v="0.18133000000000002"/>
    <b v="1"/>
  </r>
  <r>
    <n v="8296"/>
    <n v="1"/>
    <d v="2012-12-29T12:02:46"/>
    <d v="2013-02-27T12:02:00"/>
    <n v="8"/>
    <d v="2012-12-30T11:40:09"/>
    <n v="0"/>
    <n v="11.666666666666666"/>
    <n v="12"/>
    <x v="8"/>
    <n v="0.125"/>
    <n v="0.84929166666666667"/>
    <b v="1"/>
  </r>
  <r>
    <n v="8297"/>
    <n v="7"/>
    <d v="2012-12-29T12:18:15"/>
    <d v="2013-02-27T12:18:00"/>
    <n v="24"/>
    <d v="2013-01-11T15:01:34"/>
    <n v="0"/>
    <n v="15.016666666666667"/>
    <n v="15"/>
    <x v="17"/>
    <n v="4.1666666666666664E-2"/>
    <n v="1.2958049999999997"/>
    <b v="1"/>
  </r>
  <r>
    <n v="8298"/>
    <n v="1"/>
    <d v="2012-12-29T12:11:47"/>
    <d v="2013-02-27T12:11:00"/>
    <n v="8"/>
    <d v="2012-12-29T16:48:00"/>
    <n v="0"/>
    <n v="16.8"/>
    <n v="17"/>
    <x v="20"/>
    <n v="0.125"/>
    <n v="0.84929166666666667"/>
    <b v="1"/>
  </r>
  <r>
    <n v="8299"/>
    <n v="6"/>
    <d v="2012-12-29T13:08:39"/>
    <d v="2013-02-27T13:08:00"/>
    <n v="24"/>
    <d v="2013-01-05T16:05:43"/>
    <n v="0"/>
    <n v="16.083333333333332"/>
    <n v="16"/>
    <x v="5"/>
    <n v="4.1666666666666664E-2"/>
    <n v="0.35218749999999999"/>
    <b v="1"/>
  </r>
  <r>
    <n v="8300"/>
    <n v="5"/>
    <d v="2012-12-29T16:24:13"/>
    <d v="2013-02-27T16:24:00"/>
    <n v="24"/>
    <d v="2013-01-02T12:50:24"/>
    <n v="0"/>
    <n v="12.833333333333334"/>
    <n v="13"/>
    <x v="11"/>
    <n v="4.1666666666666664E-2"/>
    <n v="0.2815833333333333"/>
    <b v="1"/>
  </r>
  <r>
    <n v="8301"/>
    <n v="1"/>
    <d v="2012-12-29T16:28:29"/>
    <d v="2013-02-27T16:28:00"/>
    <n v="8"/>
    <d v="2012-12-30T16:27:16"/>
    <n v="0"/>
    <n v="16.45"/>
    <n v="16"/>
    <x v="5"/>
    <n v="0.125"/>
    <n v="0.84929166666666667"/>
    <b v="1"/>
  </r>
  <r>
    <n v="8302"/>
    <n v="1"/>
    <d v="2012-12-29T18:23:51"/>
    <d v="2013-01-01T14:23:37"/>
    <n v="8"/>
    <s v=""/>
    <n v="0"/>
    <s v="not cancelled"/>
    <s v="not cancelled"/>
    <x v="3"/>
    <n v="0.125"/>
    <n v="0.84929166666666667"/>
    <b v="0"/>
  </r>
  <r>
    <n v="8303"/>
    <n v="2"/>
    <d v="2012-12-29T19:13:19"/>
    <d v="2013-02-27T19:13:00"/>
    <n v="10"/>
    <d v="2012-12-31T11:57:38"/>
    <n v="0"/>
    <n v="11.95"/>
    <n v="12"/>
    <x v="8"/>
    <n v="0.1"/>
    <n v="0.84959999999999969"/>
    <b v="1"/>
  </r>
  <r>
    <n v="8304"/>
    <n v="1"/>
    <d v="2012-12-29T20:11:41"/>
    <d v="2013-01-02T15:11:17"/>
    <n v="12"/>
    <s v=""/>
    <n v="0"/>
    <s v="not cancelled"/>
    <s v="not cancelled"/>
    <x v="3"/>
    <n v="8.3333333333333329E-2"/>
    <n v="0.56619444444444444"/>
    <b v="0"/>
  </r>
  <r>
    <n v="8305"/>
    <n v="1"/>
    <d v="2012-12-29T20:37:38"/>
    <d v="2013-02-27T20:37:00"/>
    <n v="8"/>
    <d v="2012-12-30T13:19:31"/>
    <n v="0"/>
    <n v="13.316666666666666"/>
    <n v="13"/>
    <x v="11"/>
    <n v="0.125"/>
    <n v="0.84929166666666667"/>
    <b v="1"/>
  </r>
  <r>
    <n v="8306"/>
    <n v="6"/>
    <d v="2012-12-29T20:05:14"/>
    <d v="2013-02-27T20:05:00"/>
    <n v="24"/>
    <d v="2013-01-09T11:09:48"/>
    <n v="0"/>
    <n v="11.15"/>
    <n v="11"/>
    <x v="14"/>
    <n v="4.1666666666666664E-2"/>
    <n v="0.35218749999999999"/>
    <b v="1"/>
  </r>
  <r>
    <n v="8307"/>
    <n v="4"/>
    <d v="2012-12-29T21:00:21"/>
    <d v="2013-02-27T21:00:00"/>
    <n v="12"/>
    <d v="2012-12-31T14:15:34"/>
    <n v="0"/>
    <n v="14.25"/>
    <n v="14"/>
    <x v="7"/>
    <n v="8.3333333333333329E-2"/>
    <n v="1.448055119047619"/>
    <b v="1"/>
  </r>
  <r>
    <n v="8308"/>
    <n v="1"/>
    <d v="2012-12-29T21:14:21"/>
    <d v="2013-02-27T21:14:00"/>
    <n v="8"/>
    <d v="2012-12-30T10:35:46"/>
    <n v="0"/>
    <n v="10.583333333333334"/>
    <n v="11"/>
    <x v="14"/>
    <n v="0.125"/>
    <n v="0.84929166666666667"/>
    <b v="1"/>
  </r>
  <r>
    <n v="8309"/>
    <n v="11"/>
    <d v="2012-12-29T22:05:39"/>
    <d v="2013-02-27T22:05:00"/>
    <n v="1"/>
    <d v="2013-01-06T08:03:41"/>
    <n v="4"/>
    <n v="8.0500000000000007"/>
    <n v="8"/>
    <x v="13"/>
    <n v="1"/>
    <n v="1"/>
    <b v="1"/>
  </r>
  <r>
    <n v="8310"/>
    <n v="1"/>
    <d v="2012-12-29T23:35:32"/>
    <d v="2013-02-27T23:35:00"/>
    <n v="8"/>
    <d v="2012-12-30T16:10:31"/>
    <n v="0"/>
    <n v="16.166666666666668"/>
    <n v="16"/>
    <x v="5"/>
    <n v="0.125"/>
    <n v="0.84929166666666667"/>
    <b v="1"/>
  </r>
  <r>
    <n v="8311"/>
    <n v="3"/>
    <d v="2012-12-30T00:11:53"/>
    <d v="2013-02-28T00:11:00"/>
    <n v="24"/>
    <d v="2013-01-02T10:54:35"/>
    <n v="0"/>
    <n v="10.9"/>
    <n v="11"/>
    <x v="14"/>
    <n v="4.1666666666666664E-2"/>
    <n v="0.18133000000000002"/>
    <b v="1"/>
  </r>
  <r>
    <n v="8312"/>
    <n v="1"/>
    <d v="2012-12-30T00:08:28"/>
    <d v="2013-02-28T00:08:00"/>
    <n v="12"/>
    <d v="2012-12-31T14:28:38"/>
    <n v="0"/>
    <n v="14.466666666666667"/>
    <n v="14"/>
    <x v="7"/>
    <n v="8.3333333333333329E-2"/>
    <n v="0.56619444444444444"/>
    <b v="1"/>
  </r>
  <r>
    <n v="8313"/>
    <n v="11"/>
    <d v="2012-12-30T07:53:34"/>
    <d v="2013-02-28T07:53:00"/>
    <n v="1"/>
    <d v="2013-01-06T17:39:35"/>
    <n v="6"/>
    <n v="17.649999999999999"/>
    <n v="18"/>
    <x v="1"/>
    <n v="1"/>
    <n v="1"/>
    <b v="1"/>
  </r>
  <r>
    <n v="8314"/>
    <n v="5"/>
    <d v="2012-12-30T09:51:16"/>
    <d v="2013-02-28T09:51:00"/>
    <n v="24"/>
    <d v="2013-01-01T11:34:08"/>
    <n v="0"/>
    <n v="11.566666666666666"/>
    <n v="12"/>
    <x v="8"/>
    <n v="4.1666666666666664E-2"/>
    <n v="0.2815833333333333"/>
    <b v="1"/>
  </r>
  <r>
    <n v="8315"/>
    <n v="1"/>
    <d v="2012-12-30T11:32:34"/>
    <d v="2013-02-28T11:32:00"/>
    <n v="8"/>
    <d v="2012-12-30T12:12:39"/>
    <n v="0"/>
    <n v="12.2"/>
    <n v="12"/>
    <x v="8"/>
    <n v="0.125"/>
    <n v="0.84929166666666667"/>
    <b v="1"/>
  </r>
  <r>
    <n v="8316"/>
    <n v="1"/>
    <d v="2012-12-30T12:14:28"/>
    <d v="2013-02-28T12:14:00"/>
    <n v="12"/>
    <d v="2012-12-31T16:01:56"/>
    <n v="0"/>
    <n v="16.016666666666666"/>
    <n v="16"/>
    <x v="5"/>
    <n v="8.3333333333333329E-2"/>
    <n v="0.56619444444444444"/>
    <b v="1"/>
  </r>
  <r>
    <n v="8317"/>
    <n v="1"/>
    <d v="2012-12-30T12:28:14"/>
    <d v="2013-02-28T12:28:00"/>
    <n v="12"/>
    <d v="2012-12-31T18:41:52"/>
    <n v="0"/>
    <n v="18.683333333333334"/>
    <n v="19"/>
    <x v="6"/>
    <n v="8.3333333333333329E-2"/>
    <n v="0.56619444444444444"/>
    <b v="1"/>
  </r>
  <r>
    <n v="8318"/>
    <n v="3"/>
    <d v="2012-12-30T12:14:47"/>
    <d v="2013-02-28T12:14:00"/>
    <n v="24"/>
    <d v="2013-01-01T12:25:12"/>
    <n v="0"/>
    <n v="12.416666666666666"/>
    <n v="12"/>
    <x v="8"/>
    <n v="4.1666666666666664E-2"/>
    <n v="0.18133000000000002"/>
    <b v="1"/>
  </r>
  <r>
    <n v="8319"/>
    <n v="3"/>
    <d v="2012-12-30T15:35:29"/>
    <d v="2013-02-28T15:35:00"/>
    <n v="24"/>
    <d v="2013-01-02T08:47:46"/>
    <n v="0"/>
    <n v="8.7833333333333332"/>
    <n v="9"/>
    <x v="4"/>
    <n v="4.1666666666666664E-2"/>
    <n v="0.18133000000000002"/>
    <b v="1"/>
  </r>
  <r>
    <n v="8320"/>
    <n v="4"/>
    <d v="2012-12-30T15:18:58"/>
    <d v="2013-02-28T15:18:00"/>
    <n v="12"/>
    <d v="2013-01-03T21:37:36"/>
    <n v="0"/>
    <n v="21.616666666666667"/>
    <n v="22"/>
    <x v="9"/>
    <n v="8.3333333333333329E-2"/>
    <n v="1.448055119047619"/>
    <b v="1"/>
  </r>
  <r>
    <n v="8321"/>
    <n v="4"/>
    <d v="2012-12-30T15:29:05"/>
    <d v="2013-02-28T15:29:00"/>
    <n v="12"/>
    <d v="2013-01-02T07:06:25"/>
    <n v="0"/>
    <n v="7.1"/>
    <n v="7"/>
    <x v="18"/>
    <n v="8.3333333333333329E-2"/>
    <n v="1.448055119047619"/>
    <b v="1"/>
  </r>
  <r>
    <n v="8322"/>
    <n v="1"/>
    <d v="2012-12-30T16:04:34"/>
    <d v="2013-01-02T13:03:38"/>
    <n v="8"/>
    <s v=""/>
    <n v="0"/>
    <s v="not cancelled"/>
    <s v="not cancelled"/>
    <x v="3"/>
    <n v="0.125"/>
    <n v="0.84929166666666667"/>
    <b v="0"/>
  </r>
  <r>
    <n v="8323"/>
    <n v="1"/>
    <d v="2012-12-30T19:28:03"/>
    <d v="2013-02-28T19:28:00"/>
    <n v="8"/>
    <d v="2012-12-31T12:57:50"/>
    <n v="0"/>
    <n v="12.95"/>
    <n v="13"/>
    <x v="11"/>
    <n v="0.125"/>
    <n v="0.84929166666666667"/>
    <b v="1"/>
  </r>
  <r>
    <n v="8324"/>
    <n v="1"/>
    <d v="2012-12-30T21:51:24"/>
    <d v="2013-02-28T21:51:00"/>
    <n v="8"/>
    <d v="2013-01-01T06:19:08"/>
    <n v="0"/>
    <n v="6.3166666666666664"/>
    <n v="6"/>
    <x v="21"/>
    <n v="0.125"/>
    <n v="0.84929166666666667"/>
    <b v="1"/>
  </r>
  <r>
    <n v="8325"/>
    <n v="1"/>
    <d v="2012-12-30T22:52:28"/>
    <d v="2013-02-28T22:52:00"/>
    <n v="8"/>
    <d v="2012-12-31T06:24:25"/>
    <n v="0"/>
    <n v="6.4"/>
    <n v="6"/>
    <x v="21"/>
    <n v="0.125"/>
    <n v="0.84929166666666667"/>
    <b v="1"/>
  </r>
  <r>
    <n v="8326"/>
    <n v="4"/>
    <d v="2012-12-31T02:56:01"/>
    <d v="2013-03-01T02:56:00"/>
    <n v="12"/>
    <d v="2013-01-01T15:36:02"/>
    <n v="0"/>
    <n v="15.6"/>
    <n v="16"/>
    <x v="5"/>
    <n v="8.3333333333333329E-2"/>
    <n v="1.448055119047619"/>
    <b v="1"/>
  </r>
  <r>
    <n v="8327"/>
    <n v="3"/>
    <d v="2012-12-31T02:20:02"/>
    <d v="2013-03-01T02:20:00"/>
    <n v="24"/>
    <d v="2013-01-02T09:44:42"/>
    <n v="0"/>
    <n v="9.7333333333333325"/>
    <n v="10"/>
    <x v="10"/>
    <n v="4.1666666666666664E-2"/>
    <n v="0.18133000000000002"/>
    <b v="1"/>
  </r>
  <r>
    <n v="8328"/>
    <n v="3"/>
    <d v="2012-12-31T03:09:37"/>
    <d v="2013-03-01T03:09:00"/>
    <n v="24"/>
    <d v="2013-01-02T12:37:57"/>
    <n v="0"/>
    <n v="12.616666666666667"/>
    <n v="13"/>
    <x v="11"/>
    <n v="4.1666666666666664E-2"/>
    <n v="0.18133000000000002"/>
    <b v="1"/>
  </r>
  <r>
    <n v="8329"/>
    <n v="1"/>
    <d v="2012-12-31T04:36:26"/>
    <d v="2013-03-01T04:36:00"/>
    <n v="8"/>
    <d v="2012-12-31T23:09:36"/>
    <n v="0"/>
    <n v="23.15"/>
    <n v="23"/>
    <x v="0"/>
    <n v="0.125"/>
    <n v="0.84929166666666667"/>
    <b v="1"/>
  </r>
  <r>
    <n v="8330"/>
    <n v="1"/>
    <d v="2012-12-31T06:19:51"/>
    <d v="2013-03-01T06:19:00"/>
    <n v="8"/>
    <d v="2013-01-01T17:13:31"/>
    <n v="0"/>
    <n v="17.216666666666665"/>
    <n v="17"/>
    <x v="20"/>
    <n v="0.125"/>
    <n v="0.84929166666666667"/>
    <b v="1"/>
  </r>
  <r>
    <n v="8331"/>
    <n v="7"/>
    <d v="2012-12-31T08:12:59"/>
    <d v="2013-03-01T08:12:00"/>
    <n v="24"/>
    <d v="2013-01-09T11:50:34"/>
    <n v="0"/>
    <n v="11.833333333333334"/>
    <n v="12"/>
    <x v="8"/>
    <n v="4.1666666666666664E-2"/>
    <n v="1.2958049999999997"/>
    <b v="1"/>
  </r>
  <r>
    <n v="8332"/>
    <n v="3"/>
    <d v="2012-12-31T08:44:51"/>
    <d v="2013-03-01T08:44:00"/>
    <n v="24"/>
    <d v="2013-01-02T19:24:28"/>
    <n v="0"/>
    <n v="19.399999999999999"/>
    <n v="19"/>
    <x v="6"/>
    <n v="4.1666666666666664E-2"/>
    <n v="0.18133000000000002"/>
    <b v="1"/>
  </r>
  <r>
    <n v="8333"/>
    <n v="6"/>
    <d v="2012-12-31T08:32:52"/>
    <d v="2013-03-01T08:32:00"/>
    <n v="24"/>
    <d v="2013-01-04T17:27:35"/>
    <n v="0"/>
    <n v="17.45"/>
    <n v="17"/>
    <x v="20"/>
    <n v="4.1666666666666664E-2"/>
    <n v="0.35218749999999999"/>
    <b v="1"/>
  </r>
  <r>
    <n v="8334"/>
    <n v="1"/>
    <d v="2012-12-31T09:56:05"/>
    <d v="2013-03-01T09:56:00"/>
    <n v="8"/>
    <d v="2012-12-31T15:26:04"/>
    <n v="0"/>
    <n v="15.433333333333334"/>
    <n v="15"/>
    <x v="17"/>
    <n v="0.125"/>
    <n v="0.84929166666666667"/>
    <b v="1"/>
  </r>
  <r>
    <n v="8335"/>
    <n v="1"/>
    <d v="2012-12-31T09:16:57"/>
    <d v="2013-03-01T09:16:00"/>
    <n v="8"/>
    <d v="2013-01-01T12:12:35"/>
    <n v="0"/>
    <n v="12.2"/>
    <n v="12"/>
    <x v="8"/>
    <n v="0.125"/>
    <n v="0.84929166666666667"/>
    <b v="1"/>
  </r>
  <r>
    <n v="8336"/>
    <n v="1"/>
    <d v="2012-12-31T09:56:42"/>
    <d v="2013-03-01T09:56:00"/>
    <n v="8"/>
    <d v="2013-01-01T12:01:04"/>
    <n v="0"/>
    <n v="12.016666666666667"/>
    <n v="12"/>
    <x v="8"/>
    <n v="0.125"/>
    <n v="0.84929166666666667"/>
    <b v="1"/>
  </r>
  <r>
    <n v="8337"/>
    <n v="1"/>
    <d v="2012-12-31T09:14:20"/>
    <d v="2013-03-01T09:14:00"/>
    <n v="8"/>
    <d v="2013-01-01T15:06:03"/>
    <n v="0"/>
    <n v="15.1"/>
    <n v="15"/>
    <x v="17"/>
    <n v="0.125"/>
    <n v="0.84929166666666667"/>
    <b v="1"/>
  </r>
  <r>
    <n v="8338"/>
    <n v="1"/>
    <d v="2012-12-31T11:03:52"/>
    <d v="2013-03-01T11:03:00"/>
    <n v="12"/>
    <d v="2013-01-01T13:43:19"/>
    <n v="0"/>
    <n v="13.716666666666667"/>
    <n v="14"/>
    <x v="7"/>
    <n v="8.3333333333333329E-2"/>
    <n v="0.56619444444444444"/>
    <b v="1"/>
  </r>
  <r>
    <n v="8339"/>
    <n v="3"/>
    <d v="2012-12-31T11:02:19"/>
    <d v="2013-03-01T11:02:00"/>
    <n v="24"/>
    <d v="2013-01-03T04:48:39"/>
    <n v="0"/>
    <n v="4.8"/>
    <n v="5"/>
    <x v="22"/>
    <n v="4.1666666666666664E-2"/>
    <n v="0.18133000000000002"/>
    <b v="1"/>
  </r>
  <r>
    <n v="8340"/>
    <n v="5"/>
    <d v="2012-12-31T12:48:55"/>
    <d v="2013-01-05T08:48:19"/>
    <n v="24"/>
    <s v=""/>
    <n v="0"/>
    <s v="not cancelled"/>
    <s v="not cancelled"/>
    <x v="3"/>
    <n v="4.1666666666666664E-2"/>
    <n v="0.2815833333333333"/>
    <b v="0"/>
  </r>
  <r>
    <n v="8341"/>
    <n v="5"/>
    <d v="2012-12-31T12:41:38"/>
    <d v="2013-01-03T04:41:05"/>
    <n v="24"/>
    <s v=""/>
    <n v="0"/>
    <s v="not cancelled"/>
    <s v="not cancelled"/>
    <x v="3"/>
    <n v="4.1666666666666664E-2"/>
    <n v="0.2815833333333333"/>
    <b v="0"/>
  </r>
  <r>
    <n v="8342"/>
    <n v="4"/>
    <d v="2012-12-31T14:02:04"/>
    <d v="2013-03-01T14:02:00"/>
    <n v="12"/>
    <d v="2013-01-03T19:43:20"/>
    <n v="0"/>
    <n v="19.716666666666665"/>
    <n v="20"/>
    <x v="15"/>
    <n v="8.3333333333333329E-2"/>
    <n v="1.448055119047619"/>
    <b v="1"/>
  </r>
  <r>
    <n v="8343"/>
    <n v="1"/>
    <d v="2012-12-31T15:37:01"/>
    <d v="2013-03-01T15:37:00"/>
    <n v="12"/>
    <d v="2013-01-01T12:40:53"/>
    <n v="0"/>
    <n v="12.666666666666666"/>
    <n v="13"/>
    <x v="11"/>
    <n v="8.3333333333333329E-2"/>
    <n v="0.56619444444444444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>
  <location ref="A3:B28" firstHeaderRow="1" firstDataRow="1" firstDataCol="1"/>
  <pivotFields count="13">
    <pivotField dataField="1" showAll="0"/>
    <pivotField showAll="0"/>
    <pivotField numFmtId="164" showAll="0"/>
    <pivotField numFmtId="164"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5">
        <item x="2"/>
        <item x="23"/>
        <item x="16"/>
        <item x="19"/>
        <item x="24"/>
        <item x="22"/>
        <item x="21"/>
        <item x="18"/>
        <item x="13"/>
        <item x="4"/>
        <item x="10"/>
        <item x="14"/>
        <item x="8"/>
        <item x="11"/>
        <item x="7"/>
        <item x="17"/>
        <item x="5"/>
        <item x="20"/>
        <item x="1"/>
        <item x="6"/>
        <item x="15"/>
        <item x="12"/>
        <item x="9"/>
        <item x="0"/>
        <item h="1" x="3"/>
      </items>
    </pivotField>
    <pivotField showAll="0" defaultSubtotal="0"/>
    <pivotField numFmtId="169" showAll="0" defaultSubtotal="0"/>
    <pivotField showAll="0" defaultSubtotal="0"/>
  </pivotFields>
  <rowFields count="1">
    <field x="9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Order ID" fld="0" subtotal="count" showDataAs="percentOfCol" baseField="7" baseItem="0" numFmtId="10"/>
  </dataFields>
  <formats count="4">
    <format dxfId="26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dataOnly="0" labelOnly="1" outline="0" axis="axisValues" fieldPosition="0"/>
    </format>
    <format dxfId="23">
      <pivotArea field="9" type="button" dataOnly="0" labelOnly="1" outline="0" axis="axisRow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8344" totalsRowShown="0">
  <autoFilter ref="A1:M8344" xr:uid="{00000000-0009-0000-0100-000001000000}">
    <filterColumn colId="12">
      <filters>
        <filter val="TRUE"/>
      </filters>
    </filterColumn>
  </autoFilter>
  <sortState xmlns:xlrd2="http://schemas.microsoft.com/office/spreadsheetml/2017/richdata2" ref="A2:K8344">
    <sortCondition ref="A1:A8344"/>
  </sortState>
  <tableColumns count="13">
    <tableColumn id="1" xr3:uid="{00000000-0010-0000-0000-000001000000}" name="Order ID" dataDxfId="22"/>
    <tableColumn id="2" xr3:uid="{00000000-0010-0000-0000-000002000000}" name="Drug ID" dataDxfId="21"/>
    <tableColumn id="3" xr3:uid="{00000000-0010-0000-0000-000003000000}" name="Start Date/time" dataDxfId="20"/>
    <tableColumn id="4" xr3:uid="{00000000-0010-0000-0000-000004000000}" name="Final Date/time" dataDxfId="19"/>
    <tableColumn id="5" xr3:uid="{00000000-0010-0000-0000-000005000000}" name="Duration (Time between doses [in hours])" dataDxfId="18"/>
    <tableColumn id="6" xr3:uid="{00000000-0010-0000-0000-000006000000}" name="Cancel Date/time" dataDxfId="17"/>
    <tableColumn id="7" xr3:uid="{00000000-0010-0000-0000-000007000000}" name="# of doses redispensed" dataDxfId="16"/>
    <tableColumn id="12" xr3:uid="{00000000-0010-0000-0000-00000C000000}" name="cancellation time decimal" dataDxfId="15">
      <calculatedColumnFormula>IFERROR(HOUR(Table1[[#This Row],[Cancel Date/time]])+MINUTE(Table1[[#This Row],[Cancel Date/time]])/60,"not cancelled")</calculatedColumnFormula>
    </tableColumn>
    <tableColumn id="13" xr3:uid="{00000000-0010-0000-0000-00000D000000}" name="cancellation hour rounded" dataDxfId="14">
      <calculatedColumnFormula>IFERROR(ROUND(Table1[[#This Row],[cancellation time decimal]],0),"not cancelled")</calculatedColumnFormula>
    </tableColumn>
    <tableColumn id="8" xr3:uid="{00000000-0010-0000-0000-000008000000}" name="hour of cancellation 0 to 23" dataDxfId="13">
      <calculatedColumnFormula>IFERROR(MOD(Table1[[#This Row],[cancellation hour rounded]],24),"not cancelled")</calculatedColumnFormula>
    </tableColumn>
    <tableColumn id="9" xr3:uid="{00000000-0010-0000-0000-000009000000}" name="number doses per hour" dataDxfId="12">
      <calculatedColumnFormula>1/Table1[[#This Row],[Duration (Time between doses '[in hours'])]]</calculatedColumnFormula>
    </tableColumn>
    <tableColumn id="10" xr3:uid="{00000000-0010-0000-0000-00000A000000}" name="cost per hour of supply" dataDxfId="11">
      <calculatedColumnFormula>Table1[[#This Row],[number doses per hour]]*INDEX(Table2[price per dose],Table1[[#This Row],[Drug ID]])</calculatedColumnFormula>
    </tableColumn>
    <tableColumn id="11" xr3:uid="{00000000-0010-0000-0000-00000B000000}" name="cancelled ?" dataDxfId="10">
      <calculatedColumnFormula>AND(Table1[[#This Row],[hour of cancellation 0 to 23]]&gt;=0,Table1[[#This Row],[hour of cancellation 0 to 23]]&lt;=23)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14" displayName="Table14" ref="A1:G8344" totalsRowShown="0">
  <autoFilter ref="A1:G8344" xr:uid="{00000000-0009-0000-0100-000003000000}"/>
  <sortState xmlns:xlrd2="http://schemas.microsoft.com/office/spreadsheetml/2017/richdata2" ref="A2:K8344">
    <sortCondition ref="A1:A8344"/>
  </sortState>
  <tableColumns count="7">
    <tableColumn id="1" xr3:uid="{00000000-0010-0000-0100-000001000000}" name="Order ID" dataDxfId="9"/>
    <tableColumn id="2" xr3:uid="{00000000-0010-0000-0100-000002000000}" name="Drug ID" dataDxfId="8"/>
    <tableColumn id="3" xr3:uid="{00000000-0010-0000-0100-000003000000}" name="Start Date/time" dataDxfId="7"/>
    <tableColumn id="4" xr3:uid="{00000000-0010-0000-0100-000004000000}" name="Final Date/time" dataDxfId="6"/>
    <tableColumn id="5" xr3:uid="{00000000-0010-0000-0100-000005000000}" name="Duration (Time between doses [in hours])" dataDxfId="5"/>
    <tableColumn id="6" xr3:uid="{00000000-0010-0000-0100-000006000000}" name="Cancel Date/time" dataDxfId="4"/>
    <tableColumn id="7" xr3:uid="{00000000-0010-0000-0100-000007000000}" name="# of doses redispensed" dataDxfId="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C12" totalsRowShown="0">
  <autoFilter ref="A1:C12" xr:uid="{00000000-0009-0000-0100-000002000000}"/>
  <tableColumns count="3">
    <tableColumn id="1" xr3:uid="{00000000-0010-0000-0200-000001000000}" name="Drug ID" dataDxfId="2"/>
    <tableColumn id="2" xr3:uid="{00000000-0010-0000-0200-000002000000}" name="Drug name" dataDxfId="1"/>
    <tableColumn id="3" xr3:uid="{00000000-0010-0000-0200-000003000000}" name="price per dos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-0.499984740745262"/>
    <pageSetUpPr fitToPage="1"/>
  </sheetPr>
  <dimension ref="C2:L33"/>
  <sheetViews>
    <sheetView topLeftCell="A20" workbookViewId="0">
      <selection activeCell="F26" sqref="F26"/>
    </sheetView>
  </sheetViews>
  <sheetFormatPr defaultColWidth="8.77734375" defaultRowHeight="14.4" x14ac:dyDescent="0.3"/>
  <cols>
    <col min="2" max="2" width="11.6640625" customWidth="1"/>
    <col min="4" max="4" width="11.109375" bestFit="1" customWidth="1"/>
    <col min="5" max="5" width="1.109375" customWidth="1"/>
    <col min="6" max="6" width="13.109375" customWidth="1"/>
    <col min="7" max="7" width="12.44140625" customWidth="1"/>
    <col min="8" max="8" width="13" customWidth="1"/>
    <col min="9" max="9" width="12.33203125" customWidth="1"/>
  </cols>
  <sheetData>
    <row r="2" spans="3:9" ht="21" x14ac:dyDescent="0.4">
      <c r="C2" s="24" t="s">
        <v>55</v>
      </c>
    </row>
    <row r="3" spans="3:9" x14ac:dyDescent="0.3">
      <c r="C3" t="s">
        <v>34</v>
      </c>
      <c r="I3" s="22">
        <f>AVERAGEIF(Table1[cancelled ?],TRUE,Table1[cost per hour of supply])</f>
        <v>0.83239396088716788</v>
      </c>
    </row>
    <row r="4" spans="3:9" x14ac:dyDescent="0.3">
      <c r="C4" t="s">
        <v>35</v>
      </c>
      <c r="I4" s="20">
        <f>AVERAGEIF(Table1[cancelled ?],TRUE,Table1[number doses per hour])</f>
        <v>0.12635749822316966</v>
      </c>
    </row>
    <row r="5" spans="3:9" x14ac:dyDescent="0.3">
      <c r="C5" t="s">
        <v>30</v>
      </c>
      <c r="I5" s="23">
        <f>COUNTIF(Table1[cancelled ?],TRUE)/MAX(Table1[Order ID])</f>
        <v>0.8432218626393384</v>
      </c>
    </row>
    <row r="6" spans="3:9" x14ac:dyDescent="0.3">
      <c r="C6" t="s">
        <v>46</v>
      </c>
      <c r="I6" s="29">
        <f>2*MAX(Table1[Order ID])</f>
        <v>16686</v>
      </c>
    </row>
    <row r="8" spans="3:9" ht="21" x14ac:dyDescent="0.4">
      <c r="C8" s="24" t="s">
        <v>37</v>
      </c>
    </row>
    <row r="9" spans="3:9" x14ac:dyDescent="0.3">
      <c r="C9" t="s">
        <v>52</v>
      </c>
      <c r="I9" s="27">
        <v>1</v>
      </c>
    </row>
    <row r="11" spans="3:9" ht="21" x14ac:dyDescent="0.4">
      <c r="C11" s="25" t="s">
        <v>36</v>
      </c>
      <c r="D11" s="21"/>
      <c r="E11" s="21"/>
      <c r="F11" s="21"/>
      <c r="G11" s="21"/>
      <c r="H11" s="21"/>
      <c r="I11" s="21"/>
    </row>
    <row r="12" spans="3:9" x14ac:dyDescent="0.3">
      <c r="C12" s="21" t="s">
        <v>44</v>
      </c>
      <c r="D12" s="21"/>
      <c r="E12" s="21"/>
      <c r="F12" s="21"/>
      <c r="G12" s="21"/>
      <c r="H12" s="21"/>
      <c r="I12" s="22">
        <f>$I$3*I9</f>
        <v>0.83239396088716788</v>
      </c>
    </row>
    <row r="13" spans="3:9" x14ac:dyDescent="0.3">
      <c r="C13" s="21" t="s">
        <v>45</v>
      </c>
      <c r="D13" s="21"/>
      <c r="E13" s="21"/>
      <c r="F13" s="21"/>
      <c r="G13" s="21"/>
      <c r="H13" s="21"/>
      <c r="I13" s="31">
        <f>$I$4*I9</f>
        <v>0.12635749822316966</v>
      </c>
    </row>
    <row r="15" spans="3:9" ht="21" x14ac:dyDescent="0.4">
      <c r="C15" s="24" t="s">
        <v>38</v>
      </c>
    </row>
    <row r="16" spans="3:9" x14ac:dyDescent="0.3">
      <c r="C16" s="21" t="s">
        <v>31</v>
      </c>
      <c r="D16" s="21"/>
      <c r="E16" s="21"/>
      <c r="F16" s="21"/>
      <c r="G16" s="21"/>
      <c r="H16" s="21"/>
      <c r="I16" s="34">
        <f>$I$6*$I$5*I12</f>
        <v>11711.783029682452</v>
      </c>
    </row>
    <row r="17" spans="3:9" x14ac:dyDescent="0.3">
      <c r="C17" s="21" t="s">
        <v>32</v>
      </c>
      <c r="D17" s="21"/>
      <c r="E17" s="21"/>
      <c r="F17" s="21"/>
      <c r="G17" s="21"/>
      <c r="H17" s="21"/>
      <c r="I17" s="30">
        <f>$I$6*$I$5*I13</f>
        <v>1777.8499999999972</v>
      </c>
    </row>
    <row r="18" spans="3:9" x14ac:dyDescent="0.3">
      <c r="C18" s="26" t="s">
        <v>54</v>
      </c>
      <c r="D18" s="21"/>
      <c r="E18" s="21"/>
      <c r="F18" s="21"/>
      <c r="G18" s="21"/>
      <c r="H18" s="21"/>
      <c r="I18" s="28">
        <v>1</v>
      </c>
    </row>
    <row r="20" spans="3:9" ht="15" thickBot="1" x14ac:dyDescent="0.35"/>
    <row r="21" spans="3:9" ht="21" x14ac:dyDescent="0.4">
      <c r="C21" s="50" t="s">
        <v>47</v>
      </c>
      <c r="D21" s="51"/>
      <c r="E21" s="51"/>
      <c r="F21" s="51"/>
      <c r="G21" s="51"/>
      <c r="H21" s="51"/>
      <c r="I21" s="52"/>
    </row>
    <row r="22" spans="3:9" x14ac:dyDescent="0.3">
      <c r="C22" s="53"/>
      <c r="D22" s="54"/>
      <c r="E22" s="54"/>
      <c r="F22" s="54"/>
      <c r="G22" s="54"/>
      <c r="H22" s="54"/>
      <c r="I22" s="55"/>
    </row>
    <row r="23" spans="3:9" ht="13.5" customHeight="1" thickBot="1" x14ac:dyDescent="0.35">
      <c r="C23" s="53"/>
      <c r="D23" s="54"/>
      <c r="E23" s="54"/>
      <c r="F23" s="68" t="s">
        <v>39</v>
      </c>
      <c r="G23" s="67"/>
      <c r="H23" s="68" t="s">
        <v>40</v>
      </c>
      <c r="I23" s="69"/>
    </row>
    <row r="24" spans="3:9" ht="50.25" customHeight="1" thickTop="1" thickBot="1" x14ac:dyDescent="0.35">
      <c r="C24" s="53"/>
      <c r="D24" s="54"/>
      <c r="E24" s="54"/>
      <c r="F24" s="57" t="s">
        <v>57</v>
      </c>
      <c r="G24" s="57" t="s">
        <v>58</v>
      </c>
      <c r="H24" s="57" t="str">
        <f>F24</f>
        <v>Waste with original IT system</v>
      </c>
      <c r="I24" s="58" t="str">
        <f>G24</f>
        <v>Waste with new IT system</v>
      </c>
    </row>
    <row r="25" spans="3:9" ht="45" customHeight="1" thickTop="1" thickBot="1" x14ac:dyDescent="0.35">
      <c r="C25" s="66" t="s">
        <v>53</v>
      </c>
      <c r="D25" s="67"/>
      <c r="E25" s="35">
        <f>INDEX(I16:I17,I18)</f>
        <v>11711.783029682452</v>
      </c>
      <c r="F25" s="37">
        <f>ModelOriginalSchedule!D33</f>
        <v>25.991471215351815</v>
      </c>
      <c r="G25" s="38">
        <f>ModelOriginalSchedule!D33-ModelOriginalSchedule!F31</f>
        <v>20.232835820895524</v>
      </c>
      <c r="H25" s="37">
        <f>ModelTwoBatches!D33+ModelTwoBatches!S33</f>
        <v>18.704477611940298</v>
      </c>
      <c r="I25" s="44">
        <f>ModelTwoBatches!D33+ModelTwoBatches!S33-ModelTwoBatches!F31-ModelTwoBatches!U31</f>
        <v>14.393887704335466</v>
      </c>
    </row>
    <row r="26" spans="3:9" ht="33.75" customHeight="1" thickTop="1" thickBot="1" x14ac:dyDescent="0.35">
      <c r="C26" s="62" t="s">
        <v>41</v>
      </c>
      <c r="D26" s="63"/>
      <c r="E26" s="36">
        <v>1</v>
      </c>
      <c r="F26" s="39">
        <f t="dataTable" ref="F26:I27" dt2D="1" dtr="1" r1="I9" r2="I18"/>
        <v>304406.47149643733</v>
      </c>
      <c r="G26" s="39">
        <v>236962.5832095154</v>
      </c>
      <c r="H26" s="39">
        <v>219062.78347459773</v>
      </c>
      <c r="I26" s="45">
        <v>168578.08974679103</v>
      </c>
    </row>
    <row r="27" spans="3:9" ht="46.5" customHeight="1" thickTop="1" thickBot="1" x14ac:dyDescent="0.35">
      <c r="C27" s="64" t="s">
        <v>42</v>
      </c>
      <c r="D27" s="65"/>
      <c r="E27" s="36">
        <v>2</v>
      </c>
      <c r="F27" s="40">
        <v>46208.937100213152</v>
      </c>
      <c r="G27" s="40">
        <v>35970.947164179044</v>
      </c>
      <c r="H27" s="40">
        <v>33253.755522388004</v>
      </c>
      <c r="I27" s="46">
        <v>25590.173255152768</v>
      </c>
    </row>
    <row r="28" spans="3:9" ht="33" customHeight="1" thickTop="1" thickBot="1" x14ac:dyDescent="0.35">
      <c r="C28" s="64" t="s">
        <v>59</v>
      </c>
      <c r="D28" s="65"/>
      <c r="E28" s="54"/>
      <c r="F28" s="54"/>
      <c r="G28" s="39">
        <f>$F26-G26</f>
        <v>67443.888286921923</v>
      </c>
      <c r="H28" s="39">
        <f t="shared" ref="H28:I29" si="0">$F26-H26</f>
        <v>85343.688021839596</v>
      </c>
      <c r="I28" s="45">
        <f t="shared" si="0"/>
        <v>135828.3817496463</v>
      </c>
    </row>
    <row r="29" spans="3:9" ht="39.75" customHeight="1" thickTop="1" thickBot="1" x14ac:dyDescent="0.35">
      <c r="C29" s="71" t="s">
        <v>60</v>
      </c>
      <c r="D29" s="72"/>
      <c r="E29" s="54"/>
      <c r="F29" s="54"/>
      <c r="G29" s="40">
        <f>$F27-G27</f>
        <v>10237.989936034108</v>
      </c>
      <c r="H29" s="40">
        <f t="shared" si="0"/>
        <v>12955.181577825148</v>
      </c>
      <c r="I29" s="46">
        <f t="shared" si="0"/>
        <v>20618.763845060384</v>
      </c>
    </row>
    <row r="30" spans="3:9" ht="41.25" customHeight="1" thickTop="1" thickBot="1" x14ac:dyDescent="0.35">
      <c r="C30" s="71" t="s">
        <v>64</v>
      </c>
      <c r="D30" s="72"/>
      <c r="E30" s="56"/>
      <c r="F30" s="56"/>
      <c r="G30" s="48">
        <f>1-(G25/$F25)</f>
        <v>0.22155865463494673</v>
      </c>
      <c r="H30" s="48">
        <f t="shared" ref="H30:I30" si="1">1-(H25/$F25)</f>
        <v>0.280360951599672</v>
      </c>
      <c r="I30" s="49">
        <f t="shared" si="1"/>
        <v>0.44620727372162983</v>
      </c>
    </row>
    <row r="33" spans="11:12" x14ac:dyDescent="0.3">
      <c r="K33" s="70"/>
      <c r="L33" s="70"/>
    </row>
  </sheetData>
  <mergeCells count="9">
    <mergeCell ref="C26:D26"/>
    <mergeCell ref="C27:D27"/>
    <mergeCell ref="C25:D25"/>
    <mergeCell ref="H23:I23"/>
    <mergeCell ref="K33:L33"/>
    <mergeCell ref="F23:G23"/>
    <mergeCell ref="C28:D28"/>
    <mergeCell ref="C29:D29"/>
    <mergeCell ref="C30:D30"/>
  </mergeCells>
  <phoneticPr fontId="4" type="noConversion"/>
  <pageMargins left="0.7" right="0.7" top="0.75" bottom="0.75" header="0.3" footer="0.3"/>
  <pageSetup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theme="9" tint="-0.249977111117893"/>
    <pageSetUpPr fitToPage="1"/>
  </sheetPr>
  <dimension ref="A1:G33"/>
  <sheetViews>
    <sheetView tabSelected="1" topLeftCell="A35" workbookViewId="0">
      <selection activeCell="Q46" sqref="Q46"/>
    </sheetView>
  </sheetViews>
  <sheetFormatPr defaultColWidth="8.77734375" defaultRowHeight="14.4" x14ac:dyDescent="0.3"/>
  <cols>
    <col min="4" max="5" width="10.33203125" customWidth="1"/>
    <col min="6" max="6" width="10.109375" customWidth="1"/>
    <col min="7" max="7" width="10.33203125" customWidth="1"/>
  </cols>
  <sheetData>
    <row r="1" spans="3:7" x14ac:dyDescent="0.3">
      <c r="D1" s="73" t="s">
        <v>24</v>
      </c>
      <c r="E1" s="73"/>
      <c r="F1" s="73"/>
      <c r="G1" s="73"/>
    </row>
    <row r="2" spans="3:7" x14ac:dyDescent="0.3">
      <c r="D2" s="75" t="s">
        <v>27</v>
      </c>
      <c r="E2" s="75" t="s">
        <v>49</v>
      </c>
      <c r="F2" s="75" t="s">
        <v>28</v>
      </c>
      <c r="G2" s="75" t="s">
        <v>29</v>
      </c>
    </row>
    <row r="3" spans="3:7" ht="15" customHeight="1" x14ac:dyDescent="0.3">
      <c r="D3" s="75"/>
      <c r="E3" s="75"/>
      <c r="F3" s="75"/>
      <c r="G3" s="75"/>
    </row>
    <row r="4" spans="3:7" ht="15" customHeight="1" x14ac:dyDescent="0.3">
      <c r="D4" s="75"/>
      <c r="E4" s="75"/>
      <c r="F4" s="75"/>
      <c r="G4" s="75"/>
    </row>
    <row r="5" spans="3:7" x14ac:dyDescent="0.3">
      <c r="C5" s="9" t="s">
        <v>23</v>
      </c>
      <c r="D5" s="75"/>
      <c r="E5" s="75"/>
      <c r="F5" s="75"/>
      <c r="G5" s="75"/>
    </row>
    <row r="6" spans="3:7" x14ac:dyDescent="0.3">
      <c r="C6" s="9">
        <v>0</v>
      </c>
      <c r="D6" s="16">
        <f>D29-1</f>
        <v>16</v>
      </c>
      <c r="E6" s="16"/>
      <c r="F6" s="17"/>
      <c r="G6" s="17"/>
    </row>
    <row r="7" spans="3:7" x14ac:dyDescent="0.3">
      <c r="C7" s="9">
        <v>1</v>
      </c>
      <c r="D7" s="16">
        <f t="shared" ref="D7:D21" si="0">D6-1</f>
        <v>15</v>
      </c>
      <c r="E7" s="16"/>
      <c r="F7" s="17"/>
      <c r="G7" s="17"/>
    </row>
    <row r="8" spans="3:7" x14ac:dyDescent="0.3">
      <c r="C8" s="9">
        <v>2</v>
      </c>
      <c r="D8" s="16">
        <f t="shared" si="0"/>
        <v>14</v>
      </c>
      <c r="E8" s="16"/>
      <c r="F8" s="17"/>
      <c r="G8" s="17"/>
    </row>
    <row r="9" spans="3:7" x14ac:dyDescent="0.3">
      <c r="C9" s="9">
        <v>3</v>
      </c>
      <c r="D9" s="16">
        <f t="shared" si="0"/>
        <v>13</v>
      </c>
      <c r="E9" s="16"/>
      <c r="F9" s="17"/>
      <c r="G9" s="17"/>
    </row>
    <row r="10" spans="3:7" x14ac:dyDescent="0.3">
      <c r="C10" s="9">
        <v>4</v>
      </c>
      <c r="D10" s="16">
        <f t="shared" si="0"/>
        <v>12</v>
      </c>
      <c r="E10" s="16"/>
      <c r="F10" s="17"/>
      <c r="G10" s="17"/>
    </row>
    <row r="11" spans="3:7" x14ac:dyDescent="0.3">
      <c r="C11" s="9">
        <v>5</v>
      </c>
      <c r="D11" s="16">
        <f t="shared" si="0"/>
        <v>11</v>
      </c>
      <c r="E11" s="16"/>
      <c r="F11" s="17"/>
      <c r="G11" s="17"/>
    </row>
    <row r="12" spans="3:7" x14ac:dyDescent="0.3">
      <c r="C12" s="9">
        <v>6</v>
      </c>
      <c r="D12" s="16">
        <f t="shared" si="0"/>
        <v>10</v>
      </c>
      <c r="E12" s="16">
        <f>24*(C12-$C$12)/($C$20-$C$12)</f>
        <v>0</v>
      </c>
      <c r="F12" s="16">
        <f>24-E12</f>
        <v>24</v>
      </c>
      <c r="G12" s="17"/>
    </row>
    <row r="13" spans="3:7" x14ac:dyDescent="0.3">
      <c r="C13" s="9">
        <v>7</v>
      </c>
      <c r="D13" s="16">
        <f t="shared" si="0"/>
        <v>9</v>
      </c>
      <c r="E13" s="16">
        <f t="shared" ref="E13:E19" si="1">24*(C13-$C$12)/($C$20-$C$12)</f>
        <v>3</v>
      </c>
      <c r="F13" s="16">
        <f>24-E13</f>
        <v>21</v>
      </c>
      <c r="G13" s="17"/>
    </row>
    <row r="14" spans="3:7" x14ac:dyDescent="0.3">
      <c r="C14" s="9">
        <v>8</v>
      </c>
      <c r="D14" s="16">
        <f t="shared" si="0"/>
        <v>8</v>
      </c>
      <c r="E14" s="16">
        <f t="shared" si="1"/>
        <v>6</v>
      </c>
      <c r="F14" s="16">
        <f t="shared" ref="F14:F19" si="2">24-E14</f>
        <v>18</v>
      </c>
      <c r="G14" s="17"/>
    </row>
    <row r="15" spans="3:7" x14ac:dyDescent="0.3">
      <c r="C15" s="9">
        <v>9</v>
      </c>
      <c r="D15" s="16">
        <f t="shared" si="0"/>
        <v>7</v>
      </c>
      <c r="E15" s="16">
        <f t="shared" si="1"/>
        <v>9</v>
      </c>
      <c r="F15" s="16">
        <f t="shared" si="2"/>
        <v>15</v>
      </c>
      <c r="G15" s="17"/>
    </row>
    <row r="16" spans="3:7" x14ac:dyDescent="0.3">
      <c r="C16" s="9">
        <v>10</v>
      </c>
      <c r="D16" s="16">
        <f t="shared" si="0"/>
        <v>6</v>
      </c>
      <c r="E16" s="16">
        <f t="shared" si="1"/>
        <v>12</v>
      </c>
      <c r="F16" s="16">
        <f t="shared" si="2"/>
        <v>12</v>
      </c>
      <c r="G16" s="17"/>
    </row>
    <row r="17" spans="1:7" x14ac:dyDescent="0.3">
      <c r="C17" s="9">
        <v>11</v>
      </c>
      <c r="D17" s="16">
        <f t="shared" si="0"/>
        <v>5</v>
      </c>
      <c r="E17" s="16">
        <f t="shared" si="1"/>
        <v>15</v>
      </c>
      <c r="F17" s="16">
        <f t="shared" si="2"/>
        <v>9</v>
      </c>
      <c r="G17" s="17"/>
    </row>
    <row r="18" spans="1:7" x14ac:dyDescent="0.3">
      <c r="C18" s="9">
        <v>12</v>
      </c>
      <c r="D18" s="16">
        <f t="shared" si="0"/>
        <v>4</v>
      </c>
      <c r="E18" s="16">
        <f t="shared" si="1"/>
        <v>18</v>
      </c>
      <c r="F18" s="16">
        <f t="shared" si="2"/>
        <v>6</v>
      </c>
      <c r="G18" s="17"/>
    </row>
    <row r="19" spans="1:7" x14ac:dyDescent="0.3">
      <c r="C19" s="9">
        <v>13</v>
      </c>
      <c r="D19" s="16">
        <f t="shared" si="0"/>
        <v>3</v>
      </c>
      <c r="E19" s="16">
        <f t="shared" si="1"/>
        <v>21</v>
      </c>
      <c r="F19" s="16">
        <f t="shared" si="2"/>
        <v>3</v>
      </c>
      <c r="G19" s="17"/>
    </row>
    <row r="20" spans="1:7" x14ac:dyDescent="0.3">
      <c r="C20" s="9">
        <v>14</v>
      </c>
      <c r="D20" s="16">
        <f t="shared" si="0"/>
        <v>2</v>
      </c>
      <c r="E20" s="17"/>
      <c r="F20" s="17"/>
      <c r="G20" s="16">
        <v>24</v>
      </c>
    </row>
    <row r="21" spans="1:7" x14ac:dyDescent="0.3">
      <c r="C21" s="9">
        <v>15</v>
      </c>
      <c r="D21" s="16">
        <f t="shared" si="0"/>
        <v>1</v>
      </c>
      <c r="E21" s="16"/>
      <c r="F21" s="17"/>
      <c r="G21" s="16">
        <v>24</v>
      </c>
    </row>
    <row r="22" spans="1:7" x14ac:dyDescent="0.3">
      <c r="C22" s="9">
        <v>16</v>
      </c>
      <c r="D22" s="16">
        <v>24</v>
      </c>
      <c r="E22" s="16"/>
      <c r="F22" s="17"/>
      <c r="G22" s="17"/>
    </row>
    <row r="23" spans="1:7" x14ac:dyDescent="0.3">
      <c r="C23" s="9">
        <v>17</v>
      </c>
      <c r="D23" s="16">
        <f>D22-1</f>
        <v>23</v>
      </c>
      <c r="E23" s="16"/>
      <c r="F23" s="17"/>
      <c r="G23" s="17"/>
    </row>
    <row r="24" spans="1:7" x14ac:dyDescent="0.3">
      <c r="C24" s="9">
        <v>18</v>
      </c>
      <c r="D24" s="16">
        <f t="shared" ref="D24:D29" si="3">D23-1</f>
        <v>22</v>
      </c>
      <c r="E24" s="16"/>
      <c r="F24" s="17"/>
      <c r="G24" s="17"/>
    </row>
    <row r="25" spans="1:7" x14ac:dyDescent="0.3">
      <c r="C25" s="9">
        <v>19</v>
      </c>
      <c r="D25" s="16">
        <f t="shared" si="3"/>
        <v>21</v>
      </c>
      <c r="E25" s="16"/>
      <c r="F25" s="17"/>
      <c r="G25" s="17"/>
    </row>
    <row r="26" spans="1:7" x14ac:dyDescent="0.3">
      <c r="C26" s="9">
        <v>20</v>
      </c>
      <c r="D26" s="16">
        <f t="shared" si="3"/>
        <v>20</v>
      </c>
      <c r="E26" s="16"/>
      <c r="F26" s="17"/>
      <c r="G26" s="17"/>
    </row>
    <row r="27" spans="1:7" x14ac:dyDescent="0.3">
      <c r="C27" s="9">
        <v>21</v>
      </c>
      <c r="D27" s="16">
        <f t="shared" si="3"/>
        <v>19</v>
      </c>
      <c r="E27" s="16"/>
      <c r="F27" s="17"/>
      <c r="G27" s="17"/>
    </row>
    <row r="28" spans="1:7" x14ac:dyDescent="0.3">
      <c r="C28" s="9">
        <v>22</v>
      </c>
      <c r="D28" s="16">
        <f t="shared" si="3"/>
        <v>18</v>
      </c>
      <c r="E28" s="16"/>
      <c r="F28" s="17"/>
      <c r="G28" s="17"/>
    </row>
    <row r="29" spans="1:7" x14ac:dyDescent="0.3">
      <c r="C29" s="15">
        <v>23</v>
      </c>
      <c r="D29" s="18">
        <f t="shared" si="3"/>
        <v>17</v>
      </c>
      <c r="E29" s="18"/>
      <c r="F29" s="19"/>
      <c r="G29" s="19"/>
    </row>
    <row r="31" spans="1:7" x14ac:dyDescent="0.3">
      <c r="A31" s="74" t="s">
        <v>26</v>
      </c>
      <c r="B31" s="74"/>
      <c r="C31" s="74"/>
      <c r="D31" s="16">
        <f>SUMPRODUCT(D6:D29,CancellationHistogram!$B$4:$B$27)</f>
        <v>9.7185501066098094</v>
      </c>
      <c r="E31" s="16">
        <f>SUMPRODUCT(E6:E29,CancellationHistogram!$B$4:$B$27)</f>
        <v>7.1982942430703636</v>
      </c>
      <c r="F31" s="16">
        <f>SUMPRODUCT(F6:F29,CancellationHistogram!$B$4:$B$27)</f>
        <v>5.7586353944562907</v>
      </c>
      <c r="G31" s="16">
        <f>SUMPRODUCT(G6:G29,CancellationHistogram!$B$4:$B$27)</f>
        <v>3.3159914712153515</v>
      </c>
    </row>
    <row r="33" spans="1:4" x14ac:dyDescent="0.3">
      <c r="A33" s="74" t="s">
        <v>25</v>
      </c>
      <c r="B33" s="74" t="s">
        <v>25</v>
      </c>
      <c r="C33" s="74"/>
      <c r="D33" s="16">
        <f>SUM(D31:G31)</f>
        <v>25.991471215351815</v>
      </c>
    </row>
  </sheetData>
  <mergeCells count="7">
    <mergeCell ref="D1:G1"/>
    <mergeCell ref="A31:C31"/>
    <mergeCell ref="A33:C33"/>
    <mergeCell ref="D2:D5"/>
    <mergeCell ref="F2:F5"/>
    <mergeCell ref="G2:G5"/>
    <mergeCell ref="E2:E5"/>
  </mergeCells>
  <phoneticPr fontId="4" type="noConversion"/>
  <pageMargins left="0.7" right="0.7" top="0.75" bottom="0.75" header="0.3" footer="0.3"/>
  <pageSetup scale="65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theme="9" tint="-0.249977111117893"/>
    <pageSetUpPr fitToPage="1"/>
  </sheetPr>
  <dimension ref="A1:V33"/>
  <sheetViews>
    <sheetView topLeftCell="B1" workbookViewId="0">
      <selection activeCell="AD25" sqref="AD25"/>
    </sheetView>
  </sheetViews>
  <sheetFormatPr defaultColWidth="8.77734375" defaultRowHeight="14.4" x14ac:dyDescent="0.3"/>
  <cols>
    <col min="4" max="5" width="10.33203125" customWidth="1"/>
    <col min="6" max="6" width="10.109375" customWidth="1"/>
    <col min="7" max="7" width="10.33203125" customWidth="1"/>
    <col min="14" max="14" width="6.109375" customWidth="1"/>
  </cols>
  <sheetData>
    <row r="1" spans="3:22" x14ac:dyDescent="0.3">
      <c r="D1" s="73" t="s">
        <v>50</v>
      </c>
      <c r="E1" s="73"/>
      <c r="F1" s="73"/>
      <c r="G1" s="73"/>
      <c r="S1" s="73" t="s">
        <v>51</v>
      </c>
      <c r="T1" s="73"/>
      <c r="U1" s="73"/>
      <c r="V1" s="73"/>
    </row>
    <row r="2" spans="3:22" x14ac:dyDescent="0.3">
      <c r="D2" s="75" t="s">
        <v>27</v>
      </c>
      <c r="E2" s="75" t="s">
        <v>49</v>
      </c>
      <c r="F2" s="75" t="s">
        <v>28</v>
      </c>
      <c r="G2" s="75" t="s">
        <v>29</v>
      </c>
      <c r="S2" s="75" t="s">
        <v>27</v>
      </c>
      <c r="T2" s="75" t="s">
        <v>49</v>
      </c>
      <c r="U2" s="75" t="s">
        <v>28</v>
      </c>
      <c r="V2" s="75" t="s">
        <v>29</v>
      </c>
    </row>
    <row r="3" spans="3:22" ht="15" customHeight="1" x14ac:dyDescent="0.3">
      <c r="D3" s="75"/>
      <c r="E3" s="75"/>
      <c r="F3" s="75"/>
      <c r="G3" s="75"/>
      <c r="S3" s="75"/>
      <c r="T3" s="75"/>
      <c r="U3" s="75"/>
      <c r="V3" s="75"/>
    </row>
    <row r="4" spans="3:22" ht="15" customHeight="1" x14ac:dyDescent="0.3">
      <c r="D4" s="75"/>
      <c r="E4" s="75"/>
      <c r="F4" s="75"/>
      <c r="G4" s="75"/>
      <c r="S4" s="75"/>
      <c r="T4" s="75"/>
      <c r="U4" s="75"/>
      <c r="V4" s="75"/>
    </row>
    <row r="5" spans="3:22" x14ac:dyDescent="0.3">
      <c r="C5" s="9" t="s">
        <v>23</v>
      </c>
      <c r="D5" s="75"/>
      <c r="E5" s="75"/>
      <c r="F5" s="75"/>
      <c r="G5" s="75"/>
      <c r="R5" s="9" t="s">
        <v>23</v>
      </c>
      <c r="S5" s="75"/>
      <c r="T5" s="75"/>
      <c r="U5" s="75"/>
      <c r="V5" s="75"/>
    </row>
    <row r="6" spans="3:22" x14ac:dyDescent="0.3">
      <c r="C6" s="9">
        <v>0</v>
      </c>
      <c r="D6" s="16">
        <f>D29-1</f>
        <v>8</v>
      </c>
      <c r="E6" s="16"/>
      <c r="F6" s="16"/>
      <c r="G6" s="16"/>
      <c r="R6" s="9">
        <v>0</v>
      </c>
      <c r="S6" s="16"/>
      <c r="T6" s="16">
        <v>2</v>
      </c>
      <c r="U6" s="16">
        <f t="shared" ref="U6:U11" si="0">8-T6</f>
        <v>6</v>
      </c>
      <c r="V6" s="16"/>
    </row>
    <row r="7" spans="3:22" x14ac:dyDescent="0.3">
      <c r="C7" s="9">
        <v>1</v>
      </c>
      <c r="D7" s="16">
        <f t="shared" ref="D7:D13" si="1">D6-1</f>
        <v>7</v>
      </c>
      <c r="E7" s="16"/>
      <c r="F7" s="16"/>
      <c r="G7" s="16"/>
      <c r="R7" s="9">
        <v>1</v>
      </c>
      <c r="S7" s="16"/>
      <c r="T7" s="16">
        <v>3</v>
      </c>
      <c r="U7" s="16">
        <f t="shared" si="0"/>
        <v>5</v>
      </c>
      <c r="V7" s="16"/>
    </row>
    <row r="8" spans="3:22" x14ac:dyDescent="0.3">
      <c r="C8" s="9">
        <v>2</v>
      </c>
      <c r="D8" s="16">
        <f t="shared" si="1"/>
        <v>6</v>
      </c>
      <c r="E8" s="16"/>
      <c r="F8" s="16"/>
      <c r="G8" s="16"/>
      <c r="R8" s="9">
        <v>2</v>
      </c>
      <c r="S8" s="16"/>
      <c r="T8" s="16">
        <v>4</v>
      </c>
      <c r="U8" s="16">
        <f t="shared" si="0"/>
        <v>4</v>
      </c>
      <c r="V8" s="16"/>
    </row>
    <row r="9" spans="3:22" x14ac:dyDescent="0.3">
      <c r="C9" s="9">
        <v>3</v>
      </c>
      <c r="D9" s="16">
        <f t="shared" si="1"/>
        <v>5</v>
      </c>
      <c r="E9" s="16"/>
      <c r="F9" s="16"/>
      <c r="G9" s="16"/>
      <c r="R9" s="9">
        <v>3</v>
      </c>
      <c r="S9" s="16"/>
      <c r="T9" s="16">
        <v>5</v>
      </c>
      <c r="U9" s="16">
        <f t="shared" si="0"/>
        <v>3</v>
      </c>
      <c r="V9" s="16"/>
    </row>
    <row r="10" spans="3:22" x14ac:dyDescent="0.3">
      <c r="C10" s="9">
        <v>4</v>
      </c>
      <c r="D10" s="16">
        <f t="shared" si="1"/>
        <v>4</v>
      </c>
      <c r="E10" s="16"/>
      <c r="F10" s="16"/>
      <c r="G10" s="16"/>
      <c r="R10" s="9">
        <v>4</v>
      </c>
      <c r="S10" s="16"/>
      <c r="T10" s="16">
        <v>6</v>
      </c>
      <c r="U10" s="16">
        <f t="shared" si="0"/>
        <v>2</v>
      </c>
      <c r="V10" s="16"/>
    </row>
    <row r="11" spans="3:22" x14ac:dyDescent="0.3">
      <c r="C11" s="9">
        <v>5</v>
      </c>
      <c r="D11" s="16">
        <f t="shared" si="1"/>
        <v>3</v>
      </c>
      <c r="E11" s="16"/>
      <c r="F11" s="16"/>
      <c r="G11" s="16"/>
      <c r="R11" s="9">
        <v>5</v>
      </c>
      <c r="S11" s="16"/>
      <c r="T11" s="16">
        <v>7</v>
      </c>
      <c r="U11" s="16">
        <f t="shared" si="0"/>
        <v>1</v>
      </c>
      <c r="V11" s="16"/>
    </row>
    <row r="12" spans="3:22" x14ac:dyDescent="0.3">
      <c r="C12" s="9">
        <v>6</v>
      </c>
      <c r="D12" s="16">
        <f t="shared" si="1"/>
        <v>2</v>
      </c>
      <c r="E12" s="16">
        <f>16*(C12-$C$12)/($C$20-$C$12)</f>
        <v>0</v>
      </c>
      <c r="F12" s="16">
        <f>16-E12</f>
        <v>16</v>
      </c>
      <c r="G12" s="16"/>
      <c r="R12" s="9">
        <v>6</v>
      </c>
      <c r="S12" s="16"/>
      <c r="T12" s="16"/>
      <c r="U12" s="16"/>
      <c r="V12" s="16">
        <v>8</v>
      </c>
    </row>
    <row r="13" spans="3:22" x14ac:dyDescent="0.3">
      <c r="C13" s="9">
        <v>7</v>
      </c>
      <c r="D13" s="16">
        <f t="shared" si="1"/>
        <v>1</v>
      </c>
      <c r="E13" s="16">
        <f t="shared" ref="E13:E19" si="2">16*(C13-$C$12)/($C$20-$C$12)</f>
        <v>2</v>
      </c>
      <c r="F13" s="16">
        <f t="shared" ref="F13:F19" si="3">16-E13</f>
        <v>14</v>
      </c>
      <c r="G13" s="16"/>
      <c r="R13" s="9">
        <v>7</v>
      </c>
      <c r="S13" s="16"/>
      <c r="T13" s="16"/>
      <c r="U13" s="16"/>
      <c r="V13" s="16">
        <v>8</v>
      </c>
    </row>
    <row r="14" spans="3:22" x14ac:dyDescent="0.3">
      <c r="C14" s="9">
        <v>8</v>
      </c>
      <c r="D14" s="16"/>
      <c r="E14" s="16">
        <f t="shared" si="2"/>
        <v>4</v>
      </c>
      <c r="F14" s="16">
        <f t="shared" si="3"/>
        <v>12</v>
      </c>
      <c r="G14" s="16"/>
      <c r="R14" s="9">
        <v>8</v>
      </c>
      <c r="S14" s="16">
        <v>8</v>
      </c>
      <c r="T14" s="16"/>
      <c r="U14" s="16"/>
      <c r="V14" s="16"/>
    </row>
    <row r="15" spans="3:22" x14ac:dyDescent="0.3">
      <c r="C15" s="9">
        <v>9</v>
      </c>
      <c r="D15" s="16"/>
      <c r="E15" s="16">
        <f t="shared" si="2"/>
        <v>6</v>
      </c>
      <c r="F15" s="16">
        <f t="shared" si="3"/>
        <v>10</v>
      </c>
      <c r="G15" s="16"/>
      <c r="R15" s="9">
        <v>9</v>
      </c>
      <c r="S15" s="16">
        <f t="shared" ref="S15:S21" si="4">S14-1</f>
        <v>7</v>
      </c>
      <c r="T15" s="16"/>
      <c r="U15" s="16"/>
      <c r="V15" s="16"/>
    </row>
    <row r="16" spans="3:22" x14ac:dyDescent="0.3">
      <c r="C16" s="9">
        <v>10</v>
      </c>
      <c r="D16" s="16"/>
      <c r="E16" s="16">
        <f t="shared" si="2"/>
        <v>8</v>
      </c>
      <c r="F16" s="16">
        <f t="shared" si="3"/>
        <v>8</v>
      </c>
      <c r="G16" s="16"/>
      <c r="R16" s="9">
        <v>10</v>
      </c>
      <c r="S16" s="16">
        <f t="shared" si="4"/>
        <v>6</v>
      </c>
      <c r="T16" s="16"/>
      <c r="U16" s="16"/>
      <c r="V16" s="16"/>
    </row>
    <row r="17" spans="1:22" x14ac:dyDescent="0.3">
      <c r="C17" s="9">
        <v>11</v>
      </c>
      <c r="D17" s="16"/>
      <c r="E17" s="16">
        <f t="shared" si="2"/>
        <v>10</v>
      </c>
      <c r="F17" s="16">
        <f t="shared" si="3"/>
        <v>6</v>
      </c>
      <c r="G17" s="16"/>
      <c r="R17" s="9">
        <v>11</v>
      </c>
      <c r="S17" s="16">
        <f t="shared" si="4"/>
        <v>5</v>
      </c>
      <c r="T17" s="16"/>
      <c r="U17" s="16"/>
      <c r="V17" s="16"/>
    </row>
    <row r="18" spans="1:22" x14ac:dyDescent="0.3">
      <c r="C18" s="9">
        <v>12</v>
      </c>
      <c r="D18" s="16"/>
      <c r="E18" s="16">
        <f t="shared" si="2"/>
        <v>12</v>
      </c>
      <c r="F18" s="16">
        <f t="shared" si="3"/>
        <v>4</v>
      </c>
      <c r="G18" s="16"/>
      <c r="R18" s="9">
        <v>12</v>
      </c>
      <c r="S18" s="16">
        <f t="shared" si="4"/>
        <v>4</v>
      </c>
      <c r="T18" s="16"/>
      <c r="U18" s="16"/>
      <c r="V18" s="16"/>
    </row>
    <row r="19" spans="1:22" x14ac:dyDescent="0.3">
      <c r="C19" s="9">
        <v>13</v>
      </c>
      <c r="D19" s="16"/>
      <c r="E19" s="16">
        <f t="shared" si="2"/>
        <v>14</v>
      </c>
      <c r="F19" s="16">
        <f t="shared" si="3"/>
        <v>2</v>
      </c>
      <c r="G19" s="16"/>
      <c r="R19" s="9">
        <v>13</v>
      </c>
      <c r="S19" s="16">
        <f t="shared" si="4"/>
        <v>3</v>
      </c>
      <c r="T19" s="16"/>
      <c r="U19" s="16"/>
      <c r="V19" s="16"/>
    </row>
    <row r="20" spans="1:22" x14ac:dyDescent="0.3">
      <c r="C20" s="9">
        <v>14</v>
      </c>
      <c r="D20" s="16"/>
      <c r="E20" s="16"/>
      <c r="F20" s="16"/>
      <c r="G20" s="16">
        <v>16</v>
      </c>
      <c r="R20" s="9">
        <v>14</v>
      </c>
      <c r="S20" s="16">
        <f t="shared" si="4"/>
        <v>2</v>
      </c>
      <c r="T20" s="16"/>
      <c r="U20" s="16"/>
      <c r="V20" s="16"/>
    </row>
    <row r="21" spans="1:22" x14ac:dyDescent="0.3">
      <c r="C21" s="9">
        <v>15</v>
      </c>
      <c r="D21" s="16"/>
      <c r="E21" s="16"/>
      <c r="F21" s="16"/>
      <c r="G21" s="16">
        <v>16</v>
      </c>
      <c r="R21" s="9">
        <v>15</v>
      </c>
      <c r="S21" s="16">
        <f t="shared" si="4"/>
        <v>1</v>
      </c>
      <c r="T21" s="16"/>
      <c r="U21" s="16"/>
      <c r="V21" s="16"/>
    </row>
    <row r="22" spans="1:22" x14ac:dyDescent="0.3">
      <c r="C22" s="9">
        <v>16</v>
      </c>
      <c r="D22" s="16">
        <v>16</v>
      </c>
      <c r="E22" s="16"/>
      <c r="F22" s="16"/>
      <c r="G22" s="16"/>
      <c r="R22" s="9">
        <v>16</v>
      </c>
      <c r="S22" s="16"/>
      <c r="T22" s="16"/>
      <c r="U22" s="16"/>
      <c r="V22" s="16"/>
    </row>
    <row r="23" spans="1:22" x14ac:dyDescent="0.3">
      <c r="C23" s="9">
        <v>17</v>
      </c>
      <c r="D23" s="16">
        <f>D22-1</f>
        <v>15</v>
      </c>
      <c r="E23" s="16"/>
      <c r="F23" s="16"/>
      <c r="G23" s="16"/>
      <c r="R23" s="9">
        <v>17</v>
      </c>
      <c r="S23" s="16"/>
      <c r="T23" s="16"/>
      <c r="U23" s="16"/>
      <c r="V23" s="16"/>
    </row>
    <row r="24" spans="1:22" x14ac:dyDescent="0.3">
      <c r="C24" s="9">
        <v>18</v>
      </c>
      <c r="D24" s="16">
        <f t="shared" ref="D24:D29" si="5">D23-1</f>
        <v>14</v>
      </c>
      <c r="E24" s="16"/>
      <c r="F24" s="16"/>
      <c r="G24" s="16"/>
      <c r="R24" s="9">
        <v>18</v>
      </c>
      <c r="S24" s="16"/>
      <c r="T24" s="16"/>
      <c r="U24" s="16"/>
      <c r="V24" s="16"/>
    </row>
    <row r="25" spans="1:22" x14ac:dyDescent="0.3">
      <c r="C25" s="9">
        <v>19</v>
      </c>
      <c r="D25" s="16">
        <f t="shared" si="5"/>
        <v>13</v>
      </c>
      <c r="E25" s="16"/>
      <c r="F25" s="16"/>
      <c r="G25" s="16"/>
      <c r="R25" s="9">
        <v>19</v>
      </c>
      <c r="S25" s="16"/>
      <c r="T25" s="16"/>
      <c r="U25" s="16"/>
      <c r="V25" s="16"/>
    </row>
    <row r="26" spans="1:22" x14ac:dyDescent="0.3">
      <c r="C26" s="9">
        <v>20</v>
      </c>
      <c r="D26" s="16">
        <f t="shared" si="5"/>
        <v>12</v>
      </c>
      <c r="E26" s="16"/>
      <c r="F26" s="16"/>
      <c r="G26" s="16"/>
      <c r="R26" s="9">
        <v>20</v>
      </c>
      <c r="S26" s="16"/>
      <c r="T26" s="16"/>
      <c r="U26" s="16"/>
      <c r="V26" s="16"/>
    </row>
    <row r="27" spans="1:22" x14ac:dyDescent="0.3">
      <c r="C27" s="9">
        <v>21</v>
      </c>
      <c r="D27" s="16">
        <f t="shared" si="5"/>
        <v>11</v>
      </c>
      <c r="E27" s="16"/>
      <c r="F27" s="16"/>
      <c r="G27" s="16"/>
      <c r="R27" s="9">
        <v>21</v>
      </c>
      <c r="S27" s="16"/>
      <c r="T27" s="16"/>
      <c r="U27" s="16"/>
      <c r="V27" s="16"/>
    </row>
    <row r="28" spans="1:22" x14ac:dyDescent="0.3">
      <c r="C28" s="9">
        <v>22</v>
      </c>
      <c r="D28" s="16">
        <f t="shared" si="5"/>
        <v>10</v>
      </c>
      <c r="E28" s="16"/>
      <c r="F28" s="16"/>
      <c r="G28" s="16"/>
      <c r="R28" s="9">
        <v>22</v>
      </c>
      <c r="S28" s="16"/>
      <c r="T28" s="16">
        <v>0</v>
      </c>
      <c r="U28" s="16">
        <f>8-T28</f>
        <v>8</v>
      </c>
      <c r="V28" s="16"/>
    </row>
    <row r="29" spans="1:22" x14ac:dyDescent="0.3">
      <c r="C29" s="15">
        <v>23</v>
      </c>
      <c r="D29" s="18">
        <f t="shared" si="5"/>
        <v>9</v>
      </c>
      <c r="E29" s="18"/>
      <c r="F29" s="18"/>
      <c r="G29" s="18"/>
      <c r="R29" s="15">
        <v>23</v>
      </c>
      <c r="S29" s="18"/>
      <c r="T29" s="18">
        <v>1</v>
      </c>
      <c r="U29" s="18">
        <f>8-T29</f>
        <v>7</v>
      </c>
      <c r="V29" s="18"/>
    </row>
    <row r="31" spans="1:22" x14ac:dyDescent="0.3">
      <c r="A31" s="74" t="s">
        <v>26</v>
      </c>
      <c r="B31" s="74"/>
      <c r="C31" s="74"/>
      <c r="D31" s="16">
        <f>SUMPRODUCT(D6:D29,CancellationHistogram!$B$4:$B$27)</f>
        <v>3.9867803837953089</v>
      </c>
      <c r="E31" s="16">
        <f>SUMPRODUCT(E6:E29,CancellationHistogram!$B$4:$B$27)</f>
        <v>4.7988628287135748</v>
      </c>
      <c r="F31" s="16">
        <f>SUMPRODUCT(F6:F29,CancellationHistogram!$B$4:$B$27)</f>
        <v>3.8390902629708603</v>
      </c>
      <c r="G31" s="16">
        <f>SUMPRODUCT(G6:G29,CancellationHistogram!$B$4:$B$27)</f>
        <v>2.2106609808102347</v>
      </c>
      <c r="P31" s="74" t="s">
        <v>26</v>
      </c>
      <c r="Q31" s="74"/>
      <c r="R31" s="74"/>
      <c r="S31" s="16">
        <f>SUMPRODUCT(S6:S29,CancellationHistogram!$B$4:$B$27)</f>
        <v>2.8501776830135039</v>
      </c>
      <c r="T31" s="16">
        <f>SUMPRODUCT(T6:T29,CancellationHistogram!$B$4:$B$27)</f>
        <v>0.24150675195451313</v>
      </c>
      <c r="U31" s="16">
        <f>SUMPRODUCT(U6:U29,CancellationHistogram!$B$4:$B$27)</f>
        <v>0.47149964463397298</v>
      </c>
      <c r="V31" s="16">
        <f>SUMPRODUCT(V6:V29,CancellationHistogram!$B$4:$B$27)</f>
        <v>0.30589907604832978</v>
      </c>
    </row>
    <row r="33" spans="1:19" x14ac:dyDescent="0.3">
      <c r="A33" s="74" t="s">
        <v>25</v>
      </c>
      <c r="B33" s="74" t="s">
        <v>25</v>
      </c>
      <c r="C33" s="74"/>
      <c r="D33" s="16">
        <f>SUM(D31:G31)</f>
        <v>14.835394456289979</v>
      </c>
      <c r="P33" s="74" t="s">
        <v>25</v>
      </c>
      <c r="Q33" s="74" t="s">
        <v>25</v>
      </c>
      <c r="R33" s="74"/>
      <c r="S33" s="16">
        <f>SUM(S31:V31)</f>
        <v>3.86908315565032</v>
      </c>
    </row>
  </sheetData>
  <mergeCells count="14">
    <mergeCell ref="P31:R31"/>
    <mergeCell ref="P33:R33"/>
    <mergeCell ref="A33:C33"/>
    <mergeCell ref="S1:V1"/>
    <mergeCell ref="S2:S5"/>
    <mergeCell ref="T2:T5"/>
    <mergeCell ref="U2:U5"/>
    <mergeCell ref="V2:V5"/>
    <mergeCell ref="D1:G1"/>
    <mergeCell ref="D2:D5"/>
    <mergeCell ref="E2:E5"/>
    <mergeCell ref="F2:F5"/>
    <mergeCell ref="G2:G5"/>
    <mergeCell ref="A31:C31"/>
  </mergeCells>
  <phoneticPr fontId="4" type="noConversion"/>
  <pageMargins left="0.7" right="0.7" top="0.75" bottom="0.75" header="0.3" footer="0.3"/>
  <pageSetup scale="64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7030A0"/>
    <pageSetUpPr fitToPage="1"/>
  </sheetPr>
  <dimension ref="A3:B28"/>
  <sheetViews>
    <sheetView topLeftCell="A4" workbookViewId="0">
      <selection activeCell="P14" sqref="P14"/>
    </sheetView>
  </sheetViews>
  <sheetFormatPr defaultColWidth="8.77734375" defaultRowHeight="14.4" x14ac:dyDescent="0.3"/>
  <cols>
    <col min="1" max="1" width="13.109375" bestFit="1" customWidth="1"/>
    <col min="2" max="2" width="16.44140625" customWidth="1"/>
  </cols>
  <sheetData>
    <row r="3" spans="1:2" x14ac:dyDescent="0.3">
      <c r="A3" s="59" t="s">
        <v>21</v>
      </c>
      <c r="B3" s="59" t="s">
        <v>20</v>
      </c>
    </row>
    <row r="4" spans="1:2" x14ac:dyDescent="0.3">
      <c r="A4" s="13">
        <v>0</v>
      </c>
      <c r="B4" s="14">
        <v>1.5778251599147121E-2</v>
      </c>
    </row>
    <row r="5" spans="1:2" x14ac:dyDescent="0.3">
      <c r="A5" s="13">
        <v>1</v>
      </c>
      <c r="B5" s="14">
        <v>7.818052594171997E-3</v>
      </c>
    </row>
    <row r="6" spans="1:2" x14ac:dyDescent="0.3">
      <c r="A6" s="13">
        <v>2</v>
      </c>
      <c r="B6" s="14">
        <v>7.9601990049751239E-3</v>
      </c>
    </row>
    <row r="7" spans="1:2" x14ac:dyDescent="0.3">
      <c r="A7" s="13">
        <v>3</v>
      </c>
      <c r="B7" s="14">
        <v>8.1023454157782508E-3</v>
      </c>
    </row>
    <row r="8" spans="1:2" x14ac:dyDescent="0.3">
      <c r="A8" s="13">
        <v>4</v>
      </c>
      <c r="B8" s="14">
        <v>9.2395167022032692E-3</v>
      </c>
    </row>
    <row r="9" spans="1:2" x14ac:dyDescent="0.3">
      <c r="A9" s="13">
        <v>5</v>
      </c>
      <c r="B9" s="14">
        <v>6.6808813077469794E-3</v>
      </c>
    </row>
    <row r="10" spans="1:2" x14ac:dyDescent="0.3">
      <c r="A10" s="13">
        <v>6</v>
      </c>
      <c r="B10" s="14">
        <v>1.1371712864250177E-2</v>
      </c>
    </row>
    <row r="11" spans="1:2" x14ac:dyDescent="0.3">
      <c r="A11" s="13">
        <v>7</v>
      </c>
      <c r="B11" s="14">
        <v>2.6865671641791045E-2</v>
      </c>
    </row>
    <row r="12" spans="1:2" x14ac:dyDescent="0.3">
      <c r="A12" s="13">
        <v>8</v>
      </c>
      <c r="B12" s="14">
        <v>4.7476901208244493E-2</v>
      </c>
    </row>
    <row r="13" spans="1:2" x14ac:dyDescent="0.3">
      <c r="A13" s="13">
        <v>9</v>
      </c>
      <c r="B13" s="14">
        <v>7.2636815920398015E-2</v>
      </c>
    </row>
    <row r="14" spans="1:2" x14ac:dyDescent="0.3">
      <c r="A14" s="13">
        <v>10</v>
      </c>
      <c r="B14" s="14">
        <v>9.7228144989339016E-2</v>
      </c>
    </row>
    <row r="15" spans="1:2" x14ac:dyDescent="0.3">
      <c r="A15" s="13">
        <v>11</v>
      </c>
      <c r="B15" s="14">
        <v>0.10874200426439233</v>
      </c>
    </row>
    <row r="16" spans="1:2" x14ac:dyDescent="0.3">
      <c r="A16" s="13">
        <v>12</v>
      </c>
      <c r="B16" s="14">
        <v>0.10177683013503909</v>
      </c>
    </row>
    <row r="17" spans="1:2" x14ac:dyDescent="0.3">
      <c r="A17" s="13">
        <v>13</v>
      </c>
      <c r="B17" s="14">
        <v>7.377398720682303E-2</v>
      </c>
    </row>
    <row r="18" spans="1:2" x14ac:dyDescent="0.3">
      <c r="A18" s="13">
        <v>14</v>
      </c>
      <c r="B18" s="14">
        <v>6.8230277185501065E-2</v>
      </c>
    </row>
    <row r="19" spans="1:2" x14ac:dyDescent="0.3">
      <c r="A19" s="13">
        <v>15</v>
      </c>
      <c r="B19" s="14">
        <v>6.9936034115138587E-2</v>
      </c>
    </row>
    <row r="20" spans="1:2" x14ac:dyDescent="0.3">
      <c r="A20" s="13">
        <v>16</v>
      </c>
      <c r="B20" s="14">
        <v>6.4250177683013499E-2</v>
      </c>
    </row>
    <row r="21" spans="1:2" x14ac:dyDescent="0.3">
      <c r="A21" s="13">
        <v>17</v>
      </c>
      <c r="B21" s="14">
        <v>5.1314854299928929E-2</v>
      </c>
    </row>
    <row r="22" spans="1:2" x14ac:dyDescent="0.3">
      <c r="A22" s="13">
        <v>18</v>
      </c>
      <c r="B22" s="14">
        <v>4.2928216062544419E-2</v>
      </c>
    </row>
    <row r="23" spans="1:2" x14ac:dyDescent="0.3">
      <c r="A23" s="13">
        <v>19</v>
      </c>
      <c r="B23" s="14">
        <v>2.601279317697228E-2</v>
      </c>
    </row>
    <row r="24" spans="1:2" x14ac:dyDescent="0.3">
      <c r="A24" s="13">
        <v>20</v>
      </c>
      <c r="B24" s="14">
        <v>1.8905472636815919E-2</v>
      </c>
    </row>
    <row r="25" spans="1:2" x14ac:dyDescent="0.3">
      <c r="A25" s="13">
        <v>21</v>
      </c>
      <c r="B25" s="14">
        <v>2.9424307036247335E-2</v>
      </c>
    </row>
    <row r="26" spans="1:2" x14ac:dyDescent="0.3">
      <c r="A26" s="13">
        <v>22</v>
      </c>
      <c r="B26" s="14">
        <v>2.1606254442075336E-2</v>
      </c>
    </row>
    <row r="27" spans="1:2" x14ac:dyDescent="0.3">
      <c r="A27" s="13">
        <v>23</v>
      </c>
      <c r="B27" s="14">
        <v>1.1940298507462687E-2</v>
      </c>
    </row>
    <row r="28" spans="1:2" x14ac:dyDescent="0.3">
      <c r="A28" s="13" t="s">
        <v>22</v>
      </c>
      <c r="B28" s="14">
        <v>1</v>
      </c>
    </row>
  </sheetData>
  <phoneticPr fontId="4" type="noConversion"/>
  <pageMargins left="0.7" right="0.7" top="0.75" bottom="0.75" header="0.3" footer="0.3"/>
  <pageSetup scale="97" orientation="landscape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pageSetUpPr fitToPage="1"/>
  </sheetPr>
  <dimension ref="A1:M8344"/>
  <sheetViews>
    <sheetView topLeftCell="A3" workbookViewId="0">
      <selection activeCell="B3" sqref="B3:B8344"/>
    </sheetView>
  </sheetViews>
  <sheetFormatPr defaultColWidth="8.77734375" defaultRowHeight="14.4" x14ac:dyDescent="0.3"/>
  <cols>
    <col min="1" max="1" width="10.44140625" style="1" customWidth="1"/>
    <col min="2" max="2" width="9.44140625" style="1" customWidth="1"/>
    <col min="3" max="3" width="17.77734375" style="1" customWidth="1"/>
    <col min="4" max="4" width="17" style="1" customWidth="1"/>
    <col min="5" max="5" width="28.44140625" style="1" customWidth="1"/>
    <col min="6" max="6" width="23.6640625" style="1" customWidth="1"/>
    <col min="7" max="7" width="16.77734375" style="1" hidden="1" customWidth="1"/>
    <col min="8" max="8" width="28.33203125" style="43" customWidth="1"/>
    <col min="9" max="9" width="22.44140625" style="43" customWidth="1"/>
    <col min="10" max="10" width="21.44140625" customWidth="1"/>
    <col min="11" max="11" width="19.33203125" customWidth="1"/>
    <col min="12" max="12" width="14.6640625" customWidth="1"/>
    <col min="13" max="13" width="12.44140625" style="11" customWidth="1"/>
  </cols>
  <sheetData>
    <row r="1" spans="1:13" s="8" customFormat="1" ht="27.75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19</v>
      </c>
      <c r="F1" s="7" t="s">
        <v>4</v>
      </c>
      <c r="G1" s="7" t="s">
        <v>18</v>
      </c>
      <c r="H1" s="41" t="s">
        <v>61</v>
      </c>
      <c r="I1" s="41" t="s">
        <v>62</v>
      </c>
      <c r="J1" s="41" t="s">
        <v>63</v>
      </c>
      <c r="K1" s="41" t="s">
        <v>33</v>
      </c>
      <c r="L1" s="41" t="s">
        <v>43</v>
      </c>
      <c r="M1" s="42" t="s">
        <v>48</v>
      </c>
    </row>
    <row r="2" spans="1:13" x14ac:dyDescent="0.3">
      <c r="A2" s="1">
        <v>1</v>
      </c>
      <c r="B2" s="12">
        <v>3</v>
      </c>
      <c r="C2" s="2">
        <v>40909.163322124252</v>
      </c>
      <c r="D2" s="2">
        <v>40969.163194444445</v>
      </c>
      <c r="E2" s="1">
        <v>24</v>
      </c>
      <c r="F2" s="2">
        <v>40910.953925031645</v>
      </c>
      <c r="G2" s="1">
        <v>0</v>
      </c>
      <c r="H2" s="32">
        <f>IFERROR(HOUR(Table1[[#This Row],[Cancel Date/time]])+MINUTE(Table1[[#This Row],[Cancel Date/time]])/60,"not cancelled")</f>
        <v>22.883333333333333</v>
      </c>
      <c r="I2" s="47">
        <f>IFERROR(ROUND(Table1[[#This Row],[cancellation time decimal]],0),"not cancelled")</f>
        <v>23</v>
      </c>
      <c r="J2" s="10">
        <f>IFERROR(MOD(Table1[[#This Row],[cancellation hour rounded]],24),"not cancelled")</f>
        <v>23</v>
      </c>
      <c r="K2" s="32">
        <f>1/Table1[[#This Row],[Duration (Time between doses '[in hours'])]]</f>
        <v>4.1666666666666664E-2</v>
      </c>
      <c r="L2" s="33">
        <f>Table1[[#This Row],[number doses per hour]]*INDEX(Table2[price per dose],Table1[[#This Row],[Drug ID]])</f>
        <v>0.18133000000000002</v>
      </c>
      <c r="M2" s="11" t="b">
        <f>AND(Table1[[#This Row],[hour of cancellation 0 to 23]]&gt;=0,Table1[[#This Row],[hour of cancellation 0 to 23]]&lt;=23)</f>
        <v>1</v>
      </c>
    </row>
    <row r="3" spans="1:13" x14ac:dyDescent="0.3">
      <c r="A3" s="1">
        <v>2</v>
      </c>
      <c r="B3" s="12">
        <v>1</v>
      </c>
      <c r="C3" s="2">
        <v>40909.202218883562</v>
      </c>
      <c r="D3" s="2">
        <v>40969.20208333333</v>
      </c>
      <c r="E3" s="1">
        <v>8</v>
      </c>
      <c r="F3" s="2">
        <v>40909.751092984246</v>
      </c>
      <c r="G3" s="1">
        <v>0</v>
      </c>
      <c r="H3" s="32">
        <f>IFERROR(HOUR(Table1[[#This Row],[Cancel Date/time]])+MINUTE(Table1[[#This Row],[Cancel Date/time]])/60,"not cancelled")</f>
        <v>18.016666666666666</v>
      </c>
      <c r="I3" s="47">
        <f>IFERROR(ROUND(Table1[[#This Row],[cancellation time decimal]],0),"not cancelled")</f>
        <v>18</v>
      </c>
      <c r="J3" s="10">
        <f>IFERROR(MOD(Table1[[#This Row],[cancellation hour rounded]],24),"not cancelled")</f>
        <v>18</v>
      </c>
      <c r="K3" s="32">
        <f>1/Table1[[#This Row],[Duration (Time between doses '[in hours'])]]</f>
        <v>0.125</v>
      </c>
      <c r="L3" s="33">
        <f>Table1[[#This Row],[number doses per hour]]*INDEX(Table2[price per dose],Table1[[#This Row],[Drug ID]])</f>
        <v>0.84929166666666667</v>
      </c>
      <c r="M3" s="11" t="b">
        <f>AND(Table1[[#This Row],[hour of cancellation 0 to 23]]&gt;=0,Table1[[#This Row],[hour of cancellation 0 to 23]]&lt;=23)</f>
        <v>1</v>
      </c>
    </row>
    <row r="4" spans="1:13" x14ac:dyDescent="0.3">
      <c r="A4" s="1">
        <v>3</v>
      </c>
      <c r="B4" s="1">
        <v>1</v>
      </c>
      <c r="C4" s="2">
        <v>40909.241730921851</v>
      </c>
      <c r="D4" s="2">
        <v>40969.241666666669</v>
      </c>
      <c r="E4" s="1">
        <v>8</v>
      </c>
      <c r="F4" s="2">
        <v>40909.993166685053</v>
      </c>
      <c r="G4" s="1">
        <v>0</v>
      </c>
      <c r="H4" s="32">
        <f>IFERROR(HOUR(Table1[[#This Row],[Cancel Date/time]])+MINUTE(Table1[[#This Row],[Cancel Date/time]])/60,"not cancelled")</f>
        <v>23.833333333333332</v>
      </c>
      <c r="I4" s="47">
        <f>IFERROR(ROUND(Table1[[#This Row],[cancellation time decimal]],0),"not cancelled")</f>
        <v>24</v>
      </c>
      <c r="J4" s="10">
        <f>IFERROR(MOD(Table1[[#This Row],[cancellation hour rounded]],24),"not cancelled")</f>
        <v>0</v>
      </c>
      <c r="K4" s="32">
        <f>1/Table1[[#This Row],[Duration (Time between doses '[in hours'])]]</f>
        <v>0.125</v>
      </c>
      <c r="L4" s="33">
        <f>Table1[[#This Row],[number doses per hour]]*INDEX(Table2[price per dose],Table1[[#This Row],[Drug ID]])</f>
        <v>0.84929166666666667</v>
      </c>
      <c r="M4" s="11" t="b">
        <f>AND(Table1[[#This Row],[hour of cancellation 0 to 23]]&gt;=0,Table1[[#This Row],[hour of cancellation 0 to 23]]&lt;=23)</f>
        <v>1</v>
      </c>
    </row>
    <row r="5" spans="1:13" x14ac:dyDescent="0.3">
      <c r="A5" s="1">
        <v>4</v>
      </c>
      <c r="B5" s="1">
        <v>5</v>
      </c>
      <c r="C5" s="2">
        <v>40909.291704958363</v>
      </c>
      <c r="D5" s="2">
        <v>40969.291666666664</v>
      </c>
      <c r="E5" s="1">
        <v>24</v>
      </c>
      <c r="F5" s="2">
        <v>40913.740242562228</v>
      </c>
      <c r="G5" s="1">
        <v>0</v>
      </c>
      <c r="H5" s="32">
        <f>IFERROR(HOUR(Table1[[#This Row],[Cancel Date/time]])+MINUTE(Table1[[#This Row],[Cancel Date/time]])/60,"not cancelled")</f>
        <v>17.75</v>
      </c>
      <c r="I5" s="47">
        <f>IFERROR(ROUND(Table1[[#This Row],[cancellation time decimal]],0),"not cancelled")</f>
        <v>18</v>
      </c>
      <c r="J5" s="10">
        <f>IFERROR(MOD(Table1[[#This Row],[cancellation hour rounded]],24),"not cancelled")</f>
        <v>18</v>
      </c>
      <c r="K5" s="32">
        <f>1/Table1[[#This Row],[Duration (Time between doses '[in hours'])]]</f>
        <v>4.1666666666666664E-2</v>
      </c>
      <c r="L5" s="33">
        <f>Table1[[#This Row],[number doses per hour]]*INDEX(Table2[price per dose],Table1[[#This Row],[Drug ID]])</f>
        <v>0.2815833333333333</v>
      </c>
      <c r="M5" s="11" t="b">
        <f>AND(Table1[[#This Row],[hour of cancellation 0 to 23]]&gt;=0,Table1[[#This Row],[hour of cancellation 0 to 23]]&lt;=23)</f>
        <v>1</v>
      </c>
    </row>
    <row r="6" spans="1:13" x14ac:dyDescent="0.3">
      <c r="A6" s="1">
        <v>5</v>
      </c>
      <c r="B6" s="1">
        <v>8</v>
      </c>
      <c r="C6" s="2">
        <v>40909.34245429661</v>
      </c>
      <c r="D6" s="2">
        <v>40969.342361111114</v>
      </c>
      <c r="E6" s="1">
        <v>3</v>
      </c>
      <c r="F6" s="2">
        <v>40914.730856196751</v>
      </c>
      <c r="G6" s="1">
        <v>0</v>
      </c>
      <c r="H6" s="32">
        <f>IFERROR(HOUR(Table1[[#This Row],[Cancel Date/time]])+MINUTE(Table1[[#This Row],[Cancel Date/time]])/60,"not cancelled")</f>
        <v>17.533333333333335</v>
      </c>
      <c r="I6" s="47">
        <f>IFERROR(ROUND(Table1[[#This Row],[cancellation time decimal]],0),"not cancelled")</f>
        <v>18</v>
      </c>
      <c r="J6" s="10">
        <f>IFERROR(MOD(Table1[[#This Row],[cancellation hour rounded]],24),"not cancelled")</f>
        <v>18</v>
      </c>
      <c r="K6" s="32">
        <f>1/Table1[[#This Row],[Duration (Time between doses '[in hours'])]]</f>
        <v>0.33333333333333331</v>
      </c>
      <c r="L6" s="33">
        <f>Table1[[#This Row],[number doses per hour]]*INDEX(Table2[price per dose],Table1[[#This Row],[Drug ID]])</f>
        <v>0.29998222222222221</v>
      </c>
      <c r="M6" s="11" t="b">
        <f>AND(Table1[[#This Row],[hour of cancellation 0 to 23]]&gt;=0,Table1[[#This Row],[hour of cancellation 0 to 23]]&lt;=23)</f>
        <v>1</v>
      </c>
    </row>
    <row r="7" spans="1:13" hidden="1" x14ac:dyDescent="0.3">
      <c r="A7" s="1">
        <v>6</v>
      </c>
      <c r="B7" s="1">
        <v>7</v>
      </c>
      <c r="C7" s="2">
        <v>40909.341297340419</v>
      </c>
      <c r="D7" s="2">
        <v>40912.049429594335</v>
      </c>
      <c r="E7" s="1">
        <v>24</v>
      </c>
      <c r="F7" s="2" t="s">
        <v>5</v>
      </c>
      <c r="G7" s="1">
        <v>0</v>
      </c>
      <c r="H7" s="32" t="str">
        <f>IFERROR(HOUR(Table1[[#This Row],[Cancel Date/time]])+MINUTE(Table1[[#This Row],[Cancel Date/time]])/60,"not cancelled")</f>
        <v>not cancelled</v>
      </c>
      <c r="I7" s="47" t="str">
        <f>IFERROR(ROUND(Table1[[#This Row],[cancellation time decimal]],0),"not cancelled")</f>
        <v>not cancelled</v>
      </c>
      <c r="J7" s="10" t="str">
        <f>IFERROR(MOD(Table1[[#This Row],[cancellation hour rounded]],24),"not cancelled")</f>
        <v>not cancelled</v>
      </c>
      <c r="K7" s="32">
        <f>1/Table1[[#This Row],[Duration (Time between doses '[in hours'])]]</f>
        <v>4.1666666666666664E-2</v>
      </c>
      <c r="L7" s="33">
        <f>Table1[[#This Row],[number doses per hour]]*INDEX(Table2[price per dose],Table1[[#This Row],[Drug ID]])</f>
        <v>1.2958049999999997</v>
      </c>
      <c r="M7" s="11" t="b">
        <f>AND(Table1[[#This Row],[hour of cancellation 0 to 23]]&gt;=0,Table1[[#This Row],[hour of cancellation 0 to 23]]&lt;=23)</f>
        <v>0</v>
      </c>
    </row>
    <row r="8" spans="1:13" x14ac:dyDescent="0.3">
      <c r="A8" s="1">
        <v>7</v>
      </c>
      <c r="B8" s="1">
        <v>1</v>
      </c>
      <c r="C8" s="2">
        <v>40909.373988443316</v>
      </c>
      <c r="D8" s="2">
        <v>40969.373611111114</v>
      </c>
      <c r="E8" s="1">
        <v>8</v>
      </c>
      <c r="F8" s="2">
        <v>40910.383344609392</v>
      </c>
      <c r="G8" s="1">
        <v>0</v>
      </c>
      <c r="H8" s="32">
        <f>IFERROR(HOUR(Table1[[#This Row],[Cancel Date/time]])+MINUTE(Table1[[#This Row],[Cancel Date/time]])/60,"not cancelled")</f>
        <v>9.1999999999999993</v>
      </c>
      <c r="I8" s="47">
        <f>IFERROR(ROUND(Table1[[#This Row],[cancellation time decimal]],0),"not cancelled")</f>
        <v>9</v>
      </c>
      <c r="J8" s="10">
        <f>IFERROR(MOD(Table1[[#This Row],[cancellation hour rounded]],24),"not cancelled")</f>
        <v>9</v>
      </c>
      <c r="K8" s="32">
        <f>1/Table1[[#This Row],[Duration (Time between doses '[in hours'])]]</f>
        <v>0.125</v>
      </c>
      <c r="L8" s="33">
        <f>Table1[[#This Row],[number doses per hour]]*INDEX(Table2[price per dose],Table1[[#This Row],[Drug ID]])</f>
        <v>0.84929166666666667</v>
      </c>
      <c r="M8" s="11" t="b">
        <f>AND(Table1[[#This Row],[hour of cancellation 0 to 23]]&gt;=0,Table1[[#This Row],[hour of cancellation 0 to 23]]&lt;=23)</f>
        <v>1</v>
      </c>
    </row>
    <row r="9" spans="1:13" x14ac:dyDescent="0.3">
      <c r="A9" s="1">
        <v>8</v>
      </c>
      <c r="B9" s="1">
        <v>10</v>
      </c>
      <c r="C9" s="2">
        <v>40909.350266694099</v>
      </c>
      <c r="D9" s="2">
        <v>40969.350000000006</v>
      </c>
      <c r="E9" s="1">
        <v>1</v>
      </c>
      <c r="F9" s="2">
        <v>40916.752256274332</v>
      </c>
      <c r="G9" s="1">
        <v>4</v>
      </c>
      <c r="H9" s="32">
        <f>IFERROR(HOUR(Table1[[#This Row],[Cancel Date/time]])+MINUTE(Table1[[#This Row],[Cancel Date/time]])/60,"not cancelled")</f>
        <v>18.05</v>
      </c>
      <c r="I9" s="47">
        <f>IFERROR(ROUND(Table1[[#This Row],[cancellation time decimal]],0),"not cancelled")</f>
        <v>18</v>
      </c>
      <c r="J9" s="10">
        <f>IFERROR(MOD(Table1[[#This Row],[cancellation hour rounded]],24),"not cancelled")</f>
        <v>18</v>
      </c>
      <c r="K9" s="32">
        <f>1/Table1[[#This Row],[Duration (Time between doses '[in hours'])]]</f>
        <v>1</v>
      </c>
      <c r="L9" s="33">
        <f>Table1[[#This Row],[number doses per hour]]*INDEX(Table2[price per dose],Table1[[#This Row],[Drug ID]])</f>
        <v>2.5716000000000001</v>
      </c>
      <c r="M9" s="11" t="b">
        <f>AND(Table1[[#This Row],[hour of cancellation 0 to 23]]&gt;=0,Table1[[#This Row],[hour of cancellation 0 to 23]]&lt;=23)</f>
        <v>1</v>
      </c>
    </row>
    <row r="10" spans="1:13" x14ac:dyDescent="0.3">
      <c r="A10" s="1">
        <v>9</v>
      </c>
      <c r="B10" s="1">
        <v>9</v>
      </c>
      <c r="C10" s="2">
        <v>40909.387124889523</v>
      </c>
      <c r="D10" s="2">
        <v>40969.386805555558</v>
      </c>
      <c r="E10" s="1">
        <v>5</v>
      </c>
      <c r="F10" s="2">
        <v>40912.672010270951</v>
      </c>
      <c r="G10" s="1">
        <v>0</v>
      </c>
      <c r="H10" s="32">
        <f>IFERROR(HOUR(Table1[[#This Row],[Cancel Date/time]])+MINUTE(Table1[[#This Row],[Cancel Date/time]])/60,"not cancelled")</f>
        <v>16.116666666666667</v>
      </c>
      <c r="I10" s="47">
        <f>IFERROR(ROUND(Table1[[#This Row],[cancellation time decimal]],0),"not cancelled")</f>
        <v>16</v>
      </c>
      <c r="J10" s="10">
        <f>IFERROR(MOD(Table1[[#This Row],[cancellation hour rounded]],24),"not cancelled")</f>
        <v>16</v>
      </c>
      <c r="K10" s="32">
        <f>1/Table1[[#This Row],[Duration (Time between doses '[in hours'])]]</f>
        <v>0.2</v>
      </c>
      <c r="L10" s="33">
        <f>Table1[[#This Row],[number doses per hour]]*INDEX(Table2[price per dose],Table1[[#This Row],[Drug ID]])</f>
        <v>5.6740000000000004</v>
      </c>
      <c r="M10" s="11" t="b">
        <f>AND(Table1[[#This Row],[hour of cancellation 0 to 23]]&gt;=0,Table1[[#This Row],[hour of cancellation 0 to 23]]&lt;=23)</f>
        <v>1</v>
      </c>
    </row>
    <row r="11" spans="1:13" x14ac:dyDescent="0.3">
      <c r="A11" s="1">
        <v>10</v>
      </c>
      <c r="B11" s="1">
        <v>9</v>
      </c>
      <c r="C11" s="2">
        <v>40909.406326798671</v>
      </c>
      <c r="D11" s="2">
        <v>40969.40625</v>
      </c>
      <c r="E11" s="1">
        <v>5</v>
      </c>
      <c r="F11" s="2">
        <v>40912.811618088512</v>
      </c>
      <c r="G11" s="1">
        <v>0</v>
      </c>
      <c r="H11" s="32">
        <f>IFERROR(HOUR(Table1[[#This Row],[Cancel Date/time]])+MINUTE(Table1[[#This Row],[Cancel Date/time]])/60,"not cancelled")</f>
        <v>19.466666666666665</v>
      </c>
      <c r="I11" s="47">
        <f>IFERROR(ROUND(Table1[[#This Row],[cancellation time decimal]],0),"not cancelled")</f>
        <v>19</v>
      </c>
      <c r="J11" s="10">
        <f>IFERROR(MOD(Table1[[#This Row],[cancellation hour rounded]],24),"not cancelled")</f>
        <v>19</v>
      </c>
      <c r="K11" s="32">
        <f>1/Table1[[#This Row],[Duration (Time between doses '[in hours'])]]</f>
        <v>0.2</v>
      </c>
      <c r="L11" s="33">
        <f>Table1[[#This Row],[number doses per hour]]*INDEX(Table2[price per dose],Table1[[#This Row],[Drug ID]])</f>
        <v>5.6740000000000004</v>
      </c>
      <c r="M11" s="11" t="b">
        <f>AND(Table1[[#This Row],[hour of cancellation 0 to 23]]&gt;=0,Table1[[#This Row],[hour of cancellation 0 to 23]]&lt;=23)</f>
        <v>1</v>
      </c>
    </row>
    <row r="12" spans="1:13" x14ac:dyDescent="0.3">
      <c r="A12" s="1">
        <v>11</v>
      </c>
      <c r="B12" s="1">
        <v>8</v>
      </c>
      <c r="C12" s="2">
        <v>40909.408099694876</v>
      </c>
      <c r="D12" s="2">
        <v>40969.407638888886</v>
      </c>
      <c r="E12" s="1">
        <v>3</v>
      </c>
      <c r="F12" s="2">
        <v>40913.578154062357</v>
      </c>
      <c r="G12" s="1">
        <v>1</v>
      </c>
      <c r="H12" s="32">
        <f>IFERROR(HOUR(Table1[[#This Row],[Cancel Date/time]])+MINUTE(Table1[[#This Row],[Cancel Date/time]])/60,"not cancelled")</f>
        <v>13.866666666666667</v>
      </c>
      <c r="I12" s="47">
        <f>IFERROR(ROUND(Table1[[#This Row],[cancellation time decimal]],0),"not cancelled")</f>
        <v>14</v>
      </c>
      <c r="J12" s="10">
        <f>IFERROR(MOD(Table1[[#This Row],[cancellation hour rounded]],24),"not cancelled")</f>
        <v>14</v>
      </c>
      <c r="K12" s="32">
        <f>1/Table1[[#This Row],[Duration (Time between doses '[in hours'])]]</f>
        <v>0.33333333333333331</v>
      </c>
      <c r="L12" s="33">
        <f>Table1[[#This Row],[number doses per hour]]*INDEX(Table2[price per dose],Table1[[#This Row],[Drug ID]])</f>
        <v>0.29998222222222221</v>
      </c>
      <c r="M12" s="11" t="b">
        <f>AND(Table1[[#This Row],[hour of cancellation 0 to 23]]&gt;=0,Table1[[#This Row],[hour of cancellation 0 to 23]]&lt;=23)</f>
        <v>1</v>
      </c>
    </row>
    <row r="13" spans="1:13" x14ac:dyDescent="0.3">
      <c r="A13" s="1">
        <v>12</v>
      </c>
      <c r="B13" s="1">
        <v>1</v>
      </c>
      <c r="C13" s="2">
        <v>40909.386766468539</v>
      </c>
      <c r="D13" s="2">
        <v>40969.386111111111</v>
      </c>
      <c r="E13" s="1">
        <v>8</v>
      </c>
      <c r="F13" s="2">
        <v>40909.49475501453</v>
      </c>
      <c r="G13" s="1">
        <v>0</v>
      </c>
      <c r="H13" s="32">
        <f>IFERROR(HOUR(Table1[[#This Row],[Cancel Date/time]])+MINUTE(Table1[[#This Row],[Cancel Date/time]])/60,"not cancelled")</f>
        <v>11.866666666666667</v>
      </c>
      <c r="I13" s="47">
        <f>IFERROR(ROUND(Table1[[#This Row],[cancellation time decimal]],0),"not cancelled")</f>
        <v>12</v>
      </c>
      <c r="J13" s="10">
        <f>IFERROR(MOD(Table1[[#This Row],[cancellation hour rounded]],24),"not cancelled")</f>
        <v>12</v>
      </c>
      <c r="K13" s="32">
        <f>1/Table1[[#This Row],[Duration (Time between doses '[in hours'])]]</f>
        <v>0.125</v>
      </c>
      <c r="L13" s="33">
        <f>Table1[[#This Row],[number doses per hour]]*INDEX(Table2[price per dose],Table1[[#This Row],[Drug ID]])</f>
        <v>0.84929166666666667</v>
      </c>
      <c r="M13" s="11" t="b">
        <f>AND(Table1[[#This Row],[hour of cancellation 0 to 23]]&gt;=0,Table1[[#This Row],[hour of cancellation 0 to 23]]&lt;=23)</f>
        <v>1</v>
      </c>
    </row>
    <row r="14" spans="1:13" x14ac:dyDescent="0.3">
      <c r="A14" s="1">
        <v>13</v>
      </c>
      <c r="B14" s="1">
        <v>4</v>
      </c>
      <c r="C14" s="2">
        <v>40909.408614944245</v>
      </c>
      <c r="D14" s="2">
        <v>40969.408333333333</v>
      </c>
      <c r="E14" s="1">
        <v>12</v>
      </c>
      <c r="F14" s="2">
        <v>40909.903949298714</v>
      </c>
      <c r="G14" s="1">
        <v>0</v>
      </c>
      <c r="H14" s="32">
        <f>IFERROR(HOUR(Table1[[#This Row],[Cancel Date/time]])+MINUTE(Table1[[#This Row],[Cancel Date/time]])/60,"not cancelled")</f>
        <v>21.683333333333334</v>
      </c>
      <c r="I14" s="47">
        <f>IFERROR(ROUND(Table1[[#This Row],[cancellation time decimal]],0),"not cancelled")</f>
        <v>22</v>
      </c>
      <c r="J14" s="10">
        <f>IFERROR(MOD(Table1[[#This Row],[cancellation hour rounded]],24),"not cancelled")</f>
        <v>22</v>
      </c>
      <c r="K14" s="32">
        <f>1/Table1[[#This Row],[Duration (Time between doses '[in hours'])]]</f>
        <v>8.3333333333333329E-2</v>
      </c>
      <c r="L14" s="33">
        <f>Table1[[#This Row],[number doses per hour]]*INDEX(Table2[price per dose],Table1[[#This Row],[Drug ID]])</f>
        <v>1.448055119047619</v>
      </c>
      <c r="M14" s="11" t="b">
        <f>AND(Table1[[#This Row],[hour of cancellation 0 to 23]]&gt;=0,Table1[[#This Row],[hour of cancellation 0 to 23]]&lt;=23)</f>
        <v>1</v>
      </c>
    </row>
    <row r="15" spans="1:13" x14ac:dyDescent="0.3">
      <c r="A15" s="1">
        <v>14</v>
      </c>
      <c r="B15" s="1">
        <v>5</v>
      </c>
      <c r="C15" s="2">
        <v>40909.410025274439</v>
      </c>
      <c r="D15" s="2">
        <v>40969.409722222219</v>
      </c>
      <c r="E15" s="1">
        <v>24</v>
      </c>
      <c r="F15" s="2">
        <v>40911.424091240202</v>
      </c>
      <c r="G15" s="1">
        <v>0</v>
      </c>
      <c r="H15" s="32">
        <f>IFERROR(HOUR(Table1[[#This Row],[Cancel Date/time]])+MINUTE(Table1[[#This Row],[Cancel Date/time]])/60,"not cancelled")</f>
        <v>10.166666666666666</v>
      </c>
      <c r="I15" s="47">
        <f>IFERROR(ROUND(Table1[[#This Row],[cancellation time decimal]],0),"not cancelled")</f>
        <v>10</v>
      </c>
      <c r="J15" s="10">
        <f>IFERROR(MOD(Table1[[#This Row],[cancellation hour rounded]],24),"not cancelled")</f>
        <v>10</v>
      </c>
      <c r="K15" s="32">
        <f>1/Table1[[#This Row],[Duration (Time between doses '[in hours'])]]</f>
        <v>4.1666666666666664E-2</v>
      </c>
      <c r="L15" s="33">
        <f>Table1[[#This Row],[number doses per hour]]*INDEX(Table2[price per dose],Table1[[#This Row],[Drug ID]])</f>
        <v>0.2815833333333333</v>
      </c>
      <c r="M15" s="11" t="b">
        <f>AND(Table1[[#This Row],[hour of cancellation 0 to 23]]&gt;=0,Table1[[#This Row],[hour of cancellation 0 to 23]]&lt;=23)</f>
        <v>1</v>
      </c>
    </row>
    <row r="16" spans="1:13" x14ac:dyDescent="0.3">
      <c r="A16" s="1">
        <v>15</v>
      </c>
      <c r="B16" s="1">
        <v>3</v>
      </c>
      <c r="C16" s="2">
        <v>40909.427674302337</v>
      </c>
      <c r="D16" s="2">
        <v>40969.427083333328</v>
      </c>
      <c r="E16" s="1">
        <v>24</v>
      </c>
      <c r="F16" s="2">
        <v>40911.536779792397</v>
      </c>
      <c r="G16" s="1">
        <v>0</v>
      </c>
      <c r="H16" s="32">
        <f>IFERROR(HOUR(Table1[[#This Row],[Cancel Date/time]])+MINUTE(Table1[[#This Row],[Cancel Date/time]])/60,"not cancelled")</f>
        <v>12.866666666666667</v>
      </c>
      <c r="I16" s="47">
        <f>IFERROR(ROUND(Table1[[#This Row],[cancellation time decimal]],0),"not cancelled")</f>
        <v>13</v>
      </c>
      <c r="J16" s="10">
        <f>IFERROR(MOD(Table1[[#This Row],[cancellation hour rounded]],24),"not cancelled")</f>
        <v>13</v>
      </c>
      <c r="K16" s="32">
        <f>1/Table1[[#This Row],[Duration (Time between doses '[in hours'])]]</f>
        <v>4.1666666666666664E-2</v>
      </c>
      <c r="L16" s="33">
        <f>Table1[[#This Row],[number doses per hour]]*INDEX(Table2[price per dose],Table1[[#This Row],[Drug ID]])</f>
        <v>0.18133000000000002</v>
      </c>
      <c r="M16" s="11" t="b">
        <f>AND(Table1[[#This Row],[hour of cancellation 0 to 23]]&gt;=0,Table1[[#This Row],[hour of cancellation 0 to 23]]&lt;=23)</f>
        <v>1</v>
      </c>
    </row>
    <row r="17" spans="1:13" x14ac:dyDescent="0.3">
      <c r="A17" s="1">
        <v>16</v>
      </c>
      <c r="B17" s="1">
        <v>2</v>
      </c>
      <c r="C17" s="2">
        <v>40909.417196262257</v>
      </c>
      <c r="D17" s="2">
        <v>40969.416666666664</v>
      </c>
      <c r="E17" s="1">
        <v>10</v>
      </c>
      <c r="F17" s="2">
        <v>40910.502208668935</v>
      </c>
      <c r="G17" s="1">
        <v>0</v>
      </c>
      <c r="H17" s="32">
        <f>IFERROR(HOUR(Table1[[#This Row],[Cancel Date/time]])+MINUTE(Table1[[#This Row],[Cancel Date/time]])/60,"not cancelled")</f>
        <v>12.05</v>
      </c>
      <c r="I17" s="47">
        <f>IFERROR(ROUND(Table1[[#This Row],[cancellation time decimal]],0),"not cancelled")</f>
        <v>12</v>
      </c>
      <c r="J17" s="10">
        <f>IFERROR(MOD(Table1[[#This Row],[cancellation hour rounded]],24),"not cancelled")</f>
        <v>12</v>
      </c>
      <c r="K17" s="32">
        <f>1/Table1[[#This Row],[Duration (Time between doses '[in hours'])]]</f>
        <v>0.1</v>
      </c>
      <c r="L17" s="33">
        <f>Table1[[#This Row],[number doses per hour]]*INDEX(Table2[price per dose],Table1[[#This Row],[Drug ID]])</f>
        <v>0.84959999999999969</v>
      </c>
      <c r="M17" s="11" t="b">
        <f>AND(Table1[[#This Row],[hour of cancellation 0 to 23]]&gt;=0,Table1[[#This Row],[hour of cancellation 0 to 23]]&lt;=23)</f>
        <v>1</v>
      </c>
    </row>
    <row r="18" spans="1:13" x14ac:dyDescent="0.3">
      <c r="A18" s="1">
        <v>17</v>
      </c>
      <c r="B18" s="1">
        <v>1</v>
      </c>
      <c r="C18" s="2">
        <v>40909.617439424095</v>
      </c>
      <c r="D18" s="2">
        <v>40969.617361111115</v>
      </c>
      <c r="E18" s="1">
        <v>8</v>
      </c>
      <c r="F18" s="2">
        <v>40910.401561022845</v>
      </c>
      <c r="G18" s="1">
        <v>0</v>
      </c>
      <c r="H18" s="32">
        <f>IFERROR(HOUR(Table1[[#This Row],[Cancel Date/time]])+MINUTE(Table1[[#This Row],[Cancel Date/time]])/60,"not cancelled")</f>
        <v>9.6333333333333329</v>
      </c>
      <c r="I18" s="47">
        <f>IFERROR(ROUND(Table1[[#This Row],[cancellation time decimal]],0),"not cancelled")</f>
        <v>10</v>
      </c>
      <c r="J18" s="10">
        <f>IFERROR(MOD(Table1[[#This Row],[cancellation hour rounded]],24),"not cancelled")</f>
        <v>10</v>
      </c>
      <c r="K18" s="32">
        <f>1/Table1[[#This Row],[Duration (Time between doses '[in hours'])]]</f>
        <v>0.125</v>
      </c>
      <c r="L18" s="33">
        <f>Table1[[#This Row],[number doses per hour]]*INDEX(Table2[price per dose],Table1[[#This Row],[Drug ID]])</f>
        <v>0.84929166666666667</v>
      </c>
      <c r="M18" s="11" t="b">
        <f>AND(Table1[[#This Row],[hour of cancellation 0 to 23]]&gt;=0,Table1[[#This Row],[hour of cancellation 0 to 23]]&lt;=23)</f>
        <v>1</v>
      </c>
    </row>
    <row r="19" spans="1:13" hidden="1" x14ac:dyDescent="0.3">
      <c r="A19" s="1">
        <v>18</v>
      </c>
      <c r="B19" s="1">
        <v>10</v>
      </c>
      <c r="C19" s="2">
        <v>40909.730757801422</v>
      </c>
      <c r="D19" s="2">
        <v>40913.730555555558</v>
      </c>
      <c r="E19" s="1">
        <v>1</v>
      </c>
      <c r="F19" s="2" t="s">
        <v>5</v>
      </c>
      <c r="G19" s="1">
        <v>0</v>
      </c>
      <c r="H19" s="32" t="str">
        <f>IFERROR(HOUR(Table1[[#This Row],[Cancel Date/time]])+MINUTE(Table1[[#This Row],[Cancel Date/time]])/60,"not cancelled")</f>
        <v>not cancelled</v>
      </c>
      <c r="I19" s="47" t="str">
        <f>IFERROR(ROUND(Table1[[#This Row],[cancellation time decimal]],0),"not cancelled")</f>
        <v>not cancelled</v>
      </c>
      <c r="J19" s="10" t="str">
        <f>IFERROR(MOD(Table1[[#This Row],[cancellation hour rounded]],24),"not cancelled")</f>
        <v>not cancelled</v>
      </c>
      <c r="K19" s="32">
        <f>1/Table1[[#This Row],[Duration (Time between doses '[in hours'])]]</f>
        <v>1</v>
      </c>
      <c r="L19" s="33">
        <f>Table1[[#This Row],[number doses per hour]]*INDEX(Table2[price per dose],Table1[[#This Row],[Drug ID]])</f>
        <v>2.5716000000000001</v>
      </c>
      <c r="M19" s="11" t="b">
        <f>AND(Table1[[#This Row],[hour of cancellation 0 to 23]]&gt;=0,Table1[[#This Row],[hour of cancellation 0 to 23]]&lt;=23)</f>
        <v>0</v>
      </c>
    </row>
    <row r="20" spans="1:13" x14ac:dyDescent="0.3">
      <c r="A20" s="1">
        <v>19</v>
      </c>
      <c r="B20" s="1">
        <v>7</v>
      </c>
      <c r="C20" s="2">
        <v>40909.746416413342</v>
      </c>
      <c r="D20" s="2">
        <v>40969.745833333334</v>
      </c>
      <c r="E20" s="1">
        <v>24</v>
      </c>
      <c r="F20" s="2">
        <v>40918.90783308808</v>
      </c>
      <c r="G20" s="1">
        <v>0</v>
      </c>
      <c r="H20" s="32">
        <f>IFERROR(HOUR(Table1[[#This Row],[Cancel Date/time]])+MINUTE(Table1[[#This Row],[Cancel Date/time]])/60,"not cancelled")</f>
        <v>21.783333333333335</v>
      </c>
      <c r="I20" s="47">
        <f>IFERROR(ROUND(Table1[[#This Row],[cancellation time decimal]],0),"not cancelled")</f>
        <v>22</v>
      </c>
      <c r="J20" s="10">
        <f>IFERROR(MOD(Table1[[#This Row],[cancellation hour rounded]],24),"not cancelled")</f>
        <v>22</v>
      </c>
      <c r="K20" s="32">
        <f>1/Table1[[#This Row],[Duration (Time between doses '[in hours'])]]</f>
        <v>4.1666666666666664E-2</v>
      </c>
      <c r="L20" s="33">
        <f>Table1[[#This Row],[number doses per hour]]*INDEX(Table2[price per dose],Table1[[#This Row],[Drug ID]])</f>
        <v>1.2958049999999997</v>
      </c>
      <c r="M20" s="11" t="b">
        <f>AND(Table1[[#This Row],[hour of cancellation 0 to 23]]&gt;=0,Table1[[#This Row],[hour of cancellation 0 to 23]]&lt;=23)</f>
        <v>1</v>
      </c>
    </row>
    <row r="21" spans="1:13" x14ac:dyDescent="0.3">
      <c r="A21" s="1">
        <v>20</v>
      </c>
      <c r="B21" s="1">
        <v>1</v>
      </c>
      <c r="C21" s="2">
        <v>40909.720681181738</v>
      </c>
      <c r="D21" s="2">
        <v>40969.720138888893</v>
      </c>
      <c r="E21" s="1">
        <v>8</v>
      </c>
      <c r="F21" s="2">
        <v>40909.875987090723</v>
      </c>
      <c r="G21" s="1">
        <v>0</v>
      </c>
      <c r="H21" s="32">
        <f>IFERROR(HOUR(Table1[[#This Row],[Cancel Date/time]])+MINUTE(Table1[[#This Row],[Cancel Date/time]])/60,"not cancelled")</f>
        <v>21.016666666666666</v>
      </c>
      <c r="I21" s="47">
        <f>IFERROR(ROUND(Table1[[#This Row],[cancellation time decimal]],0),"not cancelled")</f>
        <v>21</v>
      </c>
      <c r="J21" s="10">
        <f>IFERROR(MOD(Table1[[#This Row],[cancellation hour rounded]],24),"not cancelled")</f>
        <v>21</v>
      </c>
      <c r="K21" s="32">
        <f>1/Table1[[#This Row],[Duration (Time between doses '[in hours'])]]</f>
        <v>0.125</v>
      </c>
      <c r="L21" s="33">
        <f>Table1[[#This Row],[number doses per hour]]*INDEX(Table2[price per dose],Table1[[#This Row],[Drug ID]])</f>
        <v>0.84929166666666667</v>
      </c>
      <c r="M21" s="11" t="b">
        <f>AND(Table1[[#This Row],[hour of cancellation 0 to 23]]&gt;=0,Table1[[#This Row],[hour of cancellation 0 to 23]]&lt;=23)</f>
        <v>1</v>
      </c>
    </row>
    <row r="22" spans="1:13" x14ac:dyDescent="0.3">
      <c r="A22" s="1">
        <v>21</v>
      </c>
      <c r="B22" s="1">
        <v>3</v>
      </c>
      <c r="C22" s="2">
        <v>40909.726407412541</v>
      </c>
      <c r="D22" s="2">
        <v>40969.726388888892</v>
      </c>
      <c r="E22" s="1">
        <v>24</v>
      </c>
      <c r="F22" s="2">
        <v>40912.748663596787</v>
      </c>
      <c r="G22" s="1">
        <v>0</v>
      </c>
      <c r="H22" s="32">
        <f>IFERROR(HOUR(Table1[[#This Row],[Cancel Date/time]])+MINUTE(Table1[[#This Row],[Cancel Date/time]])/60,"not cancelled")</f>
        <v>17.966666666666665</v>
      </c>
      <c r="I22" s="47">
        <f>IFERROR(ROUND(Table1[[#This Row],[cancellation time decimal]],0),"not cancelled")</f>
        <v>18</v>
      </c>
      <c r="J22" s="10">
        <f>IFERROR(MOD(Table1[[#This Row],[cancellation hour rounded]],24),"not cancelled")</f>
        <v>18</v>
      </c>
      <c r="K22" s="32">
        <f>1/Table1[[#This Row],[Duration (Time between doses '[in hours'])]]</f>
        <v>4.1666666666666664E-2</v>
      </c>
      <c r="L22" s="33">
        <f>Table1[[#This Row],[number doses per hour]]*INDEX(Table2[price per dose],Table1[[#This Row],[Drug ID]])</f>
        <v>0.18133000000000002</v>
      </c>
      <c r="M22" s="11" t="b">
        <f>AND(Table1[[#This Row],[hour of cancellation 0 to 23]]&gt;=0,Table1[[#This Row],[hour of cancellation 0 to 23]]&lt;=23)</f>
        <v>1</v>
      </c>
    </row>
    <row r="23" spans="1:13" x14ac:dyDescent="0.3">
      <c r="A23" s="1">
        <v>22</v>
      </c>
      <c r="B23" s="1">
        <v>2</v>
      </c>
      <c r="C23" s="2">
        <v>40909.725138196482</v>
      </c>
      <c r="D23" s="2">
        <v>40969.725000000006</v>
      </c>
      <c r="E23" s="1">
        <v>10</v>
      </c>
      <c r="F23" s="2">
        <v>40911.322022314031</v>
      </c>
      <c r="G23" s="1">
        <v>0</v>
      </c>
      <c r="H23" s="32">
        <f>IFERROR(HOUR(Table1[[#This Row],[Cancel Date/time]])+MINUTE(Table1[[#This Row],[Cancel Date/time]])/60,"not cancelled")</f>
        <v>7.7166666666666668</v>
      </c>
      <c r="I23" s="47">
        <f>IFERROR(ROUND(Table1[[#This Row],[cancellation time decimal]],0),"not cancelled")</f>
        <v>8</v>
      </c>
      <c r="J23" s="10">
        <f>IFERROR(MOD(Table1[[#This Row],[cancellation hour rounded]],24),"not cancelled")</f>
        <v>8</v>
      </c>
      <c r="K23" s="32">
        <f>1/Table1[[#This Row],[Duration (Time between doses '[in hours'])]]</f>
        <v>0.1</v>
      </c>
      <c r="L23" s="33">
        <f>Table1[[#This Row],[number doses per hour]]*INDEX(Table2[price per dose],Table1[[#This Row],[Drug ID]])</f>
        <v>0.84959999999999969</v>
      </c>
      <c r="M23" s="11" t="b">
        <f>AND(Table1[[#This Row],[hour of cancellation 0 to 23]]&gt;=0,Table1[[#This Row],[hour of cancellation 0 to 23]]&lt;=23)</f>
        <v>1</v>
      </c>
    </row>
    <row r="24" spans="1:13" hidden="1" x14ac:dyDescent="0.3">
      <c r="A24" s="1">
        <v>23</v>
      </c>
      <c r="B24" s="1">
        <v>1</v>
      </c>
      <c r="C24" s="2">
        <v>40909.770501468331</v>
      </c>
      <c r="D24" s="2">
        <v>40912.270074128064</v>
      </c>
      <c r="E24" s="1">
        <v>12</v>
      </c>
      <c r="F24" s="2" t="s">
        <v>5</v>
      </c>
      <c r="G24" s="1">
        <v>0</v>
      </c>
      <c r="H24" s="32" t="str">
        <f>IFERROR(HOUR(Table1[[#This Row],[Cancel Date/time]])+MINUTE(Table1[[#This Row],[Cancel Date/time]])/60,"not cancelled")</f>
        <v>not cancelled</v>
      </c>
      <c r="I24" s="47" t="str">
        <f>IFERROR(ROUND(Table1[[#This Row],[cancellation time decimal]],0),"not cancelled")</f>
        <v>not cancelled</v>
      </c>
      <c r="J24" s="10" t="str">
        <f>IFERROR(MOD(Table1[[#This Row],[cancellation hour rounded]],24),"not cancelled")</f>
        <v>not cancelled</v>
      </c>
      <c r="K24" s="32">
        <f>1/Table1[[#This Row],[Duration (Time between doses '[in hours'])]]</f>
        <v>8.3333333333333329E-2</v>
      </c>
      <c r="L24" s="33">
        <f>Table1[[#This Row],[number doses per hour]]*INDEX(Table2[price per dose],Table1[[#This Row],[Drug ID]])</f>
        <v>0.56619444444444444</v>
      </c>
      <c r="M24" s="11" t="b">
        <f>AND(Table1[[#This Row],[hour of cancellation 0 to 23]]&gt;=0,Table1[[#This Row],[hour of cancellation 0 to 23]]&lt;=23)</f>
        <v>0</v>
      </c>
    </row>
    <row r="25" spans="1:13" x14ac:dyDescent="0.3">
      <c r="A25" s="1">
        <v>24</v>
      </c>
      <c r="B25" s="1">
        <v>6</v>
      </c>
      <c r="C25" s="2">
        <v>40909.777898665052</v>
      </c>
      <c r="D25" s="2">
        <v>40969.777777777781</v>
      </c>
      <c r="E25" s="1">
        <v>24</v>
      </c>
      <c r="F25" s="2">
        <v>40913.556265264975</v>
      </c>
      <c r="G25" s="1">
        <v>0</v>
      </c>
      <c r="H25" s="32">
        <f>IFERROR(HOUR(Table1[[#This Row],[Cancel Date/time]])+MINUTE(Table1[[#This Row],[Cancel Date/time]])/60,"not cancelled")</f>
        <v>13.35</v>
      </c>
      <c r="I25" s="47">
        <f>IFERROR(ROUND(Table1[[#This Row],[cancellation time decimal]],0),"not cancelled")</f>
        <v>13</v>
      </c>
      <c r="J25" s="10">
        <f>IFERROR(MOD(Table1[[#This Row],[cancellation hour rounded]],24),"not cancelled")</f>
        <v>13</v>
      </c>
      <c r="K25" s="32">
        <f>1/Table1[[#This Row],[Duration (Time between doses '[in hours'])]]</f>
        <v>4.1666666666666664E-2</v>
      </c>
      <c r="L25" s="33">
        <f>Table1[[#This Row],[number doses per hour]]*INDEX(Table2[price per dose],Table1[[#This Row],[Drug ID]])</f>
        <v>0.35218749999999999</v>
      </c>
      <c r="M25" s="11" t="b">
        <f>AND(Table1[[#This Row],[hour of cancellation 0 to 23]]&gt;=0,Table1[[#This Row],[hour of cancellation 0 to 23]]&lt;=23)</f>
        <v>1</v>
      </c>
    </row>
    <row r="26" spans="1:13" x14ac:dyDescent="0.3">
      <c r="A26" s="1">
        <v>25</v>
      </c>
      <c r="B26" s="1">
        <v>1</v>
      </c>
      <c r="C26" s="2">
        <v>40909.77203250453</v>
      </c>
      <c r="D26" s="2">
        <v>40969.771527777775</v>
      </c>
      <c r="E26" s="1">
        <v>8</v>
      </c>
      <c r="F26" s="2">
        <v>40910.470525998542</v>
      </c>
      <c r="G26" s="1">
        <v>0</v>
      </c>
      <c r="H26" s="32">
        <f>IFERROR(HOUR(Table1[[#This Row],[Cancel Date/time]])+MINUTE(Table1[[#This Row],[Cancel Date/time]])/60,"not cancelled")</f>
        <v>11.283333333333333</v>
      </c>
      <c r="I26" s="47">
        <f>IFERROR(ROUND(Table1[[#This Row],[cancellation time decimal]],0),"not cancelled")</f>
        <v>11</v>
      </c>
      <c r="J26" s="10">
        <f>IFERROR(MOD(Table1[[#This Row],[cancellation hour rounded]],24),"not cancelled")</f>
        <v>11</v>
      </c>
      <c r="K26" s="32">
        <f>1/Table1[[#This Row],[Duration (Time between doses '[in hours'])]]</f>
        <v>0.125</v>
      </c>
      <c r="L26" s="33">
        <f>Table1[[#This Row],[number doses per hour]]*INDEX(Table2[price per dose],Table1[[#This Row],[Drug ID]])</f>
        <v>0.84929166666666667</v>
      </c>
      <c r="M26" s="11" t="b">
        <f>AND(Table1[[#This Row],[hour of cancellation 0 to 23]]&gt;=0,Table1[[#This Row],[hour of cancellation 0 to 23]]&lt;=23)</f>
        <v>1</v>
      </c>
    </row>
    <row r="27" spans="1:13" x14ac:dyDescent="0.3">
      <c r="A27" s="1">
        <v>26</v>
      </c>
      <c r="B27" s="1">
        <v>1</v>
      </c>
      <c r="C27" s="2">
        <v>40909.847972330783</v>
      </c>
      <c r="D27" s="2">
        <v>40969.847916666666</v>
      </c>
      <c r="E27" s="1">
        <v>8</v>
      </c>
      <c r="F27" s="2">
        <v>40910.84140877553</v>
      </c>
      <c r="G27" s="1">
        <v>0</v>
      </c>
      <c r="H27" s="32">
        <f>IFERROR(HOUR(Table1[[#This Row],[Cancel Date/time]])+MINUTE(Table1[[#This Row],[Cancel Date/time]])/60,"not cancelled")</f>
        <v>20.183333333333334</v>
      </c>
      <c r="I27" s="47">
        <f>IFERROR(ROUND(Table1[[#This Row],[cancellation time decimal]],0),"not cancelled")</f>
        <v>20</v>
      </c>
      <c r="J27" s="10">
        <f>IFERROR(MOD(Table1[[#This Row],[cancellation hour rounded]],24),"not cancelled")</f>
        <v>20</v>
      </c>
      <c r="K27" s="32">
        <f>1/Table1[[#This Row],[Duration (Time between doses '[in hours'])]]</f>
        <v>0.125</v>
      </c>
      <c r="L27" s="33">
        <f>Table1[[#This Row],[number doses per hour]]*INDEX(Table2[price per dose],Table1[[#This Row],[Drug ID]])</f>
        <v>0.84929166666666667</v>
      </c>
      <c r="M27" s="11" t="b">
        <f>AND(Table1[[#This Row],[hour of cancellation 0 to 23]]&gt;=0,Table1[[#This Row],[hour of cancellation 0 to 23]]&lt;=23)</f>
        <v>1</v>
      </c>
    </row>
    <row r="28" spans="1:13" x14ac:dyDescent="0.3">
      <c r="A28" s="1">
        <v>27</v>
      </c>
      <c r="B28" s="1">
        <v>2</v>
      </c>
      <c r="C28" s="2">
        <v>40909.914760980544</v>
      </c>
      <c r="D28" s="2">
        <v>40969.914583333331</v>
      </c>
      <c r="E28" s="1">
        <v>10</v>
      </c>
      <c r="F28" s="2">
        <v>40910.081372325381</v>
      </c>
      <c r="G28" s="1">
        <v>0</v>
      </c>
      <c r="H28" s="32">
        <f>IFERROR(HOUR(Table1[[#This Row],[Cancel Date/time]])+MINUTE(Table1[[#This Row],[Cancel Date/time]])/60,"not cancelled")</f>
        <v>1.95</v>
      </c>
      <c r="I28" s="47">
        <f>IFERROR(ROUND(Table1[[#This Row],[cancellation time decimal]],0),"not cancelled")</f>
        <v>2</v>
      </c>
      <c r="J28" s="10">
        <f>IFERROR(MOD(Table1[[#This Row],[cancellation hour rounded]],24),"not cancelled")</f>
        <v>2</v>
      </c>
      <c r="K28" s="32">
        <f>1/Table1[[#This Row],[Duration (Time between doses '[in hours'])]]</f>
        <v>0.1</v>
      </c>
      <c r="L28" s="33">
        <f>Table1[[#This Row],[number doses per hour]]*INDEX(Table2[price per dose],Table1[[#This Row],[Drug ID]])</f>
        <v>0.84959999999999969</v>
      </c>
      <c r="M28" s="11" t="b">
        <f>AND(Table1[[#This Row],[hour of cancellation 0 to 23]]&gt;=0,Table1[[#This Row],[hour of cancellation 0 to 23]]&lt;=23)</f>
        <v>1</v>
      </c>
    </row>
    <row r="29" spans="1:13" hidden="1" x14ac:dyDescent="0.3">
      <c r="A29" s="1">
        <v>28</v>
      </c>
      <c r="B29" s="1">
        <v>2</v>
      </c>
      <c r="C29" s="2">
        <v>40909.969370589388</v>
      </c>
      <c r="D29" s="2">
        <v>40912.385452276816</v>
      </c>
      <c r="E29" s="1">
        <v>10</v>
      </c>
      <c r="F29" s="2" t="s">
        <v>5</v>
      </c>
      <c r="G29" s="1">
        <v>0</v>
      </c>
      <c r="H29" s="32" t="str">
        <f>IFERROR(HOUR(Table1[[#This Row],[Cancel Date/time]])+MINUTE(Table1[[#This Row],[Cancel Date/time]])/60,"not cancelled")</f>
        <v>not cancelled</v>
      </c>
      <c r="I29" s="47" t="str">
        <f>IFERROR(ROUND(Table1[[#This Row],[cancellation time decimal]],0),"not cancelled")</f>
        <v>not cancelled</v>
      </c>
      <c r="J29" s="10" t="str">
        <f>IFERROR(MOD(Table1[[#This Row],[cancellation hour rounded]],24),"not cancelled")</f>
        <v>not cancelled</v>
      </c>
      <c r="K29" s="32">
        <f>1/Table1[[#This Row],[Duration (Time between doses '[in hours'])]]</f>
        <v>0.1</v>
      </c>
      <c r="L29" s="33">
        <f>Table1[[#This Row],[number doses per hour]]*INDEX(Table2[price per dose],Table1[[#This Row],[Drug ID]])</f>
        <v>0.84959999999999969</v>
      </c>
      <c r="M29" s="11" t="b">
        <f>AND(Table1[[#This Row],[hour of cancellation 0 to 23]]&gt;=0,Table1[[#This Row],[hour of cancellation 0 to 23]]&lt;=23)</f>
        <v>0</v>
      </c>
    </row>
    <row r="30" spans="1:13" x14ac:dyDescent="0.3">
      <c r="A30" s="1">
        <v>29</v>
      </c>
      <c r="B30" s="1">
        <v>11</v>
      </c>
      <c r="C30" s="2">
        <v>40910.197452875233</v>
      </c>
      <c r="D30" s="2">
        <v>40970.197222222218</v>
      </c>
      <c r="E30" s="1">
        <v>1</v>
      </c>
      <c r="F30" s="2">
        <v>40916.876862351986</v>
      </c>
      <c r="G30" s="1">
        <v>4</v>
      </c>
      <c r="H30" s="32">
        <f>IFERROR(HOUR(Table1[[#This Row],[Cancel Date/time]])+MINUTE(Table1[[#This Row],[Cancel Date/time]])/60,"not cancelled")</f>
        <v>21.033333333333335</v>
      </c>
      <c r="I30" s="47">
        <f>IFERROR(ROUND(Table1[[#This Row],[cancellation time decimal]],0),"not cancelled")</f>
        <v>21</v>
      </c>
      <c r="J30" s="10">
        <f>IFERROR(MOD(Table1[[#This Row],[cancellation hour rounded]],24),"not cancelled")</f>
        <v>21</v>
      </c>
      <c r="K30" s="32">
        <f>1/Table1[[#This Row],[Duration (Time between doses '[in hours'])]]</f>
        <v>1</v>
      </c>
      <c r="L30" s="33">
        <f>Table1[[#This Row],[number doses per hour]]*INDEX(Table2[price per dose],Table1[[#This Row],[Drug ID]])</f>
        <v>1</v>
      </c>
      <c r="M30" s="11" t="b">
        <f>AND(Table1[[#This Row],[hour of cancellation 0 to 23]]&gt;=0,Table1[[#This Row],[hour of cancellation 0 to 23]]&lt;=23)</f>
        <v>1</v>
      </c>
    </row>
    <row r="31" spans="1:13" x14ac:dyDescent="0.3">
      <c r="A31" s="1">
        <v>30</v>
      </c>
      <c r="B31" s="1">
        <v>5</v>
      </c>
      <c r="C31" s="2">
        <v>40910.224398390827</v>
      </c>
      <c r="D31" s="2">
        <v>40970.224305555559</v>
      </c>
      <c r="E31" s="1">
        <v>24</v>
      </c>
      <c r="F31" s="2">
        <v>40915.39763098734</v>
      </c>
      <c r="G31" s="1">
        <v>0</v>
      </c>
      <c r="H31" s="32">
        <f>IFERROR(HOUR(Table1[[#This Row],[Cancel Date/time]])+MINUTE(Table1[[#This Row],[Cancel Date/time]])/60,"not cancelled")</f>
        <v>9.5333333333333332</v>
      </c>
      <c r="I31" s="47">
        <f>IFERROR(ROUND(Table1[[#This Row],[cancellation time decimal]],0),"not cancelled")</f>
        <v>10</v>
      </c>
      <c r="J31" s="10">
        <f>IFERROR(MOD(Table1[[#This Row],[cancellation hour rounded]],24),"not cancelled")</f>
        <v>10</v>
      </c>
      <c r="K31" s="32">
        <f>1/Table1[[#This Row],[Duration (Time between doses '[in hours'])]]</f>
        <v>4.1666666666666664E-2</v>
      </c>
      <c r="L31" s="33">
        <f>Table1[[#This Row],[number doses per hour]]*INDEX(Table2[price per dose],Table1[[#This Row],[Drug ID]])</f>
        <v>0.2815833333333333</v>
      </c>
      <c r="M31" s="11" t="b">
        <f>AND(Table1[[#This Row],[hour of cancellation 0 to 23]]&gt;=0,Table1[[#This Row],[hour of cancellation 0 to 23]]&lt;=23)</f>
        <v>1</v>
      </c>
    </row>
    <row r="32" spans="1:13" hidden="1" x14ac:dyDescent="0.3">
      <c r="A32" s="1">
        <v>31</v>
      </c>
      <c r="B32" s="1">
        <v>7</v>
      </c>
      <c r="C32" s="2">
        <v>40910.263652399706</v>
      </c>
      <c r="D32" s="2">
        <v>40913.179692683705</v>
      </c>
      <c r="E32" s="1">
        <v>24</v>
      </c>
      <c r="F32" s="2" t="s">
        <v>5</v>
      </c>
      <c r="G32" s="1">
        <v>0</v>
      </c>
      <c r="H32" s="32" t="str">
        <f>IFERROR(HOUR(Table1[[#This Row],[Cancel Date/time]])+MINUTE(Table1[[#This Row],[Cancel Date/time]])/60,"not cancelled")</f>
        <v>not cancelled</v>
      </c>
      <c r="I32" s="47" t="str">
        <f>IFERROR(ROUND(Table1[[#This Row],[cancellation time decimal]],0),"not cancelled")</f>
        <v>not cancelled</v>
      </c>
      <c r="J32" s="10" t="str">
        <f>IFERROR(MOD(Table1[[#This Row],[cancellation hour rounded]],24),"not cancelled")</f>
        <v>not cancelled</v>
      </c>
      <c r="K32" s="32">
        <f>1/Table1[[#This Row],[Duration (Time between doses '[in hours'])]]</f>
        <v>4.1666666666666664E-2</v>
      </c>
      <c r="L32" s="33">
        <f>Table1[[#This Row],[number doses per hour]]*INDEX(Table2[price per dose],Table1[[#This Row],[Drug ID]])</f>
        <v>1.2958049999999997</v>
      </c>
      <c r="M32" s="11" t="b">
        <f>AND(Table1[[#This Row],[hour of cancellation 0 to 23]]&gt;=0,Table1[[#This Row],[hour of cancellation 0 to 23]]&lt;=23)</f>
        <v>0</v>
      </c>
    </row>
    <row r="33" spans="1:13" x14ac:dyDescent="0.3">
      <c r="A33" s="1">
        <v>32</v>
      </c>
      <c r="B33" s="1">
        <v>5</v>
      </c>
      <c r="C33" s="2">
        <v>40910.365847771376</v>
      </c>
      <c r="D33" s="2">
        <v>40970.365277777782</v>
      </c>
      <c r="E33" s="1">
        <v>24</v>
      </c>
      <c r="F33" s="2">
        <v>40913.772622805016</v>
      </c>
      <c r="G33" s="1">
        <v>0</v>
      </c>
      <c r="H33" s="32">
        <f>IFERROR(HOUR(Table1[[#This Row],[Cancel Date/time]])+MINUTE(Table1[[#This Row],[Cancel Date/time]])/60,"not cancelled")</f>
        <v>18.533333333333335</v>
      </c>
      <c r="I33" s="47">
        <f>IFERROR(ROUND(Table1[[#This Row],[cancellation time decimal]],0),"not cancelled")</f>
        <v>19</v>
      </c>
      <c r="J33" s="10">
        <f>IFERROR(MOD(Table1[[#This Row],[cancellation hour rounded]],24),"not cancelled")</f>
        <v>19</v>
      </c>
      <c r="K33" s="32">
        <f>1/Table1[[#This Row],[Duration (Time between doses '[in hours'])]]</f>
        <v>4.1666666666666664E-2</v>
      </c>
      <c r="L33" s="33">
        <f>Table1[[#This Row],[number doses per hour]]*INDEX(Table2[price per dose],Table1[[#This Row],[Drug ID]])</f>
        <v>0.2815833333333333</v>
      </c>
      <c r="M33" s="11" t="b">
        <f>AND(Table1[[#This Row],[hour of cancellation 0 to 23]]&gt;=0,Table1[[#This Row],[hour of cancellation 0 to 23]]&lt;=23)</f>
        <v>1</v>
      </c>
    </row>
    <row r="34" spans="1:13" x14ac:dyDescent="0.3">
      <c r="A34" s="1">
        <v>33</v>
      </c>
      <c r="B34" s="1">
        <v>5</v>
      </c>
      <c r="C34" s="2">
        <v>40910.401620551842</v>
      </c>
      <c r="D34" s="2">
        <v>40914.693055555552</v>
      </c>
      <c r="E34" s="1">
        <v>24</v>
      </c>
      <c r="F34" s="2">
        <v>40912.656462381194</v>
      </c>
      <c r="G34" s="1">
        <v>0</v>
      </c>
      <c r="H34" s="32">
        <f>IFERROR(HOUR(Table1[[#This Row],[Cancel Date/time]])+MINUTE(Table1[[#This Row],[Cancel Date/time]])/60,"not cancelled")</f>
        <v>15.75</v>
      </c>
      <c r="I34" s="47">
        <f>IFERROR(ROUND(Table1[[#This Row],[cancellation time decimal]],0),"not cancelled")</f>
        <v>16</v>
      </c>
      <c r="J34" s="10">
        <f>IFERROR(MOD(Table1[[#This Row],[cancellation hour rounded]],24),"not cancelled")</f>
        <v>16</v>
      </c>
      <c r="K34" s="32">
        <f>1/Table1[[#This Row],[Duration (Time between doses '[in hours'])]]</f>
        <v>4.1666666666666664E-2</v>
      </c>
      <c r="L34" s="33">
        <f>Table1[[#This Row],[number doses per hour]]*INDEX(Table2[price per dose],Table1[[#This Row],[Drug ID]])</f>
        <v>0.2815833333333333</v>
      </c>
      <c r="M34" s="11" t="b">
        <f>AND(Table1[[#This Row],[hour of cancellation 0 to 23]]&gt;=0,Table1[[#This Row],[hour of cancellation 0 to 23]]&lt;=23)</f>
        <v>1</v>
      </c>
    </row>
    <row r="35" spans="1:13" x14ac:dyDescent="0.3">
      <c r="A35" s="1">
        <v>34</v>
      </c>
      <c r="B35" s="1">
        <v>2</v>
      </c>
      <c r="C35" s="2">
        <v>40910.538605575515</v>
      </c>
      <c r="D35" s="2">
        <v>40970.538194444445</v>
      </c>
      <c r="E35" s="1">
        <v>10</v>
      </c>
      <c r="F35" s="2">
        <v>40911.587259598251</v>
      </c>
      <c r="G35" s="1">
        <v>0</v>
      </c>
      <c r="H35" s="32">
        <f>IFERROR(HOUR(Table1[[#This Row],[Cancel Date/time]])+MINUTE(Table1[[#This Row],[Cancel Date/time]])/60,"not cancelled")</f>
        <v>14.083333333333334</v>
      </c>
      <c r="I35" s="47">
        <f>IFERROR(ROUND(Table1[[#This Row],[cancellation time decimal]],0),"not cancelled")</f>
        <v>14</v>
      </c>
      <c r="J35" s="10">
        <f>IFERROR(MOD(Table1[[#This Row],[cancellation hour rounded]],24),"not cancelled")</f>
        <v>14</v>
      </c>
      <c r="K35" s="32">
        <f>1/Table1[[#This Row],[Duration (Time between doses '[in hours'])]]</f>
        <v>0.1</v>
      </c>
      <c r="L35" s="33">
        <f>Table1[[#This Row],[number doses per hour]]*INDEX(Table2[price per dose],Table1[[#This Row],[Drug ID]])</f>
        <v>0.84959999999999969</v>
      </c>
      <c r="M35" s="11" t="b">
        <f>AND(Table1[[#This Row],[hour of cancellation 0 to 23]]&gt;=0,Table1[[#This Row],[hour of cancellation 0 to 23]]&lt;=23)</f>
        <v>1</v>
      </c>
    </row>
    <row r="36" spans="1:13" x14ac:dyDescent="0.3">
      <c r="A36" s="1">
        <v>35</v>
      </c>
      <c r="B36" s="1">
        <v>1</v>
      </c>
      <c r="C36" s="2">
        <v>40910.697895429948</v>
      </c>
      <c r="D36" s="2">
        <v>40970.697222222218</v>
      </c>
      <c r="E36" s="1">
        <v>8</v>
      </c>
      <c r="F36" s="2">
        <v>40911.622324599324</v>
      </c>
      <c r="G36" s="1">
        <v>0</v>
      </c>
      <c r="H36" s="32">
        <f>IFERROR(HOUR(Table1[[#This Row],[Cancel Date/time]])+MINUTE(Table1[[#This Row],[Cancel Date/time]])/60,"not cancelled")</f>
        <v>14.933333333333334</v>
      </c>
      <c r="I36" s="47">
        <f>IFERROR(ROUND(Table1[[#This Row],[cancellation time decimal]],0),"not cancelled")</f>
        <v>15</v>
      </c>
      <c r="J36" s="10">
        <f>IFERROR(MOD(Table1[[#This Row],[cancellation hour rounded]],24),"not cancelled")</f>
        <v>15</v>
      </c>
      <c r="K36" s="32">
        <f>1/Table1[[#This Row],[Duration (Time between doses '[in hours'])]]</f>
        <v>0.125</v>
      </c>
      <c r="L36" s="33">
        <f>Table1[[#This Row],[number doses per hour]]*INDEX(Table2[price per dose],Table1[[#This Row],[Drug ID]])</f>
        <v>0.84929166666666667</v>
      </c>
      <c r="M36" s="11" t="b">
        <f>AND(Table1[[#This Row],[hour of cancellation 0 to 23]]&gt;=0,Table1[[#This Row],[hour of cancellation 0 to 23]]&lt;=23)</f>
        <v>1</v>
      </c>
    </row>
    <row r="37" spans="1:13" x14ac:dyDescent="0.3">
      <c r="A37" s="1">
        <v>36</v>
      </c>
      <c r="B37" s="1">
        <v>1</v>
      </c>
      <c r="C37" s="2">
        <v>40910.694790821552</v>
      </c>
      <c r="D37" s="2">
        <v>40970.694444444445</v>
      </c>
      <c r="E37" s="1">
        <v>8</v>
      </c>
      <c r="F37" s="2">
        <v>40911.523906546405</v>
      </c>
      <c r="G37" s="1">
        <v>0</v>
      </c>
      <c r="H37" s="32">
        <f>IFERROR(HOUR(Table1[[#This Row],[Cancel Date/time]])+MINUTE(Table1[[#This Row],[Cancel Date/time]])/60,"not cancelled")</f>
        <v>12.566666666666666</v>
      </c>
      <c r="I37" s="47">
        <f>IFERROR(ROUND(Table1[[#This Row],[cancellation time decimal]],0),"not cancelled")</f>
        <v>13</v>
      </c>
      <c r="J37" s="10">
        <f>IFERROR(MOD(Table1[[#This Row],[cancellation hour rounded]],24),"not cancelled")</f>
        <v>13</v>
      </c>
      <c r="K37" s="32">
        <f>1/Table1[[#This Row],[Duration (Time between doses '[in hours'])]]</f>
        <v>0.125</v>
      </c>
      <c r="L37" s="33">
        <f>Table1[[#This Row],[number doses per hour]]*INDEX(Table2[price per dose],Table1[[#This Row],[Drug ID]])</f>
        <v>0.84929166666666667</v>
      </c>
      <c r="M37" s="11" t="b">
        <f>AND(Table1[[#This Row],[hour of cancellation 0 to 23]]&gt;=0,Table1[[#This Row],[hour of cancellation 0 to 23]]&lt;=23)</f>
        <v>1</v>
      </c>
    </row>
    <row r="38" spans="1:13" hidden="1" x14ac:dyDescent="0.3">
      <c r="A38" s="1">
        <v>37</v>
      </c>
      <c r="B38" s="1">
        <v>1</v>
      </c>
      <c r="C38" s="2">
        <v>40910.702525040135</v>
      </c>
      <c r="D38" s="2">
        <v>40913.368872392348</v>
      </c>
      <c r="E38" s="1">
        <v>12</v>
      </c>
      <c r="F38" s="2" t="s">
        <v>5</v>
      </c>
      <c r="G38" s="1">
        <v>0</v>
      </c>
      <c r="H38" s="32" t="str">
        <f>IFERROR(HOUR(Table1[[#This Row],[Cancel Date/time]])+MINUTE(Table1[[#This Row],[Cancel Date/time]])/60,"not cancelled")</f>
        <v>not cancelled</v>
      </c>
      <c r="I38" s="47" t="str">
        <f>IFERROR(ROUND(Table1[[#This Row],[cancellation time decimal]],0),"not cancelled")</f>
        <v>not cancelled</v>
      </c>
      <c r="J38" s="10" t="str">
        <f>IFERROR(MOD(Table1[[#This Row],[cancellation hour rounded]],24),"not cancelled")</f>
        <v>not cancelled</v>
      </c>
      <c r="K38" s="32">
        <f>1/Table1[[#This Row],[Duration (Time between doses '[in hours'])]]</f>
        <v>8.3333333333333329E-2</v>
      </c>
      <c r="L38" s="33">
        <f>Table1[[#This Row],[number doses per hour]]*INDEX(Table2[price per dose],Table1[[#This Row],[Drug ID]])</f>
        <v>0.56619444444444444</v>
      </c>
      <c r="M38" s="11" t="b">
        <f>AND(Table1[[#This Row],[hour of cancellation 0 to 23]]&gt;=0,Table1[[#This Row],[hour of cancellation 0 to 23]]&lt;=23)</f>
        <v>0</v>
      </c>
    </row>
    <row r="39" spans="1:13" x14ac:dyDescent="0.3">
      <c r="A39" s="1">
        <v>38</v>
      </c>
      <c r="B39" s="1">
        <v>1</v>
      </c>
      <c r="C39" s="2">
        <v>40910.698334274741</v>
      </c>
      <c r="D39" s="2">
        <v>40970.697916666664</v>
      </c>
      <c r="E39" s="1">
        <v>8</v>
      </c>
      <c r="F39" s="2">
        <v>40911.349176162628</v>
      </c>
      <c r="G39" s="1">
        <v>0</v>
      </c>
      <c r="H39" s="32">
        <f>IFERROR(HOUR(Table1[[#This Row],[Cancel Date/time]])+MINUTE(Table1[[#This Row],[Cancel Date/time]])/60,"not cancelled")</f>
        <v>8.3666666666666671</v>
      </c>
      <c r="I39" s="47">
        <f>IFERROR(ROUND(Table1[[#This Row],[cancellation time decimal]],0),"not cancelled")</f>
        <v>8</v>
      </c>
      <c r="J39" s="10">
        <f>IFERROR(MOD(Table1[[#This Row],[cancellation hour rounded]],24),"not cancelled")</f>
        <v>8</v>
      </c>
      <c r="K39" s="32">
        <f>1/Table1[[#This Row],[Duration (Time between doses '[in hours'])]]</f>
        <v>0.125</v>
      </c>
      <c r="L39" s="33">
        <f>Table1[[#This Row],[number doses per hour]]*INDEX(Table2[price per dose],Table1[[#This Row],[Drug ID]])</f>
        <v>0.84929166666666667</v>
      </c>
      <c r="M39" s="11" t="b">
        <f>AND(Table1[[#This Row],[hour of cancellation 0 to 23]]&gt;=0,Table1[[#This Row],[hour of cancellation 0 to 23]]&lt;=23)</f>
        <v>1</v>
      </c>
    </row>
    <row r="40" spans="1:13" x14ac:dyDescent="0.3">
      <c r="A40" s="1">
        <v>39</v>
      </c>
      <c r="B40" s="1">
        <v>1</v>
      </c>
      <c r="C40" s="2">
        <v>40910.679665691438</v>
      </c>
      <c r="D40" s="2">
        <v>40970.679166666661</v>
      </c>
      <c r="E40" s="1">
        <v>8</v>
      </c>
      <c r="F40" s="2">
        <v>40911.362203080469</v>
      </c>
      <c r="G40" s="1">
        <v>0</v>
      </c>
      <c r="H40" s="32">
        <f>IFERROR(HOUR(Table1[[#This Row],[Cancel Date/time]])+MINUTE(Table1[[#This Row],[Cancel Date/time]])/60,"not cancelled")</f>
        <v>8.6833333333333336</v>
      </c>
      <c r="I40" s="47">
        <f>IFERROR(ROUND(Table1[[#This Row],[cancellation time decimal]],0),"not cancelled")</f>
        <v>9</v>
      </c>
      <c r="J40" s="10">
        <f>IFERROR(MOD(Table1[[#This Row],[cancellation hour rounded]],24),"not cancelled")</f>
        <v>9</v>
      </c>
      <c r="K40" s="32">
        <f>1/Table1[[#This Row],[Duration (Time between doses '[in hours'])]]</f>
        <v>0.125</v>
      </c>
      <c r="L40" s="33">
        <f>Table1[[#This Row],[number doses per hour]]*INDEX(Table2[price per dose],Table1[[#This Row],[Drug ID]])</f>
        <v>0.84929166666666667</v>
      </c>
      <c r="M40" s="11" t="b">
        <f>AND(Table1[[#This Row],[hour of cancellation 0 to 23]]&gt;=0,Table1[[#This Row],[hour of cancellation 0 to 23]]&lt;=23)</f>
        <v>1</v>
      </c>
    </row>
    <row r="41" spans="1:13" x14ac:dyDescent="0.3">
      <c r="A41" s="1">
        <v>40</v>
      </c>
      <c r="B41" s="1">
        <v>1</v>
      </c>
      <c r="C41" s="2">
        <v>40910.691128117222</v>
      </c>
      <c r="D41" s="2">
        <v>40970.690972222219</v>
      </c>
      <c r="E41" s="1">
        <v>8</v>
      </c>
      <c r="F41" s="2">
        <v>40911.428918002246</v>
      </c>
      <c r="G41" s="1">
        <v>0</v>
      </c>
      <c r="H41" s="32">
        <f>IFERROR(HOUR(Table1[[#This Row],[Cancel Date/time]])+MINUTE(Table1[[#This Row],[Cancel Date/time]])/60,"not cancelled")</f>
        <v>10.283333333333333</v>
      </c>
      <c r="I41" s="47">
        <f>IFERROR(ROUND(Table1[[#This Row],[cancellation time decimal]],0),"not cancelled")</f>
        <v>10</v>
      </c>
      <c r="J41" s="10">
        <f>IFERROR(MOD(Table1[[#This Row],[cancellation hour rounded]],24),"not cancelled")</f>
        <v>10</v>
      </c>
      <c r="K41" s="32">
        <f>1/Table1[[#This Row],[Duration (Time between doses '[in hours'])]]</f>
        <v>0.125</v>
      </c>
      <c r="L41" s="33">
        <f>Table1[[#This Row],[number doses per hour]]*INDEX(Table2[price per dose],Table1[[#This Row],[Drug ID]])</f>
        <v>0.84929166666666667</v>
      </c>
      <c r="M41" s="11" t="b">
        <f>AND(Table1[[#This Row],[hour of cancellation 0 to 23]]&gt;=0,Table1[[#This Row],[hour of cancellation 0 to 23]]&lt;=23)</f>
        <v>1</v>
      </c>
    </row>
    <row r="42" spans="1:13" hidden="1" x14ac:dyDescent="0.3">
      <c r="A42" s="1">
        <v>41</v>
      </c>
      <c r="B42" s="1">
        <v>11</v>
      </c>
      <c r="C42" s="2">
        <v>40910.727993912005</v>
      </c>
      <c r="D42" s="2">
        <v>40913.977610222188</v>
      </c>
      <c r="E42" s="1">
        <v>1</v>
      </c>
      <c r="F42" s="2" t="s">
        <v>5</v>
      </c>
      <c r="G42" s="1">
        <v>4</v>
      </c>
      <c r="H42" s="32" t="str">
        <f>IFERROR(HOUR(Table1[[#This Row],[Cancel Date/time]])+MINUTE(Table1[[#This Row],[Cancel Date/time]])/60,"not cancelled")</f>
        <v>not cancelled</v>
      </c>
      <c r="I42" s="47" t="str">
        <f>IFERROR(ROUND(Table1[[#This Row],[cancellation time decimal]],0),"not cancelled")</f>
        <v>not cancelled</v>
      </c>
      <c r="J42" s="10" t="str">
        <f>IFERROR(MOD(Table1[[#This Row],[cancellation hour rounded]],24),"not cancelled")</f>
        <v>not cancelled</v>
      </c>
      <c r="K42" s="32">
        <f>1/Table1[[#This Row],[Duration (Time between doses '[in hours'])]]</f>
        <v>1</v>
      </c>
      <c r="L42" s="33">
        <f>Table1[[#This Row],[number doses per hour]]*INDEX(Table2[price per dose],Table1[[#This Row],[Drug ID]])</f>
        <v>1</v>
      </c>
      <c r="M42" s="11" t="b">
        <f>AND(Table1[[#This Row],[hour of cancellation 0 to 23]]&gt;=0,Table1[[#This Row],[hour of cancellation 0 to 23]]&lt;=23)</f>
        <v>0</v>
      </c>
    </row>
    <row r="43" spans="1:13" hidden="1" x14ac:dyDescent="0.3">
      <c r="A43" s="1">
        <v>42</v>
      </c>
      <c r="B43" s="1">
        <v>10</v>
      </c>
      <c r="C43" s="2">
        <v>40910.732171633041</v>
      </c>
      <c r="D43" s="2">
        <v>40914.190381737819</v>
      </c>
      <c r="E43" s="1">
        <v>1</v>
      </c>
      <c r="F43" s="2" t="s">
        <v>5</v>
      </c>
      <c r="G43" s="1">
        <v>6</v>
      </c>
      <c r="H43" s="32" t="str">
        <f>IFERROR(HOUR(Table1[[#This Row],[Cancel Date/time]])+MINUTE(Table1[[#This Row],[Cancel Date/time]])/60,"not cancelled")</f>
        <v>not cancelled</v>
      </c>
      <c r="I43" s="47" t="str">
        <f>IFERROR(ROUND(Table1[[#This Row],[cancellation time decimal]],0),"not cancelled")</f>
        <v>not cancelled</v>
      </c>
      <c r="J43" s="10" t="str">
        <f>IFERROR(MOD(Table1[[#This Row],[cancellation hour rounded]],24),"not cancelled")</f>
        <v>not cancelled</v>
      </c>
      <c r="K43" s="32">
        <f>1/Table1[[#This Row],[Duration (Time between doses '[in hours'])]]</f>
        <v>1</v>
      </c>
      <c r="L43" s="33">
        <f>Table1[[#This Row],[number doses per hour]]*INDEX(Table2[price per dose],Table1[[#This Row],[Drug ID]])</f>
        <v>2.5716000000000001</v>
      </c>
      <c r="M43" s="11" t="b">
        <f>AND(Table1[[#This Row],[hour of cancellation 0 to 23]]&gt;=0,Table1[[#This Row],[hour of cancellation 0 to 23]]&lt;=23)</f>
        <v>0</v>
      </c>
    </row>
    <row r="44" spans="1:13" x14ac:dyDescent="0.3">
      <c r="A44" s="1">
        <v>43</v>
      </c>
      <c r="B44" s="1">
        <v>1</v>
      </c>
      <c r="C44" s="2">
        <v>40910.736868653854</v>
      </c>
      <c r="D44" s="2">
        <v>40970.736805555556</v>
      </c>
      <c r="E44" s="1">
        <v>12</v>
      </c>
      <c r="F44" s="2">
        <v>40911.301535441642</v>
      </c>
      <c r="G44" s="1">
        <v>0</v>
      </c>
      <c r="H44" s="32">
        <f>IFERROR(HOUR(Table1[[#This Row],[Cancel Date/time]])+MINUTE(Table1[[#This Row],[Cancel Date/time]])/60,"not cancelled")</f>
        <v>7.2333333333333334</v>
      </c>
      <c r="I44" s="47">
        <f>IFERROR(ROUND(Table1[[#This Row],[cancellation time decimal]],0),"not cancelled")</f>
        <v>7</v>
      </c>
      <c r="J44" s="10">
        <f>IFERROR(MOD(Table1[[#This Row],[cancellation hour rounded]],24),"not cancelled")</f>
        <v>7</v>
      </c>
      <c r="K44" s="32">
        <f>1/Table1[[#This Row],[Duration (Time between doses '[in hours'])]]</f>
        <v>8.3333333333333329E-2</v>
      </c>
      <c r="L44" s="33">
        <f>Table1[[#This Row],[number doses per hour]]*INDEX(Table2[price per dose],Table1[[#This Row],[Drug ID]])</f>
        <v>0.56619444444444444</v>
      </c>
      <c r="M44" s="11" t="b">
        <f>AND(Table1[[#This Row],[hour of cancellation 0 to 23]]&gt;=0,Table1[[#This Row],[hour of cancellation 0 to 23]]&lt;=23)</f>
        <v>1</v>
      </c>
    </row>
    <row r="45" spans="1:13" x14ac:dyDescent="0.3">
      <c r="A45" s="1">
        <v>44</v>
      </c>
      <c r="B45" s="1">
        <v>2</v>
      </c>
      <c r="C45" s="2">
        <v>40910.79568743331</v>
      </c>
      <c r="D45" s="2">
        <v>40970.795138888883</v>
      </c>
      <c r="E45" s="1">
        <v>10</v>
      </c>
      <c r="F45" s="2">
        <v>40913.136899265533</v>
      </c>
      <c r="G45" s="1">
        <v>0</v>
      </c>
      <c r="H45" s="32">
        <f>IFERROR(HOUR(Table1[[#This Row],[Cancel Date/time]])+MINUTE(Table1[[#This Row],[Cancel Date/time]])/60,"not cancelled")</f>
        <v>3.2833333333333332</v>
      </c>
      <c r="I45" s="47">
        <f>IFERROR(ROUND(Table1[[#This Row],[cancellation time decimal]],0),"not cancelled")</f>
        <v>3</v>
      </c>
      <c r="J45" s="10">
        <f>IFERROR(MOD(Table1[[#This Row],[cancellation hour rounded]],24),"not cancelled")</f>
        <v>3</v>
      </c>
      <c r="K45" s="32">
        <f>1/Table1[[#This Row],[Duration (Time between doses '[in hours'])]]</f>
        <v>0.1</v>
      </c>
      <c r="L45" s="33">
        <f>Table1[[#This Row],[number doses per hour]]*INDEX(Table2[price per dose],Table1[[#This Row],[Drug ID]])</f>
        <v>0.84959999999999969</v>
      </c>
      <c r="M45" s="11" t="b">
        <f>AND(Table1[[#This Row],[hour of cancellation 0 to 23]]&gt;=0,Table1[[#This Row],[hour of cancellation 0 to 23]]&lt;=23)</f>
        <v>1</v>
      </c>
    </row>
    <row r="46" spans="1:13" x14ac:dyDescent="0.3">
      <c r="A46" s="1">
        <v>45</v>
      </c>
      <c r="B46" s="1">
        <v>5</v>
      </c>
      <c r="C46" s="2">
        <v>40910.837748267644</v>
      </c>
      <c r="D46" s="2">
        <v>40970.837500000001</v>
      </c>
      <c r="E46" s="1">
        <v>24</v>
      </c>
      <c r="F46" s="2">
        <v>40913.970423027793</v>
      </c>
      <c r="G46" s="1">
        <v>0</v>
      </c>
      <c r="H46" s="32">
        <f>IFERROR(HOUR(Table1[[#This Row],[Cancel Date/time]])+MINUTE(Table1[[#This Row],[Cancel Date/time]])/60,"not cancelled")</f>
        <v>23.283333333333335</v>
      </c>
      <c r="I46" s="47">
        <f>IFERROR(ROUND(Table1[[#This Row],[cancellation time decimal]],0),"not cancelled")</f>
        <v>23</v>
      </c>
      <c r="J46" s="10">
        <f>IFERROR(MOD(Table1[[#This Row],[cancellation hour rounded]],24),"not cancelled")</f>
        <v>23</v>
      </c>
      <c r="K46" s="32">
        <f>1/Table1[[#This Row],[Duration (Time between doses '[in hours'])]]</f>
        <v>4.1666666666666664E-2</v>
      </c>
      <c r="L46" s="33">
        <f>Table1[[#This Row],[number doses per hour]]*INDEX(Table2[price per dose],Table1[[#This Row],[Drug ID]])</f>
        <v>0.2815833333333333</v>
      </c>
      <c r="M46" s="11" t="b">
        <f>AND(Table1[[#This Row],[hour of cancellation 0 to 23]]&gt;=0,Table1[[#This Row],[hour of cancellation 0 to 23]]&lt;=23)</f>
        <v>1</v>
      </c>
    </row>
    <row r="47" spans="1:13" x14ac:dyDescent="0.3">
      <c r="A47" s="1">
        <v>46</v>
      </c>
      <c r="B47" s="1">
        <v>6</v>
      </c>
      <c r="C47" s="2">
        <v>40910.893013076973</v>
      </c>
      <c r="D47" s="2">
        <v>40970.892361111109</v>
      </c>
      <c r="E47" s="1">
        <v>24</v>
      </c>
      <c r="F47" s="2">
        <v>40916.56648697373</v>
      </c>
      <c r="G47" s="1">
        <v>0</v>
      </c>
      <c r="H47" s="32">
        <f>IFERROR(HOUR(Table1[[#This Row],[Cancel Date/time]])+MINUTE(Table1[[#This Row],[Cancel Date/time]])/60,"not cancelled")</f>
        <v>13.583333333333334</v>
      </c>
      <c r="I47" s="47">
        <f>IFERROR(ROUND(Table1[[#This Row],[cancellation time decimal]],0),"not cancelled")</f>
        <v>14</v>
      </c>
      <c r="J47" s="10">
        <f>IFERROR(MOD(Table1[[#This Row],[cancellation hour rounded]],24),"not cancelled")</f>
        <v>14</v>
      </c>
      <c r="K47" s="32">
        <f>1/Table1[[#This Row],[Duration (Time between doses '[in hours'])]]</f>
        <v>4.1666666666666664E-2</v>
      </c>
      <c r="L47" s="33">
        <f>Table1[[#This Row],[number doses per hour]]*INDEX(Table2[price per dose],Table1[[#This Row],[Drug ID]])</f>
        <v>0.35218749999999999</v>
      </c>
      <c r="M47" s="11" t="b">
        <f>AND(Table1[[#This Row],[hour of cancellation 0 to 23]]&gt;=0,Table1[[#This Row],[hour of cancellation 0 to 23]]&lt;=23)</f>
        <v>1</v>
      </c>
    </row>
    <row r="48" spans="1:13" hidden="1" x14ac:dyDescent="0.3">
      <c r="A48" s="1">
        <v>47</v>
      </c>
      <c r="B48" s="1">
        <v>6</v>
      </c>
      <c r="C48" s="2">
        <v>40910.891356241642</v>
      </c>
      <c r="D48" s="2">
        <v>40915.01610450368</v>
      </c>
      <c r="E48" s="1">
        <v>24</v>
      </c>
      <c r="F48" s="2" t="s">
        <v>5</v>
      </c>
      <c r="G48" s="1">
        <v>0</v>
      </c>
      <c r="H48" s="32" t="str">
        <f>IFERROR(HOUR(Table1[[#This Row],[Cancel Date/time]])+MINUTE(Table1[[#This Row],[Cancel Date/time]])/60,"not cancelled")</f>
        <v>not cancelled</v>
      </c>
      <c r="I48" s="47" t="str">
        <f>IFERROR(ROUND(Table1[[#This Row],[cancellation time decimal]],0),"not cancelled")</f>
        <v>not cancelled</v>
      </c>
      <c r="J48" s="10" t="str">
        <f>IFERROR(MOD(Table1[[#This Row],[cancellation hour rounded]],24),"not cancelled")</f>
        <v>not cancelled</v>
      </c>
      <c r="K48" s="32">
        <f>1/Table1[[#This Row],[Duration (Time between doses '[in hours'])]]</f>
        <v>4.1666666666666664E-2</v>
      </c>
      <c r="L48" s="33">
        <f>Table1[[#This Row],[number doses per hour]]*INDEX(Table2[price per dose],Table1[[#This Row],[Drug ID]])</f>
        <v>0.35218749999999999</v>
      </c>
      <c r="M48" s="11" t="b">
        <f>AND(Table1[[#This Row],[hour of cancellation 0 to 23]]&gt;=0,Table1[[#This Row],[hour of cancellation 0 to 23]]&lt;=23)</f>
        <v>0</v>
      </c>
    </row>
    <row r="49" spans="1:13" x14ac:dyDescent="0.3">
      <c r="A49" s="1">
        <v>48</v>
      </c>
      <c r="B49" s="1">
        <v>5</v>
      </c>
      <c r="C49" s="2">
        <v>40910.916838165263</v>
      </c>
      <c r="D49" s="2">
        <v>40970.916666666664</v>
      </c>
      <c r="E49" s="1">
        <v>24</v>
      </c>
      <c r="F49" s="2">
        <v>40912.736848570363</v>
      </c>
      <c r="G49" s="1">
        <v>0</v>
      </c>
      <c r="H49" s="32">
        <f>IFERROR(HOUR(Table1[[#This Row],[Cancel Date/time]])+MINUTE(Table1[[#This Row],[Cancel Date/time]])/60,"not cancelled")</f>
        <v>17.683333333333334</v>
      </c>
      <c r="I49" s="47">
        <f>IFERROR(ROUND(Table1[[#This Row],[cancellation time decimal]],0),"not cancelled")</f>
        <v>18</v>
      </c>
      <c r="J49" s="10">
        <f>IFERROR(MOD(Table1[[#This Row],[cancellation hour rounded]],24),"not cancelled")</f>
        <v>18</v>
      </c>
      <c r="K49" s="32">
        <f>1/Table1[[#This Row],[Duration (Time between doses '[in hours'])]]</f>
        <v>4.1666666666666664E-2</v>
      </c>
      <c r="L49" s="33">
        <f>Table1[[#This Row],[number doses per hour]]*INDEX(Table2[price per dose],Table1[[#This Row],[Drug ID]])</f>
        <v>0.2815833333333333</v>
      </c>
      <c r="M49" s="11" t="b">
        <f>AND(Table1[[#This Row],[hour of cancellation 0 to 23]]&gt;=0,Table1[[#This Row],[hour of cancellation 0 to 23]]&lt;=23)</f>
        <v>1</v>
      </c>
    </row>
    <row r="50" spans="1:13" x14ac:dyDescent="0.3">
      <c r="A50" s="1">
        <v>49</v>
      </c>
      <c r="B50" s="1">
        <v>6</v>
      </c>
      <c r="C50" s="2">
        <v>40911.034799174318</v>
      </c>
      <c r="D50" s="2">
        <v>40971.034722222219</v>
      </c>
      <c r="E50" s="1">
        <v>24</v>
      </c>
      <c r="F50" s="2">
        <v>40924.438988351052</v>
      </c>
      <c r="G50" s="1">
        <v>0</v>
      </c>
      <c r="H50" s="32">
        <f>IFERROR(HOUR(Table1[[#This Row],[Cancel Date/time]])+MINUTE(Table1[[#This Row],[Cancel Date/time]])/60,"not cancelled")</f>
        <v>10.533333333333333</v>
      </c>
      <c r="I50" s="47">
        <f>IFERROR(ROUND(Table1[[#This Row],[cancellation time decimal]],0),"not cancelled")</f>
        <v>11</v>
      </c>
      <c r="J50" s="10">
        <f>IFERROR(MOD(Table1[[#This Row],[cancellation hour rounded]],24),"not cancelled")</f>
        <v>11</v>
      </c>
      <c r="K50" s="32">
        <f>1/Table1[[#This Row],[Duration (Time between doses '[in hours'])]]</f>
        <v>4.1666666666666664E-2</v>
      </c>
      <c r="L50" s="33">
        <f>Table1[[#This Row],[number doses per hour]]*INDEX(Table2[price per dose],Table1[[#This Row],[Drug ID]])</f>
        <v>0.35218749999999999</v>
      </c>
      <c r="M50" s="11" t="b">
        <f>AND(Table1[[#This Row],[hour of cancellation 0 to 23]]&gt;=0,Table1[[#This Row],[hour of cancellation 0 to 23]]&lt;=23)</f>
        <v>1</v>
      </c>
    </row>
    <row r="51" spans="1:13" x14ac:dyDescent="0.3">
      <c r="A51" s="1">
        <v>50</v>
      </c>
      <c r="B51" s="1">
        <v>6</v>
      </c>
      <c r="C51" s="2">
        <v>40911.03709753741</v>
      </c>
      <c r="D51" s="2">
        <v>40971.036805555559</v>
      </c>
      <c r="E51" s="1">
        <v>24</v>
      </c>
      <c r="F51" s="2">
        <v>40917.451850420497</v>
      </c>
      <c r="G51" s="1">
        <v>0</v>
      </c>
      <c r="H51" s="32">
        <f>IFERROR(HOUR(Table1[[#This Row],[Cancel Date/time]])+MINUTE(Table1[[#This Row],[Cancel Date/time]])/60,"not cancelled")</f>
        <v>10.833333333333334</v>
      </c>
      <c r="I51" s="47">
        <f>IFERROR(ROUND(Table1[[#This Row],[cancellation time decimal]],0),"not cancelled")</f>
        <v>11</v>
      </c>
      <c r="J51" s="10">
        <f>IFERROR(MOD(Table1[[#This Row],[cancellation hour rounded]],24),"not cancelled")</f>
        <v>11</v>
      </c>
      <c r="K51" s="32">
        <f>1/Table1[[#This Row],[Duration (Time between doses '[in hours'])]]</f>
        <v>4.1666666666666664E-2</v>
      </c>
      <c r="L51" s="33">
        <f>Table1[[#This Row],[number doses per hour]]*INDEX(Table2[price per dose],Table1[[#This Row],[Drug ID]])</f>
        <v>0.35218749999999999</v>
      </c>
      <c r="M51" s="11" t="b">
        <f>AND(Table1[[#This Row],[hour of cancellation 0 to 23]]&gt;=0,Table1[[#This Row],[hour of cancellation 0 to 23]]&lt;=23)</f>
        <v>1</v>
      </c>
    </row>
    <row r="52" spans="1:13" x14ac:dyDescent="0.3">
      <c r="A52" s="1">
        <v>51</v>
      </c>
      <c r="B52" s="1">
        <v>7</v>
      </c>
      <c r="C52" s="2">
        <v>40911.045750898353</v>
      </c>
      <c r="D52" s="2">
        <v>40971.045138888883</v>
      </c>
      <c r="E52" s="1">
        <v>24</v>
      </c>
      <c r="F52" s="2">
        <v>40913.974935199098</v>
      </c>
      <c r="G52" s="1">
        <v>0</v>
      </c>
      <c r="H52" s="32">
        <f>IFERROR(HOUR(Table1[[#This Row],[Cancel Date/time]])+MINUTE(Table1[[#This Row],[Cancel Date/time]])/60,"not cancelled")</f>
        <v>23.383333333333333</v>
      </c>
      <c r="I52" s="47">
        <f>IFERROR(ROUND(Table1[[#This Row],[cancellation time decimal]],0),"not cancelled")</f>
        <v>23</v>
      </c>
      <c r="J52" s="10">
        <f>IFERROR(MOD(Table1[[#This Row],[cancellation hour rounded]],24),"not cancelled")</f>
        <v>23</v>
      </c>
      <c r="K52" s="32">
        <f>1/Table1[[#This Row],[Duration (Time between doses '[in hours'])]]</f>
        <v>4.1666666666666664E-2</v>
      </c>
      <c r="L52" s="33">
        <f>Table1[[#This Row],[number doses per hour]]*INDEX(Table2[price per dose],Table1[[#This Row],[Drug ID]])</f>
        <v>1.2958049999999997</v>
      </c>
      <c r="M52" s="11" t="b">
        <f>AND(Table1[[#This Row],[hour of cancellation 0 to 23]]&gt;=0,Table1[[#This Row],[hour of cancellation 0 to 23]]&lt;=23)</f>
        <v>1</v>
      </c>
    </row>
    <row r="53" spans="1:13" x14ac:dyDescent="0.3">
      <c r="A53" s="1">
        <v>52</v>
      </c>
      <c r="B53" s="1">
        <v>6</v>
      </c>
      <c r="C53" s="2">
        <v>40911.145455133403</v>
      </c>
      <c r="D53" s="2">
        <v>40971.145138888889</v>
      </c>
      <c r="E53" s="1">
        <v>24</v>
      </c>
      <c r="F53" s="2">
        <v>40916.592287130217</v>
      </c>
      <c r="G53" s="1">
        <v>0</v>
      </c>
      <c r="H53" s="32">
        <f>IFERROR(HOUR(Table1[[#This Row],[Cancel Date/time]])+MINUTE(Table1[[#This Row],[Cancel Date/time]])/60,"not cancelled")</f>
        <v>14.2</v>
      </c>
      <c r="I53" s="47">
        <f>IFERROR(ROUND(Table1[[#This Row],[cancellation time decimal]],0),"not cancelled")</f>
        <v>14</v>
      </c>
      <c r="J53" s="10">
        <f>IFERROR(MOD(Table1[[#This Row],[cancellation hour rounded]],24),"not cancelled")</f>
        <v>14</v>
      </c>
      <c r="K53" s="32">
        <f>1/Table1[[#This Row],[Duration (Time between doses '[in hours'])]]</f>
        <v>4.1666666666666664E-2</v>
      </c>
      <c r="L53" s="33">
        <f>Table1[[#This Row],[number doses per hour]]*INDEX(Table2[price per dose],Table1[[#This Row],[Drug ID]])</f>
        <v>0.35218749999999999</v>
      </c>
      <c r="M53" s="11" t="b">
        <f>AND(Table1[[#This Row],[hour of cancellation 0 to 23]]&gt;=0,Table1[[#This Row],[hour of cancellation 0 to 23]]&lt;=23)</f>
        <v>1</v>
      </c>
    </row>
    <row r="54" spans="1:13" x14ac:dyDescent="0.3">
      <c r="A54" s="1">
        <v>53</v>
      </c>
      <c r="B54" s="1">
        <v>1</v>
      </c>
      <c r="C54" s="2">
        <v>40911.217134773367</v>
      </c>
      <c r="D54" s="2">
        <v>40971.216666666667</v>
      </c>
      <c r="E54" s="1">
        <v>8</v>
      </c>
      <c r="F54" s="2">
        <v>40912.659386837091</v>
      </c>
      <c r="G54" s="1">
        <v>0</v>
      </c>
      <c r="H54" s="32">
        <f>IFERROR(HOUR(Table1[[#This Row],[Cancel Date/time]])+MINUTE(Table1[[#This Row],[Cancel Date/time]])/60,"not cancelled")</f>
        <v>15.816666666666666</v>
      </c>
      <c r="I54" s="47">
        <f>IFERROR(ROUND(Table1[[#This Row],[cancellation time decimal]],0),"not cancelled")</f>
        <v>16</v>
      </c>
      <c r="J54" s="10">
        <f>IFERROR(MOD(Table1[[#This Row],[cancellation hour rounded]],24),"not cancelled")</f>
        <v>16</v>
      </c>
      <c r="K54" s="32">
        <f>1/Table1[[#This Row],[Duration (Time between doses '[in hours'])]]</f>
        <v>0.125</v>
      </c>
      <c r="L54" s="33">
        <f>Table1[[#This Row],[number doses per hour]]*INDEX(Table2[price per dose],Table1[[#This Row],[Drug ID]])</f>
        <v>0.84929166666666667</v>
      </c>
      <c r="M54" s="11" t="b">
        <f>AND(Table1[[#This Row],[hour of cancellation 0 to 23]]&gt;=0,Table1[[#This Row],[hour of cancellation 0 to 23]]&lt;=23)</f>
        <v>1</v>
      </c>
    </row>
    <row r="55" spans="1:13" x14ac:dyDescent="0.3">
      <c r="A55" s="1">
        <v>54</v>
      </c>
      <c r="B55" s="1">
        <v>7</v>
      </c>
      <c r="C55" s="2">
        <v>40911.259006644272</v>
      </c>
      <c r="D55" s="2">
        <v>40971.258333333331</v>
      </c>
      <c r="E55" s="1">
        <v>24</v>
      </c>
      <c r="F55" s="2">
        <v>40918.61982322565</v>
      </c>
      <c r="G55" s="1">
        <v>0</v>
      </c>
      <c r="H55" s="32">
        <f>IFERROR(HOUR(Table1[[#This Row],[Cancel Date/time]])+MINUTE(Table1[[#This Row],[Cancel Date/time]])/60,"not cancelled")</f>
        <v>14.866666666666667</v>
      </c>
      <c r="I55" s="47">
        <f>IFERROR(ROUND(Table1[[#This Row],[cancellation time decimal]],0),"not cancelled")</f>
        <v>15</v>
      </c>
      <c r="J55" s="10">
        <f>IFERROR(MOD(Table1[[#This Row],[cancellation hour rounded]],24),"not cancelled")</f>
        <v>15</v>
      </c>
      <c r="K55" s="32">
        <f>1/Table1[[#This Row],[Duration (Time between doses '[in hours'])]]</f>
        <v>4.1666666666666664E-2</v>
      </c>
      <c r="L55" s="33">
        <f>Table1[[#This Row],[number doses per hour]]*INDEX(Table2[price per dose],Table1[[#This Row],[Drug ID]])</f>
        <v>1.2958049999999997</v>
      </c>
      <c r="M55" s="11" t="b">
        <f>AND(Table1[[#This Row],[hour of cancellation 0 to 23]]&gt;=0,Table1[[#This Row],[hour of cancellation 0 to 23]]&lt;=23)</f>
        <v>1</v>
      </c>
    </row>
    <row r="56" spans="1:13" x14ac:dyDescent="0.3">
      <c r="A56" s="1">
        <v>55</v>
      </c>
      <c r="B56" s="1">
        <v>10</v>
      </c>
      <c r="C56" s="2">
        <v>40911.350722806907</v>
      </c>
      <c r="D56" s="2">
        <v>40971.350694444445</v>
      </c>
      <c r="E56" s="1">
        <v>1</v>
      </c>
      <c r="F56" s="2">
        <v>40918.718562578004</v>
      </c>
      <c r="G56" s="1">
        <v>3</v>
      </c>
      <c r="H56" s="32">
        <f>IFERROR(HOUR(Table1[[#This Row],[Cancel Date/time]])+MINUTE(Table1[[#This Row],[Cancel Date/time]])/60,"not cancelled")</f>
        <v>17.233333333333334</v>
      </c>
      <c r="I56" s="47">
        <f>IFERROR(ROUND(Table1[[#This Row],[cancellation time decimal]],0),"not cancelled")</f>
        <v>17</v>
      </c>
      <c r="J56" s="10">
        <f>IFERROR(MOD(Table1[[#This Row],[cancellation hour rounded]],24),"not cancelled")</f>
        <v>17</v>
      </c>
      <c r="K56" s="32">
        <f>1/Table1[[#This Row],[Duration (Time between doses '[in hours'])]]</f>
        <v>1</v>
      </c>
      <c r="L56" s="33">
        <f>Table1[[#This Row],[number doses per hour]]*INDEX(Table2[price per dose],Table1[[#This Row],[Drug ID]])</f>
        <v>2.5716000000000001</v>
      </c>
      <c r="M56" s="11" t="b">
        <f>AND(Table1[[#This Row],[hour of cancellation 0 to 23]]&gt;=0,Table1[[#This Row],[hour of cancellation 0 to 23]]&lt;=23)</f>
        <v>1</v>
      </c>
    </row>
    <row r="57" spans="1:13" x14ac:dyDescent="0.3">
      <c r="A57" s="1">
        <v>56</v>
      </c>
      <c r="B57" s="1">
        <v>2</v>
      </c>
      <c r="C57" s="2">
        <v>40911.349849881175</v>
      </c>
      <c r="D57" s="2">
        <v>40971.349305555559</v>
      </c>
      <c r="E57" s="1">
        <v>10</v>
      </c>
      <c r="F57" s="2">
        <v>40911.73562341732</v>
      </c>
      <c r="G57" s="1">
        <v>0</v>
      </c>
      <c r="H57" s="32">
        <f>IFERROR(HOUR(Table1[[#This Row],[Cancel Date/time]])+MINUTE(Table1[[#This Row],[Cancel Date/time]])/60,"not cancelled")</f>
        <v>17.649999999999999</v>
      </c>
      <c r="I57" s="47">
        <f>IFERROR(ROUND(Table1[[#This Row],[cancellation time decimal]],0),"not cancelled")</f>
        <v>18</v>
      </c>
      <c r="J57" s="10">
        <f>IFERROR(MOD(Table1[[#This Row],[cancellation hour rounded]],24),"not cancelled")</f>
        <v>18</v>
      </c>
      <c r="K57" s="32">
        <f>1/Table1[[#This Row],[Duration (Time between doses '[in hours'])]]</f>
        <v>0.1</v>
      </c>
      <c r="L57" s="33">
        <f>Table1[[#This Row],[number doses per hour]]*INDEX(Table2[price per dose],Table1[[#This Row],[Drug ID]])</f>
        <v>0.84959999999999969</v>
      </c>
      <c r="M57" s="11" t="b">
        <f>AND(Table1[[#This Row],[hour of cancellation 0 to 23]]&gt;=0,Table1[[#This Row],[hour of cancellation 0 to 23]]&lt;=23)</f>
        <v>1</v>
      </c>
    </row>
    <row r="58" spans="1:13" x14ac:dyDescent="0.3">
      <c r="A58" s="1">
        <v>57</v>
      </c>
      <c r="B58" s="1">
        <v>7</v>
      </c>
      <c r="C58" s="2">
        <v>40911.368761153681</v>
      </c>
      <c r="D58" s="2">
        <v>40971.368750000001</v>
      </c>
      <c r="E58" s="1">
        <v>24</v>
      </c>
      <c r="F58" s="2">
        <v>40920.396603410714</v>
      </c>
      <c r="G58" s="1">
        <v>0</v>
      </c>
      <c r="H58" s="32">
        <f>IFERROR(HOUR(Table1[[#This Row],[Cancel Date/time]])+MINUTE(Table1[[#This Row],[Cancel Date/time]])/60,"not cancelled")</f>
        <v>9.5166666666666675</v>
      </c>
      <c r="I58" s="47">
        <f>IFERROR(ROUND(Table1[[#This Row],[cancellation time decimal]],0),"not cancelled")</f>
        <v>10</v>
      </c>
      <c r="J58" s="10">
        <f>IFERROR(MOD(Table1[[#This Row],[cancellation hour rounded]],24),"not cancelled")</f>
        <v>10</v>
      </c>
      <c r="K58" s="32">
        <f>1/Table1[[#This Row],[Duration (Time between doses '[in hours'])]]</f>
        <v>4.1666666666666664E-2</v>
      </c>
      <c r="L58" s="33">
        <f>Table1[[#This Row],[number doses per hour]]*INDEX(Table2[price per dose],Table1[[#This Row],[Drug ID]])</f>
        <v>1.2958049999999997</v>
      </c>
      <c r="M58" s="11" t="b">
        <f>AND(Table1[[#This Row],[hour of cancellation 0 to 23]]&gt;=0,Table1[[#This Row],[hour of cancellation 0 to 23]]&lt;=23)</f>
        <v>1</v>
      </c>
    </row>
    <row r="59" spans="1:13" x14ac:dyDescent="0.3">
      <c r="A59" s="1">
        <v>58</v>
      </c>
      <c r="B59" s="1">
        <v>8</v>
      </c>
      <c r="C59" s="2">
        <v>40911.414711514626</v>
      </c>
      <c r="D59" s="2">
        <v>40971.414583333331</v>
      </c>
      <c r="E59" s="1">
        <v>3</v>
      </c>
      <c r="F59" s="2">
        <v>40914.625243757437</v>
      </c>
      <c r="G59" s="1">
        <v>0</v>
      </c>
      <c r="H59" s="32">
        <f>IFERROR(HOUR(Table1[[#This Row],[Cancel Date/time]])+MINUTE(Table1[[#This Row],[Cancel Date/time]])/60,"not cancelled")</f>
        <v>15</v>
      </c>
      <c r="I59" s="47">
        <f>IFERROR(ROUND(Table1[[#This Row],[cancellation time decimal]],0),"not cancelled")</f>
        <v>15</v>
      </c>
      <c r="J59" s="10">
        <f>IFERROR(MOD(Table1[[#This Row],[cancellation hour rounded]],24),"not cancelled")</f>
        <v>15</v>
      </c>
      <c r="K59" s="32">
        <f>1/Table1[[#This Row],[Duration (Time between doses '[in hours'])]]</f>
        <v>0.33333333333333331</v>
      </c>
      <c r="L59" s="33">
        <f>Table1[[#This Row],[number doses per hour]]*INDEX(Table2[price per dose],Table1[[#This Row],[Drug ID]])</f>
        <v>0.29998222222222221</v>
      </c>
      <c r="M59" s="11" t="b">
        <f>AND(Table1[[#This Row],[hour of cancellation 0 to 23]]&gt;=0,Table1[[#This Row],[hour of cancellation 0 to 23]]&lt;=23)</f>
        <v>1</v>
      </c>
    </row>
    <row r="60" spans="1:13" x14ac:dyDescent="0.3">
      <c r="A60" s="1">
        <v>59</v>
      </c>
      <c r="B60" s="1">
        <v>9</v>
      </c>
      <c r="C60" s="2">
        <v>40911.405234565646</v>
      </c>
      <c r="D60" s="2">
        <v>40971.404861111114</v>
      </c>
      <c r="E60" s="1">
        <v>5</v>
      </c>
      <c r="F60" s="2">
        <v>40914.683537836128</v>
      </c>
      <c r="G60" s="1">
        <v>0</v>
      </c>
      <c r="H60" s="32">
        <f>IFERROR(HOUR(Table1[[#This Row],[Cancel Date/time]])+MINUTE(Table1[[#This Row],[Cancel Date/time]])/60,"not cancelled")</f>
        <v>16.399999999999999</v>
      </c>
      <c r="I60" s="47">
        <f>IFERROR(ROUND(Table1[[#This Row],[cancellation time decimal]],0),"not cancelled")</f>
        <v>16</v>
      </c>
      <c r="J60" s="10">
        <f>IFERROR(MOD(Table1[[#This Row],[cancellation hour rounded]],24),"not cancelled")</f>
        <v>16</v>
      </c>
      <c r="K60" s="32">
        <f>1/Table1[[#This Row],[Duration (Time between doses '[in hours'])]]</f>
        <v>0.2</v>
      </c>
      <c r="L60" s="33">
        <f>Table1[[#This Row],[number doses per hour]]*INDEX(Table2[price per dose],Table1[[#This Row],[Drug ID]])</f>
        <v>5.6740000000000004</v>
      </c>
      <c r="M60" s="11" t="b">
        <f>AND(Table1[[#This Row],[hour of cancellation 0 to 23]]&gt;=0,Table1[[#This Row],[hour of cancellation 0 to 23]]&lt;=23)</f>
        <v>1</v>
      </c>
    </row>
    <row r="61" spans="1:13" x14ac:dyDescent="0.3">
      <c r="A61" s="1">
        <v>60</v>
      </c>
      <c r="B61" s="1">
        <v>2</v>
      </c>
      <c r="C61" s="2">
        <v>40911.419674708915</v>
      </c>
      <c r="D61" s="2">
        <v>40971.419444444444</v>
      </c>
      <c r="E61" s="1">
        <v>10</v>
      </c>
      <c r="F61" s="2">
        <v>40912.449198757487</v>
      </c>
      <c r="G61" s="1">
        <v>0</v>
      </c>
      <c r="H61" s="32">
        <f>IFERROR(HOUR(Table1[[#This Row],[Cancel Date/time]])+MINUTE(Table1[[#This Row],[Cancel Date/time]])/60,"not cancelled")</f>
        <v>10.766666666666667</v>
      </c>
      <c r="I61" s="47">
        <f>IFERROR(ROUND(Table1[[#This Row],[cancellation time decimal]],0),"not cancelled")</f>
        <v>11</v>
      </c>
      <c r="J61" s="10">
        <f>IFERROR(MOD(Table1[[#This Row],[cancellation hour rounded]],24),"not cancelled")</f>
        <v>11</v>
      </c>
      <c r="K61" s="32">
        <f>1/Table1[[#This Row],[Duration (Time between doses '[in hours'])]]</f>
        <v>0.1</v>
      </c>
      <c r="L61" s="33">
        <f>Table1[[#This Row],[number doses per hour]]*INDEX(Table2[price per dose],Table1[[#This Row],[Drug ID]])</f>
        <v>0.84959999999999969</v>
      </c>
      <c r="M61" s="11" t="b">
        <f>AND(Table1[[#This Row],[hour of cancellation 0 to 23]]&gt;=0,Table1[[#This Row],[hour of cancellation 0 to 23]]&lt;=23)</f>
        <v>1</v>
      </c>
    </row>
    <row r="62" spans="1:13" x14ac:dyDescent="0.3">
      <c r="A62" s="1">
        <v>61</v>
      </c>
      <c r="B62" s="1">
        <v>1</v>
      </c>
      <c r="C62" s="2">
        <v>40911.418277584438</v>
      </c>
      <c r="D62" s="2">
        <v>40971.41805555555</v>
      </c>
      <c r="E62" s="1">
        <v>8</v>
      </c>
      <c r="F62" s="2">
        <v>40911.686011535872</v>
      </c>
      <c r="G62" s="1">
        <v>0</v>
      </c>
      <c r="H62" s="32">
        <f>IFERROR(HOUR(Table1[[#This Row],[Cancel Date/time]])+MINUTE(Table1[[#This Row],[Cancel Date/time]])/60,"not cancelled")</f>
        <v>16.45</v>
      </c>
      <c r="I62" s="47">
        <f>IFERROR(ROUND(Table1[[#This Row],[cancellation time decimal]],0),"not cancelled")</f>
        <v>16</v>
      </c>
      <c r="J62" s="10">
        <f>IFERROR(MOD(Table1[[#This Row],[cancellation hour rounded]],24),"not cancelled")</f>
        <v>16</v>
      </c>
      <c r="K62" s="32">
        <f>1/Table1[[#This Row],[Duration (Time between doses '[in hours'])]]</f>
        <v>0.125</v>
      </c>
      <c r="L62" s="33">
        <f>Table1[[#This Row],[number doses per hour]]*INDEX(Table2[price per dose],Table1[[#This Row],[Drug ID]])</f>
        <v>0.84929166666666667</v>
      </c>
      <c r="M62" s="11" t="b">
        <f>AND(Table1[[#This Row],[hour of cancellation 0 to 23]]&gt;=0,Table1[[#This Row],[hour of cancellation 0 to 23]]&lt;=23)</f>
        <v>1</v>
      </c>
    </row>
    <row r="63" spans="1:13" hidden="1" x14ac:dyDescent="0.3">
      <c r="A63" s="1">
        <v>62</v>
      </c>
      <c r="B63" s="1">
        <v>2</v>
      </c>
      <c r="C63" s="2">
        <v>40911.421737637233</v>
      </c>
      <c r="D63" s="2">
        <v>40914.754980360623</v>
      </c>
      <c r="E63" s="1">
        <v>10</v>
      </c>
      <c r="F63" s="2" t="s">
        <v>5</v>
      </c>
      <c r="G63" s="1">
        <v>0</v>
      </c>
      <c r="H63" s="32" t="str">
        <f>IFERROR(HOUR(Table1[[#This Row],[Cancel Date/time]])+MINUTE(Table1[[#This Row],[Cancel Date/time]])/60,"not cancelled")</f>
        <v>not cancelled</v>
      </c>
      <c r="I63" s="47" t="str">
        <f>IFERROR(ROUND(Table1[[#This Row],[cancellation time decimal]],0),"not cancelled")</f>
        <v>not cancelled</v>
      </c>
      <c r="J63" s="10" t="str">
        <f>IFERROR(MOD(Table1[[#This Row],[cancellation hour rounded]],24),"not cancelled")</f>
        <v>not cancelled</v>
      </c>
      <c r="K63" s="32">
        <f>1/Table1[[#This Row],[Duration (Time between doses '[in hours'])]]</f>
        <v>0.1</v>
      </c>
      <c r="L63" s="33">
        <f>Table1[[#This Row],[number doses per hour]]*INDEX(Table2[price per dose],Table1[[#This Row],[Drug ID]])</f>
        <v>0.84959999999999969</v>
      </c>
      <c r="M63" s="11" t="b">
        <f>AND(Table1[[#This Row],[hour of cancellation 0 to 23]]&gt;=0,Table1[[#This Row],[hour of cancellation 0 to 23]]&lt;=23)</f>
        <v>0</v>
      </c>
    </row>
    <row r="64" spans="1:13" x14ac:dyDescent="0.3">
      <c r="A64" s="1">
        <v>63</v>
      </c>
      <c r="B64" s="1">
        <v>1</v>
      </c>
      <c r="C64" s="2">
        <v>40911.626029600018</v>
      </c>
      <c r="D64" s="2">
        <v>40971.625694444447</v>
      </c>
      <c r="E64" s="1">
        <v>8</v>
      </c>
      <c r="F64" s="2">
        <v>40912.669082354645</v>
      </c>
      <c r="G64" s="1">
        <v>0</v>
      </c>
      <c r="H64" s="32">
        <f>IFERROR(HOUR(Table1[[#This Row],[Cancel Date/time]])+MINUTE(Table1[[#This Row],[Cancel Date/time]])/60,"not cancelled")</f>
        <v>16.05</v>
      </c>
      <c r="I64" s="47">
        <f>IFERROR(ROUND(Table1[[#This Row],[cancellation time decimal]],0),"not cancelled")</f>
        <v>16</v>
      </c>
      <c r="J64" s="10">
        <f>IFERROR(MOD(Table1[[#This Row],[cancellation hour rounded]],24),"not cancelled")</f>
        <v>16</v>
      </c>
      <c r="K64" s="32">
        <f>1/Table1[[#This Row],[Duration (Time between doses '[in hours'])]]</f>
        <v>0.125</v>
      </c>
      <c r="L64" s="33">
        <f>Table1[[#This Row],[number doses per hour]]*INDEX(Table2[price per dose],Table1[[#This Row],[Drug ID]])</f>
        <v>0.84929166666666667</v>
      </c>
      <c r="M64" s="11" t="b">
        <f>AND(Table1[[#This Row],[hour of cancellation 0 to 23]]&gt;=0,Table1[[#This Row],[hour of cancellation 0 to 23]]&lt;=23)</f>
        <v>1</v>
      </c>
    </row>
    <row r="65" spans="1:13" x14ac:dyDescent="0.3">
      <c r="A65" s="1">
        <v>64</v>
      </c>
      <c r="B65" s="1">
        <v>2</v>
      </c>
      <c r="C65" s="2">
        <v>40911.66738093891</v>
      </c>
      <c r="D65" s="2">
        <v>40971.667361111111</v>
      </c>
      <c r="E65" s="1">
        <v>10</v>
      </c>
      <c r="F65" s="2">
        <v>40912.736008347514</v>
      </c>
      <c r="G65" s="1">
        <v>0</v>
      </c>
      <c r="H65" s="32">
        <f>IFERROR(HOUR(Table1[[#This Row],[Cancel Date/time]])+MINUTE(Table1[[#This Row],[Cancel Date/time]])/60,"not cancelled")</f>
        <v>17.649999999999999</v>
      </c>
      <c r="I65" s="47">
        <f>IFERROR(ROUND(Table1[[#This Row],[cancellation time decimal]],0),"not cancelled")</f>
        <v>18</v>
      </c>
      <c r="J65" s="10">
        <f>IFERROR(MOD(Table1[[#This Row],[cancellation hour rounded]],24),"not cancelled")</f>
        <v>18</v>
      </c>
      <c r="K65" s="32">
        <f>1/Table1[[#This Row],[Duration (Time between doses '[in hours'])]]</f>
        <v>0.1</v>
      </c>
      <c r="L65" s="33">
        <f>Table1[[#This Row],[number doses per hour]]*INDEX(Table2[price per dose],Table1[[#This Row],[Drug ID]])</f>
        <v>0.84959999999999969</v>
      </c>
      <c r="M65" s="11" t="b">
        <f>AND(Table1[[#This Row],[hour of cancellation 0 to 23]]&gt;=0,Table1[[#This Row],[hour of cancellation 0 to 23]]&lt;=23)</f>
        <v>1</v>
      </c>
    </row>
    <row r="66" spans="1:13" x14ac:dyDescent="0.3">
      <c r="A66" s="1">
        <v>65</v>
      </c>
      <c r="B66" s="1">
        <v>3</v>
      </c>
      <c r="C66" s="2">
        <v>40911.713596030633</v>
      </c>
      <c r="D66" s="2">
        <v>40971.713194444448</v>
      </c>
      <c r="E66" s="1">
        <v>24</v>
      </c>
      <c r="F66" s="2">
        <v>40914.42994269418</v>
      </c>
      <c r="G66" s="1">
        <v>0</v>
      </c>
      <c r="H66" s="32">
        <f>IFERROR(HOUR(Table1[[#This Row],[Cancel Date/time]])+MINUTE(Table1[[#This Row],[Cancel Date/time]])/60,"not cancelled")</f>
        <v>10.316666666666666</v>
      </c>
      <c r="I66" s="47">
        <f>IFERROR(ROUND(Table1[[#This Row],[cancellation time decimal]],0),"not cancelled")</f>
        <v>10</v>
      </c>
      <c r="J66" s="10">
        <f>IFERROR(MOD(Table1[[#This Row],[cancellation hour rounded]],24),"not cancelled")</f>
        <v>10</v>
      </c>
      <c r="K66" s="32">
        <f>1/Table1[[#This Row],[Duration (Time between doses '[in hours'])]]</f>
        <v>4.1666666666666664E-2</v>
      </c>
      <c r="L66" s="33">
        <f>Table1[[#This Row],[number doses per hour]]*INDEX(Table2[price per dose],Table1[[#This Row],[Drug ID]])</f>
        <v>0.18133000000000002</v>
      </c>
      <c r="M66" s="11" t="b">
        <f>AND(Table1[[#This Row],[hour of cancellation 0 to 23]]&gt;=0,Table1[[#This Row],[hour of cancellation 0 to 23]]&lt;=23)</f>
        <v>1</v>
      </c>
    </row>
    <row r="67" spans="1:13" x14ac:dyDescent="0.3">
      <c r="A67" s="1">
        <v>66</v>
      </c>
      <c r="B67" s="1">
        <v>4</v>
      </c>
      <c r="C67" s="2">
        <v>40911.761032327056</v>
      </c>
      <c r="D67" s="2">
        <v>40971.760416666664</v>
      </c>
      <c r="E67" s="1">
        <v>12</v>
      </c>
      <c r="F67" s="2">
        <v>40913.256228103157</v>
      </c>
      <c r="G67" s="1">
        <v>0</v>
      </c>
      <c r="H67" s="32">
        <f>IFERROR(HOUR(Table1[[#This Row],[Cancel Date/time]])+MINUTE(Table1[[#This Row],[Cancel Date/time]])/60,"not cancelled")</f>
        <v>6.1333333333333337</v>
      </c>
      <c r="I67" s="47">
        <f>IFERROR(ROUND(Table1[[#This Row],[cancellation time decimal]],0),"not cancelled")</f>
        <v>6</v>
      </c>
      <c r="J67" s="10">
        <f>IFERROR(MOD(Table1[[#This Row],[cancellation hour rounded]],24),"not cancelled")</f>
        <v>6</v>
      </c>
      <c r="K67" s="32">
        <f>1/Table1[[#This Row],[Duration (Time between doses '[in hours'])]]</f>
        <v>8.3333333333333329E-2</v>
      </c>
      <c r="L67" s="33">
        <f>Table1[[#This Row],[number doses per hour]]*INDEX(Table2[price per dose],Table1[[#This Row],[Drug ID]])</f>
        <v>1.448055119047619</v>
      </c>
      <c r="M67" s="11" t="b">
        <f>AND(Table1[[#This Row],[hour of cancellation 0 to 23]]&gt;=0,Table1[[#This Row],[hour of cancellation 0 to 23]]&lt;=23)</f>
        <v>1</v>
      </c>
    </row>
    <row r="68" spans="1:13" x14ac:dyDescent="0.3">
      <c r="A68" s="1">
        <v>67</v>
      </c>
      <c r="B68" s="1">
        <v>8</v>
      </c>
      <c r="C68" s="2">
        <v>40911.751275218834</v>
      </c>
      <c r="D68" s="2">
        <v>40971.750694444447</v>
      </c>
      <c r="E68" s="1">
        <v>3</v>
      </c>
      <c r="F68" s="2">
        <v>40918.469905276695</v>
      </c>
      <c r="G68" s="1">
        <v>1</v>
      </c>
      <c r="H68" s="32">
        <f>IFERROR(HOUR(Table1[[#This Row],[Cancel Date/time]])+MINUTE(Table1[[#This Row],[Cancel Date/time]])/60,"not cancelled")</f>
        <v>11.266666666666667</v>
      </c>
      <c r="I68" s="47">
        <f>IFERROR(ROUND(Table1[[#This Row],[cancellation time decimal]],0),"not cancelled")</f>
        <v>11</v>
      </c>
      <c r="J68" s="10">
        <f>IFERROR(MOD(Table1[[#This Row],[cancellation hour rounded]],24),"not cancelled")</f>
        <v>11</v>
      </c>
      <c r="K68" s="32">
        <f>1/Table1[[#This Row],[Duration (Time between doses '[in hours'])]]</f>
        <v>0.33333333333333331</v>
      </c>
      <c r="L68" s="33">
        <f>Table1[[#This Row],[number doses per hour]]*INDEX(Table2[price per dose],Table1[[#This Row],[Drug ID]])</f>
        <v>0.29998222222222221</v>
      </c>
      <c r="M68" s="11" t="b">
        <f>AND(Table1[[#This Row],[hour of cancellation 0 to 23]]&gt;=0,Table1[[#This Row],[hour of cancellation 0 to 23]]&lt;=23)</f>
        <v>1</v>
      </c>
    </row>
    <row r="69" spans="1:13" x14ac:dyDescent="0.3">
      <c r="A69" s="1">
        <v>68</v>
      </c>
      <c r="B69" s="1">
        <v>1</v>
      </c>
      <c r="C69" s="2">
        <v>40911.757626607592</v>
      </c>
      <c r="D69" s="2">
        <v>40971.756944444445</v>
      </c>
      <c r="E69" s="1">
        <v>12</v>
      </c>
      <c r="F69" s="2">
        <v>40912.318068428387</v>
      </c>
      <c r="G69" s="1">
        <v>0</v>
      </c>
      <c r="H69" s="32">
        <f>IFERROR(HOUR(Table1[[#This Row],[Cancel Date/time]])+MINUTE(Table1[[#This Row],[Cancel Date/time]])/60,"not cancelled")</f>
        <v>7.6333333333333329</v>
      </c>
      <c r="I69" s="47">
        <f>IFERROR(ROUND(Table1[[#This Row],[cancellation time decimal]],0),"not cancelled")</f>
        <v>8</v>
      </c>
      <c r="J69" s="10">
        <f>IFERROR(MOD(Table1[[#This Row],[cancellation hour rounded]],24),"not cancelled")</f>
        <v>8</v>
      </c>
      <c r="K69" s="32">
        <f>1/Table1[[#This Row],[Duration (Time between doses '[in hours'])]]</f>
        <v>8.3333333333333329E-2</v>
      </c>
      <c r="L69" s="33">
        <f>Table1[[#This Row],[number doses per hour]]*INDEX(Table2[price per dose],Table1[[#This Row],[Drug ID]])</f>
        <v>0.56619444444444444</v>
      </c>
      <c r="M69" s="11" t="b">
        <f>AND(Table1[[#This Row],[hour of cancellation 0 to 23]]&gt;=0,Table1[[#This Row],[hour of cancellation 0 to 23]]&lt;=23)</f>
        <v>1</v>
      </c>
    </row>
    <row r="70" spans="1:13" hidden="1" x14ac:dyDescent="0.3">
      <c r="A70" s="1">
        <v>69</v>
      </c>
      <c r="B70" s="1">
        <v>1</v>
      </c>
      <c r="C70" s="2">
        <v>40911.751233753908</v>
      </c>
      <c r="D70" s="2">
        <v>40915.375979904391</v>
      </c>
      <c r="E70" s="1">
        <v>8</v>
      </c>
      <c r="F70" s="2" t="s">
        <v>5</v>
      </c>
      <c r="G70" s="1">
        <v>0</v>
      </c>
      <c r="H70" s="32" t="str">
        <f>IFERROR(HOUR(Table1[[#This Row],[Cancel Date/time]])+MINUTE(Table1[[#This Row],[Cancel Date/time]])/60,"not cancelled")</f>
        <v>not cancelled</v>
      </c>
      <c r="I70" s="47" t="str">
        <f>IFERROR(ROUND(Table1[[#This Row],[cancellation time decimal]],0),"not cancelled")</f>
        <v>not cancelled</v>
      </c>
      <c r="J70" s="10" t="str">
        <f>IFERROR(MOD(Table1[[#This Row],[cancellation hour rounded]],24),"not cancelled")</f>
        <v>not cancelled</v>
      </c>
      <c r="K70" s="32">
        <f>1/Table1[[#This Row],[Duration (Time between doses '[in hours'])]]</f>
        <v>0.125</v>
      </c>
      <c r="L70" s="33">
        <f>Table1[[#This Row],[number doses per hour]]*INDEX(Table2[price per dose],Table1[[#This Row],[Drug ID]])</f>
        <v>0.84929166666666667</v>
      </c>
      <c r="M70" s="11" t="b">
        <f>AND(Table1[[#This Row],[hour of cancellation 0 to 23]]&gt;=0,Table1[[#This Row],[hour of cancellation 0 to 23]]&lt;=23)</f>
        <v>0</v>
      </c>
    </row>
    <row r="71" spans="1:13" x14ac:dyDescent="0.3">
      <c r="A71" s="1">
        <v>70</v>
      </c>
      <c r="B71" s="1">
        <v>1</v>
      </c>
      <c r="C71" s="2">
        <v>40911.766149753093</v>
      </c>
      <c r="D71" s="2">
        <v>40971.765972222223</v>
      </c>
      <c r="E71" s="1">
        <v>12</v>
      </c>
      <c r="F71" s="2">
        <v>40912.570203539333</v>
      </c>
      <c r="G71" s="1">
        <v>0</v>
      </c>
      <c r="H71" s="32">
        <f>IFERROR(HOUR(Table1[[#This Row],[Cancel Date/time]])+MINUTE(Table1[[#This Row],[Cancel Date/time]])/60,"not cancelled")</f>
        <v>13.683333333333334</v>
      </c>
      <c r="I71" s="47">
        <f>IFERROR(ROUND(Table1[[#This Row],[cancellation time decimal]],0),"not cancelled")</f>
        <v>14</v>
      </c>
      <c r="J71" s="10">
        <f>IFERROR(MOD(Table1[[#This Row],[cancellation hour rounded]],24),"not cancelled")</f>
        <v>14</v>
      </c>
      <c r="K71" s="32">
        <f>1/Table1[[#This Row],[Duration (Time between doses '[in hours'])]]</f>
        <v>8.3333333333333329E-2</v>
      </c>
      <c r="L71" s="33">
        <f>Table1[[#This Row],[number doses per hour]]*INDEX(Table2[price per dose],Table1[[#This Row],[Drug ID]])</f>
        <v>0.56619444444444444</v>
      </c>
      <c r="M71" s="11" t="b">
        <f>AND(Table1[[#This Row],[hour of cancellation 0 to 23]]&gt;=0,Table1[[#This Row],[hour of cancellation 0 to 23]]&lt;=23)</f>
        <v>1</v>
      </c>
    </row>
    <row r="72" spans="1:13" x14ac:dyDescent="0.3">
      <c r="A72" s="1">
        <v>71</v>
      </c>
      <c r="B72" s="1">
        <v>1</v>
      </c>
      <c r="C72" s="2">
        <v>40911.763981291282</v>
      </c>
      <c r="D72" s="2">
        <v>40971.763888888891</v>
      </c>
      <c r="E72" s="1">
        <v>8</v>
      </c>
      <c r="F72" s="2">
        <v>40912.002872106757</v>
      </c>
      <c r="G72" s="1">
        <v>0</v>
      </c>
      <c r="H72" s="32">
        <f>IFERROR(HOUR(Table1[[#This Row],[Cancel Date/time]])+MINUTE(Table1[[#This Row],[Cancel Date/time]])/60,"not cancelled")</f>
        <v>6.6666666666666666E-2</v>
      </c>
      <c r="I72" s="47">
        <f>IFERROR(ROUND(Table1[[#This Row],[cancellation time decimal]],0),"not cancelled")</f>
        <v>0</v>
      </c>
      <c r="J72" s="10">
        <f>IFERROR(MOD(Table1[[#This Row],[cancellation hour rounded]],24),"not cancelled")</f>
        <v>0</v>
      </c>
      <c r="K72" s="32">
        <f>1/Table1[[#This Row],[Duration (Time between doses '[in hours'])]]</f>
        <v>0.125</v>
      </c>
      <c r="L72" s="33">
        <f>Table1[[#This Row],[number doses per hour]]*INDEX(Table2[price per dose],Table1[[#This Row],[Drug ID]])</f>
        <v>0.84929166666666667</v>
      </c>
      <c r="M72" s="11" t="b">
        <f>AND(Table1[[#This Row],[hour of cancellation 0 to 23]]&gt;=0,Table1[[#This Row],[hour of cancellation 0 to 23]]&lt;=23)</f>
        <v>1</v>
      </c>
    </row>
    <row r="73" spans="1:13" x14ac:dyDescent="0.3">
      <c r="A73" s="1">
        <v>72</v>
      </c>
      <c r="B73" s="1">
        <v>3</v>
      </c>
      <c r="C73" s="2">
        <v>40912.240082537181</v>
      </c>
      <c r="D73" s="2">
        <v>40972.239583333336</v>
      </c>
      <c r="E73" s="1">
        <v>24</v>
      </c>
      <c r="F73" s="2">
        <v>40914.489981209306</v>
      </c>
      <c r="G73" s="1">
        <v>0</v>
      </c>
      <c r="H73" s="32">
        <f>IFERROR(HOUR(Table1[[#This Row],[Cancel Date/time]])+MINUTE(Table1[[#This Row],[Cancel Date/time]])/60,"not cancelled")</f>
        <v>11.75</v>
      </c>
      <c r="I73" s="47">
        <f>IFERROR(ROUND(Table1[[#This Row],[cancellation time decimal]],0),"not cancelled")</f>
        <v>12</v>
      </c>
      <c r="J73" s="10">
        <f>IFERROR(MOD(Table1[[#This Row],[cancellation hour rounded]],24),"not cancelled")</f>
        <v>12</v>
      </c>
      <c r="K73" s="32">
        <f>1/Table1[[#This Row],[Duration (Time between doses '[in hours'])]]</f>
        <v>4.1666666666666664E-2</v>
      </c>
      <c r="L73" s="33">
        <f>Table1[[#This Row],[number doses per hour]]*INDEX(Table2[price per dose],Table1[[#This Row],[Drug ID]])</f>
        <v>0.18133000000000002</v>
      </c>
      <c r="M73" s="11" t="b">
        <f>AND(Table1[[#This Row],[hour of cancellation 0 to 23]]&gt;=0,Table1[[#This Row],[hour of cancellation 0 to 23]]&lt;=23)</f>
        <v>1</v>
      </c>
    </row>
    <row r="74" spans="1:13" hidden="1" x14ac:dyDescent="0.3">
      <c r="A74" s="1">
        <v>73</v>
      </c>
      <c r="B74" s="1">
        <v>3</v>
      </c>
      <c r="C74" s="2">
        <v>40912.234752686381</v>
      </c>
      <c r="D74" s="2">
        <v>40914.442901720489</v>
      </c>
      <c r="E74" s="1">
        <v>24</v>
      </c>
      <c r="F74" s="2" t="s">
        <v>5</v>
      </c>
      <c r="G74" s="1">
        <v>0</v>
      </c>
      <c r="H74" s="32" t="str">
        <f>IFERROR(HOUR(Table1[[#This Row],[Cancel Date/time]])+MINUTE(Table1[[#This Row],[Cancel Date/time]])/60,"not cancelled")</f>
        <v>not cancelled</v>
      </c>
      <c r="I74" s="47" t="str">
        <f>IFERROR(ROUND(Table1[[#This Row],[cancellation time decimal]],0),"not cancelled")</f>
        <v>not cancelled</v>
      </c>
      <c r="J74" s="10" t="str">
        <f>IFERROR(MOD(Table1[[#This Row],[cancellation hour rounded]],24),"not cancelled")</f>
        <v>not cancelled</v>
      </c>
      <c r="K74" s="32">
        <f>1/Table1[[#This Row],[Duration (Time between doses '[in hours'])]]</f>
        <v>4.1666666666666664E-2</v>
      </c>
      <c r="L74" s="33">
        <f>Table1[[#This Row],[number doses per hour]]*INDEX(Table2[price per dose],Table1[[#This Row],[Drug ID]])</f>
        <v>0.18133000000000002</v>
      </c>
      <c r="M74" s="11" t="b">
        <f>AND(Table1[[#This Row],[hour of cancellation 0 to 23]]&gt;=0,Table1[[#This Row],[hour of cancellation 0 to 23]]&lt;=23)</f>
        <v>0</v>
      </c>
    </row>
    <row r="75" spans="1:13" x14ac:dyDescent="0.3">
      <c r="A75" s="1">
        <v>74</v>
      </c>
      <c r="B75" s="1">
        <v>4</v>
      </c>
      <c r="C75" s="2">
        <v>40912.337357213109</v>
      </c>
      <c r="D75" s="2">
        <v>40972.336805555555</v>
      </c>
      <c r="E75" s="1">
        <v>12</v>
      </c>
      <c r="F75" s="2">
        <v>40914.424838091087</v>
      </c>
      <c r="G75" s="1">
        <v>0</v>
      </c>
      <c r="H75" s="32">
        <f>IFERROR(HOUR(Table1[[#This Row],[Cancel Date/time]])+MINUTE(Table1[[#This Row],[Cancel Date/time]])/60,"not cancelled")</f>
        <v>10.183333333333334</v>
      </c>
      <c r="I75" s="47">
        <f>IFERROR(ROUND(Table1[[#This Row],[cancellation time decimal]],0),"not cancelled")</f>
        <v>10</v>
      </c>
      <c r="J75" s="10">
        <f>IFERROR(MOD(Table1[[#This Row],[cancellation hour rounded]],24),"not cancelled")</f>
        <v>10</v>
      </c>
      <c r="K75" s="32">
        <f>1/Table1[[#This Row],[Duration (Time between doses '[in hours'])]]</f>
        <v>8.3333333333333329E-2</v>
      </c>
      <c r="L75" s="33">
        <f>Table1[[#This Row],[number doses per hour]]*INDEX(Table2[price per dose],Table1[[#This Row],[Drug ID]])</f>
        <v>1.448055119047619</v>
      </c>
      <c r="M75" s="11" t="b">
        <f>AND(Table1[[#This Row],[hour of cancellation 0 to 23]]&gt;=0,Table1[[#This Row],[hour of cancellation 0 to 23]]&lt;=23)</f>
        <v>1</v>
      </c>
    </row>
    <row r="76" spans="1:13" hidden="1" x14ac:dyDescent="0.3">
      <c r="A76" s="1">
        <v>75</v>
      </c>
      <c r="B76" s="1">
        <v>5</v>
      </c>
      <c r="C76" s="2">
        <v>40912.398116342389</v>
      </c>
      <c r="D76" s="2">
        <v>40914.939694918998</v>
      </c>
      <c r="E76" s="1">
        <v>24</v>
      </c>
      <c r="F76" s="2" t="s">
        <v>5</v>
      </c>
      <c r="G76" s="1">
        <v>0</v>
      </c>
      <c r="H76" s="32" t="str">
        <f>IFERROR(HOUR(Table1[[#This Row],[Cancel Date/time]])+MINUTE(Table1[[#This Row],[Cancel Date/time]])/60,"not cancelled")</f>
        <v>not cancelled</v>
      </c>
      <c r="I76" s="47" t="str">
        <f>IFERROR(ROUND(Table1[[#This Row],[cancellation time decimal]],0),"not cancelled")</f>
        <v>not cancelled</v>
      </c>
      <c r="J76" s="10" t="str">
        <f>IFERROR(MOD(Table1[[#This Row],[cancellation hour rounded]],24),"not cancelled")</f>
        <v>not cancelled</v>
      </c>
      <c r="K76" s="32">
        <f>1/Table1[[#This Row],[Duration (Time between doses '[in hours'])]]</f>
        <v>4.1666666666666664E-2</v>
      </c>
      <c r="L76" s="33">
        <f>Table1[[#This Row],[number doses per hour]]*INDEX(Table2[price per dose],Table1[[#This Row],[Drug ID]])</f>
        <v>0.2815833333333333</v>
      </c>
      <c r="M76" s="11" t="b">
        <f>AND(Table1[[#This Row],[hour of cancellation 0 to 23]]&gt;=0,Table1[[#This Row],[hour of cancellation 0 to 23]]&lt;=23)</f>
        <v>0</v>
      </c>
    </row>
    <row r="77" spans="1:13" x14ac:dyDescent="0.3">
      <c r="A77" s="1">
        <v>76</v>
      </c>
      <c r="B77" s="1">
        <v>1</v>
      </c>
      <c r="C77" s="2">
        <v>40912.461213232513</v>
      </c>
      <c r="D77" s="2">
        <v>40972.461111111115</v>
      </c>
      <c r="E77" s="1">
        <v>8</v>
      </c>
      <c r="F77" s="2">
        <v>40912.639377667467</v>
      </c>
      <c r="G77" s="1">
        <v>0</v>
      </c>
      <c r="H77" s="32">
        <f>IFERROR(HOUR(Table1[[#This Row],[Cancel Date/time]])+MINUTE(Table1[[#This Row],[Cancel Date/time]])/60,"not cancelled")</f>
        <v>15.333333333333334</v>
      </c>
      <c r="I77" s="47">
        <f>IFERROR(ROUND(Table1[[#This Row],[cancellation time decimal]],0),"not cancelled")</f>
        <v>15</v>
      </c>
      <c r="J77" s="10">
        <f>IFERROR(MOD(Table1[[#This Row],[cancellation hour rounded]],24),"not cancelled")</f>
        <v>15</v>
      </c>
      <c r="K77" s="32">
        <f>1/Table1[[#This Row],[Duration (Time between doses '[in hours'])]]</f>
        <v>0.125</v>
      </c>
      <c r="L77" s="33">
        <f>Table1[[#This Row],[number doses per hour]]*INDEX(Table2[price per dose],Table1[[#This Row],[Drug ID]])</f>
        <v>0.84929166666666667</v>
      </c>
      <c r="M77" s="11" t="b">
        <f>AND(Table1[[#This Row],[hour of cancellation 0 to 23]]&gt;=0,Table1[[#This Row],[hour of cancellation 0 to 23]]&lt;=23)</f>
        <v>1</v>
      </c>
    </row>
    <row r="78" spans="1:13" x14ac:dyDescent="0.3">
      <c r="A78" s="1">
        <v>77</v>
      </c>
      <c r="B78" s="1">
        <v>1</v>
      </c>
      <c r="C78" s="2">
        <v>40912.458710941857</v>
      </c>
      <c r="D78" s="2">
        <v>40972.458333333336</v>
      </c>
      <c r="E78" s="1">
        <v>12</v>
      </c>
      <c r="F78" s="2">
        <v>40913.393933847707</v>
      </c>
      <c r="G78" s="1">
        <v>0</v>
      </c>
      <c r="H78" s="32">
        <f>IFERROR(HOUR(Table1[[#This Row],[Cancel Date/time]])+MINUTE(Table1[[#This Row],[Cancel Date/time]])/60,"not cancelled")</f>
        <v>9.4499999999999993</v>
      </c>
      <c r="I78" s="47">
        <f>IFERROR(ROUND(Table1[[#This Row],[cancellation time decimal]],0),"not cancelled")</f>
        <v>9</v>
      </c>
      <c r="J78" s="10">
        <f>IFERROR(MOD(Table1[[#This Row],[cancellation hour rounded]],24),"not cancelled")</f>
        <v>9</v>
      </c>
      <c r="K78" s="32">
        <f>1/Table1[[#This Row],[Duration (Time between doses '[in hours'])]]</f>
        <v>8.3333333333333329E-2</v>
      </c>
      <c r="L78" s="33">
        <f>Table1[[#This Row],[number doses per hour]]*INDEX(Table2[price per dose],Table1[[#This Row],[Drug ID]])</f>
        <v>0.56619444444444444</v>
      </c>
      <c r="M78" s="11" t="b">
        <f>AND(Table1[[#This Row],[hour of cancellation 0 to 23]]&gt;=0,Table1[[#This Row],[hour of cancellation 0 to 23]]&lt;=23)</f>
        <v>1</v>
      </c>
    </row>
    <row r="79" spans="1:13" x14ac:dyDescent="0.3">
      <c r="A79" s="1">
        <v>78</v>
      </c>
      <c r="B79" s="1">
        <v>10</v>
      </c>
      <c r="C79" s="2">
        <v>40912.480425869129</v>
      </c>
      <c r="D79" s="2">
        <v>40972.479861111111</v>
      </c>
      <c r="E79" s="1">
        <v>1</v>
      </c>
      <c r="F79" s="2">
        <v>40919.110470623658</v>
      </c>
      <c r="G79" s="1">
        <v>1</v>
      </c>
      <c r="H79" s="32">
        <f>IFERROR(HOUR(Table1[[#This Row],[Cancel Date/time]])+MINUTE(Table1[[#This Row],[Cancel Date/time]])/60,"not cancelled")</f>
        <v>2.65</v>
      </c>
      <c r="I79" s="47">
        <f>IFERROR(ROUND(Table1[[#This Row],[cancellation time decimal]],0),"not cancelled")</f>
        <v>3</v>
      </c>
      <c r="J79" s="10">
        <f>IFERROR(MOD(Table1[[#This Row],[cancellation hour rounded]],24),"not cancelled")</f>
        <v>3</v>
      </c>
      <c r="K79" s="32">
        <f>1/Table1[[#This Row],[Duration (Time between doses '[in hours'])]]</f>
        <v>1</v>
      </c>
      <c r="L79" s="33">
        <f>Table1[[#This Row],[number doses per hour]]*INDEX(Table2[price per dose],Table1[[#This Row],[Drug ID]])</f>
        <v>2.5716000000000001</v>
      </c>
      <c r="M79" s="11" t="b">
        <f>AND(Table1[[#This Row],[hour of cancellation 0 to 23]]&gt;=0,Table1[[#This Row],[hour of cancellation 0 to 23]]&lt;=23)</f>
        <v>1</v>
      </c>
    </row>
    <row r="80" spans="1:13" x14ac:dyDescent="0.3">
      <c r="A80" s="1">
        <v>79</v>
      </c>
      <c r="B80" s="1">
        <v>3</v>
      </c>
      <c r="C80" s="2">
        <v>40912.517892866577</v>
      </c>
      <c r="D80" s="2">
        <v>40972.517361111109</v>
      </c>
      <c r="E80" s="1">
        <v>24</v>
      </c>
      <c r="F80" s="2">
        <v>40914.533809671615</v>
      </c>
      <c r="G80" s="1">
        <v>0</v>
      </c>
      <c r="H80" s="32">
        <f>IFERROR(HOUR(Table1[[#This Row],[Cancel Date/time]])+MINUTE(Table1[[#This Row],[Cancel Date/time]])/60,"not cancelled")</f>
        <v>12.8</v>
      </c>
      <c r="I80" s="47">
        <f>IFERROR(ROUND(Table1[[#This Row],[cancellation time decimal]],0),"not cancelled")</f>
        <v>13</v>
      </c>
      <c r="J80" s="10">
        <f>IFERROR(MOD(Table1[[#This Row],[cancellation hour rounded]],24),"not cancelled")</f>
        <v>13</v>
      </c>
      <c r="K80" s="32">
        <f>1/Table1[[#This Row],[Duration (Time between doses '[in hours'])]]</f>
        <v>4.1666666666666664E-2</v>
      </c>
      <c r="L80" s="33">
        <f>Table1[[#This Row],[number doses per hour]]*INDEX(Table2[price per dose],Table1[[#This Row],[Drug ID]])</f>
        <v>0.18133000000000002</v>
      </c>
      <c r="M80" s="11" t="b">
        <f>AND(Table1[[#This Row],[hour of cancellation 0 to 23]]&gt;=0,Table1[[#This Row],[hour of cancellation 0 to 23]]&lt;=23)</f>
        <v>1</v>
      </c>
    </row>
    <row r="81" spans="1:13" x14ac:dyDescent="0.3">
      <c r="A81" s="1">
        <v>80</v>
      </c>
      <c r="B81" s="1">
        <v>4</v>
      </c>
      <c r="C81" s="2">
        <v>40912.507424428608</v>
      </c>
      <c r="D81" s="2">
        <v>40972.506944444445</v>
      </c>
      <c r="E81" s="1">
        <v>12</v>
      </c>
      <c r="F81" s="2">
        <v>40914.502056511403</v>
      </c>
      <c r="G81" s="1">
        <v>0</v>
      </c>
      <c r="H81" s="32">
        <f>IFERROR(HOUR(Table1[[#This Row],[Cancel Date/time]])+MINUTE(Table1[[#This Row],[Cancel Date/time]])/60,"not cancelled")</f>
        <v>12.033333333333333</v>
      </c>
      <c r="I81" s="47">
        <f>IFERROR(ROUND(Table1[[#This Row],[cancellation time decimal]],0),"not cancelled")</f>
        <v>12</v>
      </c>
      <c r="J81" s="10">
        <f>IFERROR(MOD(Table1[[#This Row],[cancellation hour rounded]],24),"not cancelled")</f>
        <v>12</v>
      </c>
      <c r="K81" s="32">
        <f>1/Table1[[#This Row],[Duration (Time between doses '[in hours'])]]</f>
        <v>8.3333333333333329E-2</v>
      </c>
      <c r="L81" s="33">
        <f>Table1[[#This Row],[number doses per hour]]*INDEX(Table2[price per dose],Table1[[#This Row],[Drug ID]])</f>
        <v>1.448055119047619</v>
      </c>
      <c r="M81" s="11" t="b">
        <f>AND(Table1[[#This Row],[hour of cancellation 0 to 23]]&gt;=0,Table1[[#This Row],[hour of cancellation 0 to 23]]&lt;=23)</f>
        <v>1</v>
      </c>
    </row>
    <row r="82" spans="1:13" x14ac:dyDescent="0.3">
      <c r="A82" s="1">
        <v>81</v>
      </c>
      <c r="B82" s="1">
        <v>3</v>
      </c>
      <c r="C82" s="2">
        <v>40912.500648486435</v>
      </c>
      <c r="D82" s="2">
        <v>40972.5</v>
      </c>
      <c r="E82" s="1">
        <v>24</v>
      </c>
      <c r="F82" s="2">
        <v>40914.529489851622</v>
      </c>
      <c r="G82" s="1">
        <v>0</v>
      </c>
      <c r="H82" s="32">
        <f>IFERROR(HOUR(Table1[[#This Row],[Cancel Date/time]])+MINUTE(Table1[[#This Row],[Cancel Date/time]])/60,"not cancelled")</f>
        <v>12.7</v>
      </c>
      <c r="I82" s="47">
        <f>IFERROR(ROUND(Table1[[#This Row],[cancellation time decimal]],0),"not cancelled")</f>
        <v>13</v>
      </c>
      <c r="J82" s="10">
        <f>IFERROR(MOD(Table1[[#This Row],[cancellation hour rounded]],24),"not cancelled")</f>
        <v>13</v>
      </c>
      <c r="K82" s="32">
        <f>1/Table1[[#This Row],[Duration (Time between doses '[in hours'])]]</f>
        <v>4.1666666666666664E-2</v>
      </c>
      <c r="L82" s="33">
        <f>Table1[[#This Row],[number doses per hour]]*INDEX(Table2[price per dose],Table1[[#This Row],[Drug ID]])</f>
        <v>0.18133000000000002</v>
      </c>
      <c r="M82" s="11" t="b">
        <f>AND(Table1[[#This Row],[hour of cancellation 0 to 23]]&gt;=0,Table1[[#This Row],[hour of cancellation 0 to 23]]&lt;=23)</f>
        <v>1</v>
      </c>
    </row>
    <row r="83" spans="1:13" hidden="1" x14ac:dyDescent="0.3">
      <c r="A83" s="1">
        <v>82</v>
      </c>
      <c r="B83" s="1">
        <v>2</v>
      </c>
      <c r="C83" s="2">
        <v>40912.518652472929</v>
      </c>
      <c r="D83" s="2">
        <v>40915.518128086711</v>
      </c>
      <c r="E83" s="1">
        <v>10</v>
      </c>
      <c r="F83" s="2" t="s">
        <v>5</v>
      </c>
      <c r="G83" s="1">
        <v>0</v>
      </c>
      <c r="H83" s="32" t="str">
        <f>IFERROR(HOUR(Table1[[#This Row],[Cancel Date/time]])+MINUTE(Table1[[#This Row],[Cancel Date/time]])/60,"not cancelled")</f>
        <v>not cancelled</v>
      </c>
      <c r="I83" s="47" t="str">
        <f>IFERROR(ROUND(Table1[[#This Row],[cancellation time decimal]],0),"not cancelled")</f>
        <v>not cancelled</v>
      </c>
      <c r="J83" s="10" t="str">
        <f>IFERROR(MOD(Table1[[#This Row],[cancellation hour rounded]],24),"not cancelled")</f>
        <v>not cancelled</v>
      </c>
      <c r="K83" s="32">
        <f>1/Table1[[#This Row],[Duration (Time between doses '[in hours'])]]</f>
        <v>0.1</v>
      </c>
      <c r="L83" s="33">
        <f>Table1[[#This Row],[number doses per hour]]*INDEX(Table2[price per dose],Table1[[#This Row],[Drug ID]])</f>
        <v>0.84959999999999969</v>
      </c>
      <c r="M83" s="11" t="b">
        <f>AND(Table1[[#This Row],[hour of cancellation 0 to 23]]&gt;=0,Table1[[#This Row],[hour of cancellation 0 to 23]]&lt;=23)</f>
        <v>0</v>
      </c>
    </row>
    <row r="84" spans="1:13" x14ac:dyDescent="0.3">
      <c r="A84" s="1">
        <v>83</v>
      </c>
      <c r="B84" s="1">
        <v>1</v>
      </c>
      <c r="C84" s="2">
        <v>40912.611573305789</v>
      </c>
      <c r="D84" s="2">
        <v>40972.611111111117</v>
      </c>
      <c r="E84" s="1">
        <v>12</v>
      </c>
      <c r="F84" s="2">
        <v>40913.308628594001</v>
      </c>
      <c r="G84" s="1">
        <v>0</v>
      </c>
      <c r="H84" s="32">
        <f>IFERROR(HOUR(Table1[[#This Row],[Cancel Date/time]])+MINUTE(Table1[[#This Row],[Cancel Date/time]])/60,"not cancelled")</f>
        <v>7.4</v>
      </c>
      <c r="I84" s="47">
        <f>IFERROR(ROUND(Table1[[#This Row],[cancellation time decimal]],0),"not cancelled")</f>
        <v>7</v>
      </c>
      <c r="J84" s="10">
        <f>IFERROR(MOD(Table1[[#This Row],[cancellation hour rounded]],24),"not cancelled")</f>
        <v>7</v>
      </c>
      <c r="K84" s="32">
        <f>1/Table1[[#This Row],[Duration (Time between doses '[in hours'])]]</f>
        <v>8.3333333333333329E-2</v>
      </c>
      <c r="L84" s="33">
        <f>Table1[[#This Row],[number doses per hour]]*INDEX(Table2[price per dose],Table1[[#This Row],[Drug ID]])</f>
        <v>0.56619444444444444</v>
      </c>
      <c r="M84" s="11" t="b">
        <f>AND(Table1[[#This Row],[hour of cancellation 0 to 23]]&gt;=0,Table1[[#This Row],[hour of cancellation 0 to 23]]&lt;=23)</f>
        <v>1</v>
      </c>
    </row>
    <row r="85" spans="1:13" x14ac:dyDescent="0.3">
      <c r="A85" s="1">
        <v>84</v>
      </c>
      <c r="B85" s="1">
        <v>4</v>
      </c>
      <c r="C85" s="2">
        <v>40912.624303623132</v>
      </c>
      <c r="D85" s="2">
        <v>40972.624305555561</v>
      </c>
      <c r="E85" s="1">
        <v>12</v>
      </c>
      <c r="F85" s="2">
        <v>40915.38584082426</v>
      </c>
      <c r="G85" s="1">
        <v>0</v>
      </c>
      <c r="H85" s="32">
        <f>IFERROR(HOUR(Table1[[#This Row],[Cancel Date/time]])+MINUTE(Table1[[#This Row],[Cancel Date/time]])/60,"not cancelled")</f>
        <v>9.25</v>
      </c>
      <c r="I85" s="47">
        <f>IFERROR(ROUND(Table1[[#This Row],[cancellation time decimal]],0),"not cancelled")</f>
        <v>9</v>
      </c>
      <c r="J85" s="10">
        <f>IFERROR(MOD(Table1[[#This Row],[cancellation hour rounded]],24),"not cancelled")</f>
        <v>9</v>
      </c>
      <c r="K85" s="32">
        <f>1/Table1[[#This Row],[Duration (Time between doses '[in hours'])]]</f>
        <v>8.3333333333333329E-2</v>
      </c>
      <c r="L85" s="33">
        <f>Table1[[#This Row],[number doses per hour]]*INDEX(Table2[price per dose],Table1[[#This Row],[Drug ID]])</f>
        <v>1.448055119047619</v>
      </c>
      <c r="M85" s="11" t="b">
        <f>AND(Table1[[#This Row],[hour of cancellation 0 to 23]]&gt;=0,Table1[[#This Row],[hour of cancellation 0 to 23]]&lt;=23)</f>
        <v>1</v>
      </c>
    </row>
    <row r="86" spans="1:13" x14ac:dyDescent="0.3">
      <c r="A86" s="1">
        <v>85</v>
      </c>
      <c r="B86" s="1">
        <v>5</v>
      </c>
      <c r="C86" s="2">
        <v>40912.620351635174</v>
      </c>
      <c r="D86" s="2">
        <v>40972.620138888895</v>
      </c>
      <c r="E86" s="1">
        <v>24</v>
      </c>
      <c r="F86" s="2">
        <v>40917.853898228022</v>
      </c>
      <c r="G86" s="1">
        <v>0</v>
      </c>
      <c r="H86" s="32">
        <f>IFERROR(HOUR(Table1[[#This Row],[Cancel Date/time]])+MINUTE(Table1[[#This Row],[Cancel Date/time]])/60,"not cancelled")</f>
        <v>20.483333333333334</v>
      </c>
      <c r="I86" s="47">
        <f>IFERROR(ROUND(Table1[[#This Row],[cancellation time decimal]],0),"not cancelled")</f>
        <v>20</v>
      </c>
      <c r="J86" s="10">
        <f>IFERROR(MOD(Table1[[#This Row],[cancellation hour rounded]],24),"not cancelled")</f>
        <v>20</v>
      </c>
      <c r="K86" s="32">
        <f>1/Table1[[#This Row],[Duration (Time between doses '[in hours'])]]</f>
        <v>4.1666666666666664E-2</v>
      </c>
      <c r="L86" s="33">
        <f>Table1[[#This Row],[number doses per hour]]*INDEX(Table2[price per dose],Table1[[#This Row],[Drug ID]])</f>
        <v>0.2815833333333333</v>
      </c>
      <c r="M86" s="11" t="b">
        <f>AND(Table1[[#This Row],[hour of cancellation 0 to 23]]&gt;=0,Table1[[#This Row],[hour of cancellation 0 to 23]]&lt;=23)</f>
        <v>1</v>
      </c>
    </row>
    <row r="87" spans="1:13" x14ac:dyDescent="0.3">
      <c r="A87" s="1">
        <v>86</v>
      </c>
      <c r="B87" s="1">
        <v>1</v>
      </c>
      <c r="C87" s="2">
        <v>40912.663253217564</v>
      </c>
      <c r="D87" s="2">
        <v>40972.663194444445</v>
      </c>
      <c r="E87" s="1">
        <v>12</v>
      </c>
      <c r="F87" s="2">
        <v>40913.593858871624</v>
      </c>
      <c r="G87" s="1">
        <v>0</v>
      </c>
      <c r="H87" s="32">
        <f>IFERROR(HOUR(Table1[[#This Row],[Cancel Date/time]])+MINUTE(Table1[[#This Row],[Cancel Date/time]])/60,"not cancelled")</f>
        <v>14.25</v>
      </c>
      <c r="I87" s="47">
        <f>IFERROR(ROUND(Table1[[#This Row],[cancellation time decimal]],0),"not cancelled")</f>
        <v>14</v>
      </c>
      <c r="J87" s="10">
        <f>IFERROR(MOD(Table1[[#This Row],[cancellation hour rounded]],24),"not cancelled")</f>
        <v>14</v>
      </c>
      <c r="K87" s="32">
        <f>1/Table1[[#This Row],[Duration (Time between doses '[in hours'])]]</f>
        <v>8.3333333333333329E-2</v>
      </c>
      <c r="L87" s="33">
        <f>Table1[[#This Row],[number doses per hour]]*INDEX(Table2[price per dose],Table1[[#This Row],[Drug ID]])</f>
        <v>0.56619444444444444</v>
      </c>
      <c r="M87" s="11" t="b">
        <f>AND(Table1[[#This Row],[hour of cancellation 0 to 23]]&gt;=0,Table1[[#This Row],[hour of cancellation 0 to 23]]&lt;=23)</f>
        <v>1</v>
      </c>
    </row>
    <row r="88" spans="1:13" hidden="1" x14ac:dyDescent="0.3">
      <c r="A88" s="1">
        <v>87</v>
      </c>
      <c r="B88" s="1">
        <v>5</v>
      </c>
      <c r="C88" s="2">
        <v>40912.673010847218</v>
      </c>
      <c r="D88" s="2">
        <v>40915.256210239735</v>
      </c>
      <c r="E88" s="1">
        <v>24</v>
      </c>
      <c r="F88" s="2" t="s">
        <v>5</v>
      </c>
      <c r="G88" s="1">
        <v>0</v>
      </c>
      <c r="H88" s="32" t="str">
        <f>IFERROR(HOUR(Table1[[#This Row],[Cancel Date/time]])+MINUTE(Table1[[#This Row],[Cancel Date/time]])/60,"not cancelled")</f>
        <v>not cancelled</v>
      </c>
      <c r="I88" s="47" t="str">
        <f>IFERROR(ROUND(Table1[[#This Row],[cancellation time decimal]],0),"not cancelled")</f>
        <v>not cancelled</v>
      </c>
      <c r="J88" s="10" t="str">
        <f>IFERROR(MOD(Table1[[#This Row],[cancellation hour rounded]],24),"not cancelled")</f>
        <v>not cancelled</v>
      </c>
      <c r="K88" s="32">
        <f>1/Table1[[#This Row],[Duration (Time between doses '[in hours'])]]</f>
        <v>4.1666666666666664E-2</v>
      </c>
      <c r="L88" s="33">
        <f>Table1[[#This Row],[number doses per hour]]*INDEX(Table2[price per dose],Table1[[#This Row],[Drug ID]])</f>
        <v>0.2815833333333333</v>
      </c>
      <c r="M88" s="11" t="b">
        <f>AND(Table1[[#This Row],[hour of cancellation 0 to 23]]&gt;=0,Table1[[#This Row],[hour of cancellation 0 to 23]]&lt;=23)</f>
        <v>0</v>
      </c>
    </row>
    <row r="89" spans="1:13" x14ac:dyDescent="0.3">
      <c r="A89" s="1">
        <v>88</v>
      </c>
      <c r="B89" s="1">
        <v>4</v>
      </c>
      <c r="C89" s="2">
        <v>40912.6839494995</v>
      </c>
      <c r="D89" s="2">
        <v>40915.933333333334</v>
      </c>
      <c r="E89" s="1">
        <v>12</v>
      </c>
      <c r="F89" s="2">
        <v>40914.518530986992</v>
      </c>
      <c r="G89" s="1">
        <v>0</v>
      </c>
      <c r="H89" s="32">
        <f>IFERROR(HOUR(Table1[[#This Row],[Cancel Date/time]])+MINUTE(Table1[[#This Row],[Cancel Date/time]])/60,"not cancelled")</f>
        <v>12.433333333333334</v>
      </c>
      <c r="I89" s="47">
        <f>IFERROR(ROUND(Table1[[#This Row],[cancellation time decimal]],0),"not cancelled")</f>
        <v>12</v>
      </c>
      <c r="J89" s="10">
        <f>IFERROR(MOD(Table1[[#This Row],[cancellation hour rounded]],24),"not cancelled")</f>
        <v>12</v>
      </c>
      <c r="K89" s="32">
        <f>1/Table1[[#This Row],[Duration (Time between doses '[in hours'])]]</f>
        <v>8.3333333333333329E-2</v>
      </c>
      <c r="L89" s="33">
        <f>Table1[[#This Row],[number doses per hour]]*INDEX(Table2[price per dose],Table1[[#This Row],[Drug ID]])</f>
        <v>1.448055119047619</v>
      </c>
      <c r="M89" s="11" t="b">
        <f>AND(Table1[[#This Row],[hour of cancellation 0 to 23]]&gt;=0,Table1[[#This Row],[hour of cancellation 0 to 23]]&lt;=23)</f>
        <v>1</v>
      </c>
    </row>
    <row r="90" spans="1:13" x14ac:dyDescent="0.3">
      <c r="A90" s="1">
        <v>89</v>
      </c>
      <c r="B90" s="1">
        <v>7</v>
      </c>
      <c r="C90" s="2">
        <v>40912.691145003257</v>
      </c>
      <c r="D90" s="2">
        <v>40972.690972222219</v>
      </c>
      <c r="E90" s="1">
        <v>24</v>
      </c>
      <c r="F90" s="2">
        <v>40953.424826985211</v>
      </c>
      <c r="G90" s="1">
        <v>1</v>
      </c>
      <c r="H90" s="32">
        <f>IFERROR(HOUR(Table1[[#This Row],[Cancel Date/time]])+MINUTE(Table1[[#This Row],[Cancel Date/time]])/60,"not cancelled")</f>
        <v>10.183333333333334</v>
      </c>
      <c r="I90" s="47">
        <f>IFERROR(ROUND(Table1[[#This Row],[cancellation time decimal]],0),"not cancelled")</f>
        <v>10</v>
      </c>
      <c r="J90" s="10">
        <f>IFERROR(MOD(Table1[[#This Row],[cancellation hour rounded]],24),"not cancelled")</f>
        <v>10</v>
      </c>
      <c r="K90" s="32">
        <f>1/Table1[[#This Row],[Duration (Time between doses '[in hours'])]]</f>
        <v>4.1666666666666664E-2</v>
      </c>
      <c r="L90" s="33">
        <f>Table1[[#This Row],[number doses per hour]]*INDEX(Table2[price per dose],Table1[[#This Row],[Drug ID]])</f>
        <v>1.2958049999999997</v>
      </c>
      <c r="M90" s="11" t="b">
        <f>AND(Table1[[#This Row],[hour of cancellation 0 to 23]]&gt;=0,Table1[[#This Row],[hour of cancellation 0 to 23]]&lt;=23)</f>
        <v>1</v>
      </c>
    </row>
    <row r="91" spans="1:13" x14ac:dyDescent="0.3">
      <c r="A91" s="1">
        <v>90</v>
      </c>
      <c r="B91" s="1">
        <v>2</v>
      </c>
      <c r="C91" s="2">
        <v>40912.706818021958</v>
      </c>
      <c r="D91" s="2">
        <v>40972.706249999996</v>
      </c>
      <c r="E91" s="1">
        <v>10</v>
      </c>
      <c r="F91" s="2">
        <v>40914.426994578156</v>
      </c>
      <c r="G91" s="1">
        <v>0</v>
      </c>
      <c r="H91" s="32">
        <f>IFERROR(HOUR(Table1[[#This Row],[Cancel Date/time]])+MINUTE(Table1[[#This Row],[Cancel Date/time]])/60,"not cancelled")</f>
        <v>10.233333333333333</v>
      </c>
      <c r="I91" s="47">
        <f>IFERROR(ROUND(Table1[[#This Row],[cancellation time decimal]],0),"not cancelled")</f>
        <v>10</v>
      </c>
      <c r="J91" s="10">
        <f>IFERROR(MOD(Table1[[#This Row],[cancellation hour rounded]],24),"not cancelled")</f>
        <v>10</v>
      </c>
      <c r="K91" s="32">
        <f>1/Table1[[#This Row],[Duration (Time between doses '[in hours'])]]</f>
        <v>0.1</v>
      </c>
      <c r="L91" s="33">
        <f>Table1[[#This Row],[number doses per hour]]*INDEX(Table2[price per dose],Table1[[#This Row],[Drug ID]])</f>
        <v>0.84959999999999969</v>
      </c>
      <c r="M91" s="11" t="b">
        <f>AND(Table1[[#This Row],[hour of cancellation 0 to 23]]&gt;=0,Table1[[#This Row],[hour of cancellation 0 to 23]]&lt;=23)</f>
        <v>1</v>
      </c>
    </row>
    <row r="92" spans="1:13" x14ac:dyDescent="0.3">
      <c r="A92" s="1">
        <v>91</v>
      </c>
      <c r="B92" s="1">
        <v>5</v>
      </c>
      <c r="C92" s="2">
        <v>40912.726451566006</v>
      </c>
      <c r="D92" s="2">
        <v>40972.726388888892</v>
      </c>
      <c r="E92" s="1">
        <v>24</v>
      </c>
      <c r="F92" s="2">
        <v>40916.68576428236</v>
      </c>
      <c r="G92" s="1">
        <v>0</v>
      </c>
      <c r="H92" s="32">
        <f>IFERROR(HOUR(Table1[[#This Row],[Cancel Date/time]])+MINUTE(Table1[[#This Row],[Cancel Date/time]])/60,"not cancelled")</f>
        <v>16.45</v>
      </c>
      <c r="I92" s="47">
        <f>IFERROR(ROUND(Table1[[#This Row],[cancellation time decimal]],0),"not cancelled")</f>
        <v>16</v>
      </c>
      <c r="J92" s="10">
        <f>IFERROR(MOD(Table1[[#This Row],[cancellation hour rounded]],24),"not cancelled")</f>
        <v>16</v>
      </c>
      <c r="K92" s="32">
        <f>1/Table1[[#This Row],[Duration (Time between doses '[in hours'])]]</f>
        <v>4.1666666666666664E-2</v>
      </c>
      <c r="L92" s="33">
        <f>Table1[[#This Row],[number doses per hour]]*INDEX(Table2[price per dose],Table1[[#This Row],[Drug ID]])</f>
        <v>0.2815833333333333</v>
      </c>
      <c r="M92" s="11" t="b">
        <f>AND(Table1[[#This Row],[hour of cancellation 0 to 23]]&gt;=0,Table1[[#This Row],[hour of cancellation 0 to 23]]&lt;=23)</f>
        <v>1</v>
      </c>
    </row>
    <row r="93" spans="1:13" x14ac:dyDescent="0.3">
      <c r="A93" s="1">
        <v>92</v>
      </c>
      <c r="B93" s="1">
        <v>1</v>
      </c>
      <c r="C93" s="2">
        <v>40912.764102131972</v>
      </c>
      <c r="D93" s="2">
        <v>40972.763888888891</v>
      </c>
      <c r="E93" s="1">
        <v>8</v>
      </c>
      <c r="F93" s="2">
        <v>40913.880375196852</v>
      </c>
      <c r="G93" s="1">
        <v>0</v>
      </c>
      <c r="H93" s="32">
        <f>IFERROR(HOUR(Table1[[#This Row],[Cancel Date/time]])+MINUTE(Table1[[#This Row],[Cancel Date/time]])/60,"not cancelled")</f>
        <v>21.116666666666667</v>
      </c>
      <c r="I93" s="47">
        <f>IFERROR(ROUND(Table1[[#This Row],[cancellation time decimal]],0),"not cancelled")</f>
        <v>21</v>
      </c>
      <c r="J93" s="10">
        <f>IFERROR(MOD(Table1[[#This Row],[cancellation hour rounded]],24),"not cancelled")</f>
        <v>21</v>
      </c>
      <c r="K93" s="32">
        <f>1/Table1[[#This Row],[Duration (Time between doses '[in hours'])]]</f>
        <v>0.125</v>
      </c>
      <c r="L93" s="33">
        <f>Table1[[#This Row],[number doses per hour]]*INDEX(Table2[price per dose],Table1[[#This Row],[Drug ID]])</f>
        <v>0.84929166666666667</v>
      </c>
      <c r="M93" s="11" t="b">
        <f>AND(Table1[[#This Row],[hour of cancellation 0 to 23]]&gt;=0,Table1[[#This Row],[hour of cancellation 0 to 23]]&lt;=23)</f>
        <v>1</v>
      </c>
    </row>
    <row r="94" spans="1:13" x14ac:dyDescent="0.3">
      <c r="A94" s="1">
        <v>93</v>
      </c>
      <c r="B94" s="1">
        <v>5</v>
      </c>
      <c r="C94" s="2">
        <v>40912.788040836218</v>
      </c>
      <c r="D94" s="2">
        <v>40972.787499999999</v>
      </c>
      <c r="E94" s="1">
        <v>24</v>
      </c>
      <c r="F94" s="2">
        <v>40915.47429749494</v>
      </c>
      <c r="G94" s="1">
        <v>0</v>
      </c>
      <c r="H94" s="32">
        <f>IFERROR(HOUR(Table1[[#This Row],[Cancel Date/time]])+MINUTE(Table1[[#This Row],[Cancel Date/time]])/60,"not cancelled")</f>
        <v>11.366666666666667</v>
      </c>
      <c r="I94" s="47">
        <f>IFERROR(ROUND(Table1[[#This Row],[cancellation time decimal]],0),"not cancelled")</f>
        <v>11</v>
      </c>
      <c r="J94" s="10">
        <f>IFERROR(MOD(Table1[[#This Row],[cancellation hour rounded]],24),"not cancelled")</f>
        <v>11</v>
      </c>
      <c r="K94" s="32">
        <f>1/Table1[[#This Row],[Duration (Time between doses '[in hours'])]]</f>
        <v>4.1666666666666664E-2</v>
      </c>
      <c r="L94" s="33">
        <f>Table1[[#This Row],[number doses per hour]]*INDEX(Table2[price per dose],Table1[[#This Row],[Drug ID]])</f>
        <v>0.2815833333333333</v>
      </c>
      <c r="M94" s="11" t="b">
        <f>AND(Table1[[#This Row],[hour of cancellation 0 to 23]]&gt;=0,Table1[[#This Row],[hour of cancellation 0 to 23]]&lt;=23)</f>
        <v>1</v>
      </c>
    </row>
    <row r="95" spans="1:13" x14ac:dyDescent="0.3">
      <c r="A95" s="1">
        <v>94</v>
      </c>
      <c r="B95" s="1">
        <v>1</v>
      </c>
      <c r="C95" s="2">
        <v>40912.865158427827</v>
      </c>
      <c r="D95" s="2">
        <v>40972.864583333336</v>
      </c>
      <c r="E95" s="1">
        <v>8</v>
      </c>
      <c r="F95" s="2">
        <v>40913.254397979734</v>
      </c>
      <c r="G95" s="1">
        <v>0</v>
      </c>
      <c r="H95" s="32">
        <f>IFERROR(HOUR(Table1[[#This Row],[Cancel Date/time]])+MINUTE(Table1[[#This Row],[Cancel Date/time]])/60,"not cancelled")</f>
        <v>6.1</v>
      </c>
      <c r="I95" s="47">
        <f>IFERROR(ROUND(Table1[[#This Row],[cancellation time decimal]],0),"not cancelled")</f>
        <v>6</v>
      </c>
      <c r="J95" s="10">
        <f>IFERROR(MOD(Table1[[#This Row],[cancellation hour rounded]],24),"not cancelled")</f>
        <v>6</v>
      </c>
      <c r="K95" s="32">
        <f>1/Table1[[#This Row],[Duration (Time between doses '[in hours'])]]</f>
        <v>0.125</v>
      </c>
      <c r="L95" s="33">
        <f>Table1[[#This Row],[number doses per hour]]*INDEX(Table2[price per dose],Table1[[#This Row],[Drug ID]])</f>
        <v>0.84929166666666667</v>
      </c>
      <c r="M95" s="11" t="b">
        <f>AND(Table1[[#This Row],[hour of cancellation 0 to 23]]&gt;=0,Table1[[#This Row],[hour of cancellation 0 to 23]]&lt;=23)</f>
        <v>1</v>
      </c>
    </row>
    <row r="96" spans="1:13" hidden="1" x14ac:dyDescent="0.3">
      <c r="A96" s="1">
        <v>95</v>
      </c>
      <c r="B96" s="1">
        <v>1</v>
      </c>
      <c r="C96" s="2">
        <v>40913.001704700597</v>
      </c>
      <c r="D96" s="2">
        <v>40915.334644043091</v>
      </c>
      <c r="E96" s="1">
        <v>8</v>
      </c>
      <c r="F96" s="2" t="s">
        <v>5</v>
      </c>
      <c r="G96" s="1">
        <v>0</v>
      </c>
      <c r="H96" s="32" t="str">
        <f>IFERROR(HOUR(Table1[[#This Row],[Cancel Date/time]])+MINUTE(Table1[[#This Row],[Cancel Date/time]])/60,"not cancelled")</f>
        <v>not cancelled</v>
      </c>
      <c r="I96" s="47" t="str">
        <f>IFERROR(ROUND(Table1[[#This Row],[cancellation time decimal]],0),"not cancelled")</f>
        <v>not cancelled</v>
      </c>
      <c r="J96" s="10" t="str">
        <f>IFERROR(MOD(Table1[[#This Row],[cancellation hour rounded]],24),"not cancelled")</f>
        <v>not cancelled</v>
      </c>
      <c r="K96" s="32">
        <f>1/Table1[[#This Row],[Duration (Time between doses '[in hours'])]]</f>
        <v>0.125</v>
      </c>
      <c r="L96" s="33">
        <f>Table1[[#This Row],[number doses per hour]]*INDEX(Table2[price per dose],Table1[[#This Row],[Drug ID]])</f>
        <v>0.84929166666666667</v>
      </c>
      <c r="M96" s="11" t="b">
        <f>AND(Table1[[#This Row],[hour of cancellation 0 to 23]]&gt;=0,Table1[[#This Row],[hour of cancellation 0 to 23]]&lt;=23)</f>
        <v>0</v>
      </c>
    </row>
    <row r="97" spans="1:13" x14ac:dyDescent="0.3">
      <c r="A97" s="1">
        <v>96</v>
      </c>
      <c r="B97" s="1">
        <v>1</v>
      </c>
      <c r="C97" s="2">
        <v>40913.066293989534</v>
      </c>
      <c r="D97" s="2">
        <v>40973.065972222219</v>
      </c>
      <c r="E97" s="1">
        <v>12</v>
      </c>
      <c r="F97" s="2">
        <v>40914.342642423944</v>
      </c>
      <c r="G97" s="1">
        <v>0</v>
      </c>
      <c r="H97" s="32">
        <f>IFERROR(HOUR(Table1[[#This Row],[Cancel Date/time]])+MINUTE(Table1[[#This Row],[Cancel Date/time]])/60,"not cancelled")</f>
        <v>8.2166666666666668</v>
      </c>
      <c r="I97" s="47">
        <f>IFERROR(ROUND(Table1[[#This Row],[cancellation time decimal]],0),"not cancelled")</f>
        <v>8</v>
      </c>
      <c r="J97" s="10">
        <f>IFERROR(MOD(Table1[[#This Row],[cancellation hour rounded]],24),"not cancelled")</f>
        <v>8</v>
      </c>
      <c r="K97" s="32">
        <f>1/Table1[[#This Row],[Duration (Time between doses '[in hours'])]]</f>
        <v>8.3333333333333329E-2</v>
      </c>
      <c r="L97" s="33">
        <f>Table1[[#This Row],[number doses per hour]]*INDEX(Table2[price per dose],Table1[[#This Row],[Drug ID]])</f>
        <v>0.56619444444444444</v>
      </c>
      <c r="M97" s="11" t="b">
        <f>AND(Table1[[#This Row],[hour of cancellation 0 to 23]]&gt;=0,Table1[[#This Row],[hour of cancellation 0 to 23]]&lt;=23)</f>
        <v>1</v>
      </c>
    </row>
    <row r="98" spans="1:13" x14ac:dyDescent="0.3">
      <c r="A98" s="1">
        <v>97</v>
      </c>
      <c r="B98" s="1">
        <v>6</v>
      </c>
      <c r="C98" s="2">
        <v>40913.111706863856</v>
      </c>
      <c r="D98" s="2">
        <v>40973.111111111117</v>
      </c>
      <c r="E98" s="1">
        <v>24</v>
      </c>
      <c r="F98" s="2">
        <v>40917.377887793045</v>
      </c>
      <c r="G98" s="1">
        <v>0</v>
      </c>
      <c r="H98" s="32">
        <f>IFERROR(HOUR(Table1[[#This Row],[Cancel Date/time]])+MINUTE(Table1[[#This Row],[Cancel Date/time]])/60,"not cancelled")</f>
        <v>9.0666666666666664</v>
      </c>
      <c r="I98" s="47">
        <f>IFERROR(ROUND(Table1[[#This Row],[cancellation time decimal]],0),"not cancelled")</f>
        <v>9</v>
      </c>
      <c r="J98" s="10">
        <f>IFERROR(MOD(Table1[[#This Row],[cancellation hour rounded]],24),"not cancelled")</f>
        <v>9</v>
      </c>
      <c r="K98" s="32">
        <f>1/Table1[[#This Row],[Duration (Time between doses '[in hours'])]]</f>
        <v>4.1666666666666664E-2</v>
      </c>
      <c r="L98" s="33">
        <f>Table1[[#This Row],[number doses per hour]]*INDEX(Table2[price per dose],Table1[[#This Row],[Drug ID]])</f>
        <v>0.35218749999999999</v>
      </c>
      <c r="M98" s="11" t="b">
        <f>AND(Table1[[#This Row],[hour of cancellation 0 to 23]]&gt;=0,Table1[[#This Row],[hour of cancellation 0 to 23]]&lt;=23)</f>
        <v>1</v>
      </c>
    </row>
    <row r="99" spans="1:13" x14ac:dyDescent="0.3">
      <c r="A99" s="1">
        <v>98</v>
      </c>
      <c r="B99" s="1">
        <v>5</v>
      </c>
      <c r="C99" s="2">
        <v>40913.136757055654</v>
      </c>
      <c r="D99" s="2">
        <v>40973.136111111111</v>
      </c>
      <c r="E99" s="1">
        <v>24</v>
      </c>
      <c r="F99" s="2">
        <v>40915.196083684394</v>
      </c>
      <c r="G99" s="1">
        <v>0</v>
      </c>
      <c r="H99" s="32">
        <f>IFERROR(HOUR(Table1[[#This Row],[Cancel Date/time]])+MINUTE(Table1[[#This Row],[Cancel Date/time]])/60,"not cancelled")</f>
        <v>4.7</v>
      </c>
      <c r="I99" s="47">
        <f>IFERROR(ROUND(Table1[[#This Row],[cancellation time decimal]],0),"not cancelled")</f>
        <v>5</v>
      </c>
      <c r="J99" s="10">
        <f>IFERROR(MOD(Table1[[#This Row],[cancellation hour rounded]],24),"not cancelled")</f>
        <v>5</v>
      </c>
      <c r="K99" s="32">
        <f>1/Table1[[#This Row],[Duration (Time between doses '[in hours'])]]</f>
        <v>4.1666666666666664E-2</v>
      </c>
      <c r="L99" s="33">
        <f>Table1[[#This Row],[number doses per hour]]*INDEX(Table2[price per dose],Table1[[#This Row],[Drug ID]])</f>
        <v>0.2815833333333333</v>
      </c>
      <c r="M99" s="11" t="b">
        <f>AND(Table1[[#This Row],[hour of cancellation 0 to 23]]&gt;=0,Table1[[#This Row],[hour of cancellation 0 to 23]]&lt;=23)</f>
        <v>1</v>
      </c>
    </row>
    <row r="100" spans="1:13" x14ac:dyDescent="0.3">
      <c r="A100" s="1">
        <v>99</v>
      </c>
      <c r="B100" s="1">
        <v>6</v>
      </c>
      <c r="C100" s="2">
        <v>40913.158698424966</v>
      </c>
      <c r="D100" s="2">
        <v>40973.158333333333</v>
      </c>
      <c r="E100" s="1">
        <v>24</v>
      </c>
      <c r="F100" s="2">
        <v>40920.492696694026</v>
      </c>
      <c r="G100" s="1">
        <v>0</v>
      </c>
      <c r="H100" s="32">
        <f>IFERROR(HOUR(Table1[[#This Row],[Cancel Date/time]])+MINUTE(Table1[[#This Row],[Cancel Date/time]])/60,"not cancelled")</f>
        <v>11.816666666666666</v>
      </c>
      <c r="I100" s="47">
        <f>IFERROR(ROUND(Table1[[#This Row],[cancellation time decimal]],0),"not cancelled")</f>
        <v>12</v>
      </c>
      <c r="J100" s="10">
        <f>IFERROR(MOD(Table1[[#This Row],[cancellation hour rounded]],24),"not cancelled")</f>
        <v>12</v>
      </c>
      <c r="K100" s="32">
        <f>1/Table1[[#This Row],[Duration (Time between doses '[in hours'])]]</f>
        <v>4.1666666666666664E-2</v>
      </c>
      <c r="L100" s="33">
        <f>Table1[[#This Row],[number doses per hour]]*INDEX(Table2[price per dose],Table1[[#This Row],[Drug ID]])</f>
        <v>0.35218749999999999</v>
      </c>
      <c r="M100" s="11" t="b">
        <f>AND(Table1[[#This Row],[hour of cancellation 0 to 23]]&gt;=0,Table1[[#This Row],[hour of cancellation 0 to 23]]&lt;=23)</f>
        <v>1</v>
      </c>
    </row>
    <row r="101" spans="1:13" x14ac:dyDescent="0.3">
      <c r="A101" s="1">
        <v>100</v>
      </c>
      <c r="B101" s="1">
        <v>5</v>
      </c>
      <c r="C101" s="2">
        <v>40913.244867123794</v>
      </c>
      <c r="D101" s="2">
        <v>40973.244444444448</v>
      </c>
      <c r="E101" s="1">
        <v>24</v>
      </c>
      <c r="F101" s="2">
        <v>40922.990064007972</v>
      </c>
      <c r="G101" s="1">
        <v>0</v>
      </c>
      <c r="H101" s="32">
        <f>IFERROR(HOUR(Table1[[#This Row],[Cancel Date/time]])+MINUTE(Table1[[#This Row],[Cancel Date/time]])/60,"not cancelled")</f>
        <v>23.75</v>
      </c>
      <c r="I101" s="47">
        <f>IFERROR(ROUND(Table1[[#This Row],[cancellation time decimal]],0),"not cancelled")</f>
        <v>24</v>
      </c>
      <c r="J101" s="10">
        <f>IFERROR(MOD(Table1[[#This Row],[cancellation hour rounded]],24),"not cancelled")</f>
        <v>0</v>
      </c>
      <c r="K101" s="32">
        <f>1/Table1[[#This Row],[Duration (Time between doses '[in hours'])]]</f>
        <v>4.1666666666666664E-2</v>
      </c>
      <c r="L101" s="33">
        <f>Table1[[#This Row],[number doses per hour]]*INDEX(Table2[price per dose],Table1[[#This Row],[Drug ID]])</f>
        <v>0.2815833333333333</v>
      </c>
      <c r="M101" s="11" t="b">
        <f>AND(Table1[[#This Row],[hour of cancellation 0 to 23]]&gt;=0,Table1[[#This Row],[hour of cancellation 0 to 23]]&lt;=23)</f>
        <v>1</v>
      </c>
    </row>
    <row r="102" spans="1:13" hidden="1" x14ac:dyDescent="0.3">
      <c r="A102" s="1">
        <v>101</v>
      </c>
      <c r="B102" s="1">
        <v>4</v>
      </c>
      <c r="C102" s="2">
        <v>40913.362145308703</v>
      </c>
      <c r="D102" s="2">
        <v>40915.653784469476</v>
      </c>
      <c r="E102" s="1">
        <v>12</v>
      </c>
      <c r="F102" s="2" t="s">
        <v>5</v>
      </c>
      <c r="G102" s="1">
        <v>0</v>
      </c>
      <c r="H102" s="32" t="str">
        <f>IFERROR(HOUR(Table1[[#This Row],[Cancel Date/time]])+MINUTE(Table1[[#This Row],[Cancel Date/time]])/60,"not cancelled")</f>
        <v>not cancelled</v>
      </c>
      <c r="I102" s="47" t="str">
        <f>IFERROR(ROUND(Table1[[#This Row],[cancellation time decimal]],0),"not cancelled")</f>
        <v>not cancelled</v>
      </c>
      <c r="J102" s="10" t="str">
        <f>IFERROR(MOD(Table1[[#This Row],[cancellation hour rounded]],24),"not cancelled")</f>
        <v>not cancelled</v>
      </c>
      <c r="K102" s="32">
        <f>1/Table1[[#This Row],[Duration (Time between doses '[in hours'])]]</f>
        <v>8.3333333333333329E-2</v>
      </c>
      <c r="L102" s="33">
        <f>Table1[[#This Row],[number doses per hour]]*INDEX(Table2[price per dose],Table1[[#This Row],[Drug ID]])</f>
        <v>1.448055119047619</v>
      </c>
      <c r="M102" s="11" t="b">
        <f>AND(Table1[[#This Row],[hour of cancellation 0 to 23]]&gt;=0,Table1[[#This Row],[hour of cancellation 0 to 23]]&lt;=23)</f>
        <v>0</v>
      </c>
    </row>
    <row r="103" spans="1:13" hidden="1" x14ac:dyDescent="0.3">
      <c r="A103" s="1">
        <v>102</v>
      </c>
      <c r="B103" s="1">
        <v>7</v>
      </c>
      <c r="C103" s="2">
        <v>40913.347154282048</v>
      </c>
      <c r="D103" s="2">
        <v>40915.638542525267</v>
      </c>
      <c r="E103" s="1">
        <v>24</v>
      </c>
      <c r="F103" s="2" t="s">
        <v>5</v>
      </c>
      <c r="G103" s="1">
        <v>0</v>
      </c>
      <c r="H103" s="32" t="str">
        <f>IFERROR(HOUR(Table1[[#This Row],[Cancel Date/time]])+MINUTE(Table1[[#This Row],[Cancel Date/time]])/60,"not cancelled")</f>
        <v>not cancelled</v>
      </c>
      <c r="I103" s="47" t="str">
        <f>IFERROR(ROUND(Table1[[#This Row],[cancellation time decimal]],0),"not cancelled")</f>
        <v>not cancelled</v>
      </c>
      <c r="J103" s="10" t="str">
        <f>IFERROR(MOD(Table1[[#This Row],[cancellation hour rounded]],24),"not cancelled")</f>
        <v>not cancelled</v>
      </c>
      <c r="K103" s="32">
        <f>1/Table1[[#This Row],[Duration (Time between doses '[in hours'])]]</f>
        <v>4.1666666666666664E-2</v>
      </c>
      <c r="L103" s="33">
        <f>Table1[[#This Row],[number doses per hour]]*INDEX(Table2[price per dose],Table1[[#This Row],[Drug ID]])</f>
        <v>1.2958049999999997</v>
      </c>
      <c r="M103" s="11" t="b">
        <f>AND(Table1[[#This Row],[hour of cancellation 0 to 23]]&gt;=0,Table1[[#This Row],[hour of cancellation 0 to 23]]&lt;=23)</f>
        <v>0</v>
      </c>
    </row>
    <row r="104" spans="1:13" x14ac:dyDescent="0.3">
      <c r="A104" s="1">
        <v>103</v>
      </c>
      <c r="B104" s="1">
        <v>6</v>
      </c>
      <c r="C104" s="2">
        <v>40913.355873448425</v>
      </c>
      <c r="D104" s="2">
        <v>40973.355555555558</v>
      </c>
      <c r="E104" s="1">
        <v>24</v>
      </c>
      <c r="F104" s="2">
        <v>40917.40618986862</v>
      </c>
      <c r="G104" s="1">
        <v>0</v>
      </c>
      <c r="H104" s="32">
        <f>IFERROR(HOUR(Table1[[#This Row],[Cancel Date/time]])+MINUTE(Table1[[#This Row],[Cancel Date/time]])/60,"not cancelled")</f>
        <v>9.7333333333333325</v>
      </c>
      <c r="I104" s="47">
        <f>IFERROR(ROUND(Table1[[#This Row],[cancellation time decimal]],0),"not cancelled")</f>
        <v>10</v>
      </c>
      <c r="J104" s="10">
        <f>IFERROR(MOD(Table1[[#This Row],[cancellation hour rounded]],24),"not cancelled")</f>
        <v>10</v>
      </c>
      <c r="K104" s="32">
        <f>1/Table1[[#This Row],[Duration (Time between doses '[in hours'])]]</f>
        <v>4.1666666666666664E-2</v>
      </c>
      <c r="L104" s="33">
        <f>Table1[[#This Row],[number doses per hour]]*INDEX(Table2[price per dose],Table1[[#This Row],[Drug ID]])</f>
        <v>0.35218749999999999</v>
      </c>
      <c r="M104" s="11" t="b">
        <f>AND(Table1[[#This Row],[hour of cancellation 0 to 23]]&gt;=0,Table1[[#This Row],[hour of cancellation 0 to 23]]&lt;=23)</f>
        <v>1</v>
      </c>
    </row>
    <row r="105" spans="1:13" x14ac:dyDescent="0.3">
      <c r="A105" s="1">
        <v>104</v>
      </c>
      <c r="B105" s="1">
        <v>4</v>
      </c>
      <c r="C105" s="2">
        <v>40913.444108138647</v>
      </c>
      <c r="D105" s="2">
        <v>40973.443749999999</v>
      </c>
      <c r="E105" s="1">
        <v>12</v>
      </c>
      <c r="F105" s="2">
        <v>40916.45978968851</v>
      </c>
      <c r="G105" s="1">
        <v>0</v>
      </c>
      <c r="H105" s="32">
        <f>IFERROR(HOUR(Table1[[#This Row],[Cancel Date/time]])+MINUTE(Table1[[#This Row],[Cancel Date/time]])/60,"not cancelled")</f>
        <v>11.033333333333333</v>
      </c>
      <c r="I105" s="47">
        <f>IFERROR(ROUND(Table1[[#This Row],[cancellation time decimal]],0),"not cancelled")</f>
        <v>11</v>
      </c>
      <c r="J105" s="10">
        <f>IFERROR(MOD(Table1[[#This Row],[cancellation hour rounded]],24),"not cancelled")</f>
        <v>11</v>
      </c>
      <c r="K105" s="32">
        <f>1/Table1[[#This Row],[Duration (Time between doses '[in hours'])]]</f>
        <v>8.3333333333333329E-2</v>
      </c>
      <c r="L105" s="33">
        <f>Table1[[#This Row],[number doses per hour]]*INDEX(Table2[price per dose],Table1[[#This Row],[Drug ID]])</f>
        <v>1.448055119047619</v>
      </c>
      <c r="M105" s="11" t="b">
        <f>AND(Table1[[#This Row],[hour of cancellation 0 to 23]]&gt;=0,Table1[[#This Row],[hour of cancellation 0 to 23]]&lt;=23)</f>
        <v>1</v>
      </c>
    </row>
    <row r="106" spans="1:13" x14ac:dyDescent="0.3">
      <c r="A106" s="1">
        <v>105</v>
      </c>
      <c r="B106" s="1">
        <v>7</v>
      </c>
      <c r="C106" s="2">
        <v>40913.45416799526</v>
      </c>
      <c r="D106" s="2">
        <v>40973.454166666663</v>
      </c>
      <c r="E106" s="1">
        <v>24</v>
      </c>
      <c r="F106" s="2">
        <v>40923.638105587248</v>
      </c>
      <c r="G106" s="1">
        <v>0</v>
      </c>
      <c r="H106" s="32">
        <f>IFERROR(HOUR(Table1[[#This Row],[Cancel Date/time]])+MINUTE(Table1[[#This Row],[Cancel Date/time]])/60,"not cancelled")</f>
        <v>15.3</v>
      </c>
      <c r="I106" s="47">
        <f>IFERROR(ROUND(Table1[[#This Row],[cancellation time decimal]],0),"not cancelled")</f>
        <v>15</v>
      </c>
      <c r="J106" s="10">
        <f>IFERROR(MOD(Table1[[#This Row],[cancellation hour rounded]],24),"not cancelled")</f>
        <v>15</v>
      </c>
      <c r="K106" s="32">
        <f>1/Table1[[#This Row],[Duration (Time between doses '[in hours'])]]</f>
        <v>4.1666666666666664E-2</v>
      </c>
      <c r="L106" s="33">
        <f>Table1[[#This Row],[number doses per hour]]*INDEX(Table2[price per dose],Table1[[#This Row],[Drug ID]])</f>
        <v>1.2958049999999997</v>
      </c>
      <c r="M106" s="11" t="b">
        <f>AND(Table1[[#This Row],[hour of cancellation 0 to 23]]&gt;=0,Table1[[#This Row],[hour of cancellation 0 to 23]]&lt;=23)</f>
        <v>1</v>
      </c>
    </row>
    <row r="107" spans="1:13" x14ac:dyDescent="0.3">
      <c r="A107" s="1">
        <v>106</v>
      </c>
      <c r="B107" s="1">
        <v>1</v>
      </c>
      <c r="C107" s="2">
        <v>40913.450884339356</v>
      </c>
      <c r="D107" s="2">
        <v>40973.450694444444</v>
      </c>
      <c r="E107" s="1">
        <v>8</v>
      </c>
      <c r="F107" s="2">
        <v>40913.691774043407</v>
      </c>
      <c r="G107" s="1">
        <v>0</v>
      </c>
      <c r="H107" s="32">
        <f>IFERROR(HOUR(Table1[[#This Row],[Cancel Date/time]])+MINUTE(Table1[[#This Row],[Cancel Date/time]])/60,"not cancelled")</f>
        <v>16.600000000000001</v>
      </c>
      <c r="I107" s="47">
        <f>IFERROR(ROUND(Table1[[#This Row],[cancellation time decimal]],0),"not cancelled")</f>
        <v>17</v>
      </c>
      <c r="J107" s="10">
        <f>IFERROR(MOD(Table1[[#This Row],[cancellation hour rounded]],24),"not cancelled")</f>
        <v>17</v>
      </c>
      <c r="K107" s="32">
        <f>1/Table1[[#This Row],[Duration (Time between doses '[in hours'])]]</f>
        <v>0.125</v>
      </c>
      <c r="L107" s="33">
        <f>Table1[[#This Row],[number doses per hour]]*INDEX(Table2[price per dose],Table1[[#This Row],[Drug ID]])</f>
        <v>0.84929166666666667</v>
      </c>
      <c r="M107" s="11" t="b">
        <f>AND(Table1[[#This Row],[hour of cancellation 0 to 23]]&gt;=0,Table1[[#This Row],[hour of cancellation 0 to 23]]&lt;=23)</f>
        <v>1</v>
      </c>
    </row>
    <row r="108" spans="1:13" x14ac:dyDescent="0.3">
      <c r="A108" s="1">
        <v>107</v>
      </c>
      <c r="B108" s="1">
        <v>5</v>
      </c>
      <c r="C108" s="2">
        <v>40913.544410649789</v>
      </c>
      <c r="D108" s="2">
        <v>40973.543749999997</v>
      </c>
      <c r="E108" s="1">
        <v>24</v>
      </c>
      <c r="F108" s="2">
        <v>40917.529219294054</v>
      </c>
      <c r="G108" s="1">
        <v>0</v>
      </c>
      <c r="H108" s="32">
        <f>IFERROR(HOUR(Table1[[#This Row],[Cancel Date/time]])+MINUTE(Table1[[#This Row],[Cancel Date/time]])/60,"not cancelled")</f>
        <v>12.7</v>
      </c>
      <c r="I108" s="47">
        <f>IFERROR(ROUND(Table1[[#This Row],[cancellation time decimal]],0),"not cancelled")</f>
        <v>13</v>
      </c>
      <c r="J108" s="10">
        <f>IFERROR(MOD(Table1[[#This Row],[cancellation hour rounded]],24),"not cancelled")</f>
        <v>13</v>
      </c>
      <c r="K108" s="32">
        <f>1/Table1[[#This Row],[Duration (Time between doses '[in hours'])]]</f>
        <v>4.1666666666666664E-2</v>
      </c>
      <c r="L108" s="33">
        <f>Table1[[#This Row],[number doses per hour]]*INDEX(Table2[price per dose],Table1[[#This Row],[Drug ID]])</f>
        <v>0.2815833333333333</v>
      </c>
      <c r="M108" s="11" t="b">
        <f>AND(Table1[[#This Row],[hour of cancellation 0 to 23]]&gt;=0,Table1[[#This Row],[hour of cancellation 0 to 23]]&lt;=23)</f>
        <v>1</v>
      </c>
    </row>
    <row r="109" spans="1:13" x14ac:dyDescent="0.3">
      <c r="A109" s="1">
        <v>108</v>
      </c>
      <c r="B109" s="1">
        <v>1</v>
      </c>
      <c r="C109" s="2">
        <v>40913.605648422919</v>
      </c>
      <c r="D109" s="2">
        <v>40973.605555555558</v>
      </c>
      <c r="E109" s="1">
        <v>12</v>
      </c>
      <c r="F109" s="2">
        <v>40914.767998466741</v>
      </c>
      <c r="G109" s="1">
        <v>0</v>
      </c>
      <c r="H109" s="32">
        <f>IFERROR(HOUR(Table1[[#This Row],[Cancel Date/time]])+MINUTE(Table1[[#This Row],[Cancel Date/time]])/60,"not cancelled")</f>
        <v>18.416666666666668</v>
      </c>
      <c r="I109" s="47">
        <f>IFERROR(ROUND(Table1[[#This Row],[cancellation time decimal]],0),"not cancelled")</f>
        <v>18</v>
      </c>
      <c r="J109" s="10">
        <f>IFERROR(MOD(Table1[[#This Row],[cancellation hour rounded]],24),"not cancelled")</f>
        <v>18</v>
      </c>
      <c r="K109" s="32">
        <f>1/Table1[[#This Row],[Duration (Time between doses '[in hours'])]]</f>
        <v>8.3333333333333329E-2</v>
      </c>
      <c r="L109" s="33">
        <f>Table1[[#This Row],[number doses per hour]]*INDEX(Table2[price per dose],Table1[[#This Row],[Drug ID]])</f>
        <v>0.56619444444444444</v>
      </c>
      <c r="M109" s="11" t="b">
        <f>AND(Table1[[#This Row],[hour of cancellation 0 to 23]]&gt;=0,Table1[[#This Row],[hour of cancellation 0 to 23]]&lt;=23)</f>
        <v>1</v>
      </c>
    </row>
    <row r="110" spans="1:13" x14ac:dyDescent="0.3">
      <c r="A110" s="1">
        <v>109</v>
      </c>
      <c r="B110" s="1">
        <v>1</v>
      </c>
      <c r="C110" s="2">
        <v>40913.614831947707</v>
      </c>
      <c r="D110" s="2">
        <v>40973.614583333336</v>
      </c>
      <c r="E110" s="1">
        <v>8</v>
      </c>
      <c r="F110" s="2">
        <v>40913.863758356536</v>
      </c>
      <c r="G110" s="1">
        <v>0</v>
      </c>
      <c r="H110" s="32">
        <f>IFERROR(HOUR(Table1[[#This Row],[Cancel Date/time]])+MINUTE(Table1[[#This Row],[Cancel Date/time]])/60,"not cancelled")</f>
        <v>20.716666666666665</v>
      </c>
      <c r="I110" s="47">
        <f>IFERROR(ROUND(Table1[[#This Row],[cancellation time decimal]],0),"not cancelled")</f>
        <v>21</v>
      </c>
      <c r="J110" s="10">
        <f>IFERROR(MOD(Table1[[#This Row],[cancellation hour rounded]],24),"not cancelled")</f>
        <v>21</v>
      </c>
      <c r="K110" s="32">
        <f>1/Table1[[#This Row],[Duration (Time between doses '[in hours'])]]</f>
        <v>0.125</v>
      </c>
      <c r="L110" s="33">
        <f>Table1[[#This Row],[number doses per hour]]*INDEX(Table2[price per dose],Table1[[#This Row],[Drug ID]])</f>
        <v>0.84929166666666667</v>
      </c>
      <c r="M110" s="11" t="b">
        <f>AND(Table1[[#This Row],[hour of cancellation 0 to 23]]&gt;=0,Table1[[#This Row],[hour of cancellation 0 to 23]]&lt;=23)</f>
        <v>1</v>
      </c>
    </row>
    <row r="111" spans="1:13" x14ac:dyDescent="0.3">
      <c r="A111" s="1">
        <v>110</v>
      </c>
      <c r="B111" s="1">
        <v>3</v>
      </c>
      <c r="C111" s="2">
        <v>40913.655911123489</v>
      </c>
      <c r="D111" s="2">
        <v>40973.655555555553</v>
      </c>
      <c r="E111" s="1">
        <v>24</v>
      </c>
      <c r="F111" s="2">
        <v>40916.087893534735</v>
      </c>
      <c r="G111" s="1">
        <v>0</v>
      </c>
      <c r="H111" s="32">
        <f>IFERROR(HOUR(Table1[[#This Row],[Cancel Date/time]])+MINUTE(Table1[[#This Row],[Cancel Date/time]])/60,"not cancelled")</f>
        <v>2.1</v>
      </c>
      <c r="I111" s="47">
        <f>IFERROR(ROUND(Table1[[#This Row],[cancellation time decimal]],0),"not cancelled")</f>
        <v>2</v>
      </c>
      <c r="J111" s="10">
        <f>IFERROR(MOD(Table1[[#This Row],[cancellation hour rounded]],24),"not cancelled")</f>
        <v>2</v>
      </c>
      <c r="K111" s="32">
        <f>1/Table1[[#This Row],[Duration (Time between doses '[in hours'])]]</f>
        <v>4.1666666666666664E-2</v>
      </c>
      <c r="L111" s="33">
        <f>Table1[[#This Row],[number doses per hour]]*INDEX(Table2[price per dose],Table1[[#This Row],[Drug ID]])</f>
        <v>0.18133000000000002</v>
      </c>
      <c r="M111" s="11" t="b">
        <f>AND(Table1[[#This Row],[hour of cancellation 0 to 23]]&gt;=0,Table1[[#This Row],[hour of cancellation 0 to 23]]&lt;=23)</f>
        <v>1</v>
      </c>
    </row>
    <row r="112" spans="1:13" x14ac:dyDescent="0.3">
      <c r="A112" s="1">
        <v>111</v>
      </c>
      <c r="B112" s="1">
        <v>3</v>
      </c>
      <c r="C112" s="2">
        <v>40913.741901260844</v>
      </c>
      <c r="D112" s="2">
        <v>40973.741666666669</v>
      </c>
      <c r="E112" s="1">
        <v>24</v>
      </c>
      <c r="F112" s="2">
        <v>40916.486305377432</v>
      </c>
      <c r="G112" s="1">
        <v>0</v>
      </c>
      <c r="H112" s="32">
        <f>IFERROR(HOUR(Table1[[#This Row],[Cancel Date/time]])+MINUTE(Table1[[#This Row],[Cancel Date/time]])/60,"not cancelled")</f>
        <v>11.666666666666666</v>
      </c>
      <c r="I112" s="47">
        <f>IFERROR(ROUND(Table1[[#This Row],[cancellation time decimal]],0),"not cancelled")</f>
        <v>12</v>
      </c>
      <c r="J112" s="10">
        <f>IFERROR(MOD(Table1[[#This Row],[cancellation hour rounded]],24),"not cancelled")</f>
        <v>12</v>
      </c>
      <c r="K112" s="32">
        <f>1/Table1[[#This Row],[Duration (Time between doses '[in hours'])]]</f>
        <v>4.1666666666666664E-2</v>
      </c>
      <c r="L112" s="33">
        <f>Table1[[#This Row],[number doses per hour]]*INDEX(Table2[price per dose],Table1[[#This Row],[Drug ID]])</f>
        <v>0.18133000000000002</v>
      </c>
      <c r="M112" s="11" t="b">
        <f>AND(Table1[[#This Row],[hour of cancellation 0 to 23]]&gt;=0,Table1[[#This Row],[hour of cancellation 0 to 23]]&lt;=23)</f>
        <v>1</v>
      </c>
    </row>
    <row r="113" spans="1:13" x14ac:dyDescent="0.3">
      <c r="A113" s="1">
        <v>112</v>
      </c>
      <c r="B113" s="1">
        <v>3</v>
      </c>
      <c r="C113" s="2">
        <v>40913.721356067865</v>
      </c>
      <c r="D113" s="2">
        <v>40973.720833333333</v>
      </c>
      <c r="E113" s="1">
        <v>24</v>
      </c>
      <c r="F113" s="2">
        <v>40916.717937123831</v>
      </c>
      <c r="G113" s="1">
        <v>0</v>
      </c>
      <c r="H113" s="32">
        <f>IFERROR(HOUR(Table1[[#This Row],[Cancel Date/time]])+MINUTE(Table1[[#This Row],[Cancel Date/time]])/60,"not cancelled")</f>
        <v>17.216666666666665</v>
      </c>
      <c r="I113" s="47">
        <f>IFERROR(ROUND(Table1[[#This Row],[cancellation time decimal]],0),"not cancelled")</f>
        <v>17</v>
      </c>
      <c r="J113" s="10">
        <f>IFERROR(MOD(Table1[[#This Row],[cancellation hour rounded]],24),"not cancelled")</f>
        <v>17</v>
      </c>
      <c r="K113" s="32">
        <f>1/Table1[[#This Row],[Duration (Time between doses '[in hours'])]]</f>
        <v>4.1666666666666664E-2</v>
      </c>
      <c r="L113" s="33">
        <f>Table1[[#This Row],[number doses per hour]]*INDEX(Table2[price per dose],Table1[[#This Row],[Drug ID]])</f>
        <v>0.18133000000000002</v>
      </c>
      <c r="M113" s="11" t="b">
        <f>AND(Table1[[#This Row],[hour of cancellation 0 to 23]]&gt;=0,Table1[[#This Row],[hour of cancellation 0 to 23]]&lt;=23)</f>
        <v>1</v>
      </c>
    </row>
    <row r="114" spans="1:13" x14ac:dyDescent="0.3">
      <c r="A114" s="1">
        <v>113</v>
      </c>
      <c r="B114" s="1">
        <v>1</v>
      </c>
      <c r="C114" s="2">
        <v>40913.767254506325</v>
      </c>
      <c r="D114" s="2">
        <v>40973.76666666667</v>
      </c>
      <c r="E114" s="1">
        <v>8</v>
      </c>
      <c r="F114" s="2">
        <v>40914.597925276656</v>
      </c>
      <c r="G114" s="1">
        <v>0</v>
      </c>
      <c r="H114" s="32">
        <f>IFERROR(HOUR(Table1[[#This Row],[Cancel Date/time]])+MINUTE(Table1[[#This Row],[Cancel Date/time]])/60,"not cancelled")</f>
        <v>14.35</v>
      </c>
      <c r="I114" s="47">
        <f>IFERROR(ROUND(Table1[[#This Row],[cancellation time decimal]],0),"not cancelled")</f>
        <v>14</v>
      </c>
      <c r="J114" s="10">
        <f>IFERROR(MOD(Table1[[#This Row],[cancellation hour rounded]],24),"not cancelled")</f>
        <v>14</v>
      </c>
      <c r="K114" s="32">
        <f>1/Table1[[#This Row],[Duration (Time between doses '[in hours'])]]</f>
        <v>0.125</v>
      </c>
      <c r="L114" s="33">
        <f>Table1[[#This Row],[number doses per hour]]*INDEX(Table2[price per dose],Table1[[#This Row],[Drug ID]])</f>
        <v>0.84929166666666667</v>
      </c>
      <c r="M114" s="11" t="b">
        <f>AND(Table1[[#This Row],[hour of cancellation 0 to 23]]&gt;=0,Table1[[#This Row],[hour of cancellation 0 to 23]]&lt;=23)</f>
        <v>1</v>
      </c>
    </row>
    <row r="115" spans="1:13" x14ac:dyDescent="0.3">
      <c r="A115" s="1">
        <v>114</v>
      </c>
      <c r="B115" s="1">
        <v>5</v>
      </c>
      <c r="C115" s="2">
        <v>40913.761576354867</v>
      </c>
      <c r="D115" s="2">
        <v>40973.761111111111</v>
      </c>
      <c r="E115" s="1">
        <v>24</v>
      </c>
      <c r="F115" s="2">
        <v>40916.603603755153</v>
      </c>
      <c r="G115" s="1">
        <v>0</v>
      </c>
      <c r="H115" s="32">
        <f>IFERROR(HOUR(Table1[[#This Row],[Cancel Date/time]])+MINUTE(Table1[[#This Row],[Cancel Date/time]])/60,"not cancelled")</f>
        <v>14.483333333333333</v>
      </c>
      <c r="I115" s="47">
        <f>IFERROR(ROUND(Table1[[#This Row],[cancellation time decimal]],0),"not cancelled")</f>
        <v>14</v>
      </c>
      <c r="J115" s="10">
        <f>IFERROR(MOD(Table1[[#This Row],[cancellation hour rounded]],24),"not cancelled")</f>
        <v>14</v>
      </c>
      <c r="K115" s="32">
        <f>1/Table1[[#This Row],[Duration (Time between doses '[in hours'])]]</f>
        <v>4.1666666666666664E-2</v>
      </c>
      <c r="L115" s="33">
        <f>Table1[[#This Row],[number doses per hour]]*INDEX(Table2[price per dose],Table1[[#This Row],[Drug ID]])</f>
        <v>0.2815833333333333</v>
      </c>
      <c r="M115" s="11" t="b">
        <f>AND(Table1[[#This Row],[hour of cancellation 0 to 23]]&gt;=0,Table1[[#This Row],[hour of cancellation 0 to 23]]&lt;=23)</f>
        <v>1</v>
      </c>
    </row>
    <row r="116" spans="1:13" x14ac:dyDescent="0.3">
      <c r="A116" s="1">
        <v>115</v>
      </c>
      <c r="B116" s="1">
        <v>5</v>
      </c>
      <c r="C116" s="2">
        <v>40913.835533248617</v>
      </c>
      <c r="D116" s="2">
        <v>40973.835416666669</v>
      </c>
      <c r="E116" s="1">
        <v>24</v>
      </c>
      <c r="F116" s="2">
        <v>40916.951716768985</v>
      </c>
      <c r="G116" s="1">
        <v>0</v>
      </c>
      <c r="H116" s="32">
        <f>IFERROR(HOUR(Table1[[#This Row],[Cancel Date/time]])+MINUTE(Table1[[#This Row],[Cancel Date/time]])/60,"not cancelled")</f>
        <v>22.833333333333332</v>
      </c>
      <c r="I116" s="47">
        <f>IFERROR(ROUND(Table1[[#This Row],[cancellation time decimal]],0),"not cancelled")</f>
        <v>23</v>
      </c>
      <c r="J116" s="10">
        <f>IFERROR(MOD(Table1[[#This Row],[cancellation hour rounded]],24),"not cancelled")</f>
        <v>23</v>
      </c>
      <c r="K116" s="32">
        <f>1/Table1[[#This Row],[Duration (Time between doses '[in hours'])]]</f>
        <v>4.1666666666666664E-2</v>
      </c>
      <c r="L116" s="33">
        <f>Table1[[#This Row],[number doses per hour]]*INDEX(Table2[price per dose],Table1[[#This Row],[Drug ID]])</f>
        <v>0.2815833333333333</v>
      </c>
      <c r="M116" s="11" t="b">
        <f>AND(Table1[[#This Row],[hour of cancellation 0 to 23]]&gt;=0,Table1[[#This Row],[hour of cancellation 0 to 23]]&lt;=23)</f>
        <v>1</v>
      </c>
    </row>
    <row r="117" spans="1:13" x14ac:dyDescent="0.3">
      <c r="A117" s="1">
        <v>116</v>
      </c>
      <c r="B117" s="1">
        <v>2</v>
      </c>
      <c r="C117" s="2">
        <v>40913.8868628407</v>
      </c>
      <c r="D117" s="2">
        <v>40973.886805555558</v>
      </c>
      <c r="E117" s="1">
        <v>10</v>
      </c>
      <c r="F117" s="2">
        <v>40914.359536160962</v>
      </c>
      <c r="G117" s="1">
        <v>0</v>
      </c>
      <c r="H117" s="32">
        <f>IFERROR(HOUR(Table1[[#This Row],[Cancel Date/time]])+MINUTE(Table1[[#This Row],[Cancel Date/time]])/60,"not cancelled")</f>
        <v>8.6166666666666671</v>
      </c>
      <c r="I117" s="47">
        <f>IFERROR(ROUND(Table1[[#This Row],[cancellation time decimal]],0),"not cancelled")</f>
        <v>9</v>
      </c>
      <c r="J117" s="10">
        <f>IFERROR(MOD(Table1[[#This Row],[cancellation hour rounded]],24),"not cancelled")</f>
        <v>9</v>
      </c>
      <c r="K117" s="32">
        <f>1/Table1[[#This Row],[Duration (Time between doses '[in hours'])]]</f>
        <v>0.1</v>
      </c>
      <c r="L117" s="33">
        <f>Table1[[#This Row],[number doses per hour]]*INDEX(Table2[price per dose],Table1[[#This Row],[Drug ID]])</f>
        <v>0.84959999999999969</v>
      </c>
      <c r="M117" s="11" t="b">
        <f>AND(Table1[[#This Row],[hour of cancellation 0 to 23]]&gt;=0,Table1[[#This Row],[hour of cancellation 0 to 23]]&lt;=23)</f>
        <v>1</v>
      </c>
    </row>
    <row r="118" spans="1:13" hidden="1" x14ac:dyDescent="0.3">
      <c r="A118" s="1">
        <v>117</v>
      </c>
      <c r="B118" s="1">
        <v>6</v>
      </c>
      <c r="C118" s="2">
        <v>40913.955961057407</v>
      </c>
      <c r="D118" s="2">
        <v>40916.205340271343</v>
      </c>
      <c r="E118" s="1">
        <v>24</v>
      </c>
      <c r="F118" s="2" t="s">
        <v>5</v>
      </c>
      <c r="G118" s="1">
        <v>0</v>
      </c>
      <c r="H118" s="32" t="str">
        <f>IFERROR(HOUR(Table1[[#This Row],[Cancel Date/time]])+MINUTE(Table1[[#This Row],[Cancel Date/time]])/60,"not cancelled")</f>
        <v>not cancelled</v>
      </c>
      <c r="I118" s="47" t="str">
        <f>IFERROR(ROUND(Table1[[#This Row],[cancellation time decimal]],0),"not cancelled")</f>
        <v>not cancelled</v>
      </c>
      <c r="J118" s="10" t="str">
        <f>IFERROR(MOD(Table1[[#This Row],[cancellation hour rounded]],24),"not cancelled")</f>
        <v>not cancelled</v>
      </c>
      <c r="K118" s="32">
        <f>1/Table1[[#This Row],[Duration (Time between doses '[in hours'])]]</f>
        <v>4.1666666666666664E-2</v>
      </c>
      <c r="L118" s="33">
        <f>Table1[[#This Row],[number doses per hour]]*INDEX(Table2[price per dose],Table1[[#This Row],[Drug ID]])</f>
        <v>0.35218749999999999</v>
      </c>
      <c r="M118" s="11" t="b">
        <f>AND(Table1[[#This Row],[hour of cancellation 0 to 23]]&gt;=0,Table1[[#This Row],[hour of cancellation 0 to 23]]&lt;=23)</f>
        <v>0</v>
      </c>
    </row>
    <row r="119" spans="1:13" hidden="1" x14ac:dyDescent="0.3">
      <c r="A119" s="1">
        <v>118</v>
      </c>
      <c r="B119" s="1">
        <v>5</v>
      </c>
      <c r="C119" s="2">
        <v>40913.99794895565</v>
      </c>
      <c r="D119" s="2">
        <v>40917.122345032403</v>
      </c>
      <c r="E119" s="1">
        <v>24</v>
      </c>
      <c r="F119" s="2" t="s">
        <v>5</v>
      </c>
      <c r="G119" s="1">
        <v>0</v>
      </c>
      <c r="H119" s="32" t="str">
        <f>IFERROR(HOUR(Table1[[#This Row],[Cancel Date/time]])+MINUTE(Table1[[#This Row],[Cancel Date/time]])/60,"not cancelled")</f>
        <v>not cancelled</v>
      </c>
      <c r="I119" s="47" t="str">
        <f>IFERROR(ROUND(Table1[[#This Row],[cancellation time decimal]],0),"not cancelled")</f>
        <v>not cancelled</v>
      </c>
      <c r="J119" s="10" t="str">
        <f>IFERROR(MOD(Table1[[#This Row],[cancellation hour rounded]],24),"not cancelled")</f>
        <v>not cancelled</v>
      </c>
      <c r="K119" s="32">
        <f>1/Table1[[#This Row],[Duration (Time between doses '[in hours'])]]</f>
        <v>4.1666666666666664E-2</v>
      </c>
      <c r="L119" s="33">
        <f>Table1[[#This Row],[number doses per hour]]*INDEX(Table2[price per dose],Table1[[#This Row],[Drug ID]])</f>
        <v>0.2815833333333333</v>
      </c>
      <c r="M119" s="11" t="b">
        <f>AND(Table1[[#This Row],[hour of cancellation 0 to 23]]&gt;=0,Table1[[#This Row],[hour of cancellation 0 to 23]]&lt;=23)</f>
        <v>0</v>
      </c>
    </row>
    <row r="120" spans="1:13" hidden="1" x14ac:dyDescent="0.3">
      <c r="A120" s="1">
        <v>119</v>
      </c>
      <c r="B120" s="1">
        <v>7</v>
      </c>
      <c r="C120" s="2">
        <v>40914.059340815453</v>
      </c>
      <c r="D120" s="2">
        <v>40916.725688167666</v>
      </c>
      <c r="E120" s="1">
        <v>24</v>
      </c>
      <c r="F120" s="2" t="s">
        <v>5</v>
      </c>
      <c r="G120" s="1">
        <v>0</v>
      </c>
      <c r="H120" s="32" t="str">
        <f>IFERROR(HOUR(Table1[[#This Row],[Cancel Date/time]])+MINUTE(Table1[[#This Row],[Cancel Date/time]])/60,"not cancelled")</f>
        <v>not cancelled</v>
      </c>
      <c r="I120" s="47" t="str">
        <f>IFERROR(ROUND(Table1[[#This Row],[cancellation time decimal]],0),"not cancelled")</f>
        <v>not cancelled</v>
      </c>
      <c r="J120" s="10" t="str">
        <f>IFERROR(MOD(Table1[[#This Row],[cancellation hour rounded]],24),"not cancelled")</f>
        <v>not cancelled</v>
      </c>
      <c r="K120" s="32">
        <f>1/Table1[[#This Row],[Duration (Time between doses '[in hours'])]]</f>
        <v>4.1666666666666664E-2</v>
      </c>
      <c r="L120" s="33">
        <f>Table1[[#This Row],[number doses per hour]]*INDEX(Table2[price per dose],Table1[[#This Row],[Drug ID]])</f>
        <v>1.2958049999999997</v>
      </c>
      <c r="M120" s="11" t="b">
        <f>AND(Table1[[#This Row],[hour of cancellation 0 to 23]]&gt;=0,Table1[[#This Row],[hour of cancellation 0 to 23]]&lt;=23)</f>
        <v>0</v>
      </c>
    </row>
    <row r="121" spans="1:13" x14ac:dyDescent="0.3">
      <c r="A121" s="1">
        <v>120</v>
      </c>
      <c r="B121" s="1">
        <v>5</v>
      </c>
      <c r="C121" s="2">
        <v>40914.13411974792</v>
      </c>
      <c r="D121" s="2">
        <v>40974.134027777778</v>
      </c>
      <c r="E121" s="1">
        <v>24</v>
      </c>
      <c r="F121" s="2">
        <v>40916.641976640094</v>
      </c>
      <c r="G121" s="1">
        <v>0</v>
      </c>
      <c r="H121" s="32">
        <f>IFERROR(HOUR(Table1[[#This Row],[Cancel Date/time]])+MINUTE(Table1[[#This Row],[Cancel Date/time]])/60,"not cancelled")</f>
        <v>15.4</v>
      </c>
      <c r="I121" s="47">
        <f>IFERROR(ROUND(Table1[[#This Row],[cancellation time decimal]],0),"not cancelled")</f>
        <v>15</v>
      </c>
      <c r="J121" s="10">
        <f>IFERROR(MOD(Table1[[#This Row],[cancellation hour rounded]],24),"not cancelled")</f>
        <v>15</v>
      </c>
      <c r="K121" s="32">
        <f>1/Table1[[#This Row],[Duration (Time between doses '[in hours'])]]</f>
        <v>4.1666666666666664E-2</v>
      </c>
      <c r="L121" s="33">
        <f>Table1[[#This Row],[number doses per hour]]*INDEX(Table2[price per dose],Table1[[#This Row],[Drug ID]])</f>
        <v>0.2815833333333333</v>
      </c>
      <c r="M121" s="11" t="b">
        <f>AND(Table1[[#This Row],[hour of cancellation 0 to 23]]&gt;=0,Table1[[#This Row],[hour of cancellation 0 to 23]]&lt;=23)</f>
        <v>1</v>
      </c>
    </row>
    <row r="122" spans="1:13" x14ac:dyDescent="0.3">
      <c r="A122" s="1">
        <v>121</v>
      </c>
      <c r="B122" s="1">
        <v>3</v>
      </c>
      <c r="C122" s="2">
        <v>40914.228795437324</v>
      </c>
      <c r="D122" s="2">
        <v>40974.228472222225</v>
      </c>
      <c r="E122" s="1">
        <v>24</v>
      </c>
      <c r="F122" s="2">
        <v>40917.468453837362</v>
      </c>
      <c r="G122" s="1">
        <v>0</v>
      </c>
      <c r="H122" s="32">
        <f>IFERROR(HOUR(Table1[[#This Row],[Cancel Date/time]])+MINUTE(Table1[[#This Row],[Cancel Date/time]])/60,"not cancelled")</f>
        <v>11.233333333333333</v>
      </c>
      <c r="I122" s="47">
        <f>IFERROR(ROUND(Table1[[#This Row],[cancellation time decimal]],0),"not cancelled")</f>
        <v>11</v>
      </c>
      <c r="J122" s="10">
        <f>IFERROR(MOD(Table1[[#This Row],[cancellation hour rounded]],24),"not cancelled")</f>
        <v>11</v>
      </c>
      <c r="K122" s="32">
        <f>1/Table1[[#This Row],[Duration (Time between doses '[in hours'])]]</f>
        <v>4.1666666666666664E-2</v>
      </c>
      <c r="L122" s="33">
        <f>Table1[[#This Row],[number doses per hour]]*INDEX(Table2[price per dose],Table1[[#This Row],[Drug ID]])</f>
        <v>0.18133000000000002</v>
      </c>
      <c r="M122" s="11" t="b">
        <f>AND(Table1[[#This Row],[hour of cancellation 0 to 23]]&gt;=0,Table1[[#This Row],[hour of cancellation 0 to 23]]&lt;=23)</f>
        <v>1</v>
      </c>
    </row>
    <row r="123" spans="1:13" hidden="1" x14ac:dyDescent="0.3">
      <c r="A123" s="1">
        <v>122</v>
      </c>
      <c r="B123" s="1">
        <v>10</v>
      </c>
      <c r="C123" s="2">
        <v>40914.255078520291</v>
      </c>
      <c r="D123" s="2">
        <v>40916.921425872504</v>
      </c>
      <c r="E123" s="1">
        <v>1</v>
      </c>
      <c r="F123" s="2" t="s">
        <v>5</v>
      </c>
      <c r="G123" s="1">
        <v>1</v>
      </c>
      <c r="H123" s="32" t="str">
        <f>IFERROR(HOUR(Table1[[#This Row],[Cancel Date/time]])+MINUTE(Table1[[#This Row],[Cancel Date/time]])/60,"not cancelled")</f>
        <v>not cancelled</v>
      </c>
      <c r="I123" s="47" t="str">
        <f>IFERROR(ROUND(Table1[[#This Row],[cancellation time decimal]],0),"not cancelled")</f>
        <v>not cancelled</v>
      </c>
      <c r="J123" s="10" t="str">
        <f>IFERROR(MOD(Table1[[#This Row],[cancellation hour rounded]],24),"not cancelled")</f>
        <v>not cancelled</v>
      </c>
      <c r="K123" s="32">
        <f>1/Table1[[#This Row],[Duration (Time between doses '[in hours'])]]</f>
        <v>1</v>
      </c>
      <c r="L123" s="33">
        <f>Table1[[#This Row],[number doses per hour]]*INDEX(Table2[price per dose],Table1[[#This Row],[Drug ID]])</f>
        <v>2.5716000000000001</v>
      </c>
      <c r="M123" s="11" t="b">
        <f>AND(Table1[[#This Row],[hour of cancellation 0 to 23]]&gt;=0,Table1[[#This Row],[hour of cancellation 0 to 23]]&lt;=23)</f>
        <v>0</v>
      </c>
    </row>
    <row r="124" spans="1:13" x14ac:dyDescent="0.3">
      <c r="A124" s="1">
        <v>123</v>
      </c>
      <c r="B124" s="1">
        <v>1</v>
      </c>
      <c r="C124" s="2">
        <v>40914.269603682449</v>
      </c>
      <c r="D124" s="2">
        <v>40974.269444444442</v>
      </c>
      <c r="E124" s="1">
        <v>12</v>
      </c>
      <c r="F124" s="2">
        <v>40915.616708855894</v>
      </c>
      <c r="G124" s="1">
        <v>0</v>
      </c>
      <c r="H124" s="32">
        <f>IFERROR(HOUR(Table1[[#This Row],[Cancel Date/time]])+MINUTE(Table1[[#This Row],[Cancel Date/time]])/60,"not cancelled")</f>
        <v>14.8</v>
      </c>
      <c r="I124" s="47">
        <f>IFERROR(ROUND(Table1[[#This Row],[cancellation time decimal]],0),"not cancelled")</f>
        <v>15</v>
      </c>
      <c r="J124" s="10">
        <f>IFERROR(MOD(Table1[[#This Row],[cancellation hour rounded]],24),"not cancelled")</f>
        <v>15</v>
      </c>
      <c r="K124" s="32">
        <f>1/Table1[[#This Row],[Duration (Time between doses '[in hours'])]]</f>
        <v>8.3333333333333329E-2</v>
      </c>
      <c r="L124" s="33">
        <f>Table1[[#This Row],[number doses per hour]]*INDEX(Table2[price per dose],Table1[[#This Row],[Drug ID]])</f>
        <v>0.56619444444444444</v>
      </c>
      <c r="M124" s="11" t="b">
        <f>AND(Table1[[#This Row],[hour of cancellation 0 to 23]]&gt;=0,Table1[[#This Row],[hour of cancellation 0 to 23]]&lt;=23)</f>
        <v>1</v>
      </c>
    </row>
    <row r="125" spans="1:13" x14ac:dyDescent="0.3">
      <c r="A125" s="1">
        <v>124</v>
      </c>
      <c r="B125" s="1">
        <v>8</v>
      </c>
      <c r="C125" s="2">
        <v>40914.415924750705</v>
      </c>
      <c r="D125" s="2">
        <v>40974.415277777778</v>
      </c>
      <c r="E125" s="1">
        <v>3</v>
      </c>
      <c r="F125" s="2">
        <v>40918.084888900223</v>
      </c>
      <c r="G125" s="1">
        <v>2</v>
      </c>
      <c r="H125" s="32">
        <f>IFERROR(HOUR(Table1[[#This Row],[Cancel Date/time]])+MINUTE(Table1[[#This Row],[Cancel Date/time]])/60,"not cancelled")</f>
        <v>2.0333333333333332</v>
      </c>
      <c r="I125" s="47">
        <f>IFERROR(ROUND(Table1[[#This Row],[cancellation time decimal]],0),"not cancelled")</f>
        <v>2</v>
      </c>
      <c r="J125" s="10">
        <f>IFERROR(MOD(Table1[[#This Row],[cancellation hour rounded]],24),"not cancelled")</f>
        <v>2</v>
      </c>
      <c r="K125" s="32">
        <f>1/Table1[[#This Row],[Duration (Time between doses '[in hours'])]]</f>
        <v>0.33333333333333331</v>
      </c>
      <c r="L125" s="33">
        <f>Table1[[#This Row],[number doses per hour]]*INDEX(Table2[price per dose],Table1[[#This Row],[Drug ID]])</f>
        <v>0.29998222222222221</v>
      </c>
      <c r="M125" s="11" t="b">
        <f>AND(Table1[[#This Row],[hour of cancellation 0 to 23]]&gt;=0,Table1[[#This Row],[hour of cancellation 0 to 23]]&lt;=23)</f>
        <v>1</v>
      </c>
    </row>
    <row r="126" spans="1:13" x14ac:dyDescent="0.3">
      <c r="A126" s="1">
        <v>125</v>
      </c>
      <c r="B126" s="1">
        <v>5</v>
      </c>
      <c r="C126" s="2">
        <v>40914.376628605765</v>
      </c>
      <c r="D126" s="2">
        <v>40974.376388888886</v>
      </c>
      <c r="E126" s="1">
        <v>24</v>
      </c>
      <c r="F126" s="2">
        <v>40916.562975732195</v>
      </c>
      <c r="G126" s="1">
        <v>0</v>
      </c>
      <c r="H126" s="32">
        <f>IFERROR(HOUR(Table1[[#This Row],[Cancel Date/time]])+MINUTE(Table1[[#This Row],[Cancel Date/time]])/60,"not cancelled")</f>
        <v>13.5</v>
      </c>
      <c r="I126" s="47">
        <f>IFERROR(ROUND(Table1[[#This Row],[cancellation time decimal]],0),"not cancelled")</f>
        <v>14</v>
      </c>
      <c r="J126" s="10">
        <f>IFERROR(MOD(Table1[[#This Row],[cancellation hour rounded]],24),"not cancelled")</f>
        <v>14</v>
      </c>
      <c r="K126" s="32">
        <f>1/Table1[[#This Row],[Duration (Time between doses '[in hours'])]]</f>
        <v>4.1666666666666664E-2</v>
      </c>
      <c r="L126" s="33">
        <f>Table1[[#This Row],[number doses per hour]]*INDEX(Table2[price per dose],Table1[[#This Row],[Drug ID]])</f>
        <v>0.2815833333333333</v>
      </c>
      <c r="M126" s="11" t="b">
        <f>AND(Table1[[#This Row],[hour of cancellation 0 to 23]]&gt;=0,Table1[[#This Row],[hour of cancellation 0 to 23]]&lt;=23)</f>
        <v>1</v>
      </c>
    </row>
    <row r="127" spans="1:13" x14ac:dyDescent="0.3">
      <c r="A127" s="1">
        <v>126</v>
      </c>
      <c r="B127" s="1">
        <v>9</v>
      </c>
      <c r="C127" s="2">
        <v>40914.381234459725</v>
      </c>
      <c r="D127" s="2">
        <v>40974.380555555559</v>
      </c>
      <c r="E127" s="1">
        <v>5</v>
      </c>
      <c r="F127" s="2">
        <v>40917.576833718689</v>
      </c>
      <c r="G127" s="1">
        <v>0</v>
      </c>
      <c r="H127" s="32">
        <f>IFERROR(HOUR(Table1[[#This Row],[Cancel Date/time]])+MINUTE(Table1[[#This Row],[Cancel Date/time]])/60,"not cancelled")</f>
        <v>13.833333333333334</v>
      </c>
      <c r="I127" s="47">
        <f>IFERROR(ROUND(Table1[[#This Row],[cancellation time decimal]],0),"not cancelled")</f>
        <v>14</v>
      </c>
      <c r="J127" s="10">
        <f>IFERROR(MOD(Table1[[#This Row],[cancellation hour rounded]],24),"not cancelled")</f>
        <v>14</v>
      </c>
      <c r="K127" s="32">
        <f>1/Table1[[#This Row],[Duration (Time between doses '[in hours'])]]</f>
        <v>0.2</v>
      </c>
      <c r="L127" s="33">
        <f>Table1[[#This Row],[number doses per hour]]*INDEX(Table2[price per dose],Table1[[#This Row],[Drug ID]])</f>
        <v>5.6740000000000004</v>
      </c>
      <c r="M127" s="11" t="b">
        <f>AND(Table1[[#This Row],[hour of cancellation 0 to 23]]&gt;=0,Table1[[#This Row],[hour of cancellation 0 to 23]]&lt;=23)</f>
        <v>1</v>
      </c>
    </row>
    <row r="128" spans="1:13" x14ac:dyDescent="0.3">
      <c r="A128" s="1">
        <v>127</v>
      </c>
      <c r="B128" s="1">
        <v>9</v>
      </c>
      <c r="C128" s="2">
        <v>40914.382749361415</v>
      </c>
      <c r="D128" s="2">
        <v>40974.382638888892</v>
      </c>
      <c r="E128" s="1">
        <v>5</v>
      </c>
      <c r="F128" s="2">
        <v>40917.367550967727</v>
      </c>
      <c r="G128" s="1">
        <v>0</v>
      </c>
      <c r="H128" s="32">
        <f>IFERROR(HOUR(Table1[[#This Row],[Cancel Date/time]])+MINUTE(Table1[[#This Row],[Cancel Date/time]])/60,"not cancelled")</f>
        <v>8.8166666666666664</v>
      </c>
      <c r="I128" s="47">
        <f>IFERROR(ROUND(Table1[[#This Row],[cancellation time decimal]],0),"not cancelled")</f>
        <v>9</v>
      </c>
      <c r="J128" s="10">
        <f>IFERROR(MOD(Table1[[#This Row],[cancellation hour rounded]],24),"not cancelled")</f>
        <v>9</v>
      </c>
      <c r="K128" s="32">
        <f>1/Table1[[#This Row],[Duration (Time between doses '[in hours'])]]</f>
        <v>0.2</v>
      </c>
      <c r="L128" s="33">
        <f>Table1[[#This Row],[number doses per hour]]*INDEX(Table2[price per dose],Table1[[#This Row],[Drug ID]])</f>
        <v>5.6740000000000004</v>
      </c>
      <c r="M128" s="11" t="b">
        <f>AND(Table1[[#This Row],[hour of cancellation 0 to 23]]&gt;=0,Table1[[#This Row],[hour of cancellation 0 to 23]]&lt;=23)</f>
        <v>1</v>
      </c>
    </row>
    <row r="129" spans="1:13" x14ac:dyDescent="0.3">
      <c r="A129" s="1">
        <v>128</v>
      </c>
      <c r="B129" s="1">
        <v>1</v>
      </c>
      <c r="C129" s="2">
        <v>40914.392178657319</v>
      </c>
      <c r="D129" s="2">
        <v>40974.39166666667</v>
      </c>
      <c r="E129" s="1">
        <v>8</v>
      </c>
      <c r="F129" s="2">
        <v>40915.575793519092</v>
      </c>
      <c r="G129" s="1">
        <v>0</v>
      </c>
      <c r="H129" s="32">
        <f>IFERROR(HOUR(Table1[[#This Row],[Cancel Date/time]])+MINUTE(Table1[[#This Row],[Cancel Date/time]])/60,"not cancelled")</f>
        <v>13.816666666666666</v>
      </c>
      <c r="I129" s="47">
        <f>IFERROR(ROUND(Table1[[#This Row],[cancellation time decimal]],0),"not cancelled")</f>
        <v>14</v>
      </c>
      <c r="J129" s="10">
        <f>IFERROR(MOD(Table1[[#This Row],[cancellation hour rounded]],24),"not cancelled")</f>
        <v>14</v>
      </c>
      <c r="K129" s="32">
        <f>1/Table1[[#This Row],[Duration (Time between doses '[in hours'])]]</f>
        <v>0.125</v>
      </c>
      <c r="L129" s="33">
        <f>Table1[[#This Row],[number doses per hour]]*INDEX(Table2[price per dose],Table1[[#This Row],[Drug ID]])</f>
        <v>0.84929166666666667</v>
      </c>
      <c r="M129" s="11" t="b">
        <f>AND(Table1[[#This Row],[hour of cancellation 0 to 23]]&gt;=0,Table1[[#This Row],[hour of cancellation 0 to 23]]&lt;=23)</f>
        <v>1</v>
      </c>
    </row>
    <row r="130" spans="1:13" x14ac:dyDescent="0.3">
      <c r="A130" s="1">
        <v>129</v>
      </c>
      <c r="B130" s="1">
        <v>1</v>
      </c>
      <c r="C130" s="2">
        <v>40914.457383423665</v>
      </c>
      <c r="D130" s="2">
        <v>40974.456944444442</v>
      </c>
      <c r="E130" s="1">
        <v>8</v>
      </c>
      <c r="F130" s="2">
        <v>40914.616588394099</v>
      </c>
      <c r="G130" s="1">
        <v>0</v>
      </c>
      <c r="H130" s="32">
        <f>IFERROR(HOUR(Table1[[#This Row],[Cancel Date/time]])+MINUTE(Table1[[#This Row],[Cancel Date/time]])/60,"not cancelled")</f>
        <v>14.783333333333333</v>
      </c>
      <c r="I130" s="47">
        <f>IFERROR(ROUND(Table1[[#This Row],[cancellation time decimal]],0),"not cancelled")</f>
        <v>15</v>
      </c>
      <c r="J130" s="10">
        <f>IFERROR(MOD(Table1[[#This Row],[cancellation hour rounded]],24),"not cancelled")</f>
        <v>15</v>
      </c>
      <c r="K130" s="32">
        <f>1/Table1[[#This Row],[Duration (Time between doses '[in hours'])]]</f>
        <v>0.125</v>
      </c>
      <c r="L130" s="33">
        <f>Table1[[#This Row],[number doses per hour]]*INDEX(Table2[price per dose],Table1[[#This Row],[Drug ID]])</f>
        <v>0.84929166666666667</v>
      </c>
      <c r="M130" s="11" t="b">
        <f>AND(Table1[[#This Row],[hour of cancellation 0 to 23]]&gt;=0,Table1[[#This Row],[hour of cancellation 0 to 23]]&lt;=23)</f>
        <v>1</v>
      </c>
    </row>
    <row r="131" spans="1:13" x14ac:dyDescent="0.3">
      <c r="A131" s="1">
        <v>130</v>
      </c>
      <c r="B131" s="1">
        <v>7</v>
      </c>
      <c r="C131" s="2">
        <v>40914.564463147901</v>
      </c>
      <c r="D131" s="2">
        <v>40974.563888888886</v>
      </c>
      <c r="E131" s="1">
        <v>24</v>
      </c>
      <c r="F131" s="2">
        <v>40930.489579373949</v>
      </c>
      <c r="G131" s="1">
        <v>0</v>
      </c>
      <c r="H131" s="32">
        <f>IFERROR(HOUR(Table1[[#This Row],[Cancel Date/time]])+MINUTE(Table1[[#This Row],[Cancel Date/time]])/60,"not cancelled")</f>
        <v>11.75</v>
      </c>
      <c r="I131" s="47">
        <f>IFERROR(ROUND(Table1[[#This Row],[cancellation time decimal]],0),"not cancelled")</f>
        <v>12</v>
      </c>
      <c r="J131" s="10">
        <f>IFERROR(MOD(Table1[[#This Row],[cancellation hour rounded]],24),"not cancelled")</f>
        <v>12</v>
      </c>
      <c r="K131" s="32">
        <f>1/Table1[[#This Row],[Duration (Time between doses '[in hours'])]]</f>
        <v>4.1666666666666664E-2</v>
      </c>
      <c r="L131" s="33">
        <f>Table1[[#This Row],[number doses per hour]]*INDEX(Table2[price per dose],Table1[[#This Row],[Drug ID]])</f>
        <v>1.2958049999999997</v>
      </c>
      <c r="M131" s="11" t="b">
        <f>AND(Table1[[#This Row],[hour of cancellation 0 to 23]]&gt;=0,Table1[[#This Row],[hour of cancellation 0 to 23]]&lt;=23)</f>
        <v>1</v>
      </c>
    </row>
    <row r="132" spans="1:13" x14ac:dyDescent="0.3">
      <c r="A132" s="1">
        <v>131</v>
      </c>
      <c r="B132" s="1">
        <v>3</v>
      </c>
      <c r="C132" s="2">
        <v>40914.596169189776</v>
      </c>
      <c r="D132" s="2">
        <v>40974.595833333333</v>
      </c>
      <c r="E132" s="1">
        <v>24</v>
      </c>
      <c r="F132" s="2">
        <v>40917.626116150874</v>
      </c>
      <c r="G132" s="1">
        <v>0</v>
      </c>
      <c r="H132" s="32">
        <f>IFERROR(HOUR(Table1[[#This Row],[Cancel Date/time]])+MINUTE(Table1[[#This Row],[Cancel Date/time]])/60,"not cancelled")</f>
        <v>15.016666666666667</v>
      </c>
      <c r="I132" s="47">
        <f>IFERROR(ROUND(Table1[[#This Row],[cancellation time decimal]],0),"not cancelled")</f>
        <v>15</v>
      </c>
      <c r="J132" s="10">
        <f>IFERROR(MOD(Table1[[#This Row],[cancellation hour rounded]],24),"not cancelled")</f>
        <v>15</v>
      </c>
      <c r="K132" s="32">
        <f>1/Table1[[#This Row],[Duration (Time between doses '[in hours'])]]</f>
        <v>4.1666666666666664E-2</v>
      </c>
      <c r="L132" s="33">
        <f>Table1[[#This Row],[number doses per hour]]*INDEX(Table2[price per dose],Table1[[#This Row],[Drug ID]])</f>
        <v>0.18133000000000002</v>
      </c>
      <c r="M132" s="11" t="b">
        <f>AND(Table1[[#This Row],[hour of cancellation 0 to 23]]&gt;=0,Table1[[#This Row],[hour of cancellation 0 to 23]]&lt;=23)</f>
        <v>1</v>
      </c>
    </row>
    <row r="133" spans="1:13" hidden="1" x14ac:dyDescent="0.3">
      <c r="A133" s="1">
        <v>132</v>
      </c>
      <c r="B133" s="1">
        <v>1</v>
      </c>
      <c r="C133" s="2">
        <v>40914.600725264834</v>
      </c>
      <c r="D133" s="2">
        <v>40918.600588212117</v>
      </c>
      <c r="E133" s="1">
        <v>8</v>
      </c>
      <c r="F133" s="2" t="s">
        <v>5</v>
      </c>
      <c r="G133" s="1">
        <v>0</v>
      </c>
      <c r="H133" s="32" t="str">
        <f>IFERROR(HOUR(Table1[[#This Row],[Cancel Date/time]])+MINUTE(Table1[[#This Row],[Cancel Date/time]])/60,"not cancelled")</f>
        <v>not cancelled</v>
      </c>
      <c r="I133" s="47" t="str">
        <f>IFERROR(ROUND(Table1[[#This Row],[cancellation time decimal]],0),"not cancelled")</f>
        <v>not cancelled</v>
      </c>
      <c r="J133" s="10" t="str">
        <f>IFERROR(MOD(Table1[[#This Row],[cancellation hour rounded]],24),"not cancelled")</f>
        <v>not cancelled</v>
      </c>
      <c r="K133" s="32">
        <f>1/Table1[[#This Row],[Duration (Time between doses '[in hours'])]]</f>
        <v>0.125</v>
      </c>
      <c r="L133" s="33">
        <f>Table1[[#This Row],[number doses per hour]]*INDEX(Table2[price per dose],Table1[[#This Row],[Drug ID]])</f>
        <v>0.84929166666666667</v>
      </c>
      <c r="M133" s="11" t="b">
        <f>AND(Table1[[#This Row],[hour of cancellation 0 to 23]]&gt;=0,Table1[[#This Row],[hour of cancellation 0 to 23]]&lt;=23)</f>
        <v>0</v>
      </c>
    </row>
    <row r="134" spans="1:13" x14ac:dyDescent="0.3">
      <c r="A134" s="1">
        <v>133</v>
      </c>
      <c r="B134" s="1">
        <v>1</v>
      </c>
      <c r="C134" s="2">
        <v>40914.618451469345</v>
      </c>
      <c r="D134" s="2">
        <v>40974.618055555555</v>
      </c>
      <c r="E134" s="1">
        <v>12</v>
      </c>
      <c r="F134" s="2">
        <v>40915.547412645145</v>
      </c>
      <c r="G134" s="1">
        <v>0</v>
      </c>
      <c r="H134" s="32">
        <f>IFERROR(HOUR(Table1[[#This Row],[Cancel Date/time]])+MINUTE(Table1[[#This Row],[Cancel Date/time]])/60,"not cancelled")</f>
        <v>13.133333333333333</v>
      </c>
      <c r="I134" s="47">
        <f>IFERROR(ROUND(Table1[[#This Row],[cancellation time decimal]],0),"not cancelled")</f>
        <v>13</v>
      </c>
      <c r="J134" s="10">
        <f>IFERROR(MOD(Table1[[#This Row],[cancellation hour rounded]],24),"not cancelled")</f>
        <v>13</v>
      </c>
      <c r="K134" s="32">
        <f>1/Table1[[#This Row],[Duration (Time between doses '[in hours'])]]</f>
        <v>8.3333333333333329E-2</v>
      </c>
      <c r="L134" s="33">
        <f>Table1[[#This Row],[number doses per hour]]*INDEX(Table2[price per dose],Table1[[#This Row],[Drug ID]])</f>
        <v>0.56619444444444444</v>
      </c>
      <c r="M134" s="11" t="b">
        <f>AND(Table1[[#This Row],[hour of cancellation 0 to 23]]&gt;=0,Table1[[#This Row],[hour of cancellation 0 to 23]]&lt;=23)</f>
        <v>1</v>
      </c>
    </row>
    <row r="135" spans="1:13" hidden="1" x14ac:dyDescent="0.3">
      <c r="A135" s="1">
        <v>134</v>
      </c>
      <c r="B135" s="1">
        <v>2</v>
      </c>
      <c r="C135" s="2">
        <v>40914.675066852789</v>
      </c>
      <c r="D135" s="2">
        <v>40917.049862187625</v>
      </c>
      <c r="E135" s="1">
        <v>10</v>
      </c>
      <c r="F135" s="2" t="s">
        <v>5</v>
      </c>
      <c r="G135" s="1">
        <v>0</v>
      </c>
      <c r="H135" s="32" t="str">
        <f>IFERROR(HOUR(Table1[[#This Row],[Cancel Date/time]])+MINUTE(Table1[[#This Row],[Cancel Date/time]])/60,"not cancelled")</f>
        <v>not cancelled</v>
      </c>
      <c r="I135" s="47" t="str">
        <f>IFERROR(ROUND(Table1[[#This Row],[cancellation time decimal]],0),"not cancelled")</f>
        <v>not cancelled</v>
      </c>
      <c r="J135" s="10" t="str">
        <f>IFERROR(MOD(Table1[[#This Row],[cancellation hour rounded]],24),"not cancelled")</f>
        <v>not cancelled</v>
      </c>
      <c r="K135" s="32">
        <f>1/Table1[[#This Row],[Duration (Time between doses '[in hours'])]]</f>
        <v>0.1</v>
      </c>
      <c r="L135" s="33">
        <f>Table1[[#This Row],[number doses per hour]]*INDEX(Table2[price per dose],Table1[[#This Row],[Drug ID]])</f>
        <v>0.84959999999999969</v>
      </c>
      <c r="M135" s="11" t="b">
        <f>AND(Table1[[#This Row],[hour of cancellation 0 to 23]]&gt;=0,Table1[[#This Row],[hour of cancellation 0 to 23]]&lt;=23)</f>
        <v>0</v>
      </c>
    </row>
    <row r="136" spans="1:13" x14ac:dyDescent="0.3">
      <c r="A136" s="1">
        <v>135</v>
      </c>
      <c r="B136" s="1">
        <v>6</v>
      </c>
      <c r="C136" s="2">
        <v>40914.745870948398</v>
      </c>
      <c r="D136" s="2">
        <v>40974.745833333334</v>
      </c>
      <c r="E136" s="1">
        <v>24</v>
      </c>
      <c r="F136" s="2">
        <v>40920.417910176635</v>
      </c>
      <c r="G136" s="1">
        <v>0</v>
      </c>
      <c r="H136" s="32">
        <f>IFERROR(HOUR(Table1[[#This Row],[Cancel Date/time]])+MINUTE(Table1[[#This Row],[Cancel Date/time]])/60,"not cancelled")</f>
        <v>10.016666666666667</v>
      </c>
      <c r="I136" s="47">
        <f>IFERROR(ROUND(Table1[[#This Row],[cancellation time decimal]],0),"not cancelled")</f>
        <v>10</v>
      </c>
      <c r="J136" s="10">
        <f>IFERROR(MOD(Table1[[#This Row],[cancellation hour rounded]],24),"not cancelled")</f>
        <v>10</v>
      </c>
      <c r="K136" s="32">
        <f>1/Table1[[#This Row],[Duration (Time between doses '[in hours'])]]</f>
        <v>4.1666666666666664E-2</v>
      </c>
      <c r="L136" s="33">
        <f>Table1[[#This Row],[number doses per hour]]*INDEX(Table2[price per dose],Table1[[#This Row],[Drug ID]])</f>
        <v>0.35218749999999999</v>
      </c>
      <c r="M136" s="11" t="b">
        <f>AND(Table1[[#This Row],[hour of cancellation 0 to 23]]&gt;=0,Table1[[#This Row],[hour of cancellation 0 to 23]]&lt;=23)</f>
        <v>1</v>
      </c>
    </row>
    <row r="137" spans="1:13" x14ac:dyDescent="0.3">
      <c r="A137" s="1">
        <v>136</v>
      </c>
      <c r="B137" s="1">
        <v>1</v>
      </c>
      <c r="C137" s="2">
        <v>40914.738503325229</v>
      </c>
      <c r="D137" s="2">
        <v>40974.73819444445</v>
      </c>
      <c r="E137" s="1">
        <v>8</v>
      </c>
      <c r="F137" s="2">
        <v>40915.678249478151</v>
      </c>
      <c r="G137" s="1">
        <v>0</v>
      </c>
      <c r="H137" s="32">
        <f>IFERROR(HOUR(Table1[[#This Row],[Cancel Date/time]])+MINUTE(Table1[[#This Row],[Cancel Date/time]])/60,"not cancelled")</f>
        <v>16.266666666666666</v>
      </c>
      <c r="I137" s="47">
        <f>IFERROR(ROUND(Table1[[#This Row],[cancellation time decimal]],0),"not cancelled")</f>
        <v>16</v>
      </c>
      <c r="J137" s="10">
        <f>IFERROR(MOD(Table1[[#This Row],[cancellation hour rounded]],24),"not cancelled")</f>
        <v>16</v>
      </c>
      <c r="K137" s="32">
        <f>1/Table1[[#This Row],[Duration (Time between doses '[in hours'])]]</f>
        <v>0.125</v>
      </c>
      <c r="L137" s="33">
        <f>Table1[[#This Row],[number doses per hour]]*INDEX(Table2[price per dose],Table1[[#This Row],[Drug ID]])</f>
        <v>0.84929166666666667</v>
      </c>
      <c r="M137" s="11" t="b">
        <f>AND(Table1[[#This Row],[hour of cancellation 0 to 23]]&gt;=0,Table1[[#This Row],[hour of cancellation 0 to 23]]&lt;=23)</f>
        <v>1</v>
      </c>
    </row>
    <row r="138" spans="1:13" x14ac:dyDescent="0.3">
      <c r="A138" s="1">
        <v>137</v>
      </c>
      <c r="B138" s="1">
        <v>2</v>
      </c>
      <c r="C138" s="2">
        <v>40914.724137902929</v>
      </c>
      <c r="D138" s="2">
        <v>40974.723611111112</v>
      </c>
      <c r="E138" s="1">
        <v>10</v>
      </c>
      <c r="F138" s="2">
        <v>40915.4289569885</v>
      </c>
      <c r="G138" s="1">
        <v>0</v>
      </c>
      <c r="H138" s="32">
        <f>IFERROR(HOUR(Table1[[#This Row],[Cancel Date/time]])+MINUTE(Table1[[#This Row],[Cancel Date/time]])/60,"not cancelled")</f>
        <v>10.283333333333333</v>
      </c>
      <c r="I138" s="47">
        <f>IFERROR(ROUND(Table1[[#This Row],[cancellation time decimal]],0),"not cancelled")</f>
        <v>10</v>
      </c>
      <c r="J138" s="10">
        <f>IFERROR(MOD(Table1[[#This Row],[cancellation hour rounded]],24),"not cancelled")</f>
        <v>10</v>
      </c>
      <c r="K138" s="32">
        <f>1/Table1[[#This Row],[Duration (Time between doses '[in hours'])]]</f>
        <v>0.1</v>
      </c>
      <c r="L138" s="33">
        <f>Table1[[#This Row],[number doses per hour]]*INDEX(Table2[price per dose],Table1[[#This Row],[Drug ID]])</f>
        <v>0.84959999999999969</v>
      </c>
      <c r="M138" s="11" t="b">
        <f>AND(Table1[[#This Row],[hour of cancellation 0 to 23]]&gt;=0,Table1[[#This Row],[hour of cancellation 0 to 23]]&lt;=23)</f>
        <v>1</v>
      </c>
    </row>
    <row r="139" spans="1:13" hidden="1" x14ac:dyDescent="0.3">
      <c r="A139" s="1">
        <v>138</v>
      </c>
      <c r="B139" s="1">
        <v>10</v>
      </c>
      <c r="C139" s="2">
        <v>40914.748985898739</v>
      </c>
      <c r="D139" s="2">
        <v>40917.498795640277</v>
      </c>
      <c r="E139" s="1">
        <v>1</v>
      </c>
      <c r="F139" s="2" t="s">
        <v>5</v>
      </c>
      <c r="G139" s="1">
        <v>3</v>
      </c>
      <c r="H139" s="32" t="str">
        <f>IFERROR(HOUR(Table1[[#This Row],[Cancel Date/time]])+MINUTE(Table1[[#This Row],[Cancel Date/time]])/60,"not cancelled")</f>
        <v>not cancelled</v>
      </c>
      <c r="I139" s="47" t="str">
        <f>IFERROR(ROUND(Table1[[#This Row],[cancellation time decimal]],0),"not cancelled")</f>
        <v>not cancelled</v>
      </c>
      <c r="J139" s="10" t="str">
        <f>IFERROR(MOD(Table1[[#This Row],[cancellation hour rounded]],24),"not cancelled")</f>
        <v>not cancelled</v>
      </c>
      <c r="K139" s="32">
        <f>1/Table1[[#This Row],[Duration (Time between doses '[in hours'])]]</f>
        <v>1</v>
      </c>
      <c r="L139" s="33">
        <f>Table1[[#This Row],[number doses per hour]]*INDEX(Table2[price per dose],Table1[[#This Row],[Drug ID]])</f>
        <v>2.5716000000000001</v>
      </c>
      <c r="M139" s="11" t="b">
        <f>AND(Table1[[#This Row],[hour of cancellation 0 to 23]]&gt;=0,Table1[[#This Row],[hour of cancellation 0 to 23]]&lt;=23)</f>
        <v>0</v>
      </c>
    </row>
    <row r="140" spans="1:13" x14ac:dyDescent="0.3">
      <c r="A140" s="1">
        <v>139</v>
      </c>
      <c r="B140" s="1">
        <v>3</v>
      </c>
      <c r="C140" s="2">
        <v>40914.713666982178</v>
      </c>
      <c r="D140" s="2">
        <v>40974.713194444448</v>
      </c>
      <c r="E140" s="1">
        <v>24</v>
      </c>
      <c r="F140" s="2">
        <v>40917.902699087164</v>
      </c>
      <c r="G140" s="1">
        <v>0</v>
      </c>
      <c r="H140" s="32">
        <f>IFERROR(HOUR(Table1[[#This Row],[Cancel Date/time]])+MINUTE(Table1[[#This Row],[Cancel Date/time]])/60,"not cancelled")</f>
        <v>21.65</v>
      </c>
      <c r="I140" s="47">
        <f>IFERROR(ROUND(Table1[[#This Row],[cancellation time decimal]],0),"not cancelled")</f>
        <v>22</v>
      </c>
      <c r="J140" s="10">
        <f>IFERROR(MOD(Table1[[#This Row],[cancellation hour rounded]],24),"not cancelled")</f>
        <v>22</v>
      </c>
      <c r="K140" s="32">
        <f>1/Table1[[#This Row],[Duration (Time between doses '[in hours'])]]</f>
        <v>4.1666666666666664E-2</v>
      </c>
      <c r="L140" s="33">
        <f>Table1[[#This Row],[number doses per hour]]*INDEX(Table2[price per dose],Table1[[#This Row],[Drug ID]])</f>
        <v>0.18133000000000002</v>
      </c>
      <c r="M140" s="11" t="b">
        <f>AND(Table1[[#This Row],[hour of cancellation 0 to 23]]&gt;=0,Table1[[#This Row],[hour of cancellation 0 to 23]]&lt;=23)</f>
        <v>1</v>
      </c>
    </row>
    <row r="141" spans="1:13" x14ac:dyDescent="0.3">
      <c r="A141" s="1">
        <v>140</v>
      </c>
      <c r="B141" s="1">
        <v>1</v>
      </c>
      <c r="C141" s="2">
        <v>40914.769717079405</v>
      </c>
      <c r="D141" s="2">
        <v>40974.769444444442</v>
      </c>
      <c r="E141" s="1">
        <v>12</v>
      </c>
      <c r="F141" s="2">
        <v>40915.369391085129</v>
      </c>
      <c r="G141" s="1">
        <v>0</v>
      </c>
      <c r="H141" s="32">
        <f>IFERROR(HOUR(Table1[[#This Row],[Cancel Date/time]])+MINUTE(Table1[[#This Row],[Cancel Date/time]])/60,"not cancelled")</f>
        <v>8.85</v>
      </c>
      <c r="I141" s="47">
        <f>IFERROR(ROUND(Table1[[#This Row],[cancellation time decimal]],0),"not cancelled")</f>
        <v>9</v>
      </c>
      <c r="J141" s="10">
        <f>IFERROR(MOD(Table1[[#This Row],[cancellation hour rounded]],24),"not cancelled")</f>
        <v>9</v>
      </c>
      <c r="K141" s="32">
        <f>1/Table1[[#This Row],[Duration (Time between doses '[in hours'])]]</f>
        <v>8.3333333333333329E-2</v>
      </c>
      <c r="L141" s="33">
        <f>Table1[[#This Row],[number doses per hour]]*INDEX(Table2[price per dose],Table1[[#This Row],[Drug ID]])</f>
        <v>0.56619444444444444</v>
      </c>
      <c r="M141" s="11" t="b">
        <f>AND(Table1[[#This Row],[hour of cancellation 0 to 23]]&gt;=0,Table1[[#This Row],[hour of cancellation 0 to 23]]&lt;=23)</f>
        <v>1</v>
      </c>
    </row>
    <row r="142" spans="1:13" x14ac:dyDescent="0.3">
      <c r="A142" s="1">
        <v>141</v>
      </c>
      <c r="B142" s="1">
        <v>6</v>
      </c>
      <c r="C142" s="2">
        <v>40914.851935932056</v>
      </c>
      <c r="D142" s="2">
        <v>40974.851388888892</v>
      </c>
      <c r="E142" s="1">
        <v>24</v>
      </c>
      <c r="F142" s="2">
        <v>40925.417312586091</v>
      </c>
      <c r="G142" s="1">
        <v>0</v>
      </c>
      <c r="H142" s="32">
        <f>IFERROR(HOUR(Table1[[#This Row],[Cancel Date/time]])+MINUTE(Table1[[#This Row],[Cancel Date/time]])/60,"not cancelled")</f>
        <v>10</v>
      </c>
      <c r="I142" s="47">
        <f>IFERROR(ROUND(Table1[[#This Row],[cancellation time decimal]],0),"not cancelled")</f>
        <v>10</v>
      </c>
      <c r="J142" s="10">
        <f>IFERROR(MOD(Table1[[#This Row],[cancellation hour rounded]],24),"not cancelled")</f>
        <v>10</v>
      </c>
      <c r="K142" s="32">
        <f>1/Table1[[#This Row],[Duration (Time between doses '[in hours'])]]</f>
        <v>4.1666666666666664E-2</v>
      </c>
      <c r="L142" s="33">
        <f>Table1[[#This Row],[number doses per hour]]*INDEX(Table2[price per dose],Table1[[#This Row],[Drug ID]])</f>
        <v>0.35218749999999999</v>
      </c>
      <c r="M142" s="11" t="b">
        <f>AND(Table1[[#This Row],[hour of cancellation 0 to 23]]&gt;=0,Table1[[#This Row],[hour of cancellation 0 to 23]]&lt;=23)</f>
        <v>1</v>
      </c>
    </row>
    <row r="143" spans="1:13" x14ac:dyDescent="0.3">
      <c r="A143" s="1">
        <v>142</v>
      </c>
      <c r="B143" s="1">
        <v>5</v>
      </c>
      <c r="C143" s="2">
        <v>40914.861879808435</v>
      </c>
      <c r="D143" s="2">
        <v>40974.861805555556</v>
      </c>
      <c r="E143" s="1">
        <v>24</v>
      </c>
      <c r="F143" s="2">
        <v>40916.982348829391</v>
      </c>
      <c r="G143" s="1">
        <v>0</v>
      </c>
      <c r="H143" s="32">
        <f>IFERROR(HOUR(Table1[[#This Row],[Cancel Date/time]])+MINUTE(Table1[[#This Row],[Cancel Date/time]])/60,"not cancelled")</f>
        <v>23.566666666666666</v>
      </c>
      <c r="I143" s="47">
        <f>IFERROR(ROUND(Table1[[#This Row],[cancellation time decimal]],0),"not cancelled")</f>
        <v>24</v>
      </c>
      <c r="J143" s="10">
        <f>IFERROR(MOD(Table1[[#This Row],[cancellation hour rounded]],24),"not cancelled")</f>
        <v>0</v>
      </c>
      <c r="K143" s="32">
        <f>1/Table1[[#This Row],[Duration (Time between doses '[in hours'])]]</f>
        <v>4.1666666666666664E-2</v>
      </c>
      <c r="L143" s="33">
        <f>Table1[[#This Row],[number doses per hour]]*INDEX(Table2[price per dose],Table1[[#This Row],[Drug ID]])</f>
        <v>0.2815833333333333</v>
      </c>
      <c r="M143" s="11" t="b">
        <f>AND(Table1[[#This Row],[hour of cancellation 0 to 23]]&gt;=0,Table1[[#This Row],[hour of cancellation 0 to 23]]&lt;=23)</f>
        <v>1</v>
      </c>
    </row>
    <row r="144" spans="1:13" x14ac:dyDescent="0.3">
      <c r="A144" s="1">
        <v>143</v>
      </c>
      <c r="B144" s="1">
        <v>4</v>
      </c>
      <c r="C144" s="2">
        <v>40914.88503736454</v>
      </c>
      <c r="D144" s="2">
        <v>40919.759722222225</v>
      </c>
      <c r="E144" s="1">
        <v>12</v>
      </c>
      <c r="F144" s="2">
        <v>40916.757319651944</v>
      </c>
      <c r="G144" s="1">
        <v>0</v>
      </c>
      <c r="H144" s="32">
        <f>IFERROR(HOUR(Table1[[#This Row],[Cancel Date/time]])+MINUTE(Table1[[#This Row],[Cancel Date/time]])/60,"not cancelled")</f>
        <v>18.166666666666668</v>
      </c>
      <c r="I144" s="47">
        <f>IFERROR(ROUND(Table1[[#This Row],[cancellation time decimal]],0),"not cancelled")</f>
        <v>18</v>
      </c>
      <c r="J144" s="10">
        <f>IFERROR(MOD(Table1[[#This Row],[cancellation hour rounded]],24),"not cancelled")</f>
        <v>18</v>
      </c>
      <c r="K144" s="32">
        <f>1/Table1[[#This Row],[Duration (Time between doses '[in hours'])]]</f>
        <v>8.3333333333333329E-2</v>
      </c>
      <c r="L144" s="33">
        <f>Table1[[#This Row],[number doses per hour]]*INDEX(Table2[price per dose],Table1[[#This Row],[Drug ID]])</f>
        <v>1.448055119047619</v>
      </c>
      <c r="M144" s="11" t="b">
        <f>AND(Table1[[#This Row],[hour of cancellation 0 to 23]]&gt;=0,Table1[[#This Row],[hour of cancellation 0 to 23]]&lt;=23)</f>
        <v>1</v>
      </c>
    </row>
    <row r="145" spans="1:13" x14ac:dyDescent="0.3">
      <c r="A145" s="1">
        <v>144</v>
      </c>
      <c r="B145" s="1">
        <v>1</v>
      </c>
      <c r="C145" s="2">
        <v>40915.074824919495</v>
      </c>
      <c r="D145" s="2">
        <v>40975.07430555555</v>
      </c>
      <c r="E145" s="1">
        <v>12</v>
      </c>
      <c r="F145" s="2">
        <v>40916.610993639959</v>
      </c>
      <c r="G145" s="1">
        <v>0</v>
      </c>
      <c r="H145" s="32">
        <f>IFERROR(HOUR(Table1[[#This Row],[Cancel Date/time]])+MINUTE(Table1[[#This Row],[Cancel Date/time]])/60,"not cancelled")</f>
        <v>14.65</v>
      </c>
      <c r="I145" s="47">
        <f>IFERROR(ROUND(Table1[[#This Row],[cancellation time decimal]],0),"not cancelled")</f>
        <v>15</v>
      </c>
      <c r="J145" s="10">
        <f>IFERROR(MOD(Table1[[#This Row],[cancellation hour rounded]],24),"not cancelled")</f>
        <v>15</v>
      </c>
      <c r="K145" s="32">
        <f>1/Table1[[#This Row],[Duration (Time between doses '[in hours'])]]</f>
        <v>8.3333333333333329E-2</v>
      </c>
      <c r="L145" s="33">
        <f>Table1[[#This Row],[number doses per hour]]*INDEX(Table2[price per dose],Table1[[#This Row],[Drug ID]])</f>
        <v>0.56619444444444444</v>
      </c>
      <c r="M145" s="11" t="b">
        <f>AND(Table1[[#This Row],[hour of cancellation 0 to 23]]&gt;=0,Table1[[#This Row],[hour of cancellation 0 to 23]]&lt;=23)</f>
        <v>1</v>
      </c>
    </row>
    <row r="146" spans="1:13" x14ac:dyDescent="0.3">
      <c r="A146" s="1">
        <v>145</v>
      </c>
      <c r="B146" s="1">
        <v>1</v>
      </c>
      <c r="C146" s="2">
        <v>40915.061041303081</v>
      </c>
      <c r="D146" s="2">
        <v>40975.060416666667</v>
      </c>
      <c r="E146" s="1">
        <v>8</v>
      </c>
      <c r="F146" s="2">
        <v>40915.76934632026</v>
      </c>
      <c r="G146" s="1">
        <v>0</v>
      </c>
      <c r="H146" s="32">
        <f>IFERROR(HOUR(Table1[[#This Row],[Cancel Date/time]])+MINUTE(Table1[[#This Row],[Cancel Date/time]])/60,"not cancelled")</f>
        <v>18.45</v>
      </c>
      <c r="I146" s="47">
        <f>IFERROR(ROUND(Table1[[#This Row],[cancellation time decimal]],0),"not cancelled")</f>
        <v>18</v>
      </c>
      <c r="J146" s="10">
        <f>IFERROR(MOD(Table1[[#This Row],[cancellation hour rounded]],24),"not cancelled")</f>
        <v>18</v>
      </c>
      <c r="K146" s="32">
        <f>1/Table1[[#This Row],[Duration (Time between doses '[in hours'])]]</f>
        <v>0.125</v>
      </c>
      <c r="L146" s="33">
        <f>Table1[[#This Row],[number doses per hour]]*INDEX(Table2[price per dose],Table1[[#This Row],[Drug ID]])</f>
        <v>0.84929166666666667</v>
      </c>
      <c r="M146" s="11" t="b">
        <f>AND(Table1[[#This Row],[hour of cancellation 0 to 23]]&gt;=0,Table1[[#This Row],[hour of cancellation 0 to 23]]&lt;=23)</f>
        <v>1</v>
      </c>
    </row>
    <row r="147" spans="1:13" x14ac:dyDescent="0.3">
      <c r="A147" s="1">
        <v>146</v>
      </c>
      <c r="B147" s="1">
        <v>11</v>
      </c>
      <c r="C147" s="2">
        <v>40915.276271987357</v>
      </c>
      <c r="D147" s="2">
        <v>40975.275694444441</v>
      </c>
      <c r="E147" s="1">
        <v>1</v>
      </c>
      <c r="F147" s="2">
        <v>40922.55815044578</v>
      </c>
      <c r="G147" s="1">
        <v>4</v>
      </c>
      <c r="H147" s="32">
        <f>IFERROR(HOUR(Table1[[#This Row],[Cancel Date/time]])+MINUTE(Table1[[#This Row],[Cancel Date/time]])/60,"not cancelled")</f>
        <v>13.383333333333333</v>
      </c>
      <c r="I147" s="47">
        <f>IFERROR(ROUND(Table1[[#This Row],[cancellation time decimal]],0),"not cancelled")</f>
        <v>13</v>
      </c>
      <c r="J147" s="10">
        <f>IFERROR(MOD(Table1[[#This Row],[cancellation hour rounded]],24),"not cancelled")</f>
        <v>13</v>
      </c>
      <c r="K147" s="32">
        <f>1/Table1[[#This Row],[Duration (Time between doses '[in hours'])]]</f>
        <v>1</v>
      </c>
      <c r="L147" s="33">
        <f>Table1[[#This Row],[number doses per hour]]*INDEX(Table2[price per dose],Table1[[#This Row],[Drug ID]])</f>
        <v>1</v>
      </c>
      <c r="M147" s="11" t="b">
        <f>AND(Table1[[#This Row],[hour of cancellation 0 to 23]]&gt;=0,Table1[[#This Row],[hour of cancellation 0 to 23]]&lt;=23)</f>
        <v>1</v>
      </c>
    </row>
    <row r="148" spans="1:13" x14ac:dyDescent="0.3">
      <c r="A148" s="1">
        <v>147</v>
      </c>
      <c r="B148" s="1">
        <v>5</v>
      </c>
      <c r="C148" s="2">
        <v>40915.358371416958</v>
      </c>
      <c r="D148" s="2">
        <v>40975.358333333337</v>
      </c>
      <c r="E148" s="1">
        <v>24</v>
      </c>
      <c r="F148" s="2">
        <v>40917.711469433496</v>
      </c>
      <c r="G148" s="1">
        <v>0</v>
      </c>
      <c r="H148" s="32">
        <f>IFERROR(HOUR(Table1[[#This Row],[Cancel Date/time]])+MINUTE(Table1[[#This Row],[Cancel Date/time]])/60,"not cancelled")</f>
        <v>17.066666666666666</v>
      </c>
      <c r="I148" s="47">
        <f>IFERROR(ROUND(Table1[[#This Row],[cancellation time decimal]],0),"not cancelled")</f>
        <v>17</v>
      </c>
      <c r="J148" s="10">
        <f>IFERROR(MOD(Table1[[#This Row],[cancellation hour rounded]],24),"not cancelled")</f>
        <v>17</v>
      </c>
      <c r="K148" s="32">
        <f>1/Table1[[#This Row],[Duration (Time between doses '[in hours'])]]</f>
        <v>4.1666666666666664E-2</v>
      </c>
      <c r="L148" s="33">
        <f>Table1[[#This Row],[number doses per hour]]*INDEX(Table2[price per dose],Table1[[#This Row],[Drug ID]])</f>
        <v>0.2815833333333333</v>
      </c>
      <c r="M148" s="11" t="b">
        <f>AND(Table1[[#This Row],[hour of cancellation 0 to 23]]&gt;=0,Table1[[#This Row],[hour of cancellation 0 to 23]]&lt;=23)</f>
        <v>1</v>
      </c>
    </row>
    <row r="149" spans="1:13" hidden="1" x14ac:dyDescent="0.3">
      <c r="A149" s="1">
        <v>148</v>
      </c>
      <c r="B149" s="1">
        <v>1</v>
      </c>
      <c r="C149" s="2">
        <v>40915.405671178116</v>
      </c>
      <c r="D149" s="2">
        <v>40917.613696833367</v>
      </c>
      <c r="E149" s="1">
        <v>8</v>
      </c>
      <c r="F149" s="2" t="s">
        <v>5</v>
      </c>
      <c r="G149" s="1">
        <v>0</v>
      </c>
      <c r="H149" s="32" t="str">
        <f>IFERROR(HOUR(Table1[[#This Row],[Cancel Date/time]])+MINUTE(Table1[[#This Row],[Cancel Date/time]])/60,"not cancelled")</f>
        <v>not cancelled</v>
      </c>
      <c r="I149" s="47" t="str">
        <f>IFERROR(ROUND(Table1[[#This Row],[cancellation time decimal]],0),"not cancelled")</f>
        <v>not cancelled</v>
      </c>
      <c r="J149" s="10" t="str">
        <f>IFERROR(MOD(Table1[[#This Row],[cancellation hour rounded]],24),"not cancelled")</f>
        <v>not cancelled</v>
      </c>
      <c r="K149" s="32">
        <f>1/Table1[[#This Row],[Duration (Time between doses '[in hours'])]]</f>
        <v>0.125</v>
      </c>
      <c r="L149" s="33">
        <f>Table1[[#This Row],[number doses per hour]]*INDEX(Table2[price per dose],Table1[[#This Row],[Drug ID]])</f>
        <v>0.84929166666666667</v>
      </c>
      <c r="M149" s="11" t="b">
        <f>AND(Table1[[#This Row],[hour of cancellation 0 to 23]]&gt;=0,Table1[[#This Row],[hour of cancellation 0 to 23]]&lt;=23)</f>
        <v>0</v>
      </c>
    </row>
    <row r="150" spans="1:13" x14ac:dyDescent="0.3">
      <c r="A150" s="1">
        <v>149</v>
      </c>
      <c r="B150" s="1">
        <v>1</v>
      </c>
      <c r="C150" s="2">
        <v>40915.410044043965</v>
      </c>
      <c r="D150" s="2">
        <v>40975.409722222219</v>
      </c>
      <c r="E150" s="1">
        <v>8</v>
      </c>
      <c r="F150" s="2">
        <v>40916.49575777752</v>
      </c>
      <c r="G150" s="1">
        <v>0</v>
      </c>
      <c r="H150" s="32">
        <f>IFERROR(HOUR(Table1[[#This Row],[Cancel Date/time]])+MINUTE(Table1[[#This Row],[Cancel Date/time]])/60,"not cancelled")</f>
        <v>11.883333333333333</v>
      </c>
      <c r="I150" s="47">
        <f>IFERROR(ROUND(Table1[[#This Row],[cancellation time decimal]],0),"not cancelled")</f>
        <v>12</v>
      </c>
      <c r="J150" s="10">
        <f>IFERROR(MOD(Table1[[#This Row],[cancellation hour rounded]],24),"not cancelled")</f>
        <v>12</v>
      </c>
      <c r="K150" s="32">
        <f>1/Table1[[#This Row],[Duration (Time between doses '[in hours'])]]</f>
        <v>0.125</v>
      </c>
      <c r="L150" s="33">
        <f>Table1[[#This Row],[number doses per hour]]*INDEX(Table2[price per dose],Table1[[#This Row],[Drug ID]])</f>
        <v>0.84929166666666667</v>
      </c>
      <c r="M150" s="11" t="b">
        <f>AND(Table1[[#This Row],[hour of cancellation 0 to 23]]&gt;=0,Table1[[#This Row],[hour of cancellation 0 to 23]]&lt;=23)</f>
        <v>1</v>
      </c>
    </row>
    <row r="151" spans="1:13" x14ac:dyDescent="0.3">
      <c r="A151" s="1">
        <v>150</v>
      </c>
      <c r="B151" s="1">
        <v>3</v>
      </c>
      <c r="C151" s="2">
        <v>40915.437811650132</v>
      </c>
      <c r="D151" s="2">
        <v>40975.4375</v>
      </c>
      <c r="E151" s="1">
        <v>24</v>
      </c>
      <c r="F151" s="2">
        <v>40917.764439638842</v>
      </c>
      <c r="G151" s="1">
        <v>0</v>
      </c>
      <c r="H151" s="32">
        <f>IFERROR(HOUR(Table1[[#This Row],[Cancel Date/time]])+MINUTE(Table1[[#This Row],[Cancel Date/time]])/60,"not cancelled")</f>
        <v>18.333333333333332</v>
      </c>
      <c r="I151" s="47">
        <f>IFERROR(ROUND(Table1[[#This Row],[cancellation time decimal]],0),"not cancelled")</f>
        <v>18</v>
      </c>
      <c r="J151" s="10">
        <f>IFERROR(MOD(Table1[[#This Row],[cancellation hour rounded]],24),"not cancelled")</f>
        <v>18</v>
      </c>
      <c r="K151" s="32">
        <f>1/Table1[[#This Row],[Duration (Time between doses '[in hours'])]]</f>
        <v>4.1666666666666664E-2</v>
      </c>
      <c r="L151" s="33">
        <f>Table1[[#This Row],[number doses per hour]]*INDEX(Table2[price per dose],Table1[[#This Row],[Drug ID]])</f>
        <v>0.18133000000000002</v>
      </c>
      <c r="M151" s="11" t="b">
        <f>AND(Table1[[#This Row],[hour of cancellation 0 to 23]]&gt;=0,Table1[[#This Row],[hour of cancellation 0 to 23]]&lt;=23)</f>
        <v>1</v>
      </c>
    </row>
    <row r="152" spans="1:13" hidden="1" x14ac:dyDescent="0.3">
      <c r="A152" s="1">
        <v>151</v>
      </c>
      <c r="B152" s="1">
        <v>4</v>
      </c>
      <c r="C152" s="2">
        <v>40915.435753685852</v>
      </c>
      <c r="D152" s="2">
        <v>40918.185563427389</v>
      </c>
      <c r="E152" s="1">
        <v>12</v>
      </c>
      <c r="F152" s="2" t="s">
        <v>5</v>
      </c>
      <c r="G152" s="1">
        <v>0</v>
      </c>
      <c r="H152" s="32" t="str">
        <f>IFERROR(HOUR(Table1[[#This Row],[Cancel Date/time]])+MINUTE(Table1[[#This Row],[Cancel Date/time]])/60,"not cancelled")</f>
        <v>not cancelled</v>
      </c>
      <c r="I152" s="47" t="str">
        <f>IFERROR(ROUND(Table1[[#This Row],[cancellation time decimal]],0),"not cancelled")</f>
        <v>not cancelled</v>
      </c>
      <c r="J152" s="10" t="str">
        <f>IFERROR(MOD(Table1[[#This Row],[cancellation hour rounded]],24),"not cancelled")</f>
        <v>not cancelled</v>
      </c>
      <c r="K152" s="32">
        <f>1/Table1[[#This Row],[Duration (Time between doses '[in hours'])]]</f>
        <v>8.3333333333333329E-2</v>
      </c>
      <c r="L152" s="33">
        <f>Table1[[#This Row],[number doses per hour]]*INDEX(Table2[price per dose],Table1[[#This Row],[Drug ID]])</f>
        <v>1.448055119047619</v>
      </c>
      <c r="M152" s="11" t="b">
        <f>AND(Table1[[#This Row],[hour of cancellation 0 to 23]]&gt;=0,Table1[[#This Row],[hour of cancellation 0 to 23]]&lt;=23)</f>
        <v>0</v>
      </c>
    </row>
    <row r="153" spans="1:13" x14ac:dyDescent="0.3">
      <c r="A153" s="1">
        <v>152</v>
      </c>
      <c r="B153" s="1">
        <v>4</v>
      </c>
      <c r="C153" s="2">
        <v>40915.422526535956</v>
      </c>
      <c r="D153" s="2">
        <v>40975.422222222223</v>
      </c>
      <c r="E153" s="1">
        <v>12</v>
      </c>
      <c r="F153" s="2">
        <v>40918.460284042652</v>
      </c>
      <c r="G153" s="1">
        <v>0</v>
      </c>
      <c r="H153" s="32">
        <f>IFERROR(HOUR(Table1[[#This Row],[Cancel Date/time]])+MINUTE(Table1[[#This Row],[Cancel Date/time]])/60,"not cancelled")</f>
        <v>11.033333333333333</v>
      </c>
      <c r="I153" s="47">
        <f>IFERROR(ROUND(Table1[[#This Row],[cancellation time decimal]],0),"not cancelled")</f>
        <v>11</v>
      </c>
      <c r="J153" s="10">
        <f>IFERROR(MOD(Table1[[#This Row],[cancellation hour rounded]],24),"not cancelled")</f>
        <v>11</v>
      </c>
      <c r="K153" s="32">
        <f>1/Table1[[#This Row],[Duration (Time between doses '[in hours'])]]</f>
        <v>8.3333333333333329E-2</v>
      </c>
      <c r="L153" s="33">
        <f>Table1[[#This Row],[number doses per hour]]*INDEX(Table2[price per dose],Table1[[#This Row],[Drug ID]])</f>
        <v>1.448055119047619</v>
      </c>
      <c r="M153" s="11" t="b">
        <f>AND(Table1[[#This Row],[hour of cancellation 0 to 23]]&gt;=0,Table1[[#This Row],[hour of cancellation 0 to 23]]&lt;=23)</f>
        <v>1</v>
      </c>
    </row>
    <row r="154" spans="1:13" x14ac:dyDescent="0.3">
      <c r="A154" s="1">
        <v>153</v>
      </c>
      <c r="B154" s="1">
        <v>2</v>
      </c>
      <c r="C154" s="2">
        <v>40915.498806044066</v>
      </c>
      <c r="D154" s="2">
        <v>40918.540277777778</v>
      </c>
      <c r="E154" s="1">
        <v>10</v>
      </c>
      <c r="F154" s="2">
        <v>40916.753686266704</v>
      </c>
      <c r="G154" s="1">
        <v>0</v>
      </c>
      <c r="H154" s="32">
        <f>IFERROR(HOUR(Table1[[#This Row],[Cancel Date/time]])+MINUTE(Table1[[#This Row],[Cancel Date/time]])/60,"not cancelled")</f>
        <v>18.083333333333332</v>
      </c>
      <c r="I154" s="47">
        <f>IFERROR(ROUND(Table1[[#This Row],[cancellation time decimal]],0),"not cancelled")</f>
        <v>18</v>
      </c>
      <c r="J154" s="10">
        <f>IFERROR(MOD(Table1[[#This Row],[cancellation hour rounded]],24),"not cancelled")</f>
        <v>18</v>
      </c>
      <c r="K154" s="32">
        <f>1/Table1[[#This Row],[Duration (Time between doses '[in hours'])]]</f>
        <v>0.1</v>
      </c>
      <c r="L154" s="33">
        <f>Table1[[#This Row],[number doses per hour]]*INDEX(Table2[price per dose],Table1[[#This Row],[Drug ID]])</f>
        <v>0.84959999999999969</v>
      </c>
      <c r="M154" s="11" t="b">
        <f>AND(Table1[[#This Row],[hour of cancellation 0 to 23]]&gt;=0,Table1[[#This Row],[hour of cancellation 0 to 23]]&lt;=23)</f>
        <v>1</v>
      </c>
    </row>
    <row r="155" spans="1:13" x14ac:dyDescent="0.3">
      <c r="A155" s="1">
        <v>154</v>
      </c>
      <c r="B155" s="1">
        <v>4</v>
      </c>
      <c r="C155" s="2">
        <v>40915.50145929744</v>
      </c>
      <c r="D155" s="2">
        <v>40975.501388888886</v>
      </c>
      <c r="E155" s="1">
        <v>12</v>
      </c>
      <c r="F155" s="2">
        <v>40918.520085271513</v>
      </c>
      <c r="G155" s="1">
        <v>0</v>
      </c>
      <c r="H155" s="32">
        <f>IFERROR(HOUR(Table1[[#This Row],[Cancel Date/time]])+MINUTE(Table1[[#This Row],[Cancel Date/time]])/60,"not cancelled")</f>
        <v>12.466666666666667</v>
      </c>
      <c r="I155" s="47">
        <f>IFERROR(ROUND(Table1[[#This Row],[cancellation time decimal]],0),"not cancelled")</f>
        <v>12</v>
      </c>
      <c r="J155" s="10">
        <f>IFERROR(MOD(Table1[[#This Row],[cancellation hour rounded]],24),"not cancelled")</f>
        <v>12</v>
      </c>
      <c r="K155" s="32">
        <f>1/Table1[[#This Row],[Duration (Time between doses '[in hours'])]]</f>
        <v>8.3333333333333329E-2</v>
      </c>
      <c r="L155" s="33">
        <f>Table1[[#This Row],[number doses per hour]]*INDEX(Table2[price per dose],Table1[[#This Row],[Drug ID]])</f>
        <v>1.448055119047619</v>
      </c>
      <c r="M155" s="11" t="b">
        <f>AND(Table1[[#This Row],[hour of cancellation 0 to 23]]&gt;=0,Table1[[#This Row],[hour of cancellation 0 to 23]]&lt;=23)</f>
        <v>1</v>
      </c>
    </row>
    <row r="156" spans="1:13" x14ac:dyDescent="0.3">
      <c r="A156" s="1">
        <v>155</v>
      </c>
      <c r="B156" s="1">
        <v>4</v>
      </c>
      <c r="C156" s="2">
        <v>40915.621004824214</v>
      </c>
      <c r="D156" s="2">
        <v>40975.620833333334</v>
      </c>
      <c r="E156" s="1">
        <v>12</v>
      </c>
      <c r="F156" s="2">
        <v>40919.495714603356</v>
      </c>
      <c r="G156" s="1">
        <v>0</v>
      </c>
      <c r="H156" s="32">
        <f>IFERROR(HOUR(Table1[[#This Row],[Cancel Date/time]])+MINUTE(Table1[[#This Row],[Cancel Date/time]])/60,"not cancelled")</f>
        <v>11.883333333333333</v>
      </c>
      <c r="I156" s="47">
        <f>IFERROR(ROUND(Table1[[#This Row],[cancellation time decimal]],0),"not cancelled")</f>
        <v>12</v>
      </c>
      <c r="J156" s="10">
        <f>IFERROR(MOD(Table1[[#This Row],[cancellation hour rounded]],24),"not cancelled")</f>
        <v>12</v>
      </c>
      <c r="K156" s="32">
        <f>1/Table1[[#This Row],[Duration (Time between doses '[in hours'])]]</f>
        <v>8.3333333333333329E-2</v>
      </c>
      <c r="L156" s="33">
        <f>Table1[[#This Row],[number doses per hour]]*INDEX(Table2[price per dose],Table1[[#This Row],[Drug ID]])</f>
        <v>1.448055119047619</v>
      </c>
      <c r="M156" s="11" t="b">
        <f>AND(Table1[[#This Row],[hour of cancellation 0 to 23]]&gt;=0,Table1[[#This Row],[hour of cancellation 0 to 23]]&lt;=23)</f>
        <v>1</v>
      </c>
    </row>
    <row r="157" spans="1:13" x14ac:dyDescent="0.3">
      <c r="A157" s="1">
        <v>156</v>
      </c>
      <c r="B157" s="1">
        <v>2</v>
      </c>
      <c r="C157" s="2">
        <v>40915.600064780549</v>
      </c>
      <c r="D157" s="2">
        <v>40975.600000000006</v>
      </c>
      <c r="E157" s="1">
        <v>10</v>
      </c>
      <c r="F157" s="2">
        <v>40916.467111816928</v>
      </c>
      <c r="G157" s="1">
        <v>0</v>
      </c>
      <c r="H157" s="32">
        <f>IFERROR(HOUR(Table1[[#This Row],[Cancel Date/time]])+MINUTE(Table1[[#This Row],[Cancel Date/time]])/60,"not cancelled")</f>
        <v>11.2</v>
      </c>
      <c r="I157" s="47">
        <f>IFERROR(ROUND(Table1[[#This Row],[cancellation time decimal]],0),"not cancelled")</f>
        <v>11</v>
      </c>
      <c r="J157" s="10">
        <f>IFERROR(MOD(Table1[[#This Row],[cancellation hour rounded]],24),"not cancelled")</f>
        <v>11</v>
      </c>
      <c r="K157" s="32">
        <f>1/Table1[[#This Row],[Duration (Time between doses '[in hours'])]]</f>
        <v>0.1</v>
      </c>
      <c r="L157" s="33">
        <f>Table1[[#This Row],[number doses per hour]]*INDEX(Table2[price per dose],Table1[[#This Row],[Drug ID]])</f>
        <v>0.84959999999999969</v>
      </c>
      <c r="M157" s="11" t="b">
        <f>AND(Table1[[#This Row],[hour of cancellation 0 to 23]]&gt;=0,Table1[[#This Row],[hour of cancellation 0 to 23]]&lt;=23)</f>
        <v>1</v>
      </c>
    </row>
    <row r="158" spans="1:13" x14ac:dyDescent="0.3">
      <c r="A158" s="1">
        <v>157</v>
      </c>
      <c r="B158" s="1">
        <v>2</v>
      </c>
      <c r="C158" s="2">
        <v>40915.588218190656</v>
      </c>
      <c r="D158" s="2">
        <v>40975.588194444448</v>
      </c>
      <c r="E158" s="1">
        <v>10</v>
      </c>
      <c r="F158" s="2">
        <v>40917.313701139639</v>
      </c>
      <c r="G158" s="1">
        <v>0</v>
      </c>
      <c r="H158" s="32">
        <f>IFERROR(HOUR(Table1[[#This Row],[Cancel Date/time]])+MINUTE(Table1[[#This Row],[Cancel Date/time]])/60,"not cancelled")</f>
        <v>7.5166666666666666</v>
      </c>
      <c r="I158" s="47">
        <f>IFERROR(ROUND(Table1[[#This Row],[cancellation time decimal]],0),"not cancelled")</f>
        <v>8</v>
      </c>
      <c r="J158" s="10">
        <f>IFERROR(MOD(Table1[[#This Row],[cancellation hour rounded]],24),"not cancelled")</f>
        <v>8</v>
      </c>
      <c r="K158" s="32">
        <f>1/Table1[[#This Row],[Duration (Time between doses '[in hours'])]]</f>
        <v>0.1</v>
      </c>
      <c r="L158" s="33">
        <f>Table1[[#This Row],[number doses per hour]]*INDEX(Table2[price per dose],Table1[[#This Row],[Drug ID]])</f>
        <v>0.84959999999999969</v>
      </c>
      <c r="M158" s="11" t="b">
        <f>AND(Table1[[#This Row],[hour of cancellation 0 to 23]]&gt;=0,Table1[[#This Row],[hour of cancellation 0 to 23]]&lt;=23)</f>
        <v>1</v>
      </c>
    </row>
    <row r="159" spans="1:13" x14ac:dyDescent="0.3">
      <c r="A159" s="1">
        <v>158</v>
      </c>
      <c r="B159" s="1">
        <v>1</v>
      </c>
      <c r="C159" s="2">
        <v>40915.635362948618</v>
      </c>
      <c r="D159" s="2">
        <v>40975.634722222225</v>
      </c>
      <c r="E159" s="1">
        <v>8</v>
      </c>
      <c r="F159" s="2">
        <v>40915.715989109485</v>
      </c>
      <c r="G159" s="1">
        <v>0</v>
      </c>
      <c r="H159" s="32">
        <f>IFERROR(HOUR(Table1[[#This Row],[Cancel Date/time]])+MINUTE(Table1[[#This Row],[Cancel Date/time]])/60,"not cancelled")</f>
        <v>17.183333333333334</v>
      </c>
      <c r="I159" s="47">
        <f>IFERROR(ROUND(Table1[[#This Row],[cancellation time decimal]],0),"not cancelled")</f>
        <v>17</v>
      </c>
      <c r="J159" s="10">
        <f>IFERROR(MOD(Table1[[#This Row],[cancellation hour rounded]],24),"not cancelled")</f>
        <v>17</v>
      </c>
      <c r="K159" s="32">
        <f>1/Table1[[#This Row],[Duration (Time between doses '[in hours'])]]</f>
        <v>0.125</v>
      </c>
      <c r="L159" s="33">
        <f>Table1[[#This Row],[number doses per hour]]*INDEX(Table2[price per dose],Table1[[#This Row],[Drug ID]])</f>
        <v>0.84929166666666667</v>
      </c>
      <c r="M159" s="11" t="b">
        <f>AND(Table1[[#This Row],[hour of cancellation 0 to 23]]&gt;=0,Table1[[#This Row],[hour of cancellation 0 to 23]]&lt;=23)</f>
        <v>1</v>
      </c>
    </row>
    <row r="160" spans="1:13" x14ac:dyDescent="0.3">
      <c r="A160" s="1">
        <v>159</v>
      </c>
      <c r="B160" s="1">
        <v>5</v>
      </c>
      <c r="C160" s="2">
        <v>40915.673747873072</v>
      </c>
      <c r="D160" s="2">
        <v>40975.673611111109</v>
      </c>
      <c r="E160" s="1">
        <v>24</v>
      </c>
      <c r="F160" s="2">
        <v>40919.907039917744</v>
      </c>
      <c r="G160" s="1">
        <v>0</v>
      </c>
      <c r="H160" s="32">
        <f>IFERROR(HOUR(Table1[[#This Row],[Cancel Date/time]])+MINUTE(Table1[[#This Row],[Cancel Date/time]])/60,"not cancelled")</f>
        <v>21.766666666666666</v>
      </c>
      <c r="I160" s="47">
        <f>IFERROR(ROUND(Table1[[#This Row],[cancellation time decimal]],0),"not cancelled")</f>
        <v>22</v>
      </c>
      <c r="J160" s="10">
        <f>IFERROR(MOD(Table1[[#This Row],[cancellation hour rounded]],24),"not cancelled")</f>
        <v>22</v>
      </c>
      <c r="K160" s="32">
        <f>1/Table1[[#This Row],[Duration (Time between doses '[in hours'])]]</f>
        <v>4.1666666666666664E-2</v>
      </c>
      <c r="L160" s="33">
        <f>Table1[[#This Row],[number doses per hour]]*INDEX(Table2[price per dose],Table1[[#This Row],[Drug ID]])</f>
        <v>0.2815833333333333</v>
      </c>
      <c r="M160" s="11" t="b">
        <f>AND(Table1[[#This Row],[hour of cancellation 0 to 23]]&gt;=0,Table1[[#This Row],[hour of cancellation 0 to 23]]&lt;=23)</f>
        <v>1</v>
      </c>
    </row>
    <row r="161" spans="1:13" x14ac:dyDescent="0.3">
      <c r="A161" s="1">
        <v>160</v>
      </c>
      <c r="B161" s="1">
        <v>3</v>
      </c>
      <c r="C161" s="2">
        <v>40915.746226558222</v>
      </c>
      <c r="D161" s="2">
        <v>40975.745833333334</v>
      </c>
      <c r="E161" s="1">
        <v>24</v>
      </c>
      <c r="F161" s="2">
        <v>40918.501180577477</v>
      </c>
      <c r="G161" s="1">
        <v>0</v>
      </c>
      <c r="H161" s="32">
        <f>IFERROR(HOUR(Table1[[#This Row],[Cancel Date/time]])+MINUTE(Table1[[#This Row],[Cancel Date/time]])/60,"not cancelled")</f>
        <v>12.016666666666667</v>
      </c>
      <c r="I161" s="47">
        <f>IFERROR(ROUND(Table1[[#This Row],[cancellation time decimal]],0),"not cancelled")</f>
        <v>12</v>
      </c>
      <c r="J161" s="10">
        <f>IFERROR(MOD(Table1[[#This Row],[cancellation hour rounded]],24),"not cancelled")</f>
        <v>12</v>
      </c>
      <c r="K161" s="32">
        <f>1/Table1[[#This Row],[Duration (Time between doses '[in hours'])]]</f>
        <v>4.1666666666666664E-2</v>
      </c>
      <c r="L161" s="33">
        <f>Table1[[#This Row],[number doses per hour]]*INDEX(Table2[price per dose],Table1[[#This Row],[Drug ID]])</f>
        <v>0.18133000000000002</v>
      </c>
      <c r="M161" s="11" t="b">
        <f>AND(Table1[[#This Row],[hour of cancellation 0 to 23]]&gt;=0,Table1[[#This Row],[hour of cancellation 0 to 23]]&lt;=23)</f>
        <v>1</v>
      </c>
    </row>
    <row r="162" spans="1:13" x14ac:dyDescent="0.3">
      <c r="A162" s="1">
        <v>161</v>
      </c>
      <c r="B162" s="1">
        <v>3</v>
      </c>
      <c r="C162" s="2">
        <v>40915.70982175714</v>
      </c>
      <c r="D162" s="2">
        <v>40975.709722222222</v>
      </c>
      <c r="E162" s="1">
        <v>24</v>
      </c>
      <c r="F162" s="2">
        <v>40918.406922895134</v>
      </c>
      <c r="G162" s="1">
        <v>0</v>
      </c>
      <c r="H162" s="32">
        <f>IFERROR(HOUR(Table1[[#This Row],[Cancel Date/time]])+MINUTE(Table1[[#This Row],[Cancel Date/time]])/60,"not cancelled")</f>
        <v>9.75</v>
      </c>
      <c r="I162" s="47">
        <f>IFERROR(ROUND(Table1[[#This Row],[cancellation time decimal]],0),"not cancelled")</f>
        <v>10</v>
      </c>
      <c r="J162" s="10">
        <f>IFERROR(MOD(Table1[[#This Row],[cancellation hour rounded]],24),"not cancelled")</f>
        <v>10</v>
      </c>
      <c r="K162" s="32">
        <f>1/Table1[[#This Row],[Duration (Time between doses '[in hours'])]]</f>
        <v>4.1666666666666664E-2</v>
      </c>
      <c r="L162" s="33">
        <f>Table1[[#This Row],[number doses per hour]]*INDEX(Table2[price per dose],Table1[[#This Row],[Drug ID]])</f>
        <v>0.18133000000000002</v>
      </c>
      <c r="M162" s="11" t="b">
        <f>AND(Table1[[#This Row],[hour of cancellation 0 to 23]]&gt;=0,Table1[[#This Row],[hour of cancellation 0 to 23]]&lt;=23)</f>
        <v>1</v>
      </c>
    </row>
    <row r="163" spans="1:13" x14ac:dyDescent="0.3">
      <c r="A163" s="1">
        <v>162</v>
      </c>
      <c r="B163" s="1">
        <v>6</v>
      </c>
      <c r="C163" s="2">
        <v>40915.764550668224</v>
      </c>
      <c r="D163" s="2">
        <v>40975.763888888891</v>
      </c>
      <c r="E163" s="1">
        <v>24</v>
      </c>
      <c r="F163" s="2">
        <v>40919.327653603767</v>
      </c>
      <c r="G163" s="1">
        <v>0</v>
      </c>
      <c r="H163" s="32">
        <f>IFERROR(HOUR(Table1[[#This Row],[Cancel Date/time]])+MINUTE(Table1[[#This Row],[Cancel Date/time]])/60,"not cancelled")</f>
        <v>7.85</v>
      </c>
      <c r="I163" s="47">
        <f>IFERROR(ROUND(Table1[[#This Row],[cancellation time decimal]],0),"not cancelled")</f>
        <v>8</v>
      </c>
      <c r="J163" s="10">
        <f>IFERROR(MOD(Table1[[#This Row],[cancellation hour rounded]],24),"not cancelled")</f>
        <v>8</v>
      </c>
      <c r="K163" s="32">
        <f>1/Table1[[#This Row],[Duration (Time between doses '[in hours'])]]</f>
        <v>4.1666666666666664E-2</v>
      </c>
      <c r="L163" s="33">
        <f>Table1[[#This Row],[number doses per hour]]*INDEX(Table2[price per dose],Table1[[#This Row],[Drug ID]])</f>
        <v>0.35218749999999999</v>
      </c>
      <c r="M163" s="11" t="b">
        <f>AND(Table1[[#This Row],[hour of cancellation 0 to 23]]&gt;=0,Table1[[#This Row],[hour of cancellation 0 to 23]]&lt;=23)</f>
        <v>1</v>
      </c>
    </row>
    <row r="164" spans="1:13" x14ac:dyDescent="0.3">
      <c r="A164" s="1">
        <v>163</v>
      </c>
      <c r="B164" s="1">
        <v>7</v>
      </c>
      <c r="C164" s="2">
        <v>40915.755365078927</v>
      </c>
      <c r="D164" s="2">
        <v>40975.754861111112</v>
      </c>
      <c r="E164" s="1">
        <v>24</v>
      </c>
      <c r="F164" s="2">
        <v>40921.531692259341</v>
      </c>
      <c r="G164" s="1">
        <v>0</v>
      </c>
      <c r="H164" s="32">
        <f>IFERROR(HOUR(Table1[[#This Row],[Cancel Date/time]])+MINUTE(Table1[[#This Row],[Cancel Date/time]])/60,"not cancelled")</f>
        <v>12.75</v>
      </c>
      <c r="I164" s="47">
        <f>IFERROR(ROUND(Table1[[#This Row],[cancellation time decimal]],0),"not cancelled")</f>
        <v>13</v>
      </c>
      <c r="J164" s="10">
        <f>IFERROR(MOD(Table1[[#This Row],[cancellation hour rounded]],24),"not cancelled")</f>
        <v>13</v>
      </c>
      <c r="K164" s="32">
        <f>1/Table1[[#This Row],[Duration (Time between doses '[in hours'])]]</f>
        <v>4.1666666666666664E-2</v>
      </c>
      <c r="L164" s="33">
        <f>Table1[[#This Row],[number doses per hour]]*INDEX(Table2[price per dose],Table1[[#This Row],[Drug ID]])</f>
        <v>1.2958049999999997</v>
      </c>
      <c r="M164" s="11" t="b">
        <f>AND(Table1[[#This Row],[hour of cancellation 0 to 23]]&gt;=0,Table1[[#This Row],[hour of cancellation 0 to 23]]&lt;=23)</f>
        <v>1</v>
      </c>
    </row>
    <row r="165" spans="1:13" x14ac:dyDescent="0.3">
      <c r="A165" s="1">
        <v>164</v>
      </c>
      <c r="B165" s="1">
        <v>7</v>
      </c>
      <c r="C165" s="2">
        <v>40915.807232409119</v>
      </c>
      <c r="D165" s="2">
        <v>40975.806944444441</v>
      </c>
      <c r="E165" s="1">
        <v>24</v>
      </c>
      <c r="F165" s="2">
        <v>40924.666759770371</v>
      </c>
      <c r="G165" s="1">
        <v>0</v>
      </c>
      <c r="H165" s="32">
        <f>IFERROR(HOUR(Table1[[#This Row],[Cancel Date/time]])+MINUTE(Table1[[#This Row],[Cancel Date/time]])/60,"not cancelled")</f>
        <v>16</v>
      </c>
      <c r="I165" s="47">
        <f>IFERROR(ROUND(Table1[[#This Row],[cancellation time decimal]],0),"not cancelled")</f>
        <v>16</v>
      </c>
      <c r="J165" s="10">
        <f>IFERROR(MOD(Table1[[#This Row],[cancellation hour rounded]],24),"not cancelled")</f>
        <v>16</v>
      </c>
      <c r="K165" s="32">
        <f>1/Table1[[#This Row],[Duration (Time between doses '[in hours'])]]</f>
        <v>4.1666666666666664E-2</v>
      </c>
      <c r="L165" s="33">
        <f>Table1[[#This Row],[number doses per hour]]*INDEX(Table2[price per dose],Table1[[#This Row],[Drug ID]])</f>
        <v>1.2958049999999997</v>
      </c>
      <c r="M165" s="11" t="b">
        <f>AND(Table1[[#This Row],[hour of cancellation 0 to 23]]&gt;=0,Table1[[#This Row],[hour of cancellation 0 to 23]]&lt;=23)</f>
        <v>1</v>
      </c>
    </row>
    <row r="166" spans="1:13" x14ac:dyDescent="0.3">
      <c r="A166" s="1">
        <v>165</v>
      </c>
      <c r="B166" s="1">
        <v>7</v>
      </c>
      <c r="C166" s="2">
        <v>40915.816991780674</v>
      </c>
      <c r="D166" s="2">
        <v>40975.816666666666</v>
      </c>
      <c r="E166" s="1">
        <v>24</v>
      </c>
      <c r="F166" s="2">
        <v>40924.558235442804</v>
      </c>
      <c r="G166" s="1">
        <v>0</v>
      </c>
      <c r="H166" s="32">
        <f>IFERROR(HOUR(Table1[[#This Row],[Cancel Date/time]])+MINUTE(Table1[[#This Row],[Cancel Date/time]])/60,"not cancelled")</f>
        <v>13.383333333333333</v>
      </c>
      <c r="I166" s="47">
        <f>IFERROR(ROUND(Table1[[#This Row],[cancellation time decimal]],0),"not cancelled")</f>
        <v>13</v>
      </c>
      <c r="J166" s="10">
        <f>IFERROR(MOD(Table1[[#This Row],[cancellation hour rounded]],24),"not cancelled")</f>
        <v>13</v>
      </c>
      <c r="K166" s="32">
        <f>1/Table1[[#This Row],[Duration (Time between doses '[in hours'])]]</f>
        <v>4.1666666666666664E-2</v>
      </c>
      <c r="L166" s="33">
        <f>Table1[[#This Row],[number doses per hour]]*INDEX(Table2[price per dose],Table1[[#This Row],[Drug ID]])</f>
        <v>1.2958049999999997</v>
      </c>
      <c r="M166" s="11" t="b">
        <f>AND(Table1[[#This Row],[hour of cancellation 0 to 23]]&gt;=0,Table1[[#This Row],[hour of cancellation 0 to 23]]&lt;=23)</f>
        <v>1</v>
      </c>
    </row>
    <row r="167" spans="1:13" x14ac:dyDescent="0.3">
      <c r="A167" s="1">
        <v>166</v>
      </c>
      <c r="B167" s="1">
        <v>5</v>
      </c>
      <c r="C167" s="2">
        <v>40915.868972017532</v>
      </c>
      <c r="D167" s="2">
        <v>40975.868750000001</v>
      </c>
      <c r="E167" s="1">
        <v>24</v>
      </c>
      <c r="F167" s="2">
        <v>40918.53852255582</v>
      </c>
      <c r="G167" s="1">
        <v>0</v>
      </c>
      <c r="H167" s="32">
        <f>IFERROR(HOUR(Table1[[#This Row],[Cancel Date/time]])+MINUTE(Table1[[#This Row],[Cancel Date/time]])/60,"not cancelled")</f>
        <v>12.916666666666666</v>
      </c>
      <c r="I167" s="47">
        <f>IFERROR(ROUND(Table1[[#This Row],[cancellation time decimal]],0),"not cancelled")</f>
        <v>13</v>
      </c>
      <c r="J167" s="10">
        <f>IFERROR(MOD(Table1[[#This Row],[cancellation hour rounded]],24),"not cancelled")</f>
        <v>13</v>
      </c>
      <c r="K167" s="32">
        <f>1/Table1[[#This Row],[Duration (Time between doses '[in hours'])]]</f>
        <v>4.1666666666666664E-2</v>
      </c>
      <c r="L167" s="33">
        <f>Table1[[#This Row],[number doses per hour]]*INDEX(Table2[price per dose],Table1[[#This Row],[Drug ID]])</f>
        <v>0.2815833333333333</v>
      </c>
      <c r="M167" s="11" t="b">
        <f>AND(Table1[[#This Row],[hour of cancellation 0 to 23]]&gt;=0,Table1[[#This Row],[hour of cancellation 0 to 23]]&lt;=23)</f>
        <v>1</v>
      </c>
    </row>
    <row r="168" spans="1:13" hidden="1" x14ac:dyDescent="0.3">
      <c r="A168" s="1">
        <v>167</v>
      </c>
      <c r="B168" s="1">
        <v>1</v>
      </c>
      <c r="C168" s="2">
        <v>40915.852875007251</v>
      </c>
      <c r="D168" s="2">
        <v>40917.894300541528</v>
      </c>
      <c r="E168" s="1">
        <v>12</v>
      </c>
      <c r="F168" s="2" t="s">
        <v>5</v>
      </c>
      <c r="G168" s="1">
        <v>0</v>
      </c>
      <c r="H168" s="32" t="str">
        <f>IFERROR(HOUR(Table1[[#This Row],[Cancel Date/time]])+MINUTE(Table1[[#This Row],[Cancel Date/time]])/60,"not cancelled")</f>
        <v>not cancelled</v>
      </c>
      <c r="I168" s="47" t="str">
        <f>IFERROR(ROUND(Table1[[#This Row],[cancellation time decimal]],0),"not cancelled")</f>
        <v>not cancelled</v>
      </c>
      <c r="J168" s="10" t="str">
        <f>IFERROR(MOD(Table1[[#This Row],[cancellation hour rounded]],24),"not cancelled")</f>
        <v>not cancelled</v>
      </c>
      <c r="K168" s="32">
        <f>1/Table1[[#This Row],[Duration (Time between doses '[in hours'])]]</f>
        <v>8.3333333333333329E-2</v>
      </c>
      <c r="L168" s="33">
        <f>Table1[[#This Row],[number doses per hour]]*INDEX(Table2[price per dose],Table1[[#This Row],[Drug ID]])</f>
        <v>0.56619444444444444</v>
      </c>
      <c r="M168" s="11" t="b">
        <f>AND(Table1[[#This Row],[hour of cancellation 0 to 23]]&gt;=0,Table1[[#This Row],[hour of cancellation 0 to 23]]&lt;=23)</f>
        <v>0</v>
      </c>
    </row>
    <row r="169" spans="1:13" x14ac:dyDescent="0.3">
      <c r="A169" s="1">
        <v>168</v>
      </c>
      <c r="B169" s="1">
        <v>6</v>
      </c>
      <c r="C169" s="2">
        <v>40915.910718664491</v>
      </c>
      <c r="D169" s="2">
        <v>40975.910416666666</v>
      </c>
      <c r="E169" s="1">
        <v>24</v>
      </c>
      <c r="F169" s="2">
        <v>40919.895440010019</v>
      </c>
      <c r="G169" s="1">
        <v>0</v>
      </c>
      <c r="H169" s="32">
        <f>IFERROR(HOUR(Table1[[#This Row],[Cancel Date/time]])+MINUTE(Table1[[#This Row],[Cancel Date/time]])/60,"not cancelled")</f>
        <v>21.483333333333334</v>
      </c>
      <c r="I169" s="47">
        <f>IFERROR(ROUND(Table1[[#This Row],[cancellation time decimal]],0),"not cancelled")</f>
        <v>21</v>
      </c>
      <c r="J169" s="10">
        <f>IFERROR(MOD(Table1[[#This Row],[cancellation hour rounded]],24),"not cancelled")</f>
        <v>21</v>
      </c>
      <c r="K169" s="32">
        <f>1/Table1[[#This Row],[Duration (Time between doses '[in hours'])]]</f>
        <v>4.1666666666666664E-2</v>
      </c>
      <c r="L169" s="33">
        <f>Table1[[#This Row],[number doses per hour]]*INDEX(Table2[price per dose],Table1[[#This Row],[Drug ID]])</f>
        <v>0.35218749999999999</v>
      </c>
      <c r="M169" s="11" t="b">
        <f>AND(Table1[[#This Row],[hour of cancellation 0 to 23]]&gt;=0,Table1[[#This Row],[hour of cancellation 0 to 23]]&lt;=23)</f>
        <v>1</v>
      </c>
    </row>
    <row r="170" spans="1:13" x14ac:dyDescent="0.3">
      <c r="A170" s="1">
        <v>169</v>
      </c>
      <c r="B170" s="1">
        <v>6</v>
      </c>
      <c r="C170" s="2">
        <v>40915.963811207286</v>
      </c>
      <c r="D170" s="2">
        <v>40975.963194444448</v>
      </c>
      <c r="E170" s="1">
        <v>24</v>
      </c>
      <c r="F170" s="2">
        <v>40922.689145579257</v>
      </c>
      <c r="G170" s="1">
        <v>0</v>
      </c>
      <c r="H170" s="32">
        <f>IFERROR(HOUR(Table1[[#This Row],[Cancel Date/time]])+MINUTE(Table1[[#This Row],[Cancel Date/time]])/60,"not cancelled")</f>
        <v>16.533333333333335</v>
      </c>
      <c r="I170" s="47">
        <f>IFERROR(ROUND(Table1[[#This Row],[cancellation time decimal]],0),"not cancelled")</f>
        <v>17</v>
      </c>
      <c r="J170" s="10">
        <f>IFERROR(MOD(Table1[[#This Row],[cancellation hour rounded]],24),"not cancelled")</f>
        <v>17</v>
      </c>
      <c r="K170" s="32">
        <f>1/Table1[[#This Row],[Duration (Time between doses '[in hours'])]]</f>
        <v>4.1666666666666664E-2</v>
      </c>
      <c r="L170" s="33">
        <f>Table1[[#This Row],[number doses per hour]]*INDEX(Table2[price per dose],Table1[[#This Row],[Drug ID]])</f>
        <v>0.35218749999999999</v>
      </c>
      <c r="M170" s="11" t="b">
        <f>AND(Table1[[#This Row],[hour of cancellation 0 to 23]]&gt;=0,Table1[[#This Row],[hour of cancellation 0 to 23]]&lt;=23)</f>
        <v>1</v>
      </c>
    </row>
    <row r="171" spans="1:13" x14ac:dyDescent="0.3">
      <c r="A171" s="1">
        <v>170</v>
      </c>
      <c r="B171" s="1">
        <v>6</v>
      </c>
      <c r="C171" s="2">
        <v>40916.012309669066</v>
      </c>
      <c r="D171" s="2">
        <v>40976.011805555558</v>
      </c>
      <c r="E171" s="1">
        <v>24</v>
      </c>
      <c r="F171" s="2">
        <v>40939.024865807172</v>
      </c>
      <c r="G171" s="1">
        <v>0</v>
      </c>
      <c r="H171" s="32">
        <f>IFERROR(HOUR(Table1[[#This Row],[Cancel Date/time]])+MINUTE(Table1[[#This Row],[Cancel Date/time]])/60,"not cancelled")</f>
        <v>0.58333333333333337</v>
      </c>
      <c r="I171" s="47">
        <f>IFERROR(ROUND(Table1[[#This Row],[cancellation time decimal]],0),"not cancelled")</f>
        <v>1</v>
      </c>
      <c r="J171" s="10">
        <f>IFERROR(MOD(Table1[[#This Row],[cancellation hour rounded]],24),"not cancelled")</f>
        <v>1</v>
      </c>
      <c r="K171" s="32">
        <f>1/Table1[[#This Row],[Duration (Time between doses '[in hours'])]]</f>
        <v>4.1666666666666664E-2</v>
      </c>
      <c r="L171" s="33">
        <f>Table1[[#This Row],[number doses per hour]]*INDEX(Table2[price per dose],Table1[[#This Row],[Drug ID]])</f>
        <v>0.35218749999999999</v>
      </c>
      <c r="M171" s="11" t="b">
        <f>AND(Table1[[#This Row],[hour of cancellation 0 to 23]]&gt;=0,Table1[[#This Row],[hour of cancellation 0 to 23]]&lt;=23)</f>
        <v>1</v>
      </c>
    </row>
    <row r="172" spans="1:13" x14ac:dyDescent="0.3">
      <c r="A172" s="1">
        <v>171</v>
      </c>
      <c r="B172" s="1">
        <v>3</v>
      </c>
      <c r="C172" s="2">
        <v>40916.038284715185</v>
      </c>
      <c r="D172" s="2">
        <v>40976.038194444445</v>
      </c>
      <c r="E172" s="1">
        <v>24</v>
      </c>
      <c r="F172" s="2">
        <v>40918.50404100788</v>
      </c>
      <c r="G172" s="1">
        <v>0</v>
      </c>
      <c r="H172" s="32">
        <f>IFERROR(HOUR(Table1[[#This Row],[Cancel Date/time]])+MINUTE(Table1[[#This Row],[Cancel Date/time]])/60,"not cancelled")</f>
        <v>12.083333333333334</v>
      </c>
      <c r="I172" s="47">
        <f>IFERROR(ROUND(Table1[[#This Row],[cancellation time decimal]],0),"not cancelled")</f>
        <v>12</v>
      </c>
      <c r="J172" s="10">
        <f>IFERROR(MOD(Table1[[#This Row],[cancellation hour rounded]],24),"not cancelled")</f>
        <v>12</v>
      </c>
      <c r="K172" s="32">
        <f>1/Table1[[#This Row],[Duration (Time between doses '[in hours'])]]</f>
        <v>4.1666666666666664E-2</v>
      </c>
      <c r="L172" s="33">
        <f>Table1[[#This Row],[number doses per hour]]*INDEX(Table2[price per dose],Table1[[#This Row],[Drug ID]])</f>
        <v>0.18133000000000002</v>
      </c>
      <c r="M172" s="11" t="b">
        <f>AND(Table1[[#This Row],[hour of cancellation 0 to 23]]&gt;=0,Table1[[#This Row],[hour of cancellation 0 to 23]]&lt;=23)</f>
        <v>1</v>
      </c>
    </row>
    <row r="173" spans="1:13" x14ac:dyDescent="0.3">
      <c r="A173" s="1">
        <v>172</v>
      </c>
      <c r="B173" s="1">
        <v>7</v>
      </c>
      <c r="C173" s="2">
        <v>40916.057367373593</v>
      </c>
      <c r="D173" s="2">
        <v>40976.056944444441</v>
      </c>
      <c r="E173" s="1">
        <v>24</v>
      </c>
      <c r="F173" s="2">
        <v>40925.443680413322</v>
      </c>
      <c r="G173" s="1">
        <v>0</v>
      </c>
      <c r="H173" s="32">
        <f>IFERROR(HOUR(Table1[[#This Row],[Cancel Date/time]])+MINUTE(Table1[[#This Row],[Cancel Date/time]])/60,"not cancelled")</f>
        <v>10.633333333333333</v>
      </c>
      <c r="I173" s="47">
        <f>IFERROR(ROUND(Table1[[#This Row],[cancellation time decimal]],0),"not cancelled")</f>
        <v>11</v>
      </c>
      <c r="J173" s="10">
        <f>IFERROR(MOD(Table1[[#This Row],[cancellation hour rounded]],24),"not cancelled")</f>
        <v>11</v>
      </c>
      <c r="K173" s="32">
        <f>1/Table1[[#This Row],[Duration (Time between doses '[in hours'])]]</f>
        <v>4.1666666666666664E-2</v>
      </c>
      <c r="L173" s="33">
        <f>Table1[[#This Row],[number doses per hour]]*INDEX(Table2[price per dose],Table1[[#This Row],[Drug ID]])</f>
        <v>1.2958049999999997</v>
      </c>
      <c r="M173" s="11" t="b">
        <f>AND(Table1[[#This Row],[hour of cancellation 0 to 23]]&gt;=0,Table1[[#This Row],[hour of cancellation 0 to 23]]&lt;=23)</f>
        <v>1</v>
      </c>
    </row>
    <row r="174" spans="1:13" x14ac:dyDescent="0.3">
      <c r="A174" s="1">
        <v>173</v>
      </c>
      <c r="B174" s="1">
        <v>1</v>
      </c>
      <c r="C174" s="2">
        <v>40916.061970235969</v>
      </c>
      <c r="D174" s="2">
        <v>40919.478472222225</v>
      </c>
      <c r="E174" s="1">
        <v>12</v>
      </c>
      <c r="F174" s="2">
        <v>40917.407945603307</v>
      </c>
      <c r="G174" s="1">
        <v>0</v>
      </c>
      <c r="H174" s="32">
        <f>IFERROR(HOUR(Table1[[#This Row],[Cancel Date/time]])+MINUTE(Table1[[#This Row],[Cancel Date/time]])/60,"not cancelled")</f>
        <v>9.7833333333333332</v>
      </c>
      <c r="I174" s="47">
        <f>IFERROR(ROUND(Table1[[#This Row],[cancellation time decimal]],0),"not cancelled")</f>
        <v>10</v>
      </c>
      <c r="J174" s="10">
        <f>IFERROR(MOD(Table1[[#This Row],[cancellation hour rounded]],24),"not cancelled")</f>
        <v>10</v>
      </c>
      <c r="K174" s="32">
        <f>1/Table1[[#This Row],[Duration (Time between doses '[in hours'])]]</f>
        <v>8.3333333333333329E-2</v>
      </c>
      <c r="L174" s="33">
        <f>Table1[[#This Row],[number doses per hour]]*INDEX(Table2[price per dose],Table1[[#This Row],[Drug ID]])</f>
        <v>0.56619444444444444</v>
      </c>
      <c r="M174" s="11" t="b">
        <f>AND(Table1[[#This Row],[hour of cancellation 0 to 23]]&gt;=0,Table1[[#This Row],[hour of cancellation 0 to 23]]&lt;=23)</f>
        <v>1</v>
      </c>
    </row>
    <row r="175" spans="1:13" x14ac:dyDescent="0.3">
      <c r="A175" s="1">
        <v>174</v>
      </c>
      <c r="B175" s="1">
        <v>7</v>
      </c>
      <c r="C175" s="2">
        <v>40916.052919250767</v>
      </c>
      <c r="D175" s="2">
        <v>40976.052777777775</v>
      </c>
      <c r="E175" s="1">
        <v>24</v>
      </c>
      <c r="F175" s="2">
        <v>40925.351130125317</v>
      </c>
      <c r="G175" s="1">
        <v>0</v>
      </c>
      <c r="H175" s="32">
        <f>IFERROR(HOUR(Table1[[#This Row],[Cancel Date/time]])+MINUTE(Table1[[#This Row],[Cancel Date/time]])/60,"not cancelled")</f>
        <v>8.4166666666666661</v>
      </c>
      <c r="I175" s="47">
        <f>IFERROR(ROUND(Table1[[#This Row],[cancellation time decimal]],0),"not cancelled")</f>
        <v>8</v>
      </c>
      <c r="J175" s="10">
        <f>IFERROR(MOD(Table1[[#This Row],[cancellation hour rounded]],24),"not cancelled")</f>
        <v>8</v>
      </c>
      <c r="K175" s="32">
        <f>1/Table1[[#This Row],[Duration (Time between doses '[in hours'])]]</f>
        <v>4.1666666666666664E-2</v>
      </c>
      <c r="L175" s="33">
        <f>Table1[[#This Row],[number doses per hour]]*INDEX(Table2[price per dose],Table1[[#This Row],[Drug ID]])</f>
        <v>1.2958049999999997</v>
      </c>
      <c r="M175" s="11" t="b">
        <f>AND(Table1[[#This Row],[hour of cancellation 0 to 23]]&gt;=0,Table1[[#This Row],[hour of cancellation 0 to 23]]&lt;=23)</f>
        <v>1</v>
      </c>
    </row>
    <row r="176" spans="1:13" x14ac:dyDescent="0.3">
      <c r="A176" s="1">
        <v>175</v>
      </c>
      <c r="B176" s="1">
        <v>6</v>
      </c>
      <c r="C176" s="2">
        <v>40916.129252011182</v>
      </c>
      <c r="D176" s="2">
        <v>40976.129166666666</v>
      </c>
      <c r="E176" s="1">
        <v>24</v>
      </c>
      <c r="F176" s="2">
        <v>40922.486987057913</v>
      </c>
      <c r="G176" s="1">
        <v>0</v>
      </c>
      <c r="H176" s="32">
        <f>IFERROR(HOUR(Table1[[#This Row],[Cancel Date/time]])+MINUTE(Table1[[#This Row],[Cancel Date/time]])/60,"not cancelled")</f>
        <v>11.683333333333334</v>
      </c>
      <c r="I176" s="47">
        <f>IFERROR(ROUND(Table1[[#This Row],[cancellation time decimal]],0),"not cancelled")</f>
        <v>12</v>
      </c>
      <c r="J176" s="10">
        <f>IFERROR(MOD(Table1[[#This Row],[cancellation hour rounded]],24),"not cancelled")</f>
        <v>12</v>
      </c>
      <c r="K176" s="32">
        <f>1/Table1[[#This Row],[Duration (Time between doses '[in hours'])]]</f>
        <v>4.1666666666666664E-2</v>
      </c>
      <c r="L176" s="33">
        <f>Table1[[#This Row],[number doses per hour]]*INDEX(Table2[price per dose],Table1[[#This Row],[Drug ID]])</f>
        <v>0.35218749999999999</v>
      </c>
      <c r="M176" s="11" t="b">
        <f>AND(Table1[[#This Row],[hour of cancellation 0 to 23]]&gt;=0,Table1[[#This Row],[hour of cancellation 0 to 23]]&lt;=23)</f>
        <v>1</v>
      </c>
    </row>
    <row r="177" spans="1:13" hidden="1" x14ac:dyDescent="0.3">
      <c r="A177" s="1">
        <v>176</v>
      </c>
      <c r="B177" s="1">
        <v>1</v>
      </c>
      <c r="C177" s="2">
        <v>40916.212046262255</v>
      </c>
      <c r="D177" s="2">
        <v>40918.753025978207</v>
      </c>
      <c r="E177" s="1">
        <v>12</v>
      </c>
      <c r="F177" s="2" t="s">
        <v>5</v>
      </c>
      <c r="G177" s="1">
        <v>0</v>
      </c>
      <c r="H177" s="32" t="str">
        <f>IFERROR(HOUR(Table1[[#This Row],[Cancel Date/time]])+MINUTE(Table1[[#This Row],[Cancel Date/time]])/60,"not cancelled")</f>
        <v>not cancelled</v>
      </c>
      <c r="I177" s="47" t="str">
        <f>IFERROR(ROUND(Table1[[#This Row],[cancellation time decimal]],0),"not cancelled")</f>
        <v>not cancelled</v>
      </c>
      <c r="J177" s="10" t="str">
        <f>IFERROR(MOD(Table1[[#This Row],[cancellation hour rounded]],24),"not cancelled")</f>
        <v>not cancelled</v>
      </c>
      <c r="K177" s="32">
        <f>1/Table1[[#This Row],[Duration (Time between doses '[in hours'])]]</f>
        <v>8.3333333333333329E-2</v>
      </c>
      <c r="L177" s="33">
        <f>Table1[[#This Row],[number doses per hour]]*INDEX(Table2[price per dose],Table1[[#This Row],[Drug ID]])</f>
        <v>0.56619444444444444</v>
      </c>
      <c r="M177" s="11" t="b">
        <f>AND(Table1[[#This Row],[hour of cancellation 0 to 23]]&gt;=0,Table1[[#This Row],[hour of cancellation 0 to 23]]&lt;=23)</f>
        <v>0</v>
      </c>
    </row>
    <row r="178" spans="1:13" hidden="1" x14ac:dyDescent="0.3">
      <c r="A178" s="1">
        <v>177</v>
      </c>
      <c r="B178" s="1">
        <v>2</v>
      </c>
      <c r="C178" s="2">
        <v>40916.290333761273</v>
      </c>
      <c r="D178" s="2">
        <v>40919.165046656606</v>
      </c>
      <c r="E178" s="1">
        <v>10</v>
      </c>
      <c r="F178" s="2" t="s">
        <v>5</v>
      </c>
      <c r="G178" s="1">
        <v>0</v>
      </c>
      <c r="H178" s="32" t="str">
        <f>IFERROR(HOUR(Table1[[#This Row],[Cancel Date/time]])+MINUTE(Table1[[#This Row],[Cancel Date/time]])/60,"not cancelled")</f>
        <v>not cancelled</v>
      </c>
      <c r="I178" s="47" t="str">
        <f>IFERROR(ROUND(Table1[[#This Row],[cancellation time decimal]],0),"not cancelled")</f>
        <v>not cancelled</v>
      </c>
      <c r="J178" s="10" t="str">
        <f>IFERROR(MOD(Table1[[#This Row],[cancellation hour rounded]],24),"not cancelled")</f>
        <v>not cancelled</v>
      </c>
      <c r="K178" s="32">
        <f>1/Table1[[#This Row],[Duration (Time between doses '[in hours'])]]</f>
        <v>0.1</v>
      </c>
      <c r="L178" s="33">
        <f>Table1[[#This Row],[number doses per hour]]*INDEX(Table2[price per dose],Table1[[#This Row],[Drug ID]])</f>
        <v>0.84959999999999969</v>
      </c>
      <c r="M178" s="11" t="b">
        <f>AND(Table1[[#This Row],[hour of cancellation 0 to 23]]&gt;=0,Table1[[#This Row],[hour of cancellation 0 to 23]]&lt;=23)</f>
        <v>0</v>
      </c>
    </row>
    <row r="179" spans="1:13" x14ac:dyDescent="0.3">
      <c r="A179" s="1">
        <v>178</v>
      </c>
      <c r="B179" s="1">
        <v>3</v>
      </c>
      <c r="C179" s="2">
        <v>40916.333862759515</v>
      </c>
      <c r="D179" s="2">
        <v>40976.333333333336</v>
      </c>
      <c r="E179" s="1">
        <v>24</v>
      </c>
      <c r="F179" s="2">
        <v>40918.733878436062</v>
      </c>
      <c r="G179" s="1">
        <v>0</v>
      </c>
      <c r="H179" s="32">
        <f>IFERROR(HOUR(Table1[[#This Row],[Cancel Date/time]])+MINUTE(Table1[[#This Row],[Cancel Date/time]])/60,"not cancelled")</f>
        <v>17.600000000000001</v>
      </c>
      <c r="I179" s="47">
        <f>IFERROR(ROUND(Table1[[#This Row],[cancellation time decimal]],0),"not cancelled")</f>
        <v>18</v>
      </c>
      <c r="J179" s="10">
        <f>IFERROR(MOD(Table1[[#This Row],[cancellation hour rounded]],24),"not cancelled")</f>
        <v>18</v>
      </c>
      <c r="K179" s="32">
        <f>1/Table1[[#This Row],[Duration (Time between doses '[in hours'])]]</f>
        <v>4.1666666666666664E-2</v>
      </c>
      <c r="L179" s="33">
        <f>Table1[[#This Row],[number doses per hour]]*INDEX(Table2[price per dose],Table1[[#This Row],[Drug ID]])</f>
        <v>0.18133000000000002</v>
      </c>
      <c r="M179" s="11" t="b">
        <f>AND(Table1[[#This Row],[hour of cancellation 0 to 23]]&gt;=0,Table1[[#This Row],[hour of cancellation 0 to 23]]&lt;=23)</f>
        <v>1</v>
      </c>
    </row>
    <row r="180" spans="1:13" x14ac:dyDescent="0.3">
      <c r="A180" s="1">
        <v>179</v>
      </c>
      <c r="B180" s="1">
        <v>3</v>
      </c>
      <c r="C180" s="2">
        <v>40916.381903978167</v>
      </c>
      <c r="D180" s="2">
        <v>40976.381249999999</v>
      </c>
      <c r="E180" s="1">
        <v>24</v>
      </c>
      <c r="F180" s="2">
        <v>40917.577812162403</v>
      </c>
      <c r="G180" s="1">
        <v>0</v>
      </c>
      <c r="H180" s="32">
        <f>IFERROR(HOUR(Table1[[#This Row],[Cancel Date/time]])+MINUTE(Table1[[#This Row],[Cancel Date/time]])/60,"not cancelled")</f>
        <v>13.866666666666667</v>
      </c>
      <c r="I180" s="47">
        <f>IFERROR(ROUND(Table1[[#This Row],[cancellation time decimal]],0),"not cancelled")</f>
        <v>14</v>
      </c>
      <c r="J180" s="10">
        <f>IFERROR(MOD(Table1[[#This Row],[cancellation hour rounded]],24),"not cancelled")</f>
        <v>14</v>
      </c>
      <c r="K180" s="32">
        <f>1/Table1[[#This Row],[Duration (Time between doses '[in hours'])]]</f>
        <v>4.1666666666666664E-2</v>
      </c>
      <c r="L180" s="33">
        <f>Table1[[#This Row],[number doses per hour]]*INDEX(Table2[price per dose],Table1[[#This Row],[Drug ID]])</f>
        <v>0.18133000000000002</v>
      </c>
      <c r="M180" s="11" t="b">
        <f>AND(Table1[[#This Row],[hour of cancellation 0 to 23]]&gt;=0,Table1[[#This Row],[hour of cancellation 0 to 23]]&lt;=23)</f>
        <v>1</v>
      </c>
    </row>
    <row r="181" spans="1:13" x14ac:dyDescent="0.3">
      <c r="A181" s="1">
        <v>180</v>
      </c>
      <c r="B181" s="1">
        <v>1</v>
      </c>
      <c r="C181" s="2">
        <v>40916.535683380607</v>
      </c>
      <c r="D181" s="2">
        <v>40976.535416666666</v>
      </c>
      <c r="E181" s="1">
        <v>8</v>
      </c>
      <c r="F181" s="2">
        <v>40917.508822647746</v>
      </c>
      <c r="G181" s="1">
        <v>0</v>
      </c>
      <c r="H181" s="32">
        <f>IFERROR(HOUR(Table1[[#This Row],[Cancel Date/time]])+MINUTE(Table1[[#This Row],[Cancel Date/time]])/60,"not cancelled")</f>
        <v>12.2</v>
      </c>
      <c r="I181" s="47">
        <f>IFERROR(ROUND(Table1[[#This Row],[cancellation time decimal]],0),"not cancelled")</f>
        <v>12</v>
      </c>
      <c r="J181" s="10">
        <f>IFERROR(MOD(Table1[[#This Row],[cancellation hour rounded]],24),"not cancelled")</f>
        <v>12</v>
      </c>
      <c r="K181" s="32">
        <f>1/Table1[[#This Row],[Duration (Time between doses '[in hours'])]]</f>
        <v>0.125</v>
      </c>
      <c r="L181" s="33">
        <f>Table1[[#This Row],[number doses per hour]]*INDEX(Table2[price per dose],Table1[[#This Row],[Drug ID]])</f>
        <v>0.84929166666666667</v>
      </c>
      <c r="M181" s="11" t="b">
        <f>AND(Table1[[#This Row],[hour of cancellation 0 to 23]]&gt;=0,Table1[[#This Row],[hour of cancellation 0 to 23]]&lt;=23)</f>
        <v>1</v>
      </c>
    </row>
    <row r="182" spans="1:13" x14ac:dyDescent="0.3">
      <c r="A182" s="1">
        <v>181</v>
      </c>
      <c r="B182" s="1">
        <v>6</v>
      </c>
      <c r="C182" s="2">
        <v>40916.503055799854</v>
      </c>
      <c r="D182" s="2">
        <v>40976.50277777778</v>
      </c>
      <c r="E182" s="1">
        <v>24</v>
      </c>
      <c r="F182" s="2">
        <v>40922.61005923606</v>
      </c>
      <c r="G182" s="1">
        <v>0</v>
      </c>
      <c r="H182" s="32">
        <f>IFERROR(HOUR(Table1[[#This Row],[Cancel Date/time]])+MINUTE(Table1[[#This Row],[Cancel Date/time]])/60,"not cancelled")</f>
        <v>14.633333333333333</v>
      </c>
      <c r="I182" s="47">
        <f>IFERROR(ROUND(Table1[[#This Row],[cancellation time decimal]],0),"not cancelled")</f>
        <v>15</v>
      </c>
      <c r="J182" s="10">
        <f>IFERROR(MOD(Table1[[#This Row],[cancellation hour rounded]],24),"not cancelled")</f>
        <v>15</v>
      </c>
      <c r="K182" s="32">
        <f>1/Table1[[#This Row],[Duration (Time between doses '[in hours'])]]</f>
        <v>4.1666666666666664E-2</v>
      </c>
      <c r="L182" s="33">
        <f>Table1[[#This Row],[number doses per hour]]*INDEX(Table2[price per dose],Table1[[#This Row],[Drug ID]])</f>
        <v>0.35218749999999999</v>
      </c>
      <c r="M182" s="11" t="b">
        <f>AND(Table1[[#This Row],[hour of cancellation 0 to 23]]&gt;=0,Table1[[#This Row],[hour of cancellation 0 to 23]]&lt;=23)</f>
        <v>1</v>
      </c>
    </row>
    <row r="183" spans="1:13" x14ac:dyDescent="0.3">
      <c r="A183" s="1">
        <v>182</v>
      </c>
      <c r="B183" s="1">
        <v>7</v>
      </c>
      <c r="C183" s="2">
        <v>40916.532785306736</v>
      </c>
      <c r="D183" s="2">
        <v>40976.532638888886</v>
      </c>
      <c r="E183" s="1">
        <v>24</v>
      </c>
      <c r="F183" s="2">
        <v>40936.687565808526</v>
      </c>
      <c r="G183" s="1">
        <v>0</v>
      </c>
      <c r="H183" s="32">
        <f>IFERROR(HOUR(Table1[[#This Row],[Cancel Date/time]])+MINUTE(Table1[[#This Row],[Cancel Date/time]])/60,"not cancelled")</f>
        <v>16.5</v>
      </c>
      <c r="I183" s="47">
        <f>IFERROR(ROUND(Table1[[#This Row],[cancellation time decimal]],0),"not cancelled")</f>
        <v>17</v>
      </c>
      <c r="J183" s="10">
        <f>IFERROR(MOD(Table1[[#This Row],[cancellation hour rounded]],24),"not cancelled")</f>
        <v>17</v>
      </c>
      <c r="K183" s="32">
        <f>1/Table1[[#This Row],[Duration (Time between doses '[in hours'])]]</f>
        <v>4.1666666666666664E-2</v>
      </c>
      <c r="L183" s="33">
        <f>Table1[[#This Row],[number doses per hour]]*INDEX(Table2[price per dose],Table1[[#This Row],[Drug ID]])</f>
        <v>1.2958049999999997</v>
      </c>
      <c r="M183" s="11" t="b">
        <f>AND(Table1[[#This Row],[hour of cancellation 0 to 23]]&gt;=0,Table1[[#This Row],[hour of cancellation 0 to 23]]&lt;=23)</f>
        <v>1</v>
      </c>
    </row>
    <row r="184" spans="1:13" x14ac:dyDescent="0.3">
      <c r="A184" s="1">
        <v>183</v>
      </c>
      <c r="B184" s="1">
        <v>4</v>
      </c>
      <c r="C184" s="2">
        <v>40916.549591865783</v>
      </c>
      <c r="D184" s="2">
        <v>40976.549305555556</v>
      </c>
      <c r="E184" s="1">
        <v>12</v>
      </c>
      <c r="F184" s="2">
        <v>40919.010717277626</v>
      </c>
      <c r="G184" s="1">
        <v>0</v>
      </c>
      <c r="H184" s="32">
        <f>IFERROR(HOUR(Table1[[#This Row],[Cancel Date/time]])+MINUTE(Table1[[#This Row],[Cancel Date/time]])/60,"not cancelled")</f>
        <v>0.25</v>
      </c>
      <c r="I184" s="47">
        <f>IFERROR(ROUND(Table1[[#This Row],[cancellation time decimal]],0),"not cancelled")</f>
        <v>0</v>
      </c>
      <c r="J184" s="10">
        <f>IFERROR(MOD(Table1[[#This Row],[cancellation hour rounded]],24),"not cancelled")</f>
        <v>0</v>
      </c>
      <c r="K184" s="32">
        <f>1/Table1[[#This Row],[Duration (Time between doses '[in hours'])]]</f>
        <v>8.3333333333333329E-2</v>
      </c>
      <c r="L184" s="33">
        <f>Table1[[#This Row],[number doses per hour]]*INDEX(Table2[price per dose],Table1[[#This Row],[Drug ID]])</f>
        <v>1.448055119047619</v>
      </c>
      <c r="M184" s="11" t="b">
        <f>AND(Table1[[#This Row],[hour of cancellation 0 to 23]]&gt;=0,Table1[[#This Row],[hour of cancellation 0 to 23]]&lt;=23)</f>
        <v>1</v>
      </c>
    </row>
    <row r="185" spans="1:13" x14ac:dyDescent="0.3">
      <c r="A185" s="1">
        <v>184</v>
      </c>
      <c r="B185" s="1">
        <v>6</v>
      </c>
      <c r="C185" s="2">
        <v>40916.568238505541</v>
      </c>
      <c r="D185" s="2">
        <v>40976.568055555552</v>
      </c>
      <c r="E185" s="1">
        <v>24</v>
      </c>
      <c r="F185" s="2">
        <v>40923.494181435148</v>
      </c>
      <c r="G185" s="1">
        <v>0</v>
      </c>
      <c r="H185" s="32">
        <f>IFERROR(HOUR(Table1[[#This Row],[Cancel Date/time]])+MINUTE(Table1[[#This Row],[Cancel Date/time]])/60,"not cancelled")</f>
        <v>11.85</v>
      </c>
      <c r="I185" s="47">
        <f>IFERROR(ROUND(Table1[[#This Row],[cancellation time decimal]],0),"not cancelled")</f>
        <v>12</v>
      </c>
      <c r="J185" s="10">
        <f>IFERROR(MOD(Table1[[#This Row],[cancellation hour rounded]],24),"not cancelled")</f>
        <v>12</v>
      </c>
      <c r="K185" s="32">
        <f>1/Table1[[#This Row],[Duration (Time between doses '[in hours'])]]</f>
        <v>4.1666666666666664E-2</v>
      </c>
      <c r="L185" s="33">
        <f>Table1[[#This Row],[number doses per hour]]*INDEX(Table2[price per dose],Table1[[#This Row],[Drug ID]])</f>
        <v>0.35218749999999999</v>
      </c>
      <c r="M185" s="11" t="b">
        <f>AND(Table1[[#This Row],[hour of cancellation 0 to 23]]&gt;=0,Table1[[#This Row],[hour of cancellation 0 to 23]]&lt;=23)</f>
        <v>1</v>
      </c>
    </row>
    <row r="186" spans="1:13" x14ac:dyDescent="0.3">
      <c r="A186" s="1">
        <v>185</v>
      </c>
      <c r="B186" s="1">
        <v>4</v>
      </c>
      <c r="C186" s="2">
        <v>40916.552910538565</v>
      </c>
      <c r="D186" s="2">
        <v>40976.552777777775</v>
      </c>
      <c r="E186" s="1">
        <v>12</v>
      </c>
      <c r="F186" s="2">
        <v>40919.6570230824</v>
      </c>
      <c r="G186" s="1">
        <v>0</v>
      </c>
      <c r="H186" s="32">
        <f>IFERROR(HOUR(Table1[[#This Row],[Cancel Date/time]])+MINUTE(Table1[[#This Row],[Cancel Date/time]])/60,"not cancelled")</f>
        <v>15.766666666666667</v>
      </c>
      <c r="I186" s="47">
        <f>IFERROR(ROUND(Table1[[#This Row],[cancellation time decimal]],0),"not cancelled")</f>
        <v>16</v>
      </c>
      <c r="J186" s="10">
        <f>IFERROR(MOD(Table1[[#This Row],[cancellation hour rounded]],24),"not cancelled")</f>
        <v>16</v>
      </c>
      <c r="K186" s="32">
        <f>1/Table1[[#This Row],[Duration (Time between doses '[in hours'])]]</f>
        <v>8.3333333333333329E-2</v>
      </c>
      <c r="L186" s="33">
        <f>Table1[[#This Row],[number doses per hour]]*INDEX(Table2[price per dose],Table1[[#This Row],[Drug ID]])</f>
        <v>1.448055119047619</v>
      </c>
      <c r="M186" s="11" t="b">
        <f>AND(Table1[[#This Row],[hour of cancellation 0 to 23]]&gt;=0,Table1[[#This Row],[hour of cancellation 0 to 23]]&lt;=23)</f>
        <v>1</v>
      </c>
    </row>
    <row r="187" spans="1:13" x14ac:dyDescent="0.3">
      <c r="A187" s="1">
        <v>186</v>
      </c>
      <c r="B187" s="1">
        <v>1</v>
      </c>
      <c r="C187" s="2">
        <v>40916.57835523854</v>
      </c>
      <c r="D187" s="2">
        <v>40976.577777777777</v>
      </c>
      <c r="E187" s="1">
        <v>12</v>
      </c>
      <c r="F187" s="2">
        <v>40917.453245537035</v>
      </c>
      <c r="G187" s="1">
        <v>0</v>
      </c>
      <c r="H187" s="32">
        <f>IFERROR(HOUR(Table1[[#This Row],[Cancel Date/time]])+MINUTE(Table1[[#This Row],[Cancel Date/time]])/60,"not cancelled")</f>
        <v>10.866666666666667</v>
      </c>
      <c r="I187" s="47">
        <f>IFERROR(ROUND(Table1[[#This Row],[cancellation time decimal]],0),"not cancelled")</f>
        <v>11</v>
      </c>
      <c r="J187" s="10">
        <f>IFERROR(MOD(Table1[[#This Row],[cancellation hour rounded]],24),"not cancelled")</f>
        <v>11</v>
      </c>
      <c r="K187" s="32">
        <f>1/Table1[[#This Row],[Duration (Time between doses '[in hours'])]]</f>
        <v>8.3333333333333329E-2</v>
      </c>
      <c r="L187" s="33">
        <f>Table1[[#This Row],[number doses per hour]]*INDEX(Table2[price per dose],Table1[[#This Row],[Drug ID]])</f>
        <v>0.56619444444444444</v>
      </c>
      <c r="M187" s="11" t="b">
        <f>AND(Table1[[#This Row],[hour of cancellation 0 to 23]]&gt;=0,Table1[[#This Row],[hour of cancellation 0 to 23]]&lt;=23)</f>
        <v>1</v>
      </c>
    </row>
    <row r="188" spans="1:13" x14ac:dyDescent="0.3">
      <c r="A188" s="1">
        <v>187</v>
      </c>
      <c r="B188" s="1">
        <v>3</v>
      </c>
      <c r="C188" s="2">
        <v>40916.595402886291</v>
      </c>
      <c r="D188" s="2">
        <v>40976.595138888893</v>
      </c>
      <c r="E188" s="1">
        <v>24</v>
      </c>
      <c r="F188" s="2">
        <v>40919.761642858684</v>
      </c>
      <c r="G188" s="1">
        <v>0</v>
      </c>
      <c r="H188" s="32">
        <f>IFERROR(HOUR(Table1[[#This Row],[Cancel Date/time]])+MINUTE(Table1[[#This Row],[Cancel Date/time]])/60,"not cancelled")</f>
        <v>18.266666666666666</v>
      </c>
      <c r="I188" s="47">
        <f>IFERROR(ROUND(Table1[[#This Row],[cancellation time decimal]],0),"not cancelled")</f>
        <v>18</v>
      </c>
      <c r="J188" s="10">
        <f>IFERROR(MOD(Table1[[#This Row],[cancellation hour rounded]],24),"not cancelled")</f>
        <v>18</v>
      </c>
      <c r="K188" s="32">
        <f>1/Table1[[#This Row],[Duration (Time between doses '[in hours'])]]</f>
        <v>4.1666666666666664E-2</v>
      </c>
      <c r="L188" s="33">
        <f>Table1[[#This Row],[number doses per hour]]*INDEX(Table2[price per dose],Table1[[#This Row],[Drug ID]])</f>
        <v>0.18133000000000002</v>
      </c>
      <c r="M188" s="11" t="b">
        <f>AND(Table1[[#This Row],[hour of cancellation 0 to 23]]&gt;=0,Table1[[#This Row],[hour of cancellation 0 to 23]]&lt;=23)</f>
        <v>1</v>
      </c>
    </row>
    <row r="189" spans="1:13" x14ac:dyDescent="0.3">
      <c r="A189" s="1">
        <v>188</v>
      </c>
      <c r="B189" s="1">
        <v>4</v>
      </c>
      <c r="C189" s="2">
        <v>40916.627939417893</v>
      </c>
      <c r="D189" s="2">
        <v>40976.62777777778</v>
      </c>
      <c r="E189" s="1">
        <v>12</v>
      </c>
      <c r="F189" s="2">
        <v>40920.869411831052</v>
      </c>
      <c r="G189" s="1">
        <v>0</v>
      </c>
      <c r="H189" s="32">
        <f>IFERROR(HOUR(Table1[[#This Row],[Cancel Date/time]])+MINUTE(Table1[[#This Row],[Cancel Date/time]])/60,"not cancelled")</f>
        <v>20.85</v>
      </c>
      <c r="I189" s="47">
        <f>IFERROR(ROUND(Table1[[#This Row],[cancellation time decimal]],0),"not cancelled")</f>
        <v>21</v>
      </c>
      <c r="J189" s="10">
        <f>IFERROR(MOD(Table1[[#This Row],[cancellation hour rounded]],24),"not cancelled")</f>
        <v>21</v>
      </c>
      <c r="K189" s="32">
        <f>1/Table1[[#This Row],[Duration (Time between doses '[in hours'])]]</f>
        <v>8.3333333333333329E-2</v>
      </c>
      <c r="L189" s="33">
        <f>Table1[[#This Row],[number doses per hour]]*INDEX(Table2[price per dose],Table1[[#This Row],[Drug ID]])</f>
        <v>1.448055119047619</v>
      </c>
      <c r="M189" s="11" t="b">
        <f>AND(Table1[[#This Row],[hour of cancellation 0 to 23]]&gt;=0,Table1[[#This Row],[hour of cancellation 0 to 23]]&lt;=23)</f>
        <v>1</v>
      </c>
    </row>
    <row r="190" spans="1:13" x14ac:dyDescent="0.3">
      <c r="A190" s="1">
        <v>189</v>
      </c>
      <c r="B190" s="1">
        <v>5</v>
      </c>
      <c r="C190" s="2">
        <v>40916.640354621799</v>
      </c>
      <c r="D190" s="2">
        <v>40976.640277777777</v>
      </c>
      <c r="E190" s="1">
        <v>24</v>
      </c>
      <c r="F190" s="2">
        <v>40920.389783180901</v>
      </c>
      <c r="G190" s="1">
        <v>0</v>
      </c>
      <c r="H190" s="32">
        <f>IFERROR(HOUR(Table1[[#This Row],[Cancel Date/time]])+MINUTE(Table1[[#This Row],[Cancel Date/time]])/60,"not cancelled")</f>
        <v>9.35</v>
      </c>
      <c r="I190" s="47">
        <f>IFERROR(ROUND(Table1[[#This Row],[cancellation time decimal]],0),"not cancelled")</f>
        <v>9</v>
      </c>
      <c r="J190" s="10">
        <f>IFERROR(MOD(Table1[[#This Row],[cancellation hour rounded]],24),"not cancelled")</f>
        <v>9</v>
      </c>
      <c r="K190" s="32">
        <f>1/Table1[[#This Row],[Duration (Time between doses '[in hours'])]]</f>
        <v>4.1666666666666664E-2</v>
      </c>
      <c r="L190" s="33">
        <f>Table1[[#This Row],[number doses per hour]]*INDEX(Table2[price per dose],Table1[[#This Row],[Drug ID]])</f>
        <v>0.2815833333333333</v>
      </c>
      <c r="M190" s="11" t="b">
        <f>AND(Table1[[#This Row],[hour of cancellation 0 to 23]]&gt;=0,Table1[[#This Row],[hour of cancellation 0 to 23]]&lt;=23)</f>
        <v>1</v>
      </c>
    </row>
    <row r="191" spans="1:13" x14ac:dyDescent="0.3">
      <c r="A191" s="1">
        <v>190</v>
      </c>
      <c r="B191" s="1">
        <v>5</v>
      </c>
      <c r="C191" s="2">
        <v>40916.686733727969</v>
      </c>
      <c r="D191" s="2">
        <v>40976.686111111107</v>
      </c>
      <c r="E191" s="1">
        <v>24</v>
      </c>
      <c r="F191" s="2">
        <v>40921.501424948903</v>
      </c>
      <c r="G191" s="1">
        <v>0</v>
      </c>
      <c r="H191" s="32">
        <f>IFERROR(HOUR(Table1[[#This Row],[Cancel Date/time]])+MINUTE(Table1[[#This Row],[Cancel Date/time]])/60,"not cancelled")</f>
        <v>12.033333333333333</v>
      </c>
      <c r="I191" s="47">
        <f>IFERROR(ROUND(Table1[[#This Row],[cancellation time decimal]],0),"not cancelled")</f>
        <v>12</v>
      </c>
      <c r="J191" s="10">
        <f>IFERROR(MOD(Table1[[#This Row],[cancellation hour rounded]],24),"not cancelled")</f>
        <v>12</v>
      </c>
      <c r="K191" s="32">
        <f>1/Table1[[#This Row],[Duration (Time between doses '[in hours'])]]</f>
        <v>4.1666666666666664E-2</v>
      </c>
      <c r="L191" s="33">
        <f>Table1[[#This Row],[number doses per hour]]*INDEX(Table2[price per dose],Table1[[#This Row],[Drug ID]])</f>
        <v>0.2815833333333333</v>
      </c>
      <c r="M191" s="11" t="b">
        <f>AND(Table1[[#This Row],[hour of cancellation 0 to 23]]&gt;=0,Table1[[#This Row],[hour of cancellation 0 to 23]]&lt;=23)</f>
        <v>1</v>
      </c>
    </row>
    <row r="192" spans="1:13" hidden="1" x14ac:dyDescent="0.3">
      <c r="A192" s="1">
        <v>191</v>
      </c>
      <c r="B192" s="1">
        <v>1</v>
      </c>
      <c r="C192" s="2">
        <v>40916.728996480175</v>
      </c>
      <c r="D192" s="2">
        <v>40920.395057184418</v>
      </c>
      <c r="E192" s="1">
        <v>8</v>
      </c>
      <c r="F192" s="2" t="s">
        <v>5</v>
      </c>
      <c r="G192" s="1">
        <v>0</v>
      </c>
      <c r="H192" s="32" t="str">
        <f>IFERROR(HOUR(Table1[[#This Row],[Cancel Date/time]])+MINUTE(Table1[[#This Row],[Cancel Date/time]])/60,"not cancelled")</f>
        <v>not cancelled</v>
      </c>
      <c r="I192" s="47" t="str">
        <f>IFERROR(ROUND(Table1[[#This Row],[cancellation time decimal]],0),"not cancelled")</f>
        <v>not cancelled</v>
      </c>
      <c r="J192" s="10" t="str">
        <f>IFERROR(MOD(Table1[[#This Row],[cancellation hour rounded]],24),"not cancelled")</f>
        <v>not cancelled</v>
      </c>
      <c r="K192" s="32">
        <f>1/Table1[[#This Row],[Duration (Time between doses '[in hours'])]]</f>
        <v>0.125</v>
      </c>
      <c r="L192" s="33">
        <f>Table1[[#This Row],[number doses per hour]]*INDEX(Table2[price per dose],Table1[[#This Row],[Drug ID]])</f>
        <v>0.84929166666666667</v>
      </c>
      <c r="M192" s="11" t="b">
        <f>AND(Table1[[#This Row],[hour of cancellation 0 to 23]]&gt;=0,Table1[[#This Row],[hour of cancellation 0 to 23]]&lt;=23)</f>
        <v>0</v>
      </c>
    </row>
    <row r="193" spans="1:13" x14ac:dyDescent="0.3">
      <c r="A193" s="1">
        <v>192</v>
      </c>
      <c r="B193" s="1">
        <v>5</v>
      </c>
      <c r="C193" s="2">
        <v>40916.766454570155</v>
      </c>
      <c r="D193" s="2">
        <v>40976.765972222223</v>
      </c>
      <c r="E193" s="1">
        <v>24</v>
      </c>
      <c r="F193" s="2">
        <v>40919.510292926207</v>
      </c>
      <c r="G193" s="1">
        <v>0</v>
      </c>
      <c r="H193" s="32">
        <f>IFERROR(HOUR(Table1[[#This Row],[Cancel Date/time]])+MINUTE(Table1[[#This Row],[Cancel Date/time]])/60,"not cancelled")</f>
        <v>12.233333333333333</v>
      </c>
      <c r="I193" s="47">
        <f>IFERROR(ROUND(Table1[[#This Row],[cancellation time decimal]],0),"not cancelled")</f>
        <v>12</v>
      </c>
      <c r="J193" s="10">
        <f>IFERROR(MOD(Table1[[#This Row],[cancellation hour rounded]],24),"not cancelled")</f>
        <v>12</v>
      </c>
      <c r="K193" s="32">
        <f>1/Table1[[#This Row],[Duration (Time between doses '[in hours'])]]</f>
        <v>4.1666666666666664E-2</v>
      </c>
      <c r="L193" s="33">
        <f>Table1[[#This Row],[number doses per hour]]*INDEX(Table2[price per dose],Table1[[#This Row],[Drug ID]])</f>
        <v>0.2815833333333333</v>
      </c>
      <c r="M193" s="11" t="b">
        <f>AND(Table1[[#This Row],[hour of cancellation 0 to 23]]&gt;=0,Table1[[#This Row],[hour of cancellation 0 to 23]]&lt;=23)</f>
        <v>1</v>
      </c>
    </row>
    <row r="194" spans="1:13" x14ac:dyDescent="0.3">
      <c r="A194" s="1">
        <v>193</v>
      </c>
      <c r="B194" s="1">
        <v>2</v>
      </c>
      <c r="C194" s="2">
        <v>40916.811035181185</v>
      </c>
      <c r="D194" s="2">
        <v>40976.810416666667</v>
      </c>
      <c r="E194" s="1">
        <v>10</v>
      </c>
      <c r="F194" s="2">
        <v>40919.378705697338</v>
      </c>
      <c r="G194" s="1">
        <v>0</v>
      </c>
      <c r="H194" s="32">
        <f>IFERROR(HOUR(Table1[[#This Row],[Cancel Date/time]])+MINUTE(Table1[[#This Row],[Cancel Date/time]])/60,"not cancelled")</f>
        <v>9.0833333333333339</v>
      </c>
      <c r="I194" s="47">
        <f>IFERROR(ROUND(Table1[[#This Row],[cancellation time decimal]],0),"not cancelled")</f>
        <v>9</v>
      </c>
      <c r="J194" s="10">
        <f>IFERROR(MOD(Table1[[#This Row],[cancellation hour rounded]],24),"not cancelled")</f>
        <v>9</v>
      </c>
      <c r="K194" s="32">
        <f>1/Table1[[#This Row],[Duration (Time between doses '[in hours'])]]</f>
        <v>0.1</v>
      </c>
      <c r="L194" s="33">
        <f>Table1[[#This Row],[number doses per hour]]*INDEX(Table2[price per dose],Table1[[#This Row],[Drug ID]])</f>
        <v>0.84959999999999969</v>
      </c>
      <c r="M194" s="11" t="b">
        <f>AND(Table1[[#This Row],[hour of cancellation 0 to 23]]&gt;=0,Table1[[#This Row],[hour of cancellation 0 to 23]]&lt;=23)</f>
        <v>1</v>
      </c>
    </row>
    <row r="195" spans="1:13" x14ac:dyDescent="0.3">
      <c r="A195" s="1">
        <v>194</v>
      </c>
      <c r="B195" s="1">
        <v>1</v>
      </c>
      <c r="C195" s="2">
        <v>40916.856625196735</v>
      </c>
      <c r="D195" s="2">
        <v>40976.856250000004</v>
      </c>
      <c r="E195" s="1">
        <v>12</v>
      </c>
      <c r="F195" s="2">
        <v>40918.427325718367</v>
      </c>
      <c r="G195" s="1">
        <v>0</v>
      </c>
      <c r="H195" s="32">
        <f>IFERROR(HOUR(Table1[[#This Row],[Cancel Date/time]])+MINUTE(Table1[[#This Row],[Cancel Date/time]])/60,"not cancelled")</f>
        <v>10.25</v>
      </c>
      <c r="I195" s="47">
        <f>IFERROR(ROUND(Table1[[#This Row],[cancellation time decimal]],0),"not cancelled")</f>
        <v>10</v>
      </c>
      <c r="J195" s="10">
        <f>IFERROR(MOD(Table1[[#This Row],[cancellation hour rounded]],24),"not cancelled")</f>
        <v>10</v>
      </c>
      <c r="K195" s="32">
        <f>1/Table1[[#This Row],[Duration (Time between doses '[in hours'])]]</f>
        <v>8.3333333333333329E-2</v>
      </c>
      <c r="L195" s="33">
        <f>Table1[[#This Row],[number doses per hour]]*INDEX(Table2[price per dose],Table1[[#This Row],[Drug ID]])</f>
        <v>0.56619444444444444</v>
      </c>
      <c r="M195" s="11" t="b">
        <f>AND(Table1[[#This Row],[hour of cancellation 0 to 23]]&gt;=0,Table1[[#This Row],[hour of cancellation 0 to 23]]&lt;=23)</f>
        <v>1</v>
      </c>
    </row>
    <row r="196" spans="1:13" x14ac:dyDescent="0.3">
      <c r="A196" s="1">
        <v>195</v>
      </c>
      <c r="B196" s="1">
        <v>5</v>
      </c>
      <c r="C196" s="2">
        <v>40916.841027462957</v>
      </c>
      <c r="D196" s="2">
        <v>40976.840972222228</v>
      </c>
      <c r="E196" s="1">
        <v>24</v>
      </c>
      <c r="F196" s="2">
        <v>40918.869674484362</v>
      </c>
      <c r="G196" s="1">
        <v>0</v>
      </c>
      <c r="H196" s="32">
        <f>IFERROR(HOUR(Table1[[#This Row],[Cancel Date/time]])+MINUTE(Table1[[#This Row],[Cancel Date/time]])/60,"not cancelled")</f>
        <v>20.866666666666667</v>
      </c>
      <c r="I196" s="47">
        <f>IFERROR(ROUND(Table1[[#This Row],[cancellation time decimal]],0),"not cancelled")</f>
        <v>21</v>
      </c>
      <c r="J196" s="10">
        <f>IFERROR(MOD(Table1[[#This Row],[cancellation hour rounded]],24),"not cancelled")</f>
        <v>21</v>
      </c>
      <c r="K196" s="32">
        <f>1/Table1[[#This Row],[Duration (Time between doses '[in hours'])]]</f>
        <v>4.1666666666666664E-2</v>
      </c>
      <c r="L196" s="33">
        <f>Table1[[#This Row],[number doses per hour]]*INDEX(Table2[price per dose],Table1[[#This Row],[Drug ID]])</f>
        <v>0.2815833333333333</v>
      </c>
      <c r="M196" s="11" t="b">
        <f>AND(Table1[[#This Row],[hour of cancellation 0 to 23]]&gt;=0,Table1[[#This Row],[hour of cancellation 0 to 23]]&lt;=23)</f>
        <v>1</v>
      </c>
    </row>
    <row r="197" spans="1:13" x14ac:dyDescent="0.3">
      <c r="A197" s="1">
        <v>196</v>
      </c>
      <c r="B197" s="1">
        <v>4</v>
      </c>
      <c r="C197" s="2">
        <v>40916.894487559082</v>
      </c>
      <c r="D197" s="2">
        <v>40976.894444444442</v>
      </c>
      <c r="E197" s="1">
        <v>12</v>
      </c>
      <c r="F197" s="2">
        <v>40919.347419278514</v>
      </c>
      <c r="G197" s="1">
        <v>0</v>
      </c>
      <c r="H197" s="32">
        <f>IFERROR(HOUR(Table1[[#This Row],[Cancel Date/time]])+MINUTE(Table1[[#This Row],[Cancel Date/time]])/60,"not cancelled")</f>
        <v>8.3333333333333339</v>
      </c>
      <c r="I197" s="47">
        <f>IFERROR(ROUND(Table1[[#This Row],[cancellation time decimal]],0),"not cancelled")</f>
        <v>8</v>
      </c>
      <c r="J197" s="10">
        <f>IFERROR(MOD(Table1[[#This Row],[cancellation hour rounded]],24),"not cancelled")</f>
        <v>8</v>
      </c>
      <c r="K197" s="32">
        <f>1/Table1[[#This Row],[Duration (Time between doses '[in hours'])]]</f>
        <v>8.3333333333333329E-2</v>
      </c>
      <c r="L197" s="33">
        <f>Table1[[#This Row],[number doses per hour]]*INDEX(Table2[price per dose],Table1[[#This Row],[Drug ID]])</f>
        <v>1.448055119047619</v>
      </c>
      <c r="M197" s="11" t="b">
        <f>AND(Table1[[#This Row],[hour of cancellation 0 to 23]]&gt;=0,Table1[[#This Row],[hour of cancellation 0 to 23]]&lt;=23)</f>
        <v>1</v>
      </c>
    </row>
    <row r="198" spans="1:13" x14ac:dyDescent="0.3">
      <c r="A198" s="1">
        <v>197</v>
      </c>
      <c r="B198" s="1">
        <v>2</v>
      </c>
      <c r="C198" s="2">
        <v>40916.910190035909</v>
      </c>
      <c r="D198" s="2">
        <v>40976.909722222219</v>
      </c>
      <c r="E198" s="1">
        <v>10</v>
      </c>
      <c r="F198" s="2">
        <v>40917.76622422535</v>
      </c>
      <c r="G198" s="1">
        <v>0</v>
      </c>
      <c r="H198" s="32">
        <f>IFERROR(HOUR(Table1[[#This Row],[Cancel Date/time]])+MINUTE(Table1[[#This Row],[Cancel Date/time]])/60,"not cancelled")</f>
        <v>18.383333333333333</v>
      </c>
      <c r="I198" s="47">
        <f>IFERROR(ROUND(Table1[[#This Row],[cancellation time decimal]],0),"not cancelled")</f>
        <v>18</v>
      </c>
      <c r="J198" s="10">
        <f>IFERROR(MOD(Table1[[#This Row],[cancellation hour rounded]],24),"not cancelled")</f>
        <v>18</v>
      </c>
      <c r="K198" s="32">
        <f>1/Table1[[#This Row],[Duration (Time between doses '[in hours'])]]</f>
        <v>0.1</v>
      </c>
      <c r="L198" s="33">
        <f>Table1[[#This Row],[number doses per hour]]*INDEX(Table2[price per dose],Table1[[#This Row],[Drug ID]])</f>
        <v>0.84959999999999969</v>
      </c>
      <c r="M198" s="11" t="b">
        <f>AND(Table1[[#This Row],[hour of cancellation 0 to 23]]&gt;=0,Table1[[#This Row],[hour of cancellation 0 to 23]]&lt;=23)</f>
        <v>1</v>
      </c>
    </row>
    <row r="199" spans="1:13" x14ac:dyDescent="0.3">
      <c r="A199" s="1">
        <v>198</v>
      </c>
      <c r="B199" s="1">
        <v>5</v>
      </c>
      <c r="C199" s="2">
        <v>40916.984434924423</v>
      </c>
      <c r="D199" s="2">
        <v>40976.984027777777</v>
      </c>
      <c r="E199" s="1">
        <v>24</v>
      </c>
      <c r="F199" s="2">
        <v>40918.341861901368</v>
      </c>
      <c r="G199" s="1">
        <v>0</v>
      </c>
      <c r="H199" s="32">
        <f>IFERROR(HOUR(Table1[[#This Row],[Cancel Date/time]])+MINUTE(Table1[[#This Row],[Cancel Date/time]])/60,"not cancelled")</f>
        <v>8.1999999999999993</v>
      </c>
      <c r="I199" s="47">
        <f>IFERROR(ROUND(Table1[[#This Row],[cancellation time decimal]],0),"not cancelled")</f>
        <v>8</v>
      </c>
      <c r="J199" s="10">
        <f>IFERROR(MOD(Table1[[#This Row],[cancellation hour rounded]],24),"not cancelled")</f>
        <v>8</v>
      </c>
      <c r="K199" s="32">
        <f>1/Table1[[#This Row],[Duration (Time between doses '[in hours'])]]</f>
        <v>4.1666666666666664E-2</v>
      </c>
      <c r="L199" s="33">
        <f>Table1[[#This Row],[number doses per hour]]*INDEX(Table2[price per dose],Table1[[#This Row],[Drug ID]])</f>
        <v>0.2815833333333333</v>
      </c>
      <c r="M199" s="11" t="b">
        <f>AND(Table1[[#This Row],[hour of cancellation 0 to 23]]&gt;=0,Table1[[#This Row],[hour of cancellation 0 to 23]]&lt;=23)</f>
        <v>1</v>
      </c>
    </row>
    <row r="200" spans="1:13" x14ac:dyDescent="0.3">
      <c r="A200" s="1">
        <v>199</v>
      </c>
      <c r="B200" s="1">
        <v>3</v>
      </c>
      <c r="C200" s="2">
        <v>40917.032522414323</v>
      </c>
      <c r="D200" s="2">
        <v>40977.031944444447</v>
      </c>
      <c r="E200" s="1">
        <v>24</v>
      </c>
      <c r="F200" s="2">
        <v>40920.33963936122</v>
      </c>
      <c r="G200" s="1">
        <v>0</v>
      </c>
      <c r="H200" s="32">
        <f>IFERROR(HOUR(Table1[[#This Row],[Cancel Date/time]])+MINUTE(Table1[[#This Row],[Cancel Date/time]])/60,"not cancelled")</f>
        <v>8.15</v>
      </c>
      <c r="I200" s="47">
        <f>IFERROR(ROUND(Table1[[#This Row],[cancellation time decimal]],0),"not cancelled")</f>
        <v>8</v>
      </c>
      <c r="J200" s="10">
        <f>IFERROR(MOD(Table1[[#This Row],[cancellation hour rounded]],24),"not cancelled")</f>
        <v>8</v>
      </c>
      <c r="K200" s="32">
        <f>1/Table1[[#This Row],[Duration (Time between doses '[in hours'])]]</f>
        <v>4.1666666666666664E-2</v>
      </c>
      <c r="L200" s="33">
        <f>Table1[[#This Row],[number doses per hour]]*INDEX(Table2[price per dose],Table1[[#This Row],[Drug ID]])</f>
        <v>0.18133000000000002</v>
      </c>
      <c r="M200" s="11" t="b">
        <f>AND(Table1[[#This Row],[hour of cancellation 0 to 23]]&gt;=0,Table1[[#This Row],[hour of cancellation 0 to 23]]&lt;=23)</f>
        <v>1</v>
      </c>
    </row>
    <row r="201" spans="1:13" x14ac:dyDescent="0.3">
      <c r="A201" s="1">
        <v>200</v>
      </c>
      <c r="B201" s="1">
        <v>2</v>
      </c>
      <c r="C201" s="2">
        <v>40917.371785927498</v>
      </c>
      <c r="D201" s="2">
        <v>40977.371527777781</v>
      </c>
      <c r="E201" s="1">
        <v>10</v>
      </c>
      <c r="F201" s="2">
        <v>40917.461847364917</v>
      </c>
      <c r="G201" s="1">
        <v>0</v>
      </c>
      <c r="H201" s="32">
        <f>IFERROR(HOUR(Table1[[#This Row],[Cancel Date/time]])+MINUTE(Table1[[#This Row],[Cancel Date/time]])/60,"not cancelled")</f>
        <v>11.083333333333334</v>
      </c>
      <c r="I201" s="47">
        <f>IFERROR(ROUND(Table1[[#This Row],[cancellation time decimal]],0),"not cancelled")</f>
        <v>11</v>
      </c>
      <c r="J201" s="10">
        <f>IFERROR(MOD(Table1[[#This Row],[cancellation hour rounded]],24),"not cancelled")</f>
        <v>11</v>
      </c>
      <c r="K201" s="32">
        <f>1/Table1[[#This Row],[Duration (Time between doses '[in hours'])]]</f>
        <v>0.1</v>
      </c>
      <c r="L201" s="33">
        <f>Table1[[#This Row],[number doses per hour]]*INDEX(Table2[price per dose],Table1[[#This Row],[Drug ID]])</f>
        <v>0.84959999999999969</v>
      </c>
      <c r="M201" s="11" t="b">
        <f>AND(Table1[[#This Row],[hour of cancellation 0 to 23]]&gt;=0,Table1[[#This Row],[hour of cancellation 0 to 23]]&lt;=23)</f>
        <v>1</v>
      </c>
    </row>
    <row r="202" spans="1:13" x14ac:dyDescent="0.3">
      <c r="A202" s="1">
        <v>201</v>
      </c>
      <c r="B202" s="1">
        <v>7</v>
      </c>
      <c r="C202" s="2">
        <v>40917.374196313525</v>
      </c>
      <c r="D202" s="2">
        <v>40977.373611111114</v>
      </c>
      <c r="E202" s="1">
        <v>24</v>
      </c>
      <c r="F202" s="2">
        <v>40926.441974155132</v>
      </c>
      <c r="G202" s="1">
        <v>0</v>
      </c>
      <c r="H202" s="32">
        <f>IFERROR(HOUR(Table1[[#This Row],[Cancel Date/time]])+MINUTE(Table1[[#This Row],[Cancel Date/time]])/60,"not cancelled")</f>
        <v>10.6</v>
      </c>
      <c r="I202" s="47">
        <f>IFERROR(ROUND(Table1[[#This Row],[cancellation time decimal]],0),"not cancelled")</f>
        <v>11</v>
      </c>
      <c r="J202" s="10">
        <f>IFERROR(MOD(Table1[[#This Row],[cancellation hour rounded]],24),"not cancelled")</f>
        <v>11</v>
      </c>
      <c r="K202" s="32">
        <f>1/Table1[[#This Row],[Duration (Time between doses '[in hours'])]]</f>
        <v>4.1666666666666664E-2</v>
      </c>
      <c r="L202" s="33">
        <f>Table1[[#This Row],[number doses per hour]]*INDEX(Table2[price per dose],Table1[[#This Row],[Drug ID]])</f>
        <v>1.2958049999999997</v>
      </c>
      <c r="M202" s="11" t="b">
        <f>AND(Table1[[#This Row],[hour of cancellation 0 to 23]]&gt;=0,Table1[[#This Row],[hour of cancellation 0 to 23]]&lt;=23)</f>
        <v>1</v>
      </c>
    </row>
    <row r="203" spans="1:13" x14ac:dyDescent="0.3">
      <c r="A203" s="1">
        <v>202</v>
      </c>
      <c r="B203" s="1">
        <v>11</v>
      </c>
      <c r="C203" s="2">
        <v>40917.371135266068</v>
      </c>
      <c r="D203" s="2">
        <v>40977.370833333334</v>
      </c>
      <c r="E203" s="1">
        <v>1</v>
      </c>
      <c r="F203" s="2">
        <v>40924.637181629965</v>
      </c>
      <c r="G203" s="1">
        <v>1</v>
      </c>
      <c r="H203" s="32">
        <f>IFERROR(HOUR(Table1[[#This Row],[Cancel Date/time]])+MINUTE(Table1[[#This Row],[Cancel Date/time]])/60,"not cancelled")</f>
        <v>15.283333333333333</v>
      </c>
      <c r="I203" s="47">
        <f>IFERROR(ROUND(Table1[[#This Row],[cancellation time decimal]],0),"not cancelled")</f>
        <v>15</v>
      </c>
      <c r="J203" s="10">
        <f>IFERROR(MOD(Table1[[#This Row],[cancellation hour rounded]],24),"not cancelled")</f>
        <v>15</v>
      </c>
      <c r="K203" s="32">
        <f>1/Table1[[#This Row],[Duration (Time between doses '[in hours'])]]</f>
        <v>1</v>
      </c>
      <c r="L203" s="33">
        <f>Table1[[#This Row],[number doses per hour]]*INDEX(Table2[price per dose],Table1[[#This Row],[Drug ID]])</f>
        <v>1</v>
      </c>
      <c r="M203" s="11" t="b">
        <f>AND(Table1[[#This Row],[hour of cancellation 0 to 23]]&gt;=0,Table1[[#This Row],[hour of cancellation 0 to 23]]&lt;=23)</f>
        <v>1</v>
      </c>
    </row>
    <row r="204" spans="1:13" hidden="1" x14ac:dyDescent="0.3">
      <c r="A204" s="1">
        <v>203</v>
      </c>
      <c r="B204" s="1">
        <v>8</v>
      </c>
      <c r="C204" s="2">
        <v>40917.37873252033</v>
      </c>
      <c r="D204" s="2">
        <v>40919.420158054607</v>
      </c>
      <c r="E204" s="1">
        <v>3</v>
      </c>
      <c r="F204" s="2" t="s">
        <v>5</v>
      </c>
      <c r="G204" s="1">
        <v>0</v>
      </c>
      <c r="H204" s="32" t="str">
        <f>IFERROR(HOUR(Table1[[#This Row],[Cancel Date/time]])+MINUTE(Table1[[#This Row],[Cancel Date/time]])/60,"not cancelled")</f>
        <v>not cancelled</v>
      </c>
      <c r="I204" s="47" t="str">
        <f>IFERROR(ROUND(Table1[[#This Row],[cancellation time decimal]],0),"not cancelled")</f>
        <v>not cancelled</v>
      </c>
      <c r="J204" s="10" t="str">
        <f>IFERROR(MOD(Table1[[#This Row],[cancellation hour rounded]],24),"not cancelled")</f>
        <v>not cancelled</v>
      </c>
      <c r="K204" s="32">
        <f>1/Table1[[#This Row],[Duration (Time between doses '[in hours'])]]</f>
        <v>0.33333333333333331</v>
      </c>
      <c r="L204" s="33">
        <f>Table1[[#This Row],[number doses per hour]]*INDEX(Table2[price per dose],Table1[[#This Row],[Drug ID]])</f>
        <v>0.29998222222222221</v>
      </c>
      <c r="M204" s="11" t="b">
        <f>AND(Table1[[#This Row],[hour of cancellation 0 to 23]]&gt;=0,Table1[[#This Row],[hour of cancellation 0 to 23]]&lt;=23)</f>
        <v>0</v>
      </c>
    </row>
    <row r="205" spans="1:13" x14ac:dyDescent="0.3">
      <c r="A205" s="1">
        <v>204</v>
      </c>
      <c r="B205" s="1">
        <v>8</v>
      </c>
      <c r="C205" s="2">
        <v>40917.378108775687</v>
      </c>
      <c r="D205" s="2">
        <v>40977.37777777778</v>
      </c>
      <c r="E205" s="1">
        <v>3</v>
      </c>
      <c r="F205" s="2">
        <v>40921.644475224282</v>
      </c>
      <c r="G205" s="1">
        <v>3</v>
      </c>
      <c r="H205" s="32">
        <f>IFERROR(HOUR(Table1[[#This Row],[Cancel Date/time]])+MINUTE(Table1[[#This Row],[Cancel Date/time]])/60,"not cancelled")</f>
        <v>15.466666666666667</v>
      </c>
      <c r="I205" s="47">
        <f>IFERROR(ROUND(Table1[[#This Row],[cancellation time decimal]],0),"not cancelled")</f>
        <v>15</v>
      </c>
      <c r="J205" s="10">
        <f>IFERROR(MOD(Table1[[#This Row],[cancellation hour rounded]],24),"not cancelled")</f>
        <v>15</v>
      </c>
      <c r="K205" s="32">
        <f>1/Table1[[#This Row],[Duration (Time between doses '[in hours'])]]</f>
        <v>0.33333333333333331</v>
      </c>
      <c r="L205" s="33">
        <f>Table1[[#This Row],[number doses per hour]]*INDEX(Table2[price per dose],Table1[[#This Row],[Drug ID]])</f>
        <v>0.29998222222222221</v>
      </c>
      <c r="M205" s="11" t="b">
        <f>AND(Table1[[#This Row],[hour of cancellation 0 to 23]]&gt;=0,Table1[[#This Row],[hour of cancellation 0 to 23]]&lt;=23)</f>
        <v>1</v>
      </c>
    </row>
    <row r="206" spans="1:13" x14ac:dyDescent="0.3">
      <c r="A206" s="1">
        <v>205</v>
      </c>
      <c r="B206" s="1">
        <v>5</v>
      </c>
      <c r="C206" s="2">
        <v>40917.391562512195</v>
      </c>
      <c r="D206" s="2">
        <v>40977.390972222223</v>
      </c>
      <c r="E206" s="1">
        <v>24</v>
      </c>
      <c r="F206" s="2">
        <v>40919.630044308062</v>
      </c>
      <c r="G206" s="1">
        <v>0</v>
      </c>
      <c r="H206" s="32">
        <f>IFERROR(HOUR(Table1[[#This Row],[Cancel Date/time]])+MINUTE(Table1[[#This Row],[Cancel Date/time]])/60,"not cancelled")</f>
        <v>15.116666666666667</v>
      </c>
      <c r="I206" s="47">
        <f>IFERROR(ROUND(Table1[[#This Row],[cancellation time decimal]],0),"not cancelled")</f>
        <v>15</v>
      </c>
      <c r="J206" s="10">
        <f>IFERROR(MOD(Table1[[#This Row],[cancellation hour rounded]],24),"not cancelled")</f>
        <v>15</v>
      </c>
      <c r="K206" s="32">
        <f>1/Table1[[#This Row],[Duration (Time between doses '[in hours'])]]</f>
        <v>4.1666666666666664E-2</v>
      </c>
      <c r="L206" s="33">
        <f>Table1[[#This Row],[number doses per hour]]*INDEX(Table2[price per dose],Table1[[#This Row],[Drug ID]])</f>
        <v>0.2815833333333333</v>
      </c>
      <c r="M206" s="11" t="b">
        <f>AND(Table1[[#This Row],[hour of cancellation 0 to 23]]&gt;=0,Table1[[#This Row],[hour of cancellation 0 to 23]]&lt;=23)</f>
        <v>1</v>
      </c>
    </row>
    <row r="207" spans="1:13" hidden="1" x14ac:dyDescent="0.3">
      <c r="A207" s="1">
        <v>206</v>
      </c>
      <c r="B207" s="1">
        <v>7</v>
      </c>
      <c r="C207" s="2">
        <v>40917.394182231612</v>
      </c>
      <c r="D207" s="2">
        <v>40921.643495955796</v>
      </c>
      <c r="E207" s="1">
        <v>24</v>
      </c>
      <c r="F207" s="2" t="s">
        <v>5</v>
      </c>
      <c r="G207" s="1">
        <v>0</v>
      </c>
      <c r="H207" s="32" t="str">
        <f>IFERROR(HOUR(Table1[[#This Row],[Cancel Date/time]])+MINUTE(Table1[[#This Row],[Cancel Date/time]])/60,"not cancelled")</f>
        <v>not cancelled</v>
      </c>
      <c r="I207" s="47" t="str">
        <f>IFERROR(ROUND(Table1[[#This Row],[cancellation time decimal]],0),"not cancelled")</f>
        <v>not cancelled</v>
      </c>
      <c r="J207" s="10" t="str">
        <f>IFERROR(MOD(Table1[[#This Row],[cancellation hour rounded]],24),"not cancelled")</f>
        <v>not cancelled</v>
      </c>
      <c r="K207" s="32">
        <f>1/Table1[[#This Row],[Duration (Time between doses '[in hours'])]]</f>
        <v>4.1666666666666664E-2</v>
      </c>
      <c r="L207" s="33">
        <f>Table1[[#This Row],[number doses per hour]]*INDEX(Table2[price per dose],Table1[[#This Row],[Drug ID]])</f>
        <v>1.2958049999999997</v>
      </c>
      <c r="M207" s="11" t="b">
        <f>AND(Table1[[#This Row],[hour of cancellation 0 to 23]]&gt;=0,Table1[[#This Row],[hour of cancellation 0 to 23]]&lt;=23)</f>
        <v>0</v>
      </c>
    </row>
    <row r="208" spans="1:13" x14ac:dyDescent="0.3">
      <c r="A208" s="1">
        <v>207</v>
      </c>
      <c r="B208" s="1">
        <v>8</v>
      </c>
      <c r="C208" s="2">
        <v>40917.411640959224</v>
      </c>
      <c r="D208" s="2">
        <v>40977.411111111112</v>
      </c>
      <c r="E208" s="1">
        <v>3</v>
      </c>
      <c r="F208" s="2">
        <v>40921.580294079431</v>
      </c>
      <c r="G208" s="1">
        <v>1</v>
      </c>
      <c r="H208" s="32">
        <f>IFERROR(HOUR(Table1[[#This Row],[Cancel Date/time]])+MINUTE(Table1[[#This Row],[Cancel Date/time]])/60,"not cancelled")</f>
        <v>13.916666666666666</v>
      </c>
      <c r="I208" s="47">
        <f>IFERROR(ROUND(Table1[[#This Row],[cancellation time decimal]],0),"not cancelled")</f>
        <v>14</v>
      </c>
      <c r="J208" s="10">
        <f>IFERROR(MOD(Table1[[#This Row],[cancellation hour rounded]],24),"not cancelled")</f>
        <v>14</v>
      </c>
      <c r="K208" s="32">
        <f>1/Table1[[#This Row],[Duration (Time between doses '[in hours'])]]</f>
        <v>0.33333333333333331</v>
      </c>
      <c r="L208" s="33">
        <f>Table1[[#This Row],[number doses per hour]]*INDEX(Table2[price per dose],Table1[[#This Row],[Drug ID]])</f>
        <v>0.29998222222222221</v>
      </c>
      <c r="M208" s="11" t="b">
        <f>AND(Table1[[#This Row],[hour of cancellation 0 to 23]]&gt;=0,Table1[[#This Row],[hour of cancellation 0 to 23]]&lt;=23)</f>
        <v>1</v>
      </c>
    </row>
    <row r="209" spans="1:13" x14ac:dyDescent="0.3">
      <c r="A209" s="1">
        <v>208</v>
      </c>
      <c r="B209" s="1">
        <v>1</v>
      </c>
      <c r="C209" s="2">
        <v>40917.404165206106</v>
      </c>
      <c r="D209" s="2">
        <v>40977.404166666667</v>
      </c>
      <c r="E209" s="1">
        <v>8</v>
      </c>
      <c r="F209" s="2">
        <v>40918.601221194469</v>
      </c>
      <c r="G209" s="1">
        <v>0</v>
      </c>
      <c r="H209" s="32">
        <f>IFERROR(HOUR(Table1[[#This Row],[Cancel Date/time]])+MINUTE(Table1[[#This Row],[Cancel Date/time]])/60,"not cancelled")</f>
        <v>14.416666666666666</v>
      </c>
      <c r="I209" s="47">
        <f>IFERROR(ROUND(Table1[[#This Row],[cancellation time decimal]],0),"not cancelled")</f>
        <v>14</v>
      </c>
      <c r="J209" s="10">
        <f>IFERROR(MOD(Table1[[#This Row],[cancellation hour rounded]],24),"not cancelled")</f>
        <v>14</v>
      </c>
      <c r="K209" s="32">
        <f>1/Table1[[#This Row],[Duration (Time between doses '[in hours'])]]</f>
        <v>0.125</v>
      </c>
      <c r="L209" s="33">
        <f>Table1[[#This Row],[number doses per hour]]*INDEX(Table2[price per dose],Table1[[#This Row],[Drug ID]])</f>
        <v>0.84929166666666667</v>
      </c>
      <c r="M209" s="11" t="b">
        <f>AND(Table1[[#This Row],[hour of cancellation 0 to 23]]&gt;=0,Table1[[#This Row],[hour of cancellation 0 to 23]]&lt;=23)</f>
        <v>1</v>
      </c>
    </row>
    <row r="210" spans="1:13" x14ac:dyDescent="0.3">
      <c r="A210" s="1">
        <v>209</v>
      </c>
      <c r="B210" s="1">
        <v>3</v>
      </c>
      <c r="C210" s="2">
        <v>40917.445903685686</v>
      </c>
      <c r="D210" s="2">
        <v>40977.445833333331</v>
      </c>
      <c r="E210" s="1">
        <v>24</v>
      </c>
      <c r="F210" s="2">
        <v>40919.517954755385</v>
      </c>
      <c r="G210" s="1">
        <v>0</v>
      </c>
      <c r="H210" s="32">
        <f>IFERROR(HOUR(Table1[[#This Row],[Cancel Date/time]])+MINUTE(Table1[[#This Row],[Cancel Date/time]])/60,"not cancelled")</f>
        <v>12.416666666666666</v>
      </c>
      <c r="I210" s="47">
        <f>IFERROR(ROUND(Table1[[#This Row],[cancellation time decimal]],0),"not cancelled")</f>
        <v>12</v>
      </c>
      <c r="J210" s="10">
        <f>IFERROR(MOD(Table1[[#This Row],[cancellation hour rounded]],24),"not cancelled")</f>
        <v>12</v>
      </c>
      <c r="K210" s="32">
        <f>1/Table1[[#This Row],[Duration (Time between doses '[in hours'])]]</f>
        <v>4.1666666666666664E-2</v>
      </c>
      <c r="L210" s="33">
        <f>Table1[[#This Row],[number doses per hour]]*INDEX(Table2[price per dose],Table1[[#This Row],[Drug ID]])</f>
        <v>0.18133000000000002</v>
      </c>
      <c r="M210" s="11" t="b">
        <f>AND(Table1[[#This Row],[hour of cancellation 0 to 23]]&gt;=0,Table1[[#This Row],[hour of cancellation 0 to 23]]&lt;=23)</f>
        <v>1</v>
      </c>
    </row>
    <row r="211" spans="1:13" x14ac:dyDescent="0.3">
      <c r="A211" s="1">
        <v>210</v>
      </c>
      <c r="B211" s="1">
        <v>2</v>
      </c>
      <c r="C211" s="2">
        <v>40917.442594597342</v>
      </c>
      <c r="D211" s="2">
        <v>40977.442361111105</v>
      </c>
      <c r="E211" s="1">
        <v>10</v>
      </c>
      <c r="F211" s="2">
        <v>40918.533790774614</v>
      </c>
      <c r="G211" s="1">
        <v>0</v>
      </c>
      <c r="H211" s="32">
        <f>IFERROR(HOUR(Table1[[#This Row],[Cancel Date/time]])+MINUTE(Table1[[#This Row],[Cancel Date/time]])/60,"not cancelled")</f>
        <v>12.8</v>
      </c>
      <c r="I211" s="47">
        <f>IFERROR(ROUND(Table1[[#This Row],[cancellation time decimal]],0),"not cancelled")</f>
        <v>13</v>
      </c>
      <c r="J211" s="10">
        <f>IFERROR(MOD(Table1[[#This Row],[cancellation hour rounded]],24),"not cancelled")</f>
        <v>13</v>
      </c>
      <c r="K211" s="32">
        <f>1/Table1[[#This Row],[Duration (Time between doses '[in hours'])]]</f>
        <v>0.1</v>
      </c>
      <c r="L211" s="33">
        <f>Table1[[#This Row],[number doses per hour]]*INDEX(Table2[price per dose],Table1[[#This Row],[Drug ID]])</f>
        <v>0.84959999999999969</v>
      </c>
      <c r="M211" s="11" t="b">
        <f>AND(Table1[[#This Row],[hour of cancellation 0 to 23]]&gt;=0,Table1[[#This Row],[hour of cancellation 0 to 23]]&lt;=23)</f>
        <v>1</v>
      </c>
    </row>
    <row r="212" spans="1:13" x14ac:dyDescent="0.3">
      <c r="A212" s="1">
        <v>211</v>
      </c>
      <c r="B212" s="1">
        <v>4</v>
      </c>
      <c r="C212" s="2">
        <v>40917.473013105671</v>
      </c>
      <c r="D212" s="2">
        <v>40977.472916666666</v>
      </c>
      <c r="E212" s="1">
        <v>12</v>
      </c>
      <c r="F212" s="2">
        <v>40919.485534753985</v>
      </c>
      <c r="G212" s="1">
        <v>0</v>
      </c>
      <c r="H212" s="32">
        <f>IFERROR(HOUR(Table1[[#This Row],[Cancel Date/time]])+MINUTE(Table1[[#This Row],[Cancel Date/time]])/60,"not cancelled")</f>
        <v>11.65</v>
      </c>
      <c r="I212" s="47">
        <f>IFERROR(ROUND(Table1[[#This Row],[cancellation time decimal]],0),"not cancelled")</f>
        <v>12</v>
      </c>
      <c r="J212" s="10">
        <f>IFERROR(MOD(Table1[[#This Row],[cancellation hour rounded]],24),"not cancelled")</f>
        <v>12</v>
      </c>
      <c r="K212" s="32">
        <f>1/Table1[[#This Row],[Duration (Time between doses '[in hours'])]]</f>
        <v>8.3333333333333329E-2</v>
      </c>
      <c r="L212" s="33">
        <f>Table1[[#This Row],[number doses per hour]]*INDEX(Table2[price per dose],Table1[[#This Row],[Drug ID]])</f>
        <v>1.448055119047619</v>
      </c>
      <c r="M212" s="11" t="b">
        <f>AND(Table1[[#This Row],[hour of cancellation 0 to 23]]&gt;=0,Table1[[#This Row],[hour of cancellation 0 to 23]]&lt;=23)</f>
        <v>1</v>
      </c>
    </row>
    <row r="213" spans="1:13" x14ac:dyDescent="0.3">
      <c r="A213" s="1">
        <v>212</v>
      </c>
      <c r="B213" s="1">
        <v>2</v>
      </c>
      <c r="C213" s="2">
        <v>40917.468730400607</v>
      </c>
      <c r="D213" s="2">
        <v>40977.468055555561</v>
      </c>
      <c r="E213" s="1">
        <v>10</v>
      </c>
      <c r="F213" s="2">
        <v>40918.381091941847</v>
      </c>
      <c r="G213" s="1">
        <v>0</v>
      </c>
      <c r="H213" s="32">
        <f>IFERROR(HOUR(Table1[[#This Row],[Cancel Date/time]])+MINUTE(Table1[[#This Row],[Cancel Date/time]])/60,"not cancelled")</f>
        <v>9.1333333333333329</v>
      </c>
      <c r="I213" s="47">
        <f>IFERROR(ROUND(Table1[[#This Row],[cancellation time decimal]],0),"not cancelled")</f>
        <v>9</v>
      </c>
      <c r="J213" s="10">
        <f>IFERROR(MOD(Table1[[#This Row],[cancellation hour rounded]],24),"not cancelled")</f>
        <v>9</v>
      </c>
      <c r="K213" s="32">
        <f>1/Table1[[#This Row],[Duration (Time between doses '[in hours'])]]</f>
        <v>0.1</v>
      </c>
      <c r="L213" s="33">
        <f>Table1[[#This Row],[number doses per hour]]*INDEX(Table2[price per dose],Table1[[#This Row],[Drug ID]])</f>
        <v>0.84959999999999969</v>
      </c>
      <c r="M213" s="11" t="b">
        <f>AND(Table1[[#This Row],[hour of cancellation 0 to 23]]&gt;=0,Table1[[#This Row],[hour of cancellation 0 to 23]]&lt;=23)</f>
        <v>1</v>
      </c>
    </row>
    <row r="214" spans="1:13" x14ac:dyDescent="0.3">
      <c r="A214" s="1">
        <v>213</v>
      </c>
      <c r="B214" s="1">
        <v>1</v>
      </c>
      <c r="C214" s="2">
        <v>40917.502373425763</v>
      </c>
      <c r="D214" s="2">
        <v>40977.502083333333</v>
      </c>
      <c r="E214" s="1">
        <v>8</v>
      </c>
      <c r="F214" s="2">
        <v>40917.682168444851</v>
      </c>
      <c r="G214" s="1">
        <v>0</v>
      </c>
      <c r="H214" s="32">
        <f>IFERROR(HOUR(Table1[[#This Row],[Cancel Date/time]])+MINUTE(Table1[[#This Row],[Cancel Date/time]])/60,"not cancelled")</f>
        <v>16.366666666666667</v>
      </c>
      <c r="I214" s="47">
        <f>IFERROR(ROUND(Table1[[#This Row],[cancellation time decimal]],0),"not cancelled")</f>
        <v>16</v>
      </c>
      <c r="J214" s="10">
        <f>IFERROR(MOD(Table1[[#This Row],[cancellation hour rounded]],24),"not cancelled")</f>
        <v>16</v>
      </c>
      <c r="K214" s="32">
        <f>1/Table1[[#This Row],[Duration (Time between doses '[in hours'])]]</f>
        <v>0.125</v>
      </c>
      <c r="L214" s="33">
        <f>Table1[[#This Row],[number doses per hour]]*INDEX(Table2[price per dose],Table1[[#This Row],[Drug ID]])</f>
        <v>0.84929166666666667</v>
      </c>
      <c r="M214" s="11" t="b">
        <f>AND(Table1[[#This Row],[hour of cancellation 0 to 23]]&gt;=0,Table1[[#This Row],[hour of cancellation 0 to 23]]&lt;=23)</f>
        <v>1</v>
      </c>
    </row>
    <row r="215" spans="1:13" x14ac:dyDescent="0.3">
      <c r="A215" s="1">
        <v>214</v>
      </c>
      <c r="B215" s="1">
        <v>3</v>
      </c>
      <c r="C215" s="2">
        <v>40917.562157863627</v>
      </c>
      <c r="D215" s="2">
        <v>40977.561805555553</v>
      </c>
      <c r="E215" s="1">
        <v>24</v>
      </c>
      <c r="F215" s="2">
        <v>40919.430333230775</v>
      </c>
      <c r="G215" s="1">
        <v>0</v>
      </c>
      <c r="H215" s="32">
        <f>IFERROR(HOUR(Table1[[#This Row],[Cancel Date/time]])+MINUTE(Table1[[#This Row],[Cancel Date/time]])/60,"not cancelled")</f>
        <v>10.316666666666666</v>
      </c>
      <c r="I215" s="47">
        <f>IFERROR(ROUND(Table1[[#This Row],[cancellation time decimal]],0),"not cancelled")</f>
        <v>10</v>
      </c>
      <c r="J215" s="10">
        <f>IFERROR(MOD(Table1[[#This Row],[cancellation hour rounded]],24),"not cancelled")</f>
        <v>10</v>
      </c>
      <c r="K215" s="32">
        <f>1/Table1[[#This Row],[Duration (Time between doses '[in hours'])]]</f>
        <v>4.1666666666666664E-2</v>
      </c>
      <c r="L215" s="33">
        <f>Table1[[#This Row],[number doses per hour]]*INDEX(Table2[price per dose],Table1[[#This Row],[Drug ID]])</f>
        <v>0.18133000000000002</v>
      </c>
      <c r="M215" s="11" t="b">
        <f>AND(Table1[[#This Row],[hour of cancellation 0 to 23]]&gt;=0,Table1[[#This Row],[hour of cancellation 0 to 23]]&lt;=23)</f>
        <v>1</v>
      </c>
    </row>
    <row r="216" spans="1:13" x14ac:dyDescent="0.3">
      <c r="A216" s="1">
        <v>215</v>
      </c>
      <c r="B216" s="1">
        <v>1</v>
      </c>
      <c r="C216" s="2">
        <v>40917.587398917734</v>
      </c>
      <c r="D216" s="2">
        <v>40977.586805555555</v>
      </c>
      <c r="E216" s="1">
        <v>8</v>
      </c>
      <c r="F216" s="2">
        <v>40918.645394312109</v>
      </c>
      <c r="G216" s="1">
        <v>0</v>
      </c>
      <c r="H216" s="32">
        <f>IFERROR(HOUR(Table1[[#This Row],[Cancel Date/time]])+MINUTE(Table1[[#This Row],[Cancel Date/time]])/60,"not cancelled")</f>
        <v>15.483333333333333</v>
      </c>
      <c r="I216" s="47">
        <f>IFERROR(ROUND(Table1[[#This Row],[cancellation time decimal]],0),"not cancelled")</f>
        <v>15</v>
      </c>
      <c r="J216" s="10">
        <f>IFERROR(MOD(Table1[[#This Row],[cancellation hour rounded]],24),"not cancelled")</f>
        <v>15</v>
      </c>
      <c r="K216" s="32">
        <f>1/Table1[[#This Row],[Duration (Time between doses '[in hours'])]]</f>
        <v>0.125</v>
      </c>
      <c r="L216" s="33">
        <f>Table1[[#This Row],[number doses per hour]]*INDEX(Table2[price per dose],Table1[[#This Row],[Drug ID]])</f>
        <v>0.84929166666666667</v>
      </c>
      <c r="M216" s="11" t="b">
        <f>AND(Table1[[#This Row],[hour of cancellation 0 to 23]]&gt;=0,Table1[[#This Row],[hour of cancellation 0 to 23]]&lt;=23)</f>
        <v>1</v>
      </c>
    </row>
    <row r="217" spans="1:13" x14ac:dyDescent="0.3">
      <c r="A217" s="1">
        <v>216</v>
      </c>
      <c r="B217" s="1">
        <v>1</v>
      </c>
      <c r="C217" s="2">
        <v>40917.621400360338</v>
      </c>
      <c r="D217" s="2">
        <v>40977.620833333334</v>
      </c>
      <c r="E217" s="1">
        <v>8</v>
      </c>
      <c r="F217" s="2">
        <v>40918.383533189779</v>
      </c>
      <c r="G217" s="1">
        <v>0</v>
      </c>
      <c r="H217" s="32">
        <f>IFERROR(HOUR(Table1[[#This Row],[Cancel Date/time]])+MINUTE(Table1[[#This Row],[Cancel Date/time]])/60,"not cancelled")</f>
        <v>9.1999999999999993</v>
      </c>
      <c r="I217" s="47">
        <f>IFERROR(ROUND(Table1[[#This Row],[cancellation time decimal]],0),"not cancelled")</f>
        <v>9</v>
      </c>
      <c r="J217" s="10">
        <f>IFERROR(MOD(Table1[[#This Row],[cancellation hour rounded]],24),"not cancelled")</f>
        <v>9</v>
      </c>
      <c r="K217" s="32">
        <f>1/Table1[[#This Row],[Duration (Time between doses '[in hours'])]]</f>
        <v>0.125</v>
      </c>
      <c r="L217" s="33">
        <f>Table1[[#This Row],[number doses per hour]]*INDEX(Table2[price per dose],Table1[[#This Row],[Drug ID]])</f>
        <v>0.84929166666666667</v>
      </c>
      <c r="M217" s="11" t="b">
        <f>AND(Table1[[#This Row],[hour of cancellation 0 to 23]]&gt;=0,Table1[[#This Row],[hour of cancellation 0 to 23]]&lt;=23)</f>
        <v>1</v>
      </c>
    </row>
    <row r="218" spans="1:13" x14ac:dyDescent="0.3">
      <c r="A218" s="1">
        <v>217</v>
      </c>
      <c r="B218" s="1">
        <v>4</v>
      </c>
      <c r="C218" s="2">
        <v>40917.671415422083</v>
      </c>
      <c r="D218" s="2">
        <v>40977.67083333333</v>
      </c>
      <c r="E218" s="1">
        <v>12</v>
      </c>
      <c r="F218" s="2">
        <v>40920.765191212478</v>
      </c>
      <c r="G218" s="1">
        <v>0</v>
      </c>
      <c r="H218" s="32">
        <f>IFERROR(HOUR(Table1[[#This Row],[Cancel Date/time]])+MINUTE(Table1[[#This Row],[Cancel Date/time]])/60,"not cancelled")</f>
        <v>18.350000000000001</v>
      </c>
      <c r="I218" s="47">
        <f>IFERROR(ROUND(Table1[[#This Row],[cancellation time decimal]],0),"not cancelled")</f>
        <v>18</v>
      </c>
      <c r="J218" s="10">
        <f>IFERROR(MOD(Table1[[#This Row],[cancellation hour rounded]],24),"not cancelled")</f>
        <v>18</v>
      </c>
      <c r="K218" s="32">
        <f>1/Table1[[#This Row],[Duration (Time between doses '[in hours'])]]</f>
        <v>8.3333333333333329E-2</v>
      </c>
      <c r="L218" s="33">
        <f>Table1[[#This Row],[number doses per hour]]*INDEX(Table2[price per dose],Table1[[#This Row],[Drug ID]])</f>
        <v>1.448055119047619</v>
      </c>
      <c r="M218" s="11" t="b">
        <f>AND(Table1[[#This Row],[hour of cancellation 0 to 23]]&gt;=0,Table1[[#This Row],[hour of cancellation 0 to 23]]&lt;=23)</f>
        <v>1</v>
      </c>
    </row>
    <row r="219" spans="1:13" x14ac:dyDescent="0.3">
      <c r="A219" s="1">
        <v>218</v>
      </c>
      <c r="B219" s="1">
        <v>1</v>
      </c>
      <c r="C219" s="2">
        <v>40917.727809197633</v>
      </c>
      <c r="D219" s="2">
        <v>40977.727777777778</v>
      </c>
      <c r="E219" s="1">
        <v>8</v>
      </c>
      <c r="F219" s="2">
        <v>40918.893534938594</v>
      </c>
      <c r="G219" s="1">
        <v>0</v>
      </c>
      <c r="H219" s="32">
        <f>IFERROR(HOUR(Table1[[#This Row],[Cancel Date/time]])+MINUTE(Table1[[#This Row],[Cancel Date/time]])/60,"not cancelled")</f>
        <v>21.433333333333334</v>
      </c>
      <c r="I219" s="47">
        <f>IFERROR(ROUND(Table1[[#This Row],[cancellation time decimal]],0),"not cancelled")</f>
        <v>21</v>
      </c>
      <c r="J219" s="10">
        <f>IFERROR(MOD(Table1[[#This Row],[cancellation hour rounded]],24),"not cancelled")</f>
        <v>21</v>
      </c>
      <c r="K219" s="32">
        <f>1/Table1[[#This Row],[Duration (Time between doses '[in hours'])]]</f>
        <v>0.125</v>
      </c>
      <c r="L219" s="33">
        <f>Table1[[#This Row],[number doses per hour]]*INDEX(Table2[price per dose],Table1[[#This Row],[Drug ID]])</f>
        <v>0.84929166666666667</v>
      </c>
      <c r="M219" s="11" t="b">
        <f>AND(Table1[[#This Row],[hour of cancellation 0 to 23]]&gt;=0,Table1[[#This Row],[hour of cancellation 0 to 23]]&lt;=23)</f>
        <v>1</v>
      </c>
    </row>
    <row r="220" spans="1:13" x14ac:dyDescent="0.3">
      <c r="A220" s="1">
        <v>219</v>
      </c>
      <c r="B220" s="1">
        <v>1</v>
      </c>
      <c r="C220" s="2">
        <v>40917.768288821215</v>
      </c>
      <c r="D220" s="2">
        <v>40977.768055555556</v>
      </c>
      <c r="E220" s="1">
        <v>12</v>
      </c>
      <c r="F220" s="2">
        <v>40918.6037918414</v>
      </c>
      <c r="G220" s="1">
        <v>0</v>
      </c>
      <c r="H220" s="32">
        <f>IFERROR(HOUR(Table1[[#This Row],[Cancel Date/time]])+MINUTE(Table1[[#This Row],[Cancel Date/time]])/60,"not cancelled")</f>
        <v>14.483333333333333</v>
      </c>
      <c r="I220" s="47">
        <f>IFERROR(ROUND(Table1[[#This Row],[cancellation time decimal]],0),"not cancelled")</f>
        <v>14</v>
      </c>
      <c r="J220" s="10">
        <f>IFERROR(MOD(Table1[[#This Row],[cancellation hour rounded]],24),"not cancelled")</f>
        <v>14</v>
      </c>
      <c r="K220" s="32">
        <f>1/Table1[[#This Row],[Duration (Time between doses '[in hours'])]]</f>
        <v>8.3333333333333329E-2</v>
      </c>
      <c r="L220" s="33">
        <f>Table1[[#This Row],[number doses per hour]]*INDEX(Table2[price per dose],Table1[[#This Row],[Drug ID]])</f>
        <v>0.56619444444444444</v>
      </c>
      <c r="M220" s="11" t="b">
        <f>AND(Table1[[#This Row],[hour of cancellation 0 to 23]]&gt;=0,Table1[[#This Row],[hour of cancellation 0 to 23]]&lt;=23)</f>
        <v>1</v>
      </c>
    </row>
    <row r="221" spans="1:13" x14ac:dyDescent="0.3">
      <c r="A221" s="1">
        <v>220</v>
      </c>
      <c r="B221" s="1">
        <v>5</v>
      </c>
      <c r="C221" s="2">
        <v>40917.884359533775</v>
      </c>
      <c r="D221" s="2">
        <v>40977.884027777778</v>
      </c>
      <c r="E221" s="1">
        <v>24</v>
      </c>
      <c r="F221" s="2">
        <v>40920.872388603144</v>
      </c>
      <c r="G221" s="1">
        <v>0</v>
      </c>
      <c r="H221" s="32">
        <f>IFERROR(HOUR(Table1[[#This Row],[Cancel Date/time]])+MINUTE(Table1[[#This Row],[Cancel Date/time]])/60,"not cancelled")</f>
        <v>20.933333333333334</v>
      </c>
      <c r="I221" s="47">
        <f>IFERROR(ROUND(Table1[[#This Row],[cancellation time decimal]],0),"not cancelled")</f>
        <v>21</v>
      </c>
      <c r="J221" s="10">
        <f>IFERROR(MOD(Table1[[#This Row],[cancellation hour rounded]],24),"not cancelled")</f>
        <v>21</v>
      </c>
      <c r="K221" s="32">
        <f>1/Table1[[#This Row],[Duration (Time between doses '[in hours'])]]</f>
        <v>4.1666666666666664E-2</v>
      </c>
      <c r="L221" s="33">
        <f>Table1[[#This Row],[number doses per hour]]*INDEX(Table2[price per dose],Table1[[#This Row],[Drug ID]])</f>
        <v>0.2815833333333333</v>
      </c>
      <c r="M221" s="11" t="b">
        <f>AND(Table1[[#This Row],[hour of cancellation 0 to 23]]&gt;=0,Table1[[#This Row],[hour of cancellation 0 to 23]]&lt;=23)</f>
        <v>1</v>
      </c>
    </row>
    <row r="222" spans="1:13" x14ac:dyDescent="0.3">
      <c r="A222" s="1">
        <v>221</v>
      </c>
      <c r="B222" s="1">
        <v>6</v>
      </c>
      <c r="C222" s="2">
        <v>40918.013115451657</v>
      </c>
      <c r="D222" s="2">
        <v>40978.012499999997</v>
      </c>
      <c r="E222" s="1">
        <v>24</v>
      </c>
      <c r="F222" s="2">
        <v>40922.597607336655</v>
      </c>
      <c r="G222" s="1">
        <v>0</v>
      </c>
      <c r="H222" s="32">
        <f>IFERROR(HOUR(Table1[[#This Row],[Cancel Date/time]])+MINUTE(Table1[[#This Row],[Cancel Date/time]])/60,"not cancelled")</f>
        <v>14.333333333333334</v>
      </c>
      <c r="I222" s="47">
        <f>IFERROR(ROUND(Table1[[#This Row],[cancellation time decimal]],0),"not cancelled")</f>
        <v>14</v>
      </c>
      <c r="J222" s="10">
        <f>IFERROR(MOD(Table1[[#This Row],[cancellation hour rounded]],24),"not cancelled")</f>
        <v>14</v>
      </c>
      <c r="K222" s="32">
        <f>1/Table1[[#This Row],[Duration (Time between doses '[in hours'])]]</f>
        <v>4.1666666666666664E-2</v>
      </c>
      <c r="L222" s="33">
        <f>Table1[[#This Row],[number doses per hour]]*INDEX(Table2[price per dose],Table1[[#This Row],[Drug ID]])</f>
        <v>0.35218749999999999</v>
      </c>
      <c r="M222" s="11" t="b">
        <f>AND(Table1[[#This Row],[hour of cancellation 0 to 23]]&gt;=0,Table1[[#This Row],[hour of cancellation 0 to 23]]&lt;=23)</f>
        <v>1</v>
      </c>
    </row>
    <row r="223" spans="1:13" hidden="1" x14ac:dyDescent="0.3">
      <c r="A223" s="1">
        <v>222</v>
      </c>
      <c r="B223" s="1">
        <v>6</v>
      </c>
      <c r="C223" s="2">
        <v>40918.146697674558</v>
      </c>
      <c r="D223" s="2">
        <v>40920.979571827222</v>
      </c>
      <c r="E223" s="1">
        <v>24</v>
      </c>
      <c r="F223" s="2" t="s">
        <v>5</v>
      </c>
      <c r="G223" s="1">
        <v>0</v>
      </c>
      <c r="H223" s="32" t="str">
        <f>IFERROR(HOUR(Table1[[#This Row],[Cancel Date/time]])+MINUTE(Table1[[#This Row],[Cancel Date/time]])/60,"not cancelled")</f>
        <v>not cancelled</v>
      </c>
      <c r="I223" s="47" t="str">
        <f>IFERROR(ROUND(Table1[[#This Row],[cancellation time decimal]],0),"not cancelled")</f>
        <v>not cancelled</v>
      </c>
      <c r="J223" s="10" t="str">
        <f>IFERROR(MOD(Table1[[#This Row],[cancellation hour rounded]],24),"not cancelled")</f>
        <v>not cancelled</v>
      </c>
      <c r="K223" s="32">
        <f>1/Table1[[#This Row],[Duration (Time between doses '[in hours'])]]</f>
        <v>4.1666666666666664E-2</v>
      </c>
      <c r="L223" s="33">
        <f>Table1[[#This Row],[number doses per hour]]*INDEX(Table2[price per dose],Table1[[#This Row],[Drug ID]])</f>
        <v>0.35218749999999999</v>
      </c>
      <c r="M223" s="11" t="b">
        <f>AND(Table1[[#This Row],[hour of cancellation 0 to 23]]&gt;=0,Table1[[#This Row],[hour of cancellation 0 to 23]]&lt;=23)</f>
        <v>0</v>
      </c>
    </row>
    <row r="224" spans="1:13" x14ac:dyDescent="0.3">
      <c r="A224" s="1">
        <v>223</v>
      </c>
      <c r="B224" s="1">
        <v>11</v>
      </c>
      <c r="C224" s="2">
        <v>40918.171834824454</v>
      </c>
      <c r="D224" s="2">
        <v>40978.171527777777</v>
      </c>
      <c r="E224" s="1">
        <v>1</v>
      </c>
      <c r="F224" s="2">
        <v>40922.451026937561</v>
      </c>
      <c r="G224" s="1">
        <v>0</v>
      </c>
      <c r="H224" s="32">
        <f>IFERROR(HOUR(Table1[[#This Row],[Cancel Date/time]])+MINUTE(Table1[[#This Row],[Cancel Date/time]])/60,"not cancelled")</f>
        <v>10.816666666666666</v>
      </c>
      <c r="I224" s="47">
        <f>IFERROR(ROUND(Table1[[#This Row],[cancellation time decimal]],0),"not cancelled")</f>
        <v>11</v>
      </c>
      <c r="J224" s="10">
        <f>IFERROR(MOD(Table1[[#This Row],[cancellation hour rounded]],24),"not cancelled")</f>
        <v>11</v>
      </c>
      <c r="K224" s="32">
        <f>1/Table1[[#This Row],[Duration (Time between doses '[in hours'])]]</f>
        <v>1</v>
      </c>
      <c r="L224" s="33">
        <f>Table1[[#This Row],[number doses per hour]]*INDEX(Table2[price per dose],Table1[[#This Row],[Drug ID]])</f>
        <v>1</v>
      </c>
      <c r="M224" s="11" t="b">
        <f>AND(Table1[[#This Row],[hour of cancellation 0 to 23]]&gt;=0,Table1[[#This Row],[hour of cancellation 0 to 23]]&lt;=23)</f>
        <v>1</v>
      </c>
    </row>
    <row r="225" spans="1:13" x14ac:dyDescent="0.3">
      <c r="A225" s="1">
        <v>224</v>
      </c>
      <c r="B225" s="1">
        <v>3</v>
      </c>
      <c r="C225" s="2">
        <v>40918.208734477994</v>
      </c>
      <c r="D225" s="2">
        <v>40978.208333333336</v>
      </c>
      <c r="E225" s="1">
        <v>24</v>
      </c>
      <c r="F225" s="2">
        <v>40920.386408945436</v>
      </c>
      <c r="G225" s="1">
        <v>0</v>
      </c>
      <c r="H225" s="32">
        <f>IFERROR(HOUR(Table1[[#This Row],[Cancel Date/time]])+MINUTE(Table1[[#This Row],[Cancel Date/time]])/60,"not cancelled")</f>
        <v>9.2666666666666675</v>
      </c>
      <c r="I225" s="47">
        <f>IFERROR(ROUND(Table1[[#This Row],[cancellation time decimal]],0),"not cancelled")</f>
        <v>9</v>
      </c>
      <c r="J225" s="10">
        <f>IFERROR(MOD(Table1[[#This Row],[cancellation hour rounded]],24),"not cancelled")</f>
        <v>9</v>
      </c>
      <c r="K225" s="32">
        <f>1/Table1[[#This Row],[Duration (Time between doses '[in hours'])]]</f>
        <v>4.1666666666666664E-2</v>
      </c>
      <c r="L225" s="33">
        <f>Table1[[#This Row],[number doses per hour]]*INDEX(Table2[price per dose],Table1[[#This Row],[Drug ID]])</f>
        <v>0.18133000000000002</v>
      </c>
      <c r="M225" s="11" t="b">
        <f>AND(Table1[[#This Row],[hour of cancellation 0 to 23]]&gt;=0,Table1[[#This Row],[hour of cancellation 0 to 23]]&lt;=23)</f>
        <v>1</v>
      </c>
    </row>
    <row r="226" spans="1:13" x14ac:dyDescent="0.3">
      <c r="A226" s="1">
        <v>225</v>
      </c>
      <c r="B226" s="1">
        <v>1</v>
      </c>
      <c r="C226" s="2">
        <v>40918.27468802275</v>
      </c>
      <c r="D226" s="2">
        <v>40978.274305555555</v>
      </c>
      <c r="E226" s="1">
        <v>8</v>
      </c>
      <c r="F226" s="2">
        <v>40919.482234526833</v>
      </c>
      <c r="G226" s="1">
        <v>0</v>
      </c>
      <c r="H226" s="32">
        <f>IFERROR(HOUR(Table1[[#This Row],[Cancel Date/time]])+MINUTE(Table1[[#This Row],[Cancel Date/time]])/60,"not cancelled")</f>
        <v>11.566666666666666</v>
      </c>
      <c r="I226" s="47">
        <f>IFERROR(ROUND(Table1[[#This Row],[cancellation time decimal]],0),"not cancelled")</f>
        <v>12</v>
      </c>
      <c r="J226" s="10">
        <f>IFERROR(MOD(Table1[[#This Row],[cancellation hour rounded]],24),"not cancelled")</f>
        <v>12</v>
      </c>
      <c r="K226" s="32">
        <f>1/Table1[[#This Row],[Duration (Time between doses '[in hours'])]]</f>
        <v>0.125</v>
      </c>
      <c r="L226" s="33">
        <f>Table1[[#This Row],[number doses per hour]]*INDEX(Table2[price per dose],Table1[[#This Row],[Drug ID]])</f>
        <v>0.84929166666666667</v>
      </c>
      <c r="M226" s="11" t="b">
        <f>AND(Table1[[#This Row],[hour of cancellation 0 to 23]]&gt;=0,Table1[[#This Row],[hour of cancellation 0 to 23]]&lt;=23)</f>
        <v>1</v>
      </c>
    </row>
    <row r="227" spans="1:13" x14ac:dyDescent="0.3">
      <c r="A227" s="1">
        <v>226</v>
      </c>
      <c r="B227" s="1">
        <v>8</v>
      </c>
      <c r="C227" s="2">
        <v>40918.388979275427</v>
      </c>
      <c r="D227" s="2">
        <v>40978.388888888891</v>
      </c>
      <c r="E227" s="1">
        <v>3</v>
      </c>
      <c r="F227" s="2">
        <v>40922.488172327932</v>
      </c>
      <c r="G227" s="1">
        <v>0</v>
      </c>
      <c r="H227" s="32">
        <f>IFERROR(HOUR(Table1[[#This Row],[Cancel Date/time]])+MINUTE(Table1[[#This Row],[Cancel Date/time]])/60,"not cancelled")</f>
        <v>11.7</v>
      </c>
      <c r="I227" s="47">
        <f>IFERROR(ROUND(Table1[[#This Row],[cancellation time decimal]],0),"not cancelled")</f>
        <v>12</v>
      </c>
      <c r="J227" s="10">
        <f>IFERROR(MOD(Table1[[#This Row],[cancellation hour rounded]],24),"not cancelled")</f>
        <v>12</v>
      </c>
      <c r="K227" s="32">
        <f>1/Table1[[#This Row],[Duration (Time between doses '[in hours'])]]</f>
        <v>0.33333333333333331</v>
      </c>
      <c r="L227" s="33">
        <f>Table1[[#This Row],[number doses per hour]]*INDEX(Table2[price per dose],Table1[[#This Row],[Drug ID]])</f>
        <v>0.29998222222222221</v>
      </c>
      <c r="M227" s="11" t="b">
        <f>AND(Table1[[#This Row],[hour of cancellation 0 to 23]]&gt;=0,Table1[[#This Row],[hour of cancellation 0 to 23]]&lt;=23)</f>
        <v>1</v>
      </c>
    </row>
    <row r="228" spans="1:13" x14ac:dyDescent="0.3">
      <c r="A228" s="1">
        <v>227</v>
      </c>
      <c r="B228" s="1">
        <v>8</v>
      </c>
      <c r="C228" s="2">
        <v>40918.376350779748</v>
      </c>
      <c r="D228" s="2">
        <v>40978.375694444447</v>
      </c>
      <c r="E228" s="1">
        <v>3</v>
      </c>
      <c r="F228" s="2">
        <v>40923.560338926327</v>
      </c>
      <c r="G228" s="1">
        <v>0</v>
      </c>
      <c r="H228" s="32">
        <f>IFERROR(HOUR(Table1[[#This Row],[Cancel Date/time]])+MINUTE(Table1[[#This Row],[Cancel Date/time]])/60,"not cancelled")</f>
        <v>13.433333333333334</v>
      </c>
      <c r="I228" s="47">
        <f>IFERROR(ROUND(Table1[[#This Row],[cancellation time decimal]],0),"not cancelled")</f>
        <v>13</v>
      </c>
      <c r="J228" s="10">
        <f>IFERROR(MOD(Table1[[#This Row],[cancellation hour rounded]],24),"not cancelled")</f>
        <v>13</v>
      </c>
      <c r="K228" s="32">
        <f>1/Table1[[#This Row],[Duration (Time between doses '[in hours'])]]</f>
        <v>0.33333333333333331</v>
      </c>
      <c r="L228" s="33">
        <f>Table1[[#This Row],[number doses per hour]]*INDEX(Table2[price per dose],Table1[[#This Row],[Drug ID]])</f>
        <v>0.29998222222222221</v>
      </c>
      <c r="M228" s="11" t="b">
        <f>AND(Table1[[#This Row],[hour of cancellation 0 to 23]]&gt;=0,Table1[[#This Row],[hour of cancellation 0 to 23]]&lt;=23)</f>
        <v>1</v>
      </c>
    </row>
    <row r="229" spans="1:13" x14ac:dyDescent="0.3">
      <c r="A229" s="1">
        <v>228</v>
      </c>
      <c r="B229" s="1">
        <v>6</v>
      </c>
      <c r="C229" s="2">
        <v>40918.378560587051</v>
      </c>
      <c r="D229" s="2">
        <v>40978.378472222219</v>
      </c>
      <c r="E229" s="1">
        <v>24</v>
      </c>
      <c r="F229" s="2">
        <v>40920.472342365043</v>
      </c>
      <c r="G229" s="1">
        <v>0</v>
      </c>
      <c r="H229" s="32">
        <f>IFERROR(HOUR(Table1[[#This Row],[Cancel Date/time]])+MINUTE(Table1[[#This Row],[Cancel Date/time]])/60,"not cancelled")</f>
        <v>11.333333333333334</v>
      </c>
      <c r="I229" s="47">
        <f>IFERROR(ROUND(Table1[[#This Row],[cancellation time decimal]],0),"not cancelled")</f>
        <v>11</v>
      </c>
      <c r="J229" s="10">
        <f>IFERROR(MOD(Table1[[#This Row],[cancellation hour rounded]],24),"not cancelled")</f>
        <v>11</v>
      </c>
      <c r="K229" s="32">
        <f>1/Table1[[#This Row],[Duration (Time between doses '[in hours'])]]</f>
        <v>4.1666666666666664E-2</v>
      </c>
      <c r="L229" s="33">
        <f>Table1[[#This Row],[number doses per hour]]*INDEX(Table2[price per dose],Table1[[#This Row],[Drug ID]])</f>
        <v>0.35218749999999999</v>
      </c>
      <c r="M229" s="11" t="b">
        <f>AND(Table1[[#This Row],[hour of cancellation 0 to 23]]&gt;=0,Table1[[#This Row],[hour of cancellation 0 to 23]]&lt;=23)</f>
        <v>1</v>
      </c>
    </row>
    <row r="230" spans="1:13" x14ac:dyDescent="0.3">
      <c r="A230" s="1">
        <v>229</v>
      </c>
      <c r="B230" s="1">
        <v>2</v>
      </c>
      <c r="C230" s="2">
        <v>40918.429439469277</v>
      </c>
      <c r="D230" s="2">
        <v>40978.429166666661</v>
      </c>
      <c r="E230" s="1">
        <v>10</v>
      </c>
      <c r="F230" s="2">
        <v>40919.397960351598</v>
      </c>
      <c r="G230" s="1">
        <v>0</v>
      </c>
      <c r="H230" s="32">
        <f>IFERROR(HOUR(Table1[[#This Row],[Cancel Date/time]])+MINUTE(Table1[[#This Row],[Cancel Date/time]])/60,"not cancelled")</f>
        <v>9.5500000000000007</v>
      </c>
      <c r="I230" s="47">
        <f>IFERROR(ROUND(Table1[[#This Row],[cancellation time decimal]],0),"not cancelled")</f>
        <v>10</v>
      </c>
      <c r="J230" s="10">
        <f>IFERROR(MOD(Table1[[#This Row],[cancellation hour rounded]],24),"not cancelled")</f>
        <v>10</v>
      </c>
      <c r="K230" s="32">
        <f>1/Table1[[#This Row],[Duration (Time between doses '[in hours'])]]</f>
        <v>0.1</v>
      </c>
      <c r="L230" s="33">
        <f>Table1[[#This Row],[number doses per hour]]*INDEX(Table2[price per dose],Table1[[#This Row],[Drug ID]])</f>
        <v>0.84959999999999969</v>
      </c>
      <c r="M230" s="11" t="b">
        <f>AND(Table1[[#This Row],[hour of cancellation 0 to 23]]&gt;=0,Table1[[#This Row],[hour of cancellation 0 to 23]]&lt;=23)</f>
        <v>1</v>
      </c>
    </row>
    <row r="231" spans="1:13" x14ac:dyDescent="0.3">
      <c r="A231" s="1">
        <v>230</v>
      </c>
      <c r="B231" s="1">
        <v>3</v>
      </c>
      <c r="C231" s="2">
        <v>40918.437693282118</v>
      </c>
      <c r="D231" s="2">
        <v>40978.4375</v>
      </c>
      <c r="E231" s="1">
        <v>24</v>
      </c>
      <c r="F231" s="2">
        <v>40920.505144600218</v>
      </c>
      <c r="G231" s="1">
        <v>0</v>
      </c>
      <c r="H231" s="32">
        <f>IFERROR(HOUR(Table1[[#This Row],[Cancel Date/time]])+MINUTE(Table1[[#This Row],[Cancel Date/time]])/60,"not cancelled")</f>
        <v>12.116666666666667</v>
      </c>
      <c r="I231" s="47">
        <f>IFERROR(ROUND(Table1[[#This Row],[cancellation time decimal]],0),"not cancelled")</f>
        <v>12</v>
      </c>
      <c r="J231" s="10">
        <f>IFERROR(MOD(Table1[[#This Row],[cancellation hour rounded]],24),"not cancelled")</f>
        <v>12</v>
      </c>
      <c r="K231" s="32">
        <f>1/Table1[[#This Row],[Duration (Time between doses '[in hours'])]]</f>
        <v>4.1666666666666664E-2</v>
      </c>
      <c r="L231" s="33">
        <f>Table1[[#This Row],[number doses per hour]]*INDEX(Table2[price per dose],Table1[[#This Row],[Drug ID]])</f>
        <v>0.18133000000000002</v>
      </c>
      <c r="M231" s="11" t="b">
        <f>AND(Table1[[#This Row],[hour of cancellation 0 to 23]]&gt;=0,Table1[[#This Row],[hour of cancellation 0 to 23]]&lt;=23)</f>
        <v>1</v>
      </c>
    </row>
    <row r="232" spans="1:13" x14ac:dyDescent="0.3">
      <c r="A232" s="1">
        <v>231</v>
      </c>
      <c r="B232" s="1">
        <v>1</v>
      </c>
      <c r="C232" s="2">
        <v>40918.424863531625</v>
      </c>
      <c r="D232" s="2">
        <v>40978.424305555556</v>
      </c>
      <c r="E232" s="1">
        <v>8</v>
      </c>
      <c r="F232" s="2">
        <v>40919.397692767627</v>
      </c>
      <c r="G232" s="1">
        <v>0</v>
      </c>
      <c r="H232" s="32">
        <f>IFERROR(HOUR(Table1[[#This Row],[Cancel Date/time]])+MINUTE(Table1[[#This Row],[Cancel Date/time]])/60,"not cancelled")</f>
        <v>9.5333333333333332</v>
      </c>
      <c r="I232" s="47">
        <f>IFERROR(ROUND(Table1[[#This Row],[cancellation time decimal]],0),"not cancelled")</f>
        <v>10</v>
      </c>
      <c r="J232" s="10">
        <f>IFERROR(MOD(Table1[[#This Row],[cancellation hour rounded]],24),"not cancelled")</f>
        <v>10</v>
      </c>
      <c r="K232" s="32">
        <f>1/Table1[[#This Row],[Duration (Time between doses '[in hours'])]]</f>
        <v>0.125</v>
      </c>
      <c r="L232" s="33">
        <f>Table1[[#This Row],[number doses per hour]]*INDEX(Table2[price per dose],Table1[[#This Row],[Drug ID]])</f>
        <v>0.84929166666666667</v>
      </c>
      <c r="M232" s="11" t="b">
        <f>AND(Table1[[#This Row],[hour of cancellation 0 to 23]]&gt;=0,Table1[[#This Row],[hour of cancellation 0 to 23]]&lt;=23)</f>
        <v>1</v>
      </c>
    </row>
    <row r="233" spans="1:13" x14ac:dyDescent="0.3">
      <c r="A233" s="1">
        <v>232</v>
      </c>
      <c r="B233" s="1">
        <v>3</v>
      </c>
      <c r="C233" s="2">
        <v>40918.467111309015</v>
      </c>
      <c r="D233" s="2">
        <v>40978.466666666667</v>
      </c>
      <c r="E233" s="1">
        <v>24</v>
      </c>
      <c r="F233" s="2">
        <v>40920.369299947073</v>
      </c>
      <c r="G233" s="1">
        <v>0</v>
      </c>
      <c r="H233" s="32">
        <f>IFERROR(HOUR(Table1[[#This Row],[Cancel Date/time]])+MINUTE(Table1[[#This Row],[Cancel Date/time]])/60,"not cancelled")</f>
        <v>8.85</v>
      </c>
      <c r="I233" s="47">
        <f>IFERROR(ROUND(Table1[[#This Row],[cancellation time decimal]],0),"not cancelled")</f>
        <v>9</v>
      </c>
      <c r="J233" s="10">
        <f>IFERROR(MOD(Table1[[#This Row],[cancellation hour rounded]],24),"not cancelled")</f>
        <v>9</v>
      </c>
      <c r="K233" s="32">
        <f>1/Table1[[#This Row],[Duration (Time between doses '[in hours'])]]</f>
        <v>4.1666666666666664E-2</v>
      </c>
      <c r="L233" s="33">
        <f>Table1[[#This Row],[number doses per hour]]*INDEX(Table2[price per dose],Table1[[#This Row],[Drug ID]])</f>
        <v>0.18133000000000002</v>
      </c>
      <c r="M233" s="11" t="b">
        <f>AND(Table1[[#This Row],[hour of cancellation 0 to 23]]&gt;=0,Table1[[#This Row],[hour of cancellation 0 to 23]]&lt;=23)</f>
        <v>1</v>
      </c>
    </row>
    <row r="234" spans="1:13" x14ac:dyDescent="0.3">
      <c r="A234" s="1">
        <v>233</v>
      </c>
      <c r="B234" s="1">
        <v>1</v>
      </c>
      <c r="C234" s="2">
        <v>40918.52316799332</v>
      </c>
      <c r="D234" s="2">
        <v>40978.522916666669</v>
      </c>
      <c r="E234" s="1">
        <v>8</v>
      </c>
      <c r="F234" s="2">
        <v>40918.690284862692</v>
      </c>
      <c r="G234" s="1">
        <v>0</v>
      </c>
      <c r="H234" s="32">
        <f>IFERROR(HOUR(Table1[[#This Row],[Cancel Date/time]])+MINUTE(Table1[[#This Row],[Cancel Date/time]])/60,"not cancelled")</f>
        <v>16.566666666666666</v>
      </c>
      <c r="I234" s="47">
        <f>IFERROR(ROUND(Table1[[#This Row],[cancellation time decimal]],0),"not cancelled")</f>
        <v>17</v>
      </c>
      <c r="J234" s="10">
        <f>IFERROR(MOD(Table1[[#This Row],[cancellation hour rounded]],24),"not cancelled")</f>
        <v>17</v>
      </c>
      <c r="K234" s="32">
        <f>1/Table1[[#This Row],[Duration (Time between doses '[in hours'])]]</f>
        <v>0.125</v>
      </c>
      <c r="L234" s="33">
        <f>Table1[[#This Row],[number doses per hour]]*INDEX(Table2[price per dose],Table1[[#This Row],[Drug ID]])</f>
        <v>0.84929166666666667</v>
      </c>
      <c r="M234" s="11" t="b">
        <f>AND(Table1[[#This Row],[hour of cancellation 0 to 23]]&gt;=0,Table1[[#This Row],[hour of cancellation 0 to 23]]&lt;=23)</f>
        <v>1</v>
      </c>
    </row>
    <row r="235" spans="1:13" x14ac:dyDescent="0.3">
      <c r="A235" s="1">
        <v>234</v>
      </c>
      <c r="B235" s="1">
        <v>1</v>
      </c>
      <c r="C235" s="2">
        <v>40918.545064537146</v>
      </c>
      <c r="D235" s="2">
        <v>40978.544444444444</v>
      </c>
      <c r="E235" s="1">
        <v>12</v>
      </c>
      <c r="F235" s="2">
        <v>40919.6235336803</v>
      </c>
      <c r="G235" s="1">
        <v>0</v>
      </c>
      <c r="H235" s="32">
        <f>IFERROR(HOUR(Table1[[#This Row],[Cancel Date/time]])+MINUTE(Table1[[#This Row],[Cancel Date/time]])/60,"not cancelled")</f>
        <v>14.95</v>
      </c>
      <c r="I235" s="47">
        <f>IFERROR(ROUND(Table1[[#This Row],[cancellation time decimal]],0),"not cancelled")</f>
        <v>15</v>
      </c>
      <c r="J235" s="10">
        <f>IFERROR(MOD(Table1[[#This Row],[cancellation hour rounded]],24),"not cancelled")</f>
        <v>15</v>
      </c>
      <c r="K235" s="32">
        <f>1/Table1[[#This Row],[Duration (Time between doses '[in hours'])]]</f>
        <v>8.3333333333333329E-2</v>
      </c>
      <c r="L235" s="33">
        <f>Table1[[#This Row],[number doses per hour]]*INDEX(Table2[price per dose],Table1[[#This Row],[Drug ID]])</f>
        <v>0.56619444444444444</v>
      </c>
      <c r="M235" s="11" t="b">
        <f>AND(Table1[[#This Row],[hour of cancellation 0 to 23]]&gt;=0,Table1[[#This Row],[hour of cancellation 0 to 23]]&lt;=23)</f>
        <v>1</v>
      </c>
    </row>
    <row r="236" spans="1:13" x14ac:dyDescent="0.3">
      <c r="A236" s="1">
        <v>235</v>
      </c>
      <c r="B236" s="1">
        <v>3</v>
      </c>
      <c r="C236" s="2">
        <v>40918.66487187631</v>
      </c>
      <c r="D236" s="2">
        <v>40978.664583333331</v>
      </c>
      <c r="E236" s="1">
        <v>24</v>
      </c>
      <c r="F236" s="2">
        <v>40921.41225151268</v>
      </c>
      <c r="G236" s="1">
        <v>0</v>
      </c>
      <c r="H236" s="32">
        <f>IFERROR(HOUR(Table1[[#This Row],[Cancel Date/time]])+MINUTE(Table1[[#This Row],[Cancel Date/time]])/60,"not cancelled")</f>
        <v>9.8833333333333329</v>
      </c>
      <c r="I236" s="47">
        <f>IFERROR(ROUND(Table1[[#This Row],[cancellation time decimal]],0),"not cancelled")</f>
        <v>10</v>
      </c>
      <c r="J236" s="10">
        <f>IFERROR(MOD(Table1[[#This Row],[cancellation hour rounded]],24),"not cancelled")</f>
        <v>10</v>
      </c>
      <c r="K236" s="32">
        <f>1/Table1[[#This Row],[Duration (Time between doses '[in hours'])]]</f>
        <v>4.1666666666666664E-2</v>
      </c>
      <c r="L236" s="33">
        <f>Table1[[#This Row],[number doses per hour]]*INDEX(Table2[price per dose],Table1[[#This Row],[Drug ID]])</f>
        <v>0.18133000000000002</v>
      </c>
      <c r="M236" s="11" t="b">
        <f>AND(Table1[[#This Row],[hour of cancellation 0 to 23]]&gt;=0,Table1[[#This Row],[hour of cancellation 0 to 23]]&lt;=23)</f>
        <v>1</v>
      </c>
    </row>
    <row r="237" spans="1:13" x14ac:dyDescent="0.3">
      <c r="A237" s="1">
        <v>236</v>
      </c>
      <c r="B237" s="1">
        <v>1</v>
      </c>
      <c r="C237" s="2">
        <v>40918.771386261527</v>
      </c>
      <c r="D237" s="2">
        <v>40978.770833333336</v>
      </c>
      <c r="E237" s="1">
        <v>12</v>
      </c>
      <c r="F237" s="2">
        <v>40919.48925456452</v>
      </c>
      <c r="G237" s="1">
        <v>0</v>
      </c>
      <c r="H237" s="32">
        <f>IFERROR(HOUR(Table1[[#This Row],[Cancel Date/time]])+MINUTE(Table1[[#This Row],[Cancel Date/time]])/60,"not cancelled")</f>
        <v>11.733333333333333</v>
      </c>
      <c r="I237" s="47">
        <f>IFERROR(ROUND(Table1[[#This Row],[cancellation time decimal]],0),"not cancelled")</f>
        <v>12</v>
      </c>
      <c r="J237" s="10">
        <f>IFERROR(MOD(Table1[[#This Row],[cancellation hour rounded]],24),"not cancelled")</f>
        <v>12</v>
      </c>
      <c r="K237" s="32">
        <f>1/Table1[[#This Row],[Duration (Time between doses '[in hours'])]]</f>
        <v>8.3333333333333329E-2</v>
      </c>
      <c r="L237" s="33">
        <f>Table1[[#This Row],[number doses per hour]]*INDEX(Table2[price per dose],Table1[[#This Row],[Drug ID]])</f>
        <v>0.56619444444444444</v>
      </c>
      <c r="M237" s="11" t="b">
        <f>AND(Table1[[#This Row],[hour of cancellation 0 to 23]]&gt;=0,Table1[[#This Row],[hour of cancellation 0 to 23]]&lt;=23)</f>
        <v>1</v>
      </c>
    </row>
    <row r="238" spans="1:13" x14ac:dyDescent="0.3">
      <c r="A238" s="1">
        <v>237</v>
      </c>
      <c r="B238" s="1">
        <v>6</v>
      </c>
      <c r="C238" s="2">
        <v>40918.852387605177</v>
      </c>
      <c r="D238" s="2">
        <v>40978.852083333339</v>
      </c>
      <c r="E238" s="1">
        <v>24</v>
      </c>
      <c r="F238" s="2">
        <v>40929.683458813692</v>
      </c>
      <c r="G238" s="1">
        <v>1</v>
      </c>
      <c r="H238" s="32">
        <f>IFERROR(HOUR(Table1[[#This Row],[Cancel Date/time]])+MINUTE(Table1[[#This Row],[Cancel Date/time]])/60,"not cancelled")</f>
        <v>16.399999999999999</v>
      </c>
      <c r="I238" s="47">
        <f>IFERROR(ROUND(Table1[[#This Row],[cancellation time decimal]],0),"not cancelled")</f>
        <v>16</v>
      </c>
      <c r="J238" s="10">
        <f>IFERROR(MOD(Table1[[#This Row],[cancellation hour rounded]],24),"not cancelled")</f>
        <v>16</v>
      </c>
      <c r="K238" s="32">
        <f>1/Table1[[#This Row],[Duration (Time between doses '[in hours'])]]</f>
        <v>4.1666666666666664E-2</v>
      </c>
      <c r="L238" s="33">
        <f>Table1[[#This Row],[number doses per hour]]*INDEX(Table2[price per dose],Table1[[#This Row],[Drug ID]])</f>
        <v>0.35218749999999999</v>
      </c>
      <c r="M238" s="11" t="b">
        <f>AND(Table1[[#This Row],[hour of cancellation 0 to 23]]&gt;=0,Table1[[#This Row],[hour of cancellation 0 to 23]]&lt;=23)</f>
        <v>1</v>
      </c>
    </row>
    <row r="239" spans="1:13" x14ac:dyDescent="0.3">
      <c r="A239" s="1">
        <v>238</v>
      </c>
      <c r="B239" s="1">
        <v>1</v>
      </c>
      <c r="C239" s="2">
        <v>40918.850746792297</v>
      </c>
      <c r="D239" s="2">
        <v>40978.850694444445</v>
      </c>
      <c r="E239" s="1">
        <v>12</v>
      </c>
      <c r="F239" s="2">
        <v>40919.851204502149</v>
      </c>
      <c r="G239" s="1">
        <v>0</v>
      </c>
      <c r="H239" s="32">
        <f>IFERROR(HOUR(Table1[[#This Row],[Cancel Date/time]])+MINUTE(Table1[[#This Row],[Cancel Date/time]])/60,"not cancelled")</f>
        <v>20.416666666666668</v>
      </c>
      <c r="I239" s="47">
        <f>IFERROR(ROUND(Table1[[#This Row],[cancellation time decimal]],0),"not cancelled")</f>
        <v>20</v>
      </c>
      <c r="J239" s="10">
        <f>IFERROR(MOD(Table1[[#This Row],[cancellation hour rounded]],24),"not cancelled")</f>
        <v>20</v>
      </c>
      <c r="K239" s="32">
        <f>1/Table1[[#This Row],[Duration (Time between doses '[in hours'])]]</f>
        <v>8.3333333333333329E-2</v>
      </c>
      <c r="L239" s="33">
        <f>Table1[[#This Row],[number doses per hour]]*INDEX(Table2[price per dose],Table1[[#This Row],[Drug ID]])</f>
        <v>0.56619444444444444</v>
      </c>
      <c r="M239" s="11" t="b">
        <f>AND(Table1[[#This Row],[hour of cancellation 0 to 23]]&gt;=0,Table1[[#This Row],[hour of cancellation 0 to 23]]&lt;=23)</f>
        <v>1</v>
      </c>
    </row>
    <row r="240" spans="1:13" x14ac:dyDescent="0.3">
      <c r="A240" s="1">
        <v>239</v>
      </c>
      <c r="B240" s="1">
        <v>10</v>
      </c>
      <c r="C240" s="2">
        <v>40918.935393035164</v>
      </c>
      <c r="D240" s="2">
        <v>40978.93472222222</v>
      </c>
      <c r="E240" s="1">
        <v>1</v>
      </c>
      <c r="F240" s="2">
        <v>40925.912932514882</v>
      </c>
      <c r="G240" s="1">
        <v>3</v>
      </c>
      <c r="H240" s="32">
        <f>IFERROR(HOUR(Table1[[#This Row],[Cancel Date/time]])+MINUTE(Table1[[#This Row],[Cancel Date/time]])/60,"not cancelled")</f>
        <v>21.9</v>
      </c>
      <c r="I240" s="47">
        <f>IFERROR(ROUND(Table1[[#This Row],[cancellation time decimal]],0),"not cancelled")</f>
        <v>22</v>
      </c>
      <c r="J240" s="10">
        <f>IFERROR(MOD(Table1[[#This Row],[cancellation hour rounded]],24),"not cancelled")</f>
        <v>22</v>
      </c>
      <c r="K240" s="32">
        <f>1/Table1[[#This Row],[Duration (Time between doses '[in hours'])]]</f>
        <v>1</v>
      </c>
      <c r="L240" s="33">
        <f>Table1[[#This Row],[number doses per hour]]*INDEX(Table2[price per dose],Table1[[#This Row],[Drug ID]])</f>
        <v>2.5716000000000001</v>
      </c>
      <c r="M240" s="11" t="b">
        <f>AND(Table1[[#This Row],[hour of cancellation 0 to 23]]&gt;=0,Table1[[#This Row],[hour of cancellation 0 to 23]]&lt;=23)</f>
        <v>1</v>
      </c>
    </row>
    <row r="241" spans="1:13" x14ac:dyDescent="0.3">
      <c r="A241" s="1">
        <v>240</v>
      </c>
      <c r="B241" s="1">
        <v>6</v>
      </c>
      <c r="C241" s="2">
        <v>40918.981551148099</v>
      </c>
      <c r="D241" s="2">
        <v>40978.981250000004</v>
      </c>
      <c r="E241" s="1">
        <v>24</v>
      </c>
      <c r="F241" s="2">
        <v>40937.954246930938</v>
      </c>
      <c r="G241" s="1">
        <v>0</v>
      </c>
      <c r="H241" s="32">
        <f>IFERROR(HOUR(Table1[[#This Row],[Cancel Date/time]])+MINUTE(Table1[[#This Row],[Cancel Date/time]])/60,"not cancelled")</f>
        <v>22.9</v>
      </c>
      <c r="I241" s="47">
        <f>IFERROR(ROUND(Table1[[#This Row],[cancellation time decimal]],0),"not cancelled")</f>
        <v>23</v>
      </c>
      <c r="J241" s="10">
        <f>IFERROR(MOD(Table1[[#This Row],[cancellation hour rounded]],24),"not cancelled")</f>
        <v>23</v>
      </c>
      <c r="K241" s="32">
        <f>1/Table1[[#This Row],[Duration (Time between doses '[in hours'])]]</f>
        <v>4.1666666666666664E-2</v>
      </c>
      <c r="L241" s="33">
        <f>Table1[[#This Row],[number doses per hour]]*INDEX(Table2[price per dose],Table1[[#This Row],[Drug ID]])</f>
        <v>0.35218749999999999</v>
      </c>
      <c r="M241" s="11" t="b">
        <f>AND(Table1[[#This Row],[hour of cancellation 0 to 23]]&gt;=0,Table1[[#This Row],[hour of cancellation 0 to 23]]&lt;=23)</f>
        <v>1</v>
      </c>
    </row>
    <row r="242" spans="1:13" x14ac:dyDescent="0.3">
      <c r="A242" s="1">
        <v>241</v>
      </c>
      <c r="B242" s="1">
        <v>5</v>
      </c>
      <c r="C242" s="2">
        <v>40918.969802353342</v>
      </c>
      <c r="D242" s="2">
        <v>40978.969444444447</v>
      </c>
      <c r="E242" s="1">
        <v>24</v>
      </c>
      <c r="F242" s="2">
        <v>40920.685094253116</v>
      </c>
      <c r="G242" s="1">
        <v>0</v>
      </c>
      <c r="H242" s="32">
        <f>IFERROR(HOUR(Table1[[#This Row],[Cancel Date/time]])+MINUTE(Table1[[#This Row],[Cancel Date/time]])/60,"not cancelled")</f>
        <v>16.433333333333334</v>
      </c>
      <c r="I242" s="47">
        <f>IFERROR(ROUND(Table1[[#This Row],[cancellation time decimal]],0),"not cancelled")</f>
        <v>16</v>
      </c>
      <c r="J242" s="10">
        <f>IFERROR(MOD(Table1[[#This Row],[cancellation hour rounded]],24),"not cancelled")</f>
        <v>16</v>
      </c>
      <c r="K242" s="32">
        <f>1/Table1[[#This Row],[Duration (Time between doses '[in hours'])]]</f>
        <v>4.1666666666666664E-2</v>
      </c>
      <c r="L242" s="33">
        <f>Table1[[#This Row],[number doses per hour]]*INDEX(Table2[price per dose],Table1[[#This Row],[Drug ID]])</f>
        <v>0.2815833333333333</v>
      </c>
      <c r="M242" s="11" t="b">
        <f>AND(Table1[[#This Row],[hour of cancellation 0 to 23]]&gt;=0,Table1[[#This Row],[hour of cancellation 0 to 23]]&lt;=23)</f>
        <v>1</v>
      </c>
    </row>
    <row r="243" spans="1:13" x14ac:dyDescent="0.3">
      <c r="A243" s="1">
        <v>242</v>
      </c>
      <c r="B243" s="1">
        <v>5</v>
      </c>
      <c r="C243" s="2">
        <v>40918.959168598827</v>
      </c>
      <c r="D243" s="2">
        <v>40978.959027777782</v>
      </c>
      <c r="E243" s="1">
        <v>24</v>
      </c>
      <c r="F243" s="2">
        <v>40921.573942237868</v>
      </c>
      <c r="G243" s="1">
        <v>0</v>
      </c>
      <c r="H243" s="32">
        <f>IFERROR(HOUR(Table1[[#This Row],[Cancel Date/time]])+MINUTE(Table1[[#This Row],[Cancel Date/time]])/60,"not cancelled")</f>
        <v>13.766666666666667</v>
      </c>
      <c r="I243" s="47">
        <f>IFERROR(ROUND(Table1[[#This Row],[cancellation time decimal]],0),"not cancelled")</f>
        <v>14</v>
      </c>
      <c r="J243" s="10">
        <f>IFERROR(MOD(Table1[[#This Row],[cancellation hour rounded]],24),"not cancelled")</f>
        <v>14</v>
      </c>
      <c r="K243" s="32">
        <f>1/Table1[[#This Row],[Duration (Time between doses '[in hours'])]]</f>
        <v>4.1666666666666664E-2</v>
      </c>
      <c r="L243" s="33">
        <f>Table1[[#This Row],[number doses per hour]]*INDEX(Table2[price per dose],Table1[[#This Row],[Drug ID]])</f>
        <v>0.2815833333333333</v>
      </c>
      <c r="M243" s="11" t="b">
        <f>AND(Table1[[#This Row],[hour of cancellation 0 to 23]]&gt;=0,Table1[[#This Row],[hour of cancellation 0 to 23]]&lt;=23)</f>
        <v>1</v>
      </c>
    </row>
    <row r="244" spans="1:13" x14ac:dyDescent="0.3">
      <c r="A244" s="1">
        <v>243</v>
      </c>
      <c r="B244" s="1">
        <v>1</v>
      </c>
      <c r="C244" s="2">
        <v>40919.061796021357</v>
      </c>
      <c r="D244" s="2">
        <v>40979.061111111107</v>
      </c>
      <c r="E244" s="1">
        <v>12</v>
      </c>
      <c r="F244" s="2">
        <v>40920.398288907905</v>
      </c>
      <c r="G244" s="1">
        <v>0</v>
      </c>
      <c r="H244" s="32">
        <f>IFERROR(HOUR(Table1[[#This Row],[Cancel Date/time]])+MINUTE(Table1[[#This Row],[Cancel Date/time]])/60,"not cancelled")</f>
        <v>9.5500000000000007</v>
      </c>
      <c r="I244" s="47">
        <f>IFERROR(ROUND(Table1[[#This Row],[cancellation time decimal]],0),"not cancelled")</f>
        <v>10</v>
      </c>
      <c r="J244" s="10">
        <f>IFERROR(MOD(Table1[[#This Row],[cancellation hour rounded]],24),"not cancelled")</f>
        <v>10</v>
      </c>
      <c r="K244" s="32">
        <f>1/Table1[[#This Row],[Duration (Time between doses '[in hours'])]]</f>
        <v>8.3333333333333329E-2</v>
      </c>
      <c r="L244" s="33">
        <f>Table1[[#This Row],[number doses per hour]]*INDEX(Table2[price per dose],Table1[[#This Row],[Drug ID]])</f>
        <v>0.56619444444444444</v>
      </c>
      <c r="M244" s="11" t="b">
        <f>AND(Table1[[#This Row],[hour of cancellation 0 to 23]]&gt;=0,Table1[[#This Row],[hour of cancellation 0 to 23]]&lt;=23)</f>
        <v>1</v>
      </c>
    </row>
    <row r="245" spans="1:13" x14ac:dyDescent="0.3">
      <c r="A245" s="1">
        <v>244</v>
      </c>
      <c r="B245" s="1">
        <v>6</v>
      </c>
      <c r="C245" s="2">
        <v>40919.144716238923</v>
      </c>
      <c r="D245" s="2">
        <v>40979.144444444442</v>
      </c>
      <c r="E245" s="1">
        <v>24</v>
      </c>
      <c r="F245" s="2">
        <v>40931.468979983925</v>
      </c>
      <c r="G245" s="1">
        <v>0</v>
      </c>
      <c r="H245" s="32">
        <f>IFERROR(HOUR(Table1[[#This Row],[Cancel Date/time]])+MINUTE(Table1[[#This Row],[Cancel Date/time]])/60,"not cancelled")</f>
        <v>11.25</v>
      </c>
      <c r="I245" s="47">
        <f>IFERROR(ROUND(Table1[[#This Row],[cancellation time decimal]],0),"not cancelled")</f>
        <v>11</v>
      </c>
      <c r="J245" s="10">
        <f>IFERROR(MOD(Table1[[#This Row],[cancellation hour rounded]],24),"not cancelled")</f>
        <v>11</v>
      </c>
      <c r="K245" s="32">
        <f>1/Table1[[#This Row],[Duration (Time between doses '[in hours'])]]</f>
        <v>4.1666666666666664E-2</v>
      </c>
      <c r="L245" s="33">
        <f>Table1[[#This Row],[number doses per hour]]*INDEX(Table2[price per dose],Table1[[#This Row],[Drug ID]])</f>
        <v>0.35218749999999999</v>
      </c>
      <c r="M245" s="11" t="b">
        <f>AND(Table1[[#This Row],[hour of cancellation 0 to 23]]&gt;=0,Table1[[#This Row],[hour of cancellation 0 to 23]]&lt;=23)</f>
        <v>1</v>
      </c>
    </row>
    <row r="246" spans="1:13" x14ac:dyDescent="0.3">
      <c r="A246" s="1">
        <v>245</v>
      </c>
      <c r="B246" s="1">
        <v>3</v>
      </c>
      <c r="C246" s="2">
        <v>40919.1466784043</v>
      </c>
      <c r="D246" s="2">
        <v>40979.146527777775</v>
      </c>
      <c r="E246" s="1">
        <v>24</v>
      </c>
      <c r="F246" s="2">
        <v>40920.307457417453</v>
      </c>
      <c r="G246" s="1">
        <v>0</v>
      </c>
      <c r="H246" s="32">
        <f>IFERROR(HOUR(Table1[[#This Row],[Cancel Date/time]])+MINUTE(Table1[[#This Row],[Cancel Date/time]])/60,"not cancelled")</f>
        <v>7.3666666666666663</v>
      </c>
      <c r="I246" s="47">
        <f>IFERROR(ROUND(Table1[[#This Row],[cancellation time decimal]],0),"not cancelled")</f>
        <v>7</v>
      </c>
      <c r="J246" s="10">
        <f>IFERROR(MOD(Table1[[#This Row],[cancellation hour rounded]],24),"not cancelled")</f>
        <v>7</v>
      </c>
      <c r="K246" s="32">
        <f>1/Table1[[#This Row],[Duration (Time between doses '[in hours'])]]</f>
        <v>4.1666666666666664E-2</v>
      </c>
      <c r="L246" s="33">
        <f>Table1[[#This Row],[number doses per hour]]*INDEX(Table2[price per dose],Table1[[#This Row],[Drug ID]])</f>
        <v>0.18133000000000002</v>
      </c>
      <c r="M246" s="11" t="b">
        <f>AND(Table1[[#This Row],[hour of cancellation 0 to 23]]&gt;=0,Table1[[#This Row],[hour of cancellation 0 to 23]]&lt;=23)</f>
        <v>1</v>
      </c>
    </row>
    <row r="247" spans="1:13" x14ac:dyDescent="0.3">
      <c r="A247" s="1">
        <v>246</v>
      </c>
      <c r="B247" s="1">
        <v>5</v>
      </c>
      <c r="C247" s="2">
        <v>40919.224529737941</v>
      </c>
      <c r="D247" s="2">
        <v>40979.224305555559</v>
      </c>
      <c r="E247" s="1">
        <v>24</v>
      </c>
      <c r="F247" s="2">
        <v>40941.457137868994</v>
      </c>
      <c r="G247" s="1">
        <v>0</v>
      </c>
      <c r="H247" s="32">
        <f>IFERROR(HOUR(Table1[[#This Row],[Cancel Date/time]])+MINUTE(Table1[[#This Row],[Cancel Date/time]])/60,"not cancelled")</f>
        <v>10.966666666666667</v>
      </c>
      <c r="I247" s="47">
        <f>IFERROR(ROUND(Table1[[#This Row],[cancellation time decimal]],0),"not cancelled")</f>
        <v>11</v>
      </c>
      <c r="J247" s="10">
        <f>IFERROR(MOD(Table1[[#This Row],[cancellation hour rounded]],24),"not cancelled")</f>
        <v>11</v>
      </c>
      <c r="K247" s="32">
        <f>1/Table1[[#This Row],[Duration (Time between doses '[in hours'])]]</f>
        <v>4.1666666666666664E-2</v>
      </c>
      <c r="L247" s="33">
        <f>Table1[[#This Row],[number doses per hour]]*INDEX(Table2[price per dose],Table1[[#This Row],[Drug ID]])</f>
        <v>0.2815833333333333</v>
      </c>
      <c r="M247" s="11" t="b">
        <f>AND(Table1[[#This Row],[hour of cancellation 0 to 23]]&gt;=0,Table1[[#This Row],[hour of cancellation 0 to 23]]&lt;=23)</f>
        <v>1</v>
      </c>
    </row>
    <row r="248" spans="1:13" x14ac:dyDescent="0.3">
      <c r="A248" s="1">
        <v>247</v>
      </c>
      <c r="B248" s="1">
        <v>1</v>
      </c>
      <c r="C248" s="2">
        <v>40919.214333126736</v>
      </c>
      <c r="D248" s="2">
        <v>40979.213888888895</v>
      </c>
      <c r="E248" s="1">
        <v>12</v>
      </c>
      <c r="F248" s="2">
        <v>40920.434769790256</v>
      </c>
      <c r="G248" s="1">
        <v>0</v>
      </c>
      <c r="H248" s="32">
        <f>IFERROR(HOUR(Table1[[#This Row],[Cancel Date/time]])+MINUTE(Table1[[#This Row],[Cancel Date/time]])/60,"not cancelled")</f>
        <v>10.433333333333334</v>
      </c>
      <c r="I248" s="47">
        <f>IFERROR(ROUND(Table1[[#This Row],[cancellation time decimal]],0),"not cancelled")</f>
        <v>10</v>
      </c>
      <c r="J248" s="10">
        <f>IFERROR(MOD(Table1[[#This Row],[cancellation hour rounded]],24),"not cancelled")</f>
        <v>10</v>
      </c>
      <c r="K248" s="32">
        <f>1/Table1[[#This Row],[Duration (Time between doses '[in hours'])]]</f>
        <v>8.3333333333333329E-2</v>
      </c>
      <c r="L248" s="33">
        <f>Table1[[#This Row],[number doses per hour]]*INDEX(Table2[price per dose],Table1[[#This Row],[Drug ID]])</f>
        <v>0.56619444444444444</v>
      </c>
      <c r="M248" s="11" t="b">
        <f>AND(Table1[[#This Row],[hour of cancellation 0 to 23]]&gt;=0,Table1[[#This Row],[hour of cancellation 0 to 23]]&lt;=23)</f>
        <v>1</v>
      </c>
    </row>
    <row r="249" spans="1:13" hidden="1" x14ac:dyDescent="0.3">
      <c r="A249" s="1">
        <v>248</v>
      </c>
      <c r="B249" s="1">
        <v>7</v>
      </c>
      <c r="C249" s="2">
        <v>40919.326503514138</v>
      </c>
      <c r="D249" s="2">
        <v>40922.825983524934</v>
      </c>
      <c r="E249" s="1">
        <v>24</v>
      </c>
      <c r="F249" s="2" t="s">
        <v>5</v>
      </c>
      <c r="G249" s="1">
        <v>0</v>
      </c>
      <c r="H249" s="32" t="str">
        <f>IFERROR(HOUR(Table1[[#This Row],[Cancel Date/time]])+MINUTE(Table1[[#This Row],[Cancel Date/time]])/60,"not cancelled")</f>
        <v>not cancelled</v>
      </c>
      <c r="I249" s="47" t="str">
        <f>IFERROR(ROUND(Table1[[#This Row],[cancellation time decimal]],0),"not cancelled")</f>
        <v>not cancelled</v>
      </c>
      <c r="J249" s="10" t="str">
        <f>IFERROR(MOD(Table1[[#This Row],[cancellation hour rounded]],24),"not cancelled")</f>
        <v>not cancelled</v>
      </c>
      <c r="K249" s="32">
        <f>1/Table1[[#This Row],[Duration (Time between doses '[in hours'])]]</f>
        <v>4.1666666666666664E-2</v>
      </c>
      <c r="L249" s="33">
        <f>Table1[[#This Row],[number doses per hour]]*INDEX(Table2[price per dose],Table1[[#This Row],[Drug ID]])</f>
        <v>1.2958049999999997</v>
      </c>
      <c r="M249" s="11" t="b">
        <f>AND(Table1[[#This Row],[hour of cancellation 0 to 23]]&gt;=0,Table1[[#This Row],[hour of cancellation 0 to 23]]&lt;=23)</f>
        <v>0</v>
      </c>
    </row>
    <row r="250" spans="1:13" x14ac:dyDescent="0.3">
      <c r="A250" s="1">
        <v>249</v>
      </c>
      <c r="B250" s="1">
        <v>4</v>
      </c>
      <c r="C250" s="2">
        <v>40919.356661506346</v>
      </c>
      <c r="D250" s="2">
        <v>40922.189583333333</v>
      </c>
      <c r="E250" s="1">
        <v>12</v>
      </c>
      <c r="F250" s="2">
        <v>40921.562020356374</v>
      </c>
      <c r="G250" s="1">
        <v>0</v>
      </c>
      <c r="H250" s="32">
        <f>IFERROR(HOUR(Table1[[#This Row],[Cancel Date/time]])+MINUTE(Table1[[#This Row],[Cancel Date/time]])/60,"not cancelled")</f>
        <v>13.483333333333333</v>
      </c>
      <c r="I250" s="47">
        <f>IFERROR(ROUND(Table1[[#This Row],[cancellation time decimal]],0),"not cancelled")</f>
        <v>13</v>
      </c>
      <c r="J250" s="10">
        <f>IFERROR(MOD(Table1[[#This Row],[cancellation hour rounded]],24),"not cancelled")</f>
        <v>13</v>
      </c>
      <c r="K250" s="32">
        <f>1/Table1[[#This Row],[Duration (Time between doses '[in hours'])]]</f>
        <v>8.3333333333333329E-2</v>
      </c>
      <c r="L250" s="33">
        <f>Table1[[#This Row],[number doses per hour]]*INDEX(Table2[price per dose],Table1[[#This Row],[Drug ID]])</f>
        <v>1.448055119047619</v>
      </c>
      <c r="M250" s="11" t="b">
        <f>AND(Table1[[#This Row],[hour of cancellation 0 to 23]]&gt;=0,Table1[[#This Row],[hour of cancellation 0 to 23]]&lt;=23)</f>
        <v>1</v>
      </c>
    </row>
    <row r="251" spans="1:13" x14ac:dyDescent="0.3">
      <c r="A251" s="1">
        <v>250</v>
      </c>
      <c r="B251" s="1">
        <v>8</v>
      </c>
      <c r="C251" s="2">
        <v>40919.377522098861</v>
      </c>
      <c r="D251" s="2">
        <v>40979.377083333333</v>
      </c>
      <c r="E251" s="1">
        <v>3</v>
      </c>
      <c r="F251" s="2">
        <v>40922.889043889321</v>
      </c>
      <c r="G251" s="1">
        <v>1</v>
      </c>
      <c r="H251" s="32">
        <f>IFERROR(HOUR(Table1[[#This Row],[Cancel Date/time]])+MINUTE(Table1[[#This Row],[Cancel Date/time]])/60,"not cancelled")</f>
        <v>21.333333333333332</v>
      </c>
      <c r="I251" s="47">
        <f>IFERROR(ROUND(Table1[[#This Row],[cancellation time decimal]],0),"not cancelled")</f>
        <v>21</v>
      </c>
      <c r="J251" s="10">
        <f>IFERROR(MOD(Table1[[#This Row],[cancellation hour rounded]],24),"not cancelled")</f>
        <v>21</v>
      </c>
      <c r="K251" s="32">
        <f>1/Table1[[#This Row],[Duration (Time between doses '[in hours'])]]</f>
        <v>0.33333333333333331</v>
      </c>
      <c r="L251" s="33">
        <f>Table1[[#This Row],[number doses per hour]]*INDEX(Table2[price per dose],Table1[[#This Row],[Drug ID]])</f>
        <v>0.29998222222222221</v>
      </c>
      <c r="M251" s="11" t="b">
        <f>AND(Table1[[#This Row],[hour of cancellation 0 to 23]]&gt;=0,Table1[[#This Row],[hour of cancellation 0 to 23]]&lt;=23)</f>
        <v>1</v>
      </c>
    </row>
    <row r="252" spans="1:13" x14ac:dyDescent="0.3">
      <c r="A252" s="1">
        <v>251</v>
      </c>
      <c r="B252" s="1">
        <v>5</v>
      </c>
      <c r="C252" s="2">
        <v>40919.377519847461</v>
      </c>
      <c r="D252" s="2">
        <v>40979.377083333333</v>
      </c>
      <c r="E252" s="1">
        <v>24</v>
      </c>
      <c r="F252" s="2">
        <v>40921.364942527245</v>
      </c>
      <c r="G252" s="1">
        <v>0</v>
      </c>
      <c r="H252" s="32">
        <f>IFERROR(HOUR(Table1[[#This Row],[Cancel Date/time]])+MINUTE(Table1[[#This Row],[Cancel Date/time]])/60,"not cancelled")</f>
        <v>8.75</v>
      </c>
      <c r="I252" s="47">
        <f>IFERROR(ROUND(Table1[[#This Row],[cancellation time decimal]],0),"not cancelled")</f>
        <v>9</v>
      </c>
      <c r="J252" s="10">
        <f>IFERROR(MOD(Table1[[#This Row],[cancellation hour rounded]],24),"not cancelled")</f>
        <v>9</v>
      </c>
      <c r="K252" s="32">
        <f>1/Table1[[#This Row],[Duration (Time between doses '[in hours'])]]</f>
        <v>4.1666666666666664E-2</v>
      </c>
      <c r="L252" s="33">
        <f>Table1[[#This Row],[number doses per hour]]*INDEX(Table2[price per dose],Table1[[#This Row],[Drug ID]])</f>
        <v>0.2815833333333333</v>
      </c>
      <c r="M252" s="11" t="b">
        <f>AND(Table1[[#This Row],[hour of cancellation 0 to 23]]&gt;=0,Table1[[#This Row],[hour of cancellation 0 to 23]]&lt;=23)</f>
        <v>1</v>
      </c>
    </row>
    <row r="253" spans="1:13" x14ac:dyDescent="0.3">
      <c r="A253" s="1">
        <v>252</v>
      </c>
      <c r="B253" s="1">
        <v>1</v>
      </c>
      <c r="C253" s="2">
        <v>40919.409998410723</v>
      </c>
      <c r="D253" s="2">
        <v>40979.409722222219</v>
      </c>
      <c r="E253" s="1">
        <v>8</v>
      </c>
      <c r="F253" s="2">
        <v>40920.531129948293</v>
      </c>
      <c r="G253" s="1">
        <v>0</v>
      </c>
      <c r="H253" s="32">
        <f>IFERROR(HOUR(Table1[[#This Row],[Cancel Date/time]])+MINUTE(Table1[[#This Row],[Cancel Date/time]])/60,"not cancelled")</f>
        <v>12.733333333333333</v>
      </c>
      <c r="I253" s="47">
        <f>IFERROR(ROUND(Table1[[#This Row],[cancellation time decimal]],0),"not cancelled")</f>
        <v>13</v>
      </c>
      <c r="J253" s="10">
        <f>IFERROR(MOD(Table1[[#This Row],[cancellation hour rounded]],24),"not cancelled")</f>
        <v>13</v>
      </c>
      <c r="K253" s="32">
        <f>1/Table1[[#This Row],[Duration (Time between doses '[in hours'])]]</f>
        <v>0.125</v>
      </c>
      <c r="L253" s="33">
        <f>Table1[[#This Row],[number doses per hour]]*INDEX(Table2[price per dose],Table1[[#This Row],[Drug ID]])</f>
        <v>0.84929166666666667</v>
      </c>
      <c r="M253" s="11" t="b">
        <f>AND(Table1[[#This Row],[hour of cancellation 0 to 23]]&gt;=0,Table1[[#This Row],[hour of cancellation 0 to 23]]&lt;=23)</f>
        <v>1</v>
      </c>
    </row>
    <row r="254" spans="1:13" x14ac:dyDescent="0.3">
      <c r="A254" s="1">
        <v>253</v>
      </c>
      <c r="B254" s="1">
        <v>1</v>
      </c>
      <c r="C254" s="2">
        <v>40919.58382722114</v>
      </c>
      <c r="D254" s="2">
        <v>40979.583333333336</v>
      </c>
      <c r="E254" s="1">
        <v>8</v>
      </c>
      <c r="F254" s="2">
        <v>40919.86713253834</v>
      </c>
      <c r="G254" s="1">
        <v>0</v>
      </c>
      <c r="H254" s="32">
        <f>IFERROR(HOUR(Table1[[#This Row],[Cancel Date/time]])+MINUTE(Table1[[#This Row],[Cancel Date/time]])/60,"not cancelled")</f>
        <v>20.8</v>
      </c>
      <c r="I254" s="47">
        <f>IFERROR(ROUND(Table1[[#This Row],[cancellation time decimal]],0),"not cancelled")</f>
        <v>21</v>
      </c>
      <c r="J254" s="10">
        <f>IFERROR(MOD(Table1[[#This Row],[cancellation hour rounded]],24),"not cancelled")</f>
        <v>21</v>
      </c>
      <c r="K254" s="32">
        <f>1/Table1[[#This Row],[Duration (Time between doses '[in hours'])]]</f>
        <v>0.125</v>
      </c>
      <c r="L254" s="33">
        <f>Table1[[#This Row],[number doses per hour]]*INDEX(Table2[price per dose],Table1[[#This Row],[Drug ID]])</f>
        <v>0.84929166666666667</v>
      </c>
      <c r="M254" s="11" t="b">
        <f>AND(Table1[[#This Row],[hour of cancellation 0 to 23]]&gt;=0,Table1[[#This Row],[hour of cancellation 0 to 23]]&lt;=23)</f>
        <v>1</v>
      </c>
    </row>
    <row r="255" spans="1:13" x14ac:dyDescent="0.3">
      <c r="A255" s="1">
        <v>254</v>
      </c>
      <c r="B255" s="1">
        <v>1</v>
      </c>
      <c r="C255" s="2">
        <v>40919.709117789898</v>
      </c>
      <c r="D255" s="2">
        <v>40924.125694444447</v>
      </c>
      <c r="E255" s="1">
        <v>8</v>
      </c>
      <c r="F255" s="2">
        <v>40920.452585452345</v>
      </c>
      <c r="G255" s="1">
        <v>0</v>
      </c>
      <c r="H255" s="32">
        <f>IFERROR(HOUR(Table1[[#This Row],[Cancel Date/time]])+MINUTE(Table1[[#This Row],[Cancel Date/time]])/60,"not cancelled")</f>
        <v>10.85</v>
      </c>
      <c r="I255" s="47">
        <f>IFERROR(ROUND(Table1[[#This Row],[cancellation time decimal]],0),"not cancelled")</f>
        <v>11</v>
      </c>
      <c r="J255" s="10">
        <f>IFERROR(MOD(Table1[[#This Row],[cancellation hour rounded]],24),"not cancelled")</f>
        <v>11</v>
      </c>
      <c r="K255" s="32">
        <f>1/Table1[[#This Row],[Duration (Time between doses '[in hours'])]]</f>
        <v>0.125</v>
      </c>
      <c r="L255" s="33">
        <f>Table1[[#This Row],[number doses per hour]]*INDEX(Table2[price per dose],Table1[[#This Row],[Drug ID]])</f>
        <v>0.84929166666666667</v>
      </c>
      <c r="M255" s="11" t="b">
        <f>AND(Table1[[#This Row],[hour of cancellation 0 to 23]]&gt;=0,Table1[[#This Row],[hour of cancellation 0 to 23]]&lt;=23)</f>
        <v>1</v>
      </c>
    </row>
    <row r="256" spans="1:13" x14ac:dyDescent="0.3">
      <c r="A256" s="1">
        <v>255</v>
      </c>
      <c r="B256" s="1">
        <v>2</v>
      </c>
      <c r="C256" s="2">
        <v>40919.726570629689</v>
      </c>
      <c r="D256" s="2">
        <v>40979.726388888892</v>
      </c>
      <c r="E256" s="1">
        <v>10</v>
      </c>
      <c r="F256" s="2">
        <v>40920.771780148396</v>
      </c>
      <c r="G256" s="1">
        <v>0</v>
      </c>
      <c r="H256" s="32">
        <f>IFERROR(HOUR(Table1[[#This Row],[Cancel Date/time]])+MINUTE(Table1[[#This Row],[Cancel Date/time]])/60,"not cancelled")</f>
        <v>18.516666666666666</v>
      </c>
      <c r="I256" s="47">
        <f>IFERROR(ROUND(Table1[[#This Row],[cancellation time decimal]],0),"not cancelled")</f>
        <v>19</v>
      </c>
      <c r="J256" s="10">
        <f>IFERROR(MOD(Table1[[#This Row],[cancellation hour rounded]],24),"not cancelled")</f>
        <v>19</v>
      </c>
      <c r="K256" s="32">
        <f>1/Table1[[#This Row],[Duration (Time between doses '[in hours'])]]</f>
        <v>0.1</v>
      </c>
      <c r="L256" s="33">
        <f>Table1[[#This Row],[number doses per hour]]*INDEX(Table2[price per dose],Table1[[#This Row],[Drug ID]])</f>
        <v>0.84959999999999969</v>
      </c>
      <c r="M256" s="11" t="b">
        <f>AND(Table1[[#This Row],[hour of cancellation 0 to 23]]&gt;=0,Table1[[#This Row],[hour of cancellation 0 to 23]]&lt;=23)</f>
        <v>1</v>
      </c>
    </row>
    <row r="257" spans="1:13" hidden="1" x14ac:dyDescent="0.3">
      <c r="A257" s="1">
        <v>256</v>
      </c>
      <c r="B257" s="1">
        <v>1</v>
      </c>
      <c r="C257" s="2">
        <v>40919.727819853229</v>
      </c>
      <c r="D257" s="2">
        <v>40922.811050266806</v>
      </c>
      <c r="E257" s="1">
        <v>12</v>
      </c>
      <c r="F257" s="2" t="s">
        <v>5</v>
      </c>
      <c r="G257" s="1">
        <v>0</v>
      </c>
      <c r="H257" s="32" t="str">
        <f>IFERROR(HOUR(Table1[[#This Row],[Cancel Date/time]])+MINUTE(Table1[[#This Row],[Cancel Date/time]])/60,"not cancelled")</f>
        <v>not cancelled</v>
      </c>
      <c r="I257" s="47" t="str">
        <f>IFERROR(ROUND(Table1[[#This Row],[cancellation time decimal]],0),"not cancelled")</f>
        <v>not cancelled</v>
      </c>
      <c r="J257" s="10" t="str">
        <f>IFERROR(MOD(Table1[[#This Row],[cancellation hour rounded]],24),"not cancelled")</f>
        <v>not cancelled</v>
      </c>
      <c r="K257" s="32">
        <f>1/Table1[[#This Row],[Duration (Time between doses '[in hours'])]]</f>
        <v>8.3333333333333329E-2</v>
      </c>
      <c r="L257" s="33">
        <f>Table1[[#This Row],[number doses per hour]]*INDEX(Table2[price per dose],Table1[[#This Row],[Drug ID]])</f>
        <v>0.56619444444444444</v>
      </c>
      <c r="M257" s="11" t="b">
        <f>AND(Table1[[#This Row],[hour of cancellation 0 to 23]]&gt;=0,Table1[[#This Row],[hour of cancellation 0 to 23]]&lt;=23)</f>
        <v>0</v>
      </c>
    </row>
    <row r="258" spans="1:13" x14ac:dyDescent="0.3">
      <c r="A258" s="1">
        <v>257</v>
      </c>
      <c r="B258" s="1">
        <v>1</v>
      </c>
      <c r="C258" s="2">
        <v>40919.763989419735</v>
      </c>
      <c r="D258" s="2">
        <v>40979.763888888891</v>
      </c>
      <c r="E258" s="1">
        <v>8</v>
      </c>
      <c r="F258" s="2">
        <v>40920.784173660541</v>
      </c>
      <c r="G258" s="1">
        <v>0</v>
      </c>
      <c r="H258" s="32">
        <f>IFERROR(HOUR(Table1[[#This Row],[Cancel Date/time]])+MINUTE(Table1[[#This Row],[Cancel Date/time]])/60,"not cancelled")</f>
        <v>18.816666666666666</v>
      </c>
      <c r="I258" s="47">
        <f>IFERROR(ROUND(Table1[[#This Row],[cancellation time decimal]],0),"not cancelled")</f>
        <v>19</v>
      </c>
      <c r="J258" s="10">
        <f>IFERROR(MOD(Table1[[#This Row],[cancellation hour rounded]],24),"not cancelled")</f>
        <v>19</v>
      </c>
      <c r="K258" s="32">
        <f>1/Table1[[#This Row],[Duration (Time between doses '[in hours'])]]</f>
        <v>0.125</v>
      </c>
      <c r="L258" s="33">
        <f>Table1[[#This Row],[number doses per hour]]*INDEX(Table2[price per dose],Table1[[#This Row],[Drug ID]])</f>
        <v>0.84929166666666667</v>
      </c>
      <c r="M258" s="11" t="b">
        <f>AND(Table1[[#This Row],[hour of cancellation 0 to 23]]&gt;=0,Table1[[#This Row],[hour of cancellation 0 to 23]]&lt;=23)</f>
        <v>1</v>
      </c>
    </row>
    <row r="259" spans="1:13" hidden="1" x14ac:dyDescent="0.3">
      <c r="A259" s="1">
        <v>258</v>
      </c>
      <c r="B259" s="1">
        <v>4</v>
      </c>
      <c r="C259" s="2">
        <v>40919.795817597304</v>
      </c>
      <c r="D259" s="2">
        <v>40921.920705313547</v>
      </c>
      <c r="E259" s="1">
        <v>12</v>
      </c>
      <c r="F259" s="2" t="s">
        <v>5</v>
      </c>
      <c r="G259" s="1">
        <v>0</v>
      </c>
      <c r="H259" s="32" t="str">
        <f>IFERROR(HOUR(Table1[[#This Row],[Cancel Date/time]])+MINUTE(Table1[[#This Row],[Cancel Date/time]])/60,"not cancelled")</f>
        <v>not cancelled</v>
      </c>
      <c r="I259" s="47" t="str">
        <f>IFERROR(ROUND(Table1[[#This Row],[cancellation time decimal]],0),"not cancelled")</f>
        <v>not cancelled</v>
      </c>
      <c r="J259" s="10" t="str">
        <f>IFERROR(MOD(Table1[[#This Row],[cancellation hour rounded]],24),"not cancelled")</f>
        <v>not cancelled</v>
      </c>
      <c r="K259" s="32">
        <f>1/Table1[[#This Row],[Duration (Time between doses '[in hours'])]]</f>
        <v>8.3333333333333329E-2</v>
      </c>
      <c r="L259" s="33">
        <f>Table1[[#This Row],[number doses per hour]]*INDEX(Table2[price per dose],Table1[[#This Row],[Drug ID]])</f>
        <v>1.448055119047619</v>
      </c>
      <c r="M259" s="11" t="b">
        <f>AND(Table1[[#This Row],[hour of cancellation 0 to 23]]&gt;=0,Table1[[#This Row],[hour of cancellation 0 to 23]]&lt;=23)</f>
        <v>0</v>
      </c>
    </row>
    <row r="260" spans="1:13" hidden="1" x14ac:dyDescent="0.3">
      <c r="A260" s="1">
        <v>259</v>
      </c>
      <c r="B260" s="1">
        <v>1</v>
      </c>
      <c r="C260" s="2">
        <v>40919.800111121403</v>
      </c>
      <c r="D260" s="2">
        <v>40922.341090837355</v>
      </c>
      <c r="E260" s="1">
        <v>12</v>
      </c>
      <c r="F260" s="2" t="s">
        <v>5</v>
      </c>
      <c r="G260" s="1">
        <v>0</v>
      </c>
      <c r="H260" s="32" t="str">
        <f>IFERROR(HOUR(Table1[[#This Row],[Cancel Date/time]])+MINUTE(Table1[[#This Row],[Cancel Date/time]])/60,"not cancelled")</f>
        <v>not cancelled</v>
      </c>
      <c r="I260" s="47" t="str">
        <f>IFERROR(ROUND(Table1[[#This Row],[cancellation time decimal]],0),"not cancelled")</f>
        <v>not cancelled</v>
      </c>
      <c r="J260" s="10" t="str">
        <f>IFERROR(MOD(Table1[[#This Row],[cancellation hour rounded]],24),"not cancelled")</f>
        <v>not cancelled</v>
      </c>
      <c r="K260" s="32">
        <f>1/Table1[[#This Row],[Duration (Time between doses '[in hours'])]]</f>
        <v>8.3333333333333329E-2</v>
      </c>
      <c r="L260" s="33">
        <f>Table1[[#This Row],[number doses per hour]]*INDEX(Table2[price per dose],Table1[[#This Row],[Drug ID]])</f>
        <v>0.56619444444444444</v>
      </c>
      <c r="M260" s="11" t="b">
        <f>AND(Table1[[#This Row],[hour of cancellation 0 to 23]]&gt;=0,Table1[[#This Row],[hour of cancellation 0 to 23]]&lt;=23)</f>
        <v>0</v>
      </c>
    </row>
    <row r="261" spans="1:13" x14ac:dyDescent="0.3">
      <c r="A261" s="1">
        <v>260</v>
      </c>
      <c r="B261" s="1">
        <v>6</v>
      </c>
      <c r="C261" s="2">
        <v>40919.864072121563</v>
      </c>
      <c r="D261" s="2">
        <v>40979.863888888889</v>
      </c>
      <c r="E261" s="1">
        <v>24</v>
      </c>
      <c r="F261" s="2">
        <v>40925.586524843289</v>
      </c>
      <c r="G261" s="1">
        <v>0</v>
      </c>
      <c r="H261" s="32">
        <f>IFERROR(HOUR(Table1[[#This Row],[Cancel Date/time]])+MINUTE(Table1[[#This Row],[Cancel Date/time]])/60,"not cancelled")</f>
        <v>14.066666666666666</v>
      </c>
      <c r="I261" s="47">
        <f>IFERROR(ROUND(Table1[[#This Row],[cancellation time decimal]],0),"not cancelled")</f>
        <v>14</v>
      </c>
      <c r="J261" s="10">
        <f>IFERROR(MOD(Table1[[#This Row],[cancellation hour rounded]],24),"not cancelled")</f>
        <v>14</v>
      </c>
      <c r="K261" s="32">
        <f>1/Table1[[#This Row],[Duration (Time between doses '[in hours'])]]</f>
        <v>4.1666666666666664E-2</v>
      </c>
      <c r="L261" s="33">
        <f>Table1[[#This Row],[number doses per hour]]*INDEX(Table2[price per dose],Table1[[#This Row],[Drug ID]])</f>
        <v>0.35218749999999999</v>
      </c>
      <c r="M261" s="11" t="b">
        <f>AND(Table1[[#This Row],[hour of cancellation 0 to 23]]&gt;=0,Table1[[#This Row],[hour of cancellation 0 to 23]]&lt;=23)</f>
        <v>1</v>
      </c>
    </row>
    <row r="262" spans="1:13" x14ac:dyDescent="0.3">
      <c r="A262" s="1">
        <v>261</v>
      </c>
      <c r="B262" s="1">
        <v>6</v>
      </c>
      <c r="C262" s="2">
        <v>40919.903303824205</v>
      </c>
      <c r="D262" s="2">
        <v>40979.902777777781</v>
      </c>
      <c r="E262" s="1">
        <v>24</v>
      </c>
      <c r="F262" s="2">
        <v>40923.613608833068</v>
      </c>
      <c r="G262" s="1">
        <v>0</v>
      </c>
      <c r="H262" s="32">
        <f>IFERROR(HOUR(Table1[[#This Row],[Cancel Date/time]])+MINUTE(Table1[[#This Row],[Cancel Date/time]])/60,"not cancelled")</f>
        <v>14.716666666666667</v>
      </c>
      <c r="I262" s="47">
        <f>IFERROR(ROUND(Table1[[#This Row],[cancellation time decimal]],0),"not cancelled")</f>
        <v>15</v>
      </c>
      <c r="J262" s="10">
        <f>IFERROR(MOD(Table1[[#This Row],[cancellation hour rounded]],24),"not cancelled")</f>
        <v>15</v>
      </c>
      <c r="K262" s="32">
        <f>1/Table1[[#This Row],[Duration (Time between doses '[in hours'])]]</f>
        <v>4.1666666666666664E-2</v>
      </c>
      <c r="L262" s="33">
        <f>Table1[[#This Row],[number doses per hour]]*INDEX(Table2[price per dose],Table1[[#This Row],[Drug ID]])</f>
        <v>0.35218749999999999</v>
      </c>
      <c r="M262" s="11" t="b">
        <f>AND(Table1[[#This Row],[hour of cancellation 0 to 23]]&gt;=0,Table1[[#This Row],[hour of cancellation 0 to 23]]&lt;=23)</f>
        <v>1</v>
      </c>
    </row>
    <row r="263" spans="1:13" x14ac:dyDescent="0.3">
      <c r="A263" s="1">
        <v>262</v>
      </c>
      <c r="B263" s="1">
        <v>4</v>
      </c>
      <c r="C263" s="2">
        <v>40920.113851717455</v>
      </c>
      <c r="D263" s="2">
        <v>40980.11319444445</v>
      </c>
      <c r="E263" s="1">
        <v>12</v>
      </c>
      <c r="F263" s="2">
        <v>40923.409335144381</v>
      </c>
      <c r="G263" s="1">
        <v>0</v>
      </c>
      <c r="H263" s="32">
        <f>IFERROR(HOUR(Table1[[#This Row],[Cancel Date/time]])+MINUTE(Table1[[#This Row],[Cancel Date/time]])/60,"not cancelled")</f>
        <v>9.8166666666666664</v>
      </c>
      <c r="I263" s="47">
        <f>IFERROR(ROUND(Table1[[#This Row],[cancellation time decimal]],0),"not cancelled")</f>
        <v>10</v>
      </c>
      <c r="J263" s="10">
        <f>IFERROR(MOD(Table1[[#This Row],[cancellation hour rounded]],24),"not cancelled")</f>
        <v>10</v>
      </c>
      <c r="K263" s="32">
        <f>1/Table1[[#This Row],[Duration (Time between doses '[in hours'])]]</f>
        <v>8.3333333333333329E-2</v>
      </c>
      <c r="L263" s="33">
        <f>Table1[[#This Row],[number doses per hour]]*INDEX(Table2[price per dose],Table1[[#This Row],[Drug ID]])</f>
        <v>1.448055119047619</v>
      </c>
      <c r="M263" s="11" t="b">
        <f>AND(Table1[[#This Row],[hour of cancellation 0 to 23]]&gt;=0,Table1[[#This Row],[hour of cancellation 0 to 23]]&lt;=23)</f>
        <v>1</v>
      </c>
    </row>
    <row r="264" spans="1:13" x14ac:dyDescent="0.3">
      <c r="A264" s="1">
        <v>263</v>
      </c>
      <c r="B264" s="1">
        <v>1</v>
      </c>
      <c r="C264" s="2">
        <v>40920.450957872192</v>
      </c>
      <c r="D264" s="2">
        <v>40980.450694444444</v>
      </c>
      <c r="E264" s="1">
        <v>8</v>
      </c>
      <c r="F264" s="2">
        <v>40920.679850843553</v>
      </c>
      <c r="G264" s="1">
        <v>0</v>
      </c>
      <c r="H264" s="32">
        <f>IFERROR(HOUR(Table1[[#This Row],[Cancel Date/time]])+MINUTE(Table1[[#This Row],[Cancel Date/time]])/60,"not cancelled")</f>
        <v>16.3</v>
      </c>
      <c r="I264" s="47">
        <f>IFERROR(ROUND(Table1[[#This Row],[cancellation time decimal]],0),"not cancelled")</f>
        <v>16</v>
      </c>
      <c r="J264" s="10">
        <f>IFERROR(MOD(Table1[[#This Row],[cancellation hour rounded]],24),"not cancelled")</f>
        <v>16</v>
      </c>
      <c r="K264" s="32">
        <f>1/Table1[[#This Row],[Duration (Time between doses '[in hours'])]]</f>
        <v>0.125</v>
      </c>
      <c r="L264" s="33">
        <f>Table1[[#This Row],[number doses per hour]]*INDEX(Table2[price per dose],Table1[[#This Row],[Drug ID]])</f>
        <v>0.84929166666666667</v>
      </c>
      <c r="M264" s="11" t="b">
        <f>AND(Table1[[#This Row],[hour of cancellation 0 to 23]]&gt;=0,Table1[[#This Row],[hour of cancellation 0 to 23]]&lt;=23)</f>
        <v>1</v>
      </c>
    </row>
    <row r="265" spans="1:13" x14ac:dyDescent="0.3">
      <c r="A265" s="1">
        <v>264</v>
      </c>
      <c r="B265" s="1">
        <v>1</v>
      </c>
      <c r="C265" s="2">
        <v>40920.419065857299</v>
      </c>
      <c r="D265" s="2">
        <v>40980.418749999997</v>
      </c>
      <c r="E265" s="1">
        <v>8</v>
      </c>
      <c r="F265" s="2">
        <v>40920.604742926276</v>
      </c>
      <c r="G265" s="1">
        <v>0</v>
      </c>
      <c r="H265" s="32">
        <f>IFERROR(HOUR(Table1[[#This Row],[Cancel Date/time]])+MINUTE(Table1[[#This Row],[Cancel Date/time]])/60,"not cancelled")</f>
        <v>14.5</v>
      </c>
      <c r="I265" s="47">
        <f>IFERROR(ROUND(Table1[[#This Row],[cancellation time decimal]],0),"not cancelled")</f>
        <v>15</v>
      </c>
      <c r="J265" s="10">
        <f>IFERROR(MOD(Table1[[#This Row],[cancellation hour rounded]],24),"not cancelled")</f>
        <v>15</v>
      </c>
      <c r="K265" s="32">
        <f>1/Table1[[#This Row],[Duration (Time between doses '[in hours'])]]</f>
        <v>0.125</v>
      </c>
      <c r="L265" s="33">
        <f>Table1[[#This Row],[number doses per hour]]*INDEX(Table2[price per dose],Table1[[#This Row],[Drug ID]])</f>
        <v>0.84929166666666667</v>
      </c>
      <c r="M265" s="11" t="b">
        <f>AND(Table1[[#This Row],[hour of cancellation 0 to 23]]&gt;=0,Table1[[#This Row],[hour of cancellation 0 to 23]]&lt;=23)</f>
        <v>1</v>
      </c>
    </row>
    <row r="266" spans="1:13" x14ac:dyDescent="0.3">
      <c r="A266" s="1">
        <v>265</v>
      </c>
      <c r="B266" s="1">
        <v>3</v>
      </c>
      <c r="C266" s="2">
        <v>40920.430147557985</v>
      </c>
      <c r="D266" s="2">
        <v>40980.429861111108</v>
      </c>
      <c r="E266" s="1">
        <v>24</v>
      </c>
      <c r="F266" s="2">
        <v>40922.444237640018</v>
      </c>
      <c r="G266" s="1">
        <v>0</v>
      </c>
      <c r="H266" s="32">
        <f>IFERROR(HOUR(Table1[[#This Row],[Cancel Date/time]])+MINUTE(Table1[[#This Row],[Cancel Date/time]])/60,"not cancelled")</f>
        <v>10.65</v>
      </c>
      <c r="I266" s="47">
        <f>IFERROR(ROUND(Table1[[#This Row],[cancellation time decimal]],0),"not cancelled")</f>
        <v>11</v>
      </c>
      <c r="J266" s="10">
        <f>IFERROR(MOD(Table1[[#This Row],[cancellation hour rounded]],24),"not cancelled")</f>
        <v>11</v>
      </c>
      <c r="K266" s="32">
        <f>1/Table1[[#This Row],[Duration (Time between doses '[in hours'])]]</f>
        <v>4.1666666666666664E-2</v>
      </c>
      <c r="L266" s="33">
        <f>Table1[[#This Row],[number doses per hour]]*INDEX(Table2[price per dose],Table1[[#This Row],[Drug ID]])</f>
        <v>0.18133000000000002</v>
      </c>
      <c r="M266" s="11" t="b">
        <f>AND(Table1[[#This Row],[hour of cancellation 0 to 23]]&gt;=0,Table1[[#This Row],[hour of cancellation 0 to 23]]&lt;=23)</f>
        <v>1</v>
      </c>
    </row>
    <row r="267" spans="1:13" x14ac:dyDescent="0.3">
      <c r="A267" s="1">
        <v>266</v>
      </c>
      <c r="B267" s="1">
        <v>1</v>
      </c>
      <c r="C267" s="2">
        <v>40920.538699809345</v>
      </c>
      <c r="D267" s="2">
        <v>40980.538194444445</v>
      </c>
      <c r="E267" s="1">
        <v>8</v>
      </c>
      <c r="F267" s="2">
        <v>40921.904254304893</v>
      </c>
      <c r="G267" s="1">
        <v>0</v>
      </c>
      <c r="H267" s="32">
        <f>IFERROR(HOUR(Table1[[#This Row],[Cancel Date/time]])+MINUTE(Table1[[#This Row],[Cancel Date/time]])/60,"not cancelled")</f>
        <v>21.7</v>
      </c>
      <c r="I267" s="47">
        <f>IFERROR(ROUND(Table1[[#This Row],[cancellation time decimal]],0),"not cancelled")</f>
        <v>22</v>
      </c>
      <c r="J267" s="10">
        <f>IFERROR(MOD(Table1[[#This Row],[cancellation hour rounded]],24),"not cancelled")</f>
        <v>22</v>
      </c>
      <c r="K267" s="32">
        <f>1/Table1[[#This Row],[Duration (Time between doses '[in hours'])]]</f>
        <v>0.125</v>
      </c>
      <c r="L267" s="33">
        <f>Table1[[#This Row],[number doses per hour]]*INDEX(Table2[price per dose],Table1[[#This Row],[Drug ID]])</f>
        <v>0.84929166666666667</v>
      </c>
      <c r="M267" s="11" t="b">
        <f>AND(Table1[[#This Row],[hour of cancellation 0 to 23]]&gt;=0,Table1[[#This Row],[hour of cancellation 0 to 23]]&lt;=23)</f>
        <v>1</v>
      </c>
    </row>
    <row r="268" spans="1:13" x14ac:dyDescent="0.3">
      <c r="A268" s="1">
        <v>267</v>
      </c>
      <c r="B268" s="1">
        <v>7</v>
      </c>
      <c r="C268" s="2">
        <v>40920.503380598777</v>
      </c>
      <c r="D268" s="2">
        <v>40980.50277777778</v>
      </c>
      <c r="E268" s="1">
        <v>24</v>
      </c>
      <c r="F268" s="2">
        <v>40940.399332365341</v>
      </c>
      <c r="G268" s="1">
        <v>0</v>
      </c>
      <c r="H268" s="32">
        <f>IFERROR(HOUR(Table1[[#This Row],[Cancel Date/time]])+MINUTE(Table1[[#This Row],[Cancel Date/time]])/60,"not cancelled")</f>
        <v>9.5833333333333339</v>
      </c>
      <c r="I268" s="47">
        <f>IFERROR(ROUND(Table1[[#This Row],[cancellation time decimal]],0),"not cancelled")</f>
        <v>10</v>
      </c>
      <c r="J268" s="10">
        <f>IFERROR(MOD(Table1[[#This Row],[cancellation hour rounded]],24),"not cancelled")</f>
        <v>10</v>
      </c>
      <c r="K268" s="32">
        <f>1/Table1[[#This Row],[Duration (Time between doses '[in hours'])]]</f>
        <v>4.1666666666666664E-2</v>
      </c>
      <c r="L268" s="33">
        <f>Table1[[#This Row],[number doses per hour]]*INDEX(Table2[price per dose],Table1[[#This Row],[Drug ID]])</f>
        <v>1.2958049999999997</v>
      </c>
      <c r="M268" s="11" t="b">
        <f>AND(Table1[[#This Row],[hour of cancellation 0 to 23]]&gt;=0,Table1[[#This Row],[hour of cancellation 0 to 23]]&lt;=23)</f>
        <v>1</v>
      </c>
    </row>
    <row r="269" spans="1:13" x14ac:dyDescent="0.3">
      <c r="A269" s="1">
        <v>268</v>
      </c>
      <c r="B269" s="1">
        <v>1</v>
      </c>
      <c r="C269" s="2">
        <v>40920.595981104634</v>
      </c>
      <c r="D269" s="2">
        <v>40980.595833333333</v>
      </c>
      <c r="E269" s="1">
        <v>8</v>
      </c>
      <c r="F269" s="2">
        <v>40920.76084503693</v>
      </c>
      <c r="G269" s="1">
        <v>0</v>
      </c>
      <c r="H269" s="32">
        <f>IFERROR(HOUR(Table1[[#This Row],[Cancel Date/time]])+MINUTE(Table1[[#This Row],[Cancel Date/time]])/60,"not cancelled")</f>
        <v>18.25</v>
      </c>
      <c r="I269" s="47">
        <f>IFERROR(ROUND(Table1[[#This Row],[cancellation time decimal]],0),"not cancelled")</f>
        <v>18</v>
      </c>
      <c r="J269" s="10">
        <f>IFERROR(MOD(Table1[[#This Row],[cancellation hour rounded]],24),"not cancelled")</f>
        <v>18</v>
      </c>
      <c r="K269" s="32">
        <f>1/Table1[[#This Row],[Duration (Time between doses '[in hours'])]]</f>
        <v>0.125</v>
      </c>
      <c r="L269" s="33">
        <f>Table1[[#This Row],[number doses per hour]]*INDEX(Table2[price per dose],Table1[[#This Row],[Drug ID]])</f>
        <v>0.84929166666666667</v>
      </c>
      <c r="M269" s="11" t="b">
        <f>AND(Table1[[#This Row],[hour of cancellation 0 to 23]]&gt;=0,Table1[[#This Row],[hour of cancellation 0 to 23]]&lt;=23)</f>
        <v>1</v>
      </c>
    </row>
    <row r="270" spans="1:13" x14ac:dyDescent="0.3">
      <c r="A270" s="1">
        <v>269</v>
      </c>
      <c r="B270" s="1">
        <v>1</v>
      </c>
      <c r="C270" s="2">
        <v>40920.586483595143</v>
      </c>
      <c r="D270" s="2">
        <v>40980.586111111115</v>
      </c>
      <c r="E270" s="1">
        <v>12</v>
      </c>
      <c r="F270" s="2">
        <v>40921.72839636221</v>
      </c>
      <c r="G270" s="1">
        <v>0</v>
      </c>
      <c r="H270" s="32">
        <f>IFERROR(HOUR(Table1[[#This Row],[Cancel Date/time]])+MINUTE(Table1[[#This Row],[Cancel Date/time]])/60,"not cancelled")</f>
        <v>17.466666666666665</v>
      </c>
      <c r="I270" s="47">
        <f>IFERROR(ROUND(Table1[[#This Row],[cancellation time decimal]],0),"not cancelled")</f>
        <v>17</v>
      </c>
      <c r="J270" s="10">
        <f>IFERROR(MOD(Table1[[#This Row],[cancellation hour rounded]],24),"not cancelled")</f>
        <v>17</v>
      </c>
      <c r="K270" s="32">
        <f>1/Table1[[#This Row],[Duration (Time between doses '[in hours'])]]</f>
        <v>8.3333333333333329E-2</v>
      </c>
      <c r="L270" s="33">
        <f>Table1[[#This Row],[number doses per hour]]*INDEX(Table2[price per dose],Table1[[#This Row],[Drug ID]])</f>
        <v>0.56619444444444444</v>
      </c>
      <c r="M270" s="11" t="b">
        <f>AND(Table1[[#This Row],[hour of cancellation 0 to 23]]&gt;=0,Table1[[#This Row],[hour of cancellation 0 to 23]]&lt;=23)</f>
        <v>1</v>
      </c>
    </row>
    <row r="271" spans="1:13" x14ac:dyDescent="0.3">
      <c r="A271" s="1">
        <v>270</v>
      </c>
      <c r="B271" s="1">
        <v>2</v>
      </c>
      <c r="C271" s="2">
        <v>40920.696695066945</v>
      </c>
      <c r="D271" s="2">
        <v>40980.696527777778</v>
      </c>
      <c r="E271" s="1">
        <v>10</v>
      </c>
      <c r="F271" s="2">
        <v>40922.525036114654</v>
      </c>
      <c r="G271" s="1">
        <v>0</v>
      </c>
      <c r="H271" s="32">
        <f>IFERROR(HOUR(Table1[[#This Row],[Cancel Date/time]])+MINUTE(Table1[[#This Row],[Cancel Date/time]])/60,"not cancelled")</f>
        <v>12.6</v>
      </c>
      <c r="I271" s="47">
        <f>IFERROR(ROUND(Table1[[#This Row],[cancellation time decimal]],0),"not cancelled")</f>
        <v>13</v>
      </c>
      <c r="J271" s="10">
        <f>IFERROR(MOD(Table1[[#This Row],[cancellation hour rounded]],24),"not cancelled")</f>
        <v>13</v>
      </c>
      <c r="K271" s="32">
        <f>1/Table1[[#This Row],[Duration (Time between doses '[in hours'])]]</f>
        <v>0.1</v>
      </c>
      <c r="L271" s="33">
        <f>Table1[[#This Row],[number doses per hour]]*INDEX(Table2[price per dose],Table1[[#This Row],[Drug ID]])</f>
        <v>0.84959999999999969</v>
      </c>
      <c r="M271" s="11" t="b">
        <f>AND(Table1[[#This Row],[hour of cancellation 0 to 23]]&gt;=0,Table1[[#This Row],[hour of cancellation 0 to 23]]&lt;=23)</f>
        <v>1</v>
      </c>
    </row>
    <row r="272" spans="1:13" x14ac:dyDescent="0.3">
      <c r="A272" s="1">
        <v>271</v>
      </c>
      <c r="B272" s="1">
        <v>2</v>
      </c>
      <c r="C272" s="2">
        <v>40920.732607899023</v>
      </c>
      <c r="D272" s="2">
        <v>40980.731944444444</v>
      </c>
      <c r="E272" s="1">
        <v>10</v>
      </c>
      <c r="F272" s="2">
        <v>40921.630868467561</v>
      </c>
      <c r="G272" s="1">
        <v>0</v>
      </c>
      <c r="H272" s="32">
        <f>IFERROR(HOUR(Table1[[#This Row],[Cancel Date/time]])+MINUTE(Table1[[#This Row],[Cancel Date/time]])/60,"not cancelled")</f>
        <v>15.133333333333333</v>
      </c>
      <c r="I272" s="47">
        <f>IFERROR(ROUND(Table1[[#This Row],[cancellation time decimal]],0),"not cancelled")</f>
        <v>15</v>
      </c>
      <c r="J272" s="10">
        <f>IFERROR(MOD(Table1[[#This Row],[cancellation hour rounded]],24),"not cancelled")</f>
        <v>15</v>
      </c>
      <c r="K272" s="32">
        <f>1/Table1[[#This Row],[Duration (Time between doses '[in hours'])]]</f>
        <v>0.1</v>
      </c>
      <c r="L272" s="33">
        <f>Table1[[#This Row],[number doses per hour]]*INDEX(Table2[price per dose],Table1[[#This Row],[Drug ID]])</f>
        <v>0.84959999999999969</v>
      </c>
      <c r="M272" s="11" t="b">
        <f>AND(Table1[[#This Row],[hour of cancellation 0 to 23]]&gt;=0,Table1[[#This Row],[hour of cancellation 0 to 23]]&lt;=23)</f>
        <v>1</v>
      </c>
    </row>
    <row r="273" spans="1:13" x14ac:dyDescent="0.3">
      <c r="A273" s="1">
        <v>272</v>
      </c>
      <c r="B273" s="1">
        <v>1</v>
      </c>
      <c r="C273" s="2">
        <v>40920.763254437174</v>
      </c>
      <c r="D273" s="2">
        <v>40980.763194444444</v>
      </c>
      <c r="E273" s="1">
        <v>8</v>
      </c>
      <c r="F273" s="2">
        <v>40921.492882631414</v>
      </c>
      <c r="G273" s="1">
        <v>0</v>
      </c>
      <c r="H273" s="32">
        <f>IFERROR(HOUR(Table1[[#This Row],[Cancel Date/time]])+MINUTE(Table1[[#This Row],[Cancel Date/time]])/60,"not cancelled")</f>
        <v>11.816666666666666</v>
      </c>
      <c r="I273" s="47">
        <f>IFERROR(ROUND(Table1[[#This Row],[cancellation time decimal]],0),"not cancelled")</f>
        <v>12</v>
      </c>
      <c r="J273" s="10">
        <f>IFERROR(MOD(Table1[[#This Row],[cancellation hour rounded]],24),"not cancelled")</f>
        <v>12</v>
      </c>
      <c r="K273" s="32">
        <f>1/Table1[[#This Row],[Duration (Time between doses '[in hours'])]]</f>
        <v>0.125</v>
      </c>
      <c r="L273" s="33">
        <f>Table1[[#This Row],[number doses per hour]]*INDEX(Table2[price per dose],Table1[[#This Row],[Drug ID]])</f>
        <v>0.84929166666666667</v>
      </c>
      <c r="M273" s="11" t="b">
        <f>AND(Table1[[#This Row],[hour of cancellation 0 to 23]]&gt;=0,Table1[[#This Row],[hour of cancellation 0 to 23]]&lt;=23)</f>
        <v>1</v>
      </c>
    </row>
    <row r="274" spans="1:13" x14ac:dyDescent="0.3">
      <c r="A274" s="1">
        <v>273</v>
      </c>
      <c r="B274" s="1">
        <v>1</v>
      </c>
      <c r="C274" s="2">
        <v>40920.752918633763</v>
      </c>
      <c r="D274" s="2">
        <v>40980.75277777778</v>
      </c>
      <c r="E274" s="1">
        <v>8</v>
      </c>
      <c r="F274" s="2">
        <v>40921.318735730529</v>
      </c>
      <c r="G274" s="1">
        <v>0</v>
      </c>
      <c r="H274" s="32">
        <f>IFERROR(HOUR(Table1[[#This Row],[Cancel Date/time]])+MINUTE(Table1[[#This Row],[Cancel Date/time]])/60,"not cancelled")</f>
        <v>7.6333333333333329</v>
      </c>
      <c r="I274" s="47">
        <f>IFERROR(ROUND(Table1[[#This Row],[cancellation time decimal]],0),"not cancelled")</f>
        <v>8</v>
      </c>
      <c r="J274" s="10">
        <f>IFERROR(MOD(Table1[[#This Row],[cancellation hour rounded]],24),"not cancelled")</f>
        <v>8</v>
      </c>
      <c r="K274" s="32">
        <f>1/Table1[[#This Row],[Duration (Time between doses '[in hours'])]]</f>
        <v>0.125</v>
      </c>
      <c r="L274" s="33">
        <f>Table1[[#This Row],[number doses per hour]]*INDEX(Table2[price per dose],Table1[[#This Row],[Drug ID]])</f>
        <v>0.84929166666666667</v>
      </c>
      <c r="M274" s="11" t="b">
        <f>AND(Table1[[#This Row],[hour of cancellation 0 to 23]]&gt;=0,Table1[[#This Row],[hour of cancellation 0 to 23]]&lt;=23)</f>
        <v>1</v>
      </c>
    </row>
    <row r="275" spans="1:13" hidden="1" x14ac:dyDescent="0.3">
      <c r="A275" s="1">
        <v>274</v>
      </c>
      <c r="B275" s="1">
        <v>1</v>
      </c>
      <c r="C275" s="2">
        <v>40920.754042194094</v>
      </c>
      <c r="D275" s="2">
        <v>40923.170034900933</v>
      </c>
      <c r="E275" s="1">
        <v>8</v>
      </c>
      <c r="F275" s="2" t="s">
        <v>5</v>
      </c>
      <c r="G275" s="1">
        <v>0</v>
      </c>
      <c r="H275" s="32" t="str">
        <f>IFERROR(HOUR(Table1[[#This Row],[Cancel Date/time]])+MINUTE(Table1[[#This Row],[Cancel Date/time]])/60,"not cancelled")</f>
        <v>not cancelled</v>
      </c>
      <c r="I275" s="47" t="str">
        <f>IFERROR(ROUND(Table1[[#This Row],[cancellation time decimal]],0),"not cancelled")</f>
        <v>not cancelled</v>
      </c>
      <c r="J275" s="10" t="str">
        <f>IFERROR(MOD(Table1[[#This Row],[cancellation hour rounded]],24),"not cancelled")</f>
        <v>not cancelled</v>
      </c>
      <c r="K275" s="32">
        <f>1/Table1[[#This Row],[Duration (Time between doses '[in hours'])]]</f>
        <v>0.125</v>
      </c>
      <c r="L275" s="33">
        <f>Table1[[#This Row],[number doses per hour]]*INDEX(Table2[price per dose],Table1[[#This Row],[Drug ID]])</f>
        <v>0.84929166666666667</v>
      </c>
      <c r="M275" s="11" t="b">
        <f>AND(Table1[[#This Row],[hour of cancellation 0 to 23]]&gt;=0,Table1[[#This Row],[hour of cancellation 0 to 23]]&lt;=23)</f>
        <v>0</v>
      </c>
    </row>
    <row r="276" spans="1:13" x14ac:dyDescent="0.3">
      <c r="A276" s="1">
        <v>275</v>
      </c>
      <c r="B276" s="1">
        <v>4</v>
      </c>
      <c r="C276" s="2">
        <v>40920.824123688384</v>
      </c>
      <c r="D276" s="2">
        <v>40980.823611111111</v>
      </c>
      <c r="E276" s="1">
        <v>12</v>
      </c>
      <c r="F276" s="2">
        <v>40923.335982766795</v>
      </c>
      <c r="G276" s="1">
        <v>0</v>
      </c>
      <c r="H276" s="32">
        <f>IFERROR(HOUR(Table1[[#This Row],[Cancel Date/time]])+MINUTE(Table1[[#This Row],[Cancel Date/time]])/60,"not cancelled")</f>
        <v>8.0500000000000007</v>
      </c>
      <c r="I276" s="47">
        <f>IFERROR(ROUND(Table1[[#This Row],[cancellation time decimal]],0),"not cancelled")</f>
        <v>8</v>
      </c>
      <c r="J276" s="10">
        <f>IFERROR(MOD(Table1[[#This Row],[cancellation hour rounded]],24),"not cancelled")</f>
        <v>8</v>
      </c>
      <c r="K276" s="32">
        <f>1/Table1[[#This Row],[Duration (Time between doses '[in hours'])]]</f>
        <v>8.3333333333333329E-2</v>
      </c>
      <c r="L276" s="33">
        <f>Table1[[#This Row],[number doses per hour]]*INDEX(Table2[price per dose],Table1[[#This Row],[Drug ID]])</f>
        <v>1.448055119047619</v>
      </c>
      <c r="M276" s="11" t="b">
        <f>AND(Table1[[#This Row],[hour of cancellation 0 to 23]]&gt;=0,Table1[[#This Row],[hour of cancellation 0 to 23]]&lt;=23)</f>
        <v>1</v>
      </c>
    </row>
    <row r="277" spans="1:13" x14ac:dyDescent="0.3">
      <c r="A277" s="1">
        <v>276</v>
      </c>
      <c r="B277" s="1">
        <v>1</v>
      </c>
      <c r="C277" s="2">
        <v>40920.87287898951</v>
      </c>
      <c r="D277" s="2">
        <v>40980.872222222228</v>
      </c>
      <c r="E277" s="1">
        <v>12</v>
      </c>
      <c r="F277" s="2">
        <v>40921.561043048692</v>
      </c>
      <c r="G277" s="1">
        <v>0</v>
      </c>
      <c r="H277" s="32">
        <f>IFERROR(HOUR(Table1[[#This Row],[Cancel Date/time]])+MINUTE(Table1[[#This Row],[Cancel Date/time]])/60,"not cancelled")</f>
        <v>13.45</v>
      </c>
      <c r="I277" s="47">
        <f>IFERROR(ROUND(Table1[[#This Row],[cancellation time decimal]],0),"not cancelled")</f>
        <v>13</v>
      </c>
      <c r="J277" s="10">
        <f>IFERROR(MOD(Table1[[#This Row],[cancellation hour rounded]],24),"not cancelled")</f>
        <v>13</v>
      </c>
      <c r="K277" s="32">
        <f>1/Table1[[#This Row],[Duration (Time between doses '[in hours'])]]</f>
        <v>8.3333333333333329E-2</v>
      </c>
      <c r="L277" s="33">
        <f>Table1[[#This Row],[number doses per hour]]*INDEX(Table2[price per dose],Table1[[#This Row],[Drug ID]])</f>
        <v>0.56619444444444444</v>
      </c>
      <c r="M277" s="11" t="b">
        <f>AND(Table1[[#This Row],[hour of cancellation 0 to 23]]&gt;=0,Table1[[#This Row],[hour of cancellation 0 to 23]]&lt;=23)</f>
        <v>1</v>
      </c>
    </row>
    <row r="278" spans="1:13" x14ac:dyDescent="0.3">
      <c r="A278" s="1">
        <v>277</v>
      </c>
      <c r="B278" s="1">
        <v>4</v>
      </c>
      <c r="C278" s="2">
        <v>40920.881661516964</v>
      </c>
      <c r="D278" s="2">
        <v>40980.881249999999</v>
      </c>
      <c r="E278" s="1">
        <v>12</v>
      </c>
      <c r="F278" s="2">
        <v>40922.573896836511</v>
      </c>
      <c r="G278" s="1">
        <v>0</v>
      </c>
      <c r="H278" s="32">
        <f>IFERROR(HOUR(Table1[[#This Row],[Cancel Date/time]])+MINUTE(Table1[[#This Row],[Cancel Date/time]])/60,"not cancelled")</f>
        <v>13.766666666666667</v>
      </c>
      <c r="I278" s="47">
        <f>IFERROR(ROUND(Table1[[#This Row],[cancellation time decimal]],0),"not cancelled")</f>
        <v>14</v>
      </c>
      <c r="J278" s="10">
        <f>IFERROR(MOD(Table1[[#This Row],[cancellation hour rounded]],24),"not cancelled")</f>
        <v>14</v>
      </c>
      <c r="K278" s="32">
        <f>1/Table1[[#This Row],[Duration (Time between doses '[in hours'])]]</f>
        <v>8.3333333333333329E-2</v>
      </c>
      <c r="L278" s="33">
        <f>Table1[[#This Row],[number doses per hour]]*INDEX(Table2[price per dose],Table1[[#This Row],[Drug ID]])</f>
        <v>1.448055119047619</v>
      </c>
      <c r="M278" s="11" t="b">
        <f>AND(Table1[[#This Row],[hour of cancellation 0 to 23]]&gt;=0,Table1[[#This Row],[hour of cancellation 0 to 23]]&lt;=23)</f>
        <v>1</v>
      </c>
    </row>
    <row r="279" spans="1:13" x14ac:dyDescent="0.3">
      <c r="A279" s="1">
        <v>278</v>
      </c>
      <c r="B279" s="1">
        <v>1</v>
      </c>
      <c r="C279" s="2">
        <v>40920.987370580064</v>
      </c>
      <c r="D279" s="2">
        <v>40980.986805555556</v>
      </c>
      <c r="E279" s="1">
        <v>8</v>
      </c>
      <c r="F279" s="2">
        <v>40921.477622958388</v>
      </c>
      <c r="G279" s="1">
        <v>0</v>
      </c>
      <c r="H279" s="32">
        <f>IFERROR(HOUR(Table1[[#This Row],[Cancel Date/time]])+MINUTE(Table1[[#This Row],[Cancel Date/time]])/60,"not cancelled")</f>
        <v>11.45</v>
      </c>
      <c r="I279" s="47">
        <f>IFERROR(ROUND(Table1[[#This Row],[cancellation time decimal]],0),"not cancelled")</f>
        <v>11</v>
      </c>
      <c r="J279" s="10">
        <f>IFERROR(MOD(Table1[[#This Row],[cancellation hour rounded]],24),"not cancelled")</f>
        <v>11</v>
      </c>
      <c r="K279" s="32">
        <f>1/Table1[[#This Row],[Duration (Time between doses '[in hours'])]]</f>
        <v>0.125</v>
      </c>
      <c r="L279" s="33">
        <f>Table1[[#This Row],[number doses per hour]]*INDEX(Table2[price per dose],Table1[[#This Row],[Drug ID]])</f>
        <v>0.84929166666666667</v>
      </c>
      <c r="M279" s="11" t="b">
        <f>AND(Table1[[#This Row],[hour of cancellation 0 to 23]]&gt;=0,Table1[[#This Row],[hour of cancellation 0 to 23]]&lt;=23)</f>
        <v>1</v>
      </c>
    </row>
    <row r="280" spans="1:13" x14ac:dyDescent="0.3">
      <c r="A280" s="1">
        <v>279</v>
      </c>
      <c r="B280" s="1">
        <v>7</v>
      </c>
      <c r="C280" s="2">
        <v>40921.060068590254</v>
      </c>
      <c r="D280" s="2">
        <v>40981.05972222222</v>
      </c>
      <c r="E280" s="1">
        <v>24</v>
      </c>
      <c r="F280" s="2">
        <v>40925.502571814766</v>
      </c>
      <c r="G280" s="1">
        <v>0</v>
      </c>
      <c r="H280" s="32">
        <f>IFERROR(HOUR(Table1[[#This Row],[Cancel Date/time]])+MINUTE(Table1[[#This Row],[Cancel Date/time]])/60,"not cancelled")</f>
        <v>12.05</v>
      </c>
      <c r="I280" s="47">
        <f>IFERROR(ROUND(Table1[[#This Row],[cancellation time decimal]],0),"not cancelled")</f>
        <v>12</v>
      </c>
      <c r="J280" s="10">
        <f>IFERROR(MOD(Table1[[#This Row],[cancellation hour rounded]],24),"not cancelled")</f>
        <v>12</v>
      </c>
      <c r="K280" s="32">
        <f>1/Table1[[#This Row],[Duration (Time between doses '[in hours'])]]</f>
        <v>4.1666666666666664E-2</v>
      </c>
      <c r="L280" s="33">
        <f>Table1[[#This Row],[number doses per hour]]*INDEX(Table2[price per dose],Table1[[#This Row],[Drug ID]])</f>
        <v>1.2958049999999997</v>
      </c>
      <c r="M280" s="11" t="b">
        <f>AND(Table1[[#This Row],[hour of cancellation 0 to 23]]&gt;=0,Table1[[#This Row],[hour of cancellation 0 to 23]]&lt;=23)</f>
        <v>1</v>
      </c>
    </row>
    <row r="281" spans="1:13" x14ac:dyDescent="0.3">
      <c r="A281" s="1">
        <v>280</v>
      </c>
      <c r="B281" s="1">
        <v>3</v>
      </c>
      <c r="C281" s="2">
        <v>40921.144329718001</v>
      </c>
      <c r="D281" s="2">
        <v>40981.143750000003</v>
      </c>
      <c r="E281" s="1">
        <v>24</v>
      </c>
      <c r="F281" s="2">
        <v>40922.933925656544</v>
      </c>
      <c r="G281" s="1">
        <v>0</v>
      </c>
      <c r="H281" s="32">
        <f>IFERROR(HOUR(Table1[[#This Row],[Cancel Date/time]])+MINUTE(Table1[[#This Row],[Cancel Date/time]])/60,"not cancelled")</f>
        <v>22.4</v>
      </c>
      <c r="I281" s="47">
        <f>IFERROR(ROUND(Table1[[#This Row],[cancellation time decimal]],0),"not cancelled")</f>
        <v>22</v>
      </c>
      <c r="J281" s="10">
        <f>IFERROR(MOD(Table1[[#This Row],[cancellation hour rounded]],24),"not cancelled")</f>
        <v>22</v>
      </c>
      <c r="K281" s="32">
        <f>1/Table1[[#This Row],[Duration (Time between doses '[in hours'])]]</f>
        <v>4.1666666666666664E-2</v>
      </c>
      <c r="L281" s="33">
        <f>Table1[[#This Row],[number doses per hour]]*INDEX(Table2[price per dose],Table1[[#This Row],[Drug ID]])</f>
        <v>0.18133000000000002</v>
      </c>
      <c r="M281" s="11" t="b">
        <f>AND(Table1[[#This Row],[hour of cancellation 0 to 23]]&gt;=0,Table1[[#This Row],[hour of cancellation 0 to 23]]&lt;=23)</f>
        <v>1</v>
      </c>
    </row>
    <row r="282" spans="1:13" x14ac:dyDescent="0.3">
      <c r="A282" s="1">
        <v>281</v>
      </c>
      <c r="B282" s="1">
        <v>1</v>
      </c>
      <c r="C282" s="2">
        <v>40921.258792861161</v>
      </c>
      <c r="D282" s="2">
        <v>40981.258333333331</v>
      </c>
      <c r="E282" s="1">
        <v>12</v>
      </c>
      <c r="F282" s="2">
        <v>40922.704275154218</v>
      </c>
      <c r="G282" s="1">
        <v>0</v>
      </c>
      <c r="H282" s="32">
        <f>IFERROR(HOUR(Table1[[#This Row],[Cancel Date/time]])+MINUTE(Table1[[#This Row],[Cancel Date/time]])/60,"not cancelled")</f>
        <v>16.899999999999999</v>
      </c>
      <c r="I282" s="47">
        <f>IFERROR(ROUND(Table1[[#This Row],[cancellation time decimal]],0),"not cancelled")</f>
        <v>17</v>
      </c>
      <c r="J282" s="10">
        <f>IFERROR(MOD(Table1[[#This Row],[cancellation hour rounded]],24),"not cancelled")</f>
        <v>17</v>
      </c>
      <c r="K282" s="32">
        <f>1/Table1[[#This Row],[Duration (Time between doses '[in hours'])]]</f>
        <v>8.3333333333333329E-2</v>
      </c>
      <c r="L282" s="33">
        <f>Table1[[#This Row],[number doses per hour]]*INDEX(Table2[price per dose],Table1[[#This Row],[Drug ID]])</f>
        <v>0.56619444444444444</v>
      </c>
      <c r="M282" s="11" t="b">
        <f>AND(Table1[[#This Row],[hour of cancellation 0 to 23]]&gt;=0,Table1[[#This Row],[hour of cancellation 0 to 23]]&lt;=23)</f>
        <v>1</v>
      </c>
    </row>
    <row r="283" spans="1:13" x14ac:dyDescent="0.3">
      <c r="A283" s="1">
        <v>282</v>
      </c>
      <c r="B283" s="1">
        <v>2</v>
      </c>
      <c r="C283" s="2">
        <v>40921.284103892925</v>
      </c>
      <c r="D283" s="2">
        <v>40981.28402777778</v>
      </c>
      <c r="E283" s="1">
        <v>10</v>
      </c>
      <c r="F283" s="2">
        <v>40923.658406420021</v>
      </c>
      <c r="G283" s="1">
        <v>0</v>
      </c>
      <c r="H283" s="32">
        <f>IFERROR(HOUR(Table1[[#This Row],[Cancel Date/time]])+MINUTE(Table1[[#This Row],[Cancel Date/time]])/60,"not cancelled")</f>
        <v>15.8</v>
      </c>
      <c r="I283" s="47">
        <f>IFERROR(ROUND(Table1[[#This Row],[cancellation time decimal]],0),"not cancelled")</f>
        <v>16</v>
      </c>
      <c r="J283" s="10">
        <f>IFERROR(MOD(Table1[[#This Row],[cancellation hour rounded]],24),"not cancelled")</f>
        <v>16</v>
      </c>
      <c r="K283" s="32">
        <f>1/Table1[[#This Row],[Duration (Time between doses '[in hours'])]]</f>
        <v>0.1</v>
      </c>
      <c r="L283" s="33">
        <f>Table1[[#This Row],[number doses per hour]]*INDEX(Table2[price per dose],Table1[[#This Row],[Drug ID]])</f>
        <v>0.84959999999999969</v>
      </c>
      <c r="M283" s="11" t="b">
        <f>AND(Table1[[#This Row],[hour of cancellation 0 to 23]]&gt;=0,Table1[[#This Row],[hour of cancellation 0 to 23]]&lt;=23)</f>
        <v>1</v>
      </c>
    </row>
    <row r="284" spans="1:13" hidden="1" x14ac:dyDescent="0.3">
      <c r="A284" s="1">
        <v>283</v>
      </c>
      <c r="B284" s="1">
        <v>11</v>
      </c>
      <c r="C284" s="2">
        <v>40921.330255219036</v>
      </c>
      <c r="D284" s="2">
        <v>40923.746527777781</v>
      </c>
      <c r="E284" s="1">
        <v>1</v>
      </c>
      <c r="F284" s="2" t="s">
        <v>5</v>
      </c>
      <c r="G284" s="1">
        <v>1</v>
      </c>
      <c r="H284" s="32" t="str">
        <f>IFERROR(HOUR(Table1[[#This Row],[Cancel Date/time]])+MINUTE(Table1[[#This Row],[Cancel Date/time]])/60,"not cancelled")</f>
        <v>not cancelled</v>
      </c>
      <c r="I284" s="47" t="str">
        <f>IFERROR(ROUND(Table1[[#This Row],[cancellation time decimal]],0),"not cancelled")</f>
        <v>not cancelled</v>
      </c>
      <c r="J284" s="10" t="str">
        <f>IFERROR(MOD(Table1[[#This Row],[cancellation hour rounded]],24),"not cancelled")</f>
        <v>not cancelled</v>
      </c>
      <c r="K284" s="32">
        <f>1/Table1[[#This Row],[Duration (Time between doses '[in hours'])]]</f>
        <v>1</v>
      </c>
      <c r="L284" s="33">
        <f>Table1[[#This Row],[number doses per hour]]*INDEX(Table2[price per dose],Table1[[#This Row],[Drug ID]])</f>
        <v>1</v>
      </c>
      <c r="M284" s="11" t="b">
        <f>AND(Table1[[#This Row],[hour of cancellation 0 to 23]]&gt;=0,Table1[[#This Row],[hour of cancellation 0 to 23]]&lt;=23)</f>
        <v>0</v>
      </c>
    </row>
    <row r="285" spans="1:13" x14ac:dyDescent="0.3">
      <c r="A285" s="1">
        <v>284</v>
      </c>
      <c r="B285" s="1">
        <v>6</v>
      </c>
      <c r="C285" s="2">
        <v>40921.373678446398</v>
      </c>
      <c r="D285" s="2">
        <v>40981.373611111114</v>
      </c>
      <c r="E285" s="1">
        <v>24</v>
      </c>
      <c r="F285" s="2">
        <v>40925.348812808887</v>
      </c>
      <c r="G285" s="1">
        <v>0</v>
      </c>
      <c r="H285" s="32">
        <f>IFERROR(HOUR(Table1[[#This Row],[Cancel Date/time]])+MINUTE(Table1[[#This Row],[Cancel Date/time]])/60,"not cancelled")</f>
        <v>8.3666666666666671</v>
      </c>
      <c r="I285" s="47">
        <f>IFERROR(ROUND(Table1[[#This Row],[cancellation time decimal]],0),"not cancelled")</f>
        <v>8</v>
      </c>
      <c r="J285" s="10">
        <f>IFERROR(MOD(Table1[[#This Row],[cancellation hour rounded]],24),"not cancelled")</f>
        <v>8</v>
      </c>
      <c r="K285" s="32">
        <f>1/Table1[[#This Row],[Duration (Time between doses '[in hours'])]]</f>
        <v>4.1666666666666664E-2</v>
      </c>
      <c r="L285" s="33">
        <f>Table1[[#This Row],[number doses per hour]]*INDEX(Table2[price per dose],Table1[[#This Row],[Drug ID]])</f>
        <v>0.35218749999999999</v>
      </c>
      <c r="M285" s="11" t="b">
        <f>AND(Table1[[#This Row],[hour of cancellation 0 to 23]]&gt;=0,Table1[[#This Row],[hour of cancellation 0 to 23]]&lt;=23)</f>
        <v>1</v>
      </c>
    </row>
    <row r="286" spans="1:13" x14ac:dyDescent="0.3">
      <c r="A286" s="1">
        <v>285</v>
      </c>
      <c r="B286" s="1">
        <v>6</v>
      </c>
      <c r="C286" s="2">
        <v>40921.370347078242</v>
      </c>
      <c r="D286" s="2">
        <v>40981.370138888895</v>
      </c>
      <c r="E286" s="1">
        <v>24</v>
      </c>
      <c r="F286" s="2">
        <v>40925.359815251453</v>
      </c>
      <c r="G286" s="1">
        <v>0</v>
      </c>
      <c r="H286" s="32">
        <f>IFERROR(HOUR(Table1[[#This Row],[Cancel Date/time]])+MINUTE(Table1[[#This Row],[Cancel Date/time]])/60,"not cancelled")</f>
        <v>8.6333333333333329</v>
      </c>
      <c r="I286" s="47">
        <f>IFERROR(ROUND(Table1[[#This Row],[cancellation time decimal]],0),"not cancelled")</f>
        <v>9</v>
      </c>
      <c r="J286" s="10">
        <f>IFERROR(MOD(Table1[[#This Row],[cancellation hour rounded]],24),"not cancelled")</f>
        <v>9</v>
      </c>
      <c r="K286" s="32">
        <f>1/Table1[[#This Row],[Duration (Time between doses '[in hours'])]]</f>
        <v>4.1666666666666664E-2</v>
      </c>
      <c r="L286" s="33">
        <f>Table1[[#This Row],[number doses per hour]]*INDEX(Table2[price per dose],Table1[[#This Row],[Drug ID]])</f>
        <v>0.35218749999999999</v>
      </c>
      <c r="M286" s="11" t="b">
        <f>AND(Table1[[#This Row],[hour of cancellation 0 to 23]]&gt;=0,Table1[[#This Row],[hour of cancellation 0 to 23]]&lt;=23)</f>
        <v>1</v>
      </c>
    </row>
    <row r="287" spans="1:13" x14ac:dyDescent="0.3">
      <c r="A287" s="1">
        <v>286</v>
      </c>
      <c r="B287" s="1">
        <v>2</v>
      </c>
      <c r="C287" s="2">
        <v>40921.535739098239</v>
      </c>
      <c r="D287" s="2">
        <v>40981.535416666666</v>
      </c>
      <c r="E287" s="1">
        <v>10</v>
      </c>
      <c r="F287" s="2">
        <v>40922.518381735077</v>
      </c>
      <c r="G287" s="1">
        <v>0</v>
      </c>
      <c r="H287" s="32">
        <f>IFERROR(HOUR(Table1[[#This Row],[Cancel Date/time]])+MINUTE(Table1[[#This Row],[Cancel Date/time]])/60,"not cancelled")</f>
        <v>12.433333333333334</v>
      </c>
      <c r="I287" s="47">
        <f>IFERROR(ROUND(Table1[[#This Row],[cancellation time decimal]],0),"not cancelled")</f>
        <v>12</v>
      </c>
      <c r="J287" s="10">
        <f>IFERROR(MOD(Table1[[#This Row],[cancellation hour rounded]],24),"not cancelled")</f>
        <v>12</v>
      </c>
      <c r="K287" s="32">
        <f>1/Table1[[#This Row],[Duration (Time between doses '[in hours'])]]</f>
        <v>0.1</v>
      </c>
      <c r="L287" s="33">
        <f>Table1[[#This Row],[number doses per hour]]*INDEX(Table2[price per dose],Table1[[#This Row],[Drug ID]])</f>
        <v>0.84959999999999969</v>
      </c>
      <c r="M287" s="11" t="b">
        <f>AND(Table1[[#This Row],[hour of cancellation 0 to 23]]&gt;=0,Table1[[#This Row],[hour of cancellation 0 to 23]]&lt;=23)</f>
        <v>1</v>
      </c>
    </row>
    <row r="288" spans="1:13" x14ac:dyDescent="0.3">
      <c r="A288" s="1">
        <v>287</v>
      </c>
      <c r="B288" s="1">
        <v>1</v>
      </c>
      <c r="C288" s="2">
        <v>40921.53350293218</v>
      </c>
      <c r="D288" s="2">
        <v>40981.533333333333</v>
      </c>
      <c r="E288" s="1">
        <v>8</v>
      </c>
      <c r="F288" s="2">
        <v>40922.403477918218</v>
      </c>
      <c r="G288" s="1">
        <v>0</v>
      </c>
      <c r="H288" s="32">
        <f>IFERROR(HOUR(Table1[[#This Row],[Cancel Date/time]])+MINUTE(Table1[[#This Row],[Cancel Date/time]])/60,"not cancelled")</f>
        <v>9.6833333333333336</v>
      </c>
      <c r="I288" s="47">
        <f>IFERROR(ROUND(Table1[[#This Row],[cancellation time decimal]],0),"not cancelled")</f>
        <v>10</v>
      </c>
      <c r="J288" s="10">
        <f>IFERROR(MOD(Table1[[#This Row],[cancellation hour rounded]],24),"not cancelled")</f>
        <v>10</v>
      </c>
      <c r="K288" s="32">
        <f>1/Table1[[#This Row],[Duration (Time between doses '[in hours'])]]</f>
        <v>0.125</v>
      </c>
      <c r="L288" s="33">
        <f>Table1[[#This Row],[number doses per hour]]*INDEX(Table2[price per dose],Table1[[#This Row],[Drug ID]])</f>
        <v>0.84929166666666667</v>
      </c>
      <c r="M288" s="11" t="b">
        <f>AND(Table1[[#This Row],[hour of cancellation 0 to 23]]&gt;=0,Table1[[#This Row],[hour of cancellation 0 to 23]]&lt;=23)</f>
        <v>1</v>
      </c>
    </row>
    <row r="289" spans="1:13" x14ac:dyDescent="0.3">
      <c r="A289" s="1">
        <v>288</v>
      </c>
      <c r="B289" s="1">
        <v>6</v>
      </c>
      <c r="C289" s="2">
        <v>40921.540831126476</v>
      </c>
      <c r="D289" s="2">
        <v>40981.540277777778</v>
      </c>
      <c r="E289" s="1">
        <v>24</v>
      </c>
      <c r="F289" s="2">
        <v>40928.697553799997</v>
      </c>
      <c r="G289" s="1">
        <v>0</v>
      </c>
      <c r="H289" s="32">
        <f>IFERROR(HOUR(Table1[[#This Row],[Cancel Date/time]])+MINUTE(Table1[[#This Row],[Cancel Date/time]])/60,"not cancelled")</f>
        <v>16.733333333333334</v>
      </c>
      <c r="I289" s="47">
        <f>IFERROR(ROUND(Table1[[#This Row],[cancellation time decimal]],0),"not cancelled")</f>
        <v>17</v>
      </c>
      <c r="J289" s="10">
        <f>IFERROR(MOD(Table1[[#This Row],[cancellation hour rounded]],24),"not cancelled")</f>
        <v>17</v>
      </c>
      <c r="K289" s="32">
        <f>1/Table1[[#This Row],[Duration (Time between doses '[in hours'])]]</f>
        <v>4.1666666666666664E-2</v>
      </c>
      <c r="L289" s="33">
        <f>Table1[[#This Row],[number doses per hour]]*INDEX(Table2[price per dose],Table1[[#This Row],[Drug ID]])</f>
        <v>0.35218749999999999</v>
      </c>
      <c r="M289" s="11" t="b">
        <f>AND(Table1[[#This Row],[hour of cancellation 0 to 23]]&gt;=0,Table1[[#This Row],[hour of cancellation 0 to 23]]&lt;=23)</f>
        <v>1</v>
      </c>
    </row>
    <row r="290" spans="1:13" hidden="1" x14ac:dyDescent="0.3">
      <c r="A290" s="1">
        <v>289</v>
      </c>
      <c r="B290" s="1">
        <v>4</v>
      </c>
      <c r="C290" s="2">
        <v>40921.559946695183</v>
      </c>
      <c r="D290" s="2">
        <v>40925.059338263578</v>
      </c>
      <c r="E290" s="1">
        <v>12</v>
      </c>
      <c r="F290" s="2" t="s">
        <v>5</v>
      </c>
      <c r="G290" s="1">
        <v>0</v>
      </c>
      <c r="H290" s="32" t="str">
        <f>IFERROR(HOUR(Table1[[#This Row],[Cancel Date/time]])+MINUTE(Table1[[#This Row],[Cancel Date/time]])/60,"not cancelled")</f>
        <v>not cancelled</v>
      </c>
      <c r="I290" s="47" t="str">
        <f>IFERROR(ROUND(Table1[[#This Row],[cancellation time decimal]],0),"not cancelled")</f>
        <v>not cancelled</v>
      </c>
      <c r="J290" s="10" t="str">
        <f>IFERROR(MOD(Table1[[#This Row],[cancellation hour rounded]],24),"not cancelled")</f>
        <v>not cancelled</v>
      </c>
      <c r="K290" s="32">
        <f>1/Table1[[#This Row],[Duration (Time between doses '[in hours'])]]</f>
        <v>8.3333333333333329E-2</v>
      </c>
      <c r="L290" s="33">
        <f>Table1[[#This Row],[number doses per hour]]*INDEX(Table2[price per dose],Table1[[#This Row],[Drug ID]])</f>
        <v>1.448055119047619</v>
      </c>
      <c r="M290" s="11" t="b">
        <f>AND(Table1[[#This Row],[hour of cancellation 0 to 23]]&gt;=0,Table1[[#This Row],[hour of cancellation 0 to 23]]&lt;=23)</f>
        <v>0</v>
      </c>
    </row>
    <row r="291" spans="1:13" x14ac:dyDescent="0.3">
      <c r="A291" s="1">
        <v>290</v>
      </c>
      <c r="B291" s="1">
        <v>6</v>
      </c>
      <c r="C291" s="2">
        <v>40921.559641935281</v>
      </c>
      <c r="D291" s="2">
        <v>40981.559027777774</v>
      </c>
      <c r="E291" s="1">
        <v>24</v>
      </c>
      <c r="F291" s="2">
        <v>40927.439937833595</v>
      </c>
      <c r="G291" s="1">
        <v>0</v>
      </c>
      <c r="H291" s="32">
        <f>IFERROR(HOUR(Table1[[#This Row],[Cancel Date/time]])+MINUTE(Table1[[#This Row],[Cancel Date/time]])/60,"not cancelled")</f>
        <v>10.55</v>
      </c>
      <c r="I291" s="47">
        <f>IFERROR(ROUND(Table1[[#This Row],[cancellation time decimal]],0),"not cancelled")</f>
        <v>11</v>
      </c>
      <c r="J291" s="10">
        <f>IFERROR(MOD(Table1[[#This Row],[cancellation hour rounded]],24),"not cancelled")</f>
        <v>11</v>
      </c>
      <c r="K291" s="32">
        <f>1/Table1[[#This Row],[Duration (Time between doses '[in hours'])]]</f>
        <v>4.1666666666666664E-2</v>
      </c>
      <c r="L291" s="33">
        <f>Table1[[#This Row],[number doses per hour]]*INDEX(Table2[price per dose],Table1[[#This Row],[Drug ID]])</f>
        <v>0.35218749999999999</v>
      </c>
      <c r="M291" s="11" t="b">
        <f>AND(Table1[[#This Row],[hour of cancellation 0 to 23]]&gt;=0,Table1[[#This Row],[hour of cancellation 0 to 23]]&lt;=23)</f>
        <v>1</v>
      </c>
    </row>
    <row r="292" spans="1:13" x14ac:dyDescent="0.3">
      <c r="A292" s="1">
        <v>291</v>
      </c>
      <c r="B292" s="1">
        <v>1</v>
      </c>
      <c r="C292" s="2">
        <v>40921.612973010029</v>
      </c>
      <c r="D292" s="2">
        <v>40981.612500000003</v>
      </c>
      <c r="E292" s="1">
        <v>8</v>
      </c>
      <c r="F292" s="2">
        <v>40922.482972340695</v>
      </c>
      <c r="G292" s="1">
        <v>0</v>
      </c>
      <c r="H292" s="32">
        <f>IFERROR(HOUR(Table1[[#This Row],[Cancel Date/time]])+MINUTE(Table1[[#This Row],[Cancel Date/time]])/60,"not cancelled")</f>
        <v>11.583333333333334</v>
      </c>
      <c r="I292" s="47">
        <f>IFERROR(ROUND(Table1[[#This Row],[cancellation time decimal]],0),"not cancelled")</f>
        <v>12</v>
      </c>
      <c r="J292" s="10">
        <f>IFERROR(MOD(Table1[[#This Row],[cancellation hour rounded]],24),"not cancelled")</f>
        <v>12</v>
      </c>
      <c r="K292" s="32">
        <f>1/Table1[[#This Row],[Duration (Time between doses '[in hours'])]]</f>
        <v>0.125</v>
      </c>
      <c r="L292" s="33">
        <f>Table1[[#This Row],[number doses per hour]]*INDEX(Table2[price per dose],Table1[[#This Row],[Drug ID]])</f>
        <v>0.84929166666666667</v>
      </c>
      <c r="M292" s="11" t="b">
        <f>AND(Table1[[#This Row],[hour of cancellation 0 to 23]]&gt;=0,Table1[[#This Row],[hour of cancellation 0 to 23]]&lt;=23)</f>
        <v>1</v>
      </c>
    </row>
    <row r="293" spans="1:13" hidden="1" x14ac:dyDescent="0.3">
      <c r="A293" s="1">
        <v>292</v>
      </c>
      <c r="B293" s="1">
        <v>4</v>
      </c>
      <c r="C293" s="2">
        <v>40921.600066783154</v>
      </c>
      <c r="D293" s="2">
        <v>40923.641353360625</v>
      </c>
      <c r="E293" s="1">
        <v>12</v>
      </c>
      <c r="F293" s="2" t="s">
        <v>5</v>
      </c>
      <c r="G293" s="1">
        <v>0</v>
      </c>
      <c r="H293" s="32" t="str">
        <f>IFERROR(HOUR(Table1[[#This Row],[Cancel Date/time]])+MINUTE(Table1[[#This Row],[Cancel Date/time]])/60,"not cancelled")</f>
        <v>not cancelled</v>
      </c>
      <c r="I293" s="47" t="str">
        <f>IFERROR(ROUND(Table1[[#This Row],[cancellation time decimal]],0),"not cancelled")</f>
        <v>not cancelled</v>
      </c>
      <c r="J293" s="10" t="str">
        <f>IFERROR(MOD(Table1[[#This Row],[cancellation hour rounded]],24),"not cancelled")</f>
        <v>not cancelled</v>
      </c>
      <c r="K293" s="32">
        <f>1/Table1[[#This Row],[Duration (Time between doses '[in hours'])]]</f>
        <v>8.3333333333333329E-2</v>
      </c>
      <c r="L293" s="33">
        <f>Table1[[#This Row],[number doses per hour]]*INDEX(Table2[price per dose],Table1[[#This Row],[Drug ID]])</f>
        <v>1.448055119047619</v>
      </c>
      <c r="M293" s="11" t="b">
        <f>AND(Table1[[#This Row],[hour of cancellation 0 to 23]]&gt;=0,Table1[[#This Row],[hour of cancellation 0 to 23]]&lt;=23)</f>
        <v>0</v>
      </c>
    </row>
    <row r="294" spans="1:13" x14ac:dyDescent="0.3">
      <c r="A294" s="1">
        <v>293</v>
      </c>
      <c r="B294" s="1">
        <v>1</v>
      </c>
      <c r="C294" s="2">
        <v>40921.603031582876</v>
      </c>
      <c r="D294" s="2">
        <v>40981.602777777778</v>
      </c>
      <c r="E294" s="1">
        <v>12</v>
      </c>
      <c r="F294" s="2">
        <v>40922.396303182068</v>
      </c>
      <c r="G294" s="1">
        <v>0</v>
      </c>
      <c r="H294" s="32">
        <f>IFERROR(HOUR(Table1[[#This Row],[Cancel Date/time]])+MINUTE(Table1[[#This Row],[Cancel Date/time]])/60,"not cancelled")</f>
        <v>9.5</v>
      </c>
      <c r="I294" s="47">
        <f>IFERROR(ROUND(Table1[[#This Row],[cancellation time decimal]],0),"not cancelled")</f>
        <v>10</v>
      </c>
      <c r="J294" s="10">
        <f>IFERROR(MOD(Table1[[#This Row],[cancellation hour rounded]],24),"not cancelled")</f>
        <v>10</v>
      </c>
      <c r="K294" s="32">
        <f>1/Table1[[#This Row],[Duration (Time between doses '[in hours'])]]</f>
        <v>8.3333333333333329E-2</v>
      </c>
      <c r="L294" s="33">
        <f>Table1[[#This Row],[number doses per hour]]*INDEX(Table2[price per dose],Table1[[#This Row],[Drug ID]])</f>
        <v>0.56619444444444444</v>
      </c>
      <c r="M294" s="11" t="b">
        <f>AND(Table1[[#This Row],[hour of cancellation 0 to 23]]&gt;=0,Table1[[#This Row],[hour of cancellation 0 to 23]]&lt;=23)</f>
        <v>1</v>
      </c>
    </row>
    <row r="295" spans="1:13" x14ac:dyDescent="0.3">
      <c r="A295" s="1">
        <v>294</v>
      </c>
      <c r="B295" s="1">
        <v>4</v>
      </c>
      <c r="C295" s="2">
        <v>40921.628232681069</v>
      </c>
      <c r="D295" s="2">
        <v>40981.62777777778</v>
      </c>
      <c r="E295" s="1">
        <v>12</v>
      </c>
      <c r="F295" s="2">
        <v>40924.317128211929</v>
      </c>
      <c r="G295" s="1">
        <v>0</v>
      </c>
      <c r="H295" s="32">
        <f>IFERROR(HOUR(Table1[[#This Row],[Cancel Date/time]])+MINUTE(Table1[[#This Row],[Cancel Date/time]])/60,"not cancelled")</f>
        <v>7.6</v>
      </c>
      <c r="I295" s="47">
        <f>IFERROR(ROUND(Table1[[#This Row],[cancellation time decimal]],0),"not cancelled")</f>
        <v>8</v>
      </c>
      <c r="J295" s="10">
        <f>IFERROR(MOD(Table1[[#This Row],[cancellation hour rounded]],24),"not cancelled")</f>
        <v>8</v>
      </c>
      <c r="K295" s="32">
        <f>1/Table1[[#This Row],[Duration (Time between doses '[in hours'])]]</f>
        <v>8.3333333333333329E-2</v>
      </c>
      <c r="L295" s="33">
        <f>Table1[[#This Row],[number doses per hour]]*INDEX(Table2[price per dose],Table1[[#This Row],[Drug ID]])</f>
        <v>1.448055119047619</v>
      </c>
      <c r="M295" s="11" t="b">
        <f>AND(Table1[[#This Row],[hour of cancellation 0 to 23]]&gt;=0,Table1[[#This Row],[hour of cancellation 0 to 23]]&lt;=23)</f>
        <v>1</v>
      </c>
    </row>
    <row r="296" spans="1:13" x14ac:dyDescent="0.3">
      <c r="A296" s="1">
        <v>295</v>
      </c>
      <c r="B296" s="1">
        <v>7</v>
      </c>
      <c r="C296" s="2">
        <v>40921.649091626401</v>
      </c>
      <c r="D296" s="2">
        <v>40981.648611111108</v>
      </c>
      <c r="E296" s="1">
        <v>24</v>
      </c>
      <c r="F296" s="2">
        <v>40943.32053533446</v>
      </c>
      <c r="G296" s="1">
        <v>0</v>
      </c>
      <c r="H296" s="32">
        <f>IFERROR(HOUR(Table1[[#This Row],[Cancel Date/time]])+MINUTE(Table1[[#This Row],[Cancel Date/time]])/60,"not cancelled")</f>
        <v>7.6833333333333336</v>
      </c>
      <c r="I296" s="47">
        <f>IFERROR(ROUND(Table1[[#This Row],[cancellation time decimal]],0),"not cancelled")</f>
        <v>8</v>
      </c>
      <c r="J296" s="10">
        <f>IFERROR(MOD(Table1[[#This Row],[cancellation hour rounded]],24),"not cancelled")</f>
        <v>8</v>
      </c>
      <c r="K296" s="32">
        <f>1/Table1[[#This Row],[Duration (Time between doses '[in hours'])]]</f>
        <v>4.1666666666666664E-2</v>
      </c>
      <c r="L296" s="33">
        <f>Table1[[#This Row],[number doses per hour]]*INDEX(Table2[price per dose],Table1[[#This Row],[Drug ID]])</f>
        <v>1.2958049999999997</v>
      </c>
      <c r="M296" s="11" t="b">
        <f>AND(Table1[[#This Row],[hour of cancellation 0 to 23]]&gt;=0,Table1[[#This Row],[hour of cancellation 0 to 23]]&lt;=23)</f>
        <v>1</v>
      </c>
    </row>
    <row r="297" spans="1:13" hidden="1" x14ac:dyDescent="0.3">
      <c r="A297" s="1">
        <v>296</v>
      </c>
      <c r="B297" s="1">
        <v>4</v>
      </c>
      <c r="C297" s="2">
        <v>40921.640289164709</v>
      </c>
      <c r="D297" s="2">
        <v>40924.056281871548</v>
      </c>
      <c r="E297" s="1">
        <v>12</v>
      </c>
      <c r="F297" s="2" t="s">
        <v>5</v>
      </c>
      <c r="G297" s="1">
        <v>0</v>
      </c>
      <c r="H297" s="32" t="str">
        <f>IFERROR(HOUR(Table1[[#This Row],[Cancel Date/time]])+MINUTE(Table1[[#This Row],[Cancel Date/time]])/60,"not cancelled")</f>
        <v>not cancelled</v>
      </c>
      <c r="I297" s="47" t="str">
        <f>IFERROR(ROUND(Table1[[#This Row],[cancellation time decimal]],0),"not cancelled")</f>
        <v>not cancelled</v>
      </c>
      <c r="J297" s="10" t="str">
        <f>IFERROR(MOD(Table1[[#This Row],[cancellation hour rounded]],24),"not cancelled")</f>
        <v>not cancelled</v>
      </c>
      <c r="K297" s="32">
        <f>1/Table1[[#This Row],[Duration (Time between doses '[in hours'])]]</f>
        <v>8.3333333333333329E-2</v>
      </c>
      <c r="L297" s="33">
        <f>Table1[[#This Row],[number doses per hour]]*INDEX(Table2[price per dose],Table1[[#This Row],[Drug ID]])</f>
        <v>1.448055119047619</v>
      </c>
      <c r="M297" s="11" t="b">
        <f>AND(Table1[[#This Row],[hour of cancellation 0 to 23]]&gt;=0,Table1[[#This Row],[hour of cancellation 0 to 23]]&lt;=23)</f>
        <v>0</v>
      </c>
    </row>
    <row r="298" spans="1:13" x14ac:dyDescent="0.3">
      <c r="A298" s="1">
        <v>297</v>
      </c>
      <c r="B298" s="1">
        <v>4</v>
      </c>
      <c r="C298" s="2">
        <v>40921.694244282531</v>
      </c>
      <c r="D298" s="2">
        <v>40981.693749999999</v>
      </c>
      <c r="E298" s="1">
        <v>12</v>
      </c>
      <c r="F298" s="2">
        <v>40924.389607069286</v>
      </c>
      <c r="G298" s="1">
        <v>0</v>
      </c>
      <c r="H298" s="32">
        <f>IFERROR(HOUR(Table1[[#This Row],[Cancel Date/time]])+MINUTE(Table1[[#This Row],[Cancel Date/time]])/60,"not cancelled")</f>
        <v>9.35</v>
      </c>
      <c r="I298" s="47">
        <f>IFERROR(ROUND(Table1[[#This Row],[cancellation time decimal]],0),"not cancelled")</f>
        <v>9</v>
      </c>
      <c r="J298" s="10">
        <f>IFERROR(MOD(Table1[[#This Row],[cancellation hour rounded]],24),"not cancelled")</f>
        <v>9</v>
      </c>
      <c r="K298" s="32">
        <f>1/Table1[[#This Row],[Duration (Time between doses '[in hours'])]]</f>
        <v>8.3333333333333329E-2</v>
      </c>
      <c r="L298" s="33">
        <f>Table1[[#This Row],[number doses per hour]]*INDEX(Table2[price per dose],Table1[[#This Row],[Drug ID]])</f>
        <v>1.448055119047619</v>
      </c>
      <c r="M298" s="11" t="b">
        <f>AND(Table1[[#This Row],[hour of cancellation 0 to 23]]&gt;=0,Table1[[#This Row],[hour of cancellation 0 to 23]]&lt;=23)</f>
        <v>1</v>
      </c>
    </row>
    <row r="299" spans="1:13" x14ac:dyDescent="0.3">
      <c r="A299" s="1">
        <v>298</v>
      </c>
      <c r="B299" s="1">
        <v>1</v>
      </c>
      <c r="C299" s="2">
        <v>40921.715447478535</v>
      </c>
      <c r="D299" s="2">
        <v>40924.798611111109</v>
      </c>
      <c r="E299" s="1">
        <v>8</v>
      </c>
      <c r="F299" s="2">
        <v>40922.519066052824</v>
      </c>
      <c r="G299" s="1">
        <v>0</v>
      </c>
      <c r="H299" s="32">
        <f>IFERROR(HOUR(Table1[[#This Row],[Cancel Date/time]])+MINUTE(Table1[[#This Row],[Cancel Date/time]])/60,"not cancelled")</f>
        <v>12.45</v>
      </c>
      <c r="I299" s="47">
        <f>IFERROR(ROUND(Table1[[#This Row],[cancellation time decimal]],0),"not cancelled")</f>
        <v>12</v>
      </c>
      <c r="J299" s="10">
        <f>IFERROR(MOD(Table1[[#This Row],[cancellation hour rounded]],24),"not cancelled")</f>
        <v>12</v>
      </c>
      <c r="K299" s="32">
        <f>1/Table1[[#This Row],[Duration (Time between doses '[in hours'])]]</f>
        <v>0.125</v>
      </c>
      <c r="L299" s="33">
        <f>Table1[[#This Row],[number doses per hour]]*INDEX(Table2[price per dose],Table1[[#This Row],[Drug ID]])</f>
        <v>0.84929166666666667</v>
      </c>
      <c r="M299" s="11" t="b">
        <f>AND(Table1[[#This Row],[hour of cancellation 0 to 23]]&gt;=0,Table1[[#This Row],[hour of cancellation 0 to 23]]&lt;=23)</f>
        <v>1</v>
      </c>
    </row>
    <row r="300" spans="1:13" x14ac:dyDescent="0.3">
      <c r="A300" s="1">
        <v>299</v>
      </c>
      <c r="B300" s="1">
        <v>1</v>
      </c>
      <c r="C300" s="2">
        <v>40921.72195424942</v>
      </c>
      <c r="D300" s="2">
        <v>40981.72152777778</v>
      </c>
      <c r="E300" s="1">
        <v>12</v>
      </c>
      <c r="F300" s="2">
        <v>40922.380612956455</v>
      </c>
      <c r="G300" s="1">
        <v>0</v>
      </c>
      <c r="H300" s="32">
        <f>IFERROR(HOUR(Table1[[#This Row],[Cancel Date/time]])+MINUTE(Table1[[#This Row],[Cancel Date/time]])/60,"not cancelled")</f>
        <v>9.1333333333333329</v>
      </c>
      <c r="I300" s="47">
        <f>IFERROR(ROUND(Table1[[#This Row],[cancellation time decimal]],0),"not cancelled")</f>
        <v>9</v>
      </c>
      <c r="J300" s="10">
        <f>IFERROR(MOD(Table1[[#This Row],[cancellation hour rounded]],24),"not cancelled")</f>
        <v>9</v>
      </c>
      <c r="K300" s="32">
        <f>1/Table1[[#This Row],[Duration (Time between doses '[in hours'])]]</f>
        <v>8.3333333333333329E-2</v>
      </c>
      <c r="L300" s="33">
        <f>Table1[[#This Row],[number doses per hour]]*INDEX(Table2[price per dose],Table1[[#This Row],[Drug ID]])</f>
        <v>0.56619444444444444</v>
      </c>
      <c r="M300" s="11" t="b">
        <f>AND(Table1[[#This Row],[hour of cancellation 0 to 23]]&gt;=0,Table1[[#This Row],[hour of cancellation 0 to 23]]&lt;=23)</f>
        <v>1</v>
      </c>
    </row>
    <row r="301" spans="1:13" x14ac:dyDescent="0.3">
      <c r="A301" s="1">
        <v>300</v>
      </c>
      <c r="B301" s="1">
        <v>1</v>
      </c>
      <c r="C301" s="2">
        <v>40921.808930559659</v>
      </c>
      <c r="D301" s="2">
        <v>40981.808333333334</v>
      </c>
      <c r="E301" s="1">
        <v>8</v>
      </c>
      <c r="F301" s="2">
        <v>40922.141120261404</v>
      </c>
      <c r="G301" s="1">
        <v>0</v>
      </c>
      <c r="H301" s="32">
        <f>IFERROR(HOUR(Table1[[#This Row],[Cancel Date/time]])+MINUTE(Table1[[#This Row],[Cancel Date/time]])/60,"not cancelled")</f>
        <v>3.3833333333333333</v>
      </c>
      <c r="I301" s="47">
        <f>IFERROR(ROUND(Table1[[#This Row],[cancellation time decimal]],0),"not cancelled")</f>
        <v>3</v>
      </c>
      <c r="J301" s="10">
        <f>IFERROR(MOD(Table1[[#This Row],[cancellation hour rounded]],24),"not cancelled")</f>
        <v>3</v>
      </c>
      <c r="K301" s="32">
        <f>1/Table1[[#This Row],[Duration (Time between doses '[in hours'])]]</f>
        <v>0.125</v>
      </c>
      <c r="L301" s="33">
        <f>Table1[[#This Row],[number doses per hour]]*INDEX(Table2[price per dose],Table1[[#This Row],[Drug ID]])</f>
        <v>0.84929166666666667</v>
      </c>
      <c r="M301" s="11" t="b">
        <f>AND(Table1[[#This Row],[hour of cancellation 0 to 23]]&gt;=0,Table1[[#This Row],[hour of cancellation 0 to 23]]&lt;=23)</f>
        <v>1</v>
      </c>
    </row>
    <row r="302" spans="1:13" x14ac:dyDescent="0.3">
      <c r="A302" s="1">
        <v>301</v>
      </c>
      <c r="B302" s="1">
        <v>4</v>
      </c>
      <c r="C302" s="2">
        <v>40921.805683366518</v>
      </c>
      <c r="D302" s="2">
        <v>40981.805555555555</v>
      </c>
      <c r="E302" s="1">
        <v>12</v>
      </c>
      <c r="F302" s="2">
        <v>40925.704222687884</v>
      </c>
      <c r="G302" s="1">
        <v>0</v>
      </c>
      <c r="H302" s="32">
        <f>IFERROR(HOUR(Table1[[#This Row],[Cancel Date/time]])+MINUTE(Table1[[#This Row],[Cancel Date/time]])/60,"not cancelled")</f>
        <v>16.899999999999999</v>
      </c>
      <c r="I302" s="47">
        <f>IFERROR(ROUND(Table1[[#This Row],[cancellation time decimal]],0),"not cancelled")</f>
        <v>17</v>
      </c>
      <c r="J302" s="10">
        <f>IFERROR(MOD(Table1[[#This Row],[cancellation hour rounded]],24),"not cancelled")</f>
        <v>17</v>
      </c>
      <c r="K302" s="32">
        <f>1/Table1[[#This Row],[Duration (Time between doses '[in hours'])]]</f>
        <v>8.3333333333333329E-2</v>
      </c>
      <c r="L302" s="33">
        <f>Table1[[#This Row],[number doses per hour]]*INDEX(Table2[price per dose],Table1[[#This Row],[Drug ID]])</f>
        <v>1.448055119047619</v>
      </c>
      <c r="M302" s="11" t="b">
        <f>AND(Table1[[#This Row],[hour of cancellation 0 to 23]]&gt;=0,Table1[[#This Row],[hour of cancellation 0 to 23]]&lt;=23)</f>
        <v>1</v>
      </c>
    </row>
    <row r="303" spans="1:13" x14ac:dyDescent="0.3">
      <c r="A303" s="1">
        <v>302</v>
      </c>
      <c r="B303" s="1">
        <v>6</v>
      </c>
      <c r="C303" s="2">
        <v>40921.872418720071</v>
      </c>
      <c r="D303" s="2">
        <v>40981.872222222228</v>
      </c>
      <c r="E303" s="1">
        <v>24</v>
      </c>
      <c r="F303" s="2">
        <v>40925.514565618119</v>
      </c>
      <c r="G303" s="1">
        <v>0</v>
      </c>
      <c r="H303" s="32">
        <f>IFERROR(HOUR(Table1[[#This Row],[Cancel Date/time]])+MINUTE(Table1[[#This Row],[Cancel Date/time]])/60,"not cancelled")</f>
        <v>12.333333333333334</v>
      </c>
      <c r="I303" s="47">
        <f>IFERROR(ROUND(Table1[[#This Row],[cancellation time decimal]],0),"not cancelled")</f>
        <v>12</v>
      </c>
      <c r="J303" s="10">
        <f>IFERROR(MOD(Table1[[#This Row],[cancellation hour rounded]],24),"not cancelled")</f>
        <v>12</v>
      </c>
      <c r="K303" s="32">
        <f>1/Table1[[#This Row],[Duration (Time between doses '[in hours'])]]</f>
        <v>4.1666666666666664E-2</v>
      </c>
      <c r="L303" s="33">
        <f>Table1[[#This Row],[number doses per hour]]*INDEX(Table2[price per dose],Table1[[#This Row],[Drug ID]])</f>
        <v>0.35218749999999999</v>
      </c>
      <c r="M303" s="11" t="b">
        <f>AND(Table1[[#This Row],[hour of cancellation 0 to 23]]&gt;=0,Table1[[#This Row],[hour of cancellation 0 to 23]]&lt;=23)</f>
        <v>1</v>
      </c>
    </row>
    <row r="304" spans="1:13" x14ac:dyDescent="0.3">
      <c r="A304" s="1">
        <v>303</v>
      </c>
      <c r="B304" s="1">
        <v>7</v>
      </c>
      <c r="C304" s="2">
        <v>40922.052554158952</v>
      </c>
      <c r="D304" s="2">
        <v>40982.052083333328</v>
      </c>
      <c r="E304" s="1">
        <v>24</v>
      </c>
      <c r="F304" s="2">
        <v>40928.976431015268</v>
      </c>
      <c r="G304" s="1">
        <v>0</v>
      </c>
      <c r="H304" s="32">
        <f>IFERROR(HOUR(Table1[[#This Row],[Cancel Date/time]])+MINUTE(Table1[[#This Row],[Cancel Date/time]])/60,"not cancelled")</f>
        <v>23.433333333333334</v>
      </c>
      <c r="I304" s="47">
        <f>IFERROR(ROUND(Table1[[#This Row],[cancellation time decimal]],0),"not cancelled")</f>
        <v>23</v>
      </c>
      <c r="J304" s="10">
        <f>IFERROR(MOD(Table1[[#This Row],[cancellation hour rounded]],24),"not cancelled")</f>
        <v>23</v>
      </c>
      <c r="K304" s="32">
        <f>1/Table1[[#This Row],[Duration (Time between doses '[in hours'])]]</f>
        <v>4.1666666666666664E-2</v>
      </c>
      <c r="L304" s="33">
        <f>Table1[[#This Row],[number doses per hour]]*INDEX(Table2[price per dose],Table1[[#This Row],[Drug ID]])</f>
        <v>1.2958049999999997</v>
      </c>
      <c r="M304" s="11" t="b">
        <f>AND(Table1[[#This Row],[hour of cancellation 0 to 23]]&gt;=0,Table1[[#This Row],[hour of cancellation 0 to 23]]&lt;=23)</f>
        <v>1</v>
      </c>
    </row>
    <row r="305" spans="1:13" x14ac:dyDescent="0.3">
      <c r="A305" s="1">
        <v>304</v>
      </c>
      <c r="B305" s="1">
        <v>7</v>
      </c>
      <c r="C305" s="2">
        <v>40922.042006986165</v>
      </c>
      <c r="D305" s="2">
        <v>40982.041666666664</v>
      </c>
      <c r="E305" s="1">
        <v>24</v>
      </c>
      <c r="F305" s="2">
        <v>40938.287129583165</v>
      </c>
      <c r="G305" s="1">
        <v>0</v>
      </c>
      <c r="H305" s="32">
        <f>IFERROR(HOUR(Table1[[#This Row],[Cancel Date/time]])+MINUTE(Table1[[#This Row],[Cancel Date/time]])/60,"not cancelled")</f>
        <v>6.8833333333333329</v>
      </c>
      <c r="I305" s="47">
        <f>IFERROR(ROUND(Table1[[#This Row],[cancellation time decimal]],0),"not cancelled")</f>
        <v>7</v>
      </c>
      <c r="J305" s="10">
        <f>IFERROR(MOD(Table1[[#This Row],[cancellation hour rounded]],24),"not cancelled")</f>
        <v>7</v>
      </c>
      <c r="K305" s="32">
        <f>1/Table1[[#This Row],[Duration (Time between doses '[in hours'])]]</f>
        <v>4.1666666666666664E-2</v>
      </c>
      <c r="L305" s="33">
        <f>Table1[[#This Row],[number doses per hour]]*INDEX(Table2[price per dose],Table1[[#This Row],[Drug ID]])</f>
        <v>1.2958049999999997</v>
      </c>
      <c r="M305" s="11" t="b">
        <f>AND(Table1[[#This Row],[hour of cancellation 0 to 23]]&gt;=0,Table1[[#This Row],[hour of cancellation 0 to 23]]&lt;=23)</f>
        <v>1</v>
      </c>
    </row>
    <row r="306" spans="1:13" x14ac:dyDescent="0.3">
      <c r="A306" s="1">
        <v>305</v>
      </c>
      <c r="B306" s="1">
        <v>3</v>
      </c>
      <c r="C306" s="2">
        <v>40922.132519090359</v>
      </c>
      <c r="D306" s="2">
        <v>40982.131944444445</v>
      </c>
      <c r="E306" s="1">
        <v>24</v>
      </c>
      <c r="F306" s="2">
        <v>40924.615416183216</v>
      </c>
      <c r="G306" s="1">
        <v>0</v>
      </c>
      <c r="H306" s="32">
        <f>IFERROR(HOUR(Table1[[#This Row],[Cancel Date/time]])+MINUTE(Table1[[#This Row],[Cancel Date/time]])/60,"not cancelled")</f>
        <v>14.766666666666667</v>
      </c>
      <c r="I306" s="47">
        <f>IFERROR(ROUND(Table1[[#This Row],[cancellation time decimal]],0),"not cancelled")</f>
        <v>15</v>
      </c>
      <c r="J306" s="10">
        <f>IFERROR(MOD(Table1[[#This Row],[cancellation hour rounded]],24),"not cancelled")</f>
        <v>15</v>
      </c>
      <c r="K306" s="32">
        <f>1/Table1[[#This Row],[Duration (Time between doses '[in hours'])]]</f>
        <v>4.1666666666666664E-2</v>
      </c>
      <c r="L306" s="33">
        <f>Table1[[#This Row],[number doses per hour]]*INDEX(Table2[price per dose],Table1[[#This Row],[Drug ID]])</f>
        <v>0.18133000000000002</v>
      </c>
      <c r="M306" s="11" t="b">
        <f>AND(Table1[[#This Row],[hour of cancellation 0 to 23]]&gt;=0,Table1[[#This Row],[hour of cancellation 0 to 23]]&lt;=23)</f>
        <v>1</v>
      </c>
    </row>
    <row r="307" spans="1:13" hidden="1" x14ac:dyDescent="0.3">
      <c r="A307" s="1">
        <v>306</v>
      </c>
      <c r="B307" s="1">
        <v>5</v>
      </c>
      <c r="C307" s="2">
        <v>40922.158394060243</v>
      </c>
      <c r="D307" s="2">
        <v>40924.616287512079</v>
      </c>
      <c r="E307" s="1">
        <v>24</v>
      </c>
      <c r="F307" s="2" t="s">
        <v>5</v>
      </c>
      <c r="G307" s="1">
        <v>0</v>
      </c>
      <c r="H307" s="32" t="str">
        <f>IFERROR(HOUR(Table1[[#This Row],[Cancel Date/time]])+MINUTE(Table1[[#This Row],[Cancel Date/time]])/60,"not cancelled")</f>
        <v>not cancelled</v>
      </c>
      <c r="I307" s="47" t="str">
        <f>IFERROR(ROUND(Table1[[#This Row],[cancellation time decimal]],0),"not cancelled")</f>
        <v>not cancelled</v>
      </c>
      <c r="J307" s="10" t="str">
        <f>IFERROR(MOD(Table1[[#This Row],[cancellation hour rounded]],24),"not cancelled")</f>
        <v>not cancelled</v>
      </c>
      <c r="K307" s="32">
        <f>1/Table1[[#This Row],[Duration (Time between doses '[in hours'])]]</f>
        <v>4.1666666666666664E-2</v>
      </c>
      <c r="L307" s="33">
        <f>Table1[[#This Row],[number doses per hour]]*INDEX(Table2[price per dose],Table1[[#This Row],[Drug ID]])</f>
        <v>0.2815833333333333</v>
      </c>
      <c r="M307" s="11" t="b">
        <f>AND(Table1[[#This Row],[hour of cancellation 0 to 23]]&gt;=0,Table1[[#This Row],[hour of cancellation 0 to 23]]&lt;=23)</f>
        <v>0</v>
      </c>
    </row>
    <row r="308" spans="1:13" x14ac:dyDescent="0.3">
      <c r="A308" s="1">
        <v>307</v>
      </c>
      <c r="B308" s="1">
        <v>6</v>
      </c>
      <c r="C308" s="2">
        <v>40922.168094334498</v>
      </c>
      <c r="D308" s="2">
        <v>40982.16805555555</v>
      </c>
      <c r="E308" s="1">
        <v>24</v>
      </c>
      <c r="F308" s="2">
        <v>40923.426745029778</v>
      </c>
      <c r="G308" s="1">
        <v>0</v>
      </c>
      <c r="H308" s="32">
        <f>IFERROR(HOUR(Table1[[#This Row],[Cancel Date/time]])+MINUTE(Table1[[#This Row],[Cancel Date/time]])/60,"not cancelled")</f>
        <v>10.233333333333333</v>
      </c>
      <c r="I308" s="47">
        <f>IFERROR(ROUND(Table1[[#This Row],[cancellation time decimal]],0),"not cancelled")</f>
        <v>10</v>
      </c>
      <c r="J308" s="10">
        <f>IFERROR(MOD(Table1[[#This Row],[cancellation hour rounded]],24),"not cancelled")</f>
        <v>10</v>
      </c>
      <c r="K308" s="32">
        <f>1/Table1[[#This Row],[Duration (Time between doses '[in hours'])]]</f>
        <v>4.1666666666666664E-2</v>
      </c>
      <c r="L308" s="33">
        <f>Table1[[#This Row],[number doses per hour]]*INDEX(Table2[price per dose],Table1[[#This Row],[Drug ID]])</f>
        <v>0.35218749999999999</v>
      </c>
      <c r="M308" s="11" t="b">
        <f>AND(Table1[[#This Row],[hour of cancellation 0 to 23]]&gt;=0,Table1[[#This Row],[hour of cancellation 0 to 23]]&lt;=23)</f>
        <v>1</v>
      </c>
    </row>
    <row r="309" spans="1:13" hidden="1" x14ac:dyDescent="0.3">
      <c r="A309" s="1">
        <v>308</v>
      </c>
      <c r="B309" s="1">
        <v>5</v>
      </c>
      <c r="C309" s="2">
        <v>40922.212847812487</v>
      </c>
      <c r="D309" s="2">
        <v>40925.045721965151</v>
      </c>
      <c r="E309" s="1">
        <v>24</v>
      </c>
      <c r="F309" s="2" t="s">
        <v>5</v>
      </c>
      <c r="G309" s="1">
        <v>0</v>
      </c>
      <c r="H309" s="32" t="str">
        <f>IFERROR(HOUR(Table1[[#This Row],[Cancel Date/time]])+MINUTE(Table1[[#This Row],[Cancel Date/time]])/60,"not cancelled")</f>
        <v>not cancelled</v>
      </c>
      <c r="I309" s="47" t="str">
        <f>IFERROR(ROUND(Table1[[#This Row],[cancellation time decimal]],0),"not cancelled")</f>
        <v>not cancelled</v>
      </c>
      <c r="J309" s="10" t="str">
        <f>IFERROR(MOD(Table1[[#This Row],[cancellation hour rounded]],24),"not cancelled")</f>
        <v>not cancelled</v>
      </c>
      <c r="K309" s="32">
        <f>1/Table1[[#This Row],[Duration (Time between doses '[in hours'])]]</f>
        <v>4.1666666666666664E-2</v>
      </c>
      <c r="L309" s="33">
        <f>Table1[[#This Row],[number doses per hour]]*INDEX(Table2[price per dose],Table1[[#This Row],[Drug ID]])</f>
        <v>0.2815833333333333</v>
      </c>
      <c r="M309" s="11" t="b">
        <f>AND(Table1[[#This Row],[hour of cancellation 0 to 23]]&gt;=0,Table1[[#This Row],[hour of cancellation 0 to 23]]&lt;=23)</f>
        <v>0</v>
      </c>
    </row>
    <row r="310" spans="1:13" x14ac:dyDescent="0.3">
      <c r="A310" s="1">
        <v>309</v>
      </c>
      <c r="B310" s="1">
        <v>7</v>
      </c>
      <c r="C310" s="2">
        <v>40922.258005068914</v>
      </c>
      <c r="D310" s="2">
        <v>40982.257638888892</v>
      </c>
      <c r="E310" s="1">
        <v>24</v>
      </c>
      <c r="F310" s="2">
        <v>40926.409620878185</v>
      </c>
      <c r="G310" s="1">
        <v>0</v>
      </c>
      <c r="H310" s="32">
        <f>IFERROR(HOUR(Table1[[#This Row],[Cancel Date/time]])+MINUTE(Table1[[#This Row],[Cancel Date/time]])/60,"not cancelled")</f>
        <v>9.8166666666666664</v>
      </c>
      <c r="I310" s="47">
        <f>IFERROR(ROUND(Table1[[#This Row],[cancellation time decimal]],0),"not cancelled")</f>
        <v>10</v>
      </c>
      <c r="J310" s="10">
        <f>IFERROR(MOD(Table1[[#This Row],[cancellation hour rounded]],24),"not cancelled")</f>
        <v>10</v>
      </c>
      <c r="K310" s="32">
        <f>1/Table1[[#This Row],[Duration (Time between doses '[in hours'])]]</f>
        <v>4.1666666666666664E-2</v>
      </c>
      <c r="L310" s="33">
        <f>Table1[[#This Row],[number doses per hour]]*INDEX(Table2[price per dose],Table1[[#This Row],[Drug ID]])</f>
        <v>1.2958049999999997</v>
      </c>
      <c r="M310" s="11" t="b">
        <f>AND(Table1[[#This Row],[hour of cancellation 0 to 23]]&gt;=0,Table1[[#This Row],[hour of cancellation 0 to 23]]&lt;=23)</f>
        <v>1</v>
      </c>
    </row>
    <row r="311" spans="1:13" x14ac:dyDescent="0.3">
      <c r="A311" s="1">
        <v>310</v>
      </c>
      <c r="B311" s="1">
        <v>2</v>
      </c>
      <c r="C311" s="2">
        <v>40922.442974046324</v>
      </c>
      <c r="D311" s="2">
        <v>40982.442361111105</v>
      </c>
      <c r="E311" s="1">
        <v>10</v>
      </c>
      <c r="F311" s="2">
        <v>40923.707402294989</v>
      </c>
      <c r="G311" s="1">
        <v>0</v>
      </c>
      <c r="H311" s="32">
        <f>IFERROR(HOUR(Table1[[#This Row],[Cancel Date/time]])+MINUTE(Table1[[#This Row],[Cancel Date/time]])/60,"not cancelled")</f>
        <v>16.966666666666665</v>
      </c>
      <c r="I311" s="47">
        <f>IFERROR(ROUND(Table1[[#This Row],[cancellation time decimal]],0),"not cancelled")</f>
        <v>17</v>
      </c>
      <c r="J311" s="10">
        <f>IFERROR(MOD(Table1[[#This Row],[cancellation hour rounded]],24),"not cancelled")</f>
        <v>17</v>
      </c>
      <c r="K311" s="32">
        <f>1/Table1[[#This Row],[Duration (Time between doses '[in hours'])]]</f>
        <v>0.1</v>
      </c>
      <c r="L311" s="33">
        <f>Table1[[#This Row],[number doses per hour]]*INDEX(Table2[price per dose],Table1[[#This Row],[Drug ID]])</f>
        <v>0.84959999999999969</v>
      </c>
      <c r="M311" s="11" t="b">
        <f>AND(Table1[[#This Row],[hour of cancellation 0 to 23]]&gt;=0,Table1[[#This Row],[hour of cancellation 0 to 23]]&lt;=23)</f>
        <v>1</v>
      </c>
    </row>
    <row r="312" spans="1:13" x14ac:dyDescent="0.3">
      <c r="A312" s="1">
        <v>311</v>
      </c>
      <c r="B312" s="1">
        <v>1</v>
      </c>
      <c r="C312" s="2">
        <v>40922.487861158719</v>
      </c>
      <c r="D312" s="2">
        <v>40982.487500000003</v>
      </c>
      <c r="E312" s="1">
        <v>12</v>
      </c>
      <c r="F312" s="2">
        <v>40923.46622994051</v>
      </c>
      <c r="G312" s="1">
        <v>0</v>
      </c>
      <c r="H312" s="32">
        <f>IFERROR(HOUR(Table1[[#This Row],[Cancel Date/time]])+MINUTE(Table1[[#This Row],[Cancel Date/time]])/60,"not cancelled")</f>
        <v>11.183333333333334</v>
      </c>
      <c r="I312" s="47">
        <f>IFERROR(ROUND(Table1[[#This Row],[cancellation time decimal]],0),"not cancelled")</f>
        <v>11</v>
      </c>
      <c r="J312" s="10">
        <f>IFERROR(MOD(Table1[[#This Row],[cancellation hour rounded]],24),"not cancelled")</f>
        <v>11</v>
      </c>
      <c r="K312" s="32">
        <f>1/Table1[[#This Row],[Duration (Time between doses '[in hours'])]]</f>
        <v>8.3333333333333329E-2</v>
      </c>
      <c r="L312" s="33">
        <f>Table1[[#This Row],[number doses per hour]]*INDEX(Table2[price per dose],Table1[[#This Row],[Drug ID]])</f>
        <v>0.56619444444444444</v>
      </c>
      <c r="M312" s="11" t="b">
        <f>AND(Table1[[#This Row],[hour of cancellation 0 to 23]]&gt;=0,Table1[[#This Row],[hour of cancellation 0 to 23]]&lt;=23)</f>
        <v>1</v>
      </c>
    </row>
    <row r="313" spans="1:13" hidden="1" x14ac:dyDescent="0.3">
      <c r="A313" s="1">
        <v>312</v>
      </c>
      <c r="B313" s="1">
        <v>1</v>
      </c>
      <c r="C313" s="2">
        <v>40922.496532154291</v>
      </c>
      <c r="D313" s="2">
        <v>40925.0381107309</v>
      </c>
      <c r="E313" s="1">
        <v>8</v>
      </c>
      <c r="F313" s="2" t="s">
        <v>5</v>
      </c>
      <c r="G313" s="1">
        <v>0</v>
      </c>
      <c r="H313" s="32" t="str">
        <f>IFERROR(HOUR(Table1[[#This Row],[Cancel Date/time]])+MINUTE(Table1[[#This Row],[Cancel Date/time]])/60,"not cancelled")</f>
        <v>not cancelled</v>
      </c>
      <c r="I313" s="47" t="str">
        <f>IFERROR(ROUND(Table1[[#This Row],[cancellation time decimal]],0),"not cancelled")</f>
        <v>not cancelled</v>
      </c>
      <c r="J313" s="10" t="str">
        <f>IFERROR(MOD(Table1[[#This Row],[cancellation hour rounded]],24),"not cancelled")</f>
        <v>not cancelled</v>
      </c>
      <c r="K313" s="32">
        <f>1/Table1[[#This Row],[Duration (Time between doses '[in hours'])]]</f>
        <v>0.125</v>
      </c>
      <c r="L313" s="33">
        <f>Table1[[#This Row],[number doses per hour]]*INDEX(Table2[price per dose],Table1[[#This Row],[Drug ID]])</f>
        <v>0.84929166666666667</v>
      </c>
      <c r="M313" s="11" t="b">
        <f>AND(Table1[[#This Row],[hour of cancellation 0 to 23]]&gt;=0,Table1[[#This Row],[hour of cancellation 0 to 23]]&lt;=23)</f>
        <v>0</v>
      </c>
    </row>
    <row r="314" spans="1:13" hidden="1" x14ac:dyDescent="0.3">
      <c r="A314" s="1">
        <v>313</v>
      </c>
      <c r="B314" s="1">
        <v>1</v>
      </c>
      <c r="C314" s="2">
        <v>40922.498976959323</v>
      </c>
      <c r="D314" s="2">
        <v>40924.581866539513</v>
      </c>
      <c r="E314" s="1">
        <v>8</v>
      </c>
      <c r="F314" s="2" t="s">
        <v>5</v>
      </c>
      <c r="G314" s="1">
        <v>0</v>
      </c>
      <c r="H314" s="32" t="str">
        <f>IFERROR(HOUR(Table1[[#This Row],[Cancel Date/time]])+MINUTE(Table1[[#This Row],[Cancel Date/time]])/60,"not cancelled")</f>
        <v>not cancelled</v>
      </c>
      <c r="I314" s="47" t="str">
        <f>IFERROR(ROUND(Table1[[#This Row],[cancellation time decimal]],0),"not cancelled")</f>
        <v>not cancelled</v>
      </c>
      <c r="J314" s="10" t="str">
        <f>IFERROR(MOD(Table1[[#This Row],[cancellation hour rounded]],24),"not cancelled")</f>
        <v>not cancelled</v>
      </c>
      <c r="K314" s="32">
        <f>1/Table1[[#This Row],[Duration (Time between doses '[in hours'])]]</f>
        <v>0.125</v>
      </c>
      <c r="L314" s="33">
        <f>Table1[[#This Row],[number doses per hour]]*INDEX(Table2[price per dose],Table1[[#This Row],[Drug ID]])</f>
        <v>0.84929166666666667</v>
      </c>
      <c r="M314" s="11" t="b">
        <f>AND(Table1[[#This Row],[hour of cancellation 0 to 23]]&gt;=0,Table1[[#This Row],[hour of cancellation 0 to 23]]&lt;=23)</f>
        <v>0</v>
      </c>
    </row>
    <row r="315" spans="1:13" x14ac:dyDescent="0.3">
      <c r="A315" s="1">
        <v>314</v>
      </c>
      <c r="B315" s="1">
        <v>7</v>
      </c>
      <c r="C315" s="2">
        <v>40922.545766131996</v>
      </c>
      <c r="D315" s="2">
        <v>40982.545138888883</v>
      </c>
      <c r="E315" s="1">
        <v>24</v>
      </c>
      <c r="F315" s="2">
        <v>40963.665696750984</v>
      </c>
      <c r="G315" s="1">
        <v>0</v>
      </c>
      <c r="H315" s="32">
        <f>IFERROR(HOUR(Table1[[#This Row],[Cancel Date/time]])+MINUTE(Table1[[#This Row],[Cancel Date/time]])/60,"not cancelled")</f>
        <v>15.966666666666667</v>
      </c>
      <c r="I315" s="47">
        <f>IFERROR(ROUND(Table1[[#This Row],[cancellation time decimal]],0),"not cancelled")</f>
        <v>16</v>
      </c>
      <c r="J315" s="10">
        <f>IFERROR(MOD(Table1[[#This Row],[cancellation hour rounded]],24),"not cancelled")</f>
        <v>16</v>
      </c>
      <c r="K315" s="32">
        <f>1/Table1[[#This Row],[Duration (Time between doses '[in hours'])]]</f>
        <v>4.1666666666666664E-2</v>
      </c>
      <c r="L315" s="33">
        <f>Table1[[#This Row],[number doses per hour]]*INDEX(Table2[price per dose],Table1[[#This Row],[Drug ID]])</f>
        <v>1.2958049999999997</v>
      </c>
      <c r="M315" s="11" t="b">
        <f>AND(Table1[[#This Row],[hour of cancellation 0 to 23]]&gt;=0,Table1[[#This Row],[hour of cancellation 0 to 23]]&lt;=23)</f>
        <v>1</v>
      </c>
    </row>
    <row r="316" spans="1:13" x14ac:dyDescent="0.3">
      <c r="A316" s="1">
        <v>315</v>
      </c>
      <c r="B316" s="1">
        <v>3</v>
      </c>
      <c r="C316" s="2">
        <v>40922.615468136115</v>
      </c>
      <c r="D316" s="2">
        <v>40982.615277777782</v>
      </c>
      <c r="E316" s="1">
        <v>24</v>
      </c>
      <c r="F316" s="2">
        <v>40925.386407318991</v>
      </c>
      <c r="G316" s="1">
        <v>0</v>
      </c>
      <c r="H316" s="32">
        <f>IFERROR(HOUR(Table1[[#This Row],[Cancel Date/time]])+MINUTE(Table1[[#This Row],[Cancel Date/time]])/60,"not cancelled")</f>
        <v>9.2666666666666675</v>
      </c>
      <c r="I316" s="47">
        <f>IFERROR(ROUND(Table1[[#This Row],[cancellation time decimal]],0),"not cancelled")</f>
        <v>9</v>
      </c>
      <c r="J316" s="10">
        <f>IFERROR(MOD(Table1[[#This Row],[cancellation hour rounded]],24),"not cancelled")</f>
        <v>9</v>
      </c>
      <c r="K316" s="32">
        <f>1/Table1[[#This Row],[Duration (Time between doses '[in hours'])]]</f>
        <v>4.1666666666666664E-2</v>
      </c>
      <c r="L316" s="33">
        <f>Table1[[#This Row],[number doses per hour]]*INDEX(Table2[price per dose],Table1[[#This Row],[Drug ID]])</f>
        <v>0.18133000000000002</v>
      </c>
      <c r="M316" s="11" t="b">
        <f>AND(Table1[[#This Row],[hour of cancellation 0 to 23]]&gt;=0,Table1[[#This Row],[hour of cancellation 0 to 23]]&lt;=23)</f>
        <v>1</v>
      </c>
    </row>
    <row r="317" spans="1:13" x14ac:dyDescent="0.3">
      <c r="A317" s="1">
        <v>316</v>
      </c>
      <c r="B317" s="1">
        <v>11</v>
      </c>
      <c r="C317" s="2">
        <v>40922.622766771841</v>
      </c>
      <c r="D317" s="2">
        <v>40982.622222222228</v>
      </c>
      <c r="E317" s="1">
        <v>1</v>
      </c>
      <c r="F317" s="2">
        <v>40929.655173090214</v>
      </c>
      <c r="G317" s="1">
        <v>2</v>
      </c>
      <c r="H317" s="32">
        <f>IFERROR(HOUR(Table1[[#This Row],[Cancel Date/time]])+MINUTE(Table1[[#This Row],[Cancel Date/time]])/60,"not cancelled")</f>
        <v>15.716666666666667</v>
      </c>
      <c r="I317" s="47">
        <f>IFERROR(ROUND(Table1[[#This Row],[cancellation time decimal]],0),"not cancelled")</f>
        <v>16</v>
      </c>
      <c r="J317" s="10">
        <f>IFERROR(MOD(Table1[[#This Row],[cancellation hour rounded]],24),"not cancelled")</f>
        <v>16</v>
      </c>
      <c r="K317" s="32">
        <f>1/Table1[[#This Row],[Duration (Time between doses '[in hours'])]]</f>
        <v>1</v>
      </c>
      <c r="L317" s="33">
        <f>Table1[[#This Row],[number doses per hour]]*INDEX(Table2[price per dose],Table1[[#This Row],[Drug ID]])</f>
        <v>1</v>
      </c>
      <c r="M317" s="11" t="b">
        <f>AND(Table1[[#This Row],[hour of cancellation 0 to 23]]&gt;=0,Table1[[#This Row],[hour of cancellation 0 to 23]]&lt;=23)</f>
        <v>1</v>
      </c>
    </row>
    <row r="318" spans="1:13" x14ac:dyDescent="0.3">
      <c r="A318" s="1">
        <v>317</v>
      </c>
      <c r="B318" s="1">
        <v>6</v>
      </c>
      <c r="C318" s="2">
        <v>40922.621982151555</v>
      </c>
      <c r="D318" s="2">
        <v>40982.621527777781</v>
      </c>
      <c r="E318" s="1">
        <v>24</v>
      </c>
      <c r="F318" s="2">
        <v>40929.82087020258</v>
      </c>
      <c r="G318" s="1">
        <v>0</v>
      </c>
      <c r="H318" s="32">
        <f>IFERROR(HOUR(Table1[[#This Row],[Cancel Date/time]])+MINUTE(Table1[[#This Row],[Cancel Date/time]])/60,"not cancelled")</f>
        <v>19.7</v>
      </c>
      <c r="I318" s="47">
        <f>IFERROR(ROUND(Table1[[#This Row],[cancellation time decimal]],0),"not cancelled")</f>
        <v>20</v>
      </c>
      <c r="J318" s="10">
        <f>IFERROR(MOD(Table1[[#This Row],[cancellation hour rounded]],24),"not cancelled")</f>
        <v>20</v>
      </c>
      <c r="K318" s="32">
        <f>1/Table1[[#This Row],[Duration (Time between doses '[in hours'])]]</f>
        <v>4.1666666666666664E-2</v>
      </c>
      <c r="L318" s="33">
        <f>Table1[[#This Row],[number doses per hour]]*INDEX(Table2[price per dose],Table1[[#This Row],[Drug ID]])</f>
        <v>0.35218749999999999</v>
      </c>
      <c r="M318" s="11" t="b">
        <f>AND(Table1[[#This Row],[hour of cancellation 0 to 23]]&gt;=0,Table1[[#This Row],[hour of cancellation 0 to 23]]&lt;=23)</f>
        <v>1</v>
      </c>
    </row>
    <row r="319" spans="1:13" x14ac:dyDescent="0.3">
      <c r="A319" s="1">
        <v>318</v>
      </c>
      <c r="B319" s="1">
        <v>6</v>
      </c>
      <c r="C319" s="2">
        <v>40922.642292777127</v>
      </c>
      <c r="D319" s="2">
        <v>40982.64166666667</v>
      </c>
      <c r="E319" s="1">
        <v>24</v>
      </c>
      <c r="F319" s="2">
        <v>40934.827276779419</v>
      </c>
      <c r="G319" s="1">
        <v>0</v>
      </c>
      <c r="H319" s="32">
        <f>IFERROR(HOUR(Table1[[#This Row],[Cancel Date/time]])+MINUTE(Table1[[#This Row],[Cancel Date/time]])/60,"not cancelled")</f>
        <v>19.850000000000001</v>
      </c>
      <c r="I319" s="47">
        <f>IFERROR(ROUND(Table1[[#This Row],[cancellation time decimal]],0),"not cancelled")</f>
        <v>20</v>
      </c>
      <c r="J319" s="10">
        <f>IFERROR(MOD(Table1[[#This Row],[cancellation hour rounded]],24),"not cancelled")</f>
        <v>20</v>
      </c>
      <c r="K319" s="32">
        <f>1/Table1[[#This Row],[Duration (Time between doses '[in hours'])]]</f>
        <v>4.1666666666666664E-2</v>
      </c>
      <c r="L319" s="33">
        <f>Table1[[#This Row],[number doses per hour]]*INDEX(Table2[price per dose],Table1[[#This Row],[Drug ID]])</f>
        <v>0.35218749999999999</v>
      </c>
      <c r="M319" s="11" t="b">
        <f>AND(Table1[[#This Row],[hour of cancellation 0 to 23]]&gt;=0,Table1[[#This Row],[hour of cancellation 0 to 23]]&lt;=23)</f>
        <v>1</v>
      </c>
    </row>
    <row r="320" spans="1:13" x14ac:dyDescent="0.3">
      <c r="A320" s="1">
        <v>319</v>
      </c>
      <c r="B320" s="1">
        <v>6</v>
      </c>
      <c r="C320" s="2">
        <v>40922.700080047398</v>
      </c>
      <c r="D320" s="2">
        <v>40982.699999999997</v>
      </c>
      <c r="E320" s="1">
        <v>24</v>
      </c>
      <c r="F320" s="2">
        <v>40929.622318062538</v>
      </c>
      <c r="G320" s="1">
        <v>0</v>
      </c>
      <c r="H320" s="32">
        <f>IFERROR(HOUR(Table1[[#This Row],[Cancel Date/time]])+MINUTE(Table1[[#This Row],[Cancel Date/time]])/60,"not cancelled")</f>
        <v>14.933333333333334</v>
      </c>
      <c r="I320" s="47">
        <f>IFERROR(ROUND(Table1[[#This Row],[cancellation time decimal]],0),"not cancelled")</f>
        <v>15</v>
      </c>
      <c r="J320" s="10">
        <f>IFERROR(MOD(Table1[[#This Row],[cancellation hour rounded]],24),"not cancelled")</f>
        <v>15</v>
      </c>
      <c r="K320" s="32">
        <f>1/Table1[[#This Row],[Duration (Time between doses '[in hours'])]]</f>
        <v>4.1666666666666664E-2</v>
      </c>
      <c r="L320" s="33">
        <f>Table1[[#This Row],[number doses per hour]]*INDEX(Table2[price per dose],Table1[[#This Row],[Drug ID]])</f>
        <v>0.35218749999999999</v>
      </c>
      <c r="M320" s="11" t="b">
        <f>AND(Table1[[#This Row],[hour of cancellation 0 to 23]]&gt;=0,Table1[[#This Row],[hour of cancellation 0 to 23]]&lt;=23)</f>
        <v>1</v>
      </c>
    </row>
    <row r="321" spans="1:13" x14ac:dyDescent="0.3">
      <c r="A321" s="1">
        <v>320</v>
      </c>
      <c r="B321" s="1">
        <v>1</v>
      </c>
      <c r="C321" s="2">
        <v>40922.73002020795</v>
      </c>
      <c r="D321" s="2">
        <v>40982.729861111111</v>
      </c>
      <c r="E321" s="1">
        <v>8</v>
      </c>
      <c r="F321" s="2">
        <v>40922.886357910858</v>
      </c>
      <c r="G321" s="1">
        <v>0</v>
      </c>
      <c r="H321" s="32">
        <f>IFERROR(HOUR(Table1[[#This Row],[Cancel Date/time]])+MINUTE(Table1[[#This Row],[Cancel Date/time]])/60,"not cancelled")</f>
        <v>21.266666666666666</v>
      </c>
      <c r="I321" s="47">
        <f>IFERROR(ROUND(Table1[[#This Row],[cancellation time decimal]],0),"not cancelled")</f>
        <v>21</v>
      </c>
      <c r="J321" s="10">
        <f>IFERROR(MOD(Table1[[#This Row],[cancellation hour rounded]],24),"not cancelled")</f>
        <v>21</v>
      </c>
      <c r="K321" s="32">
        <f>1/Table1[[#This Row],[Duration (Time between doses '[in hours'])]]</f>
        <v>0.125</v>
      </c>
      <c r="L321" s="33">
        <f>Table1[[#This Row],[number doses per hour]]*INDEX(Table2[price per dose],Table1[[#This Row],[Drug ID]])</f>
        <v>0.84929166666666667</v>
      </c>
      <c r="M321" s="11" t="b">
        <f>AND(Table1[[#This Row],[hour of cancellation 0 to 23]]&gt;=0,Table1[[#This Row],[hour of cancellation 0 to 23]]&lt;=23)</f>
        <v>1</v>
      </c>
    </row>
    <row r="322" spans="1:13" x14ac:dyDescent="0.3">
      <c r="A322" s="1">
        <v>321</v>
      </c>
      <c r="B322" s="1">
        <v>1</v>
      </c>
      <c r="C322" s="2">
        <v>40922.805519662019</v>
      </c>
      <c r="D322" s="2">
        <v>40982.804861111108</v>
      </c>
      <c r="E322" s="1">
        <v>8</v>
      </c>
      <c r="F322" s="2">
        <v>40923.161645869455</v>
      </c>
      <c r="G322" s="1">
        <v>0</v>
      </c>
      <c r="H322" s="32">
        <f>IFERROR(HOUR(Table1[[#This Row],[Cancel Date/time]])+MINUTE(Table1[[#This Row],[Cancel Date/time]])/60,"not cancelled")</f>
        <v>3.8666666666666667</v>
      </c>
      <c r="I322" s="47">
        <f>IFERROR(ROUND(Table1[[#This Row],[cancellation time decimal]],0),"not cancelled")</f>
        <v>4</v>
      </c>
      <c r="J322" s="10">
        <f>IFERROR(MOD(Table1[[#This Row],[cancellation hour rounded]],24),"not cancelled")</f>
        <v>4</v>
      </c>
      <c r="K322" s="32">
        <f>1/Table1[[#This Row],[Duration (Time between doses '[in hours'])]]</f>
        <v>0.125</v>
      </c>
      <c r="L322" s="33">
        <f>Table1[[#This Row],[number doses per hour]]*INDEX(Table2[price per dose],Table1[[#This Row],[Drug ID]])</f>
        <v>0.84929166666666667</v>
      </c>
      <c r="M322" s="11" t="b">
        <f>AND(Table1[[#This Row],[hour of cancellation 0 to 23]]&gt;=0,Table1[[#This Row],[hour of cancellation 0 to 23]]&lt;=23)</f>
        <v>1</v>
      </c>
    </row>
    <row r="323" spans="1:13" x14ac:dyDescent="0.3">
      <c r="A323" s="1">
        <v>322</v>
      </c>
      <c r="B323" s="1">
        <v>1</v>
      </c>
      <c r="C323" s="2">
        <v>40922.807758288182</v>
      </c>
      <c r="D323" s="2">
        <v>40982.807638888888</v>
      </c>
      <c r="E323" s="1">
        <v>8</v>
      </c>
      <c r="F323" s="2">
        <v>40923.364627321491</v>
      </c>
      <c r="G323" s="1">
        <v>0</v>
      </c>
      <c r="H323" s="32">
        <f>IFERROR(HOUR(Table1[[#This Row],[Cancel Date/time]])+MINUTE(Table1[[#This Row],[Cancel Date/time]])/60,"not cancelled")</f>
        <v>8.75</v>
      </c>
      <c r="I323" s="47">
        <f>IFERROR(ROUND(Table1[[#This Row],[cancellation time decimal]],0),"not cancelled")</f>
        <v>9</v>
      </c>
      <c r="J323" s="10">
        <f>IFERROR(MOD(Table1[[#This Row],[cancellation hour rounded]],24),"not cancelled")</f>
        <v>9</v>
      </c>
      <c r="K323" s="32">
        <f>1/Table1[[#This Row],[Duration (Time between doses '[in hours'])]]</f>
        <v>0.125</v>
      </c>
      <c r="L323" s="33">
        <f>Table1[[#This Row],[number doses per hour]]*INDEX(Table2[price per dose],Table1[[#This Row],[Drug ID]])</f>
        <v>0.84929166666666667</v>
      </c>
      <c r="M323" s="11" t="b">
        <f>AND(Table1[[#This Row],[hour of cancellation 0 to 23]]&gt;=0,Table1[[#This Row],[hour of cancellation 0 to 23]]&lt;=23)</f>
        <v>1</v>
      </c>
    </row>
    <row r="324" spans="1:13" x14ac:dyDescent="0.3">
      <c r="A324" s="1">
        <v>323</v>
      </c>
      <c r="B324" s="1">
        <v>2</v>
      </c>
      <c r="C324" s="2">
        <v>40922.812183209389</v>
      </c>
      <c r="D324" s="2">
        <v>40982.811805555553</v>
      </c>
      <c r="E324" s="1">
        <v>10</v>
      </c>
      <c r="F324" s="2">
        <v>40924.385602437258</v>
      </c>
      <c r="G324" s="1">
        <v>0</v>
      </c>
      <c r="H324" s="32">
        <f>IFERROR(HOUR(Table1[[#This Row],[Cancel Date/time]])+MINUTE(Table1[[#This Row],[Cancel Date/time]])/60,"not cancelled")</f>
        <v>9.25</v>
      </c>
      <c r="I324" s="47">
        <f>IFERROR(ROUND(Table1[[#This Row],[cancellation time decimal]],0),"not cancelled")</f>
        <v>9</v>
      </c>
      <c r="J324" s="10">
        <f>IFERROR(MOD(Table1[[#This Row],[cancellation hour rounded]],24),"not cancelled")</f>
        <v>9</v>
      </c>
      <c r="K324" s="32">
        <f>1/Table1[[#This Row],[Duration (Time between doses '[in hours'])]]</f>
        <v>0.1</v>
      </c>
      <c r="L324" s="33">
        <f>Table1[[#This Row],[number doses per hour]]*INDEX(Table2[price per dose],Table1[[#This Row],[Drug ID]])</f>
        <v>0.84959999999999969</v>
      </c>
      <c r="M324" s="11" t="b">
        <f>AND(Table1[[#This Row],[hour of cancellation 0 to 23]]&gt;=0,Table1[[#This Row],[hour of cancellation 0 to 23]]&lt;=23)</f>
        <v>1</v>
      </c>
    </row>
    <row r="325" spans="1:13" x14ac:dyDescent="0.3">
      <c r="A325" s="1">
        <v>324</v>
      </c>
      <c r="B325" s="1">
        <v>6</v>
      </c>
      <c r="C325" s="2">
        <v>40922.884502951463</v>
      </c>
      <c r="D325" s="2">
        <v>40982.884027777778</v>
      </c>
      <c r="E325" s="1">
        <v>24</v>
      </c>
      <c r="F325" s="2">
        <v>40928.396565967065</v>
      </c>
      <c r="G325" s="1">
        <v>0</v>
      </c>
      <c r="H325" s="32">
        <f>IFERROR(HOUR(Table1[[#This Row],[Cancel Date/time]])+MINUTE(Table1[[#This Row],[Cancel Date/time]])/60,"not cancelled")</f>
        <v>9.5166666666666675</v>
      </c>
      <c r="I325" s="47">
        <f>IFERROR(ROUND(Table1[[#This Row],[cancellation time decimal]],0),"not cancelled")</f>
        <v>10</v>
      </c>
      <c r="J325" s="10">
        <f>IFERROR(MOD(Table1[[#This Row],[cancellation hour rounded]],24),"not cancelled")</f>
        <v>10</v>
      </c>
      <c r="K325" s="32">
        <f>1/Table1[[#This Row],[Duration (Time between doses '[in hours'])]]</f>
        <v>4.1666666666666664E-2</v>
      </c>
      <c r="L325" s="33">
        <f>Table1[[#This Row],[number doses per hour]]*INDEX(Table2[price per dose],Table1[[#This Row],[Drug ID]])</f>
        <v>0.35218749999999999</v>
      </c>
      <c r="M325" s="11" t="b">
        <f>AND(Table1[[#This Row],[hour of cancellation 0 to 23]]&gt;=0,Table1[[#This Row],[hour of cancellation 0 to 23]]&lt;=23)</f>
        <v>1</v>
      </c>
    </row>
    <row r="326" spans="1:13" x14ac:dyDescent="0.3">
      <c r="A326" s="1">
        <v>325</v>
      </c>
      <c r="B326" s="1">
        <v>2</v>
      </c>
      <c r="C326" s="2">
        <v>40922.987055540711</v>
      </c>
      <c r="D326" s="2">
        <v>40982.986805555556</v>
      </c>
      <c r="E326" s="1">
        <v>10</v>
      </c>
      <c r="F326" s="2">
        <v>40923.944976759027</v>
      </c>
      <c r="G326" s="1">
        <v>0</v>
      </c>
      <c r="H326" s="32">
        <f>IFERROR(HOUR(Table1[[#This Row],[Cancel Date/time]])+MINUTE(Table1[[#This Row],[Cancel Date/time]])/60,"not cancelled")</f>
        <v>22.666666666666668</v>
      </c>
      <c r="I326" s="47">
        <f>IFERROR(ROUND(Table1[[#This Row],[cancellation time decimal]],0),"not cancelled")</f>
        <v>23</v>
      </c>
      <c r="J326" s="10">
        <f>IFERROR(MOD(Table1[[#This Row],[cancellation hour rounded]],24),"not cancelled")</f>
        <v>23</v>
      </c>
      <c r="K326" s="32">
        <f>1/Table1[[#This Row],[Duration (Time between doses '[in hours'])]]</f>
        <v>0.1</v>
      </c>
      <c r="L326" s="33">
        <f>Table1[[#This Row],[number doses per hour]]*INDEX(Table2[price per dose],Table1[[#This Row],[Drug ID]])</f>
        <v>0.84959999999999969</v>
      </c>
      <c r="M326" s="11" t="b">
        <f>AND(Table1[[#This Row],[hour of cancellation 0 to 23]]&gt;=0,Table1[[#This Row],[hour of cancellation 0 to 23]]&lt;=23)</f>
        <v>1</v>
      </c>
    </row>
    <row r="327" spans="1:13" x14ac:dyDescent="0.3">
      <c r="A327" s="1">
        <v>326</v>
      </c>
      <c r="B327" s="1">
        <v>3</v>
      </c>
      <c r="C327" s="2">
        <v>40923.016197178433</v>
      </c>
      <c r="D327" s="2">
        <v>40983.015972222223</v>
      </c>
      <c r="E327" s="1">
        <v>24</v>
      </c>
      <c r="F327" s="2">
        <v>40926.396328082577</v>
      </c>
      <c r="G327" s="1">
        <v>0</v>
      </c>
      <c r="H327" s="32">
        <f>IFERROR(HOUR(Table1[[#This Row],[Cancel Date/time]])+MINUTE(Table1[[#This Row],[Cancel Date/time]])/60,"not cancelled")</f>
        <v>9.5</v>
      </c>
      <c r="I327" s="47">
        <f>IFERROR(ROUND(Table1[[#This Row],[cancellation time decimal]],0),"not cancelled")</f>
        <v>10</v>
      </c>
      <c r="J327" s="10">
        <f>IFERROR(MOD(Table1[[#This Row],[cancellation hour rounded]],24),"not cancelled")</f>
        <v>10</v>
      </c>
      <c r="K327" s="32">
        <f>1/Table1[[#This Row],[Duration (Time between doses '[in hours'])]]</f>
        <v>4.1666666666666664E-2</v>
      </c>
      <c r="L327" s="33">
        <f>Table1[[#This Row],[number doses per hour]]*INDEX(Table2[price per dose],Table1[[#This Row],[Drug ID]])</f>
        <v>0.18133000000000002</v>
      </c>
      <c r="M327" s="11" t="b">
        <f>AND(Table1[[#This Row],[hour of cancellation 0 to 23]]&gt;=0,Table1[[#This Row],[hour of cancellation 0 to 23]]&lt;=23)</f>
        <v>1</v>
      </c>
    </row>
    <row r="328" spans="1:13" x14ac:dyDescent="0.3">
      <c r="A328" s="1">
        <v>327</v>
      </c>
      <c r="B328" s="1">
        <v>6</v>
      </c>
      <c r="C328" s="2">
        <v>40923.006613989273</v>
      </c>
      <c r="D328" s="2">
        <v>40983.006249999999</v>
      </c>
      <c r="E328" s="1">
        <v>24</v>
      </c>
      <c r="F328" s="2">
        <v>40927.439099459407</v>
      </c>
      <c r="G328" s="1">
        <v>0</v>
      </c>
      <c r="H328" s="32">
        <f>IFERROR(HOUR(Table1[[#This Row],[Cancel Date/time]])+MINUTE(Table1[[#This Row],[Cancel Date/time]])/60,"not cancelled")</f>
        <v>10.533333333333333</v>
      </c>
      <c r="I328" s="47">
        <f>IFERROR(ROUND(Table1[[#This Row],[cancellation time decimal]],0),"not cancelled")</f>
        <v>11</v>
      </c>
      <c r="J328" s="10">
        <f>IFERROR(MOD(Table1[[#This Row],[cancellation hour rounded]],24),"not cancelled")</f>
        <v>11</v>
      </c>
      <c r="K328" s="32">
        <f>1/Table1[[#This Row],[Duration (Time between doses '[in hours'])]]</f>
        <v>4.1666666666666664E-2</v>
      </c>
      <c r="L328" s="33">
        <f>Table1[[#This Row],[number doses per hour]]*INDEX(Table2[price per dose],Table1[[#This Row],[Drug ID]])</f>
        <v>0.35218749999999999</v>
      </c>
      <c r="M328" s="11" t="b">
        <f>AND(Table1[[#This Row],[hour of cancellation 0 to 23]]&gt;=0,Table1[[#This Row],[hour of cancellation 0 to 23]]&lt;=23)</f>
        <v>1</v>
      </c>
    </row>
    <row r="329" spans="1:13" x14ac:dyDescent="0.3">
      <c r="A329" s="1">
        <v>328</v>
      </c>
      <c r="B329" s="1">
        <v>1</v>
      </c>
      <c r="C329" s="2">
        <v>40923.080139074889</v>
      </c>
      <c r="D329" s="2">
        <v>40983.079861111109</v>
      </c>
      <c r="E329" s="1">
        <v>12</v>
      </c>
      <c r="F329" s="2">
        <v>40925.516450331685</v>
      </c>
      <c r="G329" s="1">
        <v>0</v>
      </c>
      <c r="H329" s="32">
        <f>IFERROR(HOUR(Table1[[#This Row],[Cancel Date/time]])+MINUTE(Table1[[#This Row],[Cancel Date/time]])/60,"not cancelled")</f>
        <v>12.383333333333333</v>
      </c>
      <c r="I329" s="47">
        <f>IFERROR(ROUND(Table1[[#This Row],[cancellation time decimal]],0),"not cancelled")</f>
        <v>12</v>
      </c>
      <c r="J329" s="10">
        <f>IFERROR(MOD(Table1[[#This Row],[cancellation hour rounded]],24),"not cancelled")</f>
        <v>12</v>
      </c>
      <c r="K329" s="32">
        <f>1/Table1[[#This Row],[Duration (Time between doses '[in hours'])]]</f>
        <v>8.3333333333333329E-2</v>
      </c>
      <c r="L329" s="33">
        <f>Table1[[#This Row],[number doses per hour]]*INDEX(Table2[price per dose],Table1[[#This Row],[Drug ID]])</f>
        <v>0.56619444444444444</v>
      </c>
      <c r="M329" s="11" t="b">
        <f>AND(Table1[[#This Row],[hour of cancellation 0 to 23]]&gt;=0,Table1[[#This Row],[hour of cancellation 0 to 23]]&lt;=23)</f>
        <v>1</v>
      </c>
    </row>
    <row r="330" spans="1:13" x14ac:dyDescent="0.3">
      <c r="A330" s="1">
        <v>329</v>
      </c>
      <c r="B330" s="1">
        <v>10</v>
      </c>
      <c r="C330" s="2">
        <v>40923.169081240718</v>
      </c>
      <c r="D330" s="2">
        <v>40983.168749999997</v>
      </c>
      <c r="E330" s="1">
        <v>1</v>
      </c>
      <c r="F330" s="2">
        <v>40925.995504375249</v>
      </c>
      <c r="G330" s="1">
        <v>0</v>
      </c>
      <c r="H330" s="32">
        <f>IFERROR(HOUR(Table1[[#This Row],[Cancel Date/time]])+MINUTE(Table1[[#This Row],[Cancel Date/time]])/60,"not cancelled")</f>
        <v>23.883333333333333</v>
      </c>
      <c r="I330" s="47">
        <f>IFERROR(ROUND(Table1[[#This Row],[cancellation time decimal]],0),"not cancelled")</f>
        <v>24</v>
      </c>
      <c r="J330" s="10">
        <f>IFERROR(MOD(Table1[[#This Row],[cancellation hour rounded]],24),"not cancelled")</f>
        <v>0</v>
      </c>
      <c r="K330" s="32">
        <f>1/Table1[[#This Row],[Duration (Time between doses '[in hours'])]]</f>
        <v>1</v>
      </c>
      <c r="L330" s="33">
        <f>Table1[[#This Row],[number doses per hour]]*INDEX(Table2[price per dose],Table1[[#This Row],[Drug ID]])</f>
        <v>2.5716000000000001</v>
      </c>
      <c r="M330" s="11" t="b">
        <f>AND(Table1[[#This Row],[hour of cancellation 0 to 23]]&gt;=0,Table1[[#This Row],[hour of cancellation 0 to 23]]&lt;=23)</f>
        <v>1</v>
      </c>
    </row>
    <row r="331" spans="1:13" x14ac:dyDescent="0.3">
      <c r="A331" s="1">
        <v>330</v>
      </c>
      <c r="B331" s="1">
        <v>3</v>
      </c>
      <c r="C331" s="2">
        <v>40923.303379586738</v>
      </c>
      <c r="D331" s="2">
        <v>40983.302777777775</v>
      </c>
      <c r="E331" s="1">
        <v>24</v>
      </c>
      <c r="F331" s="2">
        <v>40925.68182405569</v>
      </c>
      <c r="G331" s="1">
        <v>0</v>
      </c>
      <c r="H331" s="32">
        <f>IFERROR(HOUR(Table1[[#This Row],[Cancel Date/time]])+MINUTE(Table1[[#This Row],[Cancel Date/time]])/60,"not cancelled")</f>
        <v>16.350000000000001</v>
      </c>
      <c r="I331" s="47">
        <f>IFERROR(ROUND(Table1[[#This Row],[cancellation time decimal]],0),"not cancelled")</f>
        <v>16</v>
      </c>
      <c r="J331" s="10">
        <f>IFERROR(MOD(Table1[[#This Row],[cancellation hour rounded]],24),"not cancelled")</f>
        <v>16</v>
      </c>
      <c r="K331" s="32">
        <f>1/Table1[[#This Row],[Duration (Time between doses '[in hours'])]]</f>
        <v>4.1666666666666664E-2</v>
      </c>
      <c r="L331" s="33">
        <f>Table1[[#This Row],[number doses per hour]]*INDEX(Table2[price per dose],Table1[[#This Row],[Drug ID]])</f>
        <v>0.18133000000000002</v>
      </c>
      <c r="M331" s="11" t="b">
        <f>AND(Table1[[#This Row],[hour of cancellation 0 to 23]]&gt;=0,Table1[[#This Row],[hour of cancellation 0 to 23]]&lt;=23)</f>
        <v>1</v>
      </c>
    </row>
    <row r="332" spans="1:13" x14ac:dyDescent="0.3">
      <c r="A332" s="1">
        <v>331</v>
      </c>
      <c r="B332" s="1">
        <v>1</v>
      </c>
      <c r="C332" s="2">
        <v>40923.334090952027</v>
      </c>
      <c r="D332" s="2">
        <v>40926.417361111111</v>
      </c>
      <c r="E332" s="1">
        <v>8</v>
      </c>
      <c r="F332" s="2">
        <v>40924.397193352015</v>
      </c>
      <c r="G332" s="1">
        <v>0</v>
      </c>
      <c r="H332" s="32">
        <f>IFERROR(HOUR(Table1[[#This Row],[Cancel Date/time]])+MINUTE(Table1[[#This Row],[Cancel Date/time]])/60,"not cancelled")</f>
        <v>9.5166666666666675</v>
      </c>
      <c r="I332" s="47">
        <f>IFERROR(ROUND(Table1[[#This Row],[cancellation time decimal]],0),"not cancelled")</f>
        <v>10</v>
      </c>
      <c r="J332" s="10">
        <f>IFERROR(MOD(Table1[[#This Row],[cancellation hour rounded]],24),"not cancelled")</f>
        <v>10</v>
      </c>
      <c r="K332" s="32">
        <f>1/Table1[[#This Row],[Duration (Time between doses '[in hours'])]]</f>
        <v>0.125</v>
      </c>
      <c r="L332" s="33">
        <f>Table1[[#This Row],[number doses per hour]]*INDEX(Table2[price per dose],Table1[[#This Row],[Drug ID]])</f>
        <v>0.84929166666666667</v>
      </c>
      <c r="M332" s="11" t="b">
        <f>AND(Table1[[#This Row],[hour of cancellation 0 to 23]]&gt;=0,Table1[[#This Row],[hour of cancellation 0 to 23]]&lt;=23)</f>
        <v>1</v>
      </c>
    </row>
    <row r="333" spans="1:13" x14ac:dyDescent="0.3">
      <c r="A333" s="1">
        <v>332</v>
      </c>
      <c r="B333" s="1">
        <v>9</v>
      </c>
      <c r="C333" s="2">
        <v>40923.378811929972</v>
      </c>
      <c r="D333" s="2">
        <v>40983.378472222219</v>
      </c>
      <c r="E333" s="1">
        <v>5</v>
      </c>
      <c r="F333" s="2">
        <v>40926.662499898724</v>
      </c>
      <c r="G333" s="1">
        <v>0</v>
      </c>
      <c r="H333" s="32">
        <f>IFERROR(HOUR(Table1[[#This Row],[Cancel Date/time]])+MINUTE(Table1[[#This Row],[Cancel Date/time]])/60,"not cancelled")</f>
        <v>15.9</v>
      </c>
      <c r="I333" s="47">
        <f>IFERROR(ROUND(Table1[[#This Row],[cancellation time decimal]],0),"not cancelled")</f>
        <v>16</v>
      </c>
      <c r="J333" s="10">
        <f>IFERROR(MOD(Table1[[#This Row],[cancellation hour rounded]],24),"not cancelled")</f>
        <v>16</v>
      </c>
      <c r="K333" s="32">
        <f>1/Table1[[#This Row],[Duration (Time between doses '[in hours'])]]</f>
        <v>0.2</v>
      </c>
      <c r="L333" s="33">
        <f>Table1[[#This Row],[number doses per hour]]*INDEX(Table2[price per dose],Table1[[#This Row],[Drug ID]])</f>
        <v>5.6740000000000004</v>
      </c>
      <c r="M333" s="11" t="b">
        <f>AND(Table1[[#This Row],[hour of cancellation 0 to 23]]&gt;=0,Table1[[#This Row],[hour of cancellation 0 to 23]]&lt;=23)</f>
        <v>1</v>
      </c>
    </row>
    <row r="334" spans="1:13" x14ac:dyDescent="0.3">
      <c r="A334" s="1">
        <v>333</v>
      </c>
      <c r="B334" s="1">
        <v>1</v>
      </c>
      <c r="C334" s="2">
        <v>40923.377416926982</v>
      </c>
      <c r="D334" s="2">
        <v>40983.377083333333</v>
      </c>
      <c r="E334" s="1">
        <v>8</v>
      </c>
      <c r="F334" s="2">
        <v>40924.616835909168</v>
      </c>
      <c r="G334" s="1">
        <v>0</v>
      </c>
      <c r="H334" s="32">
        <f>IFERROR(HOUR(Table1[[#This Row],[Cancel Date/time]])+MINUTE(Table1[[#This Row],[Cancel Date/time]])/60,"not cancelled")</f>
        <v>14.8</v>
      </c>
      <c r="I334" s="47">
        <f>IFERROR(ROUND(Table1[[#This Row],[cancellation time decimal]],0),"not cancelled")</f>
        <v>15</v>
      </c>
      <c r="J334" s="10">
        <f>IFERROR(MOD(Table1[[#This Row],[cancellation hour rounded]],24),"not cancelled")</f>
        <v>15</v>
      </c>
      <c r="K334" s="32">
        <f>1/Table1[[#This Row],[Duration (Time between doses '[in hours'])]]</f>
        <v>0.125</v>
      </c>
      <c r="L334" s="33">
        <f>Table1[[#This Row],[number doses per hour]]*INDEX(Table2[price per dose],Table1[[#This Row],[Drug ID]])</f>
        <v>0.84929166666666667</v>
      </c>
      <c r="M334" s="11" t="b">
        <f>AND(Table1[[#This Row],[hour of cancellation 0 to 23]]&gt;=0,Table1[[#This Row],[hour of cancellation 0 to 23]]&lt;=23)</f>
        <v>1</v>
      </c>
    </row>
    <row r="335" spans="1:13" x14ac:dyDescent="0.3">
      <c r="A335" s="1">
        <v>334</v>
      </c>
      <c r="B335" s="1">
        <v>5</v>
      </c>
      <c r="C335" s="2">
        <v>40923.519472466069</v>
      </c>
      <c r="D335" s="2">
        <v>40983.519444444442</v>
      </c>
      <c r="E335" s="1">
        <v>24</v>
      </c>
      <c r="F335" s="2">
        <v>40927.462220648435</v>
      </c>
      <c r="G335" s="1">
        <v>0</v>
      </c>
      <c r="H335" s="32">
        <f>IFERROR(HOUR(Table1[[#This Row],[Cancel Date/time]])+MINUTE(Table1[[#This Row],[Cancel Date/time]])/60,"not cancelled")</f>
        <v>11.083333333333334</v>
      </c>
      <c r="I335" s="47">
        <f>IFERROR(ROUND(Table1[[#This Row],[cancellation time decimal]],0),"not cancelled")</f>
        <v>11</v>
      </c>
      <c r="J335" s="10">
        <f>IFERROR(MOD(Table1[[#This Row],[cancellation hour rounded]],24),"not cancelled")</f>
        <v>11</v>
      </c>
      <c r="K335" s="32">
        <f>1/Table1[[#This Row],[Duration (Time between doses '[in hours'])]]</f>
        <v>4.1666666666666664E-2</v>
      </c>
      <c r="L335" s="33">
        <f>Table1[[#This Row],[number doses per hour]]*INDEX(Table2[price per dose],Table1[[#This Row],[Drug ID]])</f>
        <v>0.2815833333333333</v>
      </c>
      <c r="M335" s="11" t="b">
        <f>AND(Table1[[#This Row],[hour of cancellation 0 to 23]]&gt;=0,Table1[[#This Row],[hour of cancellation 0 to 23]]&lt;=23)</f>
        <v>1</v>
      </c>
    </row>
    <row r="336" spans="1:13" x14ac:dyDescent="0.3">
      <c r="A336" s="1">
        <v>335</v>
      </c>
      <c r="B336" s="1">
        <v>2</v>
      </c>
      <c r="C336" s="2">
        <v>40923.519905100227</v>
      </c>
      <c r="D336" s="2">
        <v>40983.519444444442</v>
      </c>
      <c r="E336" s="1">
        <v>10</v>
      </c>
      <c r="F336" s="2">
        <v>40924.402586589444</v>
      </c>
      <c r="G336" s="1">
        <v>0</v>
      </c>
      <c r="H336" s="32">
        <f>IFERROR(HOUR(Table1[[#This Row],[Cancel Date/time]])+MINUTE(Table1[[#This Row],[Cancel Date/time]])/60,"not cancelled")</f>
        <v>9.65</v>
      </c>
      <c r="I336" s="47">
        <f>IFERROR(ROUND(Table1[[#This Row],[cancellation time decimal]],0),"not cancelled")</f>
        <v>10</v>
      </c>
      <c r="J336" s="10">
        <f>IFERROR(MOD(Table1[[#This Row],[cancellation hour rounded]],24),"not cancelled")</f>
        <v>10</v>
      </c>
      <c r="K336" s="32">
        <f>1/Table1[[#This Row],[Duration (Time between doses '[in hours'])]]</f>
        <v>0.1</v>
      </c>
      <c r="L336" s="33">
        <f>Table1[[#This Row],[number doses per hour]]*INDEX(Table2[price per dose],Table1[[#This Row],[Drug ID]])</f>
        <v>0.84959999999999969</v>
      </c>
      <c r="M336" s="11" t="b">
        <f>AND(Table1[[#This Row],[hour of cancellation 0 to 23]]&gt;=0,Table1[[#This Row],[hour of cancellation 0 to 23]]&lt;=23)</f>
        <v>1</v>
      </c>
    </row>
    <row r="337" spans="1:13" x14ac:dyDescent="0.3">
      <c r="A337" s="1">
        <v>336</v>
      </c>
      <c r="B337" s="1">
        <v>7</v>
      </c>
      <c r="C337" s="2">
        <v>40923.520145821371</v>
      </c>
      <c r="D337" s="2">
        <v>40983.520138888889</v>
      </c>
      <c r="E337" s="1">
        <v>24</v>
      </c>
      <c r="F337" s="2">
        <v>40933.414661905656</v>
      </c>
      <c r="G337" s="1">
        <v>0</v>
      </c>
      <c r="H337" s="32">
        <f>IFERROR(HOUR(Table1[[#This Row],[Cancel Date/time]])+MINUTE(Table1[[#This Row],[Cancel Date/time]])/60,"not cancelled")</f>
        <v>9.9499999999999993</v>
      </c>
      <c r="I337" s="47">
        <f>IFERROR(ROUND(Table1[[#This Row],[cancellation time decimal]],0),"not cancelled")</f>
        <v>10</v>
      </c>
      <c r="J337" s="10">
        <f>IFERROR(MOD(Table1[[#This Row],[cancellation hour rounded]],24),"not cancelled")</f>
        <v>10</v>
      </c>
      <c r="K337" s="32">
        <f>1/Table1[[#This Row],[Duration (Time between doses '[in hours'])]]</f>
        <v>4.1666666666666664E-2</v>
      </c>
      <c r="L337" s="33">
        <f>Table1[[#This Row],[number doses per hour]]*INDEX(Table2[price per dose],Table1[[#This Row],[Drug ID]])</f>
        <v>1.2958049999999997</v>
      </c>
      <c r="M337" s="11" t="b">
        <f>AND(Table1[[#This Row],[hour of cancellation 0 to 23]]&gt;=0,Table1[[#This Row],[hour of cancellation 0 to 23]]&lt;=23)</f>
        <v>1</v>
      </c>
    </row>
    <row r="338" spans="1:13" x14ac:dyDescent="0.3">
      <c r="A338" s="1">
        <v>337</v>
      </c>
      <c r="B338" s="1">
        <v>6</v>
      </c>
      <c r="C338" s="2">
        <v>40923.501980277819</v>
      </c>
      <c r="D338" s="2">
        <v>40983.501388888886</v>
      </c>
      <c r="E338" s="1">
        <v>24</v>
      </c>
      <c r="F338" s="2">
        <v>40930.203202653545</v>
      </c>
      <c r="G338" s="1">
        <v>0</v>
      </c>
      <c r="H338" s="32">
        <f>IFERROR(HOUR(Table1[[#This Row],[Cancel Date/time]])+MINUTE(Table1[[#This Row],[Cancel Date/time]])/60,"not cancelled")</f>
        <v>4.8666666666666671</v>
      </c>
      <c r="I338" s="47">
        <f>IFERROR(ROUND(Table1[[#This Row],[cancellation time decimal]],0),"not cancelled")</f>
        <v>5</v>
      </c>
      <c r="J338" s="10">
        <f>IFERROR(MOD(Table1[[#This Row],[cancellation hour rounded]],24),"not cancelled")</f>
        <v>5</v>
      </c>
      <c r="K338" s="32">
        <f>1/Table1[[#This Row],[Duration (Time between doses '[in hours'])]]</f>
        <v>4.1666666666666664E-2</v>
      </c>
      <c r="L338" s="33">
        <f>Table1[[#This Row],[number doses per hour]]*INDEX(Table2[price per dose],Table1[[#This Row],[Drug ID]])</f>
        <v>0.35218749999999999</v>
      </c>
      <c r="M338" s="11" t="b">
        <f>AND(Table1[[#This Row],[hour of cancellation 0 to 23]]&gt;=0,Table1[[#This Row],[hour of cancellation 0 to 23]]&lt;=23)</f>
        <v>1</v>
      </c>
    </row>
    <row r="339" spans="1:13" x14ac:dyDescent="0.3">
      <c r="A339" s="1">
        <v>338</v>
      </c>
      <c r="B339" s="1">
        <v>4</v>
      </c>
      <c r="C339" s="2">
        <v>40923.543388341699</v>
      </c>
      <c r="D339" s="2">
        <v>40983.54305555555</v>
      </c>
      <c r="E339" s="1">
        <v>12</v>
      </c>
      <c r="F339" s="2">
        <v>40927.011241726614</v>
      </c>
      <c r="G339" s="1">
        <v>0</v>
      </c>
      <c r="H339" s="32">
        <f>IFERROR(HOUR(Table1[[#This Row],[Cancel Date/time]])+MINUTE(Table1[[#This Row],[Cancel Date/time]])/60,"not cancelled")</f>
        <v>0.26666666666666666</v>
      </c>
      <c r="I339" s="47">
        <f>IFERROR(ROUND(Table1[[#This Row],[cancellation time decimal]],0),"not cancelled")</f>
        <v>0</v>
      </c>
      <c r="J339" s="10">
        <f>IFERROR(MOD(Table1[[#This Row],[cancellation hour rounded]],24),"not cancelled")</f>
        <v>0</v>
      </c>
      <c r="K339" s="32">
        <f>1/Table1[[#This Row],[Duration (Time between doses '[in hours'])]]</f>
        <v>8.3333333333333329E-2</v>
      </c>
      <c r="L339" s="33">
        <f>Table1[[#This Row],[number doses per hour]]*INDEX(Table2[price per dose],Table1[[#This Row],[Drug ID]])</f>
        <v>1.448055119047619</v>
      </c>
      <c r="M339" s="11" t="b">
        <f>AND(Table1[[#This Row],[hour of cancellation 0 to 23]]&gt;=0,Table1[[#This Row],[hour of cancellation 0 to 23]]&lt;=23)</f>
        <v>1</v>
      </c>
    </row>
    <row r="340" spans="1:13" hidden="1" x14ac:dyDescent="0.3">
      <c r="A340" s="1">
        <v>339</v>
      </c>
      <c r="B340" s="1">
        <v>2</v>
      </c>
      <c r="C340" s="2">
        <v>40923.619074362541</v>
      </c>
      <c r="D340" s="2">
        <v>40926.660092878112</v>
      </c>
      <c r="E340" s="1">
        <v>10</v>
      </c>
      <c r="F340" s="2" t="s">
        <v>5</v>
      </c>
      <c r="G340" s="1">
        <v>0</v>
      </c>
      <c r="H340" s="32" t="str">
        <f>IFERROR(HOUR(Table1[[#This Row],[Cancel Date/time]])+MINUTE(Table1[[#This Row],[Cancel Date/time]])/60,"not cancelled")</f>
        <v>not cancelled</v>
      </c>
      <c r="I340" s="47" t="str">
        <f>IFERROR(ROUND(Table1[[#This Row],[cancellation time decimal]],0),"not cancelled")</f>
        <v>not cancelled</v>
      </c>
      <c r="J340" s="10" t="str">
        <f>IFERROR(MOD(Table1[[#This Row],[cancellation hour rounded]],24),"not cancelled")</f>
        <v>not cancelled</v>
      </c>
      <c r="K340" s="32">
        <f>1/Table1[[#This Row],[Duration (Time between doses '[in hours'])]]</f>
        <v>0.1</v>
      </c>
      <c r="L340" s="33">
        <f>Table1[[#This Row],[number doses per hour]]*INDEX(Table2[price per dose],Table1[[#This Row],[Drug ID]])</f>
        <v>0.84959999999999969</v>
      </c>
      <c r="M340" s="11" t="b">
        <f>AND(Table1[[#This Row],[hour of cancellation 0 to 23]]&gt;=0,Table1[[#This Row],[hour of cancellation 0 to 23]]&lt;=23)</f>
        <v>0</v>
      </c>
    </row>
    <row r="341" spans="1:13" hidden="1" x14ac:dyDescent="0.3">
      <c r="A341" s="1">
        <v>340</v>
      </c>
      <c r="B341" s="1">
        <v>2</v>
      </c>
      <c r="C341" s="2">
        <v>40923.622281973774</v>
      </c>
      <c r="D341" s="2">
        <v>40926.163261689726</v>
      </c>
      <c r="E341" s="1">
        <v>10</v>
      </c>
      <c r="F341" s="2" t="s">
        <v>5</v>
      </c>
      <c r="G341" s="1">
        <v>0</v>
      </c>
      <c r="H341" s="32" t="str">
        <f>IFERROR(HOUR(Table1[[#This Row],[Cancel Date/time]])+MINUTE(Table1[[#This Row],[Cancel Date/time]])/60,"not cancelled")</f>
        <v>not cancelled</v>
      </c>
      <c r="I341" s="47" t="str">
        <f>IFERROR(ROUND(Table1[[#This Row],[cancellation time decimal]],0),"not cancelled")</f>
        <v>not cancelled</v>
      </c>
      <c r="J341" s="10" t="str">
        <f>IFERROR(MOD(Table1[[#This Row],[cancellation hour rounded]],24),"not cancelled")</f>
        <v>not cancelled</v>
      </c>
      <c r="K341" s="32">
        <f>1/Table1[[#This Row],[Duration (Time between doses '[in hours'])]]</f>
        <v>0.1</v>
      </c>
      <c r="L341" s="33">
        <f>Table1[[#This Row],[number doses per hour]]*INDEX(Table2[price per dose],Table1[[#This Row],[Drug ID]])</f>
        <v>0.84959999999999969</v>
      </c>
      <c r="M341" s="11" t="b">
        <f>AND(Table1[[#This Row],[hour of cancellation 0 to 23]]&gt;=0,Table1[[#This Row],[hour of cancellation 0 to 23]]&lt;=23)</f>
        <v>0</v>
      </c>
    </row>
    <row r="342" spans="1:13" x14ac:dyDescent="0.3">
      <c r="A342" s="1">
        <v>341</v>
      </c>
      <c r="B342" s="1">
        <v>7</v>
      </c>
      <c r="C342" s="2">
        <v>40923.604826585877</v>
      </c>
      <c r="D342" s="2">
        <v>40983.604166666672</v>
      </c>
      <c r="E342" s="1">
        <v>24</v>
      </c>
      <c r="F342" s="2">
        <v>40943.76043845716</v>
      </c>
      <c r="G342" s="1">
        <v>1</v>
      </c>
      <c r="H342" s="32">
        <f>IFERROR(HOUR(Table1[[#This Row],[Cancel Date/time]])+MINUTE(Table1[[#This Row],[Cancel Date/time]])/60,"not cancelled")</f>
        <v>18.25</v>
      </c>
      <c r="I342" s="47">
        <f>IFERROR(ROUND(Table1[[#This Row],[cancellation time decimal]],0),"not cancelled")</f>
        <v>18</v>
      </c>
      <c r="J342" s="10">
        <f>IFERROR(MOD(Table1[[#This Row],[cancellation hour rounded]],24),"not cancelled")</f>
        <v>18</v>
      </c>
      <c r="K342" s="32">
        <f>1/Table1[[#This Row],[Duration (Time between doses '[in hours'])]]</f>
        <v>4.1666666666666664E-2</v>
      </c>
      <c r="L342" s="33">
        <f>Table1[[#This Row],[number doses per hour]]*INDEX(Table2[price per dose],Table1[[#This Row],[Drug ID]])</f>
        <v>1.2958049999999997</v>
      </c>
      <c r="M342" s="11" t="b">
        <f>AND(Table1[[#This Row],[hour of cancellation 0 to 23]]&gt;=0,Table1[[#This Row],[hour of cancellation 0 to 23]]&lt;=23)</f>
        <v>1</v>
      </c>
    </row>
    <row r="343" spans="1:13" hidden="1" x14ac:dyDescent="0.3">
      <c r="A343" s="1">
        <v>342</v>
      </c>
      <c r="B343" s="1">
        <v>1</v>
      </c>
      <c r="C343" s="2">
        <v>40923.664012114787</v>
      </c>
      <c r="D343" s="2">
        <v>40926.538725010119</v>
      </c>
      <c r="E343" s="1">
        <v>8</v>
      </c>
      <c r="F343" s="2" t="s">
        <v>5</v>
      </c>
      <c r="G343" s="1">
        <v>0</v>
      </c>
      <c r="H343" s="32" t="str">
        <f>IFERROR(HOUR(Table1[[#This Row],[Cancel Date/time]])+MINUTE(Table1[[#This Row],[Cancel Date/time]])/60,"not cancelled")</f>
        <v>not cancelled</v>
      </c>
      <c r="I343" s="47" t="str">
        <f>IFERROR(ROUND(Table1[[#This Row],[cancellation time decimal]],0),"not cancelled")</f>
        <v>not cancelled</v>
      </c>
      <c r="J343" s="10" t="str">
        <f>IFERROR(MOD(Table1[[#This Row],[cancellation hour rounded]],24),"not cancelled")</f>
        <v>not cancelled</v>
      </c>
      <c r="K343" s="32">
        <f>1/Table1[[#This Row],[Duration (Time between doses '[in hours'])]]</f>
        <v>0.125</v>
      </c>
      <c r="L343" s="33">
        <f>Table1[[#This Row],[number doses per hour]]*INDEX(Table2[price per dose],Table1[[#This Row],[Drug ID]])</f>
        <v>0.84929166666666667</v>
      </c>
      <c r="M343" s="11" t="b">
        <f>AND(Table1[[#This Row],[hour of cancellation 0 to 23]]&gt;=0,Table1[[#This Row],[hour of cancellation 0 to 23]]&lt;=23)</f>
        <v>0</v>
      </c>
    </row>
    <row r="344" spans="1:13" x14ac:dyDescent="0.3">
      <c r="A344" s="1">
        <v>343</v>
      </c>
      <c r="B344" s="1">
        <v>3</v>
      </c>
      <c r="C344" s="2">
        <v>40923.705610305333</v>
      </c>
      <c r="D344" s="2">
        <v>40983.705555555556</v>
      </c>
      <c r="E344" s="1">
        <v>24</v>
      </c>
      <c r="F344" s="2">
        <v>40926.847272740306</v>
      </c>
      <c r="G344" s="1">
        <v>0</v>
      </c>
      <c r="H344" s="32">
        <f>IFERROR(HOUR(Table1[[#This Row],[Cancel Date/time]])+MINUTE(Table1[[#This Row],[Cancel Date/time]])/60,"not cancelled")</f>
        <v>20.333333333333332</v>
      </c>
      <c r="I344" s="47">
        <f>IFERROR(ROUND(Table1[[#This Row],[cancellation time decimal]],0),"not cancelled")</f>
        <v>20</v>
      </c>
      <c r="J344" s="10">
        <f>IFERROR(MOD(Table1[[#This Row],[cancellation hour rounded]],24),"not cancelled")</f>
        <v>20</v>
      </c>
      <c r="K344" s="32">
        <f>1/Table1[[#This Row],[Duration (Time between doses '[in hours'])]]</f>
        <v>4.1666666666666664E-2</v>
      </c>
      <c r="L344" s="33">
        <f>Table1[[#This Row],[number doses per hour]]*INDEX(Table2[price per dose],Table1[[#This Row],[Drug ID]])</f>
        <v>0.18133000000000002</v>
      </c>
      <c r="M344" s="11" t="b">
        <f>AND(Table1[[#This Row],[hour of cancellation 0 to 23]]&gt;=0,Table1[[#This Row],[hour of cancellation 0 to 23]]&lt;=23)</f>
        <v>1</v>
      </c>
    </row>
    <row r="345" spans="1:13" x14ac:dyDescent="0.3">
      <c r="A345" s="1">
        <v>344</v>
      </c>
      <c r="B345" s="1">
        <v>8</v>
      </c>
      <c r="C345" s="2">
        <v>40923.770468475908</v>
      </c>
      <c r="D345" s="2">
        <v>40983.770138888889</v>
      </c>
      <c r="E345" s="1">
        <v>3</v>
      </c>
      <c r="F345" s="2">
        <v>40928.880380868875</v>
      </c>
      <c r="G345" s="1">
        <v>0</v>
      </c>
      <c r="H345" s="32">
        <f>IFERROR(HOUR(Table1[[#This Row],[Cancel Date/time]])+MINUTE(Table1[[#This Row],[Cancel Date/time]])/60,"not cancelled")</f>
        <v>21.116666666666667</v>
      </c>
      <c r="I345" s="47">
        <f>IFERROR(ROUND(Table1[[#This Row],[cancellation time decimal]],0),"not cancelled")</f>
        <v>21</v>
      </c>
      <c r="J345" s="10">
        <f>IFERROR(MOD(Table1[[#This Row],[cancellation hour rounded]],24),"not cancelled")</f>
        <v>21</v>
      </c>
      <c r="K345" s="32">
        <f>1/Table1[[#This Row],[Duration (Time between doses '[in hours'])]]</f>
        <v>0.33333333333333331</v>
      </c>
      <c r="L345" s="33">
        <f>Table1[[#This Row],[number doses per hour]]*INDEX(Table2[price per dose],Table1[[#This Row],[Drug ID]])</f>
        <v>0.29998222222222221</v>
      </c>
      <c r="M345" s="11" t="b">
        <f>AND(Table1[[#This Row],[hour of cancellation 0 to 23]]&gt;=0,Table1[[#This Row],[hour of cancellation 0 to 23]]&lt;=23)</f>
        <v>1</v>
      </c>
    </row>
    <row r="346" spans="1:13" x14ac:dyDescent="0.3">
      <c r="A346" s="1">
        <v>345</v>
      </c>
      <c r="B346" s="1">
        <v>3</v>
      </c>
      <c r="C346" s="2">
        <v>40923.778333412542</v>
      </c>
      <c r="D346" s="2">
        <v>40983.777777777781</v>
      </c>
      <c r="E346" s="1">
        <v>24</v>
      </c>
      <c r="F346" s="2">
        <v>40925.29483244117</v>
      </c>
      <c r="G346" s="1">
        <v>0</v>
      </c>
      <c r="H346" s="32">
        <f>IFERROR(HOUR(Table1[[#This Row],[Cancel Date/time]])+MINUTE(Table1[[#This Row],[Cancel Date/time]])/60,"not cancelled")</f>
        <v>7.0666666666666664</v>
      </c>
      <c r="I346" s="47">
        <f>IFERROR(ROUND(Table1[[#This Row],[cancellation time decimal]],0),"not cancelled")</f>
        <v>7</v>
      </c>
      <c r="J346" s="10">
        <f>IFERROR(MOD(Table1[[#This Row],[cancellation hour rounded]],24),"not cancelled")</f>
        <v>7</v>
      </c>
      <c r="K346" s="32">
        <f>1/Table1[[#This Row],[Duration (Time between doses '[in hours'])]]</f>
        <v>4.1666666666666664E-2</v>
      </c>
      <c r="L346" s="33">
        <f>Table1[[#This Row],[number doses per hour]]*INDEX(Table2[price per dose],Table1[[#This Row],[Drug ID]])</f>
        <v>0.18133000000000002</v>
      </c>
      <c r="M346" s="11" t="b">
        <f>AND(Table1[[#This Row],[hour of cancellation 0 to 23]]&gt;=0,Table1[[#This Row],[hour of cancellation 0 to 23]]&lt;=23)</f>
        <v>1</v>
      </c>
    </row>
    <row r="347" spans="1:13" x14ac:dyDescent="0.3">
      <c r="A347" s="1">
        <v>346</v>
      </c>
      <c r="B347" s="1">
        <v>4</v>
      </c>
      <c r="C347" s="2">
        <v>40923.752875218393</v>
      </c>
      <c r="D347" s="2">
        <v>40983.75277777778</v>
      </c>
      <c r="E347" s="1">
        <v>12</v>
      </c>
      <c r="F347" s="2">
        <v>40925.285565399383</v>
      </c>
      <c r="G347" s="1">
        <v>0</v>
      </c>
      <c r="H347" s="32">
        <f>IFERROR(HOUR(Table1[[#This Row],[Cancel Date/time]])+MINUTE(Table1[[#This Row],[Cancel Date/time]])/60,"not cancelled")</f>
        <v>6.85</v>
      </c>
      <c r="I347" s="47">
        <f>IFERROR(ROUND(Table1[[#This Row],[cancellation time decimal]],0),"not cancelled")</f>
        <v>7</v>
      </c>
      <c r="J347" s="10">
        <f>IFERROR(MOD(Table1[[#This Row],[cancellation hour rounded]],24),"not cancelled")</f>
        <v>7</v>
      </c>
      <c r="K347" s="32">
        <f>1/Table1[[#This Row],[Duration (Time between doses '[in hours'])]]</f>
        <v>8.3333333333333329E-2</v>
      </c>
      <c r="L347" s="33">
        <f>Table1[[#This Row],[number doses per hour]]*INDEX(Table2[price per dose],Table1[[#This Row],[Drug ID]])</f>
        <v>1.448055119047619</v>
      </c>
      <c r="M347" s="11" t="b">
        <f>AND(Table1[[#This Row],[hour of cancellation 0 to 23]]&gt;=0,Table1[[#This Row],[hour of cancellation 0 to 23]]&lt;=23)</f>
        <v>1</v>
      </c>
    </row>
    <row r="348" spans="1:13" hidden="1" x14ac:dyDescent="0.3">
      <c r="A348" s="1">
        <v>347</v>
      </c>
      <c r="B348" s="1">
        <v>1</v>
      </c>
      <c r="C348" s="2">
        <v>40923.776962043383</v>
      </c>
      <c r="D348" s="2">
        <v>40927.776824990666</v>
      </c>
      <c r="E348" s="1">
        <v>8</v>
      </c>
      <c r="F348" s="2" t="s">
        <v>5</v>
      </c>
      <c r="G348" s="1">
        <v>0</v>
      </c>
      <c r="H348" s="32" t="str">
        <f>IFERROR(HOUR(Table1[[#This Row],[Cancel Date/time]])+MINUTE(Table1[[#This Row],[Cancel Date/time]])/60,"not cancelled")</f>
        <v>not cancelled</v>
      </c>
      <c r="I348" s="47" t="str">
        <f>IFERROR(ROUND(Table1[[#This Row],[cancellation time decimal]],0),"not cancelled")</f>
        <v>not cancelled</v>
      </c>
      <c r="J348" s="10" t="str">
        <f>IFERROR(MOD(Table1[[#This Row],[cancellation hour rounded]],24),"not cancelled")</f>
        <v>not cancelled</v>
      </c>
      <c r="K348" s="32">
        <f>1/Table1[[#This Row],[Duration (Time between doses '[in hours'])]]</f>
        <v>0.125</v>
      </c>
      <c r="L348" s="33">
        <f>Table1[[#This Row],[number doses per hour]]*INDEX(Table2[price per dose],Table1[[#This Row],[Drug ID]])</f>
        <v>0.84929166666666667</v>
      </c>
      <c r="M348" s="11" t="b">
        <f>AND(Table1[[#This Row],[hour of cancellation 0 to 23]]&gt;=0,Table1[[#This Row],[hour of cancellation 0 to 23]]&lt;=23)</f>
        <v>0</v>
      </c>
    </row>
    <row r="349" spans="1:13" x14ac:dyDescent="0.3">
      <c r="A349" s="1">
        <v>348</v>
      </c>
      <c r="B349" s="1">
        <v>1</v>
      </c>
      <c r="C349" s="2">
        <v>40923.787163868881</v>
      </c>
      <c r="D349" s="2">
        <v>40983.786805555559</v>
      </c>
      <c r="E349" s="1">
        <v>8</v>
      </c>
      <c r="F349" s="2">
        <v>40923.882813838609</v>
      </c>
      <c r="G349" s="1">
        <v>0</v>
      </c>
      <c r="H349" s="32">
        <f>IFERROR(HOUR(Table1[[#This Row],[Cancel Date/time]])+MINUTE(Table1[[#This Row],[Cancel Date/time]])/60,"not cancelled")</f>
        <v>21.183333333333334</v>
      </c>
      <c r="I349" s="47">
        <f>IFERROR(ROUND(Table1[[#This Row],[cancellation time decimal]],0),"not cancelled")</f>
        <v>21</v>
      </c>
      <c r="J349" s="10">
        <f>IFERROR(MOD(Table1[[#This Row],[cancellation hour rounded]],24),"not cancelled")</f>
        <v>21</v>
      </c>
      <c r="K349" s="32">
        <f>1/Table1[[#This Row],[Duration (Time between doses '[in hours'])]]</f>
        <v>0.125</v>
      </c>
      <c r="L349" s="33">
        <f>Table1[[#This Row],[number doses per hour]]*INDEX(Table2[price per dose],Table1[[#This Row],[Drug ID]])</f>
        <v>0.84929166666666667</v>
      </c>
      <c r="M349" s="11" t="b">
        <f>AND(Table1[[#This Row],[hour of cancellation 0 to 23]]&gt;=0,Table1[[#This Row],[hour of cancellation 0 to 23]]&lt;=23)</f>
        <v>1</v>
      </c>
    </row>
    <row r="350" spans="1:13" x14ac:dyDescent="0.3">
      <c r="A350" s="1">
        <v>349</v>
      </c>
      <c r="B350" s="1">
        <v>8</v>
      </c>
      <c r="C350" s="2">
        <v>40923.786925912602</v>
      </c>
      <c r="D350" s="2">
        <v>40983.786805555559</v>
      </c>
      <c r="E350" s="1">
        <v>3</v>
      </c>
      <c r="F350" s="2">
        <v>40928.342709678611</v>
      </c>
      <c r="G350" s="1">
        <v>0</v>
      </c>
      <c r="H350" s="32">
        <f>IFERROR(HOUR(Table1[[#This Row],[Cancel Date/time]])+MINUTE(Table1[[#This Row],[Cancel Date/time]])/60,"not cancelled")</f>
        <v>8.2166666666666668</v>
      </c>
      <c r="I350" s="47">
        <f>IFERROR(ROUND(Table1[[#This Row],[cancellation time decimal]],0),"not cancelled")</f>
        <v>8</v>
      </c>
      <c r="J350" s="10">
        <f>IFERROR(MOD(Table1[[#This Row],[cancellation hour rounded]],24),"not cancelled")</f>
        <v>8</v>
      </c>
      <c r="K350" s="32">
        <f>1/Table1[[#This Row],[Duration (Time between doses '[in hours'])]]</f>
        <v>0.33333333333333331</v>
      </c>
      <c r="L350" s="33">
        <f>Table1[[#This Row],[number doses per hour]]*INDEX(Table2[price per dose],Table1[[#This Row],[Drug ID]])</f>
        <v>0.29998222222222221</v>
      </c>
      <c r="M350" s="11" t="b">
        <f>AND(Table1[[#This Row],[hour of cancellation 0 to 23]]&gt;=0,Table1[[#This Row],[hour of cancellation 0 to 23]]&lt;=23)</f>
        <v>1</v>
      </c>
    </row>
    <row r="351" spans="1:13" hidden="1" x14ac:dyDescent="0.3">
      <c r="A351" s="1">
        <v>350</v>
      </c>
      <c r="B351" s="1">
        <v>2</v>
      </c>
      <c r="C351" s="2">
        <v>40923.82084427504</v>
      </c>
      <c r="D351" s="2">
        <v>40925.862410482332</v>
      </c>
      <c r="E351" s="1">
        <v>10</v>
      </c>
      <c r="F351" s="2" t="s">
        <v>5</v>
      </c>
      <c r="G351" s="1">
        <v>0</v>
      </c>
      <c r="H351" s="32" t="str">
        <f>IFERROR(HOUR(Table1[[#This Row],[Cancel Date/time]])+MINUTE(Table1[[#This Row],[Cancel Date/time]])/60,"not cancelled")</f>
        <v>not cancelled</v>
      </c>
      <c r="I351" s="47" t="str">
        <f>IFERROR(ROUND(Table1[[#This Row],[cancellation time decimal]],0),"not cancelled")</f>
        <v>not cancelled</v>
      </c>
      <c r="J351" s="10" t="str">
        <f>IFERROR(MOD(Table1[[#This Row],[cancellation hour rounded]],24),"not cancelled")</f>
        <v>not cancelled</v>
      </c>
      <c r="K351" s="32">
        <f>1/Table1[[#This Row],[Duration (Time between doses '[in hours'])]]</f>
        <v>0.1</v>
      </c>
      <c r="L351" s="33">
        <f>Table1[[#This Row],[number doses per hour]]*INDEX(Table2[price per dose],Table1[[#This Row],[Drug ID]])</f>
        <v>0.84959999999999969</v>
      </c>
      <c r="M351" s="11" t="b">
        <f>AND(Table1[[#This Row],[hour of cancellation 0 to 23]]&gt;=0,Table1[[#This Row],[hour of cancellation 0 to 23]]&lt;=23)</f>
        <v>0</v>
      </c>
    </row>
    <row r="352" spans="1:13" hidden="1" x14ac:dyDescent="0.3">
      <c r="A352" s="1">
        <v>351</v>
      </c>
      <c r="B352" s="1">
        <v>7</v>
      </c>
      <c r="C352" s="2">
        <v>40923.912588090054</v>
      </c>
      <c r="D352" s="2">
        <v>40926.454166666663</v>
      </c>
      <c r="E352" s="1">
        <v>24</v>
      </c>
      <c r="F352" s="2" t="s">
        <v>5</v>
      </c>
      <c r="G352" s="1">
        <v>0</v>
      </c>
      <c r="H352" s="32" t="str">
        <f>IFERROR(HOUR(Table1[[#This Row],[Cancel Date/time]])+MINUTE(Table1[[#This Row],[Cancel Date/time]])/60,"not cancelled")</f>
        <v>not cancelled</v>
      </c>
      <c r="I352" s="47" t="str">
        <f>IFERROR(ROUND(Table1[[#This Row],[cancellation time decimal]],0),"not cancelled")</f>
        <v>not cancelled</v>
      </c>
      <c r="J352" s="10" t="str">
        <f>IFERROR(MOD(Table1[[#This Row],[cancellation hour rounded]],24),"not cancelled")</f>
        <v>not cancelled</v>
      </c>
      <c r="K352" s="32">
        <f>1/Table1[[#This Row],[Duration (Time between doses '[in hours'])]]</f>
        <v>4.1666666666666664E-2</v>
      </c>
      <c r="L352" s="33">
        <f>Table1[[#This Row],[number doses per hour]]*INDEX(Table2[price per dose],Table1[[#This Row],[Drug ID]])</f>
        <v>1.2958049999999997</v>
      </c>
      <c r="M352" s="11" t="b">
        <f>AND(Table1[[#This Row],[hour of cancellation 0 to 23]]&gt;=0,Table1[[#This Row],[hour of cancellation 0 to 23]]&lt;=23)</f>
        <v>0</v>
      </c>
    </row>
    <row r="353" spans="1:13" x14ac:dyDescent="0.3">
      <c r="A353" s="1">
        <v>352</v>
      </c>
      <c r="B353" s="1">
        <v>6</v>
      </c>
      <c r="C353" s="2">
        <v>40923.93793855179</v>
      </c>
      <c r="D353" s="2">
        <v>40983.9375</v>
      </c>
      <c r="E353" s="1">
        <v>24</v>
      </c>
      <c r="F353" s="2">
        <v>40925.484688508834</v>
      </c>
      <c r="G353" s="1">
        <v>0</v>
      </c>
      <c r="H353" s="32">
        <f>IFERROR(HOUR(Table1[[#This Row],[Cancel Date/time]])+MINUTE(Table1[[#This Row],[Cancel Date/time]])/60,"not cancelled")</f>
        <v>11.616666666666667</v>
      </c>
      <c r="I353" s="47">
        <f>IFERROR(ROUND(Table1[[#This Row],[cancellation time decimal]],0),"not cancelled")</f>
        <v>12</v>
      </c>
      <c r="J353" s="10">
        <f>IFERROR(MOD(Table1[[#This Row],[cancellation hour rounded]],24),"not cancelled")</f>
        <v>12</v>
      </c>
      <c r="K353" s="32">
        <f>1/Table1[[#This Row],[Duration (Time between doses '[in hours'])]]</f>
        <v>4.1666666666666664E-2</v>
      </c>
      <c r="L353" s="33">
        <f>Table1[[#This Row],[number doses per hour]]*INDEX(Table2[price per dose],Table1[[#This Row],[Drug ID]])</f>
        <v>0.35218749999999999</v>
      </c>
      <c r="M353" s="11" t="b">
        <f>AND(Table1[[#This Row],[hour of cancellation 0 to 23]]&gt;=0,Table1[[#This Row],[hour of cancellation 0 to 23]]&lt;=23)</f>
        <v>1</v>
      </c>
    </row>
    <row r="354" spans="1:13" hidden="1" x14ac:dyDescent="0.3">
      <c r="A354" s="1">
        <v>353</v>
      </c>
      <c r="B354" s="1">
        <v>5</v>
      </c>
      <c r="C354" s="2">
        <v>40923.994123912489</v>
      </c>
      <c r="D354" s="2">
        <v>40926.868475987474</v>
      </c>
      <c r="E354" s="1">
        <v>24</v>
      </c>
      <c r="F354" s="2" t="s">
        <v>5</v>
      </c>
      <c r="G354" s="1">
        <v>0</v>
      </c>
      <c r="H354" s="32" t="str">
        <f>IFERROR(HOUR(Table1[[#This Row],[Cancel Date/time]])+MINUTE(Table1[[#This Row],[Cancel Date/time]])/60,"not cancelled")</f>
        <v>not cancelled</v>
      </c>
      <c r="I354" s="47" t="str">
        <f>IFERROR(ROUND(Table1[[#This Row],[cancellation time decimal]],0),"not cancelled")</f>
        <v>not cancelled</v>
      </c>
      <c r="J354" s="10" t="str">
        <f>IFERROR(MOD(Table1[[#This Row],[cancellation hour rounded]],24),"not cancelled")</f>
        <v>not cancelled</v>
      </c>
      <c r="K354" s="32">
        <f>1/Table1[[#This Row],[Duration (Time between doses '[in hours'])]]</f>
        <v>4.1666666666666664E-2</v>
      </c>
      <c r="L354" s="33">
        <f>Table1[[#This Row],[number doses per hour]]*INDEX(Table2[price per dose],Table1[[#This Row],[Drug ID]])</f>
        <v>0.2815833333333333</v>
      </c>
      <c r="M354" s="11" t="b">
        <f>AND(Table1[[#This Row],[hour of cancellation 0 to 23]]&gt;=0,Table1[[#This Row],[hour of cancellation 0 to 23]]&lt;=23)</f>
        <v>0</v>
      </c>
    </row>
    <row r="355" spans="1:13" x14ac:dyDescent="0.3">
      <c r="A355" s="1">
        <v>354</v>
      </c>
      <c r="B355" s="1">
        <v>1</v>
      </c>
      <c r="C355" s="2">
        <v>40924.071002744131</v>
      </c>
      <c r="D355" s="2">
        <v>40984.070833333331</v>
      </c>
      <c r="E355" s="1">
        <v>8</v>
      </c>
      <c r="F355" s="2">
        <v>40925.420810189782</v>
      </c>
      <c r="G355" s="1">
        <v>0</v>
      </c>
      <c r="H355" s="32">
        <f>IFERROR(HOUR(Table1[[#This Row],[Cancel Date/time]])+MINUTE(Table1[[#This Row],[Cancel Date/time]])/60,"not cancelled")</f>
        <v>10.083333333333334</v>
      </c>
      <c r="I355" s="47">
        <f>IFERROR(ROUND(Table1[[#This Row],[cancellation time decimal]],0),"not cancelled")</f>
        <v>10</v>
      </c>
      <c r="J355" s="10">
        <f>IFERROR(MOD(Table1[[#This Row],[cancellation hour rounded]],24),"not cancelled")</f>
        <v>10</v>
      </c>
      <c r="K355" s="32">
        <f>1/Table1[[#This Row],[Duration (Time between doses '[in hours'])]]</f>
        <v>0.125</v>
      </c>
      <c r="L355" s="33">
        <f>Table1[[#This Row],[number doses per hour]]*INDEX(Table2[price per dose],Table1[[#This Row],[Drug ID]])</f>
        <v>0.84929166666666667</v>
      </c>
      <c r="M355" s="11" t="b">
        <f>AND(Table1[[#This Row],[hour of cancellation 0 to 23]]&gt;=0,Table1[[#This Row],[hour of cancellation 0 to 23]]&lt;=23)</f>
        <v>1</v>
      </c>
    </row>
    <row r="356" spans="1:13" hidden="1" x14ac:dyDescent="0.3">
      <c r="A356" s="1">
        <v>355</v>
      </c>
      <c r="B356" s="1">
        <v>11</v>
      </c>
      <c r="C356" s="2">
        <v>40924.204668763145</v>
      </c>
      <c r="D356" s="2">
        <v>40927.204162041686</v>
      </c>
      <c r="E356" s="1">
        <v>1</v>
      </c>
      <c r="F356" s="2" t="s">
        <v>5</v>
      </c>
      <c r="G356" s="1">
        <v>3</v>
      </c>
      <c r="H356" s="32" t="str">
        <f>IFERROR(HOUR(Table1[[#This Row],[Cancel Date/time]])+MINUTE(Table1[[#This Row],[Cancel Date/time]])/60,"not cancelled")</f>
        <v>not cancelled</v>
      </c>
      <c r="I356" s="47" t="str">
        <f>IFERROR(ROUND(Table1[[#This Row],[cancellation time decimal]],0),"not cancelled")</f>
        <v>not cancelled</v>
      </c>
      <c r="J356" s="10" t="str">
        <f>IFERROR(MOD(Table1[[#This Row],[cancellation hour rounded]],24),"not cancelled")</f>
        <v>not cancelled</v>
      </c>
      <c r="K356" s="32">
        <f>1/Table1[[#This Row],[Duration (Time between doses '[in hours'])]]</f>
        <v>1</v>
      </c>
      <c r="L356" s="33">
        <f>Table1[[#This Row],[number doses per hour]]*INDEX(Table2[price per dose],Table1[[#This Row],[Drug ID]])</f>
        <v>1</v>
      </c>
      <c r="M356" s="11" t="b">
        <f>AND(Table1[[#This Row],[hour of cancellation 0 to 23]]&gt;=0,Table1[[#This Row],[hour of cancellation 0 to 23]]&lt;=23)</f>
        <v>0</v>
      </c>
    </row>
    <row r="357" spans="1:13" x14ac:dyDescent="0.3">
      <c r="A357" s="1">
        <v>356</v>
      </c>
      <c r="B357" s="1">
        <v>3</v>
      </c>
      <c r="C357" s="2">
        <v>40924.303212931714</v>
      </c>
      <c r="D357" s="2">
        <v>40984.302777777775</v>
      </c>
      <c r="E357" s="1">
        <v>24</v>
      </c>
      <c r="F357" s="2">
        <v>40926.668307176718</v>
      </c>
      <c r="G357" s="1">
        <v>0</v>
      </c>
      <c r="H357" s="32">
        <f>IFERROR(HOUR(Table1[[#This Row],[Cancel Date/time]])+MINUTE(Table1[[#This Row],[Cancel Date/time]])/60,"not cancelled")</f>
        <v>16.033333333333335</v>
      </c>
      <c r="I357" s="47">
        <f>IFERROR(ROUND(Table1[[#This Row],[cancellation time decimal]],0),"not cancelled")</f>
        <v>16</v>
      </c>
      <c r="J357" s="10">
        <f>IFERROR(MOD(Table1[[#This Row],[cancellation hour rounded]],24),"not cancelled")</f>
        <v>16</v>
      </c>
      <c r="K357" s="32">
        <f>1/Table1[[#This Row],[Duration (Time between doses '[in hours'])]]</f>
        <v>4.1666666666666664E-2</v>
      </c>
      <c r="L357" s="33">
        <f>Table1[[#This Row],[number doses per hour]]*INDEX(Table2[price per dose],Table1[[#This Row],[Drug ID]])</f>
        <v>0.18133000000000002</v>
      </c>
      <c r="M357" s="11" t="b">
        <f>AND(Table1[[#This Row],[hour of cancellation 0 to 23]]&gt;=0,Table1[[#This Row],[hour of cancellation 0 to 23]]&lt;=23)</f>
        <v>1</v>
      </c>
    </row>
    <row r="358" spans="1:13" x14ac:dyDescent="0.3">
      <c r="A358" s="1">
        <v>357</v>
      </c>
      <c r="B358" s="1">
        <v>2</v>
      </c>
      <c r="C358" s="2">
        <v>40924.341688819135</v>
      </c>
      <c r="D358" s="2">
        <v>40984.341666666667</v>
      </c>
      <c r="E358" s="1">
        <v>10</v>
      </c>
      <c r="F358" s="2">
        <v>40924.454392387444</v>
      </c>
      <c r="G358" s="1">
        <v>0</v>
      </c>
      <c r="H358" s="32">
        <f>IFERROR(HOUR(Table1[[#This Row],[Cancel Date/time]])+MINUTE(Table1[[#This Row],[Cancel Date/time]])/60,"not cancelled")</f>
        <v>10.9</v>
      </c>
      <c r="I358" s="47">
        <f>IFERROR(ROUND(Table1[[#This Row],[cancellation time decimal]],0),"not cancelled")</f>
        <v>11</v>
      </c>
      <c r="J358" s="10">
        <f>IFERROR(MOD(Table1[[#This Row],[cancellation hour rounded]],24),"not cancelled")</f>
        <v>11</v>
      </c>
      <c r="K358" s="32">
        <f>1/Table1[[#This Row],[Duration (Time between doses '[in hours'])]]</f>
        <v>0.1</v>
      </c>
      <c r="L358" s="33">
        <f>Table1[[#This Row],[number doses per hour]]*INDEX(Table2[price per dose],Table1[[#This Row],[Drug ID]])</f>
        <v>0.84959999999999969</v>
      </c>
      <c r="M358" s="11" t="b">
        <f>AND(Table1[[#This Row],[hour of cancellation 0 to 23]]&gt;=0,Table1[[#This Row],[hour of cancellation 0 to 23]]&lt;=23)</f>
        <v>1</v>
      </c>
    </row>
    <row r="359" spans="1:13" x14ac:dyDescent="0.3">
      <c r="A359" s="1">
        <v>358</v>
      </c>
      <c r="B359" s="1">
        <v>4</v>
      </c>
      <c r="C359" s="2">
        <v>40924.362688297391</v>
      </c>
      <c r="D359" s="2">
        <v>40984.362500000003</v>
      </c>
      <c r="E359" s="1">
        <v>12</v>
      </c>
      <c r="F359" s="2">
        <v>40926.550164818946</v>
      </c>
      <c r="G359" s="1">
        <v>0</v>
      </c>
      <c r="H359" s="32">
        <f>IFERROR(HOUR(Table1[[#This Row],[Cancel Date/time]])+MINUTE(Table1[[#This Row],[Cancel Date/time]])/60,"not cancelled")</f>
        <v>13.2</v>
      </c>
      <c r="I359" s="47">
        <f>IFERROR(ROUND(Table1[[#This Row],[cancellation time decimal]],0),"not cancelled")</f>
        <v>13</v>
      </c>
      <c r="J359" s="10">
        <f>IFERROR(MOD(Table1[[#This Row],[cancellation hour rounded]],24),"not cancelled")</f>
        <v>13</v>
      </c>
      <c r="K359" s="32">
        <f>1/Table1[[#This Row],[Duration (Time between doses '[in hours'])]]</f>
        <v>8.3333333333333329E-2</v>
      </c>
      <c r="L359" s="33">
        <f>Table1[[#This Row],[number doses per hour]]*INDEX(Table2[price per dose],Table1[[#This Row],[Drug ID]])</f>
        <v>1.448055119047619</v>
      </c>
      <c r="M359" s="11" t="b">
        <f>AND(Table1[[#This Row],[hour of cancellation 0 to 23]]&gt;=0,Table1[[#This Row],[hour of cancellation 0 to 23]]&lt;=23)</f>
        <v>1</v>
      </c>
    </row>
    <row r="360" spans="1:13" x14ac:dyDescent="0.3">
      <c r="A360" s="1">
        <v>359</v>
      </c>
      <c r="B360" s="1">
        <v>4</v>
      </c>
      <c r="C360" s="2">
        <v>40924.349819800133</v>
      </c>
      <c r="D360" s="2">
        <v>40984.349305555559</v>
      </c>
      <c r="E360" s="1">
        <v>12</v>
      </c>
      <c r="F360" s="2">
        <v>40926.410036596957</v>
      </c>
      <c r="G360" s="1">
        <v>0</v>
      </c>
      <c r="H360" s="32">
        <f>IFERROR(HOUR(Table1[[#This Row],[Cancel Date/time]])+MINUTE(Table1[[#This Row],[Cancel Date/time]])/60,"not cancelled")</f>
        <v>9.8333333333333339</v>
      </c>
      <c r="I360" s="47">
        <f>IFERROR(ROUND(Table1[[#This Row],[cancellation time decimal]],0),"not cancelled")</f>
        <v>10</v>
      </c>
      <c r="J360" s="10">
        <f>IFERROR(MOD(Table1[[#This Row],[cancellation hour rounded]],24),"not cancelled")</f>
        <v>10</v>
      </c>
      <c r="K360" s="32">
        <f>1/Table1[[#This Row],[Duration (Time between doses '[in hours'])]]</f>
        <v>8.3333333333333329E-2</v>
      </c>
      <c r="L360" s="33">
        <f>Table1[[#This Row],[number doses per hour]]*INDEX(Table2[price per dose],Table1[[#This Row],[Drug ID]])</f>
        <v>1.448055119047619</v>
      </c>
      <c r="M360" s="11" t="b">
        <f>AND(Table1[[#This Row],[hour of cancellation 0 to 23]]&gt;=0,Table1[[#This Row],[hour of cancellation 0 to 23]]&lt;=23)</f>
        <v>1</v>
      </c>
    </row>
    <row r="361" spans="1:13" hidden="1" x14ac:dyDescent="0.3">
      <c r="A361" s="1">
        <v>360</v>
      </c>
      <c r="B361" s="1">
        <v>9</v>
      </c>
      <c r="C361" s="2">
        <v>40924.387804442391</v>
      </c>
      <c r="D361" s="2">
        <v>40927.845492749409</v>
      </c>
      <c r="E361" s="1">
        <v>5</v>
      </c>
      <c r="F361" s="2" t="s">
        <v>5</v>
      </c>
      <c r="G361" s="1">
        <v>0</v>
      </c>
      <c r="H361" s="32" t="str">
        <f>IFERROR(HOUR(Table1[[#This Row],[Cancel Date/time]])+MINUTE(Table1[[#This Row],[Cancel Date/time]])/60,"not cancelled")</f>
        <v>not cancelled</v>
      </c>
      <c r="I361" s="47" t="str">
        <f>IFERROR(ROUND(Table1[[#This Row],[cancellation time decimal]],0),"not cancelled")</f>
        <v>not cancelled</v>
      </c>
      <c r="J361" s="10" t="str">
        <f>IFERROR(MOD(Table1[[#This Row],[cancellation hour rounded]],24),"not cancelled")</f>
        <v>not cancelled</v>
      </c>
      <c r="K361" s="32">
        <f>1/Table1[[#This Row],[Duration (Time between doses '[in hours'])]]</f>
        <v>0.2</v>
      </c>
      <c r="L361" s="33">
        <f>Table1[[#This Row],[number doses per hour]]*INDEX(Table2[price per dose],Table1[[#This Row],[Drug ID]])</f>
        <v>5.6740000000000004</v>
      </c>
      <c r="M361" s="11" t="b">
        <f>AND(Table1[[#This Row],[hour of cancellation 0 to 23]]&gt;=0,Table1[[#This Row],[hour of cancellation 0 to 23]]&lt;=23)</f>
        <v>0</v>
      </c>
    </row>
    <row r="362" spans="1:13" x14ac:dyDescent="0.3">
      <c r="A362" s="1">
        <v>361</v>
      </c>
      <c r="B362" s="1">
        <v>1</v>
      </c>
      <c r="C362" s="2">
        <v>40924.409298477636</v>
      </c>
      <c r="D362" s="2">
        <v>40984.40902777778</v>
      </c>
      <c r="E362" s="1">
        <v>8</v>
      </c>
      <c r="F362" s="2">
        <v>40924.75727807064</v>
      </c>
      <c r="G362" s="1">
        <v>0</v>
      </c>
      <c r="H362" s="32">
        <f>IFERROR(HOUR(Table1[[#This Row],[Cancel Date/time]])+MINUTE(Table1[[#This Row],[Cancel Date/time]])/60,"not cancelled")</f>
        <v>18.166666666666668</v>
      </c>
      <c r="I362" s="47">
        <f>IFERROR(ROUND(Table1[[#This Row],[cancellation time decimal]],0),"not cancelled")</f>
        <v>18</v>
      </c>
      <c r="J362" s="10">
        <f>IFERROR(MOD(Table1[[#This Row],[cancellation hour rounded]],24),"not cancelled")</f>
        <v>18</v>
      </c>
      <c r="K362" s="32">
        <f>1/Table1[[#This Row],[Duration (Time between doses '[in hours'])]]</f>
        <v>0.125</v>
      </c>
      <c r="L362" s="33">
        <f>Table1[[#This Row],[number doses per hour]]*INDEX(Table2[price per dose],Table1[[#This Row],[Drug ID]])</f>
        <v>0.84929166666666667</v>
      </c>
      <c r="M362" s="11" t="b">
        <f>AND(Table1[[#This Row],[hour of cancellation 0 to 23]]&gt;=0,Table1[[#This Row],[hour of cancellation 0 to 23]]&lt;=23)</f>
        <v>1</v>
      </c>
    </row>
    <row r="363" spans="1:13" x14ac:dyDescent="0.3">
      <c r="A363" s="1">
        <v>362</v>
      </c>
      <c r="B363" s="1">
        <v>6</v>
      </c>
      <c r="C363" s="2">
        <v>40924.429328320315</v>
      </c>
      <c r="D363" s="2">
        <v>40984.429166666661</v>
      </c>
      <c r="E363" s="1">
        <v>24</v>
      </c>
      <c r="F363" s="2">
        <v>40931.391121371045</v>
      </c>
      <c r="G363" s="1">
        <v>0</v>
      </c>
      <c r="H363" s="32">
        <f>IFERROR(HOUR(Table1[[#This Row],[Cancel Date/time]])+MINUTE(Table1[[#This Row],[Cancel Date/time]])/60,"not cancelled")</f>
        <v>9.3833333333333329</v>
      </c>
      <c r="I363" s="47">
        <f>IFERROR(ROUND(Table1[[#This Row],[cancellation time decimal]],0),"not cancelled")</f>
        <v>9</v>
      </c>
      <c r="J363" s="10">
        <f>IFERROR(MOD(Table1[[#This Row],[cancellation hour rounded]],24),"not cancelled")</f>
        <v>9</v>
      </c>
      <c r="K363" s="32">
        <f>1/Table1[[#This Row],[Duration (Time between doses '[in hours'])]]</f>
        <v>4.1666666666666664E-2</v>
      </c>
      <c r="L363" s="33">
        <f>Table1[[#This Row],[number doses per hour]]*INDEX(Table2[price per dose],Table1[[#This Row],[Drug ID]])</f>
        <v>0.35218749999999999</v>
      </c>
      <c r="M363" s="11" t="b">
        <f>AND(Table1[[#This Row],[hour of cancellation 0 to 23]]&gt;=0,Table1[[#This Row],[hour of cancellation 0 to 23]]&lt;=23)</f>
        <v>1</v>
      </c>
    </row>
    <row r="364" spans="1:13" x14ac:dyDescent="0.3">
      <c r="A364" s="1">
        <v>363</v>
      </c>
      <c r="B364" s="1">
        <v>5</v>
      </c>
      <c r="C364" s="2">
        <v>40924.418736634543</v>
      </c>
      <c r="D364" s="2">
        <v>40984.41805555555</v>
      </c>
      <c r="E364" s="1">
        <v>24</v>
      </c>
      <c r="F364" s="2">
        <v>40928.652071267505</v>
      </c>
      <c r="G364" s="1">
        <v>0</v>
      </c>
      <c r="H364" s="32">
        <f>IFERROR(HOUR(Table1[[#This Row],[Cancel Date/time]])+MINUTE(Table1[[#This Row],[Cancel Date/time]])/60,"not cancelled")</f>
        <v>15.633333333333333</v>
      </c>
      <c r="I364" s="47">
        <f>IFERROR(ROUND(Table1[[#This Row],[cancellation time decimal]],0),"not cancelled")</f>
        <v>16</v>
      </c>
      <c r="J364" s="10">
        <f>IFERROR(MOD(Table1[[#This Row],[cancellation hour rounded]],24),"not cancelled")</f>
        <v>16</v>
      </c>
      <c r="K364" s="32">
        <f>1/Table1[[#This Row],[Duration (Time between doses '[in hours'])]]</f>
        <v>4.1666666666666664E-2</v>
      </c>
      <c r="L364" s="33">
        <f>Table1[[#This Row],[number doses per hour]]*INDEX(Table2[price per dose],Table1[[#This Row],[Drug ID]])</f>
        <v>0.2815833333333333</v>
      </c>
      <c r="M364" s="11" t="b">
        <f>AND(Table1[[#This Row],[hour of cancellation 0 to 23]]&gt;=0,Table1[[#This Row],[hour of cancellation 0 to 23]]&lt;=23)</f>
        <v>1</v>
      </c>
    </row>
    <row r="365" spans="1:13" x14ac:dyDescent="0.3">
      <c r="A365" s="1">
        <v>364</v>
      </c>
      <c r="B365" s="1">
        <v>3</v>
      </c>
      <c r="C365" s="2">
        <v>40924.418257688325</v>
      </c>
      <c r="D365" s="2">
        <v>40984.41805555555</v>
      </c>
      <c r="E365" s="1">
        <v>24</v>
      </c>
      <c r="F365" s="2">
        <v>40926.508784462225</v>
      </c>
      <c r="G365" s="1">
        <v>0</v>
      </c>
      <c r="H365" s="32">
        <f>IFERROR(HOUR(Table1[[#This Row],[Cancel Date/time]])+MINUTE(Table1[[#This Row],[Cancel Date/time]])/60,"not cancelled")</f>
        <v>12.2</v>
      </c>
      <c r="I365" s="47">
        <f>IFERROR(ROUND(Table1[[#This Row],[cancellation time decimal]],0),"not cancelled")</f>
        <v>12</v>
      </c>
      <c r="J365" s="10">
        <f>IFERROR(MOD(Table1[[#This Row],[cancellation hour rounded]],24),"not cancelled")</f>
        <v>12</v>
      </c>
      <c r="K365" s="32">
        <f>1/Table1[[#This Row],[Duration (Time between doses '[in hours'])]]</f>
        <v>4.1666666666666664E-2</v>
      </c>
      <c r="L365" s="33">
        <f>Table1[[#This Row],[number doses per hour]]*INDEX(Table2[price per dose],Table1[[#This Row],[Drug ID]])</f>
        <v>0.18133000000000002</v>
      </c>
      <c r="M365" s="11" t="b">
        <f>AND(Table1[[#This Row],[hour of cancellation 0 to 23]]&gt;=0,Table1[[#This Row],[hour of cancellation 0 to 23]]&lt;=23)</f>
        <v>1</v>
      </c>
    </row>
    <row r="366" spans="1:13" x14ac:dyDescent="0.3">
      <c r="A366" s="1">
        <v>365</v>
      </c>
      <c r="B366" s="1">
        <v>5</v>
      </c>
      <c r="C366" s="2">
        <v>40924.437424825301</v>
      </c>
      <c r="D366" s="2">
        <v>40984.436805555553</v>
      </c>
      <c r="E366" s="1">
        <v>24</v>
      </c>
      <c r="F366" s="2">
        <v>40928.686420401558</v>
      </c>
      <c r="G366" s="1">
        <v>0</v>
      </c>
      <c r="H366" s="32">
        <f>IFERROR(HOUR(Table1[[#This Row],[Cancel Date/time]])+MINUTE(Table1[[#This Row],[Cancel Date/time]])/60,"not cancelled")</f>
        <v>16.466666666666665</v>
      </c>
      <c r="I366" s="47">
        <f>IFERROR(ROUND(Table1[[#This Row],[cancellation time decimal]],0),"not cancelled")</f>
        <v>16</v>
      </c>
      <c r="J366" s="10">
        <f>IFERROR(MOD(Table1[[#This Row],[cancellation hour rounded]],24),"not cancelled")</f>
        <v>16</v>
      </c>
      <c r="K366" s="32">
        <f>1/Table1[[#This Row],[Duration (Time between doses '[in hours'])]]</f>
        <v>4.1666666666666664E-2</v>
      </c>
      <c r="L366" s="33">
        <f>Table1[[#This Row],[number doses per hour]]*INDEX(Table2[price per dose],Table1[[#This Row],[Drug ID]])</f>
        <v>0.2815833333333333</v>
      </c>
      <c r="M366" s="11" t="b">
        <f>AND(Table1[[#This Row],[hour of cancellation 0 to 23]]&gt;=0,Table1[[#This Row],[hour of cancellation 0 to 23]]&lt;=23)</f>
        <v>1</v>
      </c>
    </row>
    <row r="367" spans="1:13" hidden="1" x14ac:dyDescent="0.3">
      <c r="A367" s="1">
        <v>366</v>
      </c>
      <c r="B367" s="1">
        <v>1</v>
      </c>
      <c r="C367" s="2">
        <v>40924.46541620585</v>
      </c>
      <c r="D367" s="2">
        <v>40926.54830578604</v>
      </c>
      <c r="E367" s="1">
        <v>12</v>
      </c>
      <c r="F367" s="2" t="s">
        <v>5</v>
      </c>
      <c r="G367" s="1">
        <v>0</v>
      </c>
      <c r="H367" s="32" t="str">
        <f>IFERROR(HOUR(Table1[[#This Row],[Cancel Date/time]])+MINUTE(Table1[[#This Row],[Cancel Date/time]])/60,"not cancelled")</f>
        <v>not cancelled</v>
      </c>
      <c r="I367" s="47" t="str">
        <f>IFERROR(ROUND(Table1[[#This Row],[cancellation time decimal]],0),"not cancelled")</f>
        <v>not cancelled</v>
      </c>
      <c r="J367" s="10" t="str">
        <f>IFERROR(MOD(Table1[[#This Row],[cancellation hour rounded]],24),"not cancelled")</f>
        <v>not cancelled</v>
      </c>
      <c r="K367" s="32">
        <f>1/Table1[[#This Row],[Duration (Time between doses '[in hours'])]]</f>
        <v>8.3333333333333329E-2</v>
      </c>
      <c r="L367" s="33">
        <f>Table1[[#This Row],[number doses per hour]]*INDEX(Table2[price per dose],Table1[[#This Row],[Drug ID]])</f>
        <v>0.56619444444444444</v>
      </c>
      <c r="M367" s="11" t="b">
        <f>AND(Table1[[#This Row],[hour of cancellation 0 to 23]]&gt;=0,Table1[[#This Row],[hour of cancellation 0 to 23]]&lt;=23)</f>
        <v>0</v>
      </c>
    </row>
    <row r="368" spans="1:13" x14ac:dyDescent="0.3">
      <c r="A368" s="1">
        <v>367</v>
      </c>
      <c r="B368" s="1">
        <v>3</v>
      </c>
      <c r="C368" s="2">
        <v>40924.532009195638</v>
      </c>
      <c r="D368" s="2">
        <v>40984.531944444447</v>
      </c>
      <c r="E368" s="1">
        <v>24</v>
      </c>
      <c r="F368" s="2">
        <v>40926.567625281859</v>
      </c>
      <c r="G368" s="1">
        <v>0</v>
      </c>
      <c r="H368" s="32">
        <f>IFERROR(HOUR(Table1[[#This Row],[Cancel Date/time]])+MINUTE(Table1[[#This Row],[Cancel Date/time]])/60,"not cancelled")</f>
        <v>13.616666666666667</v>
      </c>
      <c r="I368" s="47">
        <f>IFERROR(ROUND(Table1[[#This Row],[cancellation time decimal]],0),"not cancelled")</f>
        <v>14</v>
      </c>
      <c r="J368" s="10">
        <f>IFERROR(MOD(Table1[[#This Row],[cancellation hour rounded]],24),"not cancelled")</f>
        <v>14</v>
      </c>
      <c r="K368" s="32">
        <f>1/Table1[[#This Row],[Duration (Time between doses '[in hours'])]]</f>
        <v>4.1666666666666664E-2</v>
      </c>
      <c r="L368" s="33">
        <f>Table1[[#This Row],[number doses per hour]]*INDEX(Table2[price per dose],Table1[[#This Row],[Drug ID]])</f>
        <v>0.18133000000000002</v>
      </c>
      <c r="M368" s="11" t="b">
        <f>AND(Table1[[#This Row],[hour of cancellation 0 to 23]]&gt;=0,Table1[[#This Row],[hour of cancellation 0 to 23]]&lt;=23)</f>
        <v>1</v>
      </c>
    </row>
    <row r="369" spans="1:13" x14ac:dyDescent="0.3">
      <c r="A369" s="1">
        <v>368</v>
      </c>
      <c r="B369" s="1">
        <v>4</v>
      </c>
      <c r="C369" s="2">
        <v>40924.605933934501</v>
      </c>
      <c r="D369" s="2">
        <v>40984.605555555558</v>
      </c>
      <c r="E369" s="1">
        <v>12</v>
      </c>
      <c r="F369" s="2">
        <v>40928.496281264917</v>
      </c>
      <c r="G369" s="1">
        <v>0</v>
      </c>
      <c r="H369" s="32">
        <f>IFERROR(HOUR(Table1[[#This Row],[Cancel Date/time]])+MINUTE(Table1[[#This Row],[Cancel Date/time]])/60,"not cancelled")</f>
        <v>11.9</v>
      </c>
      <c r="I369" s="47">
        <f>IFERROR(ROUND(Table1[[#This Row],[cancellation time decimal]],0),"not cancelled")</f>
        <v>12</v>
      </c>
      <c r="J369" s="10">
        <f>IFERROR(MOD(Table1[[#This Row],[cancellation hour rounded]],24),"not cancelled")</f>
        <v>12</v>
      </c>
      <c r="K369" s="32">
        <f>1/Table1[[#This Row],[Duration (Time between doses '[in hours'])]]</f>
        <v>8.3333333333333329E-2</v>
      </c>
      <c r="L369" s="33">
        <f>Table1[[#This Row],[number doses per hour]]*INDEX(Table2[price per dose],Table1[[#This Row],[Drug ID]])</f>
        <v>1.448055119047619</v>
      </c>
      <c r="M369" s="11" t="b">
        <f>AND(Table1[[#This Row],[hour of cancellation 0 to 23]]&gt;=0,Table1[[#This Row],[hour of cancellation 0 to 23]]&lt;=23)</f>
        <v>1</v>
      </c>
    </row>
    <row r="370" spans="1:13" x14ac:dyDescent="0.3">
      <c r="A370" s="1">
        <v>369</v>
      </c>
      <c r="B370" s="1">
        <v>5</v>
      </c>
      <c r="C370" s="2">
        <v>40924.669405565503</v>
      </c>
      <c r="D370" s="2">
        <v>40984.668749999997</v>
      </c>
      <c r="E370" s="1">
        <v>24</v>
      </c>
      <c r="F370" s="2">
        <v>40928.536658787649</v>
      </c>
      <c r="G370" s="1">
        <v>0</v>
      </c>
      <c r="H370" s="32">
        <f>IFERROR(HOUR(Table1[[#This Row],[Cancel Date/time]])+MINUTE(Table1[[#This Row],[Cancel Date/time]])/60,"not cancelled")</f>
        <v>12.866666666666667</v>
      </c>
      <c r="I370" s="47">
        <f>IFERROR(ROUND(Table1[[#This Row],[cancellation time decimal]],0),"not cancelled")</f>
        <v>13</v>
      </c>
      <c r="J370" s="10">
        <f>IFERROR(MOD(Table1[[#This Row],[cancellation hour rounded]],24),"not cancelled")</f>
        <v>13</v>
      </c>
      <c r="K370" s="32">
        <f>1/Table1[[#This Row],[Duration (Time between doses '[in hours'])]]</f>
        <v>4.1666666666666664E-2</v>
      </c>
      <c r="L370" s="33">
        <f>Table1[[#This Row],[number doses per hour]]*INDEX(Table2[price per dose],Table1[[#This Row],[Drug ID]])</f>
        <v>0.2815833333333333</v>
      </c>
      <c r="M370" s="11" t="b">
        <f>AND(Table1[[#This Row],[hour of cancellation 0 to 23]]&gt;=0,Table1[[#This Row],[hour of cancellation 0 to 23]]&lt;=23)</f>
        <v>1</v>
      </c>
    </row>
    <row r="371" spans="1:13" hidden="1" x14ac:dyDescent="0.3">
      <c r="A371" s="1">
        <v>370</v>
      </c>
      <c r="B371" s="1">
        <v>2</v>
      </c>
      <c r="C371" s="2">
        <v>40924.748184523654</v>
      </c>
      <c r="D371" s="2">
        <v>40927.414640598712</v>
      </c>
      <c r="E371" s="1">
        <v>10</v>
      </c>
      <c r="F371" s="2" t="s">
        <v>5</v>
      </c>
      <c r="G371" s="1">
        <v>0</v>
      </c>
      <c r="H371" s="32" t="str">
        <f>IFERROR(HOUR(Table1[[#This Row],[Cancel Date/time]])+MINUTE(Table1[[#This Row],[Cancel Date/time]])/60,"not cancelled")</f>
        <v>not cancelled</v>
      </c>
      <c r="I371" s="47" t="str">
        <f>IFERROR(ROUND(Table1[[#This Row],[cancellation time decimal]],0),"not cancelled")</f>
        <v>not cancelled</v>
      </c>
      <c r="J371" s="10" t="str">
        <f>IFERROR(MOD(Table1[[#This Row],[cancellation hour rounded]],24),"not cancelled")</f>
        <v>not cancelled</v>
      </c>
      <c r="K371" s="32">
        <f>1/Table1[[#This Row],[Duration (Time between doses '[in hours'])]]</f>
        <v>0.1</v>
      </c>
      <c r="L371" s="33">
        <f>Table1[[#This Row],[number doses per hour]]*INDEX(Table2[price per dose],Table1[[#This Row],[Drug ID]])</f>
        <v>0.84959999999999969</v>
      </c>
      <c r="M371" s="11" t="b">
        <f>AND(Table1[[#This Row],[hour of cancellation 0 to 23]]&gt;=0,Table1[[#This Row],[hour of cancellation 0 to 23]]&lt;=23)</f>
        <v>0</v>
      </c>
    </row>
    <row r="372" spans="1:13" x14ac:dyDescent="0.3">
      <c r="A372" s="1">
        <v>371</v>
      </c>
      <c r="B372" s="1">
        <v>6</v>
      </c>
      <c r="C372" s="2">
        <v>40924.862755597671</v>
      </c>
      <c r="D372" s="2">
        <v>40984.862500000003</v>
      </c>
      <c r="E372" s="1">
        <v>24</v>
      </c>
      <c r="F372" s="2">
        <v>40935.447731948865</v>
      </c>
      <c r="G372" s="1">
        <v>0</v>
      </c>
      <c r="H372" s="32">
        <f>IFERROR(HOUR(Table1[[#This Row],[Cancel Date/time]])+MINUTE(Table1[[#This Row],[Cancel Date/time]])/60,"not cancelled")</f>
        <v>10.733333333333333</v>
      </c>
      <c r="I372" s="47">
        <f>IFERROR(ROUND(Table1[[#This Row],[cancellation time decimal]],0),"not cancelled")</f>
        <v>11</v>
      </c>
      <c r="J372" s="10">
        <f>IFERROR(MOD(Table1[[#This Row],[cancellation hour rounded]],24),"not cancelled")</f>
        <v>11</v>
      </c>
      <c r="K372" s="32">
        <f>1/Table1[[#This Row],[Duration (Time between doses '[in hours'])]]</f>
        <v>4.1666666666666664E-2</v>
      </c>
      <c r="L372" s="33">
        <f>Table1[[#This Row],[number doses per hour]]*INDEX(Table2[price per dose],Table1[[#This Row],[Drug ID]])</f>
        <v>0.35218749999999999</v>
      </c>
      <c r="M372" s="11" t="b">
        <f>AND(Table1[[#This Row],[hour of cancellation 0 to 23]]&gt;=0,Table1[[#This Row],[hour of cancellation 0 to 23]]&lt;=23)</f>
        <v>1</v>
      </c>
    </row>
    <row r="373" spans="1:13" x14ac:dyDescent="0.3">
      <c r="A373" s="1">
        <v>372</v>
      </c>
      <c r="B373" s="1">
        <v>6</v>
      </c>
      <c r="C373" s="2">
        <v>40924.938512797191</v>
      </c>
      <c r="D373" s="2">
        <v>40984.938194444439</v>
      </c>
      <c r="E373" s="1">
        <v>24</v>
      </c>
      <c r="F373" s="2">
        <v>40927.723277218312</v>
      </c>
      <c r="G373" s="1">
        <v>0</v>
      </c>
      <c r="H373" s="32">
        <f>IFERROR(HOUR(Table1[[#This Row],[Cancel Date/time]])+MINUTE(Table1[[#This Row],[Cancel Date/time]])/60,"not cancelled")</f>
        <v>17.350000000000001</v>
      </c>
      <c r="I373" s="47">
        <f>IFERROR(ROUND(Table1[[#This Row],[cancellation time decimal]],0),"not cancelled")</f>
        <v>17</v>
      </c>
      <c r="J373" s="10">
        <f>IFERROR(MOD(Table1[[#This Row],[cancellation hour rounded]],24),"not cancelled")</f>
        <v>17</v>
      </c>
      <c r="K373" s="32">
        <f>1/Table1[[#This Row],[Duration (Time between doses '[in hours'])]]</f>
        <v>4.1666666666666664E-2</v>
      </c>
      <c r="L373" s="33">
        <f>Table1[[#This Row],[number doses per hour]]*INDEX(Table2[price per dose],Table1[[#This Row],[Drug ID]])</f>
        <v>0.35218749999999999</v>
      </c>
      <c r="M373" s="11" t="b">
        <f>AND(Table1[[#This Row],[hour of cancellation 0 to 23]]&gt;=0,Table1[[#This Row],[hour of cancellation 0 to 23]]&lt;=23)</f>
        <v>1</v>
      </c>
    </row>
    <row r="374" spans="1:13" x14ac:dyDescent="0.3">
      <c r="A374" s="1">
        <v>373</v>
      </c>
      <c r="B374" s="1">
        <v>1</v>
      </c>
      <c r="C374" s="2">
        <v>40925.014465273875</v>
      </c>
      <c r="D374" s="2">
        <v>40985.013888888891</v>
      </c>
      <c r="E374" s="1">
        <v>12</v>
      </c>
      <c r="F374" s="2">
        <v>40926.41946694268</v>
      </c>
      <c r="G374" s="1">
        <v>0</v>
      </c>
      <c r="H374" s="32">
        <f>IFERROR(HOUR(Table1[[#This Row],[Cancel Date/time]])+MINUTE(Table1[[#This Row],[Cancel Date/time]])/60,"not cancelled")</f>
        <v>10.066666666666666</v>
      </c>
      <c r="I374" s="47">
        <f>IFERROR(ROUND(Table1[[#This Row],[cancellation time decimal]],0),"not cancelled")</f>
        <v>10</v>
      </c>
      <c r="J374" s="10">
        <f>IFERROR(MOD(Table1[[#This Row],[cancellation hour rounded]],24),"not cancelled")</f>
        <v>10</v>
      </c>
      <c r="K374" s="32">
        <f>1/Table1[[#This Row],[Duration (Time between doses '[in hours'])]]</f>
        <v>8.3333333333333329E-2</v>
      </c>
      <c r="L374" s="33">
        <f>Table1[[#This Row],[number doses per hour]]*INDEX(Table2[price per dose],Table1[[#This Row],[Drug ID]])</f>
        <v>0.56619444444444444</v>
      </c>
      <c r="M374" s="11" t="b">
        <f>AND(Table1[[#This Row],[hour of cancellation 0 to 23]]&gt;=0,Table1[[#This Row],[hour of cancellation 0 to 23]]&lt;=23)</f>
        <v>1</v>
      </c>
    </row>
    <row r="375" spans="1:13" x14ac:dyDescent="0.3">
      <c r="A375" s="1">
        <v>374</v>
      </c>
      <c r="B375" s="1">
        <v>1</v>
      </c>
      <c r="C375" s="2">
        <v>40925.012823777353</v>
      </c>
      <c r="D375" s="2">
        <v>40985.012499999997</v>
      </c>
      <c r="E375" s="1">
        <v>12</v>
      </c>
      <c r="F375" s="2">
        <v>40925.752348890477</v>
      </c>
      <c r="G375" s="1">
        <v>0</v>
      </c>
      <c r="H375" s="32">
        <f>IFERROR(HOUR(Table1[[#This Row],[Cancel Date/time]])+MINUTE(Table1[[#This Row],[Cancel Date/time]])/60,"not cancelled")</f>
        <v>18.05</v>
      </c>
      <c r="I375" s="47">
        <f>IFERROR(ROUND(Table1[[#This Row],[cancellation time decimal]],0),"not cancelled")</f>
        <v>18</v>
      </c>
      <c r="J375" s="10">
        <f>IFERROR(MOD(Table1[[#This Row],[cancellation hour rounded]],24),"not cancelled")</f>
        <v>18</v>
      </c>
      <c r="K375" s="32">
        <f>1/Table1[[#This Row],[Duration (Time between doses '[in hours'])]]</f>
        <v>8.3333333333333329E-2</v>
      </c>
      <c r="L375" s="33">
        <f>Table1[[#This Row],[number doses per hour]]*INDEX(Table2[price per dose],Table1[[#This Row],[Drug ID]])</f>
        <v>0.56619444444444444</v>
      </c>
      <c r="M375" s="11" t="b">
        <f>AND(Table1[[#This Row],[hour of cancellation 0 to 23]]&gt;=0,Table1[[#This Row],[hour of cancellation 0 to 23]]&lt;=23)</f>
        <v>1</v>
      </c>
    </row>
    <row r="376" spans="1:13" x14ac:dyDescent="0.3">
      <c r="A376" s="1">
        <v>375</v>
      </c>
      <c r="B376" s="1">
        <v>7</v>
      </c>
      <c r="C376" s="2">
        <v>40925.054861207325</v>
      </c>
      <c r="D376" s="2">
        <v>40985.054861111108</v>
      </c>
      <c r="E376" s="1">
        <v>24</v>
      </c>
      <c r="F376" s="2">
        <v>40928.359132713995</v>
      </c>
      <c r="G376" s="1">
        <v>0</v>
      </c>
      <c r="H376" s="32">
        <f>IFERROR(HOUR(Table1[[#This Row],[Cancel Date/time]])+MINUTE(Table1[[#This Row],[Cancel Date/time]])/60,"not cancelled")</f>
        <v>8.6166666666666671</v>
      </c>
      <c r="I376" s="47">
        <f>IFERROR(ROUND(Table1[[#This Row],[cancellation time decimal]],0),"not cancelled")</f>
        <v>9</v>
      </c>
      <c r="J376" s="10">
        <f>IFERROR(MOD(Table1[[#This Row],[cancellation hour rounded]],24),"not cancelled")</f>
        <v>9</v>
      </c>
      <c r="K376" s="32">
        <f>1/Table1[[#This Row],[Duration (Time between doses '[in hours'])]]</f>
        <v>4.1666666666666664E-2</v>
      </c>
      <c r="L376" s="33">
        <f>Table1[[#This Row],[number doses per hour]]*INDEX(Table2[price per dose],Table1[[#This Row],[Drug ID]])</f>
        <v>1.2958049999999997</v>
      </c>
      <c r="M376" s="11" t="b">
        <f>AND(Table1[[#This Row],[hour of cancellation 0 to 23]]&gt;=0,Table1[[#This Row],[hour of cancellation 0 to 23]]&lt;=23)</f>
        <v>1</v>
      </c>
    </row>
    <row r="377" spans="1:13" x14ac:dyDescent="0.3">
      <c r="A377" s="1">
        <v>376</v>
      </c>
      <c r="B377" s="1">
        <v>1</v>
      </c>
      <c r="C377" s="2">
        <v>40925.207331053578</v>
      </c>
      <c r="D377" s="2">
        <v>40985.206944444442</v>
      </c>
      <c r="E377" s="1">
        <v>8</v>
      </c>
      <c r="F377" s="2">
        <v>40925.522451744269</v>
      </c>
      <c r="G377" s="1">
        <v>0</v>
      </c>
      <c r="H377" s="32">
        <f>IFERROR(HOUR(Table1[[#This Row],[Cancel Date/time]])+MINUTE(Table1[[#This Row],[Cancel Date/time]])/60,"not cancelled")</f>
        <v>12.533333333333333</v>
      </c>
      <c r="I377" s="47">
        <f>IFERROR(ROUND(Table1[[#This Row],[cancellation time decimal]],0),"not cancelled")</f>
        <v>13</v>
      </c>
      <c r="J377" s="10">
        <f>IFERROR(MOD(Table1[[#This Row],[cancellation hour rounded]],24),"not cancelled")</f>
        <v>13</v>
      </c>
      <c r="K377" s="32">
        <f>1/Table1[[#This Row],[Duration (Time between doses '[in hours'])]]</f>
        <v>0.125</v>
      </c>
      <c r="L377" s="33">
        <f>Table1[[#This Row],[number doses per hour]]*INDEX(Table2[price per dose],Table1[[#This Row],[Drug ID]])</f>
        <v>0.84929166666666667</v>
      </c>
      <c r="M377" s="11" t="b">
        <f>AND(Table1[[#This Row],[hour of cancellation 0 to 23]]&gt;=0,Table1[[#This Row],[hour of cancellation 0 to 23]]&lt;=23)</f>
        <v>1</v>
      </c>
    </row>
    <row r="378" spans="1:13" x14ac:dyDescent="0.3">
      <c r="A378" s="1">
        <v>377</v>
      </c>
      <c r="B378" s="1">
        <v>5</v>
      </c>
      <c r="C378" s="2">
        <v>40925.329444070107</v>
      </c>
      <c r="D378" s="2">
        <v>40928.204166666663</v>
      </c>
      <c r="E378" s="1">
        <v>24</v>
      </c>
      <c r="F378" s="2">
        <v>40927.89119625905</v>
      </c>
      <c r="G378" s="1">
        <v>0</v>
      </c>
      <c r="H378" s="32">
        <f>IFERROR(HOUR(Table1[[#This Row],[Cancel Date/time]])+MINUTE(Table1[[#This Row],[Cancel Date/time]])/60,"not cancelled")</f>
        <v>21.383333333333333</v>
      </c>
      <c r="I378" s="47">
        <f>IFERROR(ROUND(Table1[[#This Row],[cancellation time decimal]],0),"not cancelled")</f>
        <v>21</v>
      </c>
      <c r="J378" s="10">
        <f>IFERROR(MOD(Table1[[#This Row],[cancellation hour rounded]],24),"not cancelled")</f>
        <v>21</v>
      </c>
      <c r="K378" s="32">
        <f>1/Table1[[#This Row],[Duration (Time between doses '[in hours'])]]</f>
        <v>4.1666666666666664E-2</v>
      </c>
      <c r="L378" s="33">
        <f>Table1[[#This Row],[number doses per hour]]*INDEX(Table2[price per dose],Table1[[#This Row],[Drug ID]])</f>
        <v>0.2815833333333333</v>
      </c>
      <c r="M378" s="11" t="b">
        <f>AND(Table1[[#This Row],[hour of cancellation 0 to 23]]&gt;=0,Table1[[#This Row],[hour of cancellation 0 to 23]]&lt;=23)</f>
        <v>1</v>
      </c>
    </row>
    <row r="379" spans="1:13" hidden="1" x14ac:dyDescent="0.3">
      <c r="A379" s="1">
        <v>378</v>
      </c>
      <c r="B379" s="1">
        <v>3</v>
      </c>
      <c r="C379" s="2">
        <v>40925.367275450015</v>
      </c>
      <c r="D379" s="2">
        <v>40929.367138397298</v>
      </c>
      <c r="E379" s="1">
        <v>24</v>
      </c>
      <c r="F379" s="2" t="s">
        <v>5</v>
      </c>
      <c r="G379" s="1">
        <v>0</v>
      </c>
      <c r="H379" s="32" t="str">
        <f>IFERROR(HOUR(Table1[[#This Row],[Cancel Date/time]])+MINUTE(Table1[[#This Row],[Cancel Date/time]])/60,"not cancelled")</f>
        <v>not cancelled</v>
      </c>
      <c r="I379" s="47" t="str">
        <f>IFERROR(ROUND(Table1[[#This Row],[cancellation time decimal]],0),"not cancelled")</f>
        <v>not cancelled</v>
      </c>
      <c r="J379" s="10" t="str">
        <f>IFERROR(MOD(Table1[[#This Row],[cancellation hour rounded]],24),"not cancelled")</f>
        <v>not cancelled</v>
      </c>
      <c r="K379" s="32">
        <f>1/Table1[[#This Row],[Duration (Time between doses '[in hours'])]]</f>
        <v>4.1666666666666664E-2</v>
      </c>
      <c r="L379" s="33">
        <f>Table1[[#This Row],[number doses per hour]]*INDEX(Table2[price per dose],Table1[[#This Row],[Drug ID]])</f>
        <v>0.18133000000000002</v>
      </c>
      <c r="M379" s="11" t="b">
        <f>AND(Table1[[#This Row],[hour of cancellation 0 to 23]]&gt;=0,Table1[[#This Row],[hour of cancellation 0 to 23]]&lt;=23)</f>
        <v>0</v>
      </c>
    </row>
    <row r="380" spans="1:13" x14ac:dyDescent="0.3">
      <c r="A380" s="1">
        <v>379</v>
      </c>
      <c r="B380" s="1">
        <v>2</v>
      </c>
      <c r="C380" s="2">
        <v>40925.346185079732</v>
      </c>
      <c r="D380" s="2">
        <v>40985.345833333333</v>
      </c>
      <c r="E380" s="1">
        <v>10</v>
      </c>
      <c r="F380" s="2">
        <v>40925.72371296936</v>
      </c>
      <c r="G380" s="1">
        <v>0</v>
      </c>
      <c r="H380" s="32">
        <f>IFERROR(HOUR(Table1[[#This Row],[Cancel Date/time]])+MINUTE(Table1[[#This Row],[Cancel Date/time]])/60,"not cancelled")</f>
        <v>17.366666666666667</v>
      </c>
      <c r="I380" s="47">
        <f>IFERROR(ROUND(Table1[[#This Row],[cancellation time decimal]],0),"not cancelled")</f>
        <v>17</v>
      </c>
      <c r="J380" s="10">
        <f>IFERROR(MOD(Table1[[#This Row],[cancellation hour rounded]],24),"not cancelled")</f>
        <v>17</v>
      </c>
      <c r="K380" s="32">
        <f>1/Table1[[#This Row],[Duration (Time between doses '[in hours'])]]</f>
        <v>0.1</v>
      </c>
      <c r="L380" s="33">
        <f>Table1[[#This Row],[number doses per hour]]*INDEX(Table2[price per dose],Table1[[#This Row],[Drug ID]])</f>
        <v>0.84959999999999969</v>
      </c>
      <c r="M380" s="11" t="b">
        <f>AND(Table1[[#This Row],[hour of cancellation 0 to 23]]&gt;=0,Table1[[#This Row],[hour of cancellation 0 to 23]]&lt;=23)</f>
        <v>1</v>
      </c>
    </row>
    <row r="381" spans="1:13" x14ac:dyDescent="0.3">
      <c r="A381" s="1">
        <v>380</v>
      </c>
      <c r="B381" s="1">
        <v>1</v>
      </c>
      <c r="C381" s="2">
        <v>40925.358688358894</v>
      </c>
      <c r="D381" s="2">
        <v>40985.358333333337</v>
      </c>
      <c r="E381" s="1">
        <v>8</v>
      </c>
      <c r="F381" s="2">
        <v>40925.662442685287</v>
      </c>
      <c r="G381" s="1">
        <v>0</v>
      </c>
      <c r="H381" s="32">
        <f>IFERROR(HOUR(Table1[[#This Row],[Cancel Date/time]])+MINUTE(Table1[[#This Row],[Cancel Date/time]])/60,"not cancelled")</f>
        <v>15.883333333333333</v>
      </c>
      <c r="I381" s="47">
        <f>IFERROR(ROUND(Table1[[#This Row],[cancellation time decimal]],0),"not cancelled")</f>
        <v>16</v>
      </c>
      <c r="J381" s="10">
        <f>IFERROR(MOD(Table1[[#This Row],[cancellation hour rounded]],24),"not cancelled")</f>
        <v>16</v>
      </c>
      <c r="K381" s="32">
        <f>1/Table1[[#This Row],[Duration (Time between doses '[in hours'])]]</f>
        <v>0.125</v>
      </c>
      <c r="L381" s="33">
        <f>Table1[[#This Row],[number doses per hour]]*INDEX(Table2[price per dose],Table1[[#This Row],[Drug ID]])</f>
        <v>0.84929166666666667</v>
      </c>
      <c r="M381" s="11" t="b">
        <f>AND(Table1[[#This Row],[hour of cancellation 0 to 23]]&gt;=0,Table1[[#This Row],[hour of cancellation 0 to 23]]&lt;=23)</f>
        <v>1</v>
      </c>
    </row>
    <row r="382" spans="1:13" x14ac:dyDescent="0.3">
      <c r="A382" s="1">
        <v>381</v>
      </c>
      <c r="B382" s="1">
        <v>7</v>
      </c>
      <c r="C382" s="2">
        <v>40925.407353194067</v>
      </c>
      <c r="D382" s="2">
        <v>40985.406944444447</v>
      </c>
      <c r="E382" s="1">
        <v>24</v>
      </c>
      <c r="F382" s="2">
        <v>40928.681688748438</v>
      </c>
      <c r="G382" s="1">
        <v>0</v>
      </c>
      <c r="H382" s="32">
        <f>IFERROR(HOUR(Table1[[#This Row],[Cancel Date/time]])+MINUTE(Table1[[#This Row],[Cancel Date/time]])/60,"not cancelled")</f>
        <v>16.350000000000001</v>
      </c>
      <c r="I382" s="47">
        <f>IFERROR(ROUND(Table1[[#This Row],[cancellation time decimal]],0),"not cancelled")</f>
        <v>16</v>
      </c>
      <c r="J382" s="10">
        <f>IFERROR(MOD(Table1[[#This Row],[cancellation hour rounded]],24),"not cancelled")</f>
        <v>16</v>
      </c>
      <c r="K382" s="32">
        <f>1/Table1[[#This Row],[Duration (Time between doses '[in hours'])]]</f>
        <v>4.1666666666666664E-2</v>
      </c>
      <c r="L382" s="33">
        <f>Table1[[#This Row],[number doses per hour]]*INDEX(Table2[price per dose],Table1[[#This Row],[Drug ID]])</f>
        <v>1.2958049999999997</v>
      </c>
      <c r="M382" s="11" t="b">
        <f>AND(Table1[[#This Row],[hour of cancellation 0 to 23]]&gt;=0,Table1[[#This Row],[hour of cancellation 0 to 23]]&lt;=23)</f>
        <v>1</v>
      </c>
    </row>
    <row r="383" spans="1:13" x14ac:dyDescent="0.3">
      <c r="A383" s="1">
        <v>382</v>
      </c>
      <c r="B383" s="1">
        <v>1</v>
      </c>
      <c r="C383" s="2">
        <v>40925.385255240843</v>
      </c>
      <c r="D383" s="2">
        <v>40985.384722222225</v>
      </c>
      <c r="E383" s="1">
        <v>8</v>
      </c>
      <c r="F383" s="2">
        <v>40925.530344986233</v>
      </c>
      <c r="G383" s="1">
        <v>0</v>
      </c>
      <c r="H383" s="32">
        <f>IFERROR(HOUR(Table1[[#This Row],[Cancel Date/time]])+MINUTE(Table1[[#This Row],[Cancel Date/time]])/60,"not cancelled")</f>
        <v>12.716666666666667</v>
      </c>
      <c r="I383" s="47">
        <f>IFERROR(ROUND(Table1[[#This Row],[cancellation time decimal]],0),"not cancelled")</f>
        <v>13</v>
      </c>
      <c r="J383" s="10">
        <f>IFERROR(MOD(Table1[[#This Row],[cancellation hour rounded]],24),"not cancelled")</f>
        <v>13</v>
      </c>
      <c r="K383" s="32">
        <f>1/Table1[[#This Row],[Duration (Time between doses '[in hours'])]]</f>
        <v>0.125</v>
      </c>
      <c r="L383" s="33">
        <f>Table1[[#This Row],[number doses per hour]]*INDEX(Table2[price per dose],Table1[[#This Row],[Drug ID]])</f>
        <v>0.84929166666666667</v>
      </c>
      <c r="M383" s="11" t="b">
        <f>AND(Table1[[#This Row],[hour of cancellation 0 to 23]]&gt;=0,Table1[[#This Row],[hour of cancellation 0 to 23]]&lt;=23)</f>
        <v>1</v>
      </c>
    </row>
    <row r="384" spans="1:13" x14ac:dyDescent="0.3">
      <c r="A384" s="1">
        <v>383</v>
      </c>
      <c r="B384" s="1">
        <v>5</v>
      </c>
      <c r="C384" s="2">
        <v>40925.473108473358</v>
      </c>
      <c r="D384" s="2">
        <v>40985.472916666666</v>
      </c>
      <c r="E384" s="1">
        <v>24</v>
      </c>
      <c r="F384" s="2">
        <v>40929.456910016524</v>
      </c>
      <c r="G384" s="1">
        <v>0</v>
      </c>
      <c r="H384" s="32">
        <f>IFERROR(HOUR(Table1[[#This Row],[Cancel Date/time]])+MINUTE(Table1[[#This Row],[Cancel Date/time]])/60,"not cancelled")</f>
        <v>10.95</v>
      </c>
      <c r="I384" s="47">
        <f>IFERROR(ROUND(Table1[[#This Row],[cancellation time decimal]],0),"not cancelled")</f>
        <v>11</v>
      </c>
      <c r="J384" s="10">
        <f>IFERROR(MOD(Table1[[#This Row],[cancellation hour rounded]],24),"not cancelled")</f>
        <v>11</v>
      </c>
      <c r="K384" s="32">
        <f>1/Table1[[#This Row],[Duration (Time between doses '[in hours'])]]</f>
        <v>4.1666666666666664E-2</v>
      </c>
      <c r="L384" s="33">
        <f>Table1[[#This Row],[number doses per hour]]*INDEX(Table2[price per dose],Table1[[#This Row],[Drug ID]])</f>
        <v>0.2815833333333333</v>
      </c>
      <c r="M384" s="11" t="b">
        <f>AND(Table1[[#This Row],[hour of cancellation 0 to 23]]&gt;=0,Table1[[#This Row],[hour of cancellation 0 to 23]]&lt;=23)</f>
        <v>1</v>
      </c>
    </row>
    <row r="385" spans="1:13" hidden="1" x14ac:dyDescent="0.3">
      <c r="A385" s="1">
        <v>384</v>
      </c>
      <c r="B385" s="1">
        <v>1</v>
      </c>
      <c r="C385" s="2">
        <v>40925.521751011511</v>
      </c>
      <c r="D385" s="2">
        <v>40927.563037588981</v>
      </c>
      <c r="E385" s="1">
        <v>8</v>
      </c>
      <c r="F385" s="2" t="s">
        <v>5</v>
      </c>
      <c r="G385" s="1">
        <v>0</v>
      </c>
      <c r="H385" s="32" t="str">
        <f>IFERROR(HOUR(Table1[[#This Row],[Cancel Date/time]])+MINUTE(Table1[[#This Row],[Cancel Date/time]])/60,"not cancelled")</f>
        <v>not cancelled</v>
      </c>
      <c r="I385" s="47" t="str">
        <f>IFERROR(ROUND(Table1[[#This Row],[cancellation time decimal]],0),"not cancelled")</f>
        <v>not cancelled</v>
      </c>
      <c r="J385" s="10" t="str">
        <f>IFERROR(MOD(Table1[[#This Row],[cancellation hour rounded]],24),"not cancelled")</f>
        <v>not cancelled</v>
      </c>
      <c r="K385" s="32">
        <f>1/Table1[[#This Row],[Duration (Time between doses '[in hours'])]]</f>
        <v>0.125</v>
      </c>
      <c r="L385" s="33">
        <f>Table1[[#This Row],[number doses per hour]]*INDEX(Table2[price per dose],Table1[[#This Row],[Drug ID]])</f>
        <v>0.84929166666666667</v>
      </c>
      <c r="M385" s="11" t="b">
        <f>AND(Table1[[#This Row],[hour of cancellation 0 to 23]]&gt;=0,Table1[[#This Row],[hour of cancellation 0 to 23]]&lt;=23)</f>
        <v>0</v>
      </c>
    </row>
    <row r="386" spans="1:13" x14ac:dyDescent="0.3">
      <c r="A386" s="1">
        <v>385</v>
      </c>
      <c r="B386" s="1">
        <v>7</v>
      </c>
      <c r="C386" s="2">
        <v>40925.530820242704</v>
      </c>
      <c r="D386" s="2">
        <v>40985.530555555553</v>
      </c>
      <c r="E386" s="1">
        <v>24</v>
      </c>
      <c r="F386" s="2">
        <v>40941.508456225747</v>
      </c>
      <c r="G386" s="1">
        <v>0</v>
      </c>
      <c r="H386" s="32">
        <f>IFERROR(HOUR(Table1[[#This Row],[Cancel Date/time]])+MINUTE(Table1[[#This Row],[Cancel Date/time]])/60,"not cancelled")</f>
        <v>12.2</v>
      </c>
      <c r="I386" s="47">
        <f>IFERROR(ROUND(Table1[[#This Row],[cancellation time decimal]],0),"not cancelled")</f>
        <v>12</v>
      </c>
      <c r="J386" s="10">
        <f>IFERROR(MOD(Table1[[#This Row],[cancellation hour rounded]],24),"not cancelled")</f>
        <v>12</v>
      </c>
      <c r="K386" s="32">
        <f>1/Table1[[#This Row],[Duration (Time between doses '[in hours'])]]</f>
        <v>4.1666666666666664E-2</v>
      </c>
      <c r="L386" s="33">
        <f>Table1[[#This Row],[number doses per hour]]*INDEX(Table2[price per dose],Table1[[#This Row],[Drug ID]])</f>
        <v>1.2958049999999997</v>
      </c>
      <c r="M386" s="11" t="b">
        <f>AND(Table1[[#This Row],[hour of cancellation 0 to 23]]&gt;=0,Table1[[#This Row],[hour of cancellation 0 to 23]]&lt;=23)</f>
        <v>1</v>
      </c>
    </row>
    <row r="387" spans="1:13" x14ac:dyDescent="0.3">
      <c r="A387" s="1">
        <v>386</v>
      </c>
      <c r="B387" s="1">
        <v>3</v>
      </c>
      <c r="C387" s="2">
        <v>40925.601486084866</v>
      </c>
      <c r="D387" s="2">
        <v>40985.601388888892</v>
      </c>
      <c r="E387" s="1">
        <v>24</v>
      </c>
      <c r="F387" s="2">
        <v>40928.64590398506</v>
      </c>
      <c r="G387" s="1">
        <v>0</v>
      </c>
      <c r="H387" s="32">
        <f>IFERROR(HOUR(Table1[[#This Row],[Cancel Date/time]])+MINUTE(Table1[[#This Row],[Cancel Date/time]])/60,"not cancelled")</f>
        <v>15.5</v>
      </c>
      <c r="I387" s="47">
        <f>IFERROR(ROUND(Table1[[#This Row],[cancellation time decimal]],0),"not cancelled")</f>
        <v>16</v>
      </c>
      <c r="J387" s="10">
        <f>IFERROR(MOD(Table1[[#This Row],[cancellation hour rounded]],24),"not cancelled")</f>
        <v>16</v>
      </c>
      <c r="K387" s="32">
        <f>1/Table1[[#This Row],[Duration (Time between doses '[in hours'])]]</f>
        <v>4.1666666666666664E-2</v>
      </c>
      <c r="L387" s="33">
        <f>Table1[[#This Row],[number doses per hour]]*INDEX(Table2[price per dose],Table1[[#This Row],[Drug ID]])</f>
        <v>0.18133000000000002</v>
      </c>
      <c r="M387" s="11" t="b">
        <f>AND(Table1[[#This Row],[hour of cancellation 0 to 23]]&gt;=0,Table1[[#This Row],[hour of cancellation 0 to 23]]&lt;=23)</f>
        <v>1</v>
      </c>
    </row>
    <row r="388" spans="1:13" hidden="1" x14ac:dyDescent="0.3">
      <c r="A388" s="1">
        <v>387</v>
      </c>
      <c r="B388" s="1">
        <v>1</v>
      </c>
      <c r="C388" s="2">
        <v>40925.650342381159</v>
      </c>
      <c r="D388" s="2">
        <v>40928.483060974875</v>
      </c>
      <c r="E388" s="1">
        <v>12</v>
      </c>
      <c r="F388" s="2" t="s">
        <v>5</v>
      </c>
      <c r="G388" s="1">
        <v>0</v>
      </c>
      <c r="H388" s="32" t="str">
        <f>IFERROR(HOUR(Table1[[#This Row],[Cancel Date/time]])+MINUTE(Table1[[#This Row],[Cancel Date/time]])/60,"not cancelled")</f>
        <v>not cancelled</v>
      </c>
      <c r="I388" s="47" t="str">
        <f>IFERROR(ROUND(Table1[[#This Row],[cancellation time decimal]],0),"not cancelled")</f>
        <v>not cancelled</v>
      </c>
      <c r="J388" s="10" t="str">
        <f>IFERROR(MOD(Table1[[#This Row],[cancellation hour rounded]],24),"not cancelled")</f>
        <v>not cancelled</v>
      </c>
      <c r="K388" s="32">
        <f>1/Table1[[#This Row],[Duration (Time between doses '[in hours'])]]</f>
        <v>8.3333333333333329E-2</v>
      </c>
      <c r="L388" s="33">
        <f>Table1[[#This Row],[number doses per hour]]*INDEX(Table2[price per dose],Table1[[#This Row],[Drug ID]])</f>
        <v>0.56619444444444444</v>
      </c>
      <c r="M388" s="11" t="b">
        <f>AND(Table1[[#This Row],[hour of cancellation 0 to 23]]&gt;=0,Table1[[#This Row],[hour of cancellation 0 to 23]]&lt;=23)</f>
        <v>0</v>
      </c>
    </row>
    <row r="389" spans="1:13" x14ac:dyDescent="0.3">
      <c r="A389" s="1">
        <v>388</v>
      </c>
      <c r="B389" s="1">
        <v>2</v>
      </c>
      <c r="C389" s="2">
        <v>40925.704718556161</v>
      </c>
      <c r="D389" s="2">
        <v>40985.704166666663</v>
      </c>
      <c r="E389" s="1">
        <v>10</v>
      </c>
      <c r="F389" s="2">
        <v>40926.947907821275</v>
      </c>
      <c r="G389" s="1">
        <v>0</v>
      </c>
      <c r="H389" s="32">
        <f>IFERROR(HOUR(Table1[[#This Row],[Cancel Date/time]])+MINUTE(Table1[[#This Row],[Cancel Date/time]])/60,"not cancelled")</f>
        <v>22.733333333333334</v>
      </c>
      <c r="I389" s="47">
        <f>IFERROR(ROUND(Table1[[#This Row],[cancellation time decimal]],0),"not cancelled")</f>
        <v>23</v>
      </c>
      <c r="J389" s="10">
        <f>IFERROR(MOD(Table1[[#This Row],[cancellation hour rounded]],24),"not cancelled")</f>
        <v>23</v>
      </c>
      <c r="K389" s="32">
        <f>1/Table1[[#This Row],[Duration (Time between doses '[in hours'])]]</f>
        <v>0.1</v>
      </c>
      <c r="L389" s="33">
        <f>Table1[[#This Row],[number doses per hour]]*INDEX(Table2[price per dose],Table1[[#This Row],[Drug ID]])</f>
        <v>0.84959999999999969</v>
      </c>
      <c r="M389" s="11" t="b">
        <f>AND(Table1[[#This Row],[hour of cancellation 0 to 23]]&gt;=0,Table1[[#This Row],[hour of cancellation 0 to 23]]&lt;=23)</f>
        <v>1</v>
      </c>
    </row>
    <row r="390" spans="1:13" x14ac:dyDescent="0.3">
      <c r="A390" s="1">
        <v>389</v>
      </c>
      <c r="B390" s="1">
        <v>6</v>
      </c>
      <c r="C390" s="2">
        <v>40925.673055005005</v>
      </c>
      <c r="D390" s="2">
        <v>40985.672916666663</v>
      </c>
      <c r="E390" s="1">
        <v>24</v>
      </c>
      <c r="F390" s="2">
        <v>40932.572107434928</v>
      </c>
      <c r="G390" s="1">
        <v>0</v>
      </c>
      <c r="H390" s="32">
        <f>IFERROR(HOUR(Table1[[#This Row],[Cancel Date/time]])+MINUTE(Table1[[#This Row],[Cancel Date/time]])/60,"not cancelled")</f>
        <v>13.716666666666667</v>
      </c>
      <c r="I390" s="47">
        <f>IFERROR(ROUND(Table1[[#This Row],[cancellation time decimal]],0),"not cancelled")</f>
        <v>14</v>
      </c>
      <c r="J390" s="10">
        <f>IFERROR(MOD(Table1[[#This Row],[cancellation hour rounded]],24),"not cancelled")</f>
        <v>14</v>
      </c>
      <c r="K390" s="32">
        <f>1/Table1[[#This Row],[Duration (Time between doses '[in hours'])]]</f>
        <v>4.1666666666666664E-2</v>
      </c>
      <c r="L390" s="33">
        <f>Table1[[#This Row],[number doses per hour]]*INDEX(Table2[price per dose],Table1[[#This Row],[Drug ID]])</f>
        <v>0.35218749999999999</v>
      </c>
      <c r="M390" s="11" t="b">
        <f>AND(Table1[[#This Row],[hour of cancellation 0 to 23]]&gt;=0,Table1[[#This Row],[hour of cancellation 0 to 23]]&lt;=23)</f>
        <v>1</v>
      </c>
    </row>
    <row r="391" spans="1:13" x14ac:dyDescent="0.3">
      <c r="A391" s="1">
        <v>390</v>
      </c>
      <c r="B391" s="1">
        <v>1</v>
      </c>
      <c r="C391" s="2">
        <v>40925.775257311303</v>
      </c>
      <c r="D391" s="2">
        <v>40985.775000000001</v>
      </c>
      <c r="E391" s="1">
        <v>12</v>
      </c>
      <c r="F391" s="2">
        <v>40926.337338788129</v>
      </c>
      <c r="G391" s="1">
        <v>0</v>
      </c>
      <c r="H391" s="32">
        <f>IFERROR(HOUR(Table1[[#This Row],[Cancel Date/time]])+MINUTE(Table1[[#This Row],[Cancel Date/time]])/60,"not cancelled")</f>
        <v>8.0833333333333339</v>
      </c>
      <c r="I391" s="47">
        <f>IFERROR(ROUND(Table1[[#This Row],[cancellation time decimal]],0),"not cancelled")</f>
        <v>8</v>
      </c>
      <c r="J391" s="10">
        <f>IFERROR(MOD(Table1[[#This Row],[cancellation hour rounded]],24),"not cancelled")</f>
        <v>8</v>
      </c>
      <c r="K391" s="32">
        <f>1/Table1[[#This Row],[Duration (Time between doses '[in hours'])]]</f>
        <v>8.3333333333333329E-2</v>
      </c>
      <c r="L391" s="33">
        <f>Table1[[#This Row],[number doses per hour]]*INDEX(Table2[price per dose],Table1[[#This Row],[Drug ID]])</f>
        <v>0.56619444444444444</v>
      </c>
      <c r="M391" s="11" t="b">
        <f>AND(Table1[[#This Row],[hour of cancellation 0 to 23]]&gt;=0,Table1[[#This Row],[hour of cancellation 0 to 23]]&lt;=23)</f>
        <v>1</v>
      </c>
    </row>
    <row r="392" spans="1:13" x14ac:dyDescent="0.3">
      <c r="A392" s="1">
        <v>391</v>
      </c>
      <c r="B392" s="1">
        <v>1</v>
      </c>
      <c r="C392" s="2">
        <v>40925.754513571956</v>
      </c>
      <c r="D392" s="2">
        <v>40985.754166666666</v>
      </c>
      <c r="E392" s="1">
        <v>8</v>
      </c>
      <c r="F392" s="2">
        <v>40925.887453221818</v>
      </c>
      <c r="G392" s="1">
        <v>0</v>
      </c>
      <c r="H392" s="32">
        <f>IFERROR(HOUR(Table1[[#This Row],[Cancel Date/time]])+MINUTE(Table1[[#This Row],[Cancel Date/time]])/60,"not cancelled")</f>
        <v>21.283333333333335</v>
      </c>
      <c r="I392" s="47">
        <f>IFERROR(ROUND(Table1[[#This Row],[cancellation time decimal]],0),"not cancelled")</f>
        <v>21</v>
      </c>
      <c r="J392" s="10">
        <f>IFERROR(MOD(Table1[[#This Row],[cancellation hour rounded]],24),"not cancelled")</f>
        <v>21</v>
      </c>
      <c r="K392" s="32">
        <f>1/Table1[[#This Row],[Duration (Time between doses '[in hours'])]]</f>
        <v>0.125</v>
      </c>
      <c r="L392" s="33">
        <f>Table1[[#This Row],[number doses per hour]]*INDEX(Table2[price per dose],Table1[[#This Row],[Drug ID]])</f>
        <v>0.84929166666666667</v>
      </c>
      <c r="M392" s="11" t="b">
        <f>AND(Table1[[#This Row],[hour of cancellation 0 to 23]]&gt;=0,Table1[[#This Row],[hour of cancellation 0 to 23]]&lt;=23)</f>
        <v>1</v>
      </c>
    </row>
    <row r="393" spans="1:13" x14ac:dyDescent="0.3">
      <c r="A393" s="1">
        <v>392</v>
      </c>
      <c r="B393" s="1">
        <v>6</v>
      </c>
      <c r="C393" s="2">
        <v>40925.78386178855</v>
      </c>
      <c r="D393" s="2">
        <v>40985.783333333333</v>
      </c>
      <c r="E393" s="1">
        <v>24</v>
      </c>
      <c r="F393" s="2">
        <v>40929.549234734623</v>
      </c>
      <c r="G393" s="1">
        <v>0</v>
      </c>
      <c r="H393" s="32">
        <f>IFERROR(HOUR(Table1[[#This Row],[Cancel Date/time]])+MINUTE(Table1[[#This Row],[Cancel Date/time]])/60,"not cancelled")</f>
        <v>13.166666666666666</v>
      </c>
      <c r="I393" s="47">
        <f>IFERROR(ROUND(Table1[[#This Row],[cancellation time decimal]],0),"not cancelled")</f>
        <v>13</v>
      </c>
      <c r="J393" s="10">
        <f>IFERROR(MOD(Table1[[#This Row],[cancellation hour rounded]],24),"not cancelled")</f>
        <v>13</v>
      </c>
      <c r="K393" s="32">
        <f>1/Table1[[#This Row],[Duration (Time between doses '[in hours'])]]</f>
        <v>4.1666666666666664E-2</v>
      </c>
      <c r="L393" s="33">
        <f>Table1[[#This Row],[number doses per hour]]*INDEX(Table2[price per dose],Table1[[#This Row],[Drug ID]])</f>
        <v>0.35218749999999999</v>
      </c>
      <c r="M393" s="11" t="b">
        <f>AND(Table1[[#This Row],[hour of cancellation 0 to 23]]&gt;=0,Table1[[#This Row],[hour of cancellation 0 to 23]]&lt;=23)</f>
        <v>1</v>
      </c>
    </row>
    <row r="394" spans="1:13" x14ac:dyDescent="0.3">
      <c r="A394" s="1">
        <v>393</v>
      </c>
      <c r="B394" s="1">
        <v>6</v>
      </c>
      <c r="C394" s="2">
        <v>40925.838876179034</v>
      </c>
      <c r="D394" s="2">
        <v>40985.838194444448</v>
      </c>
      <c r="E394" s="1">
        <v>24</v>
      </c>
      <c r="F394" s="2">
        <v>40931.614789858671</v>
      </c>
      <c r="G394" s="1">
        <v>0</v>
      </c>
      <c r="H394" s="32">
        <f>IFERROR(HOUR(Table1[[#This Row],[Cancel Date/time]])+MINUTE(Table1[[#This Row],[Cancel Date/time]])/60,"not cancelled")</f>
        <v>14.75</v>
      </c>
      <c r="I394" s="47">
        <f>IFERROR(ROUND(Table1[[#This Row],[cancellation time decimal]],0),"not cancelled")</f>
        <v>15</v>
      </c>
      <c r="J394" s="10">
        <f>IFERROR(MOD(Table1[[#This Row],[cancellation hour rounded]],24),"not cancelled")</f>
        <v>15</v>
      </c>
      <c r="K394" s="32">
        <f>1/Table1[[#This Row],[Duration (Time between doses '[in hours'])]]</f>
        <v>4.1666666666666664E-2</v>
      </c>
      <c r="L394" s="33">
        <f>Table1[[#This Row],[number doses per hour]]*INDEX(Table2[price per dose],Table1[[#This Row],[Drug ID]])</f>
        <v>0.35218749999999999</v>
      </c>
      <c r="M394" s="11" t="b">
        <f>AND(Table1[[#This Row],[hour of cancellation 0 to 23]]&gt;=0,Table1[[#This Row],[hour of cancellation 0 to 23]]&lt;=23)</f>
        <v>1</v>
      </c>
    </row>
    <row r="395" spans="1:13" x14ac:dyDescent="0.3">
      <c r="A395" s="1">
        <v>394</v>
      </c>
      <c r="B395" s="1">
        <v>4</v>
      </c>
      <c r="C395" s="2">
        <v>40925.901118184549</v>
      </c>
      <c r="D395" s="2">
        <v>40985.900694444441</v>
      </c>
      <c r="E395" s="1">
        <v>12</v>
      </c>
      <c r="F395" s="2">
        <v>40927.887948753778</v>
      </c>
      <c r="G395" s="1">
        <v>0</v>
      </c>
      <c r="H395" s="32">
        <f>IFERROR(HOUR(Table1[[#This Row],[Cancel Date/time]])+MINUTE(Table1[[#This Row],[Cancel Date/time]])/60,"not cancelled")</f>
        <v>21.3</v>
      </c>
      <c r="I395" s="47">
        <f>IFERROR(ROUND(Table1[[#This Row],[cancellation time decimal]],0),"not cancelled")</f>
        <v>21</v>
      </c>
      <c r="J395" s="10">
        <f>IFERROR(MOD(Table1[[#This Row],[cancellation hour rounded]],24),"not cancelled")</f>
        <v>21</v>
      </c>
      <c r="K395" s="32">
        <f>1/Table1[[#This Row],[Duration (Time between doses '[in hours'])]]</f>
        <v>8.3333333333333329E-2</v>
      </c>
      <c r="L395" s="33">
        <f>Table1[[#This Row],[number doses per hour]]*INDEX(Table2[price per dose],Table1[[#This Row],[Drug ID]])</f>
        <v>1.448055119047619</v>
      </c>
      <c r="M395" s="11" t="b">
        <f>AND(Table1[[#This Row],[hour of cancellation 0 to 23]]&gt;=0,Table1[[#This Row],[hour of cancellation 0 to 23]]&lt;=23)</f>
        <v>1</v>
      </c>
    </row>
    <row r="396" spans="1:13" x14ac:dyDescent="0.3">
      <c r="A396" s="1">
        <v>395</v>
      </c>
      <c r="B396" s="1">
        <v>1</v>
      </c>
      <c r="C396" s="2">
        <v>40925.983414357484</v>
      </c>
      <c r="D396" s="2">
        <v>40985.983333333337</v>
      </c>
      <c r="E396" s="1">
        <v>8</v>
      </c>
      <c r="F396" s="2">
        <v>40926.489008945326</v>
      </c>
      <c r="G396" s="1">
        <v>0</v>
      </c>
      <c r="H396" s="32">
        <f>IFERROR(HOUR(Table1[[#This Row],[Cancel Date/time]])+MINUTE(Table1[[#This Row],[Cancel Date/time]])/60,"not cancelled")</f>
        <v>11.733333333333333</v>
      </c>
      <c r="I396" s="47">
        <f>IFERROR(ROUND(Table1[[#This Row],[cancellation time decimal]],0),"not cancelled")</f>
        <v>12</v>
      </c>
      <c r="J396" s="10">
        <f>IFERROR(MOD(Table1[[#This Row],[cancellation hour rounded]],24),"not cancelled")</f>
        <v>12</v>
      </c>
      <c r="K396" s="32">
        <f>1/Table1[[#This Row],[Duration (Time between doses '[in hours'])]]</f>
        <v>0.125</v>
      </c>
      <c r="L396" s="33">
        <f>Table1[[#This Row],[number doses per hour]]*INDEX(Table2[price per dose],Table1[[#This Row],[Drug ID]])</f>
        <v>0.84929166666666667</v>
      </c>
      <c r="M396" s="11" t="b">
        <f>AND(Table1[[#This Row],[hour of cancellation 0 to 23]]&gt;=0,Table1[[#This Row],[hour of cancellation 0 to 23]]&lt;=23)</f>
        <v>1</v>
      </c>
    </row>
    <row r="397" spans="1:13" x14ac:dyDescent="0.3">
      <c r="A397" s="1">
        <v>396</v>
      </c>
      <c r="B397" s="1">
        <v>7</v>
      </c>
      <c r="C397" s="2">
        <v>40926.073831132802</v>
      </c>
      <c r="D397" s="2">
        <v>40986.073611111111</v>
      </c>
      <c r="E397" s="1">
        <v>24</v>
      </c>
      <c r="F397" s="2">
        <v>40929.524494067678</v>
      </c>
      <c r="G397" s="1">
        <v>0</v>
      </c>
      <c r="H397" s="32">
        <f>IFERROR(HOUR(Table1[[#This Row],[Cancel Date/time]])+MINUTE(Table1[[#This Row],[Cancel Date/time]])/60,"not cancelled")</f>
        <v>12.583333333333334</v>
      </c>
      <c r="I397" s="47">
        <f>IFERROR(ROUND(Table1[[#This Row],[cancellation time decimal]],0),"not cancelled")</f>
        <v>13</v>
      </c>
      <c r="J397" s="10">
        <f>IFERROR(MOD(Table1[[#This Row],[cancellation hour rounded]],24),"not cancelled")</f>
        <v>13</v>
      </c>
      <c r="K397" s="32">
        <f>1/Table1[[#This Row],[Duration (Time between doses '[in hours'])]]</f>
        <v>4.1666666666666664E-2</v>
      </c>
      <c r="L397" s="33">
        <f>Table1[[#This Row],[number doses per hour]]*INDEX(Table2[price per dose],Table1[[#This Row],[Drug ID]])</f>
        <v>1.2958049999999997</v>
      </c>
      <c r="M397" s="11" t="b">
        <f>AND(Table1[[#This Row],[hour of cancellation 0 to 23]]&gt;=0,Table1[[#This Row],[hour of cancellation 0 to 23]]&lt;=23)</f>
        <v>1</v>
      </c>
    </row>
    <row r="398" spans="1:13" x14ac:dyDescent="0.3">
      <c r="A398" s="1">
        <v>397</v>
      </c>
      <c r="B398" s="1">
        <v>5</v>
      </c>
      <c r="C398" s="2">
        <v>40926.163645175548</v>
      </c>
      <c r="D398" s="2">
        <v>40986.163194444445</v>
      </c>
      <c r="E398" s="1">
        <v>24</v>
      </c>
      <c r="F398" s="2">
        <v>40930.46657431528</v>
      </c>
      <c r="G398" s="1">
        <v>0</v>
      </c>
      <c r="H398" s="32">
        <f>IFERROR(HOUR(Table1[[#This Row],[Cancel Date/time]])+MINUTE(Table1[[#This Row],[Cancel Date/time]])/60,"not cancelled")</f>
        <v>11.183333333333334</v>
      </c>
      <c r="I398" s="47">
        <f>IFERROR(ROUND(Table1[[#This Row],[cancellation time decimal]],0),"not cancelled")</f>
        <v>11</v>
      </c>
      <c r="J398" s="10">
        <f>IFERROR(MOD(Table1[[#This Row],[cancellation hour rounded]],24),"not cancelled")</f>
        <v>11</v>
      </c>
      <c r="K398" s="32">
        <f>1/Table1[[#This Row],[Duration (Time between doses '[in hours'])]]</f>
        <v>4.1666666666666664E-2</v>
      </c>
      <c r="L398" s="33">
        <f>Table1[[#This Row],[number doses per hour]]*INDEX(Table2[price per dose],Table1[[#This Row],[Drug ID]])</f>
        <v>0.2815833333333333</v>
      </c>
      <c r="M398" s="11" t="b">
        <f>AND(Table1[[#This Row],[hour of cancellation 0 to 23]]&gt;=0,Table1[[#This Row],[hour of cancellation 0 to 23]]&lt;=23)</f>
        <v>1</v>
      </c>
    </row>
    <row r="399" spans="1:13" hidden="1" x14ac:dyDescent="0.3">
      <c r="A399" s="1">
        <v>398</v>
      </c>
      <c r="B399" s="1">
        <v>3</v>
      </c>
      <c r="C399" s="2">
        <v>40926.35955804649</v>
      </c>
      <c r="D399" s="2">
        <v>40928.942720457533</v>
      </c>
      <c r="E399" s="1">
        <v>24</v>
      </c>
      <c r="F399" s="2" t="s">
        <v>5</v>
      </c>
      <c r="G399" s="1">
        <v>0</v>
      </c>
      <c r="H399" s="32" t="str">
        <f>IFERROR(HOUR(Table1[[#This Row],[Cancel Date/time]])+MINUTE(Table1[[#This Row],[Cancel Date/time]])/60,"not cancelled")</f>
        <v>not cancelled</v>
      </c>
      <c r="I399" s="47" t="str">
        <f>IFERROR(ROUND(Table1[[#This Row],[cancellation time decimal]],0),"not cancelled")</f>
        <v>not cancelled</v>
      </c>
      <c r="J399" s="10" t="str">
        <f>IFERROR(MOD(Table1[[#This Row],[cancellation hour rounded]],24),"not cancelled")</f>
        <v>not cancelled</v>
      </c>
      <c r="K399" s="32">
        <f>1/Table1[[#This Row],[Duration (Time between doses '[in hours'])]]</f>
        <v>4.1666666666666664E-2</v>
      </c>
      <c r="L399" s="33">
        <f>Table1[[#This Row],[number doses per hour]]*INDEX(Table2[price per dose],Table1[[#This Row],[Drug ID]])</f>
        <v>0.18133000000000002</v>
      </c>
      <c r="M399" s="11" t="b">
        <f>AND(Table1[[#This Row],[hour of cancellation 0 to 23]]&gt;=0,Table1[[#This Row],[hour of cancellation 0 to 23]]&lt;=23)</f>
        <v>0</v>
      </c>
    </row>
    <row r="400" spans="1:13" x14ac:dyDescent="0.3">
      <c r="A400" s="1">
        <v>399</v>
      </c>
      <c r="B400" s="1">
        <v>6</v>
      </c>
      <c r="C400" s="2">
        <v>40926.383604834627</v>
      </c>
      <c r="D400" s="2">
        <v>40986.383333333331</v>
      </c>
      <c r="E400" s="1">
        <v>24</v>
      </c>
      <c r="F400" s="2">
        <v>40929.638326831002</v>
      </c>
      <c r="G400" s="1">
        <v>0</v>
      </c>
      <c r="H400" s="32">
        <f>IFERROR(HOUR(Table1[[#This Row],[Cancel Date/time]])+MINUTE(Table1[[#This Row],[Cancel Date/time]])/60,"not cancelled")</f>
        <v>15.316666666666666</v>
      </c>
      <c r="I400" s="47">
        <f>IFERROR(ROUND(Table1[[#This Row],[cancellation time decimal]],0),"not cancelled")</f>
        <v>15</v>
      </c>
      <c r="J400" s="10">
        <f>IFERROR(MOD(Table1[[#This Row],[cancellation hour rounded]],24),"not cancelled")</f>
        <v>15</v>
      </c>
      <c r="K400" s="32">
        <f>1/Table1[[#This Row],[Duration (Time between doses '[in hours'])]]</f>
        <v>4.1666666666666664E-2</v>
      </c>
      <c r="L400" s="33">
        <f>Table1[[#This Row],[number doses per hour]]*INDEX(Table2[price per dose],Table1[[#This Row],[Drug ID]])</f>
        <v>0.35218749999999999</v>
      </c>
      <c r="M400" s="11" t="b">
        <f>AND(Table1[[#This Row],[hour of cancellation 0 to 23]]&gt;=0,Table1[[#This Row],[hour of cancellation 0 to 23]]&lt;=23)</f>
        <v>1</v>
      </c>
    </row>
    <row r="401" spans="1:13" hidden="1" x14ac:dyDescent="0.3">
      <c r="A401" s="1">
        <v>400</v>
      </c>
      <c r="B401" s="1">
        <v>5</v>
      </c>
      <c r="C401" s="2">
        <v>40926.400082699234</v>
      </c>
      <c r="D401" s="2">
        <v>40930.524522525229</v>
      </c>
      <c r="E401" s="1">
        <v>24</v>
      </c>
      <c r="F401" s="2" t="s">
        <v>5</v>
      </c>
      <c r="G401" s="1">
        <v>0</v>
      </c>
      <c r="H401" s="32" t="str">
        <f>IFERROR(HOUR(Table1[[#This Row],[Cancel Date/time]])+MINUTE(Table1[[#This Row],[Cancel Date/time]])/60,"not cancelled")</f>
        <v>not cancelled</v>
      </c>
      <c r="I401" s="47" t="str">
        <f>IFERROR(ROUND(Table1[[#This Row],[cancellation time decimal]],0),"not cancelled")</f>
        <v>not cancelled</v>
      </c>
      <c r="J401" s="10" t="str">
        <f>IFERROR(MOD(Table1[[#This Row],[cancellation hour rounded]],24),"not cancelled")</f>
        <v>not cancelled</v>
      </c>
      <c r="K401" s="32">
        <f>1/Table1[[#This Row],[Duration (Time between doses '[in hours'])]]</f>
        <v>4.1666666666666664E-2</v>
      </c>
      <c r="L401" s="33">
        <f>Table1[[#This Row],[number doses per hour]]*INDEX(Table2[price per dose],Table1[[#This Row],[Drug ID]])</f>
        <v>0.2815833333333333</v>
      </c>
      <c r="M401" s="11" t="b">
        <f>AND(Table1[[#This Row],[hour of cancellation 0 to 23]]&gt;=0,Table1[[#This Row],[hour of cancellation 0 to 23]]&lt;=23)</f>
        <v>0</v>
      </c>
    </row>
    <row r="402" spans="1:13" x14ac:dyDescent="0.3">
      <c r="A402" s="1">
        <v>401</v>
      </c>
      <c r="B402" s="1">
        <v>9</v>
      </c>
      <c r="C402" s="2">
        <v>40926.410693901576</v>
      </c>
      <c r="D402" s="2">
        <v>40986.410416666666</v>
      </c>
      <c r="E402" s="1">
        <v>5</v>
      </c>
      <c r="F402" s="2">
        <v>40929.496117217714</v>
      </c>
      <c r="G402" s="1">
        <v>0</v>
      </c>
      <c r="H402" s="32">
        <f>IFERROR(HOUR(Table1[[#This Row],[Cancel Date/time]])+MINUTE(Table1[[#This Row],[Cancel Date/time]])/60,"not cancelled")</f>
        <v>11.9</v>
      </c>
      <c r="I402" s="47">
        <f>IFERROR(ROUND(Table1[[#This Row],[cancellation time decimal]],0),"not cancelled")</f>
        <v>12</v>
      </c>
      <c r="J402" s="10">
        <f>IFERROR(MOD(Table1[[#This Row],[cancellation hour rounded]],24),"not cancelled")</f>
        <v>12</v>
      </c>
      <c r="K402" s="32">
        <f>1/Table1[[#This Row],[Duration (Time between doses '[in hours'])]]</f>
        <v>0.2</v>
      </c>
      <c r="L402" s="33">
        <f>Table1[[#This Row],[number doses per hour]]*INDEX(Table2[price per dose],Table1[[#This Row],[Drug ID]])</f>
        <v>5.6740000000000004</v>
      </c>
      <c r="M402" s="11" t="b">
        <f>AND(Table1[[#This Row],[hour of cancellation 0 to 23]]&gt;=0,Table1[[#This Row],[hour of cancellation 0 to 23]]&lt;=23)</f>
        <v>1</v>
      </c>
    </row>
    <row r="403" spans="1:13" x14ac:dyDescent="0.3">
      <c r="A403" s="1">
        <v>402</v>
      </c>
      <c r="B403" s="1">
        <v>3</v>
      </c>
      <c r="C403" s="2">
        <v>40926.401473227896</v>
      </c>
      <c r="D403" s="2">
        <v>40986.401388888888</v>
      </c>
      <c r="E403" s="1">
        <v>24</v>
      </c>
      <c r="F403" s="2">
        <v>40927.63654593395</v>
      </c>
      <c r="G403" s="1">
        <v>0</v>
      </c>
      <c r="H403" s="32">
        <f>IFERROR(HOUR(Table1[[#This Row],[Cancel Date/time]])+MINUTE(Table1[[#This Row],[Cancel Date/time]])/60,"not cancelled")</f>
        <v>15.266666666666667</v>
      </c>
      <c r="I403" s="47">
        <f>IFERROR(ROUND(Table1[[#This Row],[cancellation time decimal]],0),"not cancelled")</f>
        <v>15</v>
      </c>
      <c r="J403" s="10">
        <f>IFERROR(MOD(Table1[[#This Row],[cancellation hour rounded]],24),"not cancelled")</f>
        <v>15</v>
      </c>
      <c r="K403" s="32">
        <f>1/Table1[[#This Row],[Duration (Time between doses '[in hours'])]]</f>
        <v>4.1666666666666664E-2</v>
      </c>
      <c r="L403" s="33">
        <f>Table1[[#This Row],[number doses per hour]]*INDEX(Table2[price per dose],Table1[[#This Row],[Drug ID]])</f>
        <v>0.18133000000000002</v>
      </c>
      <c r="M403" s="11" t="b">
        <f>AND(Table1[[#This Row],[hour of cancellation 0 to 23]]&gt;=0,Table1[[#This Row],[hour of cancellation 0 to 23]]&lt;=23)</f>
        <v>1</v>
      </c>
    </row>
    <row r="404" spans="1:13" x14ac:dyDescent="0.3">
      <c r="A404" s="1">
        <v>403</v>
      </c>
      <c r="B404" s="1">
        <v>9</v>
      </c>
      <c r="C404" s="2">
        <v>40926.391714079356</v>
      </c>
      <c r="D404" s="2">
        <v>40986.39166666667</v>
      </c>
      <c r="E404" s="1">
        <v>5</v>
      </c>
      <c r="F404" s="2">
        <v>40929.636411184423</v>
      </c>
      <c r="G404" s="1">
        <v>0</v>
      </c>
      <c r="H404" s="32">
        <f>IFERROR(HOUR(Table1[[#This Row],[Cancel Date/time]])+MINUTE(Table1[[#This Row],[Cancel Date/time]])/60,"not cancelled")</f>
        <v>15.266666666666667</v>
      </c>
      <c r="I404" s="47">
        <f>IFERROR(ROUND(Table1[[#This Row],[cancellation time decimal]],0),"not cancelled")</f>
        <v>15</v>
      </c>
      <c r="J404" s="10">
        <f>IFERROR(MOD(Table1[[#This Row],[cancellation hour rounded]],24),"not cancelled")</f>
        <v>15</v>
      </c>
      <c r="K404" s="32">
        <f>1/Table1[[#This Row],[Duration (Time between doses '[in hours'])]]</f>
        <v>0.2</v>
      </c>
      <c r="L404" s="33">
        <f>Table1[[#This Row],[number doses per hour]]*INDEX(Table2[price per dose],Table1[[#This Row],[Drug ID]])</f>
        <v>5.6740000000000004</v>
      </c>
      <c r="M404" s="11" t="b">
        <f>AND(Table1[[#This Row],[hour of cancellation 0 to 23]]&gt;=0,Table1[[#This Row],[hour of cancellation 0 to 23]]&lt;=23)</f>
        <v>1</v>
      </c>
    </row>
    <row r="405" spans="1:13" x14ac:dyDescent="0.3">
      <c r="A405" s="1">
        <v>404</v>
      </c>
      <c r="B405" s="1">
        <v>1</v>
      </c>
      <c r="C405" s="2">
        <v>40926.386490456782</v>
      </c>
      <c r="D405" s="2">
        <v>40986.386111111111</v>
      </c>
      <c r="E405" s="1">
        <v>8</v>
      </c>
      <c r="F405" s="2">
        <v>40926.475732502986</v>
      </c>
      <c r="G405" s="1">
        <v>0</v>
      </c>
      <c r="H405" s="32">
        <f>IFERROR(HOUR(Table1[[#This Row],[Cancel Date/time]])+MINUTE(Table1[[#This Row],[Cancel Date/time]])/60,"not cancelled")</f>
        <v>11.416666666666666</v>
      </c>
      <c r="I405" s="47">
        <f>IFERROR(ROUND(Table1[[#This Row],[cancellation time decimal]],0),"not cancelled")</f>
        <v>11</v>
      </c>
      <c r="J405" s="10">
        <f>IFERROR(MOD(Table1[[#This Row],[cancellation hour rounded]],24),"not cancelled")</f>
        <v>11</v>
      </c>
      <c r="K405" s="32">
        <f>1/Table1[[#This Row],[Duration (Time between doses '[in hours'])]]</f>
        <v>0.125</v>
      </c>
      <c r="L405" s="33">
        <f>Table1[[#This Row],[number doses per hour]]*INDEX(Table2[price per dose],Table1[[#This Row],[Drug ID]])</f>
        <v>0.84929166666666667</v>
      </c>
      <c r="M405" s="11" t="b">
        <f>AND(Table1[[#This Row],[hour of cancellation 0 to 23]]&gt;=0,Table1[[#This Row],[hour of cancellation 0 to 23]]&lt;=23)</f>
        <v>1</v>
      </c>
    </row>
    <row r="406" spans="1:13" hidden="1" x14ac:dyDescent="0.3">
      <c r="A406" s="1">
        <v>405</v>
      </c>
      <c r="B406" s="1">
        <v>8</v>
      </c>
      <c r="C406" s="2">
        <v>40926.380609191401</v>
      </c>
      <c r="D406" s="2">
        <v>40931.005215406025</v>
      </c>
      <c r="E406" s="1">
        <v>3</v>
      </c>
      <c r="F406" s="2" t="s">
        <v>5</v>
      </c>
      <c r="G406" s="1">
        <v>0</v>
      </c>
      <c r="H406" s="32" t="str">
        <f>IFERROR(HOUR(Table1[[#This Row],[Cancel Date/time]])+MINUTE(Table1[[#This Row],[Cancel Date/time]])/60,"not cancelled")</f>
        <v>not cancelled</v>
      </c>
      <c r="I406" s="47" t="str">
        <f>IFERROR(ROUND(Table1[[#This Row],[cancellation time decimal]],0),"not cancelled")</f>
        <v>not cancelled</v>
      </c>
      <c r="J406" s="10" t="str">
        <f>IFERROR(MOD(Table1[[#This Row],[cancellation hour rounded]],24),"not cancelled")</f>
        <v>not cancelled</v>
      </c>
      <c r="K406" s="32">
        <f>1/Table1[[#This Row],[Duration (Time between doses '[in hours'])]]</f>
        <v>0.33333333333333331</v>
      </c>
      <c r="L406" s="33">
        <f>Table1[[#This Row],[number doses per hour]]*INDEX(Table2[price per dose],Table1[[#This Row],[Drug ID]])</f>
        <v>0.29998222222222221</v>
      </c>
      <c r="M406" s="11" t="b">
        <f>AND(Table1[[#This Row],[hour of cancellation 0 to 23]]&gt;=0,Table1[[#This Row],[hour of cancellation 0 to 23]]&lt;=23)</f>
        <v>0</v>
      </c>
    </row>
    <row r="407" spans="1:13" x14ac:dyDescent="0.3">
      <c r="A407" s="1">
        <v>406</v>
      </c>
      <c r="B407" s="1">
        <v>3</v>
      </c>
      <c r="C407" s="2">
        <v>40926.591400300174</v>
      </c>
      <c r="D407" s="2">
        <v>40986.590972222228</v>
      </c>
      <c r="E407" s="1">
        <v>24</v>
      </c>
      <c r="F407" s="2">
        <v>40929.755383767515</v>
      </c>
      <c r="G407" s="1">
        <v>0</v>
      </c>
      <c r="H407" s="32">
        <f>IFERROR(HOUR(Table1[[#This Row],[Cancel Date/time]])+MINUTE(Table1[[#This Row],[Cancel Date/time]])/60,"not cancelled")</f>
        <v>18.116666666666667</v>
      </c>
      <c r="I407" s="47">
        <f>IFERROR(ROUND(Table1[[#This Row],[cancellation time decimal]],0),"not cancelled")</f>
        <v>18</v>
      </c>
      <c r="J407" s="10">
        <f>IFERROR(MOD(Table1[[#This Row],[cancellation hour rounded]],24),"not cancelled")</f>
        <v>18</v>
      </c>
      <c r="K407" s="32">
        <f>1/Table1[[#This Row],[Duration (Time between doses '[in hours'])]]</f>
        <v>4.1666666666666664E-2</v>
      </c>
      <c r="L407" s="33">
        <f>Table1[[#This Row],[number doses per hour]]*INDEX(Table2[price per dose],Table1[[#This Row],[Drug ID]])</f>
        <v>0.18133000000000002</v>
      </c>
      <c r="M407" s="11" t="b">
        <f>AND(Table1[[#This Row],[hour of cancellation 0 to 23]]&gt;=0,Table1[[#This Row],[hour of cancellation 0 to 23]]&lt;=23)</f>
        <v>1</v>
      </c>
    </row>
    <row r="408" spans="1:13" x14ac:dyDescent="0.3">
      <c r="A408" s="1">
        <v>407</v>
      </c>
      <c r="B408" s="1">
        <v>2</v>
      </c>
      <c r="C408" s="2">
        <v>40926.731023210472</v>
      </c>
      <c r="D408" s="2">
        <v>40986.730555555558</v>
      </c>
      <c r="E408" s="1">
        <v>10</v>
      </c>
      <c r="F408" s="2">
        <v>40927.441669007429</v>
      </c>
      <c r="G408" s="1">
        <v>0</v>
      </c>
      <c r="H408" s="32">
        <f>IFERROR(HOUR(Table1[[#This Row],[Cancel Date/time]])+MINUTE(Table1[[#This Row],[Cancel Date/time]])/60,"not cancelled")</f>
        <v>10.6</v>
      </c>
      <c r="I408" s="47">
        <f>IFERROR(ROUND(Table1[[#This Row],[cancellation time decimal]],0),"not cancelled")</f>
        <v>11</v>
      </c>
      <c r="J408" s="10">
        <f>IFERROR(MOD(Table1[[#This Row],[cancellation hour rounded]],24),"not cancelled")</f>
        <v>11</v>
      </c>
      <c r="K408" s="32">
        <f>1/Table1[[#This Row],[Duration (Time between doses '[in hours'])]]</f>
        <v>0.1</v>
      </c>
      <c r="L408" s="33">
        <f>Table1[[#This Row],[number doses per hour]]*INDEX(Table2[price per dose],Table1[[#This Row],[Drug ID]])</f>
        <v>0.84959999999999969</v>
      </c>
      <c r="M408" s="11" t="b">
        <f>AND(Table1[[#This Row],[hour of cancellation 0 to 23]]&gt;=0,Table1[[#This Row],[hour of cancellation 0 to 23]]&lt;=23)</f>
        <v>1</v>
      </c>
    </row>
    <row r="409" spans="1:13" x14ac:dyDescent="0.3">
      <c r="A409" s="1">
        <v>408</v>
      </c>
      <c r="B409" s="1">
        <v>2</v>
      </c>
      <c r="C409" s="2">
        <v>40926.726824504745</v>
      </c>
      <c r="D409" s="2">
        <v>40986.726388888892</v>
      </c>
      <c r="E409" s="1">
        <v>10</v>
      </c>
      <c r="F409" s="2">
        <v>40928.456149665595</v>
      </c>
      <c r="G409" s="1">
        <v>0</v>
      </c>
      <c r="H409" s="32">
        <f>IFERROR(HOUR(Table1[[#This Row],[Cancel Date/time]])+MINUTE(Table1[[#This Row],[Cancel Date/time]])/60,"not cancelled")</f>
        <v>10.933333333333334</v>
      </c>
      <c r="I409" s="47">
        <f>IFERROR(ROUND(Table1[[#This Row],[cancellation time decimal]],0),"not cancelled")</f>
        <v>11</v>
      </c>
      <c r="J409" s="10">
        <f>IFERROR(MOD(Table1[[#This Row],[cancellation hour rounded]],24),"not cancelled")</f>
        <v>11</v>
      </c>
      <c r="K409" s="32">
        <f>1/Table1[[#This Row],[Duration (Time between doses '[in hours'])]]</f>
        <v>0.1</v>
      </c>
      <c r="L409" s="33">
        <f>Table1[[#This Row],[number doses per hour]]*INDEX(Table2[price per dose],Table1[[#This Row],[Drug ID]])</f>
        <v>0.84959999999999969</v>
      </c>
      <c r="M409" s="11" t="b">
        <f>AND(Table1[[#This Row],[hour of cancellation 0 to 23]]&gt;=0,Table1[[#This Row],[hour of cancellation 0 to 23]]&lt;=23)</f>
        <v>1</v>
      </c>
    </row>
    <row r="410" spans="1:13" hidden="1" x14ac:dyDescent="0.3">
      <c r="A410" s="1">
        <v>409</v>
      </c>
      <c r="B410" s="1">
        <v>1</v>
      </c>
      <c r="C410" s="2">
        <v>40926.7892538878</v>
      </c>
      <c r="D410" s="2">
        <v>40930.830370643809</v>
      </c>
      <c r="E410" s="1">
        <v>12</v>
      </c>
      <c r="F410" s="2" t="s">
        <v>5</v>
      </c>
      <c r="G410" s="1">
        <v>0</v>
      </c>
      <c r="H410" s="32" t="str">
        <f>IFERROR(HOUR(Table1[[#This Row],[Cancel Date/time]])+MINUTE(Table1[[#This Row],[Cancel Date/time]])/60,"not cancelled")</f>
        <v>not cancelled</v>
      </c>
      <c r="I410" s="47" t="str">
        <f>IFERROR(ROUND(Table1[[#This Row],[cancellation time decimal]],0),"not cancelled")</f>
        <v>not cancelled</v>
      </c>
      <c r="J410" s="10" t="str">
        <f>IFERROR(MOD(Table1[[#This Row],[cancellation hour rounded]],24),"not cancelled")</f>
        <v>not cancelled</v>
      </c>
      <c r="K410" s="32">
        <f>1/Table1[[#This Row],[Duration (Time between doses '[in hours'])]]</f>
        <v>8.3333333333333329E-2</v>
      </c>
      <c r="L410" s="33">
        <f>Table1[[#This Row],[number doses per hour]]*INDEX(Table2[price per dose],Table1[[#This Row],[Drug ID]])</f>
        <v>0.56619444444444444</v>
      </c>
      <c r="M410" s="11" t="b">
        <f>AND(Table1[[#This Row],[hour of cancellation 0 to 23]]&gt;=0,Table1[[#This Row],[hour of cancellation 0 to 23]]&lt;=23)</f>
        <v>0</v>
      </c>
    </row>
    <row r="411" spans="1:13" x14ac:dyDescent="0.3">
      <c r="A411" s="1">
        <v>410</v>
      </c>
      <c r="B411" s="1">
        <v>7</v>
      </c>
      <c r="C411" s="2">
        <v>40926.894995999479</v>
      </c>
      <c r="D411" s="2">
        <v>40986.894444444442</v>
      </c>
      <c r="E411" s="1">
        <v>24</v>
      </c>
      <c r="F411" s="2">
        <v>40942.768766336492</v>
      </c>
      <c r="G411" s="1">
        <v>0</v>
      </c>
      <c r="H411" s="32">
        <f>IFERROR(HOUR(Table1[[#This Row],[Cancel Date/time]])+MINUTE(Table1[[#This Row],[Cancel Date/time]])/60,"not cancelled")</f>
        <v>18.45</v>
      </c>
      <c r="I411" s="47">
        <f>IFERROR(ROUND(Table1[[#This Row],[cancellation time decimal]],0),"not cancelled")</f>
        <v>18</v>
      </c>
      <c r="J411" s="10">
        <f>IFERROR(MOD(Table1[[#This Row],[cancellation hour rounded]],24),"not cancelled")</f>
        <v>18</v>
      </c>
      <c r="K411" s="32">
        <f>1/Table1[[#This Row],[Duration (Time between doses '[in hours'])]]</f>
        <v>4.1666666666666664E-2</v>
      </c>
      <c r="L411" s="33">
        <f>Table1[[#This Row],[number doses per hour]]*INDEX(Table2[price per dose],Table1[[#This Row],[Drug ID]])</f>
        <v>1.2958049999999997</v>
      </c>
      <c r="M411" s="11" t="b">
        <f>AND(Table1[[#This Row],[hour of cancellation 0 to 23]]&gt;=0,Table1[[#This Row],[hour of cancellation 0 to 23]]&lt;=23)</f>
        <v>1</v>
      </c>
    </row>
    <row r="412" spans="1:13" hidden="1" x14ac:dyDescent="0.3">
      <c r="A412" s="1">
        <v>411</v>
      </c>
      <c r="B412" s="1">
        <v>2</v>
      </c>
      <c r="C412" s="2">
        <v>40926.896094112846</v>
      </c>
      <c r="D412" s="2">
        <v>40929.72896826551</v>
      </c>
      <c r="E412" s="1">
        <v>10</v>
      </c>
      <c r="F412" s="2" t="s">
        <v>5</v>
      </c>
      <c r="G412" s="1">
        <v>0</v>
      </c>
      <c r="H412" s="32" t="str">
        <f>IFERROR(HOUR(Table1[[#This Row],[Cancel Date/time]])+MINUTE(Table1[[#This Row],[Cancel Date/time]])/60,"not cancelled")</f>
        <v>not cancelled</v>
      </c>
      <c r="I412" s="47" t="str">
        <f>IFERROR(ROUND(Table1[[#This Row],[cancellation time decimal]],0),"not cancelled")</f>
        <v>not cancelled</v>
      </c>
      <c r="J412" s="10" t="str">
        <f>IFERROR(MOD(Table1[[#This Row],[cancellation hour rounded]],24),"not cancelled")</f>
        <v>not cancelled</v>
      </c>
      <c r="K412" s="32">
        <f>1/Table1[[#This Row],[Duration (Time between doses '[in hours'])]]</f>
        <v>0.1</v>
      </c>
      <c r="L412" s="33">
        <f>Table1[[#This Row],[number doses per hour]]*INDEX(Table2[price per dose],Table1[[#This Row],[Drug ID]])</f>
        <v>0.84959999999999969</v>
      </c>
      <c r="M412" s="11" t="b">
        <f>AND(Table1[[#This Row],[hour of cancellation 0 to 23]]&gt;=0,Table1[[#This Row],[hour of cancellation 0 to 23]]&lt;=23)</f>
        <v>0</v>
      </c>
    </row>
    <row r="413" spans="1:13" x14ac:dyDescent="0.3">
      <c r="A413" s="1">
        <v>412</v>
      </c>
      <c r="B413" s="1">
        <v>11</v>
      </c>
      <c r="C413" s="2">
        <v>40926.92613418174</v>
      </c>
      <c r="D413" s="2">
        <v>40986.925694444442</v>
      </c>
      <c r="E413" s="1">
        <v>1</v>
      </c>
      <c r="F413" s="2">
        <v>40933.789358843023</v>
      </c>
      <c r="G413" s="1">
        <v>1</v>
      </c>
      <c r="H413" s="32">
        <f>IFERROR(HOUR(Table1[[#This Row],[Cancel Date/time]])+MINUTE(Table1[[#This Row],[Cancel Date/time]])/60,"not cancelled")</f>
        <v>18.933333333333334</v>
      </c>
      <c r="I413" s="47">
        <f>IFERROR(ROUND(Table1[[#This Row],[cancellation time decimal]],0),"not cancelled")</f>
        <v>19</v>
      </c>
      <c r="J413" s="10">
        <f>IFERROR(MOD(Table1[[#This Row],[cancellation hour rounded]],24),"not cancelled")</f>
        <v>19</v>
      </c>
      <c r="K413" s="32">
        <f>1/Table1[[#This Row],[Duration (Time between doses '[in hours'])]]</f>
        <v>1</v>
      </c>
      <c r="L413" s="33">
        <f>Table1[[#This Row],[number doses per hour]]*INDEX(Table2[price per dose],Table1[[#This Row],[Drug ID]])</f>
        <v>1</v>
      </c>
      <c r="M413" s="11" t="b">
        <f>AND(Table1[[#This Row],[hour of cancellation 0 to 23]]&gt;=0,Table1[[#This Row],[hour of cancellation 0 to 23]]&lt;=23)</f>
        <v>1</v>
      </c>
    </row>
    <row r="414" spans="1:13" x14ac:dyDescent="0.3">
      <c r="A414" s="1">
        <v>413</v>
      </c>
      <c r="B414" s="1">
        <v>1</v>
      </c>
      <c r="C414" s="2">
        <v>40927.076317257408</v>
      </c>
      <c r="D414" s="2">
        <v>40987.075694444444</v>
      </c>
      <c r="E414" s="1">
        <v>8</v>
      </c>
      <c r="F414" s="2">
        <v>40928.250597987906</v>
      </c>
      <c r="G414" s="1">
        <v>0</v>
      </c>
      <c r="H414" s="32">
        <f>IFERROR(HOUR(Table1[[#This Row],[Cancel Date/time]])+MINUTE(Table1[[#This Row],[Cancel Date/time]])/60,"not cancelled")</f>
        <v>6</v>
      </c>
      <c r="I414" s="47">
        <f>IFERROR(ROUND(Table1[[#This Row],[cancellation time decimal]],0),"not cancelled")</f>
        <v>6</v>
      </c>
      <c r="J414" s="10">
        <f>IFERROR(MOD(Table1[[#This Row],[cancellation hour rounded]],24),"not cancelled")</f>
        <v>6</v>
      </c>
      <c r="K414" s="32">
        <f>1/Table1[[#This Row],[Duration (Time between doses '[in hours'])]]</f>
        <v>0.125</v>
      </c>
      <c r="L414" s="33">
        <f>Table1[[#This Row],[number doses per hour]]*INDEX(Table2[price per dose],Table1[[#This Row],[Drug ID]])</f>
        <v>0.84929166666666667</v>
      </c>
      <c r="M414" s="11" t="b">
        <f>AND(Table1[[#This Row],[hour of cancellation 0 to 23]]&gt;=0,Table1[[#This Row],[hour of cancellation 0 to 23]]&lt;=23)</f>
        <v>1</v>
      </c>
    </row>
    <row r="415" spans="1:13" x14ac:dyDescent="0.3">
      <c r="A415" s="1">
        <v>414</v>
      </c>
      <c r="B415" s="1">
        <v>3</v>
      </c>
      <c r="C415" s="2">
        <v>40927.113318567484</v>
      </c>
      <c r="D415" s="2">
        <v>40987.11319444445</v>
      </c>
      <c r="E415" s="1">
        <v>24</v>
      </c>
      <c r="F415" s="2">
        <v>40928.786273133359</v>
      </c>
      <c r="G415" s="1">
        <v>0</v>
      </c>
      <c r="H415" s="32">
        <f>IFERROR(HOUR(Table1[[#This Row],[Cancel Date/time]])+MINUTE(Table1[[#This Row],[Cancel Date/time]])/60,"not cancelled")</f>
        <v>18.866666666666667</v>
      </c>
      <c r="I415" s="47">
        <f>IFERROR(ROUND(Table1[[#This Row],[cancellation time decimal]],0),"not cancelled")</f>
        <v>19</v>
      </c>
      <c r="J415" s="10">
        <f>IFERROR(MOD(Table1[[#This Row],[cancellation hour rounded]],24),"not cancelled")</f>
        <v>19</v>
      </c>
      <c r="K415" s="32">
        <f>1/Table1[[#This Row],[Duration (Time between doses '[in hours'])]]</f>
        <v>4.1666666666666664E-2</v>
      </c>
      <c r="L415" s="33">
        <f>Table1[[#This Row],[number doses per hour]]*INDEX(Table2[price per dose],Table1[[#This Row],[Drug ID]])</f>
        <v>0.18133000000000002</v>
      </c>
      <c r="M415" s="11" t="b">
        <f>AND(Table1[[#This Row],[hour of cancellation 0 to 23]]&gt;=0,Table1[[#This Row],[hour of cancellation 0 to 23]]&lt;=23)</f>
        <v>1</v>
      </c>
    </row>
    <row r="416" spans="1:13" x14ac:dyDescent="0.3">
      <c r="A416" s="1">
        <v>415</v>
      </c>
      <c r="B416" s="1">
        <v>3</v>
      </c>
      <c r="C416" s="2">
        <v>40927.102100082273</v>
      </c>
      <c r="D416" s="2">
        <v>40987.102083333339</v>
      </c>
      <c r="E416" s="1">
        <v>24</v>
      </c>
      <c r="F416" s="2">
        <v>40928.638851108066</v>
      </c>
      <c r="G416" s="1">
        <v>0</v>
      </c>
      <c r="H416" s="32">
        <f>IFERROR(HOUR(Table1[[#This Row],[Cancel Date/time]])+MINUTE(Table1[[#This Row],[Cancel Date/time]])/60,"not cancelled")</f>
        <v>15.316666666666666</v>
      </c>
      <c r="I416" s="47">
        <f>IFERROR(ROUND(Table1[[#This Row],[cancellation time decimal]],0),"not cancelled")</f>
        <v>15</v>
      </c>
      <c r="J416" s="10">
        <f>IFERROR(MOD(Table1[[#This Row],[cancellation hour rounded]],24),"not cancelled")</f>
        <v>15</v>
      </c>
      <c r="K416" s="32">
        <f>1/Table1[[#This Row],[Duration (Time between doses '[in hours'])]]</f>
        <v>4.1666666666666664E-2</v>
      </c>
      <c r="L416" s="33">
        <f>Table1[[#This Row],[number doses per hour]]*INDEX(Table2[price per dose],Table1[[#This Row],[Drug ID]])</f>
        <v>0.18133000000000002</v>
      </c>
      <c r="M416" s="11" t="b">
        <f>AND(Table1[[#This Row],[hour of cancellation 0 to 23]]&gt;=0,Table1[[#This Row],[hour of cancellation 0 to 23]]&lt;=23)</f>
        <v>1</v>
      </c>
    </row>
    <row r="417" spans="1:13" x14ac:dyDescent="0.3">
      <c r="A417" s="1">
        <v>416</v>
      </c>
      <c r="B417" s="1">
        <v>1</v>
      </c>
      <c r="C417" s="2">
        <v>40927.404524481004</v>
      </c>
      <c r="D417" s="2">
        <v>40987.404166666667</v>
      </c>
      <c r="E417" s="1">
        <v>8</v>
      </c>
      <c r="F417" s="2">
        <v>40927.46628210169</v>
      </c>
      <c r="G417" s="1">
        <v>0</v>
      </c>
      <c r="H417" s="32">
        <f>IFERROR(HOUR(Table1[[#This Row],[Cancel Date/time]])+MINUTE(Table1[[#This Row],[Cancel Date/time]])/60,"not cancelled")</f>
        <v>11.183333333333334</v>
      </c>
      <c r="I417" s="47">
        <f>IFERROR(ROUND(Table1[[#This Row],[cancellation time decimal]],0),"not cancelled")</f>
        <v>11</v>
      </c>
      <c r="J417" s="10">
        <f>IFERROR(MOD(Table1[[#This Row],[cancellation hour rounded]],24),"not cancelled")</f>
        <v>11</v>
      </c>
      <c r="K417" s="32">
        <f>1/Table1[[#This Row],[Duration (Time between doses '[in hours'])]]</f>
        <v>0.125</v>
      </c>
      <c r="L417" s="33">
        <f>Table1[[#This Row],[number doses per hour]]*INDEX(Table2[price per dose],Table1[[#This Row],[Drug ID]])</f>
        <v>0.84929166666666667</v>
      </c>
      <c r="M417" s="11" t="b">
        <f>AND(Table1[[#This Row],[hour of cancellation 0 to 23]]&gt;=0,Table1[[#This Row],[hour of cancellation 0 to 23]]&lt;=23)</f>
        <v>1</v>
      </c>
    </row>
    <row r="418" spans="1:13" x14ac:dyDescent="0.3">
      <c r="A418" s="1">
        <v>417</v>
      </c>
      <c r="B418" s="1">
        <v>3</v>
      </c>
      <c r="C418" s="2">
        <v>40927.453331743534</v>
      </c>
      <c r="D418" s="2">
        <v>40987.452777777777</v>
      </c>
      <c r="E418" s="1">
        <v>24</v>
      </c>
      <c r="F418" s="2">
        <v>40929.520335555753</v>
      </c>
      <c r="G418" s="1">
        <v>0</v>
      </c>
      <c r="H418" s="32">
        <f>IFERROR(HOUR(Table1[[#This Row],[Cancel Date/time]])+MINUTE(Table1[[#This Row],[Cancel Date/time]])/60,"not cancelled")</f>
        <v>12.483333333333333</v>
      </c>
      <c r="I418" s="47">
        <f>IFERROR(ROUND(Table1[[#This Row],[cancellation time decimal]],0),"not cancelled")</f>
        <v>12</v>
      </c>
      <c r="J418" s="10">
        <f>IFERROR(MOD(Table1[[#This Row],[cancellation hour rounded]],24),"not cancelled")</f>
        <v>12</v>
      </c>
      <c r="K418" s="32">
        <f>1/Table1[[#This Row],[Duration (Time between doses '[in hours'])]]</f>
        <v>4.1666666666666664E-2</v>
      </c>
      <c r="L418" s="33">
        <f>Table1[[#This Row],[number doses per hour]]*INDEX(Table2[price per dose],Table1[[#This Row],[Drug ID]])</f>
        <v>0.18133000000000002</v>
      </c>
      <c r="M418" s="11" t="b">
        <f>AND(Table1[[#This Row],[hour of cancellation 0 to 23]]&gt;=0,Table1[[#This Row],[hour of cancellation 0 to 23]]&lt;=23)</f>
        <v>1</v>
      </c>
    </row>
    <row r="419" spans="1:13" hidden="1" x14ac:dyDescent="0.3">
      <c r="A419" s="1">
        <v>418</v>
      </c>
      <c r="B419" s="1">
        <v>11</v>
      </c>
      <c r="C419" s="2">
        <v>40927.418660037772</v>
      </c>
      <c r="D419" s="2">
        <v>40929.460226245064</v>
      </c>
      <c r="E419" s="1">
        <v>1</v>
      </c>
      <c r="F419" s="2" t="s">
        <v>5</v>
      </c>
      <c r="G419" s="1">
        <v>4</v>
      </c>
      <c r="H419" s="32" t="str">
        <f>IFERROR(HOUR(Table1[[#This Row],[Cancel Date/time]])+MINUTE(Table1[[#This Row],[Cancel Date/time]])/60,"not cancelled")</f>
        <v>not cancelled</v>
      </c>
      <c r="I419" s="47" t="str">
        <f>IFERROR(ROUND(Table1[[#This Row],[cancellation time decimal]],0),"not cancelled")</f>
        <v>not cancelled</v>
      </c>
      <c r="J419" s="10" t="str">
        <f>IFERROR(MOD(Table1[[#This Row],[cancellation hour rounded]],24),"not cancelled")</f>
        <v>not cancelled</v>
      </c>
      <c r="K419" s="32">
        <f>1/Table1[[#This Row],[Duration (Time between doses '[in hours'])]]</f>
        <v>1</v>
      </c>
      <c r="L419" s="33">
        <f>Table1[[#This Row],[number doses per hour]]*INDEX(Table2[price per dose],Table1[[#This Row],[Drug ID]])</f>
        <v>1</v>
      </c>
      <c r="M419" s="11" t="b">
        <f>AND(Table1[[#This Row],[hour of cancellation 0 to 23]]&gt;=0,Table1[[#This Row],[hour of cancellation 0 to 23]]&lt;=23)</f>
        <v>0</v>
      </c>
    </row>
    <row r="420" spans="1:13" x14ac:dyDescent="0.3">
      <c r="A420" s="1">
        <v>419</v>
      </c>
      <c r="B420" s="1">
        <v>1</v>
      </c>
      <c r="C420" s="2">
        <v>40927.483051918935</v>
      </c>
      <c r="D420" s="2">
        <v>40987.482638888891</v>
      </c>
      <c r="E420" s="1">
        <v>8</v>
      </c>
      <c r="F420" s="2">
        <v>40928.551596746103</v>
      </c>
      <c r="G420" s="1">
        <v>0</v>
      </c>
      <c r="H420" s="32">
        <f>IFERROR(HOUR(Table1[[#This Row],[Cancel Date/time]])+MINUTE(Table1[[#This Row],[Cancel Date/time]])/60,"not cancelled")</f>
        <v>13.233333333333333</v>
      </c>
      <c r="I420" s="47">
        <f>IFERROR(ROUND(Table1[[#This Row],[cancellation time decimal]],0),"not cancelled")</f>
        <v>13</v>
      </c>
      <c r="J420" s="10">
        <f>IFERROR(MOD(Table1[[#This Row],[cancellation hour rounded]],24),"not cancelled")</f>
        <v>13</v>
      </c>
      <c r="K420" s="32">
        <f>1/Table1[[#This Row],[Duration (Time between doses '[in hours'])]]</f>
        <v>0.125</v>
      </c>
      <c r="L420" s="33">
        <f>Table1[[#This Row],[number doses per hour]]*INDEX(Table2[price per dose],Table1[[#This Row],[Drug ID]])</f>
        <v>0.84929166666666667</v>
      </c>
      <c r="M420" s="11" t="b">
        <f>AND(Table1[[#This Row],[hour of cancellation 0 to 23]]&gt;=0,Table1[[#This Row],[hour of cancellation 0 to 23]]&lt;=23)</f>
        <v>1</v>
      </c>
    </row>
    <row r="421" spans="1:13" x14ac:dyDescent="0.3">
      <c r="A421" s="1">
        <v>420</v>
      </c>
      <c r="B421" s="1">
        <v>1</v>
      </c>
      <c r="C421" s="2">
        <v>40927.491688853006</v>
      </c>
      <c r="D421" s="2">
        <v>40987.491666666669</v>
      </c>
      <c r="E421" s="1">
        <v>8</v>
      </c>
      <c r="F421" s="2">
        <v>40928.371350024681</v>
      </c>
      <c r="G421" s="1">
        <v>0</v>
      </c>
      <c r="H421" s="32">
        <f>IFERROR(HOUR(Table1[[#This Row],[Cancel Date/time]])+MINUTE(Table1[[#This Row],[Cancel Date/time]])/60,"not cancelled")</f>
        <v>8.9</v>
      </c>
      <c r="I421" s="47">
        <f>IFERROR(ROUND(Table1[[#This Row],[cancellation time decimal]],0),"not cancelled")</f>
        <v>9</v>
      </c>
      <c r="J421" s="10">
        <f>IFERROR(MOD(Table1[[#This Row],[cancellation hour rounded]],24),"not cancelled")</f>
        <v>9</v>
      </c>
      <c r="K421" s="32">
        <f>1/Table1[[#This Row],[Duration (Time between doses '[in hours'])]]</f>
        <v>0.125</v>
      </c>
      <c r="L421" s="33">
        <f>Table1[[#This Row],[number doses per hour]]*INDEX(Table2[price per dose],Table1[[#This Row],[Drug ID]])</f>
        <v>0.84929166666666667</v>
      </c>
      <c r="M421" s="11" t="b">
        <f>AND(Table1[[#This Row],[hour of cancellation 0 to 23]]&gt;=0,Table1[[#This Row],[hour of cancellation 0 to 23]]&lt;=23)</f>
        <v>1</v>
      </c>
    </row>
    <row r="422" spans="1:13" x14ac:dyDescent="0.3">
      <c r="A422" s="1">
        <v>421</v>
      </c>
      <c r="B422" s="1">
        <v>1</v>
      </c>
      <c r="C422" s="2">
        <v>40927.472875080974</v>
      </c>
      <c r="D422" s="2">
        <v>40987.472222222226</v>
      </c>
      <c r="E422" s="1">
        <v>8</v>
      </c>
      <c r="F422" s="2">
        <v>40928.728368606637</v>
      </c>
      <c r="G422" s="1">
        <v>0</v>
      </c>
      <c r="H422" s="32">
        <f>IFERROR(HOUR(Table1[[#This Row],[Cancel Date/time]])+MINUTE(Table1[[#This Row],[Cancel Date/time]])/60,"not cancelled")</f>
        <v>17.466666666666665</v>
      </c>
      <c r="I422" s="47">
        <f>IFERROR(ROUND(Table1[[#This Row],[cancellation time decimal]],0),"not cancelled")</f>
        <v>17</v>
      </c>
      <c r="J422" s="10">
        <f>IFERROR(MOD(Table1[[#This Row],[cancellation hour rounded]],24),"not cancelled")</f>
        <v>17</v>
      </c>
      <c r="K422" s="32">
        <f>1/Table1[[#This Row],[Duration (Time between doses '[in hours'])]]</f>
        <v>0.125</v>
      </c>
      <c r="L422" s="33">
        <f>Table1[[#This Row],[number doses per hour]]*INDEX(Table2[price per dose],Table1[[#This Row],[Drug ID]])</f>
        <v>0.84929166666666667</v>
      </c>
      <c r="M422" s="11" t="b">
        <f>AND(Table1[[#This Row],[hour of cancellation 0 to 23]]&gt;=0,Table1[[#This Row],[hour of cancellation 0 to 23]]&lt;=23)</f>
        <v>1</v>
      </c>
    </row>
    <row r="423" spans="1:13" hidden="1" x14ac:dyDescent="0.3">
      <c r="A423" s="1">
        <v>422</v>
      </c>
      <c r="B423" s="1">
        <v>1</v>
      </c>
      <c r="C423" s="2">
        <v>40927.475885192187</v>
      </c>
      <c r="D423" s="2">
        <v>40930.517363354244</v>
      </c>
      <c r="E423" s="1">
        <v>8</v>
      </c>
      <c r="F423" s="2" t="s">
        <v>5</v>
      </c>
      <c r="G423" s="1">
        <v>0</v>
      </c>
      <c r="H423" s="32" t="str">
        <f>IFERROR(HOUR(Table1[[#This Row],[Cancel Date/time]])+MINUTE(Table1[[#This Row],[Cancel Date/time]])/60,"not cancelled")</f>
        <v>not cancelled</v>
      </c>
      <c r="I423" s="47" t="str">
        <f>IFERROR(ROUND(Table1[[#This Row],[cancellation time decimal]],0),"not cancelled")</f>
        <v>not cancelled</v>
      </c>
      <c r="J423" s="10" t="str">
        <f>IFERROR(MOD(Table1[[#This Row],[cancellation hour rounded]],24),"not cancelled")</f>
        <v>not cancelled</v>
      </c>
      <c r="K423" s="32">
        <f>1/Table1[[#This Row],[Duration (Time between doses '[in hours'])]]</f>
        <v>0.125</v>
      </c>
      <c r="L423" s="33">
        <f>Table1[[#This Row],[number doses per hour]]*INDEX(Table2[price per dose],Table1[[#This Row],[Drug ID]])</f>
        <v>0.84929166666666667</v>
      </c>
      <c r="M423" s="11" t="b">
        <f>AND(Table1[[#This Row],[hour of cancellation 0 to 23]]&gt;=0,Table1[[#This Row],[hour of cancellation 0 to 23]]&lt;=23)</f>
        <v>0</v>
      </c>
    </row>
    <row r="424" spans="1:13" x14ac:dyDescent="0.3">
      <c r="A424" s="1">
        <v>423</v>
      </c>
      <c r="B424" s="1">
        <v>3</v>
      </c>
      <c r="C424" s="2">
        <v>40927.534855761558</v>
      </c>
      <c r="D424" s="2">
        <v>40987.534722222219</v>
      </c>
      <c r="E424" s="1">
        <v>24</v>
      </c>
      <c r="F424" s="2">
        <v>40929.515472432045</v>
      </c>
      <c r="G424" s="1">
        <v>0</v>
      </c>
      <c r="H424" s="32">
        <f>IFERROR(HOUR(Table1[[#This Row],[Cancel Date/time]])+MINUTE(Table1[[#This Row],[Cancel Date/time]])/60,"not cancelled")</f>
        <v>12.366666666666667</v>
      </c>
      <c r="I424" s="47">
        <f>IFERROR(ROUND(Table1[[#This Row],[cancellation time decimal]],0),"not cancelled")</f>
        <v>12</v>
      </c>
      <c r="J424" s="10">
        <f>IFERROR(MOD(Table1[[#This Row],[cancellation hour rounded]],24),"not cancelled")</f>
        <v>12</v>
      </c>
      <c r="K424" s="32">
        <f>1/Table1[[#This Row],[Duration (Time between doses '[in hours'])]]</f>
        <v>4.1666666666666664E-2</v>
      </c>
      <c r="L424" s="33">
        <f>Table1[[#This Row],[number doses per hour]]*INDEX(Table2[price per dose],Table1[[#This Row],[Drug ID]])</f>
        <v>0.18133000000000002</v>
      </c>
      <c r="M424" s="11" t="b">
        <f>AND(Table1[[#This Row],[hour of cancellation 0 to 23]]&gt;=0,Table1[[#This Row],[hour of cancellation 0 to 23]]&lt;=23)</f>
        <v>1</v>
      </c>
    </row>
    <row r="425" spans="1:13" hidden="1" x14ac:dyDescent="0.3">
      <c r="A425" s="1">
        <v>424</v>
      </c>
      <c r="B425" s="1">
        <v>1</v>
      </c>
      <c r="C425" s="2">
        <v>40927.540515639826</v>
      </c>
      <c r="D425" s="2">
        <v>40930.998736537644</v>
      </c>
      <c r="E425" s="1">
        <v>8</v>
      </c>
      <c r="F425" s="2" t="s">
        <v>5</v>
      </c>
      <c r="G425" s="1">
        <v>0</v>
      </c>
      <c r="H425" s="32" t="str">
        <f>IFERROR(HOUR(Table1[[#This Row],[Cancel Date/time]])+MINUTE(Table1[[#This Row],[Cancel Date/time]])/60,"not cancelled")</f>
        <v>not cancelled</v>
      </c>
      <c r="I425" s="47" t="str">
        <f>IFERROR(ROUND(Table1[[#This Row],[cancellation time decimal]],0),"not cancelled")</f>
        <v>not cancelled</v>
      </c>
      <c r="J425" s="10" t="str">
        <f>IFERROR(MOD(Table1[[#This Row],[cancellation hour rounded]],24),"not cancelled")</f>
        <v>not cancelled</v>
      </c>
      <c r="K425" s="32">
        <f>1/Table1[[#This Row],[Duration (Time between doses '[in hours'])]]</f>
        <v>0.125</v>
      </c>
      <c r="L425" s="33">
        <f>Table1[[#This Row],[number doses per hour]]*INDEX(Table2[price per dose],Table1[[#This Row],[Drug ID]])</f>
        <v>0.84929166666666667</v>
      </c>
      <c r="M425" s="11" t="b">
        <f>AND(Table1[[#This Row],[hour of cancellation 0 to 23]]&gt;=0,Table1[[#This Row],[hour of cancellation 0 to 23]]&lt;=23)</f>
        <v>0</v>
      </c>
    </row>
    <row r="426" spans="1:13" hidden="1" x14ac:dyDescent="0.3">
      <c r="A426" s="1">
        <v>425</v>
      </c>
      <c r="B426" s="1">
        <v>1</v>
      </c>
      <c r="C426" s="2">
        <v>40927.660316512825</v>
      </c>
      <c r="D426" s="2">
        <v>40931.285290529639</v>
      </c>
      <c r="E426" s="1">
        <v>8</v>
      </c>
      <c r="F426" s="2" t="s">
        <v>5</v>
      </c>
      <c r="G426" s="1">
        <v>0</v>
      </c>
      <c r="H426" s="32" t="str">
        <f>IFERROR(HOUR(Table1[[#This Row],[Cancel Date/time]])+MINUTE(Table1[[#This Row],[Cancel Date/time]])/60,"not cancelled")</f>
        <v>not cancelled</v>
      </c>
      <c r="I426" s="47" t="str">
        <f>IFERROR(ROUND(Table1[[#This Row],[cancellation time decimal]],0),"not cancelled")</f>
        <v>not cancelled</v>
      </c>
      <c r="J426" s="10" t="str">
        <f>IFERROR(MOD(Table1[[#This Row],[cancellation hour rounded]],24),"not cancelled")</f>
        <v>not cancelled</v>
      </c>
      <c r="K426" s="32">
        <f>1/Table1[[#This Row],[Duration (Time between doses '[in hours'])]]</f>
        <v>0.125</v>
      </c>
      <c r="L426" s="33">
        <f>Table1[[#This Row],[number doses per hour]]*INDEX(Table2[price per dose],Table1[[#This Row],[Drug ID]])</f>
        <v>0.84929166666666667</v>
      </c>
      <c r="M426" s="11" t="b">
        <f>AND(Table1[[#This Row],[hour of cancellation 0 to 23]]&gt;=0,Table1[[#This Row],[hour of cancellation 0 to 23]]&lt;=23)</f>
        <v>0</v>
      </c>
    </row>
    <row r="427" spans="1:13" x14ac:dyDescent="0.3">
      <c r="A427" s="1">
        <v>426</v>
      </c>
      <c r="B427" s="1">
        <v>4</v>
      </c>
      <c r="C427" s="2">
        <v>40927.641439466388</v>
      </c>
      <c r="D427" s="2">
        <v>40987.640972222223</v>
      </c>
      <c r="E427" s="1">
        <v>12</v>
      </c>
      <c r="F427" s="2">
        <v>40931.528117109046</v>
      </c>
      <c r="G427" s="1">
        <v>0</v>
      </c>
      <c r="H427" s="32">
        <f>IFERROR(HOUR(Table1[[#This Row],[Cancel Date/time]])+MINUTE(Table1[[#This Row],[Cancel Date/time]])/60,"not cancelled")</f>
        <v>12.666666666666666</v>
      </c>
      <c r="I427" s="47">
        <f>IFERROR(ROUND(Table1[[#This Row],[cancellation time decimal]],0),"not cancelled")</f>
        <v>13</v>
      </c>
      <c r="J427" s="10">
        <f>IFERROR(MOD(Table1[[#This Row],[cancellation hour rounded]],24),"not cancelled")</f>
        <v>13</v>
      </c>
      <c r="K427" s="32">
        <f>1/Table1[[#This Row],[Duration (Time between doses '[in hours'])]]</f>
        <v>8.3333333333333329E-2</v>
      </c>
      <c r="L427" s="33">
        <f>Table1[[#This Row],[number doses per hour]]*INDEX(Table2[price per dose],Table1[[#This Row],[Drug ID]])</f>
        <v>1.448055119047619</v>
      </c>
      <c r="M427" s="11" t="b">
        <f>AND(Table1[[#This Row],[hour of cancellation 0 to 23]]&gt;=0,Table1[[#This Row],[hour of cancellation 0 to 23]]&lt;=23)</f>
        <v>1</v>
      </c>
    </row>
    <row r="428" spans="1:13" hidden="1" x14ac:dyDescent="0.3">
      <c r="A428" s="1">
        <v>427</v>
      </c>
      <c r="B428" s="1">
        <v>3</v>
      </c>
      <c r="C428" s="2">
        <v>40927.664569698274</v>
      </c>
      <c r="D428" s="2">
        <v>40929.91394891221</v>
      </c>
      <c r="E428" s="1">
        <v>24</v>
      </c>
      <c r="F428" s="2" t="s">
        <v>5</v>
      </c>
      <c r="G428" s="1">
        <v>0</v>
      </c>
      <c r="H428" s="32" t="str">
        <f>IFERROR(HOUR(Table1[[#This Row],[Cancel Date/time]])+MINUTE(Table1[[#This Row],[Cancel Date/time]])/60,"not cancelled")</f>
        <v>not cancelled</v>
      </c>
      <c r="I428" s="47" t="str">
        <f>IFERROR(ROUND(Table1[[#This Row],[cancellation time decimal]],0),"not cancelled")</f>
        <v>not cancelled</v>
      </c>
      <c r="J428" s="10" t="str">
        <f>IFERROR(MOD(Table1[[#This Row],[cancellation hour rounded]],24),"not cancelled")</f>
        <v>not cancelled</v>
      </c>
      <c r="K428" s="32">
        <f>1/Table1[[#This Row],[Duration (Time between doses '[in hours'])]]</f>
        <v>4.1666666666666664E-2</v>
      </c>
      <c r="L428" s="33">
        <f>Table1[[#This Row],[number doses per hour]]*INDEX(Table2[price per dose],Table1[[#This Row],[Drug ID]])</f>
        <v>0.18133000000000002</v>
      </c>
      <c r="M428" s="11" t="b">
        <f>AND(Table1[[#This Row],[hour of cancellation 0 to 23]]&gt;=0,Table1[[#This Row],[hour of cancellation 0 to 23]]&lt;=23)</f>
        <v>0</v>
      </c>
    </row>
    <row r="429" spans="1:13" x14ac:dyDescent="0.3">
      <c r="A429" s="1">
        <v>428</v>
      </c>
      <c r="B429" s="1">
        <v>1</v>
      </c>
      <c r="C429" s="2">
        <v>40927.669589394849</v>
      </c>
      <c r="D429" s="2">
        <v>40987.669444444444</v>
      </c>
      <c r="E429" s="1">
        <v>8</v>
      </c>
      <c r="F429" s="2">
        <v>40928.436611694124</v>
      </c>
      <c r="G429" s="1">
        <v>0</v>
      </c>
      <c r="H429" s="32">
        <f>IFERROR(HOUR(Table1[[#This Row],[Cancel Date/time]])+MINUTE(Table1[[#This Row],[Cancel Date/time]])/60,"not cancelled")</f>
        <v>10.466666666666667</v>
      </c>
      <c r="I429" s="47">
        <f>IFERROR(ROUND(Table1[[#This Row],[cancellation time decimal]],0),"not cancelled")</f>
        <v>10</v>
      </c>
      <c r="J429" s="10">
        <f>IFERROR(MOD(Table1[[#This Row],[cancellation hour rounded]],24),"not cancelled")</f>
        <v>10</v>
      </c>
      <c r="K429" s="32">
        <f>1/Table1[[#This Row],[Duration (Time between doses '[in hours'])]]</f>
        <v>0.125</v>
      </c>
      <c r="L429" s="33">
        <f>Table1[[#This Row],[number doses per hour]]*INDEX(Table2[price per dose],Table1[[#This Row],[Drug ID]])</f>
        <v>0.84929166666666667</v>
      </c>
      <c r="M429" s="11" t="b">
        <f>AND(Table1[[#This Row],[hour of cancellation 0 to 23]]&gt;=0,Table1[[#This Row],[hour of cancellation 0 to 23]]&lt;=23)</f>
        <v>1</v>
      </c>
    </row>
    <row r="430" spans="1:13" hidden="1" x14ac:dyDescent="0.3">
      <c r="A430" s="1">
        <v>429</v>
      </c>
      <c r="B430" s="1">
        <v>1</v>
      </c>
      <c r="C430" s="2">
        <v>40927.711265883314</v>
      </c>
      <c r="D430" s="2">
        <v>40930.79449629689</v>
      </c>
      <c r="E430" s="1">
        <v>12</v>
      </c>
      <c r="F430" s="2" t="s">
        <v>5</v>
      </c>
      <c r="G430" s="1">
        <v>0</v>
      </c>
      <c r="H430" s="32" t="str">
        <f>IFERROR(HOUR(Table1[[#This Row],[Cancel Date/time]])+MINUTE(Table1[[#This Row],[Cancel Date/time]])/60,"not cancelled")</f>
        <v>not cancelled</v>
      </c>
      <c r="I430" s="47" t="str">
        <f>IFERROR(ROUND(Table1[[#This Row],[cancellation time decimal]],0),"not cancelled")</f>
        <v>not cancelled</v>
      </c>
      <c r="J430" s="10" t="str">
        <f>IFERROR(MOD(Table1[[#This Row],[cancellation hour rounded]],24),"not cancelled")</f>
        <v>not cancelled</v>
      </c>
      <c r="K430" s="32">
        <f>1/Table1[[#This Row],[Duration (Time between doses '[in hours'])]]</f>
        <v>8.3333333333333329E-2</v>
      </c>
      <c r="L430" s="33">
        <f>Table1[[#This Row],[number doses per hour]]*INDEX(Table2[price per dose],Table1[[#This Row],[Drug ID]])</f>
        <v>0.56619444444444444</v>
      </c>
      <c r="M430" s="11" t="b">
        <f>AND(Table1[[#This Row],[hour of cancellation 0 to 23]]&gt;=0,Table1[[#This Row],[hour of cancellation 0 to 23]]&lt;=23)</f>
        <v>0</v>
      </c>
    </row>
    <row r="431" spans="1:13" x14ac:dyDescent="0.3">
      <c r="A431" s="1">
        <v>430</v>
      </c>
      <c r="B431" s="1">
        <v>7</v>
      </c>
      <c r="C431" s="2">
        <v>40927.795514125566</v>
      </c>
      <c r="D431" s="2">
        <v>40987.795138888883</v>
      </c>
      <c r="E431" s="1">
        <v>24</v>
      </c>
      <c r="F431" s="2">
        <v>40936.704811941665</v>
      </c>
      <c r="G431" s="1">
        <v>0</v>
      </c>
      <c r="H431" s="32">
        <f>IFERROR(HOUR(Table1[[#This Row],[Cancel Date/time]])+MINUTE(Table1[[#This Row],[Cancel Date/time]])/60,"not cancelled")</f>
        <v>16.899999999999999</v>
      </c>
      <c r="I431" s="47">
        <f>IFERROR(ROUND(Table1[[#This Row],[cancellation time decimal]],0),"not cancelled")</f>
        <v>17</v>
      </c>
      <c r="J431" s="10">
        <f>IFERROR(MOD(Table1[[#This Row],[cancellation hour rounded]],24),"not cancelled")</f>
        <v>17</v>
      </c>
      <c r="K431" s="32">
        <f>1/Table1[[#This Row],[Duration (Time between doses '[in hours'])]]</f>
        <v>4.1666666666666664E-2</v>
      </c>
      <c r="L431" s="33">
        <f>Table1[[#This Row],[number doses per hour]]*INDEX(Table2[price per dose],Table1[[#This Row],[Drug ID]])</f>
        <v>1.2958049999999997</v>
      </c>
      <c r="M431" s="11" t="b">
        <f>AND(Table1[[#This Row],[hour of cancellation 0 to 23]]&gt;=0,Table1[[#This Row],[hour of cancellation 0 to 23]]&lt;=23)</f>
        <v>1</v>
      </c>
    </row>
    <row r="432" spans="1:13" x14ac:dyDescent="0.3">
      <c r="A432" s="1">
        <v>431</v>
      </c>
      <c r="B432" s="1">
        <v>2</v>
      </c>
      <c r="C432" s="2">
        <v>40927.828231584055</v>
      </c>
      <c r="D432" s="2">
        <v>40987.827777777777</v>
      </c>
      <c r="E432" s="1">
        <v>10</v>
      </c>
      <c r="F432" s="2">
        <v>40930.724105934663</v>
      </c>
      <c r="G432" s="1">
        <v>0</v>
      </c>
      <c r="H432" s="32">
        <f>IFERROR(HOUR(Table1[[#This Row],[Cancel Date/time]])+MINUTE(Table1[[#This Row],[Cancel Date/time]])/60,"not cancelled")</f>
        <v>17.366666666666667</v>
      </c>
      <c r="I432" s="47">
        <f>IFERROR(ROUND(Table1[[#This Row],[cancellation time decimal]],0),"not cancelled")</f>
        <v>17</v>
      </c>
      <c r="J432" s="10">
        <f>IFERROR(MOD(Table1[[#This Row],[cancellation hour rounded]],24),"not cancelled")</f>
        <v>17</v>
      </c>
      <c r="K432" s="32">
        <f>1/Table1[[#This Row],[Duration (Time between doses '[in hours'])]]</f>
        <v>0.1</v>
      </c>
      <c r="L432" s="33">
        <f>Table1[[#This Row],[number doses per hour]]*INDEX(Table2[price per dose],Table1[[#This Row],[Drug ID]])</f>
        <v>0.84959999999999969</v>
      </c>
      <c r="M432" s="11" t="b">
        <f>AND(Table1[[#This Row],[hour of cancellation 0 to 23]]&gt;=0,Table1[[#This Row],[hour of cancellation 0 to 23]]&lt;=23)</f>
        <v>1</v>
      </c>
    </row>
    <row r="433" spans="1:13" x14ac:dyDescent="0.3">
      <c r="A433" s="1">
        <v>432</v>
      </c>
      <c r="B433" s="1">
        <v>1</v>
      </c>
      <c r="C433" s="2">
        <v>40927.89654594638</v>
      </c>
      <c r="D433" s="2">
        <v>40987.896527777775</v>
      </c>
      <c r="E433" s="1">
        <v>8</v>
      </c>
      <c r="F433" s="2">
        <v>40928.042017134023</v>
      </c>
      <c r="G433" s="1">
        <v>0</v>
      </c>
      <c r="H433" s="32">
        <f>IFERROR(HOUR(Table1[[#This Row],[Cancel Date/time]])+MINUTE(Table1[[#This Row],[Cancel Date/time]])/60,"not cancelled")</f>
        <v>1</v>
      </c>
      <c r="I433" s="47">
        <f>IFERROR(ROUND(Table1[[#This Row],[cancellation time decimal]],0),"not cancelled")</f>
        <v>1</v>
      </c>
      <c r="J433" s="10">
        <f>IFERROR(MOD(Table1[[#This Row],[cancellation hour rounded]],24),"not cancelled")</f>
        <v>1</v>
      </c>
      <c r="K433" s="32">
        <f>1/Table1[[#This Row],[Duration (Time between doses '[in hours'])]]</f>
        <v>0.125</v>
      </c>
      <c r="L433" s="33">
        <f>Table1[[#This Row],[number doses per hour]]*INDEX(Table2[price per dose],Table1[[#This Row],[Drug ID]])</f>
        <v>0.84929166666666667</v>
      </c>
      <c r="M433" s="11" t="b">
        <f>AND(Table1[[#This Row],[hour of cancellation 0 to 23]]&gt;=0,Table1[[#This Row],[hour of cancellation 0 to 23]]&lt;=23)</f>
        <v>1</v>
      </c>
    </row>
    <row r="434" spans="1:13" x14ac:dyDescent="0.3">
      <c r="A434" s="1">
        <v>433</v>
      </c>
      <c r="B434" s="1">
        <v>1</v>
      </c>
      <c r="C434" s="2">
        <v>40928.020404322997</v>
      </c>
      <c r="D434" s="2">
        <v>40988.020138888889</v>
      </c>
      <c r="E434" s="1">
        <v>12</v>
      </c>
      <c r="F434" s="2">
        <v>40929.001179248822</v>
      </c>
      <c r="G434" s="1">
        <v>0</v>
      </c>
      <c r="H434" s="32">
        <f>IFERROR(HOUR(Table1[[#This Row],[Cancel Date/time]])+MINUTE(Table1[[#This Row],[Cancel Date/time]])/60,"not cancelled")</f>
        <v>1.6666666666666666E-2</v>
      </c>
      <c r="I434" s="47">
        <f>IFERROR(ROUND(Table1[[#This Row],[cancellation time decimal]],0),"not cancelled")</f>
        <v>0</v>
      </c>
      <c r="J434" s="10">
        <f>IFERROR(MOD(Table1[[#This Row],[cancellation hour rounded]],24),"not cancelled")</f>
        <v>0</v>
      </c>
      <c r="K434" s="32">
        <f>1/Table1[[#This Row],[Duration (Time between doses '[in hours'])]]</f>
        <v>8.3333333333333329E-2</v>
      </c>
      <c r="L434" s="33">
        <f>Table1[[#This Row],[number doses per hour]]*INDEX(Table2[price per dose],Table1[[#This Row],[Drug ID]])</f>
        <v>0.56619444444444444</v>
      </c>
      <c r="M434" s="11" t="b">
        <f>AND(Table1[[#This Row],[hour of cancellation 0 to 23]]&gt;=0,Table1[[#This Row],[hour of cancellation 0 to 23]]&lt;=23)</f>
        <v>1</v>
      </c>
    </row>
    <row r="435" spans="1:13" x14ac:dyDescent="0.3">
      <c r="A435" s="1">
        <v>434</v>
      </c>
      <c r="B435" s="1">
        <v>2</v>
      </c>
      <c r="C435" s="2">
        <v>40928.286491266321</v>
      </c>
      <c r="D435" s="2">
        <v>40988.286111111112</v>
      </c>
      <c r="E435" s="1">
        <v>10</v>
      </c>
      <c r="F435" s="2">
        <v>40930.405829002404</v>
      </c>
      <c r="G435" s="1">
        <v>0</v>
      </c>
      <c r="H435" s="32">
        <f>IFERROR(HOUR(Table1[[#This Row],[Cancel Date/time]])+MINUTE(Table1[[#This Row],[Cancel Date/time]])/60,"not cancelled")</f>
        <v>9.7333333333333325</v>
      </c>
      <c r="I435" s="47">
        <f>IFERROR(ROUND(Table1[[#This Row],[cancellation time decimal]],0),"not cancelled")</f>
        <v>10</v>
      </c>
      <c r="J435" s="10">
        <f>IFERROR(MOD(Table1[[#This Row],[cancellation hour rounded]],24),"not cancelled")</f>
        <v>10</v>
      </c>
      <c r="K435" s="32">
        <f>1/Table1[[#This Row],[Duration (Time between doses '[in hours'])]]</f>
        <v>0.1</v>
      </c>
      <c r="L435" s="33">
        <f>Table1[[#This Row],[number doses per hour]]*INDEX(Table2[price per dose],Table1[[#This Row],[Drug ID]])</f>
        <v>0.84959999999999969</v>
      </c>
      <c r="M435" s="11" t="b">
        <f>AND(Table1[[#This Row],[hour of cancellation 0 to 23]]&gt;=0,Table1[[#This Row],[hour of cancellation 0 to 23]]&lt;=23)</f>
        <v>1</v>
      </c>
    </row>
    <row r="436" spans="1:13" x14ac:dyDescent="0.3">
      <c r="A436" s="1">
        <v>435</v>
      </c>
      <c r="B436" s="1">
        <v>11</v>
      </c>
      <c r="C436" s="2">
        <v>40928.259322951206</v>
      </c>
      <c r="D436" s="2">
        <v>40988.259027777778</v>
      </c>
      <c r="E436" s="1">
        <v>1</v>
      </c>
      <c r="F436" s="2">
        <v>40935.555077378085</v>
      </c>
      <c r="G436" s="1">
        <v>2</v>
      </c>
      <c r="H436" s="32">
        <f>IFERROR(HOUR(Table1[[#This Row],[Cancel Date/time]])+MINUTE(Table1[[#This Row],[Cancel Date/time]])/60,"not cancelled")</f>
        <v>13.316666666666666</v>
      </c>
      <c r="I436" s="47">
        <f>IFERROR(ROUND(Table1[[#This Row],[cancellation time decimal]],0),"not cancelled")</f>
        <v>13</v>
      </c>
      <c r="J436" s="10">
        <f>IFERROR(MOD(Table1[[#This Row],[cancellation hour rounded]],24),"not cancelled")</f>
        <v>13</v>
      </c>
      <c r="K436" s="32">
        <f>1/Table1[[#This Row],[Duration (Time between doses '[in hours'])]]</f>
        <v>1</v>
      </c>
      <c r="L436" s="33">
        <f>Table1[[#This Row],[number doses per hour]]*INDEX(Table2[price per dose],Table1[[#This Row],[Drug ID]])</f>
        <v>1</v>
      </c>
      <c r="M436" s="11" t="b">
        <f>AND(Table1[[#This Row],[hour of cancellation 0 to 23]]&gt;=0,Table1[[#This Row],[hour of cancellation 0 to 23]]&lt;=23)</f>
        <v>1</v>
      </c>
    </row>
    <row r="437" spans="1:13" x14ac:dyDescent="0.3">
      <c r="A437" s="1">
        <v>436</v>
      </c>
      <c r="B437" s="1">
        <v>1</v>
      </c>
      <c r="C437" s="2">
        <v>40928.412906190599</v>
      </c>
      <c r="D437" s="2">
        <v>40932.204166666663</v>
      </c>
      <c r="E437" s="1">
        <v>8</v>
      </c>
      <c r="F437" s="2">
        <v>40929.636140945542</v>
      </c>
      <c r="G437" s="1">
        <v>0</v>
      </c>
      <c r="H437" s="32">
        <f>IFERROR(HOUR(Table1[[#This Row],[Cancel Date/time]])+MINUTE(Table1[[#This Row],[Cancel Date/time]])/60,"not cancelled")</f>
        <v>15.266666666666667</v>
      </c>
      <c r="I437" s="47">
        <f>IFERROR(ROUND(Table1[[#This Row],[cancellation time decimal]],0),"not cancelled")</f>
        <v>15</v>
      </c>
      <c r="J437" s="10">
        <f>IFERROR(MOD(Table1[[#This Row],[cancellation hour rounded]],24),"not cancelled")</f>
        <v>15</v>
      </c>
      <c r="K437" s="32">
        <f>1/Table1[[#This Row],[Duration (Time between doses '[in hours'])]]</f>
        <v>0.125</v>
      </c>
      <c r="L437" s="33">
        <f>Table1[[#This Row],[number doses per hour]]*INDEX(Table2[price per dose],Table1[[#This Row],[Drug ID]])</f>
        <v>0.84929166666666667</v>
      </c>
      <c r="M437" s="11" t="b">
        <f>AND(Table1[[#This Row],[hour of cancellation 0 to 23]]&gt;=0,Table1[[#This Row],[hour of cancellation 0 to 23]]&lt;=23)</f>
        <v>1</v>
      </c>
    </row>
    <row r="438" spans="1:13" x14ac:dyDescent="0.3">
      <c r="A438" s="1">
        <v>437</v>
      </c>
      <c r="B438" s="1">
        <v>8</v>
      </c>
      <c r="C438" s="2">
        <v>40928.381378089849</v>
      </c>
      <c r="D438" s="2">
        <v>40988.381249999999</v>
      </c>
      <c r="E438" s="1">
        <v>3</v>
      </c>
      <c r="F438" s="2">
        <v>40932.478916107713</v>
      </c>
      <c r="G438" s="1">
        <v>1</v>
      </c>
      <c r="H438" s="32">
        <f>IFERROR(HOUR(Table1[[#This Row],[Cancel Date/time]])+MINUTE(Table1[[#This Row],[Cancel Date/time]])/60,"not cancelled")</f>
        <v>11.483333333333333</v>
      </c>
      <c r="I438" s="47">
        <f>IFERROR(ROUND(Table1[[#This Row],[cancellation time decimal]],0),"not cancelled")</f>
        <v>11</v>
      </c>
      <c r="J438" s="10">
        <f>IFERROR(MOD(Table1[[#This Row],[cancellation hour rounded]],24),"not cancelled")</f>
        <v>11</v>
      </c>
      <c r="K438" s="32">
        <f>1/Table1[[#This Row],[Duration (Time between doses '[in hours'])]]</f>
        <v>0.33333333333333331</v>
      </c>
      <c r="L438" s="33">
        <f>Table1[[#This Row],[number doses per hour]]*INDEX(Table2[price per dose],Table1[[#This Row],[Drug ID]])</f>
        <v>0.29998222222222221</v>
      </c>
      <c r="M438" s="11" t="b">
        <f>AND(Table1[[#This Row],[hour of cancellation 0 to 23]]&gt;=0,Table1[[#This Row],[hour of cancellation 0 to 23]]&lt;=23)</f>
        <v>1</v>
      </c>
    </row>
    <row r="439" spans="1:13" x14ac:dyDescent="0.3">
      <c r="A439" s="1">
        <v>438</v>
      </c>
      <c r="B439" s="1">
        <v>5</v>
      </c>
      <c r="C439" s="2">
        <v>40928.415832559906</v>
      </c>
      <c r="D439" s="2">
        <v>40988.415277777778</v>
      </c>
      <c r="E439" s="1">
        <v>24</v>
      </c>
      <c r="F439" s="2">
        <v>40930.478057673608</v>
      </c>
      <c r="G439" s="1">
        <v>0</v>
      </c>
      <c r="H439" s="32">
        <f>IFERROR(HOUR(Table1[[#This Row],[Cancel Date/time]])+MINUTE(Table1[[#This Row],[Cancel Date/time]])/60,"not cancelled")</f>
        <v>11.466666666666667</v>
      </c>
      <c r="I439" s="47">
        <f>IFERROR(ROUND(Table1[[#This Row],[cancellation time decimal]],0),"not cancelled")</f>
        <v>11</v>
      </c>
      <c r="J439" s="10">
        <f>IFERROR(MOD(Table1[[#This Row],[cancellation hour rounded]],24),"not cancelled")</f>
        <v>11</v>
      </c>
      <c r="K439" s="32">
        <f>1/Table1[[#This Row],[Duration (Time between doses '[in hours'])]]</f>
        <v>4.1666666666666664E-2</v>
      </c>
      <c r="L439" s="33">
        <f>Table1[[#This Row],[number doses per hour]]*INDEX(Table2[price per dose],Table1[[#This Row],[Drug ID]])</f>
        <v>0.2815833333333333</v>
      </c>
      <c r="M439" s="11" t="b">
        <f>AND(Table1[[#This Row],[hour of cancellation 0 to 23]]&gt;=0,Table1[[#This Row],[hour of cancellation 0 to 23]]&lt;=23)</f>
        <v>1</v>
      </c>
    </row>
    <row r="440" spans="1:13" x14ac:dyDescent="0.3">
      <c r="A440" s="1">
        <v>439</v>
      </c>
      <c r="B440" s="1">
        <v>1</v>
      </c>
      <c r="C440" s="2">
        <v>40928.46128771465</v>
      </c>
      <c r="D440" s="2">
        <v>40988.461111111115</v>
      </c>
      <c r="E440" s="1">
        <v>8</v>
      </c>
      <c r="F440" s="2">
        <v>40929.443972460947</v>
      </c>
      <c r="G440" s="1">
        <v>0</v>
      </c>
      <c r="H440" s="32">
        <f>IFERROR(HOUR(Table1[[#This Row],[Cancel Date/time]])+MINUTE(Table1[[#This Row],[Cancel Date/time]])/60,"not cancelled")</f>
        <v>10.65</v>
      </c>
      <c r="I440" s="47">
        <f>IFERROR(ROUND(Table1[[#This Row],[cancellation time decimal]],0),"not cancelled")</f>
        <v>11</v>
      </c>
      <c r="J440" s="10">
        <f>IFERROR(MOD(Table1[[#This Row],[cancellation hour rounded]],24),"not cancelled")</f>
        <v>11</v>
      </c>
      <c r="K440" s="32">
        <f>1/Table1[[#This Row],[Duration (Time between doses '[in hours'])]]</f>
        <v>0.125</v>
      </c>
      <c r="L440" s="33">
        <f>Table1[[#This Row],[number doses per hour]]*INDEX(Table2[price per dose],Table1[[#This Row],[Drug ID]])</f>
        <v>0.84929166666666667</v>
      </c>
      <c r="M440" s="11" t="b">
        <f>AND(Table1[[#This Row],[hour of cancellation 0 to 23]]&gt;=0,Table1[[#This Row],[hour of cancellation 0 to 23]]&lt;=23)</f>
        <v>1</v>
      </c>
    </row>
    <row r="441" spans="1:13" x14ac:dyDescent="0.3">
      <c r="A441" s="1">
        <v>440</v>
      </c>
      <c r="B441" s="1">
        <v>4</v>
      </c>
      <c r="C441" s="2">
        <v>40928.503108257035</v>
      </c>
      <c r="D441" s="2">
        <v>40988.50277777778</v>
      </c>
      <c r="E441" s="1">
        <v>12</v>
      </c>
      <c r="F441" s="2">
        <v>40931.620459087717</v>
      </c>
      <c r="G441" s="1">
        <v>0</v>
      </c>
      <c r="H441" s="32">
        <f>IFERROR(HOUR(Table1[[#This Row],[Cancel Date/time]])+MINUTE(Table1[[#This Row],[Cancel Date/time]])/60,"not cancelled")</f>
        <v>14.883333333333333</v>
      </c>
      <c r="I441" s="47">
        <f>IFERROR(ROUND(Table1[[#This Row],[cancellation time decimal]],0),"not cancelled")</f>
        <v>15</v>
      </c>
      <c r="J441" s="10">
        <f>IFERROR(MOD(Table1[[#This Row],[cancellation hour rounded]],24),"not cancelled")</f>
        <v>15</v>
      </c>
      <c r="K441" s="32">
        <f>1/Table1[[#This Row],[Duration (Time between doses '[in hours'])]]</f>
        <v>8.3333333333333329E-2</v>
      </c>
      <c r="L441" s="33">
        <f>Table1[[#This Row],[number doses per hour]]*INDEX(Table2[price per dose],Table1[[#This Row],[Drug ID]])</f>
        <v>1.448055119047619</v>
      </c>
      <c r="M441" s="11" t="b">
        <f>AND(Table1[[#This Row],[hour of cancellation 0 to 23]]&gt;=0,Table1[[#This Row],[hour of cancellation 0 to 23]]&lt;=23)</f>
        <v>1</v>
      </c>
    </row>
    <row r="442" spans="1:13" x14ac:dyDescent="0.3">
      <c r="A442" s="1">
        <v>441</v>
      </c>
      <c r="B442" s="1">
        <v>1</v>
      </c>
      <c r="C442" s="2">
        <v>40928.537957503962</v>
      </c>
      <c r="D442" s="2">
        <v>40932.079166666663</v>
      </c>
      <c r="E442" s="1">
        <v>8</v>
      </c>
      <c r="F442" s="2">
        <v>40929.393832172624</v>
      </c>
      <c r="G442" s="1">
        <v>0</v>
      </c>
      <c r="H442" s="32">
        <f>IFERROR(HOUR(Table1[[#This Row],[Cancel Date/time]])+MINUTE(Table1[[#This Row],[Cancel Date/time]])/60,"not cancelled")</f>
        <v>9.4499999999999993</v>
      </c>
      <c r="I442" s="47">
        <f>IFERROR(ROUND(Table1[[#This Row],[cancellation time decimal]],0),"not cancelled")</f>
        <v>9</v>
      </c>
      <c r="J442" s="10">
        <f>IFERROR(MOD(Table1[[#This Row],[cancellation hour rounded]],24),"not cancelled")</f>
        <v>9</v>
      </c>
      <c r="K442" s="32">
        <f>1/Table1[[#This Row],[Duration (Time between doses '[in hours'])]]</f>
        <v>0.125</v>
      </c>
      <c r="L442" s="33">
        <f>Table1[[#This Row],[number doses per hour]]*INDEX(Table2[price per dose],Table1[[#This Row],[Drug ID]])</f>
        <v>0.84929166666666667</v>
      </c>
      <c r="M442" s="11" t="b">
        <f>AND(Table1[[#This Row],[hour of cancellation 0 to 23]]&gt;=0,Table1[[#This Row],[hour of cancellation 0 to 23]]&lt;=23)</f>
        <v>1</v>
      </c>
    </row>
    <row r="443" spans="1:13" x14ac:dyDescent="0.3">
      <c r="A443" s="1">
        <v>442</v>
      </c>
      <c r="B443" s="1">
        <v>2</v>
      </c>
      <c r="C443" s="2">
        <v>40928.619537995568</v>
      </c>
      <c r="D443" s="2">
        <v>40988.619444444448</v>
      </c>
      <c r="E443" s="1">
        <v>10</v>
      </c>
      <c r="F443" s="2">
        <v>40929.871915278643</v>
      </c>
      <c r="G443" s="1">
        <v>0</v>
      </c>
      <c r="H443" s="32">
        <f>IFERROR(HOUR(Table1[[#This Row],[Cancel Date/time]])+MINUTE(Table1[[#This Row],[Cancel Date/time]])/60,"not cancelled")</f>
        <v>20.916666666666668</v>
      </c>
      <c r="I443" s="47">
        <f>IFERROR(ROUND(Table1[[#This Row],[cancellation time decimal]],0),"not cancelled")</f>
        <v>21</v>
      </c>
      <c r="J443" s="10">
        <f>IFERROR(MOD(Table1[[#This Row],[cancellation hour rounded]],24),"not cancelled")</f>
        <v>21</v>
      </c>
      <c r="K443" s="32">
        <f>1/Table1[[#This Row],[Duration (Time between doses '[in hours'])]]</f>
        <v>0.1</v>
      </c>
      <c r="L443" s="33">
        <f>Table1[[#This Row],[number doses per hour]]*INDEX(Table2[price per dose],Table1[[#This Row],[Drug ID]])</f>
        <v>0.84959999999999969</v>
      </c>
      <c r="M443" s="11" t="b">
        <f>AND(Table1[[#This Row],[hour of cancellation 0 to 23]]&gt;=0,Table1[[#This Row],[hour of cancellation 0 to 23]]&lt;=23)</f>
        <v>1</v>
      </c>
    </row>
    <row r="444" spans="1:13" x14ac:dyDescent="0.3">
      <c r="A444" s="1">
        <v>443</v>
      </c>
      <c r="B444" s="1">
        <v>3</v>
      </c>
      <c r="C444" s="2">
        <v>40928.603762877967</v>
      </c>
      <c r="D444" s="2">
        <v>40988.603472222225</v>
      </c>
      <c r="E444" s="1">
        <v>24</v>
      </c>
      <c r="F444" s="2">
        <v>40931.324517698682</v>
      </c>
      <c r="G444" s="1">
        <v>0</v>
      </c>
      <c r="H444" s="32">
        <f>IFERROR(HOUR(Table1[[#This Row],[Cancel Date/time]])+MINUTE(Table1[[#This Row],[Cancel Date/time]])/60,"not cancelled")</f>
        <v>7.7833333333333332</v>
      </c>
      <c r="I444" s="47">
        <f>IFERROR(ROUND(Table1[[#This Row],[cancellation time decimal]],0),"not cancelled")</f>
        <v>8</v>
      </c>
      <c r="J444" s="10">
        <f>IFERROR(MOD(Table1[[#This Row],[cancellation hour rounded]],24),"not cancelled")</f>
        <v>8</v>
      </c>
      <c r="K444" s="32">
        <f>1/Table1[[#This Row],[Duration (Time between doses '[in hours'])]]</f>
        <v>4.1666666666666664E-2</v>
      </c>
      <c r="L444" s="33">
        <f>Table1[[#This Row],[number doses per hour]]*INDEX(Table2[price per dose],Table1[[#This Row],[Drug ID]])</f>
        <v>0.18133000000000002</v>
      </c>
      <c r="M444" s="11" t="b">
        <f>AND(Table1[[#This Row],[hour of cancellation 0 to 23]]&gt;=0,Table1[[#This Row],[hour of cancellation 0 to 23]]&lt;=23)</f>
        <v>1</v>
      </c>
    </row>
    <row r="445" spans="1:13" hidden="1" x14ac:dyDescent="0.3">
      <c r="A445" s="1">
        <v>444</v>
      </c>
      <c r="B445" s="1">
        <v>7</v>
      </c>
      <c r="C445" s="2">
        <v>40928.61770769563</v>
      </c>
      <c r="D445" s="2">
        <v>40933.28402777778</v>
      </c>
      <c r="E445" s="1">
        <v>24</v>
      </c>
      <c r="F445" s="2" t="s">
        <v>5</v>
      </c>
      <c r="G445" s="1">
        <v>0</v>
      </c>
      <c r="H445" s="32" t="str">
        <f>IFERROR(HOUR(Table1[[#This Row],[Cancel Date/time]])+MINUTE(Table1[[#This Row],[Cancel Date/time]])/60,"not cancelled")</f>
        <v>not cancelled</v>
      </c>
      <c r="I445" s="47" t="str">
        <f>IFERROR(ROUND(Table1[[#This Row],[cancellation time decimal]],0),"not cancelled")</f>
        <v>not cancelled</v>
      </c>
      <c r="J445" s="10" t="str">
        <f>IFERROR(MOD(Table1[[#This Row],[cancellation hour rounded]],24),"not cancelled")</f>
        <v>not cancelled</v>
      </c>
      <c r="K445" s="32">
        <f>1/Table1[[#This Row],[Duration (Time between doses '[in hours'])]]</f>
        <v>4.1666666666666664E-2</v>
      </c>
      <c r="L445" s="33">
        <f>Table1[[#This Row],[number doses per hour]]*INDEX(Table2[price per dose],Table1[[#This Row],[Drug ID]])</f>
        <v>1.2958049999999997</v>
      </c>
      <c r="M445" s="11" t="b">
        <f>AND(Table1[[#This Row],[hour of cancellation 0 to 23]]&gt;=0,Table1[[#This Row],[hour of cancellation 0 to 23]]&lt;=23)</f>
        <v>0</v>
      </c>
    </row>
    <row r="446" spans="1:13" x14ac:dyDescent="0.3">
      <c r="A446" s="1">
        <v>445</v>
      </c>
      <c r="B446" s="1">
        <v>3</v>
      </c>
      <c r="C446" s="2">
        <v>40928.585018126578</v>
      </c>
      <c r="D446" s="2">
        <v>40988.584722222222</v>
      </c>
      <c r="E446" s="1">
        <v>24</v>
      </c>
      <c r="F446" s="2">
        <v>40931.699202001459</v>
      </c>
      <c r="G446" s="1">
        <v>0</v>
      </c>
      <c r="H446" s="32">
        <f>IFERROR(HOUR(Table1[[#This Row],[Cancel Date/time]])+MINUTE(Table1[[#This Row],[Cancel Date/time]])/60,"not cancelled")</f>
        <v>16.766666666666666</v>
      </c>
      <c r="I446" s="47">
        <f>IFERROR(ROUND(Table1[[#This Row],[cancellation time decimal]],0),"not cancelled")</f>
        <v>17</v>
      </c>
      <c r="J446" s="10">
        <f>IFERROR(MOD(Table1[[#This Row],[cancellation hour rounded]],24),"not cancelled")</f>
        <v>17</v>
      </c>
      <c r="K446" s="32">
        <f>1/Table1[[#This Row],[Duration (Time between doses '[in hours'])]]</f>
        <v>4.1666666666666664E-2</v>
      </c>
      <c r="L446" s="33">
        <f>Table1[[#This Row],[number doses per hour]]*INDEX(Table2[price per dose],Table1[[#This Row],[Drug ID]])</f>
        <v>0.18133000000000002</v>
      </c>
      <c r="M446" s="11" t="b">
        <f>AND(Table1[[#This Row],[hour of cancellation 0 to 23]]&gt;=0,Table1[[#This Row],[hour of cancellation 0 to 23]]&lt;=23)</f>
        <v>1</v>
      </c>
    </row>
    <row r="447" spans="1:13" x14ac:dyDescent="0.3">
      <c r="A447" s="1">
        <v>446</v>
      </c>
      <c r="B447" s="1">
        <v>2</v>
      </c>
      <c r="C447" s="2">
        <v>40928.661856381761</v>
      </c>
      <c r="D447" s="2">
        <v>40988.661805555559</v>
      </c>
      <c r="E447" s="1">
        <v>10</v>
      </c>
      <c r="F447" s="2">
        <v>40929.474374034304</v>
      </c>
      <c r="G447" s="1">
        <v>0</v>
      </c>
      <c r="H447" s="32">
        <f>IFERROR(HOUR(Table1[[#This Row],[Cancel Date/time]])+MINUTE(Table1[[#This Row],[Cancel Date/time]])/60,"not cancelled")</f>
        <v>11.383333333333333</v>
      </c>
      <c r="I447" s="47">
        <f>IFERROR(ROUND(Table1[[#This Row],[cancellation time decimal]],0),"not cancelled")</f>
        <v>11</v>
      </c>
      <c r="J447" s="10">
        <f>IFERROR(MOD(Table1[[#This Row],[cancellation hour rounded]],24),"not cancelled")</f>
        <v>11</v>
      </c>
      <c r="K447" s="32">
        <f>1/Table1[[#This Row],[Duration (Time between doses '[in hours'])]]</f>
        <v>0.1</v>
      </c>
      <c r="L447" s="33">
        <f>Table1[[#This Row],[number doses per hour]]*INDEX(Table2[price per dose],Table1[[#This Row],[Drug ID]])</f>
        <v>0.84959999999999969</v>
      </c>
      <c r="M447" s="11" t="b">
        <f>AND(Table1[[#This Row],[hour of cancellation 0 to 23]]&gt;=0,Table1[[#This Row],[hour of cancellation 0 to 23]]&lt;=23)</f>
        <v>1</v>
      </c>
    </row>
    <row r="448" spans="1:13" x14ac:dyDescent="0.3">
      <c r="A448" s="1">
        <v>447</v>
      </c>
      <c r="B448" s="1">
        <v>1</v>
      </c>
      <c r="C448" s="2">
        <v>40928.746910277558</v>
      </c>
      <c r="D448" s="2">
        <v>40988.746527777781</v>
      </c>
      <c r="E448" s="1">
        <v>8</v>
      </c>
      <c r="F448" s="2">
        <v>40929.495772090973</v>
      </c>
      <c r="G448" s="1">
        <v>0</v>
      </c>
      <c r="H448" s="32">
        <f>IFERROR(HOUR(Table1[[#This Row],[Cancel Date/time]])+MINUTE(Table1[[#This Row],[Cancel Date/time]])/60,"not cancelled")</f>
        <v>11.883333333333333</v>
      </c>
      <c r="I448" s="47">
        <f>IFERROR(ROUND(Table1[[#This Row],[cancellation time decimal]],0),"not cancelled")</f>
        <v>12</v>
      </c>
      <c r="J448" s="10">
        <f>IFERROR(MOD(Table1[[#This Row],[cancellation hour rounded]],24),"not cancelled")</f>
        <v>12</v>
      </c>
      <c r="K448" s="32">
        <f>1/Table1[[#This Row],[Duration (Time between doses '[in hours'])]]</f>
        <v>0.125</v>
      </c>
      <c r="L448" s="33">
        <f>Table1[[#This Row],[number doses per hour]]*INDEX(Table2[price per dose],Table1[[#This Row],[Drug ID]])</f>
        <v>0.84929166666666667</v>
      </c>
      <c r="M448" s="11" t="b">
        <f>AND(Table1[[#This Row],[hour of cancellation 0 to 23]]&gt;=0,Table1[[#This Row],[hour of cancellation 0 to 23]]&lt;=23)</f>
        <v>1</v>
      </c>
    </row>
    <row r="449" spans="1:13" x14ac:dyDescent="0.3">
      <c r="A449" s="1">
        <v>448</v>
      </c>
      <c r="B449" s="1">
        <v>10</v>
      </c>
      <c r="C449" s="2">
        <v>40928.73033237506</v>
      </c>
      <c r="D449" s="2">
        <v>40988.729861111111</v>
      </c>
      <c r="E449" s="1">
        <v>1</v>
      </c>
      <c r="F449" s="2">
        <v>40935.384377318791</v>
      </c>
      <c r="G449" s="1">
        <v>0</v>
      </c>
      <c r="H449" s="32">
        <f>IFERROR(HOUR(Table1[[#This Row],[Cancel Date/time]])+MINUTE(Table1[[#This Row],[Cancel Date/time]])/60,"not cancelled")</f>
        <v>9.2166666666666668</v>
      </c>
      <c r="I449" s="47">
        <f>IFERROR(ROUND(Table1[[#This Row],[cancellation time decimal]],0),"not cancelled")</f>
        <v>9</v>
      </c>
      <c r="J449" s="10">
        <f>IFERROR(MOD(Table1[[#This Row],[cancellation hour rounded]],24),"not cancelled")</f>
        <v>9</v>
      </c>
      <c r="K449" s="32">
        <f>1/Table1[[#This Row],[Duration (Time between doses '[in hours'])]]</f>
        <v>1</v>
      </c>
      <c r="L449" s="33">
        <f>Table1[[#This Row],[number doses per hour]]*INDEX(Table2[price per dose],Table1[[#This Row],[Drug ID]])</f>
        <v>2.5716000000000001</v>
      </c>
      <c r="M449" s="11" t="b">
        <f>AND(Table1[[#This Row],[hour of cancellation 0 to 23]]&gt;=0,Table1[[#This Row],[hour of cancellation 0 to 23]]&lt;=23)</f>
        <v>1</v>
      </c>
    </row>
    <row r="450" spans="1:13" x14ac:dyDescent="0.3">
      <c r="A450" s="1">
        <v>449</v>
      </c>
      <c r="B450" s="1">
        <v>6</v>
      </c>
      <c r="C450" s="2">
        <v>40928.783022029653</v>
      </c>
      <c r="D450" s="2">
        <v>40988.782638888886</v>
      </c>
      <c r="E450" s="1">
        <v>24</v>
      </c>
      <c r="F450" s="2">
        <v>40932.900139707126</v>
      </c>
      <c r="G450" s="1">
        <v>0</v>
      </c>
      <c r="H450" s="32">
        <f>IFERROR(HOUR(Table1[[#This Row],[Cancel Date/time]])+MINUTE(Table1[[#This Row],[Cancel Date/time]])/60,"not cancelled")</f>
        <v>21.6</v>
      </c>
      <c r="I450" s="47">
        <f>IFERROR(ROUND(Table1[[#This Row],[cancellation time decimal]],0),"not cancelled")</f>
        <v>22</v>
      </c>
      <c r="J450" s="10">
        <f>IFERROR(MOD(Table1[[#This Row],[cancellation hour rounded]],24),"not cancelled")</f>
        <v>22</v>
      </c>
      <c r="K450" s="32">
        <f>1/Table1[[#This Row],[Duration (Time between doses '[in hours'])]]</f>
        <v>4.1666666666666664E-2</v>
      </c>
      <c r="L450" s="33">
        <f>Table1[[#This Row],[number doses per hour]]*INDEX(Table2[price per dose],Table1[[#This Row],[Drug ID]])</f>
        <v>0.35218749999999999</v>
      </c>
      <c r="M450" s="11" t="b">
        <f>AND(Table1[[#This Row],[hour of cancellation 0 to 23]]&gt;=0,Table1[[#This Row],[hour of cancellation 0 to 23]]&lt;=23)</f>
        <v>1</v>
      </c>
    </row>
    <row r="451" spans="1:13" x14ac:dyDescent="0.3">
      <c r="A451" s="1">
        <v>450</v>
      </c>
      <c r="B451" s="1">
        <v>1</v>
      </c>
      <c r="C451" s="2">
        <v>40928.83638518623</v>
      </c>
      <c r="D451" s="2">
        <v>40988.836111111115</v>
      </c>
      <c r="E451" s="1">
        <v>12</v>
      </c>
      <c r="F451" s="2">
        <v>40929.485433394533</v>
      </c>
      <c r="G451" s="1">
        <v>0</v>
      </c>
      <c r="H451" s="32">
        <f>IFERROR(HOUR(Table1[[#This Row],[Cancel Date/time]])+MINUTE(Table1[[#This Row],[Cancel Date/time]])/60,"not cancelled")</f>
        <v>11.65</v>
      </c>
      <c r="I451" s="47">
        <f>IFERROR(ROUND(Table1[[#This Row],[cancellation time decimal]],0),"not cancelled")</f>
        <v>12</v>
      </c>
      <c r="J451" s="10">
        <f>IFERROR(MOD(Table1[[#This Row],[cancellation hour rounded]],24),"not cancelled")</f>
        <v>12</v>
      </c>
      <c r="K451" s="32">
        <f>1/Table1[[#This Row],[Duration (Time between doses '[in hours'])]]</f>
        <v>8.3333333333333329E-2</v>
      </c>
      <c r="L451" s="33">
        <f>Table1[[#This Row],[number doses per hour]]*INDEX(Table2[price per dose],Table1[[#This Row],[Drug ID]])</f>
        <v>0.56619444444444444</v>
      </c>
      <c r="M451" s="11" t="b">
        <f>AND(Table1[[#This Row],[hour of cancellation 0 to 23]]&gt;=0,Table1[[#This Row],[hour of cancellation 0 to 23]]&lt;=23)</f>
        <v>1</v>
      </c>
    </row>
    <row r="452" spans="1:13" x14ac:dyDescent="0.3">
      <c r="A452" s="1">
        <v>451</v>
      </c>
      <c r="B452" s="1">
        <v>2</v>
      </c>
      <c r="C452" s="2">
        <v>40928.875595925514</v>
      </c>
      <c r="D452" s="2">
        <v>40988.875</v>
      </c>
      <c r="E452" s="1">
        <v>10</v>
      </c>
      <c r="F452" s="2">
        <v>40930.282985146114</v>
      </c>
      <c r="G452" s="1">
        <v>0</v>
      </c>
      <c r="H452" s="32">
        <f>IFERROR(HOUR(Table1[[#This Row],[Cancel Date/time]])+MINUTE(Table1[[#This Row],[Cancel Date/time]])/60,"not cancelled")</f>
        <v>6.7833333333333332</v>
      </c>
      <c r="I452" s="47">
        <f>IFERROR(ROUND(Table1[[#This Row],[cancellation time decimal]],0),"not cancelled")</f>
        <v>7</v>
      </c>
      <c r="J452" s="10">
        <f>IFERROR(MOD(Table1[[#This Row],[cancellation hour rounded]],24),"not cancelled")</f>
        <v>7</v>
      </c>
      <c r="K452" s="32">
        <f>1/Table1[[#This Row],[Duration (Time between doses '[in hours'])]]</f>
        <v>0.1</v>
      </c>
      <c r="L452" s="33">
        <f>Table1[[#This Row],[number doses per hour]]*INDEX(Table2[price per dose],Table1[[#This Row],[Drug ID]])</f>
        <v>0.84959999999999969</v>
      </c>
      <c r="M452" s="11" t="b">
        <f>AND(Table1[[#This Row],[hour of cancellation 0 to 23]]&gt;=0,Table1[[#This Row],[hour of cancellation 0 to 23]]&lt;=23)</f>
        <v>1</v>
      </c>
    </row>
    <row r="453" spans="1:13" x14ac:dyDescent="0.3">
      <c r="A453" s="1">
        <v>452</v>
      </c>
      <c r="B453" s="1">
        <v>6</v>
      </c>
      <c r="C453" s="2">
        <v>40928.907581170817</v>
      </c>
      <c r="D453" s="2">
        <v>40988.906944444447</v>
      </c>
      <c r="E453" s="1">
        <v>24</v>
      </c>
      <c r="F453" s="2">
        <v>40934.440739177291</v>
      </c>
      <c r="G453" s="1">
        <v>0</v>
      </c>
      <c r="H453" s="32">
        <f>IFERROR(HOUR(Table1[[#This Row],[Cancel Date/time]])+MINUTE(Table1[[#This Row],[Cancel Date/time]])/60,"not cancelled")</f>
        <v>10.566666666666666</v>
      </c>
      <c r="I453" s="47">
        <f>IFERROR(ROUND(Table1[[#This Row],[cancellation time decimal]],0),"not cancelled")</f>
        <v>11</v>
      </c>
      <c r="J453" s="10">
        <f>IFERROR(MOD(Table1[[#This Row],[cancellation hour rounded]],24),"not cancelled")</f>
        <v>11</v>
      </c>
      <c r="K453" s="32">
        <f>1/Table1[[#This Row],[Duration (Time between doses '[in hours'])]]</f>
        <v>4.1666666666666664E-2</v>
      </c>
      <c r="L453" s="33">
        <f>Table1[[#This Row],[number doses per hour]]*INDEX(Table2[price per dose],Table1[[#This Row],[Drug ID]])</f>
        <v>0.35218749999999999</v>
      </c>
      <c r="M453" s="11" t="b">
        <f>AND(Table1[[#This Row],[hour of cancellation 0 to 23]]&gt;=0,Table1[[#This Row],[hour of cancellation 0 to 23]]&lt;=23)</f>
        <v>1</v>
      </c>
    </row>
    <row r="454" spans="1:13" hidden="1" x14ac:dyDescent="0.3">
      <c r="A454" s="1">
        <v>453</v>
      </c>
      <c r="B454" s="1">
        <v>1</v>
      </c>
      <c r="C454" s="2">
        <v>40928.939896735224</v>
      </c>
      <c r="D454" s="2">
        <v>40933.18968998226</v>
      </c>
      <c r="E454" s="1">
        <v>8</v>
      </c>
      <c r="F454" s="2" t="s">
        <v>5</v>
      </c>
      <c r="G454" s="1">
        <v>0</v>
      </c>
      <c r="H454" s="32" t="str">
        <f>IFERROR(HOUR(Table1[[#This Row],[Cancel Date/time]])+MINUTE(Table1[[#This Row],[Cancel Date/time]])/60,"not cancelled")</f>
        <v>not cancelled</v>
      </c>
      <c r="I454" s="47" t="str">
        <f>IFERROR(ROUND(Table1[[#This Row],[cancellation time decimal]],0),"not cancelled")</f>
        <v>not cancelled</v>
      </c>
      <c r="J454" s="10" t="str">
        <f>IFERROR(MOD(Table1[[#This Row],[cancellation hour rounded]],24),"not cancelled")</f>
        <v>not cancelled</v>
      </c>
      <c r="K454" s="32">
        <f>1/Table1[[#This Row],[Duration (Time between doses '[in hours'])]]</f>
        <v>0.125</v>
      </c>
      <c r="L454" s="33">
        <f>Table1[[#This Row],[number doses per hour]]*INDEX(Table2[price per dose],Table1[[#This Row],[Drug ID]])</f>
        <v>0.84929166666666667</v>
      </c>
      <c r="M454" s="11" t="b">
        <f>AND(Table1[[#This Row],[hour of cancellation 0 to 23]]&gt;=0,Table1[[#This Row],[hour of cancellation 0 to 23]]&lt;=23)</f>
        <v>0</v>
      </c>
    </row>
    <row r="455" spans="1:13" x14ac:dyDescent="0.3">
      <c r="A455" s="1">
        <v>454</v>
      </c>
      <c r="B455" s="1">
        <v>7</v>
      </c>
      <c r="C455" s="2">
        <v>40929.043705114513</v>
      </c>
      <c r="D455" s="2">
        <v>40989.04305555555</v>
      </c>
      <c r="E455" s="1">
        <v>24</v>
      </c>
      <c r="F455" s="2">
        <v>40931.971183772301</v>
      </c>
      <c r="G455" s="1">
        <v>0</v>
      </c>
      <c r="H455" s="32">
        <f>IFERROR(HOUR(Table1[[#This Row],[Cancel Date/time]])+MINUTE(Table1[[#This Row],[Cancel Date/time]])/60,"not cancelled")</f>
        <v>23.3</v>
      </c>
      <c r="I455" s="47">
        <f>IFERROR(ROUND(Table1[[#This Row],[cancellation time decimal]],0),"not cancelled")</f>
        <v>23</v>
      </c>
      <c r="J455" s="10">
        <f>IFERROR(MOD(Table1[[#This Row],[cancellation hour rounded]],24),"not cancelled")</f>
        <v>23</v>
      </c>
      <c r="K455" s="32">
        <f>1/Table1[[#This Row],[Duration (Time between doses '[in hours'])]]</f>
        <v>4.1666666666666664E-2</v>
      </c>
      <c r="L455" s="33">
        <f>Table1[[#This Row],[number doses per hour]]*INDEX(Table2[price per dose],Table1[[#This Row],[Drug ID]])</f>
        <v>1.2958049999999997</v>
      </c>
      <c r="M455" s="11" t="b">
        <f>AND(Table1[[#This Row],[hour of cancellation 0 to 23]]&gt;=0,Table1[[#This Row],[hour of cancellation 0 to 23]]&lt;=23)</f>
        <v>1</v>
      </c>
    </row>
    <row r="456" spans="1:13" x14ac:dyDescent="0.3">
      <c r="A456" s="1">
        <v>455</v>
      </c>
      <c r="B456" s="1">
        <v>1</v>
      </c>
      <c r="C456" s="2">
        <v>40929.165906963732</v>
      </c>
      <c r="D456" s="2">
        <v>40989.165277777778</v>
      </c>
      <c r="E456" s="1">
        <v>8</v>
      </c>
      <c r="F456" s="2">
        <v>40930.203181300974</v>
      </c>
      <c r="G456" s="1">
        <v>0</v>
      </c>
      <c r="H456" s="32">
        <f>IFERROR(HOUR(Table1[[#This Row],[Cancel Date/time]])+MINUTE(Table1[[#This Row],[Cancel Date/time]])/60,"not cancelled")</f>
        <v>4.8666666666666671</v>
      </c>
      <c r="I456" s="47">
        <f>IFERROR(ROUND(Table1[[#This Row],[cancellation time decimal]],0),"not cancelled")</f>
        <v>5</v>
      </c>
      <c r="J456" s="10">
        <f>IFERROR(MOD(Table1[[#This Row],[cancellation hour rounded]],24),"not cancelled")</f>
        <v>5</v>
      </c>
      <c r="K456" s="32">
        <f>1/Table1[[#This Row],[Duration (Time between doses '[in hours'])]]</f>
        <v>0.125</v>
      </c>
      <c r="L456" s="33">
        <f>Table1[[#This Row],[number doses per hour]]*INDEX(Table2[price per dose],Table1[[#This Row],[Drug ID]])</f>
        <v>0.84929166666666667</v>
      </c>
      <c r="M456" s="11" t="b">
        <f>AND(Table1[[#This Row],[hour of cancellation 0 to 23]]&gt;=0,Table1[[#This Row],[hour of cancellation 0 to 23]]&lt;=23)</f>
        <v>1</v>
      </c>
    </row>
    <row r="457" spans="1:13" x14ac:dyDescent="0.3">
      <c r="A457" s="1">
        <v>456</v>
      </c>
      <c r="B457" s="1">
        <v>2</v>
      </c>
      <c r="C457" s="2">
        <v>40929.357486568158</v>
      </c>
      <c r="D457" s="2">
        <v>40989.356944444444</v>
      </c>
      <c r="E457" s="1">
        <v>10</v>
      </c>
      <c r="F457" s="2">
        <v>40929.827440997164</v>
      </c>
      <c r="G457" s="1">
        <v>0</v>
      </c>
      <c r="H457" s="32">
        <f>IFERROR(HOUR(Table1[[#This Row],[Cancel Date/time]])+MINUTE(Table1[[#This Row],[Cancel Date/time]])/60,"not cancelled")</f>
        <v>19.850000000000001</v>
      </c>
      <c r="I457" s="47">
        <f>IFERROR(ROUND(Table1[[#This Row],[cancellation time decimal]],0),"not cancelled")</f>
        <v>20</v>
      </c>
      <c r="J457" s="10">
        <f>IFERROR(MOD(Table1[[#This Row],[cancellation hour rounded]],24),"not cancelled")</f>
        <v>20</v>
      </c>
      <c r="K457" s="32">
        <f>1/Table1[[#This Row],[Duration (Time between doses '[in hours'])]]</f>
        <v>0.1</v>
      </c>
      <c r="L457" s="33">
        <f>Table1[[#This Row],[number doses per hour]]*INDEX(Table2[price per dose],Table1[[#This Row],[Drug ID]])</f>
        <v>0.84959999999999969</v>
      </c>
      <c r="M457" s="11" t="b">
        <f>AND(Table1[[#This Row],[hour of cancellation 0 to 23]]&gt;=0,Table1[[#This Row],[hour of cancellation 0 to 23]]&lt;=23)</f>
        <v>1</v>
      </c>
    </row>
    <row r="458" spans="1:13" x14ac:dyDescent="0.3">
      <c r="A458" s="1">
        <v>457</v>
      </c>
      <c r="B458" s="1">
        <v>8</v>
      </c>
      <c r="C458" s="2">
        <v>40929.380601402008</v>
      </c>
      <c r="D458" s="2">
        <v>40989.380555555559</v>
      </c>
      <c r="E458" s="1">
        <v>3</v>
      </c>
      <c r="F458" s="2">
        <v>40932.897803961001</v>
      </c>
      <c r="G458" s="1">
        <v>0</v>
      </c>
      <c r="H458" s="32">
        <f>IFERROR(HOUR(Table1[[#This Row],[Cancel Date/time]])+MINUTE(Table1[[#This Row],[Cancel Date/time]])/60,"not cancelled")</f>
        <v>21.533333333333335</v>
      </c>
      <c r="I458" s="47">
        <f>IFERROR(ROUND(Table1[[#This Row],[cancellation time decimal]],0),"not cancelled")</f>
        <v>22</v>
      </c>
      <c r="J458" s="10">
        <f>IFERROR(MOD(Table1[[#This Row],[cancellation hour rounded]],24),"not cancelled")</f>
        <v>22</v>
      </c>
      <c r="K458" s="32">
        <f>1/Table1[[#This Row],[Duration (Time between doses '[in hours'])]]</f>
        <v>0.33333333333333331</v>
      </c>
      <c r="L458" s="33">
        <f>Table1[[#This Row],[number doses per hour]]*INDEX(Table2[price per dose],Table1[[#This Row],[Drug ID]])</f>
        <v>0.29998222222222221</v>
      </c>
      <c r="M458" s="11" t="b">
        <f>AND(Table1[[#This Row],[hour of cancellation 0 to 23]]&gt;=0,Table1[[#This Row],[hour of cancellation 0 to 23]]&lt;=23)</f>
        <v>1</v>
      </c>
    </row>
    <row r="459" spans="1:13" hidden="1" x14ac:dyDescent="0.3">
      <c r="A459" s="1">
        <v>458</v>
      </c>
      <c r="B459" s="1">
        <v>6</v>
      </c>
      <c r="C459" s="2">
        <v>40929.41130340036</v>
      </c>
      <c r="D459" s="2">
        <v>40931.952635049565</v>
      </c>
      <c r="E459" s="1">
        <v>24</v>
      </c>
      <c r="F459" s="2" t="s">
        <v>5</v>
      </c>
      <c r="G459" s="1">
        <v>0</v>
      </c>
      <c r="H459" s="32" t="str">
        <f>IFERROR(HOUR(Table1[[#This Row],[Cancel Date/time]])+MINUTE(Table1[[#This Row],[Cancel Date/time]])/60,"not cancelled")</f>
        <v>not cancelled</v>
      </c>
      <c r="I459" s="47" t="str">
        <f>IFERROR(ROUND(Table1[[#This Row],[cancellation time decimal]],0),"not cancelled")</f>
        <v>not cancelled</v>
      </c>
      <c r="J459" s="10" t="str">
        <f>IFERROR(MOD(Table1[[#This Row],[cancellation hour rounded]],24),"not cancelled")</f>
        <v>not cancelled</v>
      </c>
      <c r="K459" s="32">
        <f>1/Table1[[#This Row],[Duration (Time between doses '[in hours'])]]</f>
        <v>4.1666666666666664E-2</v>
      </c>
      <c r="L459" s="33">
        <f>Table1[[#This Row],[number doses per hour]]*INDEX(Table2[price per dose],Table1[[#This Row],[Drug ID]])</f>
        <v>0.35218749999999999</v>
      </c>
      <c r="M459" s="11" t="b">
        <f>AND(Table1[[#This Row],[hour of cancellation 0 to 23]]&gt;=0,Table1[[#This Row],[hour of cancellation 0 to 23]]&lt;=23)</f>
        <v>0</v>
      </c>
    </row>
    <row r="460" spans="1:13" x14ac:dyDescent="0.3">
      <c r="A460" s="1">
        <v>459</v>
      </c>
      <c r="B460" s="1">
        <v>5</v>
      </c>
      <c r="C460" s="2">
        <v>40929.408692155623</v>
      </c>
      <c r="D460" s="2">
        <v>40989.408333333333</v>
      </c>
      <c r="E460" s="1">
        <v>24</v>
      </c>
      <c r="F460" s="2">
        <v>40931.840508773552</v>
      </c>
      <c r="G460" s="1">
        <v>0</v>
      </c>
      <c r="H460" s="32">
        <f>IFERROR(HOUR(Table1[[#This Row],[Cancel Date/time]])+MINUTE(Table1[[#This Row],[Cancel Date/time]])/60,"not cancelled")</f>
        <v>20.166666666666668</v>
      </c>
      <c r="I460" s="47">
        <f>IFERROR(ROUND(Table1[[#This Row],[cancellation time decimal]],0),"not cancelled")</f>
        <v>20</v>
      </c>
      <c r="J460" s="10">
        <f>IFERROR(MOD(Table1[[#This Row],[cancellation hour rounded]],24),"not cancelled")</f>
        <v>20</v>
      </c>
      <c r="K460" s="32">
        <f>1/Table1[[#This Row],[Duration (Time between doses '[in hours'])]]</f>
        <v>4.1666666666666664E-2</v>
      </c>
      <c r="L460" s="33">
        <f>Table1[[#This Row],[number doses per hour]]*INDEX(Table2[price per dose],Table1[[#This Row],[Drug ID]])</f>
        <v>0.2815833333333333</v>
      </c>
      <c r="M460" s="11" t="b">
        <f>AND(Table1[[#This Row],[hour of cancellation 0 to 23]]&gt;=0,Table1[[#This Row],[hour of cancellation 0 to 23]]&lt;=23)</f>
        <v>1</v>
      </c>
    </row>
    <row r="461" spans="1:13" x14ac:dyDescent="0.3">
      <c r="A461" s="1">
        <v>460</v>
      </c>
      <c r="B461" s="1">
        <v>2</v>
      </c>
      <c r="C461" s="2">
        <v>40929.420263252272</v>
      </c>
      <c r="D461" s="2">
        <v>40989.420138888883</v>
      </c>
      <c r="E461" s="1">
        <v>10</v>
      </c>
      <c r="F461" s="2">
        <v>40930.457367506104</v>
      </c>
      <c r="G461" s="1">
        <v>0</v>
      </c>
      <c r="H461" s="32">
        <f>IFERROR(HOUR(Table1[[#This Row],[Cancel Date/time]])+MINUTE(Table1[[#This Row],[Cancel Date/time]])/60,"not cancelled")</f>
        <v>10.966666666666667</v>
      </c>
      <c r="I461" s="47">
        <f>IFERROR(ROUND(Table1[[#This Row],[cancellation time decimal]],0),"not cancelled")</f>
        <v>11</v>
      </c>
      <c r="J461" s="10">
        <f>IFERROR(MOD(Table1[[#This Row],[cancellation hour rounded]],24),"not cancelled")</f>
        <v>11</v>
      </c>
      <c r="K461" s="32">
        <f>1/Table1[[#This Row],[Duration (Time between doses '[in hours'])]]</f>
        <v>0.1</v>
      </c>
      <c r="L461" s="33">
        <f>Table1[[#This Row],[number doses per hour]]*INDEX(Table2[price per dose],Table1[[#This Row],[Drug ID]])</f>
        <v>0.84959999999999969</v>
      </c>
      <c r="M461" s="11" t="b">
        <f>AND(Table1[[#This Row],[hour of cancellation 0 to 23]]&gt;=0,Table1[[#This Row],[hour of cancellation 0 to 23]]&lt;=23)</f>
        <v>1</v>
      </c>
    </row>
    <row r="462" spans="1:13" x14ac:dyDescent="0.3">
      <c r="A462" s="1">
        <v>461</v>
      </c>
      <c r="B462" s="1">
        <v>1</v>
      </c>
      <c r="C462" s="2">
        <v>40929.444016702</v>
      </c>
      <c r="D462" s="2">
        <v>40989.443749999999</v>
      </c>
      <c r="E462" s="1">
        <v>8</v>
      </c>
      <c r="F462" s="2">
        <v>40930.445357425982</v>
      </c>
      <c r="G462" s="1">
        <v>0</v>
      </c>
      <c r="H462" s="32">
        <f>IFERROR(HOUR(Table1[[#This Row],[Cancel Date/time]])+MINUTE(Table1[[#This Row],[Cancel Date/time]])/60,"not cancelled")</f>
        <v>10.683333333333334</v>
      </c>
      <c r="I462" s="47">
        <f>IFERROR(ROUND(Table1[[#This Row],[cancellation time decimal]],0),"not cancelled")</f>
        <v>11</v>
      </c>
      <c r="J462" s="10">
        <f>IFERROR(MOD(Table1[[#This Row],[cancellation hour rounded]],24),"not cancelled")</f>
        <v>11</v>
      </c>
      <c r="K462" s="32">
        <f>1/Table1[[#This Row],[Duration (Time between doses '[in hours'])]]</f>
        <v>0.125</v>
      </c>
      <c r="L462" s="33">
        <f>Table1[[#This Row],[number doses per hour]]*INDEX(Table2[price per dose],Table1[[#This Row],[Drug ID]])</f>
        <v>0.84929166666666667</v>
      </c>
      <c r="M462" s="11" t="b">
        <f>AND(Table1[[#This Row],[hour of cancellation 0 to 23]]&gt;=0,Table1[[#This Row],[hour of cancellation 0 to 23]]&lt;=23)</f>
        <v>1</v>
      </c>
    </row>
    <row r="463" spans="1:13" x14ac:dyDescent="0.3">
      <c r="A463" s="1">
        <v>462</v>
      </c>
      <c r="B463" s="1">
        <v>2</v>
      </c>
      <c r="C463" s="2">
        <v>40929.506792827269</v>
      </c>
      <c r="D463" s="2">
        <v>40989.506249999999</v>
      </c>
      <c r="E463" s="1">
        <v>10</v>
      </c>
      <c r="F463" s="2">
        <v>40930.387417345359</v>
      </c>
      <c r="G463" s="1">
        <v>0</v>
      </c>
      <c r="H463" s="32">
        <f>IFERROR(HOUR(Table1[[#This Row],[Cancel Date/time]])+MINUTE(Table1[[#This Row],[Cancel Date/time]])/60,"not cancelled")</f>
        <v>9.2833333333333332</v>
      </c>
      <c r="I463" s="47">
        <f>IFERROR(ROUND(Table1[[#This Row],[cancellation time decimal]],0),"not cancelled")</f>
        <v>9</v>
      </c>
      <c r="J463" s="10">
        <f>IFERROR(MOD(Table1[[#This Row],[cancellation hour rounded]],24),"not cancelled")</f>
        <v>9</v>
      </c>
      <c r="K463" s="32">
        <f>1/Table1[[#This Row],[Duration (Time between doses '[in hours'])]]</f>
        <v>0.1</v>
      </c>
      <c r="L463" s="33">
        <f>Table1[[#This Row],[number doses per hour]]*INDEX(Table2[price per dose],Table1[[#This Row],[Drug ID]])</f>
        <v>0.84959999999999969</v>
      </c>
      <c r="M463" s="11" t="b">
        <f>AND(Table1[[#This Row],[hour of cancellation 0 to 23]]&gt;=0,Table1[[#This Row],[hour of cancellation 0 to 23]]&lt;=23)</f>
        <v>1</v>
      </c>
    </row>
    <row r="464" spans="1:13" hidden="1" x14ac:dyDescent="0.3">
      <c r="A464" s="1">
        <v>463</v>
      </c>
      <c r="B464" s="1">
        <v>7</v>
      </c>
      <c r="C464" s="2">
        <v>40929.548668050542</v>
      </c>
      <c r="D464" s="2">
        <v>40933.631361131855</v>
      </c>
      <c r="E464" s="1">
        <v>24</v>
      </c>
      <c r="F464" s="2" t="s">
        <v>5</v>
      </c>
      <c r="G464" s="1">
        <v>1</v>
      </c>
      <c r="H464" s="32" t="str">
        <f>IFERROR(HOUR(Table1[[#This Row],[Cancel Date/time]])+MINUTE(Table1[[#This Row],[Cancel Date/time]])/60,"not cancelled")</f>
        <v>not cancelled</v>
      </c>
      <c r="I464" s="47" t="str">
        <f>IFERROR(ROUND(Table1[[#This Row],[cancellation time decimal]],0),"not cancelled")</f>
        <v>not cancelled</v>
      </c>
      <c r="J464" s="10" t="str">
        <f>IFERROR(MOD(Table1[[#This Row],[cancellation hour rounded]],24),"not cancelled")</f>
        <v>not cancelled</v>
      </c>
      <c r="K464" s="32">
        <f>1/Table1[[#This Row],[Duration (Time between doses '[in hours'])]]</f>
        <v>4.1666666666666664E-2</v>
      </c>
      <c r="L464" s="33">
        <f>Table1[[#This Row],[number doses per hour]]*INDEX(Table2[price per dose],Table1[[#This Row],[Drug ID]])</f>
        <v>1.2958049999999997</v>
      </c>
      <c r="M464" s="11" t="b">
        <f>AND(Table1[[#This Row],[hour of cancellation 0 to 23]]&gt;=0,Table1[[#This Row],[hour of cancellation 0 to 23]]&lt;=23)</f>
        <v>0</v>
      </c>
    </row>
    <row r="465" spans="1:13" hidden="1" x14ac:dyDescent="0.3">
      <c r="A465" s="1">
        <v>464</v>
      </c>
      <c r="B465" s="1">
        <v>3</v>
      </c>
      <c r="C465" s="2">
        <v>40929.57744215511</v>
      </c>
      <c r="D465" s="2">
        <v>40932.827058465293</v>
      </c>
      <c r="E465" s="1">
        <v>24</v>
      </c>
      <c r="F465" s="2" t="s">
        <v>5</v>
      </c>
      <c r="G465" s="1">
        <v>0</v>
      </c>
      <c r="H465" s="32" t="str">
        <f>IFERROR(HOUR(Table1[[#This Row],[Cancel Date/time]])+MINUTE(Table1[[#This Row],[Cancel Date/time]])/60,"not cancelled")</f>
        <v>not cancelled</v>
      </c>
      <c r="I465" s="47" t="str">
        <f>IFERROR(ROUND(Table1[[#This Row],[cancellation time decimal]],0),"not cancelled")</f>
        <v>not cancelled</v>
      </c>
      <c r="J465" s="10" t="str">
        <f>IFERROR(MOD(Table1[[#This Row],[cancellation hour rounded]],24),"not cancelled")</f>
        <v>not cancelled</v>
      </c>
      <c r="K465" s="32">
        <f>1/Table1[[#This Row],[Duration (Time between doses '[in hours'])]]</f>
        <v>4.1666666666666664E-2</v>
      </c>
      <c r="L465" s="33">
        <f>Table1[[#This Row],[number doses per hour]]*INDEX(Table2[price per dose],Table1[[#This Row],[Drug ID]])</f>
        <v>0.18133000000000002</v>
      </c>
      <c r="M465" s="11" t="b">
        <f>AND(Table1[[#This Row],[hour of cancellation 0 to 23]]&gt;=0,Table1[[#This Row],[hour of cancellation 0 to 23]]&lt;=23)</f>
        <v>0</v>
      </c>
    </row>
    <row r="466" spans="1:13" x14ac:dyDescent="0.3">
      <c r="A466" s="1">
        <v>465</v>
      </c>
      <c r="B466" s="1">
        <v>1</v>
      </c>
      <c r="C466" s="2">
        <v>40929.552781433682</v>
      </c>
      <c r="D466" s="2">
        <v>40989.552777777775</v>
      </c>
      <c r="E466" s="1">
        <v>8</v>
      </c>
      <c r="F466" s="2">
        <v>40930.393775711273</v>
      </c>
      <c r="G466" s="1">
        <v>0</v>
      </c>
      <c r="H466" s="32">
        <f>IFERROR(HOUR(Table1[[#This Row],[Cancel Date/time]])+MINUTE(Table1[[#This Row],[Cancel Date/time]])/60,"not cancelled")</f>
        <v>9.4499999999999993</v>
      </c>
      <c r="I466" s="47">
        <f>IFERROR(ROUND(Table1[[#This Row],[cancellation time decimal]],0),"not cancelled")</f>
        <v>9</v>
      </c>
      <c r="J466" s="10">
        <f>IFERROR(MOD(Table1[[#This Row],[cancellation hour rounded]],24),"not cancelled")</f>
        <v>9</v>
      </c>
      <c r="K466" s="32">
        <f>1/Table1[[#This Row],[Duration (Time between doses '[in hours'])]]</f>
        <v>0.125</v>
      </c>
      <c r="L466" s="33">
        <f>Table1[[#This Row],[number doses per hour]]*INDEX(Table2[price per dose],Table1[[#This Row],[Drug ID]])</f>
        <v>0.84929166666666667</v>
      </c>
      <c r="M466" s="11" t="b">
        <f>AND(Table1[[#This Row],[hour of cancellation 0 to 23]]&gt;=0,Table1[[#This Row],[hour of cancellation 0 to 23]]&lt;=23)</f>
        <v>1</v>
      </c>
    </row>
    <row r="467" spans="1:13" x14ac:dyDescent="0.3">
      <c r="A467" s="1">
        <v>466</v>
      </c>
      <c r="B467" s="1">
        <v>3</v>
      </c>
      <c r="C467" s="2">
        <v>40929.611184171488</v>
      </c>
      <c r="D467" s="2">
        <v>40989.611111111117</v>
      </c>
      <c r="E467" s="1">
        <v>24</v>
      </c>
      <c r="F467" s="2">
        <v>40932.299259832151</v>
      </c>
      <c r="G467" s="1">
        <v>0</v>
      </c>
      <c r="H467" s="32">
        <f>IFERROR(HOUR(Table1[[#This Row],[Cancel Date/time]])+MINUTE(Table1[[#This Row],[Cancel Date/time]])/60,"not cancelled")</f>
        <v>7.166666666666667</v>
      </c>
      <c r="I467" s="47">
        <f>IFERROR(ROUND(Table1[[#This Row],[cancellation time decimal]],0),"not cancelled")</f>
        <v>7</v>
      </c>
      <c r="J467" s="10">
        <f>IFERROR(MOD(Table1[[#This Row],[cancellation hour rounded]],24),"not cancelled")</f>
        <v>7</v>
      </c>
      <c r="K467" s="32">
        <f>1/Table1[[#This Row],[Duration (Time between doses '[in hours'])]]</f>
        <v>4.1666666666666664E-2</v>
      </c>
      <c r="L467" s="33">
        <f>Table1[[#This Row],[number doses per hour]]*INDEX(Table2[price per dose],Table1[[#This Row],[Drug ID]])</f>
        <v>0.18133000000000002</v>
      </c>
      <c r="M467" s="11" t="b">
        <f>AND(Table1[[#This Row],[hour of cancellation 0 to 23]]&gt;=0,Table1[[#This Row],[hour of cancellation 0 to 23]]&lt;=23)</f>
        <v>1</v>
      </c>
    </row>
    <row r="468" spans="1:13" x14ac:dyDescent="0.3">
      <c r="A468" s="1">
        <v>467</v>
      </c>
      <c r="B468" s="1">
        <v>1</v>
      </c>
      <c r="C468" s="2">
        <v>40929.78013437488</v>
      </c>
      <c r="D468" s="2">
        <v>40989.779861111114</v>
      </c>
      <c r="E468" s="1">
        <v>12</v>
      </c>
      <c r="F468" s="2">
        <v>40930.648779488052</v>
      </c>
      <c r="G468" s="1">
        <v>0</v>
      </c>
      <c r="H468" s="32">
        <f>IFERROR(HOUR(Table1[[#This Row],[Cancel Date/time]])+MINUTE(Table1[[#This Row],[Cancel Date/time]])/60,"not cancelled")</f>
        <v>15.566666666666666</v>
      </c>
      <c r="I468" s="47">
        <f>IFERROR(ROUND(Table1[[#This Row],[cancellation time decimal]],0),"not cancelled")</f>
        <v>16</v>
      </c>
      <c r="J468" s="10">
        <f>IFERROR(MOD(Table1[[#This Row],[cancellation hour rounded]],24),"not cancelled")</f>
        <v>16</v>
      </c>
      <c r="K468" s="32">
        <f>1/Table1[[#This Row],[Duration (Time between doses '[in hours'])]]</f>
        <v>8.3333333333333329E-2</v>
      </c>
      <c r="L468" s="33">
        <f>Table1[[#This Row],[number doses per hour]]*INDEX(Table2[price per dose],Table1[[#This Row],[Drug ID]])</f>
        <v>0.56619444444444444</v>
      </c>
      <c r="M468" s="11" t="b">
        <f>AND(Table1[[#This Row],[hour of cancellation 0 to 23]]&gt;=0,Table1[[#This Row],[hour of cancellation 0 to 23]]&lt;=23)</f>
        <v>1</v>
      </c>
    </row>
    <row r="469" spans="1:13" x14ac:dyDescent="0.3">
      <c r="A469" s="1">
        <v>468</v>
      </c>
      <c r="B469" s="1">
        <v>2</v>
      </c>
      <c r="C469" s="2">
        <v>40929.802916536755</v>
      </c>
      <c r="D469" s="2">
        <v>40989.802777777775</v>
      </c>
      <c r="E469" s="1">
        <v>10</v>
      </c>
      <c r="F469" s="2">
        <v>40931.566600051956</v>
      </c>
      <c r="G469" s="1">
        <v>0</v>
      </c>
      <c r="H469" s="32">
        <f>IFERROR(HOUR(Table1[[#This Row],[Cancel Date/time]])+MINUTE(Table1[[#This Row],[Cancel Date/time]])/60,"not cancelled")</f>
        <v>13.583333333333334</v>
      </c>
      <c r="I469" s="47">
        <f>IFERROR(ROUND(Table1[[#This Row],[cancellation time decimal]],0),"not cancelled")</f>
        <v>14</v>
      </c>
      <c r="J469" s="10">
        <f>IFERROR(MOD(Table1[[#This Row],[cancellation hour rounded]],24),"not cancelled")</f>
        <v>14</v>
      </c>
      <c r="K469" s="32">
        <f>1/Table1[[#This Row],[Duration (Time between doses '[in hours'])]]</f>
        <v>0.1</v>
      </c>
      <c r="L469" s="33">
        <f>Table1[[#This Row],[number doses per hour]]*INDEX(Table2[price per dose],Table1[[#This Row],[Drug ID]])</f>
        <v>0.84959999999999969</v>
      </c>
      <c r="M469" s="11" t="b">
        <f>AND(Table1[[#This Row],[hour of cancellation 0 to 23]]&gt;=0,Table1[[#This Row],[hour of cancellation 0 to 23]]&lt;=23)</f>
        <v>1</v>
      </c>
    </row>
    <row r="470" spans="1:13" x14ac:dyDescent="0.3">
      <c r="A470" s="1">
        <v>469</v>
      </c>
      <c r="B470" s="1">
        <v>2</v>
      </c>
      <c r="C470" s="2">
        <v>40929.828670543509</v>
      </c>
      <c r="D470" s="2">
        <v>40989.828472222223</v>
      </c>
      <c r="E470" s="1">
        <v>10</v>
      </c>
      <c r="F470" s="2">
        <v>40931.34091266102</v>
      </c>
      <c r="G470" s="1">
        <v>0</v>
      </c>
      <c r="H470" s="32">
        <f>IFERROR(HOUR(Table1[[#This Row],[Cancel Date/time]])+MINUTE(Table1[[#This Row],[Cancel Date/time]])/60,"not cancelled")</f>
        <v>8.1666666666666661</v>
      </c>
      <c r="I470" s="47">
        <f>IFERROR(ROUND(Table1[[#This Row],[cancellation time decimal]],0),"not cancelled")</f>
        <v>8</v>
      </c>
      <c r="J470" s="10">
        <f>IFERROR(MOD(Table1[[#This Row],[cancellation hour rounded]],24),"not cancelled")</f>
        <v>8</v>
      </c>
      <c r="K470" s="32">
        <f>1/Table1[[#This Row],[Duration (Time between doses '[in hours'])]]</f>
        <v>0.1</v>
      </c>
      <c r="L470" s="33">
        <f>Table1[[#This Row],[number doses per hour]]*INDEX(Table2[price per dose],Table1[[#This Row],[Drug ID]])</f>
        <v>0.84959999999999969</v>
      </c>
      <c r="M470" s="11" t="b">
        <f>AND(Table1[[#This Row],[hour of cancellation 0 to 23]]&gt;=0,Table1[[#This Row],[hour of cancellation 0 to 23]]&lt;=23)</f>
        <v>1</v>
      </c>
    </row>
    <row r="471" spans="1:13" x14ac:dyDescent="0.3">
      <c r="A471" s="1">
        <v>470</v>
      </c>
      <c r="B471" s="1">
        <v>1</v>
      </c>
      <c r="C471" s="2">
        <v>40929.816699283656</v>
      </c>
      <c r="D471" s="2">
        <v>40989.816666666666</v>
      </c>
      <c r="E471" s="1">
        <v>12</v>
      </c>
      <c r="F471" s="2">
        <v>40930.360620009749</v>
      </c>
      <c r="G471" s="1">
        <v>0</v>
      </c>
      <c r="H471" s="32">
        <f>IFERROR(HOUR(Table1[[#This Row],[Cancel Date/time]])+MINUTE(Table1[[#This Row],[Cancel Date/time]])/60,"not cancelled")</f>
        <v>8.65</v>
      </c>
      <c r="I471" s="47">
        <f>IFERROR(ROUND(Table1[[#This Row],[cancellation time decimal]],0),"not cancelled")</f>
        <v>9</v>
      </c>
      <c r="J471" s="10">
        <f>IFERROR(MOD(Table1[[#This Row],[cancellation hour rounded]],24),"not cancelled")</f>
        <v>9</v>
      </c>
      <c r="K471" s="32">
        <f>1/Table1[[#This Row],[Duration (Time between doses '[in hours'])]]</f>
        <v>8.3333333333333329E-2</v>
      </c>
      <c r="L471" s="33">
        <f>Table1[[#This Row],[number doses per hour]]*INDEX(Table2[price per dose],Table1[[#This Row],[Drug ID]])</f>
        <v>0.56619444444444444</v>
      </c>
      <c r="M471" s="11" t="b">
        <f>AND(Table1[[#This Row],[hour of cancellation 0 to 23]]&gt;=0,Table1[[#This Row],[hour of cancellation 0 to 23]]&lt;=23)</f>
        <v>1</v>
      </c>
    </row>
    <row r="472" spans="1:13" hidden="1" x14ac:dyDescent="0.3">
      <c r="A472" s="1">
        <v>471</v>
      </c>
      <c r="B472" s="1">
        <v>6</v>
      </c>
      <c r="C472" s="2">
        <v>40929.847393911325</v>
      </c>
      <c r="D472" s="2">
        <v>40932.263475598753</v>
      </c>
      <c r="E472" s="1">
        <v>24</v>
      </c>
      <c r="F472" s="2" t="s">
        <v>5</v>
      </c>
      <c r="G472" s="1">
        <v>0</v>
      </c>
      <c r="H472" s="32" t="str">
        <f>IFERROR(HOUR(Table1[[#This Row],[Cancel Date/time]])+MINUTE(Table1[[#This Row],[Cancel Date/time]])/60,"not cancelled")</f>
        <v>not cancelled</v>
      </c>
      <c r="I472" s="47" t="str">
        <f>IFERROR(ROUND(Table1[[#This Row],[cancellation time decimal]],0),"not cancelled")</f>
        <v>not cancelled</v>
      </c>
      <c r="J472" s="10" t="str">
        <f>IFERROR(MOD(Table1[[#This Row],[cancellation hour rounded]],24),"not cancelled")</f>
        <v>not cancelled</v>
      </c>
      <c r="K472" s="32">
        <f>1/Table1[[#This Row],[Duration (Time between doses '[in hours'])]]</f>
        <v>4.1666666666666664E-2</v>
      </c>
      <c r="L472" s="33">
        <f>Table1[[#This Row],[number doses per hour]]*INDEX(Table2[price per dose],Table1[[#This Row],[Drug ID]])</f>
        <v>0.35218749999999999</v>
      </c>
      <c r="M472" s="11" t="b">
        <f>AND(Table1[[#This Row],[hour of cancellation 0 to 23]]&gt;=0,Table1[[#This Row],[hour of cancellation 0 to 23]]&lt;=23)</f>
        <v>0</v>
      </c>
    </row>
    <row r="473" spans="1:13" x14ac:dyDescent="0.3">
      <c r="A473" s="1">
        <v>472</v>
      </c>
      <c r="B473" s="1">
        <v>4</v>
      </c>
      <c r="C473" s="2">
        <v>40929.89027191796</v>
      </c>
      <c r="D473" s="2">
        <v>40989.88958333333</v>
      </c>
      <c r="E473" s="1">
        <v>12</v>
      </c>
      <c r="F473" s="2">
        <v>40931.835285172128</v>
      </c>
      <c r="G473" s="1">
        <v>0</v>
      </c>
      <c r="H473" s="32">
        <f>IFERROR(HOUR(Table1[[#This Row],[Cancel Date/time]])+MINUTE(Table1[[#This Row],[Cancel Date/time]])/60,"not cancelled")</f>
        <v>20.033333333333335</v>
      </c>
      <c r="I473" s="47">
        <f>IFERROR(ROUND(Table1[[#This Row],[cancellation time decimal]],0),"not cancelled")</f>
        <v>20</v>
      </c>
      <c r="J473" s="10">
        <f>IFERROR(MOD(Table1[[#This Row],[cancellation hour rounded]],24),"not cancelled")</f>
        <v>20</v>
      </c>
      <c r="K473" s="32">
        <f>1/Table1[[#This Row],[Duration (Time between doses '[in hours'])]]</f>
        <v>8.3333333333333329E-2</v>
      </c>
      <c r="L473" s="33">
        <f>Table1[[#This Row],[number doses per hour]]*INDEX(Table2[price per dose],Table1[[#This Row],[Drug ID]])</f>
        <v>1.448055119047619</v>
      </c>
      <c r="M473" s="11" t="b">
        <f>AND(Table1[[#This Row],[hour of cancellation 0 to 23]]&gt;=0,Table1[[#This Row],[hour of cancellation 0 to 23]]&lt;=23)</f>
        <v>1</v>
      </c>
    </row>
    <row r="474" spans="1:13" x14ac:dyDescent="0.3">
      <c r="A474" s="1">
        <v>473</v>
      </c>
      <c r="B474" s="1">
        <v>1</v>
      </c>
      <c r="C474" s="2">
        <v>40929.878149782482</v>
      </c>
      <c r="D474" s="2">
        <v>40989.87777777778</v>
      </c>
      <c r="E474" s="1">
        <v>8</v>
      </c>
      <c r="F474" s="2">
        <v>40930.344563287144</v>
      </c>
      <c r="G474" s="1">
        <v>0</v>
      </c>
      <c r="H474" s="32">
        <f>IFERROR(HOUR(Table1[[#This Row],[Cancel Date/time]])+MINUTE(Table1[[#This Row],[Cancel Date/time]])/60,"not cancelled")</f>
        <v>8.2666666666666675</v>
      </c>
      <c r="I474" s="47">
        <f>IFERROR(ROUND(Table1[[#This Row],[cancellation time decimal]],0),"not cancelled")</f>
        <v>8</v>
      </c>
      <c r="J474" s="10">
        <f>IFERROR(MOD(Table1[[#This Row],[cancellation hour rounded]],24),"not cancelled")</f>
        <v>8</v>
      </c>
      <c r="K474" s="32">
        <f>1/Table1[[#This Row],[Duration (Time between doses '[in hours'])]]</f>
        <v>0.125</v>
      </c>
      <c r="L474" s="33">
        <f>Table1[[#This Row],[number doses per hour]]*INDEX(Table2[price per dose],Table1[[#This Row],[Drug ID]])</f>
        <v>0.84929166666666667</v>
      </c>
      <c r="M474" s="11" t="b">
        <f>AND(Table1[[#This Row],[hour of cancellation 0 to 23]]&gt;=0,Table1[[#This Row],[hour of cancellation 0 to 23]]&lt;=23)</f>
        <v>1</v>
      </c>
    </row>
    <row r="475" spans="1:13" x14ac:dyDescent="0.3">
      <c r="A475" s="1">
        <v>474</v>
      </c>
      <c r="B475" s="1">
        <v>6</v>
      </c>
      <c r="C475" s="2">
        <v>40930.011793645965</v>
      </c>
      <c r="D475" s="2">
        <v>40990.011111111111</v>
      </c>
      <c r="E475" s="1">
        <v>24</v>
      </c>
      <c r="F475" s="2">
        <v>40935.506989411995</v>
      </c>
      <c r="G475" s="1">
        <v>0</v>
      </c>
      <c r="H475" s="32">
        <f>IFERROR(HOUR(Table1[[#This Row],[Cancel Date/time]])+MINUTE(Table1[[#This Row],[Cancel Date/time]])/60,"not cancelled")</f>
        <v>12.166666666666666</v>
      </c>
      <c r="I475" s="47">
        <f>IFERROR(ROUND(Table1[[#This Row],[cancellation time decimal]],0),"not cancelled")</f>
        <v>12</v>
      </c>
      <c r="J475" s="10">
        <f>IFERROR(MOD(Table1[[#This Row],[cancellation hour rounded]],24),"not cancelled")</f>
        <v>12</v>
      </c>
      <c r="K475" s="32">
        <f>1/Table1[[#This Row],[Duration (Time between doses '[in hours'])]]</f>
        <v>4.1666666666666664E-2</v>
      </c>
      <c r="L475" s="33">
        <f>Table1[[#This Row],[number doses per hour]]*INDEX(Table2[price per dose],Table1[[#This Row],[Drug ID]])</f>
        <v>0.35218749999999999</v>
      </c>
      <c r="M475" s="11" t="b">
        <f>AND(Table1[[#This Row],[hour of cancellation 0 to 23]]&gt;=0,Table1[[#This Row],[hour of cancellation 0 to 23]]&lt;=23)</f>
        <v>1</v>
      </c>
    </row>
    <row r="476" spans="1:13" x14ac:dyDescent="0.3">
      <c r="A476" s="1">
        <v>475</v>
      </c>
      <c r="B476" s="1">
        <v>1</v>
      </c>
      <c r="C476" s="2">
        <v>40930.013847215982</v>
      </c>
      <c r="D476" s="2">
        <v>40990.013194444444</v>
      </c>
      <c r="E476" s="1">
        <v>12</v>
      </c>
      <c r="F476" s="2">
        <v>40930.61161643426</v>
      </c>
      <c r="G476" s="1">
        <v>0</v>
      </c>
      <c r="H476" s="32">
        <f>IFERROR(HOUR(Table1[[#This Row],[Cancel Date/time]])+MINUTE(Table1[[#This Row],[Cancel Date/time]])/60,"not cancelled")</f>
        <v>14.666666666666666</v>
      </c>
      <c r="I476" s="47">
        <f>IFERROR(ROUND(Table1[[#This Row],[cancellation time decimal]],0),"not cancelled")</f>
        <v>15</v>
      </c>
      <c r="J476" s="10">
        <f>IFERROR(MOD(Table1[[#This Row],[cancellation hour rounded]],24),"not cancelled")</f>
        <v>15</v>
      </c>
      <c r="K476" s="32">
        <f>1/Table1[[#This Row],[Duration (Time between doses '[in hours'])]]</f>
        <v>8.3333333333333329E-2</v>
      </c>
      <c r="L476" s="33">
        <f>Table1[[#This Row],[number doses per hour]]*INDEX(Table2[price per dose],Table1[[#This Row],[Drug ID]])</f>
        <v>0.56619444444444444</v>
      </c>
      <c r="M476" s="11" t="b">
        <f>AND(Table1[[#This Row],[hour of cancellation 0 to 23]]&gt;=0,Table1[[#This Row],[hour of cancellation 0 to 23]]&lt;=23)</f>
        <v>1</v>
      </c>
    </row>
    <row r="477" spans="1:13" x14ac:dyDescent="0.3">
      <c r="A477" s="1">
        <v>476</v>
      </c>
      <c r="B477" s="1">
        <v>1</v>
      </c>
      <c r="C477" s="2">
        <v>40930.078046638228</v>
      </c>
      <c r="D477" s="2">
        <v>40990.077777777777</v>
      </c>
      <c r="E477" s="1">
        <v>8</v>
      </c>
      <c r="F477" s="2">
        <v>40931.335866544476</v>
      </c>
      <c r="G477" s="1">
        <v>0</v>
      </c>
      <c r="H477" s="32">
        <f>IFERROR(HOUR(Table1[[#This Row],[Cancel Date/time]])+MINUTE(Table1[[#This Row],[Cancel Date/time]])/60,"not cancelled")</f>
        <v>8.0500000000000007</v>
      </c>
      <c r="I477" s="47">
        <f>IFERROR(ROUND(Table1[[#This Row],[cancellation time decimal]],0),"not cancelled")</f>
        <v>8</v>
      </c>
      <c r="J477" s="10">
        <f>IFERROR(MOD(Table1[[#This Row],[cancellation hour rounded]],24),"not cancelled")</f>
        <v>8</v>
      </c>
      <c r="K477" s="32">
        <f>1/Table1[[#This Row],[Duration (Time between doses '[in hours'])]]</f>
        <v>0.125</v>
      </c>
      <c r="L477" s="33">
        <f>Table1[[#This Row],[number doses per hour]]*INDEX(Table2[price per dose],Table1[[#This Row],[Drug ID]])</f>
        <v>0.84929166666666667</v>
      </c>
      <c r="M477" s="11" t="b">
        <f>AND(Table1[[#This Row],[hour of cancellation 0 to 23]]&gt;=0,Table1[[#This Row],[hour of cancellation 0 to 23]]&lt;=23)</f>
        <v>1</v>
      </c>
    </row>
    <row r="478" spans="1:13" x14ac:dyDescent="0.3">
      <c r="A478" s="1">
        <v>477</v>
      </c>
      <c r="B478" s="1">
        <v>3</v>
      </c>
      <c r="C478" s="2">
        <v>40930.215565321487</v>
      </c>
      <c r="D478" s="2">
        <v>40990.215277777781</v>
      </c>
      <c r="E478" s="1">
        <v>24</v>
      </c>
      <c r="F478" s="2">
        <v>40932.65600483356</v>
      </c>
      <c r="G478" s="1">
        <v>0</v>
      </c>
      <c r="H478" s="32">
        <f>IFERROR(HOUR(Table1[[#This Row],[Cancel Date/time]])+MINUTE(Table1[[#This Row],[Cancel Date/time]])/60,"not cancelled")</f>
        <v>15.733333333333333</v>
      </c>
      <c r="I478" s="47">
        <f>IFERROR(ROUND(Table1[[#This Row],[cancellation time decimal]],0),"not cancelled")</f>
        <v>16</v>
      </c>
      <c r="J478" s="10">
        <f>IFERROR(MOD(Table1[[#This Row],[cancellation hour rounded]],24),"not cancelled")</f>
        <v>16</v>
      </c>
      <c r="K478" s="32">
        <f>1/Table1[[#This Row],[Duration (Time between doses '[in hours'])]]</f>
        <v>4.1666666666666664E-2</v>
      </c>
      <c r="L478" s="33">
        <f>Table1[[#This Row],[number doses per hour]]*INDEX(Table2[price per dose],Table1[[#This Row],[Drug ID]])</f>
        <v>0.18133000000000002</v>
      </c>
      <c r="M478" s="11" t="b">
        <f>AND(Table1[[#This Row],[hour of cancellation 0 to 23]]&gt;=0,Table1[[#This Row],[hour of cancellation 0 to 23]]&lt;=23)</f>
        <v>1</v>
      </c>
    </row>
    <row r="479" spans="1:13" hidden="1" x14ac:dyDescent="0.3">
      <c r="A479" s="1">
        <v>478</v>
      </c>
      <c r="B479" s="1">
        <v>7</v>
      </c>
      <c r="C479" s="2">
        <v>40930.335781690555</v>
      </c>
      <c r="D479" s="2">
        <v>40932.79382006271</v>
      </c>
      <c r="E479" s="1">
        <v>24</v>
      </c>
      <c r="F479" s="2" t="s">
        <v>5</v>
      </c>
      <c r="G479" s="1">
        <v>0</v>
      </c>
      <c r="H479" s="32" t="str">
        <f>IFERROR(HOUR(Table1[[#This Row],[Cancel Date/time]])+MINUTE(Table1[[#This Row],[Cancel Date/time]])/60,"not cancelled")</f>
        <v>not cancelled</v>
      </c>
      <c r="I479" s="47" t="str">
        <f>IFERROR(ROUND(Table1[[#This Row],[cancellation time decimal]],0),"not cancelled")</f>
        <v>not cancelled</v>
      </c>
      <c r="J479" s="10" t="str">
        <f>IFERROR(MOD(Table1[[#This Row],[cancellation hour rounded]],24),"not cancelled")</f>
        <v>not cancelled</v>
      </c>
      <c r="K479" s="32">
        <f>1/Table1[[#This Row],[Duration (Time between doses '[in hours'])]]</f>
        <v>4.1666666666666664E-2</v>
      </c>
      <c r="L479" s="33">
        <f>Table1[[#This Row],[number doses per hour]]*INDEX(Table2[price per dose],Table1[[#This Row],[Drug ID]])</f>
        <v>1.2958049999999997</v>
      </c>
      <c r="M479" s="11" t="b">
        <f>AND(Table1[[#This Row],[hour of cancellation 0 to 23]]&gt;=0,Table1[[#This Row],[hour of cancellation 0 to 23]]&lt;=23)</f>
        <v>0</v>
      </c>
    </row>
    <row r="480" spans="1:13" x14ac:dyDescent="0.3">
      <c r="A480" s="1">
        <v>479</v>
      </c>
      <c r="B480" s="1">
        <v>7</v>
      </c>
      <c r="C480" s="2">
        <v>40930.357309455656</v>
      </c>
      <c r="D480" s="2">
        <v>40990.356944444444</v>
      </c>
      <c r="E480" s="1">
        <v>24</v>
      </c>
      <c r="F480" s="2">
        <v>40935.695381249927</v>
      </c>
      <c r="G480" s="1">
        <v>0</v>
      </c>
      <c r="H480" s="32">
        <f>IFERROR(HOUR(Table1[[#This Row],[Cancel Date/time]])+MINUTE(Table1[[#This Row],[Cancel Date/time]])/60,"not cancelled")</f>
        <v>16.683333333333334</v>
      </c>
      <c r="I480" s="47">
        <f>IFERROR(ROUND(Table1[[#This Row],[cancellation time decimal]],0),"not cancelled")</f>
        <v>17</v>
      </c>
      <c r="J480" s="10">
        <f>IFERROR(MOD(Table1[[#This Row],[cancellation hour rounded]],24),"not cancelled")</f>
        <v>17</v>
      </c>
      <c r="K480" s="32">
        <f>1/Table1[[#This Row],[Duration (Time between doses '[in hours'])]]</f>
        <v>4.1666666666666664E-2</v>
      </c>
      <c r="L480" s="33">
        <f>Table1[[#This Row],[number doses per hour]]*INDEX(Table2[price per dose],Table1[[#This Row],[Drug ID]])</f>
        <v>1.2958049999999997</v>
      </c>
      <c r="M480" s="11" t="b">
        <f>AND(Table1[[#This Row],[hour of cancellation 0 to 23]]&gt;=0,Table1[[#This Row],[hour of cancellation 0 to 23]]&lt;=23)</f>
        <v>1</v>
      </c>
    </row>
    <row r="481" spans="1:13" hidden="1" x14ac:dyDescent="0.3">
      <c r="A481" s="1">
        <v>480</v>
      </c>
      <c r="B481" s="1">
        <v>2</v>
      </c>
      <c r="C481" s="2">
        <v>40930.420785139126</v>
      </c>
      <c r="D481" s="2">
        <v>40932.504061408479</v>
      </c>
      <c r="E481" s="1">
        <v>10</v>
      </c>
      <c r="F481" s="2" t="s">
        <v>5</v>
      </c>
      <c r="G481" s="1">
        <v>0</v>
      </c>
      <c r="H481" s="32" t="str">
        <f>IFERROR(HOUR(Table1[[#This Row],[Cancel Date/time]])+MINUTE(Table1[[#This Row],[Cancel Date/time]])/60,"not cancelled")</f>
        <v>not cancelled</v>
      </c>
      <c r="I481" s="47" t="str">
        <f>IFERROR(ROUND(Table1[[#This Row],[cancellation time decimal]],0),"not cancelled")</f>
        <v>not cancelled</v>
      </c>
      <c r="J481" s="10" t="str">
        <f>IFERROR(MOD(Table1[[#This Row],[cancellation hour rounded]],24),"not cancelled")</f>
        <v>not cancelled</v>
      </c>
      <c r="K481" s="32">
        <f>1/Table1[[#This Row],[Duration (Time between doses '[in hours'])]]</f>
        <v>0.1</v>
      </c>
      <c r="L481" s="33">
        <f>Table1[[#This Row],[number doses per hour]]*INDEX(Table2[price per dose],Table1[[#This Row],[Drug ID]])</f>
        <v>0.84959999999999969</v>
      </c>
      <c r="M481" s="11" t="b">
        <f>AND(Table1[[#This Row],[hour of cancellation 0 to 23]]&gt;=0,Table1[[#This Row],[hour of cancellation 0 to 23]]&lt;=23)</f>
        <v>0</v>
      </c>
    </row>
    <row r="482" spans="1:13" x14ac:dyDescent="0.3">
      <c r="A482" s="1">
        <v>481</v>
      </c>
      <c r="B482" s="1">
        <v>2</v>
      </c>
      <c r="C482" s="2">
        <v>40930.426338149693</v>
      </c>
      <c r="D482" s="2">
        <v>40990.425694444442</v>
      </c>
      <c r="E482" s="1">
        <v>10</v>
      </c>
      <c r="F482" s="2">
        <v>40931.426158152237</v>
      </c>
      <c r="G482" s="1">
        <v>0</v>
      </c>
      <c r="H482" s="32">
        <f>IFERROR(HOUR(Table1[[#This Row],[Cancel Date/time]])+MINUTE(Table1[[#This Row],[Cancel Date/time]])/60,"not cancelled")</f>
        <v>10.216666666666667</v>
      </c>
      <c r="I482" s="47">
        <f>IFERROR(ROUND(Table1[[#This Row],[cancellation time decimal]],0),"not cancelled")</f>
        <v>10</v>
      </c>
      <c r="J482" s="10">
        <f>IFERROR(MOD(Table1[[#This Row],[cancellation hour rounded]],24),"not cancelled")</f>
        <v>10</v>
      </c>
      <c r="K482" s="32">
        <f>1/Table1[[#This Row],[Duration (Time between doses '[in hours'])]]</f>
        <v>0.1</v>
      </c>
      <c r="L482" s="33">
        <f>Table1[[#This Row],[number doses per hour]]*INDEX(Table2[price per dose],Table1[[#This Row],[Drug ID]])</f>
        <v>0.84959999999999969</v>
      </c>
      <c r="M482" s="11" t="b">
        <f>AND(Table1[[#This Row],[hour of cancellation 0 to 23]]&gt;=0,Table1[[#This Row],[hour of cancellation 0 to 23]]&lt;=23)</f>
        <v>1</v>
      </c>
    </row>
    <row r="483" spans="1:13" x14ac:dyDescent="0.3">
      <c r="A483" s="1">
        <v>482</v>
      </c>
      <c r="B483" s="1">
        <v>5</v>
      </c>
      <c r="C483" s="2">
        <v>40930.458769995668</v>
      </c>
      <c r="D483" s="2">
        <v>40990.458333333336</v>
      </c>
      <c r="E483" s="1">
        <v>24</v>
      </c>
      <c r="F483" s="2">
        <v>40933.532506794931</v>
      </c>
      <c r="G483" s="1">
        <v>0</v>
      </c>
      <c r="H483" s="32">
        <f>IFERROR(HOUR(Table1[[#This Row],[Cancel Date/time]])+MINUTE(Table1[[#This Row],[Cancel Date/time]])/60,"not cancelled")</f>
        <v>12.766666666666667</v>
      </c>
      <c r="I483" s="47">
        <f>IFERROR(ROUND(Table1[[#This Row],[cancellation time decimal]],0),"not cancelled")</f>
        <v>13</v>
      </c>
      <c r="J483" s="10">
        <f>IFERROR(MOD(Table1[[#This Row],[cancellation hour rounded]],24),"not cancelled")</f>
        <v>13</v>
      </c>
      <c r="K483" s="32">
        <f>1/Table1[[#This Row],[Duration (Time between doses '[in hours'])]]</f>
        <v>4.1666666666666664E-2</v>
      </c>
      <c r="L483" s="33">
        <f>Table1[[#This Row],[number doses per hour]]*INDEX(Table2[price per dose],Table1[[#This Row],[Drug ID]])</f>
        <v>0.2815833333333333</v>
      </c>
      <c r="M483" s="11" t="b">
        <f>AND(Table1[[#This Row],[hour of cancellation 0 to 23]]&gt;=0,Table1[[#This Row],[hour of cancellation 0 to 23]]&lt;=23)</f>
        <v>1</v>
      </c>
    </row>
    <row r="484" spans="1:13" x14ac:dyDescent="0.3">
      <c r="A484" s="1">
        <v>483</v>
      </c>
      <c r="B484" s="1">
        <v>2</v>
      </c>
      <c r="C484" s="2">
        <v>40930.47852353011</v>
      </c>
      <c r="D484" s="2">
        <v>40990.478472222225</v>
      </c>
      <c r="E484" s="1">
        <v>10</v>
      </c>
      <c r="F484" s="2">
        <v>40931.304928430669</v>
      </c>
      <c r="G484" s="1">
        <v>0</v>
      </c>
      <c r="H484" s="32">
        <f>IFERROR(HOUR(Table1[[#This Row],[Cancel Date/time]])+MINUTE(Table1[[#This Row],[Cancel Date/time]])/60,"not cancelled")</f>
        <v>7.3166666666666664</v>
      </c>
      <c r="I484" s="47">
        <f>IFERROR(ROUND(Table1[[#This Row],[cancellation time decimal]],0),"not cancelled")</f>
        <v>7</v>
      </c>
      <c r="J484" s="10">
        <f>IFERROR(MOD(Table1[[#This Row],[cancellation hour rounded]],24),"not cancelled")</f>
        <v>7</v>
      </c>
      <c r="K484" s="32">
        <f>1/Table1[[#This Row],[Duration (Time between doses '[in hours'])]]</f>
        <v>0.1</v>
      </c>
      <c r="L484" s="33">
        <f>Table1[[#This Row],[number doses per hour]]*INDEX(Table2[price per dose],Table1[[#This Row],[Drug ID]])</f>
        <v>0.84959999999999969</v>
      </c>
      <c r="M484" s="11" t="b">
        <f>AND(Table1[[#This Row],[hour of cancellation 0 to 23]]&gt;=0,Table1[[#This Row],[hour of cancellation 0 to 23]]&lt;=23)</f>
        <v>1</v>
      </c>
    </row>
    <row r="485" spans="1:13" x14ac:dyDescent="0.3">
      <c r="A485" s="1">
        <v>484</v>
      </c>
      <c r="B485" s="1">
        <v>4</v>
      </c>
      <c r="C485" s="2">
        <v>40930.460238365005</v>
      </c>
      <c r="D485" s="2">
        <v>40990.459722222222</v>
      </c>
      <c r="E485" s="1">
        <v>12</v>
      </c>
      <c r="F485" s="2">
        <v>40933.437180345427</v>
      </c>
      <c r="G485" s="1">
        <v>0</v>
      </c>
      <c r="H485" s="32">
        <f>IFERROR(HOUR(Table1[[#This Row],[Cancel Date/time]])+MINUTE(Table1[[#This Row],[Cancel Date/time]])/60,"not cancelled")</f>
        <v>10.483333333333333</v>
      </c>
      <c r="I485" s="47">
        <f>IFERROR(ROUND(Table1[[#This Row],[cancellation time decimal]],0),"not cancelled")</f>
        <v>10</v>
      </c>
      <c r="J485" s="10">
        <f>IFERROR(MOD(Table1[[#This Row],[cancellation hour rounded]],24),"not cancelled")</f>
        <v>10</v>
      </c>
      <c r="K485" s="32">
        <f>1/Table1[[#This Row],[Duration (Time between doses '[in hours'])]]</f>
        <v>8.3333333333333329E-2</v>
      </c>
      <c r="L485" s="33">
        <f>Table1[[#This Row],[number doses per hour]]*INDEX(Table2[price per dose],Table1[[#This Row],[Drug ID]])</f>
        <v>1.448055119047619</v>
      </c>
      <c r="M485" s="11" t="b">
        <f>AND(Table1[[#This Row],[hour of cancellation 0 to 23]]&gt;=0,Table1[[#This Row],[hour of cancellation 0 to 23]]&lt;=23)</f>
        <v>1</v>
      </c>
    </row>
    <row r="486" spans="1:13" x14ac:dyDescent="0.3">
      <c r="A486" s="1">
        <v>485</v>
      </c>
      <c r="B486" s="1">
        <v>3</v>
      </c>
      <c r="C486" s="2">
        <v>40930.493357942527</v>
      </c>
      <c r="D486" s="2">
        <v>40990.493055555555</v>
      </c>
      <c r="E486" s="1">
        <v>24</v>
      </c>
      <c r="F486" s="2">
        <v>40932.500277144871</v>
      </c>
      <c r="G486" s="1">
        <v>0</v>
      </c>
      <c r="H486" s="32">
        <f>IFERROR(HOUR(Table1[[#This Row],[Cancel Date/time]])+MINUTE(Table1[[#This Row],[Cancel Date/time]])/60,"not cancelled")</f>
        <v>12</v>
      </c>
      <c r="I486" s="47">
        <f>IFERROR(ROUND(Table1[[#This Row],[cancellation time decimal]],0),"not cancelled")</f>
        <v>12</v>
      </c>
      <c r="J486" s="10">
        <f>IFERROR(MOD(Table1[[#This Row],[cancellation hour rounded]],24),"not cancelled")</f>
        <v>12</v>
      </c>
      <c r="K486" s="32">
        <f>1/Table1[[#This Row],[Duration (Time between doses '[in hours'])]]</f>
        <v>4.1666666666666664E-2</v>
      </c>
      <c r="L486" s="33">
        <f>Table1[[#This Row],[number doses per hour]]*INDEX(Table2[price per dose],Table1[[#This Row],[Drug ID]])</f>
        <v>0.18133000000000002</v>
      </c>
      <c r="M486" s="11" t="b">
        <f>AND(Table1[[#This Row],[hour of cancellation 0 to 23]]&gt;=0,Table1[[#This Row],[hour of cancellation 0 to 23]]&lt;=23)</f>
        <v>1</v>
      </c>
    </row>
    <row r="487" spans="1:13" x14ac:dyDescent="0.3">
      <c r="A487" s="1">
        <v>486</v>
      </c>
      <c r="B487" s="1">
        <v>4</v>
      </c>
      <c r="C487" s="2">
        <v>40930.522850222987</v>
      </c>
      <c r="D487" s="2">
        <v>40990.522222222222</v>
      </c>
      <c r="E487" s="1">
        <v>12</v>
      </c>
      <c r="F487" s="2">
        <v>40932.720761604876</v>
      </c>
      <c r="G487" s="1">
        <v>0</v>
      </c>
      <c r="H487" s="32">
        <f>IFERROR(HOUR(Table1[[#This Row],[Cancel Date/time]])+MINUTE(Table1[[#This Row],[Cancel Date/time]])/60,"not cancelled")</f>
        <v>17.283333333333335</v>
      </c>
      <c r="I487" s="47">
        <f>IFERROR(ROUND(Table1[[#This Row],[cancellation time decimal]],0),"not cancelled")</f>
        <v>17</v>
      </c>
      <c r="J487" s="10">
        <f>IFERROR(MOD(Table1[[#This Row],[cancellation hour rounded]],24),"not cancelled")</f>
        <v>17</v>
      </c>
      <c r="K487" s="32">
        <f>1/Table1[[#This Row],[Duration (Time between doses '[in hours'])]]</f>
        <v>8.3333333333333329E-2</v>
      </c>
      <c r="L487" s="33">
        <f>Table1[[#This Row],[number doses per hour]]*INDEX(Table2[price per dose],Table1[[#This Row],[Drug ID]])</f>
        <v>1.448055119047619</v>
      </c>
      <c r="M487" s="11" t="b">
        <f>AND(Table1[[#This Row],[hour of cancellation 0 to 23]]&gt;=0,Table1[[#This Row],[hour of cancellation 0 to 23]]&lt;=23)</f>
        <v>1</v>
      </c>
    </row>
    <row r="488" spans="1:13" x14ac:dyDescent="0.3">
      <c r="A488" s="1">
        <v>487</v>
      </c>
      <c r="B488" s="1">
        <v>4</v>
      </c>
      <c r="C488" s="2">
        <v>40930.550418898689</v>
      </c>
      <c r="D488" s="2">
        <v>40990.549999999996</v>
      </c>
      <c r="E488" s="1">
        <v>12</v>
      </c>
      <c r="F488" s="2">
        <v>40933.471931761458</v>
      </c>
      <c r="G488" s="1">
        <v>0</v>
      </c>
      <c r="H488" s="32">
        <f>IFERROR(HOUR(Table1[[#This Row],[Cancel Date/time]])+MINUTE(Table1[[#This Row],[Cancel Date/time]])/60,"not cancelled")</f>
        <v>11.316666666666666</v>
      </c>
      <c r="I488" s="47">
        <f>IFERROR(ROUND(Table1[[#This Row],[cancellation time decimal]],0),"not cancelled")</f>
        <v>11</v>
      </c>
      <c r="J488" s="10">
        <f>IFERROR(MOD(Table1[[#This Row],[cancellation hour rounded]],24),"not cancelled")</f>
        <v>11</v>
      </c>
      <c r="K488" s="32">
        <f>1/Table1[[#This Row],[Duration (Time between doses '[in hours'])]]</f>
        <v>8.3333333333333329E-2</v>
      </c>
      <c r="L488" s="33">
        <f>Table1[[#This Row],[number doses per hour]]*INDEX(Table2[price per dose],Table1[[#This Row],[Drug ID]])</f>
        <v>1.448055119047619</v>
      </c>
      <c r="M488" s="11" t="b">
        <f>AND(Table1[[#This Row],[hour of cancellation 0 to 23]]&gt;=0,Table1[[#This Row],[hour of cancellation 0 to 23]]&lt;=23)</f>
        <v>1</v>
      </c>
    </row>
    <row r="489" spans="1:13" x14ac:dyDescent="0.3">
      <c r="A489" s="1">
        <v>488</v>
      </c>
      <c r="B489" s="1">
        <v>4</v>
      </c>
      <c r="C489" s="2">
        <v>40930.581828997201</v>
      </c>
      <c r="D489" s="2">
        <v>40990.581249999996</v>
      </c>
      <c r="E489" s="1">
        <v>12</v>
      </c>
      <c r="F489" s="2">
        <v>40932.437849746522</v>
      </c>
      <c r="G489" s="1">
        <v>0</v>
      </c>
      <c r="H489" s="32">
        <f>IFERROR(HOUR(Table1[[#This Row],[Cancel Date/time]])+MINUTE(Table1[[#This Row],[Cancel Date/time]])/60,"not cancelled")</f>
        <v>10.5</v>
      </c>
      <c r="I489" s="47">
        <f>IFERROR(ROUND(Table1[[#This Row],[cancellation time decimal]],0),"not cancelled")</f>
        <v>11</v>
      </c>
      <c r="J489" s="10">
        <f>IFERROR(MOD(Table1[[#This Row],[cancellation hour rounded]],24),"not cancelled")</f>
        <v>11</v>
      </c>
      <c r="K489" s="32">
        <f>1/Table1[[#This Row],[Duration (Time between doses '[in hours'])]]</f>
        <v>8.3333333333333329E-2</v>
      </c>
      <c r="L489" s="33">
        <f>Table1[[#This Row],[number doses per hour]]*INDEX(Table2[price per dose],Table1[[#This Row],[Drug ID]])</f>
        <v>1.448055119047619</v>
      </c>
      <c r="M489" s="11" t="b">
        <f>AND(Table1[[#This Row],[hour of cancellation 0 to 23]]&gt;=0,Table1[[#This Row],[hour of cancellation 0 to 23]]&lt;=23)</f>
        <v>1</v>
      </c>
    </row>
    <row r="490" spans="1:13" x14ac:dyDescent="0.3">
      <c r="A490" s="1">
        <v>489</v>
      </c>
      <c r="B490" s="1">
        <v>3</v>
      </c>
      <c r="C490" s="2">
        <v>40930.573772276264</v>
      </c>
      <c r="D490" s="2">
        <v>40990.573611111111</v>
      </c>
      <c r="E490" s="1">
        <v>24</v>
      </c>
      <c r="F490" s="2">
        <v>40932.373550293996</v>
      </c>
      <c r="G490" s="1">
        <v>0</v>
      </c>
      <c r="H490" s="32">
        <f>IFERROR(HOUR(Table1[[#This Row],[Cancel Date/time]])+MINUTE(Table1[[#This Row],[Cancel Date/time]])/60,"not cancelled")</f>
        <v>8.9499999999999993</v>
      </c>
      <c r="I490" s="47">
        <f>IFERROR(ROUND(Table1[[#This Row],[cancellation time decimal]],0),"not cancelled")</f>
        <v>9</v>
      </c>
      <c r="J490" s="10">
        <f>IFERROR(MOD(Table1[[#This Row],[cancellation hour rounded]],24),"not cancelled")</f>
        <v>9</v>
      </c>
      <c r="K490" s="32">
        <f>1/Table1[[#This Row],[Duration (Time between doses '[in hours'])]]</f>
        <v>4.1666666666666664E-2</v>
      </c>
      <c r="L490" s="33">
        <f>Table1[[#This Row],[number doses per hour]]*INDEX(Table2[price per dose],Table1[[#This Row],[Drug ID]])</f>
        <v>0.18133000000000002</v>
      </c>
      <c r="M490" s="11" t="b">
        <f>AND(Table1[[#This Row],[hour of cancellation 0 to 23]]&gt;=0,Table1[[#This Row],[hour of cancellation 0 to 23]]&lt;=23)</f>
        <v>1</v>
      </c>
    </row>
    <row r="491" spans="1:13" x14ac:dyDescent="0.3">
      <c r="A491" s="1">
        <v>490</v>
      </c>
      <c r="B491" s="1">
        <v>5</v>
      </c>
      <c r="C491" s="2">
        <v>40930.713924213553</v>
      </c>
      <c r="D491" s="2">
        <v>40990.713888888895</v>
      </c>
      <c r="E491" s="1">
        <v>24</v>
      </c>
      <c r="F491" s="2">
        <v>40933.760462278733</v>
      </c>
      <c r="G491" s="1">
        <v>0</v>
      </c>
      <c r="H491" s="32">
        <f>IFERROR(HOUR(Table1[[#This Row],[Cancel Date/time]])+MINUTE(Table1[[#This Row],[Cancel Date/time]])/60,"not cancelled")</f>
        <v>18.25</v>
      </c>
      <c r="I491" s="47">
        <f>IFERROR(ROUND(Table1[[#This Row],[cancellation time decimal]],0),"not cancelled")</f>
        <v>18</v>
      </c>
      <c r="J491" s="10">
        <f>IFERROR(MOD(Table1[[#This Row],[cancellation hour rounded]],24),"not cancelled")</f>
        <v>18</v>
      </c>
      <c r="K491" s="32">
        <f>1/Table1[[#This Row],[Duration (Time between doses '[in hours'])]]</f>
        <v>4.1666666666666664E-2</v>
      </c>
      <c r="L491" s="33">
        <f>Table1[[#This Row],[number doses per hour]]*INDEX(Table2[price per dose],Table1[[#This Row],[Drug ID]])</f>
        <v>0.2815833333333333</v>
      </c>
      <c r="M491" s="11" t="b">
        <f>AND(Table1[[#This Row],[hour of cancellation 0 to 23]]&gt;=0,Table1[[#This Row],[hour of cancellation 0 to 23]]&lt;=23)</f>
        <v>1</v>
      </c>
    </row>
    <row r="492" spans="1:13" hidden="1" x14ac:dyDescent="0.3">
      <c r="A492" s="1">
        <v>491</v>
      </c>
      <c r="B492" s="1">
        <v>3</v>
      </c>
      <c r="C492" s="2">
        <v>40930.731007418377</v>
      </c>
      <c r="D492" s="2">
        <v>40933.772283352679</v>
      </c>
      <c r="E492" s="1">
        <v>24</v>
      </c>
      <c r="F492" s="2" t="s">
        <v>5</v>
      </c>
      <c r="G492" s="1">
        <v>0</v>
      </c>
      <c r="H492" s="32" t="str">
        <f>IFERROR(HOUR(Table1[[#This Row],[Cancel Date/time]])+MINUTE(Table1[[#This Row],[Cancel Date/time]])/60,"not cancelled")</f>
        <v>not cancelled</v>
      </c>
      <c r="I492" s="47" t="str">
        <f>IFERROR(ROUND(Table1[[#This Row],[cancellation time decimal]],0),"not cancelled")</f>
        <v>not cancelled</v>
      </c>
      <c r="J492" s="10" t="str">
        <f>IFERROR(MOD(Table1[[#This Row],[cancellation hour rounded]],24),"not cancelled")</f>
        <v>not cancelled</v>
      </c>
      <c r="K492" s="32">
        <f>1/Table1[[#This Row],[Duration (Time between doses '[in hours'])]]</f>
        <v>4.1666666666666664E-2</v>
      </c>
      <c r="L492" s="33">
        <f>Table1[[#This Row],[number doses per hour]]*INDEX(Table2[price per dose],Table1[[#This Row],[Drug ID]])</f>
        <v>0.18133000000000002</v>
      </c>
      <c r="M492" s="11" t="b">
        <f>AND(Table1[[#This Row],[hour of cancellation 0 to 23]]&gt;=0,Table1[[#This Row],[hour of cancellation 0 to 23]]&lt;=23)</f>
        <v>0</v>
      </c>
    </row>
    <row r="493" spans="1:13" x14ac:dyDescent="0.3">
      <c r="A493" s="1">
        <v>492</v>
      </c>
      <c r="B493" s="1">
        <v>1</v>
      </c>
      <c r="C493" s="2">
        <v>40930.72551142153</v>
      </c>
      <c r="D493" s="2">
        <v>40990.725000000006</v>
      </c>
      <c r="E493" s="1">
        <v>8</v>
      </c>
      <c r="F493" s="2">
        <v>40931.451461623692</v>
      </c>
      <c r="G493" s="1">
        <v>0</v>
      </c>
      <c r="H493" s="32">
        <f>IFERROR(HOUR(Table1[[#This Row],[Cancel Date/time]])+MINUTE(Table1[[#This Row],[Cancel Date/time]])/60,"not cancelled")</f>
        <v>10.833333333333334</v>
      </c>
      <c r="I493" s="47">
        <f>IFERROR(ROUND(Table1[[#This Row],[cancellation time decimal]],0),"not cancelled")</f>
        <v>11</v>
      </c>
      <c r="J493" s="10">
        <f>IFERROR(MOD(Table1[[#This Row],[cancellation hour rounded]],24),"not cancelled")</f>
        <v>11</v>
      </c>
      <c r="K493" s="32">
        <f>1/Table1[[#This Row],[Duration (Time between doses '[in hours'])]]</f>
        <v>0.125</v>
      </c>
      <c r="L493" s="33">
        <f>Table1[[#This Row],[number doses per hour]]*INDEX(Table2[price per dose],Table1[[#This Row],[Drug ID]])</f>
        <v>0.84929166666666667</v>
      </c>
      <c r="M493" s="11" t="b">
        <f>AND(Table1[[#This Row],[hour of cancellation 0 to 23]]&gt;=0,Table1[[#This Row],[hour of cancellation 0 to 23]]&lt;=23)</f>
        <v>1</v>
      </c>
    </row>
    <row r="494" spans="1:13" x14ac:dyDescent="0.3">
      <c r="A494" s="1">
        <v>493</v>
      </c>
      <c r="B494" s="1">
        <v>1</v>
      </c>
      <c r="C494" s="2">
        <v>40930.720852948856</v>
      </c>
      <c r="D494" s="2">
        <v>40990.720833333333</v>
      </c>
      <c r="E494" s="1">
        <v>12</v>
      </c>
      <c r="F494" s="2">
        <v>40931.405658132651</v>
      </c>
      <c r="G494" s="1">
        <v>0</v>
      </c>
      <c r="H494" s="32">
        <f>IFERROR(HOUR(Table1[[#This Row],[Cancel Date/time]])+MINUTE(Table1[[#This Row],[Cancel Date/time]])/60,"not cancelled")</f>
        <v>9.7333333333333325</v>
      </c>
      <c r="I494" s="47">
        <f>IFERROR(ROUND(Table1[[#This Row],[cancellation time decimal]],0),"not cancelled")</f>
        <v>10</v>
      </c>
      <c r="J494" s="10">
        <f>IFERROR(MOD(Table1[[#This Row],[cancellation hour rounded]],24),"not cancelled")</f>
        <v>10</v>
      </c>
      <c r="K494" s="32">
        <f>1/Table1[[#This Row],[Duration (Time between doses '[in hours'])]]</f>
        <v>8.3333333333333329E-2</v>
      </c>
      <c r="L494" s="33">
        <f>Table1[[#This Row],[number doses per hour]]*INDEX(Table2[price per dose],Table1[[#This Row],[Drug ID]])</f>
        <v>0.56619444444444444</v>
      </c>
      <c r="M494" s="11" t="b">
        <f>AND(Table1[[#This Row],[hour of cancellation 0 to 23]]&gt;=0,Table1[[#This Row],[hour of cancellation 0 to 23]]&lt;=23)</f>
        <v>1</v>
      </c>
    </row>
    <row r="495" spans="1:13" x14ac:dyDescent="0.3">
      <c r="A495" s="1">
        <v>494</v>
      </c>
      <c r="B495" s="1">
        <v>6</v>
      </c>
      <c r="C495" s="2">
        <v>40930.719858553326</v>
      </c>
      <c r="D495" s="2">
        <v>40990.719444444447</v>
      </c>
      <c r="E495" s="1">
        <v>24</v>
      </c>
      <c r="F495" s="2">
        <v>40937.713510582253</v>
      </c>
      <c r="G495" s="1">
        <v>0</v>
      </c>
      <c r="H495" s="32">
        <f>IFERROR(HOUR(Table1[[#This Row],[Cancel Date/time]])+MINUTE(Table1[[#This Row],[Cancel Date/time]])/60,"not cancelled")</f>
        <v>17.116666666666667</v>
      </c>
      <c r="I495" s="47">
        <f>IFERROR(ROUND(Table1[[#This Row],[cancellation time decimal]],0),"not cancelled")</f>
        <v>17</v>
      </c>
      <c r="J495" s="10">
        <f>IFERROR(MOD(Table1[[#This Row],[cancellation hour rounded]],24),"not cancelled")</f>
        <v>17</v>
      </c>
      <c r="K495" s="32">
        <f>1/Table1[[#This Row],[Duration (Time between doses '[in hours'])]]</f>
        <v>4.1666666666666664E-2</v>
      </c>
      <c r="L495" s="33">
        <f>Table1[[#This Row],[number doses per hour]]*INDEX(Table2[price per dose],Table1[[#This Row],[Drug ID]])</f>
        <v>0.35218749999999999</v>
      </c>
      <c r="M495" s="11" t="b">
        <f>AND(Table1[[#This Row],[hour of cancellation 0 to 23]]&gt;=0,Table1[[#This Row],[hour of cancellation 0 to 23]]&lt;=23)</f>
        <v>1</v>
      </c>
    </row>
    <row r="496" spans="1:13" x14ac:dyDescent="0.3">
      <c r="A496" s="1">
        <v>495</v>
      </c>
      <c r="B496" s="1">
        <v>3</v>
      </c>
      <c r="C496" s="2">
        <v>40930.775110293354</v>
      </c>
      <c r="D496" s="2">
        <v>40990.775000000001</v>
      </c>
      <c r="E496" s="1">
        <v>24</v>
      </c>
      <c r="F496" s="2">
        <v>40932.28042076213</v>
      </c>
      <c r="G496" s="1">
        <v>0</v>
      </c>
      <c r="H496" s="32">
        <f>IFERROR(HOUR(Table1[[#This Row],[Cancel Date/time]])+MINUTE(Table1[[#This Row],[Cancel Date/time]])/60,"not cancelled")</f>
        <v>6.7166666666666668</v>
      </c>
      <c r="I496" s="47">
        <f>IFERROR(ROUND(Table1[[#This Row],[cancellation time decimal]],0),"not cancelled")</f>
        <v>7</v>
      </c>
      <c r="J496" s="10">
        <f>IFERROR(MOD(Table1[[#This Row],[cancellation hour rounded]],24),"not cancelled")</f>
        <v>7</v>
      </c>
      <c r="K496" s="32">
        <f>1/Table1[[#This Row],[Duration (Time between doses '[in hours'])]]</f>
        <v>4.1666666666666664E-2</v>
      </c>
      <c r="L496" s="33">
        <f>Table1[[#This Row],[number doses per hour]]*INDEX(Table2[price per dose],Table1[[#This Row],[Drug ID]])</f>
        <v>0.18133000000000002</v>
      </c>
      <c r="M496" s="11" t="b">
        <f>AND(Table1[[#This Row],[hour of cancellation 0 to 23]]&gt;=0,Table1[[#This Row],[hour of cancellation 0 to 23]]&lt;=23)</f>
        <v>1</v>
      </c>
    </row>
    <row r="497" spans="1:13" x14ac:dyDescent="0.3">
      <c r="A497" s="1">
        <v>496</v>
      </c>
      <c r="B497" s="1">
        <v>2</v>
      </c>
      <c r="C497" s="2">
        <v>40930.795124097269</v>
      </c>
      <c r="D497" s="2">
        <v>40990.794444444444</v>
      </c>
      <c r="E497" s="1">
        <v>10</v>
      </c>
      <c r="F497" s="2">
        <v>40931.615464140414</v>
      </c>
      <c r="G497" s="1">
        <v>0</v>
      </c>
      <c r="H497" s="32">
        <f>IFERROR(HOUR(Table1[[#This Row],[Cancel Date/time]])+MINUTE(Table1[[#This Row],[Cancel Date/time]])/60,"not cancelled")</f>
        <v>14.766666666666667</v>
      </c>
      <c r="I497" s="47">
        <f>IFERROR(ROUND(Table1[[#This Row],[cancellation time decimal]],0),"not cancelled")</f>
        <v>15</v>
      </c>
      <c r="J497" s="10">
        <f>IFERROR(MOD(Table1[[#This Row],[cancellation hour rounded]],24),"not cancelled")</f>
        <v>15</v>
      </c>
      <c r="K497" s="32">
        <f>1/Table1[[#This Row],[Duration (Time between doses '[in hours'])]]</f>
        <v>0.1</v>
      </c>
      <c r="L497" s="33">
        <f>Table1[[#This Row],[number doses per hour]]*INDEX(Table2[price per dose],Table1[[#This Row],[Drug ID]])</f>
        <v>0.84959999999999969</v>
      </c>
      <c r="M497" s="11" t="b">
        <f>AND(Table1[[#This Row],[hour of cancellation 0 to 23]]&gt;=0,Table1[[#This Row],[hour of cancellation 0 to 23]]&lt;=23)</f>
        <v>1</v>
      </c>
    </row>
    <row r="498" spans="1:13" x14ac:dyDescent="0.3">
      <c r="A498" s="1">
        <v>497</v>
      </c>
      <c r="B498" s="1">
        <v>1</v>
      </c>
      <c r="C498" s="2">
        <v>40930.861295063587</v>
      </c>
      <c r="D498" s="2">
        <v>40990.861111111117</v>
      </c>
      <c r="E498" s="1">
        <v>8</v>
      </c>
      <c r="F498" s="2">
        <v>40931.464809036515</v>
      </c>
      <c r="G498" s="1">
        <v>0</v>
      </c>
      <c r="H498" s="32">
        <f>IFERROR(HOUR(Table1[[#This Row],[Cancel Date/time]])+MINUTE(Table1[[#This Row],[Cancel Date/time]])/60,"not cancelled")</f>
        <v>11.15</v>
      </c>
      <c r="I498" s="47">
        <f>IFERROR(ROUND(Table1[[#This Row],[cancellation time decimal]],0),"not cancelled")</f>
        <v>11</v>
      </c>
      <c r="J498" s="10">
        <f>IFERROR(MOD(Table1[[#This Row],[cancellation hour rounded]],24),"not cancelled")</f>
        <v>11</v>
      </c>
      <c r="K498" s="32">
        <f>1/Table1[[#This Row],[Duration (Time between doses '[in hours'])]]</f>
        <v>0.125</v>
      </c>
      <c r="L498" s="33">
        <f>Table1[[#This Row],[number doses per hour]]*INDEX(Table2[price per dose],Table1[[#This Row],[Drug ID]])</f>
        <v>0.84929166666666667</v>
      </c>
      <c r="M498" s="11" t="b">
        <f>AND(Table1[[#This Row],[hour of cancellation 0 to 23]]&gt;=0,Table1[[#This Row],[hour of cancellation 0 to 23]]&lt;=23)</f>
        <v>1</v>
      </c>
    </row>
    <row r="499" spans="1:13" x14ac:dyDescent="0.3">
      <c r="A499" s="1">
        <v>498</v>
      </c>
      <c r="B499" s="1">
        <v>1</v>
      </c>
      <c r="C499" s="2">
        <v>40930.83904602976</v>
      </c>
      <c r="D499" s="2">
        <v>40990.838888888895</v>
      </c>
      <c r="E499" s="1">
        <v>12</v>
      </c>
      <c r="F499" s="2">
        <v>40931.48442260571</v>
      </c>
      <c r="G499" s="1">
        <v>0</v>
      </c>
      <c r="H499" s="32">
        <f>IFERROR(HOUR(Table1[[#This Row],[Cancel Date/time]])+MINUTE(Table1[[#This Row],[Cancel Date/time]])/60,"not cancelled")</f>
        <v>11.616666666666667</v>
      </c>
      <c r="I499" s="47">
        <f>IFERROR(ROUND(Table1[[#This Row],[cancellation time decimal]],0),"not cancelled")</f>
        <v>12</v>
      </c>
      <c r="J499" s="10">
        <f>IFERROR(MOD(Table1[[#This Row],[cancellation hour rounded]],24),"not cancelled")</f>
        <v>12</v>
      </c>
      <c r="K499" s="32">
        <f>1/Table1[[#This Row],[Duration (Time between doses '[in hours'])]]</f>
        <v>8.3333333333333329E-2</v>
      </c>
      <c r="L499" s="33">
        <f>Table1[[#This Row],[number doses per hour]]*INDEX(Table2[price per dose],Table1[[#This Row],[Drug ID]])</f>
        <v>0.56619444444444444</v>
      </c>
      <c r="M499" s="11" t="b">
        <f>AND(Table1[[#This Row],[hour of cancellation 0 to 23]]&gt;=0,Table1[[#This Row],[hour of cancellation 0 to 23]]&lt;=23)</f>
        <v>1</v>
      </c>
    </row>
    <row r="500" spans="1:13" x14ac:dyDescent="0.3">
      <c r="A500" s="1">
        <v>499</v>
      </c>
      <c r="B500" s="1">
        <v>4</v>
      </c>
      <c r="C500" s="2">
        <v>40930.885682292457</v>
      </c>
      <c r="D500" s="2">
        <v>40990.885416666664</v>
      </c>
      <c r="E500" s="1">
        <v>12</v>
      </c>
      <c r="F500" s="2">
        <v>40933.864776074675</v>
      </c>
      <c r="G500" s="1">
        <v>0</v>
      </c>
      <c r="H500" s="32">
        <f>IFERROR(HOUR(Table1[[#This Row],[Cancel Date/time]])+MINUTE(Table1[[#This Row],[Cancel Date/time]])/60,"not cancelled")</f>
        <v>20.75</v>
      </c>
      <c r="I500" s="47">
        <f>IFERROR(ROUND(Table1[[#This Row],[cancellation time decimal]],0),"not cancelled")</f>
        <v>21</v>
      </c>
      <c r="J500" s="10">
        <f>IFERROR(MOD(Table1[[#This Row],[cancellation hour rounded]],24),"not cancelled")</f>
        <v>21</v>
      </c>
      <c r="K500" s="32">
        <f>1/Table1[[#This Row],[Duration (Time between doses '[in hours'])]]</f>
        <v>8.3333333333333329E-2</v>
      </c>
      <c r="L500" s="33">
        <f>Table1[[#This Row],[number doses per hour]]*INDEX(Table2[price per dose],Table1[[#This Row],[Drug ID]])</f>
        <v>1.448055119047619</v>
      </c>
      <c r="M500" s="11" t="b">
        <f>AND(Table1[[#This Row],[hour of cancellation 0 to 23]]&gt;=0,Table1[[#This Row],[hour of cancellation 0 to 23]]&lt;=23)</f>
        <v>1</v>
      </c>
    </row>
    <row r="501" spans="1:13" x14ac:dyDescent="0.3">
      <c r="A501" s="1">
        <v>500</v>
      </c>
      <c r="B501" s="1">
        <v>6</v>
      </c>
      <c r="C501" s="2">
        <v>40930.964174812645</v>
      </c>
      <c r="D501" s="2">
        <v>40990.963888888895</v>
      </c>
      <c r="E501" s="1">
        <v>24</v>
      </c>
      <c r="F501" s="2">
        <v>40942.790645785099</v>
      </c>
      <c r="G501" s="1">
        <v>0</v>
      </c>
      <c r="H501" s="32">
        <f>IFERROR(HOUR(Table1[[#This Row],[Cancel Date/time]])+MINUTE(Table1[[#This Row],[Cancel Date/time]])/60,"not cancelled")</f>
        <v>18.966666666666665</v>
      </c>
      <c r="I501" s="47">
        <f>IFERROR(ROUND(Table1[[#This Row],[cancellation time decimal]],0),"not cancelled")</f>
        <v>19</v>
      </c>
      <c r="J501" s="10">
        <f>IFERROR(MOD(Table1[[#This Row],[cancellation hour rounded]],24),"not cancelled")</f>
        <v>19</v>
      </c>
      <c r="K501" s="32">
        <f>1/Table1[[#This Row],[Duration (Time between doses '[in hours'])]]</f>
        <v>4.1666666666666664E-2</v>
      </c>
      <c r="L501" s="33">
        <f>Table1[[#This Row],[number doses per hour]]*INDEX(Table2[price per dose],Table1[[#This Row],[Drug ID]])</f>
        <v>0.35218749999999999</v>
      </c>
      <c r="M501" s="11" t="b">
        <f>AND(Table1[[#This Row],[hour of cancellation 0 to 23]]&gt;=0,Table1[[#This Row],[hour of cancellation 0 to 23]]&lt;=23)</f>
        <v>1</v>
      </c>
    </row>
    <row r="502" spans="1:13" x14ac:dyDescent="0.3">
      <c r="A502" s="1">
        <v>501</v>
      </c>
      <c r="B502" s="1">
        <v>3</v>
      </c>
      <c r="C502" s="2">
        <v>40931.006647183014</v>
      </c>
      <c r="D502" s="2">
        <v>40991.006249999999</v>
      </c>
      <c r="E502" s="1">
        <v>24</v>
      </c>
      <c r="F502" s="2">
        <v>40932.583825178364</v>
      </c>
      <c r="G502" s="1">
        <v>0</v>
      </c>
      <c r="H502" s="32">
        <f>IFERROR(HOUR(Table1[[#This Row],[Cancel Date/time]])+MINUTE(Table1[[#This Row],[Cancel Date/time]])/60,"not cancelled")</f>
        <v>14</v>
      </c>
      <c r="I502" s="47">
        <f>IFERROR(ROUND(Table1[[#This Row],[cancellation time decimal]],0),"not cancelled")</f>
        <v>14</v>
      </c>
      <c r="J502" s="10">
        <f>IFERROR(MOD(Table1[[#This Row],[cancellation hour rounded]],24),"not cancelled")</f>
        <v>14</v>
      </c>
      <c r="K502" s="32">
        <f>1/Table1[[#This Row],[Duration (Time between doses '[in hours'])]]</f>
        <v>4.1666666666666664E-2</v>
      </c>
      <c r="L502" s="33">
        <f>Table1[[#This Row],[number doses per hour]]*INDEX(Table2[price per dose],Table1[[#This Row],[Drug ID]])</f>
        <v>0.18133000000000002</v>
      </c>
      <c r="M502" s="11" t="b">
        <f>AND(Table1[[#This Row],[hour of cancellation 0 to 23]]&gt;=0,Table1[[#This Row],[hour of cancellation 0 to 23]]&lt;=23)</f>
        <v>1</v>
      </c>
    </row>
    <row r="503" spans="1:13" x14ac:dyDescent="0.3">
      <c r="A503" s="1">
        <v>502</v>
      </c>
      <c r="B503" s="1">
        <v>7</v>
      </c>
      <c r="C503" s="2">
        <v>40931.060389153499</v>
      </c>
      <c r="D503" s="2">
        <v>40991.05972222222</v>
      </c>
      <c r="E503" s="1">
        <v>24</v>
      </c>
      <c r="F503" s="2">
        <v>40939.773762747915</v>
      </c>
      <c r="G503" s="1">
        <v>0</v>
      </c>
      <c r="H503" s="32">
        <f>IFERROR(HOUR(Table1[[#This Row],[Cancel Date/time]])+MINUTE(Table1[[#This Row],[Cancel Date/time]])/60,"not cancelled")</f>
        <v>18.566666666666666</v>
      </c>
      <c r="I503" s="47">
        <f>IFERROR(ROUND(Table1[[#This Row],[cancellation time decimal]],0),"not cancelled")</f>
        <v>19</v>
      </c>
      <c r="J503" s="10">
        <f>IFERROR(MOD(Table1[[#This Row],[cancellation hour rounded]],24),"not cancelled")</f>
        <v>19</v>
      </c>
      <c r="K503" s="32">
        <f>1/Table1[[#This Row],[Duration (Time between doses '[in hours'])]]</f>
        <v>4.1666666666666664E-2</v>
      </c>
      <c r="L503" s="33">
        <f>Table1[[#This Row],[number doses per hour]]*INDEX(Table2[price per dose],Table1[[#This Row],[Drug ID]])</f>
        <v>1.2958049999999997</v>
      </c>
      <c r="M503" s="11" t="b">
        <f>AND(Table1[[#This Row],[hour of cancellation 0 to 23]]&gt;=0,Table1[[#This Row],[hour of cancellation 0 to 23]]&lt;=23)</f>
        <v>1</v>
      </c>
    </row>
    <row r="504" spans="1:13" x14ac:dyDescent="0.3">
      <c r="A504" s="1">
        <v>503</v>
      </c>
      <c r="B504" s="1">
        <v>7</v>
      </c>
      <c r="C504" s="2">
        <v>40931.076557745328</v>
      </c>
      <c r="D504" s="2">
        <v>40991.076388888883</v>
      </c>
      <c r="E504" s="1">
        <v>24</v>
      </c>
      <c r="F504" s="2">
        <v>40933.790411780305</v>
      </c>
      <c r="G504" s="1">
        <v>0</v>
      </c>
      <c r="H504" s="32">
        <f>IFERROR(HOUR(Table1[[#This Row],[Cancel Date/time]])+MINUTE(Table1[[#This Row],[Cancel Date/time]])/60,"not cancelled")</f>
        <v>18.966666666666665</v>
      </c>
      <c r="I504" s="47">
        <f>IFERROR(ROUND(Table1[[#This Row],[cancellation time decimal]],0),"not cancelled")</f>
        <v>19</v>
      </c>
      <c r="J504" s="10">
        <f>IFERROR(MOD(Table1[[#This Row],[cancellation hour rounded]],24),"not cancelled")</f>
        <v>19</v>
      </c>
      <c r="K504" s="32">
        <f>1/Table1[[#This Row],[Duration (Time between doses '[in hours'])]]</f>
        <v>4.1666666666666664E-2</v>
      </c>
      <c r="L504" s="33">
        <f>Table1[[#This Row],[number doses per hour]]*INDEX(Table2[price per dose],Table1[[#This Row],[Drug ID]])</f>
        <v>1.2958049999999997</v>
      </c>
      <c r="M504" s="11" t="b">
        <f>AND(Table1[[#This Row],[hour of cancellation 0 to 23]]&gt;=0,Table1[[#This Row],[hour of cancellation 0 to 23]]&lt;=23)</f>
        <v>1</v>
      </c>
    </row>
    <row r="505" spans="1:13" x14ac:dyDescent="0.3">
      <c r="A505" s="1">
        <v>504</v>
      </c>
      <c r="B505" s="1">
        <v>3</v>
      </c>
      <c r="C505" s="2">
        <v>40931.146741442157</v>
      </c>
      <c r="D505" s="2">
        <v>40991.146527777775</v>
      </c>
      <c r="E505" s="1">
        <v>24</v>
      </c>
      <c r="F505" s="2">
        <v>40933.186916405968</v>
      </c>
      <c r="G505" s="1">
        <v>0</v>
      </c>
      <c r="H505" s="32">
        <f>IFERROR(HOUR(Table1[[#This Row],[Cancel Date/time]])+MINUTE(Table1[[#This Row],[Cancel Date/time]])/60,"not cancelled")</f>
        <v>4.4833333333333334</v>
      </c>
      <c r="I505" s="47">
        <f>IFERROR(ROUND(Table1[[#This Row],[cancellation time decimal]],0),"not cancelled")</f>
        <v>4</v>
      </c>
      <c r="J505" s="10">
        <f>IFERROR(MOD(Table1[[#This Row],[cancellation hour rounded]],24),"not cancelled")</f>
        <v>4</v>
      </c>
      <c r="K505" s="32">
        <f>1/Table1[[#This Row],[Duration (Time between doses '[in hours'])]]</f>
        <v>4.1666666666666664E-2</v>
      </c>
      <c r="L505" s="33">
        <f>Table1[[#This Row],[number doses per hour]]*INDEX(Table2[price per dose],Table1[[#This Row],[Drug ID]])</f>
        <v>0.18133000000000002</v>
      </c>
      <c r="M505" s="11" t="b">
        <f>AND(Table1[[#This Row],[hour of cancellation 0 to 23]]&gt;=0,Table1[[#This Row],[hour of cancellation 0 to 23]]&lt;=23)</f>
        <v>1</v>
      </c>
    </row>
    <row r="506" spans="1:13" x14ac:dyDescent="0.3">
      <c r="A506" s="1">
        <v>505</v>
      </c>
      <c r="B506" s="1">
        <v>6</v>
      </c>
      <c r="C506" s="2">
        <v>40931.13149272529</v>
      </c>
      <c r="D506" s="2">
        <v>40991.131249999999</v>
      </c>
      <c r="E506" s="1">
        <v>24</v>
      </c>
      <c r="F506" s="2">
        <v>40938.595693937801</v>
      </c>
      <c r="G506" s="1">
        <v>1</v>
      </c>
      <c r="H506" s="32">
        <f>IFERROR(HOUR(Table1[[#This Row],[Cancel Date/time]])+MINUTE(Table1[[#This Row],[Cancel Date/time]])/60,"not cancelled")</f>
        <v>14.283333333333333</v>
      </c>
      <c r="I506" s="47">
        <f>IFERROR(ROUND(Table1[[#This Row],[cancellation time decimal]],0),"not cancelled")</f>
        <v>14</v>
      </c>
      <c r="J506" s="10">
        <f>IFERROR(MOD(Table1[[#This Row],[cancellation hour rounded]],24),"not cancelled")</f>
        <v>14</v>
      </c>
      <c r="K506" s="32">
        <f>1/Table1[[#This Row],[Duration (Time between doses '[in hours'])]]</f>
        <v>4.1666666666666664E-2</v>
      </c>
      <c r="L506" s="33">
        <f>Table1[[#This Row],[number doses per hour]]*INDEX(Table2[price per dose],Table1[[#This Row],[Drug ID]])</f>
        <v>0.35218749999999999</v>
      </c>
      <c r="M506" s="11" t="b">
        <f>AND(Table1[[#This Row],[hour of cancellation 0 to 23]]&gt;=0,Table1[[#This Row],[hour of cancellation 0 to 23]]&lt;=23)</f>
        <v>1</v>
      </c>
    </row>
    <row r="507" spans="1:13" x14ac:dyDescent="0.3">
      <c r="A507" s="1">
        <v>506</v>
      </c>
      <c r="B507" s="1">
        <v>5</v>
      </c>
      <c r="C507" s="2">
        <v>40931.209348490469</v>
      </c>
      <c r="D507" s="2">
        <v>40991.209027777782</v>
      </c>
      <c r="E507" s="1">
        <v>24</v>
      </c>
      <c r="F507" s="2">
        <v>40936.424719770817</v>
      </c>
      <c r="G507" s="1">
        <v>0</v>
      </c>
      <c r="H507" s="32">
        <f>IFERROR(HOUR(Table1[[#This Row],[Cancel Date/time]])+MINUTE(Table1[[#This Row],[Cancel Date/time]])/60,"not cancelled")</f>
        <v>10.183333333333334</v>
      </c>
      <c r="I507" s="47">
        <f>IFERROR(ROUND(Table1[[#This Row],[cancellation time decimal]],0),"not cancelled")</f>
        <v>10</v>
      </c>
      <c r="J507" s="10">
        <f>IFERROR(MOD(Table1[[#This Row],[cancellation hour rounded]],24),"not cancelled")</f>
        <v>10</v>
      </c>
      <c r="K507" s="32">
        <f>1/Table1[[#This Row],[Duration (Time between doses '[in hours'])]]</f>
        <v>4.1666666666666664E-2</v>
      </c>
      <c r="L507" s="33">
        <f>Table1[[#This Row],[number doses per hour]]*INDEX(Table2[price per dose],Table1[[#This Row],[Drug ID]])</f>
        <v>0.2815833333333333</v>
      </c>
      <c r="M507" s="11" t="b">
        <f>AND(Table1[[#This Row],[hour of cancellation 0 to 23]]&gt;=0,Table1[[#This Row],[hour of cancellation 0 to 23]]&lt;=23)</f>
        <v>1</v>
      </c>
    </row>
    <row r="508" spans="1:13" hidden="1" x14ac:dyDescent="0.3">
      <c r="A508" s="1">
        <v>507</v>
      </c>
      <c r="B508" s="1">
        <v>2</v>
      </c>
      <c r="C508" s="2">
        <v>40931.32859949064</v>
      </c>
      <c r="D508" s="2">
        <v>40934.370077652697</v>
      </c>
      <c r="E508" s="1">
        <v>10</v>
      </c>
      <c r="F508" s="2" t="s">
        <v>5</v>
      </c>
      <c r="G508" s="1">
        <v>0</v>
      </c>
      <c r="H508" s="32" t="str">
        <f>IFERROR(HOUR(Table1[[#This Row],[Cancel Date/time]])+MINUTE(Table1[[#This Row],[Cancel Date/time]])/60,"not cancelled")</f>
        <v>not cancelled</v>
      </c>
      <c r="I508" s="47" t="str">
        <f>IFERROR(ROUND(Table1[[#This Row],[cancellation time decimal]],0),"not cancelled")</f>
        <v>not cancelled</v>
      </c>
      <c r="J508" s="10" t="str">
        <f>IFERROR(MOD(Table1[[#This Row],[cancellation hour rounded]],24),"not cancelled")</f>
        <v>not cancelled</v>
      </c>
      <c r="K508" s="32">
        <f>1/Table1[[#This Row],[Duration (Time between doses '[in hours'])]]</f>
        <v>0.1</v>
      </c>
      <c r="L508" s="33">
        <f>Table1[[#This Row],[number doses per hour]]*INDEX(Table2[price per dose],Table1[[#This Row],[Drug ID]])</f>
        <v>0.84959999999999969</v>
      </c>
      <c r="M508" s="11" t="b">
        <f>AND(Table1[[#This Row],[hour of cancellation 0 to 23]]&gt;=0,Table1[[#This Row],[hour of cancellation 0 to 23]]&lt;=23)</f>
        <v>0</v>
      </c>
    </row>
    <row r="509" spans="1:13" x14ac:dyDescent="0.3">
      <c r="A509" s="1">
        <v>508</v>
      </c>
      <c r="B509" s="1">
        <v>2</v>
      </c>
      <c r="C509" s="2">
        <v>40931.369354752896</v>
      </c>
      <c r="D509" s="2">
        <v>40991.368750000001</v>
      </c>
      <c r="E509" s="1">
        <v>10</v>
      </c>
      <c r="F509" s="2">
        <v>40932.731655779753</v>
      </c>
      <c r="G509" s="1">
        <v>0</v>
      </c>
      <c r="H509" s="32">
        <f>IFERROR(HOUR(Table1[[#This Row],[Cancel Date/time]])+MINUTE(Table1[[#This Row],[Cancel Date/time]])/60,"not cancelled")</f>
        <v>17.55</v>
      </c>
      <c r="I509" s="47">
        <f>IFERROR(ROUND(Table1[[#This Row],[cancellation time decimal]],0),"not cancelled")</f>
        <v>18</v>
      </c>
      <c r="J509" s="10">
        <f>IFERROR(MOD(Table1[[#This Row],[cancellation hour rounded]],24),"not cancelled")</f>
        <v>18</v>
      </c>
      <c r="K509" s="32">
        <f>1/Table1[[#This Row],[Duration (Time between doses '[in hours'])]]</f>
        <v>0.1</v>
      </c>
      <c r="L509" s="33">
        <f>Table1[[#This Row],[number doses per hour]]*INDEX(Table2[price per dose],Table1[[#This Row],[Drug ID]])</f>
        <v>0.84959999999999969</v>
      </c>
      <c r="M509" s="11" t="b">
        <f>AND(Table1[[#This Row],[hour of cancellation 0 to 23]]&gt;=0,Table1[[#This Row],[hour of cancellation 0 to 23]]&lt;=23)</f>
        <v>1</v>
      </c>
    </row>
    <row r="510" spans="1:13" x14ac:dyDescent="0.3">
      <c r="A510" s="1">
        <v>509</v>
      </c>
      <c r="B510" s="1">
        <v>3</v>
      </c>
      <c r="C510" s="2">
        <v>40931.355091730336</v>
      </c>
      <c r="D510" s="2">
        <v>40991.354861111111</v>
      </c>
      <c r="E510" s="1">
        <v>24</v>
      </c>
      <c r="F510" s="2">
        <v>40933.447043528548</v>
      </c>
      <c r="G510" s="1">
        <v>0</v>
      </c>
      <c r="H510" s="32">
        <f>IFERROR(HOUR(Table1[[#This Row],[Cancel Date/time]])+MINUTE(Table1[[#This Row],[Cancel Date/time]])/60,"not cancelled")</f>
        <v>10.716666666666667</v>
      </c>
      <c r="I510" s="47">
        <f>IFERROR(ROUND(Table1[[#This Row],[cancellation time decimal]],0),"not cancelled")</f>
        <v>11</v>
      </c>
      <c r="J510" s="10">
        <f>IFERROR(MOD(Table1[[#This Row],[cancellation hour rounded]],24),"not cancelled")</f>
        <v>11</v>
      </c>
      <c r="K510" s="32">
        <f>1/Table1[[#This Row],[Duration (Time between doses '[in hours'])]]</f>
        <v>4.1666666666666664E-2</v>
      </c>
      <c r="L510" s="33">
        <f>Table1[[#This Row],[number doses per hour]]*INDEX(Table2[price per dose],Table1[[#This Row],[Drug ID]])</f>
        <v>0.18133000000000002</v>
      </c>
      <c r="M510" s="11" t="b">
        <f>AND(Table1[[#This Row],[hour of cancellation 0 to 23]]&gt;=0,Table1[[#This Row],[hour of cancellation 0 to 23]]&lt;=23)</f>
        <v>1</v>
      </c>
    </row>
    <row r="511" spans="1:13" x14ac:dyDescent="0.3">
      <c r="A511" s="1">
        <v>510</v>
      </c>
      <c r="B511" s="1">
        <v>10</v>
      </c>
      <c r="C511" s="2">
        <v>40931.358044689339</v>
      </c>
      <c r="D511" s="2">
        <v>40991.357638888891</v>
      </c>
      <c r="E511" s="1">
        <v>1</v>
      </c>
      <c r="F511" s="2">
        <v>40938.46509988686</v>
      </c>
      <c r="G511" s="1">
        <v>2</v>
      </c>
      <c r="H511" s="32">
        <f>IFERROR(HOUR(Table1[[#This Row],[Cancel Date/time]])+MINUTE(Table1[[#This Row],[Cancel Date/time]])/60,"not cancelled")</f>
        <v>11.15</v>
      </c>
      <c r="I511" s="47">
        <f>IFERROR(ROUND(Table1[[#This Row],[cancellation time decimal]],0),"not cancelled")</f>
        <v>11</v>
      </c>
      <c r="J511" s="10">
        <f>IFERROR(MOD(Table1[[#This Row],[cancellation hour rounded]],24),"not cancelled")</f>
        <v>11</v>
      </c>
      <c r="K511" s="32">
        <f>1/Table1[[#This Row],[Duration (Time between doses '[in hours'])]]</f>
        <v>1</v>
      </c>
      <c r="L511" s="33">
        <f>Table1[[#This Row],[number doses per hour]]*INDEX(Table2[price per dose],Table1[[#This Row],[Drug ID]])</f>
        <v>2.5716000000000001</v>
      </c>
      <c r="M511" s="11" t="b">
        <f>AND(Table1[[#This Row],[hour of cancellation 0 to 23]]&gt;=0,Table1[[#This Row],[hour of cancellation 0 to 23]]&lt;=23)</f>
        <v>1</v>
      </c>
    </row>
    <row r="512" spans="1:13" x14ac:dyDescent="0.3">
      <c r="A512" s="1">
        <v>511</v>
      </c>
      <c r="B512" s="1">
        <v>6</v>
      </c>
      <c r="C512" s="2">
        <v>40931.373328769347</v>
      </c>
      <c r="D512" s="2">
        <v>40991.372916666667</v>
      </c>
      <c r="E512" s="1">
        <v>24</v>
      </c>
      <c r="F512" s="2">
        <v>40935.685070181469</v>
      </c>
      <c r="G512" s="1">
        <v>0</v>
      </c>
      <c r="H512" s="32">
        <f>IFERROR(HOUR(Table1[[#This Row],[Cancel Date/time]])+MINUTE(Table1[[#This Row],[Cancel Date/time]])/60,"not cancelled")</f>
        <v>16.433333333333334</v>
      </c>
      <c r="I512" s="47">
        <f>IFERROR(ROUND(Table1[[#This Row],[cancellation time decimal]],0),"not cancelled")</f>
        <v>16</v>
      </c>
      <c r="J512" s="10">
        <f>IFERROR(MOD(Table1[[#This Row],[cancellation hour rounded]],24),"not cancelled")</f>
        <v>16</v>
      </c>
      <c r="K512" s="32">
        <f>1/Table1[[#This Row],[Duration (Time between doses '[in hours'])]]</f>
        <v>4.1666666666666664E-2</v>
      </c>
      <c r="L512" s="33">
        <f>Table1[[#This Row],[number doses per hour]]*INDEX(Table2[price per dose],Table1[[#This Row],[Drug ID]])</f>
        <v>0.35218749999999999</v>
      </c>
      <c r="M512" s="11" t="b">
        <f>AND(Table1[[#This Row],[hour of cancellation 0 to 23]]&gt;=0,Table1[[#This Row],[hour of cancellation 0 to 23]]&lt;=23)</f>
        <v>1</v>
      </c>
    </row>
    <row r="513" spans="1:13" hidden="1" x14ac:dyDescent="0.3">
      <c r="A513" s="1">
        <v>512</v>
      </c>
      <c r="B513" s="1">
        <v>3</v>
      </c>
      <c r="C513" s="2">
        <v>40931.356563991503</v>
      </c>
      <c r="D513" s="2">
        <v>40933.939726402547</v>
      </c>
      <c r="E513" s="1">
        <v>24</v>
      </c>
      <c r="F513" s="2" t="s">
        <v>5</v>
      </c>
      <c r="G513" s="1">
        <v>0</v>
      </c>
      <c r="H513" s="32" t="str">
        <f>IFERROR(HOUR(Table1[[#This Row],[Cancel Date/time]])+MINUTE(Table1[[#This Row],[Cancel Date/time]])/60,"not cancelled")</f>
        <v>not cancelled</v>
      </c>
      <c r="I513" s="47" t="str">
        <f>IFERROR(ROUND(Table1[[#This Row],[cancellation time decimal]],0),"not cancelled")</f>
        <v>not cancelled</v>
      </c>
      <c r="J513" s="10" t="str">
        <f>IFERROR(MOD(Table1[[#This Row],[cancellation hour rounded]],24),"not cancelled")</f>
        <v>not cancelled</v>
      </c>
      <c r="K513" s="32">
        <f>1/Table1[[#This Row],[Duration (Time between doses '[in hours'])]]</f>
        <v>4.1666666666666664E-2</v>
      </c>
      <c r="L513" s="33">
        <f>Table1[[#This Row],[number doses per hour]]*INDEX(Table2[price per dose],Table1[[#This Row],[Drug ID]])</f>
        <v>0.18133000000000002</v>
      </c>
      <c r="M513" s="11" t="b">
        <f>AND(Table1[[#This Row],[hour of cancellation 0 to 23]]&gt;=0,Table1[[#This Row],[hour of cancellation 0 to 23]]&lt;=23)</f>
        <v>0</v>
      </c>
    </row>
    <row r="514" spans="1:13" x14ac:dyDescent="0.3">
      <c r="A514" s="1">
        <v>513</v>
      </c>
      <c r="B514" s="1">
        <v>6</v>
      </c>
      <c r="C514" s="2">
        <v>40931.34663562839</v>
      </c>
      <c r="D514" s="2">
        <v>40991.34652777778</v>
      </c>
      <c r="E514" s="1">
        <v>24</v>
      </c>
      <c r="F514" s="2">
        <v>40935.756150691159</v>
      </c>
      <c r="G514" s="1">
        <v>0</v>
      </c>
      <c r="H514" s="32">
        <f>IFERROR(HOUR(Table1[[#This Row],[Cancel Date/time]])+MINUTE(Table1[[#This Row],[Cancel Date/time]])/60,"not cancelled")</f>
        <v>18.133333333333333</v>
      </c>
      <c r="I514" s="47">
        <f>IFERROR(ROUND(Table1[[#This Row],[cancellation time decimal]],0),"not cancelled")</f>
        <v>18</v>
      </c>
      <c r="J514" s="10">
        <f>IFERROR(MOD(Table1[[#This Row],[cancellation hour rounded]],24),"not cancelled")</f>
        <v>18</v>
      </c>
      <c r="K514" s="32">
        <f>1/Table1[[#This Row],[Duration (Time between doses '[in hours'])]]</f>
        <v>4.1666666666666664E-2</v>
      </c>
      <c r="L514" s="33">
        <f>Table1[[#This Row],[number doses per hour]]*INDEX(Table2[price per dose],Table1[[#This Row],[Drug ID]])</f>
        <v>0.35218749999999999</v>
      </c>
      <c r="M514" s="11" t="b">
        <f>AND(Table1[[#This Row],[hour of cancellation 0 to 23]]&gt;=0,Table1[[#This Row],[hour of cancellation 0 to 23]]&lt;=23)</f>
        <v>1</v>
      </c>
    </row>
    <row r="515" spans="1:13" x14ac:dyDescent="0.3">
      <c r="A515" s="1">
        <v>514</v>
      </c>
      <c r="B515" s="1">
        <v>1</v>
      </c>
      <c r="C515" s="2">
        <v>40931.412565048835</v>
      </c>
      <c r="D515" s="2">
        <v>40991.412499999999</v>
      </c>
      <c r="E515" s="1">
        <v>8</v>
      </c>
      <c r="F515" s="2">
        <v>40932.507370544496</v>
      </c>
      <c r="G515" s="1">
        <v>0</v>
      </c>
      <c r="H515" s="32">
        <f>IFERROR(HOUR(Table1[[#This Row],[Cancel Date/time]])+MINUTE(Table1[[#This Row],[Cancel Date/time]])/60,"not cancelled")</f>
        <v>12.166666666666666</v>
      </c>
      <c r="I515" s="47">
        <f>IFERROR(ROUND(Table1[[#This Row],[cancellation time decimal]],0),"not cancelled")</f>
        <v>12</v>
      </c>
      <c r="J515" s="10">
        <f>IFERROR(MOD(Table1[[#This Row],[cancellation hour rounded]],24),"not cancelled")</f>
        <v>12</v>
      </c>
      <c r="K515" s="32">
        <f>1/Table1[[#This Row],[Duration (Time between doses '[in hours'])]]</f>
        <v>0.125</v>
      </c>
      <c r="L515" s="33">
        <f>Table1[[#This Row],[number doses per hour]]*INDEX(Table2[price per dose],Table1[[#This Row],[Drug ID]])</f>
        <v>0.84929166666666667</v>
      </c>
      <c r="M515" s="11" t="b">
        <f>AND(Table1[[#This Row],[hour of cancellation 0 to 23]]&gt;=0,Table1[[#This Row],[hour of cancellation 0 to 23]]&lt;=23)</f>
        <v>1</v>
      </c>
    </row>
    <row r="516" spans="1:13" hidden="1" x14ac:dyDescent="0.3">
      <c r="A516" s="1">
        <v>515</v>
      </c>
      <c r="B516" s="1">
        <v>8</v>
      </c>
      <c r="C516" s="2">
        <v>40931.390480408576</v>
      </c>
      <c r="D516" s="2">
        <v>40935.431597164585</v>
      </c>
      <c r="E516" s="1">
        <v>3</v>
      </c>
      <c r="F516" s="2" t="s">
        <v>5</v>
      </c>
      <c r="G516" s="1">
        <v>1</v>
      </c>
      <c r="H516" s="32" t="str">
        <f>IFERROR(HOUR(Table1[[#This Row],[Cancel Date/time]])+MINUTE(Table1[[#This Row],[Cancel Date/time]])/60,"not cancelled")</f>
        <v>not cancelled</v>
      </c>
      <c r="I516" s="47" t="str">
        <f>IFERROR(ROUND(Table1[[#This Row],[cancellation time decimal]],0),"not cancelled")</f>
        <v>not cancelled</v>
      </c>
      <c r="J516" s="10" t="str">
        <f>IFERROR(MOD(Table1[[#This Row],[cancellation hour rounded]],24),"not cancelled")</f>
        <v>not cancelled</v>
      </c>
      <c r="K516" s="32">
        <f>1/Table1[[#This Row],[Duration (Time between doses '[in hours'])]]</f>
        <v>0.33333333333333331</v>
      </c>
      <c r="L516" s="33">
        <f>Table1[[#This Row],[number doses per hour]]*INDEX(Table2[price per dose],Table1[[#This Row],[Drug ID]])</f>
        <v>0.29998222222222221</v>
      </c>
      <c r="M516" s="11" t="b">
        <f>AND(Table1[[#This Row],[hour of cancellation 0 to 23]]&gt;=0,Table1[[#This Row],[hour of cancellation 0 to 23]]&lt;=23)</f>
        <v>0</v>
      </c>
    </row>
    <row r="517" spans="1:13" x14ac:dyDescent="0.3">
      <c r="A517" s="1">
        <v>516</v>
      </c>
      <c r="B517" s="1">
        <v>9</v>
      </c>
      <c r="C517" s="2">
        <v>40931.403743650444</v>
      </c>
      <c r="D517" s="2">
        <v>40991.40347222222</v>
      </c>
      <c r="E517" s="1">
        <v>5</v>
      </c>
      <c r="F517" s="2">
        <v>40934.636670165142</v>
      </c>
      <c r="G517" s="1">
        <v>0</v>
      </c>
      <c r="H517" s="32">
        <f>IFERROR(HOUR(Table1[[#This Row],[Cancel Date/time]])+MINUTE(Table1[[#This Row],[Cancel Date/time]])/60,"not cancelled")</f>
        <v>15.266666666666667</v>
      </c>
      <c r="I517" s="47">
        <f>IFERROR(ROUND(Table1[[#This Row],[cancellation time decimal]],0),"not cancelled")</f>
        <v>15</v>
      </c>
      <c r="J517" s="10">
        <f>IFERROR(MOD(Table1[[#This Row],[cancellation hour rounded]],24),"not cancelled")</f>
        <v>15</v>
      </c>
      <c r="K517" s="32">
        <f>1/Table1[[#This Row],[Duration (Time between doses '[in hours'])]]</f>
        <v>0.2</v>
      </c>
      <c r="L517" s="33">
        <f>Table1[[#This Row],[number doses per hour]]*INDEX(Table2[price per dose],Table1[[#This Row],[Drug ID]])</f>
        <v>5.6740000000000004</v>
      </c>
      <c r="M517" s="11" t="b">
        <f>AND(Table1[[#This Row],[hour of cancellation 0 to 23]]&gt;=0,Table1[[#This Row],[hour of cancellation 0 to 23]]&lt;=23)</f>
        <v>1</v>
      </c>
    </row>
    <row r="518" spans="1:13" x14ac:dyDescent="0.3">
      <c r="A518" s="1">
        <v>517</v>
      </c>
      <c r="B518" s="1">
        <v>5</v>
      </c>
      <c r="C518" s="2">
        <v>40931.38099227324</v>
      </c>
      <c r="D518" s="2">
        <v>40991.380555555559</v>
      </c>
      <c r="E518" s="1">
        <v>24</v>
      </c>
      <c r="F518" s="2">
        <v>40933.474184616891</v>
      </c>
      <c r="G518" s="1">
        <v>0</v>
      </c>
      <c r="H518" s="32">
        <f>IFERROR(HOUR(Table1[[#This Row],[Cancel Date/time]])+MINUTE(Table1[[#This Row],[Cancel Date/time]])/60,"not cancelled")</f>
        <v>11.366666666666667</v>
      </c>
      <c r="I518" s="47">
        <f>IFERROR(ROUND(Table1[[#This Row],[cancellation time decimal]],0),"not cancelled")</f>
        <v>11</v>
      </c>
      <c r="J518" s="10">
        <f>IFERROR(MOD(Table1[[#This Row],[cancellation hour rounded]],24),"not cancelled")</f>
        <v>11</v>
      </c>
      <c r="K518" s="32">
        <f>1/Table1[[#This Row],[Duration (Time between doses '[in hours'])]]</f>
        <v>4.1666666666666664E-2</v>
      </c>
      <c r="L518" s="33">
        <f>Table1[[#This Row],[number doses per hour]]*INDEX(Table2[price per dose],Table1[[#This Row],[Drug ID]])</f>
        <v>0.2815833333333333</v>
      </c>
      <c r="M518" s="11" t="b">
        <f>AND(Table1[[#This Row],[hour of cancellation 0 to 23]]&gt;=0,Table1[[#This Row],[hour of cancellation 0 to 23]]&lt;=23)</f>
        <v>1</v>
      </c>
    </row>
    <row r="519" spans="1:13" x14ac:dyDescent="0.3">
      <c r="A519" s="1">
        <v>518</v>
      </c>
      <c r="B519" s="1">
        <v>9</v>
      </c>
      <c r="C519" s="2">
        <v>40931.388822012639</v>
      </c>
      <c r="D519" s="2">
        <v>40991.388194444444</v>
      </c>
      <c r="E519" s="1">
        <v>5</v>
      </c>
      <c r="F519" s="2">
        <v>40934.238471281264</v>
      </c>
      <c r="G519" s="1">
        <v>0</v>
      </c>
      <c r="H519" s="32">
        <f>IFERROR(HOUR(Table1[[#This Row],[Cancel Date/time]])+MINUTE(Table1[[#This Row],[Cancel Date/time]])/60,"not cancelled")</f>
        <v>5.7166666666666668</v>
      </c>
      <c r="I519" s="47">
        <f>IFERROR(ROUND(Table1[[#This Row],[cancellation time decimal]],0),"not cancelled")</f>
        <v>6</v>
      </c>
      <c r="J519" s="10">
        <f>IFERROR(MOD(Table1[[#This Row],[cancellation hour rounded]],24),"not cancelled")</f>
        <v>6</v>
      </c>
      <c r="K519" s="32">
        <f>1/Table1[[#This Row],[Duration (Time between doses '[in hours'])]]</f>
        <v>0.2</v>
      </c>
      <c r="L519" s="33">
        <f>Table1[[#This Row],[number doses per hour]]*INDEX(Table2[price per dose],Table1[[#This Row],[Drug ID]])</f>
        <v>5.6740000000000004</v>
      </c>
      <c r="M519" s="11" t="b">
        <f>AND(Table1[[#This Row],[hour of cancellation 0 to 23]]&gt;=0,Table1[[#This Row],[hour of cancellation 0 to 23]]&lt;=23)</f>
        <v>1</v>
      </c>
    </row>
    <row r="520" spans="1:13" x14ac:dyDescent="0.3">
      <c r="A520" s="1">
        <v>519</v>
      </c>
      <c r="B520" s="1">
        <v>2</v>
      </c>
      <c r="C520" s="2">
        <v>40931.433304758786</v>
      </c>
      <c r="D520" s="2">
        <v>40991.432638888888</v>
      </c>
      <c r="E520" s="1">
        <v>10</v>
      </c>
      <c r="F520" s="2">
        <v>40932.485730171815</v>
      </c>
      <c r="G520" s="1">
        <v>0</v>
      </c>
      <c r="H520" s="32">
        <f>IFERROR(HOUR(Table1[[#This Row],[Cancel Date/time]])+MINUTE(Table1[[#This Row],[Cancel Date/time]])/60,"not cancelled")</f>
        <v>11.65</v>
      </c>
      <c r="I520" s="47">
        <f>IFERROR(ROUND(Table1[[#This Row],[cancellation time decimal]],0),"not cancelled")</f>
        <v>12</v>
      </c>
      <c r="J520" s="10">
        <f>IFERROR(MOD(Table1[[#This Row],[cancellation hour rounded]],24),"not cancelled")</f>
        <v>12</v>
      </c>
      <c r="K520" s="32">
        <f>1/Table1[[#This Row],[Duration (Time between doses '[in hours'])]]</f>
        <v>0.1</v>
      </c>
      <c r="L520" s="33">
        <f>Table1[[#This Row],[number doses per hour]]*INDEX(Table2[price per dose],Table1[[#This Row],[Drug ID]])</f>
        <v>0.84959999999999969</v>
      </c>
      <c r="M520" s="11" t="b">
        <f>AND(Table1[[#This Row],[hour of cancellation 0 to 23]]&gt;=0,Table1[[#This Row],[hour of cancellation 0 to 23]]&lt;=23)</f>
        <v>1</v>
      </c>
    </row>
    <row r="521" spans="1:13" x14ac:dyDescent="0.3">
      <c r="A521" s="1">
        <v>520</v>
      </c>
      <c r="B521" s="1">
        <v>1</v>
      </c>
      <c r="C521" s="2">
        <v>40931.463131952369</v>
      </c>
      <c r="D521" s="2">
        <v>40991.462500000001</v>
      </c>
      <c r="E521" s="1">
        <v>8</v>
      </c>
      <c r="F521" s="2">
        <v>40932.644291866018</v>
      </c>
      <c r="G521" s="1">
        <v>0</v>
      </c>
      <c r="H521" s="32">
        <f>IFERROR(HOUR(Table1[[#This Row],[Cancel Date/time]])+MINUTE(Table1[[#This Row],[Cancel Date/time]])/60,"not cancelled")</f>
        <v>15.45</v>
      </c>
      <c r="I521" s="47">
        <f>IFERROR(ROUND(Table1[[#This Row],[cancellation time decimal]],0),"not cancelled")</f>
        <v>15</v>
      </c>
      <c r="J521" s="10">
        <f>IFERROR(MOD(Table1[[#This Row],[cancellation hour rounded]],24),"not cancelled")</f>
        <v>15</v>
      </c>
      <c r="K521" s="32">
        <f>1/Table1[[#This Row],[Duration (Time between doses '[in hours'])]]</f>
        <v>0.125</v>
      </c>
      <c r="L521" s="33">
        <f>Table1[[#This Row],[number doses per hour]]*INDEX(Table2[price per dose],Table1[[#This Row],[Drug ID]])</f>
        <v>0.84929166666666667</v>
      </c>
      <c r="M521" s="11" t="b">
        <f>AND(Table1[[#This Row],[hour of cancellation 0 to 23]]&gt;=0,Table1[[#This Row],[hour of cancellation 0 to 23]]&lt;=23)</f>
        <v>1</v>
      </c>
    </row>
    <row r="522" spans="1:13" x14ac:dyDescent="0.3">
      <c r="A522" s="1">
        <v>521</v>
      </c>
      <c r="B522" s="1">
        <v>1</v>
      </c>
      <c r="C522" s="2">
        <v>40931.480111219476</v>
      </c>
      <c r="D522" s="2">
        <v>40991.479861111111</v>
      </c>
      <c r="E522" s="1">
        <v>8</v>
      </c>
      <c r="F522" s="2">
        <v>40932.548704028784</v>
      </c>
      <c r="G522" s="1">
        <v>0</v>
      </c>
      <c r="H522" s="32">
        <f>IFERROR(HOUR(Table1[[#This Row],[Cancel Date/time]])+MINUTE(Table1[[#This Row],[Cancel Date/time]])/60,"not cancelled")</f>
        <v>13.166666666666666</v>
      </c>
      <c r="I522" s="47">
        <f>IFERROR(ROUND(Table1[[#This Row],[cancellation time decimal]],0),"not cancelled")</f>
        <v>13</v>
      </c>
      <c r="J522" s="10">
        <f>IFERROR(MOD(Table1[[#This Row],[cancellation hour rounded]],24),"not cancelled")</f>
        <v>13</v>
      </c>
      <c r="K522" s="32">
        <f>1/Table1[[#This Row],[Duration (Time between doses '[in hours'])]]</f>
        <v>0.125</v>
      </c>
      <c r="L522" s="33">
        <f>Table1[[#This Row],[number doses per hour]]*INDEX(Table2[price per dose],Table1[[#This Row],[Drug ID]])</f>
        <v>0.84929166666666667</v>
      </c>
      <c r="M522" s="11" t="b">
        <f>AND(Table1[[#This Row],[hour of cancellation 0 to 23]]&gt;=0,Table1[[#This Row],[hour of cancellation 0 to 23]]&lt;=23)</f>
        <v>1</v>
      </c>
    </row>
    <row r="523" spans="1:13" x14ac:dyDescent="0.3">
      <c r="A523" s="1">
        <v>522</v>
      </c>
      <c r="B523" s="1">
        <v>8</v>
      </c>
      <c r="C523" s="2">
        <v>40931.493457887904</v>
      </c>
      <c r="D523" s="2">
        <v>40991.493055555555</v>
      </c>
      <c r="E523" s="1">
        <v>3</v>
      </c>
      <c r="F523" s="2">
        <v>40938.437611130008</v>
      </c>
      <c r="G523" s="1">
        <v>1</v>
      </c>
      <c r="H523" s="32">
        <f>IFERROR(HOUR(Table1[[#This Row],[Cancel Date/time]])+MINUTE(Table1[[#This Row],[Cancel Date/time]])/60,"not cancelled")</f>
        <v>10.5</v>
      </c>
      <c r="I523" s="47">
        <f>IFERROR(ROUND(Table1[[#This Row],[cancellation time decimal]],0),"not cancelled")</f>
        <v>11</v>
      </c>
      <c r="J523" s="10">
        <f>IFERROR(MOD(Table1[[#This Row],[cancellation hour rounded]],24),"not cancelled")</f>
        <v>11</v>
      </c>
      <c r="K523" s="32">
        <f>1/Table1[[#This Row],[Duration (Time between doses '[in hours'])]]</f>
        <v>0.33333333333333331</v>
      </c>
      <c r="L523" s="33">
        <f>Table1[[#This Row],[number doses per hour]]*INDEX(Table2[price per dose],Table1[[#This Row],[Drug ID]])</f>
        <v>0.29998222222222221</v>
      </c>
      <c r="M523" s="11" t="b">
        <f>AND(Table1[[#This Row],[hour of cancellation 0 to 23]]&gt;=0,Table1[[#This Row],[hour of cancellation 0 to 23]]&lt;=23)</f>
        <v>1</v>
      </c>
    </row>
    <row r="524" spans="1:13" x14ac:dyDescent="0.3">
      <c r="A524" s="1">
        <v>523</v>
      </c>
      <c r="B524" s="1">
        <v>1</v>
      </c>
      <c r="C524" s="2">
        <v>40931.53027256429</v>
      </c>
      <c r="D524" s="2">
        <v>40991.529861111114</v>
      </c>
      <c r="E524" s="1">
        <v>12</v>
      </c>
      <c r="F524" s="2">
        <v>40932.392004286034</v>
      </c>
      <c r="G524" s="1">
        <v>0</v>
      </c>
      <c r="H524" s="32">
        <f>IFERROR(HOUR(Table1[[#This Row],[Cancel Date/time]])+MINUTE(Table1[[#This Row],[Cancel Date/time]])/60,"not cancelled")</f>
        <v>9.4</v>
      </c>
      <c r="I524" s="47">
        <f>IFERROR(ROUND(Table1[[#This Row],[cancellation time decimal]],0),"not cancelled")</f>
        <v>9</v>
      </c>
      <c r="J524" s="10">
        <f>IFERROR(MOD(Table1[[#This Row],[cancellation hour rounded]],24),"not cancelled")</f>
        <v>9</v>
      </c>
      <c r="K524" s="32">
        <f>1/Table1[[#This Row],[Duration (Time between doses '[in hours'])]]</f>
        <v>8.3333333333333329E-2</v>
      </c>
      <c r="L524" s="33">
        <f>Table1[[#This Row],[number doses per hour]]*INDEX(Table2[price per dose],Table1[[#This Row],[Drug ID]])</f>
        <v>0.56619444444444444</v>
      </c>
      <c r="M524" s="11" t="b">
        <f>AND(Table1[[#This Row],[hour of cancellation 0 to 23]]&gt;=0,Table1[[#This Row],[hour of cancellation 0 to 23]]&lt;=23)</f>
        <v>1</v>
      </c>
    </row>
    <row r="525" spans="1:13" x14ac:dyDescent="0.3">
      <c r="A525" s="1">
        <v>524</v>
      </c>
      <c r="B525" s="1">
        <v>3</v>
      </c>
      <c r="C525" s="2">
        <v>40931.517979147975</v>
      </c>
      <c r="D525" s="2">
        <v>40991.517361111109</v>
      </c>
      <c r="E525" s="1">
        <v>24</v>
      </c>
      <c r="F525" s="2">
        <v>40933.597098346967</v>
      </c>
      <c r="G525" s="1">
        <v>0</v>
      </c>
      <c r="H525" s="32">
        <f>IFERROR(HOUR(Table1[[#This Row],[Cancel Date/time]])+MINUTE(Table1[[#This Row],[Cancel Date/time]])/60,"not cancelled")</f>
        <v>14.316666666666666</v>
      </c>
      <c r="I525" s="47">
        <f>IFERROR(ROUND(Table1[[#This Row],[cancellation time decimal]],0),"not cancelled")</f>
        <v>14</v>
      </c>
      <c r="J525" s="10">
        <f>IFERROR(MOD(Table1[[#This Row],[cancellation hour rounded]],24),"not cancelled")</f>
        <v>14</v>
      </c>
      <c r="K525" s="32">
        <f>1/Table1[[#This Row],[Duration (Time between doses '[in hours'])]]</f>
        <v>4.1666666666666664E-2</v>
      </c>
      <c r="L525" s="33">
        <f>Table1[[#This Row],[number doses per hour]]*INDEX(Table2[price per dose],Table1[[#This Row],[Drug ID]])</f>
        <v>0.18133000000000002</v>
      </c>
      <c r="M525" s="11" t="b">
        <f>AND(Table1[[#This Row],[hour of cancellation 0 to 23]]&gt;=0,Table1[[#This Row],[hour of cancellation 0 to 23]]&lt;=23)</f>
        <v>1</v>
      </c>
    </row>
    <row r="526" spans="1:13" x14ac:dyDescent="0.3">
      <c r="A526" s="1">
        <v>525</v>
      </c>
      <c r="B526" s="1">
        <v>7</v>
      </c>
      <c r="C526" s="2">
        <v>40931.516987709678</v>
      </c>
      <c r="D526" s="2">
        <v>40991.51666666667</v>
      </c>
      <c r="E526" s="1">
        <v>24</v>
      </c>
      <c r="F526" s="2">
        <v>40951.486456207713</v>
      </c>
      <c r="G526" s="1">
        <v>0</v>
      </c>
      <c r="H526" s="32">
        <f>IFERROR(HOUR(Table1[[#This Row],[Cancel Date/time]])+MINUTE(Table1[[#This Row],[Cancel Date/time]])/60,"not cancelled")</f>
        <v>11.666666666666666</v>
      </c>
      <c r="I526" s="47">
        <f>IFERROR(ROUND(Table1[[#This Row],[cancellation time decimal]],0),"not cancelled")</f>
        <v>12</v>
      </c>
      <c r="J526" s="10">
        <f>IFERROR(MOD(Table1[[#This Row],[cancellation hour rounded]],24),"not cancelled")</f>
        <v>12</v>
      </c>
      <c r="K526" s="32">
        <f>1/Table1[[#This Row],[Duration (Time between doses '[in hours'])]]</f>
        <v>4.1666666666666664E-2</v>
      </c>
      <c r="L526" s="33">
        <f>Table1[[#This Row],[number doses per hour]]*INDEX(Table2[price per dose],Table1[[#This Row],[Drug ID]])</f>
        <v>1.2958049999999997</v>
      </c>
      <c r="M526" s="11" t="b">
        <f>AND(Table1[[#This Row],[hour of cancellation 0 to 23]]&gt;=0,Table1[[#This Row],[hour of cancellation 0 to 23]]&lt;=23)</f>
        <v>1</v>
      </c>
    </row>
    <row r="527" spans="1:13" hidden="1" x14ac:dyDescent="0.3">
      <c r="A527" s="1">
        <v>526</v>
      </c>
      <c r="B527" s="1">
        <v>2</v>
      </c>
      <c r="C527" s="2">
        <v>40931.506470114102</v>
      </c>
      <c r="D527" s="2">
        <v>40935.172530818345</v>
      </c>
      <c r="E527" s="1">
        <v>10</v>
      </c>
      <c r="F527" s="2" t="s">
        <v>5</v>
      </c>
      <c r="G527" s="1">
        <v>0</v>
      </c>
      <c r="H527" s="32" t="str">
        <f>IFERROR(HOUR(Table1[[#This Row],[Cancel Date/time]])+MINUTE(Table1[[#This Row],[Cancel Date/time]])/60,"not cancelled")</f>
        <v>not cancelled</v>
      </c>
      <c r="I527" s="47" t="str">
        <f>IFERROR(ROUND(Table1[[#This Row],[cancellation time decimal]],0),"not cancelled")</f>
        <v>not cancelled</v>
      </c>
      <c r="J527" s="10" t="str">
        <f>IFERROR(MOD(Table1[[#This Row],[cancellation hour rounded]],24),"not cancelled")</f>
        <v>not cancelled</v>
      </c>
      <c r="K527" s="32">
        <f>1/Table1[[#This Row],[Duration (Time between doses '[in hours'])]]</f>
        <v>0.1</v>
      </c>
      <c r="L527" s="33">
        <f>Table1[[#This Row],[number doses per hour]]*INDEX(Table2[price per dose],Table1[[#This Row],[Drug ID]])</f>
        <v>0.84959999999999969</v>
      </c>
      <c r="M527" s="11" t="b">
        <f>AND(Table1[[#This Row],[hour of cancellation 0 to 23]]&gt;=0,Table1[[#This Row],[hour of cancellation 0 to 23]]&lt;=23)</f>
        <v>0</v>
      </c>
    </row>
    <row r="528" spans="1:13" x14ac:dyDescent="0.3">
      <c r="A528" s="1">
        <v>527</v>
      </c>
      <c r="B528" s="1">
        <v>2</v>
      </c>
      <c r="C528" s="2">
        <v>40931.58500741396</v>
      </c>
      <c r="D528" s="2">
        <v>40991.584722222222</v>
      </c>
      <c r="E528" s="1">
        <v>10</v>
      </c>
      <c r="F528" s="2">
        <v>40932.498766240693</v>
      </c>
      <c r="G528" s="1">
        <v>0</v>
      </c>
      <c r="H528" s="32">
        <f>IFERROR(HOUR(Table1[[#This Row],[Cancel Date/time]])+MINUTE(Table1[[#This Row],[Cancel Date/time]])/60,"not cancelled")</f>
        <v>11.966666666666667</v>
      </c>
      <c r="I528" s="47">
        <f>IFERROR(ROUND(Table1[[#This Row],[cancellation time decimal]],0),"not cancelled")</f>
        <v>12</v>
      </c>
      <c r="J528" s="10">
        <f>IFERROR(MOD(Table1[[#This Row],[cancellation hour rounded]],24),"not cancelled")</f>
        <v>12</v>
      </c>
      <c r="K528" s="32">
        <f>1/Table1[[#This Row],[Duration (Time between doses '[in hours'])]]</f>
        <v>0.1</v>
      </c>
      <c r="L528" s="33">
        <f>Table1[[#This Row],[number doses per hour]]*INDEX(Table2[price per dose],Table1[[#This Row],[Drug ID]])</f>
        <v>0.84959999999999969</v>
      </c>
      <c r="M528" s="11" t="b">
        <f>AND(Table1[[#This Row],[hour of cancellation 0 to 23]]&gt;=0,Table1[[#This Row],[hour of cancellation 0 to 23]]&lt;=23)</f>
        <v>1</v>
      </c>
    </row>
    <row r="529" spans="1:13" x14ac:dyDescent="0.3">
      <c r="A529" s="1">
        <v>528</v>
      </c>
      <c r="B529" s="1">
        <v>5</v>
      </c>
      <c r="C529" s="2">
        <v>40931.659772404586</v>
      </c>
      <c r="D529" s="2">
        <v>40991.659722222219</v>
      </c>
      <c r="E529" s="1">
        <v>24</v>
      </c>
      <c r="F529" s="2">
        <v>40936.60882934343</v>
      </c>
      <c r="G529" s="1">
        <v>0</v>
      </c>
      <c r="H529" s="32">
        <f>IFERROR(HOUR(Table1[[#This Row],[Cancel Date/time]])+MINUTE(Table1[[#This Row],[Cancel Date/time]])/60,"not cancelled")</f>
        <v>14.6</v>
      </c>
      <c r="I529" s="47">
        <f>IFERROR(ROUND(Table1[[#This Row],[cancellation time decimal]],0),"not cancelled")</f>
        <v>15</v>
      </c>
      <c r="J529" s="10">
        <f>IFERROR(MOD(Table1[[#This Row],[cancellation hour rounded]],24),"not cancelled")</f>
        <v>15</v>
      </c>
      <c r="K529" s="32">
        <f>1/Table1[[#This Row],[Duration (Time between doses '[in hours'])]]</f>
        <v>4.1666666666666664E-2</v>
      </c>
      <c r="L529" s="33">
        <f>Table1[[#This Row],[number doses per hour]]*INDEX(Table2[price per dose],Table1[[#This Row],[Drug ID]])</f>
        <v>0.2815833333333333</v>
      </c>
      <c r="M529" s="11" t="b">
        <f>AND(Table1[[#This Row],[hour of cancellation 0 to 23]]&gt;=0,Table1[[#This Row],[hour of cancellation 0 to 23]]&lt;=23)</f>
        <v>1</v>
      </c>
    </row>
    <row r="530" spans="1:13" hidden="1" x14ac:dyDescent="0.3">
      <c r="A530" s="1">
        <v>529</v>
      </c>
      <c r="B530" s="1">
        <v>4</v>
      </c>
      <c r="C530" s="2">
        <v>40931.664324783</v>
      </c>
      <c r="D530" s="2">
        <v>40934.122218234836</v>
      </c>
      <c r="E530" s="1">
        <v>12</v>
      </c>
      <c r="F530" s="2" t="s">
        <v>5</v>
      </c>
      <c r="G530" s="1">
        <v>0</v>
      </c>
      <c r="H530" s="32" t="str">
        <f>IFERROR(HOUR(Table1[[#This Row],[Cancel Date/time]])+MINUTE(Table1[[#This Row],[Cancel Date/time]])/60,"not cancelled")</f>
        <v>not cancelled</v>
      </c>
      <c r="I530" s="47" t="str">
        <f>IFERROR(ROUND(Table1[[#This Row],[cancellation time decimal]],0),"not cancelled")</f>
        <v>not cancelled</v>
      </c>
      <c r="J530" s="10" t="str">
        <f>IFERROR(MOD(Table1[[#This Row],[cancellation hour rounded]],24),"not cancelled")</f>
        <v>not cancelled</v>
      </c>
      <c r="K530" s="32">
        <f>1/Table1[[#This Row],[Duration (Time between doses '[in hours'])]]</f>
        <v>8.3333333333333329E-2</v>
      </c>
      <c r="L530" s="33">
        <f>Table1[[#This Row],[number doses per hour]]*INDEX(Table2[price per dose],Table1[[#This Row],[Drug ID]])</f>
        <v>1.448055119047619</v>
      </c>
      <c r="M530" s="11" t="b">
        <f>AND(Table1[[#This Row],[hour of cancellation 0 to 23]]&gt;=0,Table1[[#This Row],[hour of cancellation 0 to 23]]&lt;=23)</f>
        <v>0</v>
      </c>
    </row>
    <row r="531" spans="1:13" x14ac:dyDescent="0.3">
      <c r="A531" s="1">
        <v>530</v>
      </c>
      <c r="B531" s="1">
        <v>7</v>
      </c>
      <c r="C531" s="2">
        <v>40931.677081491151</v>
      </c>
      <c r="D531" s="2">
        <v>40991.677083333328</v>
      </c>
      <c r="E531" s="1">
        <v>24</v>
      </c>
      <c r="F531" s="2">
        <v>40972.56998687319</v>
      </c>
      <c r="G531" s="1">
        <v>0</v>
      </c>
      <c r="H531" s="32">
        <f>IFERROR(HOUR(Table1[[#This Row],[Cancel Date/time]])+MINUTE(Table1[[#This Row],[Cancel Date/time]])/60,"not cancelled")</f>
        <v>13.666666666666666</v>
      </c>
      <c r="I531" s="47">
        <f>IFERROR(ROUND(Table1[[#This Row],[cancellation time decimal]],0),"not cancelled")</f>
        <v>14</v>
      </c>
      <c r="J531" s="10">
        <f>IFERROR(MOD(Table1[[#This Row],[cancellation hour rounded]],24),"not cancelled")</f>
        <v>14</v>
      </c>
      <c r="K531" s="32">
        <f>1/Table1[[#This Row],[Duration (Time between doses '[in hours'])]]</f>
        <v>4.1666666666666664E-2</v>
      </c>
      <c r="L531" s="33">
        <f>Table1[[#This Row],[number doses per hour]]*INDEX(Table2[price per dose],Table1[[#This Row],[Drug ID]])</f>
        <v>1.2958049999999997</v>
      </c>
      <c r="M531" s="11" t="b">
        <f>AND(Table1[[#This Row],[hour of cancellation 0 to 23]]&gt;=0,Table1[[#This Row],[hour of cancellation 0 to 23]]&lt;=23)</f>
        <v>1</v>
      </c>
    </row>
    <row r="532" spans="1:13" x14ac:dyDescent="0.3">
      <c r="A532" s="1">
        <v>531</v>
      </c>
      <c r="B532" s="1">
        <v>2</v>
      </c>
      <c r="C532" s="2">
        <v>40931.688146218694</v>
      </c>
      <c r="D532" s="2">
        <v>40991.6875</v>
      </c>
      <c r="E532" s="1">
        <v>10</v>
      </c>
      <c r="F532" s="2">
        <v>40932.520778401631</v>
      </c>
      <c r="G532" s="1">
        <v>0</v>
      </c>
      <c r="H532" s="32">
        <f>IFERROR(HOUR(Table1[[#This Row],[Cancel Date/time]])+MINUTE(Table1[[#This Row],[Cancel Date/time]])/60,"not cancelled")</f>
        <v>12.483333333333333</v>
      </c>
      <c r="I532" s="47">
        <f>IFERROR(ROUND(Table1[[#This Row],[cancellation time decimal]],0),"not cancelled")</f>
        <v>12</v>
      </c>
      <c r="J532" s="10">
        <f>IFERROR(MOD(Table1[[#This Row],[cancellation hour rounded]],24),"not cancelled")</f>
        <v>12</v>
      </c>
      <c r="K532" s="32">
        <f>1/Table1[[#This Row],[Duration (Time between doses '[in hours'])]]</f>
        <v>0.1</v>
      </c>
      <c r="L532" s="33">
        <f>Table1[[#This Row],[number doses per hour]]*INDEX(Table2[price per dose],Table1[[#This Row],[Drug ID]])</f>
        <v>0.84959999999999969</v>
      </c>
      <c r="M532" s="11" t="b">
        <f>AND(Table1[[#This Row],[hour of cancellation 0 to 23]]&gt;=0,Table1[[#This Row],[hour of cancellation 0 to 23]]&lt;=23)</f>
        <v>1</v>
      </c>
    </row>
    <row r="533" spans="1:13" x14ac:dyDescent="0.3">
      <c r="A533" s="1">
        <v>532</v>
      </c>
      <c r="B533" s="1">
        <v>6</v>
      </c>
      <c r="C533" s="2">
        <v>40931.669366594149</v>
      </c>
      <c r="D533" s="2">
        <v>40991.668749999997</v>
      </c>
      <c r="E533" s="1">
        <v>24</v>
      </c>
      <c r="F533" s="2">
        <v>40944.640601103827</v>
      </c>
      <c r="G533" s="1">
        <v>0</v>
      </c>
      <c r="H533" s="32">
        <f>IFERROR(HOUR(Table1[[#This Row],[Cancel Date/time]])+MINUTE(Table1[[#This Row],[Cancel Date/time]])/60,"not cancelled")</f>
        <v>15.366666666666667</v>
      </c>
      <c r="I533" s="47">
        <f>IFERROR(ROUND(Table1[[#This Row],[cancellation time decimal]],0),"not cancelled")</f>
        <v>15</v>
      </c>
      <c r="J533" s="10">
        <f>IFERROR(MOD(Table1[[#This Row],[cancellation hour rounded]],24),"not cancelled")</f>
        <v>15</v>
      </c>
      <c r="K533" s="32">
        <f>1/Table1[[#This Row],[Duration (Time between doses '[in hours'])]]</f>
        <v>4.1666666666666664E-2</v>
      </c>
      <c r="L533" s="33">
        <f>Table1[[#This Row],[number doses per hour]]*INDEX(Table2[price per dose],Table1[[#This Row],[Drug ID]])</f>
        <v>0.35218749999999999</v>
      </c>
      <c r="M533" s="11" t="b">
        <f>AND(Table1[[#This Row],[hour of cancellation 0 to 23]]&gt;=0,Table1[[#This Row],[hour of cancellation 0 to 23]]&lt;=23)</f>
        <v>1</v>
      </c>
    </row>
    <row r="534" spans="1:13" x14ac:dyDescent="0.3">
      <c r="A534" s="1">
        <v>533</v>
      </c>
      <c r="B534" s="1">
        <v>1</v>
      </c>
      <c r="C534" s="2">
        <v>40931.714036229074</v>
      </c>
      <c r="D534" s="2">
        <v>40991.713888888895</v>
      </c>
      <c r="E534" s="1">
        <v>12</v>
      </c>
      <c r="F534" s="2">
        <v>40932.655647448875</v>
      </c>
      <c r="G534" s="1">
        <v>0</v>
      </c>
      <c r="H534" s="32">
        <f>IFERROR(HOUR(Table1[[#This Row],[Cancel Date/time]])+MINUTE(Table1[[#This Row],[Cancel Date/time]])/60,"not cancelled")</f>
        <v>15.733333333333333</v>
      </c>
      <c r="I534" s="47">
        <f>IFERROR(ROUND(Table1[[#This Row],[cancellation time decimal]],0),"not cancelled")</f>
        <v>16</v>
      </c>
      <c r="J534" s="10">
        <f>IFERROR(MOD(Table1[[#This Row],[cancellation hour rounded]],24),"not cancelled")</f>
        <v>16</v>
      </c>
      <c r="K534" s="32">
        <f>1/Table1[[#This Row],[Duration (Time between doses '[in hours'])]]</f>
        <v>8.3333333333333329E-2</v>
      </c>
      <c r="L534" s="33">
        <f>Table1[[#This Row],[number doses per hour]]*INDEX(Table2[price per dose],Table1[[#This Row],[Drug ID]])</f>
        <v>0.56619444444444444</v>
      </c>
      <c r="M534" s="11" t="b">
        <f>AND(Table1[[#This Row],[hour of cancellation 0 to 23]]&gt;=0,Table1[[#This Row],[hour of cancellation 0 to 23]]&lt;=23)</f>
        <v>1</v>
      </c>
    </row>
    <row r="535" spans="1:13" x14ac:dyDescent="0.3">
      <c r="A535" s="1">
        <v>534</v>
      </c>
      <c r="B535" s="1">
        <v>8</v>
      </c>
      <c r="C535" s="2">
        <v>40931.757352421766</v>
      </c>
      <c r="D535" s="2">
        <v>40991.756944444445</v>
      </c>
      <c r="E535" s="1">
        <v>3</v>
      </c>
      <c r="F535" s="2">
        <v>40936.307567629599</v>
      </c>
      <c r="G535" s="1">
        <v>0</v>
      </c>
      <c r="H535" s="32">
        <f>IFERROR(HOUR(Table1[[#This Row],[Cancel Date/time]])+MINUTE(Table1[[#This Row],[Cancel Date/time]])/60,"not cancelled")</f>
        <v>7.3666666666666663</v>
      </c>
      <c r="I535" s="47">
        <f>IFERROR(ROUND(Table1[[#This Row],[cancellation time decimal]],0),"not cancelled")</f>
        <v>7</v>
      </c>
      <c r="J535" s="10">
        <f>IFERROR(MOD(Table1[[#This Row],[cancellation hour rounded]],24),"not cancelled")</f>
        <v>7</v>
      </c>
      <c r="K535" s="32">
        <f>1/Table1[[#This Row],[Duration (Time between doses '[in hours'])]]</f>
        <v>0.33333333333333331</v>
      </c>
      <c r="L535" s="33">
        <f>Table1[[#This Row],[number doses per hour]]*INDEX(Table2[price per dose],Table1[[#This Row],[Drug ID]])</f>
        <v>0.29998222222222221</v>
      </c>
      <c r="M535" s="11" t="b">
        <f>AND(Table1[[#This Row],[hour of cancellation 0 to 23]]&gt;=0,Table1[[#This Row],[hour of cancellation 0 to 23]]&lt;=23)</f>
        <v>1</v>
      </c>
    </row>
    <row r="536" spans="1:13" x14ac:dyDescent="0.3">
      <c r="A536" s="1">
        <v>535</v>
      </c>
      <c r="B536" s="1">
        <v>1</v>
      </c>
      <c r="C536" s="2">
        <v>40931.770763245811</v>
      </c>
      <c r="D536" s="2">
        <v>40991.770138888889</v>
      </c>
      <c r="E536" s="1">
        <v>8</v>
      </c>
      <c r="F536" s="2">
        <v>40931.885104678069</v>
      </c>
      <c r="G536" s="1">
        <v>0</v>
      </c>
      <c r="H536" s="32">
        <f>IFERROR(HOUR(Table1[[#This Row],[Cancel Date/time]])+MINUTE(Table1[[#This Row],[Cancel Date/time]])/60,"not cancelled")</f>
        <v>21.233333333333334</v>
      </c>
      <c r="I536" s="47">
        <f>IFERROR(ROUND(Table1[[#This Row],[cancellation time decimal]],0),"not cancelled")</f>
        <v>21</v>
      </c>
      <c r="J536" s="10">
        <f>IFERROR(MOD(Table1[[#This Row],[cancellation hour rounded]],24),"not cancelled")</f>
        <v>21</v>
      </c>
      <c r="K536" s="32">
        <f>1/Table1[[#This Row],[Duration (Time between doses '[in hours'])]]</f>
        <v>0.125</v>
      </c>
      <c r="L536" s="33">
        <f>Table1[[#This Row],[number doses per hour]]*INDEX(Table2[price per dose],Table1[[#This Row],[Drug ID]])</f>
        <v>0.84929166666666667</v>
      </c>
      <c r="M536" s="11" t="b">
        <f>AND(Table1[[#This Row],[hour of cancellation 0 to 23]]&gt;=0,Table1[[#This Row],[hour of cancellation 0 to 23]]&lt;=23)</f>
        <v>1</v>
      </c>
    </row>
    <row r="537" spans="1:13" x14ac:dyDescent="0.3">
      <c r="A537" s="1">
        <v>536</v>
      </c>
      <c r="B537" s="1">
        <v>6</v>
      </c>
      <c r="C537" s="2">
        <v>40931.835355731753</v>
      </c>
      <c r="D537" s="2">
        <v>40991.834722222222</v>
      </c>
      <c r="E537" s="1">
        <v>24</v>
      </c>
      <c r="F537" s="2">
        <v>40938.520423804228</v>
      </c>
      <c r="G537" s="1">
        <v>0</v>
      </c>
      <c r="H537" s="32">
        <f>IFERROR(HOUR(Table1[[#This Row],[Cancel Date/time]])+MINUTE(Table1[[#This Row],[Cancel Date/time]])/60,"not cancelled")</f>
        <v>12.483333333333333</v>
      </c>
      <c r="I537" s="47">
        <f>IFERROR(ROUND(Table1[[#This Row],[cancellation time decimal]],0),"not cancelled")</f>
        <v>12</v>
      </c>
      <c r="J537" s="10">
        <f>IFERROR(MOD(Table1[[#This Row],[cancellation hour rounded]],24),"not cancelled")</f>
        <v>12</v>
      </c>
      <c r="K537" s="32">
        <f>1/Table1[[#This Row],[Duration (Time between doses '[in hours'])]]</f>
        <v>4.1666666666666664E-2</v>
      </c>
      <c r="L537" s="33">
        <f>Table1[[#This Row],[number doses per hour]]*INDEX(Table2[price per dose],Table1[[#This Row],[Drug ID]])</f>
        <v>0.35218749999999999</v>
      </c>
      <c r="M537" s="11" t="b">
        <f>AND(Table1[[#This Row],[hour of cancellation 0 to 23]]&gt;=0,Table1[[#This Row],[hour of cancellation 0 to 23]]&lt;=23)</f>
        <v>1</v>
      </c>
    </row>
    <row r="538" spans="1:13" x14ac:dyDescent="0.3">
      <c r="A538" s="1">
        <v>537</v>
      </c>
      <c r="B538" s="1">
        <v>6</v>
      </c>
      <c r="C538" s="2">
        <v>40931.861590542379</v>
      </c>
      <c r="D538" s="2">
        <v>40991.861111111117</v>
      </c>
      <c r="E538" s="1">
        <v>24</v>
      </c>
      <c r="F538" s="2">
        <v>40944.951165982551</v>
      </c>
      <c r="G538" s="1">
        <v>0</v>
      </c>
      <c r="H538" s="32">
        <f>IFERROR(HOUR(Table1[[#This Row],[Cancel Date/time]])+MINUTE(Table1[[#This Row],[Cancel Date/time]])/60,"not cancelled")</f>
        <v>22.816666666666666</v>
      </c>
      <c r="I538" s="47">
        <f>IFERROR(ROUND(Table1[[#This Row],[cancellation time decimal]],0),"not cancelled")</f>
        <v>23</v>
      </c>
      <c r="J538" s="10">
        <f>IFERROR(MOD(Table1[[#This Row],[cancellation hour rounded]],24),"not cancelled")</f>
        <v>23</v>
      </c>
      <c r="K538" s="32">
        <f>1/Table1[[#This Row],[Duration (Time between doses '[in hours'])]]</f>
        <v>4.1666666666666664E-2</v>
      </c>
      <c r="L538" s="33">
        <f>Table1[[#This Row],[number doses per hour]]*INDEX(Table2[price per dose],Table1[[#This Row],[Drug ID]])</f>
        <v>0.35218749999999999</v>
      </c>
      <c r="M538" s="11" t="b">
        <f>AND(Table1[[#This Row],[hour of cancellation 0 to 23]]&gt;=0,Table1[[#This Row],[hour of cancellation 0 to 23]]&lt;=23)</f>
        <v>1</v>
      </c>
    </row>
    <row r="539" spans="1:13" hidden="1" x14ac:dyDescent="0.3">
      <c r="A539" s="1">
        <v>538</v>
      </c>
      <c r="B539" s="1">
        <v>10</v>
      </c>
      <c r="C539" s="2">
        <v>40931.888839492836</v>
      </c>
      <c r="D539" s="2">
        <v>40933.97211576219</v>
      </c>
      <c r="E539" s="1">
        <v>1</v>
      </c>
      <c r="F539" s="2" t="s">
        <v>5</v>
      </c>
      <c r="G539" s="1">
        <v>2</v>
      </c>
      <c r="H539" s="32" t="str">
        <f>IFERROR(HOUR(Table1[[#This Row],[Cancel Date/time]])+MINUTE(Table1[[#This Row],[Cancel Date/time]])/60,"not cancelled")</f>
        <v>not cancelled</v>
      </c>
      <c r="I539" s="47" t="str">
        <f>IFERROR(ROUND(Table1[[#This Row],[cancellation time decimal]],0),"not cancelled")</f>
        <v>not cancelled</v>
      </c>
      <c r="J539" s="10" t="str">
        <f>IFERROR(MOD(Table1[[#This Row],[cancellation hour rounded]],24),"not cancelled")</f>
        <v>not cancelled</v>
      </c>
      <c r="K539" s="32">
        <f>1/Table1[[#This Row],[Duration (Time between doses '[in hours'])]]</f>
        <v>1</v>
      </c>
      <c r="L539" s="33">
        <f>Table1[[#This Row],[number doses per hour]]*INDEX(Table2[price per dose],Table1[[#This Row],[Drug ID]])</f>
        <v>2.5716000000000001</v>
      </c>
      <c r="M539" s="11" t="b">
        <f>AND(Table1[[#This Row],[hour of cancellation 0 to 23]]&gt;=0,Table1[[#This Row],[hour of cancellation 0 to 23]]&lt;=23)</f>
        <v>0</v>
      </c>
    </row>
    <row r="540" spans="1:13" hidden="1" x14ac:dyDescent="0.3">
      <c r="A540" s="1">
        <v>539</v>
      </c>
      <c r="B540" s="1">
        <v>6</v>
      </c>
      <c r="C540" s="2">
        <v>40931.957469038338</v>
      </c>
      <c r="D540" s="2">
        <v>40934.707278779875</v>
      </c>
      <c r="E540" s="1">
        <v>24</v>
      </c>
      <c r="F540" s="2" t="s">
        <v>5</v>
      </c>
      <c r="G540" s="1">
        <v>0</v>
      </c>
      <c r="H540" s="32" t="str">
        <f>IFERROR(HOUR(Table1[[#This Row],[Cancel Date/time]])+MINUTE(Table1[[#This Row],[Cancel Date/time]])/60,"not cancelled")</f>
        <v>not cancelled</v>
      </c>
      <c r="I540" s="47" t="str">
        <f>IFERROR(ROUND(Table1[[#This Row],[cancellation time decimal]],0),"not cancelled")</f>
        <v>not cancelled</v>
      </c>
      <c r="J540" s="10" t="str">
        <f>IFERROR(MOD(Table1[[#This Row],[cancellation hour rounded]],24),"not cancelled")</f>
        <v>not cancelled</v>
      </c>
      <c r="K540" s="32">
        <f>1/Table1[[#This Row],[Duration (Time between doses '[in hours'])]]</f>
        <v>4.1666666666666664E-2</v>
      </c>
      <c r="L540" s="33">
        <f>Table1[[#This Row],[number doses per hour]]*INDEX(Table2[price per dose],Table1[[#This Row],[Drug ID]])</f>
        <v>0.35218749999999999</v>
      </c>
      <c r="M540" s="11" t="b">
        <f>AND(Table1[[#This Row],[hour of cancellation 0 to 23]]&gt;=0,Table1[[#This Row],[hour of cancellation 0 to 23]]&lt;=23)</f>
        <v>0</v>
      </c>
    </row>
    <row r="541" spans="1:13" x14ac:dyDescent="0.3">
      <c r="A541" s="1">
        <v>540</v>
      </c>
      <c r="B541" s="1">
        <v>3</v>
      </c>
      <c r="C541" s="2">
        <v>40932.025523147095</v>
      </c>
      <c r="D541" s="2">
        <v>40992.025000000001</v>
      </c>
      <c r="E541" s="1">
        <v>24</v>
      </c>
      <c r="F541" s="2">
        <v>40935.585736663706</v>
      </c>
      <c r="G541" s="1">
        <v>0</v>
      </c>
      <c r="H541" s="32">
        <f>IFERROR(HOUR(Table1[[#This Row],[Cancel Date/time]])+MINUTE(Table1[[#This Row],[Cancel Date/time]])/60,"not cancelled")</f>
        <v>14.05</v>
      </c>
      <c r="I541" s="47">
        <f>IFERROR(ROUND(Table1[[#This Row],[cancellation time decimal]],0),"not cancelled")</f>
        <v>14</v>
      </c>
      <c r="J541" s="10">
        <f>IFERROR(MOD(Table1[[#This Row],[cancellation hour rounded]],24),"not cancelled")</f>
        <v>14</v>
      </c>
      <c r="K541" s="32">
        <f>1/Table1[[#This Row],[Duration (Time between doses '[in hours'])]]</f>
        <v>4.1666666666666664E-2</v>
      </c>
      <c r="L541" s="33">
        <f>Table1[[#This Row],[number doses per hour]]*INDEX(Table2[price per dose],Table1[[#This Row],[Drug ID]])</f>
        <v>0.18133000000000002</v>
      </c>
      <c r="M541" s="11" t="b">
        <f>AND(Table1[[#This Row],[hour of cancellation 0 to 23]]&gt;=0,Table1[[#This Row],[hour of cancellation 0 to 23]]&lt;=23)</f>
        <v>1</v>
      </c>
    </row>
    <row r="542" spans="1:13" x14ac:dyDescent="0.3">
      <c r="A542" s="1">
        <v>541</v>
      </c>
      <c r="B542" s="1">
        <v>7</v>
      </c>
      <c r="C542" s="2">
        <v>40932.099929814685</v>
      </c>
      <c r="D542" s="2">
        <v>40992.099305555559</v>
      </c>
      <c r="E542" s="1">
        <v>24</v>
      </c>
      <c r="F542" s="2">
        <v>40941.767935522308</v>
      </c>
      <c r="G542" s="1">
        <v>0</v>
      </c>
      <c r="H542" s="32">
        <f>IFERROR(HOUR(Table1[[#This Row],[Cancel Date/time]])+MINUTE(Table1[[#This Row],[Cancel Date/time]])/60,"not cancelled")</f>
        <v>18.416666666666668</v>
      </c>
      <c r="I542" s="47">
        <f>IFERROR(ROUND(Table1[[#This Row],[cancellation time decimal]],0),"not cancelled")</f>
        <v>18</v>
      </c>
      <c r="J542" s="10">
        <f>IFERROR(MOD(Table1[[#This Row],[cancellation hour rounded]],24),"not cancelled")</f>
        <v>18</v>
      </c>
      <c r="K542" s="32">
        <f>1/Table1[[#This Row],[Duration (Time between doses '[in hours'])]]</f>
        <v>4.1666666666666664E-2</v>
      </c>
      <c r="L542" s="33">
        <f>Table1[[#This Row],[number doses per hour]]*INDEX(Table2[price per dose],Table1[[#This Row],[Drug ID]])</f>
        <v>1.2958049999999997</v>
      </c>
      <c r="M542" s="11" t="b">
        <f>AND(Table1[[#This Row],[hour of cancellation 0 to 23]]&gt;=0,Table1[[#This Row],[hour of cancellation 0 to 23]]&lt;=23)</f>
        <v>1</v>
      </c>
    </row>
    <row r="543" spans="1:13" x14ac:dyDescent="0.3">
      <c r="A543" s="1">
        <v>542</v>
      </c>
      <c r="B543" s="1">
        <v>3</v>
      </c>
      <c r="C543" s="2">
        <v>40932.087797714623</v>
      </c>
      <c r="D543" s="2">
        <v>40992.087500000001</v>
      </c>
      <c r="E543" s="1">
        <v>24</v>
      </c>
      <c r="F543" s="2">
        <v>40934.336275882735</v>
      </c>
      <c r="G543" s="1">
        <v>0</v>
      </c>
      <c r="H543" s="32">
        <f>IFERROR(HOUR(Table1[[#This Row],[Cancel Date/time]])+MINUTE(Table1[[#This Row],[Cancel Date/time]])/60,"not cancelled")</f>
        <v>8.0666666666666664</v>
      </c>
      <c r="I543" s="47">
        <f>IFERROR(ROUND(Table1[[#This Row],[cancellation time decimal]],0),"not cancelled")</f>
        <v>8</v>
      </c>
      <c r="J543" s="10">
        <f>IFERROR(MOD(Table1[[#This Row],[cancellation hour rounded]],24),"not cancelled")</f>
        <v>8</v>
      </c>
      <c r="K543" s="32">
        <f>1/Table1[[#This Row],[Duration (Time between doses '[in hours'])]]</f>
        <v>4.1666666666666664E-2</v>
      </c>
      <c r="L543" s="33">
        <f>Table1[[#This Row],[number doses per hour]]*INDEX(Table2[price per dose],Table1[[#This Row],[Drug ID]])</f>
        <v>0.18133000000000002</v>
      </c>
      <c r="M543" s="11" t="b">
        <f>AND(Table1[[#This Row],[hour of cancellation 0 to 23]]&gt;=0,Table1[[#This Row],[hour of cancellation 0 to 23]]&lt;=23)</f>
        <v>1</v>
      </c>
    </row>
    <row r="544" spans="1:13" x14ac:dyDescent="0.3">
      <c r="A544" s="1">
        <v>543</v>
      </c>
      <c r="B544" s="1">
        <v>3</v>
      </c>
      <c r="C544" s="2">
        <v>40932.154999873477</v>
      </c>
      <c r="D544" s="2">
        <v>40992.154861111114</v>
      </c>
      <c r="E544" s="1">
        <v>24</v>
      </c>
      <c r="F544" s="2">
        <v>40934.531008636521</v>
      </c>
      <c r="G544" s="1">
        <v>0</v>
      </c>
      <c r="H544" s="32">
        <f>IFERROR(HOUR(Table1[[#This Row],[Cancel Date/time]])+MINUTE(Table1[[#This Row],[Cancel Date/time]])/60,"not cancelled")</f>
        <v>12.733333333333333</v>
      </c>
      <c r="I544" s="47">
        <f>IFERROR(ROUND(Table1[[#This Row],[cancellation time decimal]],0),"not cancelled")</f>
        <v>13</v>
      </c>
      <c r="J544" s="10">
        <f>IFERROR(MOD(Table1[[#This Row],[cancellation hour rounded]],24),"not cancelled")</f>
        <v>13</v>
      </c>
      <c r="K544" s="32">
        <f>1/Table1[[#This Row],[Duration (Time between doses '[in hours'])]]</f>
        <v>4.1666666666666664E-2</v>
      </c>
      <c r="L544" s="33">
        <f>Table1[[#This Row],[number doses per hour]]*INDEX(Table2[price per dose],Table1[[#This Row],[Drug ID]])</f>
        <v>0.18133000000000002</v>
      </c>
      <c r="M544" s="11" t="b">
        <f>AND(Table1[[#This Row],[hour of cancellation 0 to 23]]&gt;=0,Table1[[#This Row],[hour of cancellation 0 to 23]]&lt;=23)</f>
        <v>1</v>
      </c>
    </row>
    <row r="545" spans="1:13" x14ac:dyDescent="0.3">
      <c r="A545" s="1">
        <v>544</v>
      </c>
      <c r="B545" s="1">
        <v>7</v>
      </c>
      <c r="C545" s="2">
        <v>40932.278376338647</v>
      </c>
      <c r="D545" s="2">
        <v>40992.277777777781</v>
      </c>
      <c r="E545" s="1">
        <v>24</v>
      </c>
      <c r="F545" s="2">
        <v>40937.579795925631</v>
      </c>
      <c r="G545" s="1">
        <v>0</v>
      </c>
      <c r="H545" s="32">
        <f>IFERROR(HOUR(Table1[[#This Row],[Cancel Date/time]])+MINUTE(Table1[[#This Row],[Cancel Date/time]])/60,"not cancelled")</f>
        <v>13.9</v>
      </c>
      <c r="I545" s="47">
        <f>IFERROR(ROUND(Table1[[#This Row],[cancellation time decimal]],0),"not cancelled")</f>
        <v>14</v>
      </c>
      <c r="J545" s="10">
        <f>IFERROR(MOD(Table1[[#This Row],[cancellation hour rounded]],24),"not cancelled")</f>
        <v>14</v>
      </c>
      <c r="K545" s="32">
        <f>1/Table1[[#This Row],[Duration (Time between doses '[in hours'])]]</f>
        <v>4.1666666666666664E-2</v>
      </c>
      <c r="L545" s="33">
        <f>Table1[[#This Row],[number doses per hour]]*INDEX(Table2[price per dose],Table1[[#This Row],[Drug ID]])</f>
        <v>1.2958049999999997</v>
      </c>
      <c r="M545" s="11" t="b">
        <f>AND(Table1[[#This Row],[hour of cancellation 0 to 23]]&gt;=0,Table1[[#This Row],[hour of cancellation 0 to 23]]&lt;=23)</f>
        <v>1</v>
      </c>
    </row>
    <row r="546" spans="1:13" x14ac:dyDescent="0.3">
      <c r="A546" s="1">
        <v>545</v>
      </c>
      <c r="B546" s="1">
        <v>8</v>
      </c>
      <c r="C546" s="2">
        <v>40932.322034411409</v>
      </c>
      <c r="D546" s="2">
        <v>40992.321527777778</v>
      </c>
      <c r="E546" s="1">
        <v>3</v>
      </c>
      <c r="F546" s="2">
        <v>40937.710343410778</v>
      </c>
      <c r="G546" s="1">
        <v>1</v>
      </c>
      <c r="H546" s="32">
        <f>IFERROR(HOUR(Table1[[#This Row],[Cancel Date/time]])+MINUTE(Table1[[#This Row],[Cancel Date/time]])/60,"not cancelled")</f>
        <v>17.033333333333335</v>
      </c>
      <c r="I546" s="47">
        <f>IFERROR(ROUND(Table1[[#This Row],[cancellation time decimal]],0),"not cancelled")</f>
        <v>17</v>
      </c>
      <c r="J546" s="10">
        <f>IFERROR(MOD(Table1[[#This Row],[cancellation hour rounded]],24),"not cancelled")</f>
        <v>17</v>
      </c>
      <c r="K546" s="32">
        <f>1/Table1[[#This Row],[Duration (Time between doses '[in hours'])]]</f>
        <v>0.33333333333333331</v>
      </c>
      <c r="L546" s="33">
        <f>Table1[[#This Row],[number doses per hour]]*INDEX(Table2[price per dose],Table1[[#This Row],[Drug ID]])</f>
        <v>0.29998222222222221</v>
      </c>
      <c r="M546" s="11" t="b">
        <f>AND(Table1[[#This Row],[hour of cancellation 0 to 23]]&gt;=0,Table1[[#This Row],[hour of cancellation 0 to 23]]&lt;=23)</f>
        <v>1</v>
      </c>
    </row>
    <row r="547" spans="1:13" x14ac:dyDescent="0.3">
      <c r="A547" s="1">
        <v>546</v>
      </c>
      <c r="B547" s="1">
        <v>3</v>
      </c>
      <c r="C547" s="2">
        <v>40932.370469548368</v>
      </c>
      <c r="D547" s="2">
        <v>40992.370138888895</v>
      </c>
      <c r="E547" s="1">
        <v>24</v>
      </c>
      <c r="F547" s="2">
        <v>40934.552202331535</v>
      </c>
      <c r="G547" s="1">
        <v>0</v>
      </c>
      <c r="H547" s="32">
        <f>IFERROR(HOUR(Table1[[#This Row],[Cancel Date/time]])+MINUTE(Table1[[#This Row],[Cancel Date/time]])/60,"not cancelled")</f>
        <v>13.25</v>
      </c>
      <c r="I547" s="47">
        <f>IFERROR(ROUND(Table1[[#This Row],[cancellation time decimal]],0),"not cancelled")</f>
        <v>13</v>
      </c>
      <c r="J547" s="10">
        <f>IFERROR(MOD(Table1[[#This Row],[cancellation hour rounded]],24),"not cancelled")</f>
        <v>13</v>
      </c>
      <c r="K547" s="32">
        <f>1/Table1[[#This Row],[Duration (Time between doses '[in hours'])]]</f>
        <v>4.1666666666666664E-2</v>
      </c>
      <c r="L547" s="33">
        <f>Table1[[#This Row],[number doses per hour]]*INDEX(Table2[price per dose],Table1[[#This Row],[Drug ID]])</f>
        <v>0.18133000000000002</v>
      </c>
      <c r="M547" s="11" t="b">
        <f>AND(Table1[[#This Row],[hour of cancellation 0 to 23]]&gt;=0,Table1[[#This Row],[hour of cancellation 0 to 23]]&lt;=23)</f>
        <v>1</v>
      </c>
    </row>
    <row r="548" spans="1:13" x14ac:dyDescent="0.3">
      <c r="A548" s="1">
        <v>547</v>
      </c>
      <c r="B548" s="1">
        <v>7</v>
      </c>
      <c r="C548" s="2">
        <v>40932.369479632005</v>
      </c>
      <c r="D548" s="2">
        <v>40992.369444444448</v>
      </c>
      <c r="E548" s="1">
        <v>24</v>
      </c>
      <c r="F548" s="2">
        <v>40937.476905263626</v>
      </c>
      <c r="G548" s="1">
        <v>0</v>
      </c>
      <c r="H548" s="32">
        <f>IFERROR(HOUR(Table1[[#This Row],[Cancel Date/time]])+MINUTE(Table1[[#This Row],[Cancel Date/time]])/60,"not cancelled")</f>
        <v>11.433333333333334</v>
      </c>
      <c r="I548" s="47">
        <f>IFERROR(ROUND(Table1[[#This Row],[cancellation time decimal]],0),"not cancelled")</f>
        <v>11</v>
      </c>
      <c r="J548" s="10">
        <f>IFERROR(MOD(Table1[[#This Row],[cancellation hour rounded]],24),"not cancelled")</f>
        <v>11</v>
      </c>
      <c r="K548" s="32">
        <f>1/Table1[[#This Row],[Duration (Time between doses '[in hours'])]]</f>
        <v>4.1666666666666664E-2</v>
      </c>
      <c r="L548" s="33">
        <f>Table1[[#This Row],[number doses per hour]]*INDEX(Table2[price per dose],Table1[[#This Row],[Drug ID]])</f>
        <v>1.2958049999999997</v>
      </c>
      <c r="M548" s="11" t="b">
        <f>AND(Table1[[#This Row],[hour of cancellation 0 to 23]]&gt;=0,Table1[[#This Row],[hour of cancellation 0 to 23]]&lt;=23)</f>
        <v>1</v>
      </c>
    </row>
    <row r="549" spans="1:13" hidden="1" x14ac:dyDescent="0.3">
      <c r="A549" s="1">
        <v>548</v>
      </c>
      <c r="B549" s="1">
        <v>2</v>
      </c>
      <c r="C549" s="2">
        <v>40932.409042885156</v>
      </c>
      <c r="D549" s="2">
        <v>40936.408905832439</v>
      </c>
      <c r="E549" s="1">
        <v>10</v>
      </c>
      <c r="F549" s="2" t="s">
        <v>5</v>
      </c>
      <c r="G549" s="1">
        <v>0</v>
      </c>
      <c r="H549" s="32" t="str">
        <f>IFERROR(HOUR(Table1[[#This Row],[Cancel Date/time]])+MINUTE(Table1[[#This Row],[Cancel Date/time]])/60,"not cancelled")</f>
        <v>not cancelled</v>
      </c>
      <c r="I549" s="47" t="str">
        <f>IFERROR(ROUND(Table1[[#This Row],[cancellation time decimal]],0),"not cancelled")</f>
        <v>not cancelled</v>
      </c>
      <c r="J549" s="10" t="str">
        <f>IFERROR(MOD(Table1[[#This Row],[cancellation hour rounded]],24),"not cancelled")</f>
        <v>not cancelled</v>
      </c>
      <c r="K549" s="32">
        <f>1/Table1[[#This Row],[Duration (Time between doses '[in hours'])]]</f>
        <v>0.1</v>
      </c>
      <c r="L549" s="33">
        <f>Table1[[#This Row],[number doses per hour]]*INDEX(Table2[price per dose],Table1[[#This Row],[Drug ID]])</f>
        <v>0.84959999999999969</v>
      </c>
      <c r="M549" s="11" t="b">
        <f>AND(Table1[[#This Row],[hour of cancellation 0 to 23]]&gt;=0,Table1[[#This Row],[hour of cancellation 0 to 23]]&lt;=23)</f>
        <v>0</v>
      </c>
    </row>
    <row r="550" spans="1:13" x14ac:dyDescent="0.3">
      <c r="A550" s="1">
        <v>549</v>
      </c>
      <c r="B550" s="1">
        <v>9</v>
      </c>
      <c r="C550" s="2">
        <v>40932.398451052788</v>
      </c>
      <c r="D550" s="2">
        <v>40992.397916666669</v>
      </c>
      <c r="E550" s="1">
        <v>5</v>
      </c>
      <c r="F550" s="2">
        <v>40935.659386647982</v>
      </c>
      <c r="G550" s="1">
        <v>0</v>
      </c>
      <c r="H550" s="32">
        <f>IFERROR(HOUR(Table1[[#This Row],[Cancel Date/time]])+MINUTE(Table1[[#This Row],[Cancel Date/time]])/60,"not cancelled")</f>
        <v>15.816666666666666</v>
      </c>
      <c r="I550" s="47">
        <f>IFERROR(ROUND(Table1[[#This Row],[cancellation time decimal]],0),"not cancelled")</f>
        <v>16</v>
      </c>
      <c r="J550" s="10">
        <f>IFERROR(MOD(Table1[[#This Row],[cancellation hour rounded]],24),"not cancelled")</f>
        <v>16</v>
      </c>
      <c r="K550" s="32">
        <f>1/Table1[[#This Row],[Duration (Time between doses '[in hours'])]]</f>
        <v>0.2</v>
      </c>
      <c r="L550" s="33">
        <f>Table1[[#This Row],[number doses per hour]]*INDEX(Table2[price per dose],Table1[[#This Row],[Drug ID]])</f>
        <v>5.6740000000000004</v>
      </c>
      <c r="M550" s="11" t="b">
        <f>AND(Table1[[#This Row],[hour of cancellation 0 to 23]]&gt;=0,Table1[[#This Row],[hour of cancellation 0 to 23]]&lt;=23)</f>
        <v>1</v>
      </c>
    </row>
    <row r="551" spans="1:13" x14ac:dyDescent="0.3">
      <c r="A551" s="1">
        <v>550</v>
      </c>
      <c r="B551" s="1">
        <v>5</v>
      </c>
      <c r="C551" s="2">
        <v>40932.382955174675</v>
      </c>
      <c r="D551" s="2">
        <v>40992.382638888892</v>
      </c>
      <c r="E551" s="1">
        <v>24</v>
      </c>
      <c r="F551" s="2">
        <v>40934.691115775939</v>
      </c>
      <c r="G551" s="1">
        <v>0</v>
      </c>
      <c r="H551" s="32">
        <f>IFERROR(HOUR(Table1[[#This Row],[Cancel Date/time]])+MINUTE(Table1[[#This Row],[Cancel Date/time]])/60,"not cancelled")</f>
        <v>16.583333333333332</v>
      </c>
      <c r="I551" s="47">
        <f>IFERROR(ROUND(Table1[[#This Row],[cancellation time decimal]],0),"not cancelled")</f>
        <v>17</v>
      </c>
      <c r="J551" s="10">
        <f>IFERROR(MOD(Table1[[#This Row],[cancellation hour rounded]],24),"not cancelled")</f>
        <v>17</v>
      </c>
      <c r="K551" s="32">
        <f>1/Table1[[#This Row],[Duration (Time between doses '[in hours'])]]</f>
        <v>4.1666666666666664E-2</v>
      </c>
      <c r="L551" s="33">
        <f>Table1[[#This Row],[number doses per hour]]*INDEX(Table2[price per dose],Table1[[#This Row],[Drug ID]])</f>
        <v>0.2815833333333333</v>
      </c>
      <c r="M551" s="11" t="b">
        <f>AND(Table1[[#This Row],[hour of cancellation 0 to 23]]&gt;=0,Table1[[#This Row],[hour of cancellation 0 to 23]]&lt;=23)</f>
        <v>1</v>
      </c>
    </row>
    <row r="552" spans="1:13" x14ac:dyDescent="0.3">
      <c r="A552" s="1">
        <v>551</v>
      </c>
      <c r="B552" s="1">
        <v>8</v>
      </c>
      <c r="C552" s="2">
        <v>40932.378605237544</v>
      </c>
      <c r="D552" s="2">
        <v>40992.378472222219</v>
      </c>
      <c r="E552" s="1">
        <v>3</v>
      </c>
      <c r="F552" s="2">
        <v>40937.49320538449</v>
      </c>
      <c r="G552" s="1">
        <v>0</v>
      </c>
      <c r="H552" s="32">
        <f>IFERROR(HOUR(Table1[[#This Row],[Cancel Date/time]])+MINUTE(Table1[[#This Row],[Cancel Date/time]])/60,"not cancelled")</f>
        <v>11.833333333333334</v>
      </c>
      <c r="I552" s="47">
        <f>IFERROR(ROUND(Table1[[#This Row],[cancellation time decimal]],0),"not cancelled")</f>
        <v>12</v>
      </c>
      <c r="J552" s="10">
        <f>IFERROR(MOD(Table1[[#This Row],[cancellation hour rounded]],24),"not cancelled")</f>
        <v>12</v>
      </c>
      <c r="K552" s="32">
        <f>1/Table1[[#This Row],[Duration (Time between doses '[in hours'])]]</f>
        <v>0.33333333333333331</v>
      </c>
      <c r="L552" s="33">
        <f>Table1[[#This Row],[number doses per hour]]*INDEX(Table2[price per dose],Table1[[#This Row],[Drug ID]])</f>
        <v>0.29998222222222221</v>
      </c>
      <c r="M552" s="11" t="b">
        <f>AND(Table1[[#This Row],[hour of cancellation 0 to 23]]&gt;=0,Table1[[#This Row],[hour of cancellation 0 to 23]]&lt;=23)</f>
        <v>1</v>
      </c>
    </row>
    <row r="553" spans="1:13" x14ac:dyDescent="0.3">
      <c r="A553" s="1">
        <v>552</v>
      </c>
      <c r="B553" s="1">
        <v>5</v>
      </c>
      <c r="C553" s="2">
        <v>40932.399023197489</v>
      </c>
      <c r="D553" s="2">
        <v>40992.398611111108</v>
      </c>
      <c r="E553" s="1">
        <v>24</v>
      </c>
      <c r="F553" s="2">
        <v>40934.423156643068</v>
      </c>
      <c r="G553" s="1">
        <v>0</v>
      </c>
      <c r="H553" s="32">
        <f>IFERROR(HOUR(Table1[[#This Row],[Cancel Date/time]])+MINUTE(Table1[[#This Row],[Cancel Date/time]])/60,"not cancelled")</f>
        <v>10.15</v>
      </c>
      <c r="I553" s="47">
        <f>IFERROR(ROUND(Table1[[#This Row],[cancellation time decimal]],0),"not cancelled")</f>
        <v>10</v>
      </c>
      <c r="J553" s="10">
        <f>IFERROR(MOD(Table1[[#This Row],[cancellation hour rounded]],24),"not cancelled")</f>
        <v>10</v>
      </c>
      <c r="K553" s="32">
        <f>1/Table1[[#This Row],[Duration (Time between doses '[in hours'])]]</f>
        <v>4.1666666666666664E-2</v>
      </c>
      <c r="L553" s="33">
        <f>Table1[[#This Row],[number doses per hour]]*INDEX(Table2[price per dose],Table1[[#This Row],[Drug ID]])</f>
        <v>0.2815833333333333</v>
      </c>
      <c r="M553" s="11" t="b">
        <f>AND(Table1[[#This Row],[hour of cancellation 0 to 23]]&gt;=0,Table1[[#This Row],[hour of cancellation 0 to 23]]&lt;=23)</f>
        <v>1</v>
      </c>
    </row>
    <row r="554" spans="1:13" x14ac:dyDescent="0.3">
      <c r="A554" s="1">
        <v>553</v>
      </c>
      <c r="B554" s="1">
        <v>4</v>
      </c>
      <c r="C554" s="2">
        <v>40932.418816083475</v>
      </c>
      <c r="D554" s="2">
        <v>40992.418749999997</v>
      </c>
      <c r="E554" s="1">
        <v>12</v>
      </c>
      <c r="F554" s="2">
        <v>40935.497654389175</v>
      </c>
      <c r="G554" s="1">
        <v>0</v>
      </c>
      <c r="H554" s="32">
        <f>IFERROR(HOUR(Table1[[#This Row],[Cancel Date/time]])+MINUTE(Table1[[#This Row],[Cancel Date/time]])/60,"not cancelled")</f>
        <v>11.933333333333334</v>
      </c>
      <c r="I554" s="47">
        <f>IFERROR(ROUND(Table1[[#This Row],[cancellation time decimal]],0),"not cancelled")</f>
        <v>12</v>
      </c>
      <c r="J554" s="10">
        <f>IFERROR(MOD(Table1[[#This Row],[cancellation hour rounded]],24),"not cancelled")</f>
        <v>12</v>
      </c>
      <c r="K554" s="32">
        <f>1/Table1[[#This Row],[Duration (Time between doses '[in hours'])]]</f>
        <v>8.3333333333333329E-2</v>
      </c>
      <c r="L554" s="33">
        <f>Table1[[#This Row],[number doses per hour]]*INDEX(Table2[price per dose],Table1[[#This Row],[Drug ID]])</f>
        <v>1.448055119047619</v>
      </c>
      <c r="M554" s="11" t="b">
        <f>AND(Table1[[#This Row],[hour of cancellation 0 to 23]]&gt;=0,Table1[[#This Row],[hour of cancellation 0 to 23]]&lt;=23)</f>
        <v>1</v>
      </c>
    </row>
    <row r="555" spans="1:13" x14ac:dyDescent="0.3">
      <c r="A555" s="1">
        <v>554</v>
      </c>
      <c r="B555" s="1">
        <v>3</v>
      </c>
      <c r="C555" s="2">
        <v>40932.435451348945</v>
      </c>
      <c r="D555" s="2">
        <v>40934.893750000003</v>
      </c>
      <c r="E555" s="1">
        <v>24</v>
      </c>
      <c r="F555" s="2">
        <v>40934.697189208317</v>
      </c>
      <c r="G555" s="1">
        <v>0</v>
      </c>
      <c r="H555" s="32">
        <f>IFERROR(HOUR(Table1[[#This Row],[Cancel Date/time]])+MINUTE(Table1[[#This Row],[Cancel Date/time]])/60,"not cancelled")</f>
        <v>16.716666666666665</v>
      </c>
      <c r="I555" s="47">
        <f>IFERROR(ROUND(Table1[[#This Row],[cancellation time decimal]],0),"not cancelled")</f>
        <v>17</v>
      </c>
      <c r="J555" s="10">
        <f>IFERROR(MOD(Table1[[#This Row],[cancellation hour rounded]],24),"not cancelled")</f>
        <v>17</v>
      </c>
      <c r="K555" s="32">
        <f>1/Table1[[#This Row],[Duration (Time between doses '[in hours'])]]</f>
        <v>4.1666666666666664E-2</v>
      </c>
      <c r="L555" s="33">
        <f>Table1[[#This Row],[number doses per hour]]*INDEX(Table2[price per dose],Table1[[#This Row],[Drug ID]])</f>
        <v>0.18133000000000002</v>
      </c>
      <c r="M555" s="11" t="b">
        <f>AND(Table1[[#This Row],[hour of cancellation 0 to 23]]&gt;=0,Table1[[#This Row],[hour of cancellation 0 to 23]]&lt;=23)</f>
        <v>1</v>
      </c>
    </row>
    <row r="556" spans="1:13" x14ac:dyDescent="0.3">
      <c r="A556" s="1">
        <v>555</v>
      </c>
      <c r="B556" s="1">
        <v>7</v>
      </c>
      <c r="C556" s="2">
        <v>40932.667599828506</v>
      </c>
      <c r="D556" s="2">
        <v>40992.667361111111</v>
      </c>
      <c r="E556" s="1">
        <v>24</v>
      </c>
      <c r="F556" s="2">
        <v>40973.662563163271</v>
      </c>
      <c r="G556" s="1">
        <v>0</v>
      </c>
      <c r="H556" s="32">
        <f>IFERROR(HOUR(Table1[[#This Row],[Cancel Date/time]])+MINUTE(Table1[[#This Row],[Cancel Date/time]])/60,"not cancelled")</f>
        <v>15.9</v>
      </c>
      <c r="I556" s="47">
        <f>IFERROR(ROUND(Table1[[#This Row],[cancellation time decimal]],0),"not cancelled")</f>
        <v>16</v>
      </c>
      <c r="J556" s="10">
        <f>IFERROR(MOD(Table1[[#This Row],[cancellation hour rounded]],24),"not cancelled")</f>
        <v>16</v>
      </c>
      <c r="K556" s="32">
        <f>1/Table1[[#This Row],[Duration (Time between doses '[in hours'])]]</f>
        <v>4.1666666666666664E-2</v>
      </c>
      <c r="L556" s="33">
        <f>Table1[[#This Row],[number doses per hour]]*INDEX(Table2[price per dose],Table1[[#This Row],[Drug ID]])</f>
        <v>1.2958049999999997</v>
      </c>
      <c r="M556" s="11" t="b">
        <f>AND(Table1[[#This Row],[hour of cancellation 0 to 23]]&gt;=0,Table1[[#This Row],[hour of cancellation 0 to 23]]&lt;=23)</f>
        <v>1</v>
      </c>
    </row>
    <row r="557" spans="1:13" x14ac:dyDescent="0.3">
      <c r="A557" s="1">
        <v>556</v>
      </c>
      <c r="B557" s="1">
        <v>5</v>
      </c>
      <c r="C557" s="2">
        <v>40932.675695356418</v>
      </c>
      <c r="D557" s="2">
        <v>40992.675694444442</v>
      </c>
      <c r="E557" s="1">
        <v>24</v>
      </c>
      <c r="F557" s="2">
        <v>40936.478371325393</v>
      </c>
      <c r="G557" s="1">
        <v>0</v>
      </c>
      <c r="H557" s="32">
        <f>IFERROR(HOUR(Table1[[#This Row],[Cancel Date/time]])+MINUTE(Table1[[#This Row],[Cancel Date/time]])/60,"not cancelled")</f>
        <v>11.466666666666667</v>
      </c>
      <c r="I557" s="47">
        <f>IFERROR(ROUND(Table1[[#This Row],[cancellation time decimal]],0),"not cancelled")</f>
        <v>11</v>
      </c>
      <c r="J557" s="10">
        <f>IFERROR(MOD(Table1[[#This Row],[cancellation hour rounded]],24),"not cancelled")</f>
        <v>11</v>
      </c>
      <c r="K557" s="32">
        <f>1/Table1[[#This Row],[Duration (Time between doses '[in hours'])]]</f>
        <v>4.1666666666666664E-2</v>
      </c>
      <c r="L557" s="33">
        <f>Table1[[#This Row],[number doses per hour]]*INDEX(Table2[price per dose],Table1[[#This Row],[Drug ID]])</f>
        <v>0.2815833333333333</v>
      </c>
      <c r="M557" s="11" t="b">
        <f>AND(Table1[[#This Row],[hour of cancellation 0 to 23]]&gt;=0,Table1[[#This Row],[hour of cancellation 0 to 23]]&lt;=23)</f>
        <v>1</v>
      </c>
    </row>
    <row r="558" spans="1:13" x14ac:dyDescent="0.3">
      <c r="A558" s="1">
        <v>557</v>
      </c>
      <c r="B558" s="1">
        <v>1</v>
      </c>
      <c r="C558" s="2">
        <v>40932.70993007176</v>
      </c>
      <c r="D558" s="2">
        <v>40992.709722222222</v>
      </c>
      <c r="E558" s="1">
        <v>8</v>
      </c>
      <c r="F558" s="2">
        <v>40933.630998150096</v>
      </c>
      <c r="G558" s="1">
        <v>0</v>
      </c>
      <c r="H558" s="32">
        <f>IFERROR(HOUR(Table1[[#This Row],[Cancel Date/time]])+MINUTE(Table1[[#This Row],[Cancel Date/time]])/60,"not cancelled")</f>
        <v>15.133333333333333</v>
      </c>
      <c r="I558" s="47">
        <f>IFERROR(ROUND(Table1[[#This Row],[cancellation time decimal]],0),"not cancelled")</f>
        <v>15</v>
      </c>
      <c r="J558" s="10">
        <f>IFERROR(MOD(Table1[[#This Row],[cancellation hour rounded]],24),"not cancelled")</f>
        <v>15</v>
      </c>
      <c r="K558" s="32">
        <f>1/Table1[[#This Row],[Duration (Time between doses '[in hours'])]]</f>
        <v>0.125</v>
      </c>
      <c r="L558" s="33">
        <f>Table1[[#This Row],[number doses per hour]]*INDEX(Table2[price per dose],Table1[[#This Row],[Drug ID]])</f>
        <v>0.84929166666666667</v>
      </c>
      <c r="M558" s="11" t="b">
        <f>AND(Table1[[#This Row],[hour of cancellation 0 to 23]]&gt;=0,Table1[[#This Row],[hour of cancellation 0 to 23]]&lt;=23)</f>
        <v>1</v>
      </c>
    </row>
    <row r="559" spans="1:13" x14ac:dyDescent="0.3">
      <c r="A559" s="1">
        <v>558</v>
      </c>
      <c r="B559" s="1">
        <v>2</v>
      </c>
      <c r="C559" s="2">
        <v>40932.740332862355</v>
      </c>
      <c r="D559" s="2">
        <v>40992.740277777782</v>
      </c>
      <c r="E559" s="1">
        <v>10</v>
      </c>
      <c r="F559" s="2">
        <v>40933.415198481278</v>
      </c>
      <c r="G559" s="1">
        <v>0</v>
      </c>
      <c r="H559" s="32">
        <f>IFERROR(HOUR(Table1[[#This Row],[Cancel Date/time]])+MINUTE(Table1[[#This Row],[Cancel Date/time]])/60,"not cancelled")</f>
        <v>9.9499999999999993</v>
      </c>
      <c r="I559" s="47">
        <f>IFERROR(ROUND(Table1[[#This Row],[cancellation time decimal]],0),"not cancelled")</f>
        <v>10</v>
      </c>
      <c r="J559" s="10">
        <f>IFERROR(MOD(Table1[[#This Row],[cancellation hour rounded]],24),"not cancelled")</f>
        <v>10</v>
      </c>
      <c r="K559" s="32">
        <f>1/Table1[[#This Row],[Duration (Time between doses '[in hours'])]]</f>
        <v>0.1</v>
      </c>
      <c r="L559" s="33">
        <f>Table1[[#This Row],[number doses per hour]]*INDEX(Table2[price per dose],Table1[[#This Row],[Drug ID]])</f>
        <v>0.84959999999999969</v>
      </c>
      <c r="M559" s="11" t="b">
        <f>AND(Table1[[#This Row],[hour of cancellation 0 to 23]]&gt;=0,Table1[[#This Row],[hour of cancellation 0 to 23]]&lt;=23)</f>
        <v>1</v>
      </c>
    </row>
    <row r="560" spans="1:13" x14ac:dyDescent="0.3">
      <c r="A560" s="1">
        <v>559</v>
      </c>
      <c r="B560" s="1">
        <v>8</v>
      </c>
      <c r="C560" s="2">
        <v>40932.769395264171</v>
      </c>
      <c r="D560" s="2">
        <v>40992.768750000003</v>
      </c>
      <c r="E560" s="1">
        <v>3</v>
      </c>
      <c r="F560" s="2">
        <v>40937.597639513049</v>
      </c>
      <c r="G560" s="1">
        <v>1</v>
      </c>
      <c r="H560" s="32">
        <f>IFERROR(HOUR(Table1[[#This Row],[Cancel Date/time]])+MINUTE(Table1[[#This Row],[Cancel Date/time]])/60,"not cancelled")</f>
        <v>14.333333333333334</v>
      </c>
      <c r="I560" s="47">
        <f>IFERROR(ROUND(Table1[[#This Row],[cancellation time decimal]],0),"not cancelled")</f>
        <v>14</v>
      </c>
      <c r="J560" s="10">
        <f>IFERROR(MOD(Table1[[#This Row],[cancellation hour rounded]],24),"not cancelled")</f>
        <v>14</v>
      </c>
      <c r="K560" s="32">
        <f>1/Table1[[#This Row],[Duration (Time between doses '[in hours'])]]</f>
        <v>0.33333333333333331</v>
      </c>
      <c r="L560" s="33">
        <f>Table1[[#This Row],[number doses per hour]]*INDEX(Table2[price per dose],Table1[[#This Row],[Drug ID]])</f>
        <v>0.29998222222222221</v>
      </c>
      <c r="M560" s="11" t="b">
        <f>AND(Table1[[#This Row],[hour of cancellation 0 to 23]]&gt;=0,Table1[[#This Row],[hour of cancellation 0 to 23]]&lt;=23)</f>
        <v>1</v>
      </c>
    </row>
    <row r="561" spans="1:13" x14ac:dyDescent="0.3">
      <c r="A561" s="1">
        <v>560</v>
      </c>
      <c r="B561" s="1">
        <v>6</v>
      </c>
      <c r="C561" s="2">
        <v>40932.863666722558</v>
      </c>
      <c r="D561" s="2">
        <v>40992.86319444445</v>
      </c>
      <c r="E561" s="1">
        <v>24</v>
      </c>
      <c r="F561" s="2">
        <v>40943.997663413327</v>
      </c>
      <c r="G561" s="1">
        <v>0</v>
      </c>
      <c r="H561" s="32">
        <f>IFERROR(HOUR(Table1[[#This Row],[Cancel Date/time]])+MINUTE(Table1[[#This Row],[Cancel Date/time]])/60,"not cancelled")</f>
        <v>23.933333333333334</v>
      </c>
      <c r="I561" s="47">
        <f>IFERROR(ROUND(Table1[[#This Row],[cancellation time decimal]],0),"not cancelled")</f>
        <v>24</v>
      </c>
      <c r="J561" s="10">
        <f>IFERROR(MOD(Table1[[#This Row],[cancellation hour rounded]],24),"not cancelled")</f>
        <v>0</v>
      </c>
      <c r="K561" s="32">
        <f>1/Table1[[#This Row],[Duration (Time between doses '[in hours'])]]</f>
        <v>4.1666666666666664E-2</v>
      </c>
      <c r="L561" s="33">
        <f>Table1[[#This Row],[number doses per hour]]*INDEX(Table2[price per dose],Table1[[#This Row],[Drug ID]])</f>
        <v>0.35218749999999999</v>
      </c>
      <c r="M561" s="11" t="b">
        <f>AND(Table1[[#This Row],[hour of cancellation 0 to 23]]&gt;=0,Table1[[#This Row],[hour of cancellation 0 to 23]]&lt;=23)</f>
        <v>1</v>
      </c>
    </row>
    <row r="562" spans="1:13" x14ac:dyDescent="0.3">
      <c r="A562" s="1">
        <v>561</v>
      </c>
      <c r="B562" s="1">
        <v>5</v>
      </c>
      <c r="C562" s="2">
        <v>40932.853646640498</v>
      </c>
      <c r="D562" s="2">
        <v>40992.853472222225</v>
      </c>
      <c r="E562" s="1">
        <v>24</v>
      </c>
      <c r="F562" s="2">
        <v>40935.574173928057</v>
      </c>
      <c r="G562" s="1">
        <v>0</v>
      </c>
      <c r="H562" s="32">
        <f>IFERROR(HOUR(Table1[[#This Row],[Cancel Date/time]])+MINUTE(Table1[[#This Row],[Cancel Date/time]])/60,"not cancelled")</f>
        <v>13.766666666666667</v>
      </c>
      <c r="I562" s="47">
        <f>IFERROR(ROUND(Table1[[#This Row],[cancellation time decimal]],0),"not cancelled")</f>
        <v>14</v>
      </c>
      <c r="J562" s="10">
        <f>IFERROR(MOD(Table1[[#This Row],[cancellation hour rounded]],24),"not cancelled")</f>
        <v>14</v>
      </c>
      <c r="K562" s="32">
        <f>1/Table1[[#This Row],[Duration (Time between doses '[in hours'])]]</f>
        <v>4.1666666666666664E-2</v>
      </c>
      <c r="L562" s="33">
        <f>Table1[[#This Row],[number doses per hour]]*INDEX(Table2[price per dose],Table1[[#This Row],[Drug ID]])</f>
        <v>0.2815833333333333</v>
      </c>
      <c r="M562" s="11" t="b">
        <f>AND(Table1[[#This Row],[hour of cancellation 0 to 23]]&gt;=0,Table1[[#This Row],[hour of cancellation 0 to 23]]&lt;=23)</f>
        <v>1</v>
      </c>
    </row>
    <row r="563" spans="1:13" x14ac:dyDescent="0.3">
      <c r="A563" s="1">
        <v>562</v>
      </c>
      <c r="B563" s="1">
        <v>6</v>
      </c>
      <c r="C563" s="2">
        <v>40932.856851459364</v>
      </c>
      <c r="D563" s="2">
        <v>40992.856250000004</v>
      </c>
      <c r="E563" s="1">
        <v>24</v>
      </c>
      <c r="F563" s="2">
        <v>40944.956022623555</v>
      </c>
      <c r="G563" s="1">
        <v>0</v>
      </c>
      <c r="H563" s="32">
        <f>IFERROR(HOUR(Table1[[#This Row],[Cancel Date/time]])+MINUTE(Table1[[#This Row],[Cancel Date/time]])/60,"not cancelled")</f>
        <v>22.933333333333334</v>
      </c>
      <c r="I563" s="47">
        <f>IFERROR(ROUND(Table1[[#This Row],[cancellation time decimal]],0),"not cancelled")</f>
        <v>23</v>
      </c>
      <c r="J563" s="10">
        <f>IFERROR(MOD(Table1[[#This Row],[cancellation hour rounded]],24),"not cancelled")</f>
        <v>23</v>
      </c>
      <c r="K563" s="32">
        <f>1/Table1[[#This Row],[Duration (Time between doses '[in hours'])]]</f>
        <v>4.1666666666666664E-2</v>
      </c>
      <c r="L563" s="33">
        <f>Table1[[#This Row],[number doses per hour]]*INDEX(Table2[price per dose],Table1[[#This Row],[Drug ID]])</f>
        <v>0.35218749999999999</v>
      </c>
      <c r="M563" s="11" t="b">
        <f>AND(Table1[[#This Row],[hour of cancellation 0 to 23]]&gt;=0,Table1[[#This Row],[hour of cancellation 0 to 23]]&lt;=23)</f>
        <v>1</v>
      </c>
    </row>
    <row r="564" spans="1:13" x14ac:dyDescent="0.3">
      <c r="A564" s="1">
        <v>563</v>
      </c>
      <c r="B564" s="1">
        <v>6</v>
      </c>
      <c r="C564" s="2">
        <v>40932.923835498339</v>
      </c>
      <c r="D564" s="2">
        <v>40992.923611111109</v>
      </c>
      <c r="E564" s="1">
        <v>24</v>
      </c>
      <c r="F564" s="2">
        <v>40935.501580685064</v>
      </c>
      <c r="G564" s="1">
        <v>0</v>
      </c>
      <c r="H564" s="32">
        <f>IFERROR(HOUR(Table1[[#This Row],[Cancel Date/time]])+MINUTE(Table1[[#This Row],[Cancel Date/time]])/60,"not cancelled")</f>
        <v>12.033333333333333</v>
      </c>
      <c r="I564" s="47">
        <f>IFERROR(ROUND(Table1[[#This Row],[cancellation time decimal]],0),"not cancelled")</f>
        <v>12</v>
      </c>
      <c r="J564" s="10">
        <f>IFERROR(MOD(Table1[[#This Row],[cancellation hour rounded]],24),"not cancelled")</f>
        <v>12</v>
      </c>
      <c r="K564" s="32">
        <f>1/Table1[[#This Row],[Duration (Time between doses '[in hours'])]]</f>
        <v>4.1666666666666664E-2</v>
      </c>
      <c r="L564" s="33">
        <f>Table1[[#This Row],[number doses per hour]]*INDEX(Table2[price per dose],Table1[[#This Row],[Drug ID]])</f>
        <v>0.35218749999999999</v>
      </c>
      <c r="M564" s="11" t="b">
        <f>AND(Table1[[#This Row],[hour of cancellation 0 to 23]]&gt;=0,Table1[[#This Row],[hour of cancellation 0 to 23]]&lt;=23)</f>
        <v>1</v>
      </c>
    </row>
    <row r="565" spans="1:13" x14ac:dyDescent="0.3">
      <c r="A565" s="1">
        <v>564</v>
      </c>
      <c r="B565" s="1">
        <v>5</v>
      </c>
      <c r="C565" s="2">
        <v>40932.938067204945</v>
      </c>
      <c r="D565" s="2">
        <v>40992.9375</v>
      </c>
      <c r="E565" s="1">
        <v>24</v>
      </c>
      <c r="F565" s="2">
        <v>40933.468797823552</v>
      </c>
      <c r="G565" s="1">
        <v>0</v>
      </c>
      <c r="H565" s="32">
        <f>IFERROR(HOUR(Table1[[#This Row],[Cancel Date/time]])+MINUTE(Table1[[#This Row],[Cancel Date/time]])/60,"not cancelled")</f>
        <v>11.25</v>
      </c>
      <c r="I565" s="47">
        <f>IFERROR(ROUND(Table1[[#This Row],[cancellation time decimal]],0),"not cancelled")</f>
        <v>11</v>
      </c>
      <c r="J565" s="10">
        <f>IFERROR(MOD(Table1[[#This Row],[cancellation hour rounded]],24),"not cancelled")</f>
        <v>11</v>
      </c>
      <c r="K565" s="32">
        <f>1/Table1[[#This Row],[Duration (Time between doses '[in hours'])]]</f>
        <v>4.1666666666666664E-2</v>
      </c>
      <c r="L565" s="33">
        <f>Table1[[#This Row],[number doses per hour]]*INDEX(Table2[price per dose],Table1[[#This Row],[Drug ID]])</f>
        <v>0.2815833333333333</v>
      </c>
      <c r="M565" s="11" t="b">
        <f>AND(Table1[[#This Row],[hour of cancellation 0 to 23]]&gt;=0,Table1[[#This Row],[hour of cancellation 0 to 23]]&lt;=23)</f>
        <v>1</v>
      </c>
    </row>
    <row r="566" spans="1:13" x14ac:dyDescent="0.3">
      <c r="A566" s="1">
        <v>565</v>
      </c>
      <c r="B566" s="1">
        <v>1</v>
      </c>
      <c r="C566" s="2">
        <v>40932.919810639985</v>
      </c>
      <c r="D566" s="2">
        <v>40992.919444444444</v>
      </c>
      <c r="E566" s="1">
        <v>8</v>
      </c>
      <c r="F566" s="2">
        <v>40933.474850782681</v>
      </c>
      <c r="G566" s="1">
        <v>0</v>
      </c>
      <c r="H566" s="32">
        <f>IFERROR(HOUR(Table1[[#This Row],[Cancel Date/time]])+MINUTE(Table1[[#This Row],[Cancel Date/time]])/60,"not cancelled")</f>
        <v>11.383333333333333</v>
      </c>
      <c r="I566" s="47">
        <f>IFERROR(ROUND(Table1[[#This Row],[cancellation time decimal]],0),"not cancelled")</f>
        <v>11</v>
      </c>
      <c r="J566" s="10">
        <f>IFERROR(MOD(Table1[[#This Row],[cancellation hour rounded]],24),"not cancelled")</f>
        <v>11</v>
      </c>
      <c r="K566" s="32">
        <f>1/Table1[[#This Row],[Duration (Time between doses '[in hours'])]]</f>
        <v>0.125</v>
      </c>
      <c r="L566" s="33">
        <f>Table1[[#This Row],[number doses per hour]]*INDEX(Table2[price per dose],Table1[[#This Row],[Drug ID]])</f>
        <v>0.84929166666666667</v>
      </c>
      <c r="M566" s="11" t="b">
        <f>AND(Table1[[#This Row],[hour of cancellation 0 to 23]]&gt;=0,Table1[[#This Row],[hour of cancellation 0 to 23]]&lt;=23)</f>
        <v>1</v>
      </c>
    </row>
    <row r="567" spans="1:13" x14ac:dyDescent="0.3">
      <c r="A567" s="1">
        <v>566</v>
      </c>
      <c r="B567" s="1">
        <v>1</v>
      </c>
      <c r="C567" s="2">
        <v>40933.044769635017</v>
      </c>
      <c r="D567" s="2">
        <v>40993.044444444444</v>
      </c>
      <c r="E567" s="1">
        <v>12</v>
      </c>
      <c r="F567" s="2">
        <v>40934.509378226168</v>
      </c>
      <c r="G567" s="1">
        <v>0</v>
      </c>
      <c r="H567" s="32">
        <f>IFERROR(HOUR(Table1[[#This Row],[Cancel Date/time]])+MINUTE(Table1[[#This Row],[Cancel Date/time]])/60,"not cancelled")</f>
        <v>12.216666666666667</v>
      </c>
      <c r="I567" s="47">
        <f>IFERROR(ROUND(Table1[[#This Row],[cancellation time decimal]],0),"not cancelled")</f>
        <v>12</v>
      </c>
      <c r="J567" s="10">
        <f>IFERROR(MOD(Table1[[#This Row],[cancellation hour rounded]],24),"not cancelled")</f>
        <v>12</v>
      </c>
      <c r="K567" s="32">
        <f>1/Table1[[#This Row],[Duration (Time between doses '[in hours'])]]</f>
        <v>8.3333333333333329E-2</v>
      </c>
      <c r="L567" s="33">
        <f>Table1[[#This Row],[number doses per hour]]*INDEX(Table2[price per dose],Table1[[#This Row],[Drug ID]])</f>
        <v>0.56619444444444444</v>
      </c>
      <c r="M567" s="11" t="b">
        <f>AND(Table1[[#This Row],[hour of cancellation 0 to 23]]&gt;=0,Table1[[#This Row],[hour of cancellation 0 to 23]]&lt;=23)</f>
        <v>1</v>
      </c>
    </row>
    <row r="568" spans="1:13" hidden="1" x14ac:dyDescent="0.3">
      <c r="A568" s="1">
        <v>567</v>
      </c>
      <c r="B568" s="1">
        <v>2</v>
      </c>
      <c r="C568" s="2">
        <v>40933.361323687022</v>
      </c>
      <c r="D568" s="2">
        <v>40935.777596245767</v>
      </c>
      <c r="E568" s="1">
        <v>10</v>
      </c>
      <c r="F568" s="2" t="s">
        <v>5</v>
      </c>
      <c r="G568" s="1">
        <v>0</v>
      </c>
      <c r="H568" s="32" t="str">
        <f>IFERROR(HOUR(Table1[[#This Row],[Cancel Date/time]])+MINUTE(Table1[[#This Row],[Cancel Date/time]])/60,"not cancelled")</f>
        <v>not cancelled</v>
      </c>
      <c r="I568" s="47" t="str">
        <f>IFERROR(ROUND(Table1[[#This Row],[cancellation time decimal]],0),"not cancelled")</f>
        <v>not cancelled</v>
      </c>
      <c r="J568" s="10" t="str">
        <f>IFERROR(MOD(Table1[[#This Row],[cancellation hour rounded]],24),"not cancelled")</f>
        <v>not cancelled</v>
      </c>
      <c r="K568" s="32">
        <f>1/Table1[[#This Row],[Duration (Time between doses '[in hours'])]]</f>
        <v>0.1</v>
      </c>
      <c r="L568" s="33">
        <f>Table1[[#This Row],[number doses per hour]]*INDEX(Table2[price per dose],Table1[[#This Row],[Drug ID]])</f>
        <v>0.84959999999999969</v>
      </c>
      <c r="M568" s="11" t="b">
        <f>AND(Table1[[#This Row],[hour of cancellation 0 to 23]]&gt;=0,Table1[[#This Row],[hour of cancellation 0 to 23]]&lt;=23)</f>
        <v>0</v>
      </c>
    </row>
    <row r="569" spans="1:13" x14ac:dyDescent="0.3">
      <c r="A569" s="1">
        <v>568</v>
      </c>
      <c r="B569" s="1">
        <v>2</v>
      </c>
      <c r="C569" s="2">
        <v>40933.337687799096</v>
      </c>
      <c r="D569" s="2">
        <v>40993.337500000001</v>
      </c>
      <c r="E569" s="1">
        <v>10</v>
      </c>
      <c r="F569" s="2">
        <v>40933.653456560758</v>
      </c>
      <c r="G569" s="1">
        <v>0</v>
      </c>
      <c r="H569" s="32">
        <f>IFERROR(HOUR(Table1[[#This Row],[Cancel Date/time]])+MINUTE(Table1[[#This Row],[Cancel Date/time]])/60,"not cancelled")</f>
        <v>15.666666666666666</v>
      </c>
      <c r="I569" s="47">
        <f>IFERROR(ROUND(Table1[[#This Row],[cancellation time decimal]],0),"not cancelled")</f>
        <v>16</v>
      </c>
      <c r="J569" s="10">
        <f>IFERROR(MOD(Table1[[#This Row],[cancellation hour rounded]],24),"not cancelled")</f>
        <v>16</v>
      </c>
      <c r="K569" s="32">
        <f>1/Table1[[#This Row],[Duration (Time between doses '[in hours'])]]</f>
        <v>0.1</v>
      </c>
      <c r="L569" s="33">
        <f>Table1[[#This Row],[number doses per hour]]*INDEX(Table2[price per dose],Table1[[#This Row],[Drug ID]])</f>
        <v>0.84959999999999969</v>
      </c>
      <c r="M569" s="11" t="b">
        <f>AND(Table1[[#This Row],[hour of cancellation 0 to 23]]&gt;=0,Table1[[#This Row],[hour of cancellation 0 to 23]]&lt;=23)</f>
        <v>1</v>
      </c>
    </row>
    <row r="570" spans="1:13" x14ac:dyDescent="0.3">
      <c r="A570" s="1">
        <v>569</v>
      </c>
      <c r="B570" s="1">
        <v>8</v>
      </c>
      <c r="C570" s="2">
        <v>40933.395493879427</v>
      </c>
      <c r="D570" s="2">
        <v>40993.395138888889</v>
      </c>
      <c r="E570" s="1">
        <v>3</v>
      </c>
      <c r="F570" s="2">
        <v>40938.486318021998</v>
      </c>
      <c r="G570" s="1">
        <v>0</v>
      </c>
      <c r="H570" s="32">
        <f>IFERROR(HOUR(Table1[[#This Row],[Cancel Date/time]])+MINUTE(Table1[[#This Row],[Cancel Date/time]])/60,"not cancelled")</f>
        <v>11.666666666666666</v>
      </c>
      <c r="I570" s="47">
        <f>IFERROR(ROUND(Table1[[#This Row],[cancellation time decimal]],0),"not cancelled")</f>
        <v>12</v>
      </c>
      <c r="J570" s="10">
        <f>IFERROR(MOD(Table1[[#This Row],[cancellation hour rounded]],24),"not cancelled")</f>
        <v>12</v>
      </c>
      <c r="K570" s="32">
        <f>1/Table1[[#This Row],[Duration (Time between doses '[in hours'])]]</f>
        <v>0.33333333333333331</v>
      </c>
      <c r="L570" s="33">
        <f>Table1[[#This Row],[number doses per hour]]*INDEX(Table2[price per dose],Table1[[#This Row],[Drug ID]])</f>
        <v>0.29998222222222221</v>
      </c>
      <c r="M570" s="11" t="b">
        <f>AND(Table1[[#This Row],[hour of cancellation 0 to 23]]&gt;=0,Table1[[#This Row],[hour of cancellation 0 to 23]]&lt;=23)</f>
        <v>1</v>
      </c>
    </row>
    <row r="571" spans="1:13" x14ac:dyDescent="0.3">
      <c r="A571" s="1">
        <v>570</v>
      </c>
      <c r="B571" s="1">
        <v>7</v>
      </c>
      <c r="C571" s="2">
        <v>40933.38811422405</v>
      </c>
      <c r="D571" s="2">
        <v>40993.387499999997</v>
      </c>
      <c r="E571" s="1">
        <v>24</v>
      </c>
      <c r="F571" s="2">
        <v>40936.703811189989</v>
      </c>
      <c r="G571" s="1">
        <v>0</v>
      </c>
      <c r="H571" s="32">
        <f>IFERROR(HOUR(Table1[[#This Row],[Cancel Date/time]])+MINUTE(Table1[[#This Row],[Cancel Date/time]])/60,"not cancelled")</f>
        <v>16.883333333333333</v>
      </c>
      <c r="I571" s="47">
        <f>IFERROR(ROUND(Table1[[#This Row],[cancellation time decimal]],0),"not cancelled")</f>
        <v>17</v>
      </c>
      <c r="J571" s="10">
        <f>IFERROR(MOD(Table1[[#This Row],[cancellation hour rounded]],24),"not cancelled")</f>
        <v>17</v>
      </c>
      <c r="K571" s="32">
        <f>1/Table1[[#This Row],[Duration (Time between doses '[in hours'])]]</f>
        <v>4.1666666666666664E-2</v>
      </c>
      <c r="L571" s="33">
        <f>Table1[[#This Row],[number doses per hour]]*INDEX(Table2[price per dose],Table1[[#This Row],[Drug ID]])</f>
        <v>1.2958049999999997</v>
      </c>
      <c r="M571" s="11" t="b">
        <f>AND(Table1[[#This Row],[hour of cancellation 0 to 23]]&gt;=0,Table1[[#This Row],[hour of cancellation 0 to 23]]&lt;=23)</f>
        <v>1</v>
      </c>
    </row>
    <row r="572" spans="1:13" x14ac:dyDescent="0.3">
      <c r="A572" s="1">
        <v>571</v>
      </c>
      <c r="B572" s="1">
        <v>6</v>
      </c>
      <c r="C572" s="2">
        <v>40933.390287726783</v>
      </c>
      <c r="D572" s="2">
        <v>40993.390277777777</v>
      </c>
      <c r="E572" s="1">
        <v>24</v>
      </c>
      <c r="F572" s="2">
        <v>40936.478842220014</v>
      </c>
      <c r="G572" s="1">
        <v>0</v>
      </c>
      <c r="H572" s="32">
        <f>IFERROR(HOUR(Table1[[#This Row],[Cancel Date/time]])+MINUTE(Table1[[#This Row],[Cancel Date/time]])/60,"not cancelled")</f>
        <v>11.483333333333333</v>
      </c>
      <c r="I572" s="47">
        <f>IFERROR(ROUND(Table1[[#This Row],[cancellation time decimal]],0),"not cancelled")</f>
        <v>11</v>
      </c>
      <c r="J572" s="10">
        <f>IFERROR(MOD(Table1[[#This Row],[cancellation hour rounded]],24),"not cancelled")</f>
        <v>11</v>
      </c>
      <c r="K572" s="32">
        <f>1/Table1[[#This Row],[Duration (Time between doses '[in hours'])]]</f>
        <v>4.1666666666666664E-2</v>
      </c>
      <c r="L572" s="33">
        <f>Table1[[#This Row],[number doses per hour]]*INDEX(Table2[price per dose],Table1[[#This Row],[Drug ID]])</f>
        <v>0.35218749999999999</v>
      </c>
      <c r="M572" s="11" t="b">
        <f>AND(Table1[[#This Row],[hour of cancellation 0 to 23]]&gt;=0,Table1[[#This Row],[hour of cancellation 0 to 23]]&lt;=23)</f>
        <v>1</v>
      </c>
    </row>
    <row r="573" spans="1:13" x14ac:dyDescent="0.3">
      <c r="A573" s="1">
        <v>572</v>
      </c>
      <c r="B573" s="1">
        <v>2</v>
      </c>
      <c r="C573" s="2">
        <v>40933.428566303002</v>
      </c>
      <c r="D573" s="2">
        <v>40993.428472222222</v>
      </c>
      <c r="E573" s="1">
        <v>10</v>
      </c>
      <c r="F573" s="2">
        <v>40934.496900892271</v>
      </c>
      <c r="G573" s="1">
        <v>0</v>
      </c>
      <c r="H573" s="32">
        <f>IFERROR(HOUR(Table1[[#This Row],[Cancel Date/time]])+MINUTE(Table1[[#This Row],[Cancel Date/time]])/60,"not cancelled")</f>
        <v>11.916666666666666</v>
      </c>
      <c r="I573" s="47">
        <f>IFERROR(ROUND(Table1[[#This Row],[cancellation time decimal]],0),"not cancelled")</f>
        <v>12</v>
      </c>
      <c r="J573" s="10">
        <f>IFERROR(MOD(Table1[[#This Row],[cancellation hour rounded]],24),"not cancelled")</f>
        <v>12</v>
      </c>
      <c r="K573" s="32">
        <f>1/Table1[[#This Row],[Duration (Time between doses '[in hours'])]]</f>
        <v>0.1</v>
      </c>
      <c r="L573" s="33">
        <f>Table1[[#This Row],[number doses per hour]]*INDEX(Table2[price per dose],Table1[[#This Row],[Drug ID]])</f>
        <v>0.84959999999999969</v>
      </c>
      <c r="M573" s="11" t="b">
        <f>AND(Table1[[#This Row],[hour of cancellation 0 to 23]]&gt;=0,Table1[[#This Row],[hour of cancellation 0 to 23]]&lt;=23)</f>
        <v>1</v>
      </c>
    </row>
    <row r="574" spans="1:13" x14ac:dyDescent="0.3">
      <c r="A574" s="1">
        <v>573</v>
      </c>
      <c r="B574" s="1">
        <v>10</v>
      </c>
      <c r="C574" s="2">
        <v>40933.4293257967</v>
      </c>
      <c r="D574" s="2">
        <v>40993.429166666661</v>
      </c>
      <c r="E574" s="1">
        <v>1</v>
      </c>
      <c r="F574" s="2">
        <v>40940.677188596324</v>
      </c>
      <c r="G574" s="1">
        <v>3</v>
      </c>
      <c r="H574" s="32">
        <f>IFERROR(HOUR(Table1[[#This Row],[Cancel Date/time]])+MINUTE(Table1[[#This Row],[Cancel Date/time]])/60,"not cancelled")</f>
        <v>16.25</v>
      </c>
      <c r="I574" s="47">
        <f>IFERROR(ROUND(Table1[[#This Row],[cancellation time decimal]],0),"not cancelled")</f>
        <v>16</v>
      </c>
      <c r="J574" s="10">
        <f>IFERROR(MOD(Table1[[#This Row],[cancellation hour rounded]],24),"not cancelled")</f>
        <v>16</v>
      </c>
      <c r="K574" s="32">
        <f>1/Table1[[#This Row],[Duration (Time between doses '[in hours'])]]</f>
        <v>1</v>
      </c>
      <c r="L574" s="33">
        <f>Table1[[#This Row],[number doses per hour]]*INDEX(Table2[price per dose],Table1[[#This Row],[Drug ID]])</f>
        <v>2.5716000000000001</v>
      </c>
      <c r="M574" s="11" t="b">
        <f>AND(Table1[[#This Row],[hour of cancellation 0 to 23]]&gt;=0,Table1[[#This Row],[hour of cancellation 0 to 23]]&lt;=23)</f>
        <v>1</v>
      </c>
    </row>
    <row r="575" spans="1:13" hidden="1" x14ac:dyDescent="0.3">
      <c r="A575" s="1">
        <v>574</v>
      </c>
      <c r="B575" s="1">
        <v>2</v>
      </c>
      <c r="C575" s="2">
        <v>40933.448634903791</v>
      </c>
      <c r="D575" s="2">
        <v>40936.823192033036</v>
      </c>
      <c r="E575" s="1">
        <v>10</v>
      </c>
      <c r="F575" s="2" t="s">
        <v>5</v>
      </c>
      <c r="G575" s="1">
        <v>0</v>
      </c>
      <c r="H575" s="32" t="str">
        <f>IFERROR(HOUR(Table1[[#This Row],[Cancel Date/time]])+MINUTE(Table1[[#This Row],[Cancel Date/time]])/60,"not cancelled")</f>
        <v>not cancelled</v>
      </c>
      <c r="I575" s="47" t="str">
        <f>IFERROR(ROUND(Table1[[#This Row],[cancellation time decimal]],0),"not cancelled")</f>
        <v>not cancelled</v>
      </c>
      <c r="J575" s="10" t="str">
        <f>IFERROR(MOD(Table1[[#This Row],[cancellation hour rounded]],24),"not cancelled")</f>
        <v>not cancelled</v>
      </c>
      <c r="K575" s="32">
        <f>1/Table1[[#This Row],[Duration (Time between doses '[in hours'])]]</f>
        <v>0.1</v>
      </c>
      <c r="L575" s="33">
        <f>Table1[[#This Row],[number doses per hour]]*INDEX(Table2[price per dose],Table1[[#This Row],[Drug ID]])</f>
        <v>0.84959999999999969</v>
      </c>
      <c r="M575" s="11" t="b">
        <f>AND(Table1[[#This Row],[hour of cancellation 0 to 23]]&gt;=0,Table1[[#This Row],[hour of cancellation 0 to 23]]&lt;=23)</f>
        <v>0</v>
      </c>
    </row>
    <row r="576" spans="1:13" hidden="1" x14ac:dyDescent="0.3">
      <c r="A576" s="1">
        <v>575</v>
      </c>
      <c r="B576" s="1">
        <v>11</v>
      </c>
      <c r="C576" s="2">
        <v>40933.444135076512</v>
      </c>
      <c r="D576" s="2">
        <v>40935.52704127098</v>
      </c>
      <c r="E576" s="1">
        <v>1</v>
      </c>
      <c r="F576" s="2" t="s">
        <v>5</v>
      </c>
      <c r="G576" s="1">
        <v>6</v>
      </c>
      <c r="H576" s="32" t="str">
        <f>IFERROR(HOUR(Table1[[#This Row],[Cancel Date/time]])+MINUTE(Table1[[#This Row],[Cancel Date/time]])/60,"not cancelled")</f>
        <v>not cancelled</v>
      </c>
      <c r="I576" s="47" t="str">
        <f>IFERROR(ROUND(Table1[[#This Row],[cancellation time decimal]],0),"not cancelled")</f>
        <v>not cancelled</v>
      </c>
      <c r="J576" s="10" t="str">
        <f>IFERROR(MOD(Table1[[#This Row],[cancellation hour rounded]],24),"not cancelled")</f>
        <v>not cancelled</v>
      </c>
      <c r="K576" s="32">
        <f>1/Table1[[#This Row],[Duration (Time between doses '[in hours'])]]</f>
        <v>1</v>
      </c>
      <c r="L576" s="33">
        <f>Table1[[#This Row],[number doses per hour]]*INDEX(Table2[price per dose],Table1[[#This Row],[Drug ID]])</f>
        <v>1</v>
      </c>
      <c r="M576" s="11" t="b">
        <f>AND(Table1[[#This Row],[hour of cancellation 0 to 23]]&gt;=0,Table1[[#This Row],[hour of cancellation 0 to 23]]&lt;=23)</f>
        <v>0</v>
      </c>
    </row>
    <row r="577" spans="1:13" x14ac:dyDescent="0.3">
      <c r="A577" s="1">
        <v>576</v>
      </c>
      <c r="B577" s="1">
        <v>2</v>
      </c>
      <c r="C577" s="2">
        <v>40933.445425680111</v>
      </c>
      <c r="D577" s="2">
        <v>40993.445138888885</v>
      </c>
      <c r="E577" s="1">
        <v>10</v>
      </c>
      <c r="F577" s="2">
        <v>40934.479249615324</v>
      </c>
      <c r="G577" s="1">
        <v>0</v>
      </c>
      <c r="H577" s="32">
        <f>IFERROR(HOUR(Table1[[#This Row],[Cancel Date/time]])+MINUTE(Table1[[#This Row],[Cancel Date/time]])/60,"not cancelled")</f>
        <v>11.5</v>
      </c>
      <c r="I577" s="47">
        <f>IFERROR(ROUND(Table1[[#This Row],[cancellation time decimal]],0),"not cancelled")</f>
        <v>12</v>
      </c>
      <c r="J577" s="10">
        <f>IFERROR(MOD(Table1[[#This Row],[cancellation hour rounded]],24),"not cancelled")</f>
        <v>12</v>
      </c>
      <c r="K577" s="32">
        <f>1/Table1[[#This Row],[Duration (Time between doses '[in hours'])]]</f>
        <v>0.1</v>
      </c>
      <c r="L577" s="33">
        <f>Table1[[#This Row],[number doses per hour]]*INDEX(Table2[price per dose],Table1[[#This Row],[Drug ID]])</f>
        <v>0.84959999999999969</v>
      </c>
      <c r="M577" s="11" t="b">
        <f>AND(Table1[[#This Row],[hour of cancellation 0 to 23]]&gt;=0,Table1[[#This Row],[hour of cancellation 0 to 23]]&lt;=23)</f>
        <v>1</v>
      </c>
    </row>
    <row r="578" spans="1:13" x14ac:dyDescent="0.3">
      <c r="A578" s="1">
        <v>577</v>
      </c>
      <c r="B578" s="1">
        <v>1</v>
      </c>
      <c r="C578" s="2">
        <v>40933.438787034007</v>
      </c>
      <c r="D578" s="2">
        <v>40993.438194444439</v>
      </c>
      <c r="E578" s="1">
        <v>8</v>
      </c>
      <c r="F578" s="2">
        <v>40934.726079841195</v>
      </c>
      <c r="G578" s="1">
        <v>0</v>
      </c>
      <c r="H578" s="32">
        <f>IFERROR(HOUR(Table1[[#This Row],[Cancel Date/time]])+MINUTE(Table1[[#This Row],[Cancel Date/time]])/60,"not cancelled")</f>
        <v>17.416666666666668</v>
      </c>
      <c r="I578" s="47">
        <f>IFERROR(ROUND(Table1[[#This Row],[cancellation time decimal]],0),"not cancelled")</f>
        <v>17</v>
      </c>
      <c r="J578" s="10">
        <f>IFERROR(MOD(Table1[[#This Row],[cancellation hour rounded]],24),"not cancelled")</f>
        <v>17</v>
      </c>
      <c r="K578" s="32">
        <f>1/Table1[[#This Row],[Duration (Time between doses '[in hours'])]]</f>
        <v>0.125</v>
      </c>
      <c r="L578" s="33">
        <f>Table1[[#This Row],[number doses per hour]]*INDEX(Table2[price per dose],Table1[[#This Row],[Drug ID]])</f>
        <v>0.84929166666666667</v>
      </c>
      <c r="M578" s="11" t="b">
        <f>AND(Table1[[#This Row],[hour of cancellation 0 to 23]]&gt;=0,Table1[[#This Row],[hour of cancellation 0 to 23]]&lt;=23)</f>
        <v>1</v>
      </c>
    </row>
    <row r="579" spans="1:13" x14ac:dyDescent="0.3">
      <c r="A579" s="1">
        <v>578</v>
      </c>
      <c r="B579" s="1">
        <v>4</v>
      </c>
      <c r="C579" s="2">
        <v>40933.45063035666</v>
      </c>
      <c r="D579" s="2">
        <v>40993.449999999997</v>
      </c>
      <c r="E579" s="1">
        <v>12</v>
      </c>
      <c r="F579" s="2">
        <v>40936.490927932318</v>
      </c>
      <c r="G579" s="1">
        <v>0</v>
      </c>
      <c r="H579" s="32">
        <f>IFERROR(HOUR(Table1[[#This Row],[Cancel Date/time]])+MINUTE(Table1[[#This Row],[Cancel Date/time]])/60,"not cancelled")</f>
        <v>11.766666666666667</v>
      </c>
      <c r="I579" s="47">
        <f>IFERROR(ROUND(Table1[[#This Row],[cancellation time decimal]],0),"not cancelled")</f>
        <v>12</v>
      </c>
      <c r="J579" s="10">
        <f>IFERROR(MOD(Table1[[#This Row],[cancellation hour rounded]],24),"not cancelled")</f>
        <v>12</v>
      </c>
      <c r="K579" s="32">
        <f>1/Table1[[#This Row],[Duration (Time between doses '[in hours'])]]</f>
        <v>8.3333333333333329E-2</v>
      </c>
      <c r="L579" s="33">
        <f>Table1[[#This Row],[number doses per hour]]*INDEX(Table2[price per dose],Table1[[#This Row],[Drug ID]])</f>
        <v>1.448055119047619</v>
      </c>
      <c r="M579" s="11" t="b">
        <f>AND(Table1[[#This Row],[hour of cancellation 0 to 23]]&gt;=0,Table1[[#This Row],[hour of cancellation 0 to 23]]&lt;=23)</f>
        <v>1</v>
      </c>
    </row>
    <row r="580" spans="1:13" hidden="1" x14ac:dyDescent="0.3">
      <c r="A580" s="1">
        <v>579</v>
      </c>
      <c r="B580" s="1">
        <v>1</v>
      </c>
      <c r="C580" s="2">
        <v>40933.480804084655</v>
      </c>
      <c r="D580" s="2">
        <v>40936.938711627081</v>
      </c>
      <c r="E580" s="1">
        <v>8</v>
      </c>
      <c r="F580" s="2" t="s">
        <v>5</v>
      </c>
      <c r="G580" s="1">
        <v>0</v>
      </c>
      <c r="H580" s="32" t="str">
        <f>IFERROR(HOUR(Table1[[#This Row],[Cancel Date/time]])+MINUTE(Table1[[#This Row],[Cancel Date/time]])/60,"not cancelled")</f>
        <v>not cancelled</v>
      </c>
      <c r="I580" s="47" t="str">
        <f>IFERROR(ROUND(Table1[[#This Row],[cancellation time decimal]],0),"not cancelled")</f>
        <v>not cancelled</v>
      </c>
      <c r="J580" s="10" t="str">
        <f>IFERROR(MOD(Table1[[#This Row],[cancellation hour rounded]],24),"not cancelled")</f>
        <v>not cancelled</v>
      </c>
      <c r="K580" s="32">
        <f>1/Table1[[#This Row],[Duration (Time between doses '[in hours'])]]</f>
        <v>0.125</v>
      </c>
      <c r="L580" s="33">
        <f>Table1[[#This Row],[number doses per hour]]*INDEX(Table2[price per dose],Table1[[#This Row],[Drug ID]])</f>
        <v>0.84929166666666667</v>
      </c>
      <c r="M580" s="11" t="b">
        <f>AND(Table1[[#This Row],[hour of cancellation 0 to 23]]&gt;=0,Table1[[#This Row],[hour of cancellation 0 to 23]]&lt;=23)</f>
        <v>0</v>
      </c>
    </row>
    <row r="581" spans="1:13" x14ac:dyDescent="0.3">
      <c r="A581" s="1">
        <v>580</v>
      </c>
      <c r="B581" s="1">
        <v>2</v>
      </c>
      <c r="C581" s="2">
        <v>40933.466722358819</v>
      </c>
      <c r="D581" s="2">
        <v>40993.466666666667</v>
      </c>
      <c r="E581" s="1">
        <v>10</v>
      </c>
      <c r="F581" s="2">
        <v>40934.204788517316</v>
      </c>
      <c r="G581" s="1">
        <v>0</v>
      </c>
      <c r="H581" s="32">
        <f>IFERROR(HOUR(Table1[[#This Row],[Cancel Date/time]])+MINUTE(Table1[[#This Row],[Cancel Date/time]])/60,"not cancelled")</f>
        <v>4.9000000000000004</v>
      </c>
      <c r="I581" s="47">
        <f>IFERROR(ROUND(Table1[[#This Row],[cancellation time decimal]],0),"not cancelled")</f>
        <v>5</v>
      </c>
      <c r="J581" s="10">
        <f>IFERROR(MOD(Table1[[#This Row],[cancellation hour rounded]],24),"not cancelled")</f>
        <v>5</v>
      </c>
      <c r="K581" s="32">
        <f>1/Table1[[#This Row],[Duration (Time between doses '[in hours'])]]</f>
        <v>0.1</v>
      </c>
      <c r="L581" s="33">
        <f>Table1[[#This Row],[number doses per hour]]*INDEX(Table2[price per dose],Table1[[#This Row],[Drug ID]])</f>
        <v>0.84959999999999969</v>
      </c>
      <c r="M581" s="11" t="b">
        <f>AND(Table1[[#This Row],[hour of cancellation 0 to 23]]&gt;=0,Table1[[#This Row],[hour of cancellation 0 to 23]]&lt;=23)</f>
        <v>1</v>
      </c>
    </row>
    <row r="582" spans="1:13" hidden="1" x14ac:dyDescent="0.3">
      <c r="A582" s="1">
        <v>581</v>
      </c>
      <c r="B582" s="1">
        <v>1</v>
      </c>
      <c r="C582" s="2">
        <v>40933.517268445728</v>
      </c>
      <c r="D582" s="2">
        <v>40938.141874660352</v>
      </c>
      <c r="E582" s="1">
        <v>12</v>
      </c>
      <c r="F582" s="2" t="s">
        <v>5</v>
      </c>
      <c r="G582" s="1">
        <v>0</v>
      </c>
      <c r="H582" s="32" t="str">
        <f>IFERROR(HOUR(Table1[[#This Row],[Cancel Date/time]])+MINUTE(Table1[[#This Row],[Cancel Date/time]])/60,"not cancelled")</f>
        <v>not cancelled</v>
      </c>
      <c r="I582" s="47" t="str">
        <f>IFERROR(ROUND(Table1[[#This Row],[cancellation time decimal]],0),"not cancelled")</f>
        <v>not cancelled</v>
      </c>
      <c r="J582" s="10" t="str">
        <f>IFERROR(MOD(Table1[[#This Row],[cancellation hour rounded]],24),"not cancelled")</f>
        <v>not cancelled</v>
      </c>
      <c r="K582" s="32">
        <f>1/Table1[[#This Row],[Duration (Time between doses '[in hours'])]]</f>
        <v>8.3333333333333329E-2</v>
      </c>
      <c r="L582" s="33">
        <f>Table1[[#This Row],[number doses per hour]]*INDEX(Table2[price per dose],Table1[[#This Row],[Drug ID]])</f>
        <v>0.56619444444444444</v>
      </c>
      <c r="M582" s="11" t="b">
        <f>AND(Table1[[#This Row],[hour of cancellation 0 to 23]]&gt;=0,Table1[[#This Row],[hour of cancellation 0 to 23]]&lt;=23)</f>
        <v>0</v>
      </c>
    </row>
    <row r="583" spans="1:13" x14ac:dyDescent="0.3">
      <c r="A583" s="1">
        <v>582</v>
      </c>
      <c r="B583" s="1">
        <v>4</v>
      </c>
      <c r="C583" s="2">
        <v>40933.549623865554</v>
      </c>
      <c r="D583" s="2">
        <v>40993.549305555556</v>
      </c>
      <c r="E583" s="1">
        <v>12</v>
      </c>
      <c r="F583" s="2">
        <v>40936.871560734784</v>
      </c>
      <c r="G583" s="1">
        <v>0</v>
      </c>
      <c r="H583" s="32">
        <f>IFERROR(HOUR(Table1[[#This Row],[Cancel Date/time]])+MINUTE(Table1[[#This Row],[Cancel Date/time]])/60,"not cancelled")</f>
        <v>20.916666666666668</v>
      </c>
      <c r="I583" s="47">
        <f>IFERROR(ROUND(Table1[[#This Row],[cancellation time decimal]],0),"not cancelled")</f>
        <v>21</v>
      </c>
      <c r="J583" s="10">
        <f>IFERROR(MOD(Table1[[#This Row],[cancellation hour rounded]],24),"not cancelled")</f>
        <v>21</v>
      </c>
      <c r="K583" s="32">
        <f>1/Table1[[#This Row],[Duration (Time between doses '[in hours'])]]</f>
        <v>8.3333333333333329E-2</v>
      </c>
      <c r="L583" s="33">
        <f>Table1[[#This Row],[number doses per hour]]*INDEX(Table2[price per dose],Table1[[#This Row],[Drug ID]])</f>
        <v>1.448055119047619</v>
      </c>
      <c r="M583" s="11" t="b">
        <f>AND(Table1[[#This Row],[hour of cancellation 0 to 23]]&gt;=0,Table1[[#This Row],[hour of cancellation 0 to 23]]&lt;=23)</f>
        <v>1</v>
      </c>
    </row>
    <row r="584" spans="1:13" x14ac:dyDescent="0.3">
      <c r="A584" s="1">
        <v>583</v>
      </c>
      <c r="B584" s="1">
        <v>4</v>
      </c>
      <c r="C584" s="2">
        <v>40933.567271120592</v>
      </c>
      <c r="D584" s="2">
        <v>40937.858333333337</v>
      </c>
      <c r="E584" s="1">
        <v>12</v>
      </c>
      <c r="F584" s="2">
        <v>40935.677390436467</v>
      </c>
      <c r="G584" s="1">
        <v>0</v>
      </c>
      <c r="H584" s="32">
        <f>IFERROR(HOUR(Table1[[#This Row],[Cancel Date/time]])+MINUTE(Table1[[#This Row],[Cancel Date/time]])/60,"not cancelled")</f>
        <v>16.25</v>
      </c>
      <c r="I584" s="47">
        <f>IFERROR(ROUND(Table1[[#This Row],[cancellation time decimal]],0),"not cancelled")</f>
        <v>16</v>
      </c>
      <c r="J584" s="10">
        <f>IFERROR(MOD(Table1[[#This Row],[cancellation hour rounded]],24),"not cancelled")</f>
        <v>16</v>
      </c>
      <c r="K584" s="32">
        <f>1/Table1[[#This Row],[Duration (Time between doses '[in hours'])]]</f>
        <v>8.3333333333333329E-2</v>
      </c>
      <c r="L584" s="33">
        <f>Table1[[#This Row],[number doses per hour]]*INDEX(Table2[price per dose],Table1[[#This Row],[Drug ID]])</f>
        <v>1.448055119047619</v>
      </c>
      <c r="M584" s="11" t="b">
        <f>AND(Table1[[#This Row],[hour of cancellation 0 to 23]]&gt;=0,Table1[[#This Row],[hour of cancellation 0 to 23]]&lt;=23)</f>
        <v>1</v>
      </c>
    </row>
    <row r="585" spans="1:13" x14ac:dyDescent="0.3">
      <c r="A585" s="1">
        <v>584</v>
      </c>
      <c r="B585" s="1">
        <v>3</v>
      </c>
      <c r="C585" s="2">
        <v>40933.614685438864</v>
      </c>
      <c r="D585" s="2">
        <v>40993.614583333336</v>
      </c>
      <c r="E585" s="1">
        <v>24</v>
      </c>
      <c r="F585" s="2">
        <v>40936.467325769088</v>
      </c>
      <c r="G585" s="1">
        <v>0</v>
      </c>
      <c r="H585" s="32">
        <f>IFERROR(HOUR(Table1[[#This Row],[Cancel Date/time]])+MINUTE(Table1[[#This Row],[Cancel Date/time]])/60,"not cancelled")</f>
        <v>11.2</v>
      </c>
      <c r="I585" s="47">
        <f>IFERROR(ROUND(Table1[[#This Row],[cancellation time decimal]],0),"not cancelled")</f>
        <v>11</v>
      </c>
      <c r="J585" s="10">
        <f>IFERROR(MOD(Table1[[#This Row],[cancellation hour rounded]],24),"not cancelled")</f>
        <v>11</v>
      </c>
      <c r="K585" s="32">
        <f>1/Table1[[#This Row],[Duration (Time between doses '[in hours'])]]</f>
        <v>4.1666666666666664E-2</v>
      </c>
      <c r="L585" s="33">
        <f>Table1[[#This Row],[number doses per hour]]*INDEX(Table2[price per dose],Table1[[#This Row],[Drug ID]])</f>
        <v>0.18133000000000002</v>
      </c>
      <c r="M585" s="11" t="b">
        <f>AND(Table1[[#This Row],[hour of cancellation 0 to 23]]&gt;=0,Table1[[#This Row],[hour of cancellation 0 to 23]]&lt;=23)</f>
        <v>1</v>
      </c>
    </row>
    <row r="586" spans="1:13" x14ac:dyDescent="0.3">
      <c r="A586" s="1">
        <v>585</v>
      </c>
      <c r="B586" s="1">
        <v>3</v>
      </c>
      <c r="C586" s="2">
        <v>40933.587774719454</v>
      </c>
      <c r="D586" s="2">
        <v>40993.587500000001</v>
      </c>
      <c r="E586" s="1">
        <v>24</v>
      </c>
      <c r="F586" s="2">
        <v>40936.67310598195</v>
      </c>
      <c r="G586" s="1">
        <v>0</v>
      </c>
      <c r="H586" s="32">
        <f>IFERROR(HOUR(Table1[[#This Row],[Cancel Date/time]])+MINUTE(Table1[[#This Row],[Cancel Date/time]])/60,"not cancelled")</f>
        <v>16.149999999999999</v>
      </c>
      <c r="I586" s="47">
        <f>IFERROR(ROUND(Table1[[#This Row],[cancellation time decimal]],0),"not cancelled")</f>
        <v>16</v>
      </c>
      <c r="J586" s="10">
        <f>IFERROR(MOD(Table1[[#This Row],[cancellation hour rounded]],24),"not cancelled")</f>
        <v>16</v>
      </c>
      <c r="K586" s="32">
        <f>1/Table1[[#This Row],[Duration (Time between doses '[in hours'])]]</f>
        <v>4.1666666666666664E-2</v>
      </c>
      <c r="L586" s="33">
        <f>Table1[[#This Row],[number doses per hour]]*INDEX(Table2[price per dose],Table1[[#This Row],[Drug ID]])</f>
        <v>0.18133000000000002</v>
      </c>
      <c r="M586" s="11" t="b">
        <f>AND(Table1[[#This Row],[hour of cancellation 0 to 23]]&gt;=0,Table1[[#This Row],[hour of cancellation 0 to 23]]&lt;=23)</f>
        <v>1</v>
      </c>
    </row>
    <row r="587" spans="1:13" x14ac:dyDescent="0.3">
      <c r="A587" s="1">
        <v>586</v>
      </c>
      <c r="B587" s="1">
        <v>4</v>
      </c>
      <c r="C587" s="2">
        <v>40933.658572573615</v>
      </c>
      <c r="D587" s="2">
        <v>40993.658333333333</v>
      </c>
      <c r="E587" s="1">
        <v>12</v>
      </c>
      <c r="F587" s="2">
        <v>40936.89239228001</v>
      </c>
      <c r="G587" s="1">
        <v>0</v>
      </c>
      <c r="H587" s="32">
        <f>IFERROR(HOUR(Table1[[#This Row],[Cancel Date/time]])+MINUTE(Table1[[#This Row],[Cancel Date/time]])/60,"not cancelled")</f>
        <v>21.416666666666668</v>
      </c>
      <c r="I587" s="47">
        <f>IFERROR(ROUND(Table1[[#This Row],[cancellation time decimal]],0),"not cancelled")</f>
        <v>21</v>
      </c>
      <c r="J587" s="10">
        <f>IFERROR(MOD(Table1[[#This Row],[cancellation hour rounded]],24),"not cancelled")</f>
        <v>21</v>
      </c>
      <c r="K587" s="32">
        <f>1/Table1[[#This Row],[Duration (Time between doses '[in hours'])]]</f>
        <v>8.3333333333333329E-2</v>
      </c>
      <c r="L587" s="33">
        <f>Table1[[#This Row],[number doses per hour]]*INDEX(Table2[price per dose],Table1[[#This Row],[Drug ID]])</f>
        <v>1.448055119047619</v>
      </c>
      <c r="M587" s="11" t="b">
        <f>AND(Table1[[#This Row],[hour of cancellation 0 to 23]]&gt;=0,Table1[[#This Row],[hour of cancellation 0 to 23]]&lt;=23)</f>
        <v>1</v>
      </c>
    </row>
    <row r="588" spans="1:13" x14ac:dyDescent="0.3">
      <c r="A588" s="1">
        <v>587</v>
      </c>
      <c r="B588" s="1">
        <v>7</v>
      </c>
      <c r="C588" s="2">
        <v>40933.799827964671</v>
      </c>
      <c r="D588" s="2">
        <v>40993.799305555556</v>
      </c>
      <c r="E588" s="1">
        <v>24</v>
      </c>
      <c r="F588" s="2">
        <v>40986.470212751425</v>
      </c>
      <c r="G588" s="1">
        <v>0</v>
      </c>
      <c r="H588" s="32">
        <f>IFERROR(HOUR(Table1[[#This Row],[Cancel Date/time]])+MINUTE(Table1[[#This Row],[Cancel Date/time]])/60,"not cancelled")</f>
        <v>11.283333333333333</v>
      </c>
      <c r="I588" s="47">
        <f>IFERROR(ROUND(Table1[[#This Row],[cancellation time decimal]],0),"not cancelled")</f>
        <v>11</v>
      </c>
      <c r="J588" s="10">
        <f>IFERROR(MOD(Table1[[#This Row],[cancellation hour rounded]],24),"not cancelled")</f>
        <v>11</v>
      </c>
      <c r="K588" s="32">
        <f>1/Table1[[#This Row],[Duration (Time between doses '[in hours'])]]</f>
        <v>4.1666666666666664E-2</v>
      </c>
      <c r="L588" s="33">
        <f>Table1[[#This Row],[number doses per hour]]*INDEX(Table2[price per dose],Table1[[#This Row],[Drug ID]])</f>
        <v>1.2958049999999997</v>
      </c>
      <c r="M588" s="11" t="b">
        <f>AND(Table1[[#This Row],[hour of cancellation 0 to 23]]&gt;=0,Table1[[#This Row],[hour of cancellation 0 to 23]]&lt;=23)</f>
        <v>1</v>
      </c>
    </row>
    <row r="589" spans="1:13" x14ac:dyDescent="0.3">
      <c r="A589" s="1">
        <v>588</v>
      </c>
      <c r="B589" s="1">
        <v>2</v>
      </c>
      <c r="C589" s="2">
        <v>40933.815219703392</v>
      </c>
      <c r="D589" s="2">
        <v>40993.814583333333</v>
      </c>
      <c r="E589" s="1">
        <v>10</v>
      </c>
      <c r="F589" s="2">
        <v>40935.490845048851</v>
      </c>
      <c r="G589" s="1">
        <v>0</v>
      </c>
      <c r="H589" s="32">
        <f>IFERROR(HOUR(Table1[[#This Row],[Cancel Date/time]])+MINUTE(Table1[[#This Row],[Cancel Date/time]])/60,"not cancelled")</f>
        <v>11.766666666666667</v>
      </c>
      <c r="I589" s="47">
        <f>IFERROR(ROUND(Table1[[#This Row],[cancellation time decimal]],0),"not cancelled")</f>
        <v>12</v>
      </c>
      <c r="J589" s="10">
        <f>IFERROR(MOD(Table1[[#This Row],[cancellation hour rounded]],24),"not cancelled")</f>
        <v>12</v>
      </c>
      <c r="K589" s="32">
        <f>1/Table1[[#This Row],[Duration (Time between doses '[in hours'])]]</f>
        <v>0.1</v>
      </c>
      <c r="L589" s="33">
        <f>Table1[[#This Row],[number doses per hour]]*INDEX(Table2[price per dose],Table1[[#This Row],[Drug ID]])</f>
        <v>0.84959999999999969</v>
      </c>
      <c r="M589" s="11" t="b">
        <f>AND(Table1[[#This Row],[hour of cancellation 0 to 23]]&gt;=0,Table1[[#This Row],[hour of cancellation 0 to 23]]&lt;=23)</f>
        <v>1</v>
      </c>
    </row>
    <row r="590" spans="1:13" x14ac:dyDescent="0.3">
      <c r="A590" s="1">
        <v>589</v>
      </c>
      <c r="B590" s="1">
        <v>1</v>
      </c>
      <c r="C590" s="2">
        <v>40933.816823420748</v>
      </c>
      <c r="D590" s="2">
        <v>40993.816666666666</v>
      </c>
      <c r="E590" s="1">
        <v>12</v>
      </c>
      <c r="F590" s="2">
        <v>40934.694492360562</v>
      </c>
      <c r="G590" s="1">
        <v>0</v>
      </c>
      <c r="H590" s="32">
        <f>IFERROR(HOUR(Table1[[#This Row],[Cancel Date/time]])+MINUTE(Table1[[#This Row],[Cancel Date/time]])/60,"not cancelled")</f>
        <v>16.666666666666668</v>
      </c>
      <c r="I590" s="47">
        <f>IFERROR(ROUND(Table1[[#This Row],[cancellation time decimal]],0),"not cancelled")</f>
        <v>17</v>
      </c>
      <c r="J590" s="10">
        <f>IFERROR(MOD(Table1[[#This Row],[cancellation hour rounded]],24),"not cancelled")</f>
        <v>17</v>
      </c>
      <c r="K590" s="32">
        <f>1/Table1[[#This Row],[Duration (Time between doses '[in hours'])]]</f>
        <v>8.3333333333333329E-2</v>
      </c>
      <c r="L590" s="33">
        <f>Table1[[#This Row],[number doses per hour]]*INDEX(Table2[price per dose],Table1[[#This Row],[Drug ID]])</f>
        <v>0.56619444444444444</v>
      </c>
      <c r="M590" s="11" t="b">
        <f>AND(Table1[[#This Row],[hour of cancellation 0 to 23]]&gt;=0,Table1[[#This Row],[hour of cancellation 0 to 23]]&lt;=23)</f>
        <v>1</v>
      </c>
    </row>
    <row r="591" spans="1:13" x14ac:dyDescent="0.3">
      <c r="A591" s="1">
        <v>590</v>
      </c>
      <c r="B591" s="1">
        <v>2</v>
      </c>
      <c r="C591" s="2">
        <v>40933.819431896765</v>
      </c>
      <c r="D591" s="2">
        <v>40993.818749999999</v>
      </c>
      <c r="E591" s="1">
        <v>10</v>
      </c>
      <c r="F591" s="2">
        <v>40936.030723106196</v>
      </c>
      <c r="G591" s="1">
        <v>0</v>
      </c>
      <c r="H591" s="32">
        <f>IFERROR(HOUR(Table1[[#This Row],[Cancel Date/time]])+MINUTE(Table1[[#This Row],[Cancel Date/time]])/60,"not cancelled")</f>
        <v>0.73333333333333328</v>
      </c>
      <c r="I591" s="47">
        <f>IFERROR(ROUND(Table1[[#This Row],[cancellation time decimal]],0),"not cancelled")</f>
        <v>1</v>
      </c>
      <c r="J591" s="10">
        <f>IFERROR(MOD(Table1[[#This Row],[cancellation hour rounded]],24),"not cancelled")</f>
        <v>1</v>
      </c>
      <c r="K591" s="32">
        <f>1/Table1[[#This Row],[Duration (Time between doses '[in hours'])]]</f>
        <v>0.1</v>
      </c>
      <c r="L591" s="33">
        <f>Table1[[#This Row],[number doses per hour]]*INDEX(Table2[price per dose],Table1[[#This Row],[Drug ID]])</f>
        <v>0.84959999999999969</v>
      </c>
      <c r="M591" s="11" t="b">
        <f>AND(Table1[[#This Row],[hour of cancellation 0 to 23]]&gt;=0,Table1[[#This Row],[hour of cancellation 0 to 23]]&lt;=23)</f>
        <v>1</v>
      </c>
    </row>
    <row r="592" spans="1:13" x14ac:dyDescent="0.3">
      <c r="A592" s="1">
        <v>591</v>
      </c>
      <c r="B592" s="1">
        <v>6</v>
      </c>
      <c r="C592" s="2">
        <v>40933.921022228344</v>
      </c>
      <c r="D592" s="2">
        <v>40993.92083333333</v>
      </c>
      <c r="E592" s="1">
        <v>24</v>
      </c>
      <c r="F592" s="2">
        <v>40937.60438641339</v>
      </c>
      <c r="G592" s="1">
        <v>0</v>
      </c>
      <c r="H592" s="32">
        <f>IFERROR(HOUR(Table1[[#This Row],[Cancel Date/time]])+MINUTE(Table1[[#This Row],[Cancel Date/time]])/60,"not cancelled")</f>
        <v>14.5</v>
      </c>
      <c r="I592" s="47">
        <f>IFERROR(ROUND(Table1[[#This Row],[cancellation time decimal]],0),"not cancelled")</f>
        <v>15</v>
      </c>
      <c r="J592" s="10">
        <f>IFERROR(MOD(Table1[[#This Row],[cancellation hour rounded]],24),"not cancelled")</f>
        <v>15</v>
      </c>
      <c r="K592" s="32">
        <f>1/Table1[[#This Row],[Duration (Time between doses '[in hours'])]]</f>
        <v>4.1666666666666664E-2</v>
      </c>
      <c r="L592" s="33">
        <f>Table1[[#This Row],[number doses per hour]]*INDEX(Table2[price per dose],Table1[[#This Row],[Drug ID]])</f>
        <v>0.35218749999999999</v>
      </c>
      <c r="M592" s="11" t="b">
        <f>AND(Table1[[#This Row],[hour of cancellation 0 to 23]]&gt;=0,Table1[[#This Row],[hour of cancellation 0 to 23]]&lt;=23)</f>
        <v>1</v>
      </c>
    </row>
    <row r="593" spans="1:13" hidden="1" x14ac:dyDescent="0.3">
      <c r="A593" s="1">
        <v>592</v>
      </c>
      <c r="B593" s="1">
        <v>4</v>
      </c>
      <c r="C593" s="2">
        <v>40934.08511026411</v>
      </c>
      <c r="D593" s="2">
        <v>40936.668272675153</v>
      </c>
      <c r="E593" s="1">
        <v>12</v>
      </c>
      <c r="F593" s="2" t="s">
        <v>5</v>
      </c>
      <c r="G593" s="1">
        <v>0</v>
      </c>
      <c r="H593" s="32" t="str">
        <f>IFERROR(HOUR(Table1[[#This Row],[Cancel Date/time]])+MINUTE(Table1[[#This Row],[Cancel Date/time]])/60,"not cancelled")</f>
        <v>not cancelled</v>
      </c>
      <c r="I593" s="47" t="str">
        <f>IFERROR(ROUND(Table1[[#This Row],[cancellation time decimal]],0),"not cancelled")</f>
        <v>not cancelled</v>
      </c>
      <c r="J593" s="10" t="str">
        <f>IFERROR(MOD(Table1[[#This Row],[cancellation hour rounded]],24),"not cancelled")</f>
        <v>not cancelled</v>
      </c>
      <c r="K593" s="32">
        <f>1/Table1[[#This Row],[Duration (Time between doses '[in hours'])]]</f>
        <v>8.3333333333333329E-2</v>
      </c>
      <c r="L593" s="33">
        <f>Table1[[#This Row],[number doses per hour]]*INDEX(Table2[price per dose],Table1[[#This Row],[Drug ID]])</f>
        <v>1.448055119047619</v>
      </c>
      <c r="M593" s="11" t="b">
        <f>AND(Table1[[#This Row],[hour of cancellation 0 to 23]]&gt;=0,Table1[[#This Row],[hour of cancellation 0 to 23]]&lt;=23)</f>
        <v>0</v>
      </c>
    </row>
    <row r="594" spans="1:13" hidden="1" x14ac:dyDescent="0.3">
      <c r="A594" s="1">
        <v>593</v>
      </c>
      <c r="B594" s="1">
        <v>1</v>
      </c>
      <c r="C594" s="2">
        <v>40934.13842055128</v>
      </c>
      <c r="D594" s="2">
        <v>40938.179537307289</v>
      </c>
      <c r="E594" s="1">
        <v>8</v>
      </c>
      <c r="F594" s="2" t="s">
        <v>5</v>
      </c>
      <c r="G594" s="1">
        <v>0</v>
      </c>
      <c r="H594" s="32" t="str">
        <f>IFERROR(HOUR(Table1[[#This Row],[Cancel Date/time]])+MINUTE(Table1[[#This Row],[Cancel Date/time]])/60,"not cancelled")</f>
        <v>not cancelled</v>
      </c>
      <c r="I594" s="47" t="str">
        <f>IFERROR(ROUND(Table1[[#This Row],[cancellation time decimal]],0),"not cancelled")</f>
        <v>not cancelled</v>
      </c>
      <c r="J594" s="10" t="str">
        <f>IFERROR(MOD(Table1[[#This Row],[cancellation hour rounded]],24),"not cancelled")</f>
        <v>not cancelled</v>
      </c>
      <c r="K594" s="32">
        <f>1/Table1[[#This Row],[Duration (Time between doses '[in hours'])]]</f>
        <v>0.125</v>
      </c>
      <c r="L594" s="33">
        <f>Table1[[#This Row],[number doses per hour]]*INDEX(Table2[price per dose],Table1[[#This Row],[Drug ID]])</f>
        <v>0.84929166666666667</v>
      </c>
      <c r="M594" s="11" t="b">
        <f>AND(Table1[[#This Row],[hour of cancellation 0 to 23]]&gt;=0,Table1[[#This Row],[hour of cancellation 0 to 23]]&lt;=23)</f>
        <v>0</v>
      </c>
    </row>
    <row r="595" spans="1:13" x14ac:dyDescent="0.3">
      <c r="A595" s="1">
        <v>594</v>
      </c>
      <c r="B595" s="1">
        <v>1</v>
      </c>
      <c r="C595" s="2">
        <v>40934.221343267222</v>
      </c>
      <c r="D595" s="2">
        <v>40994.220833333333</v>
      </c>
      <c r="E595" s="1">
        <v>12</v>
      </c>
      <c r="F595" s="2">
        <v>40935.65178252467</v>
      </c>
      <c r="G595" s="1">
        <v>0</v>
      </c>
      <c r="H595" s="32">
        <f>IFERROR(HOUR(Table1[[#This Row],[Cancel Date/time]])+MINUTE(Table1[[#This Row],[Cancel Date/time]])/60,"not cancelled")</f>
        <v>15.633333333333333</v>
      </c>
      <c r="I595" s="47">
        <f>IFERROR(ROUND(Table1[[#This Row],[cancellation time decimal]],0),"not cancelled")</f>
        <v>16</v>
      </c>
      <c r="J595" s="10">
        <f>IFERROR(MOD(Table1[[#This Row],[cancellation hour rounded]],24),"not cancelled")</f>
        <v>16</v>
      </c>
      <c r="K595" s="32">
        <f>1/Table1[[#This Row],[Duration (Time between doses '[in hours'])]]</f>
        <v>8.3333333333333329E-2</v>
      </c>
      <c r="L595" s="33">
        <f>Table1[[#This Row],[number doses per hour]]*INDEX(Table2[price per dose],Table1[[#This Row],[Drug ID]])</f>
        <v>0.56619444444444444</v>
      </c>
      <c r="M595" s="11" t="b">
        <f>AND(Table1[[#This Row],[hour of cancellation 0 to 23]]&gt;=0,Table1[[#This Row],[hour of cancellation 0 to 23]]&lt;=23)</f>
        <v>1</v>
      </c>
    </row>
    <row r="596" spans="1:13" x14ac:dyDescent="0.3">
      <c r="A596" s="1">
        <v>595</v>
      </c>
      <c r="B596" s="1">
        <v>2</v>
      </c>
      <c r="C596" s="2">
        <v>40934.354360660524</v>
      </c>
      <c r="D596" s="2">
        <v>40994.354166666672</v>
      </c>
      <c r="E596" s="1">
        <v>10</v>
      </c>
      <c r="F596" s="2">
        <v>40934.712141508513</v>
      </c>
      <c r="G596" s="1">
        <v>0</v>
      </c>
      <c r="H596" s="32">
        <f>IFERROR(HOUR(Table1[[#This Row],[Cancel Date/time]])+MINUTE(Table1[[#This Row],[Cancel Date/time]])/60,"not cancelled")</f>
        <v>17.083333333333332</v>
      </c>
      <c r="I596" s="47">
        <f>IFERROR(ROUND(Table1[[#This Row],[cancellation time decimal]],0),"not cancelled")</f>
        <v>17</v>
      </c>
      <c r="J596" s="10">
        <f>IFERROR(MOD(Table1[[#This Row],[cancellation hour rounded]],24),"not cancelled")</f>
        <v>17</v>
      </c>
      <c r="K596" s="32">
        <f>1/Table1[[#This Row],[Duration (Time between doses '[in hours'])]]</f>
        <v>0.1</v>
      </c>
      <c r="L596" s="33">
        <f>Table1[[#This Row],[number doses per hour]]*INDEX(Table2[price per dose],Table1[[#This Row],[Drug ID]])</f>
        <v>0.84959999999999969</v>
      </c>
      <c r="M596" s="11" t="b">
        <f>AND(Table1[[#This Row],[hour of cancellation 0 to 23]]&gt;=0,Table1[[#This Row],[hour of cancellation 0 to 23]]&lt;=23)</f>
        <v>1</v>
      </c>
    </row>
    <row r="597" spans="1:13" x14ac:dyDescent="0.3">
      <c r="A597" s="1">
        <v>596</v>
      </c>
      <c r="B597" s="1">
        <v>11</v>
      </c>
      <c r="C597" s="2">
        <v>40934.439040248631</v>
      </c>
      <c r="D597" s="2">
        <v>40994.438888888886</v>
      </c>
      <c r="E597" s="1">
        <v>1</v>
      </c>
      <c r="F597" s="2">
        <v>40941.487316663581</v>
      </c>
      <c r="G597" s="1">
        <v>0</v>
      </c>
      <c r="H597" s="32">
        <f>IFERROR(HOUR(Table1[[#This Row],[Cancel Date/time]])+MINUTE(Table1[[#This Row],[Cancel Date/time]])/60,"not cancelled")</f>
        <v>11.683333333333334</v>
      </c>
      <c r="I597" s="47">
        <f>IFERROR(ROUND(Table1[[#This Row],[cancellation time decimal]],0),"not cancelled")</f>
        <v>12</v>
      </c>
      <c r="J597" s="10">
        <f>IFERROR(MOD(Table1[[#This Row],[cancellation hour rounded]],24),"not cancelled")</f>
        <v>12</v>
      </c>
      <c r="K597" s="32">
        <f>1/Table1[[#This Row],[Duration (Time between doses '[in hours'])]]</f>
        <v>1</v>
      </c>
      <c r="L597" s="33">
        <f>Table1[[#This Row],[number doses per hour]]*INDEX(Table2[price per dose],Table1[[#This Row],[Drug ID]])</f>
        <v>1</v>
      </c>
      <c r="M597" s="11" t="b">
        <f>AND(Table1[[#This Row],[hour of cancellation 0 to 23]]&gt;=0,Table1[[#This Row],[hour of cancellation 0 to 23]]&lt;=23)</f>
        <v>1</v>
      </c>
    </row>
    <row r="598" spans="1:13" hidden="1" x14ac:dyDescent="0.3">
      <c r="A598" s="1">
        <v>597</v>
      </c>
      <c r="B598" s="1">
        <v>2</v>
      </c>
      <c r="C598" s="2">
        <v>40934.422223100933</v>
      </c>
      <c r="D598" s="2">
        <v>40937.129909947493</v>
      </c>
      <c r="E598" s="1">
        <v>10</v>
      </c>
      <c r="F598" s="2" t="s">
        <v>5</v>
      </c>
      <c r="G598" s="1">
        <v>0</v>
      </c>
      <c r="H598" s="32" t="str">
        <f>IFERROR(HOUR(Table1[[#This Row],[Cancel Date/time]])+MINUTE(Table1[[#This Row],[Cancel Date/time]])/60,"not cancelled")</f>
        <v>not cancelled</v>
      </c>
      <c r="I598" s="47" t="str">
        <f>IFERROR(ROUND(Table1[[#This Row],[cancellation time decimal]],0),"not cancelled")</f>
        <v>not cancelled</v>
      </c>
      <c r="J598" s="10" t="str">
        <f>IFERROR(MOD(Table1[[#This Row],[cancellation hour rounded]],24),"not cancelled")</f>
        <v>not cancelled</v>
      </c>
      <c r="K598" s="32">
        <f>1/Table1[[#This Row],[Duration (Time between doses '[in hours'])]]</f>
        <v>0.1</v>
      </c>
      <c r="L598" s="33">
        <f>Table1[[#This Row],[number doses per hour]]*INDEX(Table2[price per dose],Table1[[#This Row],[Drug ID]])</f>
        <v>0.84959999999999969</v>
      </c>
      <c r="M598" s="11" t="b">
        <f>AND(Table1[[#This Row],[hour of cancellation 0 to 23]]&gt;=0,Table1[[#This Row],[hour of cancellation 0 to 23]]&lt;=23)</f>
        <v>0</v>
      </c>
    </row>
    <row r="599" spans="1:13" x14ac:dyDescent="0.3">
      <c r="A599" s="1">
        <v>598</v>
      </c>
      <c r="B599" s="1">
        <v>2</v>
      </c>
      <c r="C599" s="2">
        <v>40934.421430152077</v>
      </c>
      <c r="D599" s="2">
        <v>40994.42083333333</v>
      </c>
      <c r="E599" s="1">
        <v>10</v>
      </c>
      <c r="F599" s="2">
        <v>40935.503252952672</v>
      </c>
      <c r="G599" s="1">
        <v>0</v>
      </c>
      <c r="H599" s="32">
        <f>IFERROR(HOUR(Table1[[#This Row],[Cancel Date/time]])+MINUTE(Table1[[#This Row],[Cancel Date/time]])/60,"not cancelled")</f>
        <v>12.066666666666666</v>
      </c>
      <c r="I599" s="47">
        <f>IFERROR(ROUND(Table1[[#This Row],[cancellation time decimal]],0),"not cancelled")</f>
        <v>12</v>
      </c>
      <c r="J599" s="10">
        <f>IFERROR(MOD(Table1[[#This Row],[cancellation hour rounded]],24),"not cancelled")</f>
        <v>12</v>
      </c>
      <c r="K599" s="32">
        <f>1/Table1[[#This Row],[Duration (Time between doses '[in hours'])]]</f>
        <v>0.1</v>
      </c>
      <c r="L599" s="33">
        <f>Table1[[#This Row],[number doses per hour]]*INDEX(Table2[price per dose],Table1[[#This Row],[Drug ID]])</f>
        <v>0.84959999999999969</v>
      </c>
      <c r="M599" s="11" t="b">
        <f>AND(Table1[[#This Row],[hour of cancellation 0 to 23]]&gt;=0,Table1[[#This Row],[hour of cancellation 0 to 23]]&lt;=23)</f>
        <v>1</v>
      </c>
    </row>
    <row r="600" spans="1:13" x14ac:dyDescent="0.3">
      <c r="A600" s="1">
        <v>599</v>
      </c>
      <c r="B600" s="1">
        <v>4</v>
      </c>
      <c r="C600" s="2">
        <v>40934.460435793029</v>
      </c>
      <c r="D600" s="2">
        <v>40994.460416666669</v>
      </c>
      <c r="E600" s="1">
        <v>12</v>
      </c>
      <c r="F600" s="2">
        <v>40937.5484004791</v>
      </c>
      <c r="G600" s="1">
        <v>0</v>
      </c>
      <c r="H600" s="32">
        <f>IFERROR(HOUR(Table1[[#This Row],[Cancel Date/time]])+MINUTE(Table1[[#This Row],[Cancel Date/time]])/60,"not cancelled")</f>
        <v>13.15</v>
      </c>
      <c r="I600" s="47">
        <f>IFERROR(ROUND(Table1[[#This Row],[cancellation time decimal]],0),"not cancelled")</f>
        <v>13</v>
      </c>
      <c r="J600" s="10">
        <f>IFERROR(MOD(Table1[[#This Row],[cancellation hour rounded]],24),"not cancelled")</f>
        <v>13</v>
      </c>
      <c r="K600" s="32">
        <f>1/Table1[[#This Row],[Duration (Time between doses '[in hours'])]]</f>
        <v>8.3333333333333329E-2</v>
      </c>
      <c r="L600" s="33">
        <f>Table1[[#This Row],[number doses per hour]]*INDEX(Table2[price per dose],Table1[[#This Row],[Drug ID]])</f>
        <v>1.448055119047619</v>
      </c>
      <c r="M600" s="11" t="b">
        <f>AND(Table1[[#This Row],[hour of cancellation 0 to 23]]&gt;=0,Table1[[#This Row],[hour of cancellation 0 to 23]]&lt;=23)</f>
        <v>1</v>
      </c>
    </row>
    <row r="601" spans="1:13" hidden="1" x14ac:dyDescent="0.3">
      <c r="A601" s="1">
        <v>600</v>
      </c>
      <c r="B601" s="1">
        <v>1</v>
      </c>
      <c r="C601" s="2">
        <v>40934.467677324858</v>
      </c>
      <c r="D601" s="2">
        <v>40938.133738029101</v>
      </c>
      <c r="E601" s="1">
        <v>8</v>
      </c>
      <c r="F601" s="2" t="s">
        <v>5</v>
      </c>
      <c r="G601" s="1">
        <v>0</v>
      </c>
      <c r="H601" s="32" t="str">
        <f>IFERROR(HOUR(Table1[[#This Row],[Cancel Date/time]])+MINUTE(Table1[[#This Row],[Cancel Date/time]])/60,"not cancelled")</f>
        <v>not cancelled</v>
      </c>
      <c r="I601" s="47" t="str">
        <f>IFERROR(ROUND(Table1[[#This Row],[cancellation time decimal]],0),"not cancelled")</f>
        <v>not cancelled</v>
      </c>
      <c r="J601" s="10" t="str">
        <f>IFERROR(MOD(Table1[[#This Row],[cancellation hour rounded]],24),"not cancelled")</f>
        <v>not cancelled</v>
      </c>
      <c r="K601" s="32">
        <f>1/Table1[[#This Row],[Duration (Time between doses '[in hours'])]]</f>
        <v>0.125</v>
      </c>
      <c r="L601" s="33">
        <f>Table1[[#This Row],[number doses per hour]]*INDEX(Table2[price per dose],Table1[[#This Row],[Drug ID]])</f>
        <v>0.84929166666666667</v>
      </c>
      <c r="M601" s="11" t="b">
        <f>AND(Table1[[#This Row],[hour of cancellation 0 to 23]]&gt;=0,Table1[[#This Row],[hour of cancellation 0 to 23]]&lt;=23)</f>
        <v>0</v>
      </c>
    </row>
    <row r="602" spans="1:13" x14ac:dyDescent="0.3">
      <c r="A602" s="1">
        <v>601</v>
      </c>
      <c r="B602" s="1">
        <v>3</v>
      </c>
      <c r="C602" s="2">
        <v>40934.480092546197</v>
      </c>
      <c r="D602" s="2">
        <v>40994.479861111111</v>
      </c>
      <c r="E602" s="1">
        <v>24</v>
      </c>
      <c r="F602" s="2">
        <v>40936.45046255472</v>
      </c>
      <c r="G602" s="1">
        <v>0</v>
      </c>
      <c r="H602" s="32">
        <f>IFERROR(HOUR(Table1[[#This Row],[Cancel Date/time]])+MINUTE(Table1[[#This Row],[Cancel Date/time]])/60,"not cancelled")</f>
        <v>10.8</v>
      </c>
      <c r="I602" s="47">
        <f>IFERROR(ROUND(Table1[[#This Row],[cancellation time decimal]],0),"not cancelled")</f>
        <v>11</v>
      </c>
      <c r="J602" s="10">
        <f>IFERROR(MOD(Table1[[#This Row],[cancellation hour rounded]],24),"not cancelled")</f>
        <v>11</v>
      </c>
      <c r="K602" s="32">
        <f>1/Table1[[#This Row],[Duration (Time between doses '[in hours'])]]</f>
        <v>4.1666666666666664E-2</v>
      </c>
      <c r="L602" s="33">
        <f>Table1[[#This Row],[number doses per hour]]*INDEX(Table2[price per dose],Table1[[#This Row],[Drug ID]])</f>
        <v>0.18133000000000002</v>
      </c>
      <c r="M602" s="11" t="b">
        <f>AND(Table1[[#This Row],[hour of cancellation 0 to 23]]&gt;=0,Table1[[#This Row],[hour of cancellation 0 to 23]]&lt;=23)</f>
        <v>1</v>
      </c>
    </row>
    <row r="603" spans="1:13" x14ac:dyDescent="0.3">
      <c r="A603" s="1">
        <v>602</v>
      </c>
      <c r="B603" s="1">
        <v>1</v>
      </c>
      <c r="C603" s="2">
        <v>40934.491715021388</v>
      </c>
      <c r="D603" s="2">
        <v>40994.491666666669</v>
      </c>
      <c r="E603" s="1">
        <v>12</v>
      </c>
      <c r="F603" s="2">
        <v>40935.911403465288</v>
      </c>
      <c r="G603" s="1">
        <v>0</v>
      </c>
      <c r="H603" s="32">
        <f>IFERROR(HOUR(Table1[[#This Row],[Cancel Date/time]])+MINUTE(Table1[[#This Row],[Cancel Date/time]])/60,"not cancelled")</f>
        <v>21.866666666666667</v>
      </c>
      <c r="I603" s="47">
        <f>IFERROR(ROUND(Table1[[#This Row],[cancellation time decimal]],0),"not cancelled")</f>
        <v>22</v>
      </c>
      <c r="J603" s="10">
        <f>IFERROR(MOD(Table1[[#This Row],[cancellation hour rounded]],24),"not cancelled")</f>
        <v>22</v>
      </c>
      <c r="K603" s="32">
        <f>1/Table1[[#This Row],[Duration (Time between doses '[in hours'])]]</f>
        <v>8.3333333333333329E-2</v>
      </c>
      <c r="L603" s="33">
        <f>Table1[[#This Row],[number doses per hour]]*INDEX(Table2[price per dose],Table1[[#This Row],[Drug ID]])</f>
        <v>0.56619444444444444</v>
      </c>
      <c r="M603" s="11" t="b">
        <f>AND(Table1[[#This Row],[hour of cancellation 0 to 23]]&gt;=0,Table1[[#This Row],[hour of cancellation 0 to 23]]&lt;=23)</f>
        <v>1</v>
      </c>
    </row>
    <row r="604" spans="1:13" x14ac:dyDescent="0.3">
      <c r="A604" s="1">
        <v>603</v>
      </c>
      <c r="B604" s="1">
        <v>7</v>
      </c>
      <c r="C604" s="2">
        <v>40934.507897658288</v>
      </c>
      <c r="D604" s="2">
        <v>40994.507638888892</v>
      </c>
      <c r="E604" s="1">
        <v>24</v>
      </c>
      <c r="F604" s="2">
        <v>40954.633005589974</v>
      </c>
      <c r="G604" s="1">
        <v>0</v>
      </c>
      <c r="H604" s="32">
        <f>IFERROR(HOUR(Table1[[#This Row],[Cancel Date/time]])+MINUTE(Table1[[#This Row],[Cancel Date/time]])/60,"not cancelled")</f>
        <v>15.183333333333334</v>
      </c>
      <c r="I604" s="47">
        <f>IFERROR(ROUND(Table1[[#This Row],[cancellation time decimal]],0),"not cancelled")</f>
        <v>15</v>
      </c>
      <c r="J604" s="10">
        <f>IFERROR(MOD(Table1[[#This Row],[cancellation hour rounded]],24),"not cancelled")</f>
        <v>15</v>
      </c>
      <c r="K604" s="32">
        <f>1/Table1[[#This Row],[Duration (Time between doses '[in hours'])]]</f>
        <v>4.1666666666666664E-2</v>
      </c>
      <c r="L604" s="33">
        <f>Table1[[#This Row],[number doses per hour]]*INDEX(Table2[price per dose],Table1[[#This Row],[Drug ID]])</f>
        <v>1.2958049999999997</v>
      </c>
      <c r="M604" s="11" t="b">
        <f>AND(Table1[[#This Row],[hour of cancellation 0 to 23]]&gt;=0,Table1[[#This Row],[hour of cancellation 0 to 23]]&lt;=23)</f>
        <v>1</v>
      </c>
    </row>
    <row r="605" spans="1:13" x14ac:dyDescent="0.3">
      <c r="A605" s="1">
        <v>604</v>
      </c>
      <c r="B605" s="1">
        <v>5</v>
      </c>
      <c r="C605" s="2">
        <v>40934.655229566444</v>
      </c>
      <c r="D605" s="2">
        <v>40994.654861111114</v>
      </c>
      <c r="E605" s="1">
        <v>24</v>
      </c>
      <c r="F605" s="2">
        <v>40939.297265187997</v>
      </c>
      <c r="G605" s="1">
        <v>0</v>
      </c>
      <c r="H605" s="32">
        <f>IFERROR(HOUR(Table1[[#This Row],[Cancel Date/time]])+MINUTE(Table1[[#This Row],[Cancel Date/time]])/60,"not cancelled")</f>
        <v>7.1333333333333337</v>
      </c>
      <c r="I605" s="47">
        <f>IFERROR(ROUND(Table1[[#This Row],[cancellation time decimal]],0),"not cancelled")</f>
        <v>7</v>
      </c>
      <c r="J605" s="10">
        <f>IFERROR(MOD(Table1[[#This Row],[cancellation hour rounded]],24),"not cancelled")</f>
        <v>7</v>
      </c>
      <c r="K605" s="32">
        <f>1/Table1[[#This Row],[Duration (Time between doses '[in hours'])]]</f>
        <v>4.1666666666666664E-2</v>
      </c>
      <c r="L605" s="33">
        <f>Table1[[#This Row],[number doses per hour]]*INDEX(Table2[price per dose],Table1[[#This Row],[Drug ID]])</f>
        <v>0.2815833333333333</v>
      </c>
      <c r="M605" s="11" t="b">
        <f>AND(Table1[[#This Row],[hour of cancellation 0 to 23]]&gt;=0,Table1[[#This Row],[hour of cancellation 0 to 23]]&lt;=23)</f>
        <v>1</v>
      </c>
    </row>
    <row r="606" spans="1:13" x14ac:dyDescent="0.3">
      <c r="A606" s="1">
        <v>605</v>
      </c>
      <c r="B606" s="1">
        <v>1</v>
      </c>
      <c r="C606" s="2">
        <v>40934.703159202152</v>
      </c>
      <c r="D606" s="2">
        <v>40994.702777777777</v>
      </c>
      <c r="E606" s="1">
        <v>12</v>
      </c>
      <c r="F606" s="2">
        <v>40935.482007074963</v>
      </c>
      <c r="G606" s="1">
        <v>0</v>
      </c>
      <c r="H606" s="32">
        <f>IFERROR(HOUR(Table1[[#This Row],[Cancel Date/time]])+MINUTE(Table1[[#This Row],[Cancel Date/time]])/60,"not cancelled")</f>
        <v>11.566666666666666</v>
      </c>
      <c r="I606" s="47">
        <f>IFERROR(ROUND(Table1[[#This Row],[cancellation time decimal]],0),"not cancelled")</f>
        <v>12</v>
      </c>
      <c r="J606" s="10">
        <f>IFERROR(MOD(Table1[[#This Row],[cancellation hour rounded]],24),"not cancelled")</f>
        <v>12</v>
      </c>
      <c r="K606" s="32">
        <f>1/Table1[[#This Row],[Duration (Time between doses '[in hours'])]]</f>
        <v>8.3333333333333329E-2</v>
      </c>
      <c r="L606" s="33">
        <f>Table1[[#This Row],[number doses per hour]]*INDEX(Table2[price per dose],Table1[[#This Row],[Drug ID]])</f>
        <v>0.56619444444444444</v>
      </c>
      <c r="M606" s="11" t="b">
        <f>AND(Table1[[#This Row],[hour of cancellation 0 to 23]]&gt;=0,Table1[[#This Row],[hour of cancellation 0 to 23]]&lt;=23)</f>
        <v>1</v>
      </c>
    </row>
    <row r="607" spans="1:13" x14ac:dyDescent="0.3">
      <c r="A607" s="1">
        <v>606</v>
      </c>
      <c r="B607" s="1">
        <v>7</v>
      </c>
      <c r="C607" s="2">
        <v>40934.731359644727</v>
      </c>
      <c r="D607" s="2">
        <v>40994.731250000004</v>
      </c>
      <c r="E607" s="1">
        <v>24</v>
      </c>
      <c r="F607" s="2">
        <v>40950.76752434027</v>
      </c>
      <c r="G607" s="1">
        <v>1</v>
      </c>
      <c r="H607" s="32">
        <f>IFERROR(HOUR(Table1[[#This Row],[Cancel Date/time]])+MINUTE(Table1[[#This Row],[Cancel Date/time]])/60,"not cancelled")</f>
        <v>18.416666666666668</v>
      </c>
      <c r="I607" s="47">
        <f>IFERROR(ROUND(Table1[[#This Row],[cancellation time decimal]],0),"not cancelled")</f>
        <v>18</v>
      </c>
      <c r="J607" s="10">
        <f>IFERROR(MOD(Table1[[#This Row],[cancellation hour rounded]],24),"not cancelled")</f>
        <v>18</v>
      </c>
      <c r="K607" s="32">
        <f>1/Table1[[#This Row],[Duration (Time between doses '[in hours'])]]</f>
        <v>4.1666666666666664E-2</v>
      </c>
      <c r="L607" s="33">
        <f>Table1[[#This Row],[number doses per hour]]*INDEX(Table2[price per dose],Table1[[#This Row],[Drug ID]])</f>
        <v>1.2958049999999997</v>
      </c>
      <c r="M607" s="11" t="b">
        <f>AND(Table1[[#This Row],[hour of cancellation 0 to 23]]&gt;=0,Table1[[#This Row],[hour of cancellation 0 to 23]]&lt;=23)</f>
        <v>1</v>
      </c>
    </row>
    <row r="608" spans="1:13" x14ac:dyDescent="0.3">
      <c r="A608" s="1">
        <v>607</v>
      </c>
      <c r="B608" s="1">
        <v>1</v>
      </c>
      <c r="C608" s="2">
        <v>40934.767412923793</v>
      </c>
      <c r="D608" s="2">
        <v>40994.767361111109</v>
      </c>
      <c r="E608" s="1">
        <v>8</v>
      </c>
      <c r="F608" s="2">
        <v>40935.879234948698</v>
      </c>
      <c r="G608" s="1">
        <v>0</v>
      </c>
      <c r="H608" s="32">
        <f>IFERROR(HOUR(Table1[[#This Row],[Cancel Date/time]])+MINUTE(Table1[[#This Row],[Cancel Date/time]])/60,"not cancelled")</f>
        <v>21.1</v>
      </c>
      <c r="I608" s="47">
        <f>IFERROR(ROUND(Table1[[#This Row],[cancellation time decimal]],0),"not cancelled")</f>
        <v>21</v>
      </c>
      <c r="J608" s="10">
        <f>IFERROR(MOD(Table1[[#This Row],[cancellation hour rounded]],24),"not cancelled")</f>
        <v>21</v>
      </c>
      <c r="K608" s="32">
        <f>1/Table1[[#This Row],[Duration (Time between doses '[in hours'])]]</f>
        <v>0.125</v>
      </c>
      <c r="L608" s="33">
        <f>Table1[[#This Row],[number doses per hour]]*INDEX(Table2[price per dose],Table1[[#This Row],[Drug ID]])</f>
        <v>0.84929166666666667</v>
      </c>
      <c r="M608" s="11" t="b">
        <f>AND(Table1[[#This Row],[hour of cancellation 0 to 23]]&gt;=0,Table1[[#This Row],[hour of cancellation 0 to 23]]&lt;=23)</f>
        <v>1</v>
      </c>
    </row>
    <row r="609" spans="1:13" hidden="1" x14ac:dyDescent="0.3">
      <c r="A609" s="1">
        <v>608</v>
      </c>
      <c r="B609" s="1">
        <v>2</v>
      </c>
      <c r="C609" s="2">
        <v>40934.888816134342</v>
      </c>
      <c r="D609" s="2">
        <v>40937.555454207875</v>
      </c>
      <c r="E609" s="1">
        <v>10</v>
      </c>
      <c r="F609" s="2" t="s">
        <v>5</v>
      </c>
      <c r="G609" s="1">
        <v>0</v>
      </c>
      <c r="H609" s="32" t="str">
        <f>IFERROR(HOUR(Table1[[#This Row],[Cancel Date/time]])+MINUTE(Table1[[#This Row],[Cancel Date/time]])/60,"not cancelled")</f>
        <v>not cancelled</v>
      </c>
      <c r="I609" s="47" t="str">
        <f>IFERROR(ROUND(Table1[[#This Row],[cancellation time decimal]],0),"not cancelled")</f>
        <v>not cancelled</v>
      </c>
      <c r="J609" s="10" t="str">
        <f>IFERROR(MOD(Table1[[#This Row],[cancellation hour rounded]],24),"not cancelled")</f>
        <v>not cancelled</v>
      </c>
      <c r="K609" s="32">
        <f>1/Table1[[#This Row],[Duration (Time between doses '[in hours'])]]</f>
        <v>0.1</v>
      </c>
      <c r="L609" s="33">
        <f>Table1[[#This Row],[number doses per hour]]*INDEX(Table2[price per dose],Table1[[#This Row],[Drug ID]])</f>
        <v>0.84959999999999969</v>
      </c>
      <c r="M609" s="11" t="b">
        <f>AND(Table1[[#This Row],[hour of cancellation 0 to 23]]&gt;=0,Table1[[#This Row],[hour of cancellation 0 to 23]]&lt;=23)</f>
        <v>0</v>
      </c>
    </row>
    <row r="610" spans="1:13" x14ac:dyDescent="0.3">
      <c r="A610" s="1">
        <v>609</v>
      </c>
      <c r="B610" s="1">
        <v>7</v>
      </c>
      <c r="C610" s="2">
        <v>40935.079703134703</v>
      </c>
      <c r="D610" s="2">
        <v>40995.079166666663</v>
      </c>
      <c r="E610" s="1">
        <v>24</v>
      </c>
      <c r="F610" s="2">
        <v>40938.529888588477</v>
      </c>
      <c r="G610" s="1">
        <v>0</v>
      </c>
      <c r="H610" s="32">
        <f>IFERROR(HOUR(Table1[[#This Row],[Cancel Date/time]])+MINUTE(Table1[[#This Row],[Cancel Date/time]])/60,"not cancelled")</f>
        <v>12.716666666666667</v>
      </c>
      <c r="I610" s="47">
        <f>IFERROR(ROUND(Table1[[#This Row],[cancellation time decimal]],0),"not cancelled")</f>
        <v>13</v>
      </c>
      <c r="J610" s="10">
        <f>IFERROR(MOD(Table1[[#This Row],[cancellation hour rounded]],24),"not cancelled")</f>
        <v>13</v>
      </c>
      <c r="K610" s="32">
        <f>1/Table1[[#This Row],[Duration (Time between doses '[in hours'])]]</f>
        <v>4.1666666666666664E-2</v>
      </c>
      <c r="L610" s="33">
        <f>Table1[[#This Row],[number doses per hour]]*INDEX(Table2[price per dose],Table1[[#This Row],[Drug ID]])</f>
        <v>1.2958049999999997</v>
      </c>
      <c r="M610" s="11" t="b">
        <f>AND(Table1[[#This Row],[hour of cancellation 0 to 23]]&gt;=0,Table1[[#This Row],[hour of cancellation 0 to 23]]&lt;=23)</f>
        <v>1</v>
      </c>
    </row>
    <row r="611" spans="1:13" x14ac:dyDescent="0.3">
      <c r="A611" s="1">
        <v>610</v>
      </c>
      <c r="B611" s="1">
        <v>1</v>
      </c>
      <c r="C611" s="2">
        <v>40935.139758793288</v>
      </c>
      <c r="D611" s="2">
        <v>40938.222916666666</v>
      </c>
      <c r="E611" s="1">
        <v>8</v>
      </c>
      <c r="F611" s="2">
        <v>40935.338898647424</v>
      </c>
      <c r="G611" s="1">
        <v>0</v>
      </c>
      <c r="H611" s="32">
        <f>IFERROR(HOUR(Table1[[#This Row],[Cancel Date/time]])+MINUTE(Table1[[#This Row],[Cancel Date/time]])/60,"not cancelled")</f>
        <v>8.1333333333333329</v>
      </c>
      <c r="I611" s="47">
        <f>IFERROR(ROUND(Table1[[#This Row],[cancellation time decimal]],0),"not cancelled")</f>
        <v>8</v>
      </c>
      <c r="J611" s="10">
        <f>IFERROR(MOD(Table1[[#This Row],[cancellation hour rounded]],24),"not cancelled")</f>
        <v>8</v>
      </c>
      <c r="K611" s="32">
        <f>1/Table1[[#This Row],[Duration (Time between doses '[in hours'])]]</f>
        <v>0.125</v>
      </c>
      <c r="L611" s="33">
        <f>Table1[[#This Row],[number doses per hour]]*INDEX(Table2[price per dose],Table1[[#This Row],[Drug ID]])</f>
        <v>0.84929166666666667</v>
      </c>
      <c r="M611" s="11" t="b">
        <f>AND(Table1[[#This Row],[hour of cancellation 0 to 23]]&gt;=0,Table1[[#This Row],[hour of cancellation 0 to 23]]&lt;=23)</f>
        <v>1</v>
      </c>
    </row>
    <row r="612" spans="1:13" x14ac:dyDescent="0.3">
      <c r="A612" s="1">
        <v>611</v>
      </c>
      <c r="B612" s="1">
        <v>5</v>
      </c>
      <c r="C612" s="2">
        <v>40935.130552473616</v>
      </c>
      <c r="D612" s="2">
        <v>40995.130555555559</v>
      </c>
      <c r="E612" s="1">
        <v>24</v>
      </c>
      <c r="F612" s="2">
        <v>40939.369222642286</v>
      </c>
      <c r="G612" s="1">
        <v>0</v>
      </c>
      <c r="H612" s="32">
        <f>IFERROR(HOUR(Table1[[#This Row],[Cancel Date/time]])+MINUTE(Table1[[#This Row],[Cancel Date/time]])/60,"not cancelled")</f>
        <v>8.85</v>
      </c>
      <c r="I612" s="47">
        <f>IFERROR(ROUND(Table1[[#This Row],[cancellation time decimal]],0),"not cancelled")</f>
        <v>9</v>
      </c>
      <c r="J612" s="10">
        <f>IFERROR(MOD(Table1[[#This Row],[cancellation hour rounded]],24),"not cancelled")</f>
        <v>9</v>
      </c>
      <c r="K612" s="32">
        <f>1/Table1[[#This Row],[Duration (Time between doses '[in hours'])]]</f>
        <v>4.1666666666666664E-2</v>
      </c>
      <c r="L612" s="33">
        <f>Table1[[#This Row],[number doses per hour]]*INDEX(Table2[price per dose],Table1[[#This Row],[Drug ID]])</f>
        <v>0.2815833333333333</v>
      </c>
      <c r="M612" s="11" t="b">
        <f>AND(Table1[[#This Row],[hour of cancellation 0 to 23]]&gt;=0,Table1[[#This Row],[hour of cancellation 0 to 23]]&lt;=23)</f>
        <v>1</v>
      </c>
    </row>
    <row r="613" spans="1:13" x14ac:dyDescent="0.3">
      <c r="A613" s="1">
        <v>612</v>
      </c>
      <c r="B613" s="1">
        <v>6</v>
      </c>
      <c r="C613" s="2">
        <v>40935.145581307865</v>
      </c>
      <c r="D613" s="2">
        <v>40995.145138888889</v>
      </c>
      <c r="E613" s="1">
        <v>24</v>
      </c>
      <c r="F613" s="2">
        <v>40947.856986684892</v>
      </c>
      <c r="G613" s="1">
        <v>0</v>
      </c>
      <c r="H613" s="32">
        <f>IFERROR(HOUR(Table1[[#This Row],[Cancel Date/time]])+MINUTE(Table1[[#This Row],[Cancel Date/time]])/60,"not cancelled")</f>
        <v>20.566666666666666</v>
      </c>
      <c r="I613" s="47">
        <f>IFERROR(ROUND(Table1[[#This Row],[cancellation time decimal]],0),"not cancelled")</f>
        <v>21</v>
      </c>
      <c r="J613" s="10">
        <f>IFERROR(MOD(Table1[[#This Row],[cancellation hour rounded]],24),"not cancelled")</f>
        <v>21</v>
      </c>
      <c r="K613" s="32">
        <f>1/Table1[[#This Row],[Duration (Time between doses '[in hours'])]]</f>
        <v>4.1666666666666664E-2</v>
      </c>
      <c r="L613" s="33">
        <f>Table1[[#This Row],[number doses per hour]]*INDEX(Table2[price per dose],Table1[[#This Row],[Drug ID]])</f>
        <v>0.35218749999999999</v>
      </c>
      <c r="M613" s="11" t="b">
        <f>AND(Table1[[#This Row],[hour of cancellation 0 to 23]]&gt;=0,Table1[[#This Row],[hour of cancellation 0 to 23]]&lt;=23)</f>
        <v>1</v>
      </c>
    </row>
    <row r="614" spans="1:13" x14ac:dyDescent="0.3">
      <c r="A614" s="1">
        <v>613</v>
      </c>
      <c r="B614" s="1">
        <v>3</v>
      </c>
      <c r="C614" s="2">
        <v>40935.302595820052</v>
      </c>
      <c r="D614" s="2">
        <v>40995.302083333328</v>
      </c>
      <c r="E614" s="1">
        <v>24</v>
      </c>
      <c r="F614" s="2">
        <v>40937.402960538922</v>
      </c>
      <c r="G614" s="1">
        <v>0</v>
      </c>
      <c r="H614" s="32">
        <f>IFERROR(HOUR(Table1[[#This Row],[Cancel Date/time]])+MINUTE(Table1[[#This Row],[Cancel Date/time]])/60,"not cancelled")</f>
        <v>9.6666666666666661</v>
      </c>
      <c r="I614" s="47">
        <f>IFERROR(ROUND(Table1[[#This Row],[cancellation time decimal]],0),"not cancelled")</f>
        <v>10</v>
      </c>
      <c r="J614" s="10">
        <f>IFERROR(MOD(Table1[[#This Row],[cancellation hour rounded]],24),"not cancelled")</f>
        <v>10</v>
      </c>
      <c r="K614" s="32">
        <f>1/Table1[[#This Row],[Duration (Time between doses '[in hours'])]]</f>
        <v>4.1666666666666664E-2</v>
      </c>
      <c r="L614" s="33">
        <f>Table1[[#This Row],[number doses per hour]]*INDEX(Table2[price per dose],Table1[[#This Row],[Drug ID]])</f>
        <v>0.18133000000000002</v>
      </c>
      <c r="M614" s="11" t="b">
        <f>AND(Table1[[#This Row],[hour of cancellation 0 to 23]]&gt;=0,Table1[[#This Row],[hour of cancellation 0 to 23]]&lt;=23)</f>
        <v>1</v>
      </c>
    </row>
    <row r="615" spans="1:13" x14ac:dyDescent="0.3">
      <c r="A615" s="1">
        <v>614</v>
      </c>
      <c r="B615" s="1">
        <v>1</v>
      </c>
      <c r="C615" s="2">
        <v>40935.366255997149</v>
      </c>
      <c r="D615" s="2">
        <v>40995.365972222222</v>
      </c>
      <c r="E615" s="1">
        <v>8</v>
      </c>
      <c r="F615" s="2">
        <v>40936.449260378315</v>
      </c>
      <c r="G615" s="1">
        <v>0</v>
      </c>
      <c r="H615" s="32">
        <f>IFERROR(HOUR(Table1[[#This Row],[Cancel Date/time]])+MINUTE(Table1[[#This Row],[Cancel Date/time]])/60,"not cancelled")</f>
        <v>10.766666666666667</v>
      </c>
      <c r="I615" s="47">
        <f>IFERROR(ROUND(Table1[[#This Row],[cancellation time decimal]],0),"not cancelled")</f>
        <v>11</v>
      </c>
      <c r="J615" s="10">
        <f>IFERROR(MOD(Table1[[#This Row],[cancellation hour rounded]],24),"not cancelled")</f>
        <v>11</v>
      </c>
      <c r="K615" s="32">
        <f>1/Table1[[#This Row],[Duration (Time between doses '[in hours'])]]</f>
        <v>0.125</v>
      </c>
      <c r="L615" s="33">
        <f>Table1[[#This Row],[number doses per hour]]*INDEX(Table2[price per dose],Table1[[#This Row],[Drug ID]])</f>
        <v>0.84929166666666667</v>
      </c>
      <c r="M615" s="11" t="b">
        <f>AND(Table1[[#This Row],[hour of cancellation 0 to 23]]&gt;=0,Table1[[#This Row],[hour of cancellation 0 to 23]]&lt;=23)</f>
        <v>1</v>
      </c>
    </row>
    <row r="616" spans="1:13" x14ac:dyDescent="0.3">
      <c r="A616" s="1">
        <v>615</v>
      </c>
      <c r="B616" s="1">
        <v>1</v>
      </c>
      <c r="C616" s="2">
        <v>40935.395717906227</v>
      </c>
      <c r="D616" s="2">
        <v>40995.395138888889</v>
      </c>
      <c r="E616" s="1">
        <v>8</v>
      </c>
      <c r="F616" s="2">
        <v>40935.793473679834</v>
      </c>
      <c r="G616" s="1">
        <v>0</v>
      </c>
      <c r="H616" s="32">
        <f>IFERROR(HOUR(Table1[[#This Row],[Cancel Date/time]])+MINUTE(Table1[[#This Row],[Cancel Date/time]])/60,"not cancelled")</f>
        <v>19.033333333333335</v>
      </c>
      <c r="I616" s="47">
        <f>IFERROR(ROUND(Table1[[#This Row],[cancellation time decimal]],0),"not cancelled")</f>
        <v>19</v>
      </c>
      <c r="J616" s="10">
        <f>IFERROR(MOD(Table1[[#This Row],[cancellation hour rounded]],24),"not cancelled")</f>
        <v>19</v>
      </c>
      <c r="K616" s="32">
        <f>1/Table1[[#This Row],[Duration (Time between doses '[in hours'])]]</f>
        <v>0.125</v>
      </c>
      <c r="L616" s="33">
        <f>Table1[[#This Row],[number doses per hour]]*INDEX(Table2[price per dose],Table1[[#This Row],[Drug ID]])</f>
        <v>0.84929166666666667</v>
      </c>
      <c r="M616" s="11" t="b">
        <f>AND(Table1[[#This Row],[hour of cancellation 0 to 23]]&gt;=0,Table1[[#This Row],[hour of cancellation 0 to 23]]&lt;=23)</f>
        <v>1</v>
      </c>
    </row>
    <row r="617" spans="1:13" x14ac:dyDescent="0.3">
      <c r="A617" s="1">
        <v>616</v>
      </c>
      <c r="B617" s="1">
        <v>8</v>
      </c>
      <c r="C617" s="2">
        <v>40935.37559248913</v>
      </c>
      <c r="D617" s="2">
        <v>40995.375</v>
      </c>
      <c r="E617" s="1">
        <v>3</v>
      </c>
      <c r="F617" s="2">
        <v>40939.440561926356</v>
      </c>
      <c r="G617" s="1">
        <v>0</v>
      </c>
      <c r="H617" s="32">
        <f>IFERROR(HOUR(Table1[[#This Row],[Cancel Date/time]])+MINUTE(Table1[[#This Row],[Cancel Date/time]])/60,"not cancelled")</f>
        <v>10.566666666666666</v>
      </c>
      <c r="I617" s="47">
        <f>IFERROR(ROUND(Table1[[#This Row],[cancellation time decimal]],0),"not cancelled")</f>
        <v>11</v>
      </c>
      <c r="J617" s="10">
        <f>IFERROR(MOD(Table1[[#This Row],[cancellation hour rounded]],24),"not cancelled")</f>
        <v>11</v>
      </c>
      <c r="K617" s="32">
        <f>1/Table1[[#This Row],[Duration (Time between doses '[in hours'])]]</f>
        <v>0.33333333333333331</v>
      </c>
      <c r="L617" s="33">
        <f>Table1[[#This Row],[number doses per hour]]*INDEX(Table2[price per dose],Table1[[#This Row],[Drug ID]])</f>
        <v>0.29998222222222221</v>
      </c>
      <c r="M617" s="11" t="b">
        <f>AND(Table1[[#This Row],[hour of cancellation 0 to 23]]&gt;=0,Table1[[#This Row],[hour of cancellation 0 to 23]]&lt;=23)</f>
        <v>1</v>
      </c>
    </row>
    <row r="618" spans="1:13" hidden="1" x14ac:dyDescent="0.3">
      <c r="A618" s="1">
        <v>617</v>
      </c>
      <c r="B618" s="1">
        <v>2</v>
      </c>
      <c r="C618" s="2">
        <v>40935.468881588611</v>
      </c>
      <c r="D618" s="2">
        <v>40939.260045115363</v>
      </c>
      <c r="E618" s="1">
        <v>10</v>
      </c>
      <c r="F618" s="2" t="s">
        <v>5</v>
      </c>
      <c r="G618" s="1">
        <v>0</v>
      </c>
      <c r="H618" s="32" t="str">
        <f>IFERROR(HOUR(Table1[[#This Row],[Cancel Date/time]])+MINUTE(Table1[[#This Row],[Cancel Date/time]])/60,"not cancelled")</f>
        <v>not cancelled</v>
      </c>
      <c r="I618" s="47" t="str">
        <f>IFERROR(ROUND(Table1[[#This Row],[cancellation time decimal]],0),"not cancelled")</f>
        <v>not cancelled</v>
      </c>
      <c r="J618" s="10" t="str">
        <f>IFERROR(MOD(Table1[[#This Row],[cancellation hour rounded]],24),"not cancelled")</f>
        <v>not cancelled</v>
      </c>
      <c r="K618" s="32">
        <f>1/Table1[[#This Row],[Duration (Time between doses '[in hours'])]]</f>
        <v>0.1</v>
      </c>
      <c r="L618" s="33">
        <f>Table1[[#This Row],[number doses per hour]]*INDEX(Table2[price per dose],Table1[[#This Row],[Drug ID]])</f>
        <v>0.84959999999999969</v>
      </c>
      <c r="M618" s="11" t="b">
        <f>AND(Table1[[#This Row],[hour of cancellation 0 to 23]]&gt;=0,Table1[[#This Row],[hour of cancellation 0 to 23]]&lt;=23)</f>
        <v>0</v>
      </c>
    </row>
    <row r="619" spans="1:13" x14ac:dyDescent="0.3">
      <c r="A619" s="1">
        <v>618</v>
      </c>
      <c r="B619" s="1">
        <v>2</v>
      </c>
      <c r="C619" s="2">
        <v>40935.534602194195</v>
      </c>
      <c r="D619" s="2">
        <v>40939.742361111115</v>
      </c>
      <c r="E619" s="1">
        <v>10</v>
      </c>
      <c r="F619" s="2">
        <v>40936.609109806886</v>
      </c>
      <c r="G619" s="1">
        <v>0</v>
      </c>
      <c r="H619" s="32">
        <f>IFERROR(HOUR(Table1[[#This Row],[Cancel Date/time]])+MINUTE(Table1[[#This Row],[Cancel Date/time]])/60,"not cancelled")</f>
        <v>14.616666666666667</v>
      </c>
      <c r="I619" s="47">
        <f>IFERROR(ROUND(Table1[[#This Row],[cancellation time decimal]],0),"not cancelled")</f>
        <v>15</v>
      </c>
      <c r="J619" s="10">
        <f>IFERROR(MOD(Table1[[#This Row],[cancellation hour rounded]],24),"not cancelled")</f>
        <v>15</v>
      </c>
      <c r="K619" s="32">
        <f>1/Table1[[#This Row],[Duration (Time between doses '[in hours'])]]</f>
        <v>0.1</v>
      </c>
      <c r="L619" s="33">
        <f>Table1[[#This Row],[number doses per hour]]*INDEX(Table2[price per dose],Table1[[#This Row],[Drug ID]])</f>
        <v>0.84959999999999969</v>
      </c>
      <c r="M619" s="11" t="b">
        <f>AND(Table1[[#This Row],[hour of cancellation 0 to 23]]&gt;=0,Table1[[#This Row],[hour of cancellation 0 to 23]]&lt;=23)</f>
        <v>1</v>
      </c>
    </row>
    <row r="620" spans="1:13" x14ac:dyDescent="0.3">
      <c r="A620" s="1">
        <v>619</v>
      </c>
      <c r="B620" s="1">
        <v>4</v>
      </c>
      <c r="C620" s="2">
        <v>40935.512206540167</v>
      </c>
      <c r="D620" s="2">
        <v>40995.511805555558</v>
      </c>
      <c r="E620" s="1">
        <v>12</v>
      </c>
      <c r="F620" s="2">
        <v>40938.521456083239</v>
      </c>
      <c r="G620" s="1">
        <v>0</v>
      </c>
      <c r="H620" s="32">
        <f>IFERROR(HOUR(Table1[[#This Row],[Cancel Date/time]])+MINUTE(Table1[[#This Row],[Cancel Date/time]])/60,"not cancelled")</f>
        <v>12.5</v>
      </c>
      <c r="I620" s="47">
        <f>IFERROR(ROUND(Table1[[#This Row],[cancellation time decimal]],0),"not cancelled")</f>
        <v>13</v>
      </c>
      <c r="J620" s="10">
        <f>IFERROR(MOD(Table1[[#This Row],[cancellation hour rounded]],24),"not cancelled")</f>
        <v>13</v>
      </c>
      <c r="K620" s="32">
        <f>1/Table1[[#This Row],[Duration (Time between doses '[in hours'])]]</f>
        <v>8.3333333333333329E-2</v>
      </c>
      <c r="L620" s="33">
        <f>Table1[[#This Row],[number doses per hour]]*INDEX(Table2[price per dose],Table1[[#This Row],[Drug ID]])</f>
        <v>1.448055119047619</v>
      </c>
      <c r="M620" s="11" t="b">
        <f>AND(Table1[[#This Row],[hour of cancellation 0 to 23]]&gt;=0,Table1[[#This Row],[hour of cancellation 0 to 23]]&lt;=23)</f>
        <v>1</v>
      </c>
    </row>
    <row r="621" spans="1:13" hidden="1" x14ac:dyDescent="0.3">
      <c r="A621" s="1">
        <v>620</v>
      </c>
      <c r="B621" s="1">
        <v>1</v>
      </c>
      <c r="C621" s="2">
        <v>40935.542418172779</v>
      </c>
      <c r="D621" s="2">
        <v>40938.292227914317</v>
      </c>
      <c r="E621" s="1">
        <v>8</v>
      </c>
      <c r="F621" s="2" t="s">
        <v>5</v>
      </c>
      <c r="G621" s="1">
        <v>0</v>
      </c>
      <c r="H621" s="32" t="str">
        <f>IFERROR(HOUR(Table1[[#This Row],[Cancel Date/time]])+MINUTE(Table1[[#This Row],[Cancel Date/time]])/60,"not cancelled")</f>
        <v>not cancelled</v>
      </c>
      <c r="I621" s="47" t="str">
        <f>IFERROR(ROUND(Table1[[#This Row],[cancellation time decimal]],0),"not cancelled")</f>
        <v>not cancelled</v>
      </c>
      <c r="J621" s="10" t="str">
        <f>IFERROR(MOD(Table1[[#This Row],[cancellation hour rounded]],24),"not cancelled")</f>
        <v>not cancelled</v>
      </c>
      <c r="K621" s="32">
        <f>1/Table1[[#This Row],[Duration (Time between doses '[in hours'])]]</f>
        <v>0.125</v>
      </c>
      <c r="L621" s="33">
        <f>Table1[[#This Row],[number doses per hour]]*INDEX(Table2[price per dose],Table1[[#This Row],[Drug ID]])</f>
        <v>0.84929166666666667</v>
      </c>
      <c r="M621" s="11" t="b">
        <f>AND(Table1[[#This Row],[hour of cancellation 0 to 23]]&gt;=0,Table1[[#This Row],[hour of cancellation 0 to 23]]&lt;=23)</f>
        <v>0</v>
      </c>
    </row>
    <row r="622" spans="1:13" x14ac:dyDescent="0.3">
      <c r="A622" s="1">
        <v>621</v>
      </c>
      <c r="B622" s="1">
        <v>1</v>
      </c>
      <c r="C622" s="2">
        <v>40935.652828590544</v>
      </c>
      <c r="D622" s="2">
        <v>40995.652777777781</v>
      </c>
      <c r="E622" s="1">
        <v>12</v>
      </c>
      <c r="F622" s="2">
        <v>40936.381330934892</v>
      </c>
      <c r="G622" s="1">
        <v>0</v>
      </c>
      <c r="H622" s="32">
        <f>IFERROR(HOUR(Table1[[#This Row],[Cancel Date/time]])+MINUTE(Table1[[#This Row],[Cancel Date/time]])/60,"not cancelled")</f>
        <v>9.15</v>
      </c>
      <c r="I622" s="47">
        <f>IFERROR(ROUND(Table1[[#This Row],[cancellation time decimal]],0),"not cancelled")</f>
        <v>9</v>
      </c>
      <c r="J622" s="10">
        <f>IFERROR(MOD(Table1[[#This Row],[cancellation hour rounded]],24),"not cancelled")</f>
        <v>9</v>
      </c>
      <c r="K622" s="32">
        <f>1/Table1[[#This Row],[Duration (Time between doses '[in hours'])]]</f>
        <v>8.3333333333333329E-2</v>
      </c>
      <c r="L622" s="33">
        <f>Table1[[#This Row],[number doses per hour]]*INDEX(Table2[price per dose],Table1[[#This Row],[Drug ID]])</f>
        <v>0.56619444444444444</v>
      </c>
      <c r="M622" s="11" t="b">
        <f>AND(Table1[[#This Row],[hour of cancellation 0 to 23]]&gt;=0,Table1[[#This Row],[hour of cancellation 0 to 23]]&lt;=23)</f>
        <v>1</v>
      </c>
    </row>
    <row r="623" spans="1:13" x14ac:dyDescent="0.3">
      <c r="A623" s="1">
        <v>622</v>
      </c>
      <c r="B623" s="1">
        <v>4</v>
      </c>
      <c r="C623" s="2">
        <v>40935.655631729496</v>
      </c>
      <c r="D623" s="2">
        <v>40995.655555555553</v>
      </c>
      <c r="E623" s="1">
        <v>12</v>
      </c>
      <c r="F623" s="2">
        <v>40939.07200836276</v>
      </c>
      <c r="G623" s="1">
        <v>0</v>
      </c>
      <c r="H623" s="32">
        <f>IFERROR(HOUR(Table1[[#This Row],[Cancel Date/time]])+MINUTE(Table1[[#This Row],[Cancel Date/time]])/60,"not cancelled")</f>
        <v>1.7166666666666668</v>
      </c>
      <c r="I623" s="47">
        <f>IFERROR(ROUND(Table1[[#This Row],[cancellation time decimal]],0),"not cancelled")</f>
        <v>2</v>
      </c>
      <c r="J623" s="10">
        <f>IFERROR(MOD(Table1[[#This Row],[cancellation hour rounded]],24),"not cancelled")</f>
        <v>2</v>
      </c>
      <c r="K623" s="32">
        <f>1/Table1[[#This Row],[Duration (Time between doses '[in hours'])]]</f>
        <v>8.3333333333333329E-2</v>
      </c>
      <c r="L623" s="33">
        <f>Table1[[#This Row],[number doses per hour]]*INDEX(Table2[price per dose],Table1[[#This Row],[Drug ID]])</f>
        <v>1.448055119047619</v>
      </c>
      <c r="M623" s="11" t="b">
        <f>AND(Table1[[#This Row],[hour of cancellation 0 to 23]]&gt;=0,Table1[[#This Row],[hour of cancellation 0 to 23]]&lt;=23)</f>
        <v>1</v>
      </c>
    </row>
    <row r="624" spans="1:13" x14ac:dyDescent="0.3">
      <c r="A624" s="1">
        <v>623</v>
      </c>
      <c r="B624" s="1">
        <v>1</v>
      </c>
      <c r="C624" s="2">
        <v>40935.887201955826</v>
      </c>
      <c r="D624" s="2">
        <v>40995.886805555558</v>
      </c>
      <c r="E624" s="1">
        <v>8</v>
      </c>
      <c r="F624" s="2">
        <v>40936.363352013213</v>
      </c>
      <c r="G624" s="1">
        <v>0</v>
      </c>
      <c r="H624" s="32">
        <f>IFERROR(HOUR(Table1[[#This Row],[Cancel Date/time]])+MINUTE(Table1[[#This Row],[Cancel Date/time]])/60,"not cancelled")</f>
        <v>8.7166666666666668</v>
      </c>
      <c r="I624" s="47">
        <f>IFERROR(ROUND(Table1[[#This Row],[cancellation time decimal]],0),"not cancelled")</f>
        <v>9</v>
      </c>
      <c r="J624" s="10">
        <f>IFERROR(MOD(Table1[[#This Row],[cancellation hour rounded]],24),"not cancelled")</f>
        <v>9</v>
      </c>
      <c r="K624" s="32">
        <f>1/Table1[[#This Row],[Duration (Time between doses '[in hours'])]]</f>
        <v>0.125</v>
      </c>
      <c r="L624" s="33">
        <f>Table1[[#This Row],[number doses per hour]]*INDEX(Table2[price per dose],Table1[[#This Row],[Drug ID]])</f>
        <v>0.84929166666666667</v>
      </c>
      <c r="M624" s="11" t="b">
        <f>AND(Table1[[#This Row],[hour of cancellation 0 to 23]]&gt;=0,Table1[[#This Row],[hour of cancellation 0 to 23]]&lt;=23)</f>
        <v>1</v>
      </c>
    </row>
    <row r="625" spans="1:13" x14ac:dyDescent="0.3">
      <c r="A625" s="1">
        <v>624</v>
      </c>
      <c r="B625" s="1">
        <v>6</v>
      </c>
      <c r="C625" s="2">
        <v>40935.956008617788</v>
      </c>
      <c r="D625" s="2">
        <v>40995.955555555556</v>
      </c>
      <c r="E625" s="1">
        <v>24</v>
      </c>
      <c r="F625" s="2">
        <v>40937.520227127985</v>
      </c>
      <c r="G625" s="1">
        <v>0</v>
      </c>
      <c r="H625" s="32">
        <f>IFERROR(HOUR(Table1[[#This Row],[Cancel Date/time]])+MINUTE(Table1[[#This Row],[Cancel Date/time]])/60,"not cancelled")</f>
        <v>12.483333333333333</v>
      </c>
      <c r="I625" s="47">
        <f>IFERROR(ROUND(Table1[[#This Row],[cancellation time decimal]],0),"not cancelled")</f>
        <v>12</v>
      </c>
      <c r="J625" s="10">
        <f>IFERROR(MOD(Table1[[#This Row],[cancellation hour rounded]],24),"not cancelled")</f>
        <v>12</v>
      </c>
      <c r="K625" s="32">
        <f>1/Table1[[#This Row],[Duration (Time between doses '[in hours'])]]</f>
        <v>4.1666666666666664E-2</v>
      </c>
      <c r="L625" s="33">
        <f>Table1[[#This Row],[number doses per hour]]*INDEX(Table2[price per dose],Table1[[#This Row],[Drug ID]])</f>
        <v>0.35218749999999999</v>
      </c>
      <c r="M625" s="11" t="b">
        <f>AND(Table1[[#This Row],[hour of cancellation 0 to 23]]&gt;=0,Table1[[#This Row],[hour of cancellation 0 to 23]]&lt;=23)</f>
        <v>1</v>
      </c>
    </row>
    <row r="626" spans="1:13" x14ac:dyDescent="0.3">
      <c r="A626" s="1">
        <v>625</v>
      </c>
      <c r="B626" s="1">
        <v>3</v>
      </c>
      <c r="C626" s="2">
        <v>40936.02083446191</v>
      </c>
      <c r="D626" s="2">
        <v>40996.020833333336</v>
      </c>
      <c r="E626" s="1">
        <v>24</v>
      </c>
      <c r="F626" s="2">
        <v>40939.473324600542</v>
      </c>
      <c r="G626" s="1">
        <v>0</v>
      </c>
      <c r="H626" s="32">
        <f>IFERROR(HOUR(Table1[[#This Row],[Cancel Date/time]])+MINUTE(Table1[[#This Row],[Cancel Date/time]])/60,"not cancelled")</f>
        <v>11.35</v>
      </c>
      <c r="I626" s="47">
        <f>IFERROR(ROUND(Table1[[#This Row],[cancellation time decimal]],0),"not cancelled")</f>
        <v>11</v>
      </c>
      <c r="J626" s="10">
        <f>IFERROR(MOD(Table1[[#This Row],[cancellation hour rounded]],24),"not cancelled")</f>
        <v>11</v>
      </c>
      <c r="K626" s="32">
        <f>1/Table1[[#This Row],[Duration (Time between doses '[in hours'])]]</f>
        <v>4.1666666666666664E-2</v>
      </c>
      <c r="L626" s="33">
        <f>Table1[[#This Row],[number doses per hour]]*INDEX(Table2[price per dose],Table1[[#This Row],[Drug ID]])</f>
        <v>0.18133000000000002</v>
      </c>
      <c r="M626" s="11" t="b">
        <f>AND(Table1[[#This Row],[hour of cancellation 0 to 23]]&gt;=0,Table1[[#This Row],[hour of cancellation 0 to 23]]&lt;=23)</f>
        <v>1</v>
      </c>
    </row>
    <row r="627" spans="1:13" hidden="1" x14ac:dyDescent="0.3">
      <c r="A627" s="1">
        <v>626</v>
      </c>
      <c r="B627" s="1">
        <v>6</v>
      </c>
      <c r="C627" s="2">
        <v>40936.364532883505</v>
      </c>
      <c r="D627" s="2">
        <v>40939.822753781322</v>
      </c>
      <c r="E627" s="1">
        <v>24</v>
      </c>
      <c r="F627" s="2" t="s">
        <v>5</v>
      </c>
      <c r="G627" s="1">
        <v>0</v>
      </c>
      <c r="H627" s="32" t="str">
        <f>IFERROR(HOUR(Table1[[#This Row],[Cancel Date/time]])+MINUTE(Table1[[#This Row],[Cancel Date/time]])/60,"not cancelled")</f>
        <v>not cancelled</v>
      </c>
      <c r="I627" s="47" t="str">
        <f>IFERROR(ROUND(Table1[[#This Row],[cancellation time decimal]],0),"not cancelled")</f>
        <v>not cancelled</v>
      </c>
      <c r="J627" s="10" t="str">
        <f>IFERROR(MOD(Table1[[#This Row],[cancellation hour rounded]],24),"not cancelled")</f>
        <v>not cancelled</v>
      </c>
      <c r="K627" s="32">
        <f>1/Table1[[#This Row],[Duration (Time between doses '[in hours'])]]</f>
        <v>4.1666666666666664E-2</v>
      </c>
      <c r="L627" s="33">
        <f>Table1[[#This Row],[number doses per hour]]*INDEX(Table2[price per dose],Table1[[#This Row],[Drug ID]])</f>
        <v>0.35218749999999999</v>
      </c>
      <c r="M627" s="11" t="b">
        <f>AND(Table1[[#This Row],[hour of cancellation 0 to 23]]&gt;=0,Table1[[#This Row],[hour of cancellation 0 to 23]]&lt;=23)</f>
        <v>0</v>
      </c>
    </row>
    <row r="628" spans="1:13" hidden="1" x14ac:dyDescent="0.3">
      <c r="A628" s="1">
        <v>627</v>
      </c>
      <c r="B628" s="1">
        <v>6</v>
      </c>
      <c r="C628" s="2">
        <v>40936.347822403033</v>
      </c>
      <c r="D628" s="2">
        <v>40939.222222222226</v>
      </c>
      <c r="E628" s="1">
        <v>24</v>
      </c>
      <c r="F628" s="2" t="s">
        <v>5</v>
      </c>
      <c r="G628" s="1">
        <v>0</v>
      </c>
      <c r="H628" s="32" t="str">
        <f>IFERROR(HOUR(Table1[[#This Row],[Cancel Date/time]])+MINUTE(Table1[[#This Row],[Cancel Date/time]])/60,"not cancelled")</f>
        <v>not cancelled</v>
      </c>
      <c r="I628" s="47" t="str">
        <f>IFERROR(ROUND(Table1[[#This Row],[cancellation time decimal]],0),"not cancelled")</f>
        <v>not cancelled</v>
      </c>
      <c r="J628" s="10" t="str">
        <f>IFERROR(MOD(Table1[[#This Row],[cancellation hour rounded]],24),"not cancelled")</f>
        <v>not cancelled</v>
      </c>
      <c r="K628" s="32">
        <f>1/Table1[[#This Row],[Duration (Time between doses '[in hours'])]]</f>
        <v>4.1666666666666664E-2</v>
      </c>
      <c r="L628" s="33">
        <f>Table1[[#This Row],[number doses per hour]]*INDEX(Table2[price per dose],Table1[[#This Row],[Drug ID]])</f>
        <v>0.35218749999999999</v>
      </c>
      <c r="M628" s="11" t="b">
        <f>AND(Table1[[#This Row],[hour of cancellation 0 to 23]]&gt;=0,Table1[[#This Row],[hour of cancellation 0 to 23]]&lt;=23)</f>
        <v>0</v>
      </c>
    </row>
    <row r="629" spans="1:13" x14ac:dyDescent="0.3">
      <c r="A629" s="1">
        <v>628</v>
      </c>
      <c r="B629" s="1">
        <v>11</v>
      </c>
      <c r="C629" s="2">
        <v>40936.371026422406</v>
      </c>
      <c r="D629" s="2">
        <v>40996.370833333334</v>
      </c>
      <c r="E629" s="1">
        <v>1</v>
      </c>
      <c r="F629" s="2">
        <v>40943.640630050802</v>
      </c>
      <c r="G629" s="1">
        <v>4</v>
      </c>
      <c r="H629" s="32">
        <f>IFERROR(HOUR(Table1[[#This Row],[Cancel Date/time]])+MINUTE(Table1[[#This Row],[Cancel Date/time]])/60,"not cancelled")</f>
        <v>15.366666666666667</v>
      </c>
      <c r="I629" s="47">
        <f>IFERROR(ROUND(Table1[[#This Row],[cancellation time decimal]],0),"not cancelled")</f>
        <v>15</v>
      </c>
      <c r="J629" s="10">
        <f>IFERROR(MOD(Table1[[#This Row],[cancellation hour rounded]],24),"not cancelled")</f>
        <v>15</v>
      </c>
      <c r="K629" s="32">
        <f>1/Table1[[#This Row],[Duration (Time between doses '[in hours'])]]</f>
        <v>1</v>
      </c>
      <c r="L629" s="33">
        <f>Table1[[#This Row],[number doses per hour]]*INDEX(Table2[price per dose],Table1[[#This Row],[Drug ID]])</f>
        <v>1</v>
      </c>
      <c r="M629" s="11" t="b">
        <f>AND(Table1[[#This Row],[hour of cancellation 0 to 23]]&gt;=0,Table1[[#This Row],[hour of cancellation 0 to 23]]&lt;=23)</f>
        <v>1</v>
      </c>
    </row>
    <row r="630" spans="1:13" x14ac:dyDescent="0.3">
      <c r="A630" s="1">
        <v>629</v>
      </c>
      <c r="B630" s="1">
        <v>4</v>
      </c>
      <c r="C630" s="2">
        <v>40936.378172267832</v>
      </c>
      <c r="D630" s="2">
        <v>40996.37777777778</v>
      </c>
      <c r="E630" s="1">
        <v>12</v>
      </c>
      <c r="F630" s="2">
        <v>40937.229649784589</v>
      </c>
      <c r="G630" s="1">
        <v>0</v>
      </c>
      <c r="H630" s="32">
        <f>IFERROR(HOUR(Table1[[#This Row],[Cancel Date/time]])+MINUTE(Table1[[#This Row],[Cancel Date/time]])/60,"not cancelled")</f>
        <v>5.5</v>
      </c>
      <c r="I630" s="47">
        <f>IFERROR(ROUND(Table1[[#This Row],[cancellation time decimal]],0),"not cancelled")</f>
        <v>6</v>
      </c>
      <c r="J630" s="10">
        <f>IFERROR(MOD(Table1[[#This Row],[cancellation hour rounded]],24),"not cancelled")</f>
        <v>6</v>
      </c>
      <c r="K630" s="32">
        <f>1/Table1[[#This Row],[Duration (Time between doses '[in hours'])]]</f>
        <v>8.3333333333333329E-2</v>
      </c>
      <c r="L630" s="33">
        <f>Table1[[#This Row],[number doses per hour]]*INDEX(Table2[price per dose],Table1[[#This Row],[Drug ID]])</f>
        <v>1.448055119047619</v>
      </c>
      <c r="M630" s="11" t="b">
        <f>AND(Table1[[#This Row],[hour of cancellation 0 to 23]]&gt;=0,Table1[[#This Row],[hour of cancellation 0 to 23]]&lt;=23)</f>
        <v>1</v>
      </c>
    </row>
    <row r="631" spans="1:13" x14ac:dyDescent="0.3">
      <c r="A631" s="1">
        <v>630</v>
      </c>
      <c r="B631" s="1">
        <v>3</v>
      </c>
      <c r="C631" s="2">
        <v>40936.450254760915</v>
      </c>
      <c r="D631" s="2">
        <v>40996.449999999997</v>
      </c>
      <c r="E631" s="1">
        <v>24</v>
      </c>
      <c r="F631" s="2">
        <v>40939.479280348271</v>
      </c>
      <c r="G631" s="1">
        <v>0</v>
      </c>
      <c r="H631" s="32">
        <f>IFERROR(HOUR(Table1[[#This Row],[Cancel Date/time]])+MINUTE(Table1[[#This Row],[Cancel Date/time]])/60,"not cancelled")</f>
        <v>11.5</v>
      </c>
      <c r="I631" s="47">
        <f>IFERROR(ROUND(Table1[[#This Row],[cancellation time decimal]],0),"not cancelled")</f>
        <v>12</v>
      </c>
      <c r="J631" s="10">
        <f>IFERROR(MOD(Table1[[#This Row],[cancellation hour rounded]],24),"not cancelled")</f>
        <v>12</v>
      </c>
      <c r="K631" s="32">
        <f>1/Table1[[#This Row],[Duration (Time between doses '[in hours'])]]</f>
        <v>4.1666666666666664E-2</v>
      </c>
      <c r="L631" s="33">
        <f>Table1[[#This Row],[number doses per hour]]*INDEX(Table2[price per dose],Table1[[#This Row],[Drug ID]])</f>
        <v>0.18133000000000002</v>
      </c>
      <c r="M631" s="11" t="b">
        <f>AND(Table1[[#This Row],[hour of cancellation 0 to 23]]&gt;=0,Table1[[#This Row],[hour of cancellation 0 to 23]]&lt;=23)</f>
        <v>1</v>
      </c>
    </row>
    <row r="632" spans="1:13" x14ac:dyDescent="0.3">
      <c r="A632" s="1">
        <v>631</v>
      </c>
      <c r="B632" s="1">
        <v>2</v>
      </c>
      <c r="C632" s="2">
        <v>40936.502738539777</v>
      </c>
      <c r="D632" s="2">
        <v>40996.502083333333</v>
      </c>
      <c r="E632" s="1">
        <v>10</v>
      </c>
      <c r="F632" s="2">
        <v>40937.494773671191</v>
      </c>
      <c r="G632" s="1">
        <v>0</v>
      </c>
      <c r="H632" s="32">
        <f>IFERROR(HOUR(Table1[[#This Row],[Cancel Date/time]])+MINUTE(Table1[[#This Row],[Cancel Date/time]])/60,"not cancelled")</f>
        <v>11.866666666666667</v>
      </c>
      <c r="I632" s="47">
        <f>IFERROR(ROUND(Table1[[#This Row],[cancellation time decimal]],0),"not cancelled")</f>
        <v>12</v>
      </c>
      <c r="J632" s="10">
        <f>IFERROR(MOD(Table1[[#This Row],[cancellation hour rounded]],24),"not cancelled")</f>
        <v>12</v>
      </c>
      <c r="K632" s="32">
        <f>1/Table1[[#This Row],[Duration (Time between doses '[in hours'])]]</f>
        <v>0.1</v>
      </c>
      <c r="L632" s="33">
        <f>Table1[[#This Row],[number doses per hour]]*INDEX(Table2[price per dose],Table1[[#This Row],[Drug ID]])</f>
        <v>0.84959999999999969</v>
      </c>
      <c r="M632" s="11" t="b">
        <f>AND(Table1[[#This Row],[hour of cancellation 0 to 23]]&gt;=0,Table1[[#This Row],[hour of cancellation 0 to 23]]&lt;=23)</f>
        <v>1</v>
      </c>
    </row>
    <row r="633" spans="1:13" x14ac:dyDescent="0.3">
      <c r="A633" s="1">
        <v>632</v>
      </c>
      <c r="B633" s="1">
        <v>5</v>
      </c>
      <c r="C633" s="2">
        <v>40936.522794579359</v>
      </c>
      <c r="D633" s="2">
        <v>40996.522222222222</v>
      </c>
      <c r="E633" s="1">
        <v>24</v>
      </c>
      <c r="F633" s="2">
        <v>40940.586389119599</v>
      </c>
      <c r="G633" s="1">
        <v>0</v>
      </c>
      <c r="H633" s="32">
        <f>IFERROR(HOUR(Table1[[#This Row],[Cancel Date/time]])+MINUTE(Table1[[#This Row],[Cancel Date/time]])/60,"not cancelled")</f>
        <v>14.066666666666666</v>
      </c>
      <c r="I633" s="47">
        <f>IFERROR(ROUND(Table1[[#This Row],[cancellation time decimal]],0),"not cancelled")</f>
        <v>14</v>
      </c>
      <c r="J633" s="10">
        <f>IFERROR(MOD(Table1[[#This Row],[cancellation hour rounded]],24),"not cancelled")</f>
        <v>14</v>
      </c>
      <c r="K633" s="32">
        <f>1/Table1[[#This Row],[Duration (Time between doses '[in hours'])]]</f>
        <v>4.1666666666666664E-2</v>
      </c>
      <c r="L633" s="33">
        <f>Table1[[#This Row],[number doses per hour]]*INDEX(Table2[price per dose],Table1[[#This Row],[Drug ID]])</f>
        <v>0.2815833333333333</v>
      </c>
      <c r="M633" s="11" t="b">
        <f>AND(Table1[[#This Row],[hour of cancellation 0 to 23]]&gt;=0,Table1[[#This Row],[hour of cancellation 0 to 23]]&lt;=23)</f>
        <v>1</v>
      </c>
    </row>
    <row r="634" spans="1:13" x14ac:dyDescent="0.3">
      <c r="A634" s="1">
        <v>633</v>
      </c>
      <c r="B634" s="1">
        <v>3</v>
      </c>
      <c r="C634" s="2">
        <v>40936.516899918781</v>
      </c>
      <c r="D634" s="2">
        <v>40996.51666666667</v>
      </c>
      <c r="E634" s="1">
        <v>24</v>
      </c>
      <c r="F634" s="2">
        <v>40938.507204195179</v>
      </c>
      <c r="G634" s="1">
        <v>0</v>
      </c>
      <c r="H634" s="32">
        <f>IFERROR(HOUR(Table1[[#This Row],[Cancel Date/time]])+MINUTE(Table1[[#This Row],[Cancel Date/time]])/60,"not cancelled")</f>
        <v>12.166666666666666</v>
      </c>
      <c r="I634" s="47">
        <f>IFERROR(ROUND(Table1[[#This Row],[cancellation time decimal]],0),"not cancelled")</f>
        <v>12</v>
      </c>
      <c r="J634" s="10">
        <f>IFERROR(MOD(Table1[[#This Row],[cancellation hour rounded]],24),"not cancelled")</f>
        <v>12</v>
      </c>
      <c r="K634" s="32">
        <f>1/Table1[[#This Row],[Duration (Time between doses '[in hours'])]]</f>
        <v>4.1666666666666664E-2</v>
      </c>
      <c r="L634" s="33">
        <f>Table1[[#This Row],[number doses per hour]]*INDEX(Table2[price per dose],Table1[[#This Row],[Drug ID]])</f>
        <v>0.18133000000000002</v>
      </c>
      <c r="M634" s="11" t="b">
        <f>AND(Table1[[#This Row],[hour of cancellation 0 to 23]]&gt;=0,Table1[[#This Row],[hour of cancellation 0 to 23]]&lt;=23)</f>
        <v>1</v>
      </c>
    </row>
    <row r="635" spans="1:13" x14ac:dyDescent="0.3">
      <c r="A635" s="1">
        <v>634</v>
      </c>
      <c r="B635" s="1">
        <v>4</v>
      </c>
      <c r="C635" s="2">
        <v>40936.550600613104</v>
      </c>
      <c r="D635" s="2">
        <v>40996.549999999996</v>
      </c>
      <c r="E635" s="1">
        <v>12</v>
      </c>
      <c r="F635" s="2">
        <v>40939.473324480852</v>
      </c>
      <c r="G635" s="1">
        <v>0</v>
      </c>
      <c r="H635" s="32">
        <f>IFERROR(HOUR(Table1[[#This Row],[Cancel Date/time]])+MINUTE(Table1[[#This Row],[Cancel Date/time]])/60,"not cancelled")</f>
        <v>11.35</v>
      </c>
      <c r="I635" s="47">
        <f>IFERROR(ROUND(Table1[[#This Row],[cancellation time decimal]],0),"not cancelled")</f>
        <v>11</v>
      </c>
      <c r="J635" s="10">
        <f>IFERROR(MOD(Table1[[#This Row],[cancellation hour rounded]],24),"not cancelled")</f>
        <v>11</v>
      </c>
      <c r="K635" s="32">
        <f>1/Table1[[#This Row],[Duration (Time between doses '[in hours'])]]</f>
        <v>8.3333333333333329E-2</v>
      </c>
      <c r="L635" s="33">
        <f>Table1[[#This Row],[number doses per hour]]*INDEX(Table2[price per dose],Table1[[#This Row],[Drug ID]])</f>
        <v>1.448055119047619</v>
      </c>
      <c r="M635" s="11" t="b">
        <f>AND(Table1[[#This Row],[hour of cancellation 0 to 23]]&gt;=0,Table1[[#This Row],[hour of cancellation 0 to 23]]&lt;=23)</f>
        <v>1</v>
      </c>
    </row>
    <row r="636" spans="1:13" hidden="1" x14ac:dyDescent="0.3">
      <c r="A636" s="1">
        <v>635</v>
      </c>
      <c r="B636" s="1">
        <v>1</v>
      </c>
      <c r="C636" s="2">
        <v>40936.601072870013</v>
      </c>
      <c r="D636" s="2">
        <v>40940.76717545047</v>
      </c>
      <c r="E636" s="1">
        <v>8</v>
      </c>
      <c r="F636" s="2" t="s">
        <v>5</v>
      </c>
      <c r="G636" s="1">
        <v>0</v>
      </c>
      <c r="H636" s="32" t="str">
        <f>IFERROR(HOUR(Table1[[#This Row],[Cancel Date/time]])+MINUTE(Table1[[#This Row],[Cancel Date/time]])/60,"not cancelled")</f>
        <v>not cancelled</v>
      </c>
      <c r="I636" s="47" t="str">
        <f>IFERROR(ROUND(Table1[[#This Row],[cancellation time decimal]],0),"not cancelled")</f>
        <v>not cancelled</v>
      </c>
      <c r="J636" s="10" t="str">
        <f>IFERROR(MOD(Table1[[#This Row],[cancellation hour rounded]],24),"not cancelled")</f>
        <v>not cancelled</v>
      </c>
      <c r="K636" s="32">
        <f>1/Table1[[#This Row],[Duration (Time between doses '[in hours'])]]</f>
        <v>0.125</v>
      </c>
      <c r="L636" s="33">
        <f>Table1[[#This Row],[number doses per hour]]*INDEX(Table2[price per dose],Table1[[#This Row],[Drug ID]])</f>
        <v>0.84929166666666667</v>
      </c>
      <c r="M636" s="11" t="b">
        <f>AND(Table1[[#This Row],[hour of cancellation 0 to 23]]&gt;=0,Table1[[#This Row],[hour of cancellation 0 to 23]]&lt;=23)</f>
        <v>0</v>
      </c>
    </row>
    <row r="637" spans="1:13" x14ac:dyDescent="0.3">
      <c r="A637" s="1">
        <v>636</v>
      </c>
      <c r="B637" s="1">
        <v>3</v>
      </c>
      <c r="C637" s="2">
        <v>40936.738396558569</v>
      </c>
      <c r="D637" s="2">
        <v>40939.86319444445</v>
      </c>
      <c r="E637" s="1">
        <v>24</v>
      </c>
      <c r="F637" s="2">
        <v>40939.630371833206</v>
      </c>
      <c r="G637" s="1">
        <v>0</v>
      </c>
      <c r="H637" s="32">
        <f>IFERROR(HOUR(Table1[[#This Row],[Cancel Date/time]])+MINUTE(Table1[[#This Row],[Cancel Date/time]])/60,"not cancelled")</f>
        <v>15.116666666666667</v>
      </c>
      <c r="I637" s="47">
        <f>IFERROR(ROUND(Table1[[#This Row],[cancellation time decimal]],0),"not cancelled")</f>
        <v>15</v>
      </c>
      <c r="J637" s="10">
        <f>IFERROR(MOD(Table1[[#This Row],[cancellation hour rounded]],24),"not cancelled")</f>
        <v>15</v>
      </c>
      <c r="K637" s="32">
        <f>1/Table1[[#This Row],[Duration (Time between doses '[in hours'])]]</f>
        <v>4.1666666666666664E-2</v>
      </c>
      <c r="L637" s="33">
        <f>Table1[[#This Row],[number doses per hour]]*INDEX(Table2[price per dose],Table1[[#This Row],[Drug ID]])</f>
        <v>0.18133000000000002</v>
      </c>
      <c r="M637" s="11" t="b">
        <f>AND(Table1[[#This Row],[hour of cancellation 0 to 23]]&gt;=0,Table1[[#This Row],[hour of cancellation 0 to 23]]&lt;=23)</f>
        <v>1</v>
      </c>
    </row>
    <row r="638" spans="1:13" x14ac:dyDescent="0.3">
      <c r="A638" s="1">
        <v>637</v>
      </c>
      <c r="B638" s="1">
        <v>3</v>
      </c>
      <c r="C638" s="2">
        <v>40936.735655671982</v>
      </c>
      <c r="D638" s="2">
        <v>40996.73541666667</v>
      </c>
      <c r="E638" s="1">
        <v>24</v>
      </c>
      <c r="F638" s="2">
        <v>40939.937727604753</v>
      </c>
      <c r="G638" s="1">
        <v>0</v>
      </c>
      <c r="H638" s="32">
        <f>IFERROR(HOUR(Table1[[#This Row],[Cancel Date/time]])+MINUTE(Table1[[#This Row],[Cancel Date/time]])/60,"not cancelled")</f>
        <v>22.5</v>
      </c>
      <c r="I638" s="47">
        <f>IFERROR(ROUND(Table1[[#This Row],[cancellation time decimal]],0),"not cancelled")</f>
        <v>23</v>
      </c>
      <c r="J638" s="10">
        <f>IFERROR(MOD(Table1[[#This Row],[cancellation hour rounded]],24),"not cancelled")</f>
        <v>23</v>
      </c>
      <c r="K638" s="32">
        <f>1/Table1[[#This Row],[Duration (Time between doses '[in hours'])]]</f>
        <v>4.1666666666666664E-2</v>
      </c>
      <c r="L638" s="33">
        <f>Table1[[#This Row],[number doses per hour]]*INDEX(Table2[price per dose],Table1[[#This Row],[Drug ID]])</f>
        <v>0.18133000000000002</v>
      </c>
      <c r="M638" s="11" t="b">
        <f>AND(Table1[[#This Row],[hour of cancellation 0 to 23]]&gt;=0,Table1[[#This Row],[hour of cancellation 0 to 23]]&lt;=23)</f>
        <v>1</v>
      </c>
    </row>
    <row r="639" spans="1:13" x14ac:dyDescent="0.3">
      <c r="A639" s="1">
        <v>638</v>
      </c>
      <c r="B639" s="1">
        <v>3</v>
      </c>
      <c r="C639" s="2">
        <v>40936.736055206857</v>
      </c>
      <c r="D639" s="2">
        <v>40996.73541666667</v>
      </c>
      <c r="E639" s="1">
        <v>24</v>
      </c>
      <c r="F639" s="2">
        <v>40939.558632873595</v>
      </c>
      <c r="G639" s="1">
        <v>0</v>
      </c>
      <c r="H639" s="32">
        <f>IFERROR(HOUR(Table1[[#This Row],[Cancel Date/time]])+MINUTE(Table1[[#This Row],[Cancel Date/time]])/60,"not cancelled")</f>
        <v>13.4</v>
      </c>
      <c r="I639" s="47">
        <f>IFERROR(ROUND(Table1[[#This Row],[cancellation time decimal]],0),"not cancelled")</f>
        <v>13</v>
      </c>
      <c r="J639" s="10">
        <f>IFERROR(MOD(Table1[[#This Row],[cancellation hour rounded]],24),"not cancelled")</f>
        <v>13</v>
      </c>
      <c r="K639" s="32">
        <f>1/Table1[[#This Row],[Duration (Time between doses '[in hours'])]]</f>
        <v>4.1666666666666664E-2</v>
      </c>
      <c r="L639" s="33">
        <f>Table1[[#This Row],[number doses per hour]]*INDEX(Table2[price per dose],Table1[[#This Row],[Drug ID]])</f>
        <v>0.18133000000000002</v>
      </c>
      <c r="M639" s="11" t="b">
        <f>AND(Table1[[#This Row],[hour of cancellation 0 to 23]]&gt;=0,Table1[[#This Row],[hour of cancellation 0 to 23]]&lt;=23)</f>
        <v>1</v>
      </c>
    </row>
    <row r="640" spans="1:13" x14ac:dyDescent="0.3">
      <c r="A640" s="1">
        <v>639</v>
      </c>
      <c r="B640" s="1">
        <v>1</v>
      </c>
      <c r="C640" s="2">
        <v>40936.79266298141</v>
      </c>
      <c r="D640" s="2">
        <v>40996.792361111111</v>
      </c>
      <c r="E640" s="1">
        <v>8</v>
      </c>
      <c r="F640" s="2">
        <v>40937.391956788488</v>
      </c>
      <c r="G640" s="1">
        <v>0</v>
      </c>
      <c r="H640" s="32">
        <f>IFERROR(HOUR(Table1[[#This Row],[Cancel Date/time]])+MINUTE(Table1[[#This Row],[Cancel Date/time]])/60,"not cancelled")</f>
        <v>9.4</v>
      </c>
      <c r="I640" s="47">
        <f>IFERROR(ROUND(Table1[[#This Row],[cancellation time decimal]],0),"not cancelled")</f>
        <v>9</v>
      </c>
      <c r="J640" s="10">
        <f>IFERROR(MOD(Table1[[#This Row],[cancellation hour rounded]],24),"not cancelled")</f>
        <v>9</v>
      </c>
      <c r="K640" s="32">
        <f>1/Table1[[#This Row],[Duration (Time between doses '[in hours'])]]</f>
        <v>0.125</v>
      </c>
      <c r="L640" s="33">
        <f>Table1[[#This Row],[number doses per hour]]*INDEX(Table2[price per dose],Table1[[#This Row],[Drug ID]])</f>
        <v>0.84929166666666667</v>
      </c>
      <c r="M640" s="11" t="b">
        <f>AND(Table1[[#This Row],[hour of cancellation 0 to 23]]&gt;=0,Table1[[#This Row],[hour of cancellation 0 to 23]]&lt;=23)</f>
        <v>1</v>
      </c>
    </row>
    <row r="641" spans="1:13" x14ac:dyDescent="0.3">
      <c r="A641" s="1">
        <v>640</v>
      </c>
      <c r="B641" s="1">
        <v>6</v>
      </c>
      <c r="C641" s="2">
        <v>40936.898301285088</v>
      </c>
      <c r="D641" s="2">
        <v>40996.897916666669</v>
      </c>
      <c r="E641" s="1">
        <v>24</v>
      </c>
      <c r="F641" s="2">
        <v>40940.863083059077</v>
      </c>
      <c r="G641" s="1">
        <v>0</v>
      </c>
      <c r="H641" s="32">
        <f>IFERROR(HOUR(Table1[[#This Row],[Cancel Date/time]])+MINUTE(Table1[[#This Row],[Cancel Date/time]])/60,"not cancelled")</f>
        <v>20.7</v>
      </c>
      <c r="I641" s="47">
        <f>IFERROR(ROUND(Table1[[#This Row],[cancellation time decimal]],0),"not cancelled")</f>
        <v>21</v>
      </c>
      <c r="J641" s="10">
        <f>IFERROR(MOD(Table1[[#This Row],[cancellation hour rounded]],24),"not cancelled")</f>
        <v>21</v>
      </c>
      <c r="K641" s="32">
        <f>1/Table1[[#This Row],[Duration (Time between doses '[in hours'])]]</f>
        <v>4.1666666666666664E-2</v>
      </c>
      <c r="L641" s="33">
        <f>Table1[[#This Row],[number doses per hour]]*INDEX(Table2[price per dose],Table1[[#This Row],[Drug ID]])</f>
        <v>0.35218749999999999</v>
      </c>
      <c r="M641" s="11" t="b">
        <f>AND(Table1[[#This Row],[hour of cancellation 0 to 23]]&gt;=0,Table1[[#This Row],[hour of cancellation 0 to 23]]&lt;=23)</f>
        <v>1</v>
      </c>
    </row>
    <row r="642" spans="1:13" x14ac:dyDescent="0.3">
      <c r="A642" s="1">
        <v>641</v>
      </c>
      <c r="B642" s="1">
        <v>5</v>
      </c>
      <c r="C642" s="2">
        <v>40936.924315209071</v>
      </c>
      <c r="D642" s="2">
        <v>40996.924305555556</v>
      </c>
      <c r="E642" s="1">
        <v>24</v>
      </c>
      <c r="F642" s="2">
        <v>40937.77917626789</v>
      </c>
      <c r="G642" s="1">
        <v>0</v>
      </c>
      <c r="H642" s="32">
        <f>IFERROR(HOUR(Table1[[#This Row],[Cancel Date/time]])+MINUTE(Table1[[#This Row],[Cancel Date/time]])/60,"not cancelled")</f>
        <v>18.7</v>
      </c>
      <c r="I642" s="47">
        <f>IFERROR(ROUND(Table1[[#This Row],[cancellation time decimal]],0),"not cancelled")</f>
        <v>19</v>
      </c>
      <c r="J642" s="10">
        <f>IFERROR(MOD(Table1[[#This Row],[cancellation hour rounded]],24),"not cancelled")</f>
        <v>19</v>
      </c>
      <c r="K642" s="32">
        <f>1/Table1[[#This Row],[Duration (Time between doses '[in hours'])]]</f>
        <v>4.1666666666666664E-2</v>
      </c>
      <c r="L642" s="33">
        <f>Table1[[#This Row],[number doses per hour]]*INDEX(Table2[price per dose],Table1[[#This Row],[Drug ID]])</f>
        <v>0.2815833333333333</v>
      </c>
      <c r="M642" s="11" t="b">
        <f>AND(Table1[[#This Row],[hour of cancellation 0 to 23]]&gt;=0,Table1[[#This Row],[hour of cancellation 0 to 23]]&lt;=23)</f>
        <v>1</v>
      </c>
    </row>
    <row r="643" spans="1:13" x14ac:dyDescent="0.3">
      <c r="A643" s="1">
        <v>642</v>
      </c>
      <c r="B643" s="1">
        <v>1</v>
      </c>
      <c r="C643" s="2">
        <v>40937.027605839176</v>
      </c>
      <c r="D643" s="2">
        <v>40997.027083333334</v>
      </c>
      <c r="E643" s="1">
        <v>8</v>
      </c>
      <c r="F643" s="2">
        <v>40938.359572858353</v>
      </c>
      <c r="G643" s="1">
        <v>0</v>
      </c>
      <c r="H643" s="32">
        <f>IFERROR(HOUR(Table1[[#This Row],[Cancel Date/time]])+MINUTE(Table1[[#This Row],[Cancel Date/time]])/60,"not cancelled")</f>
        <v>8.6166666666666671</v>
      </c>
      <c r="I643" s="47">
        <f>IFERROR(ROUND(Table1[[#This Row],[cancellation time decimal]],0),"not cancelled")</f>
        <v>9</v>
      </c>
      <c r="J643" s="10">
        <f>IFERROR(MOD(Table1[[#This Row],[cancellation hour rounded]],24),"not cancelled")</f>
        <v>9</v>
      </c>
      <c r="K643" s="32">
        <f>1/Table1[[#This Row],[Duration (Time between doses '[in hours'])]]</f>
        <v>0.125</v>
      </c>
      <c r="L643" s="33">
        <f>Table1[[#This Row],[number doses per hour]]*INDEX(Table2[price per dose],Table1[[#This Row],[Drug ID]])</f>
        <v>0.84929166666666667</v>
      </c>
      <c r="M643" s="11" t="b">
        <f>AND(Table1[[#This Row],[hour of cancellation 0 to 23]]&gt;=0,Table1[[#This Row],[hour of cancellation 0 to 23]]&lt;=23)</f>
        <v>1</v>
      </c>
    </row>
    <row r="644" spans="1:13" x14ac:dyDescent="0.3">
      <c r="A644" s="1">
        <v>643</v>
      </c>
      <c r="B644" s="1">
        <v>1</v>
      </c>
      <c r="C644" s="2">
        <v>40937.051013990167</v>
      </c>
      <c r="D644" s="2">
        <v>40997.050694444442</v>
      </c>
      <c r="E644" s="1">
        <v>8</v>
      </c>
      <c r="F644" s="2">
        <v>40937.441215909945</v>
      </c>
      <c r="G644" s="1">
        <v>0</v>
      </c>
      <c r="H644" s="32">
        <f>IFERROR(HOUR(Table1[[#This Row],[Cancel Date/time]])+MINUTE(Table1[[#This Row],[Cancel Date/time]])/60,"not cancelled")</f>
        <v>10.583333333333334</v>
      </c>
      <c r="I644" s="47">
        <f>IFERROR(ROUND(Table1[[#This Row],[cancellation time decimal]],0),"not cancelled")</f>
        <v>11</v>
      </c>
      <c r="J644" s="10">
        <f>IFERROR(MOD(Table1[[#This Row],[cancellation hour rounded]],24),"not cancelled")</f>
        <v>11</v>
      </c>
      <c r="K644" s="32">
        <f>1/Table1[[#This Row],[Duration (Time between doses '[in hours'])]]</f>
        <v>0.125</v>
      </c>
      <c r="L644" s="33">
        <f>Table1[[#This Row],[number doses per hour]]*INDEX(Table2[price per dose],Table1[[#This Row],[Drug ID]])</f>
        <v>0.84929166666666667</v>
      </c>
      <c r="M644" s="11" t="b">
        <f>AND(Table1[[#This Row],[hour of cancellation 0 to 23]]&gt;=0,Table1[[#This Row],[hour of cancellation 0 to 23]]&lt;=23)</f>
        <v>1</v>
      </c>
    </row>
    <row r="645" spans="1:13" x14ac:dyDescent="0.3">
      <c r="A645" s="1">
        <v>644</v>
      </c>
      <c r="B645" s="1">
        <v>1</v>
      </c>
      <c r="C645" s="2">
        <v>40937.136213364727</v>
      </c>
      <c r="D645" s="2">
        <v>40997.136111111111</v>
      </c>
      <c r="E645" s="1">
        <v>8</v>
      </c>
      <c r="F645" s="2">
        <v>40937.747793126226</v>
      </c>
      <c r="G645" s="1">
        <v>0</v>
      </c>
      <c r="H645" s="32">
        <f>IFERROR(HOUR(Table1[[#This Row],[Cancel Date/time]])+MINUTE(Table1[[#This Row],[Cancel Date/time]])/60,"not cancelled")</f>
        <v>17.933333333333334</v>
      </c>
      <c r="I645" s="47">
        <f>IFERROR(ROUND(Table1[[#This Row],[cancellation time decimal]],0),"not cancelled")</f>
        <v>18</v>
      </c>
      <c r="J645" s="10">
        <f>IFERROR(MOD(Table1[[#This Row],[cancellation hour rounded]],24),"not cancelled")</f>
        <v>18</v>
      </c>
      <c r="K645" s="32">
        <f>1/Table1[[#This Row],[Duration (Time between doses '[in hours'])]]</f>
        <v>0.125</v>
      </c>
      <c r="L645" s="33">
        <f>Table1[[#This Row],[number doses per hour]]*INDEX(Table2[price per dose],Table1[[#This Row],[Drug ID]])</f>
        <v>0.84929166666666667</v>
      </c>
      <c r="M645" s="11" t="b">
        <f>AND(Table1[[#This Row],[hour of cancellation 0 to 23]]&gt;=0,Table1[[#This Row],[hour of cancellation 0 to 23]]&lt;=23)</f>
        <v>1</v>
      </c>
    </row>
    <row r="646" spans="1:13" x14ac:dyDescent="0.3">
      <c r="A646" s="1">
        <v>645</v>
      </c>
      <c r="B646" s="1">
        <v>3</v>
      </c>
      <c r="C646" s="2">
        <v>40937.134190232755</v>
      </c>
      <c r="D646" s="2">
        <v>40940.842361111114</v>
      </c>
      <c r="E646" s="1">
        <v>24</v>
      </c>
      <c r="F646" s="2">
        <v>40938.867234047982</v>
      </c>
      <c r="G646" s="1">
        <v>0</v>
      </c>
      <c r="H646" s="32">
        <f>IFERROR(HOUR(Table1[[#This Row],[Cancel Date/time]])+MINUTE(Table1[[#This Row],[Cancel Date/time]])/60,"not cancelled")</f>
        <v>20.8</v>
      </c>
      <c r="I646" s="47">
        <f>IFERROR(ROUND(Table1[[#This Row],[cancellation time decimal]],0),"not cancelled")</f>
        <v>21</v>
      </c>
      <c r="J646" s="10">
        <f>IFERROR(MOD(Table1[[#This Row],[cancellation hour rounded]],24),"not cancelled")</f>
        <v>21</v>
      </c>
      <c r="K646" s="32">
        <f>1/Table1[[#This Row],[Duration (Time between doses '[in hours'])]]</f>
        <v>4.1666666666666664E-2</v>
      </c>
      <c r="L646" s="33">
        <f>Table1[[#This Row],[number doses per hour]]*INDEX(Table2[price per dose],Table1[[#This Row],[Drug ID]])</f>
        <v>0.18133000000000002</v>
      </c>
      <c r="M646" s="11" t="b">
        <f>AND(Table1[[#This Row],[hour of cancellation 0 to 23]]&gt;=0,Table1[[#This Row],[hour of cancellation 0 to 23]]&lt;=23)</f>
        <v>1</v>
      </c>
    </row>
    <row r="647" spans="1:13" x14ac:dyDescent="0.3">
      <c r="A647" s="1">
        <v>646</v>
      </c>
      <c r="B647" s="1">
        <v>10</v>
      </c>
      <c r="C647" s="2">
        <v>40937.193157834547</v>
      </c>
      <c r="D647" s="2">
        <v>40997.193055555552</v>
      </c>
      <c r="E647" s="1">
        <v>1</v>
      </c>
      <c r="F647" s="2">
        <v>40940.876053979664</v>
      </c>
      <c r="G647" s="1">
        <v>0</v>
      </c>
      <c r="H647" s="32">
        <f>IFERROR(HOUR(Table1[[#This Row],[Cancel Date/time]])+MINUTE(Table1[[#This Row],[Cancel Date/time]])/60,"not cancelled")</f>
        <v>21.016666666666666</v>
      </c>
      <c r="I647" s="47">
        <f>IFERROR(ROUND(Table1[[#This Row],[cancellation time decimal]],0),"not cancelled")</f>
        <v>21</v>
      </c>
      <c r="J647" s="10">
        <f>IFERROR(MOD(Table1[[#This Row],[cancellation hour rounded]],24),"not cancelled")</f>
        <v>21</v>
      </c>
      <c r="K647" s="32">
        <f>1/Table1[[#This Row],[Duration (Time between doses '[in hours'])]]</f>
        <v>1</v>
      </c>
      <c r="L647" s="33">
        <f>Table1[[#This Row],[number doses per hour]]*INDEX(Table2[price per dose],Table1[[#This Row],[Drug ID]])</f>
        <v>2.5716000000000001</v>
      </c>
      <c r="M647" s="11" t="b">
        <f>AND(Table1[[#This Row],[hour of cancellation 0 to 23]]&gt;=0,Table1[[#This Row],[hour of cancellation 0 to 23]]&lt;=23)</f>
        <v>1</v>
      </c>
    </row>
    <row r="648" spans="1:13" x14ac:dyDescent="0.3">
      <c r="A648" s="1">
        <v>647</v>
      </c>
      <c r="B648" s="1">
        <v>10</v>
      </c>
      <c r="C648" s="2">
        <v>40937.191123218661</v>
      </c>
      <c r="D648" s="2">
        <v>40997.190972222219</v>
      </c>
      <c r="E648" s="1">
        <v>1</v>
      </c>
      <c r="F648" s="2">
        <v>40941.535596146219</v>
      </c>
      <c r="G648" s="1">
        <v>3</v>
      </c>
      <c r="H648" s="32">
        <f>IFERROR(HOUR(Table1[[#This Row],[Cancel Date/time]])+MINUTE(Table1[[#This Row],[Cancel Date/time]])/60,"not cancelled")</f>
        <v>12.85</v>
      </c>
      <c r="I648" s="47">
        <f>IFERROR(ROUND(Table1[[#This Row],[cancellation time decimal]],0),"not cancelled")</f>
        <v>13</v>
      </c>
      <c r="J648" s="10">
        <f>IFERROR(MOD(Table1[[#This Row],[cancellation hour rounded]],24),"not cancelled")</f>
        <v>13</v>
      </c>
      <c r="K648" s="32">
        <f>1/Table1[[#This Row],[Duration (Time between doses '[in hours'])]]</f>
        <v>1</v>
      </c>
      <c r="L648" s="33">
        <f>Table1[[#This Row],[number doses per hour]]*INDEX(Table2[price per dose],Table1[[#This Row],[Drug ID]])</f>
        <v>2.5716000000000001</v>
      </c>
      <c r="M648" s="11" t="b">
        <f>AND(Table1[[#This Row],[hour of cancellation 0 to 23]]&gt;=0,Table1[[#This Row],[hour of cancellation 0 to 23]]&lt;=23)</f>
        <v>1</v>
      </c>
    </row>
    <row r="649" spans="1:13" hidden="1" x14ac:dyDescent="0.3">
      <c r="A649" s="1">
        <v>648</v>
      </c>
      <c r="B649" s="1">
        <v>1</v>
      </c>
      <c r="C649" s="2">
        <v>40937.269913893178</v>
      </c>
      <c r="D649" s="2">
        <v>40939.478062927286</v>
      </c>
      <c r="E649" s="1">
        <v>8</v>
      </c>
      <c r="F649" s="2" t="s">
        <v>5</v>
      </c>
      <c r="G649" s="1">
        <v>0</v>
      </c>
      <c r="H649" s="32" t="str">
        <f>IFERROR(HOUR(Table1[[#This Row],[Cancel Date/time]])+MINUTE(Table1[[#This Row],[Cancel Date/time]])/60,"not cancelled")</f>
        <v>not cancelled</v>
      </c>
      <c r="I649" s="47" t="str">
        <f>IFERROR(ROUND(Table1[[#This Row],[cancellation time decimal]],0),"not cancelled")</f>
        <v>not cancelled</v>
      </c>
      <c r="J649" s="10" t="str">
        <f>IFERROR(MOD(Table1[[#This Row],[cancellation hour rounded]],24),"not cancelled")</f>
        <v>not cancelled</v>
      </c>
      <c r="K649" s="32">
        <f>1/Table1[[#This Row],[Duration (Time between doses '[in hours'])]]</f>
        <v>0.125</v>
      </c>
      <c r="L649" s="33">
        <f>Table1[[#This Row],[number doses per hour]]*INDEX(Table2[price per dose],Table1[[#This Row],[Drug ID]])</f>
        <v>0.84929166666666667</v>
      </c>
      <c r="M649" s="11" t="b">
        <f>AND(Table1[[#This Row],[hour of cancellation 0 to 23]]&gt;=0,Table1[[#This Row],[hour of cancellation 0 to 23]]&lt;=23)</f>
        <v>0</v>
      </c>
    </row>
    <row r="650" spans="1:13" x14ac:dyDescent="0.3">
      <c r="A650" s="1">
        <v>649</v>
      </c>
      <c r="B650" s="1">
        <v>5</v>
      </c>
      <c r="C650" s="2">
        <v>40937.317877555906</v>
      </c>
      <c r="D650" s="2">
        <v>40997.317361111105</v>
      </c>
      <c r="E650" s="1">
        <v>24</v>
      </c>
      <c r="F650" s="2">
        <v>40940.41820624868</v>
      </c>
      <c r="G650" s="1">
        <v>0</v>
      </c>
      <c r="H650" s="32">
        <f>IFERROR(HOUR(Table1[[#This Row],[Cancel Date/time]])+MINUTE(Table1[[#This Row],[Cancel Date/time]])/60,"not cancelled")</f>
        <v>10.033333333333333</v>
      </c>
      <c r="I650" s="47">
        <f>IFERROR(ROUND(Table1[[#This Row],[cancellation time decimal]],0),"not cancelled")</f>
        <v>10</v>
      </c>
      <c r="J650" s="10">
        <f>IFERROR(MOD(Table1[[#This Row],[cancellation hour rounded]],24),"not cancelled")</f>
        <v>10</v>
      </c>
      <c r="K650" s="32">
        <f>1/Table1[[#This Row],[Duration (Time between doses '[in hours'])]]</f>
        <v>4.1666666666666664E-2</v>
      </c>
      <c r="L650" s="33">
        <f>Table1[[#This Row],[number doses per hour]]*INDEX(Table2[price per dose],Table1[[#This Row],[Drug ID]])</f>
        <v>0.2815833333333333</v>
      </c>
      <c r="M650" s="11" t="b">
        <f>AND(Table1[[#This Row],[hour of cancellation 0 to 23]]&gt;=0,Table1[[#This Row],[hour of cancellation 0 to 23]]&lt;=23)</f>
        <v>1</v>
      </c>
    </row>
    <row r="651" spans="1:13" x14ac:dyDescent="0.3">
      <c r="A651" s="1">
        <v>650</v>
      </c>
      <c r="B651" s="1">
        <v>1</v>
      </c>
      <c r="C651" s="2">
        <v>40937.302069032936</v>
      </c>
      <c r="D651" s="2">
        <v>40940.551388888889</v>
      </c>
      <c r="E651" s="1">
        <v>12</v>
      </c>
      <c r="F651" s="2">
        <v>40938.440465627798</v>
      </c>
      <c r="G651" s="1">
        <v>0</v>
      </c>
      <c r="H651" s="32">
        <f>IFERROR(HOUR(Table1[[#This Row],[Cancel Date/time]])+MINUTE(Table1[[#This Row],[Cancel Date/time]])/60,"not cancelled")</f>
        <v>10.566666666666666</v>
      </c>
      <c r="I651" s="47">
        <f>IFERROR(ROUND(Table1[[#This Row],[cancellation time decimal]],0),"not cancelled")</f>
        <v>11</v>
      </c>
      <c r="J651" s="10">
        <f>IFERROR(MOD(Table1[[#This Row],[cancellation hour rounded]],24),"not cancelled")</f>
        <v>11</v>
      </c>
      <c r="K651" s="32">
        <f>1/Table1[[#This Row],[Duration (Time between doses '[in hours'])]]</f>
        <v>8.3333333333333329E-2</v>
      </c>
      <c r="L651" s="33">
        <f>Table1[[#This Row],[number doses per hour]]*INDEX(Table2[price per dose],Table1[[#This Row],[Drug ID]])</f>
        <v>0.56619444444444444</v>
      </c>
      <c r="M651" s="11" t="b">
        <f>AND(Table1[[#This Row],[hour of cancellation 0 to 23]]&gt;=0,Table1[[#This Row],[hour of cancellation 0 to 23]]&lt;=23)</f>
        <v>1</v>
      </c>
    </row>
    <row r="652" spans="1:13" x14ac:dyDescent="0.3">
      <c r="A652" s="1">
        <v>651</v>
      </c>
      <c r="B652" s="1">
        <v>5</v>
      </c>
      <c r="C652" s="2">
        <v>40937.371011512019</v>
      </c>
      <c r="D652" s="2">
        <v>40997.370833333334</v>
      </c>
      <c r="E652" s="1">
        <v>24</v>
      </c>
      <c r="F652" s="2">
        <v>40940.65444764038</v>
      </c>
      <c r="G652" s="1">
        <v>0</v>
      </c>
      <c r="H652" s="32">
        <f>IFERROR(HOUR(Table1[[#This Row],[Cancel Date/time]])+MINUTE(Table1[[#This Row],[Cancel Date/time]])/60,"not cancelled")</f>
        <v>15.7</v>
      </c>
      <c r="I652" s="47">
        <f>IFERROR(ROUND(Table1[[#This Row],[cancellation time decimal]],0),"not cancelled")</f>
        <v>16</v>
      </c>
      <c r="J652" s="10">
        <f>IFERROR(MOD(Table1[[#This Row],[cancellation hour rounded]],24),"not cancelled")</f>
        <v>16</v>
      </c>
      <c r="K652" s="32">
        <f>1/Table1[[#This Row],[Duration (Time between doses '[in hours'])]]</f>
        <v>4.1666666666666664E-2</v>
      </c>
      <c r="L652" s="33">
        <f>Table1[[#This Row],[number doses per hour]]*INDEX(Table2[price per dose],Table1[[#This Row],[Drug ID]])</f>
        <v>0.2815833333333333</v>
      </c>
      <c r="M652" s="11" t="b">
        <f>AND(Table1[[#This Row],[hour of cancellation 0 to 23]]&gt;=0,Table1[[#This Row],[hour of cancellation 0 to 23]]&lt;=23)</f>
        <v>1</v>
      </c>
    </row>
    <row r="653" spans="1:13" x14ac:dyDescent="0.3">
      <c r="A653" s="1">
        <v>652</v>
      </c>
      <c r="B653" s="1">
        <v>7</v>
      </c>
      <c r="C653" s="2">
        <v>40937.388516037652</v>
      </c>
      <c r="D653" s="2">
        <v>40997.388194444444</v>
      </c>
      <c r="E653" s="1">
        <v>24</v>
      </c>
      <c r="F653" s="2">
        <v>40939.896787332524</v>
      </c>
      <c r="G653" s="1">
        <v>0</v>
      </c>
      <c r="H653" s="32">
        <f>IFERROR(HOUR(Table1[[#This Row],[Cancel Date/time]])+MINUTE(Table1[[#This Row],[Cancel Date/time]])/60,"not cancelled")</f>
        <v>21.516666666666666</v>
      </c>
      <c r="I653" s="47">
        <f>IFERROR(ROUND(Table1[[#This Row],[cancellation time decimal]],0),"not cancelled")</f>
        <v>22</v>
      </c>
      <c r="J653" s="10">
        <f>IFERROR(MOD(Table1[[#This Row],[cancellation hour rounded]],24),"not cancelled")</f>
        <v>22</v>
      </c>
      <c r="K653" s="32">
        <f>1/Table1[[#This Row],[Duration (Time between doses '[in hours'])]]</f>
        <v>4.1666666666666664E-2</v>
      </c>
      <c r="L653" s="33">
        <f>Table1[[#This Row],[number doses per hour]]*INDEX(Table2[price per dose],Table1[[#This Row],[Drug ID]])</f>
        <v>1.2958049999999997</v>
      </c>
      <c r="M653" s="11" t="b">
        <f>AND(Table1[[#This Row],[hour of cancellation 0 to 23]]&gt;=0,Table1[[#This Row],[hour of cancellation 0 to 23]]&lt;=23)</f>
        <v>1</v>
      </c>
    </row>
    <row r="654" spans="1:13" hidden="1" x14ac:dyDescent="0.3">
      <c r="A654" s="1">
        <v>653</v>
      </c>
      <c r="B654" s="1">
        <v>6</v>
      </c>
      <c r="C654" s="2">
        <v>40937.394161231605</v>
      </c>
      <c r="D654" s="2">
        <v>40939.685549474823</v>
      </c>
      <c r="E654" s="1">
        <v>24</v>
      </c>
      <c r="F654" s="2" t="s">
        <v>5</v>
      </c>
      <c r="G654" s="1">
        <v>0</v>
      </c>
      <c r="H654" s="32" t="str">
        <f>IFERROR(HOUR(Table1[[#This Row],[Cancel Date/time]])+MINUTE(Table1[[#This Row],[Cancel Date/time]])/60,"not cancelled")</f>
        <v>not cancelled</v>
      </c>
      <c r="I654" s="47" t="str">
        <f>IFERROR(ROUND(Table1[[#This Row],[cancellation time decimal]],0),"not cancelled")</f>
        <v>not cancelled</v>
      </c>
      <c r="J654" s="10" t="str">
        <f>IFERROR(MOD(Table1[[#This Row],[cancellation hour rounded]],24),"not cancelled")</f>
        <v>not cancelled</v>
      </c>
      <c r="K654" s="32">
        <f>1/Table1[[#This Row],[Duration (Time between doses '[in hours'])]]</f>
        <v>4.1666666666666664E-2</v>
      </c>
      <c r="L654" s="33">
        <f>Table1[[#This Row],[number doses per hour]]*INDEX(Table2[price per dose],Table1[[#This Row],[Drug ID]])</f>
        <v>0.35218749999999999</v>
      </c>
      <c r="M654" s="11" t="b">
        <f>AND(Table1[[#This Row],[hour of cancellation 0 to 23]]&gt;=0,Table1[[#This Row],[hour of cancellation 0 to 23]]&lt;=23)</f>
        <v>0</v>
      </c>
    </row>
    <row r="655" spans="1:13" hidden="1" x14ac:dyDescent="0.3">
      <c r="A655" s="1">
        <v>654</v>
      </c>
      <c r="B655" s="1">
        <v>1</v>
      </c>
      <c r="C655" s="2">
        <v>40937.406632180631</v>
      </c>
      <c r="D655" s="2">
        <v>40940.406166371889</v>
      </c>
      <c r="E655" s="1">
        <v>8</v>
      </c>
      <c r="F655" s="2" t="s">
        <v>5</v>
      </c>
      <c r="G655" s="1">
        <v>0</v>
      </c>
      <c r="H655" s="32" t="str">
        <f>IFERROR(HOUR(Table1[[#This Row],[Cancel Date/time]])+MINUTE(Table1[[#This Row],[Cancel Date/time]])/60,"not cancelled")</f>
        <v>not cancelled</v>
      </c>
      <c r="I655" s="47" t="str">
        <f>IFERROR(ROUND(Table1[[#This Row],[cancellation time decimal]],0),"not cancelled")</f>
        <v>not cancelled</v>
      </c>
      <c r="J655" s="10" t="str">
        <f>IFERROR(MOD(Table1[[#This Row],[cancellation hour rounded]],24),"not cancelled")</f>
        <v>not cancelled</v>
      </c>
      <c r="K655" s="32">
        <f>1/Table1[[#This Row],[Duration (Time between doses '[in hours'])]]</f>
        <v>0.125</v>
      </c>
      <c r="L655" s="33">
        <f>Table1[[#This Row],[number doses per hour]]*INDEX(Table2[price per dose],Table1[[#This Row],[Drug ID]])</f>
        <v>0.84929166666666667</v>
      </c>
      <c r="M655" s="11" t="b">
        <f>AND(Table1[[#This Row],[hour of cancellation 0 to 23]]&gt;=0,Table1[[#This Row],[hour of cancellation 0 to 23]]&lt;=23)</f>
        <v>0</v>
      </c>
    </row>
    <row r="656" spans="1:13" x14ac:dyDescent="0.3">
      <c r="A656" s="1">
        <v>655</v>
      </c>
      <c r="B656" s="1">
        <v>1</v>
      </c>
      <c r="C656" s="2">
        <v>40937.426001967156</v>
      </c>
      <c r="D656" s="2">
        <v>40997.425694444442</v>
      </c>
      <c r="E656" s="1">
        <v>8</v>
      </c>
      <c r="F656" s="2">
        <v>40938.470536327426</v>
      </c>
      <c r="G656" s="1">
        <v>0</v>
      </c>
      <c r="H656" s="32">
        <f>IFERROR(HOUR(Table1[[#This Row],[Cancel Date/time]])+MINUTE(Table1[[#This Row],[Cancel Date/time]])/60,"not cancelled")</f>
        <v>11.283333333333333</v>
      </c>
      <c r="I656" s="47">
        <f>IFERROR(ROUND(Table1[[#This Row],[cancellation time decimal]],0),"not cancelled")</f>
        <v>11</v>
      </c>
      <c r="J656" s="10">
        <f>IFERROR(MOD(Table1[[#This Row],[cancellation hour rounded]],24),"not cancelled")</f>
        <v>11</v>
      </c>
      <c r="K656" s="32">
        <f>1/Table1[[#This Row],[Duration (Time between doses '[in hours'])]]</f>
        <v>0.125</v>
      </c>
      <c r="L656" s="33">
        <f>Table1[[#This Row],[number doses per hour]]*INDEX(Table2[price per dose],Table1[[#This Row],[Drug ID]])</f>
        <v>0.84929166666666667</v>
      </c>
      <c r="M656" s="11" t="b">
        <f>AND(Table1[[#This Row],[hour of cancellation 0 to 23]]&gt;=0,Table1[[#This Row],[hour of cancellation 0 to 23]]&lt;=23)</f>
        <v>1</v>
      </c>
    </row>
    <row r="657" spans="1:13" x14ac:dyDescent="0.3">
      <c r="A657" s="1">
        <v>656</v>
      </c>
      <c r="B657" s="1">
        <v>4</v>
      </c>
      <c r="C657" s="2">
        <v>40937.430766166224</v>
      </c>
      <c r="D657" s="2">
        <v>40997.430555555555</v>
      </c>
      <c r="E657" s="1">
        <v>12</v>
      </c>
      <c r="F657" s="2">
        <v>40939.703986365217</v>
      </c>
      <c r="G657" s="1">
        <v>0</v>
      </c>
      <c r="H657" s="32">
        <f>IFERROR(HOUR(Table1[[#This Row],[Cancel Date/time]])+MINUTE(Table1[[#This Row],[Cancel Date/time]])/60,"not cancelled")</f>
        <v>16.883333333333333</v>
      </c>
      <c r="I657" s="47">
        <f>IFERROR(ROUND(Table1[[#This Row],[cancellation time decimal]],0),"not cancelled")</f>
        <v>17</v>
      </c>
      <c r="J657" s="10">
        <f>IFERROR(MOD(Table1[[#This Row],[cancellation hour rounded]],24),"not cancelled")</f>
        <v>17</v>
      </c>
      <c r="K657" s="32">
        <f>1/Table1[[#This Row],[Duration (Time between doses '[in hours'])]]</f>
        <v>8.3333333333333329E-2</v>
      </c>
      <c r="L657" s="33">
        <f>Table1[[#This Row],[number doses per hour]]*INDEX(Table2[price per dose],Table1[[#This Row],[Drug ID]])</f>
        <v>1.448055119047619</v>
      </c>
      <c r="M657" s="11" t="b">
        <f>AND(Table1[[#This Row],[hour of cancellation 0 to 23]]&gt;=0,Table1[[#This Row],[hour of cancellation 0 to 23]]&lt;=23)</f>
        <v>1</v>
      </c>
    </row>
    <row r="658" spans="1:13" x14ac:dyDescent="0.3">
      <c r="A658" s="1">
        <v>657</v>
      </c>
      <c r="B658" s="1">
        <v>6</v>
      </c>
      <c r="C658" s="2">
        <v>40937.428177985792</v>
      </c>
      <c r="D658" s="2">
        <v>40997.427777777775</v>
      </c>
      <c r="E658" s="1">
        <v>24</v>
      </c>
      <c r="F658" s="2">
        <v>40944.671503279998</v>
      </c>
      <c r="G658" s="1">
        <v>0</v>
      </c>
      <c r="H658" s="32">
        <f>IFERROR(HOUR(Table1[[#This Row],[Cancel Date/time]])+MINUTE(Table1[[#This Row],[Cancel Date/time]])/60,"not cancelled")</f>
        <v>16.100000000000001</v>
      </c>
      <c r="I658" s="47">
        <f>IFERROR(ROUND(Table1[[#This Row],[cancellation time decimal]],0),"not cancelled")</f>
        <v>16</v>
      </c>
      <c r="J658" s="10">
        <f>IFERROR(MOD(Table1[[#This Row],[cancellation hour rounded]],24),"not cancelled")</f>
        <v>16</v>
      </c>
      <c r="K658" s="32">
        <f>1/Table1[[#This Row],[Duration (Time between doses '[in hours'])]]</f>
        <v>4.1666666666666664E-2</v>
      </c>
      <c r="L658" s="33">
        <f>Table1[[#This Row],[number doses per hour]]*INDEX(Table2[price per dose],Table1[[#This Row],[Drug ID]])</f>
        <v>0.35218749999999999</v>
      </c>
      <c r="M658" s="11" t="b">
        <f>AND(Table1[[#This Row],[hour of cancellation 0 to 23]]&gt;=0,Table1[[#This Row],[hour of cancellation 0 to 23]]&lt;=23)</f>
        <v>1</v>
      </c>
    </row>
    <row r="659" spans="1:13" x14ac:dyDescent="0.3">
      <c r="A659" s="1">
        <v>658</v>
      </c>
      <c r="B659" s="1">
        <v>2</v>
      </c>
      <c r="C659" s="2">
        <v>40937.475983764693</v>
      </c>
      <c r="D659" s="2">
        <v>40997.475694444445</v>
      </c>
      <c r="E659" s="1">
        <v>10</v>
      </c>
      <c r="F659" s="2">
        <v>40938.382305969782</v>
      </c>
      <c r="G659" s="1">
        <v>0</v>
      </c>
      <c r="H659" s="32">
        <f>IFERROR(HOUR(Table1[[#This Row],[Cancel Date/time]])+MINUTE(Table1[[#This Row],[Cancel Date/time]])/60,"not cancelled")</f>
        <v>9.1666666666666661</v>
      </c>
      <c r="I659" s="47">
        <f>IFERROR(ROUND(Table1[[#This Row],[cancellation time decimal]],0),"not cancelled")</f>
        <v>9</v>
      </c>
      <c r="J659" s="10">
        <f>IFERROR(MOD(Table1[[#This Row],[cancellation hour rounded]],24),"not cancelled")</f>
        <v>9</v>
      </c>
      <c r="K659" s="32">
        <f>1/Table1[[#This Row],[Duration (Time between doses '[in hours'])]]</f>
        <v>0.1</v>
      </c>
      <c r="L659" s="33">
        <f>Table1[[#This Row],[number doses per hour]]*INDEX(Table2[price per dose],Table1[[#This Row],[Drug ID]])</f>
        <v>0.84959999999999969</v>
      </c>
      <c r="M659" s="11" t="b">
        <f>AND(Table1[[#This Row],[hour of cancellation 0 to 23]]&gt;=0,Table1[[#This Row],[hour of cancellation 0 to 23]]&lt;=23)</f>
        <v>1</v>
      </c>
    </row>
    <row r="660" spans="1:13" x14ac:dyDescent="0.3">
      <c r="A660" s="1">
        <v>659</v>
      </c>
      <c r="B660" s="1">
        <v>3</v>
      </c>
      <c r="C660" s="2">
        <v>40937.495947565498</v>
      </c>
      <c r="D660" s="2">
        <v>40941.579166666663</v>
      </c>
      <c r="E660" s="1">
        <v>24</v>
      </c>
      <c r="F660" s="2">
        <v>40939.735905067057</v>
      </c>
      <c r="G660" s="1">
        <v>0</v>
      </c>
      <c r="H660" s="32">
        <f>IFERROR(HOUR(Table1[[#This Row],[Cancel Date/time]])+MINUTE(Table1[[#This Row],[Cancel Date/time]])/60,"not cancelled")</f>
        <v>17.649999999999999</v>
      </c>
      <c r="I660" s="47">
        <f>IFERROR(ROUND(Table1[[#This Row],[cancellation time decimal]],0),"not cancelled")</f>
        <v>18</v>
      </c>
      <c r="J660" s="10">
        <f>IFERROR(MOD(Table1[[#This Row],[cancellation hour rounded]],24),"not cancelled")</f>
        <v>18</v>
      </c>
      <c r="K660" s="32">
        <f>1/Table1[[#This Row],[Duration (Time between doses '[in hours'])]]</f>
        <v>4.1666666666666664E-2</v>
      </c>
      <c r="L660" s="33">
        <f>Table1[[#This Row],[number doses per hour]]*INDEX(Table2[price per dose],Table1[[#This Row],[Drug ID]])</f>
        <v>0.18133000000000002</v>
      </c>
      <c r="M660" s="11" t="b">
        <f>AND(Table1[[#This Row],[hour of cancellation 0 to 23]]&gt;=0,Table1[[#This Row],[hour of cancellation 0 to 23]]&lt;=23)</f>
        <v>1</v>
      </c>
    </row>
    <row r="661" spans="1:13" x14ac:dyDescent="0.3">
      <c r="A661" s="1">
        <v>660</v>
      </c>
      <c r="B661" s="1">
        <v>1</v>
      </c>
      <c r="C661" s="2">
        <v>40937.475644128113</v>
      </c>
      <c r="D661" s="2">
        <v>40997.475000000006</v>
      </c>
      <c r="E661" s="1">
        <v>12</v>
      </c>
      <c r="F661" s="2">
        <v>40938.35053598696</v>
      </c>
      <c r="G661" s="1">
        <v>0</v>
      </c>
      <c r="H661" s="32">
        <f>IFERROR(HOUR(Table1[[#This Row],[Cancel Date/time]])+MINUTE(Table1[[#This Row],[Cancel Date/time]])/60,"not cancelled")</f>
        <v>8.4</v>
      </c>
      <c r="I661" s="47">
        <f>IFERROR(ROUND(Table1[[#This Row],[cancellation time decimal]],0),"not cancelled")</f>
        <v>8</v>
      </c>
      <c r="J661" s="10">
        <f>IFERROR(MOD(Table1[[#This Row],[cancellation hour rounded]],24),"not cancelled")</f>
        <v>8</v>
      </c>
      <c r="K661" s="32">
        <f>1/Table1[[#This Row],[Duration (Time between doses '[in hours'])]]</f>
        <v>8.3333333333333329E-2</v>
      </c>
      <c r="L661" s="33">
        <f>Table1[[#This Row],[number doses per hour]]*INDEX(Table2[price per dose],Table1[[#This Row],[Drug ID]])</f>
        <v>0.56619444444444444</v>
      </c>
      <c r="M661" s="11" t="b">
        <f>AND(Table1[[#This Row],[hour of cancellation 0 to 23]]&gt;=0,Table1[[#This Row],[hour of cancellation 0 to 23]]&lt;=23)</f>
        <v>1</v>
      </c>
    </row>
    <row r="662" spans="1:13" x14ac:dyDescent="0.3">
      <c r="A662" s="1">
        <v>661</v>
      </c>
      <c r="B662" s="1">
        <v>5</v>
      </c>
      <c r="C662" s="2">
        <v>40937.497236385934</v>
      </c>
      <c r="D662" s="2">
        <v>40997.497222222228</v>
      </c>
      <c r="E662" s="1">
        <v>24</v>
      </c>
      <c r="F662" s="2">
        <v>40941.393462774467</v>
      </c>
      <c r="G662" s="1">
        <v>0</v>
      </c>
      <c r="H662" s="32">
        <f>IFERROR(HOUR(Table1[[#This Row],[Cancel Date/time]])+MINUTE(Table1[[#This Row],[Cancel Date/time]])/60,"not cancelled")</f>
        <v>9.4333333333333336</v>
      </c>
      <c r="I662" s="47">
        <f>IFERROR(ROUND(Table1[[#This Row],[cancellation time decimal]],0),"not cancelled")</f>
        <v>9</v>
      </c>
      <c r="J662" s="10">
        <f>IFERROR(MOD(Table1[[#This Row],[cancellation hour rounded]],24),"not cancelled")</f>
        <v>9</v>
      </c>
      <c r="K662" s="32">
        <f>1/Table1[[#This Row],[Duration (Time between doses '[in hours'])]]</f>
        <v>4.1666666666666664E-2</v>
      </c>
      <c r="L662" s="33">
        <f>Table1[[#This Row],[number doses per hour]]*INDEX(Table2[price per dose],Table1[[#This Row],[Drug ID]])</f>
        <v>0.2815833333333333</v>
      </c>
      <c r="M662" s="11" t="b">
        <f>AND(Table1[[#This Row],[hour of cancellation 0 to 23]]&gt;=0,Table1[[#This Row],[hour of cancellation 0 to 23]]&lt;=23)</f>
        <v>1</v>
      </c>
    </row>
    <row r="663" spans="1:13" x14ac:dyDescent="0.3">
      <c r="A663" s="1">
        <v>662</v>
      </c>
      <c r="B663" s="1">
        <v>3</v>
      </c>
      <c r="C663" s="2">
        <v>40937.508857589775</v>
      </c>
      <c r="D663" s="2">
        <v>40997.508333333331</v>
      </c>
      <c r="E663" s="1">
        <v>24</v>
      </c>
      <c r="F663" s="2">
        <v>40939.539161923771</v>
      </c>
      <c r="G663" s="1">
        <v>0</v>
      </c>
      <c r="H663" s="32">
        <f>IFERROR(HOUR(Table1[[#This Row],[Cancel Date/time]])+MINUTE(Table1[[#This Row],[Cancel Date/time]])/60,"not cancelled")</f>
        <v>12.933333333333334</v>
      </c>
      <c r="I663" s="47">
        <f>IFERROR(ROUND(Table1[[#This Row],[cancellation time decimal]],0),"not cancelled")</f>
        <v>13</v>
      </c>
      <c r="J663" s="10">
        <f>IFERROR(MOD(Table1[[#This Row],[cancellation hour rounded]],24),"not cancelled")</f>
        <v>13</v>
      </c>
      <c r="K663" s="32">
        <f>1/Table1[[#This Row],[Duration (Time between doses '[in hours'])]]</f>
        <v>4.1666666666666664E-2</v>
      </c>
      <c r="L663" s="33">
        <f>Table1[[#This Row],[number doses per hour]]*INDEX(Table2[price per dose],Table1[[#This Row],[Drug ID]])</f>
        <v>0.18133000000000002</v>
      </c>
      <c r="M663" s="11" t="b">
        <f>AND(Table1[[#This Row],[hour of cancellation 0 to 23]]&gt;=0,Table1[[#This Row],[hour of cancellation 0 to 23]]&lt;=23)</f>
        <v>1</v>
      </c>
    </row>
    <row r="664" spans="1:13" x14ac:dyDescent="0.3">
      <c r="A664" s="1">
        <v>663</v>
      </c>
      <c r="B664" s="1">
        <v>4</v>
      </c>
      <c r="C664" s="2">
        <v>40937.565414096913</v>
      </c>
      <c r="D664" s="2">
        <v>40997.565277777772</v>
      </c>
      <c r="E664" s="1">
        <v>12</v>
      </c>
      <c r="F664" s="2">
        <v>40939.308204242639</v>
      </c>
      <c r="G664" s="1">
        <v>0</v>
      </c>
      <c r="H664" s="32">
        <f>IFERROR(HOUR(Table1[[#This Row],[Cancel Date/time]])+MINUTE(Table1[[#This Row],[Cancel Date/time]])/60,"not cancelled")</f>
        <v>7.3833333333333337</v>
      </c>
      <c r="I664" s="47">
        <f>IFERROR(ROUND(Table1[[#This Row],[cancellation time decimal]],0),"not cancelled")</f>
        <v>7</v>
      </c>
      <c r="J664" s="10">
        <f>IFERROR(MOD(Table1[[#This Row],[cancellation hour rounded]],24),"not cancelled")</f>
        <v>7</v>
      </c>
      <c r="K664" s="32">
        <f>1/Table1[[#This Row],[Duration (Time between doses '[in hours'])]]</f>
        <v>8.3333333333333329E-2</v>
      </c>
      <c r="L664" s="33">
        <f>Table1[[#This Row],[number doses per hour]]*INDEX(Table2[price per dose],Table1[[#This Row],[Drug ID]])</f>
        <v>1.448055119047619</v>
      </c>
      <c r="M664" s="11" t="b">
        <f>AND(Table1[[#This Row],[hour of cancellation 0 to 23]]&gt;=0,Table1[[#This Row],[hour of cancellation 0 to 23]]&lt;=23)</f>
        <v>1</v>
      </c>
    </row>
    <row r="665" spans="1:13" x14ac:dyDescent="0.3">
      <c r="A665" s="1">
        <v>664</v>
      </c>
      <c r="B665" s="1">
        <v>1</v>
      </c>
      <c r="C665" s="2">
        <v>40937.550288224869</v>
      </c>
      <c r="D665" s="2">
        <v>40997.549999999996</v>
      </c>
      <c r="E665" s="1">
        <v>8</v>
      </c>
      <c r="F665" s="2">
        <v>40938.608379059311</v>
      </c>
      <c r="G665" s="1">
        <v>0</v>
      </c>
      <c r="H665" s="32">
        <f>IFERROR(HOUR(Table1[[#This Row],[Cancel Date/time]])+MINUTE(Table1[[#This Row],[Cancel Date/time]])/60,"not cancelled")</f>
        <v>14.6</v>
      </c>
      <c r="I665" s="47">
        <f>IFERROR(ROUND(Table1[[#This Row],[cancellation time decimal]],0),"not cancelled")</f>
        <v>15</v>
      </c>
      <c r="J665" s="10">
        <f>IFERROR(MOD(Table1[[#This Row],[cancellation hour rounded]],24),"not cancelled")</f>
        <v>15</v>
      </c>
      <c r="K665" s="32">
        <f>1/Table1[[#This Row],[Duration (Time between doses '[in hours'])]]</f>
        <v>0.125</v>
      </c>
      <c r="L665" s="33">
        <f>Table1[[#This Row],[number doses per hour]]*INDEX(Table2[price per dose],Table1[[#This Row],[Drug ID]])</f>
        <v>0.84929166666666667</v>
      </c>
      <c r="M665" s="11" t="b">
        <f>AND(Table1[[#This Row],[hour of cancellation 0 to 23]]&gt;=0,Table1[[#This Row],[hour of cancellation 0 to 23]]&lt;=23)</f>
        <v>1</v>
      </c>
    </row>
    <row r="666" spans="1:13" x14ac:dyDescent="0.3">
      <c r="A666" s="1">
        <v>665</v>
      </c>
      <c r="B666" s="1">
        <v>1</v>
      </c>
      <c r="C666" s="2">
        <v>40937.552396500214</v>
      </c>
      <c r="D666" s="2">
        <v>40997.552083333328</v>
      </c>
      <c r="E666" s="1">
        <v>8</v>
      </c>
      <c r="F666" s="2">
        <v>40938.842182847904</v>
      </c>
      <c r="G666" s="1">
        <v>0</v>
      </c>
      <c r="H666" s="32">
        <f>IFERROR(HOUR(Table1[[#This Row],[Cancel Date/time]])+MINUTE(Table1[[#This Row],[Cancel Date/time]])/60,"not cancelled")</f>
        <v>20.2</v>
      </c>
      <c r="I666" s="47">
        <f>IFERROR(ROUND(Table1[[#This Row],[cancellation time decimal]],0),"not cancelled")</f>
        <v>20</v>
      </c>
      <c r="J666" s="10">
        <f>IFERROR(MOD(Table1[[#This Row],[cancellation hour rounded]],24),"not cancelled")</f>
        <v>20</v>
      </c>
      <c r="K666" s="32">
        <f>1/Table1[[#This Row],[Duration (Time between doses '[in hours'])]]</f>
        <v>0.125</v>
      </c>
      <c r="L666" s="33">
        <f>Table1[[#This Row],[number doses per hour]]*INDEX(Table2[price per dose],Table1[[#This Row],[Drug ID]])</f>
        <v>0.84929166666666667</v>
      </c>
      <c r="M666" s="11" t="b">
        <f>AND(Table1[[#This Row],[hour of cancellation 0 to 23]]&gt;=0,Table1[[#This Row],[hour of cancellation 0 to 23]]&lt;=23)</f>
        <v>1</v>
      </c>
    </row>
    <row r="667" spans="1:13" x14ac:dyDescent="0.3">
      <c r="A667" s="1">
        <v>666</v>
      </c>
      <c r="B667" s="1">
        <v>5</v>
      </c>
      <c r="C667" s="2">
        <v>40937.605950974961</v>
      </c>
      <c r="D667" s="2">
        <v>40997.605555555558</v>
      </c>
      <c r="E667" s="1">
        <v>24</v>
      </c>
      <c r="F667" s="2">
        <v>40941.48754111732</v>
      </c>
      <c r="G667" s="1">
        <v>0</v>
      </c>
      <c r="H667" s="32">
        <f>IFERROR(HOUR(Table1[[#This Row],[Cancel Date/time]])+MINUTE(Table1[[#This Row],[Cancel Date/time]])/60,"not cancelled")</f>
        <v>11.7</v>
      </c>
      <c r="I667" s="47">
        <f>IFERROR(ROUND(Table1[[#This Row],[cancellation time decimal]],0),"not cancelled")</f>
        <v>12</v>
      </c>
      <c r="J667" s="10">
        <f>IFERROR(MOD(Table1[[#This Row],[cancellation hour rounded]],24),"not cancelled")</f>
        <v>12</v>
      </c>
      <c r="K667" s="32">
        <f>1/Table1[[#This Row],[Duration (Time between doses '[in hours'])]]</f>
        <v>4.1666666666666664E-2</v>
      </c>
      <c r="L667" s="33">
        <f>Table1[[#This Row],[number doses per hour]]*INDEX(Table2[price per dose],Table1[[#This Row],[Drug ID]])</f>
        <v>0.2815833333333333</v>
      </c>
      <c r="M667" s="11" t="b">
        <f>AND(Table1[[#This Row],[hour of cancellation 0 to 23]]&gt;=0,Table1[[#This Row],[hour of cancellation 0 to 23]]&lt;=23)</f>
        <v>1</v>
      </c>
    </row>
    <row r="668" spans="1:13" hidden="1" x14ac:dyDescent="0.3">
      <c r="A668" s="1">
        <v>667</v>
      </c>
      <c r="B668" s="1">
        <v>1</v>
      </c>
      <c r="C668" s="2">
        <v>40937.660699764776</v>
      </c>
      <c r="D668" s="2">
        <v>40942.535660627123</v>
      </c>
      <c r="E668" s="1">
        <v>12</v>
      </c>
      <c r="F668" s="2" t="s">
        <v>5</v>
      </c>
      <c r="G668" s="1">
        <v>0</v>
      </c>
      <c r="H668" s="32" t="str">
        <f>IFERROR(HOUR(Table1[[#This Row],[Cancel Date/time]])+MINUTE(Table1[[#This Row],[Cancel Date/time]])/60,"not cancelled")</f>
        <v>not cancelled</v>
      </c>
      <c r="I668" s="47" t="str">
        <f>IFERROR(ROUND(Table1[[#This Row],[cancellation time decimal]],0),"not cancelled")</f>
        <v>not cancelled</v>
      </c>
      <c r="J668" s="10" t="str">
        <f>IFERROR(MOD(Table1[[#This Row],[cancellation hour rounded]],24),"not cancelled")</f>
        <v>not cancelled</v>
      </c>
      <c r="K668" s="32">
        <f>1/Table1[[#This Row],[Duration (Time between doses '[in hours'])]]</f>
        <v>8.3333333333333329E-2</v>
      </c>
      <c r="L668" s="33">
        <f>Table1[[#This Row],[number doses per hour]]*INDEX(Table2[price per dose],Table1[[#This Row],[Drug ID]])</f>
        <v>0.56619444444444444</v>
      </c>
      <c r="M668" s="11" t="b">
        <f>AND(Table1[[#This Row],[hour of cancellation 0 to 23]]&gt;=0,Table1[[#This Row],[hour of cancellation 0 to 23]]&lt;=23)</f>
        <v>0</v>
      </c>
    </row>
    <row r="669" spans="1:13" x14ac:dyDescent="0.3">
      <c r="A669" s="1">
        <v>668</v>
      </c>
      <c r="B669" s="1">
        <v>2</v>
      </c>
      <c r="C669" s="2">
        <v>40937.688970378033</v>
      </c>
      <c r="D669" s="2">
        <v>40997.688888888886</v>
      </c>
      <c r="E669" s="1">
        <v>10</v>
      </c>
      <c r="F669" s="2">
        <v>40939.260026854987</v>
      </c>
      <c r="G669" s="1">
        <v>0</v>
      </c>
      <c r="H669" s="32">
        <f>IFERROR(HOUR(Table1[[#This Row],[Cancel Date/time]])+MINUTE(Table1[[#This Row],[Cancel Date/time]])/60,"not cancelled")</f>
        <v>6.2333333333333334</v>
      </c>
      <c r="I669" s="47">
        <f>IFERROR(ROUND(Table1[[#This Row],[cancellation time decimal]],0),"not cancelled")</f>
        <v>6</v>
      </c>
      <c r="J669" s="10">
        <f>IFERROR(MOD(Table1[[#This Row],[cancellation hour rounded]],24),"not cancelled")</f>
        <v>6</v>
      </c>
      <c r="K669" s="32">
        <f>1/Table1[[#This Row],[Duration (Time between doses '[in hours'])]]</f>
        <v>0.1</v>
      </c>
      <c r="L669" s="33">
        <f>Table1[[#This Row],[number doses per hour]]*INDEX(Table2[price per dose],Table1[[#This Row],[Drug ID]])</f>
        <v>0.84959999999999969</v>
      </c>
      <c r="M669" s="11" t="b">
        <f>AND(Table1[[#This Row],[hour of cancellation 0 to 23]]&gt;=0,Table1[[#This Row],[hour of cancellation 0 to 23]]&lt;=23)</f>
        <v>1</v>
      </c>
    </row>
    <row r="670" spans="1:13" x14ac:dyDescent="0.3">
      <c r="A670" s="1">
        <v>669</v>
      </c>
      <c r="B670" s="1">
        <v>1</v>
      </c>
      <c r="C670" s="2">
        <v>40937.698829371548</v>
      </c>
      <c r="D670" s="2">
        <v>40997.698611111111</v>
      </c>
      <c r="E670" s="1">
        <v>12</v>
      </c>
      <c r="F670" s="2">
        <v>40938.665185602295</v>
      </c>
      <c r="G670" s="1">
        <v>0</v>
      </c>
      <c r="H670" s="32">
        <f>IFERROR(HOUR(Table1[[#This Row],[Cancel Date/time]])+MINUTE(Table1[[#This Row],[Cancel Date/time]])/60,"not cancelled")</f>
        <v>15.95</v>
      </c>
      <c r="I670" s="47">
        <f>IFERROR(ROUND(Table1[[#This Row],[cancellation time decimal]],0),"not cancelled")</f>
        <v>16</v>
      </c>
      <c r="J670" s="10">
        <f>IFERROR(MOD(Table1[[#This Row],[cancellation hour rounded]],24),"not cancelled")</f>
        <v>16</v>
      </c>
      <c r="K670" s="32">
        <f>1/Table1[[#This Row],[Duration (Time between doses '[in hours'])]]</f>
        <v>8.3333333333333329E-2</v>
      </c>
      <c r="L670" s="33">
        <f>Table1[[#This Row],[number doses per hour]]*INDEX(Table2[price per dose],Table1[[#This Row],[Drug ID]])</f>
        <v>0.56619444444444444</v>
      </c>
      <c r="M670" s="11" t="b">
        <f>AND(Table1[[#This Row],[hour of cancellation 0 to 23]]&gt;=0,Table1[[#This Row],[hour of cancellation 0 to 23]]&lt;=23)</f>
        <v>1</v>
      </c>
    </row>
    <row r="671" spans="1:13" x14ac:dyDescent="0.3">
      <c r="A671" s="1">
        <v>670</v>
      </c>
      <c r="B671" s="1">
        <v>4</v>
      </c>
      <c r="C671" s="2">
        <v>40937.678545364572</v>
      </c>
      <c r="D671" s="2">
        <v>40997.678472222222</v>
      </c>
      <c r="E671" s="1">
        <v>12</v>
      </c>
      <c r="F671" s="2">
        <v>40940.488645284575</v>
      </c>
      <c r="G671" s="1">
        <v>0</v>
      </c>
      <c r="H671" s="32">
        <f>IFERROR(HOUR(Table1[[#This Row],[Cancel Date/time]])+MINUTE(Table1[[#This Row],[Cancel Date/time]])/60,"not cancelled")</f>
        <v>11.716666666666667</v>
      </c>
      <c r="I671" s="47">
        <f>IFERROR(ROUND(Table1[[#This Row],[cancellation time decimal]],0),"not cancelled")</f>
        <v>12</v>
      </c>
      <c r="J671" s="10">
        <f>IFERROR(MOD(Table1[[#This Row],[cancellation hour rounded]],24),"not cancelled")</f>
        <v>12</v>
      </c>
      <c r="K671" s="32">
        <f>1/Table1[[#This Row],[Duration (Time between doses '[in hours'])]]</f>
        <v>8.3333333333333329E-2</v>
      </c>
      <c r="L671" s="33">
        <f>Table1[[#This Row],[number doses per hour]]*INDEX(Table2[price per dose],Table1[[#This Row],[Drug ID]])</f>
        <v>1.448055119047619</v>
      </c>
      <c r="M671" s="11" t="b">
        <f>AND(Table1[[#This Row],[hour of cancellation 0 to 23]]&gt;=0,Table1[[#This Row],[hour of cancellation 0 to 23]]&lt;=23)</f>
        <v>1</v>
      </c>
    </row>
    <row r="672" spans="1:13" x14ac:dyDescent="0.3">
      <c r="A672" s="1">
        <v>671</v>
      </c>
      <c r="B672" s="1">
        <v>3</v>
      </c>
      <c r="C672" s="2">
        <v>40937.702276271099</v>
      </c>
      <c r="D672" s="2">
        <v>40997.70208333333</v>
      </c>
      <c r="E672" s="1">
        <v>24</v>
      </c>
      <c r="F672" s="2">
        <v>40940.474529362189</v>
      </c>
      <c r="G672" s="1">
        <v>0</v>
      </c>
      <c r="H672" s="32">
        <f>IFERROR(HOUR(Table1[[#This Row],[Cancel Date/time]])+MINUTE(Table1[[#This Row],[Cancel Date/time]])/60,"not cancelled")</f>
        <v>11.383333333333333</v>
      </c>
      <c r="I672" s="47">
        <f>IFERROR(ROUND(Table1[[#This Row],[cancellation time decimal]],0),"not cancelled")</f>
        <v>11</v>
      </c>
      <c r="J672" s="10">
        <f>IFERROR(MOD(Table1[[#This Row],[cancellation hour rounded]],24),"not cancelled")</f>
        <v>11</v>
      </c>
      <c r="K672" s="32">
        <f>1/Table1[[#This Row],[Duration (Time between doses '[in hours'])]]</f>
        <v>4.1666666666666664E-2</v>
      </c>
      <c r="L672" s="33">
        <f>Table1[[#This Row],[number doses per hour]]*INDEX(Table2[price per dose],Table1[[#This Row],[Drug ID]])</f>
        <v>0.18133000000000002</v>
      </c>
      <c r="M672" s="11" t="b">
        <f>AND(Table1[[#This Row],[hour of cancellation 0 to 23]]&gt;=0,Table1[[#This Row],[hour of cancellation 0 to 23]]&lt;=23)</f>
        <v>1</v>
      </c>
    </row>
    <row r="673" spans="1:13" x14ac:dyDescent="0.3">
      <c r="A673" s="1">
        <v>672</v>
      </c>
      <c r="B673" s="1">
        <v>1</v>
      </c>
      <c r="C673" s="2">
        <v>40937.7728035564</v>
      </c>
      <c r="D673" s="2">
        <v>40997.772222222222</v>
      </c>
      <c r="E673" s="1">
        <v>8</v>
      </c>
      <c r="F673" s="2">
        <v>40938.614271864644</v>
      </c>
      <c r="G673" s="1">
        <v>0</v>
      </c>
      <c r="H673" s="32">
        <f>IFERROR(HOUR(Table1[[#This Row],[Cancel Date/time]])+MINUTE(Table1[[#This Row],[Cancel Date/time]])/60,"not cancelled")</f>
        <v>14.733333333333333</v>
      </c>
      <c r="I673" s="47">
        <f>IFERROR(ROUND(Table1[[#This Row],[cancellation time decimal]],0),"not cancelled")</f>
        <v>15</v>
      </c>
      <c r="J673" s="10">
        <f>IFERROR(MOD(Table1[[#This Row],[cancellation hour rounded]],24),"not cancelled")</f>
        <v>15</v>
      </c>
      <c r="K673" s="32">
        <f>1/Table1[[#This Row],[Duration (Time between doses '[in hours'])]]</f>
        <v>0.125</v>
      </c>
      <c r="L673" s="33">
        <f>Table1[[#This Row],[number doses per hour]]*INDEX(Table2[price per dose],Table1[[#This Row],[Drug ID]])</f>
        <v>0.84929166666666667</v>
      </c>
      <c r="M673" s="11" t="b">
        <f>AND(Table1[[#This Row],[hour of cancellation 0 to 23]]&gt;=0,Table1[[#This Row],[hour of cancellation 0 to 23]]&lt;=23)</f>
        <v>1</v>
      </c>
    </row>
    <row r="674" spans="1:13" x14ac:dyDescent="0.3">
      <c r="A674" s="1">
        <v>673</v>
      </c>
      <c r="B674" s="1">
        <v>5</v>
      </c>
      <c r="C674" s="2">
        <v>40937.769290246273</v>
      </c>
      <c r="D674" s="2">
        <v>40997.768750000003</v>
      </c>
      <c r="E674" s="1">
        <v>24</v>
      </c>
      <c r="F674" s="2">
        <v>40940.372675709084</v>
      </c>
      <c r="G674" s="1">
        <v>0</v>
      </c>
      <c r="H674" s="32">
        <f>IFERROR(HOUR(Table1[[#This Row],[Cancel Date/time]])+MINUTE(Table1[[#This Row],[Cancel Date/time]])/60,"not cancelled")</f>
        <v>8.9333333333333336</v>
      </c>
      <c r="I674" s="47">
        <f>IFERROR(ROUND(Table1[[#This Row],[cancellation time decimal]],0),"not cancelled")</f>
        <v>9</v>
      </c>
      <c r="J674" s="10">
        <f>IFERROR(MOD(Table1[[#This Row],[cancellation hour rounded]],24),"not cancelled")</f>
        <v>9</v>
      </c>
      <c r="K674" s="32">
        <f>1/Table1[[#This Row],[Duration (Time between doses '[in hours'])]]</f>
        <v>4.1666666666666664E-2</v>
      </c>
      <c r="L674" s="33">
        <f>Table1[[#This Row],[number doses per hour]]*INDEX(Table2[price per dose],Table1[[#This Row],[Drug ID]])</f>
        <v>0.2815833333333333</v>
      </c>
      <c r="M674" s="11" t="b">
        <f>AND(Table1[[#This Row],[hour of cancellation 0 to 23]]&gt;=0,Table1[[#This Row],[hour of cancellation 0 to 23]]&lt;=23)</f>
        <v>1</v>
      </c>
    </row>
    <row r="675" spans="1:13" x14ac:dyDescent="0.3">
      <c r="A675" s="1">
        <v>674</v>
      </c>
      <c r="B675" s="1">
        <v>6</v>
      </c>
      <c r="C675" s="2">
        <v>40937.764748652211</v>
      </c>
      <c r="D675" s="2">
        <v>40997.76458333333</v>
      </c>
      <c r="E675" s="1">
        <v>24</v>
      </c>
      <c r="F675" s="2">
        <v>40941.430542418668</v>
      </c>
      <c r="G675" s="1">
        <v>0</v>
      </c>
      <c r="H675" s="32">
        <f>IFERROR(HOUR(Table1[[#This Row],[Cancel Date/time]])+MINUTE(Table1[[#This Row],[Cancel Date/time]])/60,"not cancelled")</f>
        <v>10.316666666666666</v>
      </c>
      <c r="I675" s="47">
        <f>IFERROR(ROUND(Table1[[#This Row],[cancellation time decimal]],0),"not cancelled")</f>
        <v>10</v>
      </c>
      <c r="J675" s="10">
        <f>IFERROR(MOD(Table1[[#This Row],[cancellation hour rounded]],24),"not cancelled")</f>
        <v>10</v>
      </c>
      <c r="K675" s="32">
        <f>1/Table1[[#This Row],[Duration (Time between doses '[in hours'])]]</f>
        <v>4.1666666666666664E-2</v>
      </c>
      <c r="L675" s="33">
        <f>Table1[[#This Row],[number doses per hour]]*INDEX(Table2[price per dose],Table1[[#This Row],[Drug ID]])</f>
        <v>0.35218749999999999</v>
      </c>
      <c r="M675" s="11" t="b">
        <f>AND(Table1[[#This Row],[hour of cancellation 0 to 23]]&gt;=0,Table1[[#This Row],[hour of cancellation 0 to 23]]&lt;=23)</f>
        <v>1</v>
      </c>
    </row>
    <row r="676" spans="1:13" x14ac:dyDescent="0.3">
      <c r="A676" s="1">
        <v>675</v>
      </c>
      <c r="B676" s="1">
        <v>1</v>
      </c>
      <c r="C676" s="2">
        <v>40937.82984780665</v>
      </c>
      <c r="D676" s="2">
        <v>40997.829166666663</v>
      </c>
      <c r="E676" s="1">
        <v>8</v>
      </c>
      <c r="F676" s="2">
        <v>40938.555122236467</v>
      </c>
      <c r="G676" s="1">
        <v>0</v>
      </c>
      <c r="H676" s="32">
        <f>IFERROR(HOUR(Table1[[#This Row],[Cancel Date/time]])+MINUTE(Table1[[#This Row],[Cancel Date/time]])/60,"not cancelled")</f>
        <v>13.316666666666666</v>
      </c>
      <c r="I676" s="47">
        <f>IFERROR(ROUND(Table1[[#This Row],[cancellation time decimal]],0),"not cancelled")</f>
        <v>13</v>
      </c>
      <c r="J676" s="10">
        <f>IFERROR(MOD(Table1[[#This Row],[cancellation hour rounded]],24),"not cancelled")</f>
        <v>13</v>
      </c>
      <c r="K676" s="32">
        <f>1/Table1[[#This Row],[Duration (Time between doses '[in hours'])]]</f>
        <v>0.125</v>
      </c>
      <c r="L676" s="33">
        <f>Table1[[#This Row],[number doses per hour]]*INDEX(Table2[price per dose],Table1[[#This Row],[Drug ID]])</f>
        <v>0.84929166666666667</v>
      </c>
      <c r="M676" s="11" t="b">
        <f>AND(Table1[[#This Row],[hour of cancellation 0 to 23]]&gt;=0,Table1[[#This Row],[hour of cancellation 0 to 23]]&lt;=23)</f>
        <v>1</v>
      </c>
    </row>
    <row r="677" spans="1:13" hidden="1" x14ac:dyDescent="0.3">
      <c r="A677" s="1">
        <v>676</v>
      </c>
      <c r="B677" s="1">
        <v>10</v>
      </c>
      <c r="C677" s="2">
        <v>40937.904463154446</v>
      </c>
      <c r="D677" s="2">
        <v>40942.529069369069</v>
      </c>
      <c r="E677" s="1">
        <v>1</v>
      </c>
      <c r="F677" s="2" t="s">
        <v>5</v>
      </c>
      <c r="G677" s="1">
        <v>3</v>
      </c>
      <c r="H677" s="32" t="str">
        <f>IFERROR(HOUR(Table1[[#This Row],[Cancel Date/time]])+MINUTE(Table1[[#This Row],[Cancel Date/time]])/60,"not cancelled")</f>
        <v>not cancelled</v>
      </c>
      <c r="I677" s="47" t="str">
        <f>IFERROR(ROUND(Table1[[#This Row],[cancellation time decimal]],0),"not cancelled")</f>
        <v>not cancelled</v>
      </c>
      <c r="J677" s="10" t="str">
        <f>IFERROR(MOD(Table1[[#This Row],[cancellation hour rounded]],24),"not cancelled")</f>
        <v>not cancelled</v>
      </c>
      <c r="K677" s="32">
        <f>1/Table1[[#This Row],[Duration (Time between doses '[in hours'])]]</f>
        <v>1</v>
      </c>
      <c r="L677" s="33">
        <f>Table1[[#This Row],[number doses per hour]]*INDEX(Table2[price per dose],Table1[[#This Row],[Drug ID]])</f>
        <v>2.5716000000000001</v>
      </c>
      <c r="M677" s="11" t="b">
        <f>AND(Table1[[#This Row],[hour of cancellation 0 to 23]]&gt;=0,Table1[[#This Row],[hour of cancellation 0 to 23]]&lt;=23)</f>
        <v>0</v>
      </c>
    </row>
    <row r="678" spans="1:13" hidden="1" x14ac:dyDescent="0.3">
      <c r="A678" s="1">
        <v>677</v>
      </c>
      <c r="B678" s="1">
        <v>6</v>
      </c>
      <c r="C678" s="2">
        <v>40937.975760258763</v>
      </c>
      <c r="D678" s="2">
        <v>40942.14186283922</v>
      </c>
      <c r="E678" s="1">
        <v>24</v>
      </c>
      <c r="F678" s="2" t="s">
        <v>5</v>
      </c>
      <c r="G678" s="1">
        <v>0</v>
      </c>
      <c r="H678" s="32" t="str">
        <f>IFERROR(HOUR(Table1[[#This Row],[Cancel Date/time]])+MINUTE(Table1[[#This Row],[Cancel Date/time]])/60,"not cancelled")</f>
        <v>not cancelled</v>
      </c>
      <c r="I678" s="47" t="str">
        <f>IFERROR(ROUND(Table1[[#This Row],[cancellation time decimal]],0),"not cancelled")</f>
        <v>not cancelled</v>
      </c>
      <c r="J678" s="10" t="str">
        <f>IFERROR(MOD(Table1[[#This Row],[cancellation hour rounded]],24),"not cancelled")</f>
        <v>not cancelled</v>
      </c>
      <c r="K678" s="32">
        <f>1/Table1[[#This Row],[Duration (Time between doses '[in hours'])]]</f>
        <v>4.1666666666666664E-2</v>
      </c>
      <c r="L678" s="33">
        <f>Table1[[#This Row],[number doses per hour]]*INDEX(Table2[price per dose],Table1[[#This Row],[Drug ID]])</f>
        <v>0.35218749999999999</v>
      </c>
      <c r="M678" s="11" t="b">
        <f>AND(Table1[[#This Row],[hour of cancellation 0 to 23]]&gt;=0,Table1[[#This Row],[hour of cancellation 0 to 23]]&lt;=23)</f>
        <v>0</v>
      </c>
    </row>
    <row r="679" spans="1:13" hidden="1" x14ac:dyDescent="0.3">
      <c r="A679" s="1">
        <v>678</v>
      </c>
      <c r="B679" s="1">
        <v>5</v>
      </c>
      <c r="C679" s="2">
        <v>40937.978696949809</v>
      </c>
      <c r="D679" s="2">
        <v>40940.228076163745</v>
      </c>
      <c r="E679" s="1">
        <v>24</v>
      </c>
      <c r="F679" s="2" t="s">
        <v>5</v>
      </c>
      <c r="G679" s="1">
        <v>0</v>
      </c>
      <c r="H679" s="32" t="str">
        <f>IFERROR(HOUR(Table1[[#This Row],[Cancel Date/time]])+MINUTE(Table1[[#This Row],[Cancel Date/time]])/60,"not cancelled")</f>
        <v>not cancelled</v>
      </c>
      <c r="I679" s="47" t="str">
        <f>IFERROR(ROUND(Table1[[#This Row],[cancellation time decimal]],0),"not cancelled")</f>
        <v>not cancelled</v>
      </c>
      <c r="J679" s="10" t="str">
        <f>IFERROR(MOD(Table1[[#This Row],[cancellation hour rounded]],24),"not cancelled")</f>
        <v>not cancelled</v>
      </c>
      <c r="K679" s="32">
        <f>1/Table1[[#This Row],[Duration (Time between doses '[in hours'])]]</f>
        <v>4.1666666666666664E-2</v>
      </c>
      <c r="L679" s="33">
        <f>Table1[[#This Row],[number doses per hour]]*INDEX(Table2[price per dose],Table1[[#This Row],[Drug ID]])</f>
        <v>0.2815833333333333</v>
      </c>
      <c r="M679" s="11" t="b">
        <f>AND(Table1[[#This Row],[hour of cancellation 0 to 23]]&gt;=0,Table1[[#This Row],[hour of cancellation 0 to 23]]&lt;=23)</f>
        <v>0</v>
      </c>
    </row>
    <row r="680" spans="1:13" x14ac:dyDescent="0.3">
      <c r="A680" s="1">
        <v>679</v>
      </c>
      <c r="B680" s="1">
        <v>10</v>
      </c>
      <c r="C680" s="2">
        <v>40938.197719794283</v>
      </c>
      <c r="D680" s="2">
        <v>40998.197222222218</v>
      </c>
      <c r="E680" s="1">
        <v>1</v>
      </c>
      <c r="F680" s="2">
        <v>40941.456641432545</v>
      </c>
      <c r="G680" s="1">
        <v>1</v>
      </c>
      <c r="H680" s="32">
        <f>IFERROR(HOUR(Table1[[#This Row],[Cancel Date/time]])+MINUTE(Table1[[#This Row],[Cancel Date/time]])/60,"not cancelled")</f>
        <v>10.95</v>
      </c>
      <c r="I680" s="47">
        <f>IFERROR(ROUND(Table1[[#This Row],[cancellation time decimal]],0),"not cancelled")</f>
        <v>11</v>
      </c>
      <c r="J680" s="10">
        <f>IFERROR(MOD(Table1[[#This Row],[cancellation hour rounded]],24),"not cancelled")</f>
        <v>11</v>
      </c>
      <c r="K680" s="32">
        <f>1/Table1[[#This Row],[Duration (Time between doses '[in hours'])]]</f>
        <v>1</v>
      </c>
      <c r="L680" s="33">
        <f>Table1[[#This Row],[number doses per hour]]*INDEX(Table2[price per dose],Table1[[#This Row],[Drug ID]])</f>
        <v>2.5716000000000001</v>
      </c>
      <c r="M680" s="11" t="b">
        <f>AND(Table1[[#This Row],[hour of cancellation 0 to 23]]&gt;=0,Table1[[#This Row],[hour of cancellation 0 to 23]]&lt;=23)</f>
        <v>1</v>
      </c>
    </row>
    <row r="681" spans="1:13" x14ac:dyDescent="0.3">
      <c r="A681" s="1">
        <v>680</v>
      </c>
      <c r="B681" s="1">
        <v>10</v>
      </c>
      <c r="C681" s="2">
        <v>40938.333577919308</v>
      </c>
      <c r="D681" s="2">
        <v>40998.333333333336</v>
      </c>
      <c r="E681" s="1">
        <v>1</v>
      </c>
      <c r="F681" s="2">
        <v>40945.694523778438</v>
      </c>
      <c r="G681" s="1">
        <v>3</v>
      </c>
      <c r="H681" s="32">
        <f>IFERROR(HOUR(Table1[[#This Row],[Cancel Date/time]])+MINUTE(Table1[[#This Row],[Cancel Date/time]])/60,"not cancelled")</f>
        <v>16.666666666666668</v>
      </c>
      <c r="I681" s="47">
        <f>IFERROR(ROUND(Table1[[#This Row],[cancellation time decimal]],0),"not cancelled")</f>
        <v>17</v>
      </c>
      <c r="J681" s="10">
        <f>IFERROR(MOD(Table1[[#This Row],[cancellation hour rounded]],24),"not cancelled")</f>
        <v>17</v>
      </c>
      <c r="K681" s="32">
        <f>1/Table1[[#This Row],[Duration (Time between doses '[in hours'])]]</f>
        <v>1</v>
      </c>
      <c r="L681" s="33">
        <f>Table1[[#This Row],[number doses per hour]]*INDEX(Table2[price per dose],Table1[[#This Row],[Drug ID]])</f>
        <v>2.5716000000000001</v>
      </c>
      <c r="M681" s="11" t="b">
        <f>AND(Table1[[#This Row],[hour of cancellation 0 to 23]]&gt;=0,Table1[[#This Row],[hour of cancellation 0 to 23]]&lt;=23)</f>
        <v>1</v>
      </c>
    </row>
    <row r="682" spans="1:13" x14ac:dyDescent="0.3">
      <c r="A682" s="1">
        <v>681</v>
      </c>
      <c r="B682" s="1">
        <v>3</v>
      </c>
      <c r="C682" s="2">
        <v>40938.358030451032</v>
      </c>
      <c r="D682" s="2">
        <v>40998.357638888891</v>
      </c>
      <c r="E682" s="1">
        <v>24</v>
      </c>
      <c r="F682" s="2">
        <v>40940.794589182558</v>
      </c>
      <c r="G682" s="1">
        <v>0</v>
      </c>
      <c r="H682" s="32">
        <f>IFERROR(HOUR(Table1[[#This Row],[Cancel Date/time]])+MINUTE(Table1[[#This Row],[Cancel Date/time]])/60,"not cancelled")</f>
        <v>19.066666666666666</v>
      </c>
      <c r="I682" s="47">
        <f>IFERROR(ROUND(Table1[[#This Row],[cancellation time decimal]],0),"not cancelled")</f>
        <v>19</v>
      </c>
      <c r="J682" s="10">
        <f>IFERROR(MOD(Table1[[#This Row],[cancellation hour rounded]],24),"not cancelled")</f>
        <v>19</v>
      </c>
      <c r="K682" s="32">
        <f>1/Table1[[#This Row],[Duration (Time between doses '[in hours'])]]</f>
        <v>4.1666666666666664E-2</v>
      </c>
      <c r="L682" s="33">
        <f>Table1[[#This Row],[number doses per hour]]*INDEX(Table2[price per dose],Table1[[#This Row],[Drug ID]])</f>
        <v>0.18133000000000002</v>
      </c>
      <c r="M682" s="11" t="b">
        <f>AND(Table1[[#This Row],[hour of cancellation 0 to 23]]&gt;=0,Table1[[#This Row],[hour of cancellation 0 to 23]]&lt;=23)</f>
        <v>1</v>
      </c>
    </row>
    <row r="683" spans="1:13" x14ac:dyDescent="0.3">
      <c r="A683" s="1">
        <v>682</v>
      </c>
      <c r="B683" s="1">
        <v>8</v>
      </c>
      <c r="C683" s="2">
        <v>40938.388781262693</v>
      </c>
      <c r="D683" s="2">
        <v>40998.388194444444</v>
      </c>
      <c r="E683" s="1">
        <v>3</v>
      </c>
      <c r="F683" s="2">
        <v>40943.450264999359</v>
      </c>
      <c r="G683" s="1">
        <v>0</v>
      </c>
      <c r="H683" s="32">
        <f>IFERROR(HOUR(Table1[[#This Row],[Cancel Date/time]])+MINUTE(Table1[[#This Row],[Cancel Date/time]])/60,"not cancelled")</f>
        <v>10.8</v>
      </c>
      <c r="I683" s="47">
        <f>IFERROR(ROUND(Table1[[#This Row],[cancellation time decimal]],0),"not cancelled")</f>
        <v>11</v>
      </c>
      <c r="J683" s="10">
        <f>IFERROR(MOD(Table1[[#This Row],[cancellation hour rounded]],24),"not cancelled")</f>
        <v>11</v>
      </c>
      <c r="K683" s="32">
        <f>1/Table1[[#This Row],[Duration (Time between doses '[in hours'])]]</f>
        <v>0.33333333333333331</v>
      </c>
      <c r="L683" s="33">
        <f>Table1[[#This Row],[number doses per hour]]*INDEX(Table2[price per dose],Table1[[#This Row],[Drug ID]])</f>
        <v>0.29998222222222221</v>
      </c>
      <c r="M683" s="11" t="b">
        <f>AND(Table1[[#This Row],[hour of cancellation 0 to 23]]&gt;=0,Table1[[#This Row],[hour of cancellation 0 to 23]]&lt;=23)</f>
        <v>1</v>
      </c>
    </row>
    <row r="684" spans="1:13" x14ac:dyDescent="0.3">
      <c r="A684" s="1">
        <v>683</v>
      </c>
      <c r="B684" s="1">
        <v>9</v>
      </c>
      <c r="C684" s="2">
        <v>40938.393706030525</v>
      </c>
      <c r="D684" s="2">
        <v>40998.393055555556</v>
      </c>
      <c r="E684" s="1">
        <v>5</v>
      </c>
      <c r="F684" s="2">
        <v>40941.509926557294</v>
      </c>
      <c r="G684" s="1">
        <v>0</v>
      </c>
      <c r="H684" s="32">
        <f>IFERROR(HOUR(Table1[[#This Row],[Cancel Date/time]])+MINUTE(Table1[[#This Row],[Cancel Date/time]])/60,"not cancelled")</f>
        <v>12.233333333333333</v>
      </c>
      <c r="I684" s="47">
        <f>IFERROR(ROUND(Table1[[#This Row],[cancellation time decimal]],0),"not cancelled")</f>
        <v>12</v>
      </c>
      <c r="J684" s="10">
        <f>IFERROR(MOD(Table1[[#This Row],[cancellation hour rounded]],24),"not cancelled")</f>
        <v>12</v>
      </c>
      <c r="K684" s="32">
        <f>1/Table1[[#This Row],[Duration (Time between doses '[in hours'])]]</f>
        <v>0.2</v>
      </c>
      <c r="L684" s="33">
        <f>Table1[[#This Row],[number doses per hour]]*INDEX(Table2[price per dose],Table1[[#This Row],[Drug ID]])</f>
        <v>5.6740000000000004</v>
      </c>
      <c r="M684" s="11" t="b">
        <f>AND(Table1[[#This Row],[hour of cancellation 0 to 23]]&gt;=0,Table1[[#This Row],[hour of cancellation 0 to 23]]&lt;=23)</f>
        <v>1</v>
      </c>
    </row>
    <row r="685" spans="1:13" hidden="1" x14ac:dyDescent="0.3">
      <c r="A685" s="1">
        <v>684</v>
      </c>
      <c r="B685" s="1">
        <v>10</v>
      </c>
      <c r="C685" s="2">
        <v>40938.462187478573</v>
      </c>
      <c r="D685" s="2">
        <v>40942.836725464498</v>
      </c>
      <c r="E685" s="1">
        <v>1</v>
      </c>
      <c r="F685" s="2" t="s">
        <v>5</v>
      </c>
      <c r="G685" s="1">
        <v>2</v>
      </c>
      <c r="H685" s="32" t="str">
        <f>IFERROR(HOUR(Table1[[#This Row],[Cancel Date/time]])+MINUTE(Table1[[#This Row],[Cancel Date/time]])/60,"not cancelled")</f>
        <v>not cancelled</v>
      </c>
      <c r="I685" s="47" t="str">
        <f>IFERROR(ROUND(Table1[[#This Row],[cancellation time decimal]],0),"not cancelled")</f>
        <v>not cancelled</v>
      </c>
      <c r="J685" s="10" t="str">
        <f>IFERROR(MOD(Table1[[#This Row],[cancellation hour rounded]],24),"not cancelled")</f>
        <v>not cancelled</v>
      </c>
      <c r="K685" s="32">
        <f>1/Table1[[#This Row],[Duration (Time between doses '[in hours'])]]</f>
        <v>1</v>
      </c>
      <c r="L685" s="33">
        <f>Table1[[#This Row],[number doses per hour]]*INDEX(Table2[price per dose],Table1[[#This Row],[Drug ID]])</f>
        <v>2.5716000000000001</v>
      </c>
      <c r="M685" s="11" t="b">
        <f>AND(Table1[[#This Row],[hour of cancellation 0 to 23]]&gt;=0,Table1[[#This Row],[hour of cancellation 0 to 23]]&lt;=23)</f>
        <v>0</v>
      </c>
    </row>
    <row r="686" spans="1:13" x14ac:dyDescent="0.3">
      <c r="A686" s="1">
        <v>685</v>
      </c>
      <c r="B686" s="1">
        <v>2</v>
      </c>
      <c r="C686" s="2">
        <v>40938.520676158754</v>
      </c>
      <c r="D686" s="2">
        <v>40998.520138888889</v>
      </c>
      <c r="E686" s="1">
        <v>10</v>
      </c>
      <c r="F686" s="2">
        <v>40939.598496172803</v>
      </c>
      <c r="G686" s="1">
        <v>0</v>
      </c>
      <c r="H686" s="32">
        <f>IFERROR(HOUR(Table1[[#This Row],[Cancel Date/time]])+MINUTE(Table1[[#This Row],[Cancel Date/time]])/60,"not cancelled")</f>
        <v>14.35</v>
      </c>
      <c r="I686" s="47">
        <f>IFERROR(ROUND(Table1[[#This Row],[cancellation time decimal]],0),"not cancelled")</f>
        <v>14</v>
      </c>
      <c r="J686" s="10">
        <f>IFERROR(MOD(Table1[[#This Row],[cancellation hour rounded]],24),"not cancelled")</f>
        <v>14</v>
      </c>
      <c r="K686" s="32">
        <f>1/Table1[[#This Row],[Duration (Time between doses '[in hours'])]]</f>
        <v>0.1</v>
      </c>
      <c r="L686" s="33">
        <f>Table1[[#This Row],[number doses per hour]]*INDEX(Table2[price per dose],Table1[[#This Row],[Drug ID]])</f>
        <v>0.84959999999999969</v>
      </c>
      <c r="M686" s="11" t="b">
        <f>AND(Table1[[#This Row],[hour of cancellation 0 to 23]]&gt;=0,Table1[[#This Row],[hour of cancellation 0 to 23]]&lt;=23)</f>
        <v>1</v>
      </c>
    </row>
    <row r="687" spans="1:13" x14ac:dyDescent="0.3">
      <c r="A687" s="1">
        <v>686</v>
      </c>
      <c r="B687" s="1">
        <v>6</v>
      </c>
      <c r="C687" s="2">
        <v>40938.574911079799</v>
      </c>
      <c r="D687" s="2">
        <v>40998.57430555555</v>
      </c>
      <c r="E687" s="1">
        <v>24</v>
      </c>
      <c r="F687" s="2">
        <v>40944.436606151365</v>
      </c>
      <c r="G687" s="1">
        <v>0</v>
      </c>
      <c r="H687" s="32">
        <f>IFERROR(HOUR(Table1[[#This Row],[Cancel Date/time]])+MINUTE(Table1[[#This Row],[Cancel Date/time]])/60,"not cancelled")</f>
        <v>10.466666666666667</v>
      </c>
      <c r="I687" s="47">
        <f>IFERROR(ROUND(Table1[[#This Row],[cancellation time decimal]],0),"not cancelled")</f>
        <v>10</v>
      </c>
      <c r="J687" s="10">
        <f>IFERROR(MOD(Table1[[#This Row],[cancellation hour rounded]],24),"not cancelled")</f>
        <v>10</v>
      </c>
      <c r="K687" s="32">
        <f>1/Table1[[#This Row],[Duration (Time between doses '[in hours'])]]</f>
        <v>4.1666666666666664E-2</v>
      </c>
      <c r="L687" s="33">
        <f>Table1[[#This Row],[number doses per hour]]*INDEX(Table2[price per dose],Table1[[#This Row],[Drug ID]])</f>
        <v>0.35218749999999999</v>
      </c>
      <c r="M687" s="11" t="b">
        <f>AND(Table1[[#This Row],[hour of cancellation 0 to 23]]&gt;=0,Table1[[#This Row],[hour of cancellation 0 to 23]]&lt;=23)</f>
        <v>1</v>
      </c>
    </row>
    <row r="688" spans="1:13" x14ac:dyDescent="0.3">
      <c r="A688" s="1">
        <v>687</v>
      </c>
      <c r="B688" s="1">
        <v>2</v>
      </c>
      <c r="C688" s="2">
        <v>40938.691289415256</v>
      </c>
      <c r="D688" s="2">
        <v>40998.690972222219</v>
      </c>
      <c r="E688" s="1">
        <v>10</v>
      </c>
      <c r="F688" s="2">
        <v>40939.622054126055</v>
      </c>
      <c r="G688" s="1">
        <v>0</v>
      </c>
      <c r="H688" s="32">
        <f>IFERROR(HOUR(Table1[[#This Row],[Cancel Date/time]])+MINUTE(Table1[[#This Row],[Cancel Date/time]])/60,"not cancelled")</f>
        <v>14.916666666666666</v>
      </c>
      <c r="I688" s="47">
        <f>IFERROR(ROUND(Table1[[#This Row],[cancellation time decimal]],0),"not cancelled")</f>
        <v>15</v>
      </c>
      <c r="J688" s="10">
        <f>IFERROR(MOD(Table1[[#This Row],[cancellation hour rounded]],24),"not cancelled")</f>
        <v>15</v>
      </c>
      <c r="K688" s="32">
        <f>1/Table1[[#This Row],[Duration (Time between doses '[in hours'])]]</f>
        <v>0.1</v>
      </c>
      <c r="L688" s="33">
        <f>Table1[[#This Row],[number doses per hour]]*INDEX(Table2[price per dose],Table1[[#This Row],[Drug ID]])</f>
        <v>0.84959999999999969</v>
      </c>
      <c r="M688" s="11" t="b">
        <f>AND(Table1[[#This Row],[hour of cancellation 0 to 23]]&gt;=0,Table1[[#This Row],[hour of cancellation 0 to 23]]&lt;=23)</f>
        <v>1</v>
      </c>
    </row>
    <row r="689" spans="1:13" x14ac:dyDescent="0.3">
      <c r="A689" s="1">
        <v>688</v>
      </c>
      <c r="B689" s="1">
        <v>2</v>
      </c>
      <c r="C689" s="2">
        <v>40938.828455893883</v>
      </c>
      <c r="D689" s="2">
        <v>40998.827777777777</v>
      </c>
      <c r="E689" s="1">
        <v>10</v>
      </c>
      <c r="F689" s="2">
        <v>40940.374218373545</v>
      </c>
      <c r="G689" s="1">
        <v>0</v>
      </c>
      <c r="H689" s="32">
        <f>IFERROR(HOUR(Table1[[#This Row],[Cancel Date/time]])+MINUTE(Table1[[#This Row],[Cancel Date/time]])/60,"not cancelled")</f>
        <v>8.9666666666666668</v>
      </c>
      <c r="I689" s="47">
        <f>IFERROR(ROUND(Table1[[#This Row],[cancellation time decimal]],0),"not cancelled")</f>
        <v>9</v>
      </c>
      <c r="J689" s="10">
        <f>IFERROR(MOD(Table1[[#This Row],[cancellation hour rounded]],24),"not cancelled")</f>
        <v>9</v>
      </c>
      <c r="K689" s="32">
        <f>1/Table1[[#This Row],[Duration (Time between doses '[in hours'])]]</f>
        <v>0.1</v>
      </c>
      <c r="L689" s="33">
        <f>Table1[[#This Row],[number doses per hour]]*INDEX(Table2[price per dose],Table1[[#This Row],[Drug ID]])</f>
        <v>0.84959999999999969</v>
      </c>
      <c r="M689" s="11" t="b">
        <f>AND(Table1[[#This Row],[hour of cancellation 0 to 23]]&gt;=0,Table1[[#This Row],[hour of cancellation 0 to 23]]&lt;=23)</f>
        <v>1</v>
      </c>
    </row>
    <row r="690" spans="1:13" hidden="1" x14ac:dyDescent="0.3">
      <c r="A690" s="1">
        <v>689</v>
      </c>
      <c r="B690" s="1">
        <v>7</v>
      </c>
      <c r="C690" s="2">
        <v>40938.829973546628</v>
      </c>
      <c r="D690" s="2">
        <v>40942.288194444445</v>
      </c>
      <c r="E690" s="1">
        <v>24</v>
      </c>
      <c r="F690" s="2" t="s">
        <v>5</v>
      </c>
      <c r="G690" s="1">
        <v>0</v>
      </c>
      <c r="H690" s="32" t="str">
        <f>IFERROR(HOUR(Table1[[#This Row],[Cancel Date/time]])+MINUTE(Table1[[#This Row],[Cancel Date/time]])/60,"not cancelled")</f>
        <v>not cancelled</v>
      </c>
      <c r="I690" s="47" t="str">
        <f>IFERROR(ROUND(Table1[[#This Row],[cancellation time decimal]],0),"not cancelled")</f>
        <v>not cancelled</v>
      </c>
      <c r="J690" s="10" t="str">
        <f>IFERROR(MOD(Table1[[#This Row],[cancellation hour rounded]],24),"not cancelled")</f>
        <v>not cancelled</v>
      </c>
      <c r="K690" s="32">
        <f>1/Table1[[#This Row],[Duration (Time between doses '[in hours'])]]</f>
        <v>4.1666666666666664E-2</v>
      </c>
      <c r="L690" s="33">
        <f>Table1[[#This Row],[number doses per hour]]*INDEX(Table2[price per dose],Table1[[#This Row],[Drug ID]])</f>
        <v>1.2958049999999997</v>
      </c>
      <c r="M690" s="11" t="b">
        <f>AND(Table1[[#This Row],[hour of cancellation 0 to 23]]&gt;=0,Table1[[#This Row],[hour of cancellation 0 to 23]]&lt;=23)</f>
        <v>0</v>
      </c>
    </row>
    <row r="691" spans="1:13" x14ac:dyDescent="0.3">
      <c r="A691" s="1">
        <v>690</v>
      </c>
      <c r="B691" s="1">
        <v>1</v>
      </c>
      <c r="C691" s="2">
        <v>40938.859809318012</v>
      </c>
      <c r="D691" s="2">
        <v>40998.859722222223</v>
      </c>
      <c r="E691" s="1">
        <v>12</v>
      </c>
      <c r="F691" s="2">
        <v>40939.547534197642</v>
      </c>
      <c r="G691" s="1">
        <v>0</v>
      </c>
      <c r="H691" s="32">
        <f>IFERROR(HOUR(Table1[[#This Row],[Cancel Date/time]])+MINUTE(Table1[[#This Row],[Cancel Date/time]])/60,"not cancelled")</f>
        <v>13.133333333333333</v>
      </c>
      <c r="I691" s="47">
        <f>IFERROR(ROUND(Table1[[#This Row],[cancellation time decimal]],0),"not cancelled")</f>
        <v>13</v>
      </c>
      <c r="J691" s="10">
        <f>IFERROR(MOD(Table1[[#This Row],[cancellation hour rounded]],24),"not cancelled")</f>
        <v>13</v>
      </c>
      <c r="K691" s="32">
        <f>1/Table1[[#This Row],[Duration (Time between doses '[in hours'])]]</f>
        <v>8.3333333333333329E-2</v>
      </c>
      <c r="L691" s="33">
        <f>Table1[[#This Row],[number doses per hour]]*INDEX(Table2[price per dose],Table1[[#This Row],[Drug ID]])</f>
        <v>0.56619444444444444</v>
      </c>
      <c r="M691" s="11" t="b">
        <f>AND(Table1[[#This Row],[hour of cancellation 0 to 23]]&gt;=0,Table1[[#This Row],[hour of cancellation 0 to 23]]&lt;=23)</f>
        <v>1</v>
      </c>
    </row>
    <row r="692" spans="1:13" hidden="1" x14ac:dyDescent="0.3">
      <c r="A692" s="1">
        <v>691</v>
      </c>
      <c r="B692" s="1">
        <v>7</v>
      </c>
      <c r="C692" s="2">
        <v>40939.060330653825</v>
      </c>
      <c r="D692" s="2">
        <v>40942.55972222222</v>
      </c>
      <c r="E692" s="1">
        <v>24</v>
      </c>
      <c r="F692" s="2" t="s">
        <v>5</v>
      </c>
      <c r="G692" s="1">
        <v>0</v>
      </c>
      <c r="H692" s="32" t="str">
        <f>IFERROR(HOUR(Table1[[#This Row],[Cancel Date/time]])+MINUTE(Table1[[#This Row],[Cancel Date/time]])/60,"not cancelled")</f>
        <v>not cancelled</v>
      </c>
      <c r="I692" s="47" t="str">
        <f>IFERROR(ROUND(Table1[[#This Row],[cancellation time decimal]],0),"not cancelled")</f>
        <v>not cancelled</v>
      </c>
      <c r="J692" s="10" t="str">
        <f>IFERROR(MOD(Table1[[#This Row],[cancellation hour rounded]],24),"not cancelled")</f>
        <v>not cancelled</v>
      </c>
      <c r="K692" s="32">
        <f>1/Table1[[#This Row],[Duration (Time between doses '[in hours'])]]</f>
        <v>4.1666666666666664E-2</v>
      </c>
      <c r="L692" s="33">
        <f>Table1[[#This Row],[number doses per hour]]*INDEX(Table2[price per dose],Table1[[#This Row],[Drug ID]])</f>
        <v>1.2958049999999997</v>
      </c>
      <c r="M692" s="11" t="b">
        <f>AND(Table1[[#This Row],[hour of cancellation 0 to 23]]&gt;=0,Table1[[#This Row],[hour of cancellation 0 to 23]]&lt;=23)</f>
        <v>0</v>
      </c>
    </row>
    <row r="693" spans="1:13" x14ac:dyDescent="0.3">
      <c r="A693" s="1">
        <v>692</v>
      </c>
      <c r="B693" s="1">
        <v>7</v>
      </c>
      <c r="C693" s="2">
        <v>40939.077207881361</v>
      </c>
      <c r="D693" s="2">
        <v>40999.07708333333</v>
      </c>
      <c r="E693" s="1">
        <v>24</v>
      </c>
      <c r="F693" s="2">
        <v>40941.639600785973</v>
      </c>
      <c r="G693" s="1">
        <v>0</v>
      </c>
      <c r="H693" s="32">
        <f>IFERROR(HOUR(Table1[[#This Row],[Cancel Date/time]])+MINUTE(Table1[[#This Row],[Cancel Date/time]])/60,"not cancelled")</f>
        <v>15.35</v>
      </c>
      <c r="I693" s="47">
        <f>IFERROR(ROUND(Table1[[#This Row],[cancellation time decimal]],0),"not cancelled")</f>
        <v>15</v>
      </c>
      <c r="J693" s="10">
        <f>IFERROR(MOD(Table1[[#This Row],[cancellation hour rounded]],24),"not cancelled")</f>
        <v>15</v>
      </c>
      <c r="K693" s="32">
        <f>1/Table1[[#This Row],[Duration (Time between doses '[in hours'])]]</f>
        <v>4.1666666666666664E-2</v>
      </c>
      <c r="L693" s="33">
        <f>Table1[[#This Row],[number doses per hour]]*INDEX(Table2[price per dose],Table1[[#This Row],[Drug ID]])</f>
        <v>1.2958049999999997</v>
      </c>
      <c r="M693" s="11" t="b">
        <f>AND(Table1[[#This Row],[hour of cancellation 0 to 23]]&gt;=0,Table1[[#This Row],[hour of cancellation 0 to 23]]&lt;=23)</f>
        <v>1</v>
      </c>
    </row>
    <row r="694" spans="1:13" x14ac:dyDescent="0.3">
      <c r="A694" s="1">
        <v>693</v>
      </c>
      <c r="B694" s="1">
        <v>1</v>
      </c>
      <c r="C694" s="2">
        <v>40939.221676517976</v>
      </c>
      <c r="D694" s="2">
        <v>40999.22152777778</v>
      </c>
      <c r="E694" s="1">
        <v>8</v>
      </c>
      <c r="F694" s="2">
        <v>40940.650169316868</v>
      </c>
      <c r="G694" s="1">
        <v>0</v>
      </c>
      <c r="H694" s="32">
        <f>IFERROR(HOUR(Table1[[#This Row],[Cancel Date/time]])+MINUTE(Table1[[#This Row],[Cancel Date/time]])/60,"not cancelled")</f>
        <v>15.6</v>
      </c>
      <c r="I694" s="47">
        <f>IFERROR(ROUND(Table1[[#This Row],[cancellation time decimal]],0),"not cancelled")</f>
        <v>16</v>
      </c>
      <c r="J694" s="10">
        <f>IFERROR(MOD(Table1[[#This Row],[cancellation hour rounded]],24),"not cancelled")</f>
        <v>16</v>
      </c>
      <c r="K694" s="32">
        <f>1/Table1[[#This Row],[Duration (Time between doses '[in hours'])]]</f>
        <v>0.125</v>
      </c>
      <c r="L694" s="33">
        <f>Table1[[#This Row],[number doses per hour]]*INDEX(Table2[price per dose],Table1[[#This Row],[Drug ID]])</f>
        <v>0.84929166666666667</v>
      </c>
      <c r="M694" s="11" t="b">
        <f>AND(Table1[[#This Row],[hour of cancellation 0 to 23]]&gt;=0,Table1[[#This Row],[hour of cancellation 0 to 23]]&lt;=23)</f>
        <v>1</v>
      </c>
    </row>
    <row r="695" spans="1:13" x14ac:dyDescent="0.3">
      <c r="A695" s="1">
        <v>694</v>
      </c>
      <c r="B695" s="1">
        <v>5</v>
      </c>
      <c r="C695" s="2">
        <v>40939.352536817292</v>
      </c>
      <c r="D695" s="2">
        <v>40999.352083333339</v>
      </c>
      <c r="E695" s="1">
        <v>24</v>
      </c>
      <c r="F695" s="2">
        <v>40942.451232570835</v>
      </c>
      <c r="G695" s="1">
        <v>0</v>
      </c>
      <c r="H695" s="32">
        <f>IFERROR(HOUR(Table1[[#This Row],[Cancel Date/time]])+MINUTE(Table1[[#This Row],[Cancel Date/time]])/60,"not cancelled")</f>
        <v>10.816666666666666</v>
      </c>
      <c r="I695" s="47">
        <f>IFERROR(ROUND(Table1[[#This Row],[cancellation time decimal]],0),"not cancelled")</f>
        <v>11</v>
      </c>
      <c r="J695" s="10">
        <f>IFERROR(MOD(Table1[[#This Row],[cancellation hour rounded]],24),"not cancelled")</f>
        <v>11</v>
      </c>
      <c r="K695" s="32">
        <f>1/Table1[[#This Row],[Duration (Time between doses '[in hours'])]]</f>
        <v>4.1666666666666664E-2</v>
      </c>
      <c r="L695" s="33">
        <f>Table1[[#This Row],[number doses per hour]]*INDEX(Table2[price per dose],Table1[[#This Row],[Drug ID]])</f>
        <v>0.2815833333333333</v>
      </c>
      <c r="M695" s="11" t="b">
        <f>AND(Table1[[#This Row],[hour of cancellation 0 to 23]]&gt;=0,Table1[[#This Row],[hour of cancellation 0 to 23]]&lt;=23)</f>
        <v>1</v>
      </c>
    </row>
    <row r="696" spans="1:13" x14ac:dyDescent="0.3">
      <c r="A696" s="1">
        <v>695</v>
      </c>
      <c r="B696" s="1">
        <v>1</v>
      </c>
      <c r="C696" s="2">
        <v>40939.401058807038</v>
      </c>
      <c r="D696" s="2">
        <v>40999.400694444441</v>
      </c>
      <c r="E696" s="1">
        <v>8</v>
      </c>
      <c r="F696" s="2">
        <v>40940.298884907577</v>
      </c>
      <c r="G696" s="1">
        <v>0</v>
      </c>
      <c r="H696" s="32">
        <f>IFERROR(HOUR(Table1[[#This Row],[Cancel Date/time]])+MINUTE(Table1[[#This Row],[Cancel Date/time]])/60,"not cancelled")</f>
        <v>7.166666666666667</v>
      </c>
      <c r="I696" s="47">
        <f>IFERROR(ROUND(Table1[[#This Row],[cancellation time decimal]],0),"not cancelled")</f>
        <v>7</v>
      </c>
      <c r="J696" s="10">
        <f>IFERROR(MOD(Table1[[#This Row],[cancellation hour rounded]],24),"not cancelled")</f>
        <v>7</v>
      </c>
      <c r="K696" s="32">
        <f>1/Table1[[#This Row],[Duration (Time between doses '[in hours'])]]</f>
        <v>0.125</v>
      </c>
      <c r="L696" s="33">
        <f>Table1[[#This Row],[number doses per hour]]*INDEX(Table2[price per dose],Table1[[#This Row],[Drug ID]])</f>
        <v>0.84929166666666667</v>
      </c>
      <c r="M696" s="11" t="b">
        <f>AND(Table1[[#This Row],[hour of cancellation 0 to 23]]&gt;=0,Table1[[#This Row],[hour of cancellation 0 to 23]]&lt;=23)</f>
        <v>1</v>
      </c>
    </row>
    <row r="697" spans="1:13" x14ac:dyDescent="0.3">
      <c r="A697" s="1">
        <v>696</v>
      </c>
      <c r="B697" s="1">
        <v>7</v>
      </c>
      <c r="C697" s="2">
        <v>40939.527870352787</v>
      </c>
      <c r="D697" s="2">
        <v>40999.527777777781</v>
      </c>
      <c r="E697" s="1">
        <v>24</v>
      </c>
      <c r="F697" s="2">
        <v>40961.110176369861</v>
      </c>
      <c r="G697" s="1">
        <v>1</v>
      </c>
      <c r="H697" s="32">
        <f>IFERROR(HOUR(Table1[[#This Row],[Cancel Date/time]])+MINUTE(Table1[[#This Row],[Cancel Date/time]])/60,"not cancelled")</f>
        <v>2.6333333333333333</v>
      </c>
      <c r="I697" s="47">
        <f>IFERROR(ROUND(Table1[[#This Row],[cancellation time decimal]],0),"not cancelled")</f>
        <v>3</v>
      </c>
      <c r="J697" s="10">
        <f>IFERROR(MOD(Table1[[#This Row],[cancellation hour rounded]],24),"not cancelled")</f>
        <v>3</v>
      </c>
      <c r="K697" s="32">
        <f>1/Table1[[#This Row],[Duration (Time between doses '[in hours'])]]</f>
        <v>4.1666666666666664E-2</v>
      </c>
      <c r="L697" s="33">
        <f>Table1[[#This Row],[number doses per hour]]*INDEX(Table2[price per dose],Table1[[#This Row],[Drug ID]])</f>
        <v>1.2958049999999997</v>
      </c>
      <c r="M697" s="11" t="b">
        <f>AND(Table1[[#This Row],[hour of cancellation 0 to 23]]&gt;=0,Table1[[#This Row],[hour of cancellation 0 to 23]]&lt;=23)</f>
        <v>1</v>
      </c>
    </row>
    <row r="698" spans="1:13" x14ac:dyDescent="0.3">
      <c r="A698" s="1">
        <v>697</v>
      </c>
      <c r="B698" s="1">
        <v>1</v>
      </c>
      <c r="C698" s="2">
        <v>40939.58455448944</v>
      </c>
      <c r="D698" s="2">
        <v>40942.584027777782</v>
      </c>
      <c r="E698" s="1">
        <v>8</v>
      </c>
      <c r="F698" s="2">
        <v>40940.393973389597</v>
      </c>
      <c r="G698" s="1">
        <v>0</v>
      </c>
      <c r="H698" s="32">
        <f>IFERROR(HOUR(Table1[[#This Row],[Cancel Date/time]])+MINUTE(Table1[[#This Row],[Cancel Date/time]])/60,"not cancelled")</f>
        <v>9.4499999999999993</v>
      </c>
      <c r="I698" s="47">
        <f>IFERROR(ROUND(Table1[[#This Row],[cancellation time decimal]],0),"not cancelled")</f>
        <v>9</v>
      </c>
      <c r="J698" s="10">
        <f>IFERROR(MOD(Table1[[#This Row],[cancellation hour rounded]],24),"not cancelled")</f>
        <v>9</v>
      </c>
      <c r="K698" s="32">
        <f>1/Table1[[#This Row],[Duration (Time between doses '[in hours'])]]</f>
        <v>0.125</v>
      </c>
      <c r="L698" s="33">
        <f>Table1[[#This Row],[number doses per hour]]*INDEX(Table2[price per dose],Table1[[#This Row],[Drug ID]])</f>
        <v>0.84929166666666667</v>
      </c>
      <c r="M698" s="11" t="b">
        <f>AND(Table1[[#This Row],[hour of cancellation 0 to 23]]&gt;=0,Table1[[#This Row],[hour of cancellation 0 to 23]]&lt;=23)</f>
        <v>1</v>
      </c>
    </row>
    <row r="699" spans="1:13" hidden="1" x14ac:dyDescent="0.3">
      <c r="A699" s="1">
        <v>698</v>
      </c>
      <c r="B699" s="1">
        <v>1</v>
      </c>
      <c r="C699" s="2">
        <v>40939.637433056218</v>
      </c>
      <c r="D699" s="2">
        <v>40943.72012613753</v>
      </c>
      <c r="E699" s="1">
        <v>8</v>
      </c>
      <c r="F699" s="2" t="s">
        <v>5</v>
      </c>
      <c r="G699" s="1">
        <v>0</v>
      </c>
      <c r="H699" s="32" t="str">
        <f>IFERROR(HOUR(Table1[[#This Row],[Cancel Date/time]])+MINUTE(Table1[[#This Row],[Cancel Date/time]])/60,"not cancelled")</f>
        <v>not cancelled</v>
      </c>
      <c r="I699" s="47" t="str">
        <f>IFERROR(ROUND(Table1[[#This Row],[cancellation time decimal]],0),"not cancelled")</f>
        <v>not cancelled</v>
      </c>
      <c r="J699" s="10" t="str">
        <f>IFERROR(MOD(Table1[[#This Row],[cancellation hour rounded]],24),"not cancelled")</f>
        <v>not cancelled</v>
      </c>
      <c r="K699" s="32">
        <f>1/Table1[[#This Row],[Duration (Time between doses '[in hours'])]]</f>
        <v>0.125</v>
      </c>
      <c r="L699" s="33">
        <f>Table1[[#This Row],[number doses per hour]]*INDEX(Table2[price per dose],Table1[[#This Row],[Drug ID]])</f>
        <v>0.84929166666666667</v>
      </c>
      <c r="M699" s="11" t="b">
        <f>AND(Table1[[#This Row],[hour of cancellation 0 to 23]]&gt;=0,Table1[[#This Row],[hour of cancellation 0 to 23]]&lt;=23)</f>
        <v>0</v>
      </c>
    </row>
    <row r="700" spans="1:13" x14ac:dyDescent="0.3">
      <c r="A700" s="1">
        <v>699</v>
      </c>
      <c r="B700" s="1">
        <v>1</v>
      </c>
      <c r="C700" s="2">
        <v>40939.649525161978</v>
      </c>
      <c r="D700" s="2">
        <v>40999.649305555555</v>
      </c>
      <c r="E700" s="1">
        <v>12</v>
      </c>
      <c r="F700" s="2">
        <v>40940.714186568934</v>
      </c>
      <c r="G700" s="1">
        <v>0</v>
      </c>
      <c r="H700" s="32">
        <f>IFERROR(HOUR(Table1[[#This Row],[Cancel Date/time]])+MINUTE(Table1[[#This Row],[Cancel Date/time]])/60,"not cancelled")</f>
        <v>17.133333333333333</v>
      </c>
      <c r="I700" s="47">
        <f>IFERROR(ROUND(Table1[[#This Row],[cancellation time decimal]],0),"not cancelled")</f>
        <v>17</v>
      </c>
      <c r="J700" s="10">
        <f>IFERROR(MOD(Table1[[#This Row],[cancellation hour rounded]],24),"not cancelled")</f>
        <v>17</v>
      </c>
      <c r="K700" s="32">
        <f>1/Table1[[#This Row],[Duration (Time between doses '[in hours'])]]</f>
        <v>8.3333333333333329E-2</v>
      </c>
      <c r="L700" s="33">
        <f>Table1[[#This Row],[number doses per hour]]*INDEX(Table2[price per dose],Table1[[#This Row],[Drug ID]])</f>
        <v>0.56619444444444444</v>
      </c>
      <c r="M700" s="11" t="b">
        <f>AND(Table1[[#This Row],[hour of cancellation 0 to 23]]&gt;=0,Table1[[#This Row],[hour of cancellation 0 to 23]]&lt;=23)</f>
        <v>1</v>
      </c>
    </row>
    <row r="701" spans="1:13" x14ac:dyDescent="0.3">
      <c r="A701" s="1">
        <v>700</v>
      </c>
      <c r="B701" s="1">
        <v>1</v>
      </c>
      <c r="C701" s="2">
        <v>40939.671318888017</v>
      </c>
      <c r="D701" s="2">
        <v>40942.462500000001</v>
      </c>
      <c r="E701" s="1">
        <v>8</v>
      </c>
      <c r="F701" s="2">
        <v>40940.648968926238</v>
      </c>
      <c r="G701" s="1">
        <v>0</v>
      </c>
      <c r="H701" s="32">
        <f>IFERROR(HOUR(Table1[[#This Row],[Cancel Date/time]])+MINUTE(Table1[[#This Row],[Cancel Date/time]])/60,"not cancelled")</f>
        <v>15.566666666666666</v>
      </c>
      <c r="I701" s="47">
        <f>IFERROR(ROUND(Table1[[#This Row],[cancellation time decimal]],0),"not cancelled")</f>
        <v>16</v>
      </c>
      <c r="J701" s="10">
        <f>IFERROR(MOD(Table1[[#This Row],[cancellation hour rounded]],24),"not cancelled")</f>
        <v>16</v>
      </c>
      <c r="K701" s="32">
        <f>1/Table1[[#This Row],[Duration (Time between doses '[in hours'])]]</f>
        <v>0.125</v>
      </c>
      <c r="L701" s="33">
        <f>Table1[[#This Row],[number doses per hour]]*INDEX(Table2[price per dose],Table1[[#This Row],[Drug ID]])</f>
        <v>0.84929166666666667</v>
      </c>
      <c r="M701" s="11" t="b">
        <f>AND(Table1[[#This Row],[hour of cancellation 0 to 23]]&gt;=0,Table1[[#This Row],[hour of cancellation 0 to 23]]&lt;=23)</f>
        <v>1</v>
      </c>
    </row>
    <row r="702" spans="1:13" hidden="1" x14ac:dyDescent="0.3">
      <c r="A702" s="1">
        <v>701</v>
      </c>
      <c r="B702" s="1">
        <v>6</v>
      </c>
      <c r="C702" s="2">
        <v>40939.757502664666</v>
      </c>
      <c r="D702" s="2">
        <v>40942.006881878602</v>
      </c>
      <c r="E702" s="1">
        <v>24</v>
      </c>
      <c r="F702" s="2" t="s">
        <v>5</v>
      </c>
      <c r="G702" s="1">
        <v>0</v>
      </c>
      <c r="H702" s="32" t="str">
        <f>IFERROR(HOUR(Table1[[#This Row],[Cancel Date/time]])+MINUTE(Table1[[#This Row],[Cancel Date/time]])/60,"not cancelled")</f>
        <v>not cancelled</v>
      </c>
      <c r="I702" s="47" t="str">
        <f>IFERROR(ROUND(Table1[[#This Row],[cancellation time decimal]],0),"not cancelled")</f>
        <v>not cancelled</v>
      </c>
      <c r="J702" s="10" t="str">
        <f>IFERROR(MOD(Table1[[#This Row],[cancellation hour rounded]],24),"not cancelled")</f>
        <v>not cancelled</v>
      </c>
      <c r="K702" s="32">
        <f>1/Table1[[#This Row],[Duration (Time between doses '[in hours'])]]</f>
        <v>4.1666666666666664E-2</v>
      </c>
      <c r="L702" s="33">
        <f>Table1[[#This Row],[number doses per hour]]*INDEX(Table2[price per dose],Table1[[#This Row],[Drug ID]])</f>
        <v>0.35218749999999999</v>
      </c>
      <c r="M702" s="11" t="b">
        <f>AND(Table1[[#This Row],[hour of cancellation 0 to 23]]&gt;=0,Table1[[#This Row],[hour of cancellation 0 to 23]]&lt;=23)</f>
        <v>0</v>
      </c>
    </row>
    <row r="703" spans="1:13" x14ac:dyDescent="0.3">
      <c r="A703" s="1">
        <v>702</v>
      </c>
      <c r="B703" s="1">
        <v>4</v>
      </c>
      <c r="C703" s="2">
        <v>40939.776939170304</v>
      </c>
      <c r="D703" s="2">
        <v>40999.776388888888</v>
      </c>
      <c r="E703" s="1">
        <v>12</v>
      </c>
      <c r="F703" s="2">
        <v>40941.588112757781</v>
      </c>
      <c r="G703" s="1">
        <v>0</v>
      </c>
      <c r="H703" s="32">
        <f>IFERROR(HOUR(Table1[[#This Row],[Cancel Date/time]])+MINUTE(Table1[[#This Row],[Cancel Date/time]])/60,"not cancelled")</f>
        <v>14.1</v>
      </c>
      <c r="I703" s="47">
        <f>IFERROR(ROUND(Table1[[#This Row],[cancellation time decimal]],0),"not cancelled")</f>
        <v>14</v>
      </c>
      <c r="J703" s="10">
        <f>IFERROR(MOD(Table1[[#This Row],[cancellation hour rounded]],24),"not cancelled")</f>
        <v>14</v>
      </c>
      <c r="K703" s="32">
        <f>1/Table1[[#This Row],[Duration (Time between doses '[in hours'])]]</f>
        <v>8.3333333333333329E-2</v>
      </c>
      <c r="L703" s="33">
        <f>Table1[[#This Row],[number doses per hour]]*INDEX(Table2[price per dose],Table1[[#This Row],[Drug ID]])</f>
        <v>1.448055119047619</v>
      </c>
      <c r="M703" s="11" t="b">
        <f>AND(Table1[[#This Row],[hour of cancellation 0 to 23]]&gt;=0,Table1[[#This Row],[hour of cancellation 0 to 23]]&lt;=23)</f>
        <v>1</v>
      </c>
    </row>
    <row r="704" spans="1:13" x14ac:dyDescent="0.3">
      <c r="A704" s="1">
        <v>703</v>
      </c>
      <c r="B704" s="1">
        <v>1</v>
      </c>
      <c r="C704" s="2">
        <v>40939.785939650443</v>
      </c>
      <c r="D704" s="2">
        <v>40999.785416666666</v>
      </c>
      <c r="E704" s="1">
        <v>12</v>
      </c>
      <c r="F704" s="2">
        <v>40940.494656037939</v>
      </c>
      <c r="G704" s="1">
        <v>0</v>
      </c>
      <c r="H704" s="32">
        <f>IFERROR(HOUR(Table1[[#This Row],[Cancel Date/time]])+MINUTE(Table1[[#This Row],[Cancel Date/time]])/60,"not cancelled")</f>
        <v>11.866666666666667</v>
      </c>
      <c r="I704" s="47">
        <f>IFERROR(ROUND(Table1[[#This Row],[cancellation time decimal]],0),"not cancelled")</f>
        <v>12</v>
      </c>
      <c r="J704" s="10">
        <f>IFERROR(MOD(Table1[[#This Row],[cancellation hour rounded]],24),"not cancelled")</f>
        <v>12</v>
      </c>
      <c r="K704" s="32">
        <f>1/Table1[[#This Row],[Duration (Time between doses '[in hours'])]]</f>
        <v>8.3333333333333329E-2</v>
      </c>
      <c r="L704" s="33">
        <f>Table1[[#This Row],[number doses per hour]]*INDEX(Table2[price per dose],Table1[[#This Row],[Drug ID]])</f>
        <v>0.56619444444444444</v>
      </c>
      <c r="M704" s="11" t="b">
        <f>AND(Table1[[#This Row],[hour of cancellation 0 to 23]]&gt;=0,Table1[[#This Row],[hour of cancellation 0 to 23]]&lt;=23)</f>
        <v>1</v>
      </c>
    </row>
    <row r="705" spans="1:13" x14ac:dyDescent="0.3">
      <c r="A705" s="1">
        <v>704</v>
      </c>
      <c r="B705" s="1">
        <v>1</v>
      </c>
      <c r="C705" s="2">
        <v>40939.804014937123</v>
      </c>
      <c r="D705" s="2">
        <v>40943.928472222222</v>
      </c>
      <c r="E705" s="1">
        <v>8</v>
      </c>
      <c r="F705" s="2">
        <v>40940.55595756985</v>
      </c>
      <c r="G705" s="1">
        <v>0</v>
      </c>
      <c r="H705" s="32">
        <f>IFERROR(HOUR(Table1[[#This Row],[Cancel Date/time]])+MINUTE(Table1[[#This Row],[Cancel Date/time]])/60,"not cancelled")</f>
        <v>13.333333333333334</v>
      </c>
      <c r="I705" s="47">
        <f>IFERROR(ROUND(Table1[[#This Row],[cancellation time decimal]],0),"not cancelled")</f>
        <v>13</v>
      </c>
      <c r="J705" s="10">
        <f>IFERROR(MOD(Table1[[#This Row],[cancellation hour rounded]],24),"not cancelled")</f>
        <v>13</v>
      </c>
      <c r="K705" s="32">
        <f>1/Table1[[#This Row],[Duration (Time between doses '[in hours'])]]</f>
        <v>0.125</v>
      </c>
      <c r="L705" s="33">
        <f>Table1[[#This Row],[number doses per hour]]*INDEX(Table2[price per dose],Table1[[#This Row],[Drug ID]])</f>
        <v>0.84929166666666667</v>
      </c>
      <c r="M705" s="11" t="b">
        <f>AND(Table1[[#This Row],[hour of cancellation 0 to 23]]&gt;=0,Table1[[#This Row],[hour of cancellation 0 to 23]]&lt;=23)</f>
        <v>1</v>
      </c>
    </row>
    <row r="706" spans="1:13" x14ac:dyDescent="0.3">
      <c r="A706" s="1">
        <v>705</v>
      </c>
      <c r="B706" s="1">
        <v>5</v>
      </c>
      <c r="C706" s="2">
        <v>40939.863893132868</v>
      </c>
      <c r="D706" s="2">
        <v>40999.863888888889</v>
      </c>
      <c r="E706" s="1">
        <v>24</v>
      </c>
      <c r="F706" s="2">
        <v>40942.599523883146</v>
      </c>
      <c r="G706" s="1">
        <v>0</v>
      </c>
      <c r="H706" s="32">
        <f>IFERROR(HOUR(Table1[[#This Row],[Cancel Date/time]])+MINUTE(Table1[[#This Row],[Cancel Date/time]])/60,"not cancelled")</f>
        <v>14.383333333333333</v>
      </c>
      <c r="I706" s="47">
        <f>IFERROR(ROUND(Table1[[#This Row],[cancellation time decimal]],0),"not cancelled")</f>
        <v>14</v>
      </c>
      <c r="J706" s="10">
        <f>IFERROR(MOD(Table1[[#This Row],[cancellation hour rounded]],24),"not cancelled")</f>
        <v>14</v>
      </c>
      <c r="K706" s="32">
        <f>1/Table1[[#This Row],[Duration (Time between doses '[in hours'])]]</f>
        <v>4.1666666666666664E-2</v>
      </c>
      <c r="L706" s="33">
        <f>Table1[[#This Row],[number doses per hour]]*INDEX(Table2[price per dose],Table1[[#This Row],[Drug ID]])</f>
        <v>0.2815833333333333</v>
      </c>
      <c r="M706" s="11" t="b">
        <f>AND(Table1[[#This Row],[hour of cancellation 0 to 23]]&gt;=0,Table1[[#This Row],[hour of cancellation 0 to 23]]&lt;=23)</f>
        <v>1</v>
      </c>
    </row>
    <row r="707" spans="1:13" x14ac:dyDescent="0.3">
      <c r="A707" s="1">
        <v>706</v>
      </c>
      <c r="B707" s="1">
        <v>5</v>
      </c>
      <c r="C707" s="2">
        <v>40939.889532312467</v>
      </c>
      <c r="D707" s="2">
        <v>40999.888888888891</v>
      </c>
      <c r="E707" s="1">
        <v>24</v>
      </c>
      <c r="F707" s="2">
        <v>40942.76904742913</v>
      </c>
      <c r="G707" s="1">
        <v>0</v>
      </c>
      <c r="H707" s="32">
        <f>IFERROR(HOUR(Table1[[#This Row],[Cancel Date/time]])+MINUTE(Table1[[#This Row],[Cancel Date/time]])/60,"not cancelled")</f>
        <v>18.45</v>
      </c>
      <c r="I707" s="47">
        <f>IFERROR(ROUND(Table1[[#This Row],[cancellation time decimal]],0),"not cancelled")</f>
        <v>18</v>
      </c>
      <c r="J707" s="10">
        <f>IFERROR(MOD(Table1[[#This Row],[cancellation hour rounded]],24),"not cancelled")</f>
        <v>18</v>
      </c>
      <c r="K707" s="32">
        <f>1/Table1[[#This Row],[Duration (Time between doses '[in hours'])]]</f>
        <v>4.1666666666666664E-2</v>
      </c>
      <c r="L707" s="33">
        <f>Table1[[#This Row],[number doses per hour]]*INDEX(Table2[price per dose],Table1[[#This Row],[Drug ID]])</f>
        <v>0.2815833333333333</v>
      </c>
      <c r="M707" s="11" t="b">
        <f>AND(Table1[[#This Row],[hour of cancellation 0 to 23]]&gt;=0,Table1[[#This Row],[hour of cancellation 0 to 23]]&lt;=23)</f>
        <v>1</v>
      </c>
    </row>
    <row r="708" spans="1:13" x14ac:dyDescent="0.3">
      <c r="A708" s="1">
        <v>707</v>
      </c>
      <c r="B708" s="1">
        <v>1</v>
      </c>
      <c r="C708" s="2">
        <v>40939.986880028024</v>
      </c>
      <c r="D708" s="2">
        <v>40999.986805555556</v>
      </c>
      <c r="E708" s="1">
        <v>8</v>
      </c>
      <c r="F708" s="2">
        <v>40940.460561337786</v>
      </c>
      <c r="G708" s="1">
        <v>0</v>
      </c>
      <c r="H708" s="32">
        <f>IFERROR(HOUR(Table1[[#This Row],[Cancel Date/time]])+MINUTE(Table1[[#This Row],[Cancel Date/time]])/60,"not cancelled")</f>
        <v>11.05</v>
      </c>
      <c r="I708" s="47">
        <f>IFERROR(ROUND(Table1[[#This Row],[cancellation time decimal]],0),"not cancelled")</f>
        <v>11</v>
      </c>
      <c r="J708" s="10">
        <f>IFERROR(MOD(Table1[[#This Row],[cancellation hour rounded]],24),"not cancelled")</f>
        <v>11</v>
      </c>
      <c r="K708" s="32">
        <f>1/Table1[[#This Row],[Duration (Time between doses '[in hours'])]]</f>
        <v>0.125</v>
      </c>
      <c r="L708" s="33">
        <f>Table1[[#This Row],[number doses per hour]]*INDEX(Table2[price per dose],Table1[[#This Row],[Drug ID]])</f>
        <v>0.84929166666666667</v>
      </c>
      <c r="M708" s="11" t="b">
        <f>AND(Table1[[#This Row],[hour of cancellation 0 to 23]]&gt;=0,Table1[[#This Row],[hour of cancellation 0 to 23]]&lt;=23)</f>
        <v>1</v>
      </c>
    </row>
    <row r="709" spans="1:13" hidden="1" x14ac:dyDescent="0.3">
      <c r="A709" s="1">
        <v>708</v>
      </c>
      <c r="B709" s="1">
        <v>5</v>
      </c>
      <c r="C709" s="2">
        <v>40940.142737937829</v>
      </c>
      <c r="D709" s="2">
        <v>40944.392531184865</v>
      </c>
      <c r="E709" s="1">
        <v>24</v>
      </c>
      <c r="F709" s="2" t="s">
        <v>5</v>
      </c>
      <c r="G709" s="1">
        <v>0</v>
      </c>
      <c r="H709" s="32" t="str">
        <f>IFERROR(HOUR(Table1[[#This Row],[Cancel Date/time]])+MINUTE(Table1[[#This Row],[Cancel Date/time]])/60,"not cancelled")</f>
        <v>not cancelled</v>
      </c>
      <c r="I709" s="47" t="str">
        <f>IFERROR(ROUND(Table1[[#This Row],[cancellation time decimal]],0),"not cancelled")</f>
        <v>not cancelled</v>
      </c>
      <c r="J709" s="10" t="str">
        <f>IFERROR(MOD(Table1[[#This Row],[cancellation hour rounded]],24),"not cancelled")</f>
        <v>not cancelled</v>
      </c>
      <c r="K709" s="32">
        <f>1/Table1[[#This Row],[Duration (Time between doses '[in hours'])]]</f>
        <v>4.1666666666666664E-2</v>
      </c>
      <c r="L709" s="33">
        <f>Table1[[#This Row],[number doses per hour]]*INDEX(Table2[price per dose],Table1[[#This Row],[Drug ID]])</f>
        <v>0.2815833333333333</v>
      </c>
      <c r="M709" s="11" t="b">
        <f>AND(Table1[[#This Row],[hour of cancellation 0 to 23]]&gt;=0,Table1[[#This Row],[hour of cancellation 0 to 23]]&lt;=23)</f>
        <v>0</v>
      </c>
    </row>
    <row r="710" spans="1:13" hidden="1" x14ac:dyDescent="0.3">
      <c r="A710" s="1">
        <v>709</v>
      </c>
      <c r="B710" s="1">
        <v>3</v>
      </c>
      <c r="C710" s="2">
        <v>40940.12676706315</v>
      </c>
      <c r="D710" s="2">
        <v>40943.417784068857</v>
      </c>
      <c r="E710" s="1">
        <v>24</v>
      </c>
      <c r="F710" s="2" t="s">
        <v>5</v>
      </c>
      <c r="G710" s="1">
        <v>0</v>
      </c>
      <c r="H710" s="32" t="str">
        <f>IFERROR(HOUR(Table1[[#This Row],[Cancel Date/time]])+MINUTE(Table1[[#This Row],[Cancel Date/time]])/60,"not cancelled")</f>
        <v>not cancelled</v>
      </c>
      <c r="I710" s="47" t="str">
        <f>IFERROR(ROUND(Table1[[#This Row],[cancellation time decimal]],0),"not cancelled")</f>
        <v>not cancelled</v>
      </c>
      <c r="J710" s="10" t="str">
        <f>IFERROR(MOD(Table1[[#This Row],[cancellation hour rounded]],24),"not cancelled")</f>
        <v>not cancelled</v>
      </c>
      <c r="K710" s="32">
        <f>1/Table1[[#This Row],[Duration (Time between doses '[in hours'])]]</f>
        <v>4.1666666666666664E-2</v>
      </c>
      <c r="L710" s="33">
        <f>Table1[[#This Row],[number doses per hour]]*INDEX(Table2[price per dose],Table1[[#This Row],[Drug ID]])</f>
        <v>0.18133000000000002</v>
      </c>
      <c r="M710" s="11" t="b">
        <f>AND(Table1[[#This Row],[hour of cancellation 0 to 23]]&gt;=0,Table1[[#This Row],[hour of cancellation 0 to 23]]&lt;=23)</f>
        <v>0</v>
      </c>
    </row>
    <row r="711" spans="1:13" hidden="1" x14ac:dyDescent="0.3">
      <c r="A711" s="1">
        <v>710</v>
      </c>
      <c r="B711" s="1">
        <v>3</v>
      </c>
      <c r="C711" s="2">
        <v>40940.245220014978</v>
      </c>
      <c r="D711" s="2">
        <v>40942.911567367191</v>
      </c>
      <c r="E711" s="1">
        <v>24</v>
      </c>
      <c r="F711" s="2" t="s">
        <v>5</v>
      </c>
      <c r="G711" s="1">
        <v>0</v>
      </c>
      <c r="H711" s="32" t="str">
        <f>IFERROR(HOUR(Table1[[#This Row],[Cancel Date/time]])+MINUTE(Table1[[#This Row],[Cancel Date/time]])/60,"not cancelled")</f>
        <v>not cancelled</v>
      </c>
      <c r="I711" s="47" t="str">
        <f>IFERROR(ROUND(Table1[[#This Row],[cancellation time decimal]],0),"not cancelled")</f>
        <v>not cancelled</v>
      </c>
      <c r="J711" s="10" t="str">
        <f>IFERROR(MOD(Table1[[#This Row],[cancellation hour rounded]],24),"not cancelled")</f>
        <v>not cancelled</v>
      </c>
      <c r="K711" s="32">
        <f>1/Table1[[#This Row],[Duration (Time between doses '[in hours'])]]</f>
        <v>4.1666666666666664E-2</v>
      </c>
      <c r="L711" s="33">
        <f>Table1[[#This Row],[number doses per hour]]*INDEX(Table2[price per dose],Table1[[#This Row],[Drug ID]])</f>
        <v>0.18133000000000002</v>
      </c>
      <c r="M711" s="11" t="b">
        <f>AND(Table1[[#This Row],[hour of cancellation 0 to 23]]&gt;=0,Table1[[#This Row],[hour of cancellation 0 to 23]]&lt;=23)</f>
        <v>0</v>
      </c>
    </row>
    <row r="712" spans="1:13" x14ac:dyDescent="0.3">
      <c r="A712" s="1">
        <v>711</v>
      </c>
      <c r="B712" s="1">
        <v>1</v>
      </c>
      <c r="C712" s="2">
        <v>40940.328891528508</v>
      </c>
      <c r="D712" s="2">
        <v>41000.328472222223</v>
      </c>
      <c r="E712" s="1">
        <v>8</v>
      </c>
      <c r="F712" s="2">
        <v>40941.436984341279</v>
      </c>
      <c r="G712" s="1">
        <v>0</v>
      </c>
      <c r="H712" s="32">
        <f>IFERROR(HOUR(Table1[[#This Row],[Cancel Date/time]])+MINUTE(Table1[[#This Row],[Cancel Date/time]])/60,"not cancelled")</f>
        <v>10.483333333333333</v>
      </c>
      <c r="I712" s="47">
        <f>IFERROR(ROUND(Table1[[#This Row],[cancellation time decimal]],0),"not cancelled")</f>
        <v>10</v>
      </c>
      <c r="J712" s="10">
        <f>IFERROR(MOD(Table1[[#This Row],[cancellation hour rounded]],24),"not cancelled")</f>
        <v>10</v>
      </c>
      <c r="K712" s="32">
        <f>1/Table1[[#This Row],[Duration (Time between doses '[in hours'])]]</f>
        <v>0.125</v>
      </c>
      <c r="L712" s="33">
        <f>Table1[[#This Row],[number doses per hour]]*INDEX(Table2[price per dose],Table1[[#This Row],[Drug ID]])</f>
        <v>0.84929166666666667</v>
      </c>
      <c r="M712" s="11" t="b">
        <f>AND(Table1[[#This Row],[hour of cancellation 0 to 23]]&gt;=0,Table1[[#This Row],[hour of cancellation 0 to 23]]&lt;=23)</f>
        <v>1</v>
      </c>
    </row>
    <row r="713" spans="1:13" x14ac:dyDescent="0.3">
      <c r="A713" s="1">
        <v>712</v>
      </c>
      <c r="B713" s="1">
        <v>3</v>
      </c>
      <c r="C713" s="2">
        <v>40940.373665170489</v>
      </c>
      <c r="D713" s="2">
        <v>41000.373611111114</v>
      </c>
      <c r="E713" s="1">
        <v>24</v>
      </c>
      <c r="F713" s="2">
        <v>40942.488440882604</v>
      </c>
      <c r="G713" s="1">
        <v>0</v>
      </c>
      <c r="H713" s="32">
        <f>IFERROR(HOUR(Table1[[#This Row],[Cancel Date/time]])+MINUTE(Table1[[#This Row],[Cancel Date/time]])/60,"not cancelled")</f>
        <v>11.716666666666667</v>
      </c>
      <c r="I713" s="47">
        <f>IFERROR(ROUND(Table1[[#This Row],[cancellation time decimal]],0),"not cancelled")</f>
        <v>12</v>
      </c>
      <c r="J713" s="10">
        <f>IFERROR(MOD(Table1[[#This Row],[cancellation hour rounded]],24),"not cancelled")</f>
        <v>12</v>
      </c>
      <c r="K713" s="32">
        <f>1/Table1[[#This Row],[Duration (Time between doses '[in hours'])]]</f>
        <v>4.1666666666666664E-2</v>
      </c>
      <c r="L713" s="33">
        <f>Table1[[#This Row],[number doses per hour]]*INDEX(Table2[price per dose],Table1[[#This Row],[Drug ID]])</f>
        <v>0.18133000000000002</v>
      </c>
      <c r="M713" s="11" t="b">
        <f>AND(Table1[[#This Row],[hour of cancellation 0 to 23]]&gt;=0,Table1[[#This Row],[hour of cancellation 0 to 23]]&lt;=23)</f>
        <v>1</v>
      </c>
    </row>
    <row r="714" spans="1:13" hidden="1" x14ac:dyDescent="0.3">
      <c r="A714" s="1">
        <v>713</v>
      </c>
      <c r="B714" s="1">
        <v>7</v>
      </c>
      <c r="C714" s="2">
        <v>40940.39694412885</v>
      </c>
      <c r="D714" s="2">
        <v>40944.604699802549</v>
      </c>
      <c r="E714" s="1">
        <v>24</v>
      </c>
      <c r="F714" s="2" t="s">
        <v>5</v>
      </c>
      <c r="G714" s="1">
        <v>0</v>
      </c>
      <c r="H714" s="32" t="str">
        <f>IFERROR(HOUR(Table1[[#This Row],[Cancel Date/time]])+MINUTE(Table1[[#This Row],[Cancel Date/time]])/60,"not cancelled")</f>
        <v>not cancelled</v>
      </c>
      <c r="I714" s="47" t="str">
        <f>IFERROR(ROUND(Table1[[#This Row],[cancellation time decimal]],0),"not cancelled")</f>
        <v>not cancelled</v>
      </c>
      <c r="J714" s="10" t="str">
        <f>IFERROR(MOD(Table1[[#This Row],[cancellation hour rounded]],24),"not cancelled")</f>
        <v>not cancelled</v>
      </c>
      <c r="K714" s="32">
        <f>1/Table1[[#This Row],[Duration (Time between doses '[in hours'])]]</f>
        <v>4.1666666666666664E-2</v>
      </c>
      <c r="L714" s="33">
        <f>Table1[[#This Row],[number doses per hour]]*INDEX(Table2[price per dose],Table1[[#This Row],[Drug ID]])</f>
        <v>1.2958049999999997</v>
      </c>
      <c r="M714" s="11" t="b">
        <f>AND(Table1[[#This Row],[hour of cancellation 0 to 23]]&gt;=0,Table1[[#This Row],[hour of cancellation 0 to 23]]&lt;=23)</f>
        <v>0</v>
      </c>
    </row>
    <row r="715" spans="1:13" x14ac:dyDescent="0.3">
      <c r="A715" s="1">
        <v>714</v>
      </c>
      <c r="B715" s="1">
        <v>2</v>
      </c>
      <c r="C715" s="2">
        <v>40940.42962755209</v>
      </c>
      <c r="D715" s="2">
        <v>41000.429166666661</v>
      </c>
      <c r="E715" s="1">
        <v>10</v>
      </c>
      <c r="F715" s="2">
        <v>40941.652496844719</v>
      </c>
      <c r="G715" s="1">
        <v>0</v>
      </c>
      <c r="H715" s="32">
        <f>IFERROR(HOUR(Table1[[#This Row],[Cancel Date/time]])+MINUTE(Table1[[#This Row],[Cancel Date/time]])/60,"not cancelled")</f>
        <v>15.65</v>
      </c>
      <c r="I715" s="47">
        <f>IFERROR(ROUND(Table1[[#This Row],[cancellation time decimal]],0),"not cancelled")</f>
        <v>16</v>
      </c>
      <c r="J715" s="10">
        <f>IFERROR(MOD(Table1[[#This Row],[cancellation hour rounded]],24),"not cancelled")</f>
        <v>16</v>
      </c>
      <c r="K715" s="32">
        <f>1/Table1[[#This Row],[Duration (Time between doses '[in hours'])]]</f>
        <v>0.1</v>
      </c>
      <c r="L715" s="33">
        <f>Table1[[#This Row],[number doses per hour]]*INDEX(Table2[price per dose],Table1[[#This Row],[Drug ID]])</f>
        <v>0.84959999999999969</v>
      </c>
      <c r="M715" s="11" t="b">
        <f>AND(Table1[[#This Row],[hour of cancellation 0 to 23]]&gt;=0,Table1[[#This Row],[hour of cancellation 0 to 23]]&lt;=23)</f>
        <v>1</v>
      </c>
    </row>
    <row r="716" spans="1:13" x14ac:dyDescent="0.3">
      <c r="A716" s="1">
        <v>715</v>
      </c>
      <c r="B716" s="1">
        <v>1</v>
      </c>
      <c r="C716" s="2">
        <v>40940.478131194926</v>
      </c>
      <c r="D716" s="2">
        <v>41000.477777777778</v>
      </c>
      <c r="E716" s="1">
        <v>8</v>
      </c>
      <c r="F716" s="2">
        <v>40941.479685002676</v>
      </c>
      <c r="G716" s="1">
        <v>0</v>
      </c>
      <c r="H716" s="32">
        <f>IFERROR(HOUR(Table1[[#This Row],[Cancel Date/time]])+MINUTE(Table1[[#This Row],[Cancel Date/time]])/60,"not cancelled")</f>
        <v>11.5</v>
      </c>
      <c r="I716" s="47">
        <f>IFERROR(ROUND(Table1[[#This Row],[cancellation time decimal]],0),"not cancelled")</f>
        <v>12</v>
      </c>
      <c r="J716" s="10">
        <f>IFERROR(MOD(Table1[[#This Row],[cancellation hour rounded]],24),"not cancelled")</f>
        <v>12</v>
      </c>
      <c r="K716" s="32">
        <f>1/Table1[[#This Row],[Duration (Time between doses '[in hours'])]]</f>
        <v>0.125</v>
      </c>
      <c r="L716" s="33">
        <f>Table1[[#This Row],[number doses per hour]]*INDEX(Table2[price per dose],Table1[[#This Row],[Drug ID]])</f>
        <v>0.84929166666666667</v>
      </c>
      <c r="M716" s="11" t="b">
        <f>AND(Table1[[#This Row],[hour of cancellation 0 to 23]]&gt;=0,Table1[[#This Row],[hour of cancellation 0 to 23]]&lt;=23)</f>
        <v>1</v>
      </c>
    </row>
    <row r="717" spans="1:13" x14ac:dyDescent="0.3">
      <c r="A717" s="1">
        <v>716</v>
      </c>
      <c r="B717" s="1">
        <v>7</v>
      </c>
      <c r="C717" s="2">
        <v>40940.469171431279</v>
      </c>
      <c r="D717" s="2">
        <v>41000.46875</v>
      </c>
      <c r="E717" s="1">
        <v>24</v>
      </c>
      <c r="F717" s="2">
        <v>40953.514064200303</v>
      </c>
      <c r="G717" s="1">
        <v>0</v>
      </c>
      <c r="H717" s="32">
        <f>IFERROR(HOUR(Table1[[#This Row],[Cancel Date/time]])+MINUTE(Table1[[#This Row],[Cancel Date/time]])/60,"not cancelled")</f>
        <v>12.333333333333334</v>
      </c>
      <c r="I717" s="47">
        <f>IFERROR(ROUND(Table1[[#This Row],[cancellation time decimal]],0),"not cancelled")</f>
        <v>12</v>
      </c>
      <c r="J717" s="10">
        <f>IFERROR(MOD(Table1[[#This Row],[cancellation hour rounded]],24),"not cancelled")</f>
        <v>12</v>
      </c>
      <c r="K717" s="32">
        <f>1/Table1[[#This Row],[Duration (Time between doses '[in hours'])]]</f>
        <v>4.1666666666666664E-2</v>
      </c>
      <c r="L717" s="33">
        <f>Table1[[#This Row],[number doses per hour]]*INDEX(Table2[price per dose],Table1[[#This Row],[Drug ID]])</f>
        <v>1.2958049999999997</v>
      </c>
      <c r="M717" s="11" t="b">
        <f>AND(Table1[[#This Row],[hour of cancellation 0 to 23]]&gt;=0,Table1[[#This Row],[hour of cancellation 0 to 23]]&lt;=23)</f>
        <v>1</v>
      </c>
    </row>
    <row r="718" spans="1:13" x14ac:dyDescent="0.3">
      <c r="A718" s="1">
        <v>717</v>
      </c>
      <c r="B718" s="1">
        <v>5</v>
      </c>
      <c r="C718" s="2">
        <v>40940.471492107245</v>
      </c>
      <c r="D718" s="2">
        <v>41000.470833333333</v>
      </c>
      <c r="E718" s="1">
        <v>24</v>
      </c>
      <c r="F718" s="2">
        <v>40943.323839680023</v>
      </c>
      <c r="G718" s="1">
        <v>0</v>
      </c>
      <c r="H718" s="32">
        <f>IFERROR(HOUR(Table1[[#This Row],[Cancel Date/time]])+MINUTE(Table1[[#This Row],[Cancel Date/time]])/60,"not cancelled")</f>
        <v>7.7666666666666666</v>
      </c>
      <c r="I718" s="47">
        <f>IFERROR(ROUND(Table1[[#This Row],[cancellation time decimal]],0),"not cancelled")</f>
        <v>8</v>
      </c>
      <c r="J718" s="10">
        <f>IFERROR(MOD(Table1[[#This Row],[cancellation hour rounded]],24),"not cancelled")</f>
        <v>8</v>
      </c>
      <c r="K718" s="32">
        <f>1/Table1[[#This Row],[Duration (Time between doses '[in hours'])]]</f>
        <v>4.1666666666666664E-2</v>
      </c>
      <c r="L718" s="33">
        <f>Table1[[#This Row],[number doses per hour]]*INDEX(Table2[price per dose],Table1[[#This Row],[Drug ID]])</f>
        <v>0.2815833333333333</v>
      </c>
      <c r="M718" s="11" t="b">
        <f>AND(Table1[[#This Row],[hour of cancellation 0 to 23]]&gt;=0,Table1[[#This Row],[hour of cancellation 0 to 23]]&lt;=23)</f>
        <v>1</v>
      </c>
    </row>
    <row r="719" spans="1:13" x14ac:dyDescent="0.3">
      <c r="A719" s="1">
        <v>718</v>
      </c>
      <c r="B719" s="1">
        <v>1</v>
      </c>
      <c r="C719" s="2">
        <v>40940.460317851503</v>
      </c>
      <c r="D719" s="2">
        <v>41000.459722222222</v>
      </c>
      <c r="E719" s="1">
        <v>8</v>
      </c>
      <c r="F719" s="2">
        <v>40941.364818392853</v>
      </c>
      <c r="G719" s="1">
        <v>0</v>
      </c>
      <c r="H719" s="32">
        <f>IFERROR(HOUR(Table1[[#This Row],[Cancel Date/time]])+MINUTE(Table1[[#This Row],[Cancel Date/time]])/60,"not cancelled")</f>
        <v>8.75</v>
      </c>
      <c r="I719" s="47">
        <f>IFERROR(ROUND(Table1[[#This Row],[cancellation time decimal]],0),"not cancelled")</f>
        <v>9</v>
      </c>
      <c r="J719" s="10">
        <f>IFERROR(MOD(Table1[[#This Row],[cancellation hour rounded]],24),"not cancelled")</f>
        <v>9</v>
      </c>
      <c r="K719" s="32">
        <f>1/Table1[[#This Row],[Duration (Time between doses '[in hours'])]]</f>
        <v>0.125</v>
      </c>
      <c r="L719" s="33">
        <f>Table1[[#This Row],[number doses per hour]]*INDEX(Table2[price per dose],Table1[[#This Row],[Drug ID]])</f>
        <v>0.84929166666666667</v>
      </c>
      <c r="M719" s="11" t="b">
        <f>AND(Table1[[#This Row],[hour of cancellation 0 to 23]]&gt;=0,Table1[[#This Row],[hour of cancellation 0 to 23]]&lt;=23)</f>
        <v>1</v>
      </c>
    </row>
    <row r="720" spans="1:13" x14ac:dyDescent="0.3">
      <c r="A720" s="1">
        <v>719</v>
      </c>
      <c r="B720" s="1">
        <v>3</v>
      </c>
      <c r="C720" s="2">
        <v>40940.648783944678</v>
      </c>
      <c r="D720" s="2">
        <v>41000.648611111108</v>
      </c>
      <c r="E720" s="1">
        <v>24</v>
      </c>
      <c r="F720" s="2">
        <v>40942.914167814692</v>
      </c>
      <c r="G720" s="1">
        <v>0</v>
      </c>
      <c r="H720" s="32">
        <f>IFERROR(HOUR(Table1[[#This Row],[Cancel Date/time]])+MINUTE(Table1[[#This Row],[Cancel Date/time]])/60,"not cancelled")</f>
        <v>21.933333333333334</v>
      </c>
      <c r="I720" s="47">
        <f>IFERROR(ROUND(Table1[[#This Row],[cancellation time decimal]],0),"not cancelled")</f>
        <v>22</v>
      </c>
      <c r="J720" s="10">
        <f>IFERROR(MOD(Table1[[#This Row],[cancellation hour rounded]],24),"not cancelled")</f>
        <v>22</v>
      </c>
      <c r="K720" s="32">
        <f>1/Table1[[#This Row],[Duration (Time between doses '[in hours'])]]</f>
        <v>4.1666666666666664E-2</v>
      </c>
      <c r="L720" s="33">
        <f>Table1[[#This Row],[number doses per hour]]*INDEX(Table2[price per dose],Table1[[#This Row],[Drug ID]])</f>
        <v>0.18133000000000002</v>
      </c>
      <c r="M720" s="11" t="b">
        <f>AND(Table1[[#This Row],[hour of cancellation 0 to 23]]&gt;=0,Table1[[#This Row],[hour of cancellation 0 to 23]]&lt;=23)</f>
        <v>1</v>
      </c>
    </row>
    <row r="721" spans="1:13" x14ac:dyDescent="0.3">
      <c r="A721" s="1">
        <v>720</v>
      </c>
      <c r="B721" s="1">
        <v>1</v>
      </c>
      <c r="C721" s="2">
        <v>40940.633647362978</v>
      </c>
      <c r="D721" s="2">
        <v>40943.549999999996</v>
      </c>
      <c r="E721" s="1">
        <v>8</v>
      </c>
      <c r="F721" s="2">
        <v>40941.377546748481</v>
      </c>
      <c r="G721" s="1">
        <v>0</v>
      </c>
      <c r="H721" s="32">
        <f>IFERROR(HOUR(Table1[[#This Row],[Cancel Date/time]])+MINUTE(Table1[[#This Row],[Cancel Date/time]])/60,"not cancelled")</f>
        <v>9.0500000000000007</v>
      </c>
      <c r="I721" s="47">
        <f>IFERROR(ROUND(Table1[[#This Row],[cancellation time decimal]],0),"not cancelled")</f>
        <v>9</v>
      </c>
      <c r="J721" s="10">
        <f>IFERROR(MOD(Table1[[#This Row],[cancellation hour rounded]],24),"not cancelled")</f>
        <v>9</v>
      </c>
      <c r="K721" s="32">
        <f>1/Table1[[#This Row],[Duration (Time between doses '[in hours'])]]</f>
        <v>0.125</v>
      </c>
      <c r="L721" s="33">
        <f>Table1[[#This Row],[number doses per hour]]*INDEX(Table2[price per dose],Table1[[#This Row],[Drug ID]])</f>
        <v>0.84929166666666667</v>
      </c>
      <c r="M721" s="11" t="b">
        <f>AND(Table1[[#This Row],[hour of cancellation 0 to 23]]&gt;=0,Table1[[#This Row],[hour of cancellation 0 to 23]]&lt;=23)</f>
        <v>1</v>
      </c>
    </row>
    <row r="722" spans="1:13" x14ac:dyDescent="0.3">
      <c r="A722" s="1">
        <v>721</v>
      </c>
      <c r="B722" s="1">
        <v>3</v>
      </c>
      <c r="C722" s="2">
        <v>40940.671631473953</v>
      </c>
      <c r="D722" s="2">
        <v>41000.671527777777</v>
      </c>
      <c r="E722" s="1">
        <v>24</v>
      </c>
      <c r="F722" s="2">
        <v>40943.505751076606</v>
      </c>
      <c r="G722" s="1">
        <v>0</v>
      </c>
      <c r="H722" s="32">
        <f>IFERROR(HOUR(Table1[[#This Row],[Cancel Date/time]])+MINUTE(Table1[[#This Row],[Cancel Date/time]])/60,"not cancelled")</f>
        <v>12.133333333333333</v>
      </c>
      <c r="I722" s="47">
        <f>IFERROR(ROUND(Table1[[#This Row],[cancellation time decimal]],0),"not cancelled")</f>
        <v>12</v>
      </c>
      <c r="J722" s="10">
        <f>IFERROR(MOD(Table1[[#This Row],[cancellation hour rounded]],24),"not cancelled")</f>
        <v>12</v>
      </c>
      <c r="K722" s="32">
        <f>1/Table1[[#This Row],[Duration (Time between doses '[in hours'])]]</f>
        <v>4.1666666666666664E-2</v>
      </c>
      <c r="L722" s="33">
        <f>Table1[[#This Row],[number doses per hour]]*INDEX(Table2[price per dose],Table1[[#This Row],[Drug ID]])</f>
        <v>0.18133000000000002</v>
      </c>
      <c r="M722" s="11" t="b">
        <f>AND(Table1[[#This Row],[hour of cancellation 0 to 23]]&gt;=0,Table1[[#This Row],[hour of cancellation 0 to 23]]&lt;=23)</f>
        <v>1</v>
      </c>
    </row>
    <row r="723" spans="1:13" x14ac:dyDescent="0.3">
      <c r="A723" s="1">
        <v>722</v>
      </c>
      <c r="B723" s="1">
        <v>8</v>
      </c>
      <c r="C723" s="2">
        <v>40940.756049758471</v>
      </c>
      <c r="D723" s="2">
        <v>41000.755555555559</v>
      </c>
      <c r="E723" s="1">
        <v>3</v>
      </c>
      <c r="F723" s="2">
        <v>40947.495416032842</v>
      </c>
      <c r="G723" s="1">
        <v>2</v>
      </c>
      <c r="H723" s="32">
        <f>IFERROR(HOUR(Table1[[#This Row],[Cancel Date/time]])+MINUTE(Table1[[#This Row],[Cancel Date/time]])/60,"not cancelled")</f>
        <v>11.883333333333333</v>
      </c>
      <c r="I723" s="47">
        <f>IFERROR(ROUND(Table1[[#This Row],[cancellation time decimal]],0),"not cancelled")</f>
        <v>12</v>
      </c>
      <c r="J723" s="10">
        <f>IFERROR(MOD(Table1[[#This Row],[cancellation hour rounded]],24),"not cancelled")</f>
        <v>12</v>
      </c>
      <c r="K723" s="32">
        <f>1/Table1[[#This Row],[Duration (Time between doses '[in hours'])]]</f>
        <v>0.33333333333333331</v>
      </c>
      <c r="L723" s="33">
        <f>Table1[[#This Row],[number doses per hour]]*INDEX(Table2[price per dose],Table1[[#This Row],[Drug ID]])</f>
        <v>0.29998222222222221</v>
      </c>
      <c r="M723" s="11" t="b">
        <f>AND(Table1[[#This Row],[hour of cancellation 0 to 23]]&gt;=0,Table1[[#This Row],[hour of cancellation 0 to 23]]&lt;=23)</f>
        <v>1</v>
      </c>
    </row>
    <row r="724" spans="1:13" x14ac:dyDescent="0.3">
      <c r="A724" s="1">
        <v>723</v>
      </c>
      <c r="B724" s="1">
        <v>1</v>
      </c>
      <c r="C724" s="2">
        <v>40940.831054813527</v>
      </c>
      <c r="D724" s="2">
        <v>41000.830555555556</v>
      </c>
      <c r="E724" s="1">
        <v>8</v>
      </c>
      <c r="F724" s="2">
        <v>40941.553972286085</v>
      </c>
      <c r="G724" s="1">
        <v>0</v>
      </c>
      <c r="H724" s="32">
        <f>IFERROR(HOUR(Table1[[#This Row],[Cancel Date/time]])+MINUTE(Table1[[#This Row],[Cancel Date/time]])/60,"not cancelled")</f>
        <v>13.283333333333333</v>
      </c>
      <c r="I724" s="47">
        <f>IFERROR(ROUND(Table1[[#This Row],[cancellation time decimal]],0),"not cancelled")</f>
        <v>13</v>
      </c>
      <c r="J724" s="10">
        <f>IFERROR(MOD(Table1[[#This Row],[cancellation hour rounded]],24),"not cancelled")</f>
        <v>13</v>
      </c>
      <c r="K724" s="32">
        <f>1/Table1[[#This Row],[Duration (Time between doses '[in hours'])]]</f>
        <v>0.125</v>
      </c>
      <c r="L724" s="33">
        <f>Table1[[#This Row],[number doses per hour]]*INDEX(Table2[price per dose],Table1[[#This Row],[Drug ID]])</f>
        <v>0.84929166666666667</v>
      </c>
      <c r="M724" s="11" t="b">
        <f>AND(Table1[[#This Row],[hour of cancellation 0 to 23]]&gt;=0,Table1[[#This Row],[hour of cancellation 0 to 23]]&lt;=23)</f>
        <v>1</v>
      </c>
    </row>
    <row r="725" spans="1:13" x14ac:dyDescent="0.3">
      <c r="A725" s="1">
        <v>724</v>
      </c>
      <c r="B725" s="1">
        <v>1</v>
      </c>
      <c r="C725" s="2">
        <v>40940.826869168464</v>
      </c>
      <c r="D725" s="2">
        <v>41000.826388888883</v>
      </c>
      <c r="E725" s="1">
        <v>8</v>
      </c>
      <c r="F725" s="2">
        <v>40941.563372419456</v>
      </c>
      <c r="G725" s="1">
        <v>0</v>
      </c>
      <c r="H725" s="32">
        <f>IFERROR(HOUR(Table1[[#This Row],[Cancel Date/time]])+MINUTE(Table1[[#This Row],[Cancel Date/time]])/60,"not cancelled")</f>
        <v>13.516666666666667</v>
      </c>
      <c r="I725" s="47">
        <f>IFERROR(ROUND(Table1[[#This Row],[cancellation time decimal]],0),"not cancelled")</f>
        <v>14</v>
      </c>
      <c r="J725" s="10">
        <f>IFERROR(MOD(Table1[[#This Row],[cancellation hour rounded]],24),"not cancelled")</f>
        <v>14</v>
      </c>
      <c r="K725" s="32">
        <f>1/Table1[[#This Row],[Duration (Time between doses '[in hours'])]]</f>
        <v>0.125</v>
      </c>
      <c r="L725" s="33">
        <f>Table1[[#This Row],[number doses per hour]]*INDEX(Table2[price per dose],Table1[[#This Row],[Drug ID]])</f>
        <v>0.84929166666666667</v>
      </c>
      <c r="M725" s="11" t="b">
        <f>AND(Table1[[#This Row],[hour of cancellation 0 to 23]]&gt;=0,Table1[[#This Row],[hour of cancellation 0 to 23]]&lt;=23)</f>
        <v>1</v>
      </c>
    </row>
    <row r="726" spans="1:13" x14ac:dyDescent="0.3">
      <c r="A726" s="1">
        <v>725</v>
      </c>
      <c r="B726" s="1">
        <v>1</v>
      </c>
      <c r="C726" s="2">
        <v>40940.861173190067</v>
      </c>
      <c r="D726" s="2">
        <v>40944.527777777781</v>
      </c>
      <c r="E726" s="1">
        <v>12</v>
      </c>
      <c r="F726" s="2">
        <v>40942.48634469384</v>
      </c>
      <c r="G726" s="1">
        <v>0</v>
      </c>
      <c r="H726" s="32">
        <f>IFERROR(HOUR(Table1[[#This Row],[Cancel Date/time]])+MINUTE(Table1[[#This Row],[Cancel Date/time]])/60,"not cancelled")</f>
        <v>11.666666666666666</v>
      </c>
      <c r="I726" s="47">
        <f>IFERROR(ROUND(Table1[[#This Row],[cancellation time decimal]],0),"not cancelled")</f>
        <v>12</v>
      </c>
      <c r="J726" s="10">
        <f>IFERROR(MOD(Table1[[#This Row],[cancellation hour rounded]],24),"not cancelled")</f>
        <v>12</v>
      </c>
      <c r="K726" s="32">
        <f>1/Table1[[#This Row],[Duration (Time between doses '[in hours'])]]</f>
        <v>8.3333333333333329E-2</v>
      </c>
      <c r="L726" s="33">
        <f>Table1[[#This Row],[number doses per hour]]*INDEX(Table2[price per dose],Table1[[#This Row],[Drug ID]])</f>
        <v>0.56619444444444444</v>
      </c>
      <c r="M726" s="11" t="b">
        <f>AND(Table1[[#This Row],[hour of cancellation 0 to 23]]&gt;=0,Table1[[#This Row],[hour of cancellation 0 to 23]]&lt;=23)</f>
        <v>1</v>
      </c>
    </row>
    <row r="727" spans="1:13" x14ac:dyDescent="0.3">
      <c r="A727" s="1">
        <v>726</v>
      </c>
      <c r="B727" s="1">
        <v>7</v>
      </c>
      <c r="C727" s="2">
        <v>40940.885056334584</v>
      </c>
      <c r="D727" s="2">
        <v>41000.884722222225</v>
      </c>
      <c r="E727" s="1">
        <v>24</v>
      </c>
      <c r="F727" s="2">
        <v>40953.838467835492</v>
      </c>
      <c r="G727" s="1">
        <v>0</v>
      </c>
      <c r="H727" s="32">
        <f>IFERROR(HOUR(Table1[[#This Row],[Cancel Date/time]])+MINUTE(Table1[[#This Row],[Cancel Date/time]])/60,"not cancelled")</f>
        <v>20.116666666666667</v>
      </c>
      <c r="I727" s="47">
        <f>IFERROR(ROUND(Table1[[#This Row],[cancellation time decimal]],0),"not cancelled")</f>
        <v>20</v>
      </c>
      <c r="J727" s="10">
        <f>IFERROR(MOD(Table1[[#This Row],[cancellation hour rounded]],24),"not cancelled")</f>
        <v>20</v>
      </c>
      <c r="K727" s="32">
        <f>1/Table1[[#This Row],[Duration (Time between doses '[in hours'])]]</f>
        <v>4.1666666666666664E-2</v>
      </c>
      <c r="L727" s="33">
        <f>Table1[[#This Row],[number doses per hour]]*INDEX(Table2[price per dose],Table1[[#This Row],[Drug ID]])</f>
        <v>1.2958049999999997</v>
      </c>
      <c r="M727" s="11" t="b">
        <f>AND(Table1[[#This Row],[hour of cancellation 0 to 23]]&gt;=0,Table1[[#This Row],[hour of cancellation 0 to 23]]&lt;=23)</f>
        <v>1</v>
      </c>
    </row>
    <row r="728" spans="1:13" x14ac:dyDescent="0.3">
      <c r="A728" s="1">
        <v>727</v>
      </c>
      <c r="B728" s="1">
        <v>1</v>
      </c>
      <c r="C728" s="2">
        <v>40940.983992305904</v>
      </c>
      <c r="D728" s="2">
        <v>41000.983333333337</v>
      </c>
      <c r="E728" s="1">
        <v>8</v>
      </c>
      <c r="F728" s="2">
        <v>40941.881035932391</v>
      </c>
      <c r="G728" s="1">
        <v>0</v>
      </c>
      <c r="H728" s="32">
        <f>IFERROR(HOUR(Table1[[#This Row],[Cancel Date/time]])+MINUTE(Table1[[#This Row],[Cancel Date/time]])/60,"not cancelled")</f>
        <v>21.133333333333333</v>
      </c>
      <c r="I728" s="47">
        <f>IFERROR(ROUND(Table1[[#This Row],[cancellation time decimal]],0),"not cancelled")</f>
        <v>21</v>
      </c>
      <c r="J728" s="10">
        <f>IFERROR(MOD(Table1[[#This Row],[cancellation hour rounded]],24),"not cancelled")</f>
        <v>21</v>
      </c>
      <c r="K728" s="32">
        <f>1/Table1[[#This Row],[Duration (Time between doses '[in hours'])]]</f>
        <v>0.125</v>
      </c>
      <c r="L728" s="33">
        <f>Table1[[#This Row],[number doses per hour]]*INDEX(Table2[price per dose],Table1[[#This Row],[Drug ID]])</f>
        <v>0.84929166666666667</v>
      </c>
      <c r="M728" s="11" t="b">
        <f>AND(Table1[[#This Row],[hour of cancellation 0 to 23]]&gt;=0,Table1[[#This Row],[hour of cancellation 0 to 23]]&lt;=23)</f>
        <v>1</v>
      </c>
    </row>
    <row r="729" spans="1:13" hidden="1" x14ac:dyDescent="0.3">
      <c r="A729" s="1">
        <v>728</v>
      </c>
      <c r="B729" s="1">
        <v>3</v>
      </c>
      <c r="C729" s="2">
        <v>40941.372715142927</v>
      </c>
      <c r="D729" s="2">
        <v>40943.788707849766</v>
      </c>
      <c r="E729" s="1">
        <v>24</v>
      </c>
      <c r="F729" s="2" t="s">
        <v>5</v>
      </c>
      <c r="G729" s="1">
        <v>0</v>
      </c>
      <c r="H729" s="32" t="str">
        <f>IFERROR(HOUR(Table1[[#This Row],[Cancel Date/time]])+MINUTE(Table1[[#This Row],[Cancel Date/time]])/60,"not cancelled")</f>
        <v>not cancelled</v>
      </c>
      <c r="I729" s="47" t="str">
        <f>IFERROR(ROUND(Table1[[#This Row],[cancellation time decimal]],0),"not cancelled")</f>
        <v>not cancelled</v>
      </c>
      <c r="J729" s="10" t="str">
        <f>IFERROR(MOD(Table1[[#This Row],[cancellation hour rounded]],24),"not cancelled")</f>
        <v>not cancelled</v>
      </c>
      <c r="K729" s="32">
        <f>1/Table1[[#This Row],[Duration (Time between doses '[in hours'])]]</f>
        <v>4.1666666666666664E-2</v>
      </c>
      <c r="L729" s="33">
        <f>Table1[[#This Row],[number doses per hour]]*INDEX(Table2[price per dose],Table1[[#This Row],[Drug ID]])</f>
        <v>0.18133000000000002</v>
      </c>
      <c r="M729" s="11" t="b">
        <f>AND(Table1[[#This Row],[hour of cancellation 0 to 23]]&gt;=0,Table1[[#This Row],[hour of cancellation 0 to 23]]&lt;=23)</f>
        <v>0</v>
      </c>
    </row>
    <row r="730" spans="1:13" x14ac:dyDescent="0.3">
      <c r="A730" s="1">
        <v>729</v>
      </c>
      <c r="B730" s="1">
        <v>6</v>
      </c>
      <c r="C730" s="2">
        <v>40941.396214569249</v>
      </c>
      <c r="D730" s="2">
        <v>41001.395833333336</v>
      </c>
      <c r="E730" s="1">
        <v>24</v>
      </c>
      <c r="F730" s="2">
        <v>40944.780908100089</v>
      </c>
      <c r="G730" s="1">
        <v>0</v>
      </c>
      <c r="H730" s="32">
        <f>IFERROR(HOUR(Table1[[#This Row],[Cancel Date/time]])+MINUTE(Table1[[#This Row],[Cancel Date/time]])/60,"not cancelled")</f>
        <v>18.733333333333334</v>
      </c>
      <c r="I730" s="47">
        <f>IFERROR(ROUND(Table1[[#This Row],[cancellation time decimal]],0),"not cancelled")</f>
        <v>19</v>
      </c>
      <c r="J730" s="10">
        <f>IFERROR(MOD(Table1[[#This Row],[cancellation hour rounded]],24),"not cancelled")</f>
        <v>19</v>
      </c>
      <c r="K730" s="32">
        <f>1/Table1[[#This Row],[Duration (Time between doses '[in hours'])]]</f>
        <v>4.1666666666666664E-2</v>
      </c>
      <c r="L730" s="33">
        <f>Table1[[#This Row],[number doses per hour]]*INDEX(Table2[price per dose],Table1[[#This Row],[Drug ID]])</f>
        <v>0.35218749999999999</v>
      </c>
      <c r="M730" s="11" t="b">
        <f>AND(Table1[[#This Row],[hour of cancellation 0 to 23]]&gt;=0,Table1[[#This Row],[hour of cancellation 0 to 23]]&lt;=23)</f>
        <v>1</v>
      </c>
    </row>
    <row r="731" spans="1:13" x14ac:dyDescent="0.3">
      <c r="A731" s="1">
        <v>730</v>
      </c>
      <c r="B731" s="1">
        <v>2</v>
      </c>
      <c r="C731" s="2">
        <v>40941.41851466972</v>
      </c>
      <c r="D731" s="2">
        <v>41001.41805555555</v>
      </c>
      <c r="E731" s="1">
        <v>10</v>
      </c>
      <c r="F731" s="2">
        <v>40942.841149895561</v>
      </c>
      <c r="G731" s="1">
        <v>0</v>
      </c>
      <c r="H731" s="32">
        <f>IFERROR(HOUR(Table1[[#This Row],[Cancel Date/time]])+MINUTE(Table1[[#This Row],[Cancel Date/time]])/60,"not cancelled")</f>
        <v>20.183333333333334</v>
      </c>
      <c r="I731" s="47">
        <f>IFERROR(ROUND(Table1[[#This Row],[cancellation time decimal]],0),"not cancelled")</f>
        <v>20</v>
      </c>
      <c r="J731" s="10">
        <f>IFERROR(MOD(Table1[[#This Row],[cancellation hour rounded]],24),"not cancelled")</f>
        <v>20</v>
      </c>
      <c r="K731" s="32">
        <f>1/Table1[[#This Row],[Duration (Time between doses '[in hours'])]]</f>
        <v>0.1</v>
      </c>
      <c r="L731" s="33">
        <f>Table1[[#This Row],[number doses per hour]]*INDEX(Table2[price per dose],Table1[[#This Row],[Drug ID]])</f>
        <v>0.84959999999999969</v>
      </c>
      <c r="M731" s="11" t="b">
        <f>AND(Table1[[#This Row],[hour of cancellation 0 to 23]]&gt;=0,Table1[[#This Row],[hour of cancellation 0 to 23]]&lt;=23)</f>
        <v>1</v>
      </c>
    </row>
    <row r="732" spans="1:13" x14ac:dyDescent="0.3">
      <c r="A732" s="1">
        <v>731</v>
      </c>
      <c r="B732" s="1">
        <v>1</v>
      </c>
      <c r="C732" s="2">
        <v>40941.424669977387</v>
      </c>
      <c r="D732" s="2">
        <v>41001.424305555556</v>
      </c>
      <c r="E732" s="1">
        <v>8</v>
      </c>
      <c r="F732" s="2">
        <v>40942.584754625917</v>
      </c>
      <c r="G732" s="1">
        <v>0</v>
      </c>
      <c r="H732" s="32">
        <f>IFERROR(HOUR(Table1[[#This Row],[Cancel Date/time]])+MINUTE(Table1[[#This Row],[Cancel Date/time]])/60,"not cancelled")</f>
        <v>14.033333333333333</v>
      </c>
      <c r="I732" s="47">
        <f>IFERROR(ROUND(Table1[[#This Row],[cancellation time decimal]],0),"not cancelled")</f>
        <v>14</v>
      </c>
      <c r="J732" s="10">
        <f>IFERROR(MOD(Table1[[#This Row],[cancellation hour rounded]],24),"not cancelled")</f>
        <v>14</v>
      </c>
      <c r="K732" s="32">
        <f>1/Table1[[#This Row],[Duration (Time between doses '[in hours'])]]</f>
        <v>0.125</v>
      </c>
      <c r="L732" s="33">
        <f>Table1[[#This Row],[number doses per hour]]*INDEX(Table2[price per dose],Table1[[#This Row],[Drug ID]])</f>
        <v>0.84929166666666667</v>
      </c>
      <c r="M732" s="11" t="b">
        <f>AND(Table1[[#This Row],[hour of cancellation 0 to 23]]&gt;=0,Table1[[#This Row],[hour of cancellation 0 to 23]]&lt;=23)</f>
        <v>1</v>
      </c>
    </row>
    <row r="733" spans="1:13" x14ac:dyDescent="0.3">
      <c r="A733" s="1">
        <v>732</v>
      </c>
      <c r="B733" s="1">
        <v>1</v>
      </c>
      <c r="C733" s="2">
        <v>40941.539898278883</v>
      </c>
      <c r="D733" s="2">
        <v>41001.539583333331</v>
      </c>
      <c r="E733" s="1">
        <v>8</v>
      </c>
      <c r="F733" s="2">
        <v>40942.588683788439</v>
      </c>
      <c r="G733" s="1">
        <v>0</v>
      </c>
      <c r="H733" s="32">
        <f>IFERROR(HOUR(Table1[[#This Row],[Cancel Date/time]])+MINUTE(Table1[[#This Row],[Cancel Date/time]])/60,"not cancelled")</f>
        <v>14.116666666666667</v>
      </c>
      <c r="I733" s="47">
        <f>IFERROR(ROUND(Table1[[#This Row],[cancellation time decimal]],0),"not cancelled")</f>
        <v>14</v>
      </c>
      <c r="J733" s="10">
        <f>IFERROR(MOD(Table1[[#This Row],[cancellation hour rounded]],24),"not cancelled")</f>
        <v>14</v>
      </c>
      <c r="K733" s="32">
        <f>1/Table1[[#This Row],[Duration (Time between doses '[in hours'])]]</f>
        <v>0.125</v>
      </c>
      <c r="L733" s="33">
        <f>Table1[[#This Row],[number doses per hour]]*INDEX(Table2[price per dose],Table1[[#This Row],[Drug ID]])</f>
        <v>0.84929166666666667</v>
      </c>
      <c r="M733" s="11" t="b">
        <f>AND(Table1[[#This Row],[hour of cancellation 0 to 23]]&gt;=0,Table1[[#This Row],[hour of cancellation 0 to 23]]&lt;=23)</f>
        <v>1</v>
      </c>
    </row>
    <row r="734" spans="1:13" x14ac:dyDescent="0.3">
      <c r="A734" s="1">
        <v>733</v>
      </c>
      <c r="B734" s="1">
        <v>3</v>
      </c>
      <c r="C734" s="2">
        <v>40941.500954413292</v>
      </c>
      <c r="D734" s="2">
        <v>41001.500694444447</v>
      </c>
      <c r="E734" s="1">
        <v>24</v>
      </c>
      <c r="F734" s="2">
        <v>40943.712645481981</v>
      </c>
      <c r="G734" s="1">
        <v>0</v>
      </c>
      <c r="H734" s="32">
        <f>IFERROR(HOUR(Table1[[#This Row],[Cancel Date/time]])+MINUTE(Table1[[#This Row],[Cancel Date/time]])/60,"not cancelled")</f>
        <v>17.100000000000001</v>
      </c>
      <c r="I734" s="47">
        <f>IFERROR(ROUND(Table1[[#This Row],[cancellation time decimal]],0),"not cancelled")</f>
        <v>17</v>
      </c>
      <c r="J734" s="10">
        <f>IFERROR(MOD(Table1[[#This Row],[cancellation hour rounded]],24),"not cancelled")</f>
        <v>17</v>
      </c>
      <c r="K734" s="32">
        <f>1/Table1[[#This Row],[Duration (Time between doses '[in hours'])]]</f>
        <v>4.1666666666666664E-2</v>
      </c>
      <c r="L734" s="33">
        <f>Table1[[#This Row],[number doses per hour]]*INDEX(Table2[price per dose],Table1[[#This Row],[Drug ID]])</f>
        <v>0.18133000000000002</v>
      </c>
      <c r="M734" s="11" t="b">
        <f>AND(Table1[[#This Row],[hour of cancellation 0 to 23]]&gt;=0,Table1[[#This Row],[hour of cancellation 0 to 23]]&lt;=23)</f>
        <v>1</v>
      </c>
    </row>
    <row r="735" spans="1:13" hidden="1" x14ac:dyDescent="0.3">
      <c r="A735" s="1">
        <v>734</v>
      </c>
      <c r="B735" s="1">
        <v>1</v>
      </c>
      <c r="C735" s="2">
        <v>40941.553295033424</v>
      </c>
      <c r="D735" s="2">
        <v>40944.677691110177</v>
      </c>
      <c r="E735" s="1">
        <v>12</v>
      </c>
      <c r="F735" s="2" t="s">
        <v>5</v>
      </c>
      <c r="G735" s="1">
        <v>0</v>
      </c>
      <c r="H735" s="32" t="str">
        <f>IFERROR(HOUR(Table1[[#This Row],[Cancel Date/time]])+MINUTE(Table1[[#This Row],[Cancel Date/time]])/60,"not cancelled")</f>
        <v>not cancelled</v>
      </c>
      <c r="I735" s="47" t="str">
        <f>IFERROR(ROUND(Table1[[#This Row],[cancellation time decimal]],0),"not cancelled")</f>
        <v>not cancelled</v>
      </c>
      <c r="J735" s="10" t="str">
        <f>IFERROR(MOD(Table1[[#This Row],[cancellation hour rounded]],24),"not cancelled")</f>
        <v>not cancelled</v>
      </c>
      <c r="K735" s="32">
        <f>1/Table1[[#This Row],[Duration (Time between doses '[in hours'])]]</f>
        <v>8.3333333333333329E-2</v>
      </c>
      <c r="L735" s="33">
        <f>Table1[[#This Row],[number doses per hour]]*INDEX(Table2[price per dose],Table1[[#This Row],[Drug ID]])</f>
        <v>0.56619444444444444</v>
      </c>
      <c r="M735" s="11" t="b">
        <f>AND(Table1[[#This Row],[hour of cancellation 0 to 23]]&gt;=0,Table1[[#This Row],[hour of cancellation 0 to 23]]&lt;=23)</f>
        <v>0</v>
      </c>
    </row>
    <row r="736" spans="1:13" x14ac:dyDescent="0.3">
      <c r="A736" s="1">
        <v>735</v>
      </c>
      <c r="B736" s="1">
        <v>3</v>
      </c>
      <c r="C736" s="2">
        <v>40941.565478745812</v>
      </c>
      <c r="D736" s="2">
        <v>41001.565277777772</v>
      </c>
      <c r="E736" s="1">
        <v>24</v>
      </c>
      <c r="F736" s="2">
        <v>40943.644686438754</v>
      </c>
      <c r="G736" s="1">
        <v>0</v>
      </c>
      <c r="H736" s="32">
        <f>IFERROR(HOUR(Table1[[#This Row],[Cancel Date/time]])+MINUTE(Table1[[#This Row],[Cancel Date/time]])/60,"not cancelled")</f>
        <v>15.466666666666667</v>
      </c>
      <c r="I736" s="47">
        <f>IFERROR(ROUND(Table1[[#This Row],[cancellation time decimal]],0),"not cancelled")</f>
        <v>15</v>
      </c>
      <c r="J736" s="10">
        <f>IFERROR(MOD(Table1[[#This Row],[cancellation hour rounded]],24),"not cancelled")</f>
        <v>15</v>
      </c>
      <c r="K736" s="32">
        <f>1/Table1[[#This Row],[Duration (Time between doses '[in hours'])]]</f>
        <v>4.1666666666666664E-2</v>
      </c>
      <c r="L736" s="33">
        <f>Table1[[#This Row],[number doses per hour]]*INDEX(Table2[price per dose],Table1[[#This Row],[Drug ID]])</f>
        <v>0.18133000000000002</v>
      </c>
      <c r="M736" s="11" t="b">
        <f>AND(Table1[[#This Row],[hour of cancellation 0 to 23]]&gt;=0,Table1[[#This Row],[hour of cancellation 0 to 23]]&lt;=23)</f>
        <v>1</v>
      </c>
    </row>
    <row r="737" spans="1:13" x14ac:dyDescent="0.3">
      <c r="A737" s="1">
        <v>736</v>
      </c>
      <c r="B737" s="1">
        <v>5</v>
      </c>
      <c r="C737" s="2">
        <v>40941.567600430957</v>
      </c>
      <c r="D737" s="2">
        <v>41001.567361111105</v>
      </c>
      <c r="E737" s="1">
        <v>24</v>
      </c>
      <c r="F737" s="2">
        <v>40945.626965266521</v>
      </c>
      <c r="G737" s="1">
        <v>0</v>
      </c>
      <c r="H737" s="32">
        <f>IFERROR(HOUR(Table1[[#This Row],[Cancel Date/time]])+MINUTE(Table1[[#This Row],[Cancel Date/time]])/60,"not cancelled")</f>
        <v>15.033333333333333</v>
      </c>
      <c r="I737" s="47">
        <f>IFERROR(ROUND(Table1[[#This Row],[cancellation time decimal]],0),"not cancelled")</f>
        <v>15</v>
      </c>
      <c r="J737" s="10">
        <f>IFERROR(MOD(Table1[[#This Row],[cancellation hour rounded]],24),"not cancelled")</f>
        <v>15</v>
      </c>
      <c r="K737" s="32">
        <f>1/Table1[[#This Row],[Duration (Time between doses '[in hours'])]]</f>
        <v>4.1666666666666664E-2</v>
      </c>
      <c r="L737" s="33">
        <f>Table1[[#This Row],[number doses per hour]]*INDEX(Table2[price per dose],Table1[[#This Row],[Drug ID]])</f>
        <v>0.2815833333333333</v>
      </c>
      <c r="M737" s="11" t="b">
        <f>AND(Table1[[#This Row],[hour of cancellation 0 to 23]]&gt;=0,Table1[[#This Row],[hour of cancellation 0 to 23]]&lt;=23)</f>
        <v>1</v>
      </c>
    </row>
    <row r="738" spans="1:13" x14ac:dyDescent="0.3">
      <c r="A738" s="1">
        <v>737</v>
      </c>
      <c r="B738" s="1">
        <v>2</v>
      </c>
      <c r="C738" s="2">
        <v>40941.731065230109</v>
      </c>
      <c r="D738" s="2">
        <v>41001.730555555558</v>
      </c>
      <c r="E738" s="1">
        <v>10</v>
      </c>
      <c r="F738" s="2">
        <v>40943.930364398067</v>
      </c>
      <c r="G738" s="1">
        <v>0</v>
      </c>
      <c r="H738" s="32">
        <f>IFERROR(HOUR(Table1[[#This Row],[Cancel Date/time]])+MINUTE(Table1[[#This Row],[Cancel Date/time]])/60,"not cancelled")</f>
        <v>22.316666666666666</v>
      </c>
      <c r="I738" s="47">
        <f>IFERROR(ROUND(Table1[[#This Row],[cancellation time decimal]],0),"not cancelled")</f>
        <v>22</v>
      </c>
      <c r="J738" s="10">
        <f>IFERROR(MOD(Table1[[#This Row],[cancellation hour rounded]],24),"not cancelled")</f>
        <v>22</v>
      </c>
      <c r="K738" s="32">
        <f>1/Table1[[#This Row],[Duration (Time between doses '[in hours'])]]</f>
        <v>0.1</v>
      </c>
      <c r="L738" s="33">
        <f>Table1[[#This Row],[number doses per hour]]*INDEX(Table2[price per dose],Table1[[#This Row],[Drug ID]])</f>
        <v>0.84959999999999969</v>
      </c>
      <c r="M738" s="11" t="b">
        <f>AND(Table1[[#This Row],[hour of cancellation 0 to 23]]&gt;=0,Table1[[#This Row],[hour of cancellation 0 to 23]]&lt;=23)</f>
        <v>1</v>
      </c>
    </row>
    <row r="739" spans="1:13" x14ac:dyDescent="0.3">
      <c r="A739" s="1">
        <v>738</v>
      </c>
      <c r="B739" s="1">
        <v>1</v>
      </c>
      <c r="C739" s="2">
        <v>40941.72421330931</v>
      </c>
      <c r="D739" s="2">
        <v>41001.723611111112</v>
      </c>
      <c r="E739" s="1">
        <v>8</v>
      </c>
      <c r="F739" s="2">
        <v>40942.432146261352</v>
      </c>
      <c r="G739" s="1">
        <v>0</v>
      </c>
      <c r="H739" s="32">
        <f>IFERROR(HOUR(Table1[[#This Row],[Cancel Date/time]])+MINUTE(Table1[[#This Row],[Cancel Date/time]])/60,"not cancelled")</f>
        <v>10.366666666666667</v>
      </c>
      <c r="I739" s="47">
        <f>IFERROR(ROUND(Table1[[#This Row],[cancellation time decimal]],0),"not cancelled")</f>
        <v>10</v>
      </c>
      <c r="J739" s="10">
        <f>IFERROR(MOD(Table1[[#This Row],[cancellation hour rounded]],24),"not cancelled")</f>
        <v>10</v>
      </c>
      <c r="K739" s="32">
        <f>1/Table1[[#This Row],[Duration (Time between doses '[in hours'])]]</f>
        <v>0.125</v>
      </c>
      <c r="L739" s="33">
        <f>Table1[[#This Row],[number doses per hour]]*INDEX(Table2[price per dose],Table1[[#This Row],[Drug ID]])</f>
        <v>0.84929166666666667</v>
      </c>
      <c r="M739" s="11" t="b">
        <f>AND(Table1[[#This Row],[hour of cancellation 0 to 23]]&gt;=0,Table1[[#This Row],[hour of cancellation 0 to 23]]&lt;=23)</f>
        <v>1</v>
      </c>
    </row>
    <row r="740" spans="1:13" x14ac:dyDescent="0.3">
      <c r="A740" s="1">
        <v>739</v>
      </c>
      <c r="B740" s="1">
        <v>10</v>
      </c>
      <c r="C740" s="2">
        <v>40941.717164784088</v>
      </c>
      <c r="D740" s="2">
        <v>41001.716666666667</v>
      </c>
      <c r="E740" s="1">
        <v>1</v>
      </c>
      <c r="F740" s="2">
        <v>40948.713336213244</v>
      </c>
      <c r="G740" s="1">
        <v>0</v>
      </c>
      <c r="H740" s="32">
        <f>IFERROR(HOUR(Table1[[#This Row],[Cancel Date/time]])+MINUTE(Table1[[#This Row],[Cancel Date/time]])/60,"not cancelled")</f>
        <v>17.116666666666667</v>
      </c>
      <c r="I740" s="47">
        <f>IFERROR(ROUND(Table1[[#This Row],[cancellation time decimal]],0),"not cancelled")</f>
        <v>17</v>
      </c>
      <c r="J740" s="10">
        <f>IFERROR(MOD(Table1[[#This Row],[cancellation hour rounded]],24),"not cancelled")</f>
        <v>17</v>
      </c>
      <c r="K740" s="32">
        <f>1/Table1[[#This Row],[Duration (Time between doses '[in hours'])]]</f>
        <v>1</v>
      </c>
      <c r="L740" s="33">
        <f>Table1[[#This Row],[number doses per hour]]*INDEX(Table2[price per dose],Table1[[#This Row],[Drug ID]])</f>
        <v>2.5716000000000001</v>
      </c>
      <c r="M740" s="11" t="b">
        <f>AND(Table1[[#This Row],[hour of cancellation 0 to 23]]&gt;=0,Table1[[#This Row],[hour of cancellation 0 to 23]]&lt;=23)</f>
        <v>1</v>
      </c>
    </row>
    <row r="741" spans="1:13" hidden="1" x14ac:dyDescent="0.3">
      <c r="A741" s="1">
        <v>740</v>
      </c>
      <c r="B741" s="1">
        <v>4</v>
      </c>
      <c r="C741" s="2">
        <v>40941.826250945116</v>
      </c>
      <c r="D741" s="2">
        <v>40945.408922895775</v>
      </c>
      <c r="E741" s="1">
        <v>12</v>
      </c>
      <c r="F741" s="2" t="s">
        <v>5</v>
      </c>
      <c r="G741" s="1">
        <v>0</v>
      </c>
      <c r="H741" s="32" t="str">
        <f>IFERROR(HOUR(Table1[[#This Row],[Cancel Date/time]])+MINUTE(Table1[[#This Row],[Cancel Date/time]])/60,"not cancelled")</f>
        <v>not cancelled</v>
      </c>
      <c r="I741" s="47" t="str">
        <f>IFERROR(ROUND(Table1[[#This Row],[cancellation time decimal]],0),"not cancelled")</f>
        <v>not cancelled</v>
      </c>
      <c r="J741" s="10" t="str">
        <f>IFERROR(MOD(Table1[[#This Row],[cancellation hour rounded]],24),"not cancelled")</f>
        <v>not cancelled</v>
      </c>
      <c r="K741" s="32">
        <f>1/Table1[[#This Row],[Duration (Time between doses '[in hours'])]]</f>
        <v>8.3333333333333329E-2</v>
      </c>
      <c r="L741" s="33">
        <f>Table1[[#This Row],[number doses per hour]]*INDEX(Table2[price per dose],Table1[[#This Row],[Drug ID]])</f>
        <v>1.448055119047619</v>
      </c>
      <c r="M741" s="11" t="b">
        <f>AND(Table1[[#This Row],[hour of cancellation 0 to 23]]&gt;=0,Table1[[#This Row],[hour of cancellation 0 to 23]]&lt;=23)</f>
        <v>0</v>
      </c>
    </row>
    <row r="742" spans="1:13" x14ac:dyDescent="0.3">
      <c r="A742" s="1">
        <v>741</v>
      </c>
      <c r="B742" s="1">
        <v>2</v>
      </c>
      <c r="C742" s="2">
        <v>40941.813669520714</v>
      </c>
      <c r="D742" s="2">
        <v>41001.813194444439</v>
      </c>
      <c r="E742" s="1">
        <v>10</v>
      </c>
      <c r="F742" s="2">
        <v>40942.68664628065</v>
      </c>
      <c r="G742" s="1">
        <v>0</v>
      </c>
      <c r="H742" s="32">
        <f>IFERROR(HOUR(Table1[[#This Row],[Cancel Date/time]])+MINUTE(Table1[[#This Row],[Cancel Date/time]])/60,"not cancelled")</f>
        <v>16.466666666666665</v>
      </c>
      <c r="I742" s="47">
        <f>IFERROR(ROUND(Table1[[#This Row],[cancellation time decimal]],0),"not cancelled")</f>
        <v>16</v>
      </c>
      <c r="J742" s="10">
        <f>IFERROR(MOD(Table1[[#This Row],[cancellation hour rounded]],24),"not cancelled")</f>
        <v>16</v>
      </c>
      <c r="K742" s="32">
        <f>1/Table1[[#This Row],[Duration (Time between doses '[in hours'])]]</f>
        <v>0.1</v>
      </c>
      <c r="L742" s="33">
        <f>Table1[[#This Row],[number doses per hour]]*INDEX(Table2[price per dose],Table1[[#This Row],[Drug ID]])</f>
        <v>0.84959999999999969</v>
      </c>
      <c r="M742" s="11" t="b">
        <f>AND(Table1[[#This Row],[hour of cancellation 0 to 23]]&gt;=0,Table1[[#This Row],[hour of cancellation 0 to 23]]&lt;=23)</f>
        <v>1</v>
      </c>
    </row>
    <row r="743" spans="1:13" x14ac:dyDescent="0.3">
      <c r="A743" s="1">
        <v>742</v>
      </c>
      <c r="B743" s="1">
        <v>6</v>
      </c>
      <c r="C743" s="2">
        <v>40941.871202477072</v>
      </c>
      <c r="D743" s="2">
        <v>41001.870833333334</v>
      </c>
      <c r="E743" s="1">
        <v>24</v>
      </c>
      <c r="F743" s="2">
        <v>40946.985377907389</v>
      </c>
      <c r="G743" s="1">
        <v>0</v>
      </c>
      <c r="H743" s="32">
        <f>IFERROR(HOUR(Table1[[#This Row],[Cancel Date/time]])+MINUTE(Table1[[#This Row],[Cancel Date/time]])/60,"not cancelled")</f>
        <v>23.633333333333333</v>
      </c>
      <c r="I743" s="47">
        <f>IFERROR(ROUND(Table1[[#This Row],[cancellation time decimal]],0),"not cancelled")</f>
        <v>24</v>
      </c>
      <c r="J743" s="10">
        <f>IFERROR(MOD(Table1[[#This Row],[cancellation hour rounded]],24),"not cancelled")</f>
        <v>0</v>
      </c>
      <c r="K743" s="32">
        <f>1/Table1[[#This Row],[Duration (Time between doses '[in hours'])]]</f>
        <v>4.1666666666666664E-2</v>
      </c>
      <c r="L743" s="33">
        <f>Table1[[#This Row],[number doses per hour]]*INDEX(Table2[price per dose],Table1[[#This Row],[Drug ID]])</f>
        <v>0.35218749999999999</v>
      </c>
      <c r="M743" s="11" t="b">
        <f>AND(Table1[[#This Row],[hour of cancellation 0 to 23]]&gt;=0,Table1[[#This Row],[hour of cancellation 0 to 23]]&lt;=23)</f>
        <v>1</v>
      </c>
    </row>
    <row r="744" spans="1:13" hidden="1" x14ac:dyDescent="0.3">
      <c r="A744" s="1">
        <v>743</v>
      </c>
      <c r="B744" s="1">
        <v>4</v>
      </c>
      <c r="C744" s="2">
        <v>40941.888042147511</v>
      </c>
      <c r="D744" s="2">
        <v>40944.262748986672</v>
      </c>
      <c r="E744" s="1">
        <v>12</v>
      </c>
      <c r="F744" s="2" t="s">
        <v>5</v>
      </c>
      <c r="G744" s="1">
        <v>0</v>
      </c>
      <c r="H744" s="32" t="str">
        <f>IFERROR(HOUR(Table1[[#This Row],[Cancel Date/time]])+MINUTE(Table1[[#This Row],[Cancel Date/time]])/60,"not cancelled")</f>
        <v>not cancelled</v>
      </c>
      <c r="I744" s="47" t="str">
        <f>IFERROR(ROUND(Table1[[#This Row],[cancellation time decimal]],0),"not cancelled")</f>
        <v>not cancelled</v>
      </c>
      <c r="J744" s="10" t="str">
        <f>IFERROR(MOD(Table1[[#This Row],[cancellation hour rounded]],24),"not cancelled")</f>
        <v>not cancelled</v>
      </c>
      <c r="K744" s="32">
        <f>1/Table1[[#This Row],[Duration (Time between doses '[in hours'])]]</f>
        <v>8.3333333333333329E-2</v>
      </c>
      <c r="L744" s="33">
        <f>Table1[[#This Row],[number doses per hour]]*INDEX(Table2[price per dose],Table1[[#This Row],[Drug ID]])</f>
        <v>1.448055119047619</v>
      </c>
      <c r="M744" s="11" t="b">
        <f>AND(Table1[[#This Row],[hour of cancellation 0 to 23]]&gt;=0,Table1[[#This Row],[hour of cancellation 0 to 23]]&lt;=23)</f>
        <v>0</v>
      </c>
    </row>
    <row r="745" spans="1:13" x14ac:dyDescent="0.3">
      <c r="A745" s="1">
        <v>744</v>
      </c>
      <c r="B745" s="1">
        <v>5</v>
      </c>
      <c r="C745" s="2">
        <v>40942.140754491775</v>
      </c>
      <c r="D745" s="2">
        <v>41002.140277777777</v>
      </c>
      <c r="E745" s="1">
        <v>24</v>
      </c>
      <c r="F745" s="2">
        <v>40945.528149917707</v>
      </c>
      <c r="G745" s="1">
        <v>0</v>
      </c>
      <c r="H745" s="32">
        <f>IFERROR(HOUR(Table1[[#This Row],[Cancel Date/time]])+MINUTE(Table1[[#This Row],[Cancel Date/time]])/60,"not cancelled")</f>
        <v>12.666666666666666</v>
      </c>
      <c r="I745" s="47">
        <f>IFERROR(ROUND(Table1[[#This Row],[cancellation time decimal]],0),"not cancelled")</f>
        <v>13</v>
      </c>
      <c r="J745" s="10">
        <f>IFERROR(MOD(Table1[[#This Row],[cancellation hour rounded]],24),"not cancelled")</f>
        <v>13</v>
      </c>
      <c r="K745" s="32">
        <f>1/Table1[[#This Row],[Duration (Time between doses '[in hours'])]]</f>
        <v>4.1666666666666664E-2</v>
      </c>
      <c r="L745" s="33">
        <f>Table1[[#This Row],[number doses per hour]]*INDEX(Table2[price per dose],Table1[[#This Row],[Drug ID]])</f>
        <v>0.2815833333333333</v>
      </c>
      <c r="M745" s="11" t="b">
        <f>AND(Table1[[#This Row],[hour of cancellation 0 to 23]]&gt;=0,Table1[[#This Row],[hour of cancellation 0 to 23]]&lt;=23)</f>
        <v>1</v>
      </c>
    </row>
    <row r="746" spans="1:13" x14ac:dyDescent="0.3">
      <c r="A746" s="1">
        <v>745</v>
      </c>
      <c r="B746" s="1">
        <v>1</v>
      </c>
      <c r="C746" s="2">
        <v>40942.275591045531</v>
      </c>
      <c r="D746" s="2">
        <v>41002.275000000001</v>
      </c>
      <c r="E746" s="1">
        <v>8</v>
      </c>
      <c r="F746" s="2">
        <v>40943.618397670878</v>
      </c>
      <c r="G746" s="1">
        <v>0</v>
      </c>
      <c r="H746" s="32">
        <f>IFERROR(HOUR(Table1[[#This Row],[Cancel Date/time]])+MINUTE(Table1[[#This Row],[Cancel Date/time]])/60,"not cancelled")</f>
        <v>14.833333333333334</v>
      </c>
      <c r="I746" s="47">
        <f>IFERROR(ROUND(Table1[[#This Row],[cancellation time decimal]],0),"not cancelled")</f>
        <v>15</v>
      </c>
      <c r="J746" s="10">
        <f>IFERROR(MOD(Table1[[#This Row],[cancellation hour rounded]],24),"not cancelled")</f>
        <v>15</v>
      </c>
      <c r="K746" s="32">
        <f>1/Table1[[#This Row],[Duration (Time between doses '[in hours'])]]</f>
        <v>0.125</v>
      </c>
      <c r="L746" s="33">
        <f>Table1[[#This Row],[number doses per hour]]*INDEX(Table2[price per dose],Table1[[#This Row],[Drug ID]])</f>
        <v>0.84929166666666667</v>
      </c>
      <c r="M746" s="11" t="b">
        <f>AND(Table1[[#This Row],[hour of cancellation 0 to 23]]&gt;=0,Table1[[#This Row],[hour of cancellation 0 to 23]]&lt;=23)</f>
        <v>1</v>
      </c>
    </row>
    <row r="747" spans="1:13" x14ac:dyDescent="0.3">
      <c r="A747" s="1">
        <v>746</v>
      </c>
      <c r="B747" s="1">
        <v>1</v>
      </c>
      <c r="C747" s="2">
        <v>40942.367225120885</v>
      </c>
      <c r="D747" s="2">
        <v>40946.574999999997</v>
      </c>
      <c r="E747" s="1">
        <v>8</v>
      </c>
      <c r="F747" s="2">
        <v>40942.741095281533</v>
      </c>
      <c r="G747" s="1">
        <v>0</v>
      </c>
      <c r="H747" s="32">
        <f>IFERROR(HOUR(Table1[[#This Row],[Cancel Date/time]])+MINUTE(Table1[[#This Row],[Cancel Date/time]])/60,"not cancelled")</f>
        <v>17.783333333333335</v>
      </c>
      <c r="I747" s="47">
        <f>IFERROR(ROUND(Table1[[#This Row],[cancellation time decimal]],0),"not cancelled")</f>
        <v>18</v>
      </c>
      <c r="J747" s="10">
        <f>IFERROR(MOD(Table1[[#This Row],[cancellation hour rounded]],24),"not cancelled")</f>
        <v>18</v>
      </c>
      <c r="K747" s="32">
        <f>1/Table1[[#This Row],[Duration (Time between doses '[in hours'])]]</f>
        <v>0.125</v>
      </c>
      <c r="L747" s="33">
        <f>Table1[[#This Row],[number doses per hour]]*INDEX(Table2[price per dose],Table1[[#This Row],[Drug ID]])</f>
        <v>0.84929166666666667</v>
      </c>
      <c r="M747" s="11" t="b">
        <f>AND(Table1[[#This Row],[hour of cancellation 0 to 23]]&gt;=0,Table1[[#This Row],[hour of cancellation 0 to 23]]&lt;=23)</f>
        <v>1</v>
      </c>
    </row>
    <row r="748" spans="1:13" hidden="1" x14ac:dyDescent="0.3">
      <c r="A748" s="1">
        <v>747</v>
      </c>
      <c r="B748" s="1">
        <v>1</v>
      </c>
      <c r="C748" s="2">
        <v>40942.366275278349</v>
      </c>
      <c r="D748" s="2">
        <v>40944.449181472817</v>
      </c>
      <c r="E748" s="1">
        <v>8</v>
      </c>
      <c r="F748" s="2" t="s">
        <v>5</v>
      </c>
      <c r="G748" s="1">
        <v>0</v>
      </c>
      <c r="H748" s="32" t="str">
        <f>IFERROR(HOUR(Table1[[#This Row],[Cancel Date/time]])+MINUTE(Table1[[#This Row],[Cancel Date/time]])/60,"not cancelled")</f>
        <v>not cancelled</v>
      </c>
      <c r="I748" s="47" t="str">
        <f>IFERROR(ROUND(Table1[[#This Row],[cancellation time decimal]],0),"not cancelled")</f>
        <v>not cancelled</v>
      </c>
      <c r="J748" s="10" t="str">
        <f>IFERROR(MOD(Table1[[#This Row],[cancellation hour rounded]],24),"not cancelled")</f>
        <v>not cancelled</v>
      </c>
      <c r="K748" s="32">
        <f>1/Table1[[#This Row],[Duration (Time between doses '[in hours'])]]</f>
        <v>0.125</v>
      </c>
      <c r="L748" s="33">
        <f>Table1[[#This Row],[number doses per hour]]*INDEX(Table2[price per dose],Table1[[#This Row],[Drug ID]])</f>
        <v>0.84929166666666667</v>
      </c>
      <c r="M748" s="11" t="b">
        <f>AND(Table1[[#This Row],[hour of cancellation 0 to 23]]&gt;=0,Table1[[#This Row],[hour of cancellation 0 to 23]]&lt;=23)</f>
        <v>0</v>
      </c>
    </row>
    <row r="749" spans="1:13" x14ac:dyDescent="0.3">
      <c r="A749" s="1">
        <v>748</v>
      </c>
      <c r="B749" s="1">
        <v>10</v>
      </c>
      <c r="C749" s="2">
        <v>40942.362435636045</v>
      </c>
      <c r="D749" s="2">
        <v>41002.361805555556</v>
      </c>
      <c r="E749" s="1">
        <v>1</v>
      </c>
      <c r="F749" s="2">
        <v>40949.335244873495</v>
      </c>
      <c r="G749" s="1">
        <v>3</v>
      </c>
      <c r="H749" s="32">
        <f>IFERROR(HOUR(Table1[[#This Row],[Cancel Date/time]])+MINUTE(Table1[[#This Row],[Cancel Date/time]])/60,"not cancelled")</f>
        <v>8.0333333333333332</v>
      </c>
      <c r="I749" s="47">
        <f>IFERROR(ROUND(Table1[[#This Row],[cancellation time decimal]],0),"not cancelled")</f>
        <v>8</v>
      </c>
      <c r="J749" s="10">
        <f>IFERROR(MOD(Table1[[#This Row],[cancellation hour rounded]],24),"not cancelled")</f>
        <v>8</v>
      </c>
      <c r="K749" s="32">
        <f>1/Table1[[#This Row],[Duration (Time between doses '[in hours'])]]</f>
        <v>1</v>
      </c>
      <c r="L749" s="33">
        <f>Table1[[#This Row],[number doses per hour]]*INDEX(Table2[price per dose],Table1[[#This Row],[Drug ID]])</f>
        <v>2.5716000000000001</v>
      </c>
      <c r="M749" s="11" t="b">
        <f>AND(Table1[[#This Row],[hour of cancellation 0 to 23]]&gt;=0,Table1[[#This Row],[hour of cancellation 0 to 23]]&lt;=23)</f>
        <v>1</v>
      </c>
    </row>
    <row r="750" spans="1:13" hidden="1" x14ac:dyDescent="0.3">
      <c r="A750" s="1">
        <v>749</v>
      </c>
      <c r="B750" s="1">
        <v>1</v>
      </c>
      <c r="C750" s="2">
        <v>40942.403998681089</v>
      </c>
      <c r="D750" s="2">
        <v>40944.819996801874</v>
      </c>
      <c r="E750" s="1">
        <v>8</v>
      </c>
      <c r="F750" s="2" t="s">
        <v>5</v>
      </c>
      <c r="G750" s="1">
        <v>0</v>
      </c>
      <c r="H750" s="32" t="str">
        <f>IFERROR(HOUR(Table1[[#This Row],[Cancel Date/time]])+MINUTE(Table1[[#This Row],[Cancel Date/time]])/60,"not cancelled")</f>
        <v>not cancelled</v>
      </c>
      <c r="I750" s="47" t="str">
        <f>IFERROR(ROUND(Table1[[#This Row],[cancellation time decimal]],0),"not cancelled")</f>
        <v>not cancelled</v>
      </c>
      <c r="J750" s="10" t="str">
        <f>IFERROR(MOD(Table1[[#This Row],[cancellation hour rounded]],24),"not cancelled")</f>
        <v>not cancelled</v>
      </c>
      <c r="K750" s="32">
        <f>1/Table1[[#This Row],[Duration (Time between doses '[in hours'])]]</f>
        <v>0.125</v>
      </c>
      <c r="L750" s="33">
        <f>Table1[[#This Row],[number doses per hour]]*INDEX(Table2[price per dose],Table1[[#This Row],[Drug ID]])</f>
        <v>0.84929166666666667</v>
      </c>
      <c r="M750" s="11" t="b">
        <f>AND(Table1[[#This Row],[hour of cancellation 0 to 23]]&gt;=0,Table1[[#This Row],[hour of cancellation 0 to 23]]&lt;=23)</f>
        <v>0</v>
      </c>
    </row>
    <row r="751" spans="1:13" x14ac:dyDescent="0.3">
      <c r="A751" s="1">
        <v>750</v>
      </c>
      <c r="B751" s="1">
        <v>9</v>
      </c>
      <c r="C751" s="2">
        <v>40942.412407652162</v>
      </c>
      <c r="D751" s="2">
        <v>41002.411805555559</v>
      </c>
      <c r="E751" s="1">
        <v>5</v>
      </c>
      <c r="F751" s="2">
        <v>40945.216479138144</v>
      </c>
      <c r="G751" s="1">
        <v>0</v>
      </c>
      <c r="H751" s="32">
        <f>IFERROR(HOUR(Table1[[#This Row],[Cancel Date/time]])+MINUTE(Table1[[#This Row],[Cancel Date/time]])/60,"not cancelled")</f>
        <v>5.1833333333333336</v>
      </c>
      <c r="I751" s="47">
        <f>IFERROR(ROUND(Table1[[#This Row],[cancellation time decimal]],0),"not cancelled")</f>
        <v>5</v>
      </c>
      <c r="J751" s="10">
        <f>IFERROR(MOD(Table1[[#This Row],[cancellation hour rounded]],24),"not cancelled")</f>
        <v>5</v>
      </c>
      <c r="K751" s="32">
        <f>1/Table1[[#This Row],[Duration (Time between doses '[in hours'])]]</f>
        <v>0.2</v>
      </c>
      <c r="L751" s="33">
        <f>Table1[[#This Row],[number doses per hour]]*INDEX(Table2[price per dose],Table1[[#This Row],[Drug ID]])</f>
        <v>5.6740000000000004</v>
      </c>
      <c r="M751" s="11" t="b">
        <f>AND(Table1[[#This Row],[hour of cancellation 0 to 23]]&gt;=0,Table1[[#This Row],[hour of cancellation 0 to 23]]&lt;=23)</f>
        <v>1</v>
      </c>
    </row>
    <row r="752" spans="1:13" x14ac:dyDescent="0.3">
      <c r="A752" s="1">
        <v>751</v>
      </c>
      <c r="B752" s="1">
        <v>2</v>
      </c>
      <c r="C752" s="2">
        <v>40942.431789677023</v>
      </c>
      <c r="D752" s="2">
        <v>41002.431249999994</v>
      </c>
      <c r="E752" s="1">
        <v>10</v>
      </c>
      <c r="F752" s="2">
        <v>40943.738168166019</v>
      </c>
      <c r="G752" s="1">
        <v>0</v>
      </c>
      <c r="H752" s="32">
        <f>IFERROR(HOUR(Table1[[#This Row],[Cancel Date/time]])+MINUTE(Table1[[#This Row],[Cancel Date/time]])/60,"not cancelled")</f>
        <v>17.7</v>
      </c>
      <c r="I752" s="47">
        <f>IFERROR(ROUND(Table1[[#This Row],[cancellation time decimal]],0),"not cancelled")</f>
        <v>18</v>
      </c>
      <c r="J752" s="10">
        <f>IFERROR(MOD(Table1[[#This Row],[cancellation hour rounded]],24),"not cancelled")</f>
        <v>18</v>
      </c>
      <c r="K752" s="32">
        <f>1/Table1[[#This Row],[Duration (Time between doses '[in hours'])]]</f>
        <v>0.1</v>
      </c>
      <c r="L752" s="33">
        <f>Table1[[#This Row],[number doses per hour]]*INDEX(Table2[price per dose],Table1[[#This Row],[Drug ID]])</f>
        <v>0.84959999999999969</v>
      </c>
      <c r="M752" s="11" t="b">
        <f>AND(Table1[[#This Row],[hour of cancellation 0 to 23]]&gt;=0,Table1[[#This Row],[hour of cancellation 0 to 23]]&lt;=23)</f>
        <v>1</v>
      </c>
    </row>
    <row r="753" spans="1:13" hidden="1" x14ac:dyDescent="0.3">
      <c r="A753" s="1">
        <v>752</v>
      </c>
      <c r="B753" s="1">
        <v>6</v>
      </c>
      <c r="C753" s="2">
        <v>40942.445643974454</v>
      </c>
      <c r="D753" s="2">
        <v>40945.15377622837</v>
      </c>
      <c r="E753" s="1">
        <v>24</v>
      </c>
      <c r="F753" s="2" t="s">
        <v>5</v>
      </c>
      <c r="G753" s="1">
        <v>0</v>
      </c>
      <c r="H753" s="32" t="str">
        <f>IFERROR(HOUR(Table1[[#This Row],[Cancel Date/time]])+MINUTE(Table1[[#This Row],[Cancel Date/time]])/60,"not cancelled")</f>
        <v>not cancelled</v>
      </c>
      <c r="I753" s="47" t="str">
        <f>IFERROR(ROUND(Table1[[#This Row],[cancellation time decimal]],0),"not cancelled")</f>
        <v>not cancelled</v>
      </c>
      <c r="J753" s="10" t="str">
        <f>IFERROR(MOD(Table1[[#This Row],[cancellation hour rounded]],24),"not cancelled")</f>
        <v>not cancelled</v>
      </c>
      <c r="K753" s="32">
        <f>1/Table1[[#This Row],[Duration (Time between doses '[in hours'])]]</f>
        <v>4.1666666666666664E-2</v>
      </c>
      <c r="L753" s="33">
        <f>Table1[[#This Row],[number doses per hour]]*INDEX(Table2[price per dose],Table1[[#This Row],[Drug ID]])</f>
        <v>0.35218749999999999</v>
      </c>
      <c r="M753" s="11" t="b">
        <f>AND(Table1[[#This Row],[hour of cancellation 0 to 23]]&gt;=0,Table1[[#This Row],[hour of cancellation 0 to 23]]&lt;=23)</f>
        <v>0</v>
      </c>
    </row>
    <row r="754" spans="1:13" x14ac:dyDescent="0.3">
      <c r="A754" s="1">
        <v>753</v>
      </c>
      <c r="B754" s="1">
        <v>3</v>
      </c>
      <c r="C754" s="2">
        <v>40942.425743407221</v>
      </c>
      <c r="D754" s="2">
        <v>41002.425694444442</v>
      </c>
      <c r="E754" s="1">
        <v>24</v>
      </c>
      <c r="F754" s="2">
        <v>40944.392931681694</v>
      </c>
      <c r="G754" s="1">
        <v>0</v>
      </c>
      <c r="H754" s="32">
        <f>IFERROR(HOUR(Table1[[#This Row],[Cancel Date/time]])+MINUTE(Table1[[#This Row],[Cancel Date/time]])/60,"not cancelled")</f>
        <v>9.4166666666666661</v>
      </c>
      <c r="I754" s="47">
        <f>IFERROR(ROUND(Table1[[#This Row],[cancellation time decimal]],0),"not cancelled")</f>
        <v>9</v>
      </c>
      <c r="J754" s="10">
        <f>IFERROR(MOD(Table1[[#This Row],[cancellation hour rounded]],24),"not cancelled")</f>
        <v>9</v>
      </c>
      <c r="K754" s="32">
        <f>1/Table1[[#This Row],[Duration (Time between doses '[in hours'])]]</f>
        <v>4.1666666666666664E-2</v>
      </c>
      <c r="L754" s="33">
        <f>Table1[[#This Row],[number doses per hour]]*INDEX(Table2[price per dose],Table1[[#This Row],[Drug ID]])</f>
        <v>0.18133000000000002</v>
      </c>
      <c r="M754" s="11" t="b">
        <f>AND(Table1[[#This Row],[hour of cancellation 0 to 23]]&gt;=0,Table1[[#This Row],[hour of cancellation 0 to 23]]&lt;=23)</f>
        <v>1</v>
      </c>
    </row>
    <row r="755" spans="1:13" x14ac:dyDescent="0.3">
      <c r="A755" s="1">
        <v>754</v>
      </c>
      <c r="B755" s="1">
        <v>2</v>
      </c>
      <c r="C755" s="2">
        <v>40942.48768110355</v>
      </c>
      <c r="D755" s="2">
        <v>41002.487500000003</v>
      </c>
      <c r="E755" s="1">
        <v>10</v>
      </c>
      <c r="F755" s="2">
        <v>40943.405256046957</v>
      </c>
      <c r="G755" s="1">
        <v>0</v>
      </c>
      <c r="H755" s="32">
        <f>IFERROR(HOUR(Table1[[#This Row],[Cancel Date/time]])+MINUTE(Table1[[#This Row],[Cancel Date/time]])/60,"not cancelled")</f>
        <v>9.7166666666666668</v>
      </c>
      <c r="I755" s="47">
        <f>IFERROR(ROUND(Table1[[#This Row],[cancellation time decimal]],0),"not cancelled")</f>
        <v>10</v>
      </c>
      <c r="J755" s="10">
        <f>IFERROR(MOD(Table1[[#This Row],[cancellation hour rounded]],24),"not cancelled")</f>
        <v>10</v>
      </c>
      <c r="K755" s="32">
        <f>1/Table1[[#This Row],[Duration (Time between doses '[in hours'])]]</f>
        <v>0.1</v>
      </c>
      <c r="L755" s="33">
        <f>Table1[[#This Row],[number doses per hour]]*INDEX(Table2[price per dose],Table1[[#This Row],[Drug ID]])</f>
        <v>0.84959999999999969</v>
      </c>
      <c r="M755" s="11" t="b">
        <f>AND(Table1[[#This Row],[hour of cancellation 0 to 23]]&gt;=0,Table1[[#This Row],[hour of cancellation 0 to 23]]&lt;=23)</f>
        <v>1</v>
      </c>
    </row>
    <row r="756" spans="1:13" x14ac:dyDescent="0.3">
      <c r="A756" s="1">
        <v>755</v>
      </c>
      <c r="B756" s="1">
        <v>4</v>
      </c>
      <c r="C756" s="2">
        <v>40942.530991205393</v>
      </c>
      <c r="D756" s="2">
        <v>41002.530555555553</v>
      </c>
      <c r="E756" s="1">
        <v>12</v>
      </c>
      <c r="F756" s="2">
        <v>40944.407668495187</v>
      </c>
      <c r="G756" s="1">
        <v>0</v>
      </c>
      <c r="H756" s="32">
        <f>IFERROR(HOUR(Table1[[#This Row],[Cancel Date/time]])+MINUTE(Table1[[#This Row],[Cancel Date/time]])/60,"not cancelled")</f>
        <v>9.7833333333333332</v>
      </c>
      <c r="I756" s="47">
        <f>IFERROR(ROUND(Table1[[#This Row],[cancellation time decimal]],0),"not cancelled")</f>
        <v>10</v>
      </c>
      <c r="J756" s="10">
        <f>IFERROR(MOD(Table1[[#This Row],[cancellation hour rounded]],24),"not cancelled")</f>
        <v>10</v>
      </c>
      <c r="K756" s="32">
        <f>1/Table1[[#This Row],[Duration (Time between doses '[in hours'])]]</f>
        <v>8.3333333333333329E-2</v>
      </c>
      <c r="L756" s="33">
        <f>Table1[[#This Row],[number doses per hour]]*INDEX(Table2[price per dose],Table1[[#This Row],[Drug ID]])</f>
        <v>1.448055119047619</v>
      </c>
      <c r="M756" s="11" t="b">
        <f>AND(Table1[[#This Row],[hour of cancellation 0 to 23]]&gt;=0,Table1[[#This Row],[hour of cancellation 0 to 23]]&lt;=23)</f>
        <v>1</v>
      </c>
    </row>
    <row r="757" spans="1:13" x14ac:dyDescent="0.3">
      <c r="A757" s="1">
        <v>756</v>
      </c>
      <c r="B757" s="1">
        <v>6</v>
      </c>
      <c r="C757" s="2">
        <v>40942.619414089735</v>
      </c>
      <c r="D757" s="2">
        <v>41002.618750000001</v>
      </c>
      <c r="E757" s="1">
        <v>24</v>
      </c>
      <c r="F757" s="2">
        <v>40949.700049451378</v>
      </c>
      <c r="G757" s="1">
        <v>0</v>
      </c>
      <c r="H757" s="32">
        <f>IFERROR(HOUR(Table1[[#This Row],[Cancel Date/time]])+MINUTE(Table1[[#This Row],[Cancel Date/time]])/60,"not cancelled")</f>
        <v>16.8</v>
      </c>
      <c r="I757" s="47">
        <f>IFERROR(ROUND(Table1[[#This Row],[cancellation time decimal]],0),"not cancelled")</f>
        <v>17</v>
      </c>
      <c r="J757" s="10">
        <f>IFERROR(MOD(Table1[[#This Row],[cancellation hour rounded]],24),"not cancelled")</f>
        <v>17</v>
      </c>
      <c r="K757" s="32">
        <f>1/Table1[[#This Row],[Duration (Time between doses '[in hours'])]]</f>
        <v>4.1666666666666664E-2</v>
      </c>
      <c r="L757" s="33">
        <f>Table1[[#This Row],[number doses per hour]]*INDEX(Table2[price per dose],Table1[[#This Row],[Drug ID]])</f>
        <v>0.35218749999999999</v>
      </c>
      <c r="M757" s="11" t="b">
        <f>AND(Table1[[#This Row],[hour of cancellation 0 to 23]]&gt;=0,Table1[[#This Row],[hour of cancellation 0 to 23]]&lt;=23)</f>
        <v>1</v>
      </c>
    </row>
    <row r="758" spans="1:13" x14ac:dyDescent="0.3">
      <c r="A758" s="1">
        <v>757</v>
      </c>
      <c r="B758" s="1">
        <v>1</v>
      </c>
      <c r="C758" s="2">
        <v>40942.618493127324</v>
      </c>
      <c r="D758" s="2">
        <v>41002.618055555555</v>
      </c>
      <c r="E758" s="1">
        <v>12</v>
      </c>
      <c r="F758" s="2">
        <v>40943.66393023757</v>
      </c>
      <c r="G758" s="1">
        <v>0</v>
      </c>
      <c r="H758" s="32">
        <f>IFERROR(HOUR(Table1[[#This Row],[Cancel Date/time]])+MINUTE(Table1[[#This Row],[Cancel Date/time]])/60,"not cancelled")</f>
        <v>15.933333333333334</v>
      </c>
      <c r="I758" s="47">
        <f>IFERROR(ROUND(Table1[[#This Row],[cancellation time decimal]],0),"not cancelled")</f>
        <v>16</v>
      </c>
      <c r="J758" s="10">
        <f>IFERROR(MOD(Table1[[#This Row],[cancellation hour rounded]],24),"not cancelled")</f>
        <v>16</v>
      </c>
      <c r="K758" s="32">
        <f>1/Table1[[#This Row],[Duration (Time between doses '[in hours'])]]</f>
        <v>8.3333333333333329E-2</v>
      </c>
      <c r="L758" s="33">
        <f>Table1[[#This Row],[number doses per hour]]*INDEX(Table2[price per dose],Table1[[#This Row],[Drug ID]])</f>
        <v>0.56619444444444444</v>
      </c>
      <c r="M758" s="11" t="b">
        <f>AND(Table1[[#This Row],[hour of cancellation 0 to 23]]&gt;=0,Table1[[#This Row],[hour of cancellation 0 to 23]]&lt;=23)</f>
        <v>1</v>
      </c>
    </row>
    <row r="759" spans="1:13" x14ac:dyDescent="0.3">
      <c r="A759" s="1">
        <v>758</v>
      </c>
      <c r="B759" s="1">
        <v>1</v>
      </c>
      <c r="C759" s="2">
        <v>40942.613592476082</v>
      </c>
      <c r="D759" s="2">
        <v>41002.61319444445</v>
      </c>
      <c r="E759" s="1">
        <v>8</v>
      </c>
      <c r="F759" s="2">
        <v>40943.451795492227</v>
      </c>
      <c r="G759" s="1">
        <v>0</v>
      </c>
      <c r="H759" s="32">
        <f>IFERROR(HOUR(Table1[[#This Row],[Cancel Date/time]])+MINUTE(Table1[[#This Row],[Cancel Date/time]])/60,"not cancelled")</f>
        <v>10.833333333333334</v>
      </c>
      <c r="I759" s="47">
        <f>IFERROR(ROUND(Table1[[#This Row],[cancellation time decimal]],0),"not cancelled")</f>
        <v>11</v>
      </c>
      <c r="J759" s="10">
        <f>IFERROR(MOD(Table1[[#This Row],[cancellation hour rounded]],24),"not cancelled")</f>
        <v>11</v>
      </c>
      <c r="K759" s="32">
        <f>1/Table1[[#This Row],[Duration (Time between doses '[in hours'])]]</f>
        <v>0.125</v>
      </c>
      <c r="L759" s="33">
        <f>Table1[[#This Row],[number doses per hour]]*INDEX(Table2[price per dose],Table1[[#This Row],[Drug ID]])</f>
        <v>0.84929166666666667</v>
      </c>
      <c r="M759" s="11" t="b">
        <f>AND(Table1[[#This Row],[hour of cancellation 0 to 23]]&gt;=0,Table1[[#This Row],[hour of cancellation 0 to 23]]&lt;=23)</f>
        <v>1</v>
      </c>
    </row>
    <row r="760" spans="1:13" x14ac:dyDescent="0.3">
      <c r="A760" s="1">
        <v>759</v>
      </c>
      <c r="B760" s="1">
        <v>1</v>
      </c>
      <c r="C760" s="2">
        <v>40942.597947820061</v>
      </c>
      <c r="D760" s="2">
        <v>41002.597916666666</v>
      </c>
      <c r="E760" s="1">
        <v>12</v>
      </c>
      <c r="F760" s="2">
        <v>40943.37207958215</v>
      </c>
      <c r="G760" s="1">
        <v>0</v>
      </c>
      <c r="H760" s="32">
        <f>IFERROR(HOUR(Table1[[#This Row],[Cancel Date/time]])+MINUTE(Table1[[#This Row],[Cancel Date/time]])/60,"not cancelled")</f>
        <v>8.9166666666666661</v>
      </c>
      <c r="I760" s="47">
        <f>IFERROR(ROUND(Table1[[#This Row],[cancellation time decimal]],0),"not cancelled")</f>
        <v>9</v>
      </c>
      <c r="J760" s="10">
        <f>IFERROR(MOD(Table1[[#This Row],[cancellation hour rounded]],24),"not cancelled")</f>
        <v>9</v>
      </c>
      <c r="K760" s="32">
        <f>1/Table1[[#This Row],[Duration (Time between doses '[in hours'])]]</f>
        <v>8.3333333333333329E-2</v>
      </c>
      <c r="L760" s="33">
        <f>Table1[[#This Row],[number doses per hour]]*INDEX(Table2[price per dose],Table1[[#This Row],[Drug ID]])</f>
        <v>0.56619444444444444</v>
      </c>
      <c r="M760" s="11" t="b">
        <f>AND(Table1[[#This Row],[hour of cancellation 0 to 23]]&gt;=0,Table1[[#This Row],[hour of cancellation 0 to 23]]&lt;=23)</f>
        <v>1</v>
      </c>
    </row>
    <row r="761" spans="1:13" hidden="1" x14ac:dyDescent="0.3">
      <c r="A761" s="1">
        <v>760</v>
      </c>
      <c r="B761" s="1">
        <v>5</v>
      </c>
      <c r="C761" s="2">
        <v>40942.645742812136</v>
      </c>
      <c r="D761" s="2">
        <v>40945.770138888889</v>
      </c>
      <c r="E761" s="1">
        <v>24</v>
      </c>
      <c r="F761" s="2" t="s">
        <v>5</v>
      </c>
      <c r="G761" s="1">
        <v>0</v>
      </c>
      <c r="H761" s="32" t="str">
        <f>IFERROR(HOUR(Table1[[#This Row],[Cancel Date/time]])+MINUTE(Table1[[#This Row],[Cancel Date/time]])/60,"not cancelled")</f>
        <v>not cancelled</v>
      </c>
      <c r="I761" s="47" t="str">
        <f>IFERROR(ROUND(Table1[[#This Row],[cancellation time decimal]],0),"not cancelled")</f>
        <v>not cancelled</v>
      </c>
      <c r="J761" s="10" t="str">
        <f>IFERROR(MOD(Table1[[#This Row],[cancellation hour rounded]],24),"not cancelled")</f>
        <v>not cancelled</v>
      </c>
      <c r="K761" s="32">
        <f>1/Table1[[#This Row],[Duration (Time between doses '[in hours'])]]</f>
        <v>4.1666666666666664E-2</v>
      </c>
      <c r="L761" s="33">
        <f>Table1[[#This Row],[number doses per hour]]*INDEX(Table2[price per dose],Table1[[#This Row],[Drug ID]])</f>
        <v>0.2815833333333333</v>
      </c>
      <c r="M761" s="11" t="b">
        <f>AND(Table1[[#This Row],[hour of cancellation 0 to 23]]&gt;=0,Table1[[#This Row],[hour of cancellation 0 to 23]]&lt;=23)</f>
        <v>0</v>
      </c>
    </row>
    <row r="762" spans="1:13" x14ac:dyDescent="0.3">
      <c r="A762" s="1">
        <v>761</v>
      </c>
      <c r="B762" s="1">
        <v>2</v>
      </c>
      <c r="C762" s="2">
        <v>40942.676356794364</v>
      </c>
      <c r="D762" s="2">
        <v>41002.675694444442</v>
      </c>
      <c r="E762" s="1">
        <v>10</v>
      </c>
      <c r="F762" s="2">
        <v>40944.603978597232</v>
      </c>
      <c r="G762" s="1">
        <v>0</v>
      </c>
      <c r="H762" s="32">
        <f>IFERROR(HOUR(Table1[[#This Row],[Cancel Date/time]])+MINUTE(Table1[[#This Row],[Cancel Date/time]])/60,"not cancelled")</f>
        <v>14.483333333333333</v>
      </c>
      <c r="I762" s="47">
        <f>IFERROR(ROUND(Table1[[#This Row],[cancellation time decimal]],0),"not cancelled")</f>
        <v>14</v>
      </c>
      <c r="J762" s="10">
        <f>IFERROR(MOD(Table1[[#This Row],[cancellation hour rounded]],24),"not cancelled")</f>
        <v>14</v>
      </c>
      <c r="K762" s="32">
        <f>1/Table1[[#This Row],[Duration (Time between doses '[in hours'])]]</f>
        <v>0.1</v>
      </c>
      <c r="L762" s="33">
        <f>Table1[[#This Row],[number doses per hour]]*INDEX(Table2[price per dose],Table1[[#This Row],[Drug ID]])</f>
        <v>0.84959999999999969</v>
      </c>
      <c r="M762" s="11" t="b">
        <f>AND(Table1[[#This Row],[hour of cancellation 0 to 23]]&gt;=0,Table1[[#This Row],[hour of cancellation 0 to 23]]&lt;=23)</f>
        <v>1</v>
      </c>
    </row>
    <row r="763" spans="1:13" x14ac:dyDescent="0.3">
      <c r="A763" s="1">
        <v>762</v>
      </c>
      <c r="B763" s="1">
        <v>1</v>
      </c>
      <c r="C763" s="2">
        <v>40942.748145096004</v>
      </c>
      <c r="D763" s="2">
        <v>41002.747916666667</v>
      </c>
      <c r="E763" s="1">
        <v>8</v>
      </c>
      <c r="F763" s="2">
        <v>40943.404212694819</v>
      </c>
      <c r="G763" s="1">
        <v>0</v>
      </c>
      <c r="H763" s="32">
        <f>IFERROR(HOUR(Table1[[#This Row],[Cancel Date/time]])+MINUTE(Table1[[#This Row],[Cancel Date/time]])/60,"not cancelled")</f>
        <v>9.6999999999999993</v>
      </c>
      <c r="I763" s="47">
        <f>IFERROR(ROUND(Table1[[#This Row],[cancellation time decimal]],0),"not cancelled")</f>
        <v>10</v>
      </c>
      <c r="J763" s="10">
        <f>IFERROR(MOD(Table1[[#This Row],[cancellation hour rounded]],24),"not cancelled")</f>
        <v>10</v>
      </c>
      <c r="K763" s="32">
        <f>1/Table1[[#This Row],[Duration (Time between doses '[in hours'])]]</f>
        <v>0.125</v>
      </c>
      <c r="L763" s="33">
        <f>Table1[[#This Row],[number doses per hour]]*INDEX(Table2[price per dose],Table1[[#This Row],[Drug ID]])</f>
        <v>0.84929166666666667</v>
      </c>
      <c r="M763" s="11" t="b">
        <f>AND(Table1[[#This Row],[hour of cancellation 0 to 23]]&gt;=0,Table1[[#This Row],[hour of cancellation 0 to 23]]&lt;=23)</f>
        <v>1</v>
      </c>
    </row>
    <row r="764" spans="1:13" x14ac:dyDescent="0.3">
      <c r="A764" s="1">
        <v>763</v>
      </c>
      <c r="B764" s="1">
        <v>2</v>
      </c>
      <c r="C764" s="2">
        <v>40942.720428761473</v>
      </c>
      <c r="D764" s="2">
        <v>41002.720138888893</v>
      </c>
      <c r="E764" s="1">
        <v>10</v>
      </c>
      <c r="F764" s="2">
        <v>40943.490273261319</v>
      </c>
      <c r="G764" s="1">
        <v>0</v>
      </c>
      <c r="H764" s="32">
        <f>IFERROR(HOUR(Table1[[#This Row],[Cancel Date/time]])+MINUTE(Table1[[#This Row],[Cancel Date/time]])/60,"not cancelled")</f>
        <v>11.766666666666667</v>
      </c>
      <c r="I764" s="47">
        <f>IFERROR(ROUND(Table1[[#This Row],[cancellation time decimal]],0),"not cancelled")</f>
        <v>12</v>
      </c>
      <c r="J764" s="10">
        <f>IFERROR(MOD(Table1[[#This Row],[cancellation hour rounded]],24),"not cancelled")</f>
        <v>12</v>
      </c>
      <c r="K764" s="32">
        <f>1/Table1[[#This Row],[Duration (Time between doses '[in hours'])]]</f>
        <v>0.1</v>
      </c>
      <c r="L764" s="33">
        <f>Table1[[#This Row],[number doses per hour]]*INDEX(Table2[price per dose],Table1[[#This Row],[Drug ID]])</f>
        <v>0.84959999999999969</v>
      </c>
      <c r="M764" s="11" t="b">
        <f>AND(Table1[[#This Row],[hour of cancellation 0 to 23]]&gt;=0,Table1[[#This Row],[hour of cancellation 0 to 23]]&lt;=23)</f>
        <v>1</v>
      </c>
    </row>
    <row r="765" spans="1:13" x14ac:dyDescent="0.3">
      <c r="A765" s="1">
        <v>764</v>
      </c>
      <c r="B765" s="1">
        <v>7</v>
      </c>
      <c r="C765" s="2">
        <v>40942.728711813244</v>
      </c>
      <c r="D765" s="2">
        <v>41002.728472222225</v>
      </c>
      <c r="E765" s="1">
        <v>24</v>
      </c>
      <c r="F765" s="2">
        <v>40952.496633008595</v>
      </c>
      <c r="G765" s="1">
        <v>0</v>
      </c>
      <c r="H765" s="32">
        <f>IFERROR(HOUR(Table1[[#This Row],[Cancel Date/time]])+MINUTE(Table1[[#This Row],[Cancel Date/time]])/60,"not cancelled")</f>
        <v>11.916666666666666</v>
      </c>
      <c r="I765" s="47">
        <f>IFERROR(ROUND(Table1[[#This Row],[cancellation time decimal]],0),"not cancelled")</f>
        <v>12</v>
      </c>
      <c r="J765" s="10">
        <f>IFERROR(MOD(Table1[[#This Row],[cancellation hour rounded]],24),"not cancelled")</f>
        <v>12</v>
      </c>
      <c r="K765" s="32">
        <f>1/Table1[[#This Row],[Duration (Time between doses '[in hours'])]]</f>
        <v>4.1666666666666664E-2</v>
      </c>
      <c r="L765" s="33">
        <f>Table1[[#This Row],[number doses per hour]]*INDEX(Table2[price per dose],Table1[[#This Row],[Drug ID]])</f>
        <v>1.2958049999999997</v>
      </c>
      <c r="M765" s="11" t="b">
        <f>AND(Table1[[#This Row],[hour of cancellation 0 to 23]]&gt;=0,Table1[[#This Row],[hour of cancellation 0 to 23]]&lt;=23)</f>
        <v>1</v>
      </c>
    </row>
    <row r="766" spans="1:13" x14ac:dyDescent="0.3">
      <c r="A766" s="1">
        <v>765</v>
      </c>
      <c r="B766" s="1">
        <v>2</v>
      </c>
      <c r="C766" s="2">
        <v>40942.771023952591</v>
      </c>
      <c r="D766" s="2">
        <v>41002.770833333336</v>
      </c>
      <c r="E766" s="1">
        <v>10</v>
      </c>
      <c r="F766" s="2">
        <v>40943.585670831286</v>
      </c>
      <c r="G766" s="1">
        <v>0</v>
      </c>
      <c r="H766" s="32">
        <f>IFERROR(HOUR(Table1[[#This Row],[Cancel Date/time]])+MINUTE(Table1[[#This Row],[Cancel Date/time]])/60,"not cancelled")</f>
        <v>14.05</v>
      </c>
      <c r="I766" s="47">
        <f>IFERROR(ROUND(Table1[[#This Row],[cancellation time decimal]],0),"not cancelled")</f>
        <v>14</v>
      </c>
      <c r="J766" s="10">
        <f>IFERROR(MOD(Table1[[#This Row],[cancellation hour rounded]],24),"not cancelled")</f>
        <v>14</v>
      </c>
      <c r="K766" s="32">
        <f>1/Table1[[#This Row],[Duration (Time between doses '[in hours'])]]</f>
        <v>0.1</v>
      </c>
      <c r="L766" s="33">
        <f>Table1[[#This Row],[number doses per hour]]*INDEX(Table2[price per dose],Table1[[#This Row],[Drug ID]])</f>
        <v>0.84959999999999969</v>
      </c>
      <c r="M766" s="11" t="b">
        <f>AND(Table1[[#This Row],[hour of cancellation 0 to 23]]&gt;=0,Table1[[#This Row],[hour of cancellation 0 to 23]]&lt;=23)</f>
        <v>1</v>
      </c>
    </row>
    <row r="767" spans="1:13" x14ac:dyDescent="0.3">
      <c r="A767" s="1">
        <v>766</v>
      </c>
      <c r="B767" s="1">
        <v>6</v>
      </c>
      <c r="C767" s="2">
        <v>40942.754900463937</v>
      </c>
      <c r="D767" s="2">
        <v>41002.754861111112</v>
      </c>
      <c r="E767" s="1">
        <v>24</v>
      </c>
      <c r="F767" s="2">
        <v>40946.303344351349</v>
      </c>
      <c r="G767" s="1">
        <v>0</v>
      </c>
      <c r="H767" s="32">
        <f>IFERROR(HOUR(Table1[[#This Row],[Cancel Date/time]])+MINUTE(Table1[[#This Row],[Cancel Date/time]])/60,"not cancelled")</f>
        <v>7.2666666666666666</v>
      </c>
      <c r="I767" s="47">
        <f>IFERROR(ROUND(Table1[[#This Row],[cancellation time decimal]],0),"not cancelled")</f>
        <v>7</v>
      </c>
      <c r="J767" s="10">
        <f>IFERROR(MOD(Table1[[#This Row],[cancellation hour rounded]],24),"not cancelled")</f>
        <v>7</v>
      </c>
      <c r="K767" s="32">
        <f>1/Table1[[#This Row],[Duration (Time between doses '[in hours'])]]</f>
        <v>4.1666666666666664E-2</v>
      </c>
      <c r="L767" s="33">
        <f>Table1[[#This Row],[number doses per hour]]*INDEX(Table2[price per dose],Table1[[#This Row],[Drug ID]])</f>
        <v>0.35218749999999999</v>
      </c>
      <c r="M767" s="11" t="b">
        <f>AND(Table1[[#This Row],[hour of cancellation 0 to 23]]&gt;=0,Table1[[#This Row],[hour of cancellation 0 to 23]]&lt;=23)</f>
        <v>1</v>
      </c>
    </row>
    <row r="768" spans="1:13" hidden="1" x14ac:dyDescent="0.3">
      <c r="A768" s="1">
        <v>767</v>
      </c>
      <c r="B768" s="1">
        <v>1</v>
      </c>
      <c r="C768" s="2">
        <v>40942.767139224379</v>
      </c>
      <c r="D768" s="2">
        <v>40946.558525400891</v>
      </c>
      <c r="E768" s="1">
        <v>12</v>
      </c>
      <c r="F768" s="2" t="s">
        <v>5</v>
      </c>
      <c r="G768" s="1">
        <v>0</v>
      </c>
      <c r="H768" s="32" t="str">
        <f>IFERROR(HOUR(Table1[[#This Row],[Cancel Date/time]])+MINUTE(Table1[[#This Row],[Cancel Date/time]])/60,"not cancelled")</f>
        <v>not cancelled</v>
      </c>
      <c r="I768" s="47" t="str">
        <f>IFERROR(ROUND(Table1[[#This Row],[cancellation time decimal]],0),"not cancelled")</f>
        <v>not cancelled</v>
      </c>
      <c r="J768" s="10" t="str">
        <f>IFERROR(MOD(Table1[[#This Row],[cancellation hour rounded]],24),"not cancelled")</f>
        <v>not cancelled</v>
      </c>
      <c r="K768" s="32">
        <f>1/Table1[[#This Row],[Duration (Time between doses '[in hours'])]]</f>
        <v>8.3333333333333329E-2</v>
      </c>
      <c r="L768" s="33">
        <f>Table1[[#This Row],[number doses per hour]]*INDEX(Table2[price per dose],Table1[[#This Row],[Drug ID]])</f>
        <v>0.56619444444444444</v>
      </c>
      <c r="M768" s="11" t="b">
        <f>AND(Table1[[#This Row],[hour of cancellation 0 to 23]]&gt;=0,Table1[[#This Row],[hour of cancellation 0 to 23]]&lt;=23)</f>
        <v>0</v>
      </c>
    </row>
    <row r="769" spans="1:13" x14ac:dyDescent="0.3">
      <c r="A769" s="1">
        <v>768</v>
      </c>
      <c r="B769" s="1">
        <v>5</v>
      </c>
      <c r="C769" s="2">
        <v>40942.867191776575</v>
      </c>
      <c r="D769" s="2">
        <v>41002.866666666669</v>
      </c>
      <c r="E769" s="1">
        <v>24</v>
      </c>
      <c r="F769" s="2">
        <v>40945.585681840756</v>
      </c>
      <c r="G769" s="1">
        <v>0</v>
      </c>
      <c r="H769" s="32">
        <f>IFERROR(HOUR(Table1[[#This Row],[Cancel Date/time]])+MINUTE(Table1[[#This Row],[Cancel Date/time]])/60,"not cancelled")</f>
        <v>14.05</v>
      </c>
      <c r="I769" s="47">
        <f>IFERROR(ROUND(Table1[[#This Row],[cancellation time decimal]],0),"not cancelled")</f>
        <v>14</v>
      </c>
      <c r="J769" s="10">
        <f>IFERROR(MOD(Table1[[#This Row],[cancellation hour rounded]],24),"not cancelled")</f>
        <v>14</v>
      </c>
      <c r="K769" s="32">
        <f>1/Table1[[#This Row],[Duration (Time between doses '[in hours'])]]</f>
        <v>4.1666666666666664E-2</v>
      </c>
      <c r="L769" s="33">
        <f>Table1[[#This Row],[number doses per hour]]*INDEX(Table2[price per dose],Table1[[#This Row],[Drug ID]])</f>
        <v>0.2815833333333333</v>
      </c>
      <c r="M769" s="11" t="b">
        <f>AND(Table1[[#This Row],[hour of cancellation 0 to 23]]&gt;=0,Table1[[#This Row],[hour of cancellation 0 to 23]]&lt;=23)</f>
        <v>1</v>
      </c>
    </row>
    <row r="770" spans="1:13" hidden="1" x14ac:dyDescent="0.3">
      <c r="A770" s="1">
        <v>769</v>
      </c>
      <c r="B770" s="1">
        <v>1</v>
      </c>
      <c r="C770" s="2">
        <v>40942.932954303156</v>
      </c>
      <c r="D770" s="2">
        <v>40946.724298750436</v>
      </c>
      <c r="E770" s="1">
        <v>8</v>
      </c>
      <c r="F770" s="2" t="s">
        <v>5</v>
      </c>
      <c r="G770" s="1">
        <v>0</v>
      </c>
      <c r="H770" s="32" t="str">
        <f>IFERROR(HOUR(Table1[[#This Row],[Cancel Date/time]])+MINUTE(Table1[[#This Row],[Cancel Date/time]])/60,"not cancelled")</f>
        <v>not cancelled</v>
      </c>
      <c r="I770" s="47" t="str">
        <f>IFERROR(ROUND(Table1[[#This Row],[cancellation time decimal]],0),"not cancelled")</f>
        <v>not cancelled</v>
      </c>
      <c r="J770" s="10" t="str">
        <f>IFERROR(MOD(Table1[[#This Row],[cancellation hour rounded]],24),"not cancelled")</f>
        <v>not cancelled</v>
      </c>
      <c r="K770" s="32">
        <f>1/Table1[[#This Row],[Duration (Time between doses '[in hours'])]]</f>
        <v>0.125</v>
      </c>
      <c r="L770" s="33">
        <f>Table1[[#This Row],[number doses per hour]]*INDEX(Table2[price per dose],Table1[[#This Row],[Drug ID]])</f>
        <v>0.84929166666666667</v>
      </c>
      <c r="M770" s="11" t="b">
        <f>AND(Table1[[#This Row],[hour of cancellation 0 to 23]]&gt;=0,Table1[[#This Row],[hour of cancellation 0 to 23]]&lt;=23)</f>
        <v>0</v>
      </c>
    </row>
    <row r="771" spans="1:13" x14ac:dyDescent="0.3">
      <c r="A771" s="1">
        <v>770</v>
      </c>
      <c r="B771" s="1">
        <v>6</v>
      </c>
      <c r="C771" s="2">
        <v>40942.922872222029</v>
      </c>
      <c r="D771" s="2">
        <v>41002.922222222223</v>
      </c>
      <c r="E771" s="1">
        <v>24</v>
      </c>
      <c r="F771" s="2">
        <v>40944.469541179053</v>
      </c>
      <c r="G771" s="1">
        <v>0</v>
      </c>
      <c r="H771" s="32">
        <f>IFERROR(HOUR(Table1[[#This Row],[Cancel Date/time]])+MINUTE(Table1[[#This Row],[Cancel Date/time]])/60,"not cancelled")</f>
        <v>11.266666666666667</v>
      </c>
      <c r="I771" s="47">
        <f>IFERROR(ROUND(Table1[[#This Row],[cancellation time decimal]],0),"not cancelled")</f>
        <v>11</v>
      </c>
      <c r="J771" s="10">
        <f>IFERROR(MOD(Table1[[#This Row],[cancellation hour rounded]],24),"not cancelled")</f>
        <v>11</v>
      </c>
      <c r="K771" s="32">
        <f>1/Table1[[#This Row],[Duration (Time between doses '[in hours'])]]</f>
        <v>4.1666666666666664E-2</v>
      </c>
      <c r="L771" s="33">
        <f>Table1[[#This Row],[number doses per hour]]*INDEX(Table2[price per dose],Table1[[#This Row],[Drug ID]])</f>
        <v>0.35218749999999999</v>
      </c>
      <c r="M771" s="11" t="b">
        <f>AND(Table1[[#This Row],[hour of cancellation 0 to 23]]&gt;=0,Table1[[#This Row],[hour of cancellation 0 to 23]]&lt;=23)</f>
        <v>1</v>
      </c>
    </row>
    <row r="772" spans="1:13" x14ac:dyDescent="0.3">
      <c r="A772" s="1">
        <v>771</v>
      </c>
      <c r="B772" s="1">
        <v>1</v>
      </c>
      <c r="C772" s="2">
        <v>40943.028326292952</v>
      </c>
      <c r="D772" s="2">
        <v>41003.027777777781</v>
      </c>
      <c r="E772" s="1">
        <v>8</v>
      </c>
      <c r="F772" s="2">
        <v>40944.471359912488</v>
      </c>
      <c r="G772" s="1">
        <v>0</v>
      </c>
      <c r="H772" s="32">
        <f>IFERROR(HOUR(Table1[[#This Row],[Cancel Date/time]])+MINUTE(Table1[[#This Row],[Cancel Date/time]])/60,"not cancelled")</f>
        <v>11.3</v>
      </c>
      <c r="I772" s="47">
        <f>IFERROR(ROUND(Table1[[#This Row],[cancellation time decimal]],0),"not cancelled")</f>
        <v>11</v>
      </c>
      <c r="J772" s="10">
        <f>IFERROR(MOD(Table1[[#This Row],[cancellation hour rounded]],24),"not cancelled")</f>
        <v>11</v>
      </c>
      <c r="K772" s="32">
        <f>1/Table1[[#This Row],[Duration (Time between doses '[in hours'])]]</f>
        <v>0.125</v>
      </c>
      <c r="L772" s="33">
        <f>Table1[[#This Row],[number doses per hour]]*INDEX(Table2[price per dose],Table1[[#This Row],[Drug ID]])</f>
        <v>0.84929166666666667</v>
      </c>
      <c r="M772" s="11" t="b">
        <f>AND(Table1[[#This Row],[hour of cancellation 0 to 23]]&gt;=0,Table1[[#This Row],[hour of cancellation 0 to 23]]&lt;=23)</f>
        <v>1</v>
      </c>
    </row>
    <row r="773" spans="1:13" x14ac:dyDescent="0.3">
      <c r="A773" s="1">
        <v>772</v>
      </c>
      <c r="B773" s="1">
        <v>6</v>
      </c>
      <c r="C773" s="2">
        <v>40943.194620903785</v>
      </c>
      <c r="D773" s="2">
        <v>41003.194444444445</v>
      </c>
      <c r="E773" s="1">
        <v>24</v>
      </c>
      <c r="F773" s="2">
        <v>40946.451329592943</v>
      </c>
      <c r="G773" s="1">
        <v>0</v>
      </c>
      <c r="H773" s="32">
        <f>IFERROR(HOUR(Table1[[#This Row],[Cancel Date/time]])+MINUTE(Table1[[#This Row],[Cancel Date/time]])/60,"not cancelled")</f>
        <v>10.816666666666666</v>
      </c>
      <c r="I773" s="47">
        <f>IFERROR(ROUND(Table1[[#This Row],[cancellation time decimal]],0),"not cancelled")</f>
        <v>11</v>
      </c>
      <c r="J773" s="10">
        <f>IFERROR(MOD(Table1[[#This Row],[cancellation hour rounded]],24),"not cancelled")</f>
        <v>11</v>
      </c>
      <c r="K773" s="32">
        <f>1/Table1[[#This Row],[Duration (Time between doses '[in hours'])]]</f>
        <v>4.1666666666666664E-2</v>
      </c>
      <c r="L773" s="33">
        <f>Table1[[#This Row],[number doses per hour]]*INDEX(Table2[price per dose],Table1[[#This Row],[Drug ID]])</f>
        <v>0.35218749999999999</v>
      </c>
      <c r="M773" s="11" t="b">
        <f>AND(Table1[[#This Row],[hour of cancellation 0 to 23]]&gt;=0,Table1[[#This Row],[hour of cancellation 0 to 23]]&lt;=23)</f>
        <v>1</v>
      </c>
    </row>
    <row r="774" spans="1:13" hidden="1" x14ac:dyDescent="0.3">
      <c r="A774" s="1">
        <v>773</v>
      </c>
      <c r="B774" s="1">
        <v>2</v>
      </c>
      <c r="C774" s="2">
        <v>40943.278541105952</v>
      </c>
      <c r="D774" s="2">
        <v>40947.069704632704</v>
      </c>
      <c r="E774" s="1">
        <v>10</v>
      </c>
      <c r="F774" s="2" t="s">
        <v>5</v>
      </c>
      <c r="G774" s="1">
        <v>0</v>
      </c>
      <c r="H774" s="32" t="str">
        <f>IFERROR(HOUR(Table1[[#This Row],[Cancel Date/time]])+MINUTE(Table1[[#This Row],[Cancel Date/time]])/60,"not cancelled")</f>
        <v>not cancelled</v>
      </c>
      <c r="I774" s="47" t="str">
        <f>IFERROR(ROUND(Table1[[#This Row],[cancellation time decimal]],0),"not cancelled")</f>
        <v>not cancelled</v>
      </c>
      <c r="J774" s="10" t="str">
        <f>IFERROR(MOD(Table1[[#This Row],[cancellation hour rounded]],24),"not cancelled")</f>
        <v>not cancelled</v>
      </c>
      <c r="K774" s="32">
        <f>1/Table1[[#This Row],[Duration (Time between doses '[in hours'])]]</f>
        <v>0.1</v>
      </c>
      <c r="L774" s="33">
        <f>Table1[[#This Row],[number doses per hour]]*INDEX(Table2[price per dose],Table1[[#This Row],[Drug ID]])</f>
        <v>0.84959999999999969</v>
      </c>
      <c r="M774" s="11" t="b">
        <f>AND(Table1[[#This Row],[hour of cancellation 0 to 23]]&gt;=0,Table1[[#This Row],[hour of cancellation 0 to 23]]&lt;=23)</f>
        <v>0</v>
      </c>
    </row>
    <row r="775" spans="1:13" x14ac:dyDescent="0.3">
      <c r="A775" s="1">
        <v>774</v>
      </c>
      <c r="B775" s="1">
        <v>6</v>
      </c>
      <c r="C775" s="2">
        <v>40943.407523271511</v>
      </c>
      <c r="D775" s="2">
        <v>41003.406944444447</v>
      </c>
      <c r="E775" s="1">
        <v>24</v>
      </c>
      <c r="F775" s="2">
        <v>40946.507334114518</v>
      </c>
      <c r="G775" s="1">
        <v>0</v>
      </c>
      <c r="H775" s="32">
        <f>IFERROR(HOUR(Table1[[#This Row],[Cancel Date/time]])+MINUTE(Table1[[#This Row],[Cancel Date/time]])/60,"not cancelled")</f>
        <v>12.166666666666666</v>
      </c>
      <c r="I775" s="47">
        <f>IFERROR(ROUND(Table1[[#This Row],[cancellation time decimal]],0),"not cancelled")</f>
        <v>12</v>
      </c>
      <c r="J775" s="10">
        <f>IFERROR(MOD(Table1[[#This Row],[cancellation hour rounded]],24),"not cancelled")</f>
        <v>12</v>
      </c>
      <c r="K775" s="32">
        <f>1/Table1[[#This Row],[Duration (Time between doses '[in hours'])]]</f>
        <v>4.1666666666666664E-2</v>
      </c>
      <c r="L775" s="33">
        <f>Table1[[#This Row],[number doses per hour]]*INDEX(Table2[price per dose],Table1[[#This Row],[Drug ID]])</f>
        <v>0.35218749999999999</v>
      </c>
      <c r="M775" s="11" t="b">
        <f>AND(Table1[[#This Row],[hour of cancellation 0 to 23]]&gt;=0,Table1[[#This Row],[hour of cancellation 0 to 23]]&lt;=23)</f>
        <v>1</v>
      </c>
    </row>
    <row r="776" spans="1:13" x14ac:dyDescent="0.3">
      <c r="A776" s="1">
        <v>775</v>
      </c>
      <c r="B776" s="1">
        <v>6</v>
      </c>
      <c r="C776" s="2">
        <v>40943.404349641751</v>
      </c>
      <c r="D776" s="2">
        <v>41003.404166666667</v>
      </c>
      <c r="E776" s="1">
        <v>24</v>
      </c>
      <c r="F776" s="2">
        <v>40945.222021816917</v>
      </c>
      <c r="G776" s="1">
        <v>0</v>
      </c>
      <c r="H776" s="32">
        <f>IFERROR(HOUR(Table1[[#This Row],[Cancel Date/time]])+MINUTE(Table1[[#This Row],[Cancel Date/time]])/60,"not cancelled")</f>
        <v>5.3166666666666664</v>
      </c>
      <c r="I776" s="47">
        <f>IFERROR(ROUND(Table1[[#This Row],[cancellation time decimal]],0),"not cancelled")</f>
        <v>5</v>
      </c>
      <c r="J776" s="10">
        <f>IFERROR(MOD(Table1[[#This Row],[cancellation hour rounded]],24),"not cancelled")</f>
        <v>5</v>
      </c>
      <c r="K776" s="32">
        <f>1/Table1[[#This Row],[Duration (Time between doses '[in hours'])]]</f>
        <v>4.1666666666666664E-2</v>
      </c>
      <c r="L776" s="33">
        <f>Table1[[#This Row],[number doses per hour]]*INDEX(Table2[price per dose],Table1[[#This Row],[Drug ID]])</f>
        <v>0.35218749999999999</v>
      </c>
      <c r="M776" s="11" t="b">
        <f>AND(Table1[[#This Row],[hour of cancellation 0 to 23]]&gt;=0,Table1[[#This Row],[hour of cancellation 0 to 23]]&lt;=23)</f>
        <v>1</v>
      </c>
    </row>
    <row r="777" spans="1:13" x14ac:dyDescent="0.3">
      <c r="A777" s="1">
        <v>776</v>
      </c>
      <c r="B777" s="1">
        <v>2</v>
      </c>
      <c r="C777" s="2">
        <v>40943.44572391019</v>
      </c>
      <c r="D777" s="2">
        <v>41003.445138888885</v>
      </c>
      <c r="E777" s="1">
        <v>10</v>
      </c>
      <c r="F777" s="2">
        <v>40944.51444411472</v>
      </c>
      <c r="G777" s="1">
        <v>0</v>
      </c>
      <c r="H777" s="32">
        <f>IFERROR(HOUR(Table1[[#This Row],[Cancel Date/time]])+MINUTE(Table1[[#This Row],[Cancel Date/time]])/60,"not cancelled")</f>
        <v>12.333333333333334</v>
      </c>
      <c r="I777" s="47">
        <f>IFERROR(ROUND(Table1[[#This Row],[cancellation time decimal]],0),"not cancelled")</f>
        <v>12</v>
      </c>
      <c r="J777" s="10">
        <f>IFERROR(MOD(Table1[[#This Row],[cancellation hour rounded]],24),"not cancelled")</f>
        <v>12</v>
      </c>
      <c r="K777" s="32">
        <f>1/Table1[[#This Row],[Duration (Time between doses '[in hours'])]]</f>
        <v>0.1</v>
      </c>
      <c r="L777" s="33">
        <f>Table1[[#This Row],[number doses per hour]]*INDEX(Table2[price per dose],Table1[[#This Row],[Drug ID]])</f>
        <v>0.84959999999999969</v>
      </c>
      <c r="M777" s="11" t="b">
        <f>AND(Table1[[#This Row],[hour of cancellation 0 to 23]]&gt;=0,Table1[[#This Row],[hour of cancellation 0 to 23]]&lt;=23)</f>
        <v>1</v>
      </c>
    </row>
    <row r="778" spans="1:13" x14ac:dyDescent="0.3">
      <c r="A778" s="1">
        <v>777</v>
      </c>
      <c r="B778" s="1">
        <v>3</v>
      </c>
      <c r="C778" s="2">
        <v>40943.463727417889</v>
      </c>
      <c r="D778" s="2">
        <v>41003.463194444448</v>
      </c>
      <c r="E778" s="1">
        <v>24</v>
      </c>
      <c r="F778" s="2">
        <v>40946.872788483743</v>
      </c>
      <c r="G778" s="1">
        <v>0</v>
      </c>
      <c r="H778" s="32">
        <f>IFERROR(HOUR(Table1[[#This Row],[Cancel Date/time]])+MINUTE(Table1[[#This Row],[Cancel Date/time]])/60,"not cancelled")</f>
        <v>20.933333333333334</v>
      </c>
      <c r="I778" s="47">
        <f>IFERROR(ROUND(Table1[[#This Row],[cancellation time decimal]],0),"not cancelled")</f>
        <v>21</v>
      </c>
      <c r="J778" s="10">
        <f>IFERROR(MOD(Table1[[#This Row],[cancellation hour rounded]],24),"not cancelled")</f>
        <v>21</v>
      </c>
      <c r="K778" s="32">
        <f>1/Table1[[#This Row],[Duration (Time between doses '[in hours'])]]</f>
        <v>4.1666666666666664E-2</v>
      </c>
      <c r="L778" s="33">
        <f>Table1[[#This Row],[number doses per hour]]*INDEX(Table2[price per dose],Table1[[#This Row],[Drug ID]])</f>
        <v>0.18133000000000002</v>
      </c>
      <c r="M778" s="11" t="b">
        <f>AND(Table1[[#This Row],[hour of cancellation 0 to 23]]&gt;=0,Table1[[#This Row],[hour of cancellation 0 to 23]]&lt;=23)</f>
        <v>1</v>
      </c>
    </row>
    <row r="779" spans="1:13" hidden="1" x14ac:dyDescent="0.3">
      <c r="A779" s="1">
        <v>778</v>
      </c>
      <c r="B779" s="1">
        <v>2</v>
      </c>
      <c r="C779" s="2">
        <v>40943.572713126632</v>
      </c>
      <c r="D779" s="2">
        <v>40946.447426021965</v>
      </c>
      <c r="E779" s="1">
        <v>10</v>
      </c>
      <c r="F779" s="2" t="s">
        <v>5</v>
      </c>
      <c r="G779" s="1">
        <v>0</v>
      </c>
      <c r="H779" s="32" t="str">
        <f>IFERROR(HOUR(Table1[[#This Row],[Cancel Date/time]])+MINUTE(Table1[[#This Row],[Cancel Date/time]])/60,"not cancelled")</f>
        <v>not cancelled</v>
      </c>
      <c r="I779" s="47" t="str">
        <f>IFERROR(ROUND(Table1[[#This Row],[cancellation time decimal]],0),"not cancelled")</f>
        <v>not cancelled</v>
      </c>
      <c r="J779" s="10" t="str">
        <f>IFERROR(MOD(Table1[[#This Row],[cancellation hour rounded]],24),"not cancelled")</f>
        <v>not cancelled</v>
      </c>
      <c r="K779" s="32">
        <f>1/Table1[[#This Row],[Duration (Time between doses '[in hours'])]]</f>
        <v>0.1</v>
      </c>
      <c r="L779" s="33">
        <f>Table1[[#This Row],[number doses per hour]]*INDEX(Table2[price per dose],Table1[[#This Row],[Drug ID]])</f>
        <v>0.84959999999999969</v>
      </c>
      <c r="M779" s="11" t="b">
        <f>AND(Table1[[#This Row],[hour of cancellation 0 to 23]]&gt;=0,Table1[[#This Row],[hour of cancellation 0 to 23]]&lt;=23)</f>
        <v>0</v>
      </c>
    </row>
    <row r="780" spans="1:13" x14ac:dyDescent="0.3">
      <c r="A780" s="1">
        <v>779</v>
      </c>
      <c r="B780" s="1">
        <v>3</v>
      </c>
      <c r="C780" s="2">
        <v>40943.621318877507</v>
      </c>
      <c r="D780" s="2">
        <v>41003.620833333334</v>
      </c>
      <c r="E780" s="1">
        <v>24</v>
      </c>
      <c r="F780" s="2">
        <v>40946.35606899071</v>
      </c>
      <c r="G780" s="1">
        <v>0</v>
      </c>
      <c r="H780" s="32">
        <f>IFERROR(HOUR(Table1[[#This Row],[Cancel Date/time]])+MINUTE(Table1[[#This Row],[Cancel Date/time]])/60,"not cancelled")</f>
        <v>8.5333333333333332</v>
      </c>
      <c r="I780" s="47">
        <f>IFERROR(ROUND(Table1[[#This Row],[cancellation time decimal]],0),"not cancelled")</f>
        <v>9</v>
      </c>
      <c r="J780" s="10">
        <f>IFERROR(MOD(Table1[[#This Row],[cancellation hour rounded]],24),"not cancelled")</f>
        <v>9</v>
      </c>
      <c r="K780" s="32">
        <f>1/Table1[[#This Row],[Duration (Time between doses '[in hours'])]]</f>
        <v>4.1666666666666664E-2</v>
      </c>
      <c r="L780" s="33">
        <f>Table1[[#This Row],[number doses per hour]]*INDEX(Table2[price per dose],Table1[[#This Row],[Drug ID]])</f>
        <v>0.18133000000000002</v>
      </c>
      <c r="M780" s="11" t="b">
        <f>AND(Table1[[#This Row],[hour of cancellation 0 to 23]]&gt;=0,Table1[[#This Row],[hour of cancellation 0 to 23]]&lt;=23)</f>
        <v>1</v>
      </c>
    </row>
    <row r="781" spans="1:13" x14ac:dyDescent="0.3">
      <c r="A781" s="1">
        <v>780</v>
      </c>
      <c r="B781" s="1">
        <v>1</v>
      </c>
      <c r="C781" s="2">
        <v>40943.618386191949</v>
      </c>
      <c r="D781" s="2">
        <v>41003.618055555555</v>
      </c>
      <c r="E781" s="1">
        <v>8</v>
      </c>
      <c r="F781" s="2">
        <v>40943.632120890499</v>
      </c>
      <c r="G781" s="1">
        <v>0</v>
      </c>
      <c r="H781" s="32">
        <f>IFERROR(HOUR(Table1[[#This Row],[Cancel Date/time]])+MINUTE(Table1[[#This Row],[Cancel Date/time]])/60,"not cancelled")</f>
        <v>15.166666666666666</v>
      </c>
      <c r="I781" s="47">
        <f>IFERROR(ROUND(Table1[[#This Row],[cancellation time decimal]],0),"not cancelled")</f>
        <v>15</v>
      </c>
      <c r="J781" s="10">
        <f>IFERROR(MOD(Table1[[#This Row],[cancellation hour rounded]],24),"not cancelled")</f>
        <v>15</v>
      </c>
      <c r="K781" s="32">
        <f>1/Table1[[#This Row],[Duration (Time between doses '[in hours'])]]</f>
        <v>0.125</v>
      </c>
      <c r="L781" s="33">
        <f>Table1[[#This Row],[number doses per hour]]*INDEX(Table2[price per dose],Table1[[#This Row],[Drug ID]])</f>
        <v>0.84929166666666667</v>
      </c>
      <c r="M781" s="11" t="b">
        <f>AND(Table1[[#This Row],[hour of cancellation 0 to 23]]&gt;=0,Table1[[#This Row],[hour of cancellation 0 to 23]]&lt;=23)</f>
        <v>1</v>
      </c>
    </row>
    <row r="782" spans="1:13" x14ac:dyDescent="0.3">
      <c r="A782" s="1">
        <v>781</v>
      </c>
      <c r="B782" s="1">
        <v>3</v>
      </c>
      <c r="C782" s="2">
        <v>40943.595684095984</v>
      </c>
      <c r="D782" s="2">
        <v>41003.595138888893</v>
      </c>
      <c r="E782" s="1">
        <v>24</v>
      </c>
      <c r="F782" s="2">
        <v>40946.460265796093</v>
      </c>
      <c r="G782" s="1">
        <v>0</v>
      </c>
      <c r="H782" s="32">
        <f>IFERROR(HOUR(Table1[[#This Row],[Cancel Date/time]])+MINUTE(Table1[[#This Row],[Cancel Date/time]])/60,"not cancelled")</f>
        <v>11.033333333333333</v>
      </c>
      <c r="I782" s="47">
        <f>IFERROR(ROUND(Table1[[#This Row],[cancellation time decimal]],0),"not cancelled")</f>
        <v>11</v>
      </c>
      <c r="J782" s="10">
        <f>IFERROR(MOD(Table1[[#This Row],[cancellation hour rounded]],24),"not cancelled")</f>
        <v>11</v>
      </c>
      <c r="K782" s="32">
        <f>1/Table1[[#This Row],[Duration (Time between doses '[in hours'])]]</f>
        <v>4.1666666666666664E-2</v>
      </c>
      <c r="L782" s="33">
        <f>Table1[[#This Row],[number doses per hour]]*INDEX(Table2[price per dose],Table1[[#This Row],[Drug ID]])</f>
        <v>0.18133000000000002</v>
      </c>
      <c r="M782" s="11" t="b">
        <f>AND(Table1[[#This Row],[hour of cancellation 0 to 23]]&gt;=0,Table1[[#This Row],[hour of cancellation 0 to 23]]&lt;=23)</f>
        <v>1</v>
      </c>
    </row>
    <row r="783" spans="1:13" x14ac:dyDescent="0.3">
      <c r="A783" s="1">
        <v>782</v>
      </c>
      <c r="B783" s="1">
        <v>5</v>
      </c>
      <c r="C783" s="2">
        <v>40943.595367614944</v>
      </c>
      <c r="D783" s="2">
        <v>41003.595138888893</v>
      </c>
      <c r="E783" s="1">
        <v>24</v>
      </c>
      <c r="F783" s="2">
        <v>40947.750357287943</v>
      </c>
      <c r="G783" s="1">
        <v>0</v>
      </c>
      <c r="H783" s="32">
        <f>IFERROR(HOUR(Table1[[#This Row],[Cancel Date/time]])+MINUTE(Table1[[#This Row],[Cancel Date/time]])/60,"not cancelled")</f>
        <v>18</v>
      </c>
      <c r="I783" s="47">
        <f>IFERROR(ROUND(Table1[[#This Row],[cancellation time decimal]],0),"not cancelled")</f>
        <v>18</v>
      </c>
      <c r="J783" s="10">
        <f>IFERROR(MOD(Table1[[#This Row],[cancellation hour rounded]],24),"not cancelled")</f>
        <v>18</v>
      </c>
      <c r="K783" s="32">
        <f>1/Table1[[#This Row],[Duration (Time between doses '[in hours'])]]</f>
        <v>4.1666666666666664E-2</v>
      </c>
      <c r="L783" s="33">
        <f>Table1[[#This Row],[number doses per hour]]*INDEX(Table2[price per dose],Table1[[#This Row],[Drug ID]])</f>
        <v>0.2815833333333333</v>
      </c>
      <c r="M783" s="11" t="b">
        <f>AND(Table1[[#This Row],[hour of cancellation 0 to 23]]&gt;=0,Table1[[#This Row],[hour of cancellation 0 to 23]]&lt;=23)</f>
        <v>1</v>
      </c>
    </row>
    <row r="784" spans="1:13" x14ac:dyDescent="0.3">
      <c r="A784" s="1">
        <v>783</v>
      </c>
      <c r="B784" s="1">
        <v>1</v>
      </c>
      <c r="C784" s="2">
        <v>40943.610594153055</v>
      </c>
      <c r="D784" s="2">
        <v>41003.61041666667</v>
      </c>
      <c r="E784" s="1">
        <v>8</v>
      </c>
      <c r="F784" s="2">
        <v>40944.29327144847</v>
      </c>
      <c r="G784" s="1">
        <v>0</v>
      </c>
      <c r="H784" s="32">
        <f>IFERROR(HOUR(Table1[[#This Row],[Cancel Date/time]])+MINUTE(Table1[[#This Row],[Cancel Date/time]])/60,"not cancelled")</f>
        <v>7.0333333333333332</v>
      </c>
      <c r="I784" s="47">
        <f>IFERROR(ROUND(Table1[[#This Row],[cancellation time decimal]],0),"not cancelled")</f>
        <v>7</v>
      </c>
      <c r="J784" s="10">
        <f>IFERROR(MOD(Table1[[#This Row],[cancellation hour rounded]],24),"not cancelled")</f>
        <v>7</v>
      </c>
      <c r="K784" s="32">
        <f>1/Table1[[#This Row],[Duration (Time between doses '[in hours'])]]</f>
        <v>0.125</v>
      </c>
      <c r="L784" s="33">
        <f>Table1[[#This Row],[number doses per hour]]*INDEX(Table2[price per dose],Table1[[#This Row],[Drug ID]])</f>
        <v>0.84929166666666667</v>
      </c>
      <c r="M784" s="11" t="b">
        <f>AND(Table1[[#This Row],[hour of cancellation 0 to 23]]&gt;=0,Table1[[#This Row],[hour of cancellation 0 to 23]]&lt;=23)</f>
        <v>1</v>
      </c>
    </row>
    <row r="785" spans="1:13" x14ac:dyDescent="0.3">
      <c r="A785" s="1">
        <v>784</v>
      </c>
      <c r="B785" s="1">
        <v>1</v>
      </c>
      <c r="C785" s="2">
        <v>40943.716033506003</v>
      </c>
      <c r="D785" s="2">
        <v>41003.715972222228</v>
      </c>
      <c r="E785" s="1">
        <v>8</v>
      </c>
      <c r="F785" s="2">
        <v>40944.455745530868</v>
      </c>
      <c r="G785" s="1">
        <v>0</v>
      </c>
      <c r="H785" s="32">
        <f>IFERROR(HOUR(Table1[[#This Row],[Cancel Date/time]])+MINUTE(Table1[[#This Row],[Cancel Date/time]])/60,"not cancelled")</f>
        <v>10.933333333333334</v>
      </c>
      <c r="I785" s="47">
        <f>IFERROR(ROUND(Table1[[#This Row],[cancellation time decimal]],0),"not cancelled")</f>
        <v>11</v>
      </c>
      <c r="J785" s="10">
        <f>IFERROR(MOD(Table1[[#This Row],[cancellation hour rounded]],24),"not cancelled")</f>
        <v>11</v>
      </c>
      <c r="K785" s="32">
        <f>1/Table1[[#This Row],[Duration (Time between doses '[in hours'])]]</f>
        <v>0.125</v>
      </c>
      <c r="L785" s="33">
        <f>Table1[[#This Row],[number doses per hour]]*INDEX(Table2[price per dose],Table1[[#This Row],[Drug ID]])</f>
        <v>0.84929166666666667</v>
      </c>
      <c r="M785" s="11" t="b">
        <f>AND(Table1[[#This Row],[hour of cancellation 0 to 23]]&gt;=0,Table1[[#This Row],[hour of cancellation 0 to 23]]&lt;=23)</f>
        <v>1</v>
      </c>
    </row>
    <row r="786" spans="1:13" x14ac:dyDescent="0.3">
      <c r="A786" s="1">
        <v>785</v>
      </c>
      <c r="B786" s="1">
        <v>1</v>
      </c>
      <c r="C786" s="2">
        <v>40943.732915887558</v>
      </c>
      <c r="D786" s="2">
        <v>40945.732638888891</v>
      </c>
      <c r="E786" s="1">
        <v>12</v>
      </c>
      <c r="F786" s="2">
        <v>40944.481503509684</v>
      </c>
      <c r="G786" s="1">
        <v>0</v>
      </c>
      <c r="H786" s="32">
        <f>IFERROR(HOUR(Table1[[#This Row],[Cancel Date/time]])+MINUTE(Table1[[#This Row],[Cancel Date/time]])/60,"not cancelled")</f>
        <v>11.55</v>
      </c>
      <c r="I786" s="47">
        <f>IFERROR(ROUND(Table1[[#This Row],[cancellation time decimal]],0),"not cancelled")</f>
        <v>12</v>
      </c>
      <c r="J786" s="10">
        <f>IFERROR(MOD(Table1[[#This Row],[cancellation hour rounded]],24),"not cancelled")</f>
        <v>12</v>
      </c>
      <c r="K786" s="32">
        <f>1/Table1[[#This Row],[Duration (Time between doses '[in hours'])]]</f>
        <v>8.3333333333333329E-2</v>
      </c>
      <c r="L786" s="33">
        <f>Table1[[#This Row],[number doses per hour]]*INDEX(Table2[price per dose],Table1[[#This Row],[Drug ID]])</f>
        <v>0.56619444444444444</v>
      </c>
      <c r="M786" s="11" t="b">
        <f>AND(Table1[[#This Row],[hour of cancellation 0 to 23]]&gt;=0,Table1[[#This Row],[hour of cancellation 0 to 23]]&lt;=23)</f>
        <v>1</v>
      </c>
    </row>
    <row r="787" spans="1:13" x14ac:dyDescent="0.3">
      <c r="A787" s="1">
        <v>786</v>
      </c>
      <c r="B787" s="1">
        <v>10</v>
      </c>
      <c r="C787" s="2">
        <v>40943.72575204225</v>
      </c>
      <c r="D787" s="2">
        <v>41003.725694444445</v>
      </c>
      <c r="E787" s="1">
        <v>1</v>
      </c>
      <c r="F787" s="2">
        <v>40950.442756151293</v>
      </c>
      <c r="G787" s="1">
        <v>0</v>
      </c>
      <c r="H787" s="32">
        <f>IFERROR(HOUR(Table1[[#This Row],[Cancel Date/time]])+MINUTE(Table1[[#This Row],[Cancel Date/time]])/60,"not cancelled")</f>
        <v>10.616666666666667</v>
      </c>
      <c r="I787" s="47">
        <f>IFERROR(ROUND(Table1[[#This Row],[cancellation time decimal]],0),"not cancelled")</f>
        <v>11</v>
      </c>
      <c r="J787" s="10">
        <f>IFERROR(MOD(Table1[[#This Row],[cancellation hour rounded]],24),"not cancelled")</f>
        <v>11</v>
      </c>
      <c r="K787" s="32">
        <f>1/Table1[[#This Row],[Duration (Time between doses '[in hours'])]]</f>
        <v>1</v>
      </c>
      <c r="L787" s="33">
        <f>Table1[[#This Row],[number doses per hour]]*INDEX(Table2[price per dose],Table1[[#This Row],[Drug ID]])</f>
        <v>2.5716000000000001</v>
      </c>
      <c r="M787" s="11" t="b">
        <f>AND(Table1[[#This Row],[hour of cancellation 0 to 23]]&gt;=0,Table1[[#This Row],[hour of cancellation 0 to 23]]&lt;=23)</f>
        <v>1</v>
      </c>
    </row>
    <row r="788" spans="1:13" x14ac:dyDescent="0.3">
      <c r="A788" s="1">
        <v>787</v>
      </c>
      <c r="B788" s="1">
        <v>1</v>
      </c>
      <c r="C788" s="2">
        <v>40943.763894129268</v>
      </c>
      <c r="D788" s="2">
        <v>41003.763888888891</v>
      </c>
      <c r="E788" s="1">
        <v>8</v>
      </c>
      <c r="F788" s="2">
        <v>40944.014019304028</v>
      </c>
      <c r="G788" s="1">
        <v>0</v>
      </c>
      <c r="H788" s="32">
        <f>IFERROR(HOUR(Table1[[#This Row],[Cancel Date/time]])+MINUTE(Table1[[#This Row],[Cancel Date/time]])/60,"not cancelled")</f>
        <v>0.33333333333333331</v>
      </c>
      <c r="I788" s="47">
        <f>IFERROR(ROUND(Table1[[#This Row],[cancellation time decimal]],0),"not cancelled")</f>
        <v>0</v>
      </c>
      <c r="J788" s="10">
        <f>IFERROR(MOD(Table1[[#This Row],[cancellation hour rounded]],24),"not cancelled")</f>
        <v>0</v>
      </c>
      <c r="K788" s="32">
        <f>1/Table1[[#This Row],[Duration (Time between doses '[in hours'])]]</f>
        <v>0.125</v>
      </c>
      <c r="L788" s="33">
        <f>Table1[[#This Row],[number doses per hour]]*INDEX(Table2[price per dose],Table1[[#This Row],[Drug ID]])</f>
        <v>0.84929166666666667</v>
      </c>
      <c r="M788" s="11" t="b">
        <f>AND(Table1[[#This Row],[hour of cancellation 0 to 23]]&gt;=0,Table1[[#This Row],[hour of cancellation 0 to 23]]&lt;=23)</f>
        <v>1</v>
      </c>
    </row>
    <row r="789" spans="1:13" hidden="1" x14ac:dyDescent="0.3">
      <c r="A789" s="1">
        <v>788</v>
      </c>
      <c r="B789" s="1">
        <v>8</v>
      </c>
      <c r="C789" s="2">
        <v>40943.758535923742</v>
      </c>
      <c r="D789" s="2">
        <v>40946.425173997275</v>
      </c>
      <c r="E789" s="1">
        <v>3</v>
      </c>
      <c r="F789" s="2" t="s">
        <v>5</v>
      </c>
      <c r="G789" s="1">
        <v>1</v>
      </c>
      <c r="H789" s="32" t="str">
        <f>IFERROR(HOUR(Table1[[#This Row],[Cancel Date/time]])+MINUTE(Table1[[#This Row],[Cancel Date/time]])/60,"not cancelled")</f>
        <v>not cancelled</v>
      </c>
      <c r="I789" s="47" t="str">
        <f>IFERROR(ROUND(Table1[[#This Row],[cancellation time decimal]],0),"not cancelled")</f>
        <v>not cancelled</v>
      </c>
      <c r="J789" s="10" t="str">
        <f>IFERROR(MOD(Table1[[#This Row],[cancellation hour rounded]],24),"not cancelled")</f>
        <v>not cancelled</v>
      </c>
      <c r="K789" s="32">
        <f>1/Table1[[#This Row],[Duration (Time between doses '[in hours'])]]</f>
        <v>0.33333333333333331</v>
      </c>
      <c r="L789" s="33">
        <f>Table1[[#This Row],[number doses per hour]]*INDEX(Table2[price per dose],Table1[[#This Row],[Drug ID]])</f>
        <v>0.29998222222222221</v>
      </c>
      <c r="M789" s="11" t="b">
        <f>AND(Table1[[#This Row],[hour of cancellation 0 to 23]]&gt;=0,Table1[[#This Row],[hour of cancellation 0 to 23]]&lt;=23)</f>
        <v>0</v>
      </c>
    </row>
    <row r="790" spans="1:13" x14ac:dyDescent="0.3">
      <c r="A790" s="1">
        <v>789</v>
      </c>
      <c r="B790" s="1">
        <v>4</v>
      </c>
      <c r="C790" s="2">
        <v>40943.768201215898</v>
      </c>
      <c r="D790" s="2">
        <v>41003.768055555556</v>
      </c>
      <c r="E790" s="1">
        <v>12</v>
      </c>
      <c r="F790" s="2">
        <v>40945.371096174247</v>
      </c>
      <c r="G790" s="1">
        <v>0</v>
      </c>
      <c r="H790" s="32">
        <f>IFERROR(HOUR(Table1[[#This Row],[Cancel Date/time]])+MINUTE(Table1[[#This Row],[Cancel Date/time]])/60,"not cancelled")</f>
        <v>8.9</v>
      </c>
      <c r="I790" s="47">
        <f>IFERROR(ROUND(Table1[[#This Row],[cancellation time decimal]],0),"not cancelled")</f>
        <v>9</v>
      </c>
      <c r="J790" s="10">
        <f>IFERROR(MOD(Table1[[#This Row],[cancellation hour rounded]],24),"not cancelled")</f>
        <v>9</v>
      </c>
      <c r="K790" s="32">
        <f>1/Table1[[#This Row],[Duration (Time between doses '[in hours'])]]</f>
        <v>8.3333333333333329E-2</v>
      </c>
      <c r="L790" s="33">
        <f>Table1[[#This Row],[number doses per hour]]*INDEX(Table2[price per dose],Table1[[#This Row],[Drug ID]])</f>
        <v>1.448055119047619</v>
      </c>
      <c r="M790" s="11" t="b">
        <f>AND(Table1[[#This Row],[hour of cancellation 0 to 23]]&gt;=0,Table1[[#This Row],[hour of cancellation 0 to 23]]&lt;=23)</f>
        <v>1</v>
      </c>
    </row>
    <row r="791" spans="1:13" hidden="1" x14ac:dyDescent="0.3">
      <c r="A791" s="1">
        <v>790</v>
      </c>
      <c r="B791" s="1">
        <v>5</v>
      </c>
      <c r="C791" s="2">
        <v>40943.842777158541</v>
      </c>
      <c r="D791" s="2">
        <v>40946.63403081752</v>
      </c>
      <c r="E791" s="1">
        <v>24</v>
      </c>
      <c r="F791" s="2" t="s">
        <v>5</v>
      </c>
      <c r="G791" s="1">
        <v>0</v>
      </c>
      <c r="H791" s="32" t="str">
        <f>IFERROR(HOUR(Table1[[#This Row],[Cancel Date/time]])+MINUTE(Table1[[#This Row],[Cancel Date/time]])/60,"not cancelled")</f>
        <v>not cancelled</v>
      </c>
      <c r="I791" s="47" t="str">
        <f>IFERROR(ROUND(Table1[[#This Row],[cancellation time decimal]],0),"not cancelled")</f>
        <v>not cancelled</v>
      </c>
      <c r="J791" s="10" t="str">
        <f>IFERROR(MOD(Table1[[#This Row],[cancellation hour rounded]],24),"not cancelled")</f>
        <v>not cancelled</v>
      </c>
      <c r="K791" s="32">
        <f>1/Table1[[#This Row],[Duration (Time between doses '[in hours'])]]</f>
        <v>4.1666666666666664E-2</v>
      </c>
      <c r="L791" s="33">
        <f>Table1[[#This Row],[number doses per hour]]*INDEX(Table2[price per dose],Table1[[#This Row],[Drug ID]])</f>
        <v>0.2815833333333333</v>
      </c>
      <c r="M791" s="11" t="b">
        <f>AND(Table1[[#This Row],[hour of cancellation 0 to 23]]&gt;=0,Table1[[#This Row],[hour of cancellation 0 to 23]]&lt;=23)</f>
        <v>0</v>
      </c>
    </row>
    <row r="792" spans="1:13" x14ac:dyDescent="0.3">
      <c r="A792" s="1">
        <v>791</v>
      </c>
      <c r="B792" s="1">
        <v>2</v>
      </c>
      <c r="C792" s="2">
        <v>40943.999200216196</v>
      </c>
      <c r="D792" s="2">
        <v>40947.831944444442</v>
      </c>
      <c r="E792" s="1">
        <v>10</v>
      </c>
      <c r="F792" s="2">
        <v>40944.648391038907</v>
      </c>
      <c r="G792" s="1">
        <v>0</v>
      </c>
      <c r="H792" s="32">
        <f>IFERROR(HOUR(Table1[[#This Row],[Cancel Date/time]])+MINUTE(Table1[[#This Row],[Cancel Date/time]])/60,"not cancelled")</f>
        <v>15.55</v>
      </c>
      <c r="I792" s="47">
        <f>IFERROR(ROUND(Table1[[#This Row],[cancellation time decimal]],0),"not cancelled")</f>
        <v>16</v>
      </c>
      <c r="J792" s="10">
        <f>IFERROR(MOD(Table1[[#This Row],[cancellation hour rounded]],24),"not cancelled")</f>
        <v>16</v>
      </c>
      <c r="K792" s="32">
        <f>1/Table1[[#This Row],[Duration (Time between doses '[in hours'])]]</f>
        <v>0.1</v>
      </c>
      <c r="L792" s="33">
        <f>Table1[[#This Row],[number doses per hour]]*INDEX(Table2[price per dose],Table1[[#This Row],[Drug ID]])</f>
        <v>0.84959999999999969</v>
      </c>
      <c r="M792" s="11" t="b">
        <f>AND(Table1[[#This Row],[hour of cancellation 0 to 23]]&gt;=0,Table1[[#This Row],[hour of cancellation 0 to 23]]&lt;=23)</f>
        <v>1</v>
      </c>
    </row>
    <row r="793" spans="1:13" x14ac:dyDescent="0.3">
      <c r="A793" s="1">
        <v>792</v>
      </c>
      <c r="B793" s="1">
        <v>1</v>
      </c>
      <c r="C793" s="2">
        <v>40944.037808324589</v>
      </c>
      <c r="D793" s="2">
        <v>41004.037499999999</v>
      </c>
      <c r="E793" s="1">
        <v>8</v>
      </c>
      <c r="F793" s="2">
        <v>40945.002585164577</v>
      </c>
      <c r="G793" s="1">
        <v>0</v>
      </c>
      <c r="H793" s="32">
        <f>IFERROR(HOUR(Table1[[#This Row],[Cancel Date/time]])+MINUTE(Table1[[#This Row],[Cancel Date/time]])/60,"not cancelled")</f>
        <v>0.05</v>
      </c>
      <c r="I793" s="47">
        <f>IFERROR(ROUND(Table1[[#This Row],[cancellation time decimal]],0),"not cancelled")</f>
        <v>0</v>
      </c>
      <c r="J793" s="10">
        <f>IFERROR(MOD(Table1[[#This Row],[cancellation hour rounded]],24),"not cancelled")</f>
        <v>0</v>
      </c>
      <c r="K793" s="32">
        <f>1/Table1[[#This Row],[Duration (Time between doses '[in hours'])]]</f>
        <v>0.125</v>
      </c>
      <c r="L793" s="33">
        <f>Table1[[#This Row],[number doses per hour]]*INDEX(Table2[price per dose],Table1[[#This Row],[Drug ID]])</f>
        <v>0.84929166666666667</v>
      </c>
      <c r="M793" s="11" t="b">
        <f>AND(Table1[[#This Row],[hour of cancellation 0 to 23]]&gt;=0,Table1[[#This Row],[hour of cancellation 0 to 23]]&lt;=23)</f>
        <v>1</v>
      </c>
    </row>
    <row r="794" spans="1:13" x14ac:dyDescent="0.3">
      <c r="A794" s="1">
        <v>793</v>
      </c>
      <c r="B794" s="1">
        <v>1</v>
      </c>
      <c r="C794" s="2">
        <v>40944.050788079287</v>
      </c>
      <c r="D794" s="2">
        <v>41004.050694444442</v>
      </c>
      <c r="E794" s="1">
        <v>12</v>
      </c>
      <c r="F794" s="2">
        <v>40945.422258920364</v>
      </c>
      <c r="G794" s="1">
        <v>0</v>
      </c>
      <c r="H794" s="32">
        <f>IFERROR(HOUR(Table1[[#This Row],[Cancel Date/time]])+MINUTE(Table1[[#This Row],[Cancel Date/time]])/60,"not cancelled")</f>
        <v>10.133333333333333</v>
      </c>
      <c r="I794" s="47">
        <f>IFERROR(ROUND(Table1[[#This Row],[cancellation time decimal]],0),"not cancelled")</f>
        <v>10</v>
      </c>
      <c r="J794" s="10">
        <f>IFERROR(MOD(Table1[[#This Row],[cancellation hour rounded]],24),"not cancelled")</f>
        <v>10</v>
      </c>
      <c r="K794" s="32">
        <f>1/Table1[[#This Row],[Duration (Time between doses '[in hours'])]]</f>
        <v>8.3333333333333329E-2</v>
      </c>
      <c r="L794" s="33">
        <f>Table1[[#This Row],[number doses per hour]]*INDEX(Table2[price per dose],Table1[[#This Row],[Drug ID]])</f>
        <v>0.56619444444444444</v>
      </c>
      <c r="M794" s="11" t="b">
        <f>AND(Table1[[#This Row],[hour of cancellation 0 to 23]]&gt;=0,Table1[[#This Row],[hour of cancellation 0 to 23]]&lt;=23)</f>
        <v>1</v>
      </c>
    </row>
    <row r="795" spans="1:13" hidden="1" x14ac:dyDescent="0.3">
      <c r="A795" s="1">
        <v>794</v>
      </c>
      <c r="B795" s="1">
        <v>1</v>
      </c>
      <c r="C795" s="2">
        <v>40944.052917589077</v>
      </c>
      <c r="D795" s="2">
        <v>40947.67766373956</v>
      </c>
      <c r="E795" s="1">
        <v>8</v>
      </c>
      <c r="F795" s="2" t="s">
        <v>5</v>
      </c>
      <c r="G795" s="1">
        <v>0</v>
      </c>
      <c r="H795" s="32" t="str">
        <f>IFERROR(HOUR(Table1[[#This Row],[Cancel Date/time]])+MINUTE(Table1[[#This Row],[Cancel Date/time]])/60,"not cancelled")</f>
        <v>not cancelled</v>
      </c>
      <c r="I795" s="47" t="str">
        <f>IFERROR(ROUND(Table1[[#This Row],[cancellation time decimal]],0),"not cancelled")</f>
        <v>not cancelled</v>
      </c>
      <c r="J795" s="10" t="str">
        <f>IFERROR(MOD(Table1[[#This Row],[cancellation hour rounded]],24),"not cancelled")</f>
        <v>not cancelled</v>
      </c>
      <c r="K795" s="32">
        <f>1/Table1[[#This Row],[Duration (Time between doses '[in hours'])]]</f>
        <v>0.125</v>
      </c>
      <c r="L795" s="33">
        <f>Table1[[#This Row],[number doses per hour]]*INDEX(Table2[price per dose],Table1[[#This Row],[Drug ID]])</f>
        <v>0.84929166666666667</v>
      </c>
      <c r="M795" s="11" t="b">
        <f>AND(Table1[[#This Row],[hour of cancellation 0 to 23]]&gt;=0,Table1[[#This Row],[hour of cancellation 0 to 23]]&lt;=23)</f>
        <v>0</v>
      </c>
    </row>
    <row r="796" spans="1:13" x14ac:dyDescent="0.3">
      <c r="A796" s="1">
        <v>795</v>
      </c>
      <c r="B796" s="1">
        <v>1</v>
      </c>
      <c r="C796" s="2">
        <v>40944.339658169803</v>
      </c>
      <c r="D796" s="2">
        <v>41004.339583333334</v>
      </c>
      <c r="E796" s="1">
        <v>8</v>
      </c>
      <c r="F796" s="2">
        <v>40945.56380220838</v>
      </c>
      <c r="G796" s="1">
        <v>0</v>
      </c>
      <c r="H796" s="32">
        <f>IFERROR(HOUR(Table1[[#This Row],[Cancel Date/time]])+MINUTE(Table1[[#This Row],[Cancel Date/time]])/60,"not cancelled")</f>
        <v>13.516666666666667</v>
      </c>
      <c r="I796" s="47">
        <f>IFERROR(ROUND(Table1[[#This Row],[cancellation time decimal]],0),"not cancelled")</f>
        <v>14</v>
      </c>
      <c r="J796" s="10">
        <f>IFERROR(MOD(Table1[[#This Row],[cancellation hour rounded]],24),"not cancelled")</f>
        <v>14</v>
      </c>
      <c r="K796" s="32">
        <f>1/Table1[[#This Row],[Duration (Time between doses '[in hours'])]]</f>
        <v>0.125</v>
      </c>
      <c r="L796" s="33">
        <f>Table1[[#This Row],[number doses per hour]]*INDEX(Table2[price per dose],Table1[[#This Row],[Drug ID]])</f>
        <v>0.84929166666666667</v>
      </c>
      <c r="M796" s="11" t="b">
        <f>AND(Table1[[#This Row],[hour of cancellation 0 to 23]]&gt;=0,Table1[[#This Row],[hour of cancellation 0 to 23]]&lt;=23)</f>
        <v>1</v>
      </c>
    </row>
    <row r="797" spans="1:13" x14ac:dyDescent="0.3">
      <c r="A797" s="1">
        <v>796</v>
      </c>
      <c r="B797" s="1">
        <v>7</v>
      </c>
      <c r="C797" s="2">
        <v>40944.341365684311</v>
      </c>
      <c r="D797" s="2">
        <v>41004.340972222228</v>
      </c>
      <c r="E797" s="1">
        <v>24</v>
      </c>
      <c r="F797" s="2">
        <v>40950.403120760173</v>
      </c>
      <c r="G797" s="1">
        <v>0</v>
      </c>
      <c r="H797" s="32">
        <f>IFERROR(HOUR(Table1[[#This Row],[Cancel Date/time]])+MINUTE(Table1[[#This Row],[Cancel Date/time]])/60,"not cancelled")</f>
        <v>9.6666666666666661</v>
      </c>
      <c r="I797" s="47">
        <f>IFERROR(ROUND(Table1[[#This Row],[cancellation time decimal]],0),"not cancelled")</f>
        <v>10</v>
      </c>
      <c r="J797" s="10">
        <f>IFERROR(MOD(Table1[[#This Row],[cancellation hour rounded]],24),"not cancelled")</f>
        <v>10</v>
      </c>
      <c r="K797" s="32">
        <f>1/Table1[[#This Row],[Duration (Time between doses '[in hours'])]]</f>
        <v>4.1666666666666664E-2</v>
      </c>
      <c r="L797" s="33">
        <f>Table1[[#This Row],[number doses per hour]]*INDEX(Table2[price per dose],Table1[[#This Row],[Drug ID]])</f>
        <v>1.2958049999999997</v>
      </c>
      <c r="M797" s="11" t="b">
        <f>AND(Table1[[#This Row],[hour of cancellation 0 to 23]]&gt;=0,Table1[[#This Row],[hour of cancellation 0 to 23]]&lt;=23)</f>
        <v>1</v>
      </c>
    </row>
    <row r="798" spans="1:13" x14ac:dyDescent="0.3">
      <c r="A798" s="1">
        <v>797</v>
      </c>
      <c r="B798" s="1">
        <v>3</v>
      </c>
      <c r="C798" s="2">
        <v>40944.393161019143</v>
      </c>
      <c r="D798" s="2">
        <v>40947.93472222222</v>
      </c>
      <c r="E798" s="1">
        <v>24</v>
      </c>
      <c r="F798" s="2">
        <v>40945.783307209458</v>
      </c>
      <c r="G798" s="1">
        <v>0</v>
      </c>
      <c r="H798" s="32">
        <f>IFERROR(HOUR(Table1[[#This Row],[Cancel Date/time]])+MINUTE(Table1[[#This Row],[Cancel Date/time]])/60,"not cancelled")</f>
        <v>18.783333333333335</v>
      </c>
      <c r="I798" s="47">
        <f>IFERROR(ROUND(Table1[[#This Row],[cancellation time decimal]],0),"not cancelled")</f>
        <v>19</v>
      </c>
      <c r="J798" s="10">
        <f>IFERROR(MOD(Table1[[#This Row],[cancellation hour rounded]],24),"not cancelled")</f>
        <v>19</v>
      </c>
      <c r="K798" s="32">
        <f>1/Table1[[#This Row],[Duration (Time between doses '[in hours'])]]</f>
        <v>4.1666666666666664E-2</v>
      </c>
      <c r="L798" s="33">
        <f>Table1[[#This Row],[number doses per hour]]*INDEX(Table2[price per dose],Table1[[#This Row],[Drug ID]])</f>
        <v>0.18133000000000002</v>
      </c>
      <c r="M798" s="11" t="b">
        <f>AND(Table1[[#This Row],[hour of cancellation 0 to 23]]&gt;=0,Table1[[#This Row],[hour of cancellation 0 to 23]]&lt;=23)</f>
        <v>1</v>
      </c>
    </row>
    <row r="799" spans="1:13" x14ac:dyDescent="0.3">
      <c r="A799" s="1">
        <v>798</v>
      </c>
      <c r="B799" s="1">
        <v>1</v>
      </c>
      <c r="C799" s="2">
        <v>40944.387236650626</v>
      </c>
      <c r="D799" s="2">
        <v>40947.720138888893</v>
      </c>
      <c r="E799" s="1">
        <v>8</v>
      </c>
      <c r="F799" s="2">
        <v>40944.6483183214</v>
      </c>
      <c r="G799" s="1">
        <v>0</v>
      </c>
      <c r="H799" s="32">
        <f>IFERROR(HOUR(Table1[[#This Row],[Cancel Date/time]])+MINUTE(Table1[[#This Row],[Cancel Date/time]])/60,"not cancelled")</f>
        <v>15.55</v>
      </c>
      <c r="I799" s="47">
        <f>IFERROR(ROUND(Table1[[#This Row],[cancellation time decimal]],0),"not cancelled")</f>
        <v>16</v>
      </c>
      <c r="J799" s="10">
        <f>IFERROR(MOD(Table1[[#This Row],[cancellation hour rounded]],24),"not cancelled")</f>
        <v>16</v>
      </c>
      <c r="K799" s="32">
        <f>1/Table1[[#This Row],[Duration (Time between doses '[in hours'])]]</f>
        <v>0.125</v>
      </c>
      <c r="L799" s="33">
        <f>Table1[[#This Row],[number doses per hour]]*INDEX(Table2[price per dose],Table1[[#This Row],[Drug ID]])</f>
        <v>0.84929166666666667</v>
      </c>
      <c r="M799" s="11" t="b">
        <f>AND(Table1[[#This Row],[hour of cancellation 0 to 23]]&gt;=0,Table1[[#This Row],[hour of cancellation 0 to 23]]&lt;=23)</f>
        <v>1</v>
      </c>
    </row>
    <row r="800" spans="1:13" hidden="1" x14ac:dyDescent="0.3">
      <c r="A800" s="1">
        <v>799</v>
      </c>
      <c r="B800" s="1">
        <v>5</v>
      </c>
      <c r="C800" s="2">
        <v>40944.507269900729</v>
      </c>
      <c r="D800" s="2">
        <v>40946.965321346717</v>
      </c>
      <c r="E800" s="1">
        <v>24</v>
      </c>
      <c r="F800" s="2" t="s">
        <v>5</v>
      </c>
      <c r="G800" s="1">
        <v>0</v>
      </c>
      <c r="H800" s="32" t="str">
        <f>IFERROR(HOUR(Table1[[#This Row],[Cancel Date/time]])+MINUTE(Table1[[#This Row],[Cancel Date/time]])/60,"not cancelled")</f>
        <v>not cancelled</v>
      </c>
      <c r="I800" s="47" t="str">
        <f>IFERROR(ROUND(Table1[[#This Row],[cancellation time decimal]],0),"not cancelled")</f>
        <v>not cancelled</v>
      </c>
      <c r="J800" s="10" t="str">
        <f>IFERROR(MOD(Table1[[#This Row],[cancellation hour rounded]],24),"not cancelled")</f>
        <v>not cancelled</v>
      </c>
      <c r="K800" s="32">
        <f>1/Table1[[#This Row],[Duration (Time between doses '[in hours'])]]</f>
        <v>4.1666666666666664E-2</v>
      </c>
      <c r="L800" s="33">
        <f>Table1[[#This Row],[number doses per hour]]*INDEX(Table2[price per dose],Table1[[#This Row],[Drug ID]])</f>
        <v>0.2815833333333333</v>
      </c>
      <c r="M800" s="11" t="b">
        <f>AND(Table1[[#This Row],[hour of cancellation 0 to 23]]&gt;=0,Table1[[#This Row],[hour of cancellation 0 to 23]]&lt;=23)</f>
        <v>0</v>
      </c>
    </row>
    <row r="801" spans="1:13" x14ac:dyDescent="0.3">
      <c r="A801" s="1">
        <v>800</v>
      </c>
      <c r="B801" s="1">
        <v>1</v>
      </c>
      <c r="C801" s="2">
        <v>40944.538695214942</v>
      </c>
      <c r="D801" s="2">
        <v>41004.538194444445</v>
      </c>
      <c r="E801" s="1">
        <v>8</v>
      </c>
      <c r="F801" s="2">
        <v>40945.470535495391</v>
      </c>
      <c r="G801" s="1">
        <v>0</v>
      </c>
      <c r="H801" s="32">
        <f>IFERROR(HOUR(Table1[[#This Row],[Cancel Date/time]])+MINUTE(Table1[[#This Row],[Cancel Date/time]])/60,"not cancelled")</f>
        <v>11.283333333333333</v>
      </c>
      <c r="I801" s="47">
        <f>IFERROR(ROUND(Table1[[#This Row],[cancellation time decimal]],0),"not cancelled")</f>
        <v>11</v>
      </c>
      <c r="J801" s="10">
        <f>IFERROR(MOD(Table1[[#This Row],[cancellation hour rounded]],24),"not cancelled")</f>
        <v>11</v>
      </c>
      <c r="K801" s="32">
        <f>1/Table1[[#This Row],[Duration (Time between doses '[in hours'])]]</f>
        <v>0.125</v>
      </c>
      <c r="L801" s="33">
        <f>Table1[[#This Row],[number doses per hour]]*INDEX(Table2[price per dose],Table1[[#This Row],[Drug ID]])</f>
        <v>0.84929166666666667</v>
      </c>
      <c r="M801" s="11" t="b">
        <f>AND(Table1[[#This Row],[hour of cancellation 0 to 23]]&gt;=0,Table1[[#This Row],[hour of cancellation 0 to 23]]&lt;=23)</f>
        <v>1</v>
      </c>
    </row>
    <row r="802" spans="1:13" x14ac:dyDescent="0.3">
      <c r="A802" s="1">
        <v>801</v>
      </c>
      <c r="B802" s="1">
        <v>6</v>
      </c>
      <c r="C802" s="2">
        <v>40944.580627738607</v>
      </c>
      <c r="D802" s="2">
        <v>41004.580555555556</v>
      </c>
      <c r="E802" s="1">
        <v>24</v>
      </c>
      <c r="F802" s="2">
        <v>40950.664517187477</v>
      </c>
      <c r="G802" s="1">
        <v>0</v>
      </c>
      <c r="H802" s="32">
        <f>IFERROR(HOUR(Table1[[#This Row],[Cancel Date/time]])+MINUTE(Table1[[#This Row],[Cancel Date/time]])/60,"not cancelled")</f>
        <v>15.933333333333334</v>
      </c>
      <c r="I802" s="47">
        <f>IFERROR(ROUND(Table1[[#This Row],[cancellation time decimal]],0),"not cancelled")</f>
        <v>16</v>
      </c>
      <c r="J802" s="10">
        <f>IFERROR(MOD(Table1[[#This Row],[cancellation hour rounded]],24),"not cancelled")</f>
        <v>16</v>
      </c>
      <c r="K802" s="32">
        <f>1/Table1[[#This Row],[Duration (Time between doses '[in hours'])]]</f>
        <v>4.1666666666666664E-2</v>
      </c>
      <c r="L802" s="33">
        <f>Table1[[#This Row],[number doses per hour]]*INDEX(Table2[price per dose],Table1[[#This Row],[Drug ID]])</f>
        <v>0.35218749999999999</v>
      </c>
      <c r="M802" s="11" t="b">
        <f>AND(Table1[[#This Row],[hour of cancellation 0 to 23]]&gt;=0,Table1[[#This Row],[hour of cancellation 0 to 23]]&lt;=23)</f>
        <v>1</v>
      </c>
    </row>
    <row r="803" spans="1:13" hidden="1" x14ac:dyDescent="0.3">
      <c r="A803" s="1">
        <v>802</v>
      </c>
      <c r="B803" s="1">
        <v>3</v>
      </c>
      <c r="C803" s="2">
        <v>40944.581231491466</v>
      </c>
      <c r="D803" s="2">
        <v>40946.99750405021</v>
      </c>
      <c r="E803" s="1">
        <v>24</v>
      </c>
      <c r="F803" s="2" t="s">
        <v>5</v>
      </c>
      <c r="G803" s="1">
        <v>0</v>
      </c>
      <c r="H803" s="32" t="str">
        <f>IFERROR(HOUR(Table1[[#This Row],[Cancel Date/time]])+MINUTE(Table1[[#This Row],[Cancel Date/time]])/60,"not cancelled")</f>
        <v>not cancelled</v>
      </c>
      <c r="I803" s="47" t="str">
        <f>IFERROR(ROUND(Table1[[#This Row],[cancellation time decimal]],0),"not cancelled")</f>
        <v>not cancelled</v>
      </c>
      <c r="J803" s="10" t="str">
        <f>IFERROR(MOD(Table1[[#This Row],[cancellation hour rounded]],24),"not cancelled")</f>
        <v>not cancelled</v>
      </c>
      <c r="K803" s="32">
        <f>1/Table1[[#This Row],[Duration (Time between doses '[in hours'])]]</f>
        <v>4.1666666666666664E-2</v>
      </c>
      <c r="L803" s="33">
        <f>Table1[[#This Row],[number doses per hour]]*INDEX(Table2[price per dose],Table1[[#This Row],[Drug ID]])</f>
        <v>0.18133000000000002</v>
      </c>
      <c r="M803" s="11" t="b">
        <f>AND(Table1[[#This Row],[hour of cancellation 0 to 23]]&gt;=0,Table1[[#This Row],[hour of cancellation 0 to 23]]&lt;=23)</f>
        <v>0</v>
      </c>
    </row>
    <row r="804" spans="1:13" x14ac:dyDescent="0.3">
      <c r="A804" s="1">
        <v>803</v>
      </c>
      <c r="B804" s="1">
        <v>6</v>
      </c>
      <c r="C804" s="2">
        <v>40944.560123572643</v>
      </c>
      <c r="D804" s="2">
        <v>41004.55972222222</v>
      </c>
      <c r="E804" s="1">
        <v>24</v>
      </c>
      <c r="F804" s="2">
        <v>40951.507025695042</v>
      </c>
      <c r="G804" s="1">
        <v>0</v>
      </c>
      <c r="H804" s="32">
        <f>IFERROR(HOUR(Table1[[#This Row],[Cancel Date/time]])+MINUTE(Table1[[#This Row],[Cancel Date/time]])/60,"not cancelled")</f>
        <v>12.166666666666666</v>
      </c>
      <c r="I804" s="47">
        <f>IFERROR(ROUND(Table1[[#This Row],[cancellation time decimal]],0),"not cancelled")</f>
        <v>12</v>
      </c>
      <c r="J804" s="10">
        <f>IFERROR(MOD(Table1[[#This Row],[cancellation hour rounded]],24),"not cancelled")</f>
        <v>12</v>
      </c>
      <c r="K804" s="32">
        <f>1/Table1[[#This Row],[Duration (Time between doses '[in hours'])]]</f>
        <v>4.1666666666666664E-2</v>
      </c>
      <c r="L804" s="33">
        <f>Table1[[#This Row],[number doses per hour]]*INDEX(Table2[price per dose],Table1[[#This Row],[Drug ID]])</f>
        <v>0.35218749999999999</v>
      </c>
      <c r="M804" s="11" t="b">
        <f>AND(Table1[[#This Row],[hour of cancellation 0 to 23]]&gt;=0,Table1[[#This Row],[hour of cancellation 0 to 23]]&lt;=23)</f>
        <v>1</v>
      </c>
    </row>
    <row r="805" spans="1:13" x14ac:dyDescent="0.3">
      <c r="A805" s="1">
        <v>804</v>
      </c>
      <c r="B805" s="1">
        <v>2</v>
      </c>
      <c r="C805" s="2">
        <v>40944.562714941516</v>
      </c>
      <c r="D805" s="2">
        <v>41004.5625</v>
      </c>
      <c r="E805" s="1">
        <v>10</v>
      </c>
      <c r="F805" s="2">
        <v>40945.366357742867</v>
      </c>
      <c r="G805" s="1">
        <v>0</v>
      </c>
      <c r="H805" s="32">
        <f>IFERROR(HOUR(Table1[[#This Row],[Cancel Date/time]])+MINUTE(Table1[[#This Row],[Cancel Date/time]])/60,"not cancelled")</f>
        <v>8.7833333333333332</v>
      </c>
      <c r="I805" s="47">
        <f>IFERROR(ROUND(Table1[[#This Row],[cancellation time decimal]],0),"not cancelled")</f>
        <v>9</v>
      </c>
      <c r="J805" s="10">
        <f>IFERROR(MOD(Table1[[#This Row],[cancellation hour rounded]],24),"not cancelled")</f>
        <v>9</v>
      </c>
      <c r="K805" s="32">
        <f>1/Table1[[#This Row],[Duration (Time between doses '[in hours'])]]</f>
        <v>0.1</v>
      </c>
      <c r="L805" s="33">
        <f>Table1[[#This Row],[number doses per hour]]*INDEX(Table2[price per dose],Table1[[#This Row],[Drug ID]])</f>
        <v>0.84959999999999969</v>
      </c>
      <c r="M805" s="11" t="b">
        <f>AND(Table1[[#This Row],[hour of cancellation 0 to 23]]&gt;=0,Table1[[#This Row],[hour of cancellation 0 to 23]]&lt;=23)</f>
        <v>1</v>
      </c>
    </row>
    <row r="806" spans="1:13" x14ac:dyDescent="0.3">
      <c r="A806" s="1">
        <v>805</v>
      </c>
      <c r="B806" s="1">
        <v>2</v>
      </c>
      <c r="C806" s="2">
        <v>40944.594655367349</v>
      </c>
      <c r="D806" s="2">
        <v>41004.594444444447</v>
      </c>
      <c r="E806" s="1">
        <v>10</v>
      </c>
      <c r="F806" s="2">
        <v>40945.295510595453</v>
      </c>
      <c r="G806" s="1">
        <v>0</v>
      </c>
      <c r="H806" s="32">
        <f>IFERROR(HOUR(Table1[[#This Row],[Cancel Date/time]])+MINUTE(Table1[[#This Row],[Cancel Date/time]])/60,"not cancelled")</f>
        <v>7.083333333333333</v>
      </c>
      <c r="I806" s="47">
        <f>IFERROR(ROUND(Table1[[#This Row],[cancellation time decimal]],0),"not cancelled")</f>
        <v>7</v>
      </c>
      <c r="J806" s="10">
        <f>IFERROR(MOD(Table1[[#This Row],[cancellation hour rounded]],24),"not cancelled")</f>
        <v>7</v>
      </c>
      <c r="K806" s="32">
        <f>1/Table1[[#This Row],[Duration (Time between doses '[in hours'])]]</f>
        <v>0.1</v>
      </c>
      <c r="L806" s="33">
        <f>Table1[[#This Row],[number doses per hour]]*INDEX(Table2[price per dose],Table1[[#This Row],[Drug ID]])</f>
        <v>0.84959999999999969</v>
      </c>
      <c r="M806" s="11" t="b">
        <f>AND(Table1[[#This Row],[hour of cancellation 0 to 23]]&gt;=0,Table1[[#This Row],[hour of cancellation 0 to 23]]&lt;=23)</f>
        <v>1</v>
      </c>
    </row>
    <row r="807" spans="1:13" x14ac:dyDescent="0.3">
      <c r="A807" s="1">
        <v>806</v>
      </c>
      <c r="B807" s="1">
        <v>1</v>
      </c>
      <c r="C807" s="2">
        <v>40944.680286061652</v>
      </c>
      <c r="D807" s="2">
        <v>41004.679861111108</v>
      </c>
      <c r="E807" s="1">
        <v>8</v>
      </c>
      <c r="F807" s="2">
        <v>40945.270884155179</v>
      </c>
      <c r="G807" s="1">
        <v>0</v>
      </c>
      <c r="H807" s="32">
        <f>IFERROR(HOUR(Table1[[#This Row],[Cancel Date/time]])+MINUTE(Table1[[#This Row],[Cancel Date/time]])/60,"not cancelled")</f>
        <v>6.5</v>
      </c>
      <c r="I807" s="47">
        <f>IFERROR(ROUND(Table1[[#This Row],[cancellation time decimal]],0),"not cancelled")</f>
        <v>7</v>
      </c>
      <c r="J807" s="10">
        <f>IFERROR(MOD(Table1[[#This Row],[cancellation hour rounded]],24),"not cancelled")</f>
        <v>7</v>
      </c>
      <c r="K807" s="32">
        <f>1/Table1[[#This Row],[Duration (Time between doses '[in hours'])]]</f>
        <v>0.125</v>
      </c>
      <c r="L807" s="33">
        <f>Table1[[#This Row],[number doses per hour]]*INDEX(Table2[price per dose],Table1[[#This Row],[Drug ID]])</f>
        <v>0.84929166666666667</v>
      </c>
      <c r="M807" s="11" t="b">
        <f>AND(Table1[[#This Row],[hour of cancellation 0 to 23]]&gt;=0,Table1[[#This Row],[hour of cancellation 0 to 23]]&lt;=23)</f>
        <v>1</v>
      </c>
    </row>
    <row r="808" spans="1:13" x14ac:dyDescent="0.3">
      <c r="A808" s="1">
        <v>807</v>
      </c>
      <c r="B808" s="1">
        <v>10</v>
      </c>
      <c r="C808" s="2">
        <v>40944.724604931296</v>
      </c>
      <c r="D808" s="2">
        <v>41004.724305555559</v>
      </c>
      <c r="E808" s="1">
        <v>1</v>
      </c>
      <c r="F808" s="2">
        <v>40951.758943124994</v>
      </c>
      <c r="G808" s="1">
        <v>3</v>
      </c>
      <c r="H808" s="32">
        <f>IFERROR(HOUR(Table1[[#This Row],[Cancel Date/time]])+MINUTE(Table1[[#This Row],[Cancel Date/time]])/60,"not cancelled")</f>
        <v>18.2</v>
      </c>
      <c r="I808" s="47">
        <f>IFERROR(ROUND(Table1[[#This Row],[cancellation time decimal]],0),"not cancelled")</f>
        <v>18</v>
      </c>
      <c r="J808" s="10">
        <f>IFERROR(MOD(Table1[[#This Row],[cancellation hour rounded]],24),"not cancelled")</f>
        <v>18</v>
      </c>
      <c r="K808" s="32">
        <f>1/Table1[[#This Row],[Duration (Time between doses '[in hours'])]]</f>
        <v>1</v>
      </c>
      <c r="L808" s="33">
        <f>Table1[[#This Row],[number doses per hour]]*INDEX(Table2[price per dose],Table1[[#This Row],[Drug ID]])</f>
        <v>2.5716000000000001</v>
      </c>
      <c r="M808" s="11" t="b">
        <f>AND(Table1[[#This Row],[hour of cancellation 0 to 23]]&gt;=0,Table1[[#This Row],[hour of cancellation 0 to 23]]&lt;=23)</f>
        <v>1</v>
      </c>
    </row>
    <row r="809" spans="1:13" x14ac:dyDescent="0.3">
      <c r="A809" s="1">
        <v>808</v>
      </c>
      <c r="B809" s="1">
        <v>2</v>
      </c>
      <c r="C809" s="2">
        <v>40944.726056161569</v>
      </c>
      <c r="D809" s="2">
        <v>41004.725694444445</v>
      </c>
      <c r="E809" s="1">
        <v>10</v>
      </c>
      <c r="F809" s="2">
        <v>40946.327073028304</v>
      </c>
      <c r="G809" s="1">
        <v>0</v>
      </c>
      <c r="H809" s="32">
        <f>IFERROR(HOUR(Table1[[#This Row],[Cancel Date/time]])+MINUTE(Table1[[#This Row],[Cancel Date/time]])/60,"not cancelled")</f>
        <v>7.833333333333333</v>
      </c>
      <c r="I809" s="47">
        <f>IFERROR(ROUND(Table1[[#This Row],[cancellation time decimal]],0),"not cancelled")</f>
        <v>8</v>
      </c>
      <c r="J809" s="10">
        <f>IFERROR(MOD(Table1[[#This Row],[cancellation hour rounded]],24),"not cancelled")</f>
        <v>8</v>
      </c>
      <c r="K809" s="32">
        <f>1/Table1[[#This Row],[Duration (Time between doses '[in hours'])]]</f>
        <v>0.1</v>
      </c>
      <c r="L809" s="33">
        <f>Table1[[#This Row],[number doses per hour]]*INDEX(Table2[price per dose],Table1[[#This Row],[Drug ID]])</f>
        <v>0.84959999999999969</v>
      </c>
      <c r="M809" s="11" t="b">
        <f>AND(Table1[[#This Row],[hour of cancellation 0 to 23]]&gt;=0,Table1[[#This Row],[hour of cancellation 0 to 23]]&lt;=23)</f>
        <v>1</v>
      </c>
    </row>
    <row r="810" spans="1:13" x14ac:dyDescent="0.3">
      <c r="A810" s="1">
        <v>809</v>
      </c>
      <c r="B810" s="1">
        <v>4</v>
      </c>
      <c r="C810" s="2">
        <v>40944.781824100159</v>
      </c>
      <c r="D810" s="2">
        <v>41004.78125</v>
      </c>
      <c r="E810" s="1">
        <v>12</v>
      </c>
      <c r="F810" s="2">
        <v>40946.712708171777</v>
      </c>
      <c r="G810" s="1">
        <v>0</v>
      </c>
      <c r="H810" s="32">
        <f>IFERROR(HOUR(Table1[[#This Row],[Cancel Date/time]])+MINUTE(Table1[[#This Row],[Cancel Date/time]])/60,"not cancelled")</f>
        <v>17.100000000000001</v>
      </c>
      <c r="I810" s="47">
        <f>IFERROR(ROUND(Table1[[#This Row],[cancellation time decimal]],0),"not cancelled")</f>
        <v>17</v>
      </c>
      <c r="J810" s="10">
        <f>IFERROR(MOD(Table1[[#This Row],[cancellation hour rounded]],24),"not cancelled")</f>
        <v>17</v>
      </c>
      <c r="K810" s="32">
        <f>1/Table1[[#This Row],[Duration (Time between doses '[in hours'])]]</f>
        <v>8.3333333333333329E-2</v>
      </c>
      <c r="L810" s="33">
        <f>Table1[[#This Row],[number doses per hour]]*INDEX(Table2[price per dose],Table1[[#This Row],[Drug ID]])</f>
        <v>1.448055119047619</v>
      </c>
      <c r="M810" s="11" t="b">
        <f>AND(Table1[[#This Row],[hour of cancellation 0 to 23]]&gt;=0,Table1[[#This Row],[hour of cancellation 0 to 23]]&lt;=23)</f>
        <v>1</v>
      </c>
    </row>
    <row r="811" spans="1:13" x14ac:dyDescent="0.3">
      <c r="A811" s="1">
        <v>810</v>
      </c>
      <c r="B811" s="1">
        <v>7</v>
      </c>
      <c r="C811" s="2">
        <v>40944.828353012628</v>
      </c>
      <c r="D811" s="2">
        <v>41004.827777777777</v>
      </c>
      <c r="E811" s="1">
        <v>24</v>
      </c>
      <c r="F811" s="2">
        <v>40954.425392824116</v>
      </c>
      <c r="G811" s="1">
        <v>0</v>
      </c>
      <c r="H811" s="32">
        <f>IFERROR(HOUR(Table1[[#This Row],[Cancel Date/time]])+MINUTE(Table1[[#This Row],[Cancel Date/time]])/60,"not cancelled")</f>
        <v>10.199999999999999</v>
      </c>
      <c r="I811" s="47">
        <f>IFERROR(ROUND(Table1[[#This Row],[cancellation time decimal]],0),"not cancelled")</f>
        <v>10</v>
      </c>
      <c r="J811" s="10">
        <f>IFERROR(MOD(Table1[[#This Row],[cancellation hour rounded]],24),"not cancelled")</f>
        <v>10</v>
      </c>
      <c r="K811" s="32">
        <f>1/Table1[[#This Row],[Duration (Time between doses '[in hours'])]]</f>
        <v>4.1666666666666664E-2</v>
      </c>
      <c r="L811" s="33">
        <f>Table1[[#This Row],[number doses per hour]]*INDEX(Table2[price per dose],Table1[[#This Row],[Drug ID]])</f>
        <v>1.2958049999999997</v>
      </c>
      <c r="M811" s="11" t="b">
        <f>AND(Table1[[#This Row],[hour of cancellation 0 to 23]]&gt;=0,Table1[[#This Row],[hour of cancellation 0 to 23]]&lt;=23)</f>
        <v>1</v>
      </c>
    </row>
    <row r="812" spans="1:13" x14ac:dyDescent="0.3">
      <c r="A812" s="1">
        <v>811</v>
      </c>
      <c r="B812" s="1">
        <v>6</v>
      </c>
      <c r="C812" s="2">
        <v>40944.864128529058</v>
      </c>
      <c r="D812" s="2">
        <v>41004.863888888889</v>
      </c>
      <c r="E812" s="1">
        <v>24</v>
      </c>
      <c r="F812" s="2">
        <v>40951.848896254291</v>
      </c>
      <c r="G812" s="1">
        <v>0</v>
      </c>
      <c r="H812" s="32">
        <f>IFERROR(HOUR(Table1[[#This Row],[Cancel Date/time]])+MINUTE(Table1[[#This Row],[Cancel Date/time]])/60,"not cancelled")</f>
        <v>20.366666666666667</v>
      </c>
      <c r="I812" s="47">
        <f>IFERROR(ROUND(Table1[[#This Row],[cancellation time decimal]],0),"not cancelled")</f>
        <v>20</v>
      </c>
      <c r="J812" s="10">
        <f>IFERROR(MOD(Table1[[#This Row],[cancellation hour rounded]],24),"not cancelled")</f>
        <v>20</v>
      </c>
      <c r="K812" s="32">
        <f>1/Table1[[#This Row],[Duration (Time between doses '[in hours'])]]</f>
        <v>4.1666666666666664E-2</v>
      </c>
      <c r="L812" s="33">
        <f>Table1[[#This Row],[number doses per hour]]*INDEX(Table2[price per dose],Table1[[#This Row],[Drug ID]])</f>
        <v>0.35218749999999999</v>
      </c>
      <c r="M812" s="11" t="b">
        <f>AND(Table1[[#This Row],[hour of cancellation 0 to 23]]&gt;=0,Table1[[#This Row],[hour of cancellation 0 to 23]]&lt;=23)</f>
        <v>1</v>
      </c>
    </row>
    <row r="813" spans="1:13" x14ac:dyDescent="0.3">
      <c r="A813" s="1">
        <v>812</v>
      </c>
      <c r="B813" s="1">
        <v>1</v>
      </c>
      <c r="C813" s="2">
        <v>40944.865363988836</v>
      </c>
      <c r="D813" s="2">
        <v>41004.865277777782</v>
      </c>
      <c r="E813" s="1">
        <v>8</v>
      </c>
      <c r="F813" s="2">
        <v>40945.555604992529</v>
      </c>
      <c r="G813" s="1">
        <v>0</v>
      </c>
      <c r="H813" s="32">
        <f>IFERROR(HOUR(Table1[[#This Row],[Cancel Date/time]])+MINUTE(Table1[[#This Row],[Cancel Date/time]])/60,"not cancelled")</f>
        <v>13.333333333333334</v>
      </c>
      <c r="I813" s="47">
        <f>IFERROR(ROUND(Table1[[#This Row],[cancellation time decimal]],0),"not cancelled")</f>
        <v>13</v>
      </c>
      <c r="J813" s="10">
        <f>IFERROR(MOD(Table1[[#This Row],[cancellation hour rounded]],24),"not cancelled")</f>
        <v>13</v>
      </c>
      <c r="K813" s="32">
        <f>1/Table1[[#This Row],[Duration (Time between doses '[in hours'])]]</f>
        <v>0.125</v>
      </c>
      <c r="L813" s="33">
        <f>Table1[[#This Row],[number doses per hour]]*INDEX(Table2[price per dose],Table1[[#This Row],[Drug ID]])</f>
        <v>0.84929166666666667</v>
      </c>
      <c r="M813" s="11" t="b">
        <f>AND(Table1[[#This Row],[hour of cancellation 0 to 23]]&gt;=0,Table1[[#This Row],[hour of cancellation 0 to 23]]&lt;=23)</f>
        <v>1</v>
      </c>
    </row>
    <row r="814" spans="1:13" x14ac:dyDescent="0.3">
      <c r="A814" s="1">
        <v>813</v>
      </c>
      <c r="B814" s="1">
        <v>5</v>
      </c>
      <c r="C814" s="2">
        <v>40944.896934766286</v>
      </c>
      <c r="D814" s="2">
        <v>41004.896527777775</v>
      </c>
      <c r="E814" s="1">
        <v>24</v>
      </c>
      <c r="F814" s="2">
        <v>40947.623569857504</v>
      </c>
      <c r="G814" s="1">
        <v>0</v>
      </c>
      <c r="H814" s="32">
        <f>IFERROR(HOUR(Table1[[#This Row],[Cancel Date/time]])+MINUTE(Table1[[#This Row],[Cancel Date/time]])/60,"not cancelled")</f>
        <v>14.95</v>
      </c>
      <c r="I814" s="47">
        <f>IFERROR(ROUND(Table1[[#This Row],[cancellation time decimal]],0),"not cancelled")</f>
        <v>15</v>
      </c>
      <c r="J814" s="10">
        <f>IFERROR(MOD(Table1[[#This Row],[cancellation hour rounded]],24),"not cancelled")</f>
        <v>15</v>
      </c>
      <c r="K814" s="32">
        <f>1/Table1[[#This Row],[Duration (Time between doses '[in hours'])]]</f>
        <v>4.1666666666666664E-2</v>
      </c>
      <c r="L814" s="33">
        <f>Table1[[#This Row],[number doses per hour]]*INDEX(Table2[price per dose],Table1[[#This Row],[Drug ID]])</f>
        <v>0.2815833333333333</v>
      </c>
      <c r="M814" s="11" t="b">
        <f>AND(Table1[[#This Row],[hour of cancellation 0 to 23]]&gt;=0,Table1[[#This Row],[hour of cancellation 0 to 23]]&lt;=23)</f>
        <v>1</v>
      </c>
    </row>
    <row r="815" spans="1:13" hidden="1" x14ac:dyDescent="0.3">
      <c r="A815" s="1">
        <v>814</v>
      </c>
      <c r="B815" s="1">
        <v>2</v>
      </c>
      <c r="C815" s="2">
        <v>40944.896610866635</v>
      </c>
      <c r="D815" s="2">
        <v>40948.562741256406</v>
      </c>
      <c r="E815" s="1">
        <v>10</v>
      </c>
      <c r="F815" s="2" t="s">
        <v>5</v>
      </c>
      <c r="G815" s="1">
        <v>0</v>
      </c>
      <c r="H815" s="32" t="str">
        <f>IFERROR(HOUR(Table1[[#This Row],[Cancel Date/time]])+MINUTE(Table1[[#This Row],[Cancel Date/time]])/60,"not cancelled")</f>
        <v>not cancelled</v>
      </c>
      <c r="I815" s="47" t="str">
        <f>IFERROR(ROUND(Table1[[#This Row],[cancellation time decimal]],0),"not cancelled")</f>
        <v>not cancelled</v>
      </c>
      <c r="J815" s="10" t="str">
        <f>IFERROR(MOD(Table1[[#This Row],[cancellation hour rounded]],24),"not cancelled")</f>
        <v>not cancelled</v>
      </c>
      <c r="K815" s="32">
        <f>1/Table1[[#This Row],[Duration (Time between doses '[in hours'])]]</f>
        <v>0.1</v>
      </c>
      <c r="L815" s="33">
        <f>Table1[[#This Row],[number doses per hour]]*INDEX(Table2[price per dose],Table1[[#This Row],[Drug ID]])</f>
        <v>0.84959999999999969</v>
      </c>
      <c r="M815" s="11" t="b">
        <f>AND(Table1[[#This Row],[hour of cancellation 0 to 23]]&gt;=0,Table1[[#This Row],[hour of cancellation 0 to 23]]&lt;=23)</f>
        <v>0</v>
      </c>
    </row>
    <row r="816" spans="1:13" x14ac:dyDescent="0.3">
      <c r="A816" s="1">
        <v>815</v>
      </c>
      <c r="B816" s="1">
        <v>6</v>
      </c>
      <c r="C816" s="2">
        <v>40945.136170422556</v>
      </c>
      <c r="D816" s="2">
        <v>41005.136111111111</v>
      </c>
      <c r="E816" s="1">
        <v>24</v>
      </c>
      <c r="F816" s="2">
        <v>40956.518520283833</v>
      </c>
      <c r="G816" s="1">
        <v>0</v>
      </c>
      <c r="H816" s="32">
        <f>IFERROR(HOUR(Table1[[#This Row],[Cancel Date/time]])+MINUTE(Table1[[#This Row],[Cancel Date/time]])/60,"not cancelled")</f>
        <v>12.433333333333334</v>
      </c>
      <c r="I816" s="47">
        <f>IFERROR(ROUND(Table1[[#This Row],[cancellation time decimal]],0),"not cancelled")</f>
        <v>12</v>
      </c>
      <c r="J816" s="10">
        <f>IFERROR(MOD(Table1[[#This Row],[cancellation hour rounded]],24),"not cancelled")</f>
        <v>12</v>
      </c>
      <c r="K816" s="32">
        <f>1/Table1[[#This Row],[Duration (Time between doses '[in hours'])]]</f>
        <v>4.1666666666666664E-2</v>
      </c>
      <c r="L816" s="33">
        <f>Table1[[#This Row],[number doses per hour]]*INDEX(Table2[price per dose],Table1[[#This Row],[Drug ID]])</f>
        <v>0.35218749999999999</v>
      </c>
      <c r="M816" s="11" t="b">
        <f>AND(Table1[[#This Row],[hour of cancellation 0 to 23]]&gt;=0,Table1[[#This Row],[hour of cancellation 0 to 23]]&lt;=23)</f>
        <v>1</v>
      </c>
    </row>
    <row r="817" spans="1:13" x14ac:dyDescent="0.3">
      <c r="A817" s="1">
        <v>816</v>
      </c>
      <c r="B817" s="1">
        <v>3</v>
      </c>
      <c r="C817" s="2">
        <v>40945.126936135843</v>
      </c>
      <c r="D817" s="2">
        <v>41005.126388888886</v>
      </c>
      <c r="E817" s="1">
        <v>24</v>
      </c>
      <c r="F817" s="2">
        <v>40946.863423984214</v>
      </c>
      <c r="G817" s="1">
        <v>0</v>
      </c>
      <c r="H817" s="32">
        <f>IFERROR(HOUR(Table1[[#This Row],[Cancel Date/time]])+MINUTE(Table1[[#This Row],[Cancel Date/time]])/60,"not cancelled")</f>
        <v>20.716666666666665</v>
      </c>
      <c r="I817" s="47">
        <f>IFERROR(ROUND(Table1[[#This Row],[cancellation time decimal]],0),"not cancelled")</f>
        <v>21</v>
      </c>
      <c r="J817" s="10">
        <f>IFERROR(MOD(Table1[[#This Row],[cancellation hour rounded]],24),"not cancelled")</f>
        <v>21</v>
      </c>
      <c r="K817" s="32">
        <f>1/Table1[[#This Row],[Duration (Time between doses '[in hours'])]]</f>
        <v>4.1666666666666664E-2</v>
      </c>
      <c r="L817" s="33">
        <f>Table1[[#This Row],[number doses per hour]]*INDEX(Table2[price per dose],Table1[[#This Row],[Drug ID]])</f>
        <v>0.18133000000000002</v>
      </c>
      <c r="M817" s="11" t="b">
        <f>AND(Table1[[#This Row],[hour of cancellation 0 to 23]]&gt;=0,Table1[[#This Row],[hour of cancellation 0 to 23]]&lt;=23)</f>
        <v>1</v>
      </c>
    </row>
    <row r="818" spans="1:13" x14ac:dyDescent="0.3">
      <c r="A818" s="1">
        <v>817</v>
      </c>
      <c r="B818" s="1">
        <v>5</v>
      </c>
      <c r="C818" s="2">
        <v>40945.209193190902</v>
      </c>
      <c r="D818" s="2">
        <v>41005.209027777782</v>
      </c>
      <c r="E818" s="1">
        <v>24</v>
      </c>
      <c r="F818" s="2">
        <v>40948.98906418548</v>
      </c>
      <c r="G818" s="1">
        <v>0</v>
      </c>
      <c r="H818" s="32">
        <f>IFERROR(HOUR(Table1[[#This Row],[Cancel Date/time]])+MINUTE(Table1[[#This Row],[Cancel Date/time]])/60,"not cancelled")</f>
        <v>23.733333333333334</v>
      </c>
      <c r="I818" s="47">
        <f>IFERROR(ROUND(Table1[[#This Row],[cancellation time decimal]],0),"not cancelled")</f>
        <v>24</v>
      </c>
      <c r="J818" s="10">
        <f>IFERROR(MOD(Table1[[#This Row],[cancellation hour rounded]],24),"not cancelled")</f>
        <v>0</v>
      </c>
      <c r="K818" s="32">
        <f>1/Table1[[#This Row],[Duration (Time between doses '[in hours'])]]</f>
        <v>4.1666666666666664E-2</v>
      </c>
      <c r="L818" s="33">
        <f>Table1[[#This Row],[number doses per hour]]*INDEX(Table2[price per dose],Table1[[#This Row],[Drug ID]])</f>
        <v>0.2815833333333333</v>
      </c>
      <c r="M818" s="11" t="b">
        <f>AND(Table1[[#This Row],[hour of cancellation 0 to 23]]&gt;=0,Table1[[#This Row],[hour of cancellation 0 to 23]]&lt;=23)</f>
        <v>1</v>
      </c>
    </row>
    <row r="819" spans="1:13" hidden="1" x14ac:dyDescent="0.3">
      <c r="A819" s="1">
        <v>818</v>
      </c>
      <c r="B819" s="1">
        <v>1</v>
      </c>
      <c r="C819" s="2">
        <v>40945.229681597833</v>
      </c>
      <c r="D819" s="2">
        <v>40947.645679718618</v>
      </c>
      <c r="E819" s="1">
        <v>8</v>
      </c>
      <c r="F819" s="2" t="s">
        <v>5</v>
      </c>
      <c r="G819" s="1">
        <v>0</v>
      </c>
      <c r="H819" s="32" t="str">
        <f>IFERROR(HOUR(Table1[[#This Row],[Cancel Date/time]])+MINUTE(Table1[[#This Row],[Cancel Date/time]])/60,"not cancelled")</f>
        <v>not cancelled</v>
      </c>
      <c r="I819" s="47" t="str">
        <f>IFERROR(ROUND(Table1[[#This Row],[cancellation time decimal]],0),"not cancelled")</f>
        <v>not cancelled</v>
      </c>
      <c r="J819" s="10" t="str">
        <f>IFERROR(MOD(Table1[[#This Row],[cancellation hour rounded]],24),"not cancelled")</f>
        <v>not cancelled</v>
      </c>
      <c r="K819" s="32">
        <f>1/Table1[[#This Row],[Duration (Time between doses '[in hours'])]]</f>
        <v>0.125</v>
      </c>
      <c r="L819" s="33">
        <f>Table1[[#This Row],[number doses per hour]]*INDEX(Table2[price per dose],Table1[[#This Row],[Drug ID]])</f>
        <v>0.84929166666666667</v>
      </c>
      <c r="M819" s="11" t="b">
        <f>AND(Table1[[#This Row],[hour of cancellation 0 to 23]]&gt;=0,Table1[[#This Row],[hour of cancellation 0 to 23]]&lt;=23)</f>
        <v>0</v>
      </c>
    </row>
    <row r="820" spans="1:13" x14ac:dyDescent="0.3">
      <c r="A820" s="1">
        <v>819</v>
      </c>
      <c r="B820" s="1">
        <v>1</v>
      </c>
      <c r="C820" s="2">
        <v>40945.307439659977</v>
      </c>
      <c r="D820" s="2">
        <v>41005.306944444441</v>
      </c>
      <c r="E820" s="1">
        <v>12</v>
      </c>
      <c r="F820" s="2">
        <v>40946.448919918235</v>
      </c>
      <c r="G820" s="1">
        <v>0</v>
      </c>
      <c r="H820" s="32">
        <f>IFERROR(HOUR(Table1[[#This Row],[Cancel Date/time]])+MINUTE(Table1[[#This Row],[Cancel Date/time]])/60,"not cancelled")</f>
        <v>10.766666666666667</v>
      </c>
      <c r="I820" s="47">
        <f>IFERROR(ROUND(Table1[[#This Row],[cancellation time decimal]],0),"not cancelled")</f>
        <v>11</v>
      </c>
      <c r="J820" s="10">
        <f>IFERROR(MOD(Table1[[#This Row],[cancellation hour rounded]],24),"not cancelled")</f>
        <v>11</v>
      </c>
      <c r="K820" s="32">
        <f>1/Table1[[#This Row],[Duration (Time between doses '[in hours'])]]</f>
        <v>8.3333333333333329E-2</v>
      </c>
      <c r="L820" s="33">
        <f>Table1[[#This Row],[number doses per hour]]*INDEX(Table2[price per dose],Table1[[#This Row],[Drug ID]])</f>
        <v>0.56619444444444444</v>
      </c>
      <c r="M820" s="11" t="b">
        <f>AND(Table1[[#This Row],[hour of cancellation 0 to 23]]&gt;=0,Table1[[#This Row],[hour of cancellation 0 to 23]]&lt;=23)</f>
        <v>1</v>
      </c>
    </row>
    <row r="821" spans="1:13" x14ac:dyDescent="0.3">
      <c r="A821" s="1">
        <v>820</v>
      </c>
      <c r="B821" s="1">
        <v>4</v>
      </c>
      <c r="C821" s="2">
        <v>40945.368774459785</v>
      </c>
      <c r="D821" s="2">
        <v>41005.368750000001</v>
      </c>
      <c r="E821" s="1">
        <v>12</v>
      </c>
      <c r="F821" s="2">
        <v>40947.721794778576</v>
      </c>
      <c r="G821" s="1">
        <v>0</v>
      </c>
      <c r="H821" s="32">
        <f>IFERROR(HOUR(Table1[[#This Row],[Cancel Date/time]])+MINUTE(Table1[[#This Row],[Cancel Date/time]])/60,"not cancelled")</f>
        <v>17.316666666666666</v>
      </c>
      <c r="I821" s="47">
        <f>IFERROR(ROUND(Table1[[#This Row],[cancellation time decimal]],0),"not cancelled")</f>
        <v>17</v>
      </c>
      <c r="J821" s="10">
        <f>IFERROR(MOD(Table1[[#This Row],[cancellation hour rounded]],24),"not cancelled")</f>
        <v>17</v>
      </c>
      <c r="K821" s="32">
        <f>1/Table1[[#This Row],[Duration (Time between doses '[in hours'])]]</f>
        <v>8.3333333333333329E-2</v>
      </c>
      <c r="L821" s="33">
        <f>Table1[[#This Row],[number doses per hour]]*INDEX(Table2[price per dose],Table1[[#This Row],[Drug ID]])</f>
        <v>1.448055119047619</v>
      </c>
      <c r="M821" s="11" t="b">
        <f>AND(Table1[[#This Row],[hour of cancellation 0 to 23]]&gt;=0,Table1[[#This Row],[hour of cancellation 0 to 23]]&lt;=23)</f>
        <v>1</v>
      </c>
    </row>
    <row r="822" spans="1:13" x14ac:dyDescent="0.3">
      <c r="A822" s="1">
        <v>821</v>
      </c>
      <c r="B822" s="1">
        <v>10</v>
      </c>
      <c r="C822" s="2">
        <v>40945.355328797683</v>
      </c>
      <c r="D822" s="2">
        <v>41005.354861111111</v>
      </c>
      <c r="E822" s="1">
        <v>1</v>
      </c>
      <c r="F822" s="2">
        <v>40952.484607691906</v>
      </c>
      <c r="G822" s="1">
        <v>5</v>
      </c>
      <c r="H822" s="32">
        <f>IFERROR(HOUR(Table1[[#This Row],[Cancel Date/time]])+MINUTE(Table1[[#This Row],[Cancel Date/time]])/60,"not cancelled")</f>
        <v>11.616666666666667</v>
      </c>
      <c r="I822" s="47">
        <f>IFERROR(ROUND(Table1[[#This Row],[cancellation time decimal]],0),"not cancelled")</f>
        <v>12</v>
      </c>
      <c r="J822" s="10">
        <f>IFERROR(MOD(Table1[[#This Row],[cancellation hour rounded]],24),"not cancelled")</f>
        <v>12</v>
      </c>
      <c r="K822" s="32">
        <f>1/Table1[[#This Row],[Duration (Time between doses '[in hours'])]]</f>
        <v>1</v>
      </c>
      <c r="L822" s="33">
        <f>Table1[[#This Row],[number doses per hour]]*INDEX(Table2[price per dose],Table1[[#This Row],[Drug ID]])</f>
        <v>2.5716000000000001</v>
      </c>
      <c r="M822" s="11" t="b">
        <f>AND(Table1[[#This Row],[hour of cancellation 0 to 23]]&gt;=0,Table1[[#This Row],[hour of cancellation 0 to 23]]&lt;=23)</f>
        <v>1</v>
      </c>
    </row>
    <row r="823" spans="1:13" x14ac:dyDescent="0.3">
      <c r="A823" s="1">
        <v>822</v>
      </c>
      <c r="B823" s="1">
        <v>6</v>
      </c>
      <c r="C823" s="2">
        <v>40945.401432360079</v>
      </c>
      <c r="D823" s="2">
        <v>41005.401388888888</v>
      </c>
      <c r="E823" s="1">
        <v>24</v>
      </c>
      <c r="F823" s="2">
        <v>40948.332313058774</v>
      </c>
      <c r="G823" s="1">
        <v>0</v>
      </c>
      <c r="H823" s="32">
        <f>IFERROR(HOUR(Table1[[#This Row],[Cancel Date/time]])+MINUTE(Table1[[#This Row],[Cancel Date/time]])/60,"not cancelled")</f>
        <v>7.9666666666666668</v>
      </c>
      <c r="I823" s="47">
        <f>IFERROR(ROUND(Table1[[#This Row],[cancellation time decimal]],0),"not cancelled")</f>
        <v>8</v>
      </c>
      <c r="J823" s="10">
        <f>IFERROR(MOD(Table1[[#This Row],[cancellation hour rounded]],24),"not cancelled")</f>
        <v>8</v>
      </c>
      <c r="K823" s="32">
        <f>1/Table1[[#This Row],[Duration (Time between doses '[in hours'])]]</f>
        <v>4.1666666666666664E-2</v>
      </c>
      <c r="L823" s="33">
        <f>Table1[[#This Row],[number doses per hour]]*INDEX(Table2[price per dose],Table1[[#This Row],[Drug ID]])</f>
        <v>0.35218749999999999</v>
      </c>
      <c r="M823" s="11" t="b">
        <f>AND(Table1[[#This Row],[hour of cancellation 0 to 23]]&gt;=0,Table1[[#This Row],[hour of cancellation 0 to 23]]&lt;=23)</f>
        <v>1</v>
      </c>
    </row>
    <row r="824" spans="1:13" x14ac:dyDescent="0.3">
      <c r="A824" s="1">
        <v>823</v>
      </c>
      <c r="B824" s="1">
        <v>9</v>
      </c>
      <c r="C824" s="2">
        <v>40945.390941615689</v>
      </c>
      <c r="D824" s="2">
        <v>41005.390277777777</v>
      </c>
      <c r="E824" s="1">
        <v>5</v>
      </c>
      <c r="F824" s="2">
        <v>40948.468968665467</v>
      </c>
      <c r="G824" s="1">
        <v>0</v>
      </c>
      <c r="H824" s="32">
        <f>IFERROR(HOUR(Table1[[#This Row],[Cancel Date/time]])+MINUTE(Table1[[#This Row],[Cancel Date/time]])/60,"not cancelled")</f>
        <v>11.25</v>
      </c>
      <c r="I824" s="47">
        <f>IFERROR(ROUND(Table1[[#This Row],[cancellation time decimal]],0),"not cancelled")</f>
        <v>11</v>
      </c>
      <c r="J824" s="10">
        <f>IFERROR(MOD(Table1[[#This Row],[cancellation hour rounded]],24),"not cancelled")</f>
        <v>11</v>
      </c>
      <c r="K824" s="32">
        <f>1/Table1[[#This Row],[Duration (Time between doses '[in hours'])]]</f>
        <v>0.2</v>
      </c>
      <c r="L824" s="33">
        <f>Table1[[#This Row],[number doses per hour]]*INDEX(Table2[price per dose],Table1[[#This Row],[Drug ID]])</f>
        <v>5.6740000000000004</v>
      </c>
      <c r="M824" s="11" t="b">
        <f>AND(Table1[[#This Row],[hour of cancellation 0 to 23]]&gt;=0,Table1[[#This Row],[hour of cancellation 0 to 23]]&lt;=23)</f>
        <v>1</v>
      </c>
    </row>
    <row r="825" spans="1:13" x14ac:dyDescent="0.3">
      <c r="A825" s="1">
        <v>824</v>
      </c>
      <c r="B825" s="1">
        <v>5</v>
      </c>
      <c r="C825" s="2">
        <v>40945.395901153344</v>
      </c>
      <c r="D825" s="2">
        <v>41005.395833333336</v>
      </c>
      <c r="E825" s="1">
        <v>24</v>
      </c>
      <c r="F825" s="2">
        <v>40947.689933021604</v>
      </c>
      <c r="G825" s="1">
        <v>0</v>
      </c>
      <c r="H825" s="32">
        <f>IFERROR(HOUR(Table1[[#This Row],[Cancel Date/time]])+MINUTE(Table1[[#This Row],[Cancel Date/time]])/60,"not cancelled")</f>
        <v>16.55</v>
      </c>
      <c r="I825" s="47">
        <f>IFERROR(ROUND(Table1[[#This Row],[cancellation time decimal]],0),"not cancelled")</f>
        <v>17</v>
      </c>
      <c r="J825" s="10">
        <f>IFERROR(MOD(Table1[[#This Row],[cancellation hour rounded]],24),"not cancelled")</f>
        <v>17</v>
      </c>
      <c r="K825" s="32">
        <f>1/Table1[[#This Row],[Duration (Time between doses '[in hours'])]]</f>
        <v>4.1666666666666664E-2</v>
      </c>
      <c r="L825" s="33">
        <f>Table1[[#This Row],[number doses per hour]]*INDEX(Table2[price per dose],Table1[[#This Row],[Drug ID]])</f>
        <v>0.2815833333333333</v>
      </c>
      <c r="M825" s="11" t="b">
        <f>AND(Table1[[#This Row],[hour of cancellation 0 to 23]]&gt;=0,Table1[[#This Row],[hour of cancellation 0 to 23]]&lt;=23)</f>
        <v>1</v>
      </c>
    </row>
    <row r="826" spans="1:13" x14ac:dyDescent="0.3">
      <c r="A826" s="1">
        <v>825</v>
      </c>
      <c r="B826" s="1">
        <v>1</v>
      </c>
      <c r="C826" s="2">
        <v>40945.498184949494</v>
      </c>
      <c r="D826" s="2">
        <v>41005.497916666667</v>
      </c>
      <c r="E826" s="1">
        <v>8</v>
      </c>
      <c r="F826" s="2">
        <v>40946.421675809281</v>
      </c>
      <c r="G826" s="1">
        <v>0</v>
      </c>
      <c r="H826" s="32">
        <f>IFERROR(HOUR(Table1[[#This Row],[Cancel Date/time]])+MINUTE(Table1[[#This Row],[Cancel Date/time]])/60,"not cancelled")</f>
        <v>10.116666666666667</v>
      </c>
      <c r="I826" s="47">
        <f>IFERROR(ROUND(Table1[[#This Row],[cancellation time decimal]],0),"not cancelled")</f>
        <v>10</v>
      </c>
      <c r="J826" s="10">
        <f>IFERROR(MOD(Table1[[#This Row],[cancellation hour rounded]],24),"not cancelled")</f>
        <v>10</v>
      </c>
      <c r="K826" s="32">
        <f>1/Table1[[#This Row],[Duration (Time between doses '[in hours'])]]</f>
        <v>0.125</v>
      </c>
      <c r="L826" s="33">
        <f>Table1[[#This Row],[number doses per hour]]*INDEX(Table2[price per dose],Table1[[#This Row],[Drug ID]])</f>
        <v>0.84929166666666667</v>
      </c>
      <c r="M826" s="11" t="b">
        <f>AND(Table1[[#This Row],[hour of cancellation 0 to 23]]&gt;=0,Table1[[#This Row],[hour of cancellation 0 to 23]]&lt;=23)</f>
        <v>1</v>
      </c>
    </row>
    <row r="827" spans="1:13" hidden="1" x14ac:dyDescent="0.3">
      <c r="A827" s="1">
        <v>826</v>
      </c>
      <c r="B827" s="1">
        <v>4</v>
      </c>
      <c r="C827" s="2">
        <v>40945.535690700046</v>
      </c>
      <c r="D827" s="2">
        <v>40947.577116234323</v>
      </c>
      <c r="E827" s="1">
        <v>12</v>
      </c>
      <c r="F827" s="2" t="s">
        <v>5</v>
      </c>
      <c r="G827" s="1">
        <v>0</v>
      </c>
      <c r="H827" s="32" t="str">
        <f>IFERROR(HOUR(Table1[[#This Row],[Cancel Date/time]])+MINUTE(Table1[[#This Row],[Cancel Date/time]])/60,"not cancelled")</f>
        <v>not cancelled</v>
      </c>
      <c r="I827" s="47" t="str">
        <f>IFERROR(ROUND(Table1[[#This Row],[cancellation time decimal]],0),"not cancelled")</f>
        <v>not cancelled</v>
      </c>
      <c r="J827" s="10" t="str">
        <f>IFERROR(MOD(Table1[[#This Row],[cancellation hour rounded]],24),"not cancelled")</f>
        <v>not cancelled</v>
      </c>
      <c r="K827" s="32">
        <f>1/Table1[[#This Row],[Duration (Time between doses '[in hours'])]]</f>
        <v>8.3333333333333329E-2</v>
      </c>
      <c r="L827" s="33">
        <f>Table1[[#This Row],[number doses per hour]]*INDEX(Table2[price per dose],Table1[[#This Row],[Drug ID]])</f>
        <v>1.448055119047619</v>
      </c>
      <c r="M827" s="11" t="b">
        <f>AND(Table1[[#This Row],[hour of cancellation 0 to 23]]&gt;=0,Table1[[#This Row],[hour of cancellation 0 to 23]]&lt;=23)</f>
        <v>0</v>
      </c>
    </row>
    <row r="828" spans="1:13" x14ac:dyDescent="0.3">
      <c r="A828" s="1">
        <v>827</v>
      </c>
      <c r="B828" s="1">
        <v>2</v>
      </c>
      <c r="C828" s="2">
        <v>40945.597985917862</v>
      </c>
      <c r="D828" s="2">
        <v>41005.597916666666</v>
      </c>
      <c r="E828" s="1">
        <v>10</v>
      </c>
      <c r="F828" s="2">
        <v>40947.447199175243</v>
      </c>
      <c r="G828" s="1">
        <v>0</v>
      </c>
      <c r="H828" s="32">
        <f>IFERROR(HOUR(Table1[[#This Row],[Cancel Date/time]])+MINUTE(Table1[[#This Row],[Cancel Date/time]])/60,"not cancelled")</f>
        <v>10.716666666666667</v>
      </c>
      <c r="I828" s="47">
        <f>IFERROR(ROUND(Table1[[#This Row],[cancellation time decimal]],0),"not cancelled")</f>
        <v>11</v>
      </c>
      <c r="J828" s="10">
        <f>IFERROR(MOD(Table1[[#This Row],[cancellation hour rounded]],24),"not cancelled")</f>
        <v>11</v>
      </c>
      <c r="K828" s="32">
        <f>1/Table1[[#This Row],[Duration (Time between doses '[in hours'])]]</f>
        <v>0.1</v>
      </c>
      <c r="L828" s="33">
        <f>Table1[[#This Row],[number doses per hour]]*INDEX(Table2[price per dose],Table1[[#This Row],[Drug ID]])</f>
        <v>0.84959999999999969</v>
      </c>
      <c r="M828" s="11" t="b">
        <f>AND(Table1[[#This Row],[hour of cancellation 0 to 23]]&gt;=0,Table1[[#This Row],[hour of cancellation 0 to 23]]&lt;=23)</f>
        <v>1</v>
      </c>
    </row>
    <row r="829" spans="1:13" x14ac:dyDescent="0.3">
      <c r="A829" s="1">
        <v>828</v>
      </c>
      <c r="B829" s="1">
        <v>2</v>
      </c>
      <c r="C829" s="2">
        <v>40945.606873957156</v>
      </c>
      <c r="D829" s="2">
        <v>41005.606250000004</v>
      </c>
      <c r="E829" s="1">
        <v>10</v>
      </c>
      <c r="F829" s="2">
        <v>40947.650629648262</v>
      </c>
      <c r="G829" s="1">
        <v>0</v>
      </c>
      <c r="H829" s="32">
        <f>IFERROR(HOUR(Table1[[#This Row],[Cancel Date/time]])+MINUTE(Table1[[#This Row],[Cancel Date/time]])/60,"not cancelled")</f>
        <v>15.6</v>
      </c>
      <c r="I829" s="47">
        <f>IFERROR(ROUND(Table1[[#This Row],[cancellation time decimal]],0),"not cancelled")</f>
        <v>16</v>
      </c>
      <c r="J829" s="10">
        <f>IFERROR(MOD(Table1[[#This Row],[cancellation hour rounded]],24),"not cancelled")</f>
        <v>16</v>
      </c>
      <c r="K829" s="32">
        <f>1/Table1[[#This Row],[Duration (Time between doses '[in hours'])]]</f>
        <v>0.1</v>
      </c>
      <c r="L829" s="33">
        <f>Table1[[#This Row],[number doses per hour]]*INDEX(Table2[price per dose],Table1[[#This Row],[Drug ID]])</f>
        <v>0.84959999999999969</v>
      </c>
      <c r="M829" s="11" t="b">
        <f>AND(Table1[[#This Row],[hour of cancellation 0 to 23]]&gt;=0,Table1[[#This Row],[hour of cancellation 0 to 23]]&lt;=23)</f>
        <v>1</v>
      </c>
    </row>
    <row r="830" spans="1:13" x14ac:dyDescent="0.3">
      <c r="A830" s="1">
        <v>829</v>
      </c>
      <c r="B830" s="1">
        <v>1</v>
      </c>
      <c r="C830" s="2">
        <v>40945.601984039749</v>
      </c>
      <c r="D830" s="2">
        <v>41005.601388888892</v>
      </c>
      <c r="E830" s="1">
        <v>8</v>
      </c>
      <c r="F830" s="2">
        <v>40946.313649615469</v>
      </c>
      <c r="G830" s="1">
        <v>0</v>
      </c>
      <c r="H830" s="32">
        <f>IFERROR(HOUR(Table1[[#This Row],[Cancel Date/time]])+MINUTE(Table1[[#This Row],[Cancel Date/time]])/60,"not cancelled")</f>
        <v>7.5166666666666666</v>
      </c>
      <c r="I830" s="47">
        <f>IFERROR(ROUND(Table1[[#This Row],[cancellation time decimal]],0),"not cancelled")</f>
        <v>8</v>
      </c>
      <c r="J830" s="10">
        <f>IFERROR(MOD(Table1[[#This Row],[cancellation hour rounded]],24),"not cancelled")</f>
        <v>8</v>
      </c>
      <c r="K830" s="32">
        <f>1/Table1[[#This Row],[Duration (Time between doses '[in hours'])]]</f>
        <v>0.125</v>
      </c>
      <c r="L830" s="33">
        <f>Table1[[#This Row],[number doses per hour]]*INDEX(Table2[price per dose],Table1[[#This Row],[Drug ID]])</f>
        <v>0.84929166666666667</v>
      </c>
      <c r="M830" s="11" t="b">
        <f>AND(Table1[[#This Row],[hour of cancellation 0 to 23]]&gt;=0,Table1[[#This Row],[hour of cancellation 0 to 23]]&lt;=23)</f>
        <v>1</v>
      </c>
    </row>
    <row r="831" spans="1:13" x14ac:dyDescent="0.3">
      <c r="A831" s="1">
        <v>830</v>
      </c>
      <c r="B831" s="1">
        <v>3</v>
      </c>
      <c r="C831" s="2">
        <v>40945.662356449393</v>
      </c>
      <c r="D831" s="2">
        <v>41005.661805555559</v>
      </c>
      <c r="E831" s="1">
        <v>24</v>
      </c>
      <c r="F831" s="2">
        <v>40948.528400621348</v>
      </c>
      <c r="G831" s="1">
        <v>0</v>
      </c>
      <c r="H831" s="32">
        <f>IFERROR(HOUR(Table1[[#This Row],[Cancel Date/time]])+MINUTE(Table1[[#This Row],[Cancel Date/time]])/60,"not cancelled")</f>
        <v>12.666666666666666</v>
      </c>
      <c r="I831" s="47">
        <f>IFERROR(ROUND(Table1[[#This Row],[cancellation time decimal]],0),"not cancelled")</f>
        <v>13</v>
      </c>
      <c r="J831" s="10">
        <f>IFERROR(MOD(Table1[[#This Row],[cancellation hour rounded]],24),"not cancelled")</f>
        <v>13</v>
      </c>
      <c r="K831" s="32">
        <f>1/Table1[[#This Row],[Duration (Time between doses '[in hours'])]]</f>
        <v>4.1666666666666664E-2</v>
      </c>
      <c r="L831" s="33">
        <f>Table1[[#This Row],[number doses per hour]]*INDEX(Table2[price per dose],Table1[[#This Row],[Drug ID]])</f>
        <v>0.18133000000000002</v>
      </c>
      <c r="M831" s="11" t="b">
        <f>AND(Table1[[#This Row],[hour of cancellation 0 to 23]]&gt;=0,Table1[[#This Row],[hour of cancellation 0 to 23]]&lt;=23)</f>
        <v>1</v>
      </c>
    </row>
    <row r="832" spans="1:13" x14ac:dyDescent="0.3">
      <c r="A832" s="1">
        <v>831</v>
      </c>
      <c r="B832" s="1">
        <v>7</v>
      </c>
      <c r="C832" s="2">
        <v>40945.670413739703</v>
      </c>
      <c r="D832" s="2">
        <v>41005.670138888883</v>
      </c>
      <c r="E832" s="1">
        <v>24</v>
      </c>
      <c r="F832" s="2">
        <v>40998.331820522508</v>
      </c>
      <c r="G832" s="1">
        <v>1</v>
      </c>
      <c r="H832" s="32">
        <f>IFERROR(HOUR(Table1[[#This Row],[Cancel Date/time]])+MINUTE(Table1[[#This Row],[Cancel Date/time]])/60,"not cancelled")</f>
        <v>7.95</v>
      </c>
      <c r="I832" s="47">
        <f>IFERROR(ROUND(Table1[[#This Row],[cancellation time decimal]],0),"not cancelled")</f>
        <v>8</v>
      </c>
      <c r="J832" s="10">
        <f>IFERROR(MOD(Table1[[#This Row],[cancellation hour rounded]],24),"not cancelled")</f>
        <v>8</v>
      </c>
      <c r="K832" s="32">
        <f>1/Table1[[#This Row],[Duration (Time between doses '[in hours'])]]</f>
        <v>4.1666666666666664E-2</v>
      </c>
      <c r="L832" s="33">
        <f>Table1[[#This Row],[number doses per hour]]*INDEX(Table2[price per dose],Table1[[#This Row],[Drug ID]])</f>
        <v>1.2958049999999997</v>
      </c>
      <c r="M832" s="11" t="b">
        <f>AND(Table1[[#This Row],[hour of cancellation 0 to 23]]&gt;=0,Table1[[#This Row],[hour of cancellation 0 to 23]]&lt;=23)</f>
        <v>1</v>
      </c>
    </row>
    <row r="833" spans="1:13" x14ac:dyDescent="0.3">
      <c r="A833" s="1">
        <v>832</v>
      </c>
      <c r="B833" s="1">
        <v>2</v>
      </c>
      <c r="C833" s="2">
        <v>40945.717835494244</v>
      </c>
      <c r="D833" s="2">
        <v>41005.717361111114</v>
      </c>
      <c r="E833" s="1">
        <v>10</v>
      </c>
      <c r="F833" s="2">
        <v>40946.50209231081</v>
      </c>
      <c r="G833" s="1">
        <v>0</v>
      </c>
      <c r="H833" s="32">
        <f>IFERROR(HOUR(Table1[[#This Row],[Cancel Date/time]])+MINUTE(Table1[[#This Row],[Cancel Date/time]])/60,"not cancelled")</f>
        <v>12.05</v>
      </c>
      <c r="I833" s="47">
        <f>IFERROR(ROUND(Table1[[#This Row],[cancellation time decimal]],0),"not cancelled")</f>
        <v>12</v>
      </c>
      <c r="J833" s="10">
        <f>IFERROR(MOD(Table1[[#This Row],[cancellation hour rounded]],24),"not cancelled")</f>
        <v>12</v>
      </c>
      <c r="K833" s="32">
        <f>1/Table1[[#This Row],[Duration (Time between doses '[in hours'])]]</f>
        <v>0.1</v>
      </c>
      <c r="L833" s="33">
        <f>Table1[[#This Row],[number doses per hour]]*INDEX(Table2[price per dose],Table1[[#This Row],[Drug ID]])</f>
        <v>0.84959999999999969</v>
      </c>
      <c r="M833" s="11" t="b">
        <f>AND(Table1[[#This Row],[hour of cancellation 0 to 23]]&gt;=0,Table1[[#This Row],[hour of cancellation 0 to 23]]&lt;=23)</f>
        <v>1</v>
      </c>
    </row>
    <row r="834" spans="1:13" x14ac:dyDescent="0.3">
      <c r="A834" s="1">
        <v>833</v>
      </c>
      <c r="B834" s="1">
        <v>1</v>
      </c>
      <c r="C834" s="2">
        <v>40945.710830943091</v>
      </c>
      <c r="D834" s="2">
        <v>41005.710416666669</v>
      </c>
      <c r="E834" s="1">
        <v>8</v>
      </c>
      <c r="F834" s="2">
        <v>40946.4656812885</v>
      </c>
      <c r="G834" s="1">
        <v>0</v>
      </c>
      <c r="H834" s="32">
        <f>IFERROR(HOUR(Table1[[#This Row],[Cancel Date/time]])+MINUTE(Table1[[#This Row],[Cancel Date/time]])/60,"not cancelled")</f>
        <v>11.166666666666666</v>
      </c>
      <c r="I834" s="47">
        <f>IFERROR(ROUND(Table1[[#This Row],[cancellation time decimal]],0),"not cancelled")</f>
        <v>11</v>
      </c>
      <c r="J834" s="10">
        <f>IFERROR(MOD(Table1[[#This Row],[cancellation hour rounded]],24),"not cancelled")</f>
        <v>11</v>
      </c>
      <c r="K834" s="32">
        <f>1/Table1[[#This Row],[Duration (Time between doses '[in hours'])]]</f>
        <v>0.125</v>
      </c>
      <c r="L834" s="33">
        <f>Table1[[#This Row],[number doses per hour]]*INDEX(Table2[price per dose],Table1[[#This Row],[Drug ID]])</f>
        <v>0.84929166666666667</v>
      </c>
      <c r="M834" s="11" t="b">
        <f>AND(Table1[[#This Row],[hour of cancellation 0 to 23]]&gt;=0,Table1[[#This Row],[hour of cancellation 0 to 23]]&lt;=23)</f>
        <v>1</v>
      </c>
    </row>
    <row r="835" spans="1:13" x14ac:dyDescent="0.3">
      <c r="A835" s="1">
        <v>834</v>
      </c>
      <c r="B835" s="1">
        <v>6</v>
      </c>
      <c r="C835" s="2">
        <v>40945.743217313749</v>
      </c>
      <c r="D835" s="2">
        <v>41005.743055555555</v>
      </c>
      <c r="E835" s="1">
        <v>24</v>
      </c>
      <c r="F835" s="2">
        <v>40951.46422051423</v>
      </c>
      <c r="G835" s="1">
        <v>0</v>
      </c>
      <c r="H835" s="32">
        <f>IFERROR(HOUR(Table1[[#This Row],[Cancel Date/time]])+MINUTE(Table1[[#This Row],[Cancel Date/time]])/60,"not cancelled")</f>
        <v>11.133333333333333</v>
      </c>
      <c r="I835" s="47">
        <f>IFERROR(ROUND(Table1[[#This Row],[cancellation time decimal]],0),"not cancelled")</f>
        <v>11</v>
      </c>
      <c r="J835" s="10">
        <f>IFERROR(MOD(Table1[[#This Row],[cancellation hour rounded]],24),"not cancelled")</f>
        <v>11</v>
      </c>
      <c r="K835" s="32">
        <f>1/Table1[[#This Row],[Duration (Time between doses '[in hours'])]]</f>
        <v>4.1666666666666664E-2</v>
      </c>
      <c r="L835" s="33">
        <f>Table1[[#This Row],[number doses per hour]]*INDEX(Table2[price per dose],Table1[[#This Row],[Drug ID]])</f>
        <v>0.35218749999999999</v>
      </c>
      <c r="M835" s="11" t="b">
        <f>AND(Table1[[#This Row],[hour of cancellation 0 to 23]]&gt;=0,Table1[[#This Row],[hour of cancellation 0 to 23]]&lt;=23)</f>
        <v>1</v>
      </c>
    </row>
    <row r="836" spans="1:13" x14ac:dyDescent="0.3">
      <c r="A836" s="1">
        <v>835</v>
      </c>
      <c r="B836" s="1">
        <v>8</v>
      </c>
      <c r="C836" s="2">
        <v>40945.786968109547</v>
      </c>
      <c r="D836" s="2">
        <v>41005.786805555559</v>
      </c>
      <c r="E836" s="1">
        <v>3</v>
      </c>
      <c r="F836" s="2">
        <v>40952.529742923885</v>
      </c>
      <c r="G836" s="1">
        <v>1</v>
      </c>
      <c r="H836" s="32">
        <f>IFERROR(HOUR(Table1[[#This Row],[Cancel Date/time]])+MINUTE(Table1[[#This Row],[Cancel Date/time]])/60,"not cancelled")</f>
        <v>12.7</v>
      </c>
      <c r="I836" s="47">
        <f>IFERROR(ROUND(Table1[[#This Row],[cancellation time decimal]],0),"not cancelled")</f>
        <v>13</v>
      </c>
      <c r="J836" s="10">
        <f>IFERROR(MOD(Table1[[#This Row],[cancellation hour rounded]],24),"not cancelled")</f>
        <v>13</v>
      </c>
      <c r="K836" s="32">
        <f>1/Table1[[#This Row],[Duration (Time between doses '[in hours'])]]</f>
        <v>0.33333333333333331</v>
      </c>
      <c r="L836" s="33">
        <f>Table1[[#This Row],[number doses per hour]]*INDEX(Table2[price per dose],Table1[[#This Row],[Drug ID]])</f>
        <v>0.29998222222222221</v>
      </c>
      <c r="M836" s="11" t="b">
        <f>AND(Table1[[#This Row],[hour of cancellation 0 to 23]]&gt;=0,Table1[[#This Row],[hour of cancellation 0 to 23]]&lt;=23)</f>
        <v>1</v>
      </c>
    </row>
    <row r="837" spans="1:13" x14ac:dyDescent="0.3">
      <c r="A837" s="1">
        <v>836</v>
      </c>
      <c r="B837" s="1">
        <v>1</v>
      </c>
      <c r="C837" s="2">
        <v>40945.761401173564</v>
      </c>
      <c r="D837" s="2">
        <v>41005.761111111111</v>
      </c>
      <c r="E837" s="1">
        <v>12</v>
      </c>
      <c r="F837" s="2">
        <v>40946.485472458909</v>
      </c>
      <c r="G837" s="1">
        <v>0</v>
      </c>
      <c r="H837" s="32">
        <f>IFERROR(HOUR(Table1[[#This Row],[Cancel Date/time]])+MINUTE(Table1[[#This Row],[Cancel Date/time]])/60,"not cancelled")</f>
        <v>11.65</v>
      </c>
      <c r="I837" s="47">
        <f>IFERROR(ROUND(Table1[[#This Row],[cancellation time decimal]],0),"not cancelled")</f>
        <v>12</v>
      </c>
      <c r="J837" s="10">
        <f>IFERROR(MOD(Table1[[#This Row],[cancellation hour rounded]],24),"not cancelled")</f>
        <v>12</v>
      </c>
      <c r="K837" s="32">
        <f>1/Table1[[#This Row],[Duration (Time between doses '[in hours'])]]</f>
        <v>8.3333333333333329E-2</v>
      </c>
      <c r="L837" s="33">
        <f>Table1[[#This Row],[number doses per hour]]*INDEX(Table2[price per dose],Table1[[#This Row],[Drug ID]])</f>
        <v>0.56619444444444444</v>
      </c>
      <c r="M837" s="11" t="b">
        <f>AND(Table1[[#This Row],[hour of cancellation 0 to 23]]&gt;=0,Table1[[#This Row],[hour of cancellation 0 to 23]]&lt;=23)</f>
        <v>1</v>
      </c>
    </row>
    <row r="838" spans="1:13" x14ac:dyDescent="0.3">
      <c r="A838" s="1">
        <v>837</v>
      </c>
      <c r="B838" s="1">
        <v>1</v>
      </c>
      <c r="C838" s="2">
        <v>40945.873847775219</v>
      </c>
      <c r="D838" s="2">
        <v>41005.873611111114</v>
      </c>
      <c r="E838" s="1">
        <v>12</v>
      </c>
      <c r="F838" s="2">
        <v>40947.566548260977</v>
      </c>
      <c r="G838" s="1">
        <v>0</v>
      </c>
      <c r="H838" s="32">
        <f>IFERROR(HOUR(Table1[[#This Row],[Cancel Date/time]])+MINUTE(Table1[[#This Row],[Cancel Date/time]])/60,"not cancelled")</f>
        <v>13.583333333333334</v>
      </c>
      <c r="I838" s="47">
        <f>IFERROR(ROUND(Table1[[#This Row],[cancellation time decimal]],0),"not cancelled")</f>
        <v>14</v>
      </c>
      <c r="J838" s="10">
        <f>IFERROR(MOD(Table1[[#This Row],[cancellation hour rounded]],24),"not cancelled")</f>
        <v>14</v>
      </c>
      <c r="K838" s="32">
        <f>1/Table1[[#This Row],[Duration (Time between doses '[in hours'])]]</f>
        <v>8.3333333333333329E-2</v>
      </c>
      <c r="L838" s="33">
        <f>Table1[[#This Row],[number doses per hour]]*INDEX(Table2[price per dose],Table1[[#This Row],[Drug ID]])</f>
        <v>0.56619444444444444</v>
      </c>
      <c r="M838" s="11" t="b">
        <f>AND(Table1[[#This Row],[hour of cancellation 0 to 23]]&gt;=0,Table1[[#This Row],[hour of cancellation 0 to 23]]&lt;=23)</f>
        <v>1</v>
      </c>
    </row>
    <row r="839" spans="1:13" x14ac:dyDescent="0.3">
      <c r="A839" s="1">
        <v>838</v>
      </c>
      <c r="B839" s="1">
        <v>1</v>
      </c>
      <c r="C839" s="2">
        <v>40945.847328405129</v>
      </c>
      <c r="D839" s="2">
        <v>41005.847222222226</v>
      </c>
      <c r="E839" s="1">
        <v>8</v>
      </c>
      <c r="F839" s="2">
        <v>40946.525730001733</v>
      </c>
      <c r="G839" s="1">
        <v>0</v>
      </c>
      <c r="H839" s="32">
        <f>IFERROR(HOUR(Table1[[#This Row],[Cancel Date/time]])+MINUTE(Table1[[#This Row],[Cancel Date/time]])/60,"not cancelled")</f>
        <v>12.616666666666667</v>
      </c>
      <c r="I839" s="47">
        <f>IFERROR(ROUND(Table1[[#This Row],[cancellation time decimal]],0),"not cancelled")</f>
        <v>13</v>
      </c>
      <c r="J839" s="10">
        <f>IFERROR(MOD(Table1[[#This Row],[cancellation hour rounded]],24),"not cancelled")</f>
        <v>13</v>
      </c>
      <c r="K839" s="32">
        <f>1/Table1[[#This Row],[Duration (Time between doses '[in hours'])]]</f>
        <v>0.125</v>
      </c>
      <c r="L839" s="33">
        <f>Table1[[#This Row],[number doses per hour]]*INDEX(Table2[price per dose],Table1[[#This Row],[Drug ID]])</f>
        <v>0.84929166666666667</v>
      </c>
      <c r="M839" s="11" t="b">
        <f>AND(Table1[[#This Row],[hour of cancellation 0 to 23]]&gt;=0,Table1[[#This Row],[hour of cancellation 0 to 23]]&lt;=23)</f>
        <v>1</v>
      </c>
    </row>
    <row r="840" spans="1:13" x14ac:dyDescent="0.3">
      <c r="A840" s="1">
        <v>839</v>
      </c>
      <c r="B840" s="1">
        <v>1</v>
      </c>
      <c r="C840" s="2">
        <v>40945.843404265317</v>
      </c>
      <c r="D840" s="2">
        <v>41005.843055555561</v>
      </c>
      <c r="E840" s="1">
        <v>8</v>
      </c>
      <c r="F840" s="2">
        <v>40946.589337001991</v>
      </c>
      <c r="G840" s="1">
        <v>0</v>
      </c>
      <c r="H840" s="32">
        <f>IFERROR(HOUR(Table1[[#This Row],[Cancel Date/time]])+MINUTE(Table1[[#This Row],[Cancel Date/time]])/60,"not cancelled")</f>
        <v>14.133333333333333</v>
      </c>
      <c r="I840" s="47">
        <f>IFERROR(ROUND(Table1[[#This Row],[cancellation time decimal]],0),"not cancelled")</f>
        <v>14</v>
      </c>
      <c r="J840" s="10">
        <f>IFERROR(MOD(Table1[[#This Row],[cancellation hour rounded]],24),"not cancelled")</f>
        <v>14</v>
      </c>
      <c r="K840" s="32">
        <f>1/Table1[[#This Row],[Duration (Time between doses '[in hours'])]]</f>
        <v>0.125</v>
      </c>
      <c r="L840" s="33">
        <f>Table1[[#This Row],[number doses per hour]]*INDEX(Table2[price per dose],Table1[[#This Row],[Drug ID]])</f>
        <v>0.84929166666666667</v>
      </c>
      <c r="M840" s="11" t="b">
        <f>AND(Table1[[#This Row],[hour of cancellation 0 to 23]]&gt;=0,Table1[[#This Row],[hour of cancellation 0 to 23]]&lt;=23)</f>
        <v>1</v>
      </c>
    </row>
    <row r="841" spans="1:13" x14ac:dyDescent="0.3">
      <c r="A841" s="1">
        <v>840</v>
      </c>
      <c r="B841" s="1">
        <v>6</v>
      </c>
      <c r="C841" s="2">
        <v>40945.86017531476</v>
      </c>
      <c r="D841" s="2">
        <v>41005.859722222223</v>
      </c>
      <c r="E841" s="1">
        <v>24</v>
      </c>
      <c r="F841" s="2">
        <v>40951.360460921045</v>
      </c>
      <c r="G841" s="1">
        <v>0</v>
      </c>
      <c r="H841" s="32">
        <f>IFERROR(HOUR(Table1[[#This Row],[Cancel Date/time]])+MINUTE(Table1[[#This Row],[Cancel Date/time]])/60,"not cancelled")</f>
        <v>8.65</v>
      </c>
      <c r="I841" s="47">
        <f>IFERROR(ROUND(Table1[[#This Row],[cancellation time decimal]],0),"not cancelled")</f>
        <v>9</v>
      </c>
      <c r="J841" s="10">
        <f>IFERROR(MOD(Table1[[#This Row],[cancellation hour rounded]],24),"not cancelled")</f>
        <v>9</v>
      </c>
      <c r="K841" s="32">
        <f>1/Table1[[#This Row],[Duration (Time between doses '[in hours'])]]</f>
        <v>4.1666666666666664E-2</v>
      </c>
      <c r="L841" s="33">
        <f>Table1[[#This Row],[number doses per hour]]*INDEX(Table2[price per dose],Table1[[#This Row],[Drug ID]])</f>
        <v>0.35218749999999999</v>
      </c>
      <c r="M841" s="11" t="b">
        <f>AND(Table1[[#This Row],[hour of cancellation 0 to 23]]&gt;=0,Table1[[#This Row],[hour of cancellation 0 to 23]]&lt;=23)</f>
        <v>1</v>
      </c>
    </row>
    <row r="842" spans="1:13" x14ac:dyDescent="0.3">
      <c r="A842" s="1">
        <v>841</v>
      </c>
      <c r="B842" s="1">
        <v>10</v>
      </c>
      <c r="C842" s="2">
        <v>40945.955933146397</v>
      </c>
      <c r="D842" s="2">
        <v>40950.247222222228</v>
      </c>
      <c r="E842" s="1">
        <v>1</v>
      </c>
      <c r="F842" s="2">
        <v>40949.800935671643</v>
      </c>
      <c r="G842" s="1">
        <v>0</v>
      </c>
      <c r="H842" s="32">
        <f>IFERROR(HOUR(Table1[[#This Row],[Cancel Date/time]])+MINUTE(Table1[[#This Row],[Cancel Date/time]])/60,"not cancelled")</f>
        <v>19.216666666666665</v>
      </c>
      <c r="I842" s="47">
        <f>IFERROR(ROUND(Table1[[#This Row],[cancellation time decimal]],0),"not cancelled")</f>
        <v>19</v>
      </c>
      <c r="J842" s="10">
        <f>IFERROR(MOD(Table1[[#This Row],[cancellation hour rounded]],24),"not cancelled")</f>
        <v>19</v>
      </c>
      <c r="K842" s="32">
        <f>1/Table1[[#This Row],[Duration (Time between doses '[in hours'])]]</f>
        <v>1</v>
      </c>
      <c r="L842" s="33">
        <f>Table1[[#This Row],[number doses per hour]]*INDEX(Table2[price per dose],Table1[[#This Row],[Drug ID]])</f>
        <v>2.5716000000000001</v>
      </c>
      <c r="M842" s="11" t="b">
        <f>AND(Table1[[#This Row],[hour of cancellation 0 to 23]]&gt;=0,Table1[[#This Row],[hour of cancellation 0 to 23]]&lt;=23)</f>
        <v>1</v>
      </c>
    </row>
    <row r="843" spans="1:13" x14ac:dyDescent="0.3">
      <c r="A843" s="1">
        <v>842</v>
      </c>
      <c r="B843" s="1">
        <v>7</v>
      </c>
      <c r="C843" s="2">
        <v>40946.072663419058</v>
      </c>
      <c r="D843" s="2">
        <v>41006.072222222218</v>
      </c>
      <c r="E843" s="1">
        <v>24</v>
      </c>
      <c r="F843" s="2">
        <v>40973.537453469355</v>
      </c>
      <c r="G843" s="1">
        <v>2</v>
      </c>
      <c r="H843" s="32">
        <f>IFERROR(HOUR(Table1[[#This Row],[Cancel Date/time]])+MINUTE(Table1[[#This Row],[Cancel Date/time]])/60,"not cancelled")</f>
        <v>12.883333333333333</v>
      </c>
      <c r="I843" s="47">
        <f>IFERROR(ROUND(Table1[[#This Row],[cancellation time decimal]],0),"not cancelled")</f>
        <v>13</v>
      </c>
      <c r="J843" s="10">
        <f>IFERROR(MOD(Table1[[#This Row],[cancellation hour rounded]],24),"not cancelled")</f>
        <v>13</v>
      </c>
      <c r="K843" s="32">
        <f>1/Table1[[#This Row],[Duration (Time between doses '[in hours'])]]</f>
        <v>4.1666666666666664E-2</v>
      </c>
      <c r="L843" s="33">
        <f>Table1[[#This Row],[number doses per hour]]*INDEX(Table2[price per dose],Table1[[#This Row],[Drug ID]])</f>
        <v>1.2958049999999997</v>
      </c>
      <c r="M843" s="11" t="b">
        <f>AND(Table1[[#This Row],[hour of cancellation 0 to 23]]&gt;=0,Table1[[#This Row],[hour of cancellation 0 to 23]]&lt;=23)</f>
        <v>1</v>
      </c>
    </row>
    <row r="844" spans="1:13" x14ac:dyDescent="0.3">
      <c r="A844" s="1">
        <v>843</v>
      </c>
      <c r="B844" s="1">
        <v>1</v>
      </c>
      <c r="C844" s="2">
        <v>40946.276523611064</v>
      </c>
      <c r="D844" s="2">
        <v>41006.276388888888</v>
      </c>
      <c r="E844" s="1">
        <v>8</v>
      </c>
      <c r="F844" s="2">
        <v>40946.313929368356</v>
      </c>
      <c r="G844" s="1">
        <v>0</v>
      </c>
      <c r="H844" s="32">
        <f>IFERROR(HOUR(Table1[[#This Row],[Cancel Date/time]])+MINUTE(Table1[[#This Row],[Cancel Date/time]])/60,"not cancelled")</f>
        <v>7.5333333333333332</v>
      </c>
      <c r="I844" s="47">
        <f>IFERROR(ROUND(Table1[[#This Row],[cancellation time decimal]],0),"not cancelled")</f>
        <v>8</v>
      </c>
      <c r="J844" s="10">
        <f>IFERROR(MOD(Table1[[#This Row],[cancellation hour rounded]],24),"not cancelled")</f>
        <v>8</v>
      </c>
      <c r="K844" s="32">
        <f>1/Table1[[#This Row],[Duration (Time between doses '[in hours'])]]</f>
        <v>0.125</v>
      </c>
      <c r="L844" s="33">
        <f>Table1[[#This Row],[number doses per hour]]*INDEX(Table2[price per dose],Table1[[#This Row],[Drug ID]])</f>
        <v>0.84929166666666667</v>
      </c>
      <c r="M844" s="11" t="b">
        <f>AND(Table1[[#This Row],[hour of cancellation 0 to 23]]&gt;=0,Table1[[#This Row],[hour of cancellation 0 to 23]]&lt;=23)</f>
        <v>1</v>
      </c>
    </row>
    <row r="845" spans="1:13" x14ac:dyDescent="0.3">
      <c r="A845" s="1">
        <v>844</v>
      </c>
      <c r="B845" s="1">
        <v>3</v>
      </c>
      <c r="C845" s="2">
        <v>40946.323671434897</v>
      </c>
      <c r="D845" s="2">
        <v>41006.323611111111</v>
      </c>
      <c r="E845" s="1">
        <v>24</v>
      </c>
      <c r="F845" s="2">
        <v>40949.385820327901</v>
      </c>
      <c r="G845" s="1">
        <v>0</v>
      </c>
      <c r="H845" s="32">
        <f>IFERROR(HOUR(Table1[[#This Row],[Cancel Date/time]])+MINUTE(Table1[[#This Row],[Cancel Date/time]])/60,"not cancelled")</f>
        <v>9.25</v>
      </c>
      <c r="I845" s="47">
        <f>IFERROR(ROUND(Table1[[#This Row],[cancellation time decimal]],0),"not cancelled")</f>
        <v>9</v>
      </c>
      <c r="J845" s="10">
        <f>IFERROR(MOD(Table1[[#This Row],[cancellation hour rounded]],24),"not cancelled")</f>
        <v>9</v>
      </c>
      <c r="K845" s="32">
        <f>1/Table1[[#This Row],[Duration (Time between doses '[in hours'])]]</f>
        <v>4.1666666666666664E-2</v>
      </c>
      <c r="L845" s="33">
        <f>Table1[[#This Row],[number doses per hour]]*INDEX(Table2[price per dose],Table1[[#This Row],[Drug ID]])</f>
        <v>0.18133000000000002</v>
      </c>
      <c r="M845" s="11" t="b">
        <f>AND(Table1[[#This Row],[hour of cancellation 0 to 23]]&gt;=0,Table1[[#This Row],[hour of cancellation 0 to 23]]&lt;=23)</f>
        <v>1</v>
      </c>
    </row>
    <row r="846" spans="1:13" x14ac:dyDescent="0.3">
      <c r="A846" s="1">
        <v>845</v>
      </c>
      <c r="B846" s="1">
        <v>5</v>
      </c>
      <c r="C846" s="2">
        <v>40946.391145364934</v>
      </c>
      <c r="D846" s="2">
        <v>41006.390972222223</v>
      </c>
      <c r="E846" s="1">
        <v>24</v>
      </c>
      <c r="F846" s="2">
        <v>40948.301368457927</v>
      </c>
      <c r="G846" s="1">
        <v>0</v>
      </c>
      <c r="H846" s="32">
        <f>IFERROR(HOUR(Table1[[#This Row],[Cancel Date/time]])+MINUTE(Table1[[#This Row],[Cancel Date/time]])/60,"not cancelled")</f>
        <v>7.2166666666666668</v>
      </c>
      <c r="I846" s="47">
        <f>IFERROR(ROUND(Table1[[#This Row],[cancellation time decimal]],0),"not cancelled")</f>
        <v>7</v>
      </c>
      <c r="J846" s="10">
        <f>IFERROR(MOD(Table1[[#This Row],[cancellation hour rounded]],24),"not cancelled")</f>
        <v>7</v>
      </c>
      <c r="K846" s="32">
        <f>1/Table1[[#This Row],[Duration (Time between doses '[in hours'])]]</f>
        <v>4.1666666666666664E-2</v>
      </c>
      <c r="L846" s="33">
        <f>Table1[[#This Row],[number doses per hour]]*INDEX(Table2[price per dose],Table1[[#This Row],[Drug ID]])</f>
        <v>0.2815833333333333</v>
      </c>
      <c r="M846" s="11" t="b">
        <f>AND(Table1[[#This Row],[hour of cancellation 0 to 23]]&gt;=0,Table1[[#This Row],[hour of cancellation 0 to 23]]&lt;=23)</f>
        <v>1</v>
      </c>
    </row>
    <row r="847" spans="1:13" x14ac:dyDescent="0.3">
      <c r="A847" s="1">
        <v>846</v>
      </c>
      <c r="B847" s="1">
        <v>3</v>
      </c>
      <c r="C847" s="2">
        <v>40946.454394195753</v>
      </c>
      <c r="D847" s="2">
        <v>41006.454166666663</v>
      </c>
      <c r="E847" s="1">
        <v>24</v>
      </c>
      <c r="F847" s="2">
        <v>40948.480452631491</v>
      </c>
      <c r="G847" s="1">
        <v>0</v>
      </c>
      <c r="H847" s="32">
        <f>IFERROR(HOUR(Table1[[#This Row],[Cancel Date/time]])+MINUTE(Table1[[#This Row],[Cancel Date/time]])/60,"not cancelled")</f>
        <v>11.516666666666667</v>
      </c>
      <c r="I847" s="47">
        <f>IFERROR(ROUND(Table1[[#This Row],[cancellation time decimal]],0),"not cancelled")</f>
        <v>12</v>
      </c>
      <c r="J847" s="10">
        <f>IFERROR(MOD(Table1[[#This Row],[cancellation hour rounded]],24),"not cancelled")</f>
        <v>12</v>
      </c>
      <c r="K847" s="32">
        <f>1/Table1[[#This Row],[Duration (Time between doses '[in hours'])]]</f>
        <v>4.1666666666666664E-2</v>
      </c>
      <c r="L847" s="33">
        <f>Table1[[#This Row],[number doses per hour]]*INDEX(Table2[price per dose],Table1[[#This Row],[Drug ID]])</f>
        <v>0.18133000000000002</v>
      </c>
      <c r="M847" s="11" t="b">
        <f>AND(Table1[[#This Row],[hour of cancellation 0 to 23]]&gt;=0,Table1[[#This Row],[hour of cancellation 0 to 23]]&lt;=23)</f>
        <v>1</v>
      </c>
    </row>
    <row r="848" spans="1:13" x14ac:dyDescent="0.3">
      <c r="A848" s="1">
        <v>847</v>
      </c>
      <c r="B848" s="1">
        <v>4</v>
      </c>
      <c r="C848" s="2">
        <v>40946.421051493176</v>
      </c>
      <c r="D848" s="2">
        <v>41006.42083333333</v>
      </c>
      <c r="E848" s="1">
        <v>12</v>
      </c>
      <c r="F848" s="2">
        <v>40948.687445182441</v>
      </c>
      <c r="G848" s="1">
        <v>0</v>
      </c>
      <c r="H848" s="32">
        <f>IFERROR(HOUR(Table1[[#This Row],[Cancel Date/time]])+MINUTE(Table1[[#This Row],[Cancel Date/time]])/60,"not cancelled")</f>
        <v>16.483333333333334</v>
      </c>
      <c r="I848" s="47">
        <f>IFERROR(ROUND(Table1[[#This Row],[cancellation time decimal]],0),"not cancelled")</f>
        <v>16</v>
      </c>
      <c r="J848" s="10">
        <f>IFERROR(MOD(Table1[[#This Row],[cancellation hour rounded]],24),"not cancelled")</f>
        <v>16</v>
      </c>
      <c r="K848" s="32">
        <f>1/Table1[[#This Row],[Duration (Time between doses '[in hours'])]]</f>
        <v>8.3333333333333329E-2</v>
      </c>
      <c r="L848" s="33">
        <f>Table1[[#This Row],[number doses per hour]]*INDEX(Table2[price per dose],Table1[[#This Row],[Drug ID]])</f>
        <v>1.448055119047619</v>
      </c>
      <c r="M848" s="11" t="b">
        <f>AND(Table1[[#This Row],[hour of cancellation 0 to 23]]&gt;=0,Table1[[#This Row],[hour of cancellation 0 to 23]]&lt;=23)</f>
        <v>1</v>
      </c>
    </row>
    <row r="849" spans="1:13" hidden="1" x14ac:dyDescent="0.3">
      <c r="A849" s="1">
        <v>848</v>
      </c>
      <c r="B849" s="1">
        <v>4</v>
      </c>
      <c r="C849" s="2">
        <v>40946.442565776269</v>
      </c>
      <c r="D849" s="2">
        <v>40948.817361111105</v>
      </c>
      <c r="E849" s="1">
        <v>12</v>
      </c>
      <c r="F849" s="2" t="s">
        <v>5</v>
      </c>
      <c r="G849" s="1">
        <v>0</v>
      </c>
      <c r="H849" s="32" t="str">
        <f>IFERROR(HOUR(Table1[[#This Row],[Cancel Date/time]])+MINUTE(Table1[[#This Row],[Cancel Date/time]])/60,"not cancelled")</f>
        <v>not cancelled</v>
      </c>
      <c r="I849" s="47" t="str">
        <f>IFERROR(ROUND(Table1[[#This Row],[cancellation time decimal]],0),"not cancelled")</f>
        <v>not cancelled</v>
      </c>
      <c r="J849" s="10" t="str">
        <f>IFERROR(MOD(Table1[[#This Row],[cancellation hour rounded]],24),"not cancelled")</f>
        <v>not cancelled</v>
      </c>
      <c r="K849" s="32">
        <f>1/Table1[[#This Row],[Duration (Time between doses '[in hours'])]]</f>
        <v>8.3333333333333329E-2</v>
      </c>
      <c r="L849" s="33">
        <f>Table1[[#This Row],[number doses per hour]]*INDEX(Table2[price per dose],Table1[[#This Row],[Drug ID]])</f>
        <v>1.448055119047619</v>
      </c>
      <c r="M849" s="11" t="b">
        <f>AND(Table1[[#This Row],[hour of cancellation 0 to 23]]&gt;=0,Table1[[#This Row],[hour of cancellation 0 to 23]]&lt;=23)</f>
        <v>0</v>
      </c>
    </row>
    <row r="850" spans="1:13" x14ac:dyDescent="0.3">
      <c r="A850" s="1">
        <v>849</v>
      </c>
      <c r="B850" s="1">
        <v>3</v>
      </c>
      <c r="C850" s="2">
        <v>40946.589297653438</v>
      </c>
      <c r="D850" s="2">
        <v>41006.588888888895</v>
      </c>
      <c r="E850" s="1">
        <v>24</v>
      </c>
      <c r="F850" s="2">
        <v>40949.788247861652</v>
      </c>
      <c r="G850" s="1">
        <v>0</v>
      </c>
      <c r="H850" s="32">
        <f>IFERROR(HOUR(Table1[[#This Row],[Cancel Date/time]])+MINUTE(Table1[[#This Row],[Cancel Date/time]])/60,"not cancelled")</f>
        <v>18.916666666666668</v>
      </c>
      <c r="I850" s="47">
        <f>IFERROR(ROUND(Table1[[#This Row],[cancellation time decimal]],0),"not cancelled")</f>
        <v>19</v>
      </c>
      <c r="J850" s="10">
        <f>IFERROR(MOD(Table1[[#This Row],[cancellation hour rounded]],24),"not cancelled")</f>
        <v>19</v>
      </c>
      <c r="K850" s="32">
        <f>1/Table1[[#This Row],[Duration (Time between doses '[in hours'])]]</f>
        <v>4.1666666666666664E-2</v>
      </c>
      <c r="L850" s="33">
        <f>Table1[[#This Row],[number doses per hour]]*INDEX(Table2[price per dose],Table1[[#This Row],[Drug ID]])</f>
        <v>0.18133000000000002</v>
      </c>
      <c r="M850" s="11" t="b">
        <f>AND(Table1[[#This Row],[hour of cancellation 0 to 23]]&gt;=0,Table1[[#This Row],[hour of cancellation 0 to 23]]&lt;=23)</f>
        <v>1</v>
      </c>
    </row>
    <row r="851" spans="1:13" x14ac:dyDescent="0.3">
      <c r="A851" s="1">
        <v>850</v>
      </c>
      <c r="B851" s="1">
        <v>2</v>
      </c>
      <c r="C851" s="2">
        <v>40946.609508334586</v>
      </c>
      <c r="D851" s="2">
        <v>41006.609027777777</v>
      </c>
      <c r="E851" s="1">
        <v>10</v>
      </c>
      <c r="F851" s="2">
        <v>40948.494897385543</v>
      </c>
      <c r="G851" s="1">
        <v>0</v>
      </c>
      <c r="H851" s="32">
        <f>IFERROR(HOUR(Table1[[#This Row],[Cancel Date/time]])+MINUTE(Table1[[#This Row],[Cancel Date/time]])/60,"not cancelled")</f>
        <v>11.866666666666667</v>
      </c>
      <c r="I851" s="47">
        <f>IFERROR(ROUND(Table1[[#This Row],[cancellation time decimal]],0),"not cancelled")</f>
        <v>12</v>
      </c>
      <c r="J851" s="10">
        <f>IFERROR(MOD(Table1[[#This Row],[cancellation hour rounded]],24),"not cancelled")</f>
        <v>12</v>
      </c>
      <c r="K851" s="32">
        <f>1/Table1[[#This Row],[Duration (Time between doses '[in hours'])]]</f>
        <v>0.1</v>
      </c>
      <c r="L851" s="33">
        <f>Table1[[#This Row],[number doses per hour]]*INDEX(Table2[price per dose],Table1[[#This Row],[Drug ID]])</f>
        <v>0.84959999999999969</v>
      </c>
      <c r="M851" s="11" t="b">
        <f>AND(Table1[[#This Row],[hour of cancellation 0 to 23]]&gt;=0,Table1[[#This Row],[hour of cancellation 0 to 23]]&lt;=23)</f>
        <v>1</v>
      </c>
    </row>
    <row r="852" spans="1:13" x14ac:dyDescent="0.3">
      <c r="A852" s="1">
        <v>851</v>
      </c>
      <c r="B852" s="1">
        <v>1</v>
      </c>
      <c r="C852" s="2">
        <v>40946.621952578294</v>
      </c>
      <c r="D852" s="2">
        <v>41006.621527777781</v>
      </c>
      <c r="E852" s="1">
        <v>8</v>
      </c>
      <c r="F852" s="2">
        <v>40947.689653605732</v>
      </c>
      <c r="G852" s="1">
        <v>0</v>
      </c>
      <c r="H852" s="32">
        <f>IFERROR(HOUR(Table1[[#This Row],[Cancel Date/time]])+MINUTE(Table1[[#This Row],[Cancel Date/time]])/60,"not cancelled")</f>
        <v>16.55</v>
      </c>
      <c r="I852" s="47">
        <f>IFERROR(ROUND(Table1[[#This Row],[cancellation time decimal]],0),"not cancelled")</f>
        <v>17</v>
      </c>
      <c r="J852" s="10">
        <f>IFERROR(MOD(Table1[[#This Row],[cancellation hour rounded]],24),"not cancelled")</f>
        <v>17</v>
      </c>
      <c r="K852" s="32">
        <f>1/Table1[[#This Row],[Duration (Time between doses '[in hours'])]]</f>
        <v>0.125</v>
      </c>
      <c r="L852" s="33">
        <f>Table1[[#This Row],[number doses per hour]]*INDEX(Table2[price per dose],Table1[[#This Row],[Drug ID]])</f>
        <v>0.84929166666666667</v>
      </c>
      <c r="M852" s="11" t="b">
        <f>AND(Table1[[#This Row],[hour of cancellation 0 to 23]]&gt;=0,Table1[[#This Row],[hour of cancellation 0 to 23]]&lt;=23)</f>
        <v>1</v>
      </c>
    </row>
    <row r="853" spans="1:13" hidden="1" x14ac:dyDescent="0.3">
      <c r="A853" s="1">
        <v>852</v>
      </c>
      <c r="B853" s="1">
        <v>1</v>
      </c>
      <c r="C853" s="2">
        <v>40946.663750635555</v>
      </c>
      <c r="D853" s="2">
        <v>40949.163194413006</v>
      </c>
      <c r="E853" s="1">
        <v>8</v>
      </c>
      <c r="F853" s="2" t="s">
        <v>5</v>
      </c>
      <c r="G853" s="1">
        <v>0</v>
      </c>
      <c r="H853" s="32" t="str">
        <f>IFERROR(HOUR(Table1[[#This Row],[Cancel Date/time]])+MINUTE(Table1[[#This Row],[Cancel Date/time]])/60,"not cancelled")</f>
        <v>not cancelled</v>
      </c>
      <c r="I853" s="47" t="str">
        <f>IFERROR(ROUND(Table1[[#This Row],[cancellation time decimal]],0),"not cancelled")</f>
        <v>not cancelled</v>
      </c>
      <c r="J853" s="10" t="str">
        <f>IFERROR(MOD(Table1[[#This Row],[cancellation hour rounded]],24),"not cancelled")</f>
        <v>not cancelled</v>
      </c>
      <c r="K853" s="32">
        <f>1/Table1[[#This Row],[Duration (Time between doses '[in hours'])]]</f>
        <v>0.125</v>
      </c>
      <c r="L853" s="33">
        <f>Table1[[#This Row],[number doses per hour]]*INDEX(Table2[price per dose],Table1[[#This Row],[Drug ID]])</f>
        <v>0.84929166666666667</v>
      </c>
      <c r="M853" s="11" t="b">
        <f>AND(Table1[[#This Row],[hour of cancellation 0 to 23]]&gt;=0,Table1[[#This Row],[hour of cancellation 0 to 23]]&lt;=23)</f>
        <v>0</v>
      </c>
    </row>
    <row r="854" spans="1:13" x14ac:dyDescent="0.3">
      <c r="A854" s="1">
        <v>853</v>
      </c>
      <c r="B854" s="1">
        <v>4</v>
      </c>
      <c r="C854" s="2">
        <v>40946.664010900109</v>
      </c>
      <c r="D854" s="2">
        <v>41006.663888888892</v>
      </c>
      <c r="E854" s="1">
        <v>12</v>
      </c>
      <c r="F854" s="2">
        <v>40949.362860127141</v>
      </c>
      <c r="G854" s="1">
        <v>0</v>
      </c>
      <c r="H854" s="32">
        <f>IFERROR(HOUR(Table1[[#This Row],[Cancel Date/time]])+MINUTE(Table1[[#This Row],[Cancel Date/time]])/60,"not cancelled")</f>
        <v>8.6999999999999993</v>
      </c>
      <c r="I854" s="47">
        <f>IFERROR(ROUND(Table1[[#This Row],[cancellation time decimal]],0),"not cancelled")</f>
        <v>9</v>
      </c>
      <c r="J854" s="10">
        <f>IFERROR(MOD(Table1[[#This Row],[cancellation hour rounded]],24),"not cancelled")</f>
        <v>9</v>
      </c>
      <c r="K854" s="32">
        <f>1/Table1[[#This Row],[Duration (Time between doses '[in hours'])]]</f>
        <v>8.3333333333333329E-2</v>
      </c>
      <c r="L854" s="33">
        <f>Table1[[#This Row],[number doses per hour]]*INDEX(Table2[price per dose],Table1[[#This Row],[Drug ID]])</f>
        <v>1.448055119047619</v>
      </c>
      <c r="M854" s="11" t="b">
        <f>AND(Table1[[#This Row],[hour of cancellation 0 to 23]]&gt;=0,Table1[[#This Row],[hour of cancellation 0 to 23]]&lt;=23)</f>
        <v>1</v>
      </c>
    </row>
    <row r="855" spans="1:13" x14ac:dyDescent="0.3">
      <c r="A855" s="1">
        <v>854</v>
      </c>
      <c r="B855" s="1">
        <v>6</v>
      </c>
      <c r="C855" s="2">
        <v>40946.65986590337</v>
      </c>
      <c r="D855" s="2">
        <v>41006.659722222219</v>
      </c>
      <c r="E855" s="1">
        <v>24</v>
      </c>
      <c r="F855" s="2">
        <v>40957.489527537939</v>
      </c>
      <c r="G855" s="1">
        <v>0</v>
      </c>
      <c r="H855" s="32">
        <f>IFERROR(HOUR(Table1[[#This Row],[Cancel Date/time]])+MINUTE(Table1[[#This Row],[Cancel Date/time]])/60,"not cancelled")</f>
        <v>11.733333333333333</v>
      </c>
      <c r="I855" s="47">
        <f>IFERROR(ROUND(Table1[[#This Row],[cancellation time decimal]],0),"not cancelled")</f>
        <v>12</v>
      </c>
      <c r="J855" s="10">
        <f>IFERROR(MOD(Table1[[#This Row],[cancellation hour rounded]],24),"not cancelled")</f>
        <v>12</v>
      </c>
      <c r="K855" s="32">
        <f>1/Table1[[#This Row],[Duration (Time between doses '[in hours'])]]</f>
        <v>4.1666666666666664E-2</v>
      </c>
      <c r="L855" s="33">
        <f>Table1[[#This Row],[number doses per hour]]*INDEX(Table2[price per dose],Table1[[#This Row],[Drug ID]])</f>
        <v>0.35218749999999999</v>
      </c>
      <c r="M855" s="11" t="b">
        <f>AND(Table1[[#This Row],[hour of cancellation 0 to 23]]&gt;=0,Table1[[#This Row],[hour of cancellation 0 to 23]]&lt;=23)</f>
        <v>1</v>
      </c>
    </row>
    <row r="856" spans="1:13" x14ac:dyDescent="0.3">
      <c r="A856" s="1">
        <v>855</v>
      </c>
      <c r="B856" s="1">
        <v>3</v>
      </c>
      <c r="C856" s="2">
        <v>40946.664149749427</v>
      </c>
      <c r="D856" s="2">
        <v>41006.663888888892</v>
      </c>
      <c r="E856" s="1">
        <v>24</v>
      </c>
      <c r="F856" s="2">
        <v>40949.169510771564</v>
      </c>
      <c r="G856" s="1">
        <v>0</v>
      </c>
      <c r="H856" s="32">
        <f>IFERROR(HOUR(Table1[[#This Row],[Cancel Date/time]])+MINUTE(Table1[[#This Row],[Cancel Date/time]])/60,"not cancelled")</f>
        <v>4.0666666666666664</v>
      </c>
      <c r="I856" s="47">
        <f>IFERROR(ROUND(Table1[[#This Row],[cancellation time decimal]],0),"not cancelled")</f>
        <v>4</v>
      </c>
      <c r="J856" s="10">
        <f>IFERROR(MOD(Table1[[#This Row],[cancellation hour rounded]],24),"not cancelled")</f>
        <v>4</v>
      </c>
      <c r="K856" s="32">
        <f>1/Table1[[#This Row],[Duration (Time between doses '[in hours'])]]</f>
        <v>4.1666666666666664E-2</v>
      </c>
      <c r="L856" s="33">
        <f>Table1[[#This Row],[number doses per hour]]*INDEX(Table2[price per dose],Table1[[#This Row],[Drug ID]])</f>
        <v>0.18133000000000002</v>
      </c>
      <c r="M856" s="11" t="b">
        <f>AND(Table1[[#This Row],[hour of cancellation 0 to 23]]&gt;=0,Table1[[#This Row],[hour of cancellation 0 to 23]]&lt;=23)</f>
        <v>1</v>
      </c>
    </row>
    <row r="857" spans="1:13" hidden="1" x14ac:dyDescent="0.3">
      <c r="A857" s="1">
        <v>856</v>
      </c>
      <c r="B857" s="1">
        <v>2</v>
      </c>
      <c r="C857" s="2">
        <v>40946.759325918028</v>
      </c>
      <c r="D857" s="2">
        <v>40949.509135659566</v>
      </c>
      <c r="E857" s="1">
        <v>10</v>
      </c>
      <c r="F857" s="2" t="s">
        <v>5</v>
      </c>
      <c r="G857" s="1">
        <v>0</v>
      </c>
      <c r="H857" s="32" t="str">
        <f>IFERROR(HOUR(Table1[[#This Row],[Cancel Date/time]])+MINUTE(Table1[[#This Row],[Cancel Date/time]])/60,"not cancelled")</f>
        <v>not cancelled</v>
      </c>
      <c r="I857" s="47" t="str">
        <f>IFERROR(ROUND(Table1[[#This Row],[cancellation time decimal]],0),"not cancelled")</f>
        <v>not cancelled</v>
      </c>
      <c r="J857" s="10" t="str">
        <f>IFERROR(MOD(Table1[[#This Row],[cancellation hour rounded]],24),"not cancelled")</f>
        <v>not cancelled</v>
      </c>
      <c r="K857" s="32">
        <f>1/Table1[[#This Row],[Duration (Time between doses '[in hours'])]]</f>
        <v>0.1</v>
      </c>
      <c r="L857" s="33">
        <f>Table1[[#This Row],[number doses per hour]]*INDEX(Table2[price per dose],Table1[[#This Row],[Drug ID]])</f>
        <v>0.84959999999999969</v>
      </c>
      <c r="M857" s="11" t="b">
        <f>AND(Table1[[#This Row],[hour of cancellation 0 to 23]]&gt;=0,Table1[[#This Row],[hour of cancellation 0 to 23]]&lt;=23)</f>
        <v>0</v>
      </c>
    </row>
    <row r="858" spans="1:13" x14ac:dyDescent="0.3">
      <c r="A858" s="1">
        <v>857</v>
      </c>
      <c r="B858" s="1">
        <v>2</v>
      </c>
      <c r="C858" s="2">
        <v>40946.805934045675</v>
      </c>
      <c r="D858" s="2">
        <v>41006.805555555555</v>
      </c>
      <c r="E858" s="1">
        <v>10</v>
      </c>
      <c r="F858" s="2">
        <v>40949.727768998629</v>
      </c>
      <c r="G858" s="1">
        <v>0</v>
      </c>
      <c r="H858" s="32">
        <f>IFERROR(HOUR(Table1[[#This Row],[Cancel Date/time]])+MINUTE(Table1[[#This Row],[Cancel Date/time]])/60,"not cancelled")</f>
        <v>17.45</v>
      </c>
      <c r="I858" s="47">
        <f>IFERROR(ROUND(Table1[[#This Row],[cancellation time decimal]],0),"not cancelled")</f>
        <v>17</v>
      </c>
      <c r="J858" s="10">
        <f>IFERROR(MOD(Table1[[#This Row],[cancellation hour rounded]],24),"not cancelled")</f>
        <v>17</v>
      </c>
      <c r="K858" s="32">
        <f>1/Table1[[#This Row],[Duration (Time between doses '[in hours'])]]</f>
        <v>0.1</v>
      </c>
      <c r="L858" s="33">
        <f>Table1[[#This Row],[number doses per hour]]*INDEX(Table2[price per dose],Table1[[#This Row],[Drug ID]])</f>
        <v>0.84959999999999969</v>
      </c>
      <c r="M858" s="11" t="b">
        <f>AND(Table1[[#This Row],[hour of cancellation 0 to 23]]&gt;=0,Table1[[#This Row],[hour of cancellation 0 to 23]]&lt;=23)</f>
        <v>1</v>
      </c>
    </row>
    <row r="859" spans="1:13" x14ac:dyDescent="0.3">
      <c r="A859" s="1">
        <v>858</v>
      </c>
      <c r="B859" s="1">
        <v>2</v>
      </c>
      <c r="C859" s="2">
        <v>40946.811356013393</v>
      </c>
      <c r="D859" s="2">
        <v>41006.811111111107</v>
      </c>
      <c r="E859" s="1">
        <v>10</v>
      </c>
      <c r="F859" s="2">
        <v>40948.35110724422</v>
      </c>
      <c r="G859" s="1">
        <v>0</v>
      </c>
      <c r="H859" s="32">
        <f>IFERROR(HOUR(Table1[[#This Row],[Cancel Date/time]])+MINUTE(Table1[[#This Row],[Cancel Date/time]])/60,"not cancelled")</f>
        <v>8.4166666666666661</v>
      </c>
      <c r="I859" s="47">
        <f>IFERROR(ROUND(Table1[[#This Row],[cancellation time decimal]],0),"not cancelled")</f>
        <v>8</v>
      </c>
      <c r="J859" s="10">
        <f>IFERROR(MOD(Table1[[#This Row],[cancellation hour rounded]],24),"not cancelled")</f>
        <v>8</v>
      </c>
      <c r="K859" s="32">
        <f>1/Table1[[#This Row],[Duration (Time between doses '[in hours'])]]</f>
        <v>0.1</v>
      </c>
      <c r="L859" s="33">
        <f>Table1[[#This Row],[number doses per hour]]*INDEX(Table2[price per dose],Table1[[#This Row],[Drug ID]])</f>
        <v>0.84959999999999969</v>
      </c>
      <c r="M859" s="11" t="b">
        <f>AND(Table1[[#This Row],[hour of cancellation 0 to 23]]&gt;=0,Table1[[#This Row],[hour of cancellation 0 to 23]]&lt;=23)</f>
        <v>1</v>
      </c>
    </row>
    <row r="860" spans="1:13" x14ac:dyDescent="0.3">
      <c r="A860" s="1">
        <v>859</v>
      </c>
      <c r="B860" s="1">
        <v>2</v>
      </c>
      <c r="C860" s="2">
        <v>40946.829662748438</v>
      </c>
      <c r="D860" s="2">
        <v>41006.829166666663</v>
      </c>
      <c r="E860" s="1">
        <v>10</v>
      </c>
      <c r="F860" s="2">
        <v>40948.314255424746</v>
      </c>
      <c r="G860" s="1">
        <v>0</v>
      </c>
      <c r="H860" s="32">
        <f>IFERROR(HOUR(Table1[[#This Row],[Cancel Date/time]])+MINUTE(Table1[[#This Row],[Cancel Date/time]])/60,"not cancelled")</f>
        <v>7.5333333333333332</v>
      </c>
      <c r="I860" s="47">
        <f>IFERROR(ROUND(Table1[[#This Row],[cancellation time decimal]],0),"not cancelled")</f>
        <v>8</v>
      </c>
      <c r="J860" s="10">
        <f>IFERROR(MOD(Table1[[#This Row],[cancellation hour rounded]],24),"not cancelled")</f>
        <v>8</v>
      </c>
      <c r="K860" s="32">
        <f>1/Table1[[#This Row],[Duration (Time between doses '[in hours'])]]</f>
        <v>0.1</v>
      </c>
      <c r="L860" s="33">
        <f>Table1[[#This Row],[number doses per hour]]*INDEX(Table2[price per dose],Table1[[#This Row],[Drug ID]])</f>
        <v>0.84959999999999969</v>
      </c>
      <c r="M860" s="11" t="b">
        <f>AND(Table1[[#This Row],[hour of cancellation 0 to 23]]&gt;=0,Table1[[#This Row],[hour of cancellation 0 to 23]]&lt;=23)</f>
        <v>1</v>
      </c>
    </row>
    <row r="861" spans="1:13" x14ac:dyDescent="0.3">
      <c r="A861" s="1">
        <v>860</v>
      </c>
      <c r="B861" s="1">
        <v>5</v>
      </c>
      <c r="C861" s="2">
        <v>40946.870743399842</v>
      </c>
      <c r="D861" s="2">
        <v>41006.870138888895</v>
      </c>
      <c r="E861" s="1">
        <v>24</v>
      </c>
      <c r="F861" s="2">
        <v>40948.836684778282</v>
      </c>
      <c r="G861" s="1">
        <v>0</v>
      </c>
      <c r="H861" s="32">
        <f>IFERROR(HOUR(Table1[[#This Row],[Cancel Date/time]])+MINUTE(Table1[[#This Row],[Cancel Date/time]])/60,"not cancelled")</f>
        <v>20.066666666666666</v>
      </c>
      <c r="I861" s="47">
        <f>IFERROR(ROUND(Table1[[#This Row],[cancellation time decimal]],0),"not cancelled")</f>
        <v>20</v>
      </c>
      <c r="J861" s="10">
        <f>IFERROR(MOD(Table1[[#This Row],[cancellation hour rounded]],24),"not cancelled")</f>
        <v>20</v>
      </c>
      <c r="K861" s="32">
        <f>1/Table1[[#This Row],[Duration (Time between doses '[in hours'])]]</f>
        <v>4.1666666666666664E-2</v>
      </c>
      <c r="L861" s="33">
        <f>Table1[[#This Row],[number doses per hour]]*INDEX(Table2[price per dose],Table1[[#This Row],[Drug ID]])</f>
        <v>0.2815833333333333</v>
      </c>
      <c r="M861" s="11" t="b">
        <f>AND(Table1[[#This Row],[hour of cancellation 0 to 23]]&gt;=0,Table1[[#This Row],[hour of cancellation 0 to 23]]&lt;=23)</f>
        <v>1</v>
      </c>
    </row>
    <row r="862" spans="1:13" x14ac:dyDescent="0.3">
      <c r="A862" s="1">
        <v>861</v>
      </c>
      <c r="B862" s="1">
        <v>6</v>
      </c>
      <c r="C862" s="2">
        <v>40946.986775975442</v>
      </c>
      <c r="D862" s="2">
        <v>41006.986111111117</v>
      </c>
      <c r="E862" s="1">
        <v>24</v>
      </c>
      <c r="F862" s="2">
        <v>40951.555327166294</v>
      </c>
      <c r="G862" s="1">
        <v>0</v>
      </c>
      <c r="H862" s="32">
        <f>IFERROR(HOUR(Table1[[#This Row],[Cancel Date/time]])+MINUTE(Table1[[#This Row],[Cancel Date/time]])/60,"not cancelled")</f>
        <v>13.316666666666666</v>
      </c>
      <c r="I862" s="47">
        <f>IFERROR(ROUND(Table1[[#This Row],[cancellation time decimal]],0),"not cancelled")</f>
        <v>13</v>
      </c>
      <c r="J862" s="10">
        <f>IFERROR(MOD(Table1[[#This Row],[cancellation hour rounded]],24),"not cancelled")</f>
        <v>13</v>
      </c>
      <c r="K862" s="32">
        <f>1/Table1[[#This Row],[Duration (Time between doses '[in hours'])]]</f>
        <v>4.1666666666666664E-2</v>
      </c>
      <c r="L862" s="33">
        <f>Table1[[#This Row],[number doses per hour]]*INDEX(Table2[price per dose],Table1[[#This Row],[Drug ID]])</f>
        <v>0.35218749999999999</v>
      </c>
      <c r="M862" s="11" t="b">
        <f>AND(Table1[[#This Row],[hour of cancellation 0 to 23]]&gt;=0,Table1[[#This Row],[hour of cancellation 0 to 23]]&lt;=23)</f>
        <v>1</v>
      </c>
    </row>
    <row r="863" spans="1:13" x14ac:dyDescent="0.3">
      <c r="A863" s="1">
        <v>862</v>
      </c>
      <c r="B863" s="1">
        <v>6</v>
      </c>
      <c r="C863" s="2">
        <v>40947.016335693494</v>
      </c>
      <c r="D863" s="2">
        <v>41007.015972222223</v>
      </c>
      <c r="E863" s="1">
        <v>24</v>
      </c>
      <c r="F863" s="2">
        <v>40953.432378460406</v>
      </c>
      <c r="G863" s="1">
        <v>0</v>
      </c>
      <c r="H863" s="32">
        <f>IFERROR(HOUR(Table1[[#This Row],[Cancel Date/time]])+MINUTE(Table1[[#This Row],[Cancel Date/time]])/60,"not cancelled")</f>
        <v>10.366666666666667</v>
      </c>
      <c r="I863" s="47">
        <f>IFERROR(ROUND(Table1[[#This Row],[cancellation time decimal]],0),"not cancelled")</f>
        <v>10</v>
      </c>
      <c r="J863" s="10">
        <f>IFERROR(MOD(Table1[[#This Row],[cancellation hour rounded]],24),"not cancelled")</f>
        <v>10</v>
      </c>
      <c r="K863" s="32">
        <f>1/Table1[[#This Row],[Duration (Time between doses '[in hours'])]]</f>
        <v>4.1666666666666664E-2</v>
      </c>
      <c r="L863" s="33">
        <f>Table1[[#This Row],[number doses per hour]]*INDEX(Table2[price per dose],Table1[[#This Row],[Drug ID]])</f>
        <v>0.35218749999999999</v>
      </c>
      <c r="M863" s="11" t="b">
        <f>AND(Table1[[#This Row],[hour of cancellation 0 to 23]]&gt;=0,Table1[[#This Row],[hour of cancellation 0 to 23]]&lt;=23)</f>
        <v>1</v>
      </c>
    </row>
    <row r="864" spans="1:13" hidden="1" x14ac:dyDescent="0.3">
      <c r="A864" s="1">
        <v>863</v>
      </c>
      <c r="B864" s="1">
        <v>1</v>
      </c>
      <c r="C864" s="2">
        <v>40947.081171708749</v>
      </c>
      <c r="D864" s="2">
        <v>40949.91407255597</v>
      </c>
      <c r="E864" s="1">
        <v>12</v>
      </c>
      <c r="F864" s="2" t="s">
        <v>5</v>
      </c>
      <c r="G864" s="1">
        <v>0</v>
      </c>
      <c r="H864" s="32" t="str">
        <f>IFERROR(HOUR(Table1[[#This Row],[Cancel Date/time]])+MINUTE(Table1[[#This Row],[Cancel Date/time]])/60,"not cancelled")</f>
        <v>not cancelled</v>
      </c>
      <c r="I864" s="47" t="str">
        <f>IFERROR(ROUND(Table1[[#This Row],[cancellation time decimal]],0),"not cancelled")</f>
        <v>not cancelled</v>
      </c>
      <c r="J864" s="10" t="str">
        <f>IFERROR(MOD(Table1[[#This Row],[cancellation hour rounded]],24),"not cancelled")</f>
        <v>not cancelled</v>
      </c>
      <c r="K864" s="32">
        <f>1/Table1[[#This Row],[Duration (Time between doses '[in hours'])]]</f>
        <v>8.3333333333333329E-2</v>
      </c>
      <c r="L864" s="33">
        <f>Table1[[#This Row],[number doses per hour]]*INDEX(Table2[price per dose],Table1[[#This Row],[Drug ID]])</f>
        <v>0.56619444444444444</v>
      </c>
      <c r="M864" s="11" t="b">
        <f>AND(Table1[[#This Row],[hour of cancellation 0 to 23]]&gt;=0,Table1[[#This Row],[hour of cancellation 0 to 23]]&lt;=23)</f>
        <v>0</v>
      </c>
    </row>
    <row r="865" spans="1:13" x14ac:dyDescent="0.3">
      <c r="A865" s="1">
        <v>864</v>
      </c>
      <c r="B865" s="1">
        <v>1</v>
      </c>
      <c r="C865" s="2">
        <v>40947.148737080686</v>
      </c>
      <c r="D865" s="2">
        <v>41007.148611111108</v>
      </c>
      <c r="E865" s="1">
        <v>8</v>
      </c>
      <c r="F865" s="2">
        <v>40948.50628899171</v>
      </c>
      <c r="G865" s="1">
        <v>0</v>
      </c>
      <c r="H865" s="32">
        <f>IFERROR(HOUR(Table1[[#This Row],[Cancel Date/time]])+MINUTE(Table1[[#This Row],[Cancel Date/time]])/60,"not cancelled")</f>
        <v>12.15</v>
      </c>
      <c r="I865" s="47">
        <f>IFERROR(ROUND(Table1[[#This Row],[cancellation time decimal]],0),"not cancelled")</f>
        <v>12</v>
      </c>
      <c r="J865" s="10">
        <f>IFERROR(MOD(Table1[[#This Row],[cancellation hour rounded]],24),"not cancelled")</f>
        <v>12</v>
      </c>
      <c r="K865" s="32">
        <f>1/Table1[[#This Row],[Duration (Time between doses '[in hours'])]]</f>
        <v>0.125</v>
      </c>
      <c r="L865" s="33">
        <f>Table1[[#This Row],[number doses per hour]]*INDEX(Table2[price per dose],Table1[[#This Row],[Drug ID]])</f>
        <v>0.84929166666666667</v>
      </c>
      <c r="M865" s="11" t="b">
        <f>AND(Table1[[#This Row],[hour of cancellation 0 to 23]]&gt;=0,Table1[[#This Row],[hour of cancellation 0 to 23]]&lt;=23)</f>
        <v>1</v>
      </c>
    </row>
    <row r="866" spans="1:13" x14ac:dyDescent="0.3">
      <c r="A866" s="1">
        <v>865</v>
      </c>
      <c r="B866" s="1">
        <v>1</v>
      </c>
      <c r="C866" s="2">
        <v>40947.30959275303</v>
      </c>
      <c r="D866" s="2">
        <v>40951.642361111109</v>
      </c>
      <c r="E866" s="1">
        <v>12</v>
      </c>
      <c r="F866" s="2">
        <v>40948.471820281135</v>
      </c>
      <c r="G866" s="1">
        <v>0</v>
      </c>
      <c r="H866" s="32">
        <f>IFERROR(HOUR(Table1[[#This Row],[Cancel Date/time]])+MINUTE(Table1[[#This Row],[Cancel Date/time]])/60,"not cancelled")</f>
        <v>11.316666666666666</v>
      </c>
      <c r="I866" s="47">
        <f>IFERROR(ROUND(Table1[[#This Row],[cancellation time decimal]],0),"not cancelled")</f>
        <v>11</v>
      </c>
      <c r="J866" s="10">
        <f>IFERROR(MOD(Table1[[#This Row],[cancellation hour rounded]],24),"not cancelled")</f>
        <v>11</v>
      </c>
      <c r="K866" s="32">
        <f>1/Table1[[#This Row],[Duration (Time between doses '[in hours'])]]</f>
        <v>8.3333333333333329E-2</v>
      </c>
      <c r="L866" s="33">
        <f>Table1[[#This Row],[number doses per hour]]*INDEX(Table2[price per dose],Table1[[#This Row],[Drug ID]])</f>
        <v>0.56619444444444444</v>
      </c>
      <c r="M866" s="11" t="b">
        <f>AND(Table1[[#This Row],[hour of cancellation 0 to 23]]&gt;=0,Table1[[#This Row],[hour of cancellation 0 to 23]]&lt;=23)</f>
        <v>1</v>
      </c>
    </row>
    <row r="867" spans="1:13" x14ac:dyDescent="0.3">
      <c r="A867" s="1">
        <v>866</v>
      </c>
      <c r="B867" s="1">
        <v>1</v>
      </c>
      <c r="C867" s="2">
        <v>40947.363466578536</v>
      </c>
      <c r="D867" s="2">
        <v>41007.36319444445</v>
      </c>
      <c r="E867" s="1">
        <v>8</v>
      </c>
      <c r="F867" s="2">
        <v>40948.463014307803</v>
      </c>
      <c r="G867" s="1">
        <v>0</v>
      </c>
      <c r="H867" s="32">
        <f>IFERROR(HOUR(Table1[[#This Row],[Cancel Date/time]])+MINUTE(Table1[[#This Row],[Cancel Date/time]])/60,"not cancelled")</f>
        <v>11.1</v>
      </c>
      <c r="I867" s="47">
        <f>IFERROR(ROUND(Table1[[#This Row],[cancellation time decimal]],0),"not cancelled")</f>
        <v>11</v>
      </c>
      <c r="J867" s="10">
        <f>IFERROR(MOD(Table1[[#This Row],[cancellation hour rounded]],24),"not cancelled")</f>
        <v>11</v>
      </c>
      <c r="K867" s="32">
        <f>1/Table1[[#This Row],[Duration (Time between doses '[in hours'])]]</f>
        <v>0.125</v>
      </c>
      <c r="L867" s="33">
        <f>Table1[[#This Row],[number doses per hour]]*INDEX(Table2[price per dose],Table1[[#This Row],[Drug ID]])</f>
        <v>0.84929166666666667</v>
      </c>
      <c r="M867" s="11" t="b">
        <f>AND(Table1[[#This Row],[hour of cancellation 0 to 23]]&gt;=0,Table1[[#This Row],[hour of cancellation 0 to 23]]&lt;=23)</f>
        <v>1</v>
      </c>
    </row>
    <row r="868" spans="1:13" x14ac:dyDescent="0.3">
      <c r="A868" s="1">
        <v>867</v>
      </c>
      <c r="B868" s="1">
        <v>7</v>
      </c>
      <c r="C868" s="2">
        <v>40947.369391566455</v>
      </c>
      <c r="D868" s="2">
        <v>41007.368750000001</v>
      </c>
      <c r="E868" s="1">
        <v>24</v>
      </c>
      <c r="F868" s="2">
        <v>40954.378246217697</v>
      </c>
      <c r="G868" s="1">
        <v>0</v>
      </c>
      <c r="H868" s="32">
        <f>IFERROR(HOUR(Table1[[#This Row],[Cancel Date/time]])+MINUTE(Table1[[#This Row],[Cancel Date/time]])/60,"not cancelled")</f>
        <v>9.0666666666666664</v>
      </c>
      <c r="I868" s="47">
        <f>IFERROR(ROUND(Table1[[#This Row],[cancellation time decimal]],0),"not cancelled")</f>
        <v>9</v>
      </c>
      <c r="J868" s="10">
        <f>IFERROR(MOD(Table1[[#This Row],[cancellation hour rounded]],24),"not cancelled")</f>
        <v>9</v>
      </c>
      <c r="K868" s="32">
        <f>1/Table1[[#This Row],[Duration (Time between doses '[in hours'])]]</f>
        <v>4.1666666666666664E-2</v>
      </c>
      <c r="L868" s="33">
        <f>Table1[[#This Row],[number doses per hour]]*INDEX(Table2[price per dose],Table1[[#This Row],[Drug ID]])</f>
        <v>1.2958049999999997</v>
      </c>
      <c r="M868" s="11" t="b">
        <f>AND(Table1[[#This Row],[hour of cancellation 0 to 23]]&gt;=0,Table1[[#This Row],[hour of cancellation 0 to 23]]&lt;=23)</f>
        <v>1</v>
      </c>
    </row>
    <row r="869" spans="1:13" x14ac:dyDescent="0.3">
      <c r="A869" s="1">
        <v>868</v>
      </c>
      <c r="B869" s="1">
        <v>11</v>
      </c>
      <c r="C869" s="2">
        <v>40947.36826698704</v>
      </c>
      <c r="D869" s="2">
        <v>41007.368055555555</v>
      </c>
      <c r="E869" s="1">
        <v>1</v>
      </c>
      <c r="F869" s="2">
        <v>40954.766609537604</v>
      </c>
      <c r="G869" s="1">
        <v>1</v>
      </c>
      <c r="H869" s="32">
        <f>IFERROR(HOUR(Table1[[#This Row],[Cancel Date/time]])+MINUTE(Table1[[#This Row],[Cancel Date/time]])/60,"not cancelled")</f>
        <v>18.383333333333333</v>
      </c>
      <c r="I869" s="47">
        <f>IFERROR(ROUND(Table1[[#This Row],[cancellation time decimal]],0),"not cancelled")</f>
        <v>18</v>
      </c>
      <c r="J869" s="10">
        <f>IFERROR(MOD(Table1[[#This Row],[cancellation hour rounded]],24),"not cancelled")</f>
        <v>18</v>
      </c>
      <c r="K869" s="32">
        <f>1/Table1[[#This Row],[Duration (Time between doses '[in hours'])]]</f>
        <v>1</v>
      </c>
      <c r="L869" s="33">
        <f>Table1[[#This Row],[number doses per hour]]*INDEX(Table2[price per dose],Table1[[#This Row],[Drug ID]])</f>
        <v>1</v>
      </c>
      <c r="M869" s="11" t="b">
        <f>AND(Table1[[#This Row],[hour of cancellation 0 to 23]]&gt;=0,Table1[[#This Row],[hour of cancellation 0 to 23]]&lt;=23)</f>
        <v>1</v>
      </c>
    </row>
    <row r="870" spans="1:13" x14ac:dyDescent="0.3">
      <c r="A870" s="1">
        <v>869</v>
      </c>
      <c r="B870" s="1">
        <v>1</v>
      </c>
      <c r="C870" s="2">
        <v>40947.392875776262</v>
      </c>
      <c r="D870" s="2">
        <v>41007.392361111109</v>
      </c>
      <c r="E870" s="1">
        <v>8</v>
      </c>
      <c r="F870" s="2">
        <v>40948.467748228446</v>
      </c>
      <c r="G870" s="1">
        <v>0</v>
      </c>
      <c r="H870" s="32">
        <f>IFERROR(HOUR(Table1[[#This Row],[Cancel Date/time]])+MINUTE(Table1[[#This Row],[Cancel Date/time]])/60,"not cancelled")</f>
        <v>11.216666666666667</v>
      </c>
      <c r="I870" s="47">
        <f>IFERROR(ROUND(Table1[[#This Row],[cancellation time decimal]],0),"not cancelled")</f>
        <v>11</v>
      </c>
      <c r="J870" s="10">
        <f>IFERROR(MOD(Table1[[#This Row],[cancellation hour rounded]],24),"not cancelled")</f>
        <v>11</v>
      </c>
      <c r="K870" s="32">
        <f>1/Table1[[#This Row],[Duration (Time between doses '[in hours'])]]</f>
        <v>0.125</v>
      </c>
      <c r="L870" s="33">
        <f>Table1[[#This Row],[number doses per hour]]*INDEX(Table2[price per dose],Table1[[#This Row],[Drug ID]])</f>
        <v>0.84929166666666667</v>
      </c>
      <c r="M870" s="11" t="b">
        <f>AND(Table1[[#This Row],[hour of cancellation 0 to 23]]&gt;=0,Table1[[#This Row],[hour of cancellation 0 to 23]]&lt;=23)</f>
        <v>1</v>
      </c>
    </row>
    <row r="871" spans="1:13" x14ac:dyDescent="0.3">
      <c r="A871" s="1">
        <v>870</v>
      </c>
      <c r="B871" s="1">
        <v>9</v>
      </c>
      <c r="C871" s="2">
        <v>40947.390735937392</v>
      </c>
      <c r="D871" s="2">
        <v>41007.390277777777</v>
      </c>
      <c r="E871" s="1">
        <v>5</v>
      </c>
      <c r="F871" s="2">
        <v>40950.539137054024</v>
      </c>
      <c r="G871" s="1">
        <v>0</v>
      </c>
      <c r="H871" s="32">
        <f>IFERROR(HOUR(Table1[[#This Row],[Cancel Date/time]])+MINUTE(Table1[[#This Row],[Cancel Date/time]])/60,"not cancelled")</f>
        <v>12.933333333333334</v>
      </c>
      <c r="I871" s="47">
        <f>IFERROR(ROUND(Table1[[#This Row],[cancellation time decimal]],0),"not cancelled")</f>
        <v>13</v>
      </c>
      <c r="J871" s="10">
        <f>IFERROR(MOD(Table1[[#This Row],[cancellation hour rounded]],24),"not cancelled")</f>
        <v>13</v>
      </c>
      <c r="K871" s="32">
        <f>1/Table1[[#This Row],[Duration (Time between doses '[in hours'])]]</f>
        <v>0.2</v>
      </c>
      <c r="L871" s="33">
        <f>Table1[[#This Row],[number doses per hour]]*INDEX(Table2[price per dose],Table1[[#This Row],[Drug ID]])</f>
        <v>5.6740000000000004</v>
      </c>
      <c r="M871" s="11" t="b">
        <f>AND(Table1[[#This Row],[hour of cancellation 0 to 23]]&gt;=0,Table1[[#This Row],[hour of cancellation 0 to 23]]&lt;=23)</f>
        <v>1</v>
      </c>
    </row>
    <row r="872" spans="1:13" x14ac:dyDescent="0.3">
      <c r="A872" s="1">
        <v>871</v>
      </c>
      <c r="B872" s="1">
        <v>6</v>
      </c>
      <c r="C872" s="2">
        <v>40947.411525994117</v>
      </c>
      <c r="D872" s="2">
        <v>41007.411111111112</v>
      </c>
      <c r="E872" s="1">
        <v>24</v>
      </c>
      <c r="F872" s="2">
        <v>40950.642259982582</v>
      </c>
      <c r="G872" s="1">
        <v>0</v>
      </c>
      <c r="H872" s="32">
        <f>IFERROR(HOUR(Table1[[#This Row],[Cancel Date/time]])+MINUTE(Table1[[#This Row],[Cancel Date/time]])/60,"not cancelled")</f>
        <v>15.4</v>
      </c>
      <c r="I872" s="47">
        <f>IFERROR(ROUND(Table1[[#This Row],[cancellation time decimal]],0),"not cancelled")</f>
        <v>15</v>
      </c>
      <c r="J872" s="10">
        <f>IFERROR(MOD(Table1[[#This Row],[cancellation hour rounded]],24),"not cancelled")</f>
        <v>15</v>
      </c>
      <c r="K872" s="32">
        <f>1/Table1[[#This Row],[Duration (Time between doses '[in hours'])]]</f>
        <v>4.1666666666666664E-2</v>
      </c>
      <c r="L872" s="33">
        <f>Table1[[#This Row],[number doses per hour]]*INDEX(Table2[price per dose],Table1[[#This Row],[Drug ID]])</f>
        <v>0.35218749999999999</v>
      </c>
      <c r="M872" s="11" t="b">
        <f>AND(Table1[[#This Row],[hour of cancellation 0 to 23]]&gt;=0,Table1[[#This Row],[hour of cancellation 0 to 23]]&lt;=23)</f>
        <v>1</v>
      </c>
    </row>
    <row r="873" spans="1:13" hidden="1" x14ac:dyDescent="0.3">
      <c r="A873" s="1">
        <v>872</v>
      </c>
      <c r="B873" s="1">
        <v>8</v>
      </c>
      <c r="C873" s="2">
        <v>40947.391692649857</v>
      </c>
      <c r="D873" s="2">
        <v>40951.01666666667</v>
      </c>
      <c r="E873" s="1">
        <v>3</v>
      </c>
      <c r="F873" s="2" t="s">
        <v>5</v>
      </c>
      <c r="G873" s="1">
        <v>1</v>
      </c>
      <c r="H873" s="32" t="str">
        <f>IFERROR(HOUR(Table1[[#This Row],[Cancel Date/time]])+MINUTE(Table1[[#This Row],[Cancel Date/time]])/60,"not cancelled")</f>
        <v>not cancelled</v>
      </c>
      <c r="I873" s="47" t="str">
        <f>IFERROR(ROUND(Table1[[#This Row],[cancellation time decimal]],0),"not cancelled")</f>
        <v>not cancelled</v>
      </c>
      <c r="J873" s="10" t="str">
        <f>IFERROR(MOD(Table1[[#This Row],[cancellation hour rounded]],24),"not cancelled")</f>
        <v>not cancelled</v>
      </c>
      <c r="K873" s="32">
        <f>1/Table1[[#This Row],[Duration (Time between doses '[in hours'])]]</f>
        <v>0.33333333333333331</v>
      </c>
      <c r="L873" s="33">
        <f>Table1[[#This Row],[number doses per hour]]*INDEX(Table2[price per dose],Table1[[#This Row],[Drug ID]])</f>
        <v>0.29998222222222221</v>
      </c>
      <c r="M873" s="11" t="b">
        <f>AND(Table1[[#This Row],[hour of cancellation 0 to 23]]&gt;=0,Table1[[#This Row],[hour of cancellation 0 to 23]]&lt;=23)</f>
        <v>0</v>
      </c>
    </row>
    <row r="874" spans="1:13" hidden="1" x14ac:dyDescent="0.3">
      <c r="A874" s="1">
        <v>873</v>
      </c>
      <c r="B874" s="1">
        <v>5</v>
      </c>
      <c r="C874" s="2">
        <v>40947.452529919829</v>
      </c>
      <c r="D874" s="2">
        <v>40950.118877272042</v>
      </c>
      <c r="E874" s="1">
        <v>24</v>
      </c>
      <c r="F874" s="2" t="s">
        <v>5</v>
      </c>
      <c r="G874" s="1">
        <v>0</v>
      </c>
      <c r="H874" s="32" t="str">
        <f>IFERROR(HOUR(Table1[[#This Row],[Cancel Date/time]])+MINUTE(Table1[[#This Row],[Cancel Date/time]])/60,"not cancelled")</f>
        <v>not cancelled</v>
      </c>
      <c r="I874" s="47" t="str">
        <f>IFERROR(ROUND(Table1[[#This Row],[cancellation time decimal]],0),"not cancelled")</f>
        <v>not cancelled</v>
      </c>
      <c r="J874" s="10" t="str">
        <f>IFERROR(MOD(Table1[[#This Row],[cancellation hour rounded]],24),"not cancelled")</f>
        <v>not cancelled</v>
      </c>
      <c r="K874" s="32">
        <f>1/Table1[[#This Row],[Duration (Time between doses '[in hours'])]]</f>
        <v>4.1666666666666664E-2</v>
      </c>
      <c r="L874" s="33">
        <f>Table1[[#This Row],[number doses per hour]]*INDEX(Table2[price per dose],Table1[[#This Row],[Drug ID]])</f>
        <v>0.2815833333333333</v>
      </c>
      <c r="M874" s="11" t="b">
        <f>AND(Table1[[#This Row],[hour of cancellation 0 to 23]]&gt;=0,Table1[[#This Row],[hour of cancellation 0 to 23]]&lt;=23)</f>
        <v>0</v>
      </c>
    </row>
    <row r="875" spans="1:13" x14ac:dyDescent="0.3">
      <c r="A875" s="1">
        <v>874</v>
      </c>
      <c r="B875" s="1">
        <v>5</v>
      </c>
      <c r="C875" s="2">
        <v>40947.489713533796</v>
      </c>
      <c r="D875" s="2">
        <v>41007.489583333336</v>
      </c>
      <c r="E875" s="1">
        <v>24</v>
      </c>
      <c r="F875" s="2">
        <v>40950.539366550169</v>
      </c>
      <c r="G875" s="1">
        <v>0</v>
      </c>
      <c r="H875" s="32">
        <f>IFERROR(HOUR(Table1[[#This Row],[Cancel Date/time]])+MINUTE(Table1[[#This Row],[Cancel Date/time]])/60,"not cancelled")</f>
        <v>12.933333333333334</v>
      </c>
      <c r="I875" s="47">
        <f>IFERROR(ROUND(Table1[[#This Row],[cancellation time decimal]],0),"not cancelled")</f>
        <v>13</v>
      </c>
      <c r="J875" s="10">
        <f>IFERROR(MOD(Table1[[#This Row],[cancellation hour rounded]],24),"not cancelled")</f>
        <v>13</v>
      </c>
      <c r="K875" s="32">
        <f>1/Table1[[#This Row],[Duration (Time between doses '[in hours'])]]</f>
        <v>4.1666666666666664E-2</v>
      </c>
      <c r="L875" s="33">
        <f>Table1[[#This Row],[number doses per hour]]*INDEX(Table2[price per dose],Table1[[#This Row],[Drug ID]])</f>
        <v>0.2815833333333333</v>
      </c>
      <c r="M875" s="11" t="b">
        <f>AND(Table1[[#This Row],[hour of cancellation 0 to 23]]&gt;=0,Table1[[#This Row],[hour of cancellation 0 to 23]]&lt;=23)</f>
        <v>1</v>
      </c>
    </row>
    <row r="876" spans="1:13" x14ac:dyDescent="0.3">
      <c r="A876" s="1">
        <v>875</v>
      </c>
      <c r="B876" s="1">
        <v>2</v>
      </c>
      <c r="C876" s="2">
        <v>40947.540513094435</v>
      </c>
      <c r="D876" s="2">
        <v>41007.540277777778</v>
      </c>
      <c r="E876" s="1">
        <v>10</v>
      </c>
      <c r="F876" s="2">
        <v>40948.460268263327</v>
      </c>
      <c r="G876" s="1">
        <v>0</v>
      </c>
      <c r="H876" s="32">
        <f>IFERROR(HOUR(Table1[[#This Row],[Cancel Date/time]])+MINUTE(Table1[[#This Row],[Cancel Date/time]])/60,"not cancelled")</f>
        <v>11.033333333333333</v>
      </c>
      <c r="I876" s="47">
        <f>IFERROR(ROUND(Table1[[#This Row],[cancellation time decimal]],0),"not cancelled")</f>
        <v>11</v>
      </c>
      <c r="J876" s="10">
        <f>IFERROR(MOD(Table1[[#This Row],[cancellation hour rounded]],24),"not cancelled")</f>
        <v>11</v>
      </c>
      <c r="K876" s="32">
        <f>1/Table1[[#This Row],[Duration (Time between doses '[in hours'])]]</f>
        <v>0.1</v>
      </c>
      <c r="L876" s="33">
        <f>Table1[[#This Row],[number doses per hour]]*INDEX(Table2[price per dose],Table1[[#This Row],[Drug ID]])</f>
        <v>0.84959999999999969</v>
      </c>
      <c r="M876" s="11" t="b">
        <f>AND(Table1[[#This Row],[hour of cancellation 0 to 23]]&gt;=0,Table1[[#This Row],[hour of cancellation 0 to 23]]&lt;=23)</f>
        <v>1</v>
      </c>
    </row>
    <row r="877" spans="1:13" x14ac:dyDescent="0.3">
      <c r="A877" s="1">
        <v>876</v>
      </c>
      <c r="B877" s="1">
        <v>3</v>
      </c>
      <c r="C877" s="2">
        <v>40947.507057981238</v>
      </c>
      <c r="D877" s="2">
        <v>41007.506944444445</v>
      </c>
      <c r="E877" s="1">
        <v>24</v>
      </c>
      <c r="F877" s="2">
        <v>40949.666803165281</v>
      </c>
      <c r="G877" s="1">
        <v>0</v>
      </c>
      <c r="H877" s="32">
        <f>IFERROR(HOUR(Table1[[#This Row],[Cancel Date/time]])+MINUTE(Table1[[#This Row],[Cancel Date/time]])/60,"not cancelled")</f>
        <v>16</v>
      </c>
      <c r="I877" s="47">
        <f>IFERROR(ROUND(Table1[[#This Row],[cancellation time decimal]],0),"not cancelled")</f>
        <v>16</v>
      </c>
      <c r="J877" s="10">
        <f>IFERROR(MOD(Table1[[#This Row],[cancellation hour rounded]],24),"not cancelled")</f>
        <v>16</v>
      </c>
      <c r="K877" s="32">
        <f>1/Table1[[#This Row],[Duration (Time between doses '[in hours'])]]</f>
        <v>4.1666666666666664E-2</v>
      </c>
      <c r="L877" s="33">
        <f>Table1[[#This Row],[number doses per hour]]*INDEX(Table2[price per dose],Table1[[#This Row],[Drug ID]])</f>
        <v>0.18133000000000002</v>
      </c>
      <c r="M877" s="11" t="b">
        <f>AND(Table1[[#This Row],[hour of cancellation 0 to 23]]&gt;=0,Table1[[#This Row],[hour of cancellation 0 to 23]]&lt;=23)</f>
        <v>1</v>
      </c>
    </row>
    <row r="878" spans="1:13" hidden="1" x14ac:dyDescent="0.3">
      <c r="A878" s="1">
        <v>877</v>
      </c>
      <c r="B878" s="1">
        <v>3</v>
      </c>
      <c r="C878" s="2">
        <v>40947.543009659072</v>
      </c>
      <c r="D878" s="2">
        <v>40950.459049943071</v>
      </c>
      <c r="E878" s="1">
        <v>24</v>
      </c>
      <c r="F878" s="2" t="s">
        <v>5</v>
      </c>
      <c r="G878" s="1">
        <v>0</v>
      </c>
      <c r="H878" s="32" t="str">
        <f>IFERROR(HOUR(Table1[[#This Row],[Cancel Date/time]])+MINUTE(Table1[[#This Row],[Cancel Date/time]])/60,"not cancelled")</f>
        <v>not cancelled</v>
      </c>
      <c r="I878" s="47" t="str">
        <f>IFERROR(ROUND(Table1[[#This Row],[cancellation time decimal]],0),"not cancelled")</f>
        <v>not cancelled</v>
      </c>
      <c r="J878" s="10" t="str">
        <f>IFERROR(MOD(Table1[[#This Row],[cancellation hour rounded]],24),"not cancelled")</f>
        <v>not cancelled</v>
      </c>
      <c r="K878" s="32">
        <f>1/Table1[[#This Row],[Duration (Time between doses '[in hours'])]]</f>
        <v>4.1666666666666664E-2</v>
      </c>
      <c r="L878" s="33">
        <f>Table1[[#This Row],[number doses per hour]]*INDEX(Table2[price per dose],Table1[[#This Row],[Drug ID]])</f>
        <v>0.18133000000000002</v>
      </c>
      <c r="M878" s="11" t="b">
        <f>AND(Table1[[#This Row],[hour of cancellation 0 to 23]]&gt;=0,Table1[[#This Row],[hour of cancellation 0 to 23]]&lt;=23)</f>
        <v>0</v>
      </c>
    </row>
    <row r="879" spans="1:13" x14ac:dyDescent="0.3">
      <c r="A879" s="1">
        <v>878</v>
      </c>
      <c r="B879" s="1">
        <v>1</v>
      </c>
      <c r="C879" s="2">
        <v>40947.590674902174</v>
      </c>
      <c r="D879" s="2">
        <v>41007.590277777781</v>
      </c>
      <c r="E879" s="1">
        <v>8</v>
      </c>
      <c r="F879" s="2">
        <v>40948.67573118367</v>
      </c>
      <c r="G879" s="1">
        <v>0</v>
      </c>
      <c r="H879" s="32">
        <f>IFERROR(HOUR(Table1[[#This Row],[Cancel Date/time]])+MINUTE(Table1[[#This Row],[Cancel Date/time]])/60,"not cancelled")</f>
        <v>16.216666666666665</v>
      </c>
      <c r="I879" s="47">
        <f>IFERROR(ROUND(Table1[[#This Row],[cancellation time decimal]],0),"not cancelled")</f>
        <v>16</v>
      </c>
      <c r="J879" s="10">
        <f>IFERROR(MOD(Table1[[#This Row],[cancellation hour rounded]],24),"not cancelled")</f>
        <v>16</v>
      </c>
      <c r="K879" s="32">
        <f>1/Table1[[#This Row],[Duration (Time between doses '[in hours'])]]</f>
        <v>0.125</v>
      </c>
      <c r="L879" s="33">
        <f>Table1[[#This Row],[number doses per hour]]*INDEX(Table2[price per dose],Table1[[#This Row],[Drug ID]])</f>
        <v>0.84929166666666667</v>
      </c>
      <c r="M879" s="11" t="b">
        <f>AND(Table1[[#This Row],[hour of cancellation 0 to 23]]&gt;=0,Table1[[#This Row],[hour of cancellation 0 to 23]]&lt;=23)</f>
        <v>1</v>
      </c>
    </row>
    <row r="880" spans="1:13" x14ac:dyDescent="0.3">
      <c r="A880" s="1">
        <v>879</v>
      </c>
      <c r="B880" s="1">
        <v>6</v>
      </c>
      <c r="C880" s="2">
        <v>40947.749113987084</v>
      </c>
      <c r="D880" s="2">
        <v>41007.748611111114</v>
      </c>
      <c r="E880" s="1">
        <v>24</v>
      </c>
      <c r="F880" s="2">
        <v>40953.318478834983</v>
      </c>
      <c r="G880" s="1">
        <v>0</v>
      </c>
      <c r="H880" s="32">
        <f>IFERROR(HOUR(Table1[[#This Row],[Cancel Date/time]])+MINUTE(Table1[[#This Row],[Cancel Date/time]])/60,"not cancelled")</f>
        <v>7.6333333333333329</v>
      </c>
      <c r="I880" s="47">
        <f>IFERROR(ROUND(Table1[[#This Row],[cancellation time decimal]],0),"not cancelled")</f>
        <v>8</v>
      </c>
      <c r="J880" s="10">
        <f>IFERROR(MOD(Table1[[#This Row],[cancellation hour rounded]],24),"not cancelled")</f>
        <v>8</v>
      </c>
      <c r="K880" s="32">
        <f>1/Table1[[#This Row],[Duration (Time between doses '[in hours'])]]</f>
        <v>4.1666666666666664E-2</v>
      </c>
      <c r="L880" s="33">
        <f>Table1[[#This Row],[number doses per hour]]*INDEX(Table2[price per dose],Table1[[#This Row],[Drug ID]])</f>
        <v>0.35218749999999999</v>
      </c>
      <c r="M880" s="11" t="b">
        <f>AND(Table1[[#This Row],[hour of cancellation 0 to 23]]&gt;=0,Table1[[#This Row],[hour of cancellation 0 to 23]]&lt;=23)</f>
        <v>1</v>
      </c>
    </row>
    <row r="881" spans="1:13" x14ac:dyDescent="0.3">
      <c r="A881" s="1">
        <v>880</v>
      </c>
      <c r="B881" s="1">
        <v>6</v>
      </c>
      <c r="C881" s="2">
        <v>40947.750234377505</v>
      </c>
      <c r="D881" s="2">
        <v>41007.75</v>
      </c>
      <c r="E881" s="1">
        <v>24</v>
      </c>
      <c r="F881" s="2">
        <v>40951.424388158834</v>
      </c>
      <c r="G881" s="1">
        <v>0</v>
      </c>
      <c r="H881" s="32">
        <f>IFERROR(HOUR(Table1[[#This Row],[Cancel Date/time]])+MINUTE(Table1[[#This Row],[Cancel Date/time]])/60,"not cancelled")</f>
        <v>10.183333333333334</v>
      </c>
      <c r="I881" s="47">
        <f>IFERROR(ROUND(Table1[[#This Row],[cancellation time decimal]],0),"not cancelled")</f>
        <v>10</v>
      </c>
      <c r="J881" s="10">
        <f>IFERROR(MOD(Table1[[#This Row],[cancellation hour rounded]],24),"not cancelled")</f>
        <v>10</v>
      </c>
      <c r="K881" s="32">
        <f>1/Table1[[#This Row],[Duration (Time between doses '[in hours'])]]</f>
        <v>4.1666666666666664E-2</v>
      </c>
      <c r="L881" s="33">
        <f>Table1[[#This Row],[number doses per hour]]*INDEX(Table2[price per dose],Table1[[#This Row],[Drug ID]])</f>
        <v>0.35218749999999999</v>
      </c>
      <c r="M881" s="11" t="b">
        <f>AND(Table1[[#This Row],[hour of cancellation 0 to 23]]&gt;=0,Table1[[#This Row],[hour of cancellation 0 to 23]]&lt;=23)</f>
        <v>1</v>
      </c>
    </row>
    <row r="882" spans="1:13" x14ac:dyDescent="0.3">
      <c r="A882" s="1">
        <v>881</v>
      </c>
      <c r="B882" s="1">
        <v>2</v>
      </c>
      <c r="C882" s="2">
        <v>40947.803702836318</v>
      </c>
      <c r="D882" s="2">
        <v>41007.803472222222</v>
      </c>
      <c r="E882" s="1">
        <v>10</v>
      </c>
      <c r="F882" s="2">
        <v>40949.561227203281</v>
      </c>
      <c r="G882" s="1">
        <v>0</v>
      </c>
      <c r="H882" s="32">
        <f>IFERROR(HOUR(Table1[[#This Row],[Cancel Date/time]])+MINUTE(Table1[[#This Row],[Cancel Date/time]])/60,"not cancelled")</f>
        <v>13.466666666666667</v>
      </c>
      <c r="I882" s="47">
        <f>IFERROR(ROUND(Table1[[#This Row],[cancellation time decimal]],0),"not cancelled")</f>
        <v>13</v>
      </c>
      <c r="J882" s="10">
        <f>IFERROR(MOD(Table1[[#This Row],[cancellation hour rounded]],24),"not cancelled")</f>
        <v>13</v>
      </c>
      <c r="K882" s="32">
        <f>1/Table1[[#This Row],[Duration (Time between doses '[in hours'])]]</f>
        <v>0.1</v>
      </c>
      <c r="L882" s="33">
        <f>Table1[[#This Row],[number doses per hour]]*INDEX(Table2[price per dose],Table1[[#This Row],[Drug ID]])</f>
        <v>0.84959999999999969</v>
      </c>
      <c r="M882" s="11" t="b">
        <f>AND(Table1[[#This Row],[hour of cancellation 0 to 23]]&gt;=0,Table1[[#This Row],[hour of cancellation 0 to 23]]&lt;=23)</f>
        <v>1</v>
      </c>
    </row>
    <row r="883" spans="1:13" hidden="1" x14ac:dyDescent="0.3">
      <c r="A883" s="1">
        <v>882</v>
      </c>
      <c r="B883" s="1">
        <v>6</v>
      </c>
      <c r="C883" s="2">
        <v>40947.861184611393</v>
      </c>
      <c r="D883" s="2">
        <v>40950.319222983548</v>
      </c>
      <c r="E883" s="1">
        <v>24</v>
      </c>
      <c r="F883" s="2" t="s">
        <v>5</v>
      </c>
      <c r="G883" s="1">
        <v>0</v>
      </c>
      <c r="H883" s="32" t="str">
        <f>IFERROR(HOUR(Table1[[#This Row],[Cancel Date/time]])+MINUTE(Table1[[#This Row],[Cancel Date/time]])/60,"not cancelled")</f>
        <v>not cancelled</v>
      </c>
      <c r="I883" s="47" t="str">
        <f>IFERROR(ROUND(Table1[[#This Row],[cancellation time decimal]],0),"not cancelled")</f>
        <v>not cancelled</v>
      </c>
      <c r="J883" s="10" t="str">
        <f>IFERROR(MOD(Table1[[#This Row],[cancellation hour rounded]],24),"not cancelled")</f>
        <v>not cancelled</v>
      </c>
      <c r="K883" s="32">
        <f>1/Table1[[#This Row],[Duration (Time between doses '[in hours'])]]</f>
        <v>4.1666666666666664E-2</v>
      </c>
      <c r="L883" s="33">
        <f>Table1[[#This Row],[number doses per hour]]*INDEX(Table2[price per dose],Table1[[#This Row],[Drug ID]])</f>
        <v>0.35218749999999999</v>
      </c>
      <c r="M883" s="11" t="b">
        <f>AND(Table1[[#This Row],[hour of cancellation 0 to 23]]&gt;=0,Table1[[#This Row],[hour of cancellation 0 to 23]]&lt;=23)</f>
        <v>0</v>
      </c>
    </row>
    <row r="884" spans="1:13" x14ac:dyDescent="0.3">
      <c r="A884" s="1">
        <v>883</v>
      </c>
      <c r="B884" s="1">
        <v>6</v>
      </c>
      <c r="C884" s="2">
        <v>40947.879252447856</v>
      </c>
      <c r="D884" s="2">
        <v>41007.879166666666</v>
      </c>
      <c r="E884" s="1">
        <v>24</v>
      </c>
      <c r="F884" s="2">
        <v>40951.712293620491</v>
      </c>
      <c r="G884" s="1">
        <v>0</v>
      </c>
      <c r="H884" s="32">
        <f>IFERROR(HOUR(Table1[[#This Row],[Cancel Date/time]])+MINUTE(Table1[[#This Row],[Cancel Date/time]])/60,"not cancelled")</f>
        <v>17.083333333333332</v>
      </c>
      <c r="I884" s="47">
        <f>IFERROR(ROUND(Table1[[#This Row],[cancellation time decimal]],0),"not cancelled")</f>
        <v>17</v>
      </c>
      <c r="J884" s="10">
        <f>IFERROR(MOD(Table1[[#This Row],[cancellation hour rounded]],24),"not cancelled")</f>
        <v>17</v>
      </c>
      <c r="K884" s="32">
        <f>1/Table1[[#This Row],[Duration (Time between doses '[in hours'])]]</f>
        <v>4.1666666666666664E-2</v>
      </c>
      <c r="L884" s="33">
        <f>Table1[[#This Row],[number doses per hour]]*INDEX(Table2[price per dose],Table1[[#This Row],[Drug ID]])</f>
        <v>0.35218749999999999</v>
      </c>
      <c r="M884" s="11" t="b">
        <f>AND(Table1[[#This Row],[hour of cancellation 0 to 23]]&gt;=0,Table1[[#This Row],[hour of cancellation 0 to 23]]&lt;=23)</f>
        <v>1</v>
      </c>
    </row>
    <row r="885" spans="1:13" x14ac:dyDescent="0.3">
      <c r="A885" s="1">
        <v>884</v>
      </c>
      <c r="B885" s="1">
        <v>5</v>
      </c>
      <c r="C885" s="2">
        <v>40947.920898572353</v>
      </c>
      <c r="D885" s="2">
        <v>40952.504166666666</v>
      </c>
      <c r="E885" s="1">
        <v>24</v>
      </c>
      <c r="F885" s="2">
        <v>40950.361822003506</v>
      </c>
      <c r="G885" s="1">
        <v>0</v>
      </c>
      <c r="H885" s="32">
        <f>IFERROR(HOUR(Table1[[#This Row],[Cancel Date/time]])+MINUTE(Table1[[#This Row],[Cancel Date/time]])/60,"not cancelled")</f>
        <v>8.6833333333333336</v>
      </c>
      <c r="I885" s="47">
        <f>IFERROR(ROUND(Table1[[#This Row],[cancellation time decimal]],0),"not cancelled")</f>
        <v>9</v>
      </c>
      <c r="J885" s="10">
        <f>IFERROR(MOD(Table1[[#This Row],[cancellation hour rounded]],24),"not cancelled")</f>
        <v>9</v>
      </c>
      <c r="K885" s="32">
        <f>1/Table1[[#This Row],[Duration (Time between doses '[in hours'])]]</f>
        <v>4.1666666666666664E-2</v>
      </c>
      <c r="L885" s="33">
        <f>Table1[[#This Row],[number doses per hour]]*INDEX(Table2[price per dose],Table1[[#This Row],[Drug ID]])</f>
        <v>0.2815833333333333</v>
      </c>
      <c r="M885" s="11" t="b">
        <f>AND(Table1[[#This Row],[hour of cancellation 0 to 23]]&gt;=0,Table1[[#This Row],[hour of cancellation 0 to 23]]&lt;=23)</f>
        <v>1</v>
      </c>
    </row>
    <row r="886" spans="1:13" hidden="1" x14ac:dyDescent="0.3">
      <c r="A886" s="1">
        <v>885</v>
      </c>
      <c r="B886" s="1">
        <v>6</v>
      </c>
      <c r="C886" s="2">
        <v>40948.00096073038</v>
      </c>
      <c r="D886" s="2">
        <v>40952.125400556375</v>
      </c>
      <c r="E886" s="1">
        <v>24</v>
      </c>
      <c r="F886" s="2" t="s">
        <v>5</v>
      </c>
      <c r="G886" s="1">
        <v>0</v>
      </c>
      <c r="H886" s="32" t="str">
        <f>IFERROR(HOUR(Table1[[#This Row],[Cancel Date/time]])+MINUTE(Table1[[#This Row],[Cancel Date/time]])/60,"not cancelled")</f>
        <v>not cancelled</v>
      </c>
      <c r="I886" s="47" t="str">
        <f>IFERROR(ROUND(Table1[[#This Row],[cancellation time decimal]],0),"not cancelled")</f>
        <v>not cancelled</v>
      </c>
      <c r="J886" s="10" t="str">
        <f>IFERROR(MOD(Table1[[#This Row],[cancellation hour rounded]],24),"not cancelled")</f>
        <v>not cancelled</v>
      </c>
      <c r="K886" s="32">
        <f>1/Table1[[#This Row],[Duration (Time between doses '[in hours'])]]</f>
        <v>4.1666666666666664E-2</v>
      </c>
      <c r="L886" s="33">
        <f>Table1[[#This Row],[number doses per hour]]*INDEX(Table2[price per dose],Table1[[#This Row],[Drug ID]])</f>
        <v>0.35218749999999999</v>
      </c>
      <c r="M886" s="11" t="b">
        <f>AND(Table1[[#This Row],[hour of cancellation 0 to 23]]&gt;=0,Table1[[#This Row],[hour of cancellation 0 to 23]]&lt;=23)</f>
        <v>0</v>
      </c>
    </row>
    <row r="887" spans="1:13" x14ac:dyDescent="0.3">
      <c r="A887" s="1">
        <v>886</v>
      </c>
      <c r="B887" s="1">
        <v>1</v>
      </c>
      <c r="C887" s="2">
        <v>40948.067311668769</v>
      </c>
      <c r="D887" s="2">
        <v>41008.066666666666</v>
      </c>
      <c r="E887" s="1">
        <v>12</v>
      </c>
      <c r="F887" s="2">
        <v>40948.635717316116</v>
      </c>
      <c r="G887" s="1">
        <v>0</v>
      </c>
      <c r="H887" s="32">
        <f>IFERROR(HOUR(Table1[[#This Row],[Cancel Date/time]])+MINUTE(Table1[[#This Row],[Cancel Date/time]])/60,"not cancelled")</f>
        <v>15.25</v>
      </c>
      <c r="I887" s="47">
        <f>IFERROR(ROUND(Table1[[#This Row],[cancellation time decimal]],0),"not cancelled")</f>
        <v>15</v>
      </c>
      <c r="J887" s="10">
        <f>IFERROR(MOD(Table1[[#This Row],[cancellation hour rounded]],24),"not cancelled")</f>
        <v>15</v>
      </c>
      <c r="K887" s="32">
        <f>1/Table1[[#This Row],[Duration (Time between doses '[in hours'])]]</f>
        <v>8.3333333333333329E-2</v>
      </c>
      <c r="L887" s="33">
        <f>Table1[[#This Row],[number doses per hour]]*INDEX(Table2[price per dose],Table1[[#This Row],[Drug ID]])</f>
        <v>0.56619444444444444</v>
      </c>
      <c r="M887" s="11" t="b">
        <f>AND(Table1[[#This Row],[hour of cancellation 0 to 23]]&gt;=0,Table1[[#This Row],[hour of cancellation 0 to 23]]&lt;=23)</f>
        <v>1</v>
      </c>
    </row>
    <row r="888" spans="1:13" x14ac:dyDescent="0.3">
      <c r="A888" s="1">
        <v>887</v>
      </c>
      <c r="B888" s="1">
        <v>10</v>
      </c>
      <c r="C888" s="2">
        <v>40948.177663506547</v>
      </c>
      <c r="D888" s="2">
        <v>41008.177083333328</v>
      </c>
      <c r="E888" s="1">
        <v>1</v>
      </c>
      <c r="F888" s="2">
        <v>40952.163913598131</v>
      </c>
      <c r="G888" s="1">
        <v>2</v>
      </c>
      <c r="H888" s="32">
        <f>IFERROR(HOUR(Table1[[#This Row],[Cancel Date/time]])+MINUTE(Table1[[#This Row],[Cancel Date/time]])/60,"not cancelled")</f>
        <v>3.9333333333333336</v>
      </c>
      <c r="I888" s="47">
        <f>IFERROR(ROUND(Table1[[#This Row],[cancellation time decimal]],0),"not cancelled")</f>
        <v>4</v>
      </c>
      <c r="J888" s="10">
        <f>IFERROR(MOD(Table1[[#This Row],[cancellation hour rounded]],24),"not cancelled")</f>
        <v>4</v>
      </c>
      <c r="K888" s="32">
        <f>1/Table1[[#This Row],[Duration (Time between doses '[in hours'])]]</f>
        <v>1</v>
      </c>
      <c r="L888" s="33">
        <f>Table1[[#This Row],[number doses per hour]]*INDEX(Table2[price per dose],Table1[[#This Row],[Drug ID]])</f>
        <v>2.5716000000000001</v>
      </c>
      <c r="M888" s="11" t="b">
        <f>AND(Table1[[#This Row],[hour of cancellation 0 to 23]]&gt;=0,Table1[[#This Row],[hour of cancellation 0 to 23]]&lt;=23)</f>
        <v>1</v>
      </c>
    </row>
    <row r="889" spans="1:13" x14ac:dyDescent="0.3">
      <c r="A889" s="1">
        <v>888</v>
      </c>
      <c r="B889" s="1">
        <v>3</v>
      </c>
      <c r="C889" s="2">
        <v>40948.362913926991</v>
      </c>
      <c r="D889" s="2">
        <v>41008.362500000003</v>
      </c>
      <c r="E889" s="1">
        <v>24</v>
      </c>
      <c r="F889" s="2">
        <v>40950.570269126685</v>
      </c>
      <c r="G889" s="1">
        <v>0</v>
      </c>
      <c r="H889" s="32">
        <f>IFERROR(HOUR(Table1[[#This Row],[Cancel Date/time]])+MINUTE(Table1[[#This Row],[Cancel Date/time]])/60,"not cancelled")</f>
        <v>13.683333333333334</v>
      </c>
      <c r="I889" s="47">
        <f>IFERROR(ROUND(Table1[[#This Row],[cancellation time decimal]],0),"not cancelled")</f>
        <v>14</v>
      </c>
      <c r="J889" s="10">
        <f>IFERROR(MOD(Table1[[#This Row],[cancellation hour rounded]],24),"not cancelled")</f>
        <v>14</v>
      </c>
      <c r="K889" s="32">
        <f>1/Table1[[#This Row],[Duration (Time between doses '[in hours'])]]</f>
        <v>4.1666666666666664E-2</v>
      </c>
      <c r="L889" s="33">
        <f>Table1[[#This Row],[number doses per hour]]*INDEX(Table2[price per dose],Table1[[#This Row],[Drug ID]])</f>
        <v>0.18133000000000002</v>
      </c>
      <c r="M889" s="11" t="b">
        <f>AND(Table1[[#This Row],[hour of cancellation 0 to 23]]&gt;=0,Table1[[#This Row],[hour of cancellation 0 to 23]]&lt;=23)</f>
        <v>1</v>
      </c>
    </row>
    <row r="890" spans="1:13" x14ac:dyDescent="0.3">
      <c r="A890" s="1">
        <v>889</v>
      </c>
      <c r="B890" s="1">
        <v>5</v>
      </c>
      <c r="C890" s="2">
        <v>40948.378841737052</v>
      </c>
      <c r="D890" s="2">
        <v>41008.378472222219</v>
      </c>
      <c r="E890" s="1">
        <v>24</v>
      </c>
      <c r="F890" s="2">
        <v>40950.498646060623</v>
      </c>
      <c r="G890" s="1">
        <v>0</v>
      </c>
      <c r="H890" s="32">
        <f>IFERROR(HOUR(Table1[[#This Row],[Cancel Date/time]])+MINUTE(Table1[[#This Row],[Cancel Date/time]])/60,"not cancelled")</f>
        <v>11.966666666666667</v>
      </c>
      <c r="I890" s="47">
        <f>IFERROR(ROUND(Table1[[#This Row],[cancellation time decimal]],0),"not cancelled")</f>
        <v>12</v>
      </c>
      <c r="J890" s="10">
        <f>IFERROR(MOD(Table1[[#This Row],[cancellation hour rounded]],24),"not cancelled")</f>
        <v>12</v>
      </c>
      <c r="K890" s="32">
        <f>1/Table1[[#This Row],[Duration (Time between doses '[in hours'])]]</f>
        <v>4.1666666666666664E-2</v>
      </c>
      <c r="L890" s="33">
        <f>Table1[[#This Row],[number doses per hour]]*INDEX(Table2[price per dose],Table1[[#This Row],[Drug ID]])</f>
        <v>0.2815833333333333</v>
      </c>
      <c r="M890" s="11" t="b">
        <f>AND(Table1[[#This Row],[hour of cancellation 0 to 23]]&gt;=0,Table1[[#This Row],[hour of cancellation 0 to 23]]&lt;=23)</f>
        <v>1</v>
      </c>
    </row>
    <row r="891" spans="1:13" x14ac:dyDescent="0.3">
      <c r="A891" s="1">
        <v>890</v>
      </c>
      <c r="B891" s="1">
        <v>5</v>
      </c>
      <c r="C891" s="2">
        <v>40948.450676643071</v>
      </c>
      <c r="D891" s="2">
        <v>41008.449999999997</v>
      </c>
      <c r="E891" s="1">
        <v>24</v>
      </c>
      <c r="F891" s="2">
        <v>40952.396813070198</v>
      </c>
      <c r="G891" s="1">
        <v>0</v>
      </c>
      <c r="H891" s="32">
        <f>IFERROR(HOUR(Table1[[#This Row],[Cancel Date/time]])+MINUTE(Table1[[#This Row],[Cancel Date/time]])/60,"not cancelled")</f>
        <v>9.5166666666666675</v>
      </c>
      <c r="I891" s="47">
        <f>IFERROR(ROUND(Table1[[#This Row],[cancellation time decimal]],0),"not cancelled")</f>
        <v>10</v>
      </c>
      <c r="J891" s="10">
        <f>IFERROR(MOD(Table1[[#This Row],[cancellation hour rounded]],24),"not cancelled")</f>
        <v>10</v>
      </c>
      <c r="K891" s="32">
        <f>1/Table1[[#This Row],[Duration (Time between doses '[in hours'])]]</f>
        <v>4.1666666666666664E-2</v>
      </c>
      <c r="L891" s="33">
        <f>Table1[[#This Row],[number doses per hour]]*INDEX(Table2[price per dose],Table1[[#This Row],[Drug ID]])</f>
        <v>0.2815833333333333</v>
      </c>
      <c r="M891" s="11" t="b">
        <f>AND(Table1[[#This Row],[hour of cancellation 0 to 23]]&gt;=0,Table1[[#This Row],[hour of cancellation 0 to 23]]&lt;=23)</f>
        <v>1</v>
      </c>
    </row>
    <row r="892" spans="1:13" x14ac:dyDescent="0.3">
      <c r="A892" s="1">
        <v>891</v>
      </c>
      <c r="B892" s="1">
        <v>3</v>
      </c>
      <c r="C892" s="2">
        <v>40948.473616512012</v>
      </c>
      <c r="D892" s="2">
        <v>41008.473611111112</v>
      </c>
      <c r="E892" s="1">
        <v>24</v>
      </c>
      <c r="F892" s="2">
        <v>40950.478942967093</v>
      </c>
      <c r="G892" s="1">
        <v>0</v>
      </c>
      <c r="H892" s="32">
        <f>IFERROR(HOUR(Table1[[#This Row],[Cancel Date/time]])+MINUTE(Table1[[#This Row],[Cancel Date/time]])/60,"not cancelled")</f>
        <v>11.483333333333333</v>
      </c>
      <c r="I892" s="47">
        <f>IFERROR(ROUND(Table1[[#This Row],[cancellation time decimal]],0),"not cancelled")</f>
        <v>11</v>
      </c>
      <c r="J892" s="10">
        <f>IFERROR(MOD(Table1[[#This Row],[cancellation hour rounded]],24),"not cancelled")</f>
        <v>11</v>
      </c>
      <c r="K892" s="32">
        <f>1/Table1[[#This Row],[Duration (Time between doses '[in hours'])]]</f>
        <v>4.1666666666666664E-2</v>
      </c>
      <c r="L892" s="33">
        <f>Table1[[#This Row],[number doses per hour]]*INDEX(Table2[price per dose],Table1[[#This Row],[Drug ID]])</f>
        <v>0.18133000000000002</v>
      </c>
      <c r="M892" s="11" t="b">
        <f>AND(Table1[[#This Row],[hour of cancellation 0 to 23]]&gt;=0,Table1[[#This Row],[hour of cancellation 0 to 23]]&lt;=23)</f>
        <v>1</v>
      </c>
    </row>
    <row r="893" spans="1:13" x14ac:dyDescent="0.3">
      <c r="A893" s="1">
        <v>892</v>
      </c>
      <c r="B893" s="1">
        <v>1</v>
      </c>
      <c r="C893" s="2">
        <v>40948.528530410025</v>
      </c>
      <c r="D893" s="2">
        <v>41008.52847222222</v>
      </c>
      <c r="E893" s="1">
        <v>12</v>
      </c>
      <c r="F893" s="2">
        <v>40949.899925647645</v>
      </c>
      <c r="G893" s="1">
        <v>0</v>
      </c>
      <c r="H893" s="32">
        <f>IFERROR(HOUR(Table1[[#This Row],[Cancel Date/time]])+MINUTE(Table1[[#This Row],[Cancel Date/time]])/60,"not cancelled")</f>
        <v>21.583333333333332</v>
      </c>
      <c r="I893" s="47">
        <f>IFERROR(ROUND(Table1[[#This Row],[cancellation time decimal]],0),"not cancelled")</f>
        <v>22</v>
      </c>
      <c r="J893" s="10">
        <f>IFERROR(MOD(Table1[[#This Row],[cancellation hour rounded]],24),"not cancelled")</f>
        <v>22</v>
      </c>
      <c r="K893" s="32">
        <f>1/Table1[[#This Row],[Duration (Time between doses '[in hours'])]]</f>
        <v>8.3333333333333329E-2</v>
      </c>
      <c r="L893" s="33">
        <f>Table1[[#This Row],[number doses per hour]]*INDEX(Table2[price per dose],Table1[[#This Row],[Drug ID]])</f>
        <v>0.56619444444444444</v>
      </c>
      <c r="M893" s="11" t="b">
        <f>AND(Table1[[#This Row],[hour of cancellation 0 to 23]]&gt;=0,Table1[[#This Row],[hour of cancellation 0 to 23]]&lt;=23)</f>
        <v>1</v>
      </c>
    </row>
    <row r="894" spans="1:13" x14ac:dyDescent="0.3">
      <c r="A894" s="1">
        <v>893</v>
      </c>
      <c r="B894" s="1">
        <v>3</v>
      </c>
      <c r="C894" s="2">
        <v>40948.532989572595</v>
      </c>
      <c r="D894" s="2">
        <v>41008.532638888886</v>
      </c>
      <c r="E894" s="1">
        <v>24</v>
      </c>
      <c r="F894" s="2">
        <v>40950.483963586514</v>
      </c>
      <c r="G894" s="1">
        <v>0</v>
      </c>
      <c r="H894" s="32">
        <f>IFERROR(HOUR(Table1[[#This Row],[Cancel Date/time]])+MINUTE(Table1[[#This Row],[Cancel Date/time]])/60,"not cancelled")</f>
        <v>11.6</v>
      </c>
      <c r="I894" s="47">
        <f>IFERROR(ROUND(Table1[[#This Row],[cancellation time decimal]],0),"not cancelled")</f>
        <v>12</v>
      </c>
      <c r="J894" s="10">
        <f>IFERROR(MOD(Table1[[#This Row],[cancellation hour rounded]],24),"not cancelled")</f>
        <v>12</v>
      </c>
      <c r="K894" s="32">
        <f>1/Table1[[#This Row],[Duration (Time between doses '[in hours'])]]</f>
        <v>4.1666666666666664E-2</v>
      </c>
      <c r="L894" s="33">
        <f>Table1[[#This Row],[number doses per hour]]*INDEX(Table2[price per dose],Table1[[#This Row],[Drug ID]])</f>
        <v>0.18133000000000002</v>
      </c>
      <c r="M894" s="11" t="b">
        <f>AND(Table1[[#This Row],[hour of cancellation 0 to 23]]&gt;=0,Table1[[#This Row],[hour of cancellation 0 to 23]]&lt;=23)</f>
        <v>1</v>
      </c>
    </row>
    <row r="895" spans="1:13" x14ac:dyDescent="0.3">
      <c r="A895" s="1">
        <v>894</v>
      </c>
      <c r="B895" s="1">
        <v>1</v>
      </c>
      <c r="C895" s="2">
        <v>40948.551030503557</v>
      </c>
      <c r="D895" s="2">
        <v>41008.550694444442</v>
      </c>
      <c r="E895" s="1">
        <v>12</v>
      </c>
      <c r="F895" s="2">
        <v>40949.325481197549</v>
      </c>
      <c r="G895" s="1">
        <v>0</v>
      </c>
      <c r="H895" s="32">
        <f>IFERROR(HOUR(Table1[[#This Row],[Cancel Date/time]])+MINUTE(Table1[[#This Row],[Cancel Date/time]])/60,"not cancelled")</f>
        <v>7.8</v>
      </c>
      <c r="I895" s="47">
        <f>IFERROR(ROUND(Table1[[#This Row],[cancellation time decimal]],0),"not cancelled")</f>
        <v>8</v>
      </c>
      <c r="J895" s="10">
        <f>IFERROR(MOD(Table1[[#This Row],[cancellation hour rounded]],24),"not cancelled")</f>
        <v>8</v>
      </c>
      <c r="K895" s="32">
        <f>1/Table1[[#This Row],[Duration (Time between doses '[in hours'])]]</f>
        <v>8.3333333333333329E-2</v>
      </c>
      <c r="L895" s="33">
        <f>Table1[[#This Row],[number doses per hour]]*INDEX(Table2[price per dose],Table1[[#This Row],[Drug ID]])</f>
        <v>0.56619444444444444</v>
      </c>
      <c r="M895" s="11" t="b">
        <f>AND(Table1[[#This Row],[hour of cancellation 0 to 23]]&gt;=0,Table1[[#This Row],[hour of cancellation 0 to 23]]&lt;=23)</f>
        <v>1</v>
      </c>
    </row>
    <row r="896" spans="1:13" x14ac:dyDescent="0.3">
      <c r="A896" s="1">
        <v>895</v>
      </c>
      <c r="B896" s="1">
        <v>5</v>
      </c>
      <c r="C896" s="2">
        <v>40948.550840279553</v>
      </c>
      <c r="D896" s="2">
        <v>41008.550694444442</v>
      </c>
      <c r="E896" s="1">
        <v>24</v>
      </c>
      <c r="F896" s="2">
        <v>40952.632120124028</v>
      </c>
      <c r="G896" s="1">
        <v>0</v>
      </c>
      <c r="H896" s="32">
        <f>IFERROR(HOUR(Table1[[#This Row],[Cancel Date/time]])+MINUTE(Table1[[#This Row],[Cancel Date/time]])/60,"not cancelled")</f>
        <v>15.166666666666666</v>
      </c>
      <c r="I896" s="47">
        <f>IFERROR(ROUND(Table1[[#This Row],[cancellation time decimal]],0),"not cancelled")</f>
        <v>15</v>
      </c>
      <c r="J896" s="10">
        <f>IFERROR(MOD(Table1[[#This Row],[cancellation hour rounded]],24),"not cancelled")</f>
        <v>15</v>
      </c>
      <c r="K896" s="32">
        <f>1/Table1[[#This Row],[Duration (Time between doses '[in hours'])]]</f>
        <v>4.1666666666666664E-2</v>
      </c>
      <c r="L896" s="33">
        <f>Table1[[#This Row],[number doses per hour]]*INDEX(Table2[price per dose],Table1[[#This Row],[Drug ID]])</f>
        <v>0.2815833333333333</v>
      </c>
      <c r="M896" s="11" t="b">
        <f>AND(Table1[[#This Row],[hour of cancellation 0 to 23]]&gt;=0,Table1[[#This Row],[hour of cancellation 0 to 23]]&lt;=23)</f>
        <v>1</v>
      </c>
    </row>
    <row r="897" spans="1:13" x14ac:dyDescent="0.3">
      <c r="A897" s="1">
        <v>896</v>
      </c>
      <c r="B897" s="1">
        <v>4</v>
      </c>
      <c r="C897" s="2">
        <v>40948.605283448131</v>
      </c>
      <c r="D897" s="2">
        <v>41008.604861111111</v>
      </c>
      <c r="E897" s="1">
        <v>12</v>
      </c>
      <c r="F897" s="2">
        <v>40952.804437936982</v>
      </c>
      <c r="G897" s="1">
        <v>0</v>
      </c>
      <c r="H897" s="32">
        <f>IFERROR(HOUR(Table1[[#This Row],[Cancel Date/time]])+MINUTE(Table1[[#This Row],[Cancel Date/time]])/60,"not cancelled")</f>
        <v>19.3</v>
      </c>
      <c r="I897" s="47">
        <f>IFERROR(ROUND(Table1[[#This Row],[cancellation time decimal]],0),"not cancelled")</f>
        <v>19</v>
      </c>
      <c r="J897" s="10">
        <f>IFERROR(MOD(Table1[[#This Row],[cancellation hour rounded]],24),"not cancelled")</f>
        <v>19</v>
      </c>
      <c r="K897" s="32">
        <f>1/Table1[[#This Row],[Duration (Time between doses '[in hours'])]]</f>
        <v>8.3333333333333329E-2</v>
      </c>
      <c r="L897" s="33">
        <f>Table1[[#This Row],[number doses per hour]]*INDEX(Table2[price per dose],Table1[[#This Row],[Drug ID]])</f>
        <v>1.448055119047619</v>
      </c>
      <c r="M897" s="11" t="b">
        <f>AND(Table1[[#This Row],[hour of cancellation 0 to 23]]&gt;=0,Table1[[#This Row],[hour of cancellation 0 to 23]]&lt;=23)</f>
        <v>1</v>
      </c>
    </row>
    <row r="898" spans="1:13" x14ac:dyDescent="0.3">
      <c r="A898" s="1">
        <v>897</v>
      </c>
      <c r="B898" s="1">
        <v>1</v>
      </c>
      <c r="C898" s="2">
        <v>40948.593675166856</v>
      </c>
      <c r="D898" s="2">
        <v>41008.593055555561</v>
      </c>
      <c r="E898" s="1">
        <v>8</v>
      </c>
      <c r="F898" s="2">
        <v>40948.691159544476</v>
      </c>
      <c r="G898" s="1">
        <v>0</v>
      </c>
      <c r="H898" s="32">
        <f>IFERROR(HOUR(Table1[[#This Row],[Cancel Date/time]])+MINUTE(Table1[[#This Row],[Cancel Date/time]])/60,"not cancelled")</f>
        <v>16.583333333333332</v>
      </c>
      <c r="I898" s="47">
        <f>IFERROR(ROUND(Table1[[#This Row],[cancellation time decimal]],0),"not cancelled")</f>
        <v>17</v>
      </c>
      <c r="J898" s="10">
        <f>IFERROR(MOD(Table1[[#This Row],[cancellation hour rounded]],24),"not cancelled")</f>
        <v>17</v>
      </c>
      <c r="K898" s="32">
        <f>1/Table1[[#This Row],[Duration (Time between doses '[in hours'])]]</f>
        <v>0.125</v>
      </c>
      <c r="L898" s="33">
        <f>Table1[[#This Row],[number doses per hour]]*INDEX(Table2[price per dose],Table1[[#This Row],[Drug ID]])</f>
        <v>0.84929166666666667</v>
      </c>
      <c r="M898" s="11" t="b">
        <f>AND(Table1[[#This Row],[hour of cancellation 0 to 23]]&gt;=0,Table1[[#This Row],[hour of cancellation 0 to 23]]&lt;=23)</f>
        <v>1</v>
      </c>
    </row>
    <row r="899" spans="1:13" x14ac:dyDescent="0.3">
      <c r="A899" s="1">
        <v>898</v>
      </c>
      <c r="B899" s="1">
        <v>1</v>
      </c>
      <c r="C899" s="2">
        <v>40948.639513488626</v>
      </c>
      <c r="D899" s="2">
        <v>41008.638888888891</v>
      </c>
      <c r="E899" s="1">
        <v>12</v>
      </c>
      <c r="F899" s="2">
        <v>40949.462093251612</v>
      </c>
      <c r="G899" s="1">
        <v>0</v>
      </c>
      <c r="H899" s="32">
        <f>IFERROR(HOUR(Table1[[#This Row],[Cancel Date/time]])+MINUTE(Table1[[#This Row],[Cancel Date/time]])/60,"not cancelled")</f>
        <v>11.083333333333334</v>
      </c>
      <c r="I899" s="47">
        <f>IFERROR(ROUND(Table1[[#This Row],[cancellation time decimal]],0),"not cancelled")</f>
        <v>11</v>
      </c>
      <c r="J899" s="10">
        <f>IFERROR(MOD(Table1[[#This Row],[cancellation hour rounded]],24),"not cancelled")</f>
        <v>11</v>
      </c>
      <c r="K899" s="32">
        <f>1/Table1[[#This Row],[Duration (Time between doses '[in hours'])]]</f>
        <v>8.3333333333333329E-2</v>
      </c>
      <c r="L899" s="33">
        <f>Table1[[#This Row],[number doses per hour]]*INDEX(Table2[price per dose],Table1[[#This Row],[Drug ID]])</f>
        <v>0.56619444444444444</v>
      </c>
      <c r="M899" s="11" t="b">
        <f>AND(Table1[[#This Row],[hour of cancellation 0 to 23]]&gt;=0,Table1[[#This Row],[hour of cancellation 0 to 23]]&lt;=23)</f>
        <v>1</v>
      </c>
    </row>
    <row r="900" spans="1:13" x14ac:dyDescent="0.3">
      <c r="A900" s="1">
        <v>899</v>
      </c>
      <c r="B900" s="1">
        <v>7</v>
      </c>
      <c r="C900" s="2">
        <v>40948.76031177197</v>
      </c>
      <c r="D900" s="2">
        <v>41008.759722222225</v>
      </c>
      <c r="E900" s="1">
        <v>24</v>
      </c>
      <c r="F900" s="2">
        <v>40955.547516431514</v>
      </c>
      <c r="G900" s="1">
        <v>0</v>
      </c>
      <c r="H900" s="32">
        <f>IFERROR(HOUR(Table1[[#This Row],[Cancel Date/time]])+MINUTE(Table1[[#This Row],[Cancel Date/time]])/60,"not cancelled")</f>
        <v>13.133333333333333</v>
      </c>
      <c r="I900" s="47">
        <f>IFERROR(ROUND(Table1[[#This Row],[cancellation time decimal]],0),"not cancelled")</f>
        <v>13</v>
      </c>
      <c r="J900" s="10">
        <f>IFERROR(MOD(Table1[[#This Row],[cancellation hour rounded]],24),"not cancelled")</f>
        <v>13</v>
      </c>
      <c r="K900" s="32">
        <f>1/Table1[[#This Row],[Duration (Time between doses '[in hours'])]]</f>
        <v>4.1666666666666664E-2</v>
      </c>
      <c r="L900" s="33">
        <f>Table1[[#This Row],[number doses per hour]]*INDEX(Table2[price per dose],Table1[[#This Row],[Drug ID]])</f>
        <v>1.2958049999999997</v>
      </c>
      <c r="M900" s="11" t="b">
        <f>AND(Table1[[#This Row],[hour of cancellation 0 to 23]]&gt;=0,Table1[[#This Row],[hour of cancellation 0 to 23]]&lt;=23)</f>
        <v>1</v>
      </c>
    </row>
    <row r="901" spans="1:13" x14ac:dyDescent="0.3">
      <c r="A901" s="1">
        <v>900</v>
      </c>
      <c r="B901" s="1">
        <v>1</v>
      </c>
      <c r="C901" s="2">
        <v>40948.807528553734</v>
      </c>
      <c r="D901" s="2">
        <v>40953.640277777777</v>
      </c>
      <c r="E901" s="1">
        <v>8</v>
      </c>
      <c r="F901" s="2">
        <v>40949.361455867482</v>
      </c>
      <c r="G901" s="1">
        <v>0</v>
      </c>
      <c r="H901" s="32">
        <f>IFERROR(HOUR(Table1[[#This Row],[Cancel Date/time]])+MINUTE(Table1[[#This Row],[Cancel Date/time]])/60,"not cancelled")</f>
        <v>8.6666666666666661</v>
      </c>
      <c r="I901" s="47">
        <f>IFERROR(ROUND(Table1[[#This Row],[cancellation time decimal]],0),"not cancelled")</f>
        <v>9</v>
      </c>
      <c r="J901" s="10">
        <f>IFERROR(MOD(Table1[[#This Row],[cancellation hour rounded]],24),"not cancelled")</f>
        <v>9</v>
      </c>
      <c r="K901" s="32">
        <f>1/Table1[[#This Row],[Duration (Time between doses '[in hours'])]]</f>
        <v>0.125</v>
      </c>
      <c r="L901" s="33">
        <f>Table1[[#This Row],[number doses per hour]]*INDEX(Table2[price per dose],Table1[[#This Row],[Drug ID]])</f>
        <v>0.84929166666666667</v>
      </c>
      <c r="M901" s="11" t="b">
        <f>AND(Table1[[#This Row],[hour of cancellation 0 to 23]]&gt;=0,Table1[[#This Row],[hour of cancellation 0 to 23]]&lt;=23)</f>
        <v>1</v>
      </c>
    </row>
    <row r="902" spans="1:13" x14ac:dyDescent="0.3">
      <c r="A902" s="1">
        <v>901</v>
      </c>
      <c r="B902" s="1">
        <v>1</v>
      </c>
      <c r="C902" s="2">
        <v>40948.839749032755</v>
      </c>
      <c r="D902" s="2">
        <v>41008.839583333334</v>
      </c>
      <c r="E902" s="1">
        <v>12</v>
      </c>
      <c r="F902" s="2">
        <v>40949.430669595691</v>
      </c>
      <c r="G902" s="1">
        <v>0</v>
      </c>
      <c r="H902" s="32">
        <f>IFERROR(HOUR(Table1[[#This Row],[Cancel Date/time]])+MINUTE(Table1[[#This Row],[Cancel Date/time]])/60,"not cancelled")</f>
        <v>10.333333333333334</v>
      </c>
      <c r="I902" s="47">
        <f>IFERROR(ROUND(Table1[[#This Row],[cancellation time decimal]],0),"not cancelled")</f>
        <v>10</v>
      </c>
      <c r="J902" s="10">
        <f>IFERROR(MOD(Table1[[#This Row],[cancellation hour rounded]],24),"not cancelled")</f>
        <v>10</v>
      </c>
      <c r="K902" s="32">
        <f>1/Table1[[#This Row],[Duration (Time between doses '[in hours'])]]</f>
        <v>8.3333333333333329E-2</v>
      </c>
      <c r="L902" s="33">
        <f>Table1[[#This Row],[number doses per hour]]*INDEX(Table2[price per dose],Table1[[#This Row],[Drug ID]])</f>
        <v>0.56619444444444444</v>
      </c>
      <c r="M902" s="11" t="b">
        <f>AND(Table1[[#This Row],[hour of cancellation 0 to 23]]&gt;=0,Table1[[#This Row],[hour of cancellation 0 to 23]]&lt;=23)</f>
        <v>1</v>
      </c>
    </row>
    <row r="903" spans="1:13" x14ac:dyDescent="0.3">
      <c r="A903" s="1">
        <v>902</v>
      </c>
      <c r="B903" s="1">
        <v>1</v>
      </c>
      <c r="C903" s="2">
        <v>40948.849230723077</v>
      </c>
      <c r="D903" s="2">
        <v>41008.848611111112</v>
      </c>
      <c r="E903" s="1">
        <v>8</v>
      </c>
      <c r="F903" s="2">
        <v>40949.868371682984</v>
      </c>
      <c r="G903" s="1">
        <v>0</v>
      </c>
      <c r="H903" s="32">
        <f>IFERROR(HOUR(Table1[[#This Row],[Cancel Date/time]])+MINUTE(Table1[[#This Row],[Cancel Date/time]])/60,"not cancelled")</f>
        <v>20.833333333333332</v>
      </c>
      <c r="I903" s="47">
        <f>IFERROR(ROUND(Table1[[#This Row],[cancellation time decimal]],0),"not cancelled")</f>
        <v>21</v>
      </c>
      <c r="J903" s="10">
        <f>IFERROR(MOD(Table1[[#This Row],[cancellation hour rounded]],24),"not cancelled")</f>
        <v>21</v>
      </c>
      <c r="K903" s="32">
        <f>1/Table1[[#This Row],[Duration (Time between doses '[in hours'])]]</f>
        <v>0.125</v>
      </c>
      <c r="L903" s="33">
        <f>Table1[[#This Row],[number doses per hour]]*INDEX(Table2[price per dose],Table1[[#This Row],[Drug ID]])</f>
        <v>0.84929166666666667</v>
      </c>
      <c r="M903" s="11" t="b">
        <f>AND(Table1[[#This Row],[hour of cancellation 0 to 23]]&gt;=0,Table1[[#This Row],[hour of cancellation 0 to 23]]&lt;=23)</f>
        <v>1</v>
      </c>
    </row>
    <row r="904" spans="1:13" x14ac:dyDescent="0.3">
      <c r="A904" s="1">
        <v>903</v>
      </c>
      <c r="B904" s="1">
        <v>7</v>
      </c>
      <c r="C904" s="2">
        <v>40948.90660750102</v>
      </c>
      <c r="D904" s="2">
        <v>41008.90625</v>
      </c>
      <c r="E904" s="1">
        <v>24</v>
      </c>
      <c r="F904" s="2">
        <v>40964.878820590602</v>
      </c>
      <c r="G904" s="1">
        <v>0</v>
      </c>
      <c r="H904" s="32">
        <f>IFERROR(HOUR(Table1[[#This Row],[Cancel Date/time]])+MINUTE(Table1[[#This Row],[Cancel Date/time]])/60,"not cancelled")</f>
        <v>21.083333333333332</v>
      </c>
      <c r="I904" s="47">
        <f>IFERROR(ROUND(Table1[[#This Row],[cancellation time decimal]],0),"not cancelled")</f>
        <v>21</v>
      </c>
      <c r="J904" s="10">
        <f>IFERROR(MOD(Table1[[#This Row],[cancellation hour rounded]],24),"not cancelled")</f>
        <v>21</v>
      </c>
      <c r="K904" s="32">
        <f>1/Table1[[#This Row],[Duration (Time between doses '[in hours'])]]</f>
        <v>4.1666666666666664E-2</v>
      </c>
      <c r="L904" s="33">
        <f>Table1[[#This Row],[number doses per hour]]*INDEX(Table2[price per dose],Table1[[#This Row],[Drug ID]])</f>
        <v>1.2958049999999997</v>
      </c>
      <c r="M904" s="11" t="b">
        <f>AND(Table1[[#This Row],[hour of cancellation 0 to 23]]&gt;=0,Table1[[#This Row],[hour of cancellation 0 to 23]]&lt;=23)</f>
        <v>1</v>
      </c>
    </row>
    <row r="905" spans="1:13" x14ac:dyDescent="0.3">
      <c r="A905" s="1">
        <v>904</v>
      </c>
      <c r="B905" s="1">
        <v>6</v>
      </c>
      <c r="C905" s="2">
        <v>40948.976429133603</v>
      </c>
      <c r="D905" s="2">
        <v>41008.976388888892</v>
      </c>
      <c r="E905" s="1">
        <v>24</v>
      </c>
      <c r="F905" s="2">
        <v>40962.368012676641</v>
      </c>
      <c r="G905" s="1">
        <v>0</v>
      </c>
      <c r="H905" s="32">
        <f>IFERROR(HOUR(Table1[[#This Row],[Cancel Date/time]])+MINUTE(Table1[[#This Row],[Cancel Date/time]])/60,"not cancelled")</f>
        <v>8.8166666666666664</v>
      </c>
      <c r="I905" s="47">
        <f>IFERROR(ROUND(Table1[[#This Row],[cancellation time decimal]],0),"not cancelled")</f>
        <v>9</v>
      </c>
      <c r="J905" s="10">
        <f>IFERROR(MOD(Table1[[#This Row],[cancellation hour rounded]],24),"not cancelled")</f>
        <v>9</v>
      </c>
      <c r="K905" s="32">
        <f>1/Table1[[#This Row],[Duration (Time between doses '[in hours'])]]</f>
        <v>4.1666666666666664E-2</v>
      </c>
      <c r="L905" s="33">
        <f>Table1[[#This Row],[number doses per hour]]*INDEX(Table2[price per dose],Table1[[#This Row],[Drug ID]])</f>
        <v>0.35218749999999999</v>
      </c>
      <c r="M905" s="11" t="b">
        <f>AND(Table1[[#This Row],[hour of cancellation 0 to 23]]&gt;=0,Table1[[#This Row],[hour of cancellation 0 to 23]]&lt;=23)</f>
        <v>1</v>
      </c>
    </row>
    <row r="906" spans="1:13" x14ac:dyDescent="0.3">
      <c r="A906" s="1">
        <v>905</v>
      </c>
      <c r="B906" s="1">
        <v>1</v>
      </c>
      <c r="C906" s="2">
        <v>40949.008083287241</v>
      </c>
      <c r="D906" s="2">
        <v>41009.007638888892</v>
      </c>
      <c r="E906" s="1">
        <v>12</v>
      </c>
      <c r="F906" s="2">
        <v>40949.539295687973</v>
      </c>
      <c r="G906" s="1">
        <v>0</v>
      </c>
      <c r="H906" s="32">
        <f>IFERROR(HOUR(Table1[[#This Row],[Cancel Date/time]])+MINUTE(Table1[[#This Row],[Cancel Date/time]])/60,"not cancelled")</f>
        <v>12.933333333333334</v>
      </c>
      <c r="I906" s="47">
        <f>IFERROR(ROUND(Table1[[#This Row],[cancellation time decimal]],0),"not cancelled")</f>
        <v>13</v>
      </c>
      <c r="J906" s="10">
        <f>IFERROR(MOD(Table1[[#This Row],[cancellation hour rounded]],24),"not cancelled")</f>
        <v>13</v>
      </c>
      <c r="K906" s="32">
        <f>1/Table1[[#This Row],[Duration (Time between doses '[in hours'])]]</f>
        <v>8.3333333333333329E-2</v>
      </c>
      <c r="L906" s="33">
        <f>Table1[[#This Row],[number doses per hour]]*INDEX(Table2[price per dose],Table1[[#This Row],[Drug ID]])</f>
        <v>0.56619444444444444</v>
      </c>
      <c r="M906" s="11" t="b">
        <f>AND(Table1[[#This Row],[hour of cancellation 0 to 23]]&gt;=0,Table1[[#This Row],[hour of cancellation 0 to 23]]&lt;=23)</f>
        <v>1</v>
      </c>
    </row>
    <row r="907" spans="1:13" x14ac:dyDescent="0.3">
      <c r="A907" s="1">
        <v>906</v>
      </c>
      <c r="B907" s="1">
        <v>1</v>
      </c>
      <c r="C907" s="2">
        <v>40949.033125227383</v>
      </c>
      <c r="D907" s="2">
        <v>40951.07430555555</v>
      </c>
      <c r="E907" s="1">
        <v>8</v>
      </c>
      <c r="F907" s="2">
        <v>40950.028665558828</v>
      </c>
      <c r="G907" s="1">
        <v>0</v>
      </c>
      <c r="H907" s="32">
        <f>IFERROR(HOUR(Table1[[#This Row],[Cancel Date/time]])+MINUTE(Table1[[#This Row],[Cancel Date/time]])/60,"not cancelled")</f>
        <v>0.68333333333333335</v>
      </c>
      <c r="I907" s="47">
        <f>IFERROR(ROUND(Table1[[#This Row],[cancellation time decimal]],0),"not cancelled")</f>
        <v>1</v>
      </c>
      <c r="J907" s="10">
        <f>IFERROR(MOD(Table1[[#This Row],[cancellation hour rounded]],24),"not cancelled")</f>
        <v>1</v>
      </c>
      <c r="K907" s="32">
        <f>1/Table1[[#This Row],[Duration (Time between doses '[in hours'])]]</f>
        <v>0.125</v>
      </c>
      <c r="L907" s="33">
        <f>Table1[[#This Row],[number doses per hour]]*INDEX(Table2[price per dose],Table1[[#This Row],[Drug ID]])</f>
        <v>0.84929166666666667</v>
      </c>
      <c r="M907" s="11" t="b">
        <f>AND(Table1[[#This Row],[hour of cancellation 0 to 23]]&gt;=0,Table1[[#This Row],[hour of cancellation 0 to 23]]&lt;=23)</f>
        <v>1</v>
      </c>
    </row>
    <row r="908" spans="1:13" hidden="1" x14ac:dyDescent="0.3">
      <c r="A908" s="1">
        <v>907</v>
      </c>
      <c r="B908" s="1">
        <v>1</v>
      </c>
      <c r="C908" s="2">
        <v>40949.071905399607</v>
      </c>
      <c r="D908" s="2">
        <v>40952.69687941642</v>
      </c>
      <c r="E908" s="1">
        <v>12</v>
      </c>
      <c r="F908" s="2" t="s">
        <v>5</v>
      </c>
      <c r="G908" s="1">
        <v>0</v>
      </c>
      <c r="H908" s="32" t="str">
        <f>IFERROR(HOUR(Table1[[#This Row],[Cancel Date/time]])+MINUTE(Table1[[#This Row],[Cancel Date/time]])/60,"not cancelled")</f>
        <v>not cancelled</v>
      </c>
      <c r="I908" s="47" t="str">
        <f>IFERROR(ROUND(Table1[[#This Row],[cancellation time decimal]],0),"not cancelled")</f>
        <v>not cancelled</v>
      </c>
      <c r="J908" s="10" t="str">
        <f>IFERROR(MOD(Table1[[#This Row],[cancellation hour rounded]],24),"not cancelled")</f>
        <v>not cancelled</v>
      </c>
      <c r="K908" s="32">
        <f>1/Table1[[#This Row],[Duration (Time between doses '[in hours'])]]</f>
        <v>8.3333333333333329E-2</v>
      </c>
      <c r="L908" s="33">
        <f>Table1[[#This Row],[number doses per hour]]*INDEX(Table2[price per dose],Table1[[#This Row],[Drug ID]])</f>
        <v>0.56619444444444444</v>
      </c>
      <c r="M908" s="11" t="b">
        <f>AND(Table1[[#This Row],[hour of cancellation 0 to 23]]&gt;=0,Table1[[#This Row],[hour of cancellation 0 to 23]]&lt;=23)</f>
        <v>0</v>
      </c>
    </row>
    <row r="909" spans="1:13" x14ac:dyDescent="0.3">
      <c r="A909" s="1">
        <v>908</v>
      </c>
      <c r="B909" s="1">
        <v>11</v>
      </c>
      <c r="C909" s="2">
        <v>40949.203538159149</v>
      </c>
      <c r="D909" s="2">
        <v>41009.203472222223</v>
      </c>
      <c r="E909" s="1">
        <v>1</v>
      </c>
      <c r="F909" s="2">
        <v>40956.145760854182</v>
      </c>
      <c r="G909" s="1">
        <v>4</v>
      </c>
      <c r="H909" s="32">
        <f>IFERROR(HOUR(Table1[[#This Row],[Cancel Date/time]])+MINUTE(Table1[[#This Row],[Cancel Date/time]])/60,"not cancelled")</f>
        <v>3.4833333333333334</v>
      </c>
      <c r="I909" s="47">
        <f>IFERROR(ROUND(Table1[[#This Row],[cancellation time decimal]],0),"not cancelled")</f>
        <v>3</v>
      </c>
      <c r="J909" s="10">
        <f>IFERROR(MOD(Table1[[#This Row],[cancellation hour rounded]],24),"not cancelled")</f>
        <v>3</v>
      </c>
      <c r="K909" s="32">
        <f>1/Table1[[#This Row],[Duration (Time between doses '[in hours'])]]</f>
        <v>1</v>
      </c>
      <c r="L909" s="33">
        <f>Table1[[#This Row],[number doses per hour]]*INDEX(Table2[price per dose],Table1[[#This Row],[Drug ID]])</f>
        <v>1</v>
      </c>
      <c r="M909" s="11" t="b">
        <f>AND(Table1[[#This Row],[hour of cancellation 0 to 23]]&gt;=0,Table1[[#This Row],[hour of cancellation 0 to 23]]&lt;=23)</f>
        <v>1</v>
      </c>
    </row>
    <row r="910" spans="1:13" x14ac:dyDescent="0.3">
      <c r="A910" s="1">
        <v>909</v>
      </c>
      <c r="B910" s="1">
        <v>6</v>
      </c>
      <c r="C910" s="2">
        <v>40949.180690423396</v>
      </c>
      <c r="D910" s="2">
        <v>41009.180555555555</v>
      </c>
      <c r="E910" s="1">
        <v>24</v>
      </c>
      <c r="F910" s="2">
        <v>40952.424351563939</v>
      </c>
      <c r="G910" s="1">
        <v>0</v>
      </c>
      <c r="H910" s="32">
        <f>IFERROR(HOUR(Table1[[#This Row],[Cancel Date/time]])+MINUTE(Table1[[#This Row],[Cancel Date/time]])/60,"not cancelled")</f>
        <v>10.183333333333334</v>
      </c>
      <c r="I910" s="47">
        <f>IFERROR(ROUND(Table1[[#This Row],[cancellation time decimal]],0),"not cancelled")</f>
        <v>10</v>
      </c>
      <c r="J910" s="10">
        <f>IFERROR(MOD(Table1[[#This Row],[cancellation hour rounded]],24),"not cancelled")</f>
        <v>10</v>
      </c>
      <c r="K910" s="32">
        <f>1/Table1[[#This Row],[Duration (Time between doses '[in hours'])]]</f>
        <v>4.1666666666666664E-2</v>
      </c>
      <c r="L910" s="33">
        <f>Table1[[#This Row],[number doses per hour]]*INDEX(Table2[price per dose],Table1[[#This Row],[Drug ID]])</f>
        <v>0.35218749999999999</v>
      </c>
      <c r="M910" s="11" t="b">
        <f>AND(Table1[[#This Row],[hour of cancellation 0 to 23]]&gt;=0,Table1[[#This Row],[hour of cancellation 0 to 23]]&lt;=23)</f>
        <v>1</v>
      </c>
    </row>
    <row r="911" spans="1:13" x14ac:dyDescent="0.3">
      <c r="A911" s="1">
        <v>910</v>
      </c>
      <c r="B911" s="1">
        <v>1</v>
      </c>
      <c r="C911" s="2">
        <v>40949.362360947685</v>
      </c>
      <c r="D911" s="2">
        <v>41009.361805555556</v>
      </c>
      <c r="E911" s="1">
        <v>8</v>
      </c>
      <c r="F911" s="2">
        <v>40949.377333592798</v>
      </c>
      <c r="G911" s="1">
        <v>0</v>
      </c>
      <c r="H911" s="32">
        <f>IFERROR(HOUR(Table1[[#This Row],[Cancel Date/time]])+MINUTE(Table1[[#This Row],[Cancel Date/time]])/60,"not cancelled")</f>
        <v>9.0500000000000007</v>
      </c>
      <c r="I911" s="47">
        <f>IFERROR(ROUND(Table1[[#This Row],[cancellation time decimal]],0),"not cancelled")</f>
        <v>9</v>
      </c>
      <c r="J911" s="10">
        <f>IFERROR(MOD(Table1[[#This Row],[cancellation hour rounded]],24),"not cancelled")</f>
        <v>9</v>
      </c>
      <c r="K911" s="32">
        <f>1/Table1[[#This Row],[Duration (Time between doses '[in hours'])]]</f>
        <v>0.125</v>
      </c>
      <c r="L911" s="33">
        <f>Table1[[#This Row],[number doses per hour]]*INDEX(Table2[price per dose],Table1[[#This Row],[Drug ID]])</f>
        <v>0.84929166666666667</v>
      </c>
      <c r="M911" s="11" t="b">
        <f>AND(Table1[[#This Row],[hour of cancellation 0 to 23]]&gt;=0,Table1[[#This Row],[hour of cancellation 0 to 23]]&lt;=23)</f>
        <v>1</v>
      </c>
    </row>
    <row r="912" spans="1:13" hidden="1" x14ac:dyDescent="0.3">
      <c r="A912" s="1">
        <v>911</v>
      </c>
      <c r="B912" s="1">
        <v>1</v>
      </c>
      <c r="C912" s="2">
        <v>40949.396226391873</v>
      </c>
      <c r="D912" s="2">
        <v>40951.645605605809</v>
      </c>
      <c r="E912" s="1">
        <v>8</v>
      </c>
      <c r="F912" s="2" t="s">
        <v>5</v>
      </c>
      <c r="G912" s="1">
        <v>0</v>
      </c>
      <c r="H912" s="32" t="str">
        <f>IFERROR(HOUR(Table1[[#This Row],[Cancel Date/time]])+MINUTE(Table1[[#This Row],[Cancel Date/time]])/60,"not cancelled")</f>
        <v>not cancelled</v>
      </c>
      <c r="I912" s="47" t="str">
        <f>IFERROR(ROUND(Table1[[#This Row],[cancellation time decimal]],0),"not cancelled")</f>
        <v>not cancelled</v>
      </c>
      <c r="J912" s="10" t="str">
        <f>IFERROR(MOD(Table1[[#This Row],[cancellation hour rounded]],24),"not cancelled")</f>
        <v>not cancelled</v>
      </c>
      <c r="K912" s="32">
        <f>1/Table1[[#This Row],[Duration (Time between doses '[in hours'])]]</f>
        <v>0.125</v>
      </c>
      <c r="L912" s="33">
        <f>Table1[[#This Row],[number doses per hour]]*INDEX(Table2[price per dose],Table1[[#This Row],[Drug ID]])</f>
        <v>0.84929166666666667</v>
      </c>
      <c r="M912" s="11" t="b">
        <f>AND(Table1[[#This Row],[hour of cancellation 0 to 23]]&gt;=0,Table1[[#This Row],[hour of cancellation 0 to 23]]&lt;=23)</f>
        <v>0</v>
      </c>
    </row>
    <row r="913" spans="1:13" x14ac:dyDescent="0.3">
      <c r="A913" s="1">
        <v>912</v>
      </c>
      <c r="B913" s="1">
        <v>8</v>
      </c>
      <c r="C913" s="2">
        <v>40949.413991230271</v>
      </c>
      <c r="D913" s="2">
        <v>41009.413888888892</v>
      </c>
      <c r="E913" s="1">
        <v>3</v>
      </c>
      <c r="F913" s="2">
        <v>40953.557797320085</v>
      </c>
      <c r="G913" s="1">
        <v>0</v>
      </c>
      <c r="H913" s="32">
        <f>IFERROR(HOUR(Table1[[#This Row],[Cancel Date/time]])+MINUTE(Table1[[#This Row],[Cancel Date/time]])/60,"not cancelled")</f>
        <v>13.383333333333333</v>
      </c>
      <c r="I913" s="47">
        <f>IFERROR(ROUND(Table1[[#This Row],[cancellation time decimal]],0),"not cancelled")</f>
        <v>13</v>
      </c>
      <c r="J913" s="10">
        <f>IFERROR(MOD(Table1[[#This Row],[cancellation hour rounded]],24),"not cancelled")</f>
        <v>13</v>
      </c>
      <c r="K913" s="32">
        <f>1/Table1[[#This Row],[Duration (Time between doses '[in hours'])]]</f>
        <v>0.33333333333333331</v>
      </c>
      <c r="L913" s="33">
        <f>Table1[[#This Row],[number doses per hour]]*INDEX(Table2[price per dose],Table1[[#This Row],[Drug ID]])</f>
        <v>0.29998222222222221</v>
      </c>
      <c r="M913" s="11" t="b">
        <f>AND(Table1[[#This Row],[hour of cancellation 0 to 23]]&gt;=0,Table1[[#This Row],[hour of cancellation 0 to 23]]&lt;=23)</f>
        <v>1</v>
      </c>
    </row>
    <row r="914" spans="1:13" x14ac:dyDescent="0.3">
      <c r="A914" s="1">
        <v>913</v>
      </c>
      <c r="B914" s="1">
        <v>8</v>
      </c>
      <c r="C914" s="2">
        <v>40949.384726595112</v>
      </c>
      <c r="D914" s="2">
        <v>41009.384722222225</v>
      </c>
      <c r="E914" s="1">
        <v>3</v>
      </c>
      <c r="F914" s="2">
        <v>40953.535031970641</v>
      </c>
      <c r="G914" s="1">
        <v>0</v>
      </c>
      <c r="H914" s="32">
        <f>IFERROR(HOUR(Table1[[#This Row],[Cancel Date/time]])+MINUTE(Table1[[#This Row],[Cancel Date/time]])/60,"not cancelled")</f>
        <v>12.833333333333334</v>
      </c>
      <c r="I914" s="47">
        <f>IFERROR(ROUND(Table1[[#This Row],[cancellation time decimal]],0),"not cancelled")</f>
        <v>13</v>
      </c>
      <c r="J914" s="10">
        <f>IFERROR(MOD(Table1[[#This Row],[cancellation hour rounded]],24),"not cancelled")</f>
        <v>13</v>
      </c>
      <c r="K914" s="32">
        <f>1/Table1[[#This Row],[Duration (Time between doses '[in hours'])]]</f>
        <v>0.33333333333333331</v>
      </c>
      <c r="L914" s="33">
        <f>Table1[[#This Row],[number doses per hour]]*INDEX(Table2[price per dose],Table1[[#This Row],[Drug ID]])</f>
        <v>0.29998222222222221</v>
      </c>
      <c r="M914" s="11" t="b">
        <f>AND(Table1[[#This Row],[hour of cancellation 0 to 23]]&gt;=0,Table1[[#This Row],[hour of cancellation 0 to 23]]&lt;=23)</f>
        <v>1</v>
      </c>
    </row>
    <row r="915" spans="1:13" x14ac:dyDescent="0.3">
      <c r="A915" s="1">
        <v>914</v>
      </c>
      <c r="B915" s="1">
        <v>9</v>
      </c>
      <c r="C915" s="2">
        <v>40949.404678748353</v>
      </c>
      <c r="D915" s="2">
        <v>41009.404166666667</v>
      </c>
      <c r="E915" s="1">
        <v>5</v>
      </c>
      <c r="F915" s="2">
        <v>40952.238311920199</v>
      </c>
      <c r="G915" s="1">
        <v>0</v>
      </c>
      <c r="H915" s="32">
        <f>IFERROR(HOUR(Table1[[#This Row],[Cancel Date/time]])+MINUTE(Table1[[#This Row],[Cancel Date/time]])/60,"not cancelled")</f>
        <v>5.7166666666666668</v>
      </c>
      <c r="I915" s="47">
        <f>IFERROR(ROUND(Table1[[#This Row],[cancellation time decimal]],0),"not cancelled")</f>
        <v>6</v>
      </c>
      <c r="J915" s="10">
        <f>IFERROR(MOD(Table1[[#This Row],[cancellation hour rounded]],24),"not cancelled")</f>
        <v>6</v>
      </c>
      <c r="K915" s="32">
        <f>1/Table1[[#This Row],[Duration (Time between doses '[in hours'])]]</f>
        <v>0.2</v>
      </c>
      <c r="L915" s="33">
        <f>Table1[[#This Row],[number doses per hour]]*INDEX(Table2[price per dose],Table1[[#This Row],[Drug ID]])</f>
        <v>5.6740000000000004</v>
      </c>
      <c r="M915" s="11" t="b">
        <f>AND(Table1[[#This Row],[hour of cancellation 0 to 23]]&gt;=0,Table1[[#This Row],[hour of cancellation 0 to 23]]&lt;=23)</f>
        <v>1</v>
      </c>
    </row>
    <row r="916" spans="1:13" x14ac:dyDescent="0.3">
      <c r="A916" s="1">
        <v>915</v>
      </c>
      <c r="B916" s="1">
        <v>4</v>
      </c>
      <c r="C916" s="2">
        <v>40949.377561634887</v>
      </c>
      <c r="D916" s="2">
        <v>41009.377083333333</v>
      </c>
      <c r="E916" s="1">
        <v>12</v>
      </c>
      <c r="F916" s="2">
        <v>40950.229704021142</v>
      </c>
      <c r="G916" s="1">
        <v>0</v>
      </c>
      <c r="H916" s="32">
        <f>IFERROR(HOUR(Table1[[#This Row],[Cancel Date/time]])+MINUTE(Table1[[#This Row],[Cancel Date/time]])/60,"not cancelled")</f>
        <v>5.5</v>
      </c>
      <c r="I916" s="47">
        <f>IFERROR(ROUND(Table1[[#This Row],[cancellation time decimal]],0),"not cancelled")</f>
        <v>6</v>
      </c>
      <c r="J916" s="10">
        <f>IFERROR(MOD(Table1[[#This Row],[cancellation hour rounded]],24),"not cancelled")</f>
        <v>6</v>
      </c>
      <c r="K916" s="32">
        <f>1/Table1[[#This Row],[Duration (Time between doses '[in hours'])]]</f>
        <v>8.3333333333333329E-2</v>
      </c>
      <c r="L916" s="33">
        <f>Table1[[#This Row],[number doses per hour]]*INDEX(Table2[price per dose],Table1[[#This Row],[Drug ID]])</f>
        <v>1.448055119047619</v>
      </c>
      <c r="M916" s="11" t="b">
        <f>AND(Table1[[#This Row],[hour of cancellation 0 to 23]]&gt;=0,Table1[[#This Row],[hour of cancellation 0 to 23]]&lt;=23)</f>
        <v>1</v>
      </c>
    </row>
    <row r="917" spans="1:13" x14ac:dyDescent="0.3">
      <c r="A917" s="1">
        <v>916</v>
      </c>
      <c r="B917" s="1">
        <v>4</v>
      </c>
      <c r="C917" s="2">
        <v>40949.430249847203</v>
      </c>
      <c r="D917" s="2">
        <v>41009.429861111108</v>
      </c>
      <c r="E917" s="1">
        <v>12</v>
      </c>
      <c r="F917" s="2">
        <v>40952.624296012909</v>
      </c>
      <c r="G917" s="1">
        <v>0</v>
      </c>
      <c r="H917" s="32">
        <f>IFERROR(HOUR(Table1[[#This Row],[Cancel Date/time]])+MINUTE(Table1[[#This Row],[Cancel Date/time]])/60,"not cancelled")</f>
        <v>14.966666666666667</v>
      </c>
      <c r="I917" s="47">
        <f>IFERROR(ROUND(Table1[[#This Row],[cancellation time decimal]],0),"not cancelled")</f>
        <v>15</v>
      </c>
      <c r="J917" s="10">
        <f>IFERROR(MOD(Table1[[#This Row],[cancellation hour rounded]],24),"not cancelled")</f>
        <v>15</v>
      </c>
      <c r="K917" s="32">
        <f>1/Table1[[#This Row],[Duration (Time between doses '[in hours'])]]</f>
        <v>8.3333333333333329E-2</v>
      </c>
      <c r="L917" s="33">
        <f>Table1[[#This Row],[number doses per hour]]*INDEX(Table2[price per dose],Table1[[#This Row],[Drug ID]])</f>
        <v>1.448055119047619</v>
      </c>
      <c r="M917" s="11" t="b">
        <f>AND(Table1[[#This Row],[hour of cancellation 0 to 23]]&gt;=0,Table1[[#This Row],[hour of cancellation 0 to 23]]&lt;=23)</f>
        <v>1</v>
      </c>
    </row>
    <row r="918" spans="1:13" x14ac:dyDescent="0.3">
      <c r="A918" s="1">
        <v>917</v>
      </c>
      <c r="B918" s="1">
        <v>2</v>
      </c>
      <c r="C918" s="2">
        <v>40949.424358051743</v>
      </c>
      <c r="D918" s="2">
        <v>41009.424305555556</v>
      </c>
      <c r="E918" s="1">
        <v>10</v>
      </c>
      <c r="F918" s="2">
        <v>40950.689578875106</v>
      </c>
      <c r="G918" s="1">
        <v>0</v>
      </c>
      <c r="H918" s="32">
        <f>IFERROR(HOUR(Table1[[#This Row],[Cancel Date/time]])+MINUTE(Table1[[#This Row],[Cancel Date/time]])/60,"not cancelled")</f>
        <v>16.55</v>
      </c>
      <c r="I918" s="47">
        <f>IFERROR(ROUND(Table1[[#This Row],[cancellation time decimal]],0),"not cancelled")</f>
        <v>17</v>
      </c>
      <c r="J918" s="10">
        <f>IFERROR(MOD(Table1[[#This Row],[cancellation hour rounded]],24),"not cancelled")</f>
        <v>17</v>
      </c>
      <c r="K918" s="32">
        <f>1/Table1[[#This Row],[Duration (Time between doses '[in hours'])]]</f>
        <v>0.1</v>
      </c>
      <c r="L918" s="33">
        <f>Table1[[#This Row],[number doses per hour]]*INDEX(Table2[price per dose],Table1[[#This Row],[Drug ID]])</f>
        <v>0.84959999999999969</v>
      </c>
      <c r="M918" s="11" t="b">
        <f>AND(Table1[[#This Row],[hour of cancellation 0 to 23]]&gt;=0,Table1[[#This Row],[hour of cancellation 0 to 23]]&lt;=23)</f>
        <v>1</v>
      </c>
    </row>
    <row r="919" spans="1:13" x14ac:dyDescent="0.3">
      <c r="A919" s="1">
        <v>918</v>
      </c>
      <c r="B919" s="1">
        <v>1</v>
      </c>
      <c r="C919" s="2">
        <v>40949.544687407986</v>
      </c>
      <c r="D919" s="2">
        <v>41009.544444444444</v>
      </c>
      <c r="E919" s="1">
        <v>8</v>
      </c>
      <c r="F919" s="2">
        <v>40949.642802750037</v>
      </c>
      <c r="G919" s="1">
        <v>0</v>
      </c>
      <c r="H919" s="32">
        <f>IFERROR(HOUR(Table1[[#This Row],[Cancel Date/time]])+MINUTE(Table1[[#This Row],[Cancel Date/time]])/60,"not cancelled")</f>
        <v>15.416666666666666</v>
      </c>
      <c r="I919" s="47">
        <f>IFERROR(ROUND(Table1[[#This Row],[cancellation time decimal]],0),"not cancelled")</f>
        <v>15</v>
      </c>
      <c r="J919" s="10">
        <f>IFERROR(MOD(Table1[[#This Row],[cancellation hour rounded]],24),"not cancelled")</f>
        <v>15</v>
      </c>
      <c r="K919" s="32">
        <f>1/Table1[[#This Row],[Duration (Time between doses '[in hours'])]]</f>
        <v>0.125</v>
      </c>
      <c r="L919" s="33">
        <f>Table1[[#This Row],[number doses per hour]]*INDEX(Table2[price per dose],Table1[[#This Row],[Drug ID]])</f>
        <v>0.84929166666666667</v>
      </c>
      <c r="M919" s="11" t="b">
        <f>AND(Table1[[#This Row],[hour of cancellation 0 to 23]]&gt;=0,Table1[[#This Row],[hour of cancellation 0 to 23]]&lt;=23)</f>
        <v>1</v>
      </c>
    </row>
    <row r="920" spans="1:13" x14ac:dyDescent="0.3">
      <c r="A920" s="1">
        <v>919</v>
      </c>
      <c r="B920" s="1">
        <v>3</v>
      </c>
      <c r="C920" s="2">
        <v>40949.613151025711</v>
      </c>
      <c r="D920" s="2">
        <v>41009.612500000003</v>
      </c>
      <c r="E920" s="1">
        <v>24</v>
      </c>
      <c r="F920" s="2">
        <v>40952.574339474195</v>
      </c>
      <c r="G920" s="1">
        <v>0</v>
      </c>
      <c r="H920" s="32">
        <f>IFERROR(HOUR(Table1[[#This Row],[Cancel Date/time]])+MINUTE(Table1[[#This Row],[Cancel Date/time]])/60,"not cancelled")</f>
        <v>13.783333333333333</v>
      </c>
      <c r="I920" s="47">
        <f>IFERROR(ROUND(Table1[[#This Row],[cancellation time decimal]],0),"not cancelled")</f>
        <v>14</v>
      </c>
      <c r="J920" s="10">
        <f>IFERROR(MOD(Table1[[#This Row],[cancellation hour rounded]],24),"not cancelled")</f>
        <v>14</v>
      </c>
      <c r="K920" s="32">
        <f>1/Table1[[#This Row],[Duration (Time between doses '[in hours'])]]</f>
        <v>4.1666666666666664E-2</v>
      </c>
      <c r="L920" s="33">
        <f>Table1[[#This Row],[number doses per hour]]*INDEX(Table2[price per dose],Table1[[#This Row],[Drug ID]])</f>
        <v>0.18133000000000002</v>
      </c>
      <c r="M920" s="11" t="b">
        <f>AND(Table1[[#This Row],[hour of cancellation 0 to 23]]&gt;=0,Table1[[#This Row],[hour of cancellation 0 to 23]]&lt;=23)</f>
        <v>1</v>
      </c>
    </row>
    <row r="921" spans="1:13" x14ac:dyDescent="0.3">
      <c r="A921" s="1">
        <v>920</v>
      </c>
      <c r="B921" s="1">
        <v>5</v>
      </c>
      <c r="C921" s="2">
        <v>40949.694851994878</v>
      </c>
      <c r="D921" s="2">
        <v>41009.694444444445</v>
      </c>
      <c r="E921" s="1">
        <v>24</v>
      </c>
      <c r="F921" s="2">
        <v>40953.467059479291</v>
      </c>
      <c r="G921" s="1">
        <v>0</v>
      </c>
      <c r="H921" s="32">
        <f>IFERROR(HOUR(Table1[[#This Row],[Cancel Date/time]])+MINUTE(Table1[[#This Row],[Cancel Date/time]])/60,"not cancelled")</f>
        <v>11.2</v>
      </c>
      <c r="I921" s="47">
        <f>IFERROR(ROUND(Table1[[#This Row],[cancellation time decimal]],0),"not cancelled")</f>
        <v>11</v>
      </c>
      <c r="J921" s="10">
        <f>IFERROR(MOD(Table1[[#This Row],[cancellation hour rounded]],24),"not cancelled")</f>
        <v>11</v>
      </c>
      <c r="K921" s="32">
        <f>1/Table1[[#This Row],[Duration (Time between doses '[in hours'])]]</f>
        <v>4.1666666666666664E-2</v>
      </c>
      <c r="L921" s="33">
        <f>Table1[[#This Row],[number doses per hour]]*INDEX(Table2[price per dose],Table1[[#This Row],[Drug ID]])</f>
        <v>0.2815833333333333</v>
      </c>
      <c r="M921" s="11" t="b">
        <f>AND(Table1[[#This Row],[hour of cancellation 0 to 23]]&gt;=0,Table1[[#This Row],[hour of cancellation 0 to 23]]&lt;=23)</f>
        <v>1</v>
      </c>
    </row>
    <row r="922" spans="1:13" x14ac:dyDescent="0.3">
      <c r="A922" s="1">
        <v>921</v>
      </c>
      <c r="B922" s="1">
        <v>5</v>
      </c>
      <c r="C922" s="2">
        <v>40949.693579582519</v>
      </c>
      <c r="D922" s="2">
        <v>41009.693055555552</v>
      </c>
      <c r="E922" s="1">
        <v>24</v>
      </c>
      <c r="F922" s="2">
        <v>40953.65427996307</v>
      </c>
      <c r="G922" s="1">
        <v>0</v>
      </c>
      <c r="H922" s="32">
        <f>IFERROR(HOUR(Table1[[#This Row],[Cancel Date/time]])+MINUTE(Table1[[#This Row],[Cancel Date/time]])/60,"not cancelled")</f>
        <v>15.7</v>
      </c>
      <c r="I922" s="47">
        <f>IFERROR(ROUND(Table1[[#This Row],[cancellation time decimal]],0),"not cancelled")</f>
        <v>16</v>
      </c>
      <c r="J922" s="10">
        <f>IFERROR(MOD(Table1[[#This Row],[cancellation hour rounded]],24),"not cancelled")</f>
        <v>16</v>
      </c>
      <c r="K922" s="32">
        <f>1/Table1[[#This Row],[Duration (Time between doses '[in hours'])]]</f>
        <v>4.1666666666666664E-2</v>
      </c>
      <c r="L922" s="33">
        <f>Table1[[#This Row],[number doses per hour]]*INDEX(Table2[price per dose],Table1[[#This Row],[Drug ID]])</f>
        <v>0.2815833333333333</v>
      </c>
      <c r="M922" s="11" t="b">
        <f>AND(Table1[[#This Row],[hour of cancellation 0 to 23]]&gt;=0,Table1[[#This Row],[hour of cancellation 0 to 23]]&lt;=23)</f>
        <v>1</v>
      </c>
    </row>
    <row r="923" spans="1:13" x14ac:dyDescent="0.3">
      <c r="A923" s="1">
        <v>922</v>
      </c>
      <c r="B923" s="1">
        <v>5</v>
      </c>
      <c r="C923" s="2">
        <v>40949.7055062574</v>
      </c>
      <c r="D923" s="2">
        <v>41009.704861111109</v>
      </c>
      <c r="E923" s="1">
        <v>24</v>
      </c>
      <c r="F923" s="2">
        <v>40954.615957446651</v>
      </c>
      <c r="G923" s="1">
        <v>1</v>
      </c>
      <c r="H923" s="32">
        <f>IFERROR(HOUR(Table1[[#This Row],[Cancel Date/time]])+MINUTE(Table1[[#This Row],[Cancel Date/time]])/60,"not cancelled")</f>
        <v>14.766666666666667</v>
      </c>
      <c r="I923" s="47">
        <f>IFERROR(ROUND(Table1[[#This Row],[cancellation time decimal]],0),"not cancelled")</f>
        <v>15</v>
      </c>
      <c r="J923" s="10">
        <f>IFERROR(MOD(Table1[[#This Row],[cancellation hour rounded]],24),"not cancelled")</f>
        <v>15</v>
      </c>
      <c r="K923" s="32">
        <f>1/Table1[[#This Row],[Duration (Time between doses '[in hours'])]]</f>
        <v>4.1666666666666664E-2</v>
      </c>
      <c r="L923" s="33">
        <f>Table1[[#This Row],[number doses per hour]]*INDEX(Table2[price per dose],Table1[[#This Row],[Drug ID]])</f>
        <v>0.2815833333333333</v>
      </c>
      <c r="M923" s="11" t="b">
        <f>AND(Table1[[#This Row],[hour of cancellation 0 to 23]]&gt;=0,Table1[[#This Row],[hour of cancellation 0 to 23]]&lt;=23)</f>
        <v>1</v>
      </c>
    </row>
    <row r="924" spans="1:13" hidden="1" x14ac:dyDescent="0.3">
      <c r="A924" s="1">
        <v>923</v>
      </c>
      <c r="B924" s="1">
        <v>2</v>
      </c>
      <c r="C924" s="2">
        <v>40949.728984149006</v>
      </c>
      <c r="D924" s="2">
        <v>40953.353730299488</v>
      </c>
      <c r="E924" s="1">
        <v>10</v>
      </c>
      <c r="F924" s="2" t="s">
        <v>5</v>
      </c>
      <c r="G924" s="1">
        <v>0</v>
      </c>
      <c r="H924" s="32" t="str">
        <f>IFERROR(HOUR(Table1[[#This Row],[Cancel Date/time]])+MINUTE(Table1[[#This Row],[Cancel Date/time]])/60,"not cancelled")</f>
        <v>not cancelled</v>
      </c>
      <c r="I924" s="47" t="str">
        <f>IFERROR(ROUND(Table1[[#This Row],[cancellation time decimal]],0),"not cancelled")</f>
        <v>not cancelled</v>
      </c>
      <c r="J924" s="10" t="str">
        <f>IFERROR(MOD(Table1[[#This Row],[cancellation hour rounded]],24),"not cancelled")</f>
        <v>not cancelled</v>
      </c>
      <c r="K924" s="32">
        <f>1/Table1[[#This Row],[Duration (Time between doses '[in hours'])]]</f>
        <v>0.1</v>
      </c>
      <c r="L924" s="33">
        <f>Table1[[#This Row],[number doses per hour]]*INDEX(Table2[price per dose],Table1[[#This Row],[Drug ID]])</f>
        <v>0.84959999999999969</v>
      </c>
      <c r="M924" s="11" t="b">
        <f>AND(Table1[[#This Row],[hour of cancellation 0 to 23]]&gt;=0,Table1[[#This Row],[hour of cancellation 0 to 23]]&lt;=23)</f>
        <v>0</v>
      </c>
    </row>
    <row r="925" spans="1:13" x14ac:dyDescent="0.3">
      <c r="A925" s="1">
        <v>924</v>
      </c>
      <c r="B925" s="1">
        <v>3</v>
      </c>
      <c r="C925" s="2">
        <v>40949.748849528449</v>
      </c>
      <c r="D925" s="2">
        <v>40953.623611111114</v>
      </c>
      <c r="E925" s="1">
        <v>24</v>
      </c>
      <c r="F925" s="2">
        <v>40952.51674552547</v>
      </c>
      <c r="G925" s="1">
        <v>0</v>
      </c>
      <c r="H925" s="32">
        <f>IFERROR(HOUR(Table1[[#This Row],[Cancel Date/time]])+MINUTE(Table1[[#This Row],[Cancel Date/time]])/60,"not cancelled")</f>
        <v>12.4</v>
      </c>
      <c r="I925" s="47">
        <f>IFERROR(ROUND(Table1[[#This Row],[cancellation time decimal]],0),"not cancelled")</f>
        <v>12</v>
      </c>
      <c r="J925" s="10">
        <f>IFERROR(MOD(Table1[[#This Row],[cancellation hour rounded]],24),"not cancelled")</f>
        <v>12</v>
      </c>
      <c r="K925" s="32">
        <f>1/Table1[[#This Row],[Duration (Time between doses '[in hours'])]]</f>
        <v>4.1666666666666664E-2</v>
      </c>
      <c r="L925" s="33">
        <f>Table1[[#This Row],[number doses per hour]]*INDEX(Table2[price per dose],Table1[[#This Row],[Drug ID]])</f>
        <v>0.18133000000000002</v>
      </c>
      <c r="M925" s="11" t="b">
        <f>AND(Table1[[#This Row],[hour of cancellation 0 to 23]]&gt;=0,Table1[[#This Row],[hour of cancellation 0 to 23]]&lt;=23)</f>
        <v>1</v>
      </c>
    </row>
    <row r="926" spans="1:13" hidden="1" x14ac:dyDescent="0.3">
      <c r="A926" s="1">
        <v>925</v>
      </c>
      <c r="B926" s="1">
        <v>5</v>
      </c>
      <c r="C926" s="2">
        <v>40949.784937257566</v>
      </c>
      <c r="D926" s="2">
        <v>40951.826503464858</v>
      </c>
      <c r="E926" s="1">
        <v>24</v>
      </c>
      <c r="F926" s="2" t="s">
        <v>5</v>
      </c>
      <c r="G926" s="1">
        <v>0</v>
      </c>
      <c r="H926" s="32" t="str">
        <f>IFERROR(HOUR(Table1[[#This Row],[Cancel Date/time]])+MINUTE(Table1[[#This Row],[Cancel Date/time]])/60,"not cancelled")</f>
        <v>not cancelled</v>
      </c>
      <c r="I926" s="47" t="str">
        <f>IFERROR(ROUND(Table1[[#This Row],[cancellation time decimal]],0),"not cancelled")</f>
        <v>not cancelled</v>
      </c>
      <c r="J926" s="10" t="str">
        <f>IFERROR(MOD(Table1[[#This Row],[cancellation hour rounded]],24),"not cancelled")</f>
        <v>not cancelled</v>
      </c>
      <c r="K926" s="32">
        <f>1/Table1[[#This Row],[Duration (Time between doses '[in hours'])]]</f>
        <v>4.1666666666666664E-2</v>
      </c>
      <c r="L926" s="33">
        <f>Table1[[#This Row],[number doses per hour]]*INDEX(Table2[price per dose],Table1[[#This Row],[Drug ID]])</f>
        <v>0.2815833333333333</v>
      </c>
      <c r="M926" s="11" t="b">
        <f>AND(Table1[[#This Row],[hour of cancellation 0 to 23]]&gt;=0,Table1[[#This Row],[hour of cancellation 0 to 23]]&lt;=23)</f>
        <v>0</v>
      </c>
    </row>
    <row r="927" spans="1:13" x14ac:dyDescent="0.3">
      <c r="A927" s="1">
        <v>926</v>
      </c>
      <c r="B927" s="1">
        <v>5</v>
      </c>
      <c r="C927" s="2">
        <v>40949.750228916906</v>
      </c>
      <c r="D927" s="2">
        <v>41009.75</v>
      </c>
      <c r="E927" s="1">
        <v>24</v>
      </c>
      <c r="F927" s="2">
        <v>40952.740273378469</v>
      </c>
      <c r="G927" s="1">
        <v>0</v>
      </c>
      <c r="H927" s="32">
        <f>IFERROR(HOUR(Table1[[#This Row],[Cancel Date/time]])+MINUTE(Table1[[#This Row],[Cancel Date/time]])/60,"not cancelled")</f>
        <v>17.766666666666666</v>
      </c>
      <c r="I927" s="47">
        <f>IFERROR(ROUND(Table1[[#This Row],[cancellation time decimal]],0),"not cancelled")</f>
        <v>18</v>
      </c>
      <c r="J927" s="10">
        <f>IFERROR(MOD(Table1[[#This Row],[cancellation hour rounded]],24),"not cancelled")</f>
        <v>18</v>
      </c>
      <c r="K927" s="32">
        <f>1/Table1[[#This Row],[Duration (Time between doses '[in hours'])]]</f>
        <v>4.1666666666666664E-2</v>
      </c>
      <c r="L927" s="33">
        <f>Table1[[#This Row],[number doses per hour]]*INDEX(Table2[price per dose],Table1[[#This Row],[Drug ID]])</f>
        <v>0.2815833333333333</v>
      </c>
      <c r="M927" s="11" t="b">
        <f>AND(Table1[[#This Row],[hour of cancellation 0 to 23]]&gt;=0,Table1[[#This Row],[hour of cancellation 0 to 23]]&lt;=23)</f>
        <v>1</v>
      </c>
    </row>
    <row r="928" spans="1:13" x14ac:dyDescent="0.3">
      <c r="A928" s="1">
        <v>927</v>
      </c>
      <c r="B928" s="1">
        <v>1</v>
      </c>
      <c r="C928" s="2">
        <v>40949.768097730499</v>
      </c>
      <c r="D928" s="2">
        <v>41009.768055555556</v>
      </c>
      <c r="E928" s="1">
        <v>12</v>
      </c>
      <c r="F928" s="2">
        <v>40950.474282289579</v>
      </c>
      <c r="G928" s="1">
        <v>0</v>
      </c>
      <c r="H928" s="32">
        <f>IFERROR(HOUR(Table1[[#This Row],[Cancel Date/time]])+MINUTE(Table1[[#This Row],[Cancel Date/time]])/60,"not cancelled")</f>
        <v>11.366666666666667</v>
      </c>
      <c r="I928" s="47">
        <f>IFERROR(ROUND(Table1[[#This Row],[cancellation time decimal]],0),"not cancelled")</f>
        <v>11</v>
      </c>
      <c r="J928" s="10">
        <f>IFERROR(MOD(Table1[[#This Row],[cancellation hour rounded]],24),"not cancelled")</f>
        <v>11</v>
      </c>
      <c r="K928" s="32">
        <f>1/Table1[[#This Row],[Duration (Time between doses '[in hours'])]]</f>
        <v>8.3333333333333329E-2</v>
      </c>
      <c r="L928" s="33">
        <f>Table1[[#This Row],[number doses per hour]]*INDEX(Table2[price per dose],Table1[[#This Row],[Drug ID]])</f>
        <v>0.56619444444444444</v>
      </c>
      <c r="M928" s="11" t="b">
        <f>AND(Table1[[#This Row],[hour of cancellation 0 to 23]]&gt;=0,Table1[[#This Row],[hour of cancellation 0 to 23]]&lt;=23)</f>
        <v>1</v>
      </c>
    </row>
    <row r="929" spans="1:13" x14ac:dyDescent="0.3">
      <c r="A929" s="1">
        <v>928</v>
      </c>
      <c r="B929" s="1">
        <v>1</v>
      </c>
      <c r="C929" s="2">
        <v>40949.806916205176</v>
      </c>
      <c r="D929" s="2">
        <v>41009.806249999994</v>
      </c>
      <c r="E929" s="1">
        <v>8</v>
      </c>
      <c r="F929" s="2">
        <v>40950.155655608447</v>
      </c>
      <c r="G929" s="1">
        <v>0</v>
      </c>
      <c r="H929" s="32">
        <f>IFERROR(HOUR(Table1[[#This Row],[Cancel Date/time]])+MINUTE(Table1[[#This Row],[Cancel Date/time]])/60,"not cancelled")</f>
        <v>3.7333333333333334</v>
      </c>
      <c r="I929" s="47">
        <f>IFERROR(ROUND(Table1[[#This Row],[cancellation time decimal]],0),"not cancelled")</f>
        <v>4</v>
      </c>
      <c r="J929" s="10">
        <f>IFERROR(MOD(Table1[[#This Row],[cancellation hour rounded]],24),"not cancelled")</f>
        <v>4</v>
      </c>
      <c r="K929" s="32">
        <f>1/Table1[[#This Row],[Duration (Time between doses '[in hours'])]]</f>
        <v>0.125</v>
      </c>
      <c r="L929" s="33">
        <f>Table1[[#This Row],[number doses per hour]]*INDEX(Table2[price per dose],Table1[[#This Row],[Drug ID]])</f>
        <v>0.84929166666666667</v>
      </c>
      <c r="M929" s="11" t="b">
        <f>AND(Table1[[#This Row],[hour of cancellation 0 to 23]]&gt;=0,Table1[[#This Row],[hour of cancellation 0 to 23]]&lt;=23)</f>
        <v>1</v>
      </c>
    </row>
    <row r="930" spans="1:13" x14ac:dyDescent="0.3">
      <c r="A930" s="1">
        <v>929</v>
      </c>
      <c r="B930" s="1">
        <v>2</v>
      </c>
      <c r="C930" s="2">
        <v>40949.886713897038</v>
      </c>
      <c r="D930" s="2">
        <v>41009.886111111111</v>
      </c>
      <c r="E930" s="1">
        <v>10</v>
      </c>
      <c r="F930" s="2">
        <v>40950.277932240955</v>
      </c>
      <c r="G930" s="1">
        <v>0</v>
      </c>
      <c r="H930" s="32">
        <f>IFERROR(HOUR(Table1[[#This Row],[Cancel Date/time]])+MINUTE(Table1[[#This Row],[Cancel Date/time]])/60,"not cancelled")</f>
        <v>6.666666666666667</v>
      </c>
      <c r="I930" s="47">
        <f>IFERROR(ROUND(Table1[[#This Row],[cancellation time decimal]],0),"not cancelled")</f>
        <v>7</v>
      </c>
      <c r="J930" s="10">
        <f>IFERROR(MOD(Table1[[#This Row],[cancellation hour rounded]],24),"not cancelled")</f>
        <v>7</v>
      </c>
      <c r="K930" s="32">
        <f>1/Table1[[#This Row],[Duration (Time between doses '[in hours'])]]</f>
        <v>0.1</v>
      </c>
      <c r="L930" s="33">
        <f>Table1[[#This Row],[number doses per hour]]*INDEX(Table2[price per dose],Table1[[#This Row],[Drug ID]])</f>
        <v>0.84959999999999969</v>
      </c>
      <c r="M930" s="11" t="b">
        <f>AND(Table1[[#This Row],[hour of cancellation 0 to 23]]&gt;=0,Table1[[#This Row],[hour of cancellation 0 to 23]]&lt;=23)</f>
        <v>1</v>
      </c>
    </row>
    <row r="931" spans="1:13" hidden="1" x14ac:dyDescent="0.3">
      <c r="A931" s="1">
        <v>930</v>
      </c>
      <c r="B931" s="1">
        <v>4</v>
      </c>
      <c r="C931" s="2">
        <v>40949.893412796991</v>
      </c>
      <c r="D931" s="2">
        <v>40952.434744446196</v>
      </c>
      <c r="E931" s="1">
        <v>12</v>
      </c>
      <c r="F931" s="2" t="s">
        <v>5</v>
      </c>
      <c r="G931" s="1">
        <v>0</v>
      </c>
      <c r="H931" s="32" t="str">
        <f>IFERROR(HOUR(Table1[[#This Row],[Cancel Date/time]])+MINUTE(Table1[[#This Row],[Cancel Date/time]])/60,"not cancelled")</f>
        <v>not cancelled</v>
      </c>
      <c r="I931" s="47" t="str">
        <f>IFERROR(ROUND(Table1[[#This Row],[cancellation time decimal]],0),"not cancelled")</f>
        <v>not cancelled</v>
      </c>
      <c r="J931" s="10" t="str">
        <f>IFERROR(MOD(Table1[[#This Row],[cancellation hour rounded]],24),"not cancelled")</f>
        <v>not cancelled</v>
      </c>
      <c r="K931" s="32">
        <f>1/Table1[[#This Row],[Duration (Time between doses '[in hours'])]]</f>
        <v>8.3333333333333329E-2</v>
      </c>
      <c r="L931" s="33">
        <f>Table1[[#This Row],[number doses per hour]]*INDEX(Table2[price per dose],Table1[[#This Row],[Drug ID]])</f>
        <v>1.448055119047619</v>
      </c>
      <c r="M931" s="11" t="b">
        <f>AND(Table1[[#This Row],[hour of cancellation 0 to 23]]&gt;=0,Table1[[#This Row],[hour of cancellation 0 to 23]]&lt;=23)</f>
        <v>0</v>
      </c>
    </row>
    <row r="932" spans="1:13" x14ac:dyDescent="0.3">
      <c r="A932" s="1">
        <v>931</v>
      </c>
      <c r="B932" s="1">
        <v>1</v>
      </c>
      <c r="C932" s="2">
        <v>40950.07653670336</v>
      </c>
      <c r="D932" s="2">
        <v>41010.076388888883</v>
      </c>
      <c r="E932" s="1">
        <v>12</v>
      </c>
      <c r="F932" s="2">
        <v>40950.956226780138</v>
      </c>
      <c r="G932" s="1">
        <v>0</v>
      </c>
      <c r="H932" s="32">
        <f>IFERROR(HOUR(Table1[[#This Row],[Cancel Date/time]])+MINUTE(Table1[[#This Row],[Cancel Date/time]])/60,"not cancelled")</f>
        <v>22.933333333333334</v>
      </c>
      <c r="I932" s="47">
        <f>IFERROR(ROUND(Table1[[#This Row],[cancellation time decimal]],0),"not cancelled")</f>
        <v>23</v>
      </c>
      <c r="J932" s="10">
        <f>IFERROR(MOD(Table1[[#This Row],[cancellation hour rounded]],24),"not cancelled")</f>
        <v>23</v>
      </c>
      <c r="K932" s="32">
        <f>1/Table1[[#This Row],[Duration (Time between doses '[in hours'])]]</f>
        <v>8.3333333333333329E-2</v>
      </c>
      <c r="L932" s="33">
        <f>Table1[[#This Row],[number doses per hour]]*INDEX(Table2[price per dose],Table1[[#This Row],[Drug ID]])</f>
        <v>0.56619444444444444</v>
      </c>
      <c r="M932" s="11" t="b">
        <f>AND(Table1[[#This Row],[hour of cancellation 0 to 23]]&gt;=0,Table1[[#This Row],[hour of cancellation 0 to 23]]&lt;=23)</f>
        <v>1</v>
      </c>
    </row>
    <row r="933" spans="1:13" x14ac:dyDescent="0.3">
      <c r="A933" s="1">
        <v>932</v>
      </c>
      <c r="B933" s="1">
        <v>6</v>
      </c>
      <c r="C933" s="2">
        <v>40950.185783246867</v>
      </c>
      <c r="D933" s="2">
        <v>41010.185416666667</v>
      </c>
      <c r="E933" s="1">
        <v>24</v>
      </c>
      <c r="F933" s="2">
        <v>40952.779082361099</v>
      </c>
      <c r="G933" s="1">
        <v>0</v>
      </c>
      <c r="H933" s="32">
        <f>IFERROR(HOUR(Table1[[#This Row],[Cancel Date/time]])+MINUTE(Table1[[#This Row],[Cancel Date/time]])/60,"not cancelled")</f>
        <v>18.683333333333334</v>
      </c>
      <c r="I933" s="47">
        <f>IFERROR(ROUND(Table1[[#This Row],[cancellation time decimal]],0),"not cancelled")</f>
        <v>19</v>
      </c>
      <c r="J933" s="10">
        <f>IFERROR(MOD(Table1[[#This Row],[cancellation hour rounded]],24),"not cancelled")</f>
        <v>19</v>
      </c>
      <c r="K933" s="32">
        <f>1/Table1[[#This Row],[Duration (Time between doses '[in hours'])]]</f>
        <v>4.1666666666666664E-2</v>
      </c>
      <c r="L933" s="33">
        <f>Table1[[#This Row],[number doses per hour]]*INDEX(Table2[price per dose],Table1[[#This Row],[Drug ID]])</f>
        <v>0.35218749999999999</v>
      </c>
      <c r="M933" s="11" t="b">
        <f>AND(Table1[[#This Row],[hour of cancellation 0 to 23]]&gt;=0,Table1[[#This Row],[hour of cancellation 0 to 23]]&lt;=23)</f>
        <v>1</v>
      </c>
    </row>
    <row r="934" spans="1:13" x14ac:dyDescent="0.3">
      <c r="A934" s="1">
        <v>933</v>
      </c>
      <c r="B934" s="1">
        <v>3</v>
      </c>
      <c r="C934" s="2">
        <v>40950.212626961067</v>
      </c>
      <c r="D934" s="2">
        <v>41010.212500000001</v>
      </c>
      <c r="E934" s="1">
        <v>24</v>
      </c>
      <c r="F934" s="2">
        <v>40952.645058684364</v>
      </c>
      <c r="G934" s="1">
        <v>0</v>
      </c>
      <c r="H934" s="32">
        <f>IFERROR(HOUR(Table1[[#This Row],[Cancel Date/time]])+MINUTE(Table1[[#This Row],[Cancel Date/time]])/60,"not cancelled")</f>
        <v>15.466666666666667</v>
      </c>
      <c r="I934" s="47">
        <f>IFERROR(ROUND(Table1[[#This Row],[cancellation time decimal]],0),"not cancelled")</f>
        <v>15</v>
      </c>
      <c r="J934" s="10">
        <f>IFERROR(MOD(Table1[[#This Row],[cancellation hour rounded]],24),"not cancelled")</f>
        <v>15</v>
      </c>
      <c r="K934" s="32">
        <f>1/Table1[[#This Row],[Duration (Time between doses '[in hours'])]]</f>
        <v>4.1666666666666664E-2</v>
      </c>
      <c r="L934" s="33">
        <f>Table1[[#This Row],[number doses per hour]]*INDEX(Table2[price per dose],Table1[[#This Row],[Drug ID]])</f>
        <v>0.18133000000000002</v>
      </c>
      <c r="M934" s="11" t="b">
        <f>AND(Table1[[#This Row],[hour of cancellation 0 to 23]]&gt;=0,Table1[[#This Row],[hour of cancellation 0 to 23]]&lt;=23)</f>
        <v>1</v>
      </c>
    </row>
    <row r="935" spans="1:13" x14ac:dyDescent="0.3">
      <c r="A935" s="1">
        <v>934</v>
      </c>
      <c r="B935" s="1">
        <v>7</v>
      </c>
      <c r="C935" s="2">
        <v>40950.356171499858</v>
      </c>
      <c r="D935" s="2">
        <v>41010.355555555558</v>
      </c>
      <c r="E935" s="1">
        <v>24</v>
      </c>
      <c r="F935" s="2">
        <v>40955.803303408866</v>
      </c>
      <c r="G935" s="1">
        <v>0</v>
      </c>
      <c r="H935" s="32">
        <f>IFERROR(HOUR(Table1[[#This Row],[Cancel Date/time]])+MINUTE(Table1[[#This Row],[Cancel Date/time]])/60,"not cancelled")</f>
        <v>19.266666666666666</v>
      </c>
      <c r="I935" s="47">
        <f>IFERROR(ROUND(Table1[[#This Row],[cancellation time decimal]],0),"not cancelled")</f>
        <v>19</v>
      </c>
      <c r="J935" s="10">
        <f>IFERROR(MOD(Table1[[#This Row],[cancellation hour rounded]],24),"not cancelled")</f>
        <v>19</v>
      </c>
      <c r="K935" s="32">
        <f>1/Table1[[#This Row],[Duration (Time between doses '[in hours'])]]</f>
        <v>4.1666666666666664E-2</v>
      </c>
      <c r="L935" s="33">
        <f>Table1[[#This Row],[number doses per hour]]*INDEX(Table2[price per dose],Table1[[#This Row],[Drug ID]])</f>
        <v>1.2958049999999997</v>
      </c>
      <c r="M935" s="11" t="b">
        <f>AND(Table1[[#This Row],[hour of cancellation 0 to 23]]&gt;=0,Table1[[#This Row],[hour of cancellation 0 to 23]]&lt;=23)</f>
        <v>1</v>
      </c>
    </row>
    <row r="936" spans="1:13" x14ac:dyDescent="0.3">
      <c r="A936" s="1">
        <v>935</v>
      </c>
      <c r="B936" s="1">
        <v>6</v>
      </c>
      <c r="C936" s="2">
        <v>40950.371507651609</v>
      </c>
      <c r="D936" s="2">
        <v>41010.370833333334</v>
      </c>
      <c r="E936" s="1">
        <v>24</v>
      </c>
      <c r="F936" s="2">
        <v>40954.406852450476</v>
      </c>
      <c r="G936" s="1">
        <v>0</v>
      </c>
      <c r="H936" s="32">
        <f>IFERROR(HOUR(Table1[[#This Row],[Cancel Date/time]])+MINUTE(Table1[[#This Row],[Cancel Date/time]])/60,"not cancelled")</f>
        <v>9.75</v>
      </c>
      <c r="I936" s="47">
        <f>IFERROR(ROUND(Table1[[#This Row],[cancellation time decimal]],0),"not cancelled")</f>
        <v>10</v>
      </c>
      <c r="J936" s="10">
        <f>IFERROR(MOD(Table1[[#This Row],[cancellation hour rounded]],24),"not cancelled")</f>
        <v>10</v>
      </c>
      <c r="K936" s="32">
        <f>1/Table1[[#This Row],[Duration (Time between doses '[in hours'])]]</f>
        <v>4.1666666666666664E-2</v>
      </c>
      <c r="L936" s="33">
        <f>Table1[[#This Row],[number doses per hour]]*INDEX(Table2[price per dose],Table1[[#This Row],[Drug ID]])</f>
        <v>0.35218749999999999</v>
      </c>
      <c r="M936" s="11" t="b">
        <f>AND(Table1[[#This Row],[hour of cancellation 0 to 23]]&gt;=0,Table1[[#This Row],[hour of cancellation 0 to 23]]&lt;=23)</f>
        <v>1</v>
      </c>
    </row>
    <row r="937" spans="1:13" x14ac:dyDescent="0.3">
      <c r="A937" s="1">
        <v>936</v>
      </c>
      <c r="B937" s="1">
        <v>1</v>
      </c>
      <c r="C937" s="2">
        <v>40950.497260764794</v>
      </c>
      <c r="D937" s="2">
        <v>41010.497222222228</v>
      </c>
      <c r="E937" s="1">
        <v>8</v>
      </c>
      <c r="F937" s="2">
        <v>40950.914993016573</v>
      </c>
      <c r="G937" s="1">
        <v>0</v>
      </c>
      <c r="H937" s="32">
        <f>IFERROR(HOUR(Table1[[#This Row],[Cancel Date/time]])+MINUTE(Table1[[#This Row],[Cancel Date/time]])/60,"not cancelled")</f>
        <v>21.95</v>
      </c>
      <c r="I937" s="47">
        <f>IFERROR(ROUND(Table1[[#This Row],[cancellation time decimal]],0),"not cancelled")</f>
        <v>22</v>
      </c>
      <c r="J937" s="10">
        <f>IFERROR(MOD(Table1[[#This Row],[cancellation hour rounded]],24),"not cancelled")</f>
        <v>22</v>
      </c>
      <c r="K937" s="32">
        <f>1/Table1[[#This Row],[Duration (Time between doses '[in hours'])]]</f>
        <v>0.125</v>
      </c>
      <c r="L937" s="33">
        <f>Table1[[#This Row],[number doses per hour]]*INDEX(Table2[price per dose],Table1[[#This Row],[Drug ID]])</f>
        <v>0.84929166666666667</v>
      </c>
      <c r="M937" s="11" t="b">
        <f>AND(Table1[[#This Row],[hour of cancellation 0 to 23]]&gt;=0,Table1[[#This Row],[hour of cancellation 0 to 23]]&lt;=23)</f>
        <v>1</v>
      </c>
    </row>
    <row r="938" spans="1:13" hidden="1" x14ac:dyDescent="0.3">
      <c r="A938" s="1">
        <v>937</v>
      </c>
      <c r="B938" s="1">
        <v>4</v>
      </c>
      <c r="C938" s="2">
        <v>40950.46998180099</v>
      </c>
      <c r="D938" s="2">
        <v>40952.553258070344</v>
      </c>
      <c r="E938" s="1">
        <v>12</v>
      </c>
      <c r="F938" s="2" t="s">
        <v>5</v>
      </c>
      <c r="G938" s="1">
        <v>0</v>
      </c>
      <c r="H938" s="32" t="str">
        <f>IFERROR(HOUR(Table1[[#This Row],[Cancel Date/time]])+MINUTE(Table1[[#This Row],[Cancel Date/time]])/60,"not cancelled")</f>
        <v>not cancelled</v>
      </c>
      <c r="I938" s="47" t="str">
        <f>IFERROR(ROUND(Table1[[#This Row],[cancellation time decimal]],0),"not cancelled")</f>
        <v>not cancelled</v>
      </c>
      <c r="J938" s="10" t="str">
        <f>IFERROR(MOD(Table1[[#This Row],[cancellation hour rounded]],24),"not cancelled")</f>
        <v>not cancelled</v>
      </c>
      <c r="K938" s="32">
        <f>1/Table1[[#This Row],[Duration (Time between doses '[in hours'])]]</f>
        <v>8.3333333333333329E-2</v>
      </c>
      <c r="L938" s="33">
        <f>Table1[[#This Row],[number doses per hour]]*INDEX(Table2[price per dose],Table1[[#This Row],[Drug ID]])</f>
        <v>1.448055119047619</v>
      </c>
      <c r="M938" s="11" t="b">
        <f>AND(Table1[[#This Row],[hour of cancellation 0 to 23]]&gt;=0,Table1[[#This Row],[hour of cancellation 0 to 23]]&lt;=23)</f>
        <v>0</v>
      </c>
    </row>
    <row r="939" spans="1:13" hidden="1" x14ac:dyDescent="0.3">
      <c r="A939" s="1">
        <v>938</v>
      </c>
      <c r="B939" s="1">
        <v>7</v>
      </c>
      <c r="C939" s="2">
        <v>40950.47768929576</v>
      </c>
      <c r="D939" s="2">
        <v>40954.143750000003</v>
      </c>
      <c r="E939" s="1">
        <v>24</v>
      </c>
      <c r="F939" s="2" t="s">
        <v>5</v>
      </c>
      <c r="G939" s="1">
        <v>0</v>
      </c>
      <c r="H939" s="32" t="str">
        <f>IFERROR(HOUR(Table1[[#This Row],[Cancel Date/time]])+MINUTE(Table1[[#This Row],[Cancel Date/time]])/60,"not cancelled")</f>
        <v>not cancelled</v>
      </c>
      <c r="I939" s="47" t="str">
        <f>IFERROR(ROUND(Table1[[#This Row],[cancellation time decimal]],0),"not cancelled")</f>
        <v>not cancelled</v>
      </c>
      <c r="J939" s="10" t="str">
        <f>IFERROR(MOD(Table1[[#This Row],[cancellation hour rounded]],24),"not cancelled")</f>
        <v>not cancelled</v>
      </c>
      <c r="K939" s="32">
        <f>1/Table1[[#This Row],[Duration (Time between doses '[in hours'])]]</f>
        <v>4.1666666666666664E-2</v>
      </c>
      <c r="L939" s="33">
        <f>Table1[[#This Row],[number doses per hour]]*INDEX(Table2[price per dose],Table1[[#This Row],[Drug ID]])</f>
        <v>1.2958049999999997</v>
      </c>
      <c r="M939" s="11" t="b">
        <f>AND(Table1[[#This Row],[hour of cancellation 0 to 23]]&gt;=0,Table1[[#This Row],[hour of cancellation 0 to 23]]&lt;=23)</f>
        <v>0</v>
      </c>
    </row>
    <row r="940" spans="1:13" x14ac:dyDescent="0.3">
      <c r="A940" s="1">
        <v>939</v>
      </c>
      <c r="B940" s="1">
        <v>4</v>
      </c>
      <c r="C940" s="2">
        <v>40950.512263240445</v>
      </c>
      <c r="D940" s="2">
        <v>41010.511805555558</v>
      </c>
      <c r="E940" s="1">
        <v>12</v>
      </c>
      <c r="F940" s="2">
        <v>40952.593529208578</v>
      </c>
      <c r="G940" s="1">
        <v>0</v>
      </c>
      <c r="H940" s="32">
        <f>IFERROR(HOUR(Table1[[#This Row],[Cancel Date/time]])+MINUTE(Table1[[#This Row],[Cancel Date/time]])/60,"not cancelled")</f>
        <v>14.233333333333333</v>
      </c>
      <c r="I940" s="47">
        <f>IFERROR(ROUND(Table1[[#This Row],[cancellation time decimal]],0),"not cancelled")</f>
        <v>14</v>
      </c>
      <c r="J940" s="10">
        <f>IFERROR(MOD(Table1[[#This Row],[cancellation hour rounded]],24),"not cancelled")</f>
        <v>14</v>
      </c>
      <c r="K940" s="32">
        <f>1/Table1[[#This Row],[Duration (Time between doses '[in hours'])]]</f>
        <v>8.3333333333333329E-2</v>
      </c>
      <c r="L940" s="33">
        <f>Table1[[#This Row],[number doses per hour]]*INDEX(Table2[price per dose],Table1[[#This Row],[Drug ID]])</f>
        <v>1.448055119047619</v>
      </c>
      <c r="M940" s="11" t="b">
        <f>AND(Table1[[#This Row],[hour of cancellation 0 to 23]]&gt;=0,Table1[[#This Row],[hour of cancellation 0 to 23]]&lt;=23)</f>
        <v>1</v>
      </c>
    </row>
    <row r="941" spans="1:13" x14ac:dyDescent="0.3">
      <c r="A941" s="1">
        <v>940</v>
      </c>
      <c r="B941" s="1">
        <v>3</v>
      </c>
      <c r="C941" s="2">
        <v>40950.535215185031</v>
      </c>
      <c r="D941" s="2">
        <v>41010.534722222219</v>
      </c>
      <c r="E941" s="1">
        <v>24</v>
      </c>
      <c r="F941" s="2">
        <v>40952.60733278461</v>
      </c>
      <c r="G941" s="1">
        <v>0</v>
      </c>
      <c r="H941" s="32">
        <f>IFERROR(HOUR(Table1[[#This Row],[Cancel Date/time]])+MINUTE(Table1[[#This Row],[Cancel Date/time]])/60,"not cancelled")</f>
        <v>14.566666666666666</v>
      </c>
      <c r="I941" s="47">
        <f>IFERROR(ROUND(Table1[[#This Row],[cancellation time decimal]],0),"not cancelled")</f>
        <v>15</v>
      </c>
      <c r="J941" s="10">
        <f>IFERROR(MOD(Table1[[#This Row],[cancellation hour rounded]],24),"not cancelled")</f>
        <v>15</v>
      </c>
      <c r="K941" s="32">
        <f>1/Table1[[#This Row],[Duration (Time between doses '[in hours'])]]</f>
        <v>4.1666666666666664E-2</v>
      </c>
      <c r="L941" s="33">
        <f>Table1[[#This Row],[number doses per hour]]*INDEX(Table2[price per dose],Table1[[#This Row],[Drug ID]])</f>
        <v>0.18133000000000002</v>
      </c>
      <c r="M941" s="11" t="b">
        <f>AND(Table1[[#This Row],[hour of cancellation 0 to 23]]&gt;=0,Table1[[#This Row],[hour of cancellation 0 to 23]]&lt;=23)</f>
        <v>1</v>
      </c>
    </row>
    <row r="942" spans="1:13" x14ac:dyDescent="0.3">
      <c r="A942" s="1">
        <v>941</v>
      </c>
      <c r="B942" s="1">
        <v>5</v>
      </c>
      <c r="C942" s="2">
        <v>40950.515946882784</v>
      </c>
      <c r="D942" s="2">
        <v>41010.515277777777</v>
      </c>
      <c r="E942" s="1">
        <v>24</v>
      </c>
      <c r="F942" s="2">
        <v>40954.611100386399</v>
      </c>
      <c r="G942" s="1">
        <v>0</v>
      </c>
      <c r="H942" s="32">
        <f>IFERROR(HOUR(Table1[[#This Row],[Cancel Date/time]])+MINUTE(Table1[[#This Row],[Cancel Date/time]])/60,"not cancelled")</f>
        <v>14.65</v>
      </c>
      <c r="I942" s="47">
        <f>IFERROR(ROUND(Table1[[#This Row],[cancellation time decimal]],0),"not cancelled")</f>
        <v>15</v>
      </c>
      <c r="J942" s="10">
        <f>IFERROR(MOD(Table1[[#This Row],[cancellation hour rounded]],24),"not cancelled")</f>
        <v>15</v>
      </c>
      <c r="K942" s="32">
        <f>1/Table1[[#This Row],[Duration (Time between doses '[in hours'])]]</f>
        <v>4.1666666666666664E-2</v>
      </c>
      <c r="L942" s="33">
        <f>Table1[[#This Row],[number doses per hour]]*INDEX(Table2[price per dose],Table1[[#This Row],[Drug ID]])</f>
        <v>0.2815833333333333</v>
      </c>
      <c r="M942" s="11" t="b">
        <f>AND(Table1[[#This Row],[hour of cancellation 0 to 23]]&gt;=0,Table1[[#This Row],[hour of cancellation 0 to 23]]&lt;=23)</f>
        <v>1</v>
      </c>
    </row>
    <row r="943" spans="1:13" hidden="1" x14ac:dyDescent="0.3">
      <c r="A943" s="1">
        <v>942</v>
      </c>
      <c r="B943" s="1">
        <v>1</v>
      </c>
      <c r="C943" s="2">
        <v>40950.655139640599</v>
      </c>
      <c r="D943" s="2">
        <v>40953.904833778652</v>
      </c>
      <c r="E943" s="1">
        <v>12</v>
      </c>
      <c r="F943" s="2" t="s">
        <v>5</v>
      </c>
      <c r="G943" s="1">
        <v>0</v>
      </c>
      <c r="H943" s="32" t="str">
        <f>IFERROR(HOUR(Table1[[#This Row],[Cancel Date/time]])+MINUTE(Table1[[#This Row],[Cancel Date/time]])/60,"not cancelled")</f>
        <v>not cancelled</v>
      </c>
      <c r="I943" s="47" t="str">
        <f>IFERROR(ROUND(Table1[[#This Row],[cancellation time decimal]],0),"not cancelled")</f>
        <v>not cancelled</v>
      </c>
      <c r="J943" s="10" t="str">
        <f>IFERROR(MOD(Table1[[#This Row],[cancellation hour rounded]],24),"not cancelled")</f>
        <v>not cancelled</v>
      </c>
      <c r="K943" s="32">
        <f>1/Table1[[#This Row],[Duration (Time between doses '[in hours'])]]</f>
        <v>8.3333333333333329E-2</v>
      </c>
      <c r="L943" s="33">
        <f>Table1[[#This Row],[number doses per hour]]*INDEX(Table2[price per dose],Table1[[#This Row],[Drug ID]])</f>
        <v>0.56619444444444444</v>
      </c>
      <c r="M943" s="11" t="b">
        <f>AND(Table1[[#This Row],[hour of cancellation 0 to 23]]&gt;=0,Table1[[#This Row],[hour of cancellation 0 to 23]]&lt;=23)</f>
        <v>0</v>
      </c>
    </row>
    <row r="944" spans="1:13" x14ac:dyDescent="0.3">
      <c r="A944" s="1">
        <v>943</v>
      </c>
      <c r="B944" s="1">
        <v>4</v>
      </c>
      <c r="C944" s="2">
        <v>40950.705660796491</v>
      </c>
      <c r="D944" s="2">
        <v>41010.705555555556</v>
      </c>
      <c r="E944" s="1">
        <v>12</v>
      </c>
      <c r="F944" s="2">
        <v>40953.527652010649</v>
      </c>
      <c r="G944" s="1">
        <v>0</v>
      </c>
      <c r="H944" s="32">
        <f>IFERROR(HOUR(Table1[[#This Row],[Cancel Date/time]])+MINUTE(Table1[[#This Row],[Cancel Date/time]])/60,"not cancelled")</f>
        <v>12.65</v>
      </c>
      <c r="I944" s="47">
        <f>IFERROR(ROUND(Table1[[#This Row],[cancellation time decimal]],0),"not cancelled")</f>
        <v>13</v>
      </c>
      <c r="J944" s="10">
        <f>IFERROR(MOD(Table1[[#This Row],[cancellation hour rounded]],24),"not cancelled")</f>
        <v>13</v>
      </c>
      <c r="K944" s="32">
        <f>1/Table1[[#This Row],[Duration (Time between doses '[in hours'])]]</f>
        <v>8.3333333333333329E-2</v>
      </c>
      <c r="L944" s="33">
        <f>Table1[[#This Row],[number doses per hour]]*INDEX(Table2[price per dose],Table1[[#This Row],[Drug ID]])</f>
        <v>1.448055119047619</v>
      </c>
      <c r="M944" s="11" t="b">
        <f>AND(Table1[[#This Row],[hour of cancellation 0 to 23]]&gt;=0,Table1[[#This Row],[hour of cancellation 0 to 23]]&lt;=23)</f>
        <v>1</v>
      </c>
    </row>
    <row r="945" spans="1:13" x14ac:dyDescent="0.3">
      <c r="A945" s="1">
        <v>944</v>
      </c>
      <c r="B945" s="1">
        <v>2</v>
      </c>
      <c r="C945" s="2">
        <v>40950.799435118999</v>
      </c>
      <c r="D945" s="2">
        <v>41010.799305555556</v>
      </c>
      <c r="E945" s="1">
        <v>10</v>
      </c>
      <c r="F945" s="2">
        <v>40951.47261795168</v>
      </c>
      <c r="G945" s="1">
        <v>0</v>
      </c>
      <c r="H945" s="32">
        <f>IFERROR(HOUR(Table1[[#This Row],[Cancel Date/time]])+MINUTE(Table1[[#This Row],[Cancel Date/time]])/60,"not cancelled")</f>
        <v>11.333333333333334</v>
      </c>
      <c r="I945" s="47">
        <f>IFERROR(ROUND(Table1[[#This Row],[cancellation time decimal]],0),"not cancelled")</f>
        <v>11</v>
      </c>
      <c r="J945" s="10">
        <f>IFERROR(MOD(Table1[[#This Row],[cancellation hour rounded]],24),"not cancelled")</f>
        <v>11</v>
      </c>
      <c r="K945" s="32">
        <f>1/Table1[[#This Row],[Duration (Time between doses '[in hours'])]]</f>
        <v>0.1</v>
      </c>
      <c r="L945" s="33">
        <f>Table1[[#This Row],[number doses per hour]]*INDEX(Table2[price per dose],Table1[[#This Row],[Drug ID]])</f>
        <v>0.84959999999999969</v>
      </c>
      <c r="M945" s="11" t="b">
        <f>AND(Table1[[#This Row],[hour of cancellation 0 to 23]]&gt;=0,Table1[[#This Row],[hour of cancellation 0 to 23]]&lt;=23)</f>
        <v>1</v>
      </c>
    </row>
    <row r="946" spans="1:13" x14ac:dyDescent="0.3">
      <c r="A946" s="1">
        <v>945</v>
      </c>
      <c r="B946" s="1">
        <v>2</v>
      </c>
      <c r="C946" s="2">
        <v>40950.826484745929</v>
      </c>
      <c r="D946" s="2">
        <v>41010.826388888883</v>
      </c>
      <c r="E946" s="1">
        <v>10</v>
      </c>
      <c r="F946" s="2">
        <v>40952.34248192449</v>
      </c>
      <c r="G946" s="1">
        <v>0</v>
      </c>
      <c r="H946" s="32">
        <f>IFERROR(HOUR(Table1[[#This Row],[Cancel Date/time]])+MINUTE(Table1[[#This Row],[Cancel Date/time]])/60,"not cancelled")</f>
        <v>8.2166666666666668</v>
      </c>
      <c r="I946" s="47">
        <f>IFERROR(ROUND(Table1[[#This Row],[cancellation time decimal]],0),"not cancelled")</f>
        <v>8</v>
      </c>
      <c r="J946" s="10">
        <f>IFERROR(MOD(Table1[[#This Row],[cancellation hour rounded]],24),"not cancelled")</f>
        <v>8</v>
      </c>
      <c r="K946" s="32">
        <f>1/Table1[[#This Row],[Duration (Time between doses '[in hours'])]]</f>
        <v>0.1</v>
      </c>
      <c r="L946" s="33">
        <f>Table1[[#This Row],[number doses per hour]]*INDEX(Table2[price per dose],Table1[[#This Row],[Drug ID]])</f>
        <v>0.84959999999999969</v>
      </c>
      <c r="M946" s="11" t="b">
        <f>AND(Table1[[#This Row],[hour of cancellation 0 to 23]]&gt;=0,Table1[[#This Row],[hour of cancellation 0 to 23]]&lt;=23)</f>
        <v>1</v>
      </c>
    </row>
    <row r="947" spans="1:13" x14ac:dyDescent="0.3">
      <c r="A947" s="1">
        <v>946</v>
      </c>
      <c r="B947" s="1">
        <v>1</v>
      </c>
      <c r="C947" s="2">
        <v>40950.809528275953</v>
      </c>
      <c r="D947" s="2">
        <v>41010.809027777774</v>
      </c>
      <c r="E947" s="1">
        <v>12</v>
      </c>
      <c r="F947" s="2">
        <v>40951.754647413451</v>
      </c>
      <c r="G947" s="1">
        <v>0</v>
      </c>
      <c r="H947" s="32">
        <f>IFERROR(HOUR(Table1[[#This Row],[Cancel Date/time]])+MINUTE(Table1[[#This Row],[Cancel Date/time]])/60,"not cancelled")</f>
        <v>18.100000000000001</v>
      </c>
      <c r="I947" s="47">
        <f>IFERROR(ROUND(Table1[[#This Row],[cancellation time decimal]],0),"not cancelled")</f>
        <v>18</v>
      </c>
      <c r="J947" s="10">
        <f>IFERROR(MOD(Table1[[#This Row],[cancellation hour rounded]],24),"not cancelled")</f>
        <v>18</v>
      </c>
      <c r="K947" s="32">
        <f>1/Table1[[#This Row],[Duration (Time between doses '[in hours'])]]</f>
        <v>8.3333333333333329E-2</v>
      </c>
      <c r="L947" s="33">
        <f>Table1[[#This Row],[number doses per hour]]*INDEX(Table2[price per dose],Table1[[#This Row],[Drug ID]])</f>
        <v>0.56619444444444444</v>
      </c>
      <c r="M947" s="11" t="b">
        <f>AND(Table1[[#This Row],[hour of cancellation 0 to 23]]&gt;=0,Table1[[#This Row],[hour of cancellation 0 to 23]]&lt;=23)</f>
        <v>1</v>
      </c>
    </row>
    <row r="948" spans="1:13" x14ac:dyDescent="0.3">
      <c r="A948" s="1">
        <v>947</v>
      </c>
      <c r="B948" s="1">
        <v>1</v>
      </c>
      <c r="C948" s="2">
        <v>40950.873404002603</v>
      </c>
      <c r="D948" s="2">
        <v>41010.872916666667</v>
      </c>
      <c r="E948" s="1">
        <v>12</v>
      </c>
      <c r="F948" s="2">
        <v>40952.671239966527</v>
      </c>
      <c r="G948" s="1">
        <v>0</v>
      </c>
      <c r="H948" s="32">
        <f>IFERROR(HOUR(Table1[[#This Row],[Cancel Date/time]])+MINUTE(Table1[[#This Row],[Cancel Date/time]])/60,"not cancelled")</f>
        <v>16.100000000000001</v>
      </c>
      <c r="I948" s="47">
        <f>IFERROR(ROUND(Table1[[#This Row],[cancellation time decimal]],0),"not cancelled")</f>
        <v>16</v>
      </c>
      <c r="J948" s="10">
        <f>IFERROR(MOD(Table1[[#This Row],[cancellation hour rounded]],24),"not cancelled")</f>
        <v>16</v>
      </c>
      <c r="K948" s="32">
        <f>1/Table1[[#This Row],[Duration (Time between doses '[in hours'])]]</f>
        <v>8.3333333333333329E-2</v>
      </c>
      <c r="L948" s="33">
        <f>Table1[[#This Row],[number doses per hour]]*INDEX(Table2[price per dose],Table1[[#This Row],[Drug ID]])</f>
        <v>0.56619444444444444</v>
      </c>
      <c r="M948" s="11" t="b">
        <f>AND(Table1[[#This Row],[hour of cancellation 0 to 23]]&gt;=0,Table1[[#This Row],[hour of cancellation 0 to 23]]&lt;=23)</f>
        <v>1</v>
      </c>
    </row>
    <row r="949" spans="1:13" x14ac:dyDescent="0.3">
      <c r="A949" s="1">
        <v>948</v>
      </c>
      <c r="B949" s="1">
        <v>5</v>
      </c>
      <c r="C949" s="2">
        <v>40950.837889985545</v>
      </c>
      <c r="D949" s="2">
        <v>41010.837500000001</v>
      </c>
      <c r="E949" s="1">
        <v>24</v>
      </c>
      <c r="F949" s="2">
        <v>40952.598690239283</v>
      </c>
      <c r="G949" s="1">
        <v>0</v>
      </c>
      <c r="H949" s="32">
        <f>IFERROR(HOUR(Table1[[#This Row],[Cancel Date/time]])+MINUTE(Table1[[#This Row],[Cancel Date/time]])/60,"not cancelled")</f>
        <v>14.366666666666667</v>
      </c>
      <c r="I949" s="47">
        <f>IFERROR(ROUND(Table1[[#This Row],[cancellation time decimal]],0),"not cancelled")</f>
        <v>14</v>
      </c>
      <c r="J949" s="10">
        <f>IFERROR(MOD(Table1[[#This Row],[cancellation hour rounded]],24),"not cancelled")</f>
        <v>14</v>
      </c>
      <c r="K949" s="32">
        <f>1/Table1[[#This Row],[Duration (Time between doses '[in hours'])]]</f>
        <v>4.1666666666666664E-2</v>
      </c>
      <c r="L949" s="33">
        <f>Table1[[#This Row],[number doses per hour]]*INDEX(Table2[price per dose],Table1[[#This Row],[Drug ID]])</f>
        <v>0.2815833333333333</v>
      </c>
      <c r="M949" s="11" t="b">
        <f>AND(Table1[[#This Row],[hour of cancellation 0 to 23]]&gt;=0,Table1[[#This Row],[hour of cancellation 0 to 23]]&lt;=23)</f>
        <v>1</v>
      </c>
    </row>
    <row r="950" spans="1:13" x14ac:dyDescent="0.3">
      <c r="A950" s="1">
        <v>949</v>
      </c>
      <c r="B950" s="1">
        <v>5</v>
      </c>
      <c r="C950" s="2">
        <v>40950.901791201723</v>
      </c>
      <c r="D950" s="2">
        <v>41010.901388888888</v>
      </c>
      <c r="E950" s="1">
        <v>24</v>
      </c>
      <c r="F950" s="2">
        <v>40954.9715260495</v>
      </c>
      <c r="G950" s="1">
        <v>0</v>
      </c>
      <c r="H950" s="32">
        <f>IFERROR(HOUR(Table1[[#This Row],[Cancel Date/time]])+MINUTE(Table1[[#This Row],[Cancel Date/time]])/60,"not cancelled")</f>
        <v>23.316666666666666</v>
      </c>
      <c r="I950" s="47">
        <f>IFERROR(ROUND(Table1[[#This Row],[cancellation time decimal]],0),"not cancelled")</f>
        <v>23</v>
      </c>
      <c r="J950" s="10">
        <f>IFERROR(MOD(Table1[[#This Row],[cancellation hour rounded]],24),"not cancelled")</f>
        <v>23</v>
      </c>
      <c r="K950" s="32">
        <f>1/Table1[[#This Row],[Duration (Time between doses '[in hours'])]]</f>
        <v>4.1666666666666664E-2</v>
      </c>
      <c r="L950" s="33">
        <f>Table1[[#This Row],[number doses per hour]]*INDEX(Table2[price per dose],Table1[[#This Row],[Drug ID]])</f>
        <v>0.2815833333333333</v>
      </c>
      <c r="M950" s="11" t="b">
        <f>AND(Table1[[#This Row],[hour of cancellation 0 to 23]]&gt;=0,Table1[[#This Row],[hour of cancellation 0 to 23]]&lt;=23)</f>
        <v>1</v>
      </c>
    </row>
    <row r="951" spans="1:13" x14ac:dyDescent="0.3">
      <c r="A951" s="1">
        <v>950</v>
      </c>
      <c r="B951" s="1">
        <v>10</v>
      </c>
      <c r="C951" s="2">
        <v>40950.954126579505</v>
      </c>
      <c r="D951" s="2">
        <v>41010.953472222223</v>
      </c>
      <c r="E951" s="1">
        <v>1</v>
      </c>
      <c r="F951" s="2">
        <v>40954.845696199482</v>
      </c>
      <c r="G951" s="1">
        <v>0</v>
      </c>
      <c r="H951" s="32">
        <f>IFERROR(HOUR(Table1[[#This Row],[Cancel Date/time]])+MINUTE(Table1[[#This Row],[Cancel Date/time]])/60,"not cancelled")</f>
        <v>20.283333333333335</v>
      </c>
      <c r="I951" s="47">
        <f>IFERROR(ROUND(Table1[[#This Row],[cancellation time decimal]],0),"not cancelled")</f>
        <v>20</v>
      </c>
      <c r="J951" s="10">
        <f>IFERROR(MOD(Table1[[#This Row],[cancellation hour rounded]],24),"not cancelled")</f>
        <v>20</v>
      </c>
      <c r="K951" s="32">
        <f>1/Table1[[#This Row],[Duration (Time between doses '[in hours'])]]</f>
        <v>1</v>
      </c>
      <c r="L951" s="33">
        <f>Table1[[#This Row],[number doses per hour]]*INDEX(Table2[price per dose],Table1[[#This Row],[Drug ID]])</f>
        <v>2.5716000000000001</v>
      </c>
      <c r="M951" s="11" t="b">
        <f>AND(Table1[[#This Row],[hour of cancellation 0 to 23]]&gt;=0,Table1[[#This Row],[hour of cancellation 0 to 23]]&lt;=23)</f>
        <v>1</v>
      </c>
    </row>
    <row r="952" spans="1:13" x14ac:dyDescent="0.3">
      <c r="A952" s="1">
        <v>951</v>
      </c>
      <c r="B952" s="1">
        <v>4</v>
      </c>
      <c r="C952" s="2">
        <v>40951.10278979288</v>
      </c>
      <c r="D952" s="2">
        <v>41011.102777777778</v>
      </c>
      <c r="E952" s="1">
        <v>12</v>
      </c>
      <c r="F952" s="2">
        <v>40954.301353011666</v>
      </c>
      <c r="G952" s="1">
        <v>0</v>
      </c>
      <c r="H952" s="32">
        <f>IFERROR(HOUR(Table1[[#This Row],[Cancel Date/time]])+MINUTE(Table1[[#This Row],[Cancel Date/time]])/60,"not cancelled")</f>
        <v>7.2166666666666668</v>
      </c>
      <c r="I952" s="47">
        <f>IFERROR(ROUND(Table1[[#This Row],[cancellation time decimal]],0),"not cancelled")</f>
        <v>7</v>
      </c>
      <c r="J952" s="10">
        <f>IFERROR(MOD(Table1[[#This Row],[cancellation hour rounded]],24),"not cancelled")</f>
        <v>7</v>
      </c>
      <c r="K952" s="32">
        <f>1/Table1[[#This Row],[Duration (Time between doses '[in hours'])]]</f>
        <v>8.3333333333333329E-2</v>
      </c>
      <c r="L952" s="33">
        <f>Table1[[#This Row],[number doses per hour]]*INDEX(Table2[price per dose],Table1[[#This Row],[Drug ID]])</f>
        <v>1.448055119047619</v>
      </c>
      <c r="M952" s="11" t="b">
        <f>AND(Table1[[#This Row],[hour of cancellation 0 to 23]]&gt;=0,Table1[[#This Row],[hour of cancellation 0 to 23]]&lt;=23)</f>
        <v>1</v>
      </c>
    </row>
    <row r="953" spans="1:13" x14ac:dyDescent="0.3">
      <c r="A953" s="1">
        <v>952</v>
      </c>
      <c r="B953" s="1">
        <v>4</v>
      </c>
      <c r="C953" s="2">
        <v>40951.119314877738</v>
      </c>
      <c r="D953" s="2">
        <v>41011.118750000001</v>
      </c>
      <c r="E953" s="1">
        <v>12</v>
      </c>
      <c r="F953" s="2">
        <v>40953.375264792645</v>
      </c>
      <c r="G953" s="1">
        <v>0</v>
      </c>
      <c r="H953" s="32">
        <f>IFERROR(HOUR(Table1[[#This Row],[Cancel Date/time]])+MINUTE(Table1[[#This Row],[Cancel Date/time]])/60,"not cancelled")</f>
        <v>9</v>
      </c>
      <c r="I953" s="47">
        <f>IFERROR(ROUND(Table1[[#This Row],[cancellation time decimal]],0),"not cancelled")</f>
        <v>9</v>
      </c>
      <c r="J953" s="10">
        <f>IFERROR(MOD(Table1[[#This Row],[cancellation hour rounded]],24),"not cancelled")</f>
        <v>9</v>
      </c>
      <c r="K953" s="32">
        <f>1/Table1[[#This Row],[Duration (Time between doses '[in hours'])]]</f>
        <v>8.3333333333333329E-2</v>
      </c>
      <c r="L953" s="33">
        <f>Table1[[#This Row],[number doses per hour]]*INDEX(Table2[price per dose],Table1[[#This Row],[Drug ID]])</f>
        <v>1.448055119047619</v>
      </c>
      <c r="M953" s="11" t="b">
        <f>AND(Table1[[#This Row],[hour of cancellation 0 to 23]]&gt;=0,Table1[[#This Row],[hour of cancellation 0 to 23]]&lt;=23)</f>
        <v>1</v>
      </c>
    </row>
    <row r="954" spans="1:13" x14ac:dyDescent="0.3">
      <c r="A954" s="1">
        <v>953</v>
      </c>
      <c r="B954" s="1">
        <v>3</v>
      </c>
      <c r="C954" s="2">
        <v>40951.15349484059</v>
      </c>
      <c r="D954" s="2">
        <v>41011.15347222222</v>
      </c>
      <c r="E954" s="1">
        <v>24</v>
      </c>
      <c r="F954" s="2">
        <v>40952.175697208899</v>
      </c>
      <c r="G954" s="1">
        <v>0</v>
      </c>
      <c r="H954" s="32">
        <f>IFERROR(HOUR(Table1[[#This Row],[Cancel Date/time]])+MINUTE(Table1[[#This Row],[Cancel Date/time]])/60,"not cancelled")</f>
        <v>4.2166666666666668</v>
      </c>
      <c r="I954" s="47">
        <f>IFERROR(ROUND(Table1[[#This Row],[cancellation time decimal]],0),"not cancelled")</f>
        <v>4</v>
      </c>
      <c r="J954" s="10">
        <f>IFERROR(MOD(Table1[[#This Row],[cancellation hour rounded]],24),"not cancelled")</f>
        <v>4</v>
      </c>
      <c r="K954" s="32">
        <f>1/Table1[[#This Row],[Duration (Time between doses '[in hours'])]]</f>
        <v>4.1666666666666664E-2</v>
      </c>
      <c r="L954" s="33">
        <f>Table1[[#This Row],[number doses per hour]]*INDEX(Table2[price per dose],Table1[[#This Row],[Drug ID]])</f>
        <v>0.18133000000000002</v>
      </c>
      <c r="M954" s="11" t="b">
        <f>AND(Table1[[#This Row],[hour of cancellation 0 to 23]]&gt;=0,Table1[[#This Row],[hour of cancellation 0 to 23]]&lt;=23)</f>
        <v>1</v>
      </c>
    </row>
    <row r="955" spans="1:13" x14ac:dyDescent="0.3">
      <c r="A955" s="1">
        <v>954</v>
      </c>
      <c r="B955" s="1">
        <v>2</v>
      </c>
      <c r="C955" s="2">
        <v>40951.347008056371</v>
      </c>
      <c r="D955" s="2">
        <v>41011.34652777778</v>
      </c>
      <c r="E955" s="1">
        <v>10</v>
      </c>
      <c r="F955" s="2">
        <v>40951.432136447169</v>
      </c>
      <c r="G955" s="1">
        <v>0</v>
      </c>
      <c r="H955" s="32">
        <f>IFERROR(HOUR(Table1[[#This Row],[Cancel Date/time]])+MINUTE(Table1[[#This Row],[Cancel Date/time]])/60,"not cancelled")</f>
        <v>10.366666666666667</v>
      </c>
      <c r="I955" s="47">
        <f>IFERROR(ROUND(Table1[[#This Row],[cancellation time decimal]],0),"not cancelled")</f>
        <v>10</v>
      </c>
      <c r="J955" s="10">
        <f>IFERROR(MOD(Table1[[#This Row],[cancellation hour rounded]],24),"not cancelled")</f>
        <v>10</v>
      </c>
      <c r="K955" s="32">
        <f>1/Table1[[#This Row],[Duration (Time between doses '[in hours'])]]</f>
        <v>0.1</v>
      </c>
      <c r="L955" s="33">
        <f>Table1[[#This Row],[number doses per hour]]*INDEX(Table2[price per dose],Table1[[#This Row],[Drug ID]])</f>
        <v>0.84959999999999969</v>
      </c>
      <c r="M955" s="11" t="b">
        <f>AND(Table1[[#This Row],[hour of cancellation 0 to 23]]&gt;=0,Table1[[#This Row],[hour of cancellation 0 to 23]]&lt;=23)</f>
        <v>1</v>
      </c>
    </row>
    <row r="956" spans="1:13" x14ac:dyDescent="0.3">
      <c r="A956" s="1">
        <v>955</v>
      </c>
      <c r="B956" s="1">
        <v>6</v>
      </c>
      <c r="C956" s="2">
        <v>40951.401567425775</v>
      </c>
      <c r="D956" s="2">
        <v>41011.401388888888</v>
      </c>
      <c r="E956" s="1">
        <v>24</v>
      </c>
      <c r="F956" s="2">
        <v>40954.584974963094</v>
      </c>
      <c r="G956" s="1">
        <v>0</v>
      </c>
      <c r="H956" s="32">
        <f>IFERROR(HOUR(Table1[[#This Row],[Cancel Date/time]])+MINUTE(Table1[[#This Row],[Cancel Date/time]])/60,"not cancelled")</f>
        <v>14.033333333333333</v>
      </c>
      <c r="I956" s="47">
        <f>IFERROR(ROUND(Table1[[#This Row],[cancellation time decimal]],0),"not cancelled")</f>
        <v>14</v>
      </c>
      <c r="J956" s="10">
        <f>IFERROR(MOD(Table1[[#This Row],[cancellation hour rounded]],24),"not cancelled")</f>
        <v>14</v>
      </c>
      <c r="K956" s="32">
        <f>1/Table1[[#This Row],[Duration (Time between doses '[in hours'])]]</f>
        <v>4.1666666666666664E-2</v>
      </c>
      <c r="L956" s="33">
        <f>Table1[[#This Row],[number doses per hour]]*INDEX(Table2[price per dose],Table1[[#This Row],[Drug ID]])</f>
        <v>0.35218749999999999</v>
      </c>
      <c r="M956" s="11" t="b">
        <f>AND(Table1[[#This Row],[hour of cancellation 0 to 23]]&gt;=0,Table1[[#This Row],[hour of cancellation 0 to 23]]&lt;=23)</f>
        <v>1</v>
      </c>
    </row>
    <row r="957" spans="1:13" x14ac:dyDescent="0.3">
      <c r="A957" s="1">
        <v>956</v>
      </c>
      <c r="B957" s="1">
        <v>8</v>
      </c>
      <c r="C957" s="2">
        <v>40951.409274748556</v>
      </c>
      <c r="D957" s="2">
        <v>41011.40902777778</v>
      </c>
      <c r="E957" s="1">
        <v>3</v>
      </c>
      <c r="F957" s="2">
        <v>40955.498340813589</v>
      </c>
      <c r="G957" s="1">
        <v>0</v>
      </c>
      <c r="H957" s="32">
        <f>IFERROR(HOUR(Table1[[#This Row],[Cancel Date/time]])+MINUTE(Table1[[#This Row],[Cancel Date/time]])/60,"not cancelled")</f>
        <v>11.95</v>
      </c>
      <c r="I957" s="47">
        <f>IFERROR(ROUND(Table1[[#This Row],[cancellation time decimal]],0),"not cancelled")</f>
        <v>12</v>
      </c>
      <c r="J957" s="10">
        <f>IFERROR(MOD(Table1[[#This Row],[cancellation hour rounded]],24),"not cancelled")</f>
        <v>12</v>
      </c>
      <c r="K957" s="32">
        <f>1/Table1[[#This Row],[Duration (Time between doses '[in hours'])]]</f>
        <v>0.33333333333333331</v>
      </c>
      <c r="L957" s="33">
        <f>Table1[[#This Row],[number doses per hour]]*INDEX(Table2[price per dose],Table1[[#This Row],[Drug ID]])</f>
        <v>0.29998222222222221</v>
      </c>
      <c r="M957" s="11" t="b">
        <f>AND(Table1[[#This Row],[hour of cancellation 0 to 23]]&gt;=0,Table1[[#This Row],[hour of cancellation 0 to 23]]&lt;=23)</f>
        <v>1</v>
      </c>
    </row>
    <row r="958" spans="1:13" x14ac:dyDescent="0.3">
      <c r="A958" s="1">
        <v>957</v>
      </c>
      <c r="B958" s="1">
        <v>6</v>
      </c>
      <c r="C958" s="2">
        <v>40951.450013963244</v>
      </c>
      <c r="D958" s="2">
        <v>41011.449999999997</v>
      </c>
      <c r="E958" s="1">
        <v>24</v>
      </c>
      <c r="F958" s="2">
        <v>40957.522717638654</v>
      </c>
      <c r="G958" s="1">
        <v>0</v>
      </c>
      <c r="H958" s="32">
        <f>IFERROR(HOUR(Table1[[#This Row],[Cancel Date/time]])+MINUTE(Table1[[#This Row],[Cancel Date/time]])/60,"not cancelled")</f>
        <v>12.533333333333333</v>
      </c>
      <c r="I958" s="47">
        <f>IFERROR(ROUND(Table1[[#This Row],[cancellation time decimal]],0),"not cancelled")</f>
        <v>13</v>
      </c>
      <c r="J958" s="10">
        <f>IFERROR(MOD(Table1[[#This Row],[cancellation hour rounded]],24),"not cancelled")</f>
        <v>13</v>
      </c>
      <c r="K958" s="32">
        <f>1/Table1[[#This Row],[Duration (Time between doses '[in hours'])]]</f>
        <v>4.1666666666666664E-2</v>
      </c>
      <c r="L958" s="33">
        <f>Table1[[#This Row],[number doses per hour]]*INDEX(Table2[price per dose],Table1[[#This Row],[Drug ID]])</f>
        <v>0.35218749999999999</v>
      </c>
      <c r="M958" s="11" t="b">
        <f>AND(Table1[[#This Row],[hour of cancellation 0 to 23]]&gt;=0,Table1[[#This Row],[hour of cancellation 0 to 23]]&lt;=23)</f>
        <v>1</v>
      </c>
    </row>
    <row r="959" spans="1:13" hidden="1" x14ac:dyDescent="0.3">
      <c r="A959" s="1">
        <v>958</v>
      </c>
      <c r="B959" s="1">
        <v>3</v>
      </c>
      <c r="C959" s="2">
        <v>40951.451074533645</v>
      </c>
      <c r="D959" s="2">
        <v>40953.492361111115</v>
      </c>
      <c r="E959" s="1">
        <v>24</v>
      </c>
      <c r="F959" s="2" t="s">
        <v>5</v>
      </c>
      <c r="G959" s="1">
        <v>0</v>
      </c>
      <c r="H959" s="32" t="str">
        <f>IFERROR(HOUR(Table1[[#This Row],[Cancel Date/time]])+MINUTE(Table1[[#This Row],[Cancel Date/time]])/60,"not cancelled")</f>
        <v>not cancelled</v>
      </c>
      <c r="I959" s="47" t="str">
        <f>IFERROR(ROUND(Table1[[#This Row],[cancellation time decimal]],0),"not cancelled")</f>
        <v>not cancelled</v>
      </c>
      <c r="J959" s="10" t="str">
        <f>IFERROR(MOD(Table1[[#This Row],[cancellation hour rounded]],24),"not cancelled")</f>
        <v>not cancelled</v>
      </c>
      <c r="K959" s="32">
        <f>1/Table1[[#This Row],[Duration (Time between doses '[in hours'])]]</f>
        <v>4.1666666666666664E-2</v>
      </c>
      <c r="L959" s="33">
        <f>Table1[[#This Row],[number doses per hour]]*INDEX(Table2[price per dose],Table1[[#This Row],[Drug ID]])</f>
        <v>0.18133000000000002</v>
      </c>
      <c r="M959" s="11" t="b">
        <f>AND(Table1[[#This Row],[hour of cancellation 0 to 23]]&gt;=0,Table1[[#This Row],[hour of cancellation 0 to 23]]&lt;=23)</f>
        <v>0</v>
      </c>
    </row>
    <row r="960" spans="1:13" x14ac:dyDescent="0.3">
      <c r="A960" s="1">
        <v>959</v>
      </c>
      <c r="B960" s="1">
        <v>1</v>
      </c>
      <c r="C960" s="2">
        <v>40951.424091826491</v>
      </c>
      <c r="D960" s="2">
        <v>41011.423611111109</v>
      </c>
      <c r="E960" s="1">
        <v>12</v>
      </c>
      <c r="F960" s="2">
        <v>40952.515414095542</v>
      </c>
      <c r="G960" s="1">
        <v>0</v>
      </c>
      <c r="H960" s="32">
        <f>IFERROR(HOUR(Table1[[#This Row],[Cancel Date/time]])+MINUTE(Table1[[#This Row],[Cancel Date/time]])/60,"not cancelled")</f>
        <v>12.366666666666667</v>
      </c>
      <c r="I960" s="47">
        <f>IFERROR(ROUND(Table1[[#This Row],[cancellation time decimal]],0),"not cancelled")</f>
        <v>12</v>
      </c>
      <c r="J960" s="10">
        <f>IFERROR(MOD(Table1[[#This Row],[cancellation hour rounded]],24),"not cancelled")</f>
        <v>12</v>
      </c>
      <c r="K960" s="32">
        <f>1/Table1[[#This Row],[Duration (Time between doses '[in hours'])]]</f>
        <v>8.3333333333333329E-2</v>
      </c>
      <c r="L960" s="33">
        <f>Table1[[#This Row],[number doses per hour]]*INDEX(Table2[price per dose],Table1[[#This Row],[Drug ID]])</f>
        <v>0.56619444444444444</v>
      </c>
      <c r="M960" s="11" t="b">
        <f>AND(Table1[[#This Row],[hour of cancellation 0 to 23]]&gt;=0,Table1[[#This Row],[hour of cancellation 0 to 23]]&lt;=23)</f>
        <v>1</v>
      </c>
    </row>
    <row r="961" spans="1:13" x14ac:dyDescent="0.3">
      <c r="A961" s="1">
        <v>960</v>
      </c>
      <c r="B961" s="1">
        <v>5</v>
      </c>
      <c r="C961" s="2">
        <v>40951.498465095639</v>
      </c>
      <c r="D961" s="2">
        <v>41011.497916666667</v>
      </c>
      <c r="E961" s="1">
        <v>24</v>
      </c>
      <c r="F961" s="2">
        <v>40955.410880514035</v>
      </c>
      <c r="G961" s="1">
        <v>0</v>
      </c>
      <c r="H961" s="32">
        <f>IFERROR(HOUR(Table1[[#This Row],[Cancel Date/time]])+MINUTE(Table1[[#This Row],[Cancel Date/time]])/60,"not cancelled")</f>
        <v>9.85</v>
      </c>
      <c r="I961" s="47">
        <f>IFERROR(ROUND(Table1[[#This Row],[cancellation time decimal]],0),"not cancelled")</f>
        <v>10</v>
      </c>
      <c r="J961" s="10">
        <f>IFERROR(MOD(Table1[[#This Row],[cancellation hour rounded]],24),"not cancelled")</f>
        <v>10</v>
      </c>
      <c r="K961" s="32">
        <f>1/Table1[[#This Row],[Duration (Time between doses '[in hours'])]]</f>
        <v>4.1666666666666664E-2</v>
      </c>
      <c r="L961" s="33">
        <f>Table1[[#This Row],[number doses per hour]]*INDEX(Table2[price per dose],Table1[[#This Row],[Drug ID]])</f>
        <v>0.2815833333333333</v>
      </c>
      <c r="M961" s="11" t="b">
        <f>AND(Table1[[#This Row],[hour of cancellation 0 to 23]]&gt;=0,Table1[[#This Row],[hour of cancellation 0 to 23]]&lt;=23)</f>
        <v>1</v>
      </c>
    </row>
    <row r="962" spans="1:13" x14ac:dyDescent="0.3">
      <c r="A962" s="1">
        <v>961</v>
      </c>
      <c r="B962" s="1">
        <v>8</v>
      </c>
      <c r="C962" s="2">
        <v>40951.481851357887</v>
      </c>
      <c r="D962" s="2">
        <v>41011.481250000004</v>
      </c>
      <c r="E962" s="1">
        <v>3</v>
      </c>
      <c r="F962" s="2">
        <v>40958.448040732328</v>
      </c>
      <c r="G962" s="1">
        <v>2</v>
      </c>
      <c r="H962" s="32">
        <f>IFERROR(HOUR(Table1[[#This Row],[Cancel Date/time]])+MINUTE(Table1[[#This Row],[Cancel Date/time]])/60,"not cancelled")</f>
        <v>10.75</v>
      </c>
      <c r="I962" s="47">
        <f>IFERROR(ROUND(Table1[[#This Row],[cancellation time decimal]],0),"not cancelled")</f>
        <v>11</v>
      </c>
      <c r="J962" s="10">
        <f>IFERROR(MOD(Table1[[#This Row],[cancellation hour rounded]],24),"not cancelled")</f>
        <v>11</v>
      </c>
      <c r="K962" s="32">
        <f>1/Table1[[#This Row],[Duration (Time between doses '[in hours'])]]</f>
        <v>0.33333333333333331</v>
      </c>
      <c r="L962" s="33">
        <f>Table1[[#This Row],[number doses per hour]]*INDEX(Table2[price per dose],Table1[[#This Row],[Drug ID]])</f>
        <v>0.29998222222222221</v>
      </c>
      <c r="M962" s="11" t="b">
        <f>AND(Table1[[#This Row],[hour of cancellation 0 to 23]]&gt;=0,Table1[[#This Row],[hour of cancellation 0 to 23]]&lt;=23)</f>
        <v>1</v>
      </c>
    </row>
    <row r="963" spans="1:13" x14ac:dyDescent="0.3">
      <c r="A963" s="1">
        <v>962</v>
      </c>
      <c r="B963" s="1">
        <v>4</v>
      </c>
      <c r="C963" s="2">
        <v>40951.567870256746</v>
      </c>
      <c r="D963" s="2">
        <v>41011.567361111105</v>
      </c>
      <c r="E963" s="1">
        <v>12</v>
      </c>
      <c r="F963" s="2">
        <v>40953.408645427487</v>
      </c>
      <c r="G963" s="1">
        <v>0</v>
      </c>
      <c r="H963" s="32">
        <f>IFERROR(HOUR(Table1[[#This Row],[Cancel Date/time]])+MINUTE(Table1[[#This Row],[Cancel Date/time]])/60,"not cancelled")</f>
        <v>9.8000000000000007</v>
      </c>
      <c r="I963" s="47">
        <f>IFERROR(ROUND(Table1[[#This Row],[cancellation time decimal]],0),"not cancelled")</f>
        <v>10</v>
      </c>
      <c r="J963" s="10">
        <f>IFERROR(MOD(Table1[[#This Row],[cancellation hour rounded]],24),"not cancelled")</f>
        <v>10</v>
      </c>
      <c r="K963" s="32">
        <f>1/Table1[[#This Row],[Duration (Time between doses '[in hours'])]]</f>
        <v>8.3333333333333329E-2</v>
      </c>
      <c r="L963" s="33">
        <f>Table1[[#This Row],[number doses per hour]]*INDEX(Table2[price per dose],Table1[[#This Row],[Drug ID]])</f>
        <v>1.448055119047619</v>
      </c>
      <c r="M963" s="11" t="b">
        <f>AND(Table1[[#This Row],[hour of cancellation 0 to 23]]&gt;=0,Table1[[#This Row],[hour of cancellation 0 to 23]]&lt;=23)</f>
        <v>1</v>
      </c>
    </row>
    <row r="964" spans="1:13" x14ac:dyDescent="0.3">
      <c r="A964" s="1">
        <v>963</v>
      </c>
      <c r="B964" s="1">
        <v>1</v>
      </c>
      <c r="C964" s="2">
        <v>40951.579673629662</v>
      </c>
      <c r="D964" s="2">
        <v>41011.579166666663</v>
      </c>
      <c r="E964" s="1">
        <v>8</v>
      </c>
      <c r="F964" s="2">
        <v>40952.556712716614</v>
      </c>
      <c r="G964" s="1">
        <v>0</v>
      </c>
      <c r="H964" s="32">
        <f>IFERROR(HOUR(Table1[[#This Row],[Cancel Date/time]])+MINUTE(Table1[[#This Row],[Cancel Date/time]])/60,"not cancelled")</f>
        <v>13.35</v>
      </c>
      <c r="I964" s="47">
        <f>IFERROR(ROUND(Table1[[#This Row],[cancellation time decimal]],0),"not cancelled")</f>
        <v>13</v>
      </c>
      <c r="J964" s="10">
        <f>IFERROR(MOD(Table1[[#This Row],[cancellation hour rounded]],24),"not cancelled")</f>
        <v>13</v>
      </c>
      <c r="K964" s="32">
        <f>1/Table1[[#This Row],[Duration (Time between doses '[in hours'])]]</f>
        <v>0.125</v>
      </c>
      <c r="L964" s="33">
        <f>Table1[[#This Row],[number doses per hour]]*INDEX(Table2[price per dose],Table1[[#This Row],[Drug ID]])</f>
        <v>0.84929166666666667</v>
      </c>
      <c r="M964" s="11" t="b">
        <f>AND(Table1[[#This Row],[hour of cancellation 0 to 23]]&gt;=0,Table1[[#This Row],[hour of cancellation 0 to 23]]&lt;=23)</f>
        <v>1</v>
      </c>
    </row>
    <row r="965" spans="1:13" x14ac:dyDescent="0.3">
      <c r="A965" s="1">
        <v>964</v>
      </c>
      <c r="B965" s="1">
        <v>1</v>
      </c>
      <c r="C965" s="2">
        <v>40951.562224724294</v>
      </c>
      <c r="D965" s="2">
        <v>41011.561805555553</v>
      </c>
      <c r="E965" s="1">
        <v>8</v>
      </c>
      <c r="F965" s="2">
        <v>40952.665388648355</v>
      </c>
      <c r="G965" s="1">
        <v>0</v>
      </c>
      <c r="H965" s="32">
        <f>IFERROR(HOUR(Table1[[#This Row],[Cancel Date/time]])+MINUTE(Table1[[#This Row],[Cancel Date/time]])/60,"not cancelled")</f>
        <v>15.966666666666667</v>
      </c>
      <c r="I965" s="47">
        <f>IFERROR(ROUND(Table1[[#This Row],[cancellation time decimal]],0),"not cancelled")</f>
        <v>16</v>
      </c>
      <c r="J965" s="10">
        <f>IFERROR(MOD(Table1[[#This Row],[cancellation hour rounded]],24),"not cancelled")</f>
        <v>16</v>
      </c>
      <c r="K965" s="32">
        <f>1/Table1[[#This Row],[Duration (Time between doses '[in hours'])]]</f>
        <v>0.125</v>
      </c>
      <c r="L965" s="33">
        <f>Table1[[#This Row],[number doses per hour]]*INDEX(Table2[price per dose],Table1[[#This Row],[Drug ID]])</f>
        <v>0.84929166666666667</v>
      </c>
      <c r="M965" s="11" t="b">
        <f>AND(Table1[[#This Row],[hour of cancellation 0 to 23]]&gt;=0,Table1[[#This Row],[hour of cancellation 0 to 23]]&lt;=23)</f>
        <v>1</v>
      </c>
    </row>
    <row r="966" spans="1:13" x14ac:dyDescent="0.3">
      <c r="A966" s="1">
        <v>965</v>
      </c>
      <c r="B966" s="1">
        <v>7</v>
      </c>
      <c r="C966" s="2">
        <v>40951.545668767416</v>
      </c>
      <c r="D966" s="2">
        <v>41011.545138888883</v>
      </c>
      <c r="E966" s="1">
        <v>24</v>
      </c>
      <c r="F966" s="2">
        <v>40992.082447427914</v>
      </c>
      <c r="G966" s="1">
        <v>0</v>
      </c>
      <c r="H966" s="32">
        <f>IFERROR(HOUR(Table1[[#This Row],[Cancel Date/time]])+MINUTE(Table1[[#This Row],[Cancel Date/time]])/60,"not cancelled")</f>
        <v>1.9666666666666668</v>
      </c>
      <c r="I966" s="47">
        <f>IFERROR(ROUND(Table1[[#This Row],[cancellation time decimal]],0),"not cancelled")</f>
        <v>2</v>
      </c>
      <c r="J966" s="10">
        <f>IFERROR(MOD(Table1[[#This Row],[cancellation hour rounded]],24),"not cancelled")</f>
        <v>2</v>
      </c>
      <c r="K966" s="32">
        <f>1/Table1[[#This Row],[Duration (Time between doses '[in hours'])]]</f>
        <v>4.1666666666666664E-2</v>
      </c>
      <c r="L966" s="33">
        <f>Table1[[#This Row],[number doses per hour]]*INDEX(Table2[price per dose],Table1[[#This Row],[Drug ID]])</f>
        <v>1.2958049999999997</v>
      </c>
      <c r="M966" s="11" t="b">
        <f>AND(Table1[[#This Row],[hour of cancellation 0 to 23]]&gt;=0,Table1[[#This Row],[hour of cancellation 0 to 23]]&lt;=23)</f>
        <v>1</v>
      </c>
    </row>
    <row r="967" spans="1:13" x14ac:dyDescent="0.3">
      <c r="A967" s="1">
        <v>966</v>
      </c>
      <c r="B967" s="1">
        <v>3</v>
      </c>
      <c r="C967" s="2">
        <v>40951.557487588492</v>
      </c>
      <c r="D967" s="2">
        <v>41011.556944444441</v>
      </c>
      <c r="E967" s="1">
        <v>24</v>
      </c>
      <c r="F967" s="2">
        <v>40953.392405200284</v>
      </c>
      <c r="G967" s="1">
        <v>0</v>
      </c>
      <c r="H967" s="32">
        <f>IFERROR(HOUR(Table1[[#This Row],[Cancel Date/time]])+MINUTE(Table1[[#This Row],[Cancel Date/time]])/60,"not cancelled")</f>
        <v>9.4166666666666661</v>
      </c>
      <c r="I967" s="47">
        <f>IFERROR(ROUND(Table1[[#This Row],[cancellation time decimal]],0),"not cancelled")</f>
        <v>9</v>
      </c>
      <c r="J967" s="10">
        <f>IFERROR(MOD(Table1[[#This Row],[cancellation hour rounded]],24),"not cancelled")</f>
        <v>9</v>
      </c>
      <c r="K967" s="32">
        <f>1/Table1[[#This Row],[Duration (Time between doses '[in hours'])]]</f>
        <v>4.1666666666666664E-2</v>
      </c>
      <c r="L967" s="33">
        <f>Table1[[#This Row],[number doses per hour]]*INDEX(Table2[price per dose],Table1[[#This Row],[Drug ID]])</f>
        <v>0.18133000000000002</v>
      </c>
      <c r="M967" s="11" t="b">
        <f>AND(Table1[[#This Row],[hour of cancellation 0 to 23]]&gt;=0,Table1[[#This Row],[hour of cancellation 0 to 23]]&lt;=23)</f>
        <v>1</v>
      </c>
    </row>
    <row r="968" spans="1:13" x14ac:dyDescent="0.3">
      <c r="A968" s="1">
        <v>967</v>
      </c>
      <c r="B968" s="1">
        <v>2</v>
      </c>
      <c r="C968" s="2">
        <v>40951.596900248296</v>
      </c>
      <c r="D968" s="2">
        <v>41011.59652777778</v>
      </c>
      <c r="E968" s="1">
        <v>10</v>
      </c>
      <c r="F968" s="2">
        <v>40952.738461682151</v>
      </c>
      <c r="G968" s="1">
        <v>0</v>
      </c>
      <c r="H968" s="32">
        <f>IFERROR(HOUR(Table1[[#This Row],[Cancel Date/time]])+MINUTE(Table1[[#This Row],[Cancel Date/time]])/60,"not cancelled")</f>
        <v>17.716666666666665</v>
      </c>
      <c r="I968" s="47">
        <f>IFERROR(ROUND(Table1[[#This Row],[cancellation time decimal]],0),"not cancelled")</f>
        <v>18</v>
      </c>
      <c r="J968" s="10">
        <f>IFERROR(MOD(Table1[[#This Row],[cancellation hour rounded]],24),"not cancelled")</f>
        <v>18</v>
      </c>
      <c r="K968" s="32">
        <f>1/Table1[[#This Row],[Duration (Time between doses '[in hours'])]]</f>
        <v>0.1</v>
      </c>
      <c r="L968" s="33">
        <f>Table1[[#This Row],[number doses per hour]]*INDEX(Table2[price per dose],Table1[[#This Row],[Drug ID]])</f>
        <v>0.84959999999999969</v>
      </c>
      <c r="M968" s="11" t="b">
        <f>AND(Table1[[#This Row],[hour of cancellation 0 to 23]]&gt;=0,Table1[[#This Row],[hour of cancellation 0 to 23]]&lt;=23)</f>
        <v>1</v>
      </c>
    </row>
    <row r="969" spans="1:13" hidden="1" x14ac:dyDescent="0.3">
      <c r="A969" s="1">
        <v>968</v>
      </c>
      <c r="B969" s="1">
        <v>2</v>
      </c>
      <c r="C969" s="2">
        <v>40951.600061546545</v>
      </c>
      <c r="D969" s="2">
        <v>40956.475022408893</v>
      </c>
      <c r="E969" s="1">
        <v>10</v>
      </c>
      <c r="F969" s="2" t="s">
        <v>5</v>
      </c>
      <c r="G969" s="1">
        <v>0</v>
      </c>
      <c r="H969" s="32" t="str">
        <f>IFERROR(HOUR(Table1[[#This Row],[Cancel Date/time]])+MINUTE(Table1[[#This Row],[Cancel Date/time]])/60,"not cancelled")</f>
        <v>not cancelled</v>
      </c>
      <c r="I969" s="47" t="str">
        <f>IFERROR(ROUND(Table1[[#This Row],[cancellation time decimal]],0),"not cancelled")</f>
        <v>not cancelled</v>
      </c>
      <c r="J969" s="10" t="str">
        <f>IFERROR(MOD(Table1[[#This Row],[cancellation hour rounded]],24),"not cancelled")</f>
        <v>not cancelled</v>
      </c>
      <c r="K969" s="32">
        <f>1/Table1[[#This Row],[Duration (Time between doses '[in hours'])]]</f>
        <v>0.1</v>
      </c>
      <c r="L969" s="33">
        <f>Table1[[#This Row],[number doses per hour]]*INDEX(Table2[price per dose],Table1[[#This Row],[Drug ID]])</f>
        <v>0.84959999999999969</v>
      </c>
      <c r="M969" s="11" t="b">
        <f>AND(Table1[[#This Row],[hour of cancellation 0 to 23]]&gt;=0,Table1[[#This Row],[hour of cancellation 0 to 23]]&lt;=23)</f>
        <v>0</v>
      </c>
    </row>
    <row r="970" spans="1:13" x14ac:dyDescent="0.3">
      <c r="A970" s="1">
        <v>969</v>
      </c>
      <c r="B970" s="1">
        <v>2</v>
      </c>
      <c r="C970" s="2">
        <v>40951.620620197151</v>
      </c>
      <c r="D970" s="2">
        <v>41011.620138888895</v>
      </c>
      <c r="E970" s="1">
        <v>10</v>
      </c>
      <c r="F970" s="2">
        <v>40952.404912641032</v>
      </c>
      <c r="G970" s="1">
        <v>0</v>
      </c>
      <c r="H970" s="32">
        <f>IFERROR(HOUR(Table1[[#This Row],[Cancel Date/time]])+MINUTE(Table1[[#This Row],[Cancel Date/time]])/60,"not cancelled")</f>
        <v>9.7166666666666668</v>
      </c>
      <c r="I970" s="47">
        <f>IFERROR(ROUND(Table1[[#This Row],[cancellation time decimal]],0),"not cancelled")</f>
        <v>10</v>
      </c>
      <c r="J970" s="10">
        <f>IFERROR(MOD(Table1[[#This Row],[cancellation hour rounded]],24),"not cancelled")</f>
        <v>10</v>
      </c>
      <c r="K970" s="32">
        <f>1/Table1[[#This Row],[Duration (Time between doses '[in hours'])]]</f>
        <v>0.1</v>
      </c>
      <c r="L970" s="33">
        <f>Table1[[#This Row],[number doses per hour]]*INDEX(Table2[price per dose],Table1[[#This Row],[Drug ID]])</f>
        <v>0.84959999999999969</v>
      </c>
      <c r="M970" s="11" t="b">
        <f>AND(Table1[[#This Row],[hour of cancellation 0 to 23]]&gt;=0,Table1[[#This Row],[hour of cancellation 0 to 23]]&lt;=23)</f>
        <v>1</v>
      </c>
    </row>
    <row r="971" spans="1:13" x14ac:dyDescent="0.3">
      <c r="A971" s="1">
        <v>970</v>
      </c>
      <c r="B971" s="1">
        <v>6</v>
      </c>
      <c r="C971" s="2">
        <v>40951.687533114251</v>
      </c>
      <c r="D971" s="2">
        <v>41011.6875</v>
      </c>
      <c r="E971" s="1">
        <v>24</v>
      </c>
      <c r="F971" s="2">
        <v>40963.3535780768</v>
      </c>
      <c r="G971" s="1">
        <v>0</v>
      </c>
      <c r="H971" s="32">
        <f>IFERROR(HOUR(Table1[[#This Row],[Cancel Date/time]])+MINUTE(Table1[[#This Row],[Cancel Date/time]])/60,"not cancelled")</f>
        <v>8.4833333333333325</v>
      </c>
      <c r="I971" s="47">
        <f>IFERROR(ROUND(Table1[[#This Row],[cancellation time decimal]],0),"not cancelled")</f>
        <v>8</v>
      </c>
      <c r="J971" s="10">
        <f>IFERROR(MOD(Table1[[#This Row],[cancellation hour rounded]],24),"not cancelled")</f>
        <v>8</v>
      </c>
      <c r="K971" s="32">
        <f>1/Table1[[#This Row],[Duration (Time between doses '[in hours'])]]</f>
        <v>4.1666666666666664E-2</v>
      </c>
      <c r="L971" s="33">
        <f>Table1[[#This Row],[number doses per hour]]*INDEX(Table2[price per dose],Table1[[#This Row],[Drug ID]])</f>
        <v>0.35218749999999999</v>
      </c>
      <c r="M971" s="11" t="b">
        <f>AND(Table1[[#This Row],[hour of cancellation 0 to 23]]&gt;=0,Table1[[#This Row],[hour of cancellation 0 to 23]]&lt;=23)</f>
        <v>1</v>
      </c>
    </row>
    <row r="972" spans="1:13" x14ac:dyDescent="0.3">
      <c r="A972" s="1">
        <v>971</v>
      </c>
      <c r="B972" s="1">
        <v>3</v>
      </c>
      <c r="C972" s="2">
        <v>40951.692061587484</v>
      </c>
      <c r="D972" s="2">
        <v>41011.691666666666</v>
      </c>
      <c r="E972" s="1">
        <v>24</v>
      </c>
      <c r="F972" s="2">
        <v>40954.828073328019</v>
      </c>
      <c r="G972" s="1">
        <v>0</v>
      </c>
      <c r="H972" s="32">
        <f>IFERROR(HOUR(Table1[[#This Row],[Cancel Date/time]])+MINUTE(Table1[[#This Row],[Cancel Date/time]])/60,"not cancelled")</f>
        <v>19.866666666666667</v>
      </c>
      <c r="I972" s="47">
        <f>IFERROR(ROUND(Table1[[#This Row],[cancellation time decimal]],0),"not cancelled")</f>
        <v>20</v>
      </c>
      <c r="J972" s="10">
        <f>IFERROR(MOD(Table1[[#This Row],[cancellation hour rounded]],24),"not cancelled")</f>
        <v>20</v>
      </c>
      <c r="K972" s="32">
        <f>1/Table1[[#This Row],[Duration (Time between doses '[in hours'])]]</f>
        <v>4.1666666666666664E-2</v>
      </c>
      <c r="L972" s="33">
        <f>Table1[[#This Row],[number doses per hour]]*INDEX(Table2[price per dose],Table1[[#This Row],[Drug ID]])</f>
        <v>0.18133000000000002</v>
      </c>
      <c r="M972" s="11" t="b">
        <f>AND(Table1[[#This Row],[hour of cancellation 0 to 23]]&gt;=0,Table1[[#This Row],[hour of cancellation 0 to 23]]&lt;=23)</f>
        <v>1</v>
      </c>
    </row>
    <row r="973" spans="1:13" x14ac:dyDescent="0.3">
      <c r="A973" s="1">
        <v>972</v>
      </c>
      <c r="B973" s="1">
        <v>1</v>
      </c>
      <c r="C973" s="2">
        <v>40951.743085804883</v>
      </c>
      <c r="D973" s="2">
        <v>41011.743055555555</v>
      </c>
      <c r="E973" s="1">
        <v>8</v>
      </c>
      <c r="F973" s="2">
        <v>40951.903305240543</v>
      </c>
      <c r="G973" s="1">
        <v>0</v>
      </c>
      <c r="H973" s="32">
        <f>IFERROR(HOUR(Table1[[#This Row],[Cancel Date/time]])+MINUTE(Table1[[#This Row],[Cancel Date/time]])/60,"not cancelled")</f>
        <v>21.666666666666668</v>
      </c>
      <c r="I973" s="47">
        <f>IFERROR(ROUND(Table1[[#This Row],[cancellation time decimal]],0),"not cancelled")</f>
        <v>22</v>
      </c>
      <c r="J973" s="10">
        <f>IFERROR(MOD(Table1[[#This Row],[cancellation hour rounded]],24),"not cancelled")</f>
        <v>22</v>
      </c>
      <c r="K973" s="32">
        <f>1/Table1[[#This Row],[Duration (Time between doses '[in hours'])]]</f>
        <v>0.125</v>
      </c>
      <c r="L973" s="33">
        <f>Table1[[#This Row],[number doses per hour]]*INDEX(Table2[price per dose],Table1[[#This Row],[Drug ID]])</f>
        <v>0.84929166666666667</v>
      </c>
      <c r="M973" s="11" t="b">
        <f>AND(Table1[[#This Row],[hour of cancellation 0 to 23]]&gt;=0,Table1[[#This Row],[hour of cancellation 0 to 23]]&lt;=23)</f>
        <v>1</v>
      </c>
    </row>
    <row r="974" spans="1:13" hidden="1" x14ac:dyDescent="0.3">
      <c r="A974" s="1">
        <v>973</v>
      </c>
      <c r="B974" s="1">
        <v>1</v>
      </c>
      <c r="C974" s="2">
        <v>40951.782664792176</v>
      </c>
      <c r="D974" s="2">
        <v>40955.240874896954</v>
      </c>
      <c r="E974" s="1">
        <v>8</v>
      </c>
      <c r="F974" s="2" t="s">
        <v>5</v>
      </c>
      <c r="G974" s="1">
        <v>0</v>
      </c>
      <c r="H974" s="32" t="str">
        <f>IFERROR(HOUR(Table1[[#This Row],[Cancel Date/time]])+MINUTE(Table1[[#This Row],[Cancel Date/time]])/60,"not cancelled")</f>
        <v>not cancelled</v>
      </c>
      <c r="I974" s="47" t="str">
        <f>IFERROR(ROUND(Table1[[#This Row],[cancellation time decimal]],0),"not cancelled")</f>
        <v>not cancelled</v>
      </c>
      <c r="J974" s="10" t="str">
        <f>IFERROR(MOD(Table1[[#This Row],[cancellation hour rounded]],24),"not cancelled")</f>
        <v>not cancelled</v>
      </c>
      <c r="K974" s="32">
        <f>1/Table1[[#This Row],[Duration (Time between doses '[in hours'])]]</f>
        <v>0.125</v>
      </c>
      <c r="L974" s="33">
        <f>Table1[[#This Row],[number doses per hour]]*INDEX(Table2[price per dose],Table1[[#This Row],[Drug ID]])</f>
        <v>0.84929166666666667</v>
      </c>
      <c r="M974" s="11" t="b">
        <f>AND(Table1[[#This Row],[hour of cancellation 0 to 23]]&gt;=0,Table1[[#This Row],[hour of cancellation 0 to 23]]&lt;=23)</f>
        <v>0</v>
      </c>
    </row>
    <row r="975" spans="1:13" x14ac:dyDescent="0.3">
      <c r="A975" s="1">
        <v>974</v>
      </c>
      <c r="B975" s="1">
        <v>2</v>
      </c>
      <c r="C975" s="2">
        <v>40951.796536048059</v>
      </c>
      <c r="D975" s="2">
        <v>41011.796527777777</v>
      </c>
      <c r="E975" s="1">
        <v>10</v>
      </c>
      <c r="F975" s="2">
        <v>40954.159048783797</v>
      </c>
      <c r="G975" s="1">
        <v>0</v>
      </c>
      <c r="H975" s="32">
        <f>IFERROR(HOUR(Table1[[#This Row],[Cancel Date/time]])+MINUTE(Table1[[#This Row],[Cancel Date/time]])/60,"not cancelled")</f>
        <v>3.8166666666666664</v>
      </c>
      <c r="I975" s="47">
        <f>IFERROR(ROUND(Table1[[#This Row],[cancellation time decimal]],0),"not cancelled")</f>
        <v>4</v>
      </c>
      <c r="J975" s="10">
        <f>IFERROR(MOD(Table1[[#This Row],[cancellation hour rounded]],24),"not cancelled")</f>
        <v>4</v>
      </c>
      <c r="K975" s="32">
        <f>1/Table1[[#This Row],[Duration (Time between doses '[in hours'])]]</f>
        <v>0.1</v>
      </c>
      <c r="L975" s="33">
        <f>Table1[[#This Row],[number doses per hour]]*INDEX(Table2[price per dose],Table1[[#This Row],[Drug ID]])</f>
        <v>0.84959999999999969</v>
      </c>
      <c r="M975" s="11" t="b">
        <f>AND(Table1[[#This Row],[hour of cancellation 0 to 23]]&gt;=0,Table1[[#This Row],[hour of cancellation 0 to 23]]&lt;=23)</f>
        <v>1</v>
      </c>
    </row>
    <row r="976" spans="1:13" x14ac:dyDescent="0.3">
      <c r="A976" s="1">
        <v>975</v>
      </c>
      <c r="B976" s="1">
        <v>2</v>
      </c>
      <c r="C976" s="2">
        <v>40951.801091407564</v>
      </c>
      <c r="D976" s="2">
        <v>41011.800694444442</v>
      </c>
      <c r="E976" s="1">
        <v>10</v>
      </c>
      <c r="F976" s="2">
        <v>40953.394468873827</v>
      </c>
      <c r="G976" s="1">
        <v>0</v>
      </c>
      <c r="H976" s="32">
        <f>IFERROR(HOUR(Table1[[#This Row],[Cancel Date/time]])+MINUTE(Table1[[#This Row],[Cancel Date/time]])/60,"not cancelled")</f>
        <v>9.4666666666666668</v>
      </c>
      <c r="I976" s="47">
        <f>IFERROR(ROUND(Table1[[#This Row],[cancellation time decimal]],0),"not cancelled")</f>
        <v>9</v>
      </c>
      <c r="J976" s="10">
        <f>IFERROR(MOD(Table1[[#This Row],[cancellation hour rounded]],24),"not cancelled")</f>
        <v>9</v>
      </c>
      <c r="K976" s="32">
        <f>1/Table1[[#This Row],[Duration (Time between doses '[in hours'])]]</f>
        <v>0.1</v>
      </c>
      <c r="L976" s="33">
        <f>Table1[[#This Row],[number doses per hour]]*INDEX(Table2[price per dose],Table1[[#This Row],[Drug ID]])</f>
        <v>0.84959999999999969</v>
      </c>
      <c r="M976" s="11" t="b">
        <f>AND(Table1[[#This Row],[hour of cancellation 0 to 23]]&gt;=0,Table1[[#This Row],[hour of cancellation 0 to 23]]&lt;=23)</f>
        <v>1</v>
      </c>
    </row>
    <row r="977" spans="1:13" x14ac:dyDescent="0.3">
      <c r="A977" s="1">
        <v>976</v>
      </c>
      <c r="B977" s="1">
        <v>1</v>
      </c>
      <c r="C977" s="2">
        <v>40951.872077958986</v>
      </c>
      <c r="D977" s="2">
        <v>41011.871527777781</v>
      </c>
      <c r="E977" s="1">
        <v>8</v>
      </c>
      <c r="F977" s="2">
        <v>40952.004236432709</v>
      </c>
      <c r="G977" s="1">
        <v>0</v>
      </c>
      <c r="H977" s="32">
        <f>IFERROR(HOUR(Table1[[#This Row],[Cancel Date/time]])+MINUTE(Table1[[#This Row],[Cancel Date/time]])/60,"not cancelled")</f>
        <v>0.1</v>
      </c>
      <c r="I977" s="47">
        <f>IFERROR(ROUND(Table1[[#This Row],[cancellation time decimal]],0),"not cancelled")</f>
        <v>0</v>
      </c>
      <c r="J977" s="10">
        <f>IFERROR(MOD(Table1[[#This Row],[cancellation hour rounded]],24),"not cancelled")</f>
        <v>0</v>
      </c>
      <c r="K977" s="32">
        <f>1/Table1[[#This Row],[Duration (Time between doses '[in hours'])]]</f>
        <v>0.125</v>
      </c>
      <c r="L977" s="33">
        <f>Table1[[#This Row],[number doses per hour]]*INDEX(Table2[price per dose],Table1[[#This Row],[Drug ID]])</f>
        <v>0.84929166666666667</v>
      </c>
      <c r="M977" s="11" t="b">
        <f>AND(Table1[[#This Row],[hour of cancellation 0 to 23]]&gt;=0,Table1[[#This Row],[hour of cancellation 0 to 23]]&lt;=23)</f>
        <v>1</v>
      </c>
    </row>
    <row r="978" spans="1:13" hidden="1" x14ac:dyDescent="0.3">
      <c r="A978" s="1">
        <v>977</v>
      </c>
      <c r="B978" s="1">
        <v>6</v>
      </c>
      <c r="C978" s="2">
        <v>40951.872204652893</v>
      </c>
      <c r="D978" s="2">
        <v>40955.496950803376</v>
      </c>
      <c r="E978" s="1">
        <v>24</v>
      </c>
      <c r="F978" s="2" t="s">
        <v>5</v>
      </c>
      <c r="G978" s="1">
        <v>0</v>
      </c>
      <c r="H978" s="32" t="str">
        <f>IFERROR(HOUR(Table1[[#This Row],[Cancel Date/time]])+MINUTE(Table1[[#This Row],[Cancel Date/time]])/60,"not cancelled")</f>
        <v>not cancelled</v>
      </c>
      <c r="I978" s="47" t="str">
        <f>IFERROR(ROUND(Table1[[#This Row],[cancellation time decimal]],0),"not cancelled")</f>
        <v>not cancelled</v>
      </c>
      <c r="J978" s="10" t="str">
        <f>IFERROR(MOD(Table1[[#This Row],[cancellation hour rounded]],24),"not cancelled")</f>
        <v>not cancelled</v>
      </c>
      <c r="K978" s="32">
        <f>1/Table1[[#This Row],[Duration (Time between doses '[in hours'])]]</f>
        <v>4.1666666666666664E-2</v>
      </c>
      <c r="L978" s="33">
        <f>Table1[[#This Row],[number doses per hour]]*INDEX(Table2[price per dose],Table1[[#This Row],[Drug ID]])</f>
        <v>0.35218749999999999</v>
      </c>
      <c r="M978" s="11" t="b">
        <f>AND(Table1[[#This Row],[hour of cancellation 0 to 23]]&gt;=0,Table1[[#This Row],[hour of cancellation 0 to 23]]&lt;=23)</f>
        <v>0</v>
      </c>
    </row>
    <row r="979" spans="1:13" x14ac:dyDescent="0.3">
      <c r="A979" s="1">
        <v>978</v>
      </c>
      <c r="B979" s="1">
        <v>6</v>
      </c>
      <c r="C979" s="2">
        <v>40951.896728176114</v>
      </c>
      <c r="D979" s="2">
        <v>41011.896527777775</v>
      </c>
      <c r="E979" s="1">
        <v>24</v>
      </c>
      <c r="F979" s="2">
        <v>40955.60619628687</v>
      </c>
      <c r="G979" s="1">
        <v>0</v>
      </c>
      <c r="H979" s="32">
        <f>IFERROR(HOUR(Table1[[#This Row],[Cancel Date/time]])+MINUTE(Table1[[#This Row],[Cancel Date/time]])/60,"not cancelled")</f>
        <v>14.533333333333333</v>
      </c>
      <c r="I979" s="47">
        <f>IFERROR(ROUND(Table1[[#This Row],[cancellation time decimal]],0),"not cancelled")</f>
        <v>15</v>
      </c>
      <c r="J979" s="10">
        <f>IFERROR(MOD(Table1[[#This Row],[cancellation hour rounded]],24),"not cancelled")</f>
        <v>15</v>
      </c>
      <c r="K979" s="32">
        <f>1/Table1[[#This Row],[Duration (Time between doses '[in hours'])]]</f>
        <v>4.1666666666666664E-2</v>
      </c>
      <c r="L979" s="33">
        <f>Table1[[#This Row],[number doses per hour]]*INDEX(Table2[price per dose],Table1[[#This Row],[Drug ID]])</f>
        <v>0.35218749999999999</v>
      </c>
      <c r="M979" s="11" t="b">
        <f>AND(Table1[[#This Row],[hour of cancellation 0 to 23]]&gt;=0,Table1[[#This Row],[hour of cancellation 0 to 23]]&lt;=23)</f>
        <v>1</v>
      </c>
    </row>
    <row r="980" spans="1:13" x14ac:dyDescent="0.3">
      <c r="A980" s="1">
        <v>979</v>
      </c>
      <c r="B980" s="1">
        <v>11</v>
      </c>
      <c r="C980" s="2">
        <v>40951.952700815527</v>
      </c>
      <c r="D980" s="2">
        <v>41011.95208333333</v>
      </c>
      <c r="E980" s="1">
        <v>1</v>
      </c>
      <c r="F980" s="2">
        <v>40959.36200280465</v>
      </c>
      <c r="G980" s="1">
        <v>2</v>
      </c>
      <c r="H980" s="32">
        <f>IFERROR(HOUR(Table1[[#This Row],[Cancel Date/time]])+MINUTE(Table1[[#This Row],[Cancel Date/time]])/60,"not cancelled")</f>
        <v>8.6833333333333336</v>
      </c>
      <c r="I980" s="47">
        <f>IFERROR(ROUND(Table1[[#This Row],[cancellation time decimal]],0),"not cancelled")</f>
        <v>9</v>
      </c>
      <c r="J980" s="10">
        <f>IFERROR(MOD(Table1[[#This Row],[cancellation hour rounded]],24),"not cancelled")</f>
        <v>9</v>
      </c>
      <c r="K980" s="32">
        <f>1/Table1[[#This Row],[Duration (Time between doses '[in hours'])]]</f>
        <v>1</v>
      </c>
      <c r="L980" s="33">
        <f>Table1[[#This Row],[number doses per hour]]*INDEX(Table2[price per dose],Table1[[#This Row],[Drug ID]])</f>
        <v>1</v>
      </c>
      <c r="M980" s="11" t="b">
        <f>AND(Table1[[#This Row],[hour of cancellation 0 to 23]]&gt;=0,Table1[[#This Row],[hour of cancellation 0 to 23]]&lt;=23)</f>
        <v>1</v>
      </c>
    </row>
    <row r="981" spans="1:13" x14ac:dyDescent="0.3">
      <c r="A981" s="1">
        <v>980</v>
      </c>
      <c r="B981" s="1">
        <v>4</v>
      </c>
      <c r="C981" s="2">
        <v>40952.10724514036</v>
      </c>
      <c r="D981" s="2">
        <v>41012.106944444444</v>
      </c>
      <c r="E981" s="1">
        <v>12</v>
      </c>
      <c r="F981" s="2">
        <v>40954.356346336172</v>
      </c>
      <c r="G981" s="1">
        <v>0</v>
      </c>
      <c r="H981" s="32">
        <f>IFERROR(HOUR(Table1[[#This Row],[Cancel Date/time]])+MINUTE(Table1[[#This Row],[Cancel Date/time]])/60,"not cancelled")</f>
        <v>8.5500000000000007</v>
      </c>
      <c r="I981" s="47">
        <f>IFERROR(ROUND(Table1[[#This Row],[cancellation time decimal]],0),"not cancelled")</f>
        <v>9</v>
      </c>
      <c r="J981" s="10">
        <f>IFERROR(MOD(Table1[[#This Row],[cancellation hour rounded]],24),"not cancelled")</f>
        <v>9</v>
      </c>
      <c r="K981" s="32">
        <f>1/Table1[[#This Row],[Duration (Time between doses '[in hours'])]]</f>
        <v>8.3333333333333329E-2</v>
      </c>
      <c r="L981" s="33">
        <f>Table1[[#This Row],[number doses per hour]]*INDEX(Table2[price per dose],Table1[[#This Row],[Drug ID]])</f>
        <v>1.448055119047619</v>
      </c>
      <c r="M981" s="11" t="b">
        <f>AND(Table1[[#This Row],[hour of cancellation 0 to 23]]&gt;=0,Table1[[#This Row],[hour of cancellation 0 to 23]]&lt;=23)</f>
        <v>1</v>
      </c>
    </row>
    <row r="982" spans="1:13" x14ac:dyDescent="0.3">
      <c r="A982" s="1">
        <v>981</v>
      </c>
      <c r="B982" s="1">
        <v>3</v>
      </c>
      <c r="C982" s="2">
        <v>40952.158784654559</v>
      </c>
      <c r="D982" s="2">
        <v>41012.158333333333</v>
      </c>
      <c r="E982" s="1">
        <v>24</v>
      </c>
      <c r="F982" s="2">
        <v>40953.650920427914</v>
      </c>
      <c r="G982" s="1">
        <v>0</v>
      </c>
      <c r="H982" s="32">
        <f>IFERROR(HOUR(Table1[[#This Row],[Cancel Date/time]])+MINUTE(Table1[[#This Row],[Cancel Date/time]])/60,"not cancelled")</f>
        <v>15.616666666666667</v>
      </c>
      <c r="I982" s="47">
        <f>IFERROR(ROUND(Table1[[#This Row],[cancellation time decimal]],0),"not cancelled")</f>
        <v>16</v>
      </c>
      <c r="J982" s="10">
        <f>IFERROR(MOD(Table1[[#This Row],[cancellation hour rounded]],24),"not cancelled")</f>
        <v>16</v>
      </c>
      <c r="K982" s="32">
        <f>1/Table1[[#This Row],[Duration (Time between doses '[in hours'])]]</f>
        <v>4.1666666666666664E-2</v>
      </c>
      <c r="L982" s="33">
        <f>Table1[[#This Row],[number doses per hour]]*INDEX(Table2[price per dose],Table1[[#This Row],[Drug ID]])</f>
        <v>0.18133000000000002</v>
      </c>
      <c r="M982" s="11" t="b">
        <f>AND(Table1[[#This Row],[hour of cancellation 0 to 23]]&gt;=0,Table1[[#This Row],[hour of cancellation 0 to 23]]&lt;=23)</f>
        <v>1</v>
      </c>
    </row>
    <row r="983" spans="1:13" hidden="1" x14ac:dyDescent="0.3">
      <c r="A983" s="1">
        <v>982</v>
      </c>
      <c r="B983" s="1">
        <v>6</v>
      </c>
      <c r="C983" s="2">
        <v>40952.153467524127</v>
      </c>
      <c r="D983" s="2">
        <v>40955.152960802669</v>
      </c>
      <c r="E983" s="1">
        <v>24</v>
      </c>
      <c r="F983" s="2" t="s">
        <v>5</v>
      </c>
      <c r="G983" s="1">
        <v>0</v>
      </c>
      <c r="H983" s="32" t="str">
        <f>IFERROR(HOUR(Table1[[#This Row],[Cancel Date/time]])+MINUTE(Table1[[#This Row],[Cancel Date/time]])/60,"not cancelled")</f>
        <v>not cancelled</v>
      </c>
      <c r="I983" s="47" t="str">
        <f>IFERROR(ROUND(Table1[[#This Row],[cancellation time decimal]],0),"not cancelled")</f>
        <v>not cancelled</v>
      </c>
      <c r="J983" s="10" t="str">
        <f>IFERROR(MOD(Table1[[#This Row],[cancellation hour rounded]],24),"not cancelled")</f>
        <v>not cancelled</v>
      </c>
      <c r="K983" s="32">
        <f>1/Table1[[#This Row],[Duration (Time between doses '[in hours'])]]</f>
        <v>4.1666666666666664E-2</v>
      </c>
      <c r="L983" s="33">
        <f>Table1[[#This Row],[number doses per hour]]*INDEX(Table2[price per dose],Table1[[#This Row],[Drug ID]])</f>
        <v>0.35218749999999999</v>
      </c>
      <c r="M983" s="11" t="b">
        <f>AND(Table1[[#This Row],[hour of cancellation 0 to 23]]&gt;=0,Table1[[#This Row],[hour of cancellation 0 to 23]]&lt;=23)</f>
        <v>0</v>
      </c>
    </row>
    <row r="984" spans="1:13" x14ac:dyDescent="0.3">
      <c r="A984" s="1">
        <v>983</v>
      </c>
      <c r="B984" s="1">
        <v>1</v>
      </c>
      <c r="C984" s="2">
        <v>40952.318786592914</v>
      </c>
      <c r="D984" s="2">
        <v>41012.318749999999</v>
      </c>
      <c r="E984" s="1">
        <v>12</v>
      </c>
      <c r="F984" s="2">
        <v>40953.673066156429</v>
      </c>
      <c r="G984" s="1">
        <v>0</v>
      </c>
      <c r="H984" s="32">
        <f>IFERROR(HOUR(Table1[[#This Row],[Cancel Date/time]])+MINUTE(Table1[[#This Row],[Cancel Date/time]])/60,"not cancelled")</f>
        <v>16.149999999999999</v>
      </c>
      <c r="I984" s="47">
        <f>IFERROR(ROUND(Table1[[#This Row],[cancellation time decimal]],0),"not cancelled")</f>
        <v>16</v>
      </c>
      <c r="J984" s="10">
        <f>IFERROR(MOD(Table1[[#This Row],[cancellation hour rounded]],24),"not cancelled")</f>
        <v>16</v>
      </c>
      <c r="K984" s="32">
        <f>1/Table1[[#This Row],[Duration (Time between doses '[in hours'])]]</f>
        <v>8.3333333333333329E-2</v>
      </c>
      <c r="L984" s="33">
        <f>Table1[[#This Row],[number doses per hour]]*INDEX(Table2[price per dose],Table1[[#This Row],[Drug ID]])</f>
        <v>0.56619444444444444</v>
      </c>
      <c r="M984" s="11" t="b">
        <f>AND(Table1[[#This Row],[hour of cancellation 0 to 23]]&gt;=0,Table1[[#This Row],[hour of cancellation 0 to 23]]&lt;=23)</f>
        <v>1</v>
      </c>
    </row>
    <row r="985" spans="1:13" x14ac:dyDescent="0.3">
      <c r="A985" s="1">
        <v>984</v>
      </c>
      <c r="B985" s="1">
        <v>3</v>
      </c>
      <c r="C985" s="2">
        <v>40952.367876861761</v>
      </c>
      <c r="D985" s="2">
        <v>41012.367361111115</v>
      </c>
      <c r="E985" s="1">
        <v>24</v>
      </c>
      <c r="F985" s="2">
        <v>40954.696971147612</v>
      </c>
      <c r="G985" s="1">
        <v>0</v>
      </c>
      <c r="H985" s="32">
        <f>IFERROR(HOUR(Table1[[#This Row],[Cancel Date/time]])+MINUTE(Table1[[#This Row],[Cancel Date/time]])/60,"not cancelled")</f>
        <v>16.716666666666665</v>
      </c>
      <c r="I985" s="47">
        <f>IFERROR(ROUND(Table1[[#This Row],[cancellation time decimal]],0),"not cancelled")</f>
        <v>17</v>
      </c>
      <c r="J985" s="10">
        <f>IFERROR(MOD(Table1[[#This Row],[cancellation hour rounded]],24),"not cancelled")</f>
        <v>17</v>
      </c>
      <c r="K985" s="32">
        <f>1/Table1[[#This Row],[Duration (Time between doses '[in hours'])]]</f>
        <v>4.1666666666666664E-2</v>
      </c>
      <c r="L985" s="33">
        <f>Table1[[#This Row],[number doses per hour]]*INDEX(Table2[price per dose],Table1[[#This Row],[Drug ID]])</f>
        <v>0.18133000000000002</v>
      </c>
      <c r="M985" s="11" t="b">
        <f>AND(Table1[[#This Row],[hour of cancellation 0 to 23]]&gt;=0,Table1[[#This Row],[hour of cancellation 0 to 23]]&lt;=23)</f>
        <v>1</v>
      </c>
    </row>
    <row r="986" spans="1:13" x14ac:dyDescent="0.3">
      <c r="A986" s="1">
        <v>985</v>
      </c>
      <c r="B986" s="1">
        <v>4</v>
      </c>
      <c r="C986" s="2">
        <v>40952.391148091665</v>
      </c>
      <c r="D986" s="2">
        <v>41012.390972222223</v>
      </c>
      <c r="E986" s="1">
        <v>12</v>
      </c>
      <c r="F986" s="2">
        <v>40953.650331489378</v>
      </c>
      <c r="G986" s="1">
        <v>0</v>
      </c>
      <c r="H986" s="32">
        <f>IFERROR(HOUR(Table1[[#This Row],[Cancel Date/time]])+MINUTE(Table1[[#This Row],[Cancel Date/time]])/60,"not cancelled")</f>
        <v>15.6</v>
      </c>
      <c r="I986" s="47">
        <f>IFERROR(ROUND(Table1[[#This Row],[cancellation time decimal]],0),"not cancelled")</f>
        <v>16</v>
      </c>
      <c r="J986" s="10">
        <f>IFERROR(MOD(Table1[[#This Row],[cancellation hour rounded]],24),"not cancelled")</f>
        <v>16</v>
      </c>
      <c r="K986" s="32">
        <f>1/Table1[[#This Row],[Duration (Time between doses '[in hours'])]]</f>
        <v>8.3333333333333329E-2</v>
      </c>
      <c r="L986" s="33">
        <f>Table1[[#This Row],[number doses per hour]]*INDEX(Table2[price per dose],Table1[[#This Row],[Drug ID]])</f>
        <v>1.448055119047619</v>
      </c>
      <c r="M986" s="11" t="b">
        <f>AND(Table1[[#This Row],[hour of cancellation 0 to 23]]&gt;=0,Table1[[#This Row],[hour of cancellation 0 to 23]]&lt;=23)</f>
        <v>1</v>
      </c>
    </row>
    <row r="987" spans="1:13" x14ac:dyDescent="0.3">
      <c r="A987" s="1">
        <v>986</v>
      </c>
      <c r="B987" s="1">
        <v>6</v>
      </c>
      <c r="C987" s="2">
        <v>40952.386243952307</v>
      </c>
      <c r="D987" s="2">
        <v>41012.386111111111</v>
      </c>
      <c r="E987" s="1">
        <v>24</v>
      </c>
      <c r="F987" s="2">
        <v>40955.466952009614</v>
      </c>
      <c r="G987" s="1">
        <v>0</v>
      </c>
      <c r="H987" s="32">
        <f>IFERROR(HOUR(Table1[[#This Row],[Cancel Date/time]])+MINUTE(Table1[[#This Row],[Cancel Date/time]])/60,"not cancelled")</f>
        <v>11.2</v>
      </c>
      <c r="I987" s="47">
        <f>IFERROR(ROUND(Table1[[#This Row],[cancellation time decimal]],0),"not cancelled")</f>
        <v>11</v>
      </c>
      <c r="J987" s="10">
        <f>IFERROR(MOD(Table1[[#This Row],[cancellation hour rounded]],24),"not cancelled")</f>
        <v>11</v>
      </c>
      <c r="K987" s="32">
        <f>1/Table1[[#This Row],[Duration (Time between doses '[in hours'])]]</f>
        <v>4.1666666666666664E-2</v>
      </c>
      <c r="L987" s="33">
        <f>Table1[[#This Row],[number doses per hour]]*INDEX(Table2[price per dose],Table1[[#This Row],[Drug ID]])</f>
        <v>0.35218749999999999</v>
      </c>
      <c r="M987" s="11" t="b">
        <f>AND(Table1[[#This Row],[hour of cancellation 0 to 23]]&gt;=0,Table1[[#This Row],[hour of cancellation 0 to 23]]&lt;=23)</f>
        <v>1</v>
      </c>
    </row>
    <row r="988" spans="1:13" x14ac:dyDescent="0.3">
      <c r="A988" s="1">
        <v>987</v>
      </c>
      <c r="B988" s="1">
        <v>1</v>
      </c>
      <c r="C988" s="2">
        <v>40952.43629117067</v>
      </c>
      <c r="D988" s="2">
        <v>41012.436111111107</v>
      </c>
      <c r="E988" s="1">
        <v>12</v>
      </c>
      <c r="F988" s="2">
        <v>40953.607158286708</v>
      </c>
      <c r="G988" s="1">
        <v>0</v>
      </c>
      <c r="H988" s="32">
        <f>IFERROR(HOUR(Table1[[#This Row],[Cancel Date/time]])+MINUTE(Table1[[#This Row],[Cancel Date/time]])/60,"not cancelled")</f>
        <v>14.566666666666666</v>
      </c>
      <c r="I988" s="47">
        <f>IFERROR(ROUND(Table1[[#This Row],[cancellation time decimal]],0),"not cancelled")</f>
        <v>15</v>
      </c>
      <c r="J988" s="10">
        <f>IFERROR(MOD(Table1[[#This Row],[cancellation hour rounded]],24),"not cancelled")</f>
        <v>15</v>
      </c>
      <c r="K988" s="32">
        <f>1/Table1[[#This Row],[Duration (Time between doses '[in hours'])]]</f>
        <v>8.3333333333333329E-2</v>
      </c>
      <c r="L988" s="33">
        <f>Table1[[#This Row],[number doses per hour]]*INDEX(Table2[price per dose],Table1[[#This Row],[Drug ID]])</f>
        <v>0.56619444444444444</v>
      </c>
      <c r="M988" s="11" t="b">
        <f>AND(Table1[[#This Row],[hour of cancellation 0 to 23]]&gt;=0,Table1[[#This Row],[hour of cancellation 0 to 23]]&lt;=23)</f>
        <v>1</v>
      </c>
    </row>
    <row r="989" spans="1:13" x14ac:dyDescent="0.3">
      <c r="A989" s="1">
        <v>988</v>
      </c>
      <c r="B989" s="1">
        <v>4</v>
      </c>
      <c r="C989" s="2">
        <v>40952.456150929844</v>
      </c>
      <c r="D989" s="2">
        <v>41012.455555555556</v>
      </c>
      <c r="E989" s="1">
        <v>12</v>
      </c>
      <c r="F989" s="2">
        <v>40955.495999779072</v>
      </c>
      <c r="G989" s="1">
        <v>0</v>
      </c>
      <c r="H989" s="32">
        <f>IFERROR(HOUR(Table1[[#This Row],[Cancel Date/time]])+MINUTE(Table1[[#This Row],[Cancel Date/time]])/60,"not cancelled")</f>
        <v>11.9</v>
      </c>
      <c r="I989" s="47">
        <f>IFERROR(ROUND(Table1[[#This Row],[cancellation time decimal]],0),"not cancelled")</f>
        <v>12</v>
      </c>
      <c r="J989" s="10">
        <f>IFERROR(MOD(Table1[[#This Row],[cancellation hour rounded]],24),"not cancelled")</f>
        <v>12</v>
      </c>
      <c r="K989" s="32">
        <f>1/Table1[[#This Row],[Duration (Time between doses '[in hours'])]]</f>
        <v>8.3333333333333329E-2</v>
      </c>
      <c r="L989" s="33">
        <f>Table1[[#This Row],[number doses per hour]]*INDEX(Table2[price per dose],Table1[[#This Row],[Drug ID]])</f>
        <v>1.448055119047619</v>
      </c>
      <c r="M989" s="11" t="b">
        <f>AND(Table1[[#This Row],[hour of cancellation 0 to 23]]&gt;=0,Table1[[#This Row],[hour of cancellation 0 to 23]]&lt;=23)</f>
        <v>1</v>
      </c>
    </row>
    <row r="990" spans="1:13" x14ac:dyDescent="0.3">
      <c r="A990" s="1">
        <v>989</v>
      </c>
      <c r="B990" s="1">
        <v>7</v>
      </c>
      <c r="C990" s="2">
        <v>40952.426295415069</v>
      </c>
      <c r="D990" s="2">
        <v>41012.425694444442</v>
      </c>
      <c r="E990" s="1">
        <v>24</v>
      </c>
      <c r="F990" s="2">
        <v>40961.404150324706</v>
      </c>
      <c r="G990" s="1">
        <v>0</v>
      </c>
      <c r="H990" s="32">
        <f>IFERROR(HOUR(Table1[[#This Row],[Cancel Date/time]])+MINUTE(Table1[[#This Row],[Cancel Date/time]])/60,"not cancelled")</f>
        <v>9.6833333333333336</v>
      </c>
      <c r="I990" s="47">
        <f>IFERROR(ROUND(Table1[[#This Row],[cancellation time decimal]],0),"not cancelled")</f>
        <v>10</v>
      </c>
      <c r="J990" s="10">
        <f>IFERROR(MOD(Table1[[#This Row],[cancellation hour rounded]],24),"not cancelled")</f>
        <v>10</v>
      </c>
      <c r="K990" s="32">
        <f>1/Table1[[#This Row],[Duration (Time between doses '[in hours'])]]</f>
        <v>4.1666666666666664E-2</v>
      </c>
      <c r="L990" s="33">
        <f>Table1[[#This Row],[number doses per hour]]*INDEX(Table2[price per dose],Table1[[#This Row],[Drug ID]])</f>
        <v>1.2958049999999997</v>
      </c>
      <c r="M990" s="11" t="b">
        <f>AND(Table1[[#This Row],[hour of cancellation 0 to 23]]&gt;=0,Table1[[#This Row],[hour of cancellation 0 to 23]]&lt;=23)</f>
        <v>1</v>
      </c>
    </row>
    <row r="991" spans="1:13" hidden="1" x14ac:dyDescent="0.3">
      <c r="A991" s="1">
        <v>990</v>
      </c>
      <c r="B991" s="1">
        <v>5</v>
      </c>
      <c r="C991" s="2">
        <v>40952.42346998553</v>
      </c>
      <c r="D991" s="2">
        <v>40954.965048562139</v>
      </c>
      <c r="E991" s="1">
        <v>24</v>
      </c>
      <c r="F991" s="2" t="s">
        <v>5</v>
      </c>
      <c r="G991" s="1">
        <v>0</v>
      </c>
      <c r="H991" s="32" t="str">
        <f>IFERROR(HOUR(Table1[[#This Row],[Cancel Date/time]])+MINUTE(Table1[[#This Row],[Cancel Date/time]])/60,"not cancelled")</f>
        <v>not cancelled</v>
      </c>
      <c r="I991" s="47" t="str">
        <f>IFERROR(ROUND(Table1[[#This Row],[cancellation time decimal]],0),"not cancelled")</f>
        <v>not cancelled</v>
      </c>
      <c r="J991" s="10" t="str">
        <f>IFERROR(MOD(Table1[[#This Row],[cancellation hour rounded]],24),"not cancelled")</f>
        <v>not cancelled</v>
      </c>
      <c r="K991" s="32">
        <f>1/Table1[[#This Row],[Duration (Time between doses '[in hours'])]]</f>
        <v>4.1666666666666664E-2</v>
      </c>
      <c r="L991" s="33">
        <f>Table1[[#This Row],[number doses per hour]]*INDEX(Table2[price per dose],Table1[[#This Row],[Drug ID]])</f>
        <v>0.2815833333333333</v>
      </c>
      <c r="M991" s="11" t="b">
        <f>AND(Table1[[#This Row],[hour of cancellation 0 to 23]]&gt;=0,Table1[[#This Row],[hour of cancellation 0 to 23]]&lt;=23)</f>
        <v>0</v>
      </c>
    </row>
    <row r="992" spans="1:13" x14ac:dyDescent="0.3">
      <c r="A992" s="1">
        <v>991</v>
      </c>
      <c r="B992" s="1">
        <v>1</v>
      </c>
      <c r="C992" s="2">
        <v>40952.447493359359</v>
      </c>
      <c r="D992" s="2">
        <v>41012.447222222218</v>
      </c>
      <c r="E992" s="1">
        <v>8</v>
      </c>
      <c r="F992" s="2">
        <v>40953.660671958904</v>
      </c>
      <c r="G992" s="1">
        <v>0</v>
      </c>
      <c r="H992" s="32">
        <f>IFERROR(HOUR(Table1[[#This Row],[Cancel Date/time]])+MINUTE(Table1[[#This Row],[Cancel Date/time]])/60,"not cancelled")</f>
        <v>15.85</v>
      </c>
      <c r="I992" s="47">
        <f>IFERROR(ROUND(Table1[[#This Row],[cancellation time decimal]],0),"not cancelled")</f>
        <v>16</v>
      </c>
      <c r="J992" s="10">
        <f>IFERROR(MOD(Table1[[#This Row],[cancellation hour rounded]],24),"not cancelled")</f>
        <v>16</v>
      </c>
      <c r="K992" s="32">
        <f>1/Table1[[#This Row],[Duration (Time between doses '[in hours'])]]</f>
        <v>0.125</v>
      </c>
      <c r="L992" s="33">
        <f>Table1[[#This Row],[number doses per hour]]*INDEX(Table2[price per dose],Table1[[#This Row],[Drug ID]])</f>
        <v>0.84929166666666667</v>
      </c>
      <c r="M992" s="11" t="b">
        <f>AND(Table1[[#This Row],[hour of cancellation 0 to 23]]&gt;=0,Table1[[#This Row],[hour of cancellation 0 to 23]]&lt;=23)</f>
        <v>1</v>
      </c>
    </row>
    <row r="993" spans="1:13" x14ac:dyDescent="0.3">
      <c r="A993" s="1">
        <v>992</v>
      </c>
      <c r="B993" s="1">
        <v>1</v>
      </c>
      <c r="C993" s="2">
        <v>40952.435190802324</v>
      </c>
      <c r="D993" s="2">
        <v>41012.43472222222</v>
      </c>
      <c r="E993" s="1">
        <v>8</v>
      </c>
      <c r="F993" s="2">
        <v>40953.686995687036</v>
      </c>
      <c r="G993" s="1">
        <v>0</v>
      </c>
      <c r="H993" s="32">
        <f>IFERROR(HOUR(Table1[[#This Row],[Cancel Date/time]])+MINUTE(Table1[[#This Row],[Cancel Date/time]])/60,"not cancelled")</f>
        <v>16.483333333333334</v>
      </c>
      <c r="I993" s="47">
        <f>IFERROR(ROUND(Table1[[#This Row],[cancellation time decimal]],0),"not cancelled")</f>
        <v>16</v>
      </c>
      <c r="J993" s="10">
        <f>IFERROR(MOD(Table1[[#This Row],[cancellation hour rounded]],24),"not cancelled")</f>
        <v>16</v>
      </c>
      <c r="K993" s="32">
        <f>1/Table1[[#This Row],[Duration (Time between doses '[in hours'])]]</f>
        <v>0.125</v>
      </c>
      <c r="L993" s="33">
        <f>Table1[[#This Row],[number doses per hour]]*INDEX(Table2[price per dose],Table1[[#This Row],[Drug ID]])</f>
        <v>0.84929166666666667</v>
      </c>
      <c r="M993" s="11" t="b">
        <f>AND(Table1[[#This Row],[hour of cancellation 0 to 23]]&gt;=0,Table1[[#This Row],[hour of cancellation 0 to 23]]&lt;=23)</f>
        <v>1</v>
      </c>
    </row>
    <row r="994" spans="1:13" x14ac:dyDescent="0.3">
      <c r="A994" s="1">
        <v>993</v>
      </c>
      <c r="B994" s="1">
        <v>4</v>
      </c>
      <c r="C994" s="2">
        <v>40952.432958881138</v>
      </c>
      <c r="D994" s="2">
        <v>40956.849305555559</v>
      </c>
      <c r="E994" s="1">
        <v>12</v>
      </c>
      <c r="F994" s="2">
        <v>40955.691232297097</v>
      </c>
      <c r="G994" s="1">
        <v>0</v>
      </c>
      <c r="H994" s="32">
        <f>IFERROR(HOUR(Table1[[#This Row],[Cancel Date/time]])+MINUTE(Table1[[#This Row],[Cancel Date/time]])/60,"not cancelled")</f>
        <v>16.583333333333332</v>
      </c>
      <c r="I994" s="47">
        <f>IFERROR(ROUND(Table1[[#This Row],[cancellation time decimal]],0),"not cancelled")</f>
        <v>17</v>
      </c>
      <c r="J994" s="10">
        <f>IFERROR(MOD(Table1[[#This Row],[cancellation hour rounded]],24),"not cancelled")</f>
        <v>17</v>
      </c>
      <c r="K994" s="32">
        <f>1/Table1[[#This Row],[Duration (Time between doses '[in hours'])]]</f>
        <v>8.3333333333333329E-2</v>
      </c>
      <c r="L994" s="33">
        <f>Table1[[#This Row],[number doses per hour]]*INDEX(Table2[price per dose],Table1[[#This Row],[Drug ID]])</f>
        <v>1.448055119047619</v>
      </c>
      <c r="M994" s="11" t="b">
        <f>AND(Table1[[#This Row],[hour of cancellation 0 to 23]]&gt;=0,Table1[[#This Row],[hour of cancellation 0 to 23]]&lt;=23)</f>
        <v>1</v>
      </c>
    </row>
    <row r="995" spans="1:13" hidden="1" x14ac:dyDescent="0.3">
      <c r="A995" s="1">
        <v>994</v>
      </c>
      <c r="B995" s="1">
        <v>1</v>
      </c>
      <c r="C995" s="2">
        <v>40952.48423424131</v>
      </c>
      <c r="D995" s="2">
        <v>40955.817476964701</v>
      </c>
      <c r="E995" s="1">
        <v>8</v>
      </c>
      <c r="F995" s="2" t="s">
        <v>5</v>
      </c>
      <c r="G995" s="1">
        <v>0</v>
      </c>
      <c r="H995" s="32" t="str">
        <f>IFERROR(HOUR(Table1[[#This Row],[Cancel Date/time]])+MINUTE(Table1[[#This Row],[Cancel Date/time]])/60,"not cancelled")</f>
        <v>not cancelled</v>
      </c>
      <c r="I995" s="47" t="str">
        <f>IFERROR(ROUND(Table1[[#This Row],[cancellation time decimal]],0),"not cancelled")</f>
        <v>not cancelled</v>
      </c>
      <c r="J995" s="10" t="str">
        <f>IFERROR(MOD(Table1[[#This Row],[cancellation hour rounded]],24),"not cancelled")</f>
        <v>not cancelled</v>
      </c>
      <c r="K995" s="32">
        <f>1/Table1[[#This Row],[Duration (Time between doses '[in hours'])]]</f>
        <v>0.125</v>
      </c>
      <c r="L995" s="33">
        <f>Table1[[#This Row],[number doses per hour]]*INDEX(Table2[price per dose],Table1[[#This Row],[Drug ID]])</f>
        <v>0.84929166666666667</v>
      </c>
      <c r="M995" s="11" t="b">
        <f>AND(Table1[[#This Row],[hour of cancellation 0 to 23]]&gt;=0,Table1[[#This Row],[hour of cancellation 0 to 23]]&lt;=23)</f>
        <v>0</v>
      </c>
    </row>
    <row r="996" spans="1:13" hidden="1" x14ac:dyDescent="0.3">
      <c r="A996" s="1">
        <v>995</v>
      </c>
      <c r="B996" s="1">
        <v>1</v>
      </c>
      <c r="C996" s="2">
        <v>40952.605922549934</v>
      </c>
      <c r="D996" s="2">
        <v>40955.105366327385</v>
      </c>
      <c r="E996" s="1">
        <v>12</v>
      </c>
      <c r="F996" s="2" t="s">
        <v>5</v>
      </c>
      <c r="G996" s="1">
        <v>0</v>
      </c>
      <c r="H996" s="32" t="str">
        <f>IFERROR(HOUR(Table1[[#This Row],[Cancel Date/time]])+MINUTE(Table1[[#This Row],[Cancel Date/time]])/60,"not cancelled")</f>
        <v>not cancelled</v>
      </c>
      <c r="I996" s="47" t="str">
        <f>IFERROR(ROUND(Table1[[#This Row],[cancellation time decimal]],0),"not cancelled")</f>
        <v>not cancelled</v>
      </c>
      <c r="J996" s="10" t="str">
        <f>IFERROR(MOD(Table1[[#This Row],[cancellation hour rounded]],24),"not cancelled")</f>
        <v>not cancelled</v>
      </c>
      <c r="K996" s="32">
        <f>1/Table1[[#This Row],[Duration (Time between doses '[in hours'])]]</f>
        <v>8.3333333333333329E-2</v>
      </c>
      <c r="L996" s="33">
        <f>Table1[[#This Row],[number doses per hour]]*INDEX(Table2[price per dose],Table1[[#This Row],[Drug ID]])</f>
        <v>0.56619444444444444</v>
      </c>
      <c r="M996" s="11" t="b">
        <f>AND(Table1[[#This Row],[hour of cancellation 0 to 23]]&gt;=0,Table1[[#This Row],[hour of cancellation 0 to 23]]&lt;=23)</f>
        <v>0</v>
      </c>
    </row>
    <row r="997" spans="1:13" hidden="1" x14ac:dyDescent="0.3">
      <c r="A997" s="1">
        <v>996</v>
      </c>
      <c r="B997" s="1">
        <v>5</v>
      </c>
      <c r="C997" s="2">
        <v>40952.595928948089</v>
      </c>
      <c r="D997" s="2">
        <v>40955.59542222663</v>
      </c>
      <c r="E997" s="1">
        <v>24</v>
      </c>
      <c r="F997" s="2" t="s">
        <v>5</v>
      </c>
      <c r="G997" s="1">
        <v>0</v>
      </c>
      <c r="H997" s="32" t="str">
        <f>IFERROR(HOUR(Table1[[#This Row],[Cancel Date/time]])+MINUTE(Table1[[#This Row],[Cancel Date/time]])/60,"not cancelled")</f>
        <v>not cancelled</v>
      </c>
      <c r="I997" s="47" t="str">
        <f>IFERROR(ROUND(Table1[[#This Row],[cancellation time decimal]],0),"not cancelled")</f>
        <v>not cancelled</v>
      </c>
      <c r="J997" s="10" t="str">
        <f>IFERROR(MOD(Table1[[#This Row],[cancellation hour rounded]],24),"not cancelled")</f>
        <v>not cancelled</v>
      </c>
      <c r="K997" s="32">
        <f>1/Table1[[#This Row],[Duration (Time between doses '[in hours'])]]</f>
        <v>4.1666666666666664E-2</v>
      </c>
      <c r="L997" s="33">
        <f>Table1[[#This Row],[number doses per hour]]*INDEX(Table2[price per dose],Table1[[#This Row],[Drug ID]])</f>
        <v>0.2815833333333333</v>
      </c>
      <c r="M997" s="11" t="b">
        <f>AND(Table1[[#This Row],[hour of cancellation 0 to 23]]&gt;=0,Table1[[#This Row],[hour of cancellation 0 to 23]]&lt;=23)</f>
        <v>0</v>
      </c>
    </row>
    <row r="998" spans="1:13" x14ac:dyDescent="0.3">
      <c r="A998" s="1">
        <v>997</v>
      </c>
      <c r="B998" s="1">
        <v>4</v>
      </c>
      <c r="C998" s="2">
        <v>40952.585731551764</v>
      </c>
      <c r="D998" s="2">
        <v>41012.585416666669</v>
      </c>
      <c r="E998" s="1">
        <v>12</v>
      </c>
      <c r="F998" s="2">
        <v>40956.66556475548</v>
      </c>
      <c r="G998" s="1">
        <v>0</v>
      </c>
      <c r="H998" s="32">
        <f>IFERROR(HOUR(Table1[[#This Row],[Cancel Date/time]])+MINUTE(Table1[[#This Row],[Cancel Date/time]])/60,"not cancelled")</f>
        <v>15.966666666666667</v>
      </c>
      <c r="I998" s="47">
        <f>IFERROR(ROUND(Table1[[#This Row],[cancellation time decimal]],0),"not cancelled")</f>
        <v>16</v>
      </c>
      <c r="J998" s="10">
        <f>IFERROR(MOD(Table1[[#This Row],[cancellation hour rounded]],24),"not cancelled")</f>
        <v>16</v>
      </c>
      <c r="K998" s="32">
        <f>1/Table1[[#This Row],[Duration (Time between doses '[in hours'])]]</f>
        <v>8.3333333333333329E-2</v>
      </c>
      <c r="L998" s="33">
        <f>Table1[[#This Row],[number doses per hour]]*INDEX(Table2[price per dose],Table1[[#This Row],[Drug ID]])</f>
        <v>1.448055119047619</v>
      </c>
      <c r="M998" s="11" t="b">
        <f>AND(Table1[[#This Row],[hour of cancellation 0 to 23]]&gt;=0,Table1[[#This Row],[hour of cancellation 0 to 23]]&lt;=23)</f>
        <v>1</v>
      </c>
    </row>
    <row r="999" spans="1:13" x14ac:dyDescent="0.3">
      <c r="A999" s="1">
        <v>998</v>
      </c>
      <c r="B999" s="1">
        <v>1</v>
      </c>
      <c r="C999" s="2">
        <v>40952.693913302013</v>
      </c>
      <c r="D999" s="2">
        <v>41012.693749999999</v>
      </c>
      <c r="E999" s="1">
        <v>8</v>
      </c>
      <c r="F999" s="2">
        <v>40953.458849712377</v>
      </c>
      <c r="G999" s="1">
        <v>0</v>
      </c>
      <c r="H999" s="32">
        <f>IFERROR(HOUR(Table1[[#This Row],[Cancel Date/time]])+MINUTE(Table1[[#This Row],[Cancel Date/time]])/60,"not cancelled")</f>
        <v>11</v>
      </c>
      <c r="I999" s="47">
        <f>IFERROR(ROUND(Table1[[#This Row],[cancellation time decimal]],0),"not cancelled")</f>
        <v>11</v>
      </c>
      <c r="J999" s="10">
        <f>IFERROR(MOD(Table1[[#This Row],[cancellation hour rounded]],24),"not cancelled")</f>
        <v>11</v>
      </c>
      <c r="K999" s="32">
        <f>1/Table1[[#This Row],[Duration (Time between doses '[in hours'])]]</f>
        <v>0.125</v>
      </c>
      <c r="L999" s="33">
        <f>Table1[[#This Row],[number doses per hour]]*INDEX(Table2[price per dose],Table1[[#This Row],[Drug ID]])</f>
        <v>0.84929166666666667</v>
      </c>
      <c r="M999" s="11" t="b">
        <f>AND(Table1[[#This Row],[hour of cancellation 0 to 23]]&gt;=0,Table1[[#This Row],[hour of cancellation 0 to 23]]&lt;=23)</f>
        <v>1</v>
      </c>
    </row>
    <row r="1000" spans="1:13" x14ac:dyDescent="0.3">
      <c r="A1000" s="1">
        <v>999</v>
      </c>
      <c r="B1000" s="1">
        <v>1</v>
      </c>
      <c r="C1000" s="2">
        <v>40952.703533814827</v>
      </c>
      <c r="D1000" s="2">
        <v>41012.703472222223</v>
      </c>
      <c r="E1000" s="1">
        <v>12</v>
      </c>
      <c r="F1000" s="2">
        <v>40953.25713513833</v>
      </c>
      <c r="G1000" s="1">
        <v>0</v>
      </c>
      <c r="H1000" s="32">
        <f>IFERROR(HOUR(Table1[[#This Row],[Cancel Date/time]])+MINUTE(Table1[[#This Row],[Cancel Date/time]])/60,"not cancelled")</f>
        <v>6.166666666666667</v>
      </c>
      <c r="I1000" s="47">
        <f>IFERROR(ROUND(Table1[[#This Row],[cancellation time decimal]],0),"not cancelled")</f>
        <v>6</v>
      </c>
      <c r="J1000" s="10">
        <f>IFERROR(MOD(Table1[[#This Row],[cancellation hour rounded]],24),"not cancelled")</f>
        <v>6</v>
      </c>
      <c r="K1000" s="32">
        <f>1/Table1[[#This Row],[Duration (Time between doses '[in hours'])]]</f>
        <v>8.3333333333333329E-2</v>
      </c>
      <c r="L1000" s="33">
        <f>Table1[[#This Row],[number doses per hour]]*INDEX(Table2[price per dose],Table1[[#This Row],[Drug ID]])</f>
        <v>0.56619444444444444</v>
      </c>
      <c r="M1000" s="11" t="b">
        <f>AND(Table1[[#This Row],[hour of cancellation 0 to 23]]&gt;=0,Table1[[#This Row],[hour of cancellation 0 to 23]]&lt;=23)</f>
        <v>1</v>
      </c>
    </row>
    <row r="1001" spans="1:13" x14ac:dyDescent="0.3">
      <c r="A1001" s="1">
        <v>1000</v>
      </c>
      <c r="B1001" s="1">
        <v>3</v>
      </c>
      <c r="C1001" s="2">
        <v>40952.718701179459</v>
      </c>
      <c r="D1001" s="2">
        <v>41012.718055555561</v>
      </c>
      <c r="E1001" s="1">
        <v>24</v>
      </c>
      <c r="F1001" s="2">
        <v>40955.383362433531</v>
      </c>
      <c r="G1001" s="1">
        <v>0</v>
      </c>
      <c r="H1001" s="32">
        <f>IFERROR(HOUR(Table1[[#This Row],[Cancel Date/time]])+MINUTE(Table1[[#This Row],[Cancel Date/time]])/60,"not cancelled")</f>
        <v>9.1999999999999993</v>
      </c>
      <c r="I1001" s="47">
        <f>IFERROR(ROUND(Table1[[#This Row],[cancellation time decimal]],0),"not cancelled")</f>
        <v>9</v>
      </c>
      <c r="J1001" s="10">
        <f>IFERROR(MOD(Table1[[#This Row],[cancellation hour rounded]],24),"not cancelled")</f>
        <v>9</v>
      </c>
      <c r="K1001" s="32">
        <f>1/Table1[[#This Row],[Duration (Time between doses '[in hours'])]]</f>
        <v>4.1666666666666664E-2</v>
      </c>
      <c r="L1001" s="33">
        <f>Table1[[#This Row],[number doses per hour]]*INDEX(Table2[price per dose],Table1[[#This Row],[Drug ID]])</f>
        <v>0.18133000000000002</v>
      </c>
      <c r="M1001" s="11" t="b">
        <f>AND(Table1[[#This Row],[hour of cancellation 0 to 23]]&gt;=0,Table1[[#This Row],[hour of cancellation 0 to 23]]&lt;=23)</f>
        <v>1</v>
      </c>
    </row>
    <row r="1002" spans="1:13" x14ac:dyDescent="0.3">
      <c r="A1002" s="1">
        <v>1001</v>
      </c>
      <c r="B1002" s="1">
        <v>2</v>
      </c>
      <c r="C1002" s="2">
        <v>40952.742706171026</v>
      </c>
      <c r="D1002" s="2">
        <v>41012.742361111115</v>
      </c>
      <c r="E1002" s="1">
        <v>10</v>
      </c>
      <c r="F1002" s="2">
        <v>40954.517615196659</v>
      </c>
      <c r="G1002" s="1">
        <v>0</v>
      </c>
      <c r="H1002" s="32">
        <f>IFERROR(HOUR(Table1[[#This Row],[Cancel Date/time]])+MINUTE(Table1[[#This Row],[Cancel Date/time]])/60,"not cancelled")</f>
        <v>12.416666666666666</v>
      </c>
      <c r="I1002" s="47">
        <f>IFERROR(ROUND(Table1[[#This Row],[cancellation time decimal]],0),"not cancelled")</f>
        <v>12</v>
      </c>
      <c r="J1002" s="10">
        <f>IFERROR(MOD(Table1[[#This Row],[cancellation hour rounded]],24),"not cancelled")</f>
        <v>12</v>
      </c>
      <c r="K1002" s="32">
        <f>1/Table1[[#This Row],[Duration (Time between doses '[in hours'])]]</f>
        <v>0.1</v>
      </c>
      <c r="L1002" s="33">
        <f>Table1[[#This Row],[number doses per hour]]*INDEX(Table2[price per dose],Table1[[#This Row],[Drug ID]])</f>
        <v>0.84959999999999969</v>
      </c>
      <c r="M1002" s="11" t="b">
        <f>AND(Table1[[#This Row],[hour of cancellation 0 to 23]]&gt;=0,Table1[[#This Row],[hour of cancellation 0 to 23]]&lt;=23)</f>
        <v>1</v>
      </c>
    </row>
    <row r="1003" spans="1:13" x14ac:dyDescent="0.3">
      <c r="A1003" s="1">
        <v>1002</v>
      </c>
      <c r="B1003" s="1">
        <v>1</v>
      </c>
      <c r="C1003" s="2">
        <v>40952.741917362036</v>
      </c>
      <c r="D1003" s="2">
        <v>41012.741666666669</v>
      </c>
      <c r="E1003" s="1">
        <v>8</v>
      </c>
      <c r="F1003" s="2">
        <v>40953.421711486786</v>
      </c>
      <c r="G1003" s="1">
        <v>0</v>
      </c>
      <c r="H1003" s="32">
        <f>IFERROR(HOUR(Table1[[#This Row],[Cancel Date/time]])+MINUTE(Table1[[#This Row],[Cancel Date/time]])/60,"not cancelled")</f>
        <v>10.116666666666667</v>
      </c>
      <c r="I1003" s="47">
        <f>IFERROR(ROUND(Table1[[#This Row],[cancellation time decimal]],0),"not cancelled")</f>
        <v>10</v>
      </c>
      <c r="J1003" s="10">
        <f>IFERROR(MOD(Table1[[#This Row],[cancellation hour rounded]],24),"not cancelled")</f>
        <v>10</v>
      </c>
      <c r="K1003" s="32">
        <f>1/Table1[[#This Row],[Duration (Time between doses '[in hours'])]]</f>
        <v>0.125</v>
      </c>
      <c r="L1003" s="33">
        <f>Table1[[#This Row],[number doses per hour]]*INDEX(Table2[price per dose],Table1[[#This Row],[Drug ID]])</f>
        <v>0.84929166666666667</v>
      </c>
      <c r="M1003" s="11" t="b">
        <f>AND(Table1[[#This Row],[hour of cancellation 0 to 23]]&gt;=0,Table1[[#This Row],[hour of cancellation 0 to 23]]&lt;=23)</f>
        <v>1</v>
      </c>
    </row>
    <row r="1004" spans="1:13" hidden="1" x14ac:dyDescent="0.3">
      <c r="A1004" s="1">
        <v>1003</v>
      </c>
      <c r="B1004" s="1">
        <v>1</v>
      </c>
      <c r="C1004" s="2">
        <v>40952.712470368031</v>
      </c>
      <c r="D1004" s="2">
        <v>40955.420602621947</v>
      </c>
      <c r="E1004" s="1">
        <v>8</v>
      </c>
      <c r="F1004" s="2" t="s">
        <v>5</v>
      </c>
      <c r="G1004" s="1">
        <v>0</v>
      </c>
      <c r="H1004" s="32" t="str">
        <f>IFERROR(HOUR(Table1[[#This Row],[Cancel Date/time]])+MINUTE(Table1[[#This Row],[Cancel Date/time]])/60,"not cancelled")</f>
        <v>not cancelled</v>
      </c>
      <c r="I1004" s="47" t="str">
        <f>IFERROR(ROUND(Table1[[#This Row],[cancellation time decimal]],0),"not cancelled")</f>
        <v>not cancelled</v>
      </c>
      <c r="J1004" s="10" t="str">
        <f>IFERROR(MOD(Table1[[#This Row],[cancellation hour rounded]],24),"not cancelled")</f>
        <v>not cancelled</v>
      </c>
      <c r="K1004" s="32">
        <f>1/Table1[[#This Row],[Duration (Time between doses '[in hours'])]]</f>
        <v>0.125</v>
      </c>
      <c r="L1004" s="33">
        <f>Table1[[#This Row],[number doses per hour]]*INDEX(Table2[price per dose],Table1[[#This Row],[Drug ID]])</f>
        <v>0.84929166666666667</v>
      </c>
      <c r="M1004" s="11" t="b">
        <f>AND(Table1[[#This Row],[hour of cancellation 0 to 23]]&gt;=0,Table1[[#This Row],[hour of cancellation 0 to 23]]&lt;=23)</f>
        <v>0</v>
      </c>
    </row>
    <row r="1005" spans="1:13" x14ac:dyDescent="0.3">
      <c r="A1005" s="1">
        <v>1004</v>
      </c>
      <c r="B1005" s="1">
        <v>11</v>
      </c>
      <c r="C1005" s="2">
        <v>40952.740791569398</v>
      </c>
      <c r="D1005" s="2">
        <v>41012.740277777782</v>
      </c>
      <c r="E1005" s="1">
        <v>1</v>
      </c>
      <c r="F1005" s="2">
        <v>40959.492156691464</v>
      </c>
      <c r="G1005" s="1">
        <v>1</v>
      </c>
      <c r="H1005" s="32">
        <f>IFERROR(HOUR(Table1[[#This Row],[Cancel Date/time]])+MINUTE(Table1[[#This Row],[Cancel Date/time]])/60,"not cancelled")</f>
        <v>11.8</v>
      </c>
      <c r="I1005" s="47">
        <f>IFERROR(ROUND(Table1[[#This Row],[cancellation time decimal]],0),"not cancelled")</f>
        <v>12</v>
      </c>
      <c r="J1005" s="10">
        <f>IFERROR(MOD(Table1[[#This Row],[cancellation hour rounded]],24),"not cancelled")</f>
        <v>12</v>
      </c>
      <c r="K1005" s="32">
        <f>1/Table1[[#This Row],[Duration (Time between doses '[in hours'])]]</f>
        <v>1</v>
      </c>
      <c r="L1005" s="33">
        <f>Table1[[#This Row],[number doses per hour]]*INDEX(Table2[price per dose],Table1[[#This Row],[Drug ID]])</f>
        <v>1</v>
      </c>
      <c r="M1005" s="11" t="b">
        <f>AND(Table1[[#This Row],[hour of cancellation 0 to 23]]&gt;=0,Table1[[#This Row],[hour of cancellation 0 to 23]]&lt;=23)</f>
        <v>1</v>
      </c>
    </row>
    <row r="1006" spans="1:13" x14ac:dyDescent="0.3">
      <c r="A1006" s="1">
        <v>1005</v>
      </c>
      <c r="B1006" s="1">
        <v>8</v>
      </c>
      <c r="C1006" s="2">
        <v>40952.757661672404</v>
      </c>
      <c r="D1006" s="2">
        <v>41012.757638888892</v>
      </c>
      <c r="E1006" s="1">
        <v>3</v>
      </c>
      <c r="F1006" s="2">
        <v>40957.6463801805</v>
      </c>
      <c r="G1006" s="1">
        <v>0</v>
      </c>
      <c r="H1006" s="32">
        <f>IFERROR(HOUR(Table1[[#This Row],[Cancel Date/time]])+MINUTE(Table1[[#This Row],[Cancel Date/time]])/60,"not cancelled")</f>
        <v>15.5</v>
      </c>
      <c r="I1006" s="47">
        <f>IFERROR(ROUND(Table1[[#This Row],[cancellation time decimal]],0),"not cancelled")</f>
        <v>16</v>
      </c>
      <c r="J1006" s="10">
        <f>IFERROR(MOD(Table1[[#This Row],[cancellation hour rounded]],24),"not cancelled")</f>
        <v>16</v>
      </c>
      <c r="K1006" s="32">
        <f>1/Table1[[#This Row],[Duration (Time between doses '[in hours'])]]</f>
        <v>0.33333333333333331</v>
      </c>
      <c r="L1006" s="33">
        <f>Table1[[#This Row],[number doses per hour]]*INDEX(Table2[price per dose],Table1[[#This Row],[Drug ID]])</f>
        <v>0.29998222222222221</v>
      </c>
      <c r="M1006" s="11" t="b">
        <f>AND(Table1[[#This Row],[hour of cancellation 0 to 23]]&gt;=0,Table1[[#This Row],[hour of cancellation 0 to 23]]&lt;=23)</f>
        <v>1</v>
      </c>
    </row>
    <row r="1007" spans="1:13" x14ac:dyDescent="0.3">
      <c r="A1007" s="1">
        <v>1006</v>
      </c>
      <c r="B1007" s="1">
        <v>5</v>
      </c>
      <c r="C1007" s="2">
        <v>40952.774524243454</v>
      </c>
      <c r="D1007" s="2">
        <v>41012.774305555555</v>
      </c>
      <c r="E1007" s="1">
        <v>24</v>
      </c>
      <c r="F1007" s="2">
        <v>40955.616016830689</v>
      </c>
      <c r="G1007" s="1">
        <v>0</v>
      </c>
      <c r="H1007" s="32">
        <f>IFERROR(HOUR(Table1[[#This Row],[Cancel Date/time]])+MINUTE(Table1[[#This Row],[Cancel Date/time]])/60,"not cancelled")</f>
        <v>14.783333333333333</v>
      </c>
      <c r="I1007" s="47">
        <f>IFERROR(ROUND(Table1[[#This Row],[cancellation time decimal]],0),"not cancelled")</f>
        <v>15</v>
      </c>
      <c r="J1007" s="10">
        <f>IFERROR(MOD(Table1[[#This Row],[cancellation hour rounded]],24),"not cancelled")</f>
        <v>15</v>
      </c>
      <c r="K1007" s="32">
        <f>1/Table1[[#This Row],[Duration (Time between doses '[in hours'])]]</f>
        <v>4.1666666666666664E-2</v>
      </c>
      <c r="L1007" s="33">
        <f>Table1[[#This Row],[number doses per hour]]*INDEX(Table2[price per dose],Table1[[#This Row],[Drug ID]])</f>
        <v>0.2815833333333333</v>
      </c>
      <c r="M1007" s="11" t="b">
        <f>AND(Table1[[#This Row],[hour of cancellation 0 to 23]]&gt;=0,Table1[[#This Row],[hour of cancellation 0 to 23]]&lt;=23)</f>
        <v>1</v>
      </c>
    </row>
    <row r="1008" spans="1:13" x14ac:dyDescent="0.3">
      <c r="A1008" s="1">
        <v>1007</v>
      </c>
      <c r="B1008" s="1">
        <v>6</v>
      </c>
      <c r="C1008" s="2">
        <v>40952.756439989054</v>
      </c>
      <c r="D1008" s="2">
        <v>41012.756249999999</v>
      </c>
      <c r="E1008" s="1">
        <v>24</v>
      </c>
      <c r="F1008" s="2">
        <v>40957.29379635441</v>
      </c>
      <c r="G1008" s="1">
        <v>0</v>
      </c>
      <c r="H1008" s="32">
        <f>IFERROR(HOUR(Table1[[#This Row],[Cancel Date/time]])+MINUTE(Table1[[#This Row],[Cancel Date/time]])/60,"not cancelled")</f>
        <v>7.05</v>
      </c>
      <c r="I1008" s="47">
        <f>IFERROR(ROUND(Table1[[#This Row],[cancellation time decimal]],0),"not cancelled")</f>
        <v>7</v>
      </c>
      <c r="J1008" s="10">
        <f>IFERROR(MOD(Table1[[#This Row],[cancellation hour rounded]],24),"not cancelled")</f>
        <v>7</v>
      </c>
      <c r="K1008" s="32">
        <f>1/Table1[[#This Row],[Duration (Time between doses '[in hours'])]]</f>
        <v>4.1666666666666664E-2</v>
      </c>
      <c r="L1008" s="33">
        <f>Table1[[#This Row],[number doses per hour]]*INDEX(Table2[price per dose],Table1[[#This Row],[Drug ID]])</f>
        <v>0.35218749999999999</v>
      </c>
      <c r="M1008" s="11" t="b">
        <f>AND(Table1[[#This Row],[hour of cancellation 0 to 23]]&gt;=0,Table1[[#This Row],[hour of cancellation 0 to 23]]&lt;=23)</f>
        <v>1</v>
      </c>
    </row>
    <row r="1009" spans="1:13" x14ac:dyDescent="0.3">
      <c r="A1009" s="1">
        <v>1008</v>
      </c>
      <c r="B1009" s="1">
        <v>1</v>
      </c>
      <c r="C1009" s="2">
        <v>40952.845905350099</v>
      </c>
      <c r="D1009" s="2">
        <v>41012.845833333333</v>
      </c>
      <c r="E1009" s="1">
        <v>12</v>
      </c>
      <c r="F1009" s="2">
        <v>40954.603957870953</v>
      </c>
      <c r="G1009" s="1">
        <v>0</v>
      </c>
      <c r="H1009" s="32">
        <f>IFERROR(HOUR(Table1[[#This Row],[Cancel Date/time]])+MINUTE(Table1[[#This Row],[Cancel Date/time]])/60,"not cancelled")</f>
        <v>14.483333333333333</v>
      </c>
      <c r="I1009" s="47">
        <f>IFERROR(ROUND(Table1[[#This Row],[cancellation time decimal]],0),"not cancelled")</f>
        <v>14</v>
      </c>
      <c r="J1009" s="10">
        <f>IFERROR(MOD(Table1[[#This Row],[cancellation hour rounded]],24),"not cancelled")</f>
        <v>14</v>
      </c>
      <c r="K1009" s="32">
        <f>1/Table1[[#This Row],[Duration (Time between doses '[in hours'])]]</f>
        <v>8.3333333333333329E-2</v>
      </c>
      <c r="L1009" s="33">
        <f>Table1[[#This Row],[number doses per hour]]*INDEX(Table2[price per dose],Table1[[#This Row],[Drug ID]])</f>
        <v>0.56619444444444444</v>
      </c>
      <c r="M1009" s="11" t="b">
        <f>AND(Table1[[#This Row],[hour of cancellation 0 to 23]]&gt;=0,Table1[[#This Row],[hour of cancellation 0 to 23]]&lt;=23)</f>
        <v>1</v>
      </c>
    </row>
    <row r="1010" spans="1:13" x14ac:dyDescent="0.3">
      <c r="A1010" s="1">
        <v>1009</v>
      </c>
      <c r="B1010" s="1">
        <v>1</v>
      </c>
      <c r="C1010" s="2">
        <v>40952.860721192657</v>
      </c>
      <c r="D1010" s="2">
        <v>41012.86041666667</v>
      </c>
      <c r="E1010" s="1">
        <v>12</v>
      </c>
      <c r="F1010" s="2">
        <v>40954.965884024386</v>
      </c>
      <c r="G1010" s="1">
        <v>0</v>
      </c>
      <c r="H1010" s="32">
        <f>IFERROR(HOUR(Table1[[#This Row],[Cancel Date/time]])+MINUTE(Table1[[#This Row],[Cancel Date/time]])/60,"not cancelled")</f>
        <v>23.166666666666668</v>
      </c>
      <c r="I1010" s="47">
        <f>IFERROR(ROUND(Table1[[#This Row],[cancellation time decimal]],0),"not cancelled")</f>
        <v>23</v>
      </c>
      <c r="J1010" s="10">
        <f>IFERROR(MOD(Table1[[#This Row],[cancellation hour rounded]],24),"not cancelled")</f>
        <v>23</v>
      </c>
      <c r="K1010" s="32">
        <f>1/Table1[[#This Row],[Duration (Time between doses '[in hours'])]]</f>
        <v>8.3333333333333329E-2</v>
      </c>
      <c r="L1010" s="33">
        <f>Table1[[#This Row],[number doses per hour]]*INDEX(Table2[price per dose],Table1[[#This Row],[Drug ID]])</f>
        <v>0.56619444444444444</v>
      </c>
      <c r="M1010" s="11" t="b">
        <f>AND(Table1[[#This Row],[hour of cancellation 0 to 23]]&gt;=0,Table1[[#This Row],[hour of cancellation 0 to 23]]&lt;=23)</f>
        <v>1</v>
      </c>
    </row>
    <row r="1011" spans="1:13" x14ac:dyDescent="0.3">
      <c r="A1011" s="1">
        <v>1010</v>
      </c>
      <c r="B1011" s="1">
        <v>1</v>
      </c>
      <c r="C1011" s="2">
        <v>40952.863435211191</v>
      </c>
      <c r="D1011" s="2">
        <v>41012.86319444445</v>
      </c>
      <c r="E1011" s="1">
        <v>8</v>
      </c>
      <c r="F1011" s="2">
        <v>40952.942844595214</v>
      </c>
      <c r="G1011" s="1">
        <v>0</v>
      </c>
      <c r="H1011" s="32">
        <f>IFERROR(HOUR(Table1[[#This Row],[Cancel Date/time]])+MINUTE(Table1[[#This Row],[Cancel Date/time]])/60,"not cancelled")</f>
        <v>22.616666666666667</v>
      </c>
      <c r="I1011" s="47">
        <f>IFERROR(ROUND(Table1[[#This Row],[cancellation time decimal]],0),"not cancelled")</f>
        <v>23</v>
      </c>
      <c r="J1011" s="10">
        <f>IFERROR(MOD(Table1[[#This Row],[cancellation hour rounded]],24),"not cancelled")</f>
        <v>23</v>
      </c>
      <c r="K1011" s="32">
        <f>1/Table1[[#This Row],[Duration (Time between doses '[in hours'])]]</f>
        <v>0.125</v>
      </c>
      <c r="L1011" s="33">
        <f>Table1[[#This Row],[number doses per hour]]*INDEX(Table2[price per dose],Table1[[#This Row],[Drug ID]])</f>
        <v>0.84929166666666667</v>
      </c>
      <c r="M1011" s="11" t="b">
        <f>AND(Table1[[#This Row],[hour of cancellation 0 to 23]]&gt;=0,Table1[[#This Row],[hour of cancellation 0 to 23]]&lt;=23)</f>
        <v>1</v>
      </c>
    </row>
    <row r="1012" spans="1:13" x14ac:dyDescent="0.3">
      <c r="A1012" s="1">
        <v>1011</v>
      </c>
      <c r="B1012" s="1">
        <v>6</v>
      </c>
      <c r="C1012" s="2">
        <v>40952.872092132653</v>
      </c>
      <c r="D1012" s="2">
        <v>41012.871527777781</v>
      </c>
      <c r="E1012" s="1">
        <v>24</v>
      </c>
      <c r="F1012" s="2">
        <v>40965.61013602827</v>
      </c>
      <c r="G1012" s="1">
        <v>1</v>
      </c>
      <c r="H1012" s="32">
        <f>IFERROR(HOUR(Table1[[#This Row],[Cancel Date/time]])+MINUTE(Table1[[#This Row],[Cancel Date/time]])/60,"not cancelled")</f>
        <v>14.633333333333333</v>
      </c>
      <c r="I1012" s="47">
        <f>IFERROR(ROUND(Table1[[#This Row],[cancellation time decimal]],0),"not cancelled")</f>
        <v>15</v>
      </c>
      <c r="J1012" s="10">
        <f>IFERROR(MOD(Table1[[#This Row],[cancellation hour rounded]],24),"not cancelled")</f>
        <v>15</v>
      </c>
      <c r="K1012" s="32">
        <f>1/Table1[[#This Row],[Duration (Time between doses '[in hours'])]]</f>
        <v>4.1666666666666664E-2</v>
      </c>
      <c r="L1012" s="33">
        <f>Table1[[#This Row],[number doses per hour]]*INDEX(Table2[price per dose],Table1[[#This Row],[Drug ID]])</f>
        <v>0.35218749999999999</v>
      </c>
      <c r="M1012" s="11" t="b">
        <f>AND(Table1[[#This Row],[hour of cancellation 0 to 23]]&gt;=0,Table1[[#This Row],[hour of cancellation 0 to 23]]&lt;=23)</f>
        <v>1</v>
      </c>
    </row>
    <row r="1013" spans="1:13" x14ac:dyDescent="0.3">
      <c r="A1013" s="1">
        <v>1012</v>
      </c>
      <c r="B1013" s="1">
        <v>6</v>
      </c>
      <c r="C1013" s="2">
        <v>40952.999164841269</v>
      </c>
      <c r="D1013" s="2">
        <v>41012.998611111114</v>
      </c>
      <c r="E1013" s="1">
        <v>24</v>
      </c>
      <c r="F1013" s="2">
        <v>40959.672483963601</v>
      </c>
      <c r="G1013" s="1">
        <v>0</v>
      </c>
      <c r="H1013" s="32">
        <f>IFERROR(HOUR(Table1[[#This Row],[Cancel Date/time]])+MINUTE(Table1[[#This Row],[Cancel Date/time]])/60,"not cancelled")</f>
        <v>16.133333333333333</v>
      </c>
      <c r="I1013" s="47">
        <f>IFERROR(ROUND(Table1[[#This Row],[cancellation time decimal]],0),"not cancelled")</f>
        <v>16</v>
      </c>
      <c r="J1013" s="10">
        <f>IFERROR(MOD(Table1[[#This Row],[cancellation hour rounded]],24),"not cancelled")</f>
        <v>16</v>
      </c>
      <c r="K1013" s="32">
        <f>1/Table1[[#This Row],[Duration (Time between doses '[in hours'])]]</f>
        <v>4.1666666666666664E-2</v>
      </c>
      <c r="L1013" s="33">
        <f>Table1[[#This Row],[number doses per hour]]*INDEX(Table2[price per dose],Table1[[#This Row],[Drug ID]])</f>
        <v>0.35218749999999999</v>
      </c>
      <c r="M1013" s="11" t="b">
        <f>AND(Table1[[#This Row],[hour of cancellation 0 to 23]]&gt;=0,Table1[[#This Row],[hour of cancellation 0 to 23]]&lt;=23)</f>
        <v>1</v>
      </c>
    </row>
    <row r="1014" spans="1:13" x14ac:dyDescent="0.3">
      <c r="A1014" s="1">
        <v>1013</v>
      </c>
      <c r="B1014" s="1">
        <v>1</v>
      </c>
      <c r="C1014" s="2">
        <v>40952.980795708048</v>
      </c>
      <c r="D1014" s="2">
        <v>41012.980555555558</v>
      </c>
      <c r="E1014" s="1">
        <v>8</v>
      </c>
      <c r="F1014" s="2">
        <v>40953.942793959723</v>
      </c>
      <c r="G1014" s="1">
        <v>0</v>
      </c>
      <c r="H1014" s="32">
        <f>IFERROR(HOUR(Table1[[#This Row],[Cancel Date/time]])+MINUTE(Table1[[#This Row],[Cancel Date/time]])/60,"not cancelled")</f>
        <v>22.616666666666667</v>
      </c>
      <c r="I1014" s="47">
        <f>IFERROR(ROUND(Table1[[#This Row],[cancellation time decimal]],0),"not cancelled")</f>
        <v>23</v>
      </c>
      <c r="J1014" s="10">
        <f>IFERROR(MOD(Table1[[#This Row],[cancellation hour rounded]],24),"not cancelled")</f>
        <v>23</v>
      </c>
      <c r="K1014" s="32">
        <f>1/Table1[[#This Row],[Duration (Time between doses '[in hours'])]]</f>
        <v>0.125</v>
      </c>
      <c r="L1014" s="33">
        <f>Table1[[#This Row],[number doses per hour]]*INDEX(Table2[price per dose],Table1[[#This Row],[Drug ID]])</f>
        <v>0.84929166666666667</v>
      </c>
      <c r="M1014" s="11" t="b">
        <f>AND(Table1[[#This Row],[hour of cancellation 0 to 23]]&gt;=0,Table1[[#This Row],[hour of cancellation 0 to 23]]&lt;=23)</f>
        <v>1</v>
      </c>
    </row>
    <row r="1015" spans="1:13" x14ac:dyDescent="0.3">
      <c r="A1015" s="1">
        <v>1014</v>
      </c>
      <c r="B1015" s="1">
        <v>2</v>
      </c>
      <c r="C1015" s="2">
        <v>40952.984379888549</v>
      </c>
      <c r="D1015" s="2">
        <v>41012.984027777777</v>
      </c>
      <c r="E1015" s="1">
        <v>10</v>
      </c>
      <c r="F1015" s="2">
        <v>40953.36775831267</v>
      </c>
      <c r="G1015" s="1">
        <v>0</v>
      </c>
      <c r="H1015" s="32">
        <f>IFERROR(HOUR(Table1[[#This Row],[Cancel Date/time]])+MINUTE(Table1[[#This Row],[Cancel Date/time]])/60,"not cancelled")</f>
        <v>8.8166666666666664</v>
      </c>
      <c r="I1015" s="47">
        <f>IFERROR(ROUND(Table1[[#This Row],[cancellation time decimal]],0),"not cancelled")</f>
        <v>9</v>
      </c>
      <c r="J1015" s="10">
        <f>IFERROR(MOD(Table1[[#This Row],[cancellation hour rounded]],24),"not cancelled")</f>
        <v>9</v>
      </c>
      <c r="K1015" s="32">
        <f>1/Table1[[#This Row],[Duration (Time between doses '[in hours'])]]</f>
        <v>0.1</v>
      </c>
      <c r="L1015" s="33">
        <f>Table1[[#This Row],[number doses per hour]]*INDEX(Table2[price per dose],Table1[[#This Row],[Drug ID]])</f>
        <v>0.84959999999999969</v>
      </c>
      <c r="M1015" s="11" t="b">
        <f>AND(Table1[[#This Row],[hour of cancellation 0 to 23]]&gt;=0,Table1[[#This Row],[hour of cancellation 0 to 23]]&lt;=23)</f>
        <v>1</v>
      </c>
    </row>
    <row r="1016" spans="1:13" x14ac:dyDescent="0.3">
      <c r="A1016" s="1">
        <v>1015</v>
      </c>
      <c r="B1016" s="1">
        <v>1</v>
      </c>
      <c r="C1016" s="2">
        <v>40953.054035436224</v>
      </c>
      <c r="D1016" s="2">
        <v>41013.053472222222</v>
      </c>
      <c r="E1016" s="1">
        <v>12</v>
      </c>
      <c r="F1016" s="2">
        <v>40953.766899741298</v>
      </c>
      <c r="G1016" s="1">
        <v>0</v>
      </c>
      <c r="H1016" s="32">
        <f>IFERROR(HOUR(Table1[[#This Row],[Cancel Date/time]])+MINUTE(Table1[[#This Row],[Cancel Date/time]])/60,"not cancelled")</f>
        <v>18.399999999999999</v>
      </c>
      <c r="I1016" s="47">
        <f>IFERROR(ROUND(Table1[[#This Row],[cancellation time decimal]],0),"not cancelled")</f>
        <v>18</v>
      </c>
      <c r="J1016" s="10">
        <f>IFERROR(MOD(Table1[[#This Row],[cancellation hour rounded]],24),"not cancelled")</f>
        <v>18</v>
      </c>
      <c r="K1016" s="32">
        <f>1/Table1[[#This Row],[Duration (Time between doses '[in hours'])]]</f>
        <v>8.3333333333333329E-2</v>
      </c>
      <c r="L1016" s="33">
        <f>Table1[[#This Row],[number doses per hour]]*INDEX(Table2[price per dose],Table1[[#This Row],[Drug ID]])</f>
        <v>0.56619444444444444</v>
      </c>
      <c r="M1016" s="11" t="b">
        <f>AND(Table1[[#This Row],[hour of cancellation 0 to 23]]&gt;=0,Table1[[#This Row],[hour of cancellation 0 to 23]]&lt;=23)</f>
        <v>1</v>
      </c>
    </row>
    <row r="1017" spans="1:13" x14ac:dyDescent="0.3">
      <c r="A1017" s="1">
        <v>1016</v>
      </c>
      <c r="B1017" s="1">
        <v>3</v>
      </c>
      <c r="C1017" s="2">
        <v>40953.322476789457</v>
      </c>
      <c r="D1017" s="2">
        <v>41013.322222222218</v>
      </c>
      <c r="E1017" s="1">
        <v>24</v>
      </c>
      <c r="F1017" s="2">
        <v>40956.591592812969</v>
      </c>
      <c r="G1017" s="1">
        <v>0</v>
      </c>
      <c r="H1017" s="32">
        <f>IFERROR(HOUR(Table1[[#This Row],[Cancel Date/time]])+MINUTE(Table1[[#This Row],[Cancel Date/time]])/60,"not cancelled")</f>
        <v>14.183333333333334</v>
      </c>
      <c r="I1017" s="47">
        <f>IFERROR(ROUND(Table1[[#This Row],[cancellation time decimal]],0),"not cancelled")</f>
        <v>14</v>
      </c>
      <c r="J1017" s="10">
        <f>IFERROR(MOD(Table1[[#This Row],[cancellation hour rounded]],24),"not cancelled")</f>
        <v>14</v>
      </c>
      <c r="K1017" s="32">
        <f>1/Table1[[#This Row],[Duration (Time between doses '[in hours'])]]</f>
        <v>4.1666666666666664E-2</v>
      </c>
      <c r="L1017" s="33">
        <f>Table1[[#This Row],[number doses per hour]]*INDEX(Table2[price per dose],Table1[[#This Row],[Drug ID]])</f>
        <v>0.18133000000000002</v>
      </c>
      <c r="M1017" s="11" t="b">
        <f>AND(Table1[[#This Row],[hour of cancellation 0 to 23]]&gt;=0,Table1[[#This Row],[hour of cancellation 0 to 23]]&lt;=23)</f>
        <v>1</v>
      </c>
    </row>
    <row r="1018" spans="1:13" x14ac:dyDescent="0.3">
      <c r="A1018" s="1">
        <v>1017</v>
      </c>
      <c r="B1018" s="1">
        <v>5</v>
      </c>
      <c r="C1018" s="2">
        <v>40953.383346807554</v>
      </c>
      <c r="D1018" s="2">
        <v>40955.966666666667</v>
      </c>
      <c r="E1018" s="1">
        <v>24</v>
      </c>
      <c r="F1018" s="2">
        <v>40955.490212889898</v>
      </c>
      <c r="G1018" s="1">
        <v>0</v>
      </c>
      <c r="H1018" s="32">
        <f>IFERROR(HOUR(Table1[[#This Row],[Cancel Date/time]])+MINUTE(Table1[[#This Row],[Cancel Date/time]])/60,"not cancelled")</f>
        <v>11.75</v>
      </c>
      <c r="I1018" s="47">
        <f>IFERROR(ROUND(Table1[[#This Row],[cancellation time decimal]],0),"not cancelled")</f>
        <v>12</v>
      </c>
      <c r="J1018" s="10">
        <f>IFERROR(MOD(Table1[[#This Row],[cancellation hour rounded]],24),"not cancelled")</f>
        <v>12</v>
      </c>
      <c r="K1018" s="32">
        <f>1/Table1[[#This Row],[Duration (Time between doses '[in hours'])]]</f>
        <v>4.1666666666666664E-2</v>
      </c>
      <c r="L1018" s="33">
        <f>Table1[[#This Row],[number doses per hour]]*INDEX(Table2[price per dose],Table1[[#This Row],[Drug ID]])</f>
        <v>0.2815833333333333</v>
      </c>
      <c r="M1018" s="11" t="b">
        <f>AND(Table1[[#This Row],[hour of cancellation 0 to 23]]&gt;=0,Table1[[#This Row],[hour of cancellation 0 to 23]]&lt;=23)</f>
        <v>1</v>
      </c>
    </row>
    <row r="1019" spans="1:13" hidden="1" x14ac:dyDescent="0.3">
      <c r="A1019" s="1">
        <v>1018</v>
      </c>
      <c r="B1019" s="1">
        <v>4</v>
      </c>
      <c r="C1019" s="2">
        <v>40953.44539685356</v>
      </c>
      <c r="D1019" s="2">
        <v>40955.944840631011</v>
      </c>
      <c r="E1019" s="1">
        <v>12</v>
      </c>
      <c r="F1019" s="2" t="s">
        <v>5</v>
      </c>
      <c r="G1019" s="1">
        <v>0</v>
      </c>
      <c r="H1019" s="32" t="str">
        <f>IFERROR(HOUR(Table1[[#This Row],[Cancel Date/time]])+MINUTE(Table1[[#This Row],[Cancel Date/time]])/60,"not cancelled")</f>
        <v>not cancelled</v>
      </c>
      <c r="I1019" s="47" t="str">
        <f>IFERROR(ROUND(Table1[[#This Row],[cancellation time decimal]],0),"not cancelled")</f>
        <v>not cancelled</v>
      </c>
      <c r="J1019" s="10" t="str">
        <f>IFERROR(MOD(Table1[[#This Row],[cancellation hour rounded]],24),"not cancelled")</f>
        <v>not cancelled</v>
      </c>
      <c r="K1019" s="32">
        <f>1/Table1[[#This Row],[Duration (Time between doses '[in hours'])]]</f>
        <v>8.3333333333333329E-2</v>
      </c>
      <c r="L1019" s="33">
        <f>Table1[[#This Row],[number doses per hour]]*INDEX(Table2[price per dose],Table1[[#This Row],[Drug ID]])</f>
        <v>1.448055119047619</v>
      </c>
      <c r="M1019" s="11" t="b">
        <f>AND(Table1[[#This Row],[hour of cancellation 0 to 23]]&gt;=0,Table1[[#This Row],[hour of cancellation 0 to 23]]&lt;=23)</f>
        <v>0</v>
      </c>
    </row>
    <row r="1020" spans="1:13" x14ac:dyDescent="0.3">
      <c r="A1020" s="1">
        <v>1019</v>
      </c>
      <c r="B1020" s="1">
        <v>6</v>
      </c>
      <c r="C1020" s="2">
        <v>40953.422461078233</v>
      </c>
      <c r="D1020" s="2">
        <v>41013.422222222223</v>
      </c>
      <c r="E1020" s="1">
        <v>24</v>
      </c>
      <c r="F1020" s="2">
        <v>40960.474794176684</v>
      </c>
      <c r="G1020" s="1">
        <v>0</v>
      </c>
      <c r="H1020" s="32">
        <f>IFERROR(HOUR(Table1[[#This Row],[Cancel Date/time]])+MINUTE(Table1[[#This Row],[Cancel Date/time]])/60,"not cancelled")</f>
        <v>11.383333333333333</v>
      </c>
      <c r="I1020" s="47">
        <f>IFERROR(ROUND(Table1[[#This Row],[cancellation time decimal]],0),"not cancelled")</f>
        <v>11</v>
      </c>
      <c r="J1020" s="10">
        <f>IFERROR(MOD(Table1[[#This Row],[cancellation hour rounded]],24),"not cancelled")</f>
        <v>11</v>
      </c>
      <c r="K1020" s="32">
        <f>1/Table1[[#This Row],[Duration (Time between doses '[in hours'])]]</f>
        <v>4.1666666666666664E-2</v>
      </c>
      <c r="L1020" s="33">
        <f>Table1[[#This Row],[number doses per hour]]*INDEX(Table2[price per dose],Table1[[#This Row],[Drug ID]])</f>
        <v>0.35218749999999999</v>
      </c>
      <c r="M1020" s="11" t="b">
        <f>AND(Table1[[#This Row],[hour of cancellation 0 to 23]]&gt;=0,Table1[[#This Row],[hour of cancellation 0 to 23]]&lt;=23)</f>
        <v>1</v>
      </c>
    </row>
    <row r="1021" spans="1:13" x14ac:dyDescent="0.3">
      <c r="A1021" s="1">
        <v>1020</v>
      </c>
      <c r="B1021" s="1">
        <v>4</v>
      </c>
      <c r="C1021" s="2">
        <v>40953.449103072548</v>
      </c>
      <c r="D1021" s="2">
        <v>41013.448611111111</v>
      </c>
      <c r="E1021" s="1">
        <v>12</v>
      </c>
      <c r="F1021" s="2">
        <v>40956.529079376422</v>
      </c>
      <c r="G1021" s="1">
        <v>0</v>
      </c>
      <c r="H1021" s="32">
        <f>IFERROR(HOUR(Table1[[#This Row],[Cancel Date/time]])+MINUTE(Table1[[#This Row],[Cancel Date/time]])/60,"not cancelled")</f>
        <v>12.683333333333334</v>
      </c>
      <c r="I1021" s="47">
        <f>IFERROR(ROUND(Table1[[#This Row],[cancellation time decimal]],0),"not cancelled")</f>
        <v>13</v>
      </c>
      <c r="J1021" s="10">
        <f>IFERROR(MOD(Table1[[#This Row],[cancellation hour rounded]],24),"not cancelled")</f>
        <v>13</v>
      </c>
      <c r="K1021" s="32">
        <f>1/Table1[[#This Row],[Duration (Time between doses '[in hours'])]]</f>
        <v>8.3333333333333329E-2</v>
      </c>
      <c r="L1021" s="33">
        <f>Table1[[#This Row],[number doses per hour]]*INDEX(Table2[price per dose],Table1[[#This Row],[Drug ID]])</f>
        <v>1.448055119047619</v>
      </c>
      <c r="M1021" s="11" t="b">
        <f>AND(Table1[[#This Row],[hour of cancellation 0 to 23]]&gt;=0,Table1[[#This Row],[hour of cancellation 0 to 23]]&lt;=23)</f>
        <v>1</v>
      </c>
    </row>
    <row r="1022" spans="1:13" x14ac:dyDescent="0.3">
      <c r="A1022" s="1">
        <v>1021</v>
      </c>
      <c r="B1022" s="1">
        <v>1</v>
      </c>
      <c r="C1022" s="2">
        <v>40953.491571130799</v>
      </c>
      <c r="D1022" s="2">
        <v>41013.490972222222</v>
      </c>
      <c r="E1022" s="1">
        <v>8</v>
      </c>
      <c r="F1022" s="2">
        <v>40953.576581674206</v>
      </c>
      <c r="G1022" s="1">
        <v>0</v>
      </c>
      <c r="H1022" s="32">
        <f>IFERROR(HOUR(Table1[[#This Row],[Cancel Date/time]])+MINUTE(Table1[[#This Row],[Cancel Date/time]])/60,"not cancelled")</f>
        <v>13.833333333333334</v>
      </c>
      <c r="I1022" s="47">
        <f>IFERROR(ROUND(Table1[[#This Row],[cancellation time decimal]],0),"not cancelled")</f>
        <v>14</v>
      </c>
      <c r="J1022" s="10">
        <f>IFERROR(MOD(Table1[[#This Row],[cancellation hour rounded]],24),"not cancelled")</f>
        <v>14</v>
      </c>
      <c r="K1022" s="32">
        <f>1/Table1[[#This Row],[Duration (Time between doses '[in hours'])]]</f>
        <v>0.125</v>
      </c>
      <c r="L1022" s="33">
        <f>Table1[[#This Row],[number doses per hour]]*INDEX(Table2[price per dose],Table1[[#This Row],[Drug ID]])</f>
        <v>0.84929166666666667</v>
      </c>
      <c r="M1022" s="11" t="b">
        <f>AND(Table1[[#This Row],[hour of cancellation 0 to 23]]&gt;=0,Table1[[#This Row],[hour of cancellation 0 to 23]]&lt;=23)</f>
        <v>1</v>
      </c>
    </row>
    <row r="1023" spans="1:13" x14ac:dyDescent="0.3">
      <c r="A1023" s="1">
        <v>1022</v>
      </c>
      <c r="B1023" s="1">
        <v>7</v>
      </c>
      <c r="C1023" s="2">
        <v>40953.580243304903</v>
      </c>
      <c r="D1023" s="2">
        <v>41013.579861111109</v>
      </c>
      <c r="E1023" s="1">
        <v>24</v>
      </c>
      <c r="F1023" s="2">
        <v>40980.471201220396</v>
      </c>
      <c r="G1023" s="1">
        <v>1</v>
      </c>
      <c r="H1023" s="32">
        <f>IFERROR(HOUR(Table1[[#This Row],[Cancel Date/time]])+MINUTE(Table1[[#This Row],[Cancel Date/time]])/60,"not cancelled")</f>
        <v>11.3</v>
      </c>
      <c r="I1023" s="47">
        <f>IFERROR(ROUND(Table1[[#This Row],[cancellation time decimal]],0),"not cancelled")</f>
        <v>11</v>
      </c>
      <c r="J1023" s="10">
        <f>IFERROR(MOD(Table1[[#This Row],[cancellation hour rounded]],24),"not cancelled")</f>
        <v>11</v>
      </c>
      <c r="K1023" s="32">
        <f>1/Table1[[#This Row],[Duration (Time between doses '[in hours'])]]</f>
        <v>4.1666666666666664E-2</v>
      </c>
      <c r="L1023" s="33">
        <f>Table1[[#This Row],[number doses per hour]]*INDEX(Table2[price per dose],Table1[[#This Row],[Drug ID]])</f>
        <v>1.2958049999999997</v>
      </c>
      <c r="M1023" s="11" t="b">
        <f>AND(Table1[[#This Row],[hour of cancellation 0 to 23]]&gt;=0,Table1[[#This Row],[hour of cancellation 0 to 23]]&lt;=23)</f>
        <v>1</v>
      </c>
    </row>
    <row r="1024" spans="1:13" x14ac:dyDescent="0.3">
      <c r="A1024" s="1">
        <v>1023</v>
      </c>
      <c r="B1024" s="1">
        <v>6</v>
      </c>
      <c r="C1024" s="2">
        <v>40953.557755685761</v>
      </c>
      <c r="D1024" s="2">
        <v>41013.557638888888</v>
      </c>
      <c r="E1024" s="1">
        <v>24</v>
      </c>
      <c r="F1024" s="2">
        <v>40959.581917708318</v>
      </c>
      <c r="G1024" s="1">
        <v>0</v>
      </c>
      <c r="H1024" s="32">
        <f>IFERROR(HOUR(Table1[[#This Row],[Cancel Date/time]])+MINUTE(Table1[[#This Row],[Cancel Date/time]])/60,"not cancelled")</f>
        <v>13.95</v>
      </c>
      <c r="I1024" s="47">
        <f>IFERROR(ROUND(Table1[[#This Row],[cancellation time decimal]],0),"not cancelled")</f>
        <v>14</v>
      </c>
      <c r="J1024" s="10">
        <f>IFERROR(MOD(Table1[[#This Row],[cancellation hour rounded]],24),"not cancelled")</f>
        <v>14</v>
      </c>
      <c r="K1024" s="32">
        <f>1/Table1[[#This Row],[Duration (Time between doses '[in hours'])]]</f>
        <v>4.1666666666666664E-2</v>
      </c>
      <c r="L1024" s="33">
        <f>Table1[[#This Row],[number doses per hour]]*INDEX(Table2[price per dose],Table1[[#This Row],[Drug ID]])</f>
        <v>0.35218749999999999</v>
      </c>
      <c r="M1024" s="11" t="b">
        <f>AND(Table1[[#This Row],[hour of cancellation 0 to 23]]&gt;=0,Table1[[#This Row],[hour of cancellation 0 to 23]]&lt;=23)</f>
        <v>1</v>
      </c>
    </row>
    <row r="1025" spans="1:13" hidden="1" x14ac:dyDescent="0.3">
      <c r="A1025" s="1">
        <v>1024</v>
      </c>
      <c r="B1025" s="1">
        <v>1</v>
      </c>
      <c r="C1025" s="2">
        <v>40953.562557390491</v>
      </c>
      <c r="D1025" s="2">
        <v>40956.145375060092</v>
      </c>
      <c r="E1025" s="1">
        <v>8</v>
      </c>
      <c r="F1025" s="2" t="s">
        <v>5</v>
      </c>
      <c r="G1025" s="1">
        <v>0</v>
      </c>
      <c r="H1025" s="32" t="str">
        <f>IFERROR(HOUR(Table1[[#This Row],[Cancel Date/time]])+MINUTE(Table1[[#This Row],[Cancel Date/time]])/60,"not cancelled")</f>
        <v>not cancelled</v>
      </c>
      <c r="I1025" s="47" t="str">
        <f>IFERROR(ROUND(Table1[[#This Row],[cancellation time decimal]],0),"not cancelled")</f>
        <v>not cancelled</v>
      </c>
      <c r="J1025" s="10" t="str">
        <f>IFERROR(MOD(Table1[[#This Row],[cancellation hour rounded]],24),"not cancelled")</f>
        <v>not cancelled</v>
      </c>
      <c r="K1025" s="32">
        <f>1/Table1[[#This Row],[Duration (Time between doses '[in hours'])]]</f>
        <v>0.125</v>
      </c>
      <c r="L1025" s="33">
        <f>Table1[[#This Row],[number doses per hour]]*INDEX(Table2[price per dose],Table1[[#This Row],[Drug ID]])</f>
        <v>0.84929166666666667</v>
      </c>
      <c r="M1025" s="11" t="b">
        <f>AND(Table1[[#This Row],[hour of cancellation 0 to 23]]&gt;=0,Table1[[#This Row],[hour of cancellation 0 to 23]]&lt;=23)</f>
        <v>0</v>
      </c>
    </row>
    <row r="1026" spans="1:13" hidden="1" x14ac:dyDescent="0.3">
      <c r="A1026" s="1">
        <v>1025</v>
      </c>
      <c r="B1026" s="1">
        <v>5</v>
      </c>
      <c r="C1026" s="2">
        <v>40953.57768127833</v>
      </c>
      <c r="D1026" s="2">
        <v>40957.035902176147</v>
      </c>
      <c r="E1026" s="1">
        <v>24</v>
      </c>
      <c r="F1026" s="2" t="s">
        <v>5</v>
      </c>
      <c r="G1026" s="1">
        <v>0</v>
      </c>
      <c r="H1026" s="32" t="str">
        <f>IFERROR(HOUR(Table1[[#This Row],[Cancel Date/time]])+MINUTE(Table1[[#This Row],[Cancel Date/time]])/60,"not cancelled")</f>
        <v>not cancelled</v>
      </c>
      <c r="I1026" s="47" t="str">
        <f>IFERROR(ROUND(Table1[[#This Row],[cancellation time decimal]],0),"not cancelled")</f>
        <v>not cancelled</v>
      </c>
      <c r="J1026" s="10" t="str">
        <f>IFERROR(MOD(Table1[[#This Row],[cancellation hour rounded]],24),"not cancelled")</f>
        <v>not cancelled</v>
      </c>
      <c r="K1026" s="32">
        <f>1/Table1[[#This Row],[Duration (Time between doses '[in hours'])]]</f>
        <v>4.1666666666666664E-2</v>
      </c>
      <c r="L1026" s="33">
        <f>Table1[[#This Row],[number doses per hour]]*INDEX(Table2[price per dose],Table1[[#This Row],[Drug ID]])</f>
        <v>0.2815833333333333</v>
      </c>
      <c r="M1026" s="11" t="b">
        <f>AND(Table1[[#This Row],[hour of cancellation 0 to 23]]&gt;=0,Table1[[#This Row],[hour of cancellation 0 to 23]]&lt;=23)</f>
        <v>0</v>
      </c>
    </row>
    <row r="1027" spans="1:13" x14ac:dyDescent="0.3">
      <c r="A1027" s="1">
        <v>1026</v>
      </c>
      <c r="B1027" s="1">
        <v>1</v>
      </c>
      <c r="C1027" s="2">
        <v>40953.605174694843</v>
      </c>
      <c r="D1027" s="2">
        <v>41013.604861111111</v>
      </c>
      <c r="E1027" s="1">
        <v>12</v>
      </c>
      <c r="F1027" s="2">
        <v>40954.646257463071</v>
      </c>
      <c r="G1027" s="1">
        <v>0</v>
      </c>
      <c r="H1027" s="32">
        <f>IFERROR(HOUR(Table1[[#This Row],[Cancel Date/time]])+MINUTE(Table1[[#This Row],[Cancel Date/time]])/60,"not cancelled")</f>
        <v>15.5</v>
      </c>
      <c r="I1027" s="47">
        <f>IFERROR(ROUND(Table1[[#This Row],[cancellation time decimal]],0),"not cancelled")</f>
        <v>16</v>
      </c>
      <c r="J1027" s="10">
        <f>IFERROR(MOD(Table1[[#This Row],[cancellation hour rounded]],24),"not cancelled")</f>
        <v>16</v>
      </c>
      <c r="K1027" s="32">
        <f>1/Table1[[#This Row],[Duration (Time between doses '[in hours'])]]</f>
        <v>8.3333333333333329E-2</v>
      </c>
      <c r="L1027" s="33">
        <f>Table1[[#This Row],[number doses per hour]]*INDEX(Table2[price per dose],Table1[[#This Row],[Drug ID]])</f>
        <v>0.56619444444444444</v>
      </c>
      <c r="M1027" s="11" t="b">
        <f>AND(Table1[[#This Row],[hour of cancellation 0 to 23]]&gt;=0,Table1[[#This Row],[hour of cancellation 0 to 23]]&lt;=23)</f>
        <v>1</v>
      </c>
    </row>
    <row r="1028" spans="1:13" x14ac:dyDescent="0.3">
      <c r="A1028" s="1">
        <v>1027</v>
      </c>
      <c r="B1028" s="1">
        <v>2</v>
      </c>
      <c r="C1028" s="2">
        <v>40953.673498596843</v>
      </c>
      <c r="D1028" s="2">
        <v>41013.672916666663</v>
      </c>
      <c r="E1028" s="1">
        <v>10</v>
      </c>
      <c r="F1028" s="2">
        <v>40955.40899899022</v>
      </c>
      <c r="G1028" s="1">
        <v>0</v>
      </c>
      <c r="H1028" s="32">
        <f>IFERROR(HOUR(Table1[[#This Row],[Cancel Date/time]])+MINUTE(Table1[[#This Row],[Cancel Date/time]])/60,"not cancelled")</f>
        <v>9.8000000000000007</v>
      </c>
      <c r="I1028" s="47">
        <f>IFERROR(ROUND(Table1[[#This Row],[cancellation time decimal]],0),"not cancelled")</f>
        <v>10</v>
      </c>
      <c r="J1028" s="10">
        <f>IFERROR(MOD(Table1[[#This Row],[cancellation hour rounded]],24),"not cancelled")</f>
        <v>10</v>
      </c>
      <c r="K1028" s="32">
        <f>1/Table1[[#This Row],[Duration (Time between doses '[in hours'])]]</f>
        <v>0.1</v>
      </c>
      <c r="L1028" s="33">
        <f>Table1[[#This Row],[number doses per hour]]*INDEX(Table2[price per dose],Table1[[#This Row],[Drug ID]])</f>
        <v>0.84959999999999969</v>
      </c>
      <c r="M1028" s="11" t="b">
        <f>AND(Table1[[#This Row],[hour of cancellation 0 to 23]]&gt;=0,Table1[[#This Row],[hour of cancellation 0 to 23]]&lt;=23)</f>
        <v>1</v>
      </c>
    </row>
    <row r="1029" spans="1:13" x14ac:dyDescent="0.3">
      <c r="A1029" s="1">
        <v>1028</v>
      </c>
      <c r="B1029" s="1">
        <v>5</v>
      </c>
      <c r="C1029" s="2">
        <v>40953.671432629875</v>
      </c>
      <c r="D1029" s="2">
        <v>41013.67083333333</v>
      </c>
      <c r="E1029" s="1">
        <v>24</v>
      </c>
      <c r="F1029" s="2">
        <v>40958.359598856317</v>
      </c>
      <c r="G1029" s="1">
        <v>0</v>
      </c>
      <c r="H1029" s="32">
        <f>IFERROR(HOUR(Table1[[#This Row],[Cancel Date/time]])+MINUTE(Table1[[#This Row],[Cancel Date/time]])/60,"not cancelled")</f>
        <v>8.6166666666666671</v>
      </c>
      <c r="I1029" s="47">
        <f>IFERROR(ROUND(Table1[[#This Row],[cancellation time decimal]],0),"not cancelled")</f>
        <v>9</v>
      </c>
      <c r="J1029" s="10">
        <f>IFERROR(MOD(Table1[[#This Row],[cancellation hour rounded]],24),"not cancelled")</f>
        <v>9</v>
      </c>
      <c r="K1029" s="32">
        <f>1/Table1[[#This Row],[Duration (Time between doses '[in hours'])]]</f>
        <v>4.1666666666666664E-2</v>
      </c>
      <c r="L1029" s="33">
        <f>Table1[[#This Row],[number doses per hour]]*INDEX(Table2[price per dose],Table1[[#This Row],[Drug ID]])</f>
        <v>0.2815833333333333</v>
      </c>
      <c r="M1029" s="11" t="b">
        <f>AND(Table1[[#This Row],[hour of cancellation 0 to 23]]&gt;=0,Table1[[#This Row],[hour of cancellation 0 to 23]]&lt;=23)</f>
        <v>1</v>
      </c>
    </row>
    <row r="1030" spans="1:13" x14ac:dyDescent="0.3">
      <c r="A1030" s="1">
        <v>1029</v>
      </c>
      <c r="B1030" s="1">
        <v>4</v>
      </c>
      <c r="C1030" s="2">
        <v>40953.697454487192</v>
      </c>
      <c r="D1030" s="2">
        <v>41013.697222222218</v>
      </c>
      <c r="E1030" s="1">
        <v>12</v>
      </c>
      <c r="F1030" s="2">
        <v>40957.504790684223</v>
      </c>
      <c r="G1030" s="1">
        <v>0</v>
      </c>
      <c r="H1030" s="32">
        <f>IFERROR(HOUR(Table1[[#This Row],[Cancel Date/time]])+MINUTE(Table1[[#This Row],[Cancel Date/time]])/60,"not cancelled")</f>
        <v>12.1</v>
      </c>
      <c r="I1030" s="47">
        <f>IFERROR(ROUND(Table1[[#This Row],[cancellation time decimal]],0),"not cancelled")</f>
        <v>12</v>
      </c>
      <c r="J1030" s="10">
        <f>IFERROR(MOD(Table1[[#This Row],[cancellation hour rounded]],24),"not cancelled")</f>
        <v>12</v>
      </c>
      <c r="K1030" s="32">
        <f>1/Table1[[#This Row],[Duration (Time between doses '[in hours'])]]</f>
        <v>8.3333333333333329E-2</v>
      </c>
      <c r="L1030" s="33">
        <f>Table1[[#This Row],[number doses per hour]]*INDEX(Table2[price per dose],Table1[[#This Row],[Drug ID]])</f>
        <v>1.448055119047619</v>
      </c>
      <c r="M1030" s="11" t="b">
        <f>AND(Table1[[#This Row],[hour of cancellation 0 to 23]]&gt;=0,Table1[[#This Row],[hour of cancellation 0 to 23]]&lt;=23)</f>
        <v>1</v>
      </c>
    </row>
    <row r="1031" spans="1:13" x14ac:dyDescent="0.3">
      <c r="A1031" s="1">
        <v>1030</v>
      </c>
      <c r="B1031" s="1">
        <v>4</v>
      </c>
      <c r="C1031" s="2">
        <v>40953.707560940973</v>
      </c>
      <c r="D1031" s="2">
        <v>41013.706944444442</v>
      </c>
      <c r="E1031" s="1">
        <v>12</v>
      </c>
      <c r="F1031" s="2">
        <v>40956.637380739434</v>
      </c>
      <c r="G1031" s="1">
        <v>0</v>
      </c>
      <c r="H1031" s="32">
        <f>IFERROR(HOUR(Table1[[#This Row],[Cancel Date/time]])+MINUTE(Table1[[#This Row],[Cancel Date/time]])/60,"not cancelled")</f>
        <v>15.283333333333333</v>
      </c>
      <c r="I1031" s="47">
        <f>IFERROR(ROUND(Table1[[#This Row],[cancellation time decimal]],0),"not cancelled")</f>
        <v>15</v>
      </c>
      <c r="J1031" s="10">
        <f>IFERROR(MOD(Table1[[#This Row],[cancellation hour rounded]],24),"not cancelled")</f>
        <v>15</v>
      </c>
      <c r="K1031" s="32">
        <f>1/Table1[[#This Row],[Duration (Time between doses '[in hours'])]]</f>
        <v>8.3333333333333329E-2</v>
      </c>
      <c r="L1031" s="33">
        <f>Table1[[#This Row],[number doses per hour]]*INDEX(Table2[price per dose],Table1[[#This Row],[Drug ID]])</f>
        <v>1.448055119047619</v>
      </c>
      <c r="M1031" s="11" t="b">
        <f>AND(Table1[[#This Row],[hour of cancellation 0 to 23]]&gt;=0,Table1[[#This Row],[hour of cancellation 0 to 23]]&lt;=23)</f>
        <v>1</v>
      </c>
    </row>
    <row r="1032" spans="1:13" x14ac:dyDescent="0.3">
      <c r="A1032" s="1">
        <v>1031</v>
      </c>
      <c r="B1032" s="1">
        <v>6</v>
      </c>
      <c r="C1032" s="2">
        <v>40953.783181816587</v>
      </c>
      <c r="D1032" s="2">
        <v>41013.782638888886</v>
      </c>
      <c r="E1032" s="1">
        <v>24</v>
      </c>
      <c r="F1032" s="2">
        <v>40957.743768707085</v>
      </c>
      <c r="G1032" s="1">
        <v>0</v>
      </c>
      <c r="H1032" s="32">
        <f>IFERROR(HOUR(Table1[[#This Row],[Cancel Date/time]])+MINUTE(Table1[[#This Row],[Cancel Date/time]])/60,"not cancelled")</f>
        <v>17.850000000000001</v>
      </c>
      <c r="I1032" s="47">
        <f>IFERROR(ROUND(Table1[[#This Row],[cancellation time decimal]],0),"not cancelled")</f>
        <v>18</v>
      </c>
      <c r="J1032" s="10">
        <f>IFERROR(MOD(Table1[[#This Row],[cancellation hour rounded]],24),"not cancelled")</f>
        <v>18</v>
      </c>
      <c r="K1032" s="32">
        <f>1/Table1[[#This Row],[Duration (Time between doses '[in hours'])]]</f>
        <v>4.1666666666666664E-2</v>
      </c>
      <c r="L1032" s="33">
        <f>Table1[[#This Row],[number doses per hour]]*INDEX(Table2[price per dose],Table1[[#This Row],[Drug ID]])</f>
        <v>0.35218749999999999</v>
      </c>
      <c r="M1032" s="11" t="b">
        <f>AND(Table1[[#This Row],[hour of cancellation 0 to 23]]&gt;=0,Table1[[#This Row],[hour of cancellation 0 to 23]]&lt;=23)</f>
        <v>1</v>
      </c>
    </row>
    <row r="1033" spans="1:13" hidden="1" x14ac:dyDescent="0.3">
      <c r="A1033" s="1">
        <v>1032</v>
      </c>
      <c r="B1033" s="1">
        <v>1</v>
      </c>
      <c r="C1033" s="2">
        <v>40953.853956409454</v>
      </c>
      <c r="D1033" s="2">
        <v>40958.520276491603</v>
      </c>
      <c r="E1033" s="1">
        <v>12</v>
      </c>
      <c r="F1033" s="2" t="s">
        <v>5</v>
      </c>
      <c r="G1033" s="1">
        <v>0</v>
      </c>
      <c r="H1033" s="32" t="str">
        <f>IFERROR(HOUR(Table1[[#This Row],[Cancel Date/time]])+MINUTE(Table1[[#This Row],[Cancel Date/time]])/60,"not cancelled")</f>
        <v>not cancelled</v>
      </c>
      <c r="I1033" s="47" t="str">
        <f>IFERROR(ROUND(Table1[[#This Row],[cancellation time decimal]],0),"not cancelled")</f>
        <v>not cancelled</v>
      </c>
      <c r="J1033" s="10" t="str">
        <f>IFERROR(MOD(Table1[[#This Row],[cancellation hour rounded]],24),"not cancelled")</f>
        <v>not cancelled</v>
      </c>
      <c r="K1033" s="32">
        <f>1/Table1[[#This Row],[Duration (Time between doses '[in hours'])]]</f>
        <v>8.3333333333333329E-2</v>
      </c>
      <c r="L1033" s="33">
        <f>Table1[[#This Row],[number doses per hour]]*INDEX(Table2[price per dose],Table1[[#This Row],[Drug ID]])</f>
        <v>0.56619444444444444</v>
      </c>
      <c r="M1033" s="11" t="b">
        <f>AND(Table1[[#This Row],[hour of cancellation 0 to 23]]&gt;=0,Table1[[#This Row],[hour of cancellation 0 to 23]]&lt;=23)</f>
        <v>0</v>
      </c>
    </row>
    <row r="1034" spans="1:13" hidden="1" x14ac:dyDescent="0.3">
      <c r="A1034" s="1">
        <v>1033</v>
      </c>
      <c r="B1034" s="1">
        <v>1</v>
      </c>
      <c r="C1034" s="2">
        <v>40953.859577110015</v>
      </c>
      <c r="D1034" s="2">
        <v>40957.484551126829</v>
      </c>
      <c r="E1034" s="1">
        <v>12</v>
      </c>
      <c r="F1034" s="2" t="s">
        <v>5</v>
      </c>
      <c r="G1034" s="1">
        <v>0</v>
      </c>
      <c r="H1034" s="32" t="str">
        <f>IFERROR(HOUR(Table1[[#This Row],[Cancel Date/time]])+MINUTE(Table1[[#This Row],[Cancel Date/time]])/60,"not cancelled")</f>
        <v>not cancelled</v>
      </c>
      <c r="I1034" s="47" t="str">
        <f>IFERROR(ROUND(Table1[[#This Row],[cancellation time decimal]],0),"not cancelled")</f>
        <v>not cancelled</v>
      </c>
      <c r="J1034" s="10" t="str">
        <f>IFERROR(MOD(Table1[[#This Row],[cancellation hour rounded]],24),"not cancelled")</f>
        <v>not cancelled</v>
      </c>
      <c r="K1034" s="32">
        <f>1/Table1[[#This Row],[Duration (Time between doses '[in hours'])]]</f>
        <v>8.3333333333333329E-2</v>
      </c>
      <c r="L1034" s="33">
        <f>Table1[[#This Row],[number doses per hour]]*INDEX(Table2[price per dose],Table1[[#This Row],[Drug ID]])</f>
        <v>0.56619444444444444</v>
      </c>
      <c r="M1034" s="11" t="b">
        <f>AND(Table1[[#This Row],[hour of cancellation 0 to 23]]&gt;=0,Table1[[#This Row],[hour of cancellation 0 to 23]]&lt;=23)</f>
        <v>0</v>
      </c>
    </row>
    <row r="1035" spans="1:13" x14ac:dyDescent="0.3">
      <c r="A1035" s="1">
        <v>1034</v>
      </c>
      <c r="B1035" s="1">
        <v>1</v>
      </c>
      <c r="C1035" s="2">
        <v>40953.876062790725</v>
      </c>
      <c r="D1035" s="2">
        <v>41013.875694444447</v>
      </c>
      <c r="E1035" s="1">
        <v>8</v>
      </c>
      <c r="F1035" s="2">
        <v>40954.908717465863</v>
      </c>
      <c r="G1035" s="1">
        <v>0</v>
      </c>
      <c r="H1035" s="32">
        <f>IFERROR(HOUR(Table1[[#This Row],[Cancel Date/time]])+MINUTE(Table1[[#This Row],[Cancel Date/time]])/60,"not cancelled")</f>
        <v>21.8</v>
      </c>
      <c r="I1035" s="47">
        <f>IFERROR(ROUND(Table1[[#This Row],[cancellation time decimal]],0),"not cancelled")</f>
        <v>22</v>
      </c>
      <c r="J1035" s="10">
        <f>IFERROR(MOD(Table1[[#This Row],[cancellation hour rounded]],24),"not cancelled")</f>
        <v>22</v>
      </c>
      <c r="K1035" s="32">
        <f>1/Table1[[#This Row],[Duration (Time between doses '[in hours'])]]</f>
        <v>0.125</v>
      </c>
      <c r="L1035" s="33">
        <f>Table1[[#This Row],[number doses per hour]]*INDEX(Table2[price per dose],Table1[[#This Row],[Drug ID]])</f>
        <v>0.84929166666666667</v>
      </c>
      <c r="M1035" s="11" t="b">
        <f>AND(Table1[[#This Row],[hour of cancellation 0 to 23]]&gt;=0,Table1[[#This Row],[hour of cancellation 0 to 23]]&lt;=23)</f>
        <v>1</v>
      </c>
    </row>
    <row r="1036" spans="1:13" hidden="1" x14ac:dyDescent="0.3">
      <c r="A1036" s="1">
        <v>1035</v>
      </c>
      <c r="B1036" s="1">
        <v>11</v>
      </c>
      <c r="C1036" s="2">
        <v>40953.943317023928</v>
      </c>
      <c r="D1036" s="2">
        <v>40956.609773098986</v>
      </c>
      <c r="E1036" s="1">
        <v>1</v>
      </c>
      <c r="F1036" s="2" t="s">
        <v>5</v>
      </c>
      <c r="G1036" s="1">
        <v>4</v>
      </c>
      <c r="H1036" s="32" t="str">
        <f>IFERROR(HOUR(Table1[[#This Row],[Cancel Date/time]])+MINUTE(Table1[[#This Row],[Cancel Date/time]])/60,"not cancelled")</f>
        <v>not cancelled</v>
      </c>
      <c r="I1036" s="47" t="str">
        <f>IFERROR(ROUND(Table1[[#This Row],[cancellation time decimal]],0),"not cancelled")</f>
        <v>not cancelled</v>
      </c>
      <c r="J1036" s="10" t="str">
        <f>IFERROR(MOD(Table1[[#This Row],[cancellation hour rounded]],24),"not cancelled")</f>
        <v>not cancelled</v>
      </c>
      <c r="K1036" s="32">
        <f>1/Table1[[#This Row],[Duration (Time between doses '[in hours'])]]</f>
        <v>1</v>
      </c>
      <c r="L1036" s="33">
        <f>Table1[[#This Row],[number doses per hour]]*INDEX(Table2[price per dose],Table1[[#This Row],[Drug ID]])</f>
        <v>1</v>
      </c>
      <c r="M1036" s="11" t="b">
        <f>AND(Table1[[#This Row],[hour of cancellation 0 to 23]]&gt;=0,Table1[[#This Row],[hour of cancellation 0 to 23]]&lt;=23)</f>
        <v>0</v>
      </c>
    </row>
    <row r="1037" spans="1:13" x14ac:dyDescent="0.3">
      <c r="A1037" s="1">
        <v>1036</v>
      </c>
      <c r="B1037" s="1">
        <v>6</v>
      </c>
      <c r="C1037" s="2">
        <v>40954.126169319556</v>
      </c>
      <c r="D1037" s="2">
        <v>41014.125694444447</v>
      </c>
      <c r="E1037" s="1">
        <v>24</v>
      </c>
      <c r="F1037" s="2">
        <v>40973.346993124353</v>
      </c>
      <c r="G1037" s="1">
        <v>0</v>
      </c>
      <c r="H1037" s="32">
        <f>IFERROR(HOUR(Table1[[#This Row],[Cancel Date/time]])+MINUTE(Table1[[#This Row],[Cancel Date/time]])/60,"not cancelled")</f>
        <v>8.3166666666666664</v>
      </c>
      <c r="I1037" s="47">
        <f>IFERROR(ROUND(Table1[[#This Row],[cancellation time decimal]],0),"not cancelled")</f>
        <v>8</v>
      </c>
      <c r="J1037" s="10">
        <f>IFERROR(MOD(Table1[[#This Row],[cancellation hour rounded]],24),"not cancelled")</f>
        <v>8</v>
      </c>
      <c r="K1037" s="32">
        <f>1/Table1[[#This Row],[Duration (Time between doses '[in hours'])]]</f>
        <v>4.1666666666666664E-2</v>
      </c>
      <c r="L1037" s="33">
        <f>Table1[[#This Row],[number doses per hour]]*INDEX(Table2[price per dose],Table1[[#This Row],[Drug ID]])</f>
        <v>0.35218749999999999</v>
      </c>
      <c r="M1037" s="11" t="b">
        <f>AND(Table1[[#This Row],[hour of cancellation 0 to 23]]&gt;=0,Table1[[#This Row],[hour of cancellation 0 to 23]]&lt;=23)</f>
        <v>1</v>
      </c>
    </row>
    <row r="1038" spans="1:13" x14ac:dyDescent="0.3">
      <c r="A1038" s="1">
        <v>1037</v>
      </c>
      <c r="B1038" s="1">
        <v>3</v>
      </c>
      <c r="C1038" s="2">
        <v>40954.211275385474</v>
      </c>
      <c r="D1038" s="2">
        <v>41014.211111111115</v>
      </c>
      <c r="E1038" s="1">
        <v>24</v>
      </c>
      <c r="F1038" s="2">
        <v>40957.396536323009</v>
      </c>
      <c r="G1038" s="1">
        <v>0</v>
      </c>
      <c r="H1038" s="32">
        <f>IFERROR(HOUR(Table1[[#This Row],[Cancel Date/time]])+MINUTE(Table1[[#This Row],[Cancel Date/time]])/60,"not cancelled")</f>
        <v>9.5166666666666675</v>
      </c>
      <c r="I1038" s="47">
        <f>IFERROR(ROUND(Table1[[#This Row],[cancellation time decimal]],0),"not cancelled")</f>
        <v>10</v>
      </c>
      <c r="J1038" s="10">
        <f>IFERROR(MOD(Table1[[#This Row],[cancellation hour rounded]],24),"not cancelled")</f>
        <v>10</v>
      </c>
      <c r="K1038" s="32">
        <f>1/Table1[[#This Row],[Duration (Time between doses '[in hours'])]]</f>
        <v>4.1666666666666664E-2</v>
      </c>
      <c r="L1038" s="33">
        <f>Table1[[#This Row],[number doses per hour]]*INDEX(Table2[price per dose],Table1[[#This Row],[Drug ID]])</f>
        <v>0.18133000000000002</v>
      </c>
      <c r="M1038" s="11" t="b">
        <f>AND(Table1[[#This Row],[hour of cancellation 0 to 23]]&gt;=0,Table1[[#This Row],[hour of cancellation 0 to 23]]&lt;=23)</f>
        <v>1</v>
      </c>
    </row>
    <row r="1039" spans="1:13" x14ac:dyDescent="0.3">
      <c r="A1039" s="1">
        <v>1038</v>
      </c>
      <c r="B1039" s="1">
        <v>5</v>
      </c>
      <c r="C1039" s="2">
        <v>40954.309593282742</v>
      </c>
      <c r="D1039" s="2">
        <v>41014.309027777774</v>
      </c>
      <c r="E1039" s="1">
        <v>24</v>
      </c>
      <c r="F1039" s="2">
        <v>40956.382836350662</v>
      </c>
      <c r="G1039" s="1">
        <v>0</v>
      </c>
      <c r="H1039" s="32">
        <f>IFERROR(HOUR(Table1[[#This Row],[Cancel Date/time]])+MINUTE(Table1[[#This Row],[Cancel Date/time]])/60,"not cancelled")</f>
        <v>9.1833333333333336</v>
      </c>
      <c r="I1039" s="47">
        <f>IFERROR(ROUND(Table1[[#This Row],[cancellation time decimal]],0),"not cancelled")</f>
        <v>9</v>
      </c>
      <c r="J1039" s="10">
        <f>IFERROR(MOD(Table1[[#This Row],[cancellation hour rounded]],24),"not cancelled")</f>
        <v>9</v>
      </c>
      <c r="K1039" s="32">
        <f>1/Table1[[#This Row],[Duration (Time between doses '[in hours'])]]</f>
        <v>4.1666666666666664E-2</v>
      </c>
      <c r="L1039" s="33">
        <f>Table1[[#This Row],[number doses per hour]]*INDEX(Table2[price per dose],Table1[[#This Row],[Drug ID]])</f>
        <v>0.2815833333333333</v>
      </c>
      <c r="M1039" s="11" t="b">
        <f>AND(Table1[[#This Row],[hour of cancellation 0 to 23]]&gt;=0,Table1[[#This Row],[hour of cancellation 0 to 23]]&lt;=23)</f>
        <v>1</v>
      </c>
    </row>
    <row r="1040" spans="1:13" x14ac:dyDescent="0.3">
      <c r="A1040" s="1">
        <v>1039</v>
      </c>
      <c r="B1040" s="1">
        <v>2</v>
      </c>
      <c r="C1040" s="2">
        <v>40954.423653298654</v>
      </c>
      <c r="D1040" s="2">
        <v>41014.423611111109</v>
      </c>
      <c r="E1040" s="1">
        <v>10</v>
      </c>
      <c r="F1040" s="2">
        <v>40955.757271337563</v>
      </c>
      <c r="G1040" s="1">
        <v>0</v>
      </c>
      <c r="H1040" s="32">
        <f>IFERROR(HOUR(Table1[[#This Row],[Cancel Date/time]])+MINUTE(Table1[[#This Row],[Cancel Date/time]])/60,"not cancelled")</f>
        <v>18.166666666666668</v>
      </c>
      <c r="I1040" s="47">
        <f>IFERROR(ROUND(Table1[[#This Row],[cancellation time decimal]],0),"not cancelled")</f>
        <v>18</v>
      </c>
      <c r="J1040" s="10">
        <f>IFERROR(MOD(Table1[[#This Row],[cancellation hour rounded]],24),"not cancelled")</f>
        <v>18</v>
      </c>
      <c r="K1040" s="32">
        <f>1/Table1[[#This Row],[Duration (Time between doses '[in hours'])]]</f>
        <v>0.1</v>
      </c>
      <c r="L1040" s="33">
        <f>Table1[[#This Row],[number doses per hour]]*INDEX(Table2[price per dose],Table1[[#This Row],[Drug ID]])</f>
        <v>0.84959999999999969</v>
      </c>
      <c r="M1040" s="11" t="b">
        <f>AND(Table1[[#This Row],[hour of cancellation 0 to 23]]&gt;=0,Table1[[#This Row],[hour of cancellation 0 to 23]]&lt;=23)</f>
        <v>1</v>
      </c>
    </row>
    <row r="1041" spans="1:13" x14ac:dyDescent="0.3">
      <c r="A1041" s="1">
        <v>1040</v>
      </c>
      <c r="B1041" s="1">
        <v>7</v>
      </c>
      <c r="C1041" s="2">
        <v>40954.450176459788</v>
      </c>
      <c r="D1041" s="2">
        <v>41014.449999999997</v>
      </c>
      <c r="E1041" s="1">
        <v>24</v>
      </c>
      <c r="F1041" s="2">
        <v>40970.518409395096</v>
      </c>
      <c r="G1041" s="1">
        <v>0</v>
      </c>
      <c r="H1041" s="32">
        <f>IFERROR(HOUR(Table1[[#This Row],[Cancel Date/time]])+MINUTE(Table1[[#This Row],[Cancel Date/time]])/60,"not cancelled")</f>
        <v>12.433333333333334</v>
      </c>
      <c r="I1041" s="47">
        <f>IFERROR(ROUND(Table1[[#This Row],[cancellation time decimal]],0),"not cancelled")</f>
        <v>12</v>
      </c>
      <c r="J1041" s="10">
        <f>IFERROR(MOD(Table1[[#This Row],[cancellation hour rounded]],24),"not cancelled")</f>
        <v>12</v>
      </c>
      <c r="K1041" s="32">
        <f>1/Table1[[#This Row],[Duration (Time between doses '[in hours'])]]</f>
        <v>4.1666666666666664E-2</v>
      </c>
      <c r="L1041" s="33">
        <f>Table1[[#This Row],[number doses per hour]]*INDEX(Table2[price per dose],Table1[[#This Row],[Drug ID]])</f>
        <v>1.2958049999999997</v>
      </c>
      <c r="M1041" s="11" t="b">
        <f>AND(Table1[[#This Row],[hour of cancellation 0 to 23]]&gt;=0,Table1[[#This Row],[hour of cancellation 0 to 23]]&lt;=23)</f>
        <v>1</v>
      </c>
    </row>
    <row r="1042" spans="1:13" x14ac:dyDescent="0.3">
      <c r="A1042" s="1">
        <v>1041</v>
      </c>
      <c r="B1042" s="1">
        <v>3</v>
      </c>
      <c r="C1042" s="2">
        <v>40954.427421567634</v>
      </c>
      <c r="D1042" s="2">
        <v>41014.427083333328</v>
      </c>
      <c r="E1042" s="1">
        <v>24</v>
      </c>
      <c r="F1042" s="2">
        <v>40956.469306018225</v>
      </c>
      <c r="G1042" s="1">
        <v>0</v>
      </c>
      <c r="H1042" s="32">
        <f>IFERROR(HOUR(Table1[[#This Row],[Cancel Date/time]])+MINUTE(Table1[[#This Row],[Cancel Date/time]])/60,"not cancelled")</f>
        <v>11.25</v>
      </c>
      <c r="I1042" s="47">
        <f>IFERROR(ROUND(Table1[[#This Row],[cancellation time decimal]],0),"not cancelled")</f>
        <v>11</v>
      </c>
      <c r="J1042" s="10">
        <f>IFERROR(MOD(Table1[[#This Row],[cancellation hour rounded]],24),"not cancelled")</f>
        <v>11</v>
      </c>
      <c r="K1042" s="32">
        <f>1/Table1[[#This Row],[Duration (Time between doses '[in hours'])]]</f>
        <v>4.1666666666666664E-2</v>
      </c>
      <c r="L1042" s="33">
        <f>Table1[[#This Row],[number doses per hour]]*INDEX(Table2[price per dose],Table1[[#This Row],[Drug ID]])</f>
        <v>0.18133000000000002</v>
      </c>
      <c r="M1042" s="11" t="b">
        <f>AND(Table1[[#This Row],[hour of cancellation 0 to 23]]&gt;=0,Table1[[#This Row],[hour of cancellation 0 to 23]]&lt;=23)</f>
        <v>1</v>
      </c>
    </row>
    <row r="1043" spans="1:13" x14ac:dyDescent="0.3">
      <c r="A1043" s="1">
        <v>1042</v>
      </c>
      <c r="B1043" s="1">
        <v>4</v>
      </c>
      <c r="C1043" s="2">
        <v>40954.435913190297</v>
      </c>
      <c r="D1043" s="2">
        <v>40957.268750000003</v>
      </c>
      <c r="E1043" s="1">
        <v>12</v>
      </c>
      <c r="F1043" s="2">
        <v>40956.529042635055</v>
      </c>
      <c r="G1043" s="1">
        <v>0</v>
      </c>
      <c r="H1043" s="32">
        <f>IFERROR(HOUR(Table1[[#This Row],[Cancel Date/time]])+MINUTE(Table1[[#This Row],[Cancel Date/time]])/60,"not cancelled")</f>
        <v>12.683333333333334</v>
      </c>
      <c r="I1043" s="47">
        <f>IFERROR(ROUND(Table1[[#This Row],[cancellation time decimal]],0),"not cancelled")</f>
        <v>13</v>
      </c>
      <c r="J1043" s="10">
        <f>IFERROR(MOD(Table1[[#This Row],[cancellation hour rounded]],24),"not cancelled")</f>
        <v>13</v>
      </c>
      <c r="K1043" s="32">
        <f>1/Table1[[#This Row],[Duration (Time between doses '[in hours'])]]</f>
        <v>8.3333333333333329E-2</v>
      </c>
      <c r="L1043" s="33">
        <f>Table1[[#This Row],[number doses per hour]]*INDEX(Table2[price per dose],Table1[[#This Row],[Drug ID]])</f>
        <v>1.448055119047619</v>
      </c>
      <c r="M1043" s="11" t="b">
        <f>AND(Table1[[#This Row],[hour of cancellation 0 to 23]]&gt;=0,Table1[[#This Row],[hour of cancellation 0 to 23]]&lt;=23)</f>
        <v>1</v>
      </c>
    </row>
    <row r="1044" spans="1:13" x14ac:dyDescent="0.3">
      <c r="A1044" s="1">
        <v>1043</v>
      </c>
      <c r="B1044" s="1">
        <v>11</v>
      </c>
      <c r="C1044" s="2">
        <v>40954.42999650845</v>
      </c>
      <c r="D1044" s="2">
        <v>41014.429861111108</v>
      </c>
      <c r="E1044" s="1">
        <v>1</v>
      </c>
      <c r="F1044" s="2">
        <v>40961.488173854428</v>
      </c>
      <c r="G1044" s="1">
        <v>1</v>
      </c>
      <c r="H1044" s="32">
        <f>IFERROR(HOUR(Table1[[#This Row],[Cancel Date/time]])+MINUTE(Table1[[#This Row],[Cancel Date/time]])/60,"not cancelled")</f>
        <v>11.7</v>
      </c>
      <c r="I1044" s="47">
        <f>IFERROR(ROUND(Table1[[#This Row],[cancellation time decimal]],0),"not cancelled")</f>
        <v>12</v>
      </c>
      <c r="J1044" s="10">
        <f>IFERROR(MOD(Table1[[#This Row],[cancellation hour rounded]],24),"not cancelled")</f>
        <v>12</v>
      </c>
      <c r="K1044" s="32">
        <f>1/Table1[[#This Row],[Duration (Time between doses '[in hours'])]]</f>
        <v>1</v>
      </c>
      <c r="L1044" s="33">
        <f>Table1[[#This Row],[number doses per hour]]*INDEX(Table2[price per dose],Table1[[#This Row],[Drug ID]])</f>
        <v>1</v>
      </c>
      <c r="M1044" s="11" t="b">
        <f>AND(Table1[[#This Row],[hour of cancellation 0 to 23]]&gt;=0,Table1[[#This Row],[hour of cancellation 0 to 23]]&lt;=23)</f>
        <v>1</v>
      </c>
    </row>
    <row r="1045" spans="1:13" x14ac:dyDescent="0.3">
      <c r="A1045" s="1">
        <v>1044</v>
      </c>
      <c r="B1045" s="1">
        <v>3</v>
      </c>
      <c r="C1045" s="2">
        <v>40954.449002756548</v>
      </c>
      <c r="D1045" s="2">
        <v>41014.448611111111</v>
      </c>
      <c r="E1045" s="1">
        <v>24</v>
      </c>
      <c r="F1045" s="2">
        <v>40956.736954058819</v>
      </c>
      <c r="G1045" s="1">
        <v>0</v>
      </c>
      <c r="H1045" s="32">
        <f>IFERROR(HOUR(Table1[[#This Row],[Cancel Date/time]])+MINUTE(Table1[[#This Row],[Cancel Date/time]])/60,"not cancelled")</f>
        <v>17.683333333333334</v>
      </c>
      <c r="I1045" s="47">
        <f>IFERROR(ROUND(Table1[[#This Row],[cancellation time decimal]],0),"not cancelled")</f>
        <v>18</v>
      </c>
      <c r="J1045" s="10">
        <f>IFERROR(MOD(Table1[[#This Row],[cancellation hour rounded]],24),"not cancelled")</f>
        <v>18</v>
      </c>
      <c r="K1045" s="32">
        <f>1/Table1[[#This Row],[Duration (Time between doses '[in hours'])]]</f>
        <v>4.1666666666666664E-2</v>
      </c>
      <c r="L1045" s="33">
        <f>Table1[[#This Row],[number doses per hour]]*INDEX(Table2[price per dose],Table1[[#This Row],[Drug ID]])</f>
        <v>0.18133000000000002</v>
      </c>
      <c r="M1045" s="11" t="b">
        <f>AND(Table1[[#This Row],[hour of cancellation 0 to 23]]&gt;=0,Table1[[#This Row],[hour of cancellation 0 to 23]]&lt;=23)</f>
        <v>1</v>
      </c>
    </row>
    <row r="1046" spans="1:13" x14ac:dyDescent="0.3">
      <c r="A1046" s="1">
        <v>1045</v>
      </c>
      <c r="B1046" s="1">
        <v>2</v>
      </c>
      <c r="C1046" s="2">
        <v>40954.455878898501</v>
      </c>
      <c r="D1046" s="2">
        <v>41014.455555555556</v>
      </c>
      <c r="E1046" s="1">
        <v>10</v>
      </c>
      <c r="F1046" s="2">
        <v>40955.521495715657</v>
      </c>
      <c r="G1046" s="1">
        <v>0</v>
      </c>
      <c r="H1046" s="32">
        <f>IFERROR(HOUR(Table1[[#This Row],[Cancel Date/time]])+MINUTE(Table1[[#This Row],[Cancel Date/time]])/60,"not cancelled")</f>
        <v>12.5</v>
      </c>
      <c r="I1046" s="47">
        <f>IFERROR(ROUND(Table1[[#This Row],[cancellation time decimal]],0),"not cancelled")</f>
        <v>13</v>
      </c>
      <c r="J1046" s="10">
        <f>IFERROR(MOD(Table1[[#This Row],[cancellation hour rounded]],24),"not cancelled")</f>
        <v>13</v>
      </c>
      <c r="K1046" s="32">
        <f>1/Table1[[#This Row],[Duration (Time between doses '[in hours'])]]</f>
        <v>0.1</v>
      </c>
      <c r="L1046" s="33">
        <f>Table1[[#This Row],[number doses per hour]]*INDEX(Table2[price per dose],Table1[[#This Row],[Drug ID]])</f>
        <v>0.84959999999999969</v>
      </c>
      <c r="M1046" s="11" t="b">
        <f>AND(Table1[[#This Row],[hour of cancellation 0 to 23]]&gt;=0,Table1[[#This Row],[hour of cancellation 0 to 23]]&lt;=23)</f>
        <v>1</v>
      </c>
    </row>
    <row r="1047" spans="1:13" x14ac:dyDescent="0.3">
      <c r="A1047" s="1">
        <v>1046</v>
      </c>
      <c r="B1047" s="1">
        <v>1</v>
      </c>
      <c r="C1047" s="2">
        <v>40954.491181238947</v>
      </c>
      <c r="D1047" s="2">
        <v>41014.490972222222</v>
      </c>
      <c r="E1047" s="1">
        <v>12</v>
      </c>
      <c r="F1047" s="2">
        <v>40955.039703157752</v>
      </c>
      <c r="G1047" s="1">
        <v>0</v>
      </c>
      <c r="H1047" s="32">
        <f>IFERROR(HOUR(Table1[[#This Row],[Cancel Date/time]])+MINUTE(Table1[[#This Row],[Cancel Date/time]])/60,"not cancelled")</f>
        <v>0.95</v>
      </c>
      <c r="I1047" s="47">
        <f>IFERROR(ROUND(Table1[[#This Row],[cancellation time decimal]],0),"not cancelled")</f>
        <v>1</v>
      </c>
      <c r="J1047" s="10">
        <f>IFERROR(MOD(Table1[[#This Row],[cancellation hour rounded]],24),"not cancelled")</f>
        <v>1</v>
      </c>
      <c r="K1047" s="32">
        <f>1/Table1[[#This Row],[Duration (Time between doses '[in hours'])]]</f>
        <v>8.3333333333333329E-2</v>
      </c>
      <c r="L1047" s="33">
        <f>Table1[[#This Row],[number doses per hour]]*INDEX(Table2[price per dose],Table1[[#This Row],[Drug ID]])</f>
        <v>0.56619444444444444</v>
      </c>
      <c r="M1047" s="11" t="b">
        <f>AND(Table1[[#This Row],[hour of cancellation 0 to 23]]&gt;=0,Table1[[#This Row],[hour of cancellation 0 to 23]]&lt;=23)</f>
        <v>1</v>
      </c>
    </row>
    <row r="1048" spans="1:13" x14ac:dyDescent="0.3">
      <c r="A1048" s="1">
        <v>1047</v>
      </c>
      <c r="B1048" s="1">
        <v>5</v>
      </c>
      <c r="C1048" s="2">
        <v>40954.546090436568</v>
      </c>
      <c r="D1048" s="2">
        <v>41014.54583333333</v>
      </c>
      <c r="E1048" s="1">
        <v>24</v>
      </c>
      <c r="F1048" s="2">
        <v>40958.058163141526</v>
      </c>
      <c r="G1048" s="1">
        <v>0</v>
      </c>
      <c r="H1048" s="32">
        <f>IFERROR(HOUR(Table1[[#This Row],[Cancel Date/time]])+MINUTE(Table1[[#This Row],[Cancel Date/time]])/60,"not cancelled")</f>
        <v>1.3833333333333333</v>
      </c>
      <c r="I1048" s="47">
        <f>IFERROR(ROUND(Table1[[#This Row],[cancellation time decimal]],0),"not cancelled")</f>
        <v>1</v>
      </c>
      <c r="J1048" s="10">
        <f>IFERROR(MOD(Table1[[#This Row],[cancellation hour rounded]],24),"not cancelled")</f>
        <v>1</v>
      </c>
      <c r="K1048" s="32">
        <f>1/Table1[[#This Row],[Duration (Time between doses '[in hours'])]]</f>
        <v>4.1666666666666664E-2</v>
      </c>
      <c r="L1048" s="33">
        <f>Table1[[#This Row],[number doses per hour]]*INDEX(Table2[price per dose],Table1[[#This Row],[Drug ID]])</f>
        <v>0.2815833333333333</v>
      </c>
      <c r="M1048" s="11" t="b">
        <f>AND(Table1[[#This Row],[hour of cancellation 0 to 23]]&gt;=0,Table1[[#This Row],[hour of cancellation 0 to 23]]&lt;=23)</f>
        <v>1</v>
      </c>
    </row>
    <row r="1049" spans="1:13" x14ac:dyDescent="0.3">
      <c r="A1049" s="1">
        <v>1048</v>
      </c>
      <c r="B1049" s="1">
        <v>1</v>
      </c>
      <c r="C1049" s="2">
        <v>40954.546924418144</v>
      </c>
      <c r="D1049" s="2">
        <v>41014.546527777777</v>
      </c>
      <c r="E1049" s="1">
        <v>8</v>
      </c>
      <c r="F1049" s="2">
        <v>40955.508798945564</v>
      </c>
      <c r="G1049" s="1">
        <v>0</v>
      </c>
      <c r="H1049" s="32">
        <f>IFERROR(HOUR(Table1[[#This Row],[Cancel Date/time]])+MINUTE(Table1[[#This Row],[Cancel Date/time]])/60,"not cancelled")</f>
        <v>12.2</v>
      </c>
      <c r="I1049" s="47">
        <f>IFERROR(ROUND(Table1[[#This Row],[cancellation time decimal]],0),"not cancelled")</f>
        <v>12</v>
      </c>
      <c r="J1049" s="10">
        <f>IFERROR(MOD(Table1[[#This Row],[cancellation hour rounded]],24),"not cancelled")</f>
        <v>12</v>
      </c>
      <c r="K1049" s="32">
        <f>1/Table1[[#This Row],[Duration (Time between doses '[in hours'])]]</f>
        <v>0.125</v>
      </c>
      <c r="L1049" s="33">
        <f>Table1[[#This Row],[number doses per hour]]*INDEX(Table2[price per dose],Table1[[#This Row],[Drug ID]])</f>
        <v>0.84929166666666667</v>
      </c>
      <c r="M1049" s="11" t="b">
        <f>AND(Table1[[#This Row],[hour of cancellation 0 to 23]]&gt;=0,Table1[[#This Row],[hour of cancellation 0 to 23]]&lt;=23)</f>
        <v>1</v>
      </c>
    </row>
    <row r="1050" spans="1:13" x14ac:dyDescent="0.3">
      <c r="A1050" s="1">
        <v>1049</v>
      </c>
      <c r="B1050" s="1">
        <v>4</v>
      </c>
      <c r="C1050" s="2">
        <v>40954.609392554848</v>
      </c>
      <c r="D1050" s="2">
        <v>41014.609027777777</v>
      </c>
      <c r="E1050" s="1">
        <v>12</v>
      </c>
      <c r="F1050" s="2">
        <v>40958.634305882944</v>
      </c>
      <c r="G1050" s="1">
        <v>0</v>
      </c>
      <c r="H1050" s="32">
        <f>IFERROR(HOUR(Table1[[#This Row],[Cancel Date/time]])+MINUTE(Table1[[#This Row],[Cancel Date/time]])/60,"not cancelled")</f>
        <v>15.216666666666667</v>
      </c>
      <c r="I1050" s="47">
        <f>IFERROR(ROUND(Table1[[#This Row],[cancellation time decimal]],0),"not cancelled")</f>
        <v>15</v>
      </c>
      <c r="J1050" s="10">
        <f>IFERROR(MOD(Table1[[#This Row],[cancellation hour rounded]],24),"not cancelled")</f>
        <v>15</v>
      </c>
      <c r="K1050" s="32">
        <f>1/Table1[[#This Row],[Duration (Time between doses '[in hours'])]]</f>
        <v>8.3333333333333329E-2</v>
      </c>
      <c r="L1050" s="33">
        <f>Table1[[#This Row],[number doses per hour]]*INDEX(Table2[price per dose],Table1[[#This Row],[Drug ID]])</f>
        <v>1.448055119047619</v>
      </c>
      <c r="M1050" s="11" t="b">
        <f>AND(Table1[[#This Row],[hour of cancellation 0 to 23]]&gt;=0,Table1[[#This Row],[hour of cancellation 0 to 23]]&lt;=23)</f>
        <v>1</v>
      </c>
    </row>
    <row r="1051" spans="1:13" hidden="1" x14ac:dyDescent="0.3">
      <c r="A1051" s="1">
        <v>1050</v>
      </c>
      <c r="B1051" s="1">
        <v>7</v>
      </c>
      <c r="C1051" s="2">
        <v>40954.606658543395</v>
      </c>
      <c r="D1051" s="2">
        <v>40959.439570837763</v>
      </c>
      <c r="E1051" s="1">
        <v>24</v>
      </c>
      <c r="F1051" s="2" t="s">
        <v>5</v>
      </c>
      <c r="G1051" s="1">
        <v>0</v>
      </c>
      <c r="H1051" s="32" t="str">
        <f>IFERROR(HOUR(Table1[[#This Row],[Cancel Date/time]])+MINUTE(Table1[[#This Row],[Cancel Date/time]])/60,"not cancelled")</f>
        <v>not cancelled</v>
      </c>
      <c r="I1051" s="47" t="str">
        <f>IFERROR(ROUND(Table1[[#This Row],[cancellation time decimal]],0),"not cancelled")</f>
        <v>not cancelled</v>
      </c>
      <c r="J1051" s="10" t="str">
        <f>IFERROR(MOD(Table1[[#This Row],[cancellation hour rounded]],24),"not cancelled")</f>
        <v>not cancelled</v>
      </c>
      <c r="K1051" s="32">
        <f>1/Table1[[#This Row],[Duration (Time between doses '[in hours'])]]</f>
        <v>4.1666666666666664E-2</v>
      </c>
      <c r="L1051" s="33">
        <f>Table1[[#This Row],[number doses per hour]]*INDEX(Table2[price per dose],Table1[[#This Row],[Drug ID]])</f>
        <v>1.2958049999999997</v>
      </c>
      <c r="M1051" s="11" t="b">
        <f>AND(Table1[[#This Row],[hour of cancellation 0 to 23]]&gt;=0,Table1[[#This Row],[hour of cancellation 0 to 23]]&lt;=23)</f>
        <v>0</v>
      </c>
    </row>
    <row r="1052" spans="1:13" x14ac:dyDescent="0.3">
      <c r="A1052" s="1">
        <v>1051</v>
      </c>
      <c r="B1052" s="1">
        <v>6</v>
      </c>
      <c r="C1052" s="2">
        <v>40954.651910142784</v>
      </c>
      <c r="D1052" s="2">
        <v>41014.651388888888</v>
      </c>
      <c r="E1052" s="1">
        <v>24</v>
      </c>
      <c r="F1052" s="2">
        <v>40966.00008275365</v>
      </c>
      <c r="G1052" s="1">
        <v>0</v>
      </c>
      <c r="H1052" s="32">
        <f>IFERROR(HOUR(Table1[[#This Row],[Cancel Date/time]])+MINUTE(Table1[[#This Row],[Cancel Date/time]])/60,"not cancelled")</f>
        <v>0</v>
      </c>
      <c r="I1052" s="47">
        <f>IFERROR(ROUND(Table1[[#This Row],[cancellation time decimal]],0),"not cancelled")</f>
        <v>0</v>
      </c>
      <c r="J1052" s="10">
        <f>IFERROR(MOD(Table1[[#This Row],[cancellation hour rounded]],24),"not cancelled")</f>
        <v>0</v>
      </c>
      <c r="K1052" s="32">
        <f>1/Table1[[#This Row],[Duration (Time between doses '[in hours'])]]</f>
        <v>4.1666666666666664E-2</v>
      </c>
      <c r="L1052" s="33">
        <f>Table1[[#This Row],[number doses per hour]]*INDEX(Table2[price per dose],Table1[[#This Row],[Drug ID]])</f>
        <v>0.35218749999999999</v>
      </c>
      <c r="M1052" s="11" t="b">
        <f>AND(Table1[[#This Row],[hour of cancellation 0 to 23]]&gt;=0,Table1[[#This Row],[hour of cancellation 0 to 23]]&lt;=23)</f>
        <v>1</v>
      </c>
    </row>
    <row r="1053" spans="1:13" x14ac:dyDescent="0.3">
      <c r="A1053" s="1">
        <v>1052</v>
      </c>
      <c r="B1053" s="1">
        <v>1</v>
      </c>
      <c r="C1053" s="2">
        <v>40954.747207249522</v>
      </c>
      <c r="D1053" s="2">
        <v>41014.746527777781</v>
      </c>
      <c r="E1053" s="1">
        <v>8</v>
      </c>
      <c r="F1053" s="2">
        <v>40955.635466731481</v>
      </c>
      <c r="G1053" s="1">
        <v>0</v>
      </c>
      <c r="H1053" s="32">
        <f>IFERROR(HOUR(Table1[[#This Row],[Cancel Date/time]])+MINUTE(Table1[[#This Row],[Cancel Date/time]])/60,"not cancelled")</f>
        <v>15.25</v>
      </c>
      <c r="I1053" s="47">
        <f>IFERROR(ROUND(Table1[[#This Row],[cancellation time decimal]],0),"not cancelled")</f>
        <v>15</v>
      </c>
      <c r="J1053" s="10">
        <f>IFERROR(MOD(Table1[[#This Row],[cancellation hour rounded]],24),"not cancelled")</f>
        <v>15</v>
      </c>
      <c r="K1053" s="32">
        <f>1/Table1[[#This Row],[Duration (Time between doses '[in hours'])]]</f>
        <v>0.125</v>
      </c>
      <c r="L1053" s="33">
        <f>Table1[[#This Row],[number doses per hour]]*INDEX(Table2[price per dose],Table1[[#This Row],[Drug ID]])</f>
        <v>0.84929166666666667</v>
      </c>
      <c r="M1053" s="11" t="b">
        <f>AND(Table1[[#This Row],[hour of cancellation 0 to 23]]&gt;=0,Table1[[#This Row],[hour of cancellation 0 to 23]]&lt;=23)</f>
        <v>1</v>
      </c>
    </row>
    <row r="1054" spans="1:13" x14ac:dyDescent="0.3">
      <c r="A1054" s="1">
        <v>1053</v>
      </c>
      <c r="B1054" s="1">
        <v>11</v>
      </c>
      <c r="C1054" s="2">
        <v>40954.711288325627</v>
      </c>
      <c r="D1054" s="2">
        <v>41014.711111111115</v>
      </c>
      <c r="E1054" s="1">
        <v>1</v>
      </c>
      <c r="F1054" s="2">
        <v>40961.751175216021</v>
      </c>
      <c r="G1054" s="1">
        <v>0</v>
      </c>
      <c r="H1054" s="32">
        <f>IFERROR(HOUR(Table1[[#This Row],[Cancel Date/time]])+MINUTE(Table1[[#This Row],[Cancel Date/time]])/60,"not cancelled")</f>
        <v>18.016666666666666</v>
      </c>
      <c r="I1054" s="47">
        <f>IFERROR(ROUND(Table1[[#This Row],[cancellation time decimal]],0),"not cancelled")</f>
        <v>18</v>
      </c>
      <c r="J1054" s="10">
        <f>IFERROR(MOD(Table1[[#This Row],[cancellation hour rounded]],24),"not cancelled")</f>
        <v>18</v>
      </c>
      <c r="K1054" s="32">
        <f>1/Table1[[#This Row],[Duration (Time between doses '[in hours'])]]</f>
        <v>1</v>
      </c>
      <c r="L1054" s="33">
        <f>Table1[[#This Row],[number doses per hour]]*INDEX(Table2[price per dose],Table1[[#This Row],[Drug ID]])</f>
        <v>1</v>
      </c>
      <c r="M1054" s="11" t="b">
        <f>AND(Table1[[#This Row],[hour of cancellation 0 to 23]]&gt;=0,Table1[[#This Row],[hour of cancellation 0 to 23]]&lt;=23)</f>
        <v>1</v>
      </c>
    </row>
    <row r="1055" spans="1:13" x14ac:dyDescent="0.3">
      <c r="A1055" s="1">
        <v>1054</v>
      </c>
      <c r="B1055" s="1">
        <v>1</v>
      </c>
      <c r="C1055" s="2">
        <v>40954.725160579066</v>
      </c>
      <c r="D1055" s="2">
        <v>41014.725000000006</v>
      </c>
      <c r="E1055" s="1">
        <v>12</v>
      </c>
      <c r="F1055" s="2">
        <v>40955.531307357494</v>
      </c>
      <c r="G1055" s="1">
        <v>0</v>
      </c>
      <c r="H1055" s="32">
        <f>IFERROR(HOUR(Table1[[#This Row],[Cancel Date/time]])+MINUTE(Table1[[#This Row],[Cancel Date/time]])/60,"not cancelled")</f>
        <v>12.75</v>
      </c>
      <c r="I1055" s="47">
        <f>IFERROR(ROUND(Table1[[#This Row],[cancellation time decimal]],0),"not cancelled")</f>
        <v>13</v>
      </c>
      <c r="J1055" s="10">
        <f>IFERROR(MOD(Table1[[#This Row],[cancellation hour rounded]],24),"not cancelled")</f>
        <v>13</v>
      </c>
      <c r="K1055" s="32">
        <f>1/Table1[[#This Row],[Duration (Time between doses '[in hours'])]]</f>
        <v>8.3333333333333329E-2</v>
      </c>
      <c r="L1055" s="33">
        <f>Table1[[#This Row],[number doses per hour]]*INDEX(Table2[price per dose],Table1[[#This Row],[Drug ID]])</f>
        <v>0.56619444444444444</v>
      </c>
      <c r="M1055" s="11" t="b">
        <f>AND(Table1[[#This Row],[hour of cancellation 0 to 23]]&gt;=0,Table1[[#This Row],[hour of cancellation 0 to 23]]&lt;=23)</f>
        <v>1</v>
      </c>
    </row>
    <row r="1056" spans="1:13" x14ac:dyDescent="0.3">
      <c r="A1056" s="1">
        <v>1055</v>
      </c>
      <c r="B1056" s="1">
        <v>1</v>
      </c>
      <c r="C1056" s="2">
        <v>40954.77367175433</v>
      </c>
      <c r="D1056" s="2">
        <v>40957.231944444444</v>
      </c>
      <c r="E1056" s="1">
        <v>12</v>
      </c>
      <c r="F1056" s="2">
        <v>40955.485192280736</v>
      </c>
      <c r="G1056" s="1">
        <v>0</v>
      </c>
      <c r="H1056" s="32">
        <f>IFERROR(HOUR(Table1[[#This Row],[Cancel Date/time]])+MINUTE(Table1[[#This Row],[Cancel Date/time]])/60,"not cancelled")</f>
        <v>11.633333333333333</v>
      </c>
      <c r="I1056" s="47">
        <f>IFERROR(ROUND(Table1[[#This Row],[cancellation time decimal]],0),"not cancelled")</f>
        <v>12</v>
      </c>
      <c r="J1056" s="10">
        <f>IFERROR(MOD(Table1[[#This Row],[cancellation hour rounded]],24),"not cancelled")</f>
        <v>12</v>
      </c>
      <c r="K1056" s="32">
        <f>1/Table1[[#This Row],[Duration (Time between doses '[in hours'])]]</f>
        <v>8.3333333333333329E-2</v>
      </c>
      <c r="L1056" s="33">
        <f>Table1[[#This Row],[number doses per hour]]*INDEX(Table2[price per dose],Table1[[#This Row],[Drug ID]])</f>
        <v>0.56619444444444444</v>
      </c>
      <c r="M1056" s="11" t="b">
        <f>AND(Table1[[#This Row],[hour of cancellation 0 to 23]]&gt;=0,Table1[[#This Row],[hour of cancellation 0 to 23]]&lt;=23)</f>
        <v>1</v>
      </c>
    </row>
    <row r="1057" spans="1:13" x14ac:dyDescent="0.3">
      <c r="A1057" s="1">
        <v>1056</v>
      </c>
      <c r="B1057" s="1">
        <v>11</v>
      </c>
      <c r="C1057" s="2">
        <v>40954.88685016735</v>
      </c>
      <c r="D1057" s="2">
        <v>41014.886805555558</v>
      </c>
      <c r="E1057" s="1">
        <v>1</v>
      </c>
      <c r="F1057" s="2">
        <v>40962.269625245179</v>
      </c>
      <c r="G1057" s="1">
        <v>2</v>
      </c>
      <c r="H1057" s="32">
        <f>IFERROR(HOUR(Table1[[#This Row],[Cancel Date/time]])+MINUTE(Table1[[#This Row],[Cancel Date/time]])/60,"not cancelled")</f>
        <v>6.4666666666666668</v>
      </c>
      <c r="I1057" s="47">
        <f>IFERROR(ROUND(Table1[[#This Row],[cancellation time decimal]],0),"not cancelled")</f>
        <v>6</v>
      </c>
      <c r="J1057" s="10">
        <f>IFERROR(MOD(Table1[[#This Row],[cancellation hour rounded]],24),"not cancelled")</f>
        <v>6</v>
      </c>
      <c r="K1057" s="32">
        <f>1/Table1[[#This Row],[Duration (Time between doses '[in hours'])]]</f>
        <v>1</v>
      </c>
      <c r="L1057" s="33">
        <f>Table1[[#This Row],[number doses per hour]]*INDEX(Table2[price per dose],Table1[[#This Row],[Drug ID]])</f>
        <v>1</v>
      </c>
      <c r="M1057" s="11" t="b">
        <f>AND(Table1[[#This Row],[hour of cancellation 0 to 23]]&gt;=0,Table1[[#This Row],[hour of cancellation 0 to 23]]&lt;=23)</f>
        <v>1</v>
      </c>
    </row>
    <row r="1058" spans="1:13" x14ac:dyDescent="0.3">
      <c r="A1058" s="1">
        <v>1057</v>
      </c>
      <c r="B1058" s="1">
        <v>4</v>
      </c>
      <c r="C1058" s="2">
        <v>40954.879523069074</v>
      </c>
      <c r="D1058" s="2">
        <v>41014.879166666666</v>
      </c>
      <c r="E1058" s="1">
        <v>12</v>
      </c>
      <c r="F1058" s="2">
        <v>40956.614584082112</v>
      </c>
      <c r="G1058" s="1">
        <v>0</v>
      </c>
      <c r="H1058" s="32">
        <f>IFERROR(HOUR(Table1[[#This Row],[Cancel Date/time]])+MINUTE(Table1[[#This Row],[Cancel Date/time]])/60,"not cancelled")</f>
        <v>14.75</v>
      </c>
      <c r="I1058" s="47">
        <f>IFERROR(ROUND(Table1[[#This Row],[cancellation time decimal]],0),"not cancelled")</f>
        <v>15</v>
      </c>
      <c r="J1058" s="10">
        <f>IFERROR(MOD(Table1[[#This Row],[cancellation hour rounded]],24),"not cancelled")</f>
        <v>15</v>
      </c>
      <c r="K1058" s="32">
        <f>1/Table1[[#This Row],[Duration (Time between doses '[in hours'])]]</f>
        <v>8.3333333333333329E-2</v>
      </c>
      <c r="L1058" s="33">
        <f>Table1[[#This Row],[number doses per hour]]*INDEX(Table2[price per dose],Table1[[#This Row],[Drug ID]])</f>
        <v>1.448055119047619</v>
      </c>
      <c r="M1058" s="11" t="b">
        <f>AND(Table1[[#This Row],[hour of cancellation 0 to 23]]&gt;=0,Table1[[#This Row],[hour of cancellation 0 to 23]]&lt;=23)</f>
        <v>1</v>
      </c>
    </row>
    <row r="1059" spans="1:13" x14ac:dyDescent="0.3">
      <c r="A1059" s="1">
        <v>1058</v>
      </c>
      <c r="B1059" s="1">
        <v>6</v>
      </c>
      <c r="C1059" s="2">
        <v>40954.976919488159</v>
      </c>
      <c r="D1059" s="2">
        <v>41014.976388888892</v>
      </c>
      <c r="E1059" s="1">
        <v>24</v>
      </c>
      <c r="F1059" s="2">
        <v>40960.673379535234</v>
      </c>
      <c r="G1059" s="1">
        <v>0</v>
      </c>
      <c r="H1059" s="32">
        <f>IFERROR(HOUR(Table1[[#This Row],[Cancel Date/time]])+MINUTE(Table1[[#This Row],[Cancel Date/time]])/60,"not cancelled")</f>
        <v>16.149999999999999</v>
      </c>
      <c r="I1059" s="47">
        <f>IFERROR(ROUND(Table1[[#This Row],[cancellation time decimal]],0),"not cancelled")</f>
        <v>16</v>
      </c>
      <c r="J1059" s="10">
        <f>IFERROR(MOD(Table1[[#This Row],[cancellation hour rounded]],24),"not cancelled")</f>
        <v>16</v>
      </c>
      <c r="K1059" s="32">
        <f>1/Table1[[#This Row],[Duration (Time between doses '[in hours'])]]</f>
        <v>4.1666666666666664E-2</v>
      </c>
      <c r="L1059" s="33">
        <f>Table1[[#This Row],[number doses per hour]]*INDEX(Table2[price per dose],Table1[[#This Row],[Drug ID]])</f>
        <v>0.35218749999999999</v>
      </c>
      <c r="M1059" s="11" t="b">
        <f>AND(Table1[[#This Row],[hour of cancellation 0 to 23]]&gt;=0,Table1[[#This Row],[hour of cancellation 0 to 23]]&lt;=23)</f>
        <v>1</v>
      </c>
    </row>
    <row r="1060" spans="1:13" x14ac:dyDescent="0.3">
      <c r="A1060" s="1">
        <v>1059</v>
      </c>
      <c r="B1060" s="1">
        <v>1</v>
      </c>
      <c r="C1060" s="2">
        <v>40954.959397882951</v>
      </c>
      <c r="D1060" s="2">
        <v>41014.959027777782</v>
      </c>
      <c r="E1060" s="1">
        <v>8</v>
      </c>
      <c r="F1060" s="2">
        <v>40955.628749442709</v>
      </c>
      <c r="G1060" s="1">
        <v>0</v>
      </c>
      <c r="H1060" s="32">
        <f>IFERROR(HOUR(Table1[[#This Row],[Cancel Date/time]])+MINUTE(Table1[[#This Row],[Cancel Date/time]])/60,"not cancelled")</f>
        <v>15.083333333333334</v>
      </c>
      <c r="I1060" s="47">
        <f>IFERROR(ROUND(Table1[[#This Row],[cancellation time decimal]],0),"not cancelled")</f>
        <v>15</v>
      </c>
      <c r="J1060" s="10">
        <f>IFERROR(MOD(Table1[[#This Row],[cancellation hour rounded]],24),"not cancelled")</f>
        <v>15</v>
      </c>
      <c r="K1060" s="32">
        <f>1/Table1[[#This Row],[Duration (Time between doses '[in hours'])]]</f>
        <v>0.125</v>
      </c>
      <c r="L1060" s="33">
        <f>Table1[[#This Row],[number doses per hour]]*INDEX(Table2[price per dose],Table1[[#This Row],[Drug ID]])</f>
        <v>0.84929166666666667</v>
      </c>
      <c r="M1060" s="11" t="b">
        <f>AND(Table1[[#This Row],[hour of cancellation 0 to 23]]&gt;=0,Table1[[#This Row],[hour of cancellation 0 to 23]]&lt;=23)</f>
        <v>1</v>
      </c>
    </row>
    <row r="1061" spans="1:13" x14ac:dyDescent="0.3">
      <c r="A1061" s="1">
        <v>1060</v>
      </c>
      <c r="B1061" s="1">
        <v>1</v>
      </c>
      <c r="C1061" s="2">
        <v>40955.011927155567</v>
      </c>
      <c r="D1061" s="2">
        <v>41015.011805555558</v>
      </c>
      <c r="E1061" s="1">
        <v>8</v>
      </c>
      <c r="F1061" s="2">
        <v>40956.036285343631</v>
      </c>
      <c r="G1061" s="1">
        <v>0</v>
      </c>
      <c r="H1061" s="32">
        <f>IFERROR(HOUR(Table1[[#This Row],[Cancel Date/time]])+MINUTE(Table1[[#This Row],[Cancel Date/time]])/60,"not cancelled")</f>
        <v>0.8666666666666667</v>
      </c>
      <c r="I1061" s="47">
        <f>IFERROR(ROUND(Table1[[#This Row],[cancellation time decimal]],0),"not cancelled")</f>
        <v>1</v>
      </c>
      <c r="J1061" s="10">
        <f>IFERROR(MOD(Table1[[#This Row],[cancellation hour rounded]],24),"not cancelled")</f>
        <v>1</v>
      </c>
      <c r="K1061" s="32">
        <f>1/Table1[[#This Row],[Duration (Time between doses '[in hours'])]]</f>
        <v>0.125</v>
      </c>
      <c r="L1061" s="33">
        <f>Table1[[#This Row],[number doses per hour]]*INDEX(Table2[price per dose],Table1[[#This Row],[Drug ID]])</f>
        <v>0.84929166666666667</v>
      </c>
      <c r="M1061" s="11" t="b">
        <f>AND(Table1[[#This Row],[hour of cancellation 0 to 23]]&gt;=0,Table1[[#This Row],[hour of cancellation 0 to 23]]&lt;=23)</f>
        <v>1</v>
      </c>
    </row>
    <row r="1062" spans="1:13" x14ac:dyDescent="0.3">
      <c r="A1062" s="1">
        <v>1061</v>
      </c>
      <c r="B1062" s="1">
        <v>1</v>
      </c>
      <c r="C1062" s="2">
        <v>40955.02709224313</v>
      </c>
      <c r="D1062" s="2">
        <v>41015.027083333334</v>
      </c>
      <c r="E1062" s="1">
        <v>8</v>
      </c>
      <c r="F1062" s="2">
        <v>40955.584039510642</v>
      </c>
      <c r="G1062" s="1">
        <v>0</v>
      </c>
      <c r="H1062" s="32">
        <f>IFERROR(HOUR(Table1[[#This Row],[Cancel Date/time]])+MINUTE(Table1[[#This Row],[Cancel Date/time]])/60,"not cancelled")</f>
        <v>14.016666666666667</v>
      </c>
      <c r="I1062" s="47">
        <f>IFERROR(ROUND(Table1[[#This Row],[cancellation time decimal]],0),"not cancelled")</f>
        <v>14</v>
      </c>
      <c r="J1062" s="10">
        <f>IFERROR(MOD(Table1[[#This Row],[cancellation hour rounded]],24),"not cancelled")</f>
        <v>14</v>
      </c>
      <c r="K1062" s="32">
        <f>1/Table1[[#This Row],[Duration (Time between doses '[in hours'])]]</f>
        <v>0.125</v>
      </c>
      <c r="L1062" s="33">
        <f>Table1[[#This Row],[number doses per hour]]*INDEX(Table2[price per dose],Table1[[#This Row],[Drug ID]])</f>
        <v>0.84929166666666667</v>
      </c>
      <c r="M1062" s="11" t="b">
        <f>AND(Table1[[#This Row],[hour of cancellation 0 to 23]]&gt;=0,Table1[[#This Row],[hour of cancellation 0 to 23]]&lt;=23)</f>
        <v>1</v>
      </c>
    </row>
    <row r="1063" spans="1:13" x14ac:dyDescent="0.3">
      <c r="A1063" s="1">
        <v>1062</v>
      </c>
      <c r="B1063" s="1">
        <v>5</v>
      </c>
      <c r="C1063" s="2">
        <v>40955.36434762751</v>
      </c>
      <c r="D1063" s="2">
        <v>41015.363888888889</v>
      </c>
      <c r="E1063" s="1">
        <v>24</v>
      </c>
      <c r="F1063" s="2">
        <v>40957.648880429151</v>
      </c>
      <c r="G1063" s="1">
        <v>0</v>
      </c>
      <c r="H1063" s="32">
        <f>IFERROR(HOUR(Table1[[#This Row],[Cancel Date/time]])+MINUTE(Table1[[#This Row],[Cancel Date/time]])/60,"not cancelled")</f>
        <v>15.566666666666666</v>
      </c>
      <c r="I1063" s="47">
        <f>IFERROR(ROUND(Table1[[#This Row],[cancellation time decimal]],0),"not cancelled")</f>
        <v>16</v>
      </c>
      <c r="J1063" s="10">
        <f>IFERROR(MOD(Table1[[#This Row],[cancellation hour rounded]],24),"not cancelled")</f>
        <v>16</v>
      </c>
      <c r="K1063" s="32">
        <f>1/Table1[[#This Row],[Duration (Time between doses '[in hours'])]]</f>
        <v>4.1666666666666664E-2</v>
      </c>
      <c r="L1063" s="33">
        <f>Table1[[#This Row],[number doses per hour]]*INDEX(Table2[price per dose],Table1[[#This Row],[Drug ID]])</f>
        <v>0.2815833333333333</v>
      </c>
      <c r="M1063" s="11" t="b">
        <f>AND(Table1[[#This Row],[hour of cancellation 0 to 23]]&gt;=0,Table1[[#This Row],[hour of cancellation 0 to 23]]&lt;=23)</f>
        <v>1</v>
      </c>
    </row>
    <row r="1064" spans="1:13" x14ac:dyDescent="0.3">
      <c r="A1064" s="1">
        <v>1063</v>
      </c>
      <c r="B1064" s="1">
        <v>3</v>
      </c>
      <c r="C1064" s="2">
        <v>40955.445857700426</v>
      </c>
      <c r="D1064" s="2">
        <v>41015.445833333331</v>
      </c>
      <c r="E1064" s="1">
        <v>24</v>
      </c>
      <c r="F1064" s="2">
        <v>40957.699190723644</v>
      </c>
      <c r="G1064" s="1">
        <v>0</v>
      </c>
      <c r="H1064" s="32">
        <f>IFERROR(HOUR(Table1[[#This Row],[Cancel Date/time]])+MINUTE(Table1[[#This Row],[Cancel Date/time]])/60,"not cancelled")</f>
        <v>16.766666666666666</v>
      </c>
      <c r="I1064" s="47">
        <f>IFERROR(ROUND(Table1[[#This Row],[cancellation time decimal]],0),"not cancelled")</f>
        <v>17</v>
      </c>
      <c r="J1064" s="10">
        <f>IFERROR(MOD(Table1[[#This Row],[cancellation hour rounded]],24),"not cancelled")</f>
        <v>17</v>
      </c>
      <c r="K1064" s="32">
        <f>1/Table1[[#This Row],[Duration (Time between doses '[in hours'])]]</f>
        <v>4.1666666666666664E-2</v>
      </c>
      <c r="L1064" s="33">
        <f>Table1[[#This Row],[number doses per hour]]*INDEX(Table2[price per dose],Table1[[#This Row],[Drug ID]])</f>
        <v>0.18133000000000002</v>
      </c>
      <c r="M1064" s="11" t="b">
        <f>AND(Table1[[#This Row],[hour of cancellation 0 to 23]]&gt;=0,Table1[[#This Row],[hour of cancellation 0 to 23]]&lt;=23)</f>
        <v>1</v>
      </c>
    </row>
    <row r="1065" spans="1:13" x14ac:dyDescent="0.3">
      <c r="A1065" s="1">
        <v>1064</v>
      </c>
      <c r="B1065" s="1">
        <v>5</v>
      </c>
      <c r="C1065" s="2">
        <v>40955.444180279832</v>
      </c>
      <c r="D1065" s="2">
        <v>41015.443749999999</v>
      </c>
      <c r="E1065" s="1">
        <v>24</v>
      </c>
      <c r="F1065" s="2">
        <v>40959.664378231289</v>
      </c>
      <c r="G1065" s="1">
        <v>0</v>
      </c>
      <c r="H1065" s="32">
        <f>IFERROR(HOUR(Table1[[#This Row],[Cancel Date/time]])+MINUTE(Table1[[#This Row],[Cancel Date/time]])/60,"not cancelled")</f>
        <v>15.933333333333334</v>
      </c>
      <c r="I1065" s="47">
        <f>IFERROR(ROUND(Table1[[#This Row],[cancellation time decimal]],0),"not cancelled")</f>
        <v>16</v>
      </c>
      <c r="J1065" s="10">
        <f>IFERROR(MOD(Table1[[#This Row],[cancellation hour rounded]],24),"not cancelled")</f>
        <v>16</v>
      </c>
      <c r="K1065" s="32">
        <f>1/Table1[[#This Row],[Duration (Time between doses '[in hours'])]]</f>
        <v>4.1666666666666664E-2</v>
      </c>
      <c r="L1065" s="33">
        <f>Table1[[#This Row],[number doses per hour]]*INDEX(Table2[price per dose],Table1[[#This Row],[Drug ID]])</f>
        <v>0.2815833333333333</v>
      </c>
      <c r="M1065" s="11" t="b">
        <f>AND(Table1[[#This Row],[hour of cancellation 0 to 23]]&gt;=0,Table1[[#This Row],[hour of cancellation 0 to 23]]&lt;=23)</f>
        <v>1</v>
      </c>
    </row>
    <row r="1066" spans="1:13" x14ac:dyDescent="0.3">
      <c r="A1066" s="1">
        <v>1065</v>
      </c>
      <c r="B1066" s="1">
        <v>1</v>
      </c>
      <c r="C1066" s="2">
        <v>40955.438762746955</v>
      </c>
      <c r="D1066" s="2">
        <v>41015.438194444439</v>
      </c>
      <c r="E1066" s="1">
        <v>8</v>
      </c>
      <c r="F1066" s="2">
        <v>40956.447445384139</v>
      </c>
      <c r="G1066" s="1">
        <v>0</v>
      </c>
      <c r="H1066" s="32">
        <f>IFERROR(HOUR(Table1[[#This Row],[Cancel Date/time]])+MINUTE(Table1[[#This Row],[Cancel Date/time]])/60,"not cancelled")</f>
        <v>10.733333333333333</v>
      </c>
      <c r="I1066" s="47">
        <f>IFERROR(ROUND(Table1[[#This Row],[cancellation time decimal]],0),"not cancelled")</f>
        <v>11</v>
      </c>
      <c r="J1066" s="10">
        <f>IFERROR(MOD(Table1[[#This Row],[cancellation hour rounded]],24),"not cancelled")</f>
        <v>11</v>
      </c>
      <c r="K1066" s="32">
        <f>1/Table1[[#This Row],[Duration (Time between doses '[in hours'])]]</f>
        <v>0.125</v>
      </c>
      <c r="L1066" s="33">
        <f>Table1[[#This Row],[number doses per hour]]*INDEX(Table2[price per dose],Table1[[#This Row],[Drug ID]])</f>
        <v>0.84929166666666667</v>
      </c>
      <c r="M1066" s="11" t="b">
        <f>AND(Table1[[#This Row],[hour of cancellation 0 to 23]]&gt;=0,Table1[[#This Row],[hour of cancellation 0 to 23]]&lt;=23)</f>
        <v>1</v>
      </c>
    </row>
    <row r="1067" spans="1:13" hidden="1" x14ac:dyDescent="0.3">
      <c r="A1067" s="1">
        <v>1066</v>
      </c>
      <c r="B1067" s="1">
        <v>2</v>
      </c>
      <c r="C1067" s="2">
        <v>40955.491680591709</v>
      </c>
      <c r="D1067" s="2">
        <v>40958.324690796268</v>
      </c>
      <c r="E1067" s="1">
        <v>10</v>
      </c>
      <c r="F1067" s="2" t="s">
        <v>5</v>
      </c>
      <c r="G1067" s="1">
        <v>0</v>
      </c>
      <c r="H1067" s="32" t="str">
        <f>IFERROR(HOUR(Table1[[#This Row],[Cancel Date/time]])+MINUTE(Table1[[#This Row],[Cancel Date/time]])/60,"not cancelled")</f>
        <v>not cancelled</v>
      </c>
      <c r="I1067" s="47" t="str">
        <f>IFERROR(ROUND(Table1[[#This Row],[cancellation time decimal]],0),"not cancelled")</f>
        <v>not cancelled</v>
      </c>
      <c r="J1067" s="10" t="str">
        <f>IFERROR(MOD(Table1[[#This Row],[cancellation hour rounded]],24),"not cancelled")</f>
        <v>not cancelled</v>
      </c>
      <c r="K1067" s="32">
        <f>1/Table1[[#This Row],[Duration (Time between doses '[in hours'])]]</f>
        <v>0.1</v>
      </c>
      <c r="L1067" s="33">
        <f>Table1[[#This Row],[number doses per hour]]*INDEX(Table2[price per dose],Table1[[#This Row],[Drug ID]])</f>
        <v>0.84959999999999969</v>
      </c>
      <c r="M1067" s="11" t="b">
        <f>AND(Table1[[#This Row],[hour of cancellation 0 to 23]]&gt;=0,Table1[[#This Row],[hour of cancellation 0 to 23]]&lt;=23)</f>
        <v>0</v>
      </c>
    </row>
    <row r="1068" spans="1:13" x14ac:dyDescent="0.3">
      <c r="A1068" s="1">
        <v>1067</v>
      </c>
      <c r="B1068" s="1">
        <v>7</v>
      </c>
      <c r="C1068" s="2">
        <v>40955.474091692173</v>
      </c>
      <c r="D1068" s="2">
        <v>41015.473611111112</v>
      </c>
      <c r="E1068" s="1">
        <v>24</v>
      </c>
      <c r="F1068" s="2">
        <v>40968.547563469299</v>
      </c>
      <c r="G1068" s="1">
        <v>0</v>
      </c>
      <c r="H1068" s="32">
        <f>IFERROR(HOUR(Table1[[#This Row],[Cancel Date/time]])+MINUTE(Table1[[#This Row],[Cancel Date/time]])/60,"not cancelled")</f>
        <v>13.133333333333333</v>
      </c>
      <c r="I1068" s="47">
        <f>IFERROR(ROUND(Table1[[#This Row],[cancellation time decimal]],0),"not cancelled")</f>
        <v>13</v>
      </c>
      <c r="J1068" s="10">
        <f>IFERROR(MOD(Table1[[#This Row],[cancellation hour rounded]],24),"not cancelled")</f>
        <v>13</v>
      </c>
      <c r="K1068" s="32">
        <f>1/Table1[[#This Row],[Duration (Time between doses '[in hours'])]]</f>
        <v>4.1666666666666664E-2</v>
      </c>
      <c r="L1068" s="33">
        <f>Table1[[#This Row],[number doses per hour]]*INDEX(Table2[price per dose],Table1[[#This Row],[Drug ID]])</f>
        <v>1.2958049999999997</v>
      </c>
      <c r="M1068" s="11" t="b">
        <f>AND(Table1[[#This Row],[hour of cancellation 0 to 23]]&gt;=0,Table1[[#This Row],[hour of cancellation 0 to 23]]&lt;=23)</f>
        <v>1</v>
      </c>
    </row>
    <row r="1069" spans="1:13" x14ac:dyDescent="0.3">
      <c r="A1069" s="1">
        <v>1068</v>
      </c>
      <c r="B1069" s="1">
        <v>2</v>
      </c>
      <c r="C1069" s="2">
        <v>40955.580420297083</v>
      </c>
      <c r="D1069" s="2">
        <v>41015.579861111109</v>
      </c>
      <c r="E1069" s="1">
        <v>10</v>
      </c>
      <c r="F1069" s="2">
        <v>40956.339851000936</v>
      </c>
      <c r="G1069" s="1">
        <v>0</v>
      </c>
      <c r="H1069" s="32">
        <f>IFERROR(HOUR(Table1[[#This Row],[Cancel Date/time]])+MINUTE(Table1[[#This Row],[Cancel Date/time]])/60,"not cancelled")</f>
        <v>8.15</v>
      </c>
      <c r="I1069" s="47">
        <f>IFERROR(ROUND(Table1[[#This Row],[cancellation time decimal]],0),"not cancelled")</f>
        <v>8</v>
      </c>
      <c r="J1069" s="10">
        <f>IFERROR(MOD(Table1[[#This Row],[cancellation hour rounded]],24),"not cancelled")</f>
        <v>8</v>
      </c>
      <c r="K1069" s="32">
        <f>1/Table1[[#This Row],[Duration (Time between doses '[in hours'])]]</f>
        <v>0.1</v>
      </c>
      <c r="L1069" s="33">
        <f>Table1[[#This Row],[number doses per hour]]*INDEX(Table2[price per dose],Table1[[#This Row],[Drug ID]])</f>
        <v>0.84959999999999969</v>
      </c>
      <c r="M1069" s="11" t="b">
        <f>AND(Table1[[#This Row],[hour of cancellation 0 to 23]]&gt;=0,Table1[[#This Row],[hour of cancellation 0 to 23]]&lt;=23)</f>
        <v>1</v>
      </c>
    </row>
    <row r="1070" spans="1:13" x14ac:dyDescent="0.3">
      <c r="A1070" s="1">
        <v>1069</v>
      </c>
      <c r="B1070" s="1">
        <v>1</v>
      </c>
      <c r="C1070" s="2">
        <v>40955.556372127023</v>
      </c>
      <c r="D1070" s="2">
        <v>41015.556249999994</v>
      </c>
      <c r="E1070" s="1">
        <v>8</v>
      </c>
      <c r="F1070" s="2">
        <v>40956.376981696238</v>
      </c>
      <c r="G1070" s="1">
        <v>0</v>
      </c>
      <c r="H1070" s="32">
        <f>IFERROR(HOUR(Table1[[#This Row],[Cancel Date/time]])+MINUTE(Table1[[#This Row],[Cancel Date/time]])/60,"not cancelled")</f>
        <v>9.0333333333333332</v>
      </c>
      <c r="I1070" s="47">
        <f>IFERROR(ROUND(Table1[[#This Row],[cancellation time decimal]],0),"not cancelled")</f>
        <v>9</v>
      </c>
      <c r="J1070" s="10">
        <f>IFERROR(MOD(Table1[[#This Row],[cancellation hour rounded]],24),"not cancelled")</f>
        <v>9</v>
      </c>
      <c r="K1070" s="32">
        <f>1/Table1[[#This Row],[Duration (Time between doses '[in hours'])]]</f>
        <v>0.125</v>
      </c>
      <c r="L1070" s="33">
        <f>Table1[[#This Row],[number doses per hour]]*INDEX(Table2[price per dose],Table1[[#This Row],[Drug ID]])</f>
        <v>0.84929166666666667</v>
      </c>
      <c r="M1070" s="11" t="b">
        <f>AND(Table1[[#This Row],[hour of cancellation 0 to 23]]&gt;=0,Table1[[#This Row],[hour of cancellation 0 to 23]]&lt;=23)</f>
        <v>1</v>
      </c>
    </row>
    <row r="1071" spans="1:13" x14ac:dyDescent="0.3">
      <c r="A1071" s="1">
        <v>1070</v>
      </c>
      <c r="B1071" s="1">
        <v>7</v>
      </c>
      <c r="C1071" s="2">
        <v>40955.559418664576</v>
      </c>
      <c r="D1071" s="2">
        <v>41015.559027777774</v>
      </c>
      <c r="E1071" s="1">
        <v>24</v>
      </c>
      <c r="F1071" s="2">
        <v>40975.657013163393</v>
      </c>
      <c r="G1071" s="1">
        <v>1</v>
      </c>
      <c r="H1071" s="32">
        <f>IFERROR(HOUR(Table1[[#This Row],[Cancel Date/time]])+MINUTE(Table1[[#This Row],[Cancel Date/time]])/60,"not cancelled")</f>
        <v>15.766666666666667</v>
      </c>
      <c r="I1071" s="47">
        <f>IFERROR(ROUND(Table1[[#This Row],[cancellation time decimal]],0),"not cancelled")</f>
        <v>16</v>
      </c>
      <c r="J1071" s="10">
        <f>IFERROR(MOD(Table1[[#This Row],[cancellation hour rounded]],24),"not cancelled")</f>
        <v>16</v>
      </c>
      <c r="K1071" s="32">
        <f>1/Table1[[#This Row],[Duration (Time between doses '[in hours'])]]</f>
        <v>4.1666666666666664E-2</v>
      </c>
      <c r="L1071" s="33">
        <f>Table1[[#This Row],[number doses per hour]]*INDEX(Table2[price per dose],Table1[[#This Row],[Drug ID]])</f>
        <v>1.2958049999999997</v>
      </c>
      <c r="M1071" s="11" t="b">
        <f>AND(Table1[[#This Row],[hour of cancellation 0 to 23]]&gt;=0,Table1[[#This Row],[hour of cancellation 0 to 23]]&lt;=23)</f>
        <v>1</v>
      </c>
    </row>
    <row r="1072" spans="1:13" x14ac:dyDescent="0.3">
      <c r="A1072" s="1">
        <v>1071</v>
      </c>
      <c r="B1072" s="1">
        <v>2</v>
      </c>
      <c r="C1072" s="2">
        <v>40955.599982681029</v>
      </c>
      <c r="D1072" s="2">
        <v>40960.140972222223</v>
      </c>
      <c r="E1072" s="1">
        <v>10</v>
      </c>
      <c r="F1072" s="2">
        <v>40956.702334521578</v>
      </c>
      <c r="G1072" s="1">
        <v>0</v>
      </c>
      <c r="H1072" s="32">
        <f>IFERROR(HOUR(Table1[[#This Row],[Cancel Date/time]])+MINUTE(Table1[[#This Row],[Cancel Date/time]])/60,"not cancelled")</f>
        <v>16.850000000000001</v>
      </c>
      <c r="I1072" s="47">
        <f>IFERROR(ROUND(Table1[[#This Row],[cancellation time decimal]],0),"not cancelled")</f>
        <v>17</v>
      </c>
      <c r="J1072" s="10">
        <f>IFERROR(MOD(Table1[[#This Row],[cancellation hour rounded]],24),"not cancelled")</f>
        <v>17</v>
      </c>
      <c r="K1072" s="32">
        <f>1/Table1[[#This Row],[Duration (Time between doses '[in hours'])]]</f>
        <v>0.1</v>
      </c>
      <c r="L1072" s="33">
        <f>Table1[[#This Row],[number doses per hour]]*INDEX(Table2[price per dose],Table1[[#This Row],[Drug ID]])</f>
        <v>0.84959999999999969</v>
      </c>
      <c r="M1072" s="11" t="b">
        <f>AND(Table1[[#This Row],[hour of cancellation 0 to 23]]&gt;=0,Table1[[#This Row],[hour of cancellation 0 to 23]]&lt;=23)</f>
        <v>1</v>
      </c>
    </row>
    <row r="1073" spans="1:13" x14ac:dyDescent="0.3">
      <c r="A1073" s="1">
        <v>1072</v>
      </c>
      <c r="B1073" s="1">
        <v>1</v>
      </c>
      <c r="C1073" s="2">
        <v>40955.625023695276</v>
      </c>
      <c r="D1073" s="2">
        <v>41015.625</v>
      </c>
      <c r="E1073" s="1">
        <v>12</v>
      </c>
      <c r="F1073" s="2">
        <v>40956.31032654873</v>
      </c>
      <c r="G1073" s="1">
        <v>0</v>
      </c>
      <c r="H1073" s="32">
        <f>IFERROR(HOUR(Table1[[#This Row],[Cancel Date/time]])+MINUTE(Table1[[#This Row],[Cancel Date/time]])/60,"not cancelled")</f>
        <v>7.4333333333333336</v>
      </c>
      <c r="I1073" s="47">
        <f>IFERROR(ROUND(Table1[[#This Row],[cancellation time decimal]],0),"not cancelled")</f>
        <v>7</v>
      </c>
      <c r="J1073" s="10">
        <f>IFERROR(MOD(Table1[[#This Row],[cancellation hour rounded]],24),"not cancelled")</f>
        <v>7</v>
      </c>
      <c r="K1073" s="32">
        <f>1/Table1[[#This Row],[Duration (Time between doses '[in hours'])]]</f>
        <v>8.3333333333333329E-2</v>
      </c>
      <c r="L1073" s="33">
        <f>Table1[[#This Row],[number doses per hour]]*INDEX(Table2[price per dose],Table1[[#This Row],[Drug ID]])</f>
        <v>0.56619444444444444</v>
      </c>
      <c r="M1073" s="11" t="b">
        <f>AND(Table1[[#This Row],[hour of cancellation 0 to 23]]&gt;=0,Table1[[#This Row],[hour of cancellation 0 to 23]]&lt;=23)</f>
        <v>1</v>
      </c>
    </row>
    <row r="1074" spans="1:13" x14ac:dyDescent="0.3">
      <c r="A1074" s="1">
        <v>1073</v>
      </c>
      <c r="B1074" s="1">
        <v>7</v>
      </c>
      <c r="C1074" s="2">
        <v>40955.670298740821</v>
      </c>
      <c r="D1074" s="2">
        <v>41015.670138888883</v>
      </c>
      <c r="E1074" s="1">
        <v>24</v>
      </c>
      <c r="F1074" s="2">
        <v>40982.413815663618</v>
      </c>
      <c r="G1074" s="1">
        <v>1</v>
      </c>
      <c r="H1074" s="32">
        <f>IFERROR(HOUR(Table1[[#This Row],[Cancel Date/time]])+MINUTE(Table1[[#This Row],[Cancel Date/time]])/60,"not cancelled")</f>
        <v>9.9166666666666661</v>
      </c>
      <c r="I1074" s="47">
        <f>IFERROR(ROUND(Table1[[#This Row],[cancellation time decimal]],0),"not cancelled")</f>
        <v>10</v>
      </c>
      <c r="J1074" s="10">
        <f>IFERROR(MOD(Table1[[#This Row],[cancellation hour rounded]],24),"not cancelled")</f>
        <v>10</v>
      </c>
      <c r="K1074" s="32">
        <f>1/Table1[[#This Row],[Duration (Time between doses '[in hours'])]]</f>
        <v>4.1666666666666664E-2</v>
      </c>
      <c r="L1074" s="33">
        <f>Table1[[#This Row],[number doses per hour]]*INDEX(Table2[price per dose],Table1[[#This Row],[Drug ID]])</f>
        <v>1.2958049999999997</v>
      </c>
      <c r="M1074" s="11" t="b">
        <f>AND(Table1[[#This Row],[hour of cancellation 0 to 23]]&gt;=0,Table1[[#This Row],[hour of cancellation 0 to 23]]&lt;=23)</f>
        <v>1</v>
      </c>
    </row>
    <row r="1075" spans="1:13" x14ac:dyDescent="0.3">
      <c r="A1075" s="1">
        <v>1074</v>
      </c>
      <c r="B1075" s="1">
        <v>1</v>
      </c>
      <c r="C1075" s="2">
        <v>40955.744099718962</v>
      </c>
      <c r="D1075" s="2">
        <v>41015.743750000001</v>
      </c>
      <c r="E1075" s="1">
        <v>8</v>
      </c>
      <c r="F1075" s="2">
        <v>40955.913733861511</v>
      </c>
      <c r="G1075" s="1">
        <v>0</v>
      </c>
      <c r="H1075" s="32">
        <f>IFERROR(HOUR(Table1[[#This Row],[Cancel Date/time]])+MINUTE(Table1[[#This Row],[Cancel Date/time]])/60,"not cancelled")</f>
        <v>21.916666666666668</v>
      </c>
      <c r="I1075" s="47">
        <f>IFERROR(ROUND(Table1[[#This Row],[cancellation time decimal]],0),"not cancelled")</f>
        <v>22</v>
      </c>
      <c r="J1075" s="10">
        <f>IFERROR(MOD(Table1[[#This Row],[cancellation hour rounded]],24),"not cancelled")</f>
        <v>22</v>
      </c>
      <c r="K1075" s="32">
        <f>1/Table1[[#This Row],[Duration (Time between doses '[in hours'])]]</f>
        <v>0.125</v>
      </c>
      <c r="L1075" s="33">
        <f>Table1[[#This Row],[number doses per hour]]*INDEX(Table2[price per dose],Table1[[#This Row],[Drug ID]])</f>
        <v>0.84929166666666667</v>
      </c>
      <c r="M1075" s="11" t="b">
        <f>AND(Table1[[#This Row],[hour of cancellation 0 to 23]]&gt;=0,Table1[[#This Row],[hour of cancellation 0 to 23]]&lt;=23)</f>
        <v>1</v>
      </c>
    </row>
    <row r="1076" spans="1:13" x14ac:dyDescent="0.3">
      <c r="A1076" s="1">
        <v>1075</v>
      </c>
      <c r="B1076" s="1">
        <v>2</v>
      </c>
      <c r="C1076" s="2">
        <v>40955.73490684561</v>
      </c>
      <c r="D1076" s="2">
        <v>41015.734722222223</v>
      </c>
      <c r="E1076" s="1">
        <v>10</v>
      </c>
      <c r="F1076" s="2">
        <v>40956.62987180287</v>
      </c>
      <c r="G1076" s="1">
        <v>0</v>
      </c>
      <c r="H1076" s="32">
        <f>IFERROR(HOUR(Table1[[#This Row],[Cancel Date/time]])+MINUTE(Table1[[#This Row],[Cancel Date/time]])/60,"not cancelled")</f>
        <v>15.116666666666667</v>
      </c>
      <c r="I1076" s="47">
        <f>IFERROR(ROUND(Table1[[#This Row],[cancellation time decimal]],0),"not cancelled")</f>
        <v>15</v>
      </c>
      <c r="J1076" s="10">
        <f>IFERROR(MOD(Table1[[#This Row],[cancellation hour rounded]],24),"not cancelled")</f>
        <v>15</v>
      </c>
      <c r="K1076" s="32">
        <f>1/Table1[[#This Row],[Duration (Time between doses '[in hours'])]]</f>
        <v>0.1</v>
      </c>
      <c r="L1076" s="33">
        <f>Table1[[#This Row],[number doses per hour]]*INDEX(Table2[price per dose],Table1[[#This Row],[Drug ID]])</f>
        <v>0.84959999999999969</v>
      </c>
      <c r="M1076" s="11" t="b">
        <f>AND(Table1[[#This Row],[hour of cancellation 0 to 23]]&gt;=0,Table1[[#This Row],[hour of cancellation 0 to 23]]&lt;=23)</f>
        <v>1</v>
      </c>
    </row>
    <row r="1077" spans="1:13" hidden="1" x14ac:dyDescent="0.3">
      <c r="A1077" s="1">
        <v>1076</v>
      </c>
      <c r="B1077" s="1">
        <v>1</v>
      </c>
      <c r="C1077" s="2">
        <v>40955.913267066564</v>
      </c>
      <c r="D1077" s="2">
        <v>40958.121292721815</v>
      </c>
      <c r="E1077" s="1">
        <v>8</v>
      </c>
      <c r="F1077" s="2" t="s">
        <v>5</v>
      </c>
      <c r="G1077" s="1">
        <v>0</v>
      </c>
      <c r="H1077" s="32" t="str">
        <f>IFERROR(HOUR(Table1[[#This Row],[Cancel Date/time]])+MINUTE(Table1[[#This Row],[Cancel Date/time]])/60,"not cancelled")</f>
        <v>not cancelled</v>
      </c>
      <c r="I1077" s="47" t="str">
        <f>IFERROR(ROUND(Table1[[#This Row],[cancellation time decimal]],0),"not cancelled")</f>
        <v>not cancelled</v>
      </c>
      <c r="J1077" s="10" t="str">
        <f>IFERROR(MOD(Table1[[#This Row],[cancellation hour rounded]],24),"not cancelled")</f>
        <v>not cancelled</v>
      </c>
      <c r="K1077" s="32">
        <f>1/Table1[[#This Row],[Duration (Time between doses '[in hours'])]]</f>
        <v>0.125</v>
      </c>
      <c r="L1077" s="33">
        <f>Table1[[#This Row],[number doses per hour]]*INDEX(Table2[price per dose],Table1[[#This Row],[Drug ID]])</f>
        <v>0.84929166666666667</v>
      </c>
      <c r="M1077" s="11" t="b">
        <f>AND(Table1[[#This Row],[hour of cancellation 0 to 23]]&gt;=0,Table1[[#This Row],[hour of cancellation 0 to 23]]&lt;=23)</f>
        <v>0</v>
      </c>
    </row>
    <row r="1078" spans="1:13" x14ac:dyDescent="0.3">
      <c r="A1078" s="1">
        <v>1077</v>
      </c>
      <c r="B1078" s="1">
        <v>7</v>
      </c>
      <c r="C1078" s="2">
        <v>40956.059241694456</v>
      </c>
      <c r="D1078" s="2">
        <v>41016.059027777774</v>
      </c>
      <c r="E1078" s="1">
        <v>24</v>
      </c>
      <c r="F1078" s="2">
        <v>40975.591061888517</v>
      </c>
      <c r="G1078" s="1">
        <v>0</v>
      </c>
      <c r="H1078" s="32">
        <f>IFERROR(HOUR(Table1[[#This Row],[Cancel Date/time]])+MINUTE(Table1[[#This Row],[Cancel Date/time]])/60,"not cancelled")</f>
        <v>14.183333333333334</v>
      </c>
      <c r="I1078" s="47">
        <f>IFERROR(ROUND(Table1[[#This Row],[cancellation time decimal]],0),"not cancelled")</f>
        <v>14</v>
      </c>
      <c r="J1078" s="10">
        <f>IFERROR(MOD(Table1[[#This Row],[cancellation hour rounded]],24),"not cancelled")</f>
        <v>14</v>
      </c>
      <c r="K1078" s="32">
        <f>1/Table1[[#This Row],[Duration (Time between doses '[in hours'])]]</f>
        <v>4.1666666666666664E-2</v>
      </c>
      <c r="L1078" s="33">
        <f>Table1[[#This Row],[number doses per hour]]*INDEX(Table2[price per dose],Table1[[#This Row],[Drug ID]])</f>
        <v>1.2958049999999997</v>
      </c>
      <c r="M1078" s="11" t="b">
        <f>AND(Table1[[#This Row],[hour of cancellation 0 to 23]]&gt;=0,Table1[[#This Row],[hour of cancellation 0 to 23]]&lt;=23)</f>
        <v>1</v>
      </c>
    </row>
    <row r="1079" spans="1:13" x14ac:dyDescent="0.3">
      <c r="A1079" s="1">
        <v>1078</v>
      </c>
      <c r="B1079" s="1">
        <v>6</v>
      </c>
      <c r="C1079" s="2">
        <v>40956.203347166193</v>
      </c>
      <c r="D1079" s="2">
        <v>41016.202777777777</v>
      </c>
      <c r="E1079" s="1">
        <v>24</v>
      </c>
      <c r="F1079" s="2">
        <v>40958.894974173716</v>
      </c>
      <c r="G1079" s="1">
        <v>0</v>
      </c>
      <c r="H1079" s="32">
        <f>IFERROR(HOUR(Table1[[#This Row],[Cancel Date/time]])+MINUTE(Table1[[#This Row],[Cancel Date/time]])/60,"not cancelled")</f>
        <v>21.466666666666665</v>
      </c>
      <c r="I1079" s="47">
        <f>IFERROR(ROUND(Table1[[#This Row],[cancellation time decimal]],0),"not cancelled")</f>
        <v>21</v>
      </c>
      <c r="J1079" s="10">
        <f>IFERROR(MOD(Table1[[#This Row],[cancellation hour rounded]],24),"not cancelled")</f>
        <v>21</v>
      </c>
      <c r="K1079" s="32">
        <f>1/Table1[[#This Row],[Duration (Time between doses '[in hours'])]]</f>
        <v>4.1666666666666664E-2</v>
      </c>
      <c r="L1079" s="33">
        <f>Table1[[#This Row],[number doses per hour]]*INDEX(Table2[price per dose],Table1[[#This Row],[Drug ID]])</f>
        <v>0.35218749999999999</v>
      </c>
      <c r="M1079" s="11" t="b">
        <f>AND(Table1[[#This Row],[hour of cancellation 0 to 23]]&gt;=0,Table1[[#This Row],[hour of cancellation 0 to 23]]&lt;=23)</f>
        <v>1</v>
      </c>
    </row>
    <row r="1080" spans="1:13" x14ac:dyDescent="0.3">
      <c r="A1080" s="1">
        <v>1079</v>
      </c>
      <c r="B1080" s="1">
        <v>7</v>
      </c>
      <c r="C1080" s="2">
        <v>40956.255258672703</v>
      </c>
      <c r="D1080" s="2">
        <v>41016.254861111112</v>
      </c>
      <c r="E1080" s="1">
        <v>24</v>
      </c>
      <c r="F1080" s="2">
        <v>40963.73221489881</v>
      </c>
      <c r="G1080" s="1">
        <v>0</v>
      </c>
      <c r="H1080" s="32">
        <f>IFERROR(HOUR(Table1[[#This Row],[Cancel Date/time]])+MINUTE(Table1[[#This Row],[Cancel Date/time]])/60,"not cancelled")</f>
        <v>17.566666666666666</v>
      </c>
      <c r="I1080" s="47">
        <f>IFERROR(ROUND(Table1[[#This Row],[cancellation time decimal]],0),"not cancelled")</f>
        <v>18</v>
      </c>
      <c r="J1080" s="10">
        <f>IFERROR(MOD(Table1[[#This Row],[cancellation hour rounded]],24),"not cancelled")</f>
        <v>18</v>
      </c>
      <c r="K1080" s="32">
        <f>1/Table1[[#This Row],[Duration (Time between doses '[in hours'])]]</f>
        <v>4.1666666666666664E-2</v>
      </c>
      <c r="L1080" s="33">
        <f>Table1[[#This Row],[number doses per hour]]*INDEX(Table2[price per dose],Table1[[#This Row],[Drug ID]])</f>
        <v>1.2958049999999997</v>
      </c>
      <c r="M1080" s="11" t="b">
        <f>AND(Table1[[#This Row],[hour of cancellation 0 to 23]]&gt;=0,Table1[[#This Row],[hour of cancellation 0 to 23]]&lt;=23)</f>
        <v>1</v>
      </c>
    </row>
    <row r="1081" spans="1:13" x14ac:dyDescent="0.3">
      <c r="A1081" s="1">
        <v>1080</v>
      </c>
      <c r="B1081" s="1">
        <v>3</v>
      </c>
      <c r="C1081" s="2">
        <v>40956.314585163826</v>
      </c>
      <c r="D1081" s="2">
        <v>41016.314583333333</v>
      </c>
      <c r="E1081" s="1">
        <v>24</v>
      </c>
      <c r="F1081" s="2">
        <v>40958.720436502299</v>
      </c>
      <c r="G1081" s="1">
        <v>0</v>
      </c>
      <c r="H1081" s="32">
        <f>IFERROR(HOUR(Table1[[#This Row],[Cancel Date/time]])+MINUTE(Table1[[#This Row],[Cancel Date/time]])/60,"not cancelled")</f>
        <v>17.283333333333335</v>
      </c>
      <c r="I1081" s="47">
        <f>IFERROR(ROUND(Table1[[#This Row],[cancellation time decimal]],0),"not cancelled")</f>
        <v>17</v>
      </c>
      <c r="J1081" s="10">
        <f>IFERROR(MOD(Table1[[#This Row],[cancellation hour rounded]],24),"not cancelled")</f>
        <v>17</v>
      </c>
      <c r="K1081" s="32">
        <f>1/Table1[[#This Row],[Duration (Time between doses '[in hours'])]]</f>
        <v>4.1666666666666664E-2</v>
      </c>
      <c r="L1081" s="33">
        <f>Table1[[#This Row],[number doses per hour]]*INDEX(Table2[price per dose],Table1[[#This Row],[Drug ID]])</f>
        <v>0.18133000000000002</v>
      </c>
      <c r="M1081" s="11" t="b">
        <f>AND(Table1[[#This Row],[hour of cancellation 0 to 23]]&gt;=0,Table1[[#This Row],[hour of cancellation 0 to 23]]&lt;=23)</f>
        <v>1</v>
      </c>
    </row>
    <row r="1082" spans="1:13" x14ac:dyDescent="0.3">
      <c r="A1082" s="1">
        <v>1081</v>
      </c>
      <c r="B1082" s="1">
        <v>3</v>
      </c>
      <c r="C1082" s="2">
        <v>40956.369003171683</v>
      </c>
      <c r="D1082" s="2">
        <v>41016.368750000001</v>
      </c>
      <c r="E1082" s="1">
        <v>24</v>
      </c>
      <c r="F1082" s="2">
        <v>40958.65456145662</v>
      </c>
      <c r="G1082" s="1">
        <v>0</v>
      </c>
      <c r="H1082" s="32">
        <f>IFERROR(HOUR(Table1[[#This Row],[Cancel Date/time]])+MINUTE(Table1[[#This Row],[Cancel Date/time]])/60,"not cancelled")</f>
        <v>15.7</v>
      </c>
      <c r="I1082" s="47">
        <f>IFERROR(ROUND(Table1[[#This Row],[cancellation time decimal]],0),"not cancelled")</f>
        <v>16</v>
      </c>
      <c r="J1082" s="10">
        <f>IFERROR(MOD(Table1[[#This Row],[cancellation hour rounded]],24),"not cancelled")</f>
        <v>16</v>
      </c>
      <c r="K1082" s="32">
        <f>1/Table1[[#This Row],[Duration (Time between doses '[in hours'])]]</f>
        <v>4.1666666666666664E-2</v>
      </c>
      <c r="L1082" s="33">
        <f>Table1[[#This Row],[number doses per hour]]*INDEX(Table2[price per dose],Table1[[#This Row],[Drug ID]])</f>
        <v>0.18133000000000002</v>
      </c>
      <c r="M1082" s="11" t="b">
        <f>AND(Table1[[#This Row],[hour of cancellation 0 to 23]]&gt;=0,Table1[[#This Row],[hour of cancellation 0 to 23]]&lt;=23)</f>
        <v>1</v>
      </c>
    </row>
    <row r="1083" spans="1:13" hidden="1" x14ac:dyDescent="0.3">
      <c r="A1083" s="1">
        <v>1082</v>
      </c>
      <c r="B1083" s="1">
        <v>3</v>
      </c>
      <c r="C1083" s="2">
        <v>40956.357628555736</v>
      </c>
      <c r="D1083" s="2">
        <v>40958.649010848087</v>
      </c>
      <c r="E1083" s="1">
        <v>24</v>
      </c>
      <c r="F1083" s="2" t="s">
        <v>5</v>
      </c>
      <c r="G1083" s="1">
        <v>0</v>
      </c>
      <c r="H1083" s="32" t="str">
        <f>IFERROR(HOUR(Table1[[#This Row],[Cancel Date/time]])+MINUTE(Table1[[#This Row],[Cancel Date/time]])/60,"not cancelled")</f>
        <v>not cancelled</v>
      </c>
      <c r="I1083" s="47" t="str">
        <f>IFERROR(ROUND(Table1[[#This Row],[cancellation time decimal]],0),"not cancelled")</f>
        <v>not cancelled</v>
      </c>
      <c r="J1083" s="10" t="str">
        <f>IFERROR(MOD(Table1[[#This Row],[cancellation hour rounded]],24),"not cancelled")</f>
        <v>not cancelled</v>
      </c>
      <c r="K1083" s="32">
        <f>1/Table1[[#This Row],[Duration (Time between doses '[in hours'])]]</f>
        <v>4.1666666666666664E-2</v>
      </c>
      <c r="L1083" s="33">
        <f>Table1[[#This Row],[number doses per hour]]*INDEX(Table2[price per dose],Table1[[#This Row],[Drug ID]])</f>
        <v>0.18133000000000002</v>
      </c>
      <c r="M1083" s="11" t="b">
        <f>AND(Table1[[#This Row],[hour of cancellation 0 to 23]]&gt;=0,Table1[[#This Row],[hour of cancellation 0 to 23]]&lt;=23)</f>
        <v>0</v>
      </c>
    </row>
    <row r="1084" spans="1:13" x14ac:dyDescent="0.3">
      <c r="A1084" s="1">
        <v>1083</v>
      </c>
      <c r="B1084" s="1">
        <v>2</v>
      </c>
      <c r="C1084" s="2">
        <v>40956.36218040793</v>
      </c>
      <c r="D1084" s="2">
        <v>41016.361805555556</v>
      </c>
      <c r="E1084" s="1">
        <v>10</v>
      </c>
      <c r="F1084" s="2">
        <v>40956.505342638891</v>
      </c>
      <c r="G1084" s="1">
        <v>0</v>
      </c>
      <c r="H1084" s="32">
        <f>IFERROR(HOUR(Table1[[#This Row],[Cancel Date/time]])+MINUTE(Table1[[#This Row],[Cancel Date/time]])/60,"not cancelled")</f>
        <v>12.116666666666667</v>
      </c>
      <c r="I1084" s="47">
        <f>IFERROR(ROUND(Table1[[#This Row],[cancellation time decimal]],0),"not cancelled")</f>
        <v>12</v>
      </c>
      <c r="J1084" s="10">
        <f>IFERROR(MOD(Table1[[#This Row],[cancellation hour rounded]],24),"not cancelled")</f>
        <v>12</v>
      </c>
      <c r="K1084" s="32">
        <f>1/Table1[[#This Row],[Duration (Time between doses '[in hours'])]]</f>
        <v>0.1</v>
      </c>
      <c r="L1084" s="33">
        <f>Table1[[#This Row],[number doses per hour]]*INDEX(Table2[price per dose],Table1[[#This Row],[Drug ID]])</f>
        <v>0.84959999999999969</v>
      </c>
      <c r="M1084" s="11" t="b">
        <f>AND(Table1[[#This Row],[hour of cancellation 0 to 23]]&gt;=0,Table1[[#This Row],[hour of cancellation 0 to 23]]&lt;=23)</f>
        <v>1</v>
      </c>
    </row>
    <row r="1085" spans="1:13" hidden="1" x14ac:dyDescent="0.3">
      <c r="A1085" s="1">
        <v>1084</v>
      </c>
      <c r="B1085" s="1">
        <v>8</v>
      </c>
      <c r="C1085" s="2">
        <v>40956.339183850068</v>
      </c>
      <c r="D1085" s="2">
        <v>40958.797222222223</v>
      </c>
      <c r="E1085" s="1">
        <v>3</v>
      </c>
      <c r="F1085" s="2" t="s">
        <v>5</v>
      </c>
      <c r="G1085" s="1">
        <v>0</v>
      </c>
      <c r="H1085" s="32" t="str">
        <f>IFERROR(HOUR(Table1[[#This Row],[Cancel Date/time]])+MINUTE(Table1[[#This Row],[Cancel Date/time]])/60,"not cancelled")</f>
        <v>not cancelled</v>
      </c>
      <c r="I1085" s="47" t="str">
        <f>IFERROR(ROUND(Table1[[#This Row],[cancellation time decimal]],0),"not cancelled")</f>
        <v>not cancelled</v>
      </c>
      <c r="J1085" s="10" t="str">
        <f>IFERROR(MOD(Table1[[#This Row],[cancellation hour rounded]],24),"not cancelled")</f>
        <v>not cancelled</v>
      </c>
      <c r="K1085" s="32">
        <f>1/Table1[[#This Row],[Duration (Time between doses '[in hours'])]]</f>
        <v>0.33333333333333331</v>
      </c>
      <c r="L1085" s="33">
        <f>Table1[[#This Row],[number doses per hour]]*INDEX(Table2[price per dose],Table1[[#This Row],[Drug ID]])</f>
        <v>0.29998222222222221</v>
      </c>
      <c r="M1085" s="11" t="b">
        <f>AND(Table1[[#This Row],[hour of cancellation 0 to 23]]&gt;=0,Table1[[#This Row],[hour of cancellation 0 to 23]]&lt;=23)</f>
        <v>0</v>
      </c>
    </row>
    <row r="1086" spans="1:13" x14ac:dyDescent="0.3">
      <c r="A1086" s="1">
        <v>1085</v>
      </c>
      <c r="B1086" s="1">
        <v>3</v>
      </c>
      <c r="C1086" s="2">
        <v>40956.369499135246</v>
      </c>
      <c r="D1086" s="2">
        <v>41016.369444444448</v>
      </c>
      <c r="E1086" s="1">
        <v>24</v>
      </c>
      <c r="F1086" s="2">
        <v>40958.467497626363</v>
      </c>
      <c r="G1086" s="1">
        <v>0</v>
      </c>
      <c r="H1086" s="32">
        <f>IFERROR(HOUR(Table1[[#This Row],[Cancel Date/time]])+MINUTE(Table1[[#This Row],[Cancel Date/time]])/60,"not cancelled")</f>
        <v>11.216666666666667</v>
      </c>
      <c r="I1086" s="47">
        <f>IFERROR(ROUND(Table1[[#This Row],[cancellation time decimal]],0),"not cancelled")</f>
        <v>11</v>
      </c>
      <c r="J1086" s="10">
        <f>IFERROR(MOD(Table1[[#This Row],[cancellation hour rounded]],24),"not cancelled")</f>
        <v>11</v>
      </c>
      <c r="K1086" s="32">
        <f>1/Table1[[#This Row],[Duration (Time between doses '[in hours'])]]</f>
        <v>4.1666666666666664E-2</v>
      </c>
      <c r="L1086" s="33">
        <f>Table1[[#This Row],[number doses per hour]]*INDEX(Table2[price per dose],Table1[[#This Row],[Drug ID]])</f>
        <v>0.18133000000000002</v>
      </c>
      <c r="M1086" s="11" t="b">
        <f>AND(Table1[[#This Row],[hour of cancellation 0 to 23]]&gt;=0,Table1[[#This Row],[hour of cancellation 0 to 23]]&lt;=23)</f>
        <v>1</v>
      </c>
    </row>
    <row r="1087" spans="1:13" x14ac:dyDescent="0.3">
      <c r="A1087" s="1">
        <v>1086</v>
      </c>
      <c r="B1087" s="1">
        <v>5</v>
      </c>
      <c r="C1087" s="2">
        <v>40956.536773421882</v>
      </c>
      <c r="D1087" s="2">
        <v>41016.536111111112</v>
      </c>
      <c r="E1087" s="1">
        <v>24</v>
      </c>
      <c r="F1087" s="2">
        <v>40960.097846549848</v>
      </c>
      <c r="G1087" s="1">
        <v>0</v>
      </c>
      <c r="H1087" s="32">
        <f>IFERROR(HOUR(Table1[[#This Row],[Cancel Date/time]])+MINUTE(Table1[[#This Row],[Cancel Date/time]])/60,"not cancelled")</f>
        <v>2.3333333333333335</v>
      </c>
      <c r="I1087" s="47">
        <f>IFERROR(ROUND(Table1[[#This Row],[cancellation time decimal]],0),"not cancelled")</f>
        <v>2</v>
      </c>
      <c r="J1087" s="10">
        <f>IFERROR(MOD(Table1[[#This Row],[cancellation hour rounded]],24),"not cancelled")</f>
        <v>2</v>
      </c>
      <c r="K1087" s="32">
        <f>1/Table1[[#This Row],[Duration (Time between doses '[in hours'])]]</f>
        <v>4.1666666666666664E-2</v>
      </c>
      <c r="L1087" s="33">
        <f>Table1[[#This Row],[number doses per hour]]*INDEX(Table2[price per dose],Table1[[#This Row],[Drug ID]])</f>
        <v>0.2815833333333333</v>
      </c>
      <c r="M1087" s="11" t="b">
        <f>AND(Table1[[#This Row],[hour of cancellation 0 to 23]]&gt;=0,Table1[[#This Row],[hour of cancellation 0 to 23]]&lt;=23)</f>
        <v>1</v>
      </c>
    </row>
    <row r="1088" spans="1:13" x14ac:dyDescent="0.3">
      <c r="A1088" s="1">
        <v>1087</v>
      </c>
      <c r="B1088" s="1">
        <v>1</v>
      </c>
      <c r="C1088" s="2">
        <v>40956.562795562873</v>
      </c>
      <c r="D1088" s="2">
        <v>41016.5625</v>
      </c>
      <c r="E1088" s="1">
        <v>8</v>
      </c>
      <c r="F1088" s="2">
        <v>40957.839315712816</v>
      </c>
      <c r="G1088" s="1">
        <v>0</v>
      </c>
      <c r="H1088" s="32">
        <f>IFERROR(HOUR(Table1[[#This Row],[Cancel Date/time]])+MINUTE(Table1[[#This Row],[Cancel Date/time]])/60,"not cancelled")</f>
        <v>20.133333333333333</v>
      </c>
      <c r="I1088" s="47">
        <f>IFERROR(ROUND(Table1[[#This Row],[cancellation time decimal]],0),"not cancelled")</f>
        <v>20</v>
      </c>
      <c r="J1088" s="10">
        <f>IFERROR(MOD(Table1[[#This Row],[cancellation hour rounded]],24),"not cancelled")</f>
        <v>20</v>
      </c>
      <c r="K1088" s="32">
        <f>1/Table1[[#This Row],[Duration (Time between doses '[in hours'])]]</f>
        <v>0.125</v>
      </c>
      <c r="L1088" s="33">
        <f>Table1[[#This Row],[number doses per hour]]*INDEX(Table2[price per dose],Table1[[#This Row],[Drug ID]])</f>
        <v>0.84929166666666667</v>
      </c>
      <c r="M1088" s="11" t="b">
        <f>AND(Table1[[#This Row],[hour of cancellation 0 to 23]]&gt;=0,Table1[[#This Row],[hour of cancellation 0 to 23]]&lt;=23)</f>
        <v>1</v>
      </c>
    </row>
    <row r="1089" spans="1:13" x14ac:dyDescent="0.3">
      <c r="A1089" s="1">
        <v>1088</v>
      </c>
      <c r="B1089" s="1">
        <v>6</v>
      </c>
      <c r="C1089" s="2">
        <v>40956.587234117324</v>
      </c>
      <c r="D1089" s="2">
        <v>41016.586805555555</v>
      </c>
      <c r="E1089" s="1">
        <v>24</v>
      </c>
      <c r="F1089" s="2">
        <v>40963.788932296797</v>
      </c>
      <c r="G1089" s="1">
        <v>0</v>
      </c>
      <c r="H1089" s="32">
        <f>IFERROR(HOUR(Table1[[#This Row],[Cancel Date/time]])+MINUTE(Table1[[#This Row],[Cancel Date/time]])/60,"not cancelled")</f>
        <v>18.933333333333334</v>
      </c>
      <c r="I1089" s="47">
        <f>IFERROR(ROUND(Table1[[#This Row],[cancellation time decimal]],0),"not cancelled")</f>
        <v>19</v>
      </c>
      <c r="J1089" s="10">
        <f>IFERROR(MOD(Table1[[#This Row],[cancellation hour rounded]],24),"not cancelled")</f>
        <v>19</v>
      </c>
      <c r="K1089" s="32">
        <f>1/Table1[[#This Row],[Duration (Time between doses '[in hours'])]]</f>
        <v>4.1666666666666664E-2</v>
      </c>
      <c r="L1089" s="33">
        <f>Table1[[#This Row],[number doses per hour]]*INDEX(Table2[price per dose],Table1[[#This Row],[Drug ID]])</f>
        <v>0.35218749999999999</v>
      </c>
      <c r="M1089" s="11" t="b">
        <f>AND(Table1[[#This Row],[hour of cancellation 0 to 23]]&gt;=0,Table1[[#This Row],[hour of cancellation 0 to 23]]&lt;=23)</f>
        <v>1</v>
      </c>
    </row>
    <row r="1090" spans="1:13" hidden="1" x14ac:dyDescent="0.3">
      <c r="A1090" s="1">
        <v>1089</v>
      </c>
      <c r="B1090" s="1">
        <v>1</v>
      </c>
      <c r="C1090" s="2">
        <v>40956.620619382542</v>
      </c>
      <c r="D1090" s="2">
        <v>40959.870313520594</v>
      </c>
      <c r="E1090" s="1">
        <v>8</v>
      </c>
      <c r="F1090" s="2" t="s">
        <v>5</v>
      </c>
      <c r="G1090" s="1">
        <v>0</v>
      </c>
      <c r="H1090" s="32" t="str">
        <f>IFERROR(HOUR(Table1[[#This Row],[Cancel Date/time]])+MINUTE(Table1[[#This Row],[Cancel Date/time]])/60,"not cancelled")</f>
        <v>not cancelled</v>
      </c>
      <c r="I1090" s="47" t="str">
        <f>IFERROR(ROUND(Table1[[#This Row],[cancellation time decimal]],0),"not cancelled")</f>
        <v>not cancelled</v>
      </c>
      <c r="J1090" s="10" t="str">
        <f>IFERROR(MOD(Table1[[#This Row],[cancellation hour rounded]],24),"not cancelled")</f>
        <v>not cancelled</v>
      </c>
      <c r="K1090" s="32">
        <f>1/Table1[[#This Row],[Duration (Time between doses '[in hours'])]]</f>
        <v>0.125</v>
      </c>
      <c r="L1090" s="33">
        <f>Table1[[#This Row],[number doses per hour]]*INDEX(Table2[price per dose],Table1[[#This Row],[Drug ID]])</f>
        <v>0.84929166666666667</v>
      </c>
      <c r="M1090" s="11" t="b">
        <f>AND(Table1[[#This Row],[hour of cancellation 0 to 23]]&gt;=0,Table1[[#This Row],[hour of cancellation 0 to 23]]&lt;=23)</f>
        <v>0</v>
      </c>
    </row>
    <row r="1091" spans="1:13" x14ac:dyDescent="0.3">
      <c r="A1091" s="1">
        <v>1090</v>
      </c>
      <c r="B1091" s="1">
        <v>1</v>
      </c>
      <c r="C1091" s="2">
        <v>40956.589267436546</v>
      </c>
      <c r="D1091" s="2">
        <v>41016.588888888895</v>
      </c>
      <c r="E1091" s="1">
        <v>8</v>
      </c>
      <c r="F1091" s="2">
        <v>40957.414231918498</v>
      </c>
      <c r="G1091" s="1">
        <v>0</v>
      </c>
      <c r="H1091" s="32">
        <f>IFERROR(HOUR(Table1[[#This Row],[Cancel Date/time]])+MINUTE(Table1[[#This Row],[Cancel Date/time]])/60,"not cancelled")</f>
        <v>9.9333333333333336</v>
      </c>
      <c r="I1091" s="47">
        <f>IFERROR(ROUND(Table1[[#This Row],[cancellation time decimal]],0),"not cancelled")</f>
        <v>10</v>
      </c>
      <c r="J1091" s="10">
        <f>IFERROR(MOD(Table1[[#This Row],[cancellation hour rounded]],24),"not cancelled")</f>
        <v>10</v>
      </c>
      <c r="K1091" s="32">
        <f>1/Table1[[#This Row],[Duration (Time between doses '[in hours'])]]</f>
        <v>0.125</v>
      </c>
      <c r="L1091" s="33">
        <f>Table1[[#This Row],[number doses per hour]]*INDEX(Table2[price per dose],Table1[[#This Row],[Drug ID]])</f>
        <v>0.84929166666666667</v>
      </c>
      <c r="M1091" s="11" t="b">
        <f>AND(Table1[[#This Row],[hour of cancellation 0 to 23]]&gt;=0,Table1[[#This Row],[hour of cancellation 0 to 23]]&lt;=23)</f>
        <v>1</v>
      </c>
    </row>
    <row r="1092" spans="1:13" x14ac:dyDescent="0.3">
      <c r="A1092" s="1">
        <v>1091</v>
      </c>
      <c r="B1092" s="1">
        <v>10</v>
      </c>
      <c r="C1092" s="2">
        <v>40956.635562342475</v>
      </c>
      <c r="D1092" s="2">
        <v>41016.635416666664</v>
      </c>
      <c r="E1092" s="1">
        <v>1</v>
      </c>
      <c r="F1092" s="2">
        <v>40963.467725316354</v>
      </c>
      <c r="G1092" s="1">
        <v>5</v>
      </c>
      <c r="H1092" s="32">
        <f>IFERROR(HOUR(Table1[[#This Row],[Cancel Date/time]])+MINUTE(Table1[[#This Row],[Cancel Date/time]])/60,"not cancelled")</f>
        <v>11.216666666666667</v>
      </c>
      <c r="I1092" s="47">
        <f>IFERROR(ROUND(Table1[[#This Row],[cancellation time decimal]],0),"not cancelled")</f>
        <v>11</v>
      </c>
      <c r="J1092" s="10">
        <f>IFERROR(MOD(Table1[[#This Row],[cancellation hour rounded]],24),"not cancelled")</f>
        <v>11</v>
      </c>
      <c r="K1092" s="32">
        <f>1/Table1[[#This Row],[Duration (Time between doses '[in hours'])]]</f>
        <v>1</v>
      </c>
      <c r="L1092" s="33">
        <f>Table1[[#This Row],[number doses per hour]]*INDEX(Table2[price per dose],Table1[[#This Row],[Drug ID]])</f>
        <v>2.5716000000000001</v>
      </c>
      <c r="M1092" s="11" t="b">
        <f>AND(Table1[[#This Row],[hour of cancellation 0 to 23]]&gt;=0,Table1[[#This Row],[hour of cancellation 0 to 23]]&lt;=23)</f>
        <v>1</v>
      </c>
    </row>
    <row r="1093" spans="1:13" x14ac:dyDescent="0.3">
      <c r="A1093" s="1">
        <v>1092</v>
      </c>
      <c r="B1093" s="1">
        <v>2</v>
      </c>
      <c r="C1093" s="2">
        <v>40956.703192830326</v>
      </c>
      <c r="D1093" s="2">
        <v>41016.702777777777</v>
      </c>
      <c r="E1093" s="1">
        <v>10</v>
      </c>
      <c r="F1093" s="2">
        <v>40957.551093126029</v>
      </c>
      <c r="G1093" s="1">
        <v>0</v>
      </c>
      <c r="H1093" s="32">
        <f>IFERROR(HOUR(Table1[[#This Row],[Cancel Date/time]])+MINUTE(Table1[[#This Row],[Cancel Date/time]])/60,"not cancelled")</f>
        <v>13.216666666666667</v>
      </c>
      <c r="I1093" s="47">
        <f>IFERROR(ROUND(Table1[[#This Row],[cancellation time decimal]],0),"not cancelled")</f>
        <v>13</v>
      </c>
      <c r="J1093" s="10">
        <f>IFERROR(MOD(Table1[[#This Row],[cancellation hour rounded]],24),"not cancelled")</f>
        <v>13</v>
      </c>
      <c r="K1093" s="32">
        <f>1/Table1[[#This Row],[Duration (Time between doses '[in hours'])]]</f>
        <v>0.1</v>
      </c>
      <c r="L1093" s="33">
        <f>Table1[[#This Row],[number doses per hour]]*INDEX(Table2[price per dose],Table1[[#This Row],[Drug ID]])</f>
        <v>0.84959999999999969</v>
      </c>
      <c r="M1093" s="11" t="b">
        <f>AND(Table1[[#This Row],[hour of cancellation 0 to 23]]&gt;=0,Table1[[#This Row],[hour of cancellation 0 to 23]]&lt;=23)</f>
        <v>1</v>
      </c>
    </row>
    <row r="1094" spans="1:13" x14ac:dyDescent="0.3">
      <c r="A1094" s="1">
        <v>1093</v>
      </c>
      <c r="B1094" s="1">
        <v>1</v>
      </c>
      <c r="C1094" s="2">
        <v>40956.6839872251</v>
      </c>
      <c r="D1094" s="2">
        <v>41016.683333333334</v>
      </c>
      <c r="E1094" s="1">
        <v>8</v>
      </c>
      <c r="F1094" s="2">
        <v>40957.490765760129</v>
      </c>
      <c r="G1094" s="1">
        <v>0</v>
      </c>
      <c r="H1094" s="32">
        <f>IFERROR(HOUR(Table1[[#This Row],[Cancel Date/time]])+MINUTE(Table1[[#This Row],[Cancel Date/time]])/60,"not cancelled")</f>
        <v>11.766666666666667</v>
      </c>
      <c r="I1094" s="47">
        <f>IFERROR(ROUND(Table1[[#This Row],[cancellation time decimal]],0),"not cancelled")</f>
        <v>12</v>
      </c>
      <c r="J1094" s="10">
        <f>IFERROR(MOD(Table1[[#This Row],[cancellation hour rounded]],24),"not cancelled")</f>
        <v>12</v>
      </c>
      <c r="K1094" s="32">
        <f>1/Table1[[#This Row],[Duration (Time between doses '[in hours'])]]</f>
        <v>0.125</v>
      </c>
      <c r="L1094" s="33">
        <f>Table1[[#This Row],[number doses per hour]]*INDEX(Table2[price per dose],Table1[[#This Row],[Drug ID]])</f>
        <v>0.84929166666666667</v>
      </c>
      <c r="M1094" s="11" t="b">
        <f>AND(Table1[[#This Row],[hour of cancellation 0 to 23]]&gt;=0,Table1[[#This Row],[hour of cancellation 0 to 23]]&lt;=23)</f>
        <v>1</v>
      </c>
    </row>
    <row r="1095" spans="1:13" x14ac:dyDescent="0.3">
      <c r="A1095" s="1">
        <v>1094</v>
      </c>
      <c r="B1095" s="1">
        <v>4</v>
      </c>
      <c r="C1095" s="2">
        <v>40956.686680133214</v>
      </c>
      <c r="D1095" s="2">
        <v>41016.686111111107</v>
      </c>
      <c r="E1095" s="1">
        <v>12</v>
      </c>
      <c r="F1095" s="2">
        <v>40960.613322501442</v>
      </c>
      <c r="G1095" s="1">
        <v>0</v>
      </c>
      <c r="H1095" s="32">
        <f>IFERROR(HOUR(Table1[[#This Row],[Cancel Date/time]])+MINUTE(Table1[[#This Row],[Cancel Date/time]])/60,"not cancelled")</f>
        <v>14.716666666666667</v>
      </c>
      <c r="I1095" s="47">
        <f>IFERROR(ROUND(Table1[[#This Row],[cancellation time decimal]],0),"not cancelled")</f>
        <v>15</v>
      </c>
      <c r="J1095" s="10">
        <f>IFERROR(MOD(Table1[[#This Row],[cancellation hour rounded]],24),"not cancelled")</f>
        <v>15</v>
      </c>
      <c r="K1095" s="32">
        <f>1/Table1[[#This Row],[Duration (Time between doses '[in hours'])]]</f>
        <v>8.3333333333333329E-2</v>
      </c>
      <c r="L1095" s="33">
        <f>Table1[[#This Row],[number doses per hour]]*INDEX(Table2[price per dose],Table1[[#This Row],[Drug ID]])</f>
        <v>1.448055119047619</v>
      </c>
      <c r="M1095" s="11" t="b">
        <f>AND(Table1[[#This Row],[hour of cancellation 0 to 23]]&gt;=0,Table1[[#This Row],[hour of cancellation 0 to 23]]&lt;=23)</f>
        <v>1</v>
      </c>
    </row>
    <row r="1096" spans="1:13" x14ac:dyDescent="0.3">
      <c r="A1096" s="1">
        <v>1095</v>
      </c>
      <c r="B1096" s="1">
        <v>3</v>
      </c>
      <c r="C1096" s="2">
        <v>40956.717956155677</v>
      </c>
      <c r="D1096" s="2">
        <v>41016.717361111114</v>
      </c>
      <c r="E1096" s="1">
        <v>24</v>
      </c>
      <c r="F1096" s="2">
        <v>40959.717253026582</v>
      </c>
      <c r="G1096" s="1">
        <v>0</v>
      </c>
      <c r="H1096" s="32">
        <f>IFERROR(HOUR(Table1[[#This Row],[Cancel Date/time]])+MINUTE(Table1[[#This Row],[Cancel Date/time]])/60,"not cancelled")</f>
        <v>17.2</v>
      </c>
      <c r="I1096" s="47">
        <f>IFERROR(ROUND(Table1[[#This Row],[cancellation time decimal]],0),"not cancelled")</f>
        <v>17</v>
      </c>
      <c r="J1096" s="10">
        <f>IFERROR(MOD(Table1[[#This Row],[cancellation hour rounded]],24),"not cancelled")</f>
        <v>17</v>
      </c>
      <c r="K1096" s="32">
        <f>1/Table1[[#This Row],[Duration (Time between doses '[in hours'])]]</f>
        <v>4.1666666666666664E-2</v>
      </c>
      <c r="L1096" s="33">
        <f>Table1[[#This Row],[number doses per hour]]*INDEX(Table2[price per dose],Table1[[#This Row],[Drug ID]])</f>
        <v>0.18133000000000002</v>
      </c>
      <c r="M1096" s="11" t="b">
        <f>AND(Table1[[#This Row],[hour of cancellation 0 to 23]]&gt;=0,Table1[[#This Row],[hour of cancellation 0 to 23]]&lt;=23)</f>
        <v>1</v>
      </c>
    </row>
    <row r="1097" spans="1:13" hidden="1" x14ac:dyDescent="0.3">
      <c r="A1097" s="1">
        <v>1096</v>
      </c>
      <c r="B1097" s="1">
        <v>3</v>
      </c>
      <c r="C1097" s="2">
        <v>40956.733694653514</v>
      </c>
      <c r="D1097" s="2">
        <v>40961.566606947883</v>
      </c>
      <c r="E1097" s="1">
        <v>24</v>
      </c>
      <c r="F1097" s="2" t="s">
        <v>5</v>
      </c>
      <c r="G1097" s="1">
        <v>0</v>
      </c>
      <c r="H1097" s="32" t="str">
        <f>IFERROR(HOUR(Table1[[#This Row],[Cancel Date/time]])+MINUTE(Table1[[#This Row],[Cancel Date/time]])/60,"not cancelled")</f>
        <v>not cancelled</v>
      </c>
      <c r="I1097" s="47" t="str">
        <f>IFERROR(ROUND(Table1[[#This Row],[cancellation time decimal]],0),"not cancelled")</f>
        <v>not cancelled</v>
      </c>
      <c r="J1097" s="10" t="str">
        <f>IFERROR(MOD(Table1[[#This Row],[cancellation hour rounded]],24),"not cancelled")</f>
        <v>not cancelled</v>
      </c>
      <c r="K1097" s="32">
        <f>1/Table1[[#This Row],[Duration (Time between doses '[in hours'])]]</f>
        <v>4.1666666666666664E-2</v>
      </c>
      <c r="L1097" s="33">
        <f>Table1[[#This Row],[number doses per hour]]*INDEX(Table2[price per dose],Table1[[#This Row],[Drug ID]])</f>
        <v>0.18133000000000002</v>
      </c>
      <c r="M1097" s="11" t="b">
        <f>AND(Table1[[#This Row],[hour of cancellation 0 to 23]]&gt;=0,Table1[[#This Row],[hour of cancellation 0 to 23]]&lt;=23)</f>
        <v>0</v>
      </c>
    </row>
    <row r="1098" spans="1:13" x14ac:dyDescent="0.3">
      <c r="A1098" s="1">
        <v>1097</v>
      </c>
      <c r="B1098" s="1">
        <v>1</v>
      </c>
      <c r="C1098" s="2">
        <v>40956.743341862151</v>
      </c>
      <c r="D1098" s="2">
        <v>41016.743055555555</v>
      </c>
      <c r="E1098" s="1">
        <v>8</v>
      </c>
      <c r="F1098" s="2">
        <v>40957.26216878718</v>
      </c>
      <c r="G1098" s="1">
        <v>0</v>
      </c>
      <c r="H1098" s="32">
        <f>IFERROR(HOUR(Table1[[#This Row],[Cancel Date/time]])+MINUTE(Table1[[#This Row],[Cancel Date/time]])/60,"not cancelled")</f>
        <v>6.2833333333333332</v>
      </c>
      <c r="I1098" s="47">
        <f>IFERROR(ROUND(Table1[[#This Row],[cancellation time decimal]],0),"not cancelled")</f>
        <v>6</v>
      </c>
      <c r="J1098" s="10">
        <f>IFERROR(MOD(Table1[[#This Row],[cancellation hour rounded]],24),"not cancelled")</f>
        <v>6</v>
      </c>
      <c r="K1098" s="32">
        <f>1/Table1[[#This Row],[Duration (Time between doses '[in hours'])]]</f>
        <v>0.125</v>
      </c>
      <c r="L1098" s="33">
        <f>Table1[[#This Row],[number doses per hour]]*INDEX(Table2[price per dose],Table1[[#This Row],[Drug ID]])</f>
        <v>0.84929166666666667</v>
      </c>
      <c r="M1098" s="11" t="b">
        <f>AND(Table1[[#This Row],[hour of cancellation 0 to 23]]&gt;=0,Table1[[#This Row],[hour of cancellation 0 to 23]]&lt;=23)</f>
        <v>1</v>
      </c>
    </row>
    <row r="1099" spans="1:13" hidden="1" x14ac:dyDescent="0.3">
      <c r="A1099" s="1">
        <v>1098</v>
      </c>
      <c r="B1099" s="1">
        <v>4</v>
      </c>
      <c r="C1099" s="2">
        <v>40956.792916115941</v>
      </c>
      <c r="D1099" s="2">
        <v>40960.458976820184</v>
      </c>
      <c r="E1099" s="1">
        <v>12</v>
      </c>
      <c r="F1099" s="2" t="s">
        <v>5</v>
      </c>
      <c r="G1099" s="1">
        <v>0</v>
      </c>
      <c r="H1099" s="32" t="str">
        <f>IFERROR(HOUR(Table1[[#This Row],[Cancel Date/time]])+MINUTE(Table1[[#This Row],[Cancel Date/time]])/60,"not cancelled")</f>
        <v>not cancelled</v>
      </c>
      <c r="I1099" s="47" t="str">
        <f>IFERROR(ROUND(Table1[[#This Row],[cancellation time decimal]],0),"not cancelled")</f>
        <v>not cancelled</v>
      </c>
      <c r="J1099" s="10" t="str">
        <f>IFERROR(MOD(Table1[[#This Row],[cancellation hour rounded]],24),"not cancelled")</f>
        <v>not cancelled</v>
      </c>
      <c r="K1099" s="32">
        <f>1/Table1[[#This Row],[Duration (Time between doses '[in hours'])]]</f>
        <v>8.3333333333333329E-2</v>
      </c>
      <c r="L1099" s="33">
        <f>Table1[[#This Row],[number doses per hour]]*INDEX(Table2[price per dose],Table1[[#This Row],[Drug ID]])</f>
        <v>1.448055119047619</v>
      </c>
      <c r="M1099" s="11" t="b">
        <f>AND(Table1[[#This Row],[hour of cancellation 0 to 23]]&gt;=0,Table1[[#This Row],[hour of cancellation 0 to 23]]&lt;=23)</f>
        <v>0</v>
      </c>
    </row>
    <row r="1100" spans="1:13" hidden="1" x14ac:dyDescent="0.3">
      <c r="A1100" s="1">
        <v>1099</v>
      </c>
      <c r="B1100" s="1">
        <v>1</v>
      </c>
      <c r="C1100" s="2">
        <v>40956.868185683168</v>
      </c>
      <c r="D1100" s="2">
        <v>40959.284370704241</v>
      </c>
      <c r="E1100" s="1">
        <v>12</v>
      </c>
      <c r="F1100" s="2" t="s">
        <v>5</v>
      </c>
      <c r="G1100" s="1">
        <v>0</v>
      </c>
      <c r="H1100" s="32" t="str">
        <f>IFERROR(HOUR(Table1[[#This Row],[Cancel Date/time]])+MINUTE(Table1[[#This Row],[Cancel Date/time]])/60,"not cancelled")</f>
        <v>not cancelled</v>
      </c>
      <c r="I1100" s="47" t="str">
        <f>IFERROR(ROUND(Table1[[#This Row],[cancellation time decimal]],0),"not cancelled")</f>
        <v>not cancelled</v>
      </c>
      <c r="J1100" s="10" t="str">
        <f>IFERROR(MOD(Table1[[#This Row],[cancellation hour rounded]],24),"not cancelled")</f>
        <v>not cancelled</v>
      </c>
      <c r="K1100" s="32">
        <f>1/Table1[[#This Row],[Duration (Time between doses '[in hours'])]]</f>
        <v>8.3333333333333329E-2</v>
      </c>
      <c r="L1100" s="33">
        <f>Table1[[#This Row],[number doses per hour]]*INDEX(Table2[price per dose],Table1[[#This Row],[Drug ID]])</f>
        <v>0.56619444444444444</v>
      </c>
      <c r="M1100" s="11" t="b">
        <f>AND(Table1[[#This Row],[hour of cancellation 0 to 23]]&gt;=0,Table1[[#This Row],[hour of cancellation 0 to 23]]&lt;=23)</f>
        <v>0</v>
      </c>
    </row>
    <row r="1101" spans="1:13" x14ac:dyDescent="0.3">
      <c r="A1101" s="1">
        <v>1100</v>
      </c>
      <c r="B1101" s="1">
        <v>1</v>
      </c>
      <c r="C1101" s="2">
        <v>40957.012603646021</v>
      </c>
      <c r="D1101" s="2">
        <v>41017.012499999997</v>
      </c>
      <c r="E1101" s="1">
        <v>8</v>
      </c>
      <c r="F1101" s="2">
        <v>40957.509164503412</v>
      </c>
      <c r="G1101" s="1">
        <v>0</v>
      </c>
      <c r="H1101" s="32">
        <f>IFERROR(HOUR(Table1[[#This Row],[Cancel Date/time]])+MINUTE(Table1[[#This Row],[Cancel Date/time]])/60,"not cancelled")</f>
        <v>12.216666666666667</v>
      </c>
      <c r="I1101" s="47">
        <f>IFERROR(ROUND(Table1[[#This Row],[cancellation time decimal]],0),"not cancelled")</f>
        <v>12</v>
      </c>
      <c r="J1101" s="10">
        <f>IFERROR(MOD(Table1[[#This Row],[cancellation hour rounded]],24),"not cancelled")</f>
        <v>12</v>
      </c>
      <c r="K1101" s="32">
        <f>1/Table1[[#This Row],[Duration (Time between doses '[in hours'])]]</f>
        <v>0.125</v>
      </c>
      <c r="L1101" s="33">
        <f>Table1[[#This Row],[number doses per hour]]*INDEX(Table2[price per dose],Table1[[#This Row],[Drug ID]])</f>
        <v>0.84929166666666667</v>
      </c>
      <c r="M1101" s="11" t="b">
        <f>AND(Table1[[#This Row],[hour of cancellation 0 to 23]]&gt;=0,Table1[[#This Row],[hour of cancellation 0 to 23]]&lt;=23)</f>
        <v>1</v>
      </c>
    </row>
    <row r="1102" spans="1:13" x14ac:dyDescent="0.3">
      <c r="A1102" s="1">
        <v>1101</v>
      </c>
      <c r="B1102" s="1">
        <v>1</v>
      </c>
      <c r="C1102" s="2">
        <v>40957.048833457542</v>
      </c>
      <c r="D1102" s="2">
        <v>41017.048611111109</v>
      </c>
      <c r="E1102" s="1">
        <v>8</v>
      </c>
      <c r="F1102" s="2">
        <v>40957.341868576565</v>
      </c>
      <c r="G1102" s="1">
        <v>0</v>
      </c>
      <c r="H1102" s="32">
        <f>IFERROR(HOUR(Table1[[#This Row],[Cancel Date/time]])+MINUTE(Table1[[#This Row],[Cancel Date/time]])/60,"not cancelled")</f>
        <v>8.1999999999999993</v>
      </c>
      <c r="I1102" s="47">
        <f>IFERROR(ROUND(Table1[[#This Row],[cancellation time decimal]],0),"not cancelled")</f>
        <v>8</v>
      </c>
      <c r="J1102" s="10">
        <f>IFERROR(MOD(Table1[[#This Row],[cancellation hour rounded]],24),"not cancelled")</f>
        <v>8</v>
      </c>
      <c r="K1102" s="32">
        <f>1/Table1[[#This Row],[Duration (Time between doses '[in hours'])]]</f>
        <v>0.125</v>
      </c>
      <c r="L1102" s="33">
        <f>Table1[[#This Row],[number doses per hour]]*INDEX(Table2[price per dose],Table1[[#This Row],[Drug ID]])</f>
        <v>0.84929166666666667</v>
      </c>
      <c r="M1102" s="11" t="b">
        <f>AND(Table1[[#This Row],[hour of cancellation 0 to 23]]&gt;=0,Table1[[#This Row],[hour of cancellation 0 to 23]]&lt;=23)</f>
        <v>1</v>
      </c>
    </row>
    <row r="1103" spans="1:13" x14ac:dyDescent="0.3">
      <c r="A1103" s="1">
        <v>1102</v>
      </c>
      <c r="B1103" s="1">
        <v>10</v>
      </c>
      <c r="C1103" s="2">
        <v>40957.256267976278</v>
      </c>
      <c r="D1103" s="2">
        <v>41017.256249999999</v>
      </c>
      <c r="E1103" s="1">
        <v>1</v>
      </c>
      <c r="F1103" s="2">
        <v>40964.658857342118</v>
      </c>
      <c r="G1103" s="1">
        <v>2</v>
      </c>
      <c r="H1103" s="32">
        <f>IFERROR(HOUR(Table1[[#This Row],[Cancel Date/time]])+MINUTE(Table1[[#This Row],[Cancel Date/time]])/60,"not cancelled")</f>
        <v>15.8</v>
      </c>
      <c r="I1103" s="47">
        <f>IFERROR(ROUND(Table1[[#This Row],[cancellation time decimal]],0),"not cancelled")</f>
        <v>16</v>
      </c>
      <c r="J1103" s="10">
        <f>IFERROR(MOD(Table1[[#This Row],[cancellation hour rounded]],24),"not cancelled")</f>
        <v>16</v>
      </c>
      <c r="K1103" s="32">
        <f>1/Table1[[#This Row],[Duration (Time between doses '[in hours'])]]</f>
        <v>1</v>
      </c>
      <c r="L1103" s="33">
        <f>Table1[[#This Row],[number doses per hour]]*INDEX(Table2[price per dose],Table1[[#This Row],[Drug ID]])</f>
        <v>2.5716000000000001</v>
      </c>
      <c r="M1103" s="11" t="b">
        <f>AND(Table1[[#This Row],[hour of cancellation 0 to 23]]&gt;=0,Table1[[#This Row],[hour of cancellation 0 to 23]]&lt;=23)</f>
        <v>1</v>
      </c>
    </row>
    <row r="1104" spans="1:13" hidden="1" x14ac:dyDescent="0.3">
      <c r="A1104" s="1">
        <v>1103</v>
      </c>
      <c r="B1104" s="1">
        <v>2</v>
      </c>
      <c r="C1104" s="2">
        <v>40957.340605926736</v>
      </c>
      <c r="D1104" s="2">
        <v>40960.381624442307</v>
      </c>
      <c r="E1104" s="1">
        <v>10</v>
      </c>
      <c r="F1104" s="2" t="s">
        <v>5</v>
      </c>
      <c r="G1104" s="1">
        <v>0</v>
      </c>
      <c r="H1104" s="32" t="str">
        <f>IFERROR(HOUR(Table1[[#This Row],[Cancel Date/time]])+MINUTE(Table1[[#This Row],[Cancel Date/time]])/60,"not cancelled")</f>
        <v>not cancelled</v>
      </c>
      <c r="I1104" s="47" t="str">
        <f>IFERROR(ROUND(Table1[[#This Row],[cancellation time decimal]],0),"not cancelled")</f>
        <v>not cancelled</v>
      </c>
      <c r="J1104" s="10" t="str">
        <f>IFERROR(MOD(Table1[[#This Row],[cancellation hour rounded]],24),"not cancelled")</f>
        <v>not cancelled</v>
      </c>
      <c r="K1104" s="32">
        <f>1/Table1[[#This Row],[Duration (Time between doses '[in hours'])]]</f>
        <v>0.1</v>
      </c>
      <c r="L1104" s="33">
        <f>Table1[[#This Row],[number doses per hour]]*INDEX(Table2[price per dose],Table1[[#This Row],[Drug ID]])</f>
        <v>0.84959999999999969</v>
      </c>
      <c r="M1104" s="11" t="b">
        <f>AND(Table1[[#This Row],[hour of cancellation 0 to 23]]&gt;=0,Table1[[#This Row],[hour of cancellation 0 to 23]]&lt;=23)</f>
        <v>0</v>
      </c>
    </row>
    <row r="1105" spans="1:13" x14ac:dyDescent="0.3">
      <c r="A1105" s="1">
        <v>1104</v>
      </c>
      <c r="B1105" s="1">
        <v>9</v>
      </c>
      <c r="C1105" s="2">
        <v>40957.401054485337</v>
      </c>
      <c r="D1105" s="2">
        <v>41017.400694444441</v>
      </c>
      <c r="E1105" s="1">
        <v>5</v>
      </c>
      <c r="F1105" s="2">
        <v>40960.481587539791</v>
      </c>
      <c r="G1105" s="1">
        <v>0</v>
      </c>
      <c r="H1105" s="32">
        <f>IFERROR(HOUR(Table1[[#This Row],[Cancel Date/time]])+MINUTE(Table1[[#This Row],[Cancel Date/time]])/60,"not cancelled")</f>
        <v>11.55</v>
      </c>
      <c r="I1105" s="47">
        <f>IFERROR(ROUND(Table1[[#This Row],[cancellation time decimal]],0),"not cancelled")</f>
        <v>12</v>
      </c>
      <c r="J1105" s="10">
        <f>IFERROR(MOD(Table1[[#This Row],[cancellation hour rounded]],24),"not cancelled")</f>
        <v>12</v>
      </c>
      <c r="K1105" s="32">
        <f>1/Table1[[#This Row],[Duration (Time between doses '[in hours'])]]</f>
        <v>0.2</v>
      </c>
      <c r="L1105" s="33">
        <f>Table1[[#This Row],[number doses per hour]]*INDEX(Table2[price per dose],Table1[[#This Row],[Drug ID]])</f>
        <v>5.6740000000000004</v>
      </c>
      <c r="M1105" s="11" t="b">
        <f>AND(Table1[[#This Row],[hour of cancellation 0 to 23]]&gt;=0,Table1[[#This Row],[hour of cancellation 0 to 23]]&lt;=23)</f>
        <v>1</v>
      </c>
    </row>
    <row r="1106" spans="1:13" x14ac:dyDescent="0.3">
      <c r="A1106" s="1">
        <v>1105</v>
      </c>
      <c r="B1106" s="1">
        <v>7</v>
      </c>
      <c r="C1106" s="2">
        <v>40957.455479017241</v>
      </c>
      <c r="D1106" s="2">
        <v>41017.454861111109</v>
      </c>
      <c r="E1106" s="1">
        <v>24</v>
      </c>
      <c r="F1106" s="2">
        <v>40970.535372048238</v>
      </c>
      <c r="G1106" s="1">
        <v>0</v>
      </c>
      <c r="H1106" s="32">
        <f>IFERROR(HOUR(Table1[[#This Row],[Cancel Date/time]])+MINUTE(Table1[[#This Row],[Cancel Date/time]])/60,"not cancelled")</f>
        <v>12.833333333333334</v>
      </c>
      <c r="I1106" s="47">
        <f>IFERROR(ROUND(Table1[[#This Row],[cancellation time decimal]],0),"not cancelled")</f>
        <v>13</v>
      </c>
      <c r="J1106" s="10">
        <f>IFERROR(MOD(Table1[[#This Row],[cancellation hour rounded]],24),"not cancelled")</f>
        <v>13</v>
      </c>
      <c r="K1106" s="32">
        <f>1/Table1[[#This Row],[Duration (Time between doses '[in hours'])]]</f>
        <v>4.1666666666666664E-2</v>
      </c>
      <c r="L1106" s="33">
        <f>Table1[[#This Row],[number doses per hour]]*INDEX(Table2[price per dose],Table1[[#This Row],[Drug ID]])</f>
        <v>1.2958049999999997</v>
      </c>
      <c r="M1106" s="11" t="b">
        <f>AND(Table1[[#This Row],[hour of cancellation 0 to 23]]&gt;=0,Table1[[#This Row],[hour of cancellation 0 to 23]]&lt;=23)</f>
        <v>1</v>
      </c>
    </row>
    <row r="1107" spans="1:13" x14ac:dyDescent="0.3">
      <c r="A1107" s="1">
        <v>1106</v>
      </c>
      <c r="B1107" s="1">
        <v>2</v>
      </c>
      <c r="C1107" s="2">
        <v>40957.419170561858</v>
      </c>
      <c r="D1107" s="2">
        <v>41017.418749999997</v>
      </c>
      <c r="E1107" s="1">
        <v>10</v>
      </c>
      <c r="F1107" s="2">
        <v>40958.685499090541</v>
      </c>
      <c r="G1107" s="1">
        <v>0</v>
      </c>
      <c r="H1107" s="32">
        <f>IFERROR(HOUR(Table1[[#This Row],[Cancel Date/time]])+MINUTE(Table1[[#This Row],[Cancel Date/time]])/60,"not cancelled")</f>
        <v>16.45</v>
      </c>
      <c r="I1107" s="47">
        <f>IFERROR(ROUND(Table1[[#This Row],[cancellation time decimal]],0),"not cancelled")</f>
        <v>16</v>
      </c>
      <c r="J1107" s="10">
        <f>IFERROR(MOD(Table1[[#This Row],[cancellation hour rounded]],24),"not cancelled")</f>
        <v>16</v>
      </c>
      <c r="K1107" s="32">
        <f>1/Table1[[#This Row],[Duration (Time between doses '[in hours'])]]</f>
        <v>0.1</v>
      </c>
      <c r="L1107" s="33">
        <f>Table1[[#This Row],[number doses per hour]]*INDEX(Table2[price per dose],Table1[[#This Row],[Drug ID]])</f>
        <v>0.84959999999999969</v>
      </c>
      <c r="M1107" s="11" t="b">
        <f>AND(Table1[[#This Row],[hour of cancellation 0 to 23]]&gt;=0,Table1[[#This Row],[hour of cancellation 0 to 23]]&lt;=23)</f>
        <v>1</v>
      </c>
    </row>
    <row r="1108" spans="1:13" x14ac:dyDescent="0.3">
      <c r="A1108" s="1">
        <v>1107</v>
      </c>
      <c r="B1108" s="1">
        <v>1</v>
      </c>
      <c r="C1108" s="2">
        <v>40957.437914392758</v>
      </c>
      <c r="D1108" s="2">
        <v>41017.4375</v>
      </c>
      <c r="E1108" s="1">
        <v>8</v>
      </c>
      <c r="F1108" s="2">
        <v>40958.651864768937</v>
      </c>
      <c r="G1108" s="1">
        <v>0</v>
      </c>
      <c r="H1108" s="32">
        <f>IFERROR(HOUR(Table1[[#This Row],[Cancel Date/time]])+MINUTE(Table1[[#This Row],[Cancel Date/time]])/60,"not cancelled")</f>
        <v>15.633333333333333</v>
      </c>
      <c r="I1108" s="47">
        <f>IFERROR(ROUND(Table1[[#This Row],[cancellation time decimal]],0),"not cancelled")</f>
        <v>16</v>
      </c>
      <c r="J1108" s="10">
        <f>IFERROR(MOD(Table1[[#This Row],[cancellation hour rounded]],24),"not cancelled")</f>
        <v>16</v>
      </c>
      <c r="K1108" s="32">
        <f>1/Table1[[#This Row],[Duration (Time between doses '[in hours'])]]</f>
        <v>0.125</v>
      </c>
      <c r="L1108" s="33">
        <f>Table1[[#This Row],[number doses per hour]]*INDEX(Table2[price per dose],Table1[[#This Row],[Drug ID]])</f>
        <v>0.84929166666666667</v>
      </c>
      <c r="M1108" s="11" t="b">
        <f>AND(Table1[[#This Row],[hour of cancellation 0 to 23]]&gt;=0,Table1[[#This Row],[hour of cancellation 0 to 23]]&lt;=23)</f>
        <v>1</v>
      </c>
    </row>
    <row r="1109" spans="1:13" x14ac:dyDescent="0.3">
      <c r="A1109" s="1">
        <v>1108</v>
      </c>
      <c r="B1109" s="1">
        <v>3</v>
      </c>
      <c r="C1109" s="2">
        <v>40957.466880397551</v>
      </c>
      <c r="D1109" s="2">
        <v>41017.466666666667</v>
      </c>
      <c r="E1109" s="1">
        <v>24</v>
      </c>
      <c r="F1109" s="2">
        <v>40959.52722049482</v>
      </c>
      <c r="G1109" s="1">
        <v>0</v>
      </c>
      <c r="H1109" s="32">
        <f>IFERROR(HOUR(Table1[[#This Row],[Cancel Date/time]])+MINUTE(Table1[[#This Row],[Cancel Date/time]])/60,"not cancelled")</f>
        <v>12.65</v>
      </c>
      <c r="I1109" s="47">
        <f>IFERROR(ROUND(Table1[[#This Row],[cancellation time decimal]],0),"not cancelled")</f>
        <v>13</v>
      </c>
      <c r="J1109" s="10">
        <f>IFERROR(MOD(Table1[[#This Row],[cancellation hour rounded]],24),"not cancelled")</f>
        <v>13</v>
      </c>
      <c r="K1109" s="32">
        <f>1/Table1[[#This Row],[Duration (Time between doses '[in hours'])]]</f>
        <v>4.1666666666666664E-2</v>
      </c>
      <c r="L1109" s="33">
        <f>Table1[[#This Row],[number doses per hour]]*INDEX(Table2[price per dose],Table1[[#This Row],[Drug ID]])</f>
        <v>0.18133000000000002</v>
      </c>
      <c r="M1109" s="11" t="b">
        <f>AND(Table1[[#This Row],[hour of cancellation 0 to 23]]&gt;=0,Table1[[#This Row],[hour of cancellation 0 to 23]]&lt;=23)</f>
        <v>1</v>
      </c>
    </row>
    <row r="1110" spans="1:13" hidden="1" x14ac:dyDescent="0.3">
      <c r="A1110" s="1">
        <v>1109</v>
      </c>
      <c r="B1110" s="1">
        <v>2</v>
      </c>
      <c r="C1110" s="2">
        <v>40957.468168033454</v>
      </c>
      <c r="D1110" s="2">
        <v>40960.342880928787</v>
      </c>
      <c r="E1110" s="1">
        <v>10</v>
      </c>
      <c r="F1110" s="2" t="s">
        <v>5</v>
      </c>
      <c r="G1110" s="1">
        <v>0</v>
      </c>
      <c r="H1110" s="32" t="str">
        <f>IFERROR(HOUR(Table1[[#This Row],[Cancel Date/time]])+MINUTE(Table1[[#This Row],[Cancel Date/time]])/60,"not cancelled")</f>
        <v>not cancelled</v>
      </c>
      <c r="I1110" s="47" t="str">
        <f>IFERROR(ROUND(Table1[[#This Row],[cancellation time decimal]],0),"not cancelled")</f>
        <v>not cancelled</v>
      </c>
      <c r="J1110" s="10" t="str">
        <f>IFERROR(MOD(Table1[[#This Row],[cancellation hour rounded]],24),"not cancelled")</f>
        <v>not cancelled</v>
      </c>
      <c r="K1110" s="32">
        <f>1/Table1[[#This Row],[Duration (Time between doses '[in hours'])]]</f>
        <v>0.1</v>
      </c>
      <c r="L1110" s="33">
        <f>Table1[[#This Row],[number doses per hour]]*INDEX(Table2[price per dose],Table1[[#This Row],[Drug ID]])</f>
        <v>0.84959999999999969</v>
      </c>
      <c r="M1110" s="11" t="b">
        <f>AND(Table1[[#This Row],[hour of cancellation 0 to 23]]&gt;=0,Table1[[#This Row],[hour of cancellation 0 to 23]]&lt;=23)</f>
        <v>0</v>
      </c>
    </row>
    <row r="1111" spans="1:13" x14ac:dyDescent="0.3">
      <c r="A1111" s="1">
        <v>1110</v>
      </c>
      <c r="B1111" s="1">
        <v>1</v>
      </c>
      <c r="C1111" s="2">
        <v>40957.491129187409</v>
      </c>
      <c r="D1111" s="2">
        <v>41017.490972222222</v>
      </c>
      <c r="E1111" s="1">
        <v>8</v>
      </c>
      <c r="F1111" s="2">
        <v>40958.447396209231</v>
      </c>
      <c r="G1111" s="1">
        <v>0</v>
      </c>
      <c r="H1111" s="32">
        <f>IFERROR(HOUR(Table1[[#This Row],[Cancel Date/time]])+MINUTE(Table1[[#This Row],[Cancel Date/time]])/60,"not cancelled")</f>
        <v>10.733333333333333</v>
      </c>
      <c r="I1111" s="47">
        <f>IFERROR(ROUND(Table1[[#This Row],[cancellation time decimal]],0),"not cancelled")</f>
        <v>11</v>
      </c>
      <c r="J1111" s="10">
        <f>IFERROR(MOD(Table1[[#This Row],[cancellation hour rounded]],24),"not cancelled")</f>
        <v>11</v>
      </c>
      <c r="K1111" s="32">
        <f>1/Table1[[#This Row],[Duration (Time between doses '[in hours'])]]</f>
        <v>0.125</v>
      </c>
      <c r="L1111" s="33">
        <f>Table1[[#This Row],[number doses per hour]]*INDEX(Table2[price per dose],Table1[[#This Row],[Drug ID]])</f>
        <v>0.84929166666666667</v>
      </c>
      <c r="M1111" s="11" t="b">
        <f>AND(Table1[[#This Row],[hour of cancellation 0 to 23]]&gt;=0,Table1[[#This Row],[hour of cancellation 0 to 23]]&lt;=23)</f>
        <v>1</v>
      </c>
    </row>
    <row r="1112" spans="1:13" x14ac:dyDescent="0.3">
      <c r="A1112" s="1">
        <v>1111</v>
      </c>
      <c r="B1112" s="1">
        <v>3</v>
      </c>
      <c r="C1112" s="2">
        <v>40957.520454679063</v>
      </c>
      <c r="D1112" s="2">
        <v>41017.520138888889</v>
      </c>
      <c r="E1112" s="1">
        <v>24</v>
      </c>
      <c r="F1112" s="2">
        <v>40959.406255230242</v>
      </c>
      <c r="G1112" s="1">
        <v>0</v>
      </c>
      <c r="H1112" s="32">
        <f>IFERROR(HOUR(Table1[[#This Row],[Cancel Date/time]])+MINUTE(Table1[[#This Row],[Cancel Date/time]])/60,"not cancelled")</f>
        <v>9.75</v>
      </c>
      <c r="I1112" s="47">
        <f>IFERROR(ROUND(Table1[[#This Row],[cancellation time decimal]],0),"not cancelled")</f>
        <v>10</v>
      </c>
      <c r="J1112" s="10">
        <f>IFERROR(MOD(Table1[[#This Row],[cancellation hour rounded]],24),"not cancelled")</f>
        <v>10</v>
      </c>
      <c r="K1112" s="32">
        <f>1/Table1[[#This Row],[Duration (Time between doses '[in hours'])]]</f>
        <v>4.1666666666666664E-2</v>
      </c>
      <c r="L1112" s="33">
        <f>Table1[[#This Row],[number doses per hour]]*INDEX(Table2[price per dose],Table1[[#This Row],[Drug ID]])</f>
        <v>0.18133000000000002</v>
      </c>
      <c r="M1112" s="11" t="b">
        <f>AND(Table1[[#This Row],[hour of cancellation 0 to 23]]&gt;=0,Table1[[#This Row],[hour of cancellation 0 to 23]]&lt;=23)</f>
        <v>1</v>
      </c>
    </row>
    <row r="1113" spans="1:13" hidden="1" x14ac:dyDescent="0.3">
      <c r="A1113" s="1">
        <v>1112</v>
      </c>
      <c r="B1113" s="1">
        <v>1</v>
      </c>
      <c r="C1113" s="2">
        <v>40957.588895640372</v>
      </c>
      <c r="D1113" s="2">
        <v>40960.129875356324</v>
      </c>
      <c r="E1113" s="1">
        <v>12</v>
      </c>
      <c r="F1113" s="2" t="s">
        <v>5</v>
      </c>
      <c r="G1113" s="1">
        <v>0</v>
      </c>
      <c r="H1113" s="32" t="str">
        <f>IFERROR(HOUR(Table1[[#This Row],[Cancel Date/time]])+MINUTE(Table1[[#This Row],[Cancel Date/time]])/60,"not cancelled")</f>
        <v>not cancelled</v>
      </c>
      <c r="I1113" s="47" t="str">
        <f>IFERROR(ROUND(Table1[[#This Row],[cancellation time decimal]],0),"not cancelled")</f>
        <v>not cancelled</v>
      </c>
      <c r="J1113" s="10" t="str">
        <f>IFERROR(MOD(Table1[[#This Row],[cancellation hour rounded]],24),"not cancelled")</f>
        <v>not cancelled</v>
      </c>
      <c r="K1113" s="32">
        <f>1/Table1[[#This Row],[Duration (Time between doses '[in hours'])]]</f>
        <v>8.3333333333333329E-2</v>
      </c>
      <c r="L1113" s="33">
        <f>Table1[[#This Row],[number doses per hour]]*INDEX(Table2[price per dose],Table1[[#This Row],[Drug ID]])</f>
        <v>0.56619444444444444</v>
      </c>
      <c r="M1113" s="11" t="b">
        <f>AND(Table1[[#This Row],[hour of cancellation 0 to 23]]&gt;=0,Table1[[#This Row],[hour of cancellation 0 to 23]]&lt;=23)</f>
        <v>0</v>
      </c>
    </row>
    <row r="1114" spans="1:13" x14ac:dyDescent="0.3">
      <c r="A1114" s="1">
        <v>1113</v>
      </c>
      <c r="B1114" s="1">
        <v>3</v>
      </c>
      <c r="C1114" s="2">
        <v>40957.5929800628</v>
      </c>
      <c r="D1114" s="2">
        <v>41017.592361111114</v>
      </c>
      <c r="E1114" s="1">
        <v>24</v>
      </c>
      <c r="F1114" s="2">
        <v>40960.808291024849</v>
      </c>
      <c r="G1114" s="1">
        <v>0</v>
      </c>
      <c r="H1114" s="32">
        <f>IFERROR(HOUR(Table1[[#This Row],[Cancel Date/time]])+MINUTE(Table1[[#This Row],[Cancel Date/time]])/60,"not cancelled")</f>
        <v>19.383333333333333</v>
      </c>
      <c r="I1114" s="47">
        <f>IFERROR(ROUND(Table1[[#This Row],[cancellation time decimal]],0),"not cancelled")</f>
        <v>19</v>
      </c>
      <c r="J1114" s="10">
        <f>IFERROR(MOD(Table1[[#This Row],[cancellation hour rounded]],24),"not cancelled")</f>
        <v>19</v>
      </c>
      <c r="K1114" s="32">
        <f>1/Table1[[#This Row],[Duration (Time between doses '[in hours'])]]</f>
        <v>4.1666666666666664E-2</v>
      </c>
      <c r="L1114" s="33">
        <f>Table1[[#This Row],[number doses per hour]]*INDEX(Table2[price per dose],Table1[[#This Row],[Drug ID]])</f>
        <v>0.18133000000000002</v>
      </c>
      <c r="M1114" s="11" t="b">
        <f>AND(Table1[[#This Row],[hour of cancellation 0 to 23]]&gt;=0,Table1[[#This Row],[hour of cancellation 0 to 23]]&lt;=23)</f>
        <v>1</v>
      </c>
    </row>
    <row r="1115" spans="1:13" x14ac:dyDescent="0.3">
      <c r="A1115" s="1">
        <v>1114</v>
      </c>
      <c r="B1115" s="1">
        <v>1</v>
      </c>
      <c r="C1115" s="2">
        <v>40957.620066135336</v>
      </c>
      <c r="D1115" s="2">
        <v>41017.619444444448</v>
      </c>
      <c r="E1115" s="1">
        <v>8</v>
      </c>
      <c r="F1115" s="2">
        <v>40957.712346264707</v>
      </c>
      <c r="G1115" s="1">
        <v>0</v>
      </c>
      <c r="H1115" s="32">
        <f>IFERROR(HOUR(Table1[[#This Row],[Cancel Date/time]])+MINUTE(Table1[[#This Row],[Cancel Date/time]])/60,"not cancelled")</f>
        <v>17.083333333333332</v>
      </c>
      <c r="I1115" s="47">
        <f>IFERROR(ROUND(Table1[[#This Row],[cancellation time decimal]],0),"not cancelled")</f>
        <v>17</v>
      </c>
      <c r="J1115" s="10">
        <f>IFERROR(MOD(Table1[[#This Row],[cancellation hour rounded]],24),"not cancelled")</f>
        <v>17</v>
      </c>
      <c r="K1115" s="32">
        <f>1/Table1[[#This Row],[Duration (Time between doses '[in hours'])]]</f>
        <v>0.125</v>
      </c>
      <c r="L1115" s="33">
        <f>Table1[[#This Row],[number doses per hour]]*INDEX(Table2[price per dose],Table1[[#This Row],[Drug ID]])</f>
        <v>0.84929166666666667</v>
      </c>
      <c r="M1115" s="11" t="b">
        <f>AND(Table1[[#This Row],[hour of cancellation 0 to 23]]&gt;=0,Table1[[#This Row],[hour of cancellation 0 to 23]]&lt;=23)</f>
        <v>1</v>
      </c>
    </row>
    <row r="1116" spans="1:13" x14ac:dyDescent="0.3">
      <c r="A1116" s="1">
        <v>1115</v>
      </c>
      <c r="B1116" s="1">
        <v>4</v>
      </c>
      <c r="C1116" s="2">
        <v>40957.605276736605</v>
      </c>
      <c r="D1116" s="2">
        <v>41017.604861111111</v>
      </c>
      <c r="E1116" s="1">
        <v>12</v>
      </c>
      <c r="F1116" s="2">
        <v>40960.848955563684</v>
      </c>
      <c r="G1116" s="1">
        <v>0</v>
      </c>
      <c r="H1116" s="32">
        <f>IFERROR(HOUR(Table1[[#This Row],[Cancel Date/time]])+MINUTE(Table1[[#This Row],[Cancel Date/time]])/60,"not cancelled")</f>
        <v>20.366666666666667</v>
      </c>
      <c r="I1116" s="47">
        <f>IFERROR(ROUND(Table1[[#This Row],[cancellation time decimal]],0),"not cancelled")</f>
        <v>20</v>
      </c>
      <c r="J1116" s="10">
        <f>IFERROR(MOD(Table1[[#This Row],[cancellation hour rounded]],24),"not cancelled")</f>
        <v>20</v>
      </c>
      <c r="K1116" s="32">
        <f>1/Table1[[#This Row],[Duration (Time between doses '[in hours'])]]</f>
        <v>8.3333333333333329E-2</v>
      </c>
      <c r="L1116" s="33">
        <f>Table1[[#This Row],[number doses per hour]]*INDEX(Table2[price per dose],Table1[[#This Row],[Drug ID]])</f>
        <v>1.448055119047619</v>
      </c>
      <c r="M1116" s="11" t="b">
        <f>AND(Table1[[#This Row],[hour of cancellation 0 to 23]]&gt;=0,Table1[[#This Row],[hour of cancellation 0 to 23]]&lt;=23)</f>
        <v>1</v>
      </c>
    </row>
    <row r="1117" spans="1:13" x14ac:dyDescent="0.3">
      <c r="A1117" s="1">
        <v>1116</v>
      </c>
      <c r="B1117" s="1">
        <v>4</v>
      </c>
      <c r="C1117" s="2">
        <v>40957.632106043835</v>
      </c>
      <c r="D1117" s="2">
        <v>41017.631944444445</v>
      </c>
      <c r="E1117" s="1">
        <v>12</v>
      </c>
      <c r="F1117" s="2">
        <v>40960.583557211576</v>
      </c>
      <c r="G1117" s="1">
        <v>0</v>
      </c>
      <c r="H1117" s="32">
        <f>IFERROR(HOUR(Table1[[#This Row],[Cancel Date/time]])+MINUTE(Table1[[#This Row],[Cancel Date/time]])/60,"not cancelled")</f>
        <v>14</v>
      </c>
      <c r="I1117" s="47">
        <f>IFERROR(ROUND(Table1[[#This Row],[cancellation time decimal]],0),"not cancelled")</f>
        <v>14</v>
      </c>
      <c r="J1117" s="10">
        <f>IFERROR(MOD(Table1[[#This Row],[cancellation hour rounded]],24),"not cancelled")</f>
        <v>14</v>
      </c>
      <c r="K1117" s="32">
        <f>1/Table1[[#This Row],[Duration (Time between doses '[in hours'])]]</f>
        <v>8.3333333333333329E-2</v>
      </c>
      <c r="L1117" s="33">
        <f>Table1[[#This Row],[number doses per hour]]*INDEX(Table2[price per dose],Table1[[#This Row],[Drug ID]])</f>
        <v>1.448055119047619</v>
      </c>
      <c r="M1117" s="11" t="b">
        <f>AND(Table1[[#This Row],[hour of cancellation 0 to 23]]&gt;=0,Table1[[#This Row],[hour of cancellation 0 to 23]]&lt;=23)</f>
        <v>1</v>
      </c>
    </row>
    <row r="1118" spans="1:13" x14ac:dyDescent="0.3">
      <c r="A1118" s="1">
        <v>1117</v>
      </c>
      <c r="B1118" s="1">
        <v>1</v>
      </c>
      <c r="C1118" s="2">
        <v>40957.63474943622</v>
      </c>
      <c r="D1118" s="2">
        <v>41017.634722222225</v>
      </c>
      <c r="E1118" s="1">
        <v>8</v>
      </c>
      <c r="F1118" s="2">
        <v>40958.647024068123</v>
      </c>
      <c r="G1118" s="1">
        <v>0</v>
      </c>
      <c r="H1118" s="32">
        <f>IFERROR(HOUR(Table1[[#This Row],[Cancel Date/time]])+MINUTE(Table1[[#This Row],[Cancel Date/time]])/60,"not cancelled")</f>
        <v>15.516666666666667</v>
      </c>
      <c r="I1118" s="47">
        <f>IFERROR(ROUND(Table1[[#This Row],[cancellation time decimal]],0),"not cancelled")</f>
        <v>16</v>
      </c>
      <c r="J1118" s="10">
        <f>IFERROR(MOD(Table1[[#This Row],[cancellation hour rounded]],24),"not cancelled")</f>
        <v>16</v>
      </c>
      <c r="K1118" s="32">
        <f>1/Table1[[#This Row],[Duration (Time between doses '[in hours'])]]</f>
        <v>0.125</v>
      </c>
      <c r="L1118" s="33">
        <f>Table1[[#This Row],[number doses per hour]]*INDEX(Table2[price per dose],Table1[[#This Row],[Drug ID]])</f>
        <v>0.84929166666666667</v>
      </c>
      <c r="M1118" s="11" t="b">
        <f>AND(Table1[[#This Row],[hour of cancellation 0 to 23]]&gt;=0,Table1[[#This Row],[hour of cancellation 0 to 23]]&lt;=23)</f>
        <v>1</v>
      </c>
    </row>
    <row r="1119" spans="1:13" x14ac:dyDescent="0.3">
      <c r="A1119" s="1">
        <v>1118</v>
      </c>
      <c r="B1119" s="1">
        <v>5</v>
      </c>
      <c r="C1119" s="2">
        <v>40957.689231467266</v>
      </c>
      <c r="D1119" s="2">
        <v>41017.688888888886</v>
      </c>
      <c r="E1119" s="1">
        <v>24</v>
      </c>
      <c r="F1119" s="2">
        <v>40961.39692387297</v>
      </c>
      <c r="G1119" s="1">
        <v>0</v>
      </c>
      <c r="H1119" s="32">
        <f>IFERROR(HOUR(Table1[[#This Row],[Cancel Date/time]])+MINUTE(Table1[[#This Row],[Cancel Date/time]])/60,"not cancelled")</f>
        <v>9.5166666666666675</v>
      </c>
      <c r="I1119" s="47">
        <f>IFERROR(ROUND(Table1[[#This Row],[cancellation time decimal]],0),"not cancelled")</f>
        <v>10</v>
      </c>
      <c r="J1119" s="10">
        <f>IFERROR(MOD(Table1[[#This Row],[cancellation hour rounded]],24),"not cancelled")</f>
        <v>10</v>
      </c>
      <c r="K1119" s="32">
        <f>1/Table1[[#This Row],[Duration (Time between doses '[in hours'])]]</f>
        <v>4.1666666666666664E-2</v>
      </c>
      <c r="L1119" s="33">
        <f>Table1[[#This Row],[number doses per hour]]*INDEX(Table2[price per dose],Table1[[#This Row],[Drug ID]])</f>
        <v>0.2815833333333333</v>
      </c>
      <c r="M1119" s="11" t="b">
        <f>AND(Table1[[#This Row],[hour of cancellation 0 to 23]]&gt;=0,Table1[[#This Row],[hour of cancellation 0 to 23]]&lt;=23)</f>
        <v>1</v>
      </c>
    </row>
    <row r="1120" spans="1:13" x14ac:dyDescent="0.3">
      <c r="A1120" s="1">
        <v>1119</v>
      </c>
      <c r="B1120" s="1">
        <v>2</v>
      </c>
      <c r="C1120" s="2">
        <v>40957.738682011397</v>
      </c>
      <c r="D1120" s="2">
        <v>41017.73819444445</v>
      </c>
      <c r="E1120" s="1">
        <v>10</v>
      </c>
      <c r="F1120" s="2">
        <v>40958.768371358536</v>
      </c>
      <c r="G1120" s="1">
        <v>0</v>
      </c>
      <c r="H1120" s="32">
        <f>IFERROR(HOUR(Table1[[#This Row],[Cancel Date/time]])+MINUTE(Table1[[#This Row],[Cancel Date/time]])/60,"not cancelled")</f>
        <v>18.433333333333334</v>
      </c>
      <c r="I1120" s="47">
        <f>IFERROR(ROUND(Table1[[#This Row],[cancellation time decimal]],0),"not cancelled")</f>
        <v>18</v>
      </c>
      <c r="J1120" s="10">
        <f>IFERROR(MOD(Table1[[#This Row],[cancellation hour rounded]],24),"not cancelled")</f>
        <v>18</v>
      </c>
      <c r="K1120" s="32">
        <f>1/Table1[[#This Row],[Duration (Time between doses '[in hours'])]]</f>
        <v>0.1</v>
      </c>
      <c r="L1120" s="33">
        <f>Table1[[#This Row],[number doses per hour]]*INDEX(Table2[price per dose],Table1[[#This Row],[Drug ID]])</f>
        <v>0.84959999999999969</v>
      </c>
      <c r="M1120" s="11" t="b">
        <f>AND(Table1[[#This Row],[hour of cancellation 0 to 23]]&gt;=0,Table1[[#This Row],[hour of cancellation 0 to 23]]&lt;=23)</f>
        <v>1</v>
      </c>
    </row>
    <row r="1121" spans="1:13" hidden="1" x14ac:dyDescent="0.3">
      <c r="A1121" s="1">
        <v>1120</v>
      </c>
      <c r="B1121" s="1">
        <v>5</v>
      </c>
      <c r="C1121" s="2">
        <v>40957.863635195383</v>
      </c>
      <c r="D1121" s="2">
        <v>40960.863169386641</v>
      </c>
      <c r="E1121" s="1">
        <v>24</v>
      </c>
      <c r="F1121" s="2" t="s">
        <v>5</v>
      </c>
      <c r="G1121" s="1">
        <v>0</v>
      </c>
      <c r="H1121" s="32" t="str">
        <f>IFERROR(HOUR(Table1[[#This Row],[Cancel Date/time]])+MINUTE(Table1[[#This Row],[Cancel Date/time]])/60,"not cancelled")</f>
        <v>not cancelled</v>
      </c>
      <c r="I1121" s="47" t="str">
        <f>IFERROR(ROUND(Table1[[#This Row],[cancellation time decimal]],0),"not cancelled")</f>
        <v>not cancelled</v>
      </c>
      <c r="J1121" s="10" t="str">
        <f>IFERROR(MOD(Table1[[#This Row],[cancellation hour rounded]],24),"not cancelled")</f>
        <v>not cancelled</v>
      </c>
      <c r="K1121" s="32">
        <f>1/Table1[[#This Row],[Duration (Time between doses '[in hours'])]]</f>
        <v>4.1666666666666664E-2</v>
      </c>
      <c r="L1121" s="33">
        <f>Table1[[#This Row],[number doses per hour]]*INDEX(Table2[price per dose],Table1[[#This Row],[Drug ID]])</f>
        <v>0.2815833333333333</v>
      </c>
      <c r="M1121" s="11" t="b">
        <f>AND(Table1[[#This Row],[hour of cancellation 0 to 23]]&gt;=0,Table1[[#This Row],[hour of cancellation 0 to 23]]&lt;=23)</f>
        <v>0</v>
      </c>
    </row>
    <row r="1122" spans="1:13" x14ac:dyDescent="0.3">
      <c r="A1122" s="1">
        <v>1121</v>
      </c>
      <c r="B1122" s="1">
        <v>4</v>
      </c>
      <c r="C1122" s="2">
        <v>40957.884337641779</v>
      </c>
      <c r="D1122" s="2">
        <v>41017.884027777778</v>
      </c>
      <c r="E1122" s="1">
        <v>12</v>
      </c>
      <c r="F1122" s="2">
        <v>40959.84867510503</v>
      </c>
      <c r="G1122" s="1">
        <v>0</v>
      </c>
      <c r="H1122" s="32">
        <f>IFERROR(HOUR(Table1[[#This Row],[Cancel Date/time]])+MINUTE(Table1[[#This Row],[Cancel Date/time]])/60,"not cancelled")</f>
        <v>20.366666666666667</v>
      </c>
      <c r="I1122" s="47">
        <f>IFERROR(ROUND(Table1[[#This Row],[cancellation time decimal]],0),"not cancelled")</f>
        <v>20</v>
      </c>
      <c r="J1122" s="10">
        <f>IFERROR(MOD(Table1[[#This Row],[cancellation hour rounded]],24),"not cancelled")</f>
        <v>20</v>
      </c>
      <c r="K1122" s="32">
        <f>1/Table1[[#This Row],[Duration (Time between doses '[in hours'])]]</f>
        <v>8.3333333333333329E-2</v>
      </c>
      <c r="L1122" s="33">
        <f>Table1[[#This Row],[number doses per hour]]*INDEX(Table2[price per dose],Table1[[#This Row],[Drug ID]])</f>
        <v>1.448055119047619</v>
      </c>
      <c r="M1122" s="11" t="b">
        <f>AND(Table1[[#This Row],[hour of cancellation 0 to 23]]&gt;=0,Table1[[#This Row],[hour of cancellation 0 to 23]]&lt;=23)</f>
        <v>1</v>
      </c>
    </row>
    <row r="1123" spans="1:13" x14ac:dyDescent="0.3">
      <c r="A1123" s="1">
        <v>1122</v>
      </c>
      <c r="B1123" s="1">
        <v>7</v>
      </c>
      <c r="C1123" s="2">
        <v>40958.04812469396</v>
      </c>
      <c r="D1123" s="2">
        <v>41018.047916666663</v>
      </c>
      <c r="E1123" s="1">
        <v>24</v>
      </c>
      <c r="F1123" s="2">
        <v>40963.509749943914</v>
      </c>
      <c r="G1123" s="1">
        <v>0</v>
      </c>
      <c r="H1123" s="32">
        <f>IFERROR(HOUR(Table1[[#This Row],[Cancel Date/time]])+MINUTE(Table1[[#This Row],[Cancel Date/time]])/60,"not cancelled")</f>
        <v>12.233333333333333</v>
      </c>
      <c r="I1123" s="47">
        <f>IFERROR(ROUND(Table1[[#This Row],[cancellation time decimal]],0),"not cancelled")</f>
        <v>12</v>
      </c>
      <c r="J1123" s="10">
        <f>IFERROR(MOD(Table1[[#This Row],[cancellation hour rounded]],24),"not cancelled")</f>
        <v>12</v>
      </c>
      <c r="K1123" s="32">
        <f>1/Table1[[#This Row],[Duration (Time between doses '[in hours'])]]</f>
        <v>4.1666666666666664E-2</v>
      </c>
      <c r="L1123" s="33">
        <f>Table1[[#This Row],[number doses per hour]]*INDEX(Table2[price per dose],Table1[[#This Row],[Drug ID]])</f>
        <v>1.2958049999999997</v>
      </c>
      <c r="M1123" s="11" t="b">
        <f>AND(Table1[[#This Row],[hour of cancellation 0 to 23]]&gt;=0,Table1[[#This Row],[hour of cancellation 0 to 23]]&lt;=23)</f>
        <v>1</v>
      </c>
    </row>
    <row r="1124" spans="1:13" x14ac:dyDescent="0.3">
      <c r="A1124" s="1">
        <v>1123</v>
      </c>
      <c r="B1124" s="1">
        <v>1</v>
      </c>
      <c r="C1124" s="2">
        <v>40958.184882154033</v>
      </c>
      <c r="D1124" s="2">
        <v>41018.18472222222</v>
      </c>
      <c r="E1124" s="1">
        <v>8</v>
      </c>
      <c r="F1124" s="2">
        <v>40958.962681439429</v>
      </c>
      <c r="G1124" s="1">
        <v>0</v>
      </c>
      <c r="H1124" s="32">
        <f>IFERROR(HOUR(Table1[[#This Row],[Cancel Date/time]])+MINUTE(Table1[[#This Row],[Cancel Date/time]])/60,"not cancelled")</f>
        <v>23.1</v>
      </c>
      <c r="I1124" s="47">
        <f>IFERROR(ROUND(Table1[[#This Row],[cancellation time decimal]],0),"not cancelled")</f>
        <v>23</v>
      </c>
      <c r="J1124" s="10">
        <f>IFERROR(MOD(Table1[[#This Row],[cancellation hour rounded]],24),"not cancelled")</f>
        <v>23</v>
      </c>
      <c r="K1124" s="32">
        <f>1/Table1[[#This Row],[Duration (Time between doses '[in hours'])]]</f>
        <v>0.125</v>
      </c>
      <c r="L1124" s="33">
        <f>Table1[[#This Row],[number doses per hour]]*INDEX(Table2[price per dose],Table1[[#This Row],[Drug ID]])</f>
        <v>0.84929166666666667</v>
      </c>
      <c r="M1124" s="11" t="b">
        <f>AND(Table1[[#This Row],[hour of cancellation 0 to 23]]&gt;=0,Table1[[#This Row],[hour of cancellation 0 to 23]]&lt;=23)</f>
        <v>1</v>
      </c>
    </row>
    <row r="1125" spans="1:13" x14ac:dyDescent="0.3">
      <c r="A1125" s="1">
        <v>1124</v>
      </c>
      <c r="B1125" s="1">
        <v>1</v>
      </c>
      <c r="C1125" s="2">
        <v>40958.201275151005</v>
      </c>
      <c r="D1125" s="2">
        <v>41018.200694444444</v>
      </c>
      <c r="E1125" s="1">
        <v>8</v>
      </c>
      <c r="F1125" s="2">
        <v>40958.450289800698</v>
      </c>
      <c r="G1125" s="1">
        <v>0</v>
      </c>
      <c r="H1125" s="32">
        <f>IFERROR(HOUR(Table1[[#This Row],[Cancel Date/time]])+MINUTE(Table1[[#This Row],[Cancel Date/time]])/60,"not cancelled")</f>
        <v>10.8</v>
      </c>
      <c r="I1125" s="47">
        <f>IFERROR(ROUND(Table1[[#This Row],[cancellation time decimal]],0),"not cancelled")</f>
        <v>11</v>
      </c>
      <c r="J1125" s="10">
        <f>IFERROR(MOD(Table1[[#This Row],[cancellation hour rounded]],24),"not cancelled")</f>
        <v>11</v>
      </c>
      <c r="K1125" s="32">
        <f>1/Table1[[#This Row],[Duration (Time between doses '[in hours'])]]</f>
        <v>0.125</v>
      </c>
      <c r="L1125" s="33">
        <f>Table1[[#This Row],[number doses per hour]]*INDEX(Table2[price per dose],Table1[[#This Row],[Drug ID]])</f>
        <v>0.84929166666666667</v>
      </c>
      <c r="M1125" s="11" t="b">
        <f>AND(Table1[[#This Row],[hour of cancellation 0 to 23]]&gt;=0,Table1[[#This Row],[hour of cancellation 0 to 23]]&lt;=23)</f>
        <v>1</v>
      </c>
    </row>
    <row r="1126" spans="1:13" x14ac:dyDescent="0.3">
      <c r="A1126" s="1">
        <v>1125</v>
      </c>
      <c r="B1126" s="1">
        <v>1</v>
      </c>
      <c r="C1126" s="2">
        <v>40958.327193021607</v>
      </c>
      <c r="D1126" s="2">
        <v>41018.32708333333</v>
      </c>
      <c r="E1126" s="1">
        <v>8</v>
      </c>
      <c r="F1126" s="2">
        <v>40959.429396043561</v>
      </c>
      <c r="G1126" s="1">
        <v>0</v>
      </c>
      <c r="H1126" s="32">
        <f>IFERROR(HOUR(Table1[[#This Row],[Cancel Date/time]])+MINUTE(Table1[[#This Row],[Cancel Date/time]])/60,"not cancelled")</f>
        <v>10.3</v>
      </c>
      <c r="I1126" s="47">
        <f>IFERROR(ROUND(Table1[[#This Row],[cancellation time decimal]],0),"not cancelled")</f>
        <v>10</v>
      </c>
      <c r="J1126" s="10">
        <f>IFERROR(MOD(Table1[[#This Row],[cancellation hour rounded]],24),"not cancelled")</f>
        <v>10</v>
      </c>
      <c r="K1126" s="32">
        <f>1/Table1[[#This Row],[Duration (Time between doses '[in hours'])]]</f>
        <v>0.125</v>
      </c>
      <c r="L1126" s="33">
        <f>Table1[[#This Row],[number doses per hour]]*INDEX(Table2[price per dose],Table1[[#This Row],[Drug ID]])</f>
        <v>0.84929166666666667</v>
      </c>
      <c r="M1126" s="11" t="b">
        <f>AND(Table1[[#This Row],[hour of cancellation 0 to 23]]&gt;=0,Table1[[#This Row],[hour of cancellation 0 to 23]]&lt;=23)</f>
        <v>1</v>
      </c>
    </row>
    <row r="1127" spans="1:13" x14ac:dyDescent="0.3">
      <c r="A1127" s="1">
        <v>1126</v>
      </c>
      <c r="B1127" s="1">
        <v>3</v>
      </c>
      <c r="C1127" s="2">
        <v>40958.348042110818</v>
      </c>
      <c r="D1127" s="2">
        <v>41018.347916666666</v>
      </c>
      <c r="E1127" s="1">
        <v>24</v>
      </c>
      <c r="F1127" s="2">
        <v>40960.424861874766</v>
      </c>
      <c r="G1127" s="1">
        <v>0</v>
      </c>
      <c r="H1127" s="32">
        <f>IFERROR(HOUR(Table1[[#This Row],[Cancel Date/time]])+MINUTE(Table1[[#This Row],[Cancel Date/time]])/60,"not cancelled")</f>
        <v>10.183333333333334</v>
      </c>
      <c r="I1127" s="47">
        <f>IFERROR(ROUND(Table1[[#This Row],[cancellation time decimal]],0),"not cancelled")</f>
        <v>10</v>
      </c>
      <c r="J1127" s="10">
        <f>IFERROR(MOD(Table1[[#This Row],[cancellation hour rounded]],24),"not cancelled")</f>
        <v>10</v>
      </c>
      <c r="K1127" s="32">
        <f>1/Table1[[#This Row],[Duration (Time between doses '[in hours'])]]</f>
        <v>4.1666666666666664E-2</v>
      </c>
      <c r="L1127" s="33">
        <f>Table1[[#This Row],[number doses per hour]]*INDEX(Table2[price per dose],Table1[[#This Row],[Drug ID]])</f>
        <v>0.18133000000000002</v>
      </c>
      <c r="M1127" s="11" t="b">
        <f>AND(Table1[[#This Row],[hour of cancellation 0 to 23]]&gt;=0,Table1[[#This Row],[hour of cancellation 0 to 23]]&lt;=23)</f>
        <v>1</v>
      </c>
    </row>
    <row r="1128" spans="1:13" x14ac:dyDescent="0.3">
      <c r="A1128" s="1">
        <v>1127</v>
      </c>
      <c r="B1128" s="1">
        <v>5</v>
      </c>
      <c r="C1128" s="2">
        <v>40958.38786259808</v>
      </c>
      <c r="D1128" s="2">
        <v>41018.387499999997</v>
      </c>
      <c r="E1128" s="1">
        <v>24</v>
      </c>
      <c r="F1128" s="2">
        <v>40959.630630211708</v>
      </c>
      <c r="G1128" s="1">
        <v>0</v>
      </c>
      <c r="H1128" s="32">
        <f>IFERROR(HOUR(Table1[[#This Row],[Cancel Date/time]])+MINUTE(Table1[[#This Row],[Cancel Date/time]])/60,"not cancelled")</f>
        <v>15.133333333333333</v>
      </c>
      <c r="I1128" s="47">
        <f>IFERROR(ROUND(Table1[[#This Row],[cancellation time decimal]],0),"not cancelled")</f>
        <v>15</v>
      </c>
      <c r="J1128" s="10">
        <f>IFERROR(MOD(Table1[[#This Row],[cancellation hour rounded]],24),"not cancelled")</f>
        <v>15</v>
      </c>
      <c r="K1128" s="32">
        <f>1/Table1[[#This Row],[Duration (Time between doses '[in hours'])]]</f>
        <v>4.1666666666666664E-2</v>
      </c>
      <c r="L1128" s="33">
        <f>Table1[[#This Row],[number doses per hour]]*INDEX(Table2[price per dose],Table1[[#This Row],[Drug ID]])</f>
        <v>0.2815833333333333</v>
      </c>
      <c r="M1128" s="11" t="b">
        <f>AND(Table1[[#This Row],[hour of cancellation 0 to 23]]&gt;=0,Table1[[#This Row],[hour of cancellation 0 to 23]]&lt;=23)</f>
        <v>1</v>
      </c>
    </row>
    <row r="1129" spans="1:13" x14ac:dyDescent="0.3">
      <c r="A1129" s="1">
        <v>1128</v>
      </c>
      <c r="B1129" s="1">
        <v>4</v>
      </c>
      <c r="C1129" s="2">
        <v>40958.402335356594</v>
      </c>
      <c r="D1129" s="2">
        <v>41018.402083333334</v>
      </c>
      <c r="E1129" s="1">
        <v>12</v>
      </c>
      <c r="F1129" s="2">
        <v>40959.373858568251</v>
      </c>
      <c r="G1129" s="1">
        <v>0</v>
      </c>
      <c r="H1129" s="32">
        <f>IFERROR(HOUR(Table1[[#This Row],[Cancel Date/time]])+MINUTE(Table1[[#This Row],[Cancel Date/time]])/60,"not cancelled")</f>
        <v>8.9666666666666668</v>
      </c>
      <c r="I1129" s="47">
        <f>IFERROR(ROUND(Table1[[#This Row],[cancellation time decimal]],0),"not cancelled")</f>
        <v>9</v>
      </c>
      <c r="J1129" s="10">
        <f>IFERROR(MOD(Table1[[#This Row],[cancellation hour rounded]],24),"not cancelled")</f>
        <v>9</v>
      </c>
      <c r="K1129" s="32">
        <f>1/Table1[[#This Row],[Duration (Time between doses '[in hours'])]]</f>
        <v>8.3333333333333329E-2</v>
      </c>
      <c r="L1129" s="33">
        <f>Table1[[#This Row],[number doses per hour]]*INDEX(Table2[price per dose],Table1[[#This Row],[Drug ID]])</f>
        <v>1.448055119047619</v>
      </c>
      <c r="M1129" s="11" t="b">
        <f>AND(Table1[[#This Row],[hour of cancellation 0 to 23]]&gt;=0,Table1[[#This Row],[hour of cancellation 0 to 23]]&lt;=23)</f>
        <v>1</v>
      </c>
    </row>
    <row r="1130" spans="1:13" x14ac:dyDescent="0.3">
      <c r="A1130" s="1">
        <v>1129</v>
      </c>
      <c r="B1130" s="1">
        <v>1</v>
      </c>
      <c r="C1130" s="2">
        <v>40958.450067443875</v>
      </c>
      <c r="D1130" s="2">
        <v>41018.449999999997</v>
      </c>
      <c r="E1130" s="1">
        <v>8</v>
      </c>
      <c r="F1130" s="2">
        <v>40959.64301411515</v>
      </c>
      <c r="G1130" s="1">
        <v>0</v>
      </c>
      <c r="H1130" s="32">
        <f>IFERROR(HOUR(Table1[[#This Row],[Cancel Date/time]])+MINUTE(Table1[[#This Row],[Cancel Date/time]])/60,"not cancelled")</f>
        <v>15.416666666666666</v>
      </c>
      <c r="I1130" s="47">
        <f>IFERROR(ROUND(Table1[[#This Row],[cancellation time decimal]],0),"not cancelled")</f>
        <v>15</v>
      </c>
      <c r="J1130" s="10">
        <f>IFERROR(MOD(Table1[[#This Row],[cancellation hour rounded]],24),"not cancelled")</f>
        <v>15</v>
      </c>
      <c r="K1130" s="32">
        <f>1/Table1[[#This Row],[Duration (Time between doses '[in hours'])]]</f>
        <v>0.125</v>
      </c>
      <c r="L1130" s="33">
        <f>Table1[[#This Row],[number doses per hour]]*INDEX(Table2[price per dose],Table1[[#This Row],[Drug ID]])</f>
        <v>0.84929166666666667</v>
      </c>
      <c r="M1130" s="11" t="b">
        <f>AND(Table1[[#This Row],[hour of cancellation 0 to 23]]&gt;=0,Table1[[#This Row],[hour of cancellation 0 to 23]]&lt;=23)</f>
        <v>1</v>
      </c>
    </row>
    <row r="1131" spans="1:13" hidden="1" x14ac:dyDescent="0.3">
      <c r="A1131" s="1">
        <v>1130</v>
      </c>
      <c r="B1131" s="1">
        <v>4</v>
      </c>
      <c r="C1131" s="2">
        <v>40958.435584202998</v>
      </c>
      <c r="D1131" s="2">
        <v>40960.560471919242</v>
      </c>
      <c r="E1131" s="1">
        <v>12</v>
      </c>
      <c r="F1131" s="2" t="s">
        <v>5</v>
      </c>
      <c r="G1131" s="1">
        <v>0</v>
      </c>
      <c r="H1131" s="32" t="str">
        <f>IFERROR(HOUR(Table1[[#This Row],[Cancel Date/time]])+MINUTE(Table1[[#This Row],[Cancel Date/time]])/60,"not cancelled")</f>
        <v>not cancelled</v>
      </c>
      <c r="I1131" s="47" t="str">
        <f>IFERROR(ROUND(Table1[[#This Row],[cancellation time decimal]],0),"not cancelled")</f>
        <v>not cancelled</v>
      </c>
      <c r="J1131" s="10" t="str">
        <f>IFERROR(MOD(Table1[[#This Row],[cancellation hour rounded]],24),"not cancelled")</f>
        <v>not cancelled</v>
      </c>
      <c r="K1131" s="32">
        <f>1/Table1[[#This Row],[Duration (Time between doses '[in hours'])]]</f>
        <v>8.3333333333333329E-2</v>
      </c>
      <c r="L1131" s="33">
        <f>Table1[[#This Row],[number doses per hour]]*INDEX(Table2[price per dose],Table1[[#This Row],[Drug ID]])</f>
        <v>1.448055119047619</v>
      </c>
      <c r="M1131" s="11" t="b">
        <f>AND(Table1[[#This Row],[hour of cancellation 0 to 23]]&gt;=0,Table1[[#This Row],[hour of cancellation 0 to 23]]&lt;=23)</f>
        <v>0</v>
      </c>
    </row>
    <row r="1132" spans="1:13" x14ac:dyDescent="0.3">
      <c r="A1132" s="1">
        <v>1131</v>
      </c>
      <c r="B1132" s="1">
        <v>1</v>
      </c>
      <c r="C1132" s="2">
        <v>40958.500390836482</v>
      </c>
      <c r="D1132" s="2">
        <v>41018.5</v>
      </c>
      <c r="E1132" s="1">
        <v>8</v>
      </c>
      <c r="F1132" s="2">
        <v>40959.738313376038</v>
      </c>
      <c r="G1132" s="1">
        <v>0</v>
      </c>
      <c r="H1132" s="32">
        <f>IFERROR(HOUR(Table1[[#This Row],[Cancel Date/time]])+MINUTE(Table1[[#This Row],[Cancel Date/time]])/60,"not cancelled")</f>
        <v>17.716666666666665</v>
      </c>
      <c r="I1132" s="47">
        <f>IFERROR(ROUND(Table1[[#This Row],[cancellation time decimal]],0),"not cancelled")</f>
        <v>18</v>
      </c>
      <c r="J1132" s="10">
        <f>IFERROR(MOD(Table1[[#This Row],[cancellation hour rounded]],24),"not cancelled")</f>
        <v>18</v>
      </c>
      <c r="K1132" s="32">
        <f>1/Table1[[#This Row],[Duration (Time between doses '[in hours'])]]</f>
        <v>0.125</v>
      </c>
      <c r="L1132" s="33">
        <f>Table1[[#This Row],[number doses per hour]]*INDEX(Table2[price per dose],Table1[[#This Row],[Drug ID]])</f>
        <v>0.84929166666666667</v>
      </c>
      <c r="M1132" s="11" t="b">
        <f>AND(Table1[[#This Row],[hour of cancellation 0 to 23]]&gt;=0,Table1[[#This Row],[hour of cancellation 0 to 23]]&lt;=23)</f>
        <v>1</v>
      </c>
    </row>
    <row r="1133" spans="1:13" hidden="1" x14ac:dyDescent="0.3">
      <c r="A1133" s="1">
        <v>1132</v>
      </c>
      <c r="B1133" s="1">
        <v>2</v>
      </c>
      <c r="C1133" s="2">
        <v>40958.592936259192</v>
      </c>
      <c r="D1133" s="2">
        <v>40962.384322435704</v>
      </c>
      <c r="E1133" s="1">
        <v>10</v>
      </c>
      <c r="F1133" s="2" t="s">
        <v>5</v>
      </c>
      <c r="G1133" s="1">
        <v>0</v>
      </c>
      <c r="H1133" s="32" t="str">
        <f>IFERROR(HOUR(Table1[[#This Row],[Cancel Date/time]])+MINUTE(Table1[[#This Row],[Cancel Date/time]])/60,"not cancelled")</f>
        <v>not cancelled</v>
      </c>
      <c r="I1133" s="47" t="str">
        <f>IFERROR(ROUND(Table1[[#This Row],[cancellation time decimal]],0),"not cancelled")</f>
        <v>not cancelled</v>
      </c>
      <c r="J1133" s="10" t="str">
        <f>IFERROR(MOD(Table1[[#This Row],[cancellation hour rounded]],24),"not cancelled")</f>
        <v>not cancelled</v>
      </c>
      <c r="K1133" s="32">
        <f>1/Table1[[#This Row],[Duration (Time between doses '[in hours'])]]</f>
        <v>0.1</v>
      </c>
      <c r="L1133" s="33">
        <f>Table1[[#This Row],[number doses per hour]]*INDEX(Table2[price per dose],Table1[[#This Row],[Drug ID]])</f>
        <v>0.84959999999999969</v>
      </c>
      <c r="M1133" s="11" t="b">
        <f>AND(Table1[[#This Row],[hour of cancellation 0 to 23]]&gt;=0,Table1[[#This Row],[hour of cancellation 0 to 23]]&lt;=23)</f>
        <v>0</v>
      </c>
    </row>
    <row r="1134" spans="1:13" x14ac:dyDescent="0.3">
      <c r="A1134" s="1">
        <v>1133</v>
      </c>
      <c r="B1134" s="1">
        <v>7</v>
      </c>
      <c r="C1134" s="2">
        <v>40958.605721357329</v>
      </c>
      <c r="D1134" s="2">
        <v>41018.605555555558</v>
      </c>
      <c r="E1134" s="1">
        <v>24</v>
      </c>
      <c r="F1134" s="2">
        <v>40974.86018957397</v>
      </c>
      <c r="G1134" s="1">
        <v>1</v>
      </c>
      <c r="H1134" s="32">
        <f>IFERROR(HOUR(Table1[[#This Row],[Cancel Date/time]])+MINUTE(Table1[[#This Row],[Cancel Date/time]])/60,"not cancelled")</f>
        <v>20.633333333333333</v>
      </c>
      <c r="I1134" s="47">
        <f>IFERROR(ROUND(Table1[[#This Row],[cancellation time decimal]],0),"not cancelled")</f>
        <v>21</v>
      </c>
      <c r="J1134" s="10">
        <f>IFERROR(MOD(Table1[[#This Row],[cancellation hour rounded]],24),"not cancelled")</f>
        <v>21</v>
      </c>
      <c r="K1134" s="32">
        <f>1/Table1[[#This Row],[Duration (Time between doses '[in hours'])]]</f>
        <v>4.1666666666666664E-2</v>
      </c>
      <c r="L1134" s="33">
        <f>Table1[[#This Row],[number doses per hour]]*INDEX(Table2[price per dose],Table1[[#This Row],[Drug ID]])</f>
        <v>1.2958049999999997</v>
      </c>
      <c r="M1134" s="11" t="b">
        <f>AND(Table1[[#This Row],[hour of cancellation 0 to 23]]&gt;=0,Table1[[#This Row],[hour of cancellation 0 to 23]]&lt;=23)</f>
        <v>1</v>
      </c>
    </row>
    <row r="1135" spans="1:13" x14ac:dyDescent="0.3">
      <c r="A1135" s="1">
        <v>1134</v>
      </c>
      <c r="B1135" s="1">
        <v>1</v>
      </c>
      <c r="C1135" s="2">
        <v>40958.612007514319</v>
      </c>
      <c r="D1135" s="2">
        <v>41018.611805555556</v>
      </c>
      <c r="E1135" s="1">
        <v>8</v>
      </c>
      <c r="F1135" s="2">
        <v>40959.414484654051</v>
      </c>
      <c r="G1135" s="1">
        <v>0</v>
      </c>
      <c r="H1135" s="32">
        <f>IFERROR(HOUR(Table1[[#This Row],[Cancel Date/time]])+MINUTE(Table1[[#This Row],[Cancel Date/time]])/60,"not cancelled")</f>
        <v>9.9333333333333336</v>
      </c>
      <c r="I1135" s="47">
        <f>IFERROR(ROUND(Table1[[#This Row],[cancellation time decimal]],0),"not cancelled")</f>
        <v>10</v>
      </c>
      <c r="J1135" s="10">
        <f>IFERROR(MOD(Table1[[#This Row],[cancellation hour rounded]],24),"not cancelled")</f>
        <v>10</v>
      </c>
      <c r="K1135" s="32">
        <f>1/Table1[[#This Row],[Duration (Time between doses '[in hours'])]]</f>
        <v>0.125</v>
      </c>
      <c r="L1135" s="33">
        <f>Table1[[#This Row],[number doses per hour]]*INDEX(Table2[price per dose],Table1[[#This Row],[Drug ID]])</f>
        <v>0.84929166666666667</v>
      </c>
      <c r="M1135" s="11" t="b">
        <f>AND(Table1[[#This Row],[hour of cancellation 0 to 23]]&gt;=0,Table1[[#This Row],[hour of cancellation 0 to 23]]&lt;=23)</f>
        <v>1</v>
      </c>
    </row>
    <row r="1136" spans="1:13" x14ac:dyDescent="0.3">
      <c r="A1136" s="1">
        <v>1135</v>
      </c>
      <c r="B1136" s="1">
        <v>4</v>
      </c>
      <c r="C1136" s="2">
        <v>40958.643056078225</v>
      </c>
      <c r="D1136" s="2">
        <v>41018.643055555556</v>
      </c>
      <c r="E1136" s="1">
        <v>12</v>
      </c>
      <c r="F1136" s="2">
        <v>40961.395129030367</v>
      </c>
      <c r="G1136" s="1">
        <v>0</v>
      </c>
      <c r="H1136" s="32">
        <f>IFERROR(HOUR(Table1[[#This Row],[Cancel Date/time]])+MINUTE(Table1[[#This Row],[Cancel Date/time]])/60,"not cancelled")</f>
        <v>9.4666666666666668</v>
      </c>
      <c r="I1136" s="47">
        <f>IFERROR(ROUND(Table1[[#This Row],[cancellation time decimal]],0),"not cancelled")</f>
        <v>9</v>
      </c>
      <c r="J1136" s="10">
        <f>IFERROR(MOD(Table1[[#This Row],[cancellation hour rounded]],24),"not cancelled")</f>
        <v>9</v>
      </c>
      <c r="K1136" s="32">
        <f>1/Table1[[#This Row],[Duration (Time between doses '[in hours'])]]</f>
        <v>8.3333333333333329E-2</v>
      </c>
      <c r="L1136" s="33">
        <f>Table1[[#This Row],[number doses per hour]]*INDEX(Table2[price per dose],Table1[[#This Row],[Drug ID]])</f>
        <v>1.448055119047619</v>
      </c>
      <c r="M1136" s="11" t="b">
        <f>AND(Table1[[#This Row],[hour of cancellation 0 to 23]]&gt;=0,Table1[[#This Row],[hour of cancellation 0 to 23]]&lt;=23)</f>
        <v>1</v>
      </c>
    </row>
    <row r="1137" spans="1:13" x14ac:dyDescent="0.3">
      <c r="A1137" s="1">
        <v>1136</v>
      </c>
      <c r="B1137" s="1">
        <v>4</v>
      </c>
      <c r="C1137" s="2">
        <v>40958.659936795928</v>
      </c>
      <c r="D1137" s="2">
        <v>41018.659722222219</v>
      </c>
      <c r="E1137" s="1">
        <v>12</v>
      </c>
      <c r="F1137" s="2">
        <v>40963.087087046697</v>
      </c>
      <c r="G1137" s="1">
        <v>0</v>
      </c>
      <c r="H1137" s="32">
        <f>IFERROR(HOUR(Table1[[#This Row],[Cancel Date/time]])+MINUTE(Table1[[#This Row],[Cancel Date/time]])/60,"not cancelled")</f>
        <v>2.0833333333333335</v>
      </c>
      <c r="I1137" s="47">
        <f>IFERROR(ROUND(Table1[[#This Row],[cancellation time decimal]],0),"not cancelled")</f>
        <v>2</v>
      </c>
      <c r="J1137" s="10">
        <f>IFERROR(MOD(Table1[[#This Row],[cancellation hour rounded]],24),"not cancelled")</f>
        <v>2</v>
      </c>
      <c r="K1137" s="32">
        <f>1/Table1[[#This Row],[Duration (Time between doses '[in hours'])]]</f>
        <v>8.3333333333333329E-2</v>
      </c>
      <c r="L1137" s="33">
        <f>Table1[[#This Row],[number doses per hour]]*INDEX(Table2[price per dose],Table1[[#This Row],[Drug ID]])</f>
        <v>1.448055119047619</v>
      </c>
      <c r="M1137" s="11" t="b">
        <f>AND(Table1[[#This Row],[hour of cancellation 0 to 23]]&gt;=0,Table1[[#This Row],[hour of cancellation 0 to 23]]&lt;=23)</f>
        <v>1</v>
      </c>
    </row>
    <row r="1138" spans="1:13" x14ac:dyDescent="0.3">
      <c r="A1138" s="1">
        <v>1137</v>
      </c>
      <c r="B1138" s="1">
        <v>6</v>
      </c>
      <c r="C1138" s="2">
        <v>40958.659958860146</v>
      </c>
      <c r="D1138" s="2">
        <v>41018.659722222219</v>
      </c>
      <c r="E1138" s="1">
        <v>24</v>
      </c>
      <c r="F1138" s="2">
        <v>40969.608853657403</v>
      </c>
      <c r="G1138" s="1">
        <v>0</v>
      </c>
      <c r="H1138" s="32">
        <f>IFERROR(HOUR(Table1[[#This Row],[Cancel Date/time]])+MINUTE(Table1[[#This Row],[Cancel Date/time]])/60,"not cancelled")</f>
        <v>14.6</v>
      </c>
      <c r="I1138" s="47">
        <f>IFERROR(ROUND(Table1[[#This Row],[cancellation time decimal]],0),"not cancelled")</f>
        <v>15</v>
      </c>
      <c r="J1138" s="10">
        <f>IFERROR(MOD(Table1[[#This Row],[cancellation hour rounded]],24),"not cancelled")</f>
        <v>15</v>
      </c>
      <c r="K1138" s="32">
        <f>1/Table1[[#This Row],[Duration (Time between doses '[in hours'])]]</f>
        <v>4.1666666666666664E-2</v>
      </c>
      <c r="L1138" s="33">
        <f>Table1[[#This Row],[number doses per hour]]*INDEX(Table2[price per dose],Table1[[#This Row],[Drug ID]])</f>
        <v>0.35218749999999999</v>
      </c>
      <c r="M1138" s="11" t="b">
        <f>AND(Table1[[#This Row],[hour of cancellation 0 to 23]]&gt;=0,Table1[[#This Row],[hour of cancellation 0 to 23]]&lt;=23)</f>
        <v>1</v>
      </c>
    </row>
    <row r="1139" spans="1:13" hidden="1" x14ac:dyDescent="0.3">
      <c r="A1139" s="1">
        <v>1138</v>
      </c>
      <c r="B1139" s="1">
        <v>1</v>
      </c>
      <c r="C1139" s="2">
        <v>40958.689598271128</v>
      </c>
      <c r="D1139" s="2">
        <v>40960.897623926379</v>
      </c>
      <c r="E1139" s="1">
        <v>8</v>
      </c>
      <c r="F1139" s="2" t="s">
        <v>5</v>
      </c>
      <c r="G1139" s="1">
        <v>0</v>
      </c>
      <c r="H1139" s="32" t="str">
        <f>IFERROR(HOUR(Table1[[#This Row],[Cancel Date/time]])+MINUTE(Table1[[#This Row],[Cancel Date/time]])/60,"not cancelled")</f>
        <v>not cancelled</v>
      </c>
      <c r="I1139" s="47" t="str">
        <f>IFERROR(ROUND(Table1[[#This Row],[cancellation time decimal]],0),"not cancelled")</f>
        <v>not cancelled</v>
      </c>
      <c r="J1139" s="10" t="str">
        <f>IFERROR(MOD(Table1[[#This Row],[cancellation hour rounded]],24),"not cancelled")</f>
        <v>not cancelled</v>
      </c>
      <c r="K1139" s="32">
        <f>1/Table1[[#This Row],[Duration (Time between doses '[in hours'])]]</f>
        <v>0.125</v>
      </c>
      <c r="L1139" s="33">
        <f>Table1[[#This Row],[number doses per hour]]*INDEX(Table2[price per dose],Table1[[#This Row],[Drug ID]])</f>
        <v>0.84929166666666667</v>
      </c>
      <c r="M1139" s="11" t="b">
        <f>AND(Table1[[#This Row],[hour of cancellation 0 to 23]]&gt;=0,Table1[[#This Row],[hour of cancellation 0 to 23]]&lt;=23)</f>
        <v>0</v>
      </c>
    </row>
    <row r="1140" spans="1:13" x14ac:dyDescent="0.3">
      <c r="A1140" s="1">
        <v>1139</v>
      </c>
      <c r="B1140" s="1">
        <v>1</v>
      </c>
      <c r="C1140" s="2">
        <v>40958.722695936704</v>
      </c>
      <c r="D1140" s="2">
        <v>41018.722222222226</v>
      </c>
      <c r="E1140" s="1">
        <v>8</v>
      </c>
      <c r="F1140" s="2">
        <v>40958.891715047968</v>
      </c>
      <c r="G1140" s="1">
        <v>0</v>
      </c>
      <c r="H1140" s="32">
        <f>IFERROR(HOUR(Table1[[#This Row],[Cancel Date/time]])+MINUTE(Table1[[#This Row],[Cancel Date/time]])/60,"not cancelled")</f>
        <v>21.4</v>
      </c>
      <c r="I1140" s="47">
        <f>IFERROR(ROUND(Table1[[#This Row],[cancellation time decimal]],0),"not cancelled")</f>
        <v>21</v>
      </c>
      <c r="J1140" s="10">
        <f>IFERROR(MOD(Table1[[#This Row],[cancellation hour rounded]],24),"not cancelled")</f>
        <v>21</v>
      </c>
      <c r="K1140" s="32">
        <f>1/Table1[[#This Row],[Duration (Time between doses '[in hours'])]]</f>
        <v>0.125</v>
      </c>
      <c r="L1140" s="33">
        <f>Table1[[#This Row],[number doses per hour]]*INDEX(Table2[price per dose],Table1[[#This Row],[Drug ID]])</f>
        <v>0.84929166666666667</v>
      </c>
      <c r="M1140" s="11" t="b">
        <f>AND(Table1[[#This Row],[hour of cancellation 0 to 23]]&gt;=0,Table1[[#This Row],[hour of cancellation 0 to 23]]&lt;=23)</f>
        <v>1</v>
      </c>
    </row>
    <row r="1141" spans="1:13" x14ac:dyDescent="0.3">
      <c r="A1141" s="1">
        <v>1140</v>
      </c>
      <c r="B1141" s="1">
        <v>1</v>
      </c>
      <c r="C1141" s="2">
        <v>40958.748422286801</v>
      </c>
      <c r="D1141" s="2">
        <v>41018.747916666667</v>
      </c>
      <c r="E1141" s="1">
        <v>8</v>
      </c>
      <c r="F1141" s="2">
        <v>40959.41077649119</v>
      </c>
      <c r="G1141" s="1">
        <v>0</v>
      </c>
      <c r="H1141" s="32">
        <f>IFERROR(HOUR(Table1[[#This Row],[Cancel Date/time]])+MINUTE(Table1[[#This Row],[Cancel Date/time]])/60,"not cancelled")</f>
        <v>9.85</v>
      </c>
      <c r="I1141" s="47">
        <f>IFERROR(ROUND(Table1[[#This Row],[cancellation time decimal]],0),"not cancelled")</f>
        <v>10</v>
      </c>
      <c r="J1141" s="10">
        <f>IFERROR(MOD(Table1[[#This Row],[cancellation hour rounded]],24),"not cancelled")</f>
        <v>10</v>
      </c>
      <c r="K1141" s="32">
        <f>1/Table1[[#This Row],[Duration (Time between doses '[in hours'])]]</f>
        <v>0.125</v>
      </c>
      <c r="L1141" s="33">
        <f>Table1[[#This Row],[number doses per hour]]*INDEX(Table2[price per dose],Table1[[#This Row],[Drug ID]])</f>
        <v>0.84929166666666667</v>
      </c>
      <c r="M1141" s="11" t="b">
        <f>AND(Table1[[#This Row],[hour of cancellation 0 to 23]]&gt;=0,Table1[[#This Row],[hour of cancellation 0 to 23]]&lt;=23)</f>
        <v>1</v>
      </c>
    </row>
    <row r="1142" spans="1:13" x14ac:dyDescent="0.3">
      <c r="A1142" s="1">
        <v>1141</v>
      </c>
      <c r="B1142" s="1">
        <v>2</v>
      </c>
      <c r="C1142" s="2">
        <v>40958.743629339428</v>
      </c>
      <c r="D1142" s="2">
        <v>41018.743055555555</v>
      </c>
      <c r="E1142" s="1">
        <v>10</v>
      </c>
      <c r="F1142" s="2">
        <v>40959.407789994992</v>
      </c>
      <c r="G1142" s="1">
        <v>0</v>
      </c>
      <c r="H1142" s="32">
        <f>IFERROR(HOUR(Table1[[#This Row],[Cancel Date/time]])+MINUTE(Table1[[#This Row],[Cancel Date/time]])/60,"not cancelled")</f>
        <v>9.7833333333333332</v>
      </c>
      <c r="I1142" s="47">
        <f>IFERROR(ROUND(Table1[[#This Row],[cancellation time decimal]],0),"not cancelled")</f>
        <v>10</v>
      </c>
      <c r="J1142" s="10">
        <f>IFERROR(MOD(Table1[[#This Row],[cancellation hour rounded]],24),"not cancelled")</f>
        <v>10</v>
      </c>
      <c r="K1142" s="32">
        <f>1/Table1[[#This Row],[Duration (Time between doses '[in hours'])]]</f>
        <v>0.1</v>
      </c>
      <c r="L1142" s="33">
        <f>Table1[[#This Row],[number doses per hour]]*INDEX(Table2[price per dose],Table1[[#This Row],[Drug ID]])</f>
        <v>0.84959999999999969</v>
      </c>
      <c r="M1142" s="11" t="b">
        <f>AND(Table1[[#This Row],[hour of cancellation 0 to 23]]&gt;=0,Table1[[#This Row],[hour of cancellation 0 to 23]]&lt;=23)</f>
        <v>1</v>
      </c>
    </row>
    <row r="1143" spans="1:13" x14ac:dyDescent="0.3">
      <c r="A1143" s="1">
        <v>1142</v>
      </c>
      <c r="B1143" s="1">
        <v>4</v>
      </c>
      <c r="C1143" s="2">
        <v>40958.759184037743</v>
      </c>
      <c r="D1143" s="2">
        <v>41018.759027777778</v>
      </c>
      <c r="E1143" s="1">
        <v>12</v>
      </c>
      <c r="F1143" s="2">
        <v>40960.300809578264</v>
      </c>
      <c r="G1143" s="1">
        <v>0</v>
      </c>
      <c r="H1143" s="32">
        <f>IFERROR(HOUR(Table1[[#This Row],[Cancel Date/time]])+MINUTE(Table1[[#This Row],[Cancel Date/time]])/60,"not cancelled")</f>
        <v>7.2166666666666668</v>
      </c>
      <c r="I1143" s="47">
        <f>IFERROR(ROUND(Table1[[#This Row],[cancellation time decimal]],0),"not cancelled")</f>
        <v>7</v>
      </c>
      <c r="J1143" s="10">
        <f>IFERROR(MOD(Table1[[#This Row],[cancellation hour rounded]],24),"not cancelled")</f>
        <v>7</v>
      </c>
      <c r="K1143" s="32">
        <f>1/Table1[[#This Row],[Duration (Time between doses '[in hours'])]]</f>
        <v>8.3333333333333329E-2</v>
      </c>
      <c r="L1143" s="33">
        <f>Table1[[#This Row],[number doses per hour]]*INDEX(Table2[price per dose],Table1[[#This Row],[Drug ID]])</f>
        <v>1.448055119047619</v>
      </c>
      <c r="M1143" s="11" t="b">
        <f>AND(Table1[[#This Row],[hour of cancellation 0 to 23]]&gt;=0,Table1[[#This Row],[hour of cancellation 0 to 23]]&lt;=23)</f>
        <v>1</v>
      </c>
    </row>
    <row r="1144" spans="1:13" x14ac:dyDescent="0.3">
      <c r="A1144" s="1">
        <v>1143</v>
      </c>
      <c r="B1144" s="1">
        <v>7</v>
      </c>
      <c r="C1144" s="2">
        <v>40958.825376571695</v>
      </c>
      <c r="D1144" s="2">
        <v>41018.824999999997</v>
      </c>
      <c r="E1144" s="1">
        <v>24</v>
      </c>
      <c r="F1144" s="2">
        <v>40971.569303536431</v>
      </c>
      <c r="G1144" s="1">
        <v>0</v>
      </c>
      <c r="H1144" s="32">
        <f>IFERROR(HOUR(Table1[[#This Row],[Cancel Date/time]])+MINUTE(Table1[[#This Row],[Cancel Date/time]])/60,"not cancelled")</f>
        <v>13.65</v>
      </c>
      <c r="I1144" s="47">
        <f>IFERROR(ROUND(Table1[[#This Row],[cancellation time decimal]],0),"not cancelled")</f>
        <v>14</v>
      </c>
      <c r="J1144" s="10">
        <f>IFERROR(MOD(Table1[[#This Row],[cancellation hour rounded]],24),"not cancelled")</f>
        <v>14</v>
      </c>
      <c r="K1144" s="32">
        <f>1/Table1[[#This Row],[Duration (Time between doses '[in hours'])]]</f>
        <v>4.1666666666666664E-2</v>
      </c>
      <c r="L1144" s="33">
        <f>Table1[[#This Row],[number doses per hour]]*INDEX(Table2[price per dose],Table1[[#This Row],[Drug ID]])</f>
        <v>1.2958049999999997</v>
      </c>
      <c r="M1144" s="11" t="b">
        <f>AND(Table1[[#This Row],[hour of cancellation 0 to 23]]&gt;=0,Table1[[#This Row],[hour of cancellation 0 to 23]]&lt;=23)</f>
        <v>1</v>
      </c>
    </row>
    <row r="1145" spans="1:13" x14ac:dyDescent="0.3">
      <c r="A1145" s="1">
        <v>1144</v>
      </c>
      <c r="B1145" s="1">
        <v>5</v>
      </c>
      <c r="C1145" s="2">
        <v>40958.837430442531</v>
      </c>
      <c r="D1145" s="2">
        <v>41018.836805555555</v>
      </c>
      <c r="E1145" s="1">
        <v>24</v>
      </c>
      <c r="F1145" s="2">
        <v>40961.57279260474</v>
      </c>
      <c r="G1145" s="1">
        <v>0</v>
      </c>
      <c r="H1145" s="32">
        <f>IFERROR(HOUR(Table1[[#This Row],[Cancel Date/time]])+MINUTE(Table1[[#This Row],[Cancel Date/time]])/60,"not cancelled")</f>
        <v>13.733333333333333</v>
      </c>
      <c r="I1145" s="47">
        <f>IFERROR(ROUND(Table1[[#This Row],[cancellation time decimal]],0),"not cancelled")</f>
        <v>14</v>
      </c>
      <c r="J1145" s="10">
        <f>IFERROR(MOD(Table1[[#This Row],[cancellation hour rounded]],24),"not cancelled")</f>
        <v>14</v>
      </c>
      <c r="K1145" s="32">
        <f>1/Table1[[#This Row],[Duration (Time between doses '[in hours'])]]</f>
        <v>4.1666666666666664E-2</v>
      </c>
      <c r="L1145" s="33">
        <f>Table1[[#This Row],[number doses per hour]]*INDEX(Table2[price per dose],Table1[[#This Row],[Drug ID]])</f>
        <v>0.2815833333333333</v>
      </c>
      <c r="M1145" s="11" t="b">
        <f>AND(Table1[[#This Row],[hour of cancellation 0 to 23]]&gt;=0,Table1[[#This Row],[hour of cancellation 0 to 23]]&lt;=23)</f>
        <v>1</v>
      </c>
    </row>
    <row r="1146" spans="1:13" x14ac:dyDescent="0.3">
      <c r="A1146" s="1">
        <v>1145</v>
      </c>
      <c r="B1146" s="1">
        <v>7</v>
      </c>
      <c r="C1146" s="2">
        <v>40958.907221766895</v>
      </c>
      <c r="D1146" s="2">
        <v>41018.906944444447</v>
      </c>
      <c r="E1146" s="1">
        <v>24</v>
      </c>
      <c r="F1146" s="2">
        <v>40974.904853020118</v>
      </c>
      <c r="G1146" s="1">
        <v>0</v>
      </c>
      <c r="H1146" s="32">
        <f>IFERROR(HOUR(Table1[[#This Row],[Cancel Date/time]])+MINUTE(Table1[[#This Row],[Cancel Date/time]])/60,"not cancelled")</f>
        <v>21.7</v>
      </c>
      <c r="I1146" s="47">
        <f>IFERROR(ROUND(Table1[[#This Row],[cancellation time decimal]],0),"not cancelled")</f>
        <v>22</v>
      </c>
      <c r="J1146" s="10">
        <f>IFERROR(MOD(Table1[[#This Row],[cancellation hour rounded]],24),"not cancelled")</f>
        <v>22</v>
      </c>
      <c r="K1146" s="32">
        <f>1/Table1[[#This Row],[Duration (Time between doses '[in hours'])]]</f>
        <v>4.1666666666666664E-2</v>
      </c>
      <c r="L1146" s="33">
        <f>Table1[[#This Row],[number doses per hour]]*INDEX(Table2[price per dose],Table1[[#This Row],[Drug ID]])</f>
        <v>1.2958049999999997</v>
      </c>
      <c r="M1146" s="11" t="b">
        <f>AND(Table1[[#This Row],[hour of cancellation 0 to 23]]&gt;=0,Table1[[#This Row],[hour of cancellation 0 to 23]]&lt;=23)</f>
        <v>1</v>
      </c>
    </row>
    <row r="1147" spans="1:13" x14ac:dyDescent="0.3">
      <c r="A1147" s="1">
        <v>1146</v>
      </c>
      <c r="B1147" s="1">
        <v>10</v>
      </c>
      <c r="C1147" s="2">
        <v>40958.932771572006</v>
      </c>
      <c r="D1147" s="2">
        <v>41018.932638888888</v>
      </c>
      <c r="E1147" s="1">
        <v>1</v>
      </c>
      <c r="F1147" s="2">
        <v>40965.469018136311</v>
      </c>
      <c r="G1147" s="1">
        <v>4</v>
      </c>
      <c r="H1147" s="32">
        <f>IFERROR(HOUR(Table1[[#This Row],[Cancel Date/time]])+MINUTE(Table1[[#This Row],[Cancel Date/time]])/60,"not cancelled")</f>
        <v>11.25</v>
      </c>
      <c r="I1147" s="47">
        <f>IFERROR(ROUND(Table1[[#This Row],[cancellation time decimal]],0),"not cancelled")</f>
        <v>11</v>
      </c>
      <c r="J1147" s="10">
        <f>IFERROR(MOD(Table1[[#This Row],[cancellation hour rounded]],24),"not cancelled")</f>
        <v>11</v>
      </c>
      <c r="K1147" s="32">
        <f>1/Table1[[#This Row],[Duration (Time between doses '[in hours'])]]</f>
        <v>1</v>
      </c>
      <c r="L1147" s="33">
        <f>Table1[[#This Row],[number doses per hour]]*INDEX(Table2[price per dose],Table1[[#This Row],[Drug ID]])</f>
        <v>2.5716000000000001</v>
      </c>
      <c r="M1147" s="11" t="b">
        <f>AND(Table1[[#This Row],[hour of cancellation 0 to 23]]&gt;=0,Table1[[#This Row],[hour of cancellation 0 to 23]]&lt;=23)</f>
        <v>1</v>
      </c>
    </row>
    <row r="1148" spans="1:13" x14ac:dyDescent="0.3">
      <c r="A1148" s="1">
        <v>1147</v>
      </c>
      <c r="B1148" s="1">
        <v>1</v>
      </c>
      <c r="C1148" s="2">
        <v>40959.061106211404</v>
      </c>
      <c r="D1148" s="2">
        <v>40963.394444444442</v>
      </c>
      <c r="E1148" s="1">
        <v>12</v>
      </c>
      <c r="F1148" s="2">
        <v>40959.943682569152</v>
      </c>
      <c r="G1148" s="1">
        <v>0</v>
      </c>
      <c r="H1148" s="32">
        <f>IFERROR(HOUR(Table1[[#This Row],[Cancel Date/time]])+MINUTE(Table1[[#This Row],[Cancel Date/time]])/60,"not cancelled")</f>
        <v>22.633333333333333</v>
      </c>
      <c r="I1148" s="47">
        <f>IFERROR(ROUND(Table1[[#This Row],[cancellation time decimal]],0),"not cancelled")</f>
        <v>23</v>
      </c>
      <c r="J1148" s="10">
        <f>IFERROR(MOD(Table1[[#This Row],[cancellation hour rounded]],24),"not cancelled")</f>
        <v>23</v>
      </c>
      <c r="K1148" s="32">
        <f>1/Table1[[#This Row],[Duration (Time between doses '[in hours'])]]</f>
        <v>8.3333333333333329E-2</v>
      </c>
      <c r="L1148" s="33">
        <f>Table1[[#This Row],[number doses per hour]]*INDEX(Table2[price per dose],Table1[[#This Row],[Drug ID]])</f>
        <v>0.56619444444444444</v>
      </c>
      <c r="M1148" s="11" t="b">
        <f>AND(Table1[[#This Row],[hour of cancellation 0 to 23]]&gt;=0,Table1[[#This Row],[hour of cancellation 0 to 23]]&lt;=23)</f>
        <v>1</v>
      </c>
    </row>
    <row r="1149" spans="1:13" x14ac:dyDescent="0.3">
      <c r="A1149" s="1">
        <v>1148</v>
      </c>
      <c r="B1149" s="1">
        <v>7</v>
      </c>
      <c r="C1149" s="2">
        <v>40959.068014403492</v>
      </c>
      <c r="D1149" s="2">
        <v>41019.067361111105</v>
      </c>
      <c r="E1149" s="1">
        <v>24</v>
      </c>
      <c r="F1149" s="2">
        <v>40962.501882155339</v>
      </c>
      <c r="G1149" s="1">
        <v>0</v>
      </c>
      <c r="H1149" s="32">
        <f>IFERROR(HOUR(Table1[[#This Row],[Cancel Date/time]])+MINUTE(Table1[[#This Row],[Cancel Date/time]])/60,"not cancelled")</f>
        <v>12.033333333333333</v>
      </c>
      <c r="I1149" s="47">
        <f>IFERROR(ROUND(Table1[[#This Row],[cancellation time decimal]],0),"not cancelled")</f>
        <v>12</v>
      </c>
      <c r="J1149" s="10">
        <f>IFERROR(MOD(Table1[[#This Row],[cancellation hour rounded]],24),"not cancelled")</f>
        <v>12</v>
      </c>
      <c r="K1149" s="32">
        <f>1/Table1[[#This Row],[Duration (Time between doses '[in hours'])]]</f>
        <v>4.1666666666666664E-2</v>
      </c>
      <c r="L1149" s="33">
        <f>Table1[[#This Row],[number doses per hour]]*INDEX(Table2[price per dose],Table1[[#This Row],[Drug ID]])</f>
        <v>1.2958049999999997</v>
      </c>
      <c r="M1149" s="11" t="b">
        <f>AND(Table1[[#This Row],[hour of cancellation 0 to 23]]&gt;=0,Table1[[#This Row],[hour of cancellation 0 to 23]]&lt;=23)</f>
        <v>1</v>
      </c>
    </row>
    <row r="1150" spans="1:13" x14ac:dyDescent="0.3">
      <c r="A1150" s="1">
        <v>1149</v>
      </c>
      <c r="B1150" s="1">
        <v>5</v>
      </c>
      <c r="C1150" s="2">
        <v>40959.237251344894</v>
      </c>
      <c r="D1150" s="2">
        <v>41019.236805555556</v>
      </c>
      <c r="E1150" s="1">
        <v>24</v>
      </c>
      <c r="F1150" s="2">
        <v>40963.451211211577</v>
      </c>
      <c r="G1150" s="1">
        <v>0</v>
      </c>
      <c r="H1150" s="32">
        <f>IFERROR(HOUR(Table1[[#This Row],[Cancel Date/time]])+MINUTE(Table1[[#This Row],[Cancel Date/time]])/60,"not cancelled")</f>
        <v>10.816666666666666</v>
      </c>
      <c r="I1150" s="47">
        <f>IFERROR(ROUND(Table1[[#This Row],[cancellation time decimal]],0),"not cancelled")</f>
        <v>11</v>
      </c>
      <c r="J1150" s="10">
        <f>IFERROR(MOD(Table1[[#This Row],[cancellation hour rounded]],24),"not cancelled")</f>
        <v>11</v>
      </c>
      <c r="K1150" s="32">
        <f>1/Table1[[#This Row],[Duration (Time between doses '[in hours'])]]</f>
        <v>4.1666666666666664E-2</v>
      </c>
      <c r="L1150" s="33">
        <f>Table1[[#This Row],[number doses per hour]]*INDEX(Table2[price per dose],Table1[[#This Row],[Drug ID]])</f>
        <v>0.2815833333333333</v>
      </c>
      <c r="M1150" s="11" t="b">
        <f>AND(Table1[[#This Row],[hour of cancellation 0 to 23]]&gt;=0,Table1[[#This Row],[hour of cancellation 0 to 23]]&lt;=23)</f>
        <v>1</v>
      </c>
    </row>
    <row r="1151" spans="1:13" x14ac:dyDescent="0.3">
      <c r="A1151" s="1">
        <v>1150</v>
      </c>
      <c r="B1151" s="1">
        <v>1</v>
      </c>
      <c r="C1151" s="2">
        <v>40959.252581680492</v>
      </c>
      <c r="D1151" s="2">
        <v>41019.252083333333</v>
      </c>
      <c r="E1151" s="1">
        <v>12</v>
      </c>
      <c r="F1151" s="2">
        <v>40960.399665416415</v>
      </c>
      <c r="G1151" s="1">
        <v>0</v>
      </c>
      <c r="H1151" s="32">
        <f>IFERROR(HOUR(Table1[[#This Row],[Cancel Date/time]])+MINUTE(Table1[[#This Row],[Cancel Date/time]])/60,"not cancelled")</f>
        <v>9.5833333333333339</v>
      </c>
      <c r="I1151" s="47">
        <f>IFERROR(ROUND(Table1[[#This Row],[cancellation time decimal]],0),"not cancelled")</f>
        <v>10</v>
      </c>
      <c r="J1151" s="10">
        <f>IFERROR(MOD(Table1[[#This Row],[cancellation hour rounded]],24),"not cancelled")</f>
        <v>10</v>
      </c>
      <c r="K1151" s="32">
        <f>1/Table1[[#This Row],[Duration (Time between doses '[in hours'])]]</f>
        <v>8.3333333333333329E-2</v>
      </c>
      <c r="L1151" s="33">
        <f>Table1[[#This Row],[number doses per hour]]*INDEX(Table2[price per dose],Table1[[#This Row],[Drug ID]])</f>
        <v>0.56619444444444444</v>
      </c>
      <c r="M1151" s="11" t="b">
        <f>AND(Table1[[#This Row],[hour of cancellation 0 to 23]]&gt;=0,Table1[[#This Row],[hour of cancellation 0 to 23]]&lt;=23)</f>
        <v>1</v>
      </c>
    </row>
    <row r="1152" spans="1:13" x14ac:dyDescent="0.3">
      <c r="A1152" s="1">
        <v>1151</v>
      </c>
      <c r="B1152" s="1">
        <v>3</v>
      </c>
      <c r="C1152" s="2">
        <v>40959.297559658342</v>
      </c>
      <c r="D1152" s="2">
        <v>41019.297222222223</v>
      </c>
      <c r="E1152" s="1">
        <v>24</v>
      </c>
      <c r="F1152" s="2">
        <v>40961.73735718026</v>
      </c>
      <c r="G1152" s="1">
        <v>0</v>
      </c>
      <c r="H1152" s="32">
        <f>IFERROR(HOUR(Table1[[#This Row],[Cancel Date/time]])+MINUTE(Table1[[#This Row],[Cancel Date/time]])/60,"not cancelled")</f>
        <v>17.683333333333334</v>
      </c>
      <c r="I1152" s="47">
        <f>IFERROR(ROUND(Table1[[#This Row],[cancellation time decimal]],0),"not cancelled")</f>
        <v>18</v>
      </c>
      <c r="J1152" s="10">
        <f>IFERROR(MOD(Table1[[#This Row],[cancellation hour rounded]],24),"not cancelled")</f>
        <v>18</v>
      </c>
      <c r="K1152" s="32">
        <f>1/Table1[[#This Row],[Duration (Time between doses '[in hours'])]]</f>
        <v>4.1666666666666664E-2</v>
      </c>
      <c r="L1152" s="33">
        <f>Table1[[#This Row],[number doses per hour]]*INDEX(Table2[price per dose],Table1[[#This Row],[Drug ID]])</f>
        <v>0.18133000000000002</v>
      </c>
      <c r="M1152" s="11" t="b">
        <f>AND(Table1[[#This Row],[hour of cancellation 0 to 23]]&gt;=0,Table1[[#This Row],[hour of cancellation 0 to 23]]&lt;=23)</f>
        <v>1</v>
      </c>
    </row>
    <row r="1153" spans="1:13" hidden="1" x14ac:dyDescent="0.3">
      <c r="A1153" s="1">
        <v>1152</v>
      </c>
      <c r="B1153" s="1">
        <v>1</v>
      </c>
      <c r="C1153" s="2">
        <v>40959.478127279748</v>
      </c>
      <c r="D1153" s="2">
        <v>40961.894208967176</v>
      </c>
      <c r="E1153" s="1">
        <v>12</v>
      </c>
      <c r="F1153" s="2" t="s">
        <v>5</v>
      </c>
      <c r="G1153" s="1">
        <v>0</v>
      </c>
      <c r="H1153" s="32" t="str">
        <f>IFERROR(HOUR(Table1[[#This Row],[Cancel Date/time]])+MINUTE(Table1[[#This Row],[Cancel Date/time]])/60,"not cancelled")</f>
        <v>not cancelled</v>
      </c>
      <c r="I1153" s="47" t="str">
        <f>IFERROR(ROUND(Table1[[#This Row],[cancellation time decimal]],0),"not cancelled")</f>
        <v>not cancelled</v>
      </c>
      <c r="J1153" s="10" t="str">
        <f>IFERROR(MOD(Table1[[#This Row],[cancellation hour rounded]],24),"not cancelled")</f>
        <v>not cancelled</v>
      </c>
      <c r="K1153" s="32">
        <f>1/Table1[[#This Row],[Duration (Time between doses '[in hours'])]]</f>
        <v>8.3333333333333329E-2</v>
      </c>
      <c r="L1153" s="33">
        <f>Table1[[#This Row],[number doses per hour]]*INDEX(Table2[price per dose],Table1[[#This Row],[Drug ID]])</f>
        <v>0.56619444444444444</v>
      </c>
      <c r="M1153" s="11" t="b">
        <f>AND(Table1[[#This Row],[hour of cancellation 0 to 23]]&gt;=0,Table1[[#This Row],[hour of cancellation 0 to 23]]&lt;=23)</f>
        <v>0</v>
      </c>
    </row>
    <row r="1154" spans="1:13" hidden="1" x14ac:dyDescent="0.3">
      <c r="A1154" s="1">
        <v>1153</v>
      </c>
      <c r="B1154" s="1">
        <v>4</v>
      </c>
      <c r="C1154" s="2">
        <v>40959.473623908525</v>
      </c>
      <c r="D1154" s="2">
        <v>40961.889705595953</v>
      </c>
      <c r="E1154" s="1">
        <v>12</v>
      </c>
      <c r="F1154" s="2" t="s">
        <v>5</v>
      </c>
      <c r="G1154" s="1">
        <v>0</v>
      </c>
      <c r="H1154" s="32" t="str">
        <f>IFERROR(HOUR(Table1[[#This Row],[Cancel Date/time]])+MINUTE(Table1[[#This Row],[Cancel Date/time]])/60,"not cancelled")</f>
        <v>not cancelled</v>
      </c>
      <c r="I1154" s="47" t="str">
        <f>IFERROR(ROUND(Table1[[#This Row],[cancellation time decimal]],0),"not cancelled")</f>
        <v>not cancelled</v>
      </c>
      <c r="J1154" s="10" t="str">
        <f>IFERROR(MOD(Table1[[#This Row],[cancellation hour rounded]],24),"not cancelled")</f>
        <v>not cancelled</v>
      </c>
      <c r="K1154" s="32">
        <f>1/Table1[[#This Row],[Duration (Time between doses '[in hours'])]]</f>
        <v>8.3333333333333329E-2</v>
      </c>
      <c r="L1154" s="33">
        <f>Table1[[#This Row],[number doses per hour]]*INDEX(Table2[price per dose],Table1[[#This Row],[Drug ID]])</f>
        <v>1.448055119047619</v>
      </c>
      <c r="M1154" s="11" t="b">
        <f>AND(Table1[[#This Row],[hour of cancellation 0 to 23]]&gt;=0,Table1[[#This Row],[hour of cancellation 0 to 23]]&lt;=23)</f>
        <v>0</v>
      </c>
    </row>
    <row r="1155" spans="1:13" x14ac:dyDescent="0.3">
      <c r="A1155" s="1">
        <v>1154</v>
      </c>
      <c r="B1155" s="1">
        <v>6</v>
      </c>
      <c r="C1155" s="2">
        <v>40959.522786545342</v>
      </c>
      <c r="D1155" s="2">
        <v>41019.522222222222</v>
      </c>
      <c r="E1155" s="1">
        <v>24</v>
      </c>
      <c r="F1155" s="2">
        <v>40965.789088422767</v>
      </c>
      <c r="G1155" s="1">
        <v>0</v>
      </c>
      <c r="H1155" s="32">
        <f>IFERROR(HOUR(Table1[[#This Row],[Cancel Date/time]])+MINUTE(Table1[[#This Row],[Cancel Date/time]])/60,"not cancelled")</f>
        <v>18.933333333333334</v>
      </c>
      <c r="I1155" s="47">
        <f>IFERROR(ROUND(Table1[[#This Row],[cancellation time decimal]],0),"not cancelled")</f>
        <v>19</v>
      </c>
      <c r="J1155" s="10">
        <f>IFERROR(MOD(Table1[[#This Row],[cancellation hour rounded]],24),"not cancelled")</f>
        <v>19</v>
      </c>
      <c r="K1155" s="32">
        <f>1/Table1[[#This Row],[Duration (Time between doses '[in hours'])]]</f>
        <v>4.1666666666666664E-2</v>
      </c>
      <c r="L1155" s="33">
        <f>Table1[[#This Row],[number doses per hour]]*INDEX(Table2[price per dose],Table1[[#This Row],[Drug ID]])</f>
        <v>0.35218749999999999</v>
      </c>
      <c r="M1155" s="11" t="b">
        <f>AND(Table1[[#This Row],[hour of cancellation 0 to 23]]&gt;=0,Table1[[#This Row],[hour of cancellation 0 to 23]]&lt;=23)</f>
        <v>1</v>
      </c>
    </row>
    <row r="1156" spans="1:13" x14ac:dyDescent="0.3">
      <c r="A1156" s="1">
        <v>1155</v>
      </c>
      <c r="B1156" s="1">
        <v>5</v>
      </c>
      <c r="C1156" s="2">
        <v>40959.526569138361</v>
      </c>
      <c r="D1156" s="2">
        <v>41019.526388888888</v>
      </c>
      <c r="E1156" s="1">
        <v>24</v>
      </c>
      <c r="F1156" s="2">
        <v>40963.155114471097</v>
      </c>
      <c r="G1156" s="1">
        <v>0</v>
      </c>
      <c r="H1156" s="32">
        <f>IFERROR(HOUR(Table1[[#This Row],[Cancel Date/time]])+MINUTE(Table1[[#This Row],[Cancel Date/time]])/60,"not cancelled")</f>
        <v>3.7166666666666668</v>
      </c>
      <c r="I1156" s="47">
        <f>IFERROR(ROUND(Table1[[#This Row],[cancellation time decimal]],0),"not cancelled")</f>
        <v>4</v>
      </c>
      <c r="J1156" s="10">
        <f>IFERROR(MOD(Table1[[#This Row],[cancellation hour rounded]],24),"not cancelled")</f>
        <v>4</v>
      </c>
      <c r="K1156" s="32">
        <f>1/Table1[[#This Row],[Duration (Time between doses '[in hours'])]]</f>
        <v>4.1666666666666664E-2</v>
      </c>
      <c r="L1156" s="33">
        <f>Table1[[#This Row],[number doses per hour]]*INDEX(Table2[price per dose],Table1[[#This Row],[Drug ID]])</f>
        <v>0.2815833333333333</v>
      </c>
      <c r="M1156" s="11" t="b">
        <f>AND(Table1[[#This Row],[hour of cancellation 0 to 23]]&gt;=0,Table1[[#This Row],[hour of cancellation 0 to 23]]&lt;=23)</f>
        <v>1</v>
      </c>
    </row>
    <row r="1157" spans="1:13" x14ac:dyDescent="0.3">
      <c r="A1157" s="1">
        <v>1156</v>
      </c>
      <c r="B1157" s="1">
        <v>1</v>
      </c>
      <c r="C1157" s="2">
        <v>40959.604307646514</v>
      </c>
      <c r="D1157" s="2">
        <v>41019.604166666672</v>
      </c>
      <c r="E1157" s="1">
        <v>8</v>
      </c>
      <c r="F1157" s="2">
        <v>40959.657052625953</v>
      </c>
      <c r="G1157" s="1">
        <v>0</v>
      </c>
      <c r="H1157" s="32">
        <f>IFERROR(HOUR(Table1[[#This Row],[Cancel Date/time]])+MINUTE(Table1[[#This Row],[Cancel Date/time]])/60,"not cancelled")</f>
        <v>15.766666666666667</v>
      </c>
      <c r="I1157" s="47">
        <f>IFERROR(ROUND(Table1[[#This Row],[cancellation time decimal]],0),"not cancelled")</f>
        <v>16</v>
      </c>
      <c r="J1157" s="10">
        <f>IFERROR(MOD(Table1[[#This Row],[cancellation hour rounded]],24),"not cancelled")</f>
        <v>16</v>
      </c>
      <c r="K1157" s="32">
        <f>1/Table1[[#This Row],[Duration (Time between doses '[in hours'])]]</f>
        <v>0.125</v>
      </c>
      <c r="L1157" s="33">
        <f>Table1[[#This Row],[number doses per hour]]*INDEX(Table2[price per dose],Table1[[#This Row],[Drug ID]])</f>
        <v>0.84929166666666667</v>
      </c>
      <c r="M1157" s="11" t="b">
        <f>AND(Table1[[#This Row],[hour of cancellation 0 to 23]]&gt;=0,Table1[[#This Row],[hour of cancellation 0 to 23]]&lt;=23)</f>
        <v>1</v>
      </c>
    </row>
    <row r="1158" spans="1:13" x14ac:dyDescent="0.3">
      <c r="A1158" s="1">
        <v>1157</v>
      </c>
      <c r="B1158" s="1">
        <v>3</v>
      </c>
      <c r="C1158" s="2">
        <v>40959.62192519629</v>
      </c>
      <c r="D1158" s="2">
        <v>41019.621527777781</v>
      </c>
      <c r="E1158" s="1">
        <v>24</v>
      </c>
      <c r="F1158" s="2">
        <v>40962.433574874427</v>
      </c>
      <c r="G1158" s="1">
        <v>0</v>
      </c>
      <c r="H1158" s="32">
        <f>IFERROR(HOUR(Table1[[#This Row],[Cancel Date/time]])+MINUTE(Table1[[#This Row],[Cancel Date/time]])/60,"not cancelled")</f>
        <v>10.4</v>
      </c>
      <c r="I1158" s="47">
        <f>IFERROR(ROUND(Table1[[#This Row],[cancellation time decimal]],0),"not cancelled")</f>
        <v>10</v>
      </c>
      <c r="J1158" s="10">
        <f>IFERROR(MOD(Table1[[#This Row],[cancellation hour rounded]],24),"not cancelled")</f>
        <v>10</v>
      </c>
      <c r="K1158" s="32">
        <f>1/Table1[[#This Row],[Duration (Time between doses '[in hours'])]]</f>
        <v>4.1666666666666664E-2</v>
      </c>
      <c r="L1158" s="33">
        <f>Table1[[#This Row],[number doses per hour]]*INDEX(Table2[price per dose],Table1[[#This Row],[Drug ID]])</f>
        <v>0.18133000000000002</v>
      </c>
      <c r="M1158" s="11" t="b">
        <f>AND(Table1[[#This Row],[hour of cancellation 0 to 23]]&gt;=0,Table1[[#This Row],[hour of cancellation 0 to 23]]&lt;=23)</f>
        <v>1</v>
      </c>
    </row>
    <row r="1159" spans="1:13" hidden="1" x14ac:dyDescent="0.3">
      <c r="A1159" s="1">
        <v>1158</v>
      </c>
      <c r="B1159" s="1">
        <v>1</v>
      </c>
      <c r="C1159" s="2">
        <v>40959.699551092934</v>
      </c>
      <c r="D1159" s="2">
        <v>40962.949245230986</v>
      </c>
      <c r="E1159" s="1">
        <v>8</v>
      </c>
      <c r="F1159" s="2" t="s">
        <v>5</v>
      </c>
      <c r="G1159" s="1">
        <v>0</v>
      </c>
      <c r="H1159" s="32" t="str">
        <f>IFERROR(HOUR(Table1[[#This Row],[Cancel Date/time]])+MINUTE(Table1[[#This Row],[Cancel Date/time]])/60,"not cancelled")</f>
        <v>not cancelled</v>
      </c>
      <c r="I1159" s="47" t="str">
        <f>IFERROR(ROUND(Table1[[#This Row],[cancellation time decimal]],0),"not cancelled")</f>
        <v>not cancelled</v>
      </c>
      <c r="J1159" s="10" t="str">
        <f>IFERROR(MOD(Table1[[#This Row],[cancellation hour rounded]],24),"not cancelled")</f>
        <v>not cancelled</v>
      </c>
      <c r="K1159" s="32">
        <f>1/Table1[[#This Row],[Duration (Time between doses '[in hours'])]]</f>
        <v>0.125</v>
      </c>
      <c r="L1159" s="33">
        <f>Table1[[#This Row],[number doses per hour]]*INDEX(Table2[price per dose],Table1[[#This Row],[Drug ID]])</f>
        <v>0.84929166666666667</v>
      </c>
      <c r="M1159" s="11" t="b">
        <f>AND(Table1[[#This Row],[hour of cancellation 0 to 23]]&gt;=0,Table1[[#This Row],[hour of cancellation 0 to 23]]&lt;=23)</f>
        <v>0</v>
      </c>
    </row>
    <row r="1160" spans="1:13" hidden="1" x14ac:dyDescent="0.3">
      <c r="A1160" s="1">
        <v>1159</v>
      </c>
      <c r="B1160" s="1">
        <v>10</v>
      </c>
      <c r="C1160" s="2">
        <v>40959.744209180666</v>
      </c>
      <c r="D1160" s="2">
        <v>40962.57708333333</v>
      </c>
      <c r="E1160" s="1">
        <v>1</v>
      </c>
      <c r="F1160" s="2" t="s">
        <v>5</v>
      </c>
      <c r="G1160" s="1">
        <v>1</v>
      </c>
      <c r="H1160" s="32" t="str">
        <f>IFERROR(HOUR(Table1[[#This Row],[Cancel Date/time]])+MINUTE(Table1[[#This Row],[Cancel Date/time]])/60,"not cancelled")</f>
        <v>not cancelled</v>
      </c>
      <c r="I1160" s="47" t="str">
        <f>IFERROR(ROUND(Table1[[#This Row],[cancellation time decimal]],0),"not cancelled")</f>
        <v>not cancelled</v>
      </c>
      <c r="J1160" s="10" t="str">
        <f>IFERROR(MOD(Table1[[#This Row],[cancellation hour rounded]],24),"not cancelled")</f>
        <v>not cancelled</v>
      </c>
      <c r="K1160" s="32">
        <f>1/Table1[[#This Row],[Duration (Time between doses '[in hours'])]]</f>
        <v>1</v>
      </c>
      <c r="L1160" s="33">
        <f>Table1[[#This Row],[number doses per hour]]*INDEX(Table2[price per dose],Table1[[#This Row],[Drug ID]])</f>
        <v>2.5716000000000001</v>
      </c>
      <c r="M1160" s="11" t="b">
        <f>AND(Table1[[#This Row],[hour of cancellation 0 to 23]]&gt;=0,Table1[[#This Row],[hour of cancellation 0 to 23]]&lt;=23)</f>
        <v>0</v>
      </c>
    </row>
    <row r="1161" spans="1:13" x14ac:dyDescent="0.3">
      <c r="A1161" s="1">
        <v>1160</v>
      </c>
      <c r="B1161" s="1">
        <v>3</v>
      </c>
      <c r="C1161" s="2">
        <v>40959.714477737034</v>
      </c>
      <c r="D1161" s="2">
        <v>41019.713888888895</v>
      </c>
      <c r="E1161" s="1">
        <v>24</v>
      </c>
      <c r="F1161" s="2">
        <v>40962.490904014398</v>
      </c>
      <c r="G1161" s="1">
        <v>0</v>
      </c>
      <c r="H1161" s="32">
        <f>IFERROR(HOUR(Table1[[#This Row],[Cancel Date/time]])+MINUTE(Table1[[#This Row],[Cancel Date/time]])/60,"not cancelled")</f>
        <v>11.766666666666667</v>
      </c>
      <c r="I1161" s="47">
        <f>IFERROR(ROUND(Table1[[#This Row],[cancellation time decimal]],0),"not cancelled")</f>
        <v>12</v>
      </c>
      <c r="J1161" s="10">
        <f>IFERROR(MOD(Table1[[#This Row],[cancellation hour rounded]],24),"not cancelled")</f>
        <v>12</v>
      </c>
      <c r="K1161" s="32">
        <f>1/Table1[[#This Row],[Duration (Time between doses '[in hours'])]]</f>
        <v>4.1666666666666664E-2</v>
      </c>
      <c r="L1161" s="33">
        <f>Table1[[#This Row],[number doses per hour]]*INDEX(Table2[price per dose],Table1[[#This Row],[Drug ID]])</f>
        <v>0.18133000000000002</v>
      </c>
      <c r="M1161" s="11" t="b">
        <f>AND(Table1[[#This Row],[hour of cancellation 0 to 23]]&gt;=0,Table1[[#This Row],[hour of cancellation 0 to 23]]&lt;=23)</f>
        <v>1</v>
      </c>
    </row>
    <row r="1162" spans="1:13" x14ac:dyDescent="0.3">
      <c r="A1162" s="1">
        <v>1161</v>
      </c>
      <c r="B1162" s="1">
        <v>3</v>
      </c>
      <c r="C1162" s="2">
        <v>40959.78082313756</v>
      </c>
      <c r="D1162" s="2">
        <v>41019.780555555553</v>
      </c>
      <c r="E1162" s="1">
        <v>24</v>
      </c>
      <c r="F1162" s="2">
        <v>40961.723735286498</v>
      </c>
      <c r="G1162" s="1">
        <v>0</v>
      </c>
      <c r="H1162" s="32">
        <f>IFERROR(HOUR(Table1[[#This Row],[Cancel Date/time]])+MINUTE(Table1[[#This Row],[Cancel Date/time]])/60,"not cancelled")</f>
        <v>17.366666666666667</v>
      </c>
      <c r="I1162" s="47">
        <f>IFERROR(ROUND(Table1[[#This Row],[cancellation time decimal]],0),"not cancelled")</f>
        <v>17</v>
      </c>
      <c r="J1162" s="10">
        <f>IFERROR(MOD(Table1[[#This Row],[cancellation hour rounded]],24),"not cancelled")</f>
        <v>17</v>
      </c>
      <c r="K1162" s="32">
        <f>1/Table1[[#This Row],[Duration (Time between doses '[in hours'])]]</f>
        <v>4.1666666666666664E-2</v>
      </c>
      <c r="L1162" s="33">
        <f>Table1[[#This Row],[number doses per hour]]*INDEX(Table2[price per dose],Table1[[#This Row],[Drug ID]])</f>
        <v>0.18133000000000002</v>
      </c>
      <c r="M1162" s="11" t="b">
        <f>AND(Table1[[#This Row],[hour of cancellation 0 to 23]]&gt;=0,Table1[[#This Row],[hour of cancellation 0 to 23]]&lt;=23)</f>
        <v>1</v>
      </c>
    </row>
    <row r="1163" spans="1:13" x14ac:dyDescent="0.3">
      <c r="A1163" s="1">
        <v>1162</v>
      </c>
      <c r="B1163" s="1">
        <v>1</v>
      </c>
      <c r="C1163" s="2">
        <v>40959.819878147275</v>
      </c>
      <c r="D1163" s="2">
        <v>41019.819444444445</v>
      </c>
      <c r="E1163" s="1">
        <v>12</v>
      </c>
      <c r="F1163" s="2">
        <v>40960.521680708101</v>
      </c>
      <c r="G1163" s="1">
        <v>0</v>
      </c>
      <c r="H1163" s="32">
        <f>IFERROR(HOUR(Table1[[#This Row],[Cancel Date/time]])+MINUTE(Table1[[#This Row],[Cancel Date/time]])/60,"not cancelled")</f>
        <v>12.516666666666667</v>
      </c>
      <c r="I1163" s="47">
        <f>IFERROR(ROUND(Table1[[#This Row],[cancellation time decimal]],0),"not cancelled")</f>
        <v>13</v>
      </c>
      <c r="J1163" s="10">
        <f>IFERROR(MOD(Table1[[#This Row],[cancellation hour rounded]],24),"not cancelled")</f>
        <v>13</v>
      </c>
      <c r="K1163" s="32">
        <f>1/Table1[[#This Row],[Duration (Time between doses '[in hours'])]]</f>
        <v>8.3333333333333329E-2</v>
      </c>
      <c r="L1163" s="33">
        <f>Table1[[#This Row],[number doses per hour]]*INDEX(Table2[price per dose],Table1[[#This Row],[Drug ID]])</f>
        <v>0.56619444444444444</v>
      </c>
      <c r="M1163" s="11" t="b">
        <f>AND(Table1[[#This Row],[hour of cancellation 0 to 23]]&gt;=0,Table1[[#This Row],[hour of cancellation 0 to 23]]&lt;=23)</f>
        <v>1</v>
      </c>
    </row>
    <row r="1164" spans="1:13" x14ac:dyDescent="0.3">
      <c r="A1164" s="1">
        <v>1163</v>
      </c>
      <c r="B1164" s="1">
        <v>7</v>
      </c>
      <c r="C1164" s="2">
        <v>40959.908459352293</v>
      </c>
      <c r="D1164" s="2">
        <v>41019.908333333333</v>
      </c>
      <c r="E1164" s="1">
        <v>24</v>
      </c>
      <c r="F1164" s="2">
        <v>40975.648560403664</v>
      </c>
      <c r="G1164" s="1">
        <v>0</v>
      </c>
      <c r="H1164" s="32">
        <f>IFERROR(HOUR(Table1[[#This Row],[Cancel Date/time]])+MINUTE(Table1[[#This Row],[Cancel Date/time]])/60,"not cancelled")</f>
        <v>15.55</v>
      </c>
      <c r="I1164" s="47">
        <f>IFERROR(ROUND(Table1[[#This Row],[cancellation time decimal]],0),"not cancelled")</f>
        <v>16</v>
      </c>
      <c r="J1164" s="10">
        <f>IFERROR(MOD(Table1[[#This Row],[cancellation hour rounded]],24),"not cancelled")</f>
        <v>16</v>
      </c>
      <c r="K1164" s="32">
        <f>1/Table1[[#This Row],[Duration (Time between doses '[in hours'])]]</f>
        <v>4.1666666666666664E-2</v>
      </c>
      <c r="L1164" s="33">
        <f>Table1[[#This Row],[number doses per hour]]*INDEX(Table2[price per dose],Table1[[#This Row],[Drug ID]])</f>
        <v>1.2958049999999997</v>
      </c>
      <c r="M1164" s="11" t="b">
        <f>AND(Table1[[#This Row],[hour of cancellation 0 to 23]]&gt;=0,Table1[[#This Row],[hour of cancellation 0 to 23]]&lt;=23)</f>
        <v>1</v>
      </c>
    </row>
    <row r="1165" spans="1:13" x14ac:dyDescent="0.3">
      <c r="A1165" s="1">
        <v>1164</v>
      </c>
      <c r="B1165" s="1">
        <v>11</v>
      </c>
      <c r="C1165" s="2">
        <v>40959.941184304087</v>
      </c>
      <c r="D1165" s="2">
        <v>41019.940972222219</v>
      </c>
      <c r="E1165" s="1">
        <v>1</v>
      </c>
      <c r="F1165" s="2">
        <v>40966.597464118109</v>
      </c>
      <c r="G1165" s="1">
        <v>0</v>
      </c>
      <c r="H1165" s="32">
        <f>IFERROR(HOUR(Table1[[#This Row],[Cancel Date/time]])+MINUTE(Table1[[#This Row],[Cancel Date/time]])/60,"not cancelled")</f>
        <v>14.333333333333334</v>
      </c>
      <c r="I1165" s="47">
        <f>IFERROR(ROUND(Table1[[#This Row],[cancellation time decimal]],0),"not cancelled")</f>
        <v>14</v>
      </c>
      <c r="J1165" s="10">
        <f>IFERROR(MOD(Table1[[#This Row],[cancellation hour rounded]],24),"not cancelled")</f>
        <v>14</v>
      </c>
      <c r="K1165" s="32">
        <f>1/Table1[[#This Row],[Duration (Time between doses '[in hours'])]]</f>
        <v>1</v>
      </c>
      <c r="L1165" s="33">
        <f>Table1[[#This Row],[number doses per hour]]*INDEX(Table2[price per dose],Table1[[#This Row],[Drug ID]])</f>
        <v>1</v>
      </c>
      <c r="M1165" s="11" t="b">
        <f>AND(Table1[[#This Row],[hour of cancellation 0 to 23]]&gt;=0,Table1[[#This Row],[hour of cancellation 0 to 23]]&lt;=23)</f>
        <v>1</v>
      </c>
    </row>
    <row r="1166" spans="1:13" x14ac:dyDescent="0.3">
      <c r="A1166" s="1">
        <v>1165</v>
      </c>
      <c r="B1166" s="1">
        <v>5</v>
      </c>
      <c r="C1166" s="2">
        <v>40959.980623904412</v>
      </c>
      <c r="D1166" s="2">
        <v>41019.980555555558</v>
      </c>
      <c r="E1166" s="1">
        <v>24</v>
      </c>
      <c r="F1166" s="2">
        <v>40961.558306401537</v>
      </c>
      <c r="G1166" s="1">
        <v>0</v>
      </c>
      <c r="H1166" s="32">
        <f>IFERROR(HOUR(Table1[[#This Row],[Cancel Date/time]])+MINUTE(Table1[[#This Row],[Cancel Date/time]])/60,"not cancelled")</f>
        <v>13.383333333333333</v>
      </c>
      <c r="I1166" s="47">
        <f>IFERROR(ROUND(Table1[[#This Row],[cancellation time decimal]],0),"not cancelled")</f>
        <v>13</v>
      </c>
      <c r="J1166" s="10">
        <f>IFERROR(MOD(Table1[[#This Row],[cancellation hour rounded]],24),"not cancelled")</f>
        <v>13</v>
      </c>
      <c r="K1166" s="32">
        <f>1/Table1[[#This Row],[Duration (Time between doses '[in hours'])]]</f>
        <v>4.1666666666666664E-2</v>
      </c>
      <c r="L1166" s="33">
        <f>Table1[[#This Row],[number doses per hour]]*INDEX(Table2[price per dose],Table1[[#This Row],[Drug ID]])</f>
        <v>0.2815833333333333</v>
      </c>
      <c r="M1166" s="11" t="b">
        <f>AND(Table1[[#This Row],[hour of cancellation 0 to 23]]&gt;=0,Table1[[#This Row],[hour of cancellation 0 to 23]]&lt;=23)</f>
        <v>1</v>
      </c>
    </row>
    <row r="1167" spans="1:13" x14ac:dyDescent="0.3">
      <c r="A1167" s="1">
        <v>1166</v>
      </c>
      <c r="B1167" s="1">
        <v>1</v>
      </c>
      <c r="C1167" s="2">
        <v>40960.020235719712</v>
      </c>
      <c r="D1167" s="2">
        <v>41020.020138888889</v>
      </c>
      <c r="E1167" s="1">
        <v>12</v>
      </c>
      <c r="F1167" s="2">
        <v>40961.494847433692</v>
      </c>
      <c r="G1167" s="1">
        <v>0</v>
      </c>
      <c r="H1167" s="32">
        <f>IFERROR(HOUR(Table1[[#This Row],[Cancel Date/time]])+MINUTE(Table1[[#This Row],[Cancel Date/time]])/60,"not cancelled")</f>
        <v>11.866666666666667</v>
      </c>
      <c r="I1167" s="47">
        <f>IFERROR(ROUND(Table1[[#This Row],[cancellation time decimal]],0),"not cancelled")</f>
        <v>12</v>
      </c>
      <c r="J1167" s="10">
        <f>IFERROR(MOD(Table1[[#This Row],[cancellation hour rounded]],24),"not cancelled")</f>
        <v>12</v>
      </c>
      <c r="K1167" s="32">
        <f>1/Table1[[#This Row],[Duration (Time between doses '[in hours'])]]</f>
        <v>8.3333333333333329E-2</v>
      </c>
      <c r="L1167" s="33">
        <f>Table1[[#This Row],[number doses per hour]]*INDEX(Table2[price per dose],Table1[[#This Row],[Drug ID]])</f>
        <v>0.56619444444444444</v>
      </c>
      <c r="M1167" s="11" t="b">
        <f>AND(Table1[[#This Row],[hour of cancellation 0 to 23]]&gt;=0,Table1[[#This Row],[hour of cancellation 0 to 23]]&lt;=23)</f>
        <v>1</v>
      </c>
    </row>
    <row r="1168" spans="1:13" hidden="1" x14ac:dyDescent="0.3">
      <c r="A1168" s="1">
        <v>1167</v>
      </c>
      <c r="B1168" s="1">
        <v>7</v>
      </c>
      <c r="C1168" s="2">
        <v>40960.059166107116</v>
      </c>
      <c r="D1168" s="2">
        <v>40962.308545321051</v>
      </c>
      <c r="E1168" s="1">
        <v>24</v>
      </c>
      <c r="F1168" s="2" t="s">
        <v>5</v>
      </c>
      <c r="G1168" s="1">
        <v>0</v>
      </c>
      <c r="H1168" s="32" t="str">
        <f>IFERROR(HOUR(Table1[[#This Row],[Cancel Date/time]])+MINUTE(Table1[[#This Row],[Cancel Date/time]])/60,"not cancelled")</f>
        <v>not cancelled</v>
      </c>
      <c r="I1168" s="47" t="str">
        <f>IFERROR(ROUND(Table1[[#This Row],[cancellation time decimal]],0),"not cancelled")</f>
        <v>not cancelled</v>
      </c>
      <c r="J1168" s="10" t="str">
        <f>IFERROR(MOD(Table1[[#This Row],[cancellation hour rounded]],24),"not cancelled")</f>
        <v>not cancelled</v>
      </c>
      <c r="K1168" s="32">
        <f>1/Table1[[#This Row],[Duration (Time between doses '[in hours'])]]</f>
        <v>4.1666666666666664E-2</v>
      </c>
      <c r="L1168" s="33">
        <f>Table1[[#This Row],[number doses per hour]]*INDEX(Table2[price per dose],Table1[[#This Row],[Drug ID]])</f>
        <v>1.2958049999999997</v>
      </c>
      <c r="M1168" s="11" t="b">
        <f>AND(Table1[[#This Row],[hour of cancellation 0 to 23]]&gt;=0,Table1[[#This Row],[hour of cancellation 0 to 23]]&lt;=23)</f>
        <v>0</v>
      </c>
    </row>
    <row r="1169" spans="1:13" x14ac:dyDescent="0.3">
      <c r="A1169" s="1">
        <v>1168</v>
      </c>
      <c r="B1169" s="1">
        <v>6</v>
      </c>
      <c r="C1169" s="2">
        <v>40960.159462513489</v>
      </c>
      <c r="D1169" s="2">
        <v>41020.15902777778</v>
      </c>
      <c r="E1169" s="1">
        <v>24</v>
      </c>
      <c r="F1169" s="2">
        <v>40967.474328009812</v>
      </c>
      <c r="G1169" s="1">
        <v>0</v>
      </c>
      <c r="H1169" s="32">
        <f>IFERROR(HOUR(Table1[[#This Row],[Cancel Date/time]])+MINUTE(Table1[[#This Row],[Cancel Date/time]])/60,"not cancelled")</f>
        <v>11.383333333333333</v>
      </c>
      <c r="I1169" s="47">
        <f>IFERROR(ROUND(Table1[[#This Row],[cancellation time decimal]],0),"not cancelled")</f>
        <v>11</v>
      </c>
      <c r="J1169" s="10">
        <f>IFERROR(MOD(Table1[[#This Row],[cancellation hour rounded]],24),"not cancelled")</f>
        <v>11</v>
      </c>
      <c r="K1169" s="32">
        <f>1/Table1[[#This Row],[Duration (Time between doses '[in hours'])]]</f>
        <v>4.1666666666666664E-2</v>
      </c>
      <c r="L1169" s="33">
        <f>Table1[[#This Row],[number doses per hour]]*INDEX(Table2[price per dose],Table1[[#This Row],[Drug ID]])</f>
        <v>0.35218749999999999</v>
      </c>
      <c r="M1169" s="11" t="b">
        <f>AND(Table1[[#This Row],[hour of cancellation 0 to 23]]&gt;=0,Table1[[#This Row],[hour of cancellation 0 to 23]]&lt;=23)</f>
        <v>1</v>
      </c>
    </row>
    <row r="1170" spans="1:13" hidden="1" x14ac:dyDescent="0.3">
      <c r="A1170" s="1">
        <v>1169</v>
      </c>
      <c r="B1170" s="1">
        <v>6</v>
      </c>
      <c r="C1170" s="2">
        <v>40960.26405864433</v>
      </c>
      <c r="D1170" s="2">
        <v>40962.513437858266</v>
      </c>
      <c r="E1170" s="1">
        <v>24</v>
      </c>
      <c r="F1170" s="2" t="s">
        <v>5</v>
      </c>
      <c r="G1170" s="1">
        <v>0</v>
      </c>
      <c r="H1170" s="32" t="str">
        <f>IFERROR(HOUR(Table1[[#This Row],[Cancel Date/time]])+MINUTE(Table1[[#This Row],[Cancel Date/time]])/60,"not cancelled")</f>
        <v>not cancelled</v>
      </c>
      <c r="I1170" s="47" t="str">
        <f>IFERROR(ROUND(Table1[[#This Row],[cancellation time decimal]],0),"not cancelled")</f>
        <v>not cancelled</v>
      </c>
      <c r="J1170" s="10" t="str">
        <f>IFERROR(MOD(Table1[[#This Row],[cancellation hour rounded]],24),"not cancelled")</f>
        <v>not cancelled</v>
      </c>
      <c r="K1170" s="32">
        <f>1/Table1[[#This Row],[Duration (Time between doses '[in hours'])]]</f>
        <v>4.1666666666666664E-2</v>
      </c>
      <c r="L1170" s="33">
        <f>Table1[[#This Row],[number doses per hour]]*INDEX(Table2[price per dose],Table1[[#This Row],[Drug ID]])</f>
        <v>0.35218749999999999</v>
      </c>
      <c r="M1170" s="11" t="b">
        <f>AND(Table1[[#This Row],[hour of cancellation 0 to 23]]&gt;=0,Table1[[#This Row],[hour of cancellation 0 to 23]]&lt;=23)</f>
        <v>0</v>
      </c>
    </row>
    <row r="1171" spans="1:13" x14ac:dyDescent="0.3">
      <c r="A1171" s="1">
        <v>1170</v>
      </c>
      <c r="B1171" s="1">
        <v>4</v>
      </c>
      <c r="C1171" s="2">
        <v>40960.333838101709</v>
      </c>
      <c r="D1171" s="2">
        <v>41020.333333333336</v>
      </c>
      <c r="E1171" s="1">
        <v>12</v>
      </c>
      <c r="F1171" s="2">
        <v>40962.722344393696</v>
      </c>
      <c r="G1171" s="1">
        <v>0</v>
      </c>
      <c r="H1171" s="32">
        <f>IFERROR(HOUR(Table1[[#This Row],[Cancel Date/time]])+MINUTE(Table1[[#This Row],[Cancel Date/time]])/60,"not cancelled")</f>
        <v>17.333333333333332</v>
      </c>
      <c r="I1171" s="47">
        <f>IFERROR(ROUND(Table1[[#This Row],[cancellation time decimal]],0),"not cancelled")</f>
        <v>17</v>
      </c>
      <c r="J1171" s="10">
        <f>IFERROR(MOD(Table1[[#This Row],[cancellation hour rounded]],24),"not cancelled")</f>
        <v>17</v>
      </c>
      <c r="K1171" s="32">
        <f>1/Table1[[#This Row],[Duration (Time between doses '[in hours'])]]</f>
        <v>8.3333333333333329E-2</v>
      </c>
      <c r="L1171" s="33">
        <f>Table1[[#This Row],[number doses per hour]]*INDEX(Table2[price per dose],Table1[[#This Row],[Drug ID]])</f>
        <v>1.448055119047619</v>
      </c>
      <c r="M1171" s="11" t="b">
        <f>AND(Table1[[#This Row],[hour of cancellation 0 to 23]]&gt;=0,Table1[[#This Row],[hour of cancellation 0 to 23]]&lt;=23)</f>
        <v>1</v>
      </c>
    </row>
    <row r="1172" spans="1:13" x14ac:dyDescent="0.3">
      <c r="A1172" s="1">
        <v>1171</v>
      </c>
      <c r="B1172" s="1">
        <v>1</v>
      </c>
      <c r="C1172" s="2">
        <v>40960.45591066411</v>
      </c>
      <c r="D1172" s="2">
        <v>41020.455555555556</v>
      </c>
      <c r="E1172" s="1">
        <v>8</v>
      </c>
      <c r="F1172" s="2">
        <v>40960.472842502219</v>
      </c>
      <c r="G1172" s="1">
        <v>0</v>
      </c>
      <c r="H1172" s="32">
        <f>IFERROR(HOUR(Table1[[#This Row],[Cancel Date/time]])+MINUTE(Table1[[#This Row],[Cancel Date/time]])/60,"not cancelled")</f>
        <v>11.333333333333334</v>
      </c>
      <c r="I1172" s="47">
        <f>IFERROR(ROUND(Table1[[#This Row],[cancellation time decimal]],0),"not cancelled")</f>
        <v>11</v>
      </c>
      <c r="J1172" s="10">
        <f>IFERROR(MOD(Table1[[#This Row],[cancellation hour rounded]],24),"not cancelled")</f>
        <v>11</v>
      </c>
      <c r="K1172" s="32">
        <f>1/Table1[[#This Row],[Duration (Time between doses '[in hours'])]]</f>
        <v>0.125</v>
      </c>
      <c r="L1172" s="33">
        <f>Table1[[#This Row],[number doses per hour]]*INDEX(Table2[price per dose],Table1[[#This Row],[Drug ID]])</f>
        <v>0.84929166666666667</v>
      </c>
      <c r="M1172" s="11" t="b">
        <f>AND(Table1[[#This Row],[hour of cancellation 0 to 23]]&gt;=0,Table1[[#This Row],[hour of cancellation 0 to 23]]&lt;=23)</f>
        <v>1</v>
      </c>
    </row>
    <row r="1173" spans="1:13" x14ac:dyDescent="0.3">
      <c r="A1173" s="1">
        <v>1172</v>
      </c>
      <c r="B1173" s="1">
        <v>2</v>
      </c>
      <c r="C1173" s="2">
        <v>40960.469664388016</v>
      </c>
      <c r="D1173" s="2">
        <v>41020.469444444447</v>
      </c>
      <c r="E1173" s="1">
        <v>10</v>
      </c>
      <c r="F1173" s="2">
        <v>40961.361294976523</v>
      </c>
      <c r="G1173" s="1">
        <v>0</v>
      </c>
      <c r="H1173" s="32">
        <f>IFERROR(HOUR(Table1[[#This Row],[Cancel Date/time]])+MINUTE(Table1[[#This Row],[Cancel Date/time]])/60,"not cancelled")</f>
        <v>8.6666666666666661</v>
      </c>
      <c r="I1173" s="47">
        <f>IFERROR(ROUND(Table1[[#This Row],[cancellation time decimal]],0),"not cancelled")</f>
        <v>9</v>
      </c>
      <c r="J1173" s="10">
        <f>IFERROR(MOD(Table1[[#This Row],[cancellation hour rounded]],24),"not cancelled")</f>
        <v>9</v>
      </c>
      <c r="K1173" s="32">
        <f>1/Table1[[#This Row],[Duration (Time between doses '[in hours'])]]</f>
        <v>0.1</v>
      </c>
      <c r="L1173" s="33">
        <f>Table1[[#This Row],[number doses per hour]]*INDEX(Table2[price per dose],Table1[[#This Row],[Drug ID]])</f>
        <v>0.84959999999999969</v>
      </c>
      <c r="M1173" s="11" t="b">
        <f>AND(Table1[[#This Row],[hour of cancellation 0 to 23]]&gt;=0,Table1[[#This Row],[hour of cancellation 0 to 23]]&lt;=23)</f>
        <v>1</v>
      </c>
    </row>
    <row r="1174" spans="1:13" x14ac:dyDescent="0.3">
      <c r="A1174" s="1">
        <v>1173</v>
      </c>
      <c r="B1174" s="1">
        <v>4</v>
      </c>
      <c r="C1174" s="2">
        <v>40960.49653864088</v>
      </c>
      <c r="D1174" s="2">
        <v>41020.496527777781</v>
      </c>
      <c r="E1174" s="1">
        <v>12</v>
      </c>
      <c r="F1174" s="2">
        <v>40963.362193072935</v>
      </c>
      <c r="G1174" s="1">
        <v>0</v>
      </c>
      <c r="H1174" s="32">
        <f>IFERROR(HOUR(Table1[[#This Row],[Cancel Date/time]])+MINUTE(Table1[[#This Row],[Cancel Date/time]])/60,"not cancelled")</f>
        <v>8.6833333333333336</v>
      </c>
      <c r="I1174" s="47">
        <f>IFERROR(ROUND(Table1[[#This Row],[cancellation time decimal]],0),"not cancelled")</f>
        <v>9</v>
      </c>
      <c r="J1174" s="10">
        <f>IFERROR(MOD(Table1[[#This Row],[cancellation hour rounded]],24),"not cancelled")</f>
        <v>9</v>
      </c>
      <c r="K1174" s="32">
        <f>1/Table1[[#This Row],[Duration (Time between doses '[in hours'])]]</f>
        <v>8.3333333333333329E-2</v>
      </c>
      <c r="L1174" s="33">
        <f>Table1[[#This Row],[number doses per hour]]*INDEX(Table2[price per dose],Table1[[#This Row],[Drug ID]])</f>
        <v>1.448055119047619</v>
      </c>
      <c r="M1174" s="11" t="b">
        <f>AND(Table1[[#This Row],[hour of cancellation 0 to 23]]&gt;=0,Table1[[#This Row],[hour of cancellation 0 to 23]]&lt;=23)</f>
        <v>1</v>
      </c>
    </row>
    <row r="1175" spans="1:13" hidden="1" x14ac:dyDescent="0.3">
      <c r="A1175" s="1">
        <v>1174</v>
      </c>
      <c r="B1175" s="1">
        <v>4</v>
      </c>
      <c r="C1175" s="2">
        <v>40960.468482694421</v>
      </c>
      <c r="D1175" s="2">
        <v>40962.551388888889</v>
      </c>
      <c r="E1175" s="1">
        <v>12</v>
      </c>
      <c r="F1175" s="2" t="s">
        <v>5</v>
      </c>
      <c r="G1175" s="1">
        <v>0</v>
      </c>
      <c r="H1175" s="32" t="str">
        <f>IFERROR(HOUR(Table1[[#This Row],[Cancel Date/time]])+MINUTE(Table1[[#This Row],[Cancel Date/time]])/60,"not cancelled")</f>
        <v>not cancelled</v>
      </c>
      <c r="I1175" s="47" t="str">
        <f>IFERROR(ROUND(Table1[[#This Row],[cancellation time decimal]],0),"not cancelled")</f>
        <v>not cancelled</v>
      </c>
      <c r="J1175" s="10" t="str">
        <f>IFERROR(MOD(Table1[[#This Row],[cancellation hour rounded]],24),"not cancelled")</f>
        <v>not cancelled</v>
      </c>
      <c r="K1175" s="32">
        <f>1/Table1[[#This Row],[Duration (Time between doses '[in hours'])]]</f>
        <v>8.3333333333333329E-2</v>
      </c>
      <c r="L1175" s="33">
        <f>Table1[[#This Row],[number doses per hour]]*INDEX(Table2[price per dose],Table1[[#This Row],[Drug ID]])</f>
        <v>1.448055119047619</v>
      </c>
      <c r="M1175" s="11" t="b">
        <f>AND(Table1[[#This Row],[hour of cancellation 0 to 23]]&gt;=0,Table1[[#This Row],[hour of cancellation 0 to 23]]&lt;=23)</f>
        <v>0</v>
      </c>
    </row>
    <row r="1176" spans="1:13" hidden="1" x14ac:dyDescent="0.3">
      <c r="A1176" s="1">
        <v>1175</v>
      </c>
      <c r="B1176" s="1">
        <v>1</v>
      </c>
      <c r="C1176" s="2">
        <v>40960.465620393668</v>
      </c>
      <c r="D1176" s="2">
        <v>40962.548509973858</v>
      </c>
      <c r="E1176" s="1">
        <v>12</v>
      </c>
      <c r="F1176" s="2" t="s">
        <v>5</v>
      </c>
      <c r="G1176" s="1">
        <v>0</v>
      </c>
      <c r="H1176" s="32" t="str">
        <f>IFERROR(HOUR(Table1[[#This Row],[Cancel Date/time]])+MINUTE(Table1[[#This Row],[Cancel Date/time]])/60,"not cancelled")</f>
        <v>not cancelled</v>
      </c>
      <c r="I1176" s="47" t="str">
        <f>IFERROR(ROUND(Table1[[#This Row],[cancellation time decimal]],0),"not cancelled")</f>
        <v>not cancelled</v>
      </c>
      <c r="J1176" s="10" t="str">
        <f>IFERROR(MOD(Table1[[#This Row],[cancellation hour rounded]],24),"not cancelled")</f>
        <v>not cancelled</v>
      </c>
      <c r="K1176" s="32">
        <f>1/Table1[[#This Row],[Duration (Time between doses '[in hours'])]]</f>
        <v>8.3333333333333329E-2</v>
      </c>
      <c r="L1176" s="33">
        <f>Table1[[#This Row],[number doses per hour]]*INDEX(Table2[price per dose],Table1[[#This Row],[Drug ID]])</f>
        <v>0.56619444444444444</v>
      </c>
      <c r="M1176" s="11" t="b">
        <f>AND(Table1[[#This Row],[hour of cancellation 0 to 23]]&gt;=0,Table1[[#This Row],[hour of cancellation 0 to 23]]&lt;=23)</f>
        <v>0</v>
      </c>
    </row>
    <row r="1177" spans="1:13" x14ac:dyDescent="0.3">
      <c r="A1177" s="1">
        <v>1176</v>
      </c>
      <c r="B1177" s="1">
        <v>2</v>
      </c>
      <c r="C1177" s="2">
        <v>40960.502574948958</v>
      </c>
      <c r="D1177" s="2">
        <v>41020.502083333333</v>
      </c>
      <c r="E1177" s="1">
        <v>10</v>
      </c>
      <c r="F1177" s="2">
        <v>40961.40676471519</v>
      </c>
      <c r="G1177" s="1">
        <v>0</v>
      </c>
      <c r="H1177" s="32">
        <f>IFERROR(HOUR(Table1[[#This Row],[Cancel Date/time]])+MINUTE(Table1[[#This Row],[Cancel Date/time]])/60,"not cancelled")</f>
        <v>9.75</v>
      </c>
      <c r="I1177" s="47">
        <f>IFERROR(ROUND(Table1[[#This Row],[cancellation time decimal]],0),"not cancelled")</f>
        <v>10</v>
      </c>
      <c r="J1177" s="10">
        <f>IFERROR(MOD(Table1[[#This Row],[cancellation hour rounded]],24),"not cancelled")</f>
        <v>10</v>
      </c>
      <c r="K1177" s="32">
        <f>1/Table1[[#This Row],[Duration (Time between doses '[in hours'])]]</f>
        <v>0.1</v>
      </c>
      <c r="L1177" s="33">
        <f>Table1[[#This Row],[number doses per hour]]*INDEX(Table2[price per dose],Table1[[#This Row],[Drug ID]])</f>
        <v>0.84959999999999969</v>
      </c>
      <c r="M1177" s="11" t="b">
        <f>AND(Table1[[#This Row],[hour of cancellation 0 to 23]]&gt;=0,Table1[[#This Row],[hour of cancellation 0 to 23]]&lt;=23)</f>
        <v>1</v>
      </c>
    </row>
    <row r="1178" spans="1:13" x14ac:dyDescent="0.3">
      <c r="A1178" s="1">
        <v>1177</v>
      </c>
      <c r="B1178" s="1">
        <v>1</v>
      </c>
      <c r="C1178" s="2">
        <v>40960.535117233332</v>
      </c>
      <c r="D1178" s="2">
        <v>41020.534722222219</v>
      </c>
      <c r="E1178" s="1">
        <v>8</v>
      </c>
      <c r="F1178" s="2">
        <v>40961.592822037339</v>
      </c>
      <c r="G1178" s="1">
        <v>0</v>
      </c>
      <c r="H1178" s="32">
        <f>IFERROR(HOUR(Table1[[#This Row],[Cancel Date/time]])+MINUTE(Table1[[#This Row],[Cancel Date/time]])/60,"not cancelled")</f>
        <v>14.216666666666667</v>
      </c>
      <c r="I1178" s="47">
        <f>IFERROR(ROUND(Table1[[#This Row],[cancellation time decimal]],0),"not cancelled")</f>
        <v>14</v>
      </c>
      <c r="J1178" s="10">
        <f>IFERROR(MOD(Table1[[#This Row],[cancellation hour rounded]],24),"not cancelled")</f>
        <v>14</v>
      </c>
      <c r="K1178" s="32">
        <f>1/Table1[[#This Row],[Duration (Time between doses '[in hours'])]]</f>
        <v>0.125</v>
      </c>
      <c r="L1178" s="33">
        <f>Table1[[#This Row],[number doses per hour]]*INDEX(Table2[price per dose],Table1[[#This Row],[Drug ID]])</f>
        <v>0.84929166666666667</v>
      </c>
      <c r="M1178" s="11" t="b">
        <f>AND(Table1[[#This Row],[hour of cancellation 0 to 23]]&gt;=0,Table1[[#This Row],[hour of cancellation 0 to 23]]&lt;=23)</f>
        <v>1</v>
      </c>
    </row>
    <row r="1179" spans="1:13" x14ac:dyDescent="0.3">
      <c r="A1179" s="1">
        <v>1178</v>
      </c>
      <c r="B1179" s="1">
        <v>6</v>
      </c>
      <c r="C1179" s="2">
        <v>40960.569665088267</v>
      </c>
      <c r="D1179" s="2">
        <v>41020.569444444445</v>
      </c>
      <c r="E1179" s="1">
        <v>24</v>
      </c>
      <c r="F1179" s="2">
        <v>40967.56086977174</v>
      </c>
      <c r="G1179" s="1">
        <v>0</v>
      </c>
      <c r="H1179" s="32">
        <f>IFERROR(HOUR(Table1[[#This Row],[Cancel Date/time]])+MINUTE(Table1[[#This Row],[Cancel Date/time]])/60,"not cancelled")</f>
        <v>13.45</v>
      </c>
      <c r="I1179" s="47">
        <f>IFERROR(ROUND(Table1[[#This Row],[cancellation time decimal]],0),"not cancelled")</f>
        <v>13</v>
      </c>
      <c r="J1179" s="10">
        <f>IFERROR(MOD(Table1[[#This Row],[cancellation hour rounded]],24),"not cancelled")</f>
        <v>13</v>
      </c>
      <c r="K1179" s="32">
        <f>1/Table1[[#This Row],[Duration (Time between doses '[in hours'])]]</f>
        <v>4.1666666666666664E-2</v>
      </c>
      <c r="L1179" s="33">
        <f>Table1[[#This Row],[number doses per hour]]*INDEX(Table2[price per dose],Table1[[#This Row],[Drug ID]])</f>
        <v>0.35218749999999999</v>
      </c>
      <c r="M1179" s="11" t="b">
        <f>AND(Table1[[#This Row],[hour of cancellation 0 to 23]]&gt;=0,Table1[[#This Row],[hour of cancellation 0 to 23]]&lt;=23)</f>
        <v>1</v>
      </c>
    </row>
    <row r="1180" spans="1:13" x14ac:dyDescent="0.3">
      <c r="A1180" s="1">
        <v>1179</v>
      </c>
      <c r="B1180" s="1">
        <v>5</v>
      </c>
      <c r="C1180" s="2">
        <v>40960.575380167109</v>
      </c>
      <c r="D1180" s="2">
        <v>41020.574999999997</v>
      </c>
      <c r="E1180" s="1">
        <v>24</v>
      </c>
      <c r="F1180" s="2">
        <v>40964.5239276352</v>
      </c>
      <c r="G1180" s="1">
        <v>0</v>
      </c>
      <c r="H1180" s="32">
        <f>IFERROR(HOUR(Table1[[#This Row],[Cancel Date/time]])+MINUTE(Table1[[#This Row],[Cancel Date/time]])/60,"not cancelled")</f>
        <v>12.566666666666666</v>
      </c>
      <c r="I1180" s="47">
        <f>IFERROR(ROUND(Table1[[#This Row],[cancellation time decimal]],0),"not cancelled")</f>
        <v>13</v>
      </c>
      <c r="J1180" s="10">
        <f>IFERROR(MOD(Table1[[#This Row],[cancellation hour rounded]],24),"not cancelled")</f>
        <v>13</v>
      </c>
      <c r="K1180" s="32">
        <f>1/Table1[[#This Row],[Duration (Time between doses '[in hours'])]]</f>
        <v>4.1666666666666664E-2</v>
      </c>
      <c r="L1180" s="33">
        <f>Table1[[#This Row],[number doses per hour]]*INDEX(Table2[price per dose],Table1[[#This Row],[Drug ID]])</f>
        <v>0.2815833333333333</v>
      </c>
      <c r="M1180" s="11" t="b">
        <f>AND(Table1[[#This Row],[hour of cancellation 0 to 23]]&gt;=0,Table1[[#This Row],[hour of cancellation 0 to 23]]&lt;=23)</f>
        <v>1</v>
      </c>
    </row>
    <row r="1181" spans="1:13" x14ac:dyDescent="0.3">
      <c r="A1181" s="1">
        <v>1180</v>
      </c>
      <c r="B1181" s="1">
        <v>1</v>
      </c>
      <c r="C1181" s="2">
        <v>40960.664974352803</v>
      </c>
      <c r="D1181" s="2">
        <v>41020.664583333331</v>
      </c>
      <c r="E1181" s="1">
        <v>8</v>
      </c>
      <c r="F1181" s="2">
        <v>40961.396972883485</v>
      </c>
      <c r="G1181" s="1">
        <v>0</v>
      </c>
      <c r="H1181" s="32">
        <f>IFERROR(HOUR(Table1[[#This Row],[Cancel Date/time]])+MINUTE(Table1[[#This Row],[Cancel Date/time]])/60,"not cancelled")</f>
        <v>9.5166666666666675</v>
      </c>
      <c r="I1181" s="47">
        <f>IFERROR(ROUND(Table1[[#This Row],[cancellation time decimal]],0),"not cancelled")</f>
        <v>10</v>
      </c>
      <c r="J1181" s="10">
        <f>IFERROR(MOD(Table1[[#This Row],[cancellation hour rounded]],24),"not cancelled")</f>
        <v>10</v>
      </c>
      <c r="K1181" s="32">
        <f>1/Table1[[#This Row],[Duration (Time between doses '[in hours'])]]</f>
        <v>0.125</v>
      </c>
      <c r="L1181" s="33">
        <f>Table1[[#This Row],[number doses per hour]]*INDEX(Table2[price per dose],Table1[[#This Row],[Drug ID]])</f>
        <v>0.84929166666666667</v>
      </c>
      <c r="M1181" s="11" t="b">
        <f>AND(Table1[[#This Row],[hour of cancellation 0 to 23]]&gt;=0,Table1[[#This Row],[hour of cancellation 0 to 23]]&lt;=23)</f>
        <v>1</v>
      </c>
    </row>
    <row r="1182" spans="1:13" x14ac:dyDescent="0.3">
      <c r="A1182" s="1">
        <v>1181</v>
      </c>
      <c r="B1182" s="1">
        <v>11</v>
      </c>
      <c r="C1182" s="2">
        <v>40960.725822024106</v>
      </c>
      <c r="D1182" s="2">
        <v>41020.725694444445</v>
      </c>
      <c r="E1182" s="1">
        <v>1</v>
      </c>
      <c r="F1182" s="2">
        <v>40967.725122706201</v>
      </c>
      <c r="G1182" s="1">
        <v>3</v>
      </c>
      <c r="H1182" s="32">
        <f>IFERROR(HOUR(Table1[[#This Row],[Cancel Date/time]])+MINUTE(Table1[[#This Row],[Cancel Date/time]])/60,"not cancelled")</f>
        <v>17.399999999999999</v>
      </c>
      <c r="I1182" s="47">
        <f>IFERROR(ROUND(Table1[[#This Row],[cancellation time decimal]],0),"not cancelled")</f>
        <v>17</v>
      </c>
      <c r="J1182" s="10">
        <f>IFERROR(MOD(Table1[[#This Row],[cancellation hour rounded]],24),"not cancelled")</f>
        <v>17</v>
      </c>
      <c r="K1182" s="32">
        <f>1/Table1[[#This Row],[Duration (Time between doses '[in hours'])]]</f>
        <v>1</v>
      </c>
      <c r="L1182" s="33">
        <f>Table1[[#This Row],[number doses per hour]]*INDEX(Table2[price per dose],Table1[[#This Row],[Drug ID]])</f>
        <v>1</v>
      </c>
      <c r="M1182" s="11" t="b">
        <f>AND(Table1[[#This Row],[hour of cancellation 0 to 23]]&gt;=0,Table1[[#This Row],[hour of cancellation 0 to 23]]&lt;=23)</f>
        <v>1</v>
      </c>
    </row>
    <row r="1183" spans="1:13" x14ac:dyDescent="0.3">
      <c r="A1183" s="1">
        <v>1182</v>
      </c>
      <c r="B1183" s="1">
        <v>2</v>
      </c>
      <c r="C1183" s="2">
        <v>40960.729816572944</v>
      </c>
      <c r="D1183" s="2">
        <v>41020.729166666672</v>
      </c>
      <c r="E1183" s="1">
        <v>10</v>
      </c>
      <c r="F1183" s="2">
        <v>40962.470727410328</v>
      </c>
      <c r="G1183" s="1">
        <v>0</v>
      </c>
      <c r="H1183" s="32">
        <f>IFERROR(HOUR(Table1[[#This Row],[Cancel Date/time]])+MINUTE(Table1[[#This Row],[Cancel Date/time]])/60,"not cancelled")</f>
        <v>11.283333333333333</v>
      </c>
      <c r="I1183" s="47">
        <f>IFERROR(ROUND(Table1[[#This Row],[cancellation time decimal]],0),"not cancelled")</f>
        <v>11</v>
      </c>
      <c r="J1183" s="10">
        <f>IFERROR(MOD(Table1[[#This Row],[cancellation hour rounded]],24),"not cancelled")</f>
        <v>11</v>
      </c>
      <c r="K1183" s="32">
        <f>1/Table1[[#This Row],[Duration (Time between doses '[in hours'])]]</f>
        <v>0.1</v>
      </c>
      <c r="L1183" s="33">
        <f>Table1[[#This Row],[number doses per hour]]*INDEX(Table2[price per dose],Table1[[#This Row],[Drug ID]])</f>
        <v>0.84959999999999969</v>
      </c>
      <c r="M1183" s="11" t="b">
        <f>AND(Table1[[#This Row],[hour of cancellation 0 to 23]]&gt;=0,Table1[[#This Row],[hour of cancellation 0 to 23]]&lt;=23)</f>
        <v>1</v>
      </c>
    </row>
    <row r="1184" spans="1:13" x14ac:dyDescent="0.3">
      <c r="A1184" s="1">
        <v>1183</v>
      </c>
      <c r="B1184" s="1">
        <v>5</v>
      </c>
      <c r="C1184" s="2">
        <v>40960.834454182936</v>
      </c>
      <c r="D1184" s="2">
        <v>41020.834027777782</v>
      </c>
      <c r="E1184" s="1">
        <v>24</v>
      </c>
      <c r="F1184" s="2">
        <v>40963.479011821226</v>
      </c>
      <c r="G1184" s="1">
        <v>0</v>
      </c>
      <c r="H1184" s="32">
        <f>IFERROR(HOUR(Table1[[#This Row],[Cancel Date/time]])+MINUTE(Table1[[#This Row],[Cancel Date/time]])/60,"not cancelled")</f>
        <v>11.483333333333333</v>
      </c>
      <c r="I1184" s="47">
        <f>IFERROR(ROUND(Table1[[#This Row],[cancellation time decimal]],0),"not cancelled")</f>
        <v>11</v>
      </c>
      <c r="J1184" s="10">
        <f>IFERROR(MOD(Table1[[#This Row],[cancellation hour rounded]],24),"not cancelled")</f>
        <v>11</v>
      </c>
      <c r="K1184" s="32">
        <f>1/Table1[[#This Row],[Duration (Time between doses '[in hours'])]]</f>
        <v>4.1666666666666664E-2</v>
      </c>
      <c r="L1184" s="33">
        <f>Table1[[#This Row],[number doses per hour]]*INDEX(Table2[price per dose],Table1[[#This Row],[Drug ID]])</f>
        <v>0.2815833333333333</v>
      </c>
      <c r="M1184" s="11" t="b">
        <f>AND(Table1[[#This Row],[hour of cancellation 0 to 23]]&gt;=0,Table1[[#This Row],[hour of cancellation 0 to 23]]&lt;=23)</f>
        <v>1</v>
      </c>
    </row>
    <row r="1185" spans="1:13" x14ac:dyDescent="0.3">
      <c r="A1185" s="1">
        <v>1184</v>
      </c>
      <c r="B1185" s="1">
        <v>5</v>
      </c>
      <c r="C1185" s="2">
        <v>40960.835471574726</v>
      </c>
      <c r="D1185" s="2">
        <v>41020.835416666669</v>
      </c>
      <c r="E1185" s="1">
        <v>24</v>
      </c>
      <c r="F1185" s="2">
        <v>40963.429720083339</v>
      </c>
      <c r="G1185" s="1">
        <v>0</v>
      </c>
      <c r="H1185" s="32">
        <f>IFERROR(HOUR(Table1[[#This Row],[Cancel Date/time]])+MINUTE(Table1[[#This Row],[Cancel Date/time]])/60,"not cancelled")</f>
        <v>10.3</v>
      </c>
      <c r="I1185" s="47">
        <f>IFERROR(ROUND(Table1[[#This Row],[cancellation time decimal]],0),"not cancelled")</f>
        <v>10</v>
      </c>
      <c r="J1185" s="10">
        <f>IFERROR(MOD(Table1[[#This Row],[cancellation hour rounded]],24),"not cancelled")</f>
        <v>10</v>
      </c>
      <c r="K1185" s="32">
        <f>1/Table1[[#This Row],[Duration (Time between doses '[in hours'])]]</f>
        <v>4.1666666666666664E-2</v>
      </c>
      <c r="L1185" s="33">
        <f>Table1[[#This Row],[number doses per hour]]*INDEX(Table2[price per dose],Table1[[#This Row],[Drug ID]])</f>
        <v>0.2815833333333333</v>
      </c>
      <c r="M1185" s="11" t="b">
        <f>AND(Table1[[#This Row],[hour of cancellation 0 to 23]]&gt;=0,Table1[[#This Row],[hour of cancellation 0 to 23]]&lt;=23)</f>
        <v>1</v>
      </c>
    </row>
    <row r="1186" spans="1:13" x14ac:dyDescent="0.3">
      <c r="A1186" s="1">
        <v>1185</v>
      </c>
      <c r="B1186" s="1">
        <v>2</v>
      </c>
      <c r="C1186" s="2">
        <v>40960.901887939792</v>
      </c>
      <c r="D1186" s="2">
        <v>41020.901388888888</v>
      </c>
      <c r="E1186" s="1">
        <v>10</v>
      </c>
      <c r="F1186" s="2">
        <v>40962.270685147603</v>
      </c>
      <c r="G1186" s="1">
        <v>0</v>
      </c>
      <c r="H1186" s="32">
        <f>IFERROR(HOUR(Table1[[#This Row],[Cancel Date/time]])+MINUTE(Table1[[#This Row],[Cancel Date/time]])/60,"not cancelled")</f>
        <v>6.4833333333333334</v>
      </c>
      <c r="I1186" s="47">
        <f>IFERROR(ROUND(Table1[[#This Row],[cancellation time decimal]],0),"not cancelled")</f>
        <v>6</v>
      </c>
      <c r="J1186" s="10">
        <f>IFERROR(MOD(Table1[[#This Row],[cancellation hour rounded]],24),"not cancelled")</f>
        <v>6</v>
      </c>
      <c r="K1186" s="32">
        <f>1/Table1[[#This Row],[Duration (Time between doses '[in hours'])]]</f>
        <v>0.1</v>
      </c>
      <c r="L1186" s="33">
        <f>Table1[[#This Row],[number doses per hour]]*INDEX(Table2[price per dose],Table1[[#This Row],[Drug ID]])</f>
        <v>0.84959999999999969</v>
      </c>
      <c r="M1186" s="11" t="b">
        <f>AND(Table1[[#This Row],[hour of cancellation 0 to 23]]&gt;=0,Table1[[#This Row],[hour of cancellation 0 to 23]]&lt;=23)</f>
        <v>1</v>
      </c>
    </row>
    <row r="1187" spans="1:13" x14ac:dyDescent="0.3">
      <c r="A1187" s="1">
        <v>1186</v>
      </c>
      <c r="B1187" s="1">
        <v>4</v>
      </c>
      <c r="C1187" s="2">
        <v>40960.905182625087</v>
      </c>
      <c r="D1187" s="2">
        <v>41020.904861111114</v>
      </c>
      <c r="E1187" s="1">
        <v>12</v>
      </c>
      <c r="F1187" s="2">
        <v>40962.464419316078</v>
      </c>
      <c r="G1187" s="1">
        <v>0</v>
      </c>
      <c r="H1187" s="32">
        <f>IFERROR(HOUR(Table1[[#This Row],[Cancel Date/time]])+MINUTE(Table1[[#This Row],[Cancel Date/time]])/60,"not cancelled")</f>
        <v>11.133333333333333</v>
      </c>
      <c r="I1187" s="47">
        <f>IFERROR(ROUND(Table1[[#This Row],[cancellation time decimal]],0),"not cancelled")</f>
        <v>11</v>
      </c>
      <c r="J1187" s="10">
        <f>IFERROR(MOD(Table1[[#This Row],[cancellation hour rounded]],24),"not cancelled")</f>
        <v>11</v>
      </c>
      <c r="K1187" s="32">
        <f>1/Table1[[#This Row],[Duration (Time between doses '[in hours'])]]</f>
        <v>8.3333333333333329E-2</v>
      </c>
      <c r="L1187" s="33">
        <f>Table1[[#This Row],[number doses per hour]]*INDEX(Table2[price per dose],Table1[[#This Row],[Drug ID]])</f>
        <v>1.448055119047619</v>
      </c>
      <c r="M1187" s="11" t="b">
        <f>AND(Table1[[#This Row],[hour of cancellation 0 to 23]]&gt;=0,Table1[[#This Row],[hour of cancellation 0 to 23]]&lt;=23)</f>
        <v>1</v>
      </c>
    </row>
    <row r="1188" spans="1:13" hidden="1" x14ac:dyDescent="0.3">
      <c r="A1188" s="1">
        <v>1187</v>
      </c>
      <c r="B1188" s="1">
        <v>5</v>
      </c>
      <c r="C1188" s="2">
        <v>40961.164533915209</v>
      </c>
      <c r="D1188" s="2">
        <v>40964.622222222228</v>
      </c>
      <c r="E1188" s="1">
        <v>24</v>
      </c>
      <c r="F1188" s="2" t="s">
        <v>5</v>
      </c>
      <c r="G1188" s="1">
        <v>0</v>
      </c>
      <c r="H1188" s="32" t="str">
        <f>IFERROR(HOUR(Table1[[#This Row],[Cancel Date/time]])+MINUTE(Table1[[#This Row],[Cancel Date/time]])/60,"not cancelled")</f>
        <v>not cancelled</v>
      </c>
      <c r="I1188" s="47" t="str">
        <f>IFERROR(ROUND(Table1[[#This Row],[cancellation time decimal]],0),"not cancelled")</f>
        <v>not cancelled</v>
      </c>
      <c r="J1188" s="10" t="str">
        <f>IFERROR(MOD(Table1[[#This Row],[cancellation hour rounded]],24),"not cancelled")</f>
        <v>not cancelled</v>
      </c>
      <c r="K1188" s="32">
        <f>1/Table1[[#This Row],[Duration (Time between doses '[in hours'])]]</f>
        <v>4.1666666666666664E-2</v>
      </c>
      <c r="L1188" s="33">
        <f>Table1[[#This Row],[number doses per hour]]*INDEX(Table2[price per dose],Table1[[#This Row],[Drug ID]])</f>
        <v>0.2815833333333333</v>
      </c>
      <c r="M1188" s="11" t="b">
        <f>AND(Table1[[#This Row],[hour of cancellation 0 to 23]]&gt;=0,Table1[[#This Row],[hour of cancellation 0 to 23]]&lt;=23)</f>
        <v>0</v>
      </c>
    </row>
    <row r="1189" spans="1:13" x14ac:dyDescent="0.3">
      <c r="A1189" s="1">
        <v>1188</v>
      </c>
      <c r="B1189" s="1">
        <v>1</v>
      </c>
      <c r="C1189" s="2">
        <v>40961.202264646949</v>
      </c>
      <c r="D1189" s="2">
        <v>41021.20208333333</v>
      </c>
      <c r="E1189" s="1">
        <v>8</v>
      </c>
      <c r="F1189" s="2">
        <v>40962.523765104052</v>
      </c>
      <c r="G1189" s="1">
        <v>0</v>
      </c>
      <c r="H1189" s="32">
        <f>IFERROR(HOUR(Table1[[#This Row],[Cancel Date/time]])+MINUTE(Table1[[#This Row],[Cancel Date/time]])/60,"not cancelled")</f>
        <v>12.566666666666666</v>
      </c>
      <c r="I1189" s="47">
        <f>IFERROR(ROUND(Table1[[#This Row],[cancellation time decimal]],0),"not cancelled")</f>
        <v>13</v>
      </c>
      <c r="J1189" s="10">
        <f>IFERROR(MOD(Table1[[#This Row],[cancellation hour rounded]],24),"not cancelled")</f>
        <v>13</v>
      </c>
      <c r="K1189" s="32">
        <f>1/Table1[[#This Row],[Duration (Time between doses '[in hours'])]]</f>
        <v>0.125</v>
      </c>
      <c r="L1189" s="33">
        <f>Table1[[#This Row],[number doses per hour]]*INDEX(Table2[price per dose],Table1[[#This Row],[Drug ID]])</f>
        <v>0.84929166666666667</v>
      </c>
      <c r="M1189" s="11" t="b">
        <f>AND(Table1[[#This Row],[hour of cancellation 0 to 23]]&gt;=0,Table1[[#This Row],[hour of cancellation 0 to 23]]&lt;=23)</f>
        <v>1</v>
      </c>
    </row>
    <row r="1190" spans="1:13" x14ac:dyDescent="0.3">
      <c r="A1190" s="1">
        <v>1189</v>
      </c>
      <c r="B1190" s="1">
        <v>1</v>
      </c>
      <c r="C1190" s="2">
        <v>40961.294762278521</v>
      </c>
      <c r="D1190" s="2">
        <v>41021.294444444444</v>
      </c>
      <c r="E1190" s="1">
        <v>12</v>
      </c>
      <c r="F1190" s="2">
        <v>40962.443049730318</v>
      </c>
      <c r="G1190" s="1">
        <v>0</v>
      </c>
      <c r="H1190" s="32">
        <f>IFERROR(HOUR(Table1[[#This Row],[Cancel Date/time]])+MINUTE(Table1[[#This Row],[Cancel Date/time]])/60,"not cancelled")</f>
        <v>10.616666666666667</v>
      </c>
      <c r="I1190" s="47">
        <f>IFERROR(ROUND(Table1[[#This Row],[cancellation time decimal]],0),"not cancelled")</f>
        <v>11</v>
      </c>
      <c r="J1190" s="10">
        <f>IFERROR(MOD(Table1[[#This Row],[cancellation hour rounded]],24),"not cancelled")</f>
        <v>11</v>
      </c>
      <c r="K1190" s="32">
        <f>1/Table1[[#This Row],[Duration (Time between doses '[in hours'])]]</f>
        <v>8.3333333333333329E-2</v>
      </c>
      <c r="L1190" s="33">
        <f>Table1[[#This Row],[number doses per hour]]*INDEX(Table2[price per dose],Table1[[#This Row],[Drug ID]])</f>
        <v>0.56619444444444444</v>
      </c>
      <c r="M1190" s="11" t="b">
        <f>AND(Table1[[#This Row],[hour of cancellation 0 to 23]]&gt;=0,Table1[[#This Row],[hour of cancellation 0 to 23]]&lt;=23)</f>
        <v>1</v>
      </c>
    </row>
    <row r="1191" spans="1:13" x14ac:dyDescent="0.3">
      <c r="A1191" s="1">
        <v>1190</v>
      </c>
      <c r="B1191" s="1">
        <v>3</v>
      </c>
      <c r="C1191" s="2">
        <v>40961.357191016599</v>
      </c>
      <c r="D1191" s="2">
        <v>41021.356944444444</v>
      </c>
      <c r="E1191" s="1">
        <v>24</v>
      </c>
      <c r="F1191" s="2">
        <v>40963.409345336666</v>
      </c>
      <c r="G1191" s="1">
        <v>0</v>
      </c>
      <c r="H1191" s="32">
        <f>IFERROR(HOUR(Table1[[#This Row],[Cancel Date/time]])+MINUTE(Table1[[#This Row],[Cancel Date/time]])/60,"not cancelled")</f>
        <v>9.8166666666666664</v>
      </c>
      <c r="I1191" s="47">
        <f>IFERROR(ROUND(Table1[[#This Row],[cancellation time decimal]],0),"not cancelled")</f>
        <v>10</v>
      </c>
      <c r="J1191" s="10">
        <f>IFERROR(MOD(Table1[[#This Row],[cancellation hour rounded]],24),"not cancelled")</f>
        <v>10</v>
      </c>
      <c r="K1191" s="32">
        <f>1/Table1[[#This Row],[Duration (Time between doses '[in hours'])]]</f>
        <v>4.1666666666666664E-2</v>
      </c>
      <c r="L1191" s="33">
        <f>Table1[[#This Row],[number doses per hour]]*INDEX(Table2[price per dose],Table1[[#This Row],[Drug ID]])</f>
        <v>0.18133000000000002</v>
      </c>
      <c r="M1191" s="11" t="b">
        <f>AND(Table1[[#This Row],[hour of cancellation 0 to 23]]&gt;=0,Table1[[#This Row],[hour of cancellation 0 to 23]]&lt;=23)</f>
        <v>1</v>
      </c>
    </row>
    <row r="1192" spans="1:13" x14ac:dyDescent="0.3">
      <c r="A1192" s="1">
        <v>1191</v>
      </c>
      <c r="B1192" s="1">
        <v>7</v>
      </c>
      <c r="C1192" s="2">
        <v>40961.360066086163</v>
      </c>
      <c r="D1192" s="2">
        <v>41021.359722222223</v>
      </c>
      <c r="E1192" s="1">
        <v>24</v>
      </c>
      <c r="F1192" s="2">
        <v>40966.467207384951</v>
      </c>
      <c r="G1192" s="1">
        <v>0</v>
      </c>
      <c r="H1192" s="32">
        <f>IFERROR(HOUR(Table1[[#This Row],[Cancel Date/time]])+MINUTE(Table1[[#This Row],[Cancel Date/time]])/60,"not cancelled")</f>
        <v>11.2</v>
      </c>
      <c r="I1192" s="47">
        <f>IFERROR(ROUND(Table1[[#This Row],[cancellation time decimal]],0),"not cancelled")</f>
        <v>11</v>
      </c>
      <c r="J1192" s="10">
        <f>IFERROR(MOD(Table1[[#This Row],[cancellation hour rounded]],24),"not cancelled")</f>
        <v>11</v>
      </c>
      <c r="K1192" s="32">
        <f>1/Table1[[#This Row],[Duration (Time between doses '[in hours'])]]</f>
        <v>4.1666666666666664E-2</v>
      </c>
      <c r="L1192" s="33">
        <f>Table1[[#This Row],[number doses per hour]]*INDEX(Table2[price per dose],Table1[[#This Row],[Drug ID]])</f>
        <v>1.2958049999999997</v>
      </c>
      <c r="M1192" s="11" t="b">
        <f>AND(Table1[[#This Row],[hour of cancellation 0 to 23]]&gt;=0,Table1[[#This Row],[hour of cancellation 0 to 23]]&lt;=23)</f>
        <v>1</v>
      </c>
    </row>
    <row r="1193" spans="1:13" x14ac:dyDescent="0.3">
      <c r="A1193" s="1">
        <v>1192</v>
      </c>
      <c r="B1193" s="1">
        <v>9</v>
      </c>
      <c r="C1193" s="2">
        <v>40961.380924851976</v>
      </c>
      <c r="D1193" s="2">
        <v>41021.380555555559</v>
      </c>
      <c r="E1193" s="1">
        <v>5</v>
      </c>
      <c r="F1193" s="2">
        <v>40964.498145796744</v>
      </c>
      <c r="G1193" s="1">
        <v>0</v>
      </c>
      <c r="H1193" s="32">
        <f>IFERROR(HOUR(Table1[[#This Row],[Cancel Date/time]])+MINUTE(Table1[[#This Row],[Cancel Date/time]])/60,"not cancelled")</f>
        <v>11.95</v>
      </c>
      <c r="I1193" s="47">
        <f>IFERROR(ROUND(Table1[[#This Row],[cancellation time decimal]],0),"not cancelled")</f>
        <v>12</v>
      </c>
      <c r="J1193" s="10">
        <f>IFERROR(MOD(Table1[[#This Row],[cancellation hour rounded]],24),"not cancelled")</f>
        <v>12</v>
      </c>
      <c r="K1193" s="32">
        <f>1/Table1[[#This Row],[Duration (Time between doses '[in hours'])]]</f>
        <v>0.2</v>
      </c>
      <c r="L1193" s="33">
        <f>Table1[[#This Row],[number doses per hour]]*INDEX(Table2[price per dose],Table1[[#This Row],[Drug ID]])</f>
        <v>5.6740000000000004</v>
      </c>
      <c r="M1193" s="11" t="b">
        <f>AND(Table1[[#This Row],[hour of cancellation 0 to 23]]&gt;=0,Table1[[#This Row],[hour of cancellation 0 to 23]]&lt;=23)</f>
        <v>1</v>
      </c>
    </row>
    <row r="1194" spans="1:13" x14ac:dyDescent="0.3">
      <c r="A1194" s="1">
        <v>1193</v>
      </c>
      <c r="B1194" s="1">
        <v>2</v>
      </c>
      <c r="C1194" s="2">
        <v>40961.452315994829</v>
      </c>
      <c r="D1194" s="2">
        <v>41021.45208333333</v>
      </c>
      <c r="E1194" s="1">
        <v>10</v>
      </c>
      <c r="F1194" s="2">
        <v>40962.394156026807</v>
      </c>
      <c r="G1194" s="1">
        <v>0</v>
      </c>
      <c r="H1194" s="32">
        <f>IFERROR(HOUR(Table1[[#This Row],[Cancel Date/time]])+MINUTE(Table1[[#This Row],[Cancel Date/time]])/60,"not cancelled")</f>
        <v>9.4499999999999993</v>
      </c>
      <c r="I1194" s="47">
        <f>IFERROR(ROUND(Table1[[#This Row],[cancellation time decimal]],0),"not cancelled")</f>
        <v>9</v>
      </c>
      <c r="J1194" s="10">
        <f>IFERROR(MOD(Table1[[#This Row],[cancellation hour rounded]],24),"not cancelled")</f>
        <v>9</v>
      </c>
      <c r="K1194" s="32">
        <f>1/Table1[[#This Row],[Duration (Time between doses '[in hours'])]]</f>
        <v>0.1</v>
      </c>
      <c r="L1194" s="33">
        <f>Table1[[#This Row],[number doses per hour]]*INDEX(Table2[price per dose],Table1[[#This Row],[Drug ID]])</f>
        <v>0.84959999999999969</v>
      </c>
      <c r="M1194" s="11" t="b">
        <f>AND(Table1[[#This Row],[hour of cancellation 0 to 23]]&gt;=0,Table1[[#This Row],[hour of cancellation 0 to 23]]&lt;=23)</f>
        <v>1</v>
      </c>
    </row>
    <row r="1195" spans="1:13" x14ac:dyDescent="0.3">
      <c r="A1195" s="1">
        <v>1194</v>
      </c>
      <c r="B1195" s="1">
        <v>6</v>
      </c>
      <c r="C1195" s="2">
        <v>40961.444108677868</v>
      </c>
      <c r="D1195" s="2">
        <v>41021.443749999999</v>
      </c>
      <c r="E1195" s="1">
        <v>24</v>
      </c>
      <c r="F1195" s="2">
        <v>40967.531604705007</v>
      </c>
      <c r="G1195" s="1">
        <v>0</v>
      </c>
      <c r="H1195" s="32">
        <f>IFERROR(HOUR(Table1[[#This Row],[Cancel Date/time]])+MINUTE(Table1[[#This Row],[Cancel Date/time]])/60,"not cancelled")</f>
        <v>12.75</v>
      </c>
      <c r="I1195" s="47">
        <f>IFERROR(ROUND(Table1[[#This Row],[cancellation time decimal]],0),"not cancelled")</f>
        <v>13</v>
      </c>
      <c r="J1195" s="10">
        <f>IFERROR(MOD(Table1[[#This Row],[cancellation hour rounded]],24),"not cancelled")</f>
        <v>13</v>
      </c>
      <c r="K1195" s="32">
        <f>1/Table1[[#This Row],[Duration (Time between doses '[in hours'])]]</f>
        <v>4.1666666666666664E-2</v>
      </c>
      <c r="L1195" s="33">
        <f>Table1[[#This Row],[number doses per hour]]*INDEX(Table2[price per dose],Table1[[#This Row],[Drug ID]])</f>
        <v>0.35218749999999999</v>
      </c>
      <c r="M1195" s="11" t="b">
        <f>AND(Table1[[#This Row],[hour of cancellation 0 to 23]]&gt;=0,Table1[[#This Row],[hour of cancellation 0 to 23]]&lt;=23)</f>
        <v>1</v>
      </c>
    </row>
    <row r="1196" spans="1:13" x14ac:dyDescent="0.3">
      <c r="A1196" s="1">
        <v>1195</v>
      </c>
      <c r="B1196" s="1">
        <v>2</v>
      </c>
      <c r="C1196" s="2">
        <v>40961.435136783657</v>
      </c>
      <c r="D1196" s="2">
        <v>41021.43472222222</v>
      </c>
      <c r="E1196" s="1">
        <v>10</v>
      </c>
      <c r="F1196" s="2">
        <v>40962.474668771451</v>
      </c>
      <c r="G1196" s="1">
        <v>0</v>
      </c>
      <c r="H1196" s="32">
        <f>IFERROR(HOUR(Table1[[#This Row],[Cancel Date/time]])+MINUTE(Table1[[#This Row],[Cancel Date/time]])/60,"not cancelled")</f>
        <v>11.383333333333333</v>
      </c>
      <c r="I1196" s="47">
        <f>IFERROR(ROUND(Table1[[#This Row],[cancellation time decimal]],0),"not cancelled")</f>
        <v>11</v>
      </c>
      <c r="J1196" s="10">
        <f>IFERROR(MOD(Table1[[#This Row],[cancellation hour rounded]],24),"not cancelled")</f>
        <v>11</v>
      </c>
      <c r="K1196" s="32">
        <f>1/Table1[[#This Row],[Duration (Time between doses '[in hours'])]]</f>
        <v>0.1</v>
      </c>
      <c r="L1196" s="33">
        <f>Table1[[#This Row],[number doses per hour]]*INDEX(Table2[price per dose],Table1[[#This Row],[Drug ID]])</f>
        <v>0.84959999999999969</v>
      </c>
      <c r="M1196" s="11" t="b">
        <f>AND(Table1[[#This Row],[hour of cancellation 0 to 23]]&gt;=0,Table1[[#This Row],[hour of cancellation 0 to 23]]&lt;=23)</f>
        <v>1</v>
      </c>
    </row>
    <row r="1197" spans="1:13" x14ac:dyDescent="0.3">
      <c r="A1197" s="1">
        <v>1196</v>
      </c>
      <c r="B1197" s="1">
        <v>5</v>
      </c>
      <c r="C1197" s="2">
        <v>40961.512845454097</v>
      </c>
      <c r="D1197" s="2">
        <v>41021.512499999997</v>
      </c>
      <c r="E1197" s="1">
        <v>24</v>
      </c>
      <c r="F1197" s="2">
        <v>40965.536943185922</v>
      </c>
      <c r="G1197" s="1">
        <v>0</v>
      </c>
      <c r="H1197" s="32">
        <f>IFERROR(HOUR(Table1[[#This Row],[Cancel Date/time]])+MINUTE(Table1[[#This Row],[Cancel Date/time]])/60,"not cancelled")</f>
        <v>12.883333333333333</v>
      </c>
      <c r="I1197" s="47">
        <f>IFERROR(ROUND(Table1[[#This Row],[cancellation time decimal]],0),"not cancelled")</f>
        <v>13</v>
      </c>
      <c r="J1197" s="10">
        <f>IFERROR(MOD(Table1[[#This Row],[cancellation hour rounded]],24),"not cancelled")</f>
        <v>13</v>
      </c>
      <c r="K1197" s="32">
        <f>1/Table1[[#This Row],[Duration (Time between doses '[in hours'])]]</f>
        <v>4.1666666666666664E-2</v>
      </c>
      <c r="L1197" s="33">
        <f>Table1[[#This Row],[number doses per hour]]*INDEX(Table2[price per dose],Table1[[#This Row],[Drug ID]])</f>
        <v>0.2815833333333333</v>
      </c>
      <c r="M1197" s="11" t="b">
        <f>AND(Table1[[#This Row],[hour of cancellation 0 to 23]]&gt;=0,Table1[[#This Row],[hour of cancellation 0 to 23]]&lt;=23)</f>
        <v>1</v>
      </c>
    </row>
    <row r="1198" spans="1:13" x14ac:dyDescent="0.3">
      <c r="A1198" s="1">
        <v>1197</v>
      </c>
      <c r="B1198" s="1">
        <v>4</v>
      </c>
      <c r="C1198" s="2">
        <v>40961.501285541803</v>
      </c>
      <c r="D1198" s="2">
        <v>41021.500694444447</v>
      </c>
      <c r="E1198" s="1">
        <v>12</v>
      </c>
      <c r="F1198" s="2">
        <v>40964.150977137448</v>
      </c>
      <c r="G1198" s="1">
        <v>0</v>
      </c>
      <c r="H1198" s="32">
        <f>IFERROR(HOUR(Table1[[#This Row],[Cancel Date/time]])+MINUTE(Table1[[#This Row],[Cancel Date/time]])/60,"not cancelled")</f>
        <v>3.6166666666666667</v>
      </c>
      <c r="I1198" s="47">
        <f>IFERROR(ROUND(Table1[[#This Row],[cancellation time decimal]],0),"not cancelled")</f>
        <v>4</v>
      </c>
      <c r="J1198" s="10">
        <f>IFERROR(MOD(Table1[[#This Row],[cancellation hour rounded]],24),"not cancelled")</f>
        <v>4</v>
      </c>
      <c r="K1198" s="32">
        <f>1/Table1[[#This Row],[Duration (Time between doses '[in hours'])]]</f>
        <v>8.3333333333333329E-2</v>
      </c>
      <c r="L1198" s="33">
        <f>Table1[[#This Row],[number doses per hour]]*INDEX(Table2[price per dose],Table1[[#This Row],[Drug ID]])</f>
        <v>1.448055119047619</v>
      </c>
      <c r="M1198" s="11" t="b">
        <f>AND(Table1[[#This Row],[hour of cancellation 0 to 23]]&gt;=0,Table1[[#This Row],[hour of cancellation 0 to 23]]&lt;=23)</f>
        <v>1</v>
      </c>
    </row>
    <row r="1199" spans="1:13" x14ac:dyDescent="0.3">
      <c r="A1199" s="1">
        <v>1198</v>
      </c>
      <c r="B1199" s="1">
        <v>4</v>
      </c>
      <c r="C1199" s="2">
        <v>40961.502005244962</v>
      </c>
      <c r="D1199" s="2">
        <v>41021.501388888886</v>
      </c>
      <c r="E1199" s="1">
        <v>12</v>
      </c>
      <c r="F1199" s="2">
        <v>40964.607790338014</v>
      </c>
      <c r="G1199" s="1">
        <v>0</v>
      </c>
      <c r="H1199" s="32">
        <f>IFERROR(HOUR(Table1[[#This Row],[Cancel Date/time]])+MINUTE(Table1[[#This Row],[Cancel Date/time]])/60,"not cancelled")</f>
        <v>14.583333333333334</v>
      </c>
      <c r="I1199" s="47">
        <f>IFERROR(ROUND(Table1[[#This Row],[cancellation time decimal]],0),"not cancelled")</f>
        <v>15</v>
      </c>
      <c r="J1199" s="10">
        <f>IFERROR(MOD(Table1[[#This Row],[cancellation hour rounded]],24),"not cancelled")</f>
        <v>15</v>
      </c>
      <c r="K1199" s="32">
        <f>1/Table1[[#This Row],[Duration (Time between doses '[in hours'])]]</f>
        <v>8.3333333333333329E-2</v>
      </c>
      <c r="L1199" s="33">
        <f>Table1[[#This Row],[number doses per hour]]*INDEX(Table2[price per dose],Table1[[#This Row],[Drug ID]])</f>
        <v>1.448055119047619</v>
      </c>
      <c r="M1199" s="11" t="b">
        <f>AND(Table1[[#This Row],[hour of cancellation 0 to 23]]&gt;=0,Table1[[#This Row],[hour of cancellation 0 to 23]]&lt;=23)</f>
        <v>1</v>
      </c>
    </row>
    <row r="1200" spans="1:13" x14ac:dyDescent="0.3">
      <c r="A1200" s="1">
        <v>1199</v>
      </c>
      <c r="B1200" s="1">
        <v>5</v>
      </c>
      <c r="C1200" s="2">
        <v>40961.530135115514</v>
      </c>
      <c r="D1200" s="2">
        <v>41021.529861111114</v>
      </c>
      <c r="E1200" s="1">
        <v>24</v>
      </c>
      <c r="F1200" s="2">
        <v>40964.598894673094</v>
      </c>
      <c r="G1200" s="1">
        <v>0</v>
      </c>
      <c r="H1200" s="32">
        <f>IFERROR(HOUR(Table1[[#This Row],[Cancel Date/time]])+MINUTE(Table1[[#This Row],[Cancel Date/time]])/60,"not cancelled")</f>
        <v>14.366666666666667</v>
      </c>
      <c r="I1200" s="47">
        <f>IFERROR(ROUND(Table1[[#This Row],[cancellation time decimal]],0),"not cancelled")</f>
        <v>14</v>
      </c>
      <c r="J1200" s="10">
        <f>IFERROR(MOD(Table1[[#This Row],[cancellation hour rounded]],24),"not cancelled")</f>
        <v>14</v>
      </c>
      <c r="K1200" s="32">
        <f>1/Table1[[#This Row],[Duration (Time between doses '[in hours'])]]</f>
        <v>4.1666666666666664E-2</v>
      </c>
      <c r="L1200" s="33">
        <f>Table1[[#This Row],[number doses per hour]]*INDEX(Table2[price per dose],Table1[[#This Row],[Drug ID]])</f>
        <v>0.2815833333333333</v>
      </c>
      <c r="M1200" s="11" t="b">
        <f>AND(Table1[[#This Row],[hour of cancellation 0 to 23]]&gt;=0,Table1[[#This Row],[hour of cancellation 0 to 23]]&lt;=23)</f>
        <v>1</v>
      </c>
    </row>
    <row r="1201" spans="1:13" x14ac:dyDescent="0.3">
      <c r="A1201" s="1">
        <v>1200</v>
      </c>
      <c r="B1201" s="1">
        <v>2</v>
      </c>
      <c r="C1201" s="2">
        <v>40961.557962485305</v>
      </c>
      <c r="D1201" s="2">
        <v>41021.557638888888</v>
      </c>
      <c r="E1201" s="1">
        <v>10</v>
      </c>
      <c r="F1201" s="2">
        <v>40962.350209244381</v>
      </c>
      <c r="G1201" s="1">
        <v>0</v>
      </c>
      <c r="H1201" s="32">
        <f>IFERROR(HOUR(Table1[[#This Row],[Cancel Date/time]])+MINUTE(Table1[[#This Row],[Cancel Date/time]])/60,"not cancelled")</f>
        <v>8.4</v>
      </c>
      <c r="I1201" s="47">
        <f>IFERROR(ROUND(Table1[[#This Row],[cancellation time decimal]],0),"not cancelled")</f>
        <v>8</v>
      </c>
      <c r="J1201" s="10">
        <f>IFERROR(MOD(Table1[[#This Row],[cancellation hour rounded]],24),"not cancelled")</f>
        <v>8</v>
      </c>
      <c r="K1201" s="32">
        <f>1/Table1[[#This Row],[Duration (Time between doses '[in hours'])]]</f>
        <v>0.1</v>
      </c>
      <c r="L1201" s="33">
        <f>Table1[[#This Row],[number doses per hour]]*INDEX(Table2[price per dose],Table1[[#This Row],[Drug ID]])</f>
        <v>0.84959999999999969</v>
      </c>
      <c r="M1201" s="11" t="b">
        <f>AND(Table1[[#This Row],[hour of cancellation 0 to 23]]&gt;=0,Table1[[#This Row],[hour of cancellation 0 to 23]]&lt;=23)</f>
        <v>1</v>
      </c>
    </row>
    <row r="1202" spans="1:13" x14ac:dyDescent="0.3">
      <c r="A1202" s="1">
        <v>1201</v>
      </c>
      <c r="B1202" s="1">
        <v>2</v>
      </c>
      <c r="C1202" s="2">
        <v>40961.562309652742</v>
      </c>
      <c r="D1202" s="2">
        <v>40965.020138888889</v>
      </c>
      <c r="E1202" s="1">
        <v>10</v>
      </c>
      <c r="F1202" s="2">
        <v>40962.663995278708</v>
      </c>
      <c r="G1202" s="1">
        <v>0</v>
      </c>
      <c r="H1202" s="32">
        <f>IFERROR(HOUR(Table1[[#This Row],[Cancel Date/time]])+MINUTE(Table1[[#This Row],[Cancel Date/time]])/60,"not cancelled")</f>
        <v>15.933333333333334</v>
      </c>
      <c r="I1202" s="47">
        <f>IFERROR(ROUND(Table1[[#This Row],[cancellation time decimal]],0),"not cancelled")</f>
        <v>16</v>
      </c>
      <c r="J1202" s="10">
        <f>IFERROR(MOD(Table1[[#This Row],[cancellation hour rounded]],24),"not cancelled")</f>
        <v>16</v>
      </c>
      <c r="K1202" s="32">
        <f>1/Table1[[#This Row],[Duration (Time between doses '[in hours'])]]</f>
        <v>0.1</v>
      </c>
      <c r="L1202" s="33">
        <f>Table1[[#This Row],[number doses per hour]]*INDEX(Table2[price per dose],Table1[[#This Row],[Drug ID]])</f>
        <v>0.84959999999999969</v>
      </c>
      <c r="M1202" s="11" t="b">
        <f>AND(Table1[[#This Row],[hour of cancellation 0 to 23]]&gt;=0,Table1[[#This Row],[hour of cancellation 0 to 23]]&lt;=23)</f>
        <v>1</v>
      </c>
    </row>
    <row r="1203" spans="1:13" x14ac:dyDescent="0.3">
      <c r="A1203" s="1">
        <v>1202</v>
      </c>
      <c r="B1203" s="1">
        <v>7</v>
      </c>
      <c r="C1203" s="2">
        <v>40961.544401184132</v>
      </c>
      <c r="D1203" s="2">
        <v>41021.543749999997</v>
      </c>
      <c r="E1203" s="1">
        <v>24</v>
      </c>
      <c r="F1203" s="2">
        <v>40988.444939021036</v>
      </c>
      <c r="G1203" s="1">
        <v>1</v>
      </c>
      <c r="H1203" s="32">
        <f>IFERROR(HOUR(Table1[[#This Row],[Cancel Date/time]])+MINUTE(Table1[[#This Row],[Cancel Date/time]])/60,"not cancelled")</f>
        <v>10.666666666666666</v>
      </c>
      <c r="I1203" s="47">
        <f>IFERROR(ROUND(Table1[[#This Row],[cancellation time decimal]],0),"not cancelled")</f>
        <v>11</v>
      </c>
      <c r="J1203" s="10">
        <f>IFERROR(MOD(Table1[[#This Row],[cancellation hour rounded]],24),"not cancelled")</f>
        <v>11</v>
      </c>
      <c r="K1203" s="32">
        <f>1/Table1[[#This Row],[Duration (Time between doses '[in hours'])]]</f>
        <v>4.1666666666666664E-2</v>
      </c>
      <c r="L1203" s="33">
        <f>Table1[[#This Row],[number doses per hour]]*INDEX(Table2[price per dose],Table1[[#This Row],[Drug ID]])</f>
        <v>1.2958049999999997</v>
      </c>
      <c r="M1203" s="11" t="b">
        <f>AND(Table1[[#This Row],[hour of cancellation 0 to 23]]&gt;=0,Table1[[#This Row],[hour of cancellation 0 to 23]]&lt;=23)</f>
        <v>1</v>
      </c>
    </row>
    <row r="1204" spans="1:13" x14ac:dyDescent="0.3">
      <c r="A1204" s="1">
        <v>1203</v>
      </c>
      <c r="B1204" s="1">
        <v>1</v>
      </c>
      <c r="C1204" s="2">
        <v>40961.627479675335</v>
      </c>
      <c r="D1204" s="2">
        <v>41021.627083333333</v>
      </c>
      <c r="E1204" s="1">
        <v>8</v>
      </c>
      <c r="F1204" s="2">
        <v>40962.627989125271</v>
      </c>
      <c r="G1204" s="1">
        <v>0</v>
      </c>
      <c r="H1204" s="32">
        <f>IFERROR(HOUR(Table1[[#This Row],[Cancel Date/time]])+MINUTE(Table1[[#This Row],[Cancel Date/time]])/60,"not cancelled")</f>
        <v>15.066666666666666</v>
      </c>
      <c r="I1204" s="47">
        <f>IFERROR(ROUND(Table1[[#This Row],[cancellation time decimal]],0),"not cancelled")</f>
        <v>15</v>
      </c>
      <c r="J1204" s="10">
        <f>IFERROR(MOD(Table1[[#This Row],[cancellation hour rounded]],24),"not cancelled")</f>
        <v>15</v>
      </c>
      <c r="K1204" s="32">
        <f>1/Table1[[#This Row],[Duration (Time between doses '[in hours'])]]</f>
        <v>0.125</v>
      </c>
      <c r="L1204" s="33">
        <f>Table1[[#This Row],[number doses per hour]]*INDEX(Table2[price per dose],Table1[[#This Row],[Drug ID]])</f>
        <v>0.84929166666666667</v>
      </c>
      <c r="M1204" s="11" t="b">
        <f>AND(Table1[[#This Row],[hour of cancellation 0 to 23]]&gt;=0,Table1[[#This Row],[hour of cancellation 0 to 23]]&lt;=23)</f>
        <v>1</v>
      </c>
    </row>
    <row r="1205" spans="1:13" x14ac:dyDescent="0.3">
      <c r="A1205" s="1">
        <v>1204</v>
      </c>
      <c r="B1205" s="1">
        <v>4</v>
      </c>
      <c r="C1205" s="2">
        <v>40961.688065593858</v>
      </c>
      <c r="D1205" s="2">
        <v>41021.6875</v>
      </c>
      <c r="E1205" s="1">
        <v>12</v>
      </c>
      <c r="F1205" s="2">
        <v>40964.551998494244</v>
      </c>
      <c r="G1205" s="1">
        <v>0</v>
      </c>
      <c r="H1205" s="32">
        <f>IFERROR(HOUR(Table1[[#This Row],[Cancel Date/time]])+MINUTE(Table1[[#This Row],[Cancel Date/time]])/60,"not cancelled")</f>
        <v>13.233333333333333</v>
      </c>
      <c r="I1205" s="47">
        <f>IFERROR(ROUND(Table1[[#This Row],[cancellation time decimal]],0),"not cancelled")</f>
        <v>13</v>
      </c>
      <c r="J1205" s="10">
        <f>IFERROR(MOD(Table1[[#This Row],[cancellation hour rounded]],24),"not cancelled")</f>
        <v>13</v>
      </c>
      <c r="K1205" s="32">
        <f>1/Table1[[#This Row],[Duration (Time between doses '[in hours'])]]</f>
        <v>8.3333333333333329E-2</v>
      </c>
      <c r="L1205" s="33">
        <f>Table1[[#This Row],[number doses per hour]]*INDEX(Table2[price per dose],Table1[[#This Row],[Drug ID]])</f>
        <v>1.448055119047619</v>
      </c>
      <c r="M1205" s="11" t="b">
        <f>AND(Table1[[#This Row],[hour of cancellation 0 to 23]]&gt;=0,Table1[[#This Row],[hour of cancellation 0 to 23]]&lt;=23)</f>
        <v>1</v>
      </c>
    </row>
    <row r="1206" spans="1:13" x14ac:dyDescent="0.3">
      <c r="A1206" s="1">
        <v>1205</v>
      </c>
      <c r="B1206" s="1">
        <v>3</v>
      </c>
      <c r="C1206" s="2">
        <v>40961.729291217489</v>
      </c>
      <c r="D1206" s="2">
        <v>41021.729166666672</v>
      </c>
      <c r="E1206" s="1">
        <v>24</v>
      </c>
      <c r="F1206" s="2">
        <v>40964.730293304601</v>
      </c>
      <c r="G1206" s="1">
        <v>0</v>
      </c>
      <c r="H1206" s="32">
        <f>IFERROR(HOUR(Table1[[#This Row],[Cancel Date/time]])+MINUTE(Table1[[#This Row],[Cancel Date/time]])/60,"not cancelled")</f>
        <v>17.516666666666666</v>
      </c>
      <c r="I1206" s="47">
        <f>IFERROR(ROUND(Table1[[#This Row],[cancellation time decimal]],0),"not cancelled")</f>
        <v>18</v>
      </c>
      <c r="J1206" s="10">
        <f>IFERROR(MOD(Table1[[#This Row],[cancellation hour rounded]],24),"not cancelled")</f>
        <v>18</v>
      </c>
      <c r="K1206" s="32">
        <f>1/Table1[[#This Row],[Duration (Time between doses '[in hours'])]]</f>
        <v>4.1666666666666664E-2</v>
      </c>
      <c r="L1206" s="33">
        <f>Table1[[#This Row],[number doses per hour]]*INDEX(Table2[price per dose],Table1[[#This Row],[Drug ID]])</f>
        <v>0.18133000000000002</v>
      </c>
      <c r="M1206" s="11" t="b">
        <f>AND(Table1[[#This Row],[hour of cancellation 0 to 23]]&gt;=0,Table1[[#This Row],[hour of cancellation 0 to 23]]&lt;=23)</f>
        <v>1</v>
      </c>
    </row>
    <row r="1207" spans="1:13" x14ac:dyDescent="0.3">
      <c r="A1207" s="1">
        <v>1206</v>
      </c>
      <c r="B1207" s="1">
        <v>8</v>
      </c>
      <c r="C1207" s="2">
        <v>40961.785691366953</v>
      </c>
      <c r="D1207" s="2">
        <v>41021.785416666666</v>
      </c>
      <c r="E1207" s="1">
        <v>3</v>
      </c>
      <c r="F1207" s="2">
        <v>40966.292319744898</v>
      </c>
      <c r="G1207" s="1">
        <v>0</v>
      </c>
      <c r="H1207" s="32">
        <f>IFERROR(HOUR(Table1[[#This Row],[Cancel Date/time]])+MINUTE(Table1[[#This Row],[Cancel Date/time]])/60,"not cancelled")</f>
        <v>7</v>
      </c>
      <c r="I1207" s="47">
        <f>IFERROR(ROUND(Table1[[#This Row],[cancellation time decimal]],0),"not cancelled")</f>
        <v>7</v>
      </c>
      <c r="J1207" s="10">
        <f>IFERROR(MOD(Table1[[#This Row],[cancellation hour rounded]],24),"not cancelled")</f>
        <v>7</v>
      </c>
      <c r="K1207" s="32">
        <f>1/Table1[[#This Row],[Duration (Time between doses '[in hours'])]]</f>
        <v>0.33333333333333331</v>
      </c>
      <c r="L1207" s="33">
        <f>Table1[[#This Row],[number doses per hour]]*INDEX(Table2[price per dose],Table1[[#This Row],[Drug ID]])</f>
        <v>0.29998222222222221</v>
      </c>
      <c r="M1207" s="11" t="b">
        <f>AND(Table1[[#This Row],[hour of cancellation 0 to 23]]&gt;=0,Table1[[#This Row],[hour of cancellation 0 to 23]]&lt;=23)</f>
        <v>1</v>
      </c>
    </row>
    <row r="1208" spans="1:13" x14ac:dyDescent="0.3">
      <c r="A1208" s="1">
        <v>1207</v>
      </c>
      <c r="B1208" s="1">
        <v>6</v>
      </c>
      <c r="C1208" s="2">
        <v>40961.751020428877</v>
      </c>
      <c r="D1208" s="2">
        <v>41021.750694444447</v>
      </c>
      <c r="E1208" s="1">
        <v>24</v>
      </c>
      <c r="F1208" s="2">
        <v>40965.276043808422</v>
      </c>
      <c r="G1208" s="1">
        <v>0</v>
      </c>
      <c r="H1208" s="32">
        <f>IFERROR(HOUR(Table1[[#This Row],[Cancel Date/time]])+MINUTE(Table1[[#This Row],[Cancel Date/time]])/60,"not cancelled")</f>
        <v>6.6166666666666671</v>
      </c>
      <c r="I1208" s="47">
        <f>IFERROR(ROUND(Table1[[#This Row],[cancellation time decimal]],0),"not cancelled")</f>
        <v>7</v>
      </c>
      <c r="J1208" s="10">
        <f>IFERROR(MOD(Table1[[#This Row],[cancellation hour rounded]],24),"not cancelled")</f>
        <v>7</v>
      </c>
      <c r="K1208" s="32">
        <f>1/Table1[[#This Row],[Duration (Time between doses '[in hours'])]]</f>
        <v>4.1666666666666664E-2</v>
      </c>
      <c r="L1208" s="33">
        <f>Table1[[#This Row],[number doses per hour]]*INDEX(Table2[price per dose],Table1[[#This Row],[Drug ID]])</f>
        <v>0.35218749999999999</v>
      </c>
      <c r="M1208" s="11" t="b">
        <f>AND(Table1[[#This Row],[hour of cancellation 0 to 23]]&gt;=0,Table1[[#This Row],[hour of cancellation 0 to 23]]&lt;=23)</f>
        <v>1</v>
      </c>
    </row>
    <row r="1209" spans="1:13" x14ac:dyDescent="0.3">
      <c r="A1209" s="1">
        <v>1208</v>
      </c>
      <c r="B1209" s="1">
        <v>6</v>
      </c>
      <c r="C1209" s="2">
        <v>40961.777807773484</v>
      </c>
      <c r="D1209" s="2">
        <v>41021.777777777781</v>
      </c>
      <c r="E1209" s="1">
        <v>24</v>
      </c>
      <c r="F1209" s="2">
        <v>40965.303696808092</v>
      </c>
      <c r="G1209" s="1">
        <v>0</v>
      </c>
      <c r="H1209" s="32">
        <f>IFERROR(HOUR(Table1[[#This Row],[Cancel Date/time]])+MINUTE(Table1[[#This Row],[Cancel Date/time]])/60,"not cancelled")</f>
        <v>7.2833333333333332</v>
      </c>
      <c r="I1209" s="47">
        <f>IFERROR(ROUND(Table1[[#This Row],[cancellation time decimal]],0),"not cancelled")</f>
        <v>7</v>
      </c>
      <c r="J1209" s="10">
        <f>IFERROR(MOD(Table1[[#This Row],[cancellation hour rounded]],24),"not cancelled")</f>
        <v>7</v>
      </c>
      <c r="K1209" s="32">
        <f>1/Table1[[#This Row],[Duration (Time between doses '[in hours'])]]</f>
        <v>4.1666666666666664E-2</v>
      </c>
      <c r="L1209" s="33">
        <f>Table1[[#This Row],[number doses per hour]]*INDEX(Table2[price per dose],Table1[[#This Row],[Drug ID]])</f>
        <v>0.35218749999999999</v>
      </c>
      <c r="M1209" s="11" t="b">
        <f>AND(Table1[[#This Row],[hour of cancellation 0 to 23]]&gt;=0,Table1[[#This Row],[hour of cancellation 0 to 23]]&lt;=23)</f>
        <v>1</v>
      </c>
    </row>
    <row r="1210" spans="1:13" hidden="1" x14ac:dyDescent="0.3">
      <c r="A1210" s="1">
        <v>1209</v>
      </c>
      <c r="B1210" s="1">
        <v>1</v>
      </c>
      <c r="C1210" s="2">
        <v>40961.810096752139</v>
      </c>
      <c r="D1210" s="2">
        <v>40963.934984468382</v>
      </c>
      <c r="E1210" s="1">
        <v>8</v>
      </c>
      <c r="F1210" s="2" t="s">
        <v>5</v>
      </c>
      <c r="G1210" s="1">
        <v>0</v>
      </c>
      <c r="H1210" s="32" t="str">
        <f>IFERROR(HOUR(Table1[[#This Row],[Cancel Date/time]])+MINUTE(Table1[[#This Row],[Cancel Date/time]])/60,"not cancelled")</f>
        <v>not cancelled</v>
      </c>
      <c r="I1210" s="47" t="str">
        <f>IFERROR(ROUND(Table1[[#This Row],[cancellation time decimal]],0),"not cancelled")</f>
        <v>not cancelled</v>
      </c>
      <c r="J1210" s="10" t="str">
        <f>IFERROR(MOD(Table1[[#This Row],[cancellation hour rounded]],24),"not cancelled")</f>
        <v>not cancelled</v>
      </c>
      <c r="K1210" s="32">
        <f>1/Table1[[#This Row],[Duration (Time between doses '[in hours'])]]</f>
        <v>0.125</v>
      </c>
      <c r="L1210" s="33">
        <f>Table1[[#This Row],[number doses per hour]]*INDEX(Table2[price per dose],Table1[[#This Row],[Drug ID]])</f>
        <v>0.84929166666666667</v>
      </c>
      <c r="M1210" s="11" t="b">
        <f>AND(Table1[[#This Row],[hour of cancellation 0 to 23]]&gt;=0,Table1[[#This Row],[hour of cancellation 0 to 23]]&lt;=23)</f>
        <v>0</v>
      </c>
    </row>
    <row r="1211" spans="1:13" x14ac:dyDescent="0.3">
      <c r="A1211" s="1">
        <v>1210</v>
      </c>
      <c r="B1211" s="1">
        <v>1</v>
      </c>
      <c r="C1211" s="2">
        <v>40961.87258444677</v>
      </c>
      <c r="D1211" s="2">
        <v>41021.872222222228</v>
      </c>
      <c r="E1211" s="1">
        <v>8</v>
      </c>
      <c r="F1211" s="2">
        <v>40962.521768785424</v>
      </c>
      <c r="G1211" s="1">
        <v>0</v>
      </c>
      <c r="H1211" s="32">
        <f>IFERROR(HOUR(Table1[[#This Row],[Cancel Date/time]])+MINUTE(Table1[[#This Row],[Cancel Date/time]])/60,"not cancelled")</f>
        <v>12.516666666666667</v>
      </c>
      <c r="I1211" s="47">
        <f>IFERROR(ROUND(Table1[[#This Row],[cancellation time decimal]],0),"not cancelled")</f>
        <v>13</v>
      </c>
      <c r="J1211" s="10">
        <f>IFERROR(MOD(Table1[[#This Row],[cancellation hour rounded]],24),"not cancelled")</f>
        <v>13</v>
      </c>
      <c r="K1211" s="32">
        <f>1/Table1[[#This Row],[Duration (Time between doses '[in hours'])]]</f>
        <v>0.125</v>
      </c>
      <c r="L1211" s="33">
        <f>Table1[[#This Row],[number doses per hour]]*INDEX(Table2[price per dose],Table1[[#This Row],[Drug ID]])</f>
        <v>0.84929166666666667</v>
      </c>
      <c r="M1211" s="11" t="b">
        <f>AND(Table1[[#This Row],[hour of cancellation 0 to 23]]&gt;=0,Table1[[#This Row],[hour of cancellation 0 to 23]]&lt;=23)</f>
        <v>1</v>
      </c>
    </row>
    <row r="1212" spans="1:13" x14ac:dyDescent="0.3">
      <c r="A1212" s="1">
        <v>1211</v>
      </c>
      <c r="B1212" s="1">
        <v>2</v>
      </c>
      <c r="C1212" s="2">
        <v>40961.902991150135</v>
      </c>
      <c r="D1212" s="2">
        <v>41021.902777777781</v>
      </c>
      <c r="E1212" s="1">
        <v>10</v>
      </c>
      <c r="F1212" s="2">
        <v>40962.567333357583</v>
      </c>
      <c r="G1212" s="1">
        <v>0</v>
      </c>
      <c r="H1212" s="32">
        <f>IFERROR(HOUR(Table1[[#This Row],[Cancel Date/time]])+MINUTE(Table1[[#This Row],[Cancel Date/time]])/60,"not cancelled")</f>
        <v>13.6</v>
      </c>
      <c r="I1212" s="47">
        <f>IFERROR(ROUND(Table1[[#This Row],[cancellation time decimal]],0),"not cancelled")</f>
        <v>14</v>
      </c>
      <c r="J1212" s="10">
        <f>IFERROR(MOD(Table1[[#This Row],[cancellation hour rounded]],24),"not cancelled")</f>
        <v>14</v>
      </c>
      <c r="K1212" s="32">
        <f>1/Table1[[#This Row],[Duration (Time between doses '[in hours'])]]</f>
        <v>0.1</v>
      </c>
      <c r="L1212" s="33">
        <f>Table1[[#This Row],[number doses per hour]]*INDEX(Table2[price per dose],Table1[[#This Row],[Drug ID]])</f>
        <v>0.84959999999999969</v>
      </c>
      <c r="M1212" s="11" t="b">
        <f>AND(Table1[[#This Row],[hour of cancellation 0 to 23]]&gt;=0,Table1[[#This Row],[hour of cancellation 0 to 23]]&lt;=23)</f>
        <v>1</v>
      </c>
    </row>
    <row r="1213" spans="1:13" x14ac:dyDescent="0.3">
      <c r="A1213" s="1">
        <v>1212</v>
      </c>
      <c r="B1213" s="1">
        <v>5</v>
      </c>
      <c r="C1213" s="2">
        <v>40961.978208608933</v>
      </c>
      <c r="D1213" s="2">
        <v>41021.977777777778</v>
      </c>
      <c r="E1213" s="1">
        <v>24</v>
      </c>
      <c r="F1213" s="2">
        <v>40964.497452712742</v>
      </c>
      <c r="G1213" s="1">
        <v>0</v>
      </c>
      <c r="H1213" s="32">
        <f>IFERROR(HOUR(Table1[[#This Row],[Cancel Date/time]])+MINUTE(Table1[[#This Row],[Cancel Date/time]])/60,"not cancelled")</f>
        <v>11.933333333333334</v>
      </c>
      <c r="I1213" s="47">
        <f>IFERROR(ROUND(Table1[[#This Row],[cancellation time decimal]],0),"not cancelled")</f>
        <v>12</v>
      </c>
      <c r="J1213" s="10">
        <f>IFERROR(MOD(Table1[[#This Row],[cancellation hour rounded]],24),"not cancelled")</f>
        <v>12</v>
      </c>
      <c r="K1213" s="32">
        <f>1/Table1[[#This Row],[Duration (Time between doses '[in hours'])]]</f>
        <v>4.1666666666666664E-2</v>
      </c>
      <c r="L1213" s="33">
        <f>Table1[[#This Row],[number doses per hour]]*INDEX(Table2[price per dose],Table1[[#This Row],[Drug ID]])</f>
        <v>0.2815833333333333</v>
      </c>
      <c r="M1213" s="11" t="b">
        <f>AND(Table1[[#This Row],[hour of cancellation 0 to 23]]&gt;=0,Table1[[#This Row],[hour of cancellation 0 to 23]]&lt;=23)</f>
        <v>1</v>
      </c>
    </row>
    <row r="1214" spans="1:13" x14ac:dyDescent="0.3">
      <c r="A1214" s="1">
        <v>1213</v>
      </c>
      <c r="B1214" s="1">
        <v>6</v>
      </c>
      <c r="C1214" s="2">
        <v>40962.263445160082</v>
      </c>
      <c r="D1214" s="2">
        <v>41022.263194444444</v>
      </c>
      <c r="E1214" s="1">
        <v>24</v>
      </c>
      <c r="F1214" s="2">
        <v>40966.55202731218</v>
      </c>
      <c r="G1214" s="1">
        <v>0</v>
      </c>
      <c r="H1214" s="32">
        <f>IFERROR(HOUR(Table1[[#This Row],[Cancel Date/time]])+MINUTE(Table1[[#This Row],[Cancel Date/time]])/60,"not cancelled")</f>
        <v>13.233333333333333</v>
      </c>
      <c r="I1214" s="47">
        <f>IFERROR(ROUND(Table1[[#This Row],[cancellation time decimal]],0),"not cancelled")</f>
        <v>13</v>
      </c>
      <c r="J1214" s="10">
        <f>IFERROR(MOD(Table1[[#This Row],[cancellation hour rounded]],24),"not cancelled")</f>
        <v>13</v>
      </c>
      <c r="K1214" s="32">
        <f>1/Table1[[#This Row],[Duration (Time between doses '[in hours'])]]</f>
        <v>4.1666666666666664E-2</v>
      </c>
      <c r="L1214" s="33">
        <f>Table1[[#This Row],[number doses per hour]]*INDEX(Table2[price per dose],Table1[[#This Row],[Drug ID]])</f>
        <v>0.35218749999999999</v>
      </c>
      <c r="M1214" s="11" t="b">
        <f>AND(Table1[[#This Row],[hour of cancellation 0 to 23]]&gt;=0,Table1[[#This Row],[hour of cancellation 0 to 23]]&lt;=23)</f>
        <v>1</v>
      </c>
    </row>
    <row r="1215" spans="1:13" x14ac:dyDescent="0.3">
      <c r="A1215" s="1">
        <v>1214</v>
      </c>
      <c r="B1215" s="1">
        <v>1</v>
      </c>
      <c r="C1215" s="2">
        <v>40962.336663660964</v>
      </c>
      <c r="D1215" s="2">
        <v>41022.336111111115</v>
      </c>
      <c r="E1215" s="1">
        <v>8</v>
      </c>
      <c r="F1215" s="2">
        <v>40962.726823868048</v>
      </c>
      <c r="G1215" s="1">
        <v>0</v>
      </c>
      <c r="H1215" s="32">
        <f>IFERROR(HOUR(Table1[[#This Row],[Cancel Date/time]])+MINUTE(Table1[[#This Row],[Cancel Date/time]])/60,"not cancelled")</f>
        <v>17.433333333333334</v>
      </c>
      <c r="I1215" s="47">
        <f>IFERROR(ROUND(Table1[[#This Row],[cancellation time decimal]],0),"not cancelled")</f>
        <v>17</v>
      </c>
      <c r="J1215" s="10">
        <f>IFERROR(MOD(Table1[[#This Row],[cancellation hour rounded]],24),"not cancelled")</f>
        <v>17</v>
      </c>
      <c r="K1215" s="32">
        <f>1/Table1[[#This Row],[Duration (Time between doses '[in hours'])]]</f>
        <v>0.125</v>
      </c>
      <c r="L1215" s="33">
        <f>Table1[[#This Row],[number doses per hour]]*INDEX(Table2[price per dose],Table1[[#This Row],[Drug ID]])</f>
        <v>0.84929166666666667</v>
      </c>
      <c r="M1215" s="11" t="b">
        <f>AND(Table1[[#This Row],[hour of cancellation 0 to 23]]&gt;=0,Table1[[#This Row],[hour of cancellation 0 to 23]]&lt;=23)</f>
        <v>1</v>
      </c>
    </row>
    <row r="1216" spans="1:13" hidden="1" x14ac:dyDescent="0.3">
      <c r="A1216" s="1">
        <v>1215</v>
      </c>
      <c r="B1216" s="1">
        <v>4</v>
      </c>
      <c r="C1216" s="2">
        <v>40962.461401119908</v>
      </c>
      <c r="D1216" s="2">
        <v>40965.335753194893</v>
      </c>
      <c r="E1216" s="1">
        <v>12</v>
      </c>
      <c r="F1216" s="2" t="s">
        <v>5</v>
      </c>
      <c r="G1216" s="1">
        <v>0</v>
      </c>
      <c r="H1216" s="32" t="str">
        <f>IFERROR(HOUR(Table1[[#This Row],[Cancel Date/time]])+MINUTE(Table1[[#This Row],[Cancel Date/time]])/60,"not cancelled")</f>
        <v>not cancelled</v>
      </c>
      <c r="I1216" s="47" t="str">
        <f>IFERROR(ROUND(Table1[[#This Row],[cancellation time decimal]],0),"not cancelled")</f>
        <v>not cancelled</v>
      </c>
      <c r="J1216" s="10" t="str">
        <f>IFERROR(MOD(Table1[[#This Row],[cancellation hour rounded]],24),"not cancelled")</f>
        <v>not cancelled</v>
      </c>
      <c r="K1216" s="32">
        <f>1/Table1[[#This Row],[Duration (Time between doses '[in hours'])]]</f>
        <v>8.3333333333333329E-2</v>
      </c>
      <c r="L1216" s="33">
        <f>Table1[[#This Row],[number doses per hour]]*INDEX(Table2[price per dose],Table1[[#This Row],[Drug ID]])</f>
        <v>1.448055119047619</v>
      </c>
      <c r="M1216" s="11" t="b">
        <f>AND(Table1[[#This Row],[hour of cancellation 0 to 23]]&gt;=0,Table1[[#This Row],[hour of cancellation 0 to 23]]&lt;=23)</f>
        <v>0</v>
      </c>
    </row>
    <row r="1217" spans="1:13" x14ac:dyDescent="0.3">
      <c r="A1217" s="1">
        <v>1216</v>
      </c>
      <c r="B1217" s="1">
        <v>2</v>
      </c>
      <c r="C1217" s="2">
        <v>40962.493245744365</v>
      </c>
      <c r="D1217" s="2">
        <v>41022.493055555555</v>
      </c>
      <c r="E1217" s="1">
        <v>10</v>
      </c>
      <c r="F1217" s="2">
        <v>40963.465801221981</v>
      </c>
      <c r="G1217" s="1">
        <v>0</v>
      </c>
      <c r="H1217" s="32">
        <f>IFERROR(HOUR(Table1[[#This Row],[Cancel Date/time]])+MINUTE(Table1[[#This Row],[Cancel Date/time]])/60,"not cancelled")</f>
        <v>11.166666666666666</v>
      </c>
      <c r="I1217" s="47">
        <f>IFERROR(ROUND(Table1[[#This Row],[cancellation time decimal]],0),"not cancelled")</f>
        <v>11</v>
      </c>
      <c r="J1217" s="10">
        <f>IFERROR(MOD(Table1[[#This Row],[cancellation hour rounded]],24),"not cancelled")</f>
        <v>11</v>
      </c>
      <c r="K1217" s="32">
        <f>1/Table1[[#This Row],[Duration (Time between doses '[in hours'])]]</f>
        <v>0.1</v>
      </c>
      <c r="L1217" s="33">
        <f>Table1[[#This Row],[number doses per hour]]*INDEX(Table2[price per dose],Table1[[#This Row],[Drug ID]])</f>
        <v>0.84959999999999969</v>
      </c>
      <c r="M1217" s="11" t="b">
        <f>AND(Table1[[#This Row],[hour of cancellation 0 to 23]]&gt;=0,Table1[[#This Row],[hour of cancellation 0 to 23]]&lt;=23)</f>
        <v>1</v>
      </c>
    </row>
    <row r="1218" spans="1:13" x14ac:dyDescent="0.3">
      <c r="A1218" s="1">
        <v>1217</v>
      </c>
      <c r="B1218" s="1">
        <v>4</v>
      </c>
      <c r="C1218" s="2">
        <v>40962.485239460555</v>
      </c>
      <c r="D1218" s="2">
        <v>41022.484722222223</v>
      </c>
      <c r="E1218" s="1">
        <v>12</v>
      </c>
      <c r="F1218" s="2">
        <v>40965.720978472658</v>
      </c>
      <c r="G1218" s="1">
        <v>0</v>
      </c>
      <c r="H1218" s="32">
        <f>IFERROR(HOUR(Table1[[#This Row],[Cancel Date/time]])+MINUTE(Table1[[#This Row],[Cancel Date/time]])/60,"not cancelled")</f>
        <v>17.3</v>
      </c>
      <c r="I1218" s="47">
        <f>IFERROR(ROUND(Table1[[#This Row],[cancellation time decimal]],0),"not cancelled")</f>
        <v>17</v>
      </c>
      <c r="J1218" s="10">
        <f>IFERROR(MOD(Table1[[#This Row],[cancellation hour rounded]],24),"not cancelled")</f>
        <v>17</v>
      </c>
      <c r="K1218" s="32">
        <f>1/Table1[[#This Row],[Duration (Time between doses '[in hours'])]]</f>
        <v>8.3333333333333329E-2</v>
      </c>
      <c r="L1218" s="33">
        <f>Table1[[#This Row],[number doses per hour]]*INDEX(Table2[price per dose],Table1[[#This Row],[Drug ID]])</f>
        <v>1.448055119047619</v>
      </c>
      <c r="M1218" s="11" t="b">
        <f>AND(Table1[[#This Row],[hour of cancellation 0 to 23]]&gt;=0,Table1[[#This Row],[hour of cancellation 0 to 23]]&lt;=23)</f>
        <v>1</v>
      </c>
    </row>
    <row r="1219" spans="1:13" x14ac:dyDescent="0.3">
      <c r="A1219" s="1">
        <v>1218</v>
      </c>
      <c r="B1219" s="1">
        <v>5</v>
      </c>
      <c r="C1219" s="2">
        <v>40962.506287612749</v>
      </c>
      <c r="D1219" s="2">
        <v>41022.506249999999</v>
      </c>
      <c r="E1219" s="1">
        <v>24</v>
      </c>
      <c r="F1219" s="2">
        <v>40966.391644806361</v>
      </c>
      <c r="G1219" s="1">
        <v>0</v>
      </c>
      <c r="H1219" s="32">
        <f>IFERROR(HOUR(Table1[[#This Row],[Cancel Date/time]])+MINUTE(Table1[[#This Row],[Cancel Date/time]])/60,"not cancelled")</f>
        <v>9.3833333333333329</v>
      </c>
      <c r="I1219" s="47">
        <f>IFERROR(ROUND(Table1[[#This Row],[cancellation time decimal]],0),"not cancelled")</f>
        <v>9</v>
      </c>
      <c r="J1219" s="10">
        <f>IFERROR(MOD(Table1[[#This Row],[cancellation hour rounded]],24),"not cancelled")</f>
        <v>9</v>
      </c>
      <c r="K1219" s="32">
        <f>1/Table1[[#This Row],[Duration (Time between doses '[in hours'])]]</f>
        <v>4.1666666666666664E-2</v>
      </c>
      <c r="L1219" s="33">
        <f>Table1[[#This Row],[number doses per hour]]*INDEX(Table2[price per dose],Table1[[#This Row],[Drug ID]])</f>
        <v>0.2815833333333333</v>
      </c>
      <c r="M1219" s="11" t="b">
        <f>AND(Table1[[#This Row],[hour of cancellation 0 to 23]]&gt;=0,Table1[[#This Row],[hour of cancellation 0 to 23]]&lt;=23)</f>
        <v>1</v>
      </c>
    </row>
    <row r="1220" spans="1:13" x14ac:dyDescent="0.3">
      <c r="A1220" s="1">
        <v>1219</v>
      </c>
      <c r="B1220" s="1">
        <v>2</v>
      </c>
      <c r="C1220" s="2">
        <v>40962.587859929037</v>
      </c>
      <c r="D1220" s="2">
        <v>41022.587500000001</v>
      </c>
      <c r="E1220" s="1">
        <v>10</v>
      </c>
      <c r="F1220" s="2">
        <v>40964.686929626681</v>
      </c>
      <c r="G1220" s="1">
        <v>0</v>
      </c>
      <c r="H1220" s="32">
        <f>IFERROR(HOUR(Table1[[#This Row],[Cancel Date/time]])+MINUTE(Table1[[#This Row],[Cancel Date/time]])/60,"not cancelled")</f>
        <v>16.483333333333334</v>
      </c>
      <c r="I1220" s="47">
        <f>IFERROR(ROUND(Table1[[#This Row],[cancellation time decimal]],0),"not cancelled")</f>
        <v>16</v>
      </c>
      <c r="J1220" s="10">
        <f>IFERROR(MOD(Table1[[#This Row],[cancellation hour rounded]],24),"not cancelled")</f>
        <v>16</v>
      </c>
      <c r="K1220" s="32">
        <f>1/Table1[[#This Row],[Duration (Time between doses '[in hours'])]]</f>
        <v>0.1</v>
      </c>
      <c r="L1220" s="33">
        <f>Table1[[#This Row],[number doses per hour]]*INDEX(Table2[price per dose],Table1[[#This Row],[Drug ID]])</f>
        <v>0.84959999999999969</v>
      </c>
      <c r="M1220" s="11" t="b">
        <f>AND(Table1[[#This Row],[hour of cancellation 0 to 23]]&gt;=0,Table1[[#This Row],[hour of cancellation 0 to 23]]&lt;=23)</f>
        <v>1</v>
      </c>
    </row>
    <row r="1221" spans="1:13" x14ac:dyDescent="0.3">
      <c r="A1221" s="1">
        <v>1220</v>
      </c>
      <c r="B1221" s="1">
        <v>4</v>
      </c>
      <c r="C1221" s="2">
        <v>40962.617362785953</v>
      </c>
      <c r="D1221" s="2">
        <v>41022.617361111115</v>
      </c>
      <c r="E1221" s="1">
        <v>12</v>
      </c>
      <c r="F1221" s="2">
        <v>40966.736844917614</v>
      </c>
      <c r="G1221" s="1">
        <v>1</v>
      </c>
      <c r="H1221" s="32">
        <f>IFERROR(HOUR(Table1[[#This Row],[Cancel Date/time]])+MINUTE(Table1[[#This Row],[Cancel Date/time]])/60,"not cancelled")</f>
        <v>17.683333333333334</v>
      </c>
      <c r="I1221" s="47">
        <f>IFERROR(ROUND(Table1[[#This Row],[cancellation time decimal]],0),"not cancelled")</f>
        <v>18</v>
      </c>
      <c r="J1221" s="10">
        <f>IFERROR(MOD(Table1[[#This Row],[cancellation hour rounded]],24),"not cancelled")</f>
        <v>18</v>
      </c>
      <c r="K1221" s="32">
        <f>1/Table1[[#This Row],[Duration (Time between doses '[in hours'])]]</f>
        <v>8.3333333333333329E-2</v>
      </c>
      <c r="L1221" s="33">
        <f>Table1[[#This Row],[number doses per hour]]*INDEX(Table2[price per dose],Table1[[#This Row],[Drug ID]])</f>
        <v>1.448055119047619</v>
      </c>
      <c r="M1221" s="11" t="b">
        <f>AND(Table1[[#This Row],[hour of cancellation 0 to 23]]&gt;=0,Table1[[#This Row],[hour of cancellation 0 to 23]]&lt;=23)</f>
        <v>1</v>
      </c>
    </row>
    <row r="1222" spans="1:13" x14ac:dyDescent="0.3">
      <c r="A1222" s="1">
        <v>1221</v>
      </c>
      <c r="B1222" s="1">
        <v>1</v>
      </c>
      <c r="C1222" s="2">
        <v>40962.586397417625</v>
      </c>
      <c r="D1222" s="2">
        <v>41022.586111111115</v>
      </c>
      <c r="E1222" s="1">
        <v>8</v>
      </c>
      <c r="F1222" s="2">
        <v>40963.786606261754</v>
      </c>
      <c r="G1222" s="1">
        <v>0</v>
      </c>
      <c r="H1222" s="32">
        <f>IFERROR(HOUR(Table1[[#This Row],[Cancel Date/time]])+MINUTE(Table1[[#This Row],[Cancel Date/time]])/60,"not cancelled")</f>
        <v>18.866666666666667</v>
      </c>
      <c r="I1222" s="47">
        <f>IFERROR(ROUND(Table1[[#This Row],[cancellation time decimal]],0),"not cancelled")</f>
        <v>19</v>
      </c>
      <c r="J1222" s="10">
        <f>IFERROR(MOD(Table1[[#This Row],[cancellation hour rounded]],24),"not cancelled")</f>
        <v>19</v>
      </c>
      <c r="K1222" s="32">
        <f>1/Table1[[#This Row],[Duration (Time between doses '[in hours'])]]</f>
        <v>0.125</v>
      </c>
      <c r="L1222" s="33">
        <f>Table1[[#This Row],[number doses per hour]]*INDEX(Table2[price per dose],Table1[[#This Row],[Drug ID]])</f>
        <v>0.84929166666666667</v>
      </c>
      <c r="M1222" s="11" t="b">
        <f>AND(Table1[[#This Row],[hour of cancellation 0 to 23]]&gt;=0,Table1[[#This Row],[hour of cancellation 0 to 23]]&lt;=23)</f>
        <v>1</v>
      </c>
    </row>
    <row r="1223" spans="1:13" x14ac:dyDescent="0.3">
      <c r="A1223" s="1">
        <v>1222</v>
      </c>
      <c r="B1223" s="1">
        <v>3</v>
      </c>
      <c r="C1223" s="2">
        <v>40962.68640424894</v>
      </c>
      <c r="D1223" s="2">
        <v>41022.686111111107</v>
      </c>
      <c r="E1223" s="1">
        <v>24</v>
      </c>
      <c r="F1223" s="2">
        <v>40965.356067192472</v>
      </c>
      <c r="G1223" s="1">
        <v>0</v>
      </c>
      <c r="H1223" s="32">
        <f>IFERROR(HOUR(Table1[[#This Row],[Cancel Date/time]])+MINUTE(Table1[[#This Row],[Cancel Date/time]])/60,"not cancelled")</f>
        <v>8.5333333333333332</v>
      </c>
      <c r="I1223" s="47">
        <f>IFERROR(ROUND(Table1[[#This Row],[cancellation time decimal]],0),"not cancelled")</f>
        <v>9</v>
      </c>
      <c r="J1223" s="10">
        <f>IFERROR(MOD(Table1[[#This Row],[cancellation hour rounded]],24),"not cancelled")</f>
        <v>9</v>
      </c>
      <c r="K1223" s="32">
        <f>1/Table1[[#This Row],[Duration (Time between doses '[in hours'])]]</f>
        <v>4.1666666666666664E-2</v>
      </c>
      <c r="L1223" s="33">
        <f>Table1[[#This Row],[number doses per hour]]*INDEX(Table2[price per dose],Table1[[#This Row],[Drug ID]])</f>
        <v>0.18133000000000002</v>
      </c>
      <c r="M1223" s="11" t="b">
        <f>AND(Table1[[#This Row],[hour of cancellation 0 to 23]]&gt;=0,Table1[[#This Row],[hour of cancellation 0 to 23]]&lt;=23)</f>
        <v>1</v>
      </c>
    </row>
    <row r="1224" spans="1:13" x14ac:dyDescent="0.3">
      <c r="A1224" s="1">
        <v>1223</v>
      </c>
      <c r="B1224" s="1">
        <v>2</v>
      </c>
      <c r="C1224" s="2">
        <v>40962.811000837937</v>
      </c>
      <c r="D1224" s="2">
        <v>41022.810416666667</v>
      </c>
      <c r="E1224" s="1">
        <v>10</v>
      </c>
      <c r="F1224" s="2">
        <v>40964.322559023007</v>
      </c>
      <c r="G1224" s="1">
        <v>0</v>
      </c>
      <c r="H1224" s="32">
        <f>IFERROR(HOUR(Table1[[#This Row],[Cancel Date/time]])+MINUTE(Table1[[#This Row],[Cancel Date/time]])/60,"not cancelled")</f>
        <v>7.7333333333333334</v>
      </c>
      <c r="I1224" s="47">
        <f>IFERROR(ROUND(Table1[[#This Row],[cancellation time decimal]],0),"not cancelled")</f>
        <v>8</v>
      </c>
      <c r="J1224" s="10">
        <f>IFERROR(MOD(Table1[[#This Row],[cancellation hour rounded]],24),"not cancelled")</f>
        <v>8</v>
      </c>
      <c r="K1224" s="32">
        <f>1/Table1[[#This Row],[Duration (Time between doses '[in hours'])]]</f>
        <v>0.1</v>
      </c>
      <c r="L1224" s="33">
        <f>Table1[[#This Row],[number doses per hour]]*INDEX(Table2[price per dose],Table1[[#This Row],[Drug ID]])</f>
        <v>0.84959999999999969</v>
      </c>
      <c r="M1224" s="11" t="b">
        <f>AND(Table1[[#This Row],[hour of cancellation 0 to 23]]&gt;=0,Table1[[#This Row],[hour of cancellation 0 to 23]]&lt;=23)</f>
        <v>1</v>
      </c>
    </row>
    <row r="1225" spans="1:13" x14ac:dyDescent="0.3">
      <c r="A1225" s="1">
        <v>1224</v>
      </c>
      <c r="B1225" s="1">
        <v>5</v>
      </c>
      <c r="C1225" s="2">
        <v>40962.842096896231</v>
      </c>
      <c r="D1225" s="2">
        <v>41022.841666666667</v>
      </c>
      <c r="E1225" s="1">
        <v>24</v>
      </c>
      <c r="F1225" s="2">
        <v>40965.43018933283</v>
      </c>
      <c r="G1225" s="1">
        <v>0</v>
      </c>
      <c r="H1225" s="32">
        <f>IFERROR(HOUR(Table1[[#This Row],[Cancel Date/time]])+MINUTE(Table1[[#This Row],[Cancel Date/time]])/60,"not cancelled")</f>
        <v>10.316666666666666</v>
      </c>
      <c r="I1225" s="47">
        <f>IFERROR(ROUND(Table1[[#This Row],[cancellation time decimal]],0),"not cancelled")</f>
        <v>10</v>
      </c>
      <c r="J1225" s="10">
        <f>IFERROR(MOD(Table1[[#This Row],[cancellation hour rounded]],24),"not cancelled")</f>
        <v>10</v>
      </c>
      <c r="K1225" s="32">
        <f>1/Table1[[#This Row],[Duration (Time between doses '[in hours'])]]</f>
        <v>4.1666666666666664E-2</v>
      </c>
      <c r="L1225" s="33">
        <f>Table1[[#This Row],[number doses per hour]]*INDEX(Table2[price per dose],Table1[[#This Row],[Drug ID]])</f>
        <v>0.2815833333333333</v>
      </c>
      <c r="M1225" s="11" t="b">
        <f>AND(Table1[[#This Row],[hour of cancellation 0 to 23]]&gt;=0,Table1[[#This Row],[hour of cancellation 0 to 23]]&lt;=23)</f>
        <v>1</v>
      </c>
    </row>
    <row r="1226" spans="1:13" x14ac:dyDescent="0.3">
      <c r="A1226" s="1">
        <v>1225</v>
      </c>
      <c r="B1226" s="1">
        <v>6</v>
      </c>
      <c r="C1226" s="2">
        <v>40962.848862797844</v>
      </c>
      <c r="D1226" s="2">
        <v>41022.848611111112</v>
      </c>
      <c r="E1226" s="1">
        <v>24</v>
      </c>
      <c r="F1226" s="2">
        <v>40966.50711615703</v>
      </c>
      <c r="G1226" s="1">
        <v>0</v>
      </c>
      <c r="H1226" s="32">
        <f>IFERROR(HOUR(Table1[[#This Row],[Cancel Date/time]])+MINUTE(Table1[[#This Row],[Cancel Date/time]])/60,"not cancelled")</f>
        <v>12.166666666666666</v>
      </c>
      <c r="I1226" s="47">
        <f>IFERROR(ROUND(Table1[[#This Row],[cancellation time decimal]],0),"not cancelled")</f>
        <v>12</v>
      </c>
      <c r="J1226" s="10">
        <f>IFERROR(MOD(Table1[[#This Row],[cancellation hour rounded]],24),"not cancelled")</f>
        <v>12</v>
      </c>
      <c r="K1226" s="32">
        <f>1/Table1[[#This Row],[Duration (Time between doses '[in hours'])]]</f>
        <v>4.1666666666666664E-2</v>
      </c>
      <c r="L1226" s="33">
        <f>Table1[[#This Row],[number doses per hour]]*INDEX(Table2[price per dose],Table1[[#This Row],[Drug ID]])</f>
        <v>0.35218749999999999</v>
      </c>
      <c r="M1226" s="11" t="b">
        <f>AND(Table1[[#This Row],[hour of cancellation 0 to 23]]&gt;=0,Table1[[#This Row],[hour of cancellation 0 to 23]]&lt;=23)</f>
        <v>1</v>
      </c>
    </row>
    <row r="1227" spans="1:13" x14ac:dyDescent="0.3">
      <c r="A1227" s="1">
        <v>1226</v>
      </c>
      <c r="B1227" s="1">
        <v>6</v>
      </c>
      <c r="C1227" s="2">
        <v>40962.902788703599</v>
      </c>
      <c r="D1227" s="2">
        <v>41022.902777777781</v>
      </c>
      <c r="E1227" s="1">
        <v>24</v>
      </c>
      <c r="F1227" s="2">
        <v>40966.857270633176</v>
      </c>
      <c r="G1227" s="1">
        <v>0</v>
      </c>
      <c r="H1227" s="32">
        <f>IFERROR(HOUR(Table1[[#This Row],[Cancel Date/time]])+MINUTE(Table1[[#This Row],[Cancel Date/time]])/60,"not cancelled")</f>
        <v>20.566666666666666</v>
      </c>
      <c r="I1227" s="47">
        <f>IFERROR(ROUND(Table1[[#This Row],[cancellation time decimal]],0),"not cancelled")</f>
        <v>21</v>
      </c>
      <c r="J1227" s="10">
        <f>IFERROR(MOD(Table1[[#This Row],[cancellation hour rounded]],24),"not cancelled")</f>
        <v>21</v>
      </c>
      <c r="K1227" s="32">
        <f>1/Table1[[#This Row],[Duration (Time between doses '[in hours'])]]</f>
        <v>4.1666666666666664E-2</v>
      </c>
      <c r="L1227" s="33">
        <f>Table1[[#This Row],[number doses per hour]]*INDEX(Table2[price per dose],Table1[[#This Row],[Drug ID]])</f>
        <v>0.35218749999999999</v>
      </c>
      <c r="M1227" s="11" t="b">
        <f>AND(Table1[[#This Row],[hour of cancellation 0 to 23]]&gt;=0,Table1[[#This Row],[hour of cancellation 0 to 23]]&lt;=23)</f>
        <v>1</v>
      </c>
    </row>
    <row r="1228" spans="1:13" x14ac:dyDescent="0.3">
      <c r="A1228" s="1">
        <v>1227</v>
      </c>
      <c r="B1228" s="1">
        <v>3</v>
      </c>
      <c r="C1228" s="2">
        <v>40963.127111618465</v>
      </c>
      <c r="D1228" s="2">
        <v>40966.335416666669</v>
      </c>
      <c r="E1228" s="1">
        <v>24</v>
      </c>
      <c r="F1228" s="2">
        <v>40965.536503514631</v>
      </c>
      <c r="G1228" s="1">
        <v>0</v>
      </c>
      <c r="H1228" s="32">
        <f>IFERROR(HOUR(Table1[[#This Row],[Cancel Date/time]])+MINUTE(Table1[[#This Row],[Cancel Date/time]])/60,"not cancelled")</f>
        <v>12.866666666666667</v>
      </c>
      <c r="I1228" s="47">
        <f>IFERROR(ROUND(Table1[[#This Row],[cancellation time decimal]],0),"not cancelled")</f>
        <v>13</v>
      </c>
      <c r="J1228" s="10">
        <f>IFERROR(MOD(Table1[[#This Row],[cancellation hour rounded]],24),"not cancelled")</f>
        <v>13</v>
      </c>
      <c r="K1228" s="32">
        <f>1/Table1[[#This Row],[Duration (Time between doses '[in hours'])]]</f>
        <v>4.1666666666666664E-2</v>
      </c>
      <c r="L1228" s="33">
        <f>Table1[[#This Row],[number doses per hour]]*INDEX(Table2[price per dose],Table1[[#This Row],[Drug ID]])</f>
        <v>0.18133000000000002</v>
      </c>
      <c r="M1228" s="11" t="b">
        <f>AND(Table1[[#This Row],[hour of cancellation 0 to 23]]&gt;=0,Table1[[#This Row],[hour of cancellation 0 to 23]]&lt;=23)</f>
        <v>1</v>
      </c>
    </row>
    <row r="1229" spans="1:13" x14ac:dyDescent="0.3">
      <c r="A1229" s="1">
        <v>1228</v>
      </c>
      <c r="B1229" s="1">
        <v>10</v>
      </c>
      <c r="C1229" s="2">
        <v>40963.278136386107</v>
      </c>
      <c r="D1229" s="2">
        <v>41023.277777777781</v>
      </c>
      <c r="E1229" s="1">
        <v>1</v>
      </c>
      <c r="F1229" s="2">
        <v>40970.655488155578</v>
      </c>
      <c r="G1229" s="1">
        <v>1</v>
      </c>
      <c r="H1229" s="32">
        <f>IFERROR(HOUR(Table1[[#This Row],[Cancel Date/time]])+MINUTE(Table1[[#This Row],[Cancel Date/time]])/60,"not cancelled")</f>
        <v>15.716666666666667</v>
      </c>
      <c r="I1229" s="47">
        <f>IFERROR(ROUND(Table1[[#This Row],[cancellation time decimal]],0),"not cancelled")</f>
        <v>16</v>
      </c>
      <c r="J1229" s="10">
        <f>IFERROR(MOD(Table1[[#This Row],[cancellation hour rounded]],24),"not cancelled")</f>
        <v>16</v>
      </c>
      <c r="K1229" s="32">
        <f>1/Table1[[#This Row],[Duration (Time between doses '[in hours'])]]</f>
        <v>1</v>
      </c>
      <c r="L1229" s="33">
        <f>Table1[[#This Row],[number doses per hour]]*INDEX(Table2[price per dose],Table1[[#This Row],[Drug ID]])</f>
        <v>2.5716000000000001</v>
      </c>
      <c r="M1229" s="11" t="b">
        <f>AND(Table1[[#This Row],[hour of cancellation 0 to 23]]&gt;=0,Table1[[#This Row],[hour of cancellation 0 to 23]]&lt;=23)</f>
        <v>1</v>
      </c>
    </row>
    <row r="1230" spans="1:13" x14ac:dyDescent="0.3">
      <c r="A1230" s="1">
        <v>1229</v>
      </c>
      <c r="B1230" s="1">
        <v>5</v>
      </c>
      <c r="C1230" s="2">
        <v>40963.355403375921</v>
      </c>
      <c r="D1230" s="2">
        <v>41023.354861111111</v>
      </c>
      <c r="E1230" s="1">
        <v>24</v>
      </c>
      <c r="F1230" s="2">
        <v>40966.789478412356</v>
      </c>
      <c r="G1230" s="1">
        <v>0</v>
      </c>
      <c r="H1230" s="32">
        <f>IFERROR(HOUR(Table1[[#This Row],[Cancel Date/time]])+MINUTE(Table1[[#This Row],[Cancel Date/time]])/60,"not cancelled")</f>
        <v>18.933333333333334</v>
      </c>
      <c r="I1230" s="47">
        <f>IFERROR(ROUND(Table1[[#This Row],[cancellation time decimal]],0),"not cancelled")</f>
        <v>19</v>
      </c>
      <c r="J1230" s="10">
        <f>IFERROR(MOD(Table1[[#This Row],[cancellation hour rounded]],24),"not cancelled")</f>
        <v>19</v>
      </c>
      <c r="K1230" s="32">
        <f>1/Table1[[#This Row],[Duration (Time between doses '[in hours'])]]</f>
        <v>4.1666666666666664E-2</v>
      </c>
      <c r="L1230" s="33">
        <f>Table1[[#This Row],[number doses per hour]]*INDEX(Table2[price per dose],Table1[[#This Row],[Drug ID]])</f>
        <v>0.2815833333333333</v>
      </c>
      <c r="M1230" s="11" t="b">
        <f>AND(Table1[[#This Row],[hour of cancellation 0 to 23]]&gt;=0,Table1[[#This Row],[hour of cancellation 0 to 23]]&lt;=23)</f>
        <v>1</v>
      </c>
    </row>
    <row r="1231" spans="1:13" x14ac:dyDescent="0.3">
      <c r="A1231" s="1">
        <v>1230</v>
      </c>
      <c r="B1231" s="1">
        <v>8</v>
      </c>
      <c r="C1231" s="2">
        <v>40963.393062613519</v>
      </c>
      <c r="D1231" s="2">
        <v>41023.393055555556</v>
      </c>
      <c r="E1231" s="1">
        <v>3</v>
      </c>
      <c r="F1231" s="2">
        <v>40966.639897440531</v>
      </c>
      <c r="G1231" s="1">
        <v>0</v>
      </c>
      <c r="H1231" s="32">
        <f>IFERROR(HOUR(Table1[[#This Row],[Cancel Date/time]])+MINUTE(Table1[[#This Row],[Cancel Date/time]])/60,"not cancelled")</f>
        <v>15.35</v>
      </c>
      <c r="I1231" s="47">
        <f>IFERROR(ROUND(Table1[[#This Row],[cancellation time decimal]],0),"not cancelled")</f>
        <v>15</v>
      </c>
      <c r="J1231" s="10">
        <f>IFERROR(MOD(Table1[[#This Row],[cancellation hour rounded]],24),"not cancelled")</f>
        <v>15</v>
      </c>
      <c r="K1231" s="32">
        <f>1/Table1[[#This Row],[Duration (Time between doses '[in hours'])]]</f>
        <v>0.33333333333333331</v>
      </c>
      <c r="L1231" s="33">
        <f>Table1[[#This Row],[number doses per hour]]*INDEX(Table2[price per dose],Table1[[#This Row],[Drug ID]])</f>
        <v>0.29998222222222221</v>
      </c>
      <c r="M1231" s="11" t="b">
        <f>AND(Table1[[#This Row],[hour of cancellation 0 to 23]]&gt;=0,Table1[[#This Row],[hour of cancellation 0 to 23]]&lt;=23)</f>
        <v>1</v>
      </c>
    </row>
    <row r="1232" spans="1:13" x14ac:dyDescent="0.3">
      <c r="A1232" s="1">
        <v>1231</v>
      </c>
      <c r="B1232" s="1">
        <v>7</v>
      </c>
      <c r="C1232" s="2">
        <v>40963.441363236765</v>
      </c>
      <c r="D1232" s="2">
        <v>41023.440972222219</v>
      </c>
      <c r="E1232" s="1">
        <v>24</v>
      </c>
      <c r="F1232" s="2">
        <v>40983.474035562387</v>
      </c>
      <c r="G1232" s="1">
        <v>1</v>
      </c>
      <c r="H1232" s="32">
        <f>IFERROR(HOUR(Table1[[#This Row],[Cancel Date/time]])+MINUTE(Table1[[#This Row],[Cancel Date/time]])/60,"not cancelled")</f>
        <v>11.366666666666667</v>
      </c>
      <c r="I1232" s="47">
        <f>IFERROR(ROUND(Table1[[#This Row],[cancellation time decimal]],0),"not cancelled")</f>
        <v>11</v>
      </c>
      <c r="J1232" s="10">
        <f>IFERROR(MOD(Table1[[#This Row],[cancellation hour rounded]],24),"not cancelled")</f>
        <v>11</v>
      </c>
      <c r="K1232" s="32">
        <f>1/Table1[[#This Row],[Duration (Time between doses '[in hours'])]]</f>
        <v>4.1666666666666664E-2</v>
      </c>
      <c r="L1232" s="33">
        <f>Table1[[#This Row],[number doses per hour]]*INDEX(Table2[price per dose],Table1[[#This Row],[Drug ID]])</f>
        <v>1.2958049999999997</v>
      </c>
      <c r="M1232" s="11" t="b">
        <f>AND(Table1[[#This Row],[hour of cancellation 0 to 23]]&gt;=0,Table1[[#This Row],[hour of cancellation 0 to 23]]&lt;=23)</f>
        <v>1</v>
      </c>
    </row>
    <row r="1233" spans="1:13" x14ac:dyDescent="0.3">
      <c r="A1233" s="1">
        <v>1232</v>
      </c>
      <c r="B1233" s="1">
        <v>1</v>
      </c>
      <c r="C1233" s="2">
        <v>40963.476858255213</v>
      </c>
      <c r="D1233" s="2">
        <v>41023.476388888892</v>
      </c>
      <c r="E1233" s="1">
        <v>12</v>
      </c>
      <c r="F1233" s="2">
        <v>40964.483327488168</v>
      </c>
      <c r="G1233" s="1">
        <v>0</v>
      </c>
      <c r="H1233" s="32">
        <f>IFERROR(HOUR(Table1[[#This Row],[Cancel Date/time]])+MINUTE(Table1[[#This Row],[Cancel Date/time]])/60,"not cancelled")</f>
        <v>11.583333333333334</v>
      </c>
      <c r="I1233" s="47">
        <f>IFERROR(ROUND(Table1[[#This Row],[cancellation time decimal]],0),"not cancelled")</f>
        <v>12</v>
      </c>
      <c r="J1233" s="10">
        <f>IFERROR(MOD(Table1[[#This Row],[cancellation hour rounded]],24),"not cancelled")</f>
        <v>12</v>
      </c>
      <c r="K1233" s="32">
        <f>1/Table1[[#This Row],[Duration (Time between doses '[in hours'])]]</f>
        <v>8.3333333333333329E-2</v>
      </c>
      <c r="L1233" s="33">
        <f>Table1[[#This Row],[number doses per hour]]*INDEX(Table2[price per dose],Table1[[#This Row],[Drug ID]])</f>
        <v>0.56619444444444444</v>
      </c>
      <c r="M1233" s="11" t="b">
        <f>AND(Table1[[#This Row],[hour of cancellation 0 to 23]]&gt;=0,Table1[[#This Row],[hour of cancellation 0 to 23]]&lt;=23)</f>
        <v>1</v>
      </c>
    </row>
    <row r="1234" spans="1:13" x14ac:dyDescent="0.3">
      <c r="A1234" s="1">
        <v>1233</v>
      </c>
      <c r="B1234" s="1">
        <v>3</v>
      </c>
      <c r="C1234" s="2">
        <v>40963.484865499369</v>
      </c>
      <c r="D1234" s="2">
        <v>41023.484722222223</v>
      </c>
      <c r="E1234" s="1">
        <v>24</v>
      </c>
      <c r="F1234" s="2">
        <v>40966.561741805875</v>
      </c>
      <c r="G1234" s="1">
        <v>0</v>
      </c>
      <c r="H1234" s="32">
        <f>IFERROR(HOUR(Table1[[#This Row],[Cancel Date/time]])+MINUTE(Table1[[#This Row],[Cancel Date/time]])/60,"not cancelled")</f>
        <v>13.466666666666667</v>
      </c>
      <c r="I1234" s="47">
        <f>IFERROR(ROUND(Table1[[#This Row],[cancellation time decimal]],0),"not cancelled")</f>
        <v>13</v>
      </c>
      <c r="J1234" s="10">
        <f>IFERROR(MOD(Table1[[#This Row],[cancellation hour rounded]],24),"not cancelled")</f>
        <v>13</v>
      </c>
      <c r="K1234" s="32">
        <f>1/Table1[[#This Row],[Duration (Time between doses '[in hours'])]]</f>
        <v>4.1666666666666664E-2</v>
      </c>
      <c r="L1234" s="33">
        <f>Table1[[#This Row],[number doses per hour]]*INDEX(Table2[price per dose],Table1[[#This Row],[Drug ID]])</f>
        <v>0.18133000000000002</v>
      </c>
      <c r="M1234" s="11" t="b">
        <f>AND(Table1[[#This Row],[hour of cancellation 0 to 23]]&gt;=0,Table1[[#This Row],[hour of cancellation 0 to 23]]&lt;=23)</f>
        <v>1</v>
      </c>
    </row>
    <row r="1235" spans="1:13" x14ac:dyDescent="0.3">
      <c r="A1235" s="1">
        <v>1234</v>
      </c>
      <c r="B1235" s="1">
        <v>1</v>
      </c>
      <c r="C1235" s="2">
        <v>40963.50066729635</v>
      </c>
      <c r="D1235" s="2">
        <v>41023.5</v>
      </c>
      <c r="E1235" s="1">
        <v>8</v>
      </c>
      <c r="F1235" s="2">
        <v>40964.489327456562</v>
      </c>
      <c r="G1235" s="1">
        <v>0</v>
      </c>
      <c r="H1235" s="32">
        <f>IFERROR(HOUR(Table1[[#This Row],[Cancel Date/time]])+MINUTE(Table1[[#This Row],[Cancel Date/time]])/60,"not cancelled")</f>
        <v>11.733333333333333</v>
      </c>
      <c r="I1235" s="47">
        <f>IFERROR(ROUND(Table1[[#This Row],[cancellation time decimal]],0),"not cancelled")</f>
        <v>12</v>
      </c>
      <c r="J1235" s="10">
        <f>IFERROR(MOD(Table1[[#This Row],[cancellation hour rounded]],24),"not cancelled")</f>
        <v>12</v>
      </c>
      <c r="K1235" s="32">
        <f>1/Table1[[#This Row],[Duration (Time between doses '[in hours'])]]</f>
        <v>0.125</v>
      </c>
      <c r="L1235" s="33">
        <f>Table1[[#This Row],[number doses per hour]]*INDEX(Table2[price per dose],Table1[[#This Row],[Drug ID]])</f>
        <v>0.84929166666666667</v>
      </c>
      <c r="M1235" s="11" t="b">
        <f>AND(Table1[[#This Row],[hour of cancellation 0 to 23]]&gt;=0,Table1[[#This Row],[hour of cancellation 0 to 23]]&lt;=23)</f>
        <v>1</v>
      </c>
    </row>
    <row r="1236" spans="1:13" x14ac:dyDescent="0.3">
      <c r="A1236" s="1">
        <v>1235</v>
      </c>
      <c r="B1236" s="1">
        <v>3</v>
      </c>
      <c r="C1236" s="2">
        <v>40963.531558205817</v>
      </c>
      <c r="D1236" s="2">
        <v>41023.53125</v>
      </c>
      <c r="E1236" s="1">
        <v>24</v>
      </c>
      <c r="F1236" s="2">
        <v>40965.505878588046</v>
      </c>
      <c r="G1236" s="1">
        <v>0</v>
      </c>
      <c r="H1236" s="32">
        <f>IFERROR(HOUR(Table1[[#This Row],[Cancel Date/time]])+MINUTE(Table1[[#This Row],[Cancel Date/time]])/60,"not cancelled")</f>
        <v>12.133333333333333</v>
      </c>
      <c r="I1236" s="47">
        <f>IFERROR(ROUND(Table1[[#This Row],[cancellation time decimal]],0),"not cancelled")</f>
        <v>12</v>
      </c>
      <c r="J1236" s="10">
        <f>IFERROR(MOD(Table1[[#This Row],[cancellation hour rounded]],24),"not cancelled")</f>
        <v>12</v>
      </c>
      <c r="K1236" s="32">
        <f>1/Table1[[#This Row],[Duration (Time between doses '[in hours'])]]</f>
        <v>4.1666666666666664E-2</v>
      </c>
      <c r="L1236" s="33">
        <f>Table1[[#This Row],[number doses per hour]]*INDEX(Table2[price per dose],Table1[[#This Row],[Drug ID]])</f>
        <v>0.18133000000000002</v>
      </c>
      <c r="M1236" s="11" t="b">
        <f>AND(Table1[[#This Row],[hour of cancellation 0 to 23]]&gt;=0,Table1[[#This Row],[hour of cancellation 0 to 23]]&lt;=23)</f>
        <v>1</v>
      </c>
    </row>
    <row r="1237" spans="1:13" hidden="1" x14ac:dyDescent="0.3">
      <c r="A1237" s="1">
        <v>1236</v>
      </c>
      <c r="B1237" s="1">
        <v>7</v>
      </c>
      <c r="C1237" s="2">
        <v>40963.590010673601</v>
      </c>
      <c r="D1237" s="2">
        <v>40966.089583333334</v>
      </c>
      <c r="E1237" s="1">
        <v>24</v>
      </c>
      <c r="F1237" s="2" t="s">
        <v>5</v>
      </c>
      <c r="G1237" s="1">
        <v>0</v>
      </c>
      <c r="H1237" s="32" t="str">
        <f>IFERROR(HOUR(Table1[[#This Row],[Cancel Date/time]])+MINUTE(Table1[[#This Row],[Cancel Date/time]])/60,"not cancelled")</f>
        <v>not cancelled</v>
      </c>
      <c r="I1237" s="47" t="str">
        <f>IFERROR(ROUND(Table1[[#This Row],[cancellation time decimal]],0),"not cancelled")</f>
        <v>not cancelled</v>
      </c>
      <c r="J1237" s="10" t="str">
        <f>IFERROR(MOD(Table1[[#This Row],[cancellation hour rounded]],24),"not cancelled")</f>
        <v>not cancelled</v>
      </c>
      <c r="K1237" s="32">
        <f>1/Table1[[#This Row],[Duration (Time between doses '[in hours'])]]</f>
        <v>4.1666666666666664E-2</v>
      </c>
      <c r="L1237" s="33">
        <f>Table1[[#This Row],[number doses per hour]]*INDEX(Table2[price per dose],Table1[[#This Row],[Drug ID]])</f>
        <v>1.2958049999999997</v>
      </c>
      <c r="M1237" s="11" t="b">
        <f>AND(Table1[[#This Row],[hour of cancellation 0 to 23]]&gt;=0,Table1[[#This Row],[hour of cancellation 0 to 23]]&lt;=23)</f>
        <v>0</v>
      </c>
    </row>
    <row r="1238" spans="1:13" hidden="1" x14ac:dyDescent="0.3">
      <c r="A1238" s="1">
        <v>1237</v>
      </c>
      <c r="B1238" s="1">
        <v>4</v>
      </c>
      <c r="C1238" s="2">
        <v>40963.633014249121</v>
      </c>
      <c r="D1238" s="2">
        <v>40968.507975111468</v>
      </c>
      <c r="E1238" s="1">
        <v>12</v>
      </c>
      <c r="F1238" s="2" t="s">
        <v>5</v>
      </c>
      <c r="G1238" s="1">
        <v>0</v>
      </c>
      <c r="H1238" s="32" t="str">
        <f>IFERROR(HOUR(Table1[[#This Row],[Cancel Date/time]])+MINUTE(Table1[[#This Row],[Cancel Date/time]])/60,"not cancelled")</f>
        <v>not cancelled</v>
      </c>
      <c r="I1238" s="47" t="str">
        <f>IFERROR(ROUND(Table1[[#This Row],[cancellation time decimal]],0),"not cancelled")</f>
        <v>not cancelled</v>
      </c>
      <c r="J1238" s="10" t="str">
        <f>IFERROR(MOD(Table1[[#This Row],[cancellation hour rounded]],24),"not cancelled")</f>
        <v>not cancelled</v>
      </c>
      <c r="K1238" s="32">
        <f>1/Table1[[#This Row],[Duration (Time between doses '[in hours'])]]</f>
        <v>8.3333333333333329E-2</v>
      </c>
      <c r="L1238" s="33">
        <f>Table1[[#This Row],[number doses per hour]]*INDEX(Table2[price per dose],Table1[[#This Row],[Drug ID]])</f>
        <v>1.448055119047619</v>
      </c>
      <c r="M1238" s="11" t="b">
        <f>AND(Table1[[#This Row],[hour of cancellation 0 to 23]]&gt;=0,Table1[[#This Row],[hour of cancellation 0 to 23]]&lt;=23)</f>
        <v>0</v>
      </c>
    </row>
    <row r="1239" spans="1:13" x14ac:dyDescent="0.3">
      <c r="A1239" s="1">
        <v>1238</v>
      </c>
      <c r="B1239" s="1">
        <v>5</v>
      </c>
      <c r="C1239" s="2">
        <v>40963.730054837972</v>
      </c>
      <c r="D1239" s="2">
        <v>41023.729861111111</v>
      </c>
      <c r="E1239" s="1">
        <v>24</v>
      </c>
      <c r="F1239" s="2">
        <v>40967.708592464827</v>
      </c>
      <c r="G1239" s="1">
        <v>0</v>
      </c>
      <c r="H1239" s="32">
        <f>IFERROR(HOUR(Table1[[#This Row],[Cancel Date/time]])+MINUTE(Table1[[#This Row],[Cancel Date/time]])/60,"not cancelled")</f>
        <v>17</v>
      </c>
      <c r="I1239" s="47">
        <f>IFERROR(ROUND(Table1[[#This Row],[cancellation time decimal]],0),"not cancelled")</f>
        <v>17</v>
      </c>
      <c r="J1239" s="10">
        <f>IFERROR(MOD(Table1[[#This Row],[cancellation hour rounded]],24),"not cancelled")</f>
        <v>17</v>
      </c>
      <c r="K1239" s="32">
        <f>1/Table1[[#This Row],[Duration (Time between doses '[in hours'])]]</f>
        <v>4.1666666666666664E-2</v>
      </c>
      <c r="L1239" s="33">
        <f>Table1[[#This Row],[number doses per hour]]*INDEX(Table2[price per dose],Table1[[#This Row],[Drug ID]])</f>
        <v>0.2815833333333333</v>
      </c>
      <c r="M1239" s="11" t="b">
        <f>AND(Table1[[#This Row],[hour of cancellation 0 to 23]]&gt;=0,Table1[[#This Row],[hour of cancellation 0 to 23]]&lt;=23)</f>
        <v>1</v>
      </c>
    </row>
    <row r="1240" spans="1:13" x14ac:dyDescent="0.3">
      <c r="A1240" s="1">
        <v>1239</v>
      </c>
      <c r="B1240" s="1">
        <v>1</v>
      </c>
      <c r="C1240" s="2">
        <v>40963.73276819304</v>
      </c>
      <c r="D1240" s="2">
        <v>40968.024305555555</v>
      </c>
      <c r="E1240" s="1">
        <v>8</v>
      </c>
      <c r="F1240" s="2">
        <v>40964.639385730603</v>
      </c>
      <c r="G1240" s="1">
        <v>0</v>
      </c>
      <c r="H1240" s="32">
        <f>IFERROR(HOUR(Table1[[#This Row],[Cancel Date/time]])+MINUTE(Table1[[#This Row],[Cancel Date/time]])/60,"not cancelled")</f>
        <v>15.333333333333334</v>
      </c>
      <c r="I1240" s="47">
        <f>IFERROR(ROUND(Table1[[#This Row],[cancellation time decimal]],0),"not cancelled")</f>
        <v>15</v>
      </c>
      <c r="J1240" s="10">
        <f>IFERROR(MOD(Table1[[#This Row],[cancellation hour rounded]],24),"not cancelled")</f>
        <v>15</v>
      </c>
      <c r="K1240" s="32">
        <f>1/Table1[[#This Row],[Duration (Time between doses '[in hours'])]]</f>
        <v>0.125</v>
      </c>
      <c r="L1240" s="33">
        <f>Table1[[#This Row],[number doses per hour]]*INDEX(Table2[price per dose],Table1[[#This Row],[Drug ID]])</f>
        <v>0.84929166666666667</v>
      </c>
      <c r="M1240" s="11" t="b">
        <f>AND(Table1[[#This Row],[hour of cancellation 0 to 23]]&gt;=0,Table1[[#This Row],[hour of cancellation 0 to 23]]&lt;=23)</f>
        <v>1</v>
      </c>
    </row>
    <row r="1241" spans="1:13" x14ac:dyDescent="0.3">
      <c r="A1241" s="1">
        <v>1240</v>
      </c>
      <c r="B1241" s="1">
        <v>3</v>
      </c>
      <c r="C1241" s="2">
        <v>40963.727530096796</v>
      </c>
      <c r="D1241" s="2">
        <v>41023.727083333339</v>
      </c>
      <c r="E1241" s="1">
        <v>24</v>
      </c>
      <c r="F1241" s="2">
        <v>40966.278947663799</v>
      </c>
      <c r="G1241" s="1">
        <v>0</v>
      </c>
      <c r="H1241" s="32">
        <f>IFERROR(HOUR(Table1[[#This Row],[Cancel Date/time]])+MINUTE(Table1[[#This Row],[Cancel Date/time]])/60,"not cancelled")</f>
        <v>6.6833333333333336</v>
      </c>
      <c r="I1241" s="47">
        <f>IFERROR(ROUND(Table1[[#This Row],[cancellation time decimal]],0),"not cancelled")</f>
        <v>7</v>
      </c>
      <c r="J1241" s="10">
        <f>IFERROR(MOD(Table1[[#This Row],[cancellation hour rounded]],24),"not cancelled")</f>
        <v>7</v>
      </c>
      <c r="K1241" s="32">
        <f>1/Table1[[#This Row],[Duration (Time between doses '[in hours'])]]</f>
        <v>4.1666666666666664E-2</v>
      </c>
      <c r="L1241" s="33">
        <f>Table1[[#This Row],[number doses per hour]]*INDEX(Table2[price per dose],Table1[[#This Row],[Drug ID]])</f>
        <v>0.18133000000000002</v>
      </c>
      <c r="M1241" s="11" t="b">
        <f>AND(Table1[[#This Row],[hour of cancellation 0 to 23]]&gt;=0,Table1[[#This Row],[hour of cancellation 0 to 23]]&lt;=23)</f>
        <v>1</v>
      </c>
    </row>
    <row r="1242" spans="1:13" x14ac:dyDescent="0.3">
      <c r="A1242" s="1">
        <v>1241</v>
      </c>
      <c r="B1242" s="1">
        <v>1</v>
      </c>
      <c r="C1242" s="2">
        <v>40963.77856544267</v>
      </c>
      <c r="D1242" s="2">
        <v>41023.77847222222</v>
      </c>
      <c r="E1242" s="1">
        <v>12</v>
      </c>
      <c r="F1242" s="2">
        <v>40964.610534804931</v>
      </c>
      <c r="G1242" s="1">
        <v>0</v>
      </c>
      <c r="H1242" s="32">
        <f>IFERROR(HOUR(Table1[[#This Row],[Cancel Date/time]])+MINUTE(Table1[[#This Row],[Cancel Date/time]])/60,"not cancelled")</f>
        <v>14.65</v>
      </c>
      <c r="I1242" s="47">
        <f>IFERROR(ROUND(Table1[[#This Row],[cancellation time decimal]],0),"not cancelled")</f>
        <v>15</v>
      </c>
      <c r="J1242" s="10">
        <f>IFERROR(MOD(Table1[[#This Row],[cancellation hour rounded]],24),"not cancelled")</f>
        <v>15</v>
      </c>
      <c r="K1242" s="32">
        <f>1/Table1[[#This Row],[Duration (Time between doses '[in hours'])]]</f>
        <v>8.3333333333333329E-2</v>
      </c>
      <c r="L1242" s="33">
        <f>Table1[[#This Row],[number doses per hour]]*INDEX(Table2[price per dose],Table1[[#This Row],[Drug ID]])</f>
        <v>0.56619444444444444</v>
      </c>
      <c r="M1242" s="11" t="b">
        <f>AND(Table1[[#This Row],[hour of cancellation 0 to 23]]&gt;=0,Table1[[#This Row],[hour of cancellation 0 to 23]]&lt;=23)</f>
        <v>1</v>
      </c>
    </row>
    <row r="1243" spans="1:13" x14ac:dyDescent="0.3">
      <c r="A1243" s="1">
        <v>1242</v>
      </c>
      <c r="B1243" s="1">
        <v>2</v>
      </c>
      <c r="C1243" s="2">
        <v>40963.808404005496</v>
      </c>
      <c r="D1243" s="2">
        <v>41023.808333333334</v>
      </c>
      <c r="E1243" s="1">
        <v>10</v>
      </c>
      <c r="F1243" s="2">
        <v>40965.356752785876</v>
      </c>
      <c r="G1243" s="1">
        <v>0</v>
      </c>
      <c r="H1243" s="32">
        <f>IFERROR(HOUR(Table1[[#This Row],[Cancel Date/time]])+MINUTE(Table1[[#This Row],[Cancel Date/time]])/60,"not cancelled")</f>
        <v>8.5500000000000007</v>
      </c>
      <c r="I1243" s="47">
        <f>IFERROR(ROUND(Table1[[#This Row],[cancellation time decimal]],0),"not cancelled")</f>
        <v>9</v>
      </c>
      <c r="J1243" s="10">
        <f>IFERROR(MOD(Table1[[#This Row],[cancellation hour rounded]],24),"not cancelled")</f>
        <v>9</v>
      </c>
      <c r="K1243" s="32">
        <f>1/Table1[[#This Row],[Duration (Time between doses '[in hours'])]]</f>
        <v>0.1</v>
      </c>
      <c r="L1243" s="33">
        <f>Table1[[#This Row],[number doses per hour]]*INDEX(Table2[price per dose],Table1[[#This Row],[Drug ID]])</f>
        <v>0.84959999999999969</v>
      </c>
      <c r="M1243" s="11" t="b">
        <f>AND(Table1[[#This Row],[hour of cancellation 0 to 23]]&gt;=0,Table1[[#This Row],[hour of cancellation 0 to 23]]&lt;=23)</f>
        <v>1</v>
      </c>
    </row>
    <row r="1244" spans="1:13" x14ac:dyDescent="0.3">
      <c r="A1244" s="1">
        <v>1243</v>
      </c>
      <c r="B1244" s="1">
        <v>1</v>
      </c>
      <c r="C1244" s="2">
        <v>40963.817610463884</v>
      </c>
      <c r="D1244" s="2">
        <v>41023.817361111105</v>
      </c>
      <c r="E1244" s="1">
        <v>12</v>
      </c>
      <c r="F1244" s="2">
        <v>40965.133247381382</v>
      </c>
      <c r="G1244" s="1">
        <v>0</v>
      </c>
      <c r="H1244" s="32">
        <f>IFERROR(HOUR(Table1[[#This Row],[Cancel Date/time]])+MINUTE(Table1[[#This Row],[Cancel Date/time]])/60,"not cancelled")</f>
        <v>3.1833333333333331</v>
      </c>
      <c r="I1244" s="47">
        <f>IFERROR(ROUND(Table1[[#This Row],[cancellation time decimal]],0),"not cancelled")</f>
        <v>3</v>
      </c>
      <c r="J1244" s="10">
        <f>IFERROR(MOD(Table1[[#This Row],[cancellation hour rounded]],24),"not cancelled")</f>
        <v>3</v>
      </c>
      <c r="K1244" s="32">
        <f>1/Table1[[#This Row],[Duration (Time between doses '[in hours'])]]</f>
        <v>8.3333333333333329E-2</v>
      </c>
      <c r="L1244" s="33">
        <f>Table1[[#This Row],[number doses per hour]]*INDEX(Table2[price per dose],Table1[[#This Row],[Drug ID]])</f>
        <v>0.56619444444444444</v>
      </c>
      <c r="M1244" s="11" t="b">
        <f>AND(Table1[[#This Row],[hour of cancellation 0 to 23]]&gt;=0,Table1[[#This Row],[hour of cancellation 0 to 23]]&lt;=23)</f>
        <v>1</v>
      </c>
    </row>
    <row r="1245" spans="1:13" x14ac:dyDescent="0.3">
      <c r="A1245" s="1">
        <v>1244</v>
      </c>
      <c r="B1245" s="1">
        <v>1</v>
      </c>
      <c r="C1245" s="2">
        <v>40963.812055190974</v>
      </c>
      <c r="D1245" s="2">
        <v>41023.811805555553</v>
      </c>
      <c r="E1245" s="1">
        <v>8</v>
      </c>
      <c r="F1245" s="2">
        <v>40964.157547929135</v>
      </c>
      <c r="G1245" s="1">
        <v>0</v>
      </c>
      <c r="H1245" s="32">
        <f>IFERROR(HOUR(Table1[[#This Row],[Cancel Date/time]])+MINUTE(Table1[[#This Row],[Cancel Date/time]])/60,"not cancelled")</f>
        <v>3.7666666666666666</v>
      </c>
      <c r="I1245" s="47">
        <f>IFERROR(ROUND(Table1[[#This Row],[cancellation time decimal]],0),"not cancelled")</f>
        <v>4</v>
      </c>
      <c r="J1245" s="10">
        <f>IFERROR(MOD(Table1[[#This Row],[cancellation hour rounded]],24),"not cancelled")</f>
        <v>4</v>
      </c>
      <c r="K1245" s="32">
        <f>1/Table1[[#This Row],[Duration (Time between doses '[in hours'])]]</f>
        <v>0.125</v>
      </c>
      <c r="L1245" s="33">
        <f>Table1[[#This Row],[number doses per hour]]*INDEX(Table2[price per dose],Table1[[#This Row],[Drug ID]])</f>
        <v>0.84929166666666667</v>
      </c>
      <c r="M1245" s="11" t="b">
        <f>AND(Table1[[#This Row],[hour of cancellation 0 to 23]]&gt;=0,Table1[[#This Row],[hour of cancellation 0 to 23]]&lt;=23)</f>
        <v>1</v>
      </c>
    </row>
    <row r="1246" spans="1:13" x14ac:dyDescent="0.3">
      <c r="A1246" s="1">
        <v>1245</v>
      </c>
      <c r="B1246" s="1">
        <v>6</v>
      </c>
      <c r="C1246" s="2">
        <v>40963.847814172172</v>
      </c>
      <c r="D1246" s="2">
        <v>41023.847222222226</v>
      </c>
      <c r="E1246" s="1">
        <v>24</v>
      </c>
      <c r="F1246" s="2">
        <v>40970.601718732956</v>
      </c>
      <c r="G1246" s="1">
        <v>0</v>
      </c>
      <c r="H1246" s="32">
        <f>IFERROR(HOUR(Table1[[#This Row],[Cancel Date/time]])+MINUTE(Table1[[#This Row],[Cancel Date/time]])/60,"not cancelled")</f>
        <v>14.433333333333334</v>
      </c>
      <c r="I1246" s="47">
        <f>IFERROR(ROUND(Table1[[#This Row],[cancellation time decimal]],0),"not cancelled")</f>
        <v>14</v>
      </c>
      <c r="J1246" s="10">
        <f>IFERROR(MOD(Table1[[#This Row],[cancellation hour rounded]],24),"not cancelled")</f>
        <v>14</v>
      </c>
      <c r="K1246" s="32">
        <f>1/Table1[[#This Row],[Duration (Time between doses '[in hours'])]]</f>
        <v>4.1666666666666664E-2</v>
      </c>
      <c r="L1246" s="33">
        <f>Table1[[#This Row],[number doses per hour]]*INDEX(Table2[price per dose],Table1[[#This Row],[Drug ID]])</f>
        <v>0.35218749999999999</v>
      </c>
      <c r="M1246" s="11" t="b">
        <f>AND(Table1[[#This Row],[hour of cancellation 0 to 23]]&gt;=0,Table1[[#This Row],[hour of cancellation 0 to 23]]&lt;=23)</f>
        <v>1</v>
      </c>
    </row>
    <row r="1247" spans="1:13" x14ac:dyDescent="0.3">
      <c r="A1247" s="1">
        <v>1246</v>
      </c>
      <c r="B1247" s="1">
        <v>6</v>
      </c>
      <c r="C1247" s="2">
        <v>40964.02415380218</v>
      </c>
      <c r="D1247" s="2">
        <v>41024.023611111108</v>
      </c>
      <c r="E1247" s="1">
        <v>24</v>
      </c>
      <c r="F1247" s="2">
        <v>40974.762070323297</v>
      </c>
      <c r="G1247" s="1">
        <v>0</v>
      </c>
      <c r="H1247" s="32">
        <f>IFERROR(HOUR(Table1[[#This Row],[Cancel Date/time]])+MINUTE(Table1[[#This Row],[Cancel Date/time]])/60,"not cancelled")</f>
        <v>18.283333333333335</v>
      </c>
      <c r="I1247" s="47">
        <f>IFERROR(ROUND(Table1[[#This Row],[cancellation time decimal]],0),"not cancelled")</f>
        <v>18</v>
      </c>
      <c r="J1247" s="10">
        <f>IFERROR(MOD(Table1[[#This Row],[cancellation hour rounded]],24),"not cancelled")</f>
        <v>18</v>
      </c>
      <c r="K1247" s="32">
        <f>1/Table1[[#This Row],[Duration (Time between doses '[in hours'])]]</f>
        <v>4.1666666666666664E-2</v>
      </c>
      <c r="L1247" s="33">
        <f>Table1[[#This Row],[number doses per hour]]*INDEX(Table2[price per dose],Table1[[#This Row],[Drug ID]])</f>
        <v>0.35218749999999999</v>
      </c>
      <c r="M1247" s="11" t="b">
        <f>AND(Table1[[#This Row],[hour of cancellation 0 to 23]]&gt;=0,Table1[[#This Row],[hour of cancellation 0 to 23]]&lt;=23)</f>
        <v>1</v>
      </c>
    </row>
    <row r="1248" spans="1:13" x14ac:dyDescent="0.3">
      <c r="A1248" s="1">
        <v>1247</v>
      </c>
      <c r="B1248" s="1">
        <v>3</v>
      </c>
      <c r="C1248" s="2">
        <v>40964.094669664039</v>
      </c>
      <c r="D1248" s="2">
        <v>41024.094444444447</v>
      </c>
      <c r="E1248" s="1">
        <v>24</v>
      </c>
      <c r="F1248" s="2">
        <v>40965.750870262695</v>
      </c>
      <c r="G1248" s="1">
        <v>0</v>
      </c>
      <c r="H1248" s="32">
        <f>IFERROR(HOUR(Table1[[#This Row],[Cancel Date/time]])+MINUTE(Table1[[#This Row],[Cancel Date/time]])/60,"not cancelled")</f>
        <v>18.016666666666666</v>
      </c>
      <c r="I1248" s="47">
        <f>IFERROR(ROUND(Table1[[#This Row],[cancellation time decimal]],0),"not cancelled")</f>
        <v>18</v>
      </c>
      <c r="J1248" s="10">
        <f>IFERROR(MOD(Table1[[#This Row],[cancellation hour rounded]],24),"not cancelled")</f>
        <v>18</v>
      </c>
      <c r="K1248" s="32">
        <f>1/Table1[[#This Row],[Duration (Time between doses '[in hours'])]]</f>
        <v>4.1666666666666664E-2</v>
      </c>
      <c r="L1248" s="33">
        <f>Table1[[#This Row],[number doses per hour]]*INDEX(Table2[price per dose],Table1[[#This Row],[Drug ID]])</f>
        <v>0.18133000000000002</v>
      </c>
      <c r="M1248" s="11" t="b">
        <f>AND(Table1[[#This Row],[hour of cancellation 0 to 23]]&gt;=0,Table1[[#This Row],[hour of cancellation 0 to 23]]&lt;=23)</f>
        <v>1</v>
      </c>
    </row>
    <row r="1249" spans="1:13" x14ac:dyDescent="0.3">
      <c r="A1249" s="1">
        <v>1248</v>
      </c>
      <c r="B1249" s="1">
        <v>3</v>
      </c>
      <c r="C1249" s="2">
        <v>40964.094284634935</v>
      </c>
      <c r="D1249" s="2">
        <v>41024.09375</v>
      </c>
      <c r="E1249" s="1">
        <v>24</v>
      </c>
      <c r="F1249" s="2">
        <v>40966.38476305193</v>
      </c>
      <c r="G1249" s="1">
        <v>0</v>
      </c>
      <c r="H1249" s="32">
        <f>IFERROR(HOUR(Table1[[#This Row],[Cancel Date/time]])+MINUTE(Table1[[#This Row],[Cancel Date/time]])/60,"not cancelled")</f>
        <v>9.2333333333333325</v>
      </c>
      <c r="I1249" s="47">
        <f>IFERROR(ROUND(Table1[[#This Row],[cancellation time decimal]],0),"not cancelled")</f>
        <v>9</v>
      </c>
      <c r="J1249" s="10">
        <f>IFERROR(MOD(Table1[[#This Row],[cancellation hour rounded]],24),"not cancelled")</f>
        <v>9</v>
      </c>
      <c r="K1249" s="32">
        <f>1/Table1[[#This Row],[Duration (Time between doses '[in hours'])]]</f>
        <v>4.1666666666666664E-2</v>
      </c>
      <c r="L1249" s="33">
        <f>Table1[[#This Row],[number doses per hour]]*INDEX(Table2[price per dose],Table1[[#This Row],[Drug ID]])</f>
        <v>0.18133000000000002</v>
      </c>
      <c r="M1249" s="11" t="b">
        <f>AND(Table1[[#This Row],[hour of cancellation 0 to 23]]&gt;=0,Table1[[#This Row],[hour of cancellation 0 to 23]]&lt;=23)</f>
        <v>1</v>
      </c>
    </row>
    <row r="1250" spans="1:13" x14ac:dyDescent="0.3">
      <c r="A1250" s="1">
        <v>1249</v>
      </c>
      <c r="B1250" s="1">
        <v>3</v>
      </c>
      <c r="C1250" s="2">
        <v>40964.242375625159</v>
      </c>
      <c r="D1250" s="2">
        <v>40968.15902777778</v>
      </c>
      <c r="E1250" s="1">
        <v>24</v>
      </c>
      <c r="F1250" s="2">
        <v>40966.659942333194</v>
      </c>
      <c r="G1250" s="1">
        <v>0</v>
      </c>
      <c r="H1250" s="32">
        <f>IFERROR(HOUR(Table1[[#This Row],[Cancel Date/time]])+MINUTE(Table1[[#This Row],[Cancel Date/time]])/60,"not cancelled")</f>
        <v>15.833333333333334</v>
      </c>
      <c r="I1250" s="47">
        <f>IFERROR(ROUND(Table1[[#This Row],[cancellation time decimal]],0),"not cancelled")</f>
        <v>16</v>
      </c>
      <c r="J1250" s="10">
        <f>IFERROR(MOD(Table1[[#This Row],[cancellation hour rounded]],24),"not cancelled")</f>
        <v>16</v>
      </c>
      <c r="K1250" s="32">
        <f>1/Table1[[#This Row],[Duration (Time between doses '[in hours'])]]</f>
        <v>4.1666666666666664E-2</v>
      </c>
      <c r="L1250" s="33">
        <f>Table1[[#This Row],[number doses per hour]]*INDEX(Table2[price per dose],Table1[[#This Row],[Drug ID]])</f>
        <v>0.18133000000000002</v>
      </c>
      <c r="M1250" s="11" t="b">
        <f>AND(Table1[[#This Row],[hour of cancellation 0 to 23]]&gt;=0,Table1[[#This Row],[hour of cancellation 0 to 23]]&lt;=23)</f>
        <v>1</v>
      </c>
    </row>
    <row r="1251" spans="1:13" x14ac:dyDescent="0.3">
      <c r="A1251" s="1">
        <v>1250</v>
      </c>
      <c r="B1251" s="1">
        <v>6</v>
      </c>
      <c r="C1251" s="2">
        <v>40964.379395562071</v>
      </c>
      <c r="D1251" s="2">
        <v>41024.379166666666</v>
      </c>
      <c r="E1251" s="1">
        <v>24</v>
      </c>
      <c r="F1251" s="2">
        <v>40967.480309282662</v>
      </c>
      <c r="G1251" s="1">
        <v>0</v>
      </c>
      <c r="H1251" s="32">
        <f>IFERROR(HOUR(Table1[[#This Row],[Cancel Date/time]])+MINUTE(Table1[[#This Row],[Cancel Date/time]])/60,"not cancelled")</f>
        <v>11.516666666666667</v>
      </c>
      <c r="I1251" s="47">
        <f>IFERROR(ROUND(Table1[[#This Row],[cancellation time decimal]],0),"not cancelled")</f>
        <v>12</v>
      </c>
      <c r="J1251" s="10">
        <f>IFERROR(MOD(Table1[[#This Row],[cancellation hour rounded]],24),"not cancelled")</f>
        <v>12</v>
      </c>
      <c r="K1251" s="32">
        <f>1/Table1[[#This Row],[Duration (Time between doses '[in hours'])]]</f>
        <v>4.1666666666666664E-2</v>
      </c>
      <c r="L1251" s="33">
        <f>Table1[[#This Row],[number doses per hour]]*INDEX(Table2[price per dose],Table1[[#This Row],[Drug ID]])</f>
        <v>0.35218749999999999</v>
      </c>
      <c r="M1251" s="11" t="b">
        <f>AND(Table1[[#This Row],[hour of cancellation 0 to 23]]&gt;=0,Table1[[#This Row],[hour of cancellation 0 to 23]]&lt;=23)</f>
        <v>1</v>
      </c>
    </row>
    <row r="1252" spans="1:13" hidden="1" x14ac:dyDescent="0.3">
      <c r="A1252" s="1">
        <v>1251</v>
      </c>
      <c r="B1252" s="1">
        <v>1</v>
      </c>
      <c r="C1252" s="2">
        <v>40964.380451242439</v>
      </c>
      <c r="D1252" s="2">
        <v>40968.380314189722</v>
      </c>
      <c r="E1252" s="1">
        <v>8</v>
      </c>
      <c r="F1252" s="2" t="s">
        <v>5</v>
      </c>
      <c r="G1252" s="1">
        <v>0</v>
      </c>
      <c r="H1252" s="32" t="str">
        <f>IFERROR(HOUR(Table1[[#This Row],[Cancel Date/time]])+MINUTE(Table1[[#This Row],[Cancel Date/time]])/60,"not cancelled")</f>
        <v>not cancelled</v>
      </c>
      <c r="I1252" s="47" t="str">
        <f>IFERROR(ROUND(Table1[[#This Row],[cancellation time decimal]],0),"not cancelled")</f>
        <v>not cancelled</v>
      </c>
      <c r="J1252" s="10" t="str">
        <f>IFERROR(MOD(Table1[[#This Row],[cancellation hour rounded]],24),"not cancelled")</f>
        <v>not cancelled</v>
      </c>
      <c r="K1252" s="32">
        <f>1/Table1[[#This Row],[Duration (Time between doses '[in hours'])]]</f>
        <v>0.125</v>
      </c>
      <c r="L1252" s="33">
        <f>Table1[[#This Row],[number doses per hour]]*INDEX(Table2[price per dose],Table1[[#This Row],[Drug ID]])</f>
        <v>0.84929166666666667</v>
      </c>
      <c r="M1252" s="11" t="b">
        <f>AND(Table1[[#This Row],[hour of cancellation 0 to 23]]&gt;=0,Table1[[#This Row],[hour of cancellation 0 to 23]]&lt;=23)</f>
        <v>0</v>
      </c>
    </row>
    <row r="1253" spans="1:13" x14ac:dyDescent="0.3">
      <c r="A1253" s="1">
        <v>1252</v>
      </c>
      <c r="B1253" s="1">
        <v>4</v>
      </c>
      <c r="C1253" s="2">
        <v>40964.422355363713</v>
      </c>
      <c r="D1253" s="2">
        <v>41024.422222222223</v>
      </c>
      <c r="E1253" s="1">
        <v>12</v>
      </c>
      <c r="F1253" s="2">
        <v>40967.738105797995</v>
      </c>
      <c r="G1253" s="1">
        <v>0</v>
      </c>
      <c r="H1253" s="32">
        <f>IFERROR(HOUR(Table1[[#This Row],[Cancel Date/time]])+MINUTE(Table1[[#This Row],[Cancel Date/time]])/60,"not cancelled")</f>
        <v>17.7</v>
      </c>
      <c r="I1253" s="47">
        <f>IFERROR(ROUND(Table1[[#This Row],[cancellation time decimal]],0),"not cancelled")</f>
        <v>18</v>
      </c>
      <c r="J1253" s="10">
        <f>IFERROR(MOD(Table1[[#This Row],[cancellation hour rounded]],24),"not cancelled")</f>
        <v>18</v>
      </c>
      <c r="K1253" s="32">
        <f>1/Table1[[#This Row],[Duration (Time between doses '[in hours'])]]</f>
        <v>8.3333333333333329E-2</v>
      </c>
      <c r="L1253" s="33">
        <f>Table1[[#This Row],[number doses per hour]]*INDEX(Table2[price per dose],Table1[[#This Row],[Drug ID]])</f>
        <v>1.448055119047619</v>
      </c>
      <c r="M1253" s="11" t="b">
        <f>AND(Table1[[#This Row],[hour of cancellation 0 to 23]]&gt;=0,Table1[[#This Row],[hour of cancellation 0 to 23]]&lt;=23)</f>
        <v>1</v>
      </c>
    </row>
    <row r="1254" spans="1:13" x14ac:dyDescent="0.3">
      <c r="A1254" s="1">
        <v>1253</v>
      </c>
      <c r="B1254" s="1">
        <v>6</v>
      </c>
      <c r="C1254" s="2">
        <v>40964.461683196081</v>
      </c>
      <c r="D1254" s="2">
        <v>41024.461111111115</v>
      </c>
      <c r="E1254" s="1">
        <v>24</v>
      </c>
      <c r="F1254" s="2">
        <v>40971.741465598054</v>
      </c>
      <c r="G1254" s="1">
        <v>0</v>
      </c>
      <c r="H1254" s="32">
        <f>IFERROR(HOUR(Table1[[#This Row],[Cancel Date/time]])+MINUTE(Table1[[#This Row],[Cancel Date/time]])/60,"not cancelled")</f>
        <v>17.783333333333335</v>
      </c>
      <c r="I1254" s="47">
        <f>IFERROR(ROUND(Table1[[#This Row],[cancellation time decimal]],0),"not cancelled")</f>
        <v>18</v>
      </c>
      <c r="J1254" s="10">
        <f>IFERROR(MOD(Table1[[#This Row],[cancellation hour rounded]],24),"not cancelled")</f>
        <v>18</v>
      </c>
      <c r="K1254" s="32">
        <f>1/Table1[[#This Row],[Duration (Time between doses '[in hours'])]]</f>
        <v>4.1666666666666664E-2</v>
      </c>
      <c r="L1254" s="33">
        <f>Table1[[#This Row],[number doses per hour]]*INDEX(Table2[price per dose],Table1[[#This Row],[Drug ID]])</f>
        <v>0.35218749999999999</v>
      </c>
      <c r="M1254" s="11" t="b">
        <f>AND(Table1[[#This Row],[hour of cancellation 0 to 23]]&gt;=0,Table1[[#This Row],[hour of cancellation 0 to 23]]&lt;=23)</f>
        <v>1</v>
      </c>
    </row>
    <row r="1255" spans="1:13" x14ac:dyDescent="0.3">
      <c r="A1255" s="1">
        <v>1254</v>
      </c>
      <c r="B1255" s="1">
        <v>2</v>
      </c>
      <c r="C1255" s="2">
        <v>40964.461651144622</v>
      </c>
      <c r="D1255" s="2">
        <v>41024.461111111115</v>
      </c>
      <c r="E1255" s="1">
        <v>10</v>
      </c>
      <c r="F1255" s="2">
        <v>40965.511881493403</v>
      </c>
      <c r="G1255" s="1">
        <v>0</v>
      </c>
      <c r="H1255" s="32">
        <f>IFERROR(HOUR(Table1[[#This Row],[Cancel Date/time]])+MINUTE(Table1[[#This Row],[Cancel Date/time]])/60,"not cancelled")</f>
        <v>12.283333333333333</v>
      </c>
      <c r="I1255" s="47">
        <f>IFERROR(ROUND(Table1[[#This Row],[cancellation time decimal]],0),"not cancelled")</f>
        <v>12</v>
      </c>
      <c r="J1255" s="10">
        <f>IFERROR(MOD(Table1[[#This Row],[cancellation hour rounded]],24),"not cancelled")</f>
        <v>12</v>
      </c>
      <c r="K1255" s="32">
        <f>1/Table1[[#This Row],[Duration (Time between doses '[in hours'])]]</f>
        <v>0.1</v>
      </c>
      <c r="L1255" s="33">
        <f>Table1[[#This Row],[number doses per hour]]*INDEX(Table2[price per dose],Table1[[#This Row],[Drug ID]])</f>
        <v>0.84959999999999969</v>
      </c>
      <c r="M1255" s="11" t="b">
        <f>AND(Table1[[#This Row],[hour of cancellation 0 to 23]]&gt;=0,Table1[[#This Row],[hour of cancellation 0 to 23]]&lt;=23)</f>
        <v>1</v>
      </c>
    </row>
    <row r="1256" spans="1:13" x14ac:dyDescent="0.3">
      <c r="A1256" s="1">
        <v>1255</v>
      </c>
      <c r="B1256" s="1">
        <v>4</v>
      </c>
      <c r="C1256" s="2">
        <v>40964.480716837599</v>
      </c>
      <c r="D1256" s="2">
        <v>41024.480555555558</v>
      </c>
      <c r="E1256" s="1">
        <v>12</v>
      </c>
      <c r="F1256" s="2">
        <v>40967.491268486687</v>
      </c>
      <c r="G1256" s="1">
        <v>0</v>
      </c>
      <c r="H1256" s="32">
        <f>IFERROR(HOUR(Table1[[#This Row],[Cancel Date/time]])+MINUTE(Table1[[#This Row],[Cancel Date/time]])/60,"not cancelled")</f>
        <v>11.783333333333333</v>
      </c>
      <c r="I1256" s="47">
        <f>IFERROR(ROUND(Table1[[#This Row],[cancellation time decimal]],0),"not cancelled")</f>
        <v>12</v>
      </c>
      <c r="J1256" s="10">
        <f>IFERROR(MOD(Table1[[#This Row],[cancellation hour rounded]],24),"not cancelled")</f>
        <v>12</v>
      </c>
      <c r="K1256" s="32">
        <f>1/Table1[[#This Row],[Duration (Time between doses '[in hours'])]]</f>
        <v>8.3333333333333329E-2</v>
      </c>
      <c r="L1256" s="33">
        <f>Table1[[#This Row],[number doses per hour]]*INDEX(Table2[price per dose],Table1[[#This Row],[Drug ID]])</f>
        <v>1.448055119047619</v>
      </c>
      <c r="M1256" s="11" t="b">
        <f>AND(Table1[[#This Row],[hour of cancellation 0 to 23]]&gt;=0,Table1[[#This Row],[hour of cancellation 0 to 23]]&lt;=23)</f>
        <v>1</v>
      </c>
    </row>
    <row r="1257" spans="1:13" x14ac:dyDescent="0.3">
      <c r="A1257" s="1">
        <v>1256</v>
      </c>
      <c r="B1257" s="1">
        <v>5</v>
      </c>
      <c r="C1257" s="2">
        <v>40964.510981888954</v>
      </c>
      <c r="D1257" s="2">
        <v>41024.510416666664</v>
      </c>
      <c r="E1257" s="1">
        <v>24</v>
      </c>
      <c r="F1257" s="2">
        <v>40968.096557486504</v>
      </c>
      <c r="G1257" s="1">
        <v>0</v>
      </c>
      <c r="H1257" s="32">
        <f>IFERROR(HOUR(Table1[[#This Row],[Cancel Date/time]])+MINUTE(Table1[[#This Row],[Cancel Date/time]])/60,"not cancelled")</f>
        <v>2.3166666666666664</v>
      </c>
      <c r="I1257" s="47">
        <f>IFERROR(ROUND(Table1[[#This Row],[cancellation time decimal]],0),"not cancelled")</f>
        <v>2</v>
      </c>
      <c r="J1257" s="10">
        <f>IFERROR(MOD(Table1[[#This Row],[cancellation hour rounded]],24),"not cancelled")</f>
        <v>2</v>
      </c>
      <c r="K1257" s="32">
        <f>1/Table1[[#This Row],[Duration (Time between doses '[in hours'])]]</f>
        <v>4.1666666666666664E-2</v>
      </c>
      <c r="L1257" s="33">
        <f>Table1[[#This Row],[number doses per hour]]*INDEX(Table2[price per dose],Table1[[#This Row],[Drug ID]])</f>
        <v>0.2815833333333333</v>
      </c>
      <c r="M1257" s="11" t="b">
        <f>AND(Table1[[#This Row],[hour of cancellation 0 to 23]]&gt;=0,Table1[[#This Row],[hour of cancellation 0 to 23]]&lt;=23)</f>
        <v>1</v>
      </c>
    </row>
    <row r="1258" spans="1:13" x14ac:dyDescent="0.3">
      <c r="A1258" s="1">
        <v>1257</v>
      </c>
      <c r="B1258" s="1">
        <v>4</v>
      </c>
      <c r="C1258" s="2">
        <v>40964.667199298776</v>
      </c>
      <c r="D1258" s="2">
        <v>41024.666666666664</v>
      </c>
      <c r="E1258" s="1">
        <v>12</v>
      </c>
      <c r="F1258" s="2">
        <v>40967.485729525491</v>
      </c>
      <c r="G1258" s="1">
        <v>0</v>
      </c>
      <c r="H1258" s="32">
        <f>IFERROR(HOUR(Table1[[#This Row],[Cancel Date/time]])+MINUTE(Table1[[#This Row],[Cancel Date/time]])/60,"not cancelled")</f>
        <v>11.65</v>
      </c>
      <c r="I1258" s="47">
        <f>IFERROR(ROUND(Table1[[#This Row],[cancellation time decimal]],0),"not cancelled")</f>
        <v>12</v>
      </c>
      <c r="J1258" s="10">
        <f>IFERROR(MOD(Table1[[#This Row],[cancellation hour rounded]],24),"not cancelled")</f>
        <v>12</v>
      </c>
      <c r="K1258" s="32">
        <f>1/Table1[[#This Row],[Duration (Time between doses '[in hours'])]]</f>
        <v>8.3333333333333329E-2</v>
      </c>
      <c r="L1258" s="33">
        <f>Table1[[#This Row],[number doses per hour]]*INDEX(Table2[price per dose],Table1[[#This Row],[Drug ID]])</f>
        <v>1.448055119047619</v>
      </c>
      <c r="M1258" s="11" t="b">
        <f>AND(Table1[[#This Row],[hour of cancellation 0 to 23]]&gt;=0,Table1[[#This Row],[hour of cancellation 0 to 23]]&lt;=23)</f>
        <v>1</v>
      </c>
    </row>
    <row r="1259" spans="1:13" x14ac:dyDescent="0.3">
      <c r="A1259" s="1">
        <v>1258</v>
      </c>
      <c r="B1259" s="1">
        <v>2</v>
      </c>
      <c r="C1259" s="2">
        <v>40964.712729856255</v>
      </c>
      <c r="D1259" s="2">
        <v>41024.712500000001</v>
      </c>
      <c r="E1259" s="1">
        <v>10</v>
      </c>
      <c r="F1259" s="2">
        <v>40965.560773482124</v>
      </c>
      <c r="G1259" s="1">
        <v>0</v>
      </c>
      <c r="H1259" s="32">
        <f>IFERROR(HOUR(Table1[[#This Row],[Cancel Date/time]])+MINUTE(Table1[[#This Row],[Cancel Date/time]])/60,"not cancelled")</f>
        <v>13.45</v>
      </c>
      <c r="I1259" s="47">
        <f>IFERROR(ROUND(Table1[[#This Row],[cancellation time decimal]],0),"not cancelled")</f>
        <v>13</v>
      </c>
      <c r="J1259" s="10">
        <f>IFERROR(MOD(Table1[[#This Row],[cancellation hour rounded]],24),"not cancelled")</f>
        <v>13</v>
      </c>
      <c r="K1259" s="32">
        <f>1/Table1[[#This Row],[Duration (Time between doses '[in hours'])]]</f>
        <v>0.1</v>
      </c>
      <c r="L1259" s="33">
        <f>Table1[[#This Row],[number doses per hour]]*INDEX(Table2[price per dose],Table1[[#This Row],[Drug ID]])</f>
        <v>0.84959999999999969</v>
      </c>
      <c r="M1259" s="11" t="b">
        <f>AND(Table1[[#This Row],[hour of cancellation 0 to 23]]&gt;=0,Table1[[#This Row],[hour of cancellation 0 to 23]]&lt;=23)</f>
        <v>1</v>
      </c>
    </row>
    <row r="1260" spans="1:13" x14ac:dyDescent="0.3">
      <c r="A1260" s="1">
        <v>1259</v>
      </c>
      <c r="B1260" s="1">
        <v>6</v>
      </c>
      <c r="C1260" s="2">
        <v>40964.991452142931</v>
      </c>
      <c r="D1260" s="2">
        <v>41024.990972222222</v>
      </c>
      <c r="E1260" s="1">
        <v>24</v>
      </c>
      <c r="F1260" s="2">
        <v>40970.870693302488</v>
      </c>
      <c r="G1260" s="1">
        <v>0</v>
      </c>
      <c r="H1260" s="32">
        <f>IFERROR(HOUR(Table1[[#This Row],[Cancel Date/time]])+MINUTE(Table1[[#This Row],[Cancel Date/time]])/60,"not cancelled")</f>
        <v>20.883333333333333</v>
      </c>
      <c r="I1260" s="47">
        <f>IFERROR(ROUND(Table1[[#This Row],[cancellation time decimal]],0),"not cancelled")</f>
        <v>21</v>
      </c>
      <c r="J1260" s="10">
        <f>IFERROR(MOD(Table1[[#This Row],[cancellation hour rounded]],24),"not cancelled")</f>
        <v>21</v>
      </c>
      <c r="K1260" s="32">
        <f>1/Table1[[#This Row],[Duration (Time between doses '[in hours'])]]</f>
        <v>4.1666666666666664E-2</v>
      </c>
      <c r="L1260" s="33">
        <f>Table1[[#This Row],[number doses per hour]]*INDEX(Table2[price per dose],Table1[[#This Row],[Drug ID]])</f>
        <v>0.35218749999999999</v>
      </c>
      <c r="M1260" s="11" t="b">
        <f>AND(Table1[[#This Row],[hour of cancellation 0 to 23]]&gt;=0,Table1[[#This Row],[hour of cancellation 0 to 23]]&lt;=23)</f>
        <v>1</v>
      </c>
    </row>
    <row r="1261" spans="1:13" x14ac:dyDescent="0.3">
      <c r="A1261" s="1">
        <v>1260</v>
      </c>
      <c r="B1261" s="1">
        <v>1</v>
      </c>
      <c r="C1261" s="2">
        <v>40965.331882196937</v>
      </c>
      <c r="D1261" s="2">
        <v>41025.331249999996</v>
      </c>
      <c r="E1261" s="1">
        <v>12</v>
      </c>
      <c r="F1261" s="2">
        <v>40966.41266134863</v>
      </c>
      <c r="G1261" s="1">
        <v>0</v>
      </c>
      <c r="H1261" s="32">
        <f>IFERROR(HOUR(Table1[[#This Row],[Cancel Date/time]])+MINUTE(Table1[[#This Row],[Cancel Date/time]])/60,"not cancelled")</f>
        <v>9.9</v>
      </c>
      <c r="I1261" s="47">
        <f>IFERROR(ROUND(Table1[[#This Row],[cancellation time decimal]],0),"not cancelled")</f>
        <v>10</v>
      </c>
      <c r="J1261" s="10">
        <f>IFERROR(MOD(Table1[[#This Row],[cancellation hour rounded]],24),"not cancelled")</f>
        <v>10</v>
      </c>
      <c r="K1261" s="32">
        <f>1/Table1[[#This Row],[Duration (Time between doses '[in hours'])]]</f>
        <v>8.3333333333333329E-2</v>
      </c>
      <c r="L1261" s="33">
        <f>Table1[[#This Row],[number doses per hour]]*INDEX(Table2[price per dose],Table1[[#This Row],[Drug ID]])</f>
        <v>0.56619444444444444</v>
      </c>
      <c r="M1261" s="11" t="b">
        <f>AND(Table1[[#This Row],[hour of cancellation 0 to 23]]&gt;=0,Table1[[#This Row],[hour of cancellation 0 to 23]]&lt;=23)</f>
        <v>1</v>
      </c>
    </row>
    <row r="1262" spans="1:13" x14ac:dyDescent="0.3">
      <c r="A1262" s="1">
        <v>1261</v>
      </c>
      <c r="B1262" s="1">
        <v>9</v>
      </c>
      <c r="C1262" s="2">
        <v>40965.41520276662</v>
      </c>
      <c r="D1262" s="2">
        <v>41025.414583333331</v>
      </c>
      <c r="E1262" s="1">
        <v>5</v>
      </c>
      <c r="F1262" s="2">
        <v>40968.486157747015</v>
      </c>
      <c r="G1262" s="1">
        <v>0</v>
      </c>
      <c r="H1262" s="32">
        <f>IFERROR(HOUR(Table1[[#This Row],[Cancel Date/time]])+MINUTE(Table1[[#This Row],[Cancel Date/time]])/60,"not cancelled")</f>
        <v>11.666666666666666</v>
      </c>
      <c r="I1262" s="47">
        <f>IFERROR(ROUND(Table1[[#This Row],[cancellation time decimal]],0),"not cancelled")</f>
        <v>12</v>
      </c>
      <c r="J1262" s="10">
        <f>IFERROR(MOD(Table1[[#This Row],[cancellation hour rounded]],24),"not cancelled")</f>
        <v>12</v>
      </c>
      <c r="K1262" s="32">
        <f>1/Table1[[#This Row],[Duration (Time between doses '[in hours'])]]</f>
        <v>0.2</v>
      </c>
      <c r="L1262" s="33">
        <f>Table1[[#This Row],[number doses per hour]]*INDEX(Table2[price per dose],Table1[[#This Row],[Drug ID]])</f>
        <v>5.6740000000000004</v>
      </c>
      <c r="M1262" s="11" t="b">
        <f>AND(Table1[[#This Row],[hour of cancellation 0 to 23]]&gt;=0,Table1[[#This Row],[hour of cancellation 0 to 23]]&lt;=23)</f>
        <v>1</v>
      </c>
    </row>
    <row r="1263" spans="1:13" hidden="1" x14ac:dyDescent="0.3">
      <c r="A1263" s="1">
        <v>1262</v>
      </c>
      <c r="B1263" s="1">
        <v>6</v>
      </c>
      <c r="C1263" s="2">
        <v>40965.418565335895</v>
      </c>
      <c r="D1263" s="2">
        <v>40969.668358582931</v>
      </c>
      <c r="E1263" s="1">
        <v>24</v>
      </c>
      <c r="F1263" s="2" t="s">
        <v>5</v>
      </c>
      <c r="G1263" s="1">
        <v>0</v>
      </c>
      <c r="H1263" s="32" t="str">
        <f>IFERROR(HOUR(Table1[[#This Row],[Cancel Date/time]])+MINUTE(Table1[[#This Row],[Cancel Date/time]])/60,"not cancelled")</f>
        <v>not cancelled</v>
      </c>
      <c r="I1263" s="47" t="str">
        <f>IFERROR(ROUND(Table1[[#This Row],[cancellation time decimal]],0),"not cancelled")</f>
        <v>not cancelled</v>
      </c>
      <c r="J1263" s="10" t="str">
        <f>IFERROR(MOD(Table1[[#This Row],[cancellation hour rounded]],24),"not cancelled")</f>
        <v>not cancelled</v>
      </c>
      <c r="K1263" s="32">
        <f>1/Table1[[#This Row],[Duration (Time between doses '[in hours'])]]</f>
        <v>4.1666666666666664E-2</v>
      </c>
      <c r="L1263" s="33">
        <f>Table1[[#This Row],[number doses per hour]]*INDEX(Table2[price per dose],Table1[[#This Row],[Drug ID]])</f>
        <v>0.35218749999999999</v>
      </c>
      <c r="M1263" s="11" t="b">
        <f>AND(Table1[[#This Row],[hour of cancellation 0 to 23]]&gt;=0,Table1[[#This Row],[hour of cancellation 0 to 23]]&lt;=23)</f>
        <v>0</v>
      </c>
    </row>
    <row r="1264" spans="1:13" x14ac:dyDescent="0.3">
      <c r="A1264" s="1">
        <v>1263</v>
      </c>
      <c r="B1264" s="1">
        <v>2</v>
      </c>
      <c r="C1264" s="2">
        <v>40965.45128822526</v>
      </c>
      <c r="D1264" s="2">
        <v>41025.450694444444</v>
      </c>
      <c r="E1264" s="1">
        <v>10</v>
      </c>
      <c r="F1264" s="2">
        <v>40966.674906248183</v>
      </c>
      <c r="G1264" s="1">
        <v>0</v>
      </c>
      <c r="H1264" s="32">
        <f>IFERROR(HOUR(Table1[[#This Row],[Cancel Date/time]])+MINUTE(Table1[[#This Row],[Cancel Date/time]])/60,"not cancelled")</f>
        <v>16.183333333333334</v>
      </c>
      <c r="I1264" s="47">
        <f>IFERROR(ROUND(Table1[[#This Row],[cancellation time decimal]],0),"not cancelled")</f>
        <v>16</v>
      </c>
      <c r="J1264" s="10">
        <f>IFERROR(MOD(Table1[[#This Row],[cancellation hour rounded]],24),"not cancelled")</f>
        <v>16</v>
      </c>
      <c r="K1264" s="32">
        <f>1/Table1[[#This Row],[Duration (Time between doses '[in hours'])]]</f>
        <v>0.1</v>
      </c>
      <c r="L1264" s="33">
        <f>Table1[[#This Row],[number doses per hour]]*INDEX(Table2[price per dose],Table1[[#This Row],[Drug ID]])</f>
        <v>0.84959999999999969</v>
      </c>
      <c r="M1264" s="11" t="b">
        <f>AND(Table1[[#This Row],[hour of cancellation 0 to 23]]&gt;=0,Table1[[#This Row],[hour of cancellation 0 to 23]]&lt;=23)</f>
        <v>1</v>
      </c>
    </row>
    <row r="1265" spans="1:13" x14ac:dyDescent="0.3">
      <c r="A1265" s="1">
        <v>1264</v>
      </c>
      <c r="B1265" s="1">
        <v>4</v>
      </c>
      <c r="C1265" s="2">
        <v>40965.429555250666</v>
      </c>
      <c r="D1265" s="2">
        <v>41025.429166666661</v>
      </c>
      <c r="E1265" s="1">
        <v>12</v>
      </c>
      <c r="F1265" s="2">
        <v>40968.629006234398</v>
      </c>
      <c r="G1265" s="1">
        <v>0</v>
      </c>
      <c r="H1265" s="32">
        <f>IFERROR(HOUR(Table1[[#This Row],[Cancel Date/time]])+MINUTE(Table1[[#This Row],[Cancel Date/time]])/60,"not cancelled")</f>
        <v>15.083333333333334</v>
      </c>
      <c r="I1265" s="47">
        <f>IFERROR(ROUND(Table1[[#This Row],[cancellation time decimal]],0),"not cancelled")</f>
        <v>15</v>
      </c>
      <c r="J1265" s="10">
        <f>IFERROR(MOD(Table1[[#This Row],[cancellation hour rounded]],24),"not cancelled")</f>
        <v>15</v>
      </c>
      <c r="K1265" s="32">
        <f>1/Table1[[#This Row],[Duration (Time between doses '[in hours'])]]</f>
        <v>8.3333333333333329E-2</v>
      </c>
      <c r="L1265" s="33">
        <f>Table1[[#This Row],[number doses per hour]]*INDEX(Table2[price per dose],Table1[[#This Row],[Drug ID]])</f>
        <v>1.448055119047619</v>
      </c>
      <c r="M1265" s="11" t="b">
        <f>AND(Table1[[#This Row],[hour of cancellation 0 to 23]]&gt;=0,Table1[[#This Row],[hour of cancellation 0 to 23]]&lt;=23)</f>
        <v>1</v>
      </c>
    </row>
    <row r="1266" spans="1:13" x14ac:dyDescent="0.3">
      <c r="A1266" s="1">
        <v>1265</v>
      </c>
      <c r="B1266" s="1">
        <v>1</v>
      </c>
      <c r="C1266" s="2">
        <v>40965.462319525664</v>
      </c>
      <c r="D1266" s="2">
        <v>41025.461805555555</v>
      </c>
      <c r="E1266" s="1">
        <v>12</v>
      </c>
      <c r="F1266" s="2">
        <v>40966.338417929714</v>
      </c>
      <c r="G1266" s="1">
        <v>0</v>
      </c>
      <c r="H1266" s="32">
        <f>IFERROR(HOUR(Table1[[#This Row],[Cancel Date/time]])+MINUTE(Table1[[#This Row],[Cancel Date/time]])/60,"not cancelled")</f>
        <v>8.1166666666666671</v>
      </c>
      <c r="I1266" s="47">
        <f>IFERROR(ROUND(Table1[[#This Row],[cancellation time decimal]],0),"not cancelled")</f>
        <v>8</v>
      </c>
      <c r="J1266" s="10">
        <f>IFERROR(MOD(Table1[[#This Row],[cancellation hour rounded]],24),"not cancelled")</f>
        <v>8</v>
      </c>
      <c r="K1266" s="32">
        <f>1/Table1[[#This Row],[Duration (Time between doses '[in hours'])]]</f>
        <v>8.3333333333333329E-2</v>
      </c>
      <c r="L1266" s="33">
        <f>Table1[[#This Row],[number doses per hour]]*INDEX(Table2[price per dose],Table1[[#This Row],[Drug ID]])</f>
        <v>0.56619444444444444</v>
      </c>
      <c r="M1266" s="11" t="b">
        <f>AND(Table1[[#This Row],[hour of cancellation 0 to 23]]&gt;=0,Table1[[#This Row],[hour of cancellation 0 to 23]]&lt;=23)</f>
        <v>1</v>
      </c>
    </row>
    <row r="1267" spans="1:13" hidden="1" x14ac:dyDescent="0.3">
      <c r="A1267" s="1">
        <v>1266</v>
      </c>
      <c r="B1267" s="1">
        <v>4</v>
      </c>
      <c r="C1267" s="2">
        <v>40965.515253869649</v>
      </c>
      <c r="D1267" s="2">
        <v>40968.681489272312</v>
      </c>
      <c r="E1267" s="1">
        <v>12</v>
      </c>
      <c r="F1267" s="2" t="s">
        <v>5</v>
      </c>
      <c r="G1267" s="1">
        <v>0</v>
      </c>
      <c r="H1267" s="32" t="str">
        <f>IFERROR(HOUR(Table1[[#This Row],[Cancel Date/time]])+MINUTE(Table1[[#This Row],[Cancel Date/time]])/60,"not cancelled")</f>
        <v>not cancelled</v>
      </c>
      <c r="I1267" s="47" t="str">
        <f>IFERROR(ROUND(Table1[[#This Row],[cancellation time decimal]],0),"not cancelled")</f>
        <v>not cancelled</v>
      </c>
      <c r="J1267" s="10" t="str">
        <f>IFERROR(MOD(Table1[[#This Row],[cancellation hour rounded]],24),"not cancelled")</f>
        <v>not cancelled</v>
      </c>
      <c r="K1267" s="32">
        <f>1/Table1[[#This Row],[Duration (Time between doses '[in hours'])]]</f>
        <v>8.3333333333333329E-2</v>
      </c>
      <c r="L1267" s="33">
        <f>Table1[[#This Row],[number doses per hour]]*INDEX(Table2[price per dose],Table1[[#This Row],[Drug ID]])</f>
        <v>1.448055119047619</v>
      </c>
      <c r="M1267" s="11" t="b">
        <f>AND(Table1[[#This Row],[hour of cancellation 0 to 23]]&gt;=0,Table1[[#This Row],[hour of cancellation 0 to 23]]&lt;=23)</f>
        <v>0</v>
      </c>
    </row>
    <row r="1268" spans="1:13" x14ac:dyDescent="0.3">
      <c r="A1268" s="1">
        <v>1267</v>
      </c>
      <c r="B1268" s="1">
        <v>7</v>
      </c>
      <c r="C1268" s="2">
        <v>40965.529589480422</v>
      </c>
      <c r="D1268" s="2">
        <v>41025.529166666667</v>
      </c>
      <c r="E1268" s="1">
        <v>24</v>
      </c>
      <c r="F1268" s="2">
        <v>40975.504562996954</v>
      </c>
      <c r="G1268" s="1">
        <v>0</v>
      </c>
      <c r="H1268" s="32">
        <f>IFERROR(HOUR(Table1[[#This Row],[Cancel Date/time]])+MINUTE(Table1[[#This Row],[Cancel Date/time]])/60,"not cancelled")</f>
        <v>12.1</v>
      </c>
      <c r="I1268" s="47">
        <f>IFERROR(ROUND(Table1[[#This Row],[cancellation time decimal]],0),"not cancelled")</f>
        <v>12</v>
      </c>
      <c r="J1268" s="10">
        <f>IFERROR(MOD(Table1[[#This Row],[cancellation hour rounded]],24),"not cancelled")</f>
        <v>12</v>
      </c>
      <c r="K1268" s="32">
        <f>1/Table1[[#This Row],[Duration (Time between doses '[in hours'])]]</f>
        <v>4.1666666666666664E-2</v>
      </c>
      <c r="L1268" s="33">
        <f>Table1[[#This Row],[number doses per hour]]*INDEX(Table2[price per dose],Table1[[#This Row],[Drug ID]])</f>
        <v>1.2958049999999997</v>
      </c>
      <c r="M1268" s="11" t="b">
        <f>AND(Table1[[#This Row],[hour of cancellation 0 to 23]]&gt;=0,Table1[[#This Row],[hour of cancellation 0 to 23]]&lt;=23)</f>
        <v>1</v>
      </c>
    </row>
    <row r="1269" spans="1:13" x14ac:dyDescent="0.3">
      <c r="A1269" s="1">
        <v>1268</v>
      </c>
      <c r="B1269" s="1">
        <v>4</v>
      </c>
      <c r="C1269" s="2">
        <v>40965.557315752339</v>
      </c>
      <c r="D1269" s="2">
        <v>41025.556944444441</v>
      </c>
      <c r="E1269" s="1">
        <v>12</v>
      </c>
      <c r="F1269" s="2">
        <v>40968.509374564484</v>
      </c>
      <c r="G1269" s="1">
        <v>0</v>
      </c>
      <c r="H1269" s="32">
        <f>IFERROR(HOUR(Table1[[#This Row],[Cancel Date/time]])+MINUTE(Table1[[#This Row],[Cancel Date/time]])/60,"not cancelled")</f>
        <v>12.216666666666667</v>
      </c>
      <c r="I1269" s="47">
        <f>IFERROR(ROUND(Table1[[#This Row],[cancellation time decimal]],0),"not cancelled")</f>
        <v>12</v>
      </c>
      <c r="J1269" s="10">
        <f>IFERROR(MOD(Table1[[#This Row],[cancellation hour rounded]],24),"not cancelled")</f>
        <v>12</v>
      </c>
      <c r="K1269" s="32">
        <f>1/Table1[[#This Row],[Duration (Time between doses '[in hours'])]]</f>
        <v>8.3333333333333329E-2</v>
      </c>
      <c r="L1269" s="33">
        <f>Table1[[#This Row],[number doses per hour]]*INDEX(Table2[price per dose],Table1[[#This Row],[Drug ID]])</f>
        <v>1.448055119047619</v>
      </c>
      <c r="M1269" s="11" t="b">
        <f>AND(Table1[[#This Row],[hour of cancellation 0 to 23]]&gt;=0,Table1[[#This Row],[hour of cancellation 0 to 23]]&lt;=23)</f>
        <v>1</v>
      </c>
    </row>
    <row r="1270" spans="1:13" x14ac:dyDescent="0.3">
      <c r="A1270" s="1">
        <v>1269</v>
      </c>
      <c r="B1270" s="1">
        <v>2</v>
      </c>
      <c r="C1270" s="2">
        <v>40965.550221075122</v>
      </c>
      <c r="D1270" s="2">
        <v>41025.549999999996</v>
      </c>
      <c r="E1270" s="1">
        <v>10</v>
      </c>
      <c r="F1270" s="2">
        <v>40966.580760484794</v>
      </c>
      <c r="G1270" s="1">
        <v>0</v>
      </c>
      <c r="H1270" s="32">
        <f>IFERROR(HOUR(Table1[[#This Row],[Cancel Date/time]])+MINUTE(Table1[[#This Row],[Cancel Date/time]])/60,"not cancelled")</f>
        <v>13.933333333333334</v>
      </c>
      <c r="I1270" s="47">
        <f>IFERROR(ROUND(Table1[[#This Row],[cancellation time decimal]],0),"not cancelled")</f>
        <v>14</v>
      </c>
      <c r="J1270" s="10">
        <f>IFERROR(MOD(Table1[[#This Row],[cancellation hour rounded]],24),"not cancelled")</f>
        <v>14</v>
      </c>
      <c r="K1270" s="32">
        <f>1/Table1[[#This Row],[Duration (Time between doses '[in hours'])]]</f>
        <v>0.1</v>
      </c>
      <c r="L1270" s="33">
        <f>Table1[[#This Row],[number doses per hour]]*INDEX(Table2[price per dose],Table1[[#This Row],[Drug ID]])</f>
        <v>0.84959999999999969</v>
      </c>
      <c r="M1270" s="11" t="b">
        <f>AND(Table1[[#This Row],[hour of cancellation 0 to 23]]&gt;=0,Table1[[#This Row],[hour of cancellation 0 to 23]]&lt;=23)</f>
        <v>1</v>
      </c>
    </row>
    <row r="1271" spans="1:13" x14ac:dyDescent="0.3">
      <c r="A1271" s="1">
        <v>1270</v>
      </c>
      <c r="B1271" s="1">
        <v>3</v>
      </c>
      <c r="C1271" s="2">
        <v>40965.632341535143</v>
      </c>
      <c r="D1271" s="2">
        <v>41025.631944444445</v>
      </c>
      <c r="E1271" s="1">
        <v>24</v>
      </c>
      <c r="F1271" s="2">
        <v>40968.481824571376</v>
      </c>
      <c r="G1271" s="1">
        <v>0</v>
      </c>
      <c r="H1271" s="32">
        <f>IFERROR(HOUR(Table1[[#This Row],[Cancel Date/time]])+MINUTE(Table1[[#This Row],[Cancel Date/time]])/60,"not cancelled")</f>
        <v>11.55</v>
      </c>
      <c r="I1271" s="47">
        <f>IFERROR(ROUND(Table1[[#This Row],[cancellation time decimal]],0),"not cancelled")</f>
        <v>12</v>
      </c>
      <c r="J1271" s="10">
        <f>IFERROR(MOD(Table1[[#This Row],[cancellation hour rounded]],24),"not cancelled")</f>
        <v>12</v>
      </c>
      <c r="K1271" s="32">
        <f>1/Table1[[#This Row],[Duration (Time between doses '[in hours'])]]</f>
        <v>4.1666666666666664E-2</v>
      </c>
      <c r="L1271" s="33">
        <f>Table1[[#This Row],[number doses per hour]]*INDEX(Table2[price per dose],Table1[[#This Row],[Drug ID]])</f>
        <v>0.18133000000000002</v>
      </c>
      <c r="M1271" s="11" t="b">
        <f>AND(Table1[[#This Row],[hour of cancellation 0 to 23]]&gt;=0,Table1[[#This Row],[hour of cancellation 0 to 23]]&lt;=23)</f>
        <v>1</v>
      </c>
    </row>
    <row r="1272" spans="1:13" x14ac:dyDescent="0.3">
      <c r="A1272" s="1">
        <v>1271</v>
      </c>
      <c r="B1272" s="1">
        <v>1</v>
      </c>
      <c r="C1272" s="2">
        <v>40965.651667832994</v>
      </c>
      <c r="D1272" s="2">
        <v>41025.651388888888</v>
      </c>
      <c r="E1272" s="1">
        <v>12</v>
      </c>
      <c r="F1272" s="2">
        <v>40966.591637438512</v>
      </c>
      <c r="G1272" s="1">
        <v>0</v>
      </c>
      <c r="H1272" s="32">
        <f>IFERROR(HOUR(Table1[[#This Row],[Cancel Date/time]])+MINUTE(Table1[[#This Row],[Cancel Date/time]])/60,"not cancelled")</f>
        <v>14.183333333333334</v>
      </c>
      <c r="I1272" s="47">
        <f>IFERROR(ROUND(Table1[[#This Row],[cancellation time decimal]],0),"not cancelled")</f>
        <v>14</v>
      </c>
      <c r="J1272" s="10">
        <f>IFERROR(MOD(Table1[[#This Row],[cancellation hour rounded]],24),"not cancelled")</f>
        <v>14</v>
      </c>
      <c r="K1272" s="32">
        <f>1/Table1[[#This Row],[Duration (Time between doses '[in hours'])]]</f>
        <v>8.3333333333333329E-2</v>
      </c>
      <c r="L1272" s="33">
        <f>Table1[[#This Row],[number doses per hour]]*INDEX(Table2[price per dose],Table1[[#This Row],[Drug ID]])</f>
        <v>0.56619444444444444</v>
      </c>
      <c r="M1272" s="11" t="b">
        <f>AND(Table1[[#This Row],[hour of cancellation 0 to 23]]&gt;=0,Table1[[#This Row],[hour of cancellation 0 to 23]]&lt;=23)</f>
        <v>1</v>
      </c>
    </row>
    <row r="1273" spans="1:13" x14ac:dyDescent="0.3">
      <c r="A1273" s="1">
        <v>1272</v>
      </c>
      <c r="B1273" s="1">
        <v>6</v>
      </c>
      <c r="C1273" s="2">
        <v>40965.729260828295</v>
      </c>
      <c r="D1273" s="2">
        <v>41025.729166666672</v>
      </c>
      <c r="E1273" s="1">
        <v>24</v>
      </c>
      <c r="F1273" s="2">
        <v>40971.653082498073</v>
      </c>
      <c r="G1273" s="1">
        <v>0</v>
      </c>
      <c r="H1273" s="32">
        <f>IFERROR(HOUR(Table1[[#This Row],[Cancel Date/time]])+MINUTE(Table1[[#This Row],[Cancel Date/time]])/60,"not cancelled")</f>
        <v>15.666666666666666</v>
      </c>
      <c r="I1273" s="47">
        <f>IFERROR(ROUND(Table1[[#This Row],[cancellation time decimal]],0),"not cancelled")</f>
        <v>16</v>
      </c>
      <c r="J1273" s="10">
        <f>IFERROR(MOD(Table1[[#This Row],[cancellation hour rounded]],24),"not cancelled")</f>
        <v>16</v>
      </c>
      <c r="K1273" s="32">
        <f>1/Table1[[#This Row],[Duration (Time between doses '[in hours'])]]</f>
        <v>4.1666666666666664E-2</v>
      </c>
      <c r="L1273" s="33">
        <f>Table1[[#This Row],[number doses per hour]]*INDEX(Table2[price per dose],Table1[[#This Row],[Drug ID]])</f>
        <v>0.35218749999999999</v>
      </c>
      <c r="M1273" s="11" t="b">
        <f>AND(Table1[[#This Row],[hour of cancellation 0 to 23]]&gt;=0,Table1[[#This Row],[hour of cancellation 0 to 23]]&lt;=23)</f>
        <v>1</v>
      </c>
    </row>
    <row r="1274" spans="1:13" x14ac:dyDescent="0.3">
      <c r="A1274" s="1">
        <v>1273</v>
      </c>
      <c r="B1274" s="1">
        <v>1</v>
      </c>
      <c r="C1274" s="2">
        <v>40965.743426308632</v>
      </c>
      <c r="D1274" s="2">
        <v>41025.743055555555</v>
      </c>
      <c r="E1274" s="1">
        <v>12</v>
      </c>
      <c r="F1274" s="2">
        <v>40966.31941819637</v>
      </c>
      <c r="G1274" s="1">
        <v>0</v>
      </c>
      <c r="H1274" s="32">
        <f>IFERROR(HOUR(Table1[[#This Row],[Cancel Date/time]])+MINUTE(Table1[[#This Row],[Cancel Date/time]])/60,"not cancelled")</f>
        <v>7.65</v>
      </c>
      <c r="I1274" s="47">
        <f>IFERROR(ROUND(Table1[[#This Row],[cancellation time decimal]],0),"not cancelled")</f>
        <v>8</v>
      </c>
      <c r="J1274" s="10">
        <f>IFERROR(MOD(Table1[[#This Row],[cancellation hour rounded]],24),"not cancelled")</f>
        <v>8</v>
      </c>
      <c r="K1274" s="32">
        <f>1/Table1[[#This Row],[Duration (Time between doses '[in hours'])]]</f>
        <v>8.3333333333333329E-2</v>
      </c>
      <c r="L1274" s="33">
        <f>Table1[[#This Row],[number doses per hour]]*INDEX(Table2[price per dose],Table1[[#This Row],[Drug ID]])</f>
        <v>0.56619444444444444</v>
      </c>
      <c r="M1274" s="11" t="b">
        <f>AND(Table1[[#This Row],[hour of cancellation 0 to 23]]&gt;=0,Table1[[#This Row],[hour of cancellation 0 to 23]]&lt;=23)</f>
        <v>1</v>
      </c>
    </row>
    <row r="1275" spans="1:13" x14ac:dyDescent="0.3">
      <c r="A1275" s="1">
        <v>1274</v>
      </c>
      <c r="B1275" s="1">
        <v>1</v>
      </c>
      <c r="C1275" s="2">
        <v>40965.724860716407</v>
      </c>
      <c r="D1275" s="2">
        <v>41025.724305555559</v>
      </c>
      <c r="E1275" s="1">
        <v>8</v>
      </c>
      <c r="F1275" s="2">
        <v>40966.449296164203</v>
      </c>
      <c r="G1275" s="1">
        <v>0</v>
      </c>
      <c r="H1275" s="32">
        <f>IFERROR(HOUR(Table1[[#This Row],[Cancel Date/time]])+MINUTE(Table1[[#This Row],[Cancel Date/time]])/60,"not cancelled")</f>
        <v>10.766666666666667</v>
      </c>
      <c r="I1275" s="47">
        <f>IFERROR(ROUND(Table1[[#This Row],[cancellation time decimal]],0),"not cancelled")</f>
        <v>11</v>
      </c>
      <c r="J1275" s="10">
        <f>IFERROR(MOD(Table1[[#This Row],[cancellation hour rounded]],24),"not cancelled")</f>
        <v>11</v>
      </c>
      <c r="K1275" s="32">
        <f>1/Table1[[#This Row],[Duration (Time between doses '[in hours'])]]</f>
        <v>0.125</v>
      </c>
      <c r="L1275" s="33">
        <f>Table1[[#This Row],[number doses per hour]]*INDEX(Table2[price per dose],Table1[[#This Row],[Drug ID]])</f>
        <v>0.84929166666666667</v>
      </c>
      <c r="M1275" s="11" t="b">
        <f>AND(Table1[[#This Row],[hour of cancellation 0 to 23]]&gt;=0,Table1[[#This Row],[hour of cancellation 0 to 23]]&lt;=23)</f>
        <v>1</v>
      </c>
    </row>
    <row r="1276" spans="1:13" x14ac:dyDescent="0.3">
      <c r="A1276" s="1">
        <v>1275</v>
      </c>
      <c r="B1276" s="1">
        <v>3</v>
      </c>
      <c r="C1276" s="2">
        <v>40965.745426006768</v>
      </c>
      <c r="D1276" s="2">
        <v>41025.745138888895</v>
      </c>
      <c r="E1276" s="1">
        <v>24</v>
      </c>
      <c r="F1276" s="2">
        <v>40968.417522235126</v>
      </c>
      <c r="G1276" s="1">
        <v>0</v>
      </c>
      <c r="H1276" s="32">
        <f>IFERROR(HOUR(Table1[[#This Row],[Cancel Date/time]])+MINUTE(Table1[[#This Row],[Cancel Date/time]])/60,"not cancelled")</f>
        <v>10.016666666666667</v>
      </c>
      <c r="I1276" s="47">
        <f>IFERROR(ROUND(Table1[[#This Row],[cancellation time decimal]],0),"not cancelled")</f>
        <v>10</v>
      </c>
      <c r="J1276" s="10">
        <f>IFERROR(MOD(Table1[[#This Row],[cancellation hour rounded]],24),"not cancelled")</f>
        <v>10</v>
      </c>
      <c r="K1276" s="32">
        <f>1/Table1[[#This Row],[Duration (Time between doses '[in hours'])]]</f>
        <v>4.1666666666666664E-2</v>
      </c>
      <c r="L1276" s="33">
        <f>Table1[[#This Row],[number doses per hour]]*INDEX(Table2[price per dose],Table1[[#This Row],[Drug ID]])</f>
        <v>0.18133000000000002</v>
      </c>
      <c r="M1276" s="11" t="b">
        <f>AND(Table1[[#This Row],[hour of cancellation 0 to 23]]&gt;=0,Table1[[#This Row],[hour of cancellation 0 to 23]]&lt;=23)</f>
        <v>1</v>
      </c>
    </row>
    <row r="1277" spans="1:13" hidden="1" x14ac:dyDescent="0.3">
      <c r="A1277" s="1">
        <v>1276</v>
      </c>
      <c r="B1277" s="1">
        <v>1</v>
      </c>
      <c r="C1277" s="2">
        <v>40965.74216061207</v>
      </c>
      <c r="D1277" s="2">
        <v>40968.033799772842</v>
      </c>
      <c r="E1277" s="1">
        <v>8</v>
      </c>
      <c r="F1277" s="2" t="s">
        <v>5</v>
      </c>
      <c r="G1277" s="1">
        <v>0</v>
      </c>
      <c r="H1277" s="32" t="str">
        <f>IFERROR(HOUR(Table1[[#This Row],[Cancel Date/time]])+MINUTE(Table1[[#This Row],[Cancel Date/time]])/60,"not cancelled")</f>
        <v>not cancelled</v>
      </c>
      <c r="I1277" s="47" t="str">
        <f>IFERROR(ROUND(Table1[[#This Row],[cancellation time decimal]],0),"not cancelled")</f>
        <v>not cancelled</v>
      </c>
      <c r="J1277" s="10" t="str">
        <f>IFERROR(MOD(Table1[[#This Row],[cancellation hour rounded]],24),"not cancelled")</f>
        <v>not cancelled</v>
      </c>
      <c r="K1277" s="32">
        <f>1/Table1[[#This Row],[Duration (Time between doses '[in hours'])]]</f>
        <v>0.125</v>
      </c>
      <c r="L1277" s="33">
        <f>Table1[[#This Row],[number doses per hour]]*INDEX(Table2[price per dose],Table1[[#This Row],[Drug ID]])</f>
        <v>0.84929166666666667</v>
      </c>
      <c r="M1277" s="11" t="b">
        <f>AND(Table1[[#This Row],[hour of cancellation 0 to 23]]&gt;=0,Table1[[#This Row],[hour of cancellation 0 to 23]]&lt;=23)</f>
        <v>0</v>
      </c>
    </row>
    <row r="1278" spans="1:13" x14ac:dyDescent="0.3">
      <c r="A1278" s="1">
        <v>1277</v>
      </c>
      <c r="B1278" s="1">
        <v>1</v>
      </c>
      <c r="C1278" s="2">
        <v>40965.732861019889</v>
      </c>
      <c r="D1278" s="2">
        <v>41025.732638888891</v>
      </c>
      <c r="E1278" s="1">
        <v>12</v>
      </c>
      <c r="F1278" s="2">
        <v>40966.900050400429</v>
      </c>
      <c r="G1278" s="1">
        <v>0</v>
      </c>
      <c r="H1278" s="32">
        <f>IFERROR(HOUR(Table1[[#This Row],[Cancel Date/time]])+MINUTE(Table1[[#This Row],[Cancel Date/time]])/60,"not cancelled")</f>
        <v>21.6</v>
      </c>
      <c r="I1278" s="47">
        <f>IFERROR(ROUND(Table1[[#This Row],[cancellation time decimal]],0),"not cancelled")</f>
        <v>22</v>
      </c>
      <c r="J1278" s="10">
        <f>IFERROR(MOD(Table1[[#This Row],[cancellation hour rounded]],24),"not cancelled")</f>
        <v>22</v>
      </c>
      <c r="K1278" s="32">
        <f>1/Table1[[#This Row],[Duration (Time between doses '[in hours'])]]</f>
        <v>8.3333333333333329E-2</v>
      </c>
      <c r="L1278" s="33">
        <f>Table1[[#This Row],[number doses per hour]]*INDEX(Table2[price per dose],Table1[[#This Row],[Drug ID]])</f>
        <v>0.56619444444444444</v>
      </c>
      <c r="M1278" s="11" t="b">
        <f>AND(Table1[[#This Row],[hour of cancellation 0 to 23]]&gt;=0,Table1[[#This Row],[hour of cancellation 0 to 23]]&lt;=23)</f>
        <v>1</v>
      </c>
    </row>
    <row r="1279" spans="1:13" x14ac:dyDescent="0.3">
      <c r="A1279" s="1">
        <v>1278</v>
      </c>
      <c r="B1279" s="1">
        <v>1</v>
      </c>
      <c r="C1279" s="2">
        <v>40965.788318388746</v>
      </c>
      <c r="D1279" s="2">
        <v>41025.788194444445</v>
      </c>
      <c r="E1279" s="1">
        <v>12</v>
      </c>
      <c r="F1279" s="2">
        <v>40966.495860200019</v>
      </c>
      <c r="G1279" s="1">
        <v>0</v>
      </c>
      <c r="H1279" s="32">
        <f>IFERROR(HOUR(Table1[[#This Row],[Cancel Date/time]])+MINUTE(Table1[[#This Row],[Cancel Date/time]])/60,"not cancelled")</f>
        <v>11.9</v>
      </c>
      <c r="I1279" s="47">
        <f>IFERROR(ROUND(Table1[[#This Row],[cancellation time decimal]],0),"not cancelled")</f>
        <v>12</v>
      </c>
      <c r="J1279" s="10">
        <f>IFERROR(MOD(Table1[[#This Row],[cancellation hour rounded]],24),"not cancelled")</f>
        <v>12</v>
      </c>
      <c r="K1279" s="32">
        <f>1/Table1[[#This Row],[Duration (Time between doses '[in hours'])]]</f>
        <v>8.3333333333333329E-2</v>
      </c>
      <c r="L1279" s="33">
        <f>Table1[[#This Row],[number doses per hour]]*INDEX(Table2[price per dose],Table1[[#This Row],[Drug ID]])</f>
        <v>0.56619444444444444</v>
      </c>
      <c r="M1279" s="11" t="b">
        <f>AND(Table1[[#This Row],[hour of cancellation 0 to 23]]&gt;=0,Table1[[#This Row],[hour of cancellation 0 to 23]]&lt;=23)</f>
        <v>1</v>
      </c>
    </row>
    <row r="1280" spans="1:13" x14ac:dyDescent="0.3">
      <c r="A1280" s="1">
        <v>1279</v>
      </c>
      <c r="B1280" s="1">
        <v>6</v>
      </c>
      <c r="C1280" s="2">
        <v>40965.833457544992</v>
      </c>
      <c r="D1280" s="2">
        <v>41025.833333333336</v>
      </c>
      <c r="E1280" s="1">
        <v>24</v>
      </c>
      <c r="F1280" s="2">
        <v>40976.869250480711</v>
      </c>
      <c r="G1280" s="1">
        <v>0</v>
      </c>
      <c r="H1280" s="32">
        <f>IFERROR(HOUR(Table1[[#This Row],[Cancel Date/time]])+MINUTE(Table1[[#This Row],[Cancel Date/time]])/60,"not cancelled")</f>
        <v>20.85</v>
      </c>
      <c r="I1280" s="47">
        <f>IFERROR(ROUND(Table1[[#This Row],[cancellation time decimal]],0),"not cancelled")</f>
        <v>21</v>
      </c>
      <c r="J1280" s="10">
        <f>IFERROR(MOD(Table1[[#This Row],[cancellation hour rounded]],24),"not cancelled")</f>
        <v>21</v>
      </c>
      <c r="K1280" s="32">
        <f>1/Table1[[#This Row],[Duration (Time between doses '[in hours'])]]</f>
        <v>4.1666666666666664E-2</v>
      </c>
      <c r="L1280" s="33">
        <f>Table1[[#This Row],[number doses per hour]]*INDEX(Table2[price per dose],Table1[[#This Row],[Drug ID]])</f>
        <v>0.35218749999999999</v>
      </c>
      <c r="M1280" s="11" t="b">
        <f>AND(Table1[[#This Row],[hour of cancellation 0 to 23]]&gt;=0,Table1[[#This Row],[hour of cancellation 0 to 23]]&lt;=23)</f>
        <v>1</v>
      </c>
    </row>
    <row r="1281" spans="1:13" x14ac:dyDescent="0.3">
      <c r="A1281" s="1">
        <v>1280</v>
      </c>
      <c r="B1281" s="1">
        <v>1</v>
      </c>
      <c r="C1281" s="2">
        <v>40965.845311957251</v>
      </c>
      <c r="D1281" s="2">
        <v>41025.845138888893</v>
      </c>
      <c r="E1281" s="1">
        <v>8</v>
      </c>
      <c r="F1281" s="2">
        <v>40966.458422362964</v>
      </c>
      <c r="G1281" s="1">
        <v>0</v>
      </c>
      <c r="H1281" s="32">
        <f>IFERROR(HOUR(Table1[[#This Row],[Cancel Date/time]])+MINUTE(Table1[[#This Row],[Cancel Date/time]])/60,"not cancelled")</f>
        <v>11</v>
      </c>
      <c r="I1281" s="47">
        <f>IFERROR(ROUND(Table1[[#This Row],[cancellation time decimal]],0),"not cancelled")</f>
        <v>11</v>
      </c>
      <c r="J1281" s="10">
        <f>IFERROR(MOD(Table1[[#This Row],[cancellation hour rounded]],24),"not cancelled")</f>
        <v>11</v>
      </c>
      <c r="K1281" s="32">
        <f>1/Table1[[#This Row],[Duration (Time between doses '[in hours'])]]</f>
        <v>0.125</v>
      </c>
      <c r="L1281" s="33">
        <f>Table1[[#This Row],[number doses per hour]]*INDEX(Table2[price per dose],Table1[[#This Row],[Drug ID]])</f>
        <v>0.84929166666666667</v>
      </c>
      <c r="M1281" s="11" t="b">
        <f>AND(Table1[[#This Row],[hour of cancellation 0 to 23]]&gt;=0,Table1[[#This Row],[hour of cancellation 0 to 23]]&lt;=23)</f>
        <v>1</v>
      </c>
    </row>
    <row r="1282" spans="1:13" x14ac:dyDescent="0.3">
      <c r="A1282" s="1">
        <v>1281</v>
      </c>
      <c r="B1282" s="1">
        <v>4</v>
      </c>
      <c r="C1282" s="2">
        <v>40965.901474659164</v>
      </c>
      <c r="D1282" s="2">
        <v>41025.901388888888</v>
      </c>
      <c r="E1282" s="1">
        <v>12</v>
      </c>
      <c r="F1282" s="2">
        <v>40967.889869304279</v>
      </c>
      <c r="G1282" s="1">
        <v>0</v>
      </c>
      <c r="H1282" s="32">
        <f>IFERROR(HOUR(Table1[[#This Row],[Cancel Date/time]])+MINUTE(Table1[[#This Row],[Cancel Date/time]])/60,"not cancelled")</f>
        <v>21.35</v>
      </c>
      <c r="I1282" s="47">
        <f>IFERROR(ROUND(Table1[[#This Row],[cancellation time decimal]],0),"not cancelled")</f>
        <v>21</v>
      </c>
      <c r="J1282" s="10">
        <f>IFERROR(MOD(Table1[[#This Row],[cancellation hour rounded]],24),"not cancelled")</f>
        <v>21</v>
      </c>
      <c r="K1282" s="32">
        <f>1/Table1[[#This Row],[Duration (Time between doses '[in hours'])]]</f>
        <v>8.3333333333333329E-2</v>
      </c>
      <c r="L1282" s="33">
        <f>Table1[[#This Row],[number doses per hour]]*INDEX(Table2[price per dose],Table1[[#This Row],[Drug ID]])</f>
        <v>1.448055119047619</v>
      </c>
      <c r="M1282" s="11" t="b">
        <f>AND(Table1[[#This Row],[hour of cancellation 0 to 23]]&gt;=0,Table1[[#This Row],[hour of cancellation 0 to 23]]&lt;=23)</f>
        <v>1</v>
      </c>
    </row>
    <row r="1283" spans="1:13" x14ac:dyDescent="0.3">
      <c r="A1283" s="1">
        <v>1282</v>
      </c>
      <c r="B1283" s="1">
        <v>2</v>
      </c>
      <c r="C1283" s="2">
        <v>40965.878670367565</v>
      </c>
      <c r="D1283" s="2">
        <v>41025.878472222219</v>
      </c>
      <c r="E1283" s="1">
        <v>10</v>
      </c>
      <c r="F1283" s="2">
        <v>40965.995206854837</v>
      </c>
      <c r="G1283" s="1">
        <v>0</v>
      </c>
      <c r="H1283" s="32">
        <f>IFERROR(HOUR(Table1[[#This Row],[Cancel Date/time]])+MINUTE(Table1[[#This Row],[Cancel Date/time]])/60,"not cancelled")</f>
        <v>23.883333333333333</v>
      </c>
      <c r="I1283" s="47">
        <f>IFERROR(ROUND(Table1[[#This Row],[cancellation time decimal]],0),"not cancelled")</f>
        <v>24</v>
      </c>
      <c r="J1283" s="10">
        <f>IFERROR(MOD(Table1[[#This Row],[cancellation hour rounded]],24),"not cancelled")</f>
        <v>0</v>
      </c>
      <c r="K1283" s="32">
        <f>1/Table1[[#This Row],[Duration (Time between doses '[in hours'])]]</f>
        <v>0.1</v>
      </c>
      <c r="L1283" s="33">
        <f>Table1[[#This Row],[number doses per hour]]*INDEX(Table2[price per dose],Table1[[#This Row],[Drug ID]])</f>
        <v>0.84959999999999969</v>
      </c>
      <c r="M1283" s="11" t="b">
        <f>AND(Table1[[#This Row],[hour of cancellation 0 to 23]]&gt;=0,Table1[[#This Row],[hour of cancellation 0 to 23]]&lt;=23)</f>
        <v>1</v>
      </c>
    </row>
    <row r="1284" spans="1:13" x14ac:dyDescent="0.3">
      <c r="A1284" s="1">
        <v>1283</v>
      </c>
      <c r="B1284" s="1">
        <v>1</v>
      </c>
      <c r="C1284" s="2">
        <v>40966.082288552483</v>
      </c>
      <c r="D1284" s="2">
        <v>41026.081944444442</v>
      </c>
      <c r="E1284" s="1">
        <v>12</v>
      </c>
      <c r="F1284" s="2">
        <v>40967.387458161793</v>
      </c>
      <c r="G1284" s="1">
        <v>0</v>
      </c>
      <c r="H1284" s="32">
        <f>IFERROR(HOUR(Table1[[#This Row],[Cancel Date/time]])+MINUTE(Table1[[#This Row],[Cancel Date/time]])/60,"not cancelled")</f>
        <v>9.2833333333333332</v>
      </c>
      <c r="I1284" s="47">
        <f>IFERROR(ROUND(Table1[[#This Row],[cancellation time decimal]],0),"not cancelled")</f>
        <v>9</v>
      </c>
      <c r="J1284" s="10">
        <f>IFERROR(MOD(Table1[[#This Row],[cancellation hour rounded]],24),"not cancelled")</f>
        <v>9</v>
      </c>
      <c r="K1284" s="32">
        <f>1/Table1[[#This Row],[Duration (Time between doses '[in hours'])]]</f>
        <v>8.3333333333333329E-2</v>
      </c>
      <c r="L1284" s="33">
        <f>Table1[[#This Row],[number doses per hour]]*INDEX(Table2[price per dose],Table1[[#This Row],[Drug ID]])</f>
        <v>0.56619444444444444</v>
      </c>
      <c r="M1284" s="11" t="b">
        <f>AND(Table1[[#This Row],[hour of cancellation 0 to 23]]&gt;=0,Table1[[#This Row],[hour of cancellation 0 to 23]]&lt;=23)</f>
        <v>1</v>
      </c>
    </row>
    <row r="1285" spans="1:13" x14ac:dyDescent="0.3">
      <c r="A1285" s="1">
        <v>1284</v>
      </c>
      <c r="B1285" s="1">
        <v>6</v>
      </c>
      <c r="C1285" s="2">
        <v>40966.125076749428</v>
      </c>
      <c r="D1285" s="2">
        <v>41026.125</v>
      </c>
      <c r="E1285" s="1">
        <v>24</v>
      </c>
      <c r="F1285" s="2">
        <v>40972.397661161063</v>
      </c>
      <c r="G1285" s="1">
        <v>0</v>
      </c>
      <c r="H1285" s="32">
        <f>IFERROR(HOUR(Table1[[#This Row],[Cancel Date/time]])+MINUTE(Table1[[#This Row],[Cancel Date/time]])/60,"not cancelled")</f>
        <v>9.5333333333333332</v>
      </c>
      <c r="I1285" s="47">
        <f>IFERROR(ROUND(Table1[[#This Row],[cancellation time decimal]],0),"not cancelled")</f>
        <v>10</v>
      </c>
      <c r="J1285" s="10">
        <f>IFERROR(MOD(Table1[[#This Row],[cancellation hour rounded]],24),"not cancelled")</f>
        <v>10</v>
      </c>
      <c r="K1285" s="32">
        <f>1/Table1[[#This Row],[Duration (Time between doses '[in hours'])]]</f>
        <v>4.1666666666666664E-2</v>
      </c>
      <c r="L1285" s="33">
        <f>Table1[[#This Row],[number doses per hour]]*INDEX(Table2[price per dose],Table1[[#This Row],[Drug ID]])</f>
        <v>0.35218749999999999</v>
      </c>
      <c r="M1285" s="11" t="b">
        <f>AND(Table1[[#This Row],[hour of cancellation 0 to 23]]&gt;=0,Table1[[#This Row],[hour of cancellation 0 to 23]]&lt;=23)</f>
        <v>1</v>
      </c>
    </row>
    <row r="1286" spans="1:13" x14ac:dyDescent="0.3">
      <c r="A1286" s="1">
        <v>1285</v>
      </c>
      <c r="B1286" s="1">
        <v>2</v>
      </c>
      <c r="C1286" s="2">
        <v>40966.283026200894</v>
      </c>
      <c r="D1286" s="2">
        <v>41026.282638888886</v>
      </c>
      <c r="E1286" s="1">
        <v>10</v>
      </c>
      <c r="F1286" s="2">
        <v>40968.639308930215</v>
      </c>
      <c r="G1286" s="1">
        <v>0</v>
      </c>
      <c r="H1286" s="32">
        <f>IFERROR(HOUR(Table1[[#This Row],[Cancel Date/time]])+MINUTE(Table1[[#This Row],[Cancel Date/time]])/60,"not cancelled")</f>
        <v>15.333333333333334</v>
      </c>
      <c r="I1286" s="47">
        <f>IFERROR(ROUND(Table1[[#This Row],[cancellation time decimal]],0),"not cancelled")</f>
        <v>15</v>
      </c>
      <c r="J1286" s="10">
        <f>IFERROR(MOD(Table1[[#This Row],[cancellation hour rounded]],24),"not cancelled")</f>
        <v>15</v>
      </c>
      <c r="K1286" s="32">
        <f>1/Table1[[#This Row],[Duration (Time between doses '[in hours'])]]</f>
        <v>0.1</v>
      </c>
      <c r="L1286" s="33">
        <f>Table1[[#This Row],[number doses per hour]]*INDEX(Table2[price per dose],Table1[[#This Row],[Drug ID]])</f>
        <v>0.84959999999999969</v>
      </c>
      <c r="M1286" s="11" t="b">
        <f>AND(Table1[[#This Row],[hour of cancellation 0 to 23]]&gt;=0,Table1[[#This Row],[hour of cancellation 0 to 23]]&lt;=23)</f>
        <v>1</v>
      </c>
    </row>
    <row r="1287" spans="1:13" x14ac:dyDescent="0.3">
      <c r="A1287" s="1">
        <v>1286</v>
      </c>
      <c r="B1287" s="1">
        <v>2</v>
      </c>
      <c r="C1287" s="2">
        <v>40966.362154098941</v>
      </c>
      <c r="D1287" s="2">
        <v>41026.361805555556</v>
      </c>
      <c r="E1287" s="1">
        <v>10</v>
      </c>
      <c r="F1287" s="2">
        <v>40967.47656204331</v>
      </c>
      <c r="G1287" s="1">
        <v>0</v>
      </c>
      <c r="H1287" s="32">
        <f>IFERROR(HOUR(Table1[[#This Row],[Cancel Date/time]])+MINUTE(Table1[[#This Row],[Cancel Date/time]])/60,"not cancelled")</f>
        <v>11.433333333333334</v>
      </c>
      <c r="I1287" s="47">
        <f>IFERROR(ROUND(Table1[[#This Row],[cancellation time decimal]],0),"not cancelled")</f>
        <v>11</v>
      </c>
      <c r="J1287" s="10">
        <f>IFERROR(MOD(Table1[[#This Row],[cancellation hour rounded]],24),"not cancelled")</f>
        <v>11</v>
      </c>
      <c r="K1287" s="32">
        <f>1/Table1[[#This Row],[Duration (Time between doses '[in hours'])]]</f>
        <v>0.1</v>
      </c>
      <c r="L1287" s="33">
        <f>Table1[[#This Row],[number doses per hour]]*INDEX(Table2[price per dose],Table1[[#This Row],[Drug ID]])</f>
        <v>0.84959999999999969</v>
      </c>
      <c r="M1287" s="11" t="b">
        <f>AND(Table1[[#This Row],[hour of cancellation 0 to 23]]&gt;=0,Table1[[#This Row],[hour of cancellation 0 to 23]]&lt;=23)</f>
        <v>1</v>
      </c>
    </row>
    <row r="1288" spans="1:13" x14ac:dyDescent="0.3">
      <c r="A1288" s="1">
        <v>1287</v>
      </c>
      <c r="B1288" s="1">
        <v>7</v>
      </c>
      <c r="C1288" s="2">
        <v>40966.3438899596</v>
      </c>
      <c r="D1288" s="2">
        <v>41026.34375</v>
      </c>
      <c r="E1288" s="1">
        <v>24</v>
      </c>
      <c r="F1288" s="2">
        <v>40975.427586679638</v>
      </c>
      <c r="G1288" s="1">
        <v>0</v>
      </c>
      <c r="H1288" s="32">
        <f>IFERROR(HOUR(Table1[[#This Row],[Cancel Date/time]])+MINUTE(Table1[[#This Row],[Cancel Date/time]])/60,"not cancelled")</f>
        <v>10.25</v>
      </c>
      <c r="I1288" s="47">
        <f>IFERROR(ROUND(Table1[[#This Row],[cancellation time decimal]],0),"not cancelled")</f>
        <v>10</v>
      </c>
      <c r="J1288" s="10">
        <f>IFERROR(MOD(Table1[[#This Row],[cancellation hour rounded]],24),"not cancelled")</f>
        <v>10</v>
      </c>
      <c r="K1288" s="32">
        <f>1/Table1[[#This Row],[Duration (Time between doses '[in hours'])]]</f>
        <v>4.1666666666666664E-2</v>
      </c>
      <c r="L1288" s="33">
        <f>Table1[[#This Row],[number doses per hour]]*INDEX(Table2[price per dose],Table1[[#This Row],[Drug ID]])</f>
        <v>1.2958049999999997</v>
      </c>
      <c r="M1288" s="11" t="b">
        <f>AND(Table1[[#This Row],[hour of cancellation 0 to 23]]&gt;=0,Table1[[#This Row],[hour of cancellation 0 to 23]]&lt;=23)</f>
        <v>1</v>
      </c>
    </row>
    <row r="1289" spans="1:13" x14ac:dyDescent="0.3">
      <c r="A1289" s="1">
        <v>1288</v>
      </c>
      <c r="B1289" s="1">
        <v>2</v>
      </c>
      <c r="C1289" s="2">
        <v>40966.357384783805</v>
      </c>
      <c r="D1289" s="2">
        <v>41026.356944444444</v>
      </c>
      <c r="E1289" s="1">
        <v>10</v>
      </c>
      <c r="F1289" s="2">
        <v>40966.744173421437</v>
      </c>
      <c r="G1289" s="1">
        <v>0</v>
      </c>
      <c r="H1289" s="32">
        <f>IFERROR(HOUR(Table1[[#This Row],[Cancel Date/time]])+MINUTE(Table1[[#This Row],[Cancel Date/time]])/60,"not cancelled")</f>
        <v>17.850000000000001</v>
      </c>
      <c r="I1289" s="47">
        <f>IFERROR(ROUND(Table1[[#This Row],[cancellation time decimal]],0),"not cancelled")</f>
        <v>18</v>
      </c>
      <c r="J1289" s="10">
        <f>IFERROR(MOD(Table1[[#This Row],[cancellation hour rounded]],24),"not cancelled")</f>
        <v>18</v>
      </c>
      <c r="K1289" s="32">
        <f>1/Table1[[#This Row],[Duration (Time between doses '[in hours'])]]</f>
        <v>0.1</v>
      </c>
      <c r="L1289" s="33">
        <f>Table1[[#This Row],[number doses per hour]]*INDEX(Table2[price per dose],Table1[[#This Row],[Drug ID]])</f>
        <v>0.84959999999999969</v>
      </c>
      <c r="M1289" s="11" t="b">
        <f>AND(Table1[[#This Row],[hour of cancellation 0 to 23]]&gt;=0,Table1[[#This Row],[hour of cancellation 0 to 23]]&lt;=23)</f>
        <v>1</v>
      </c>
    </row>
    <row r="1290" spans="1:13" x14ac:dyDescent="0.3">
      <c r="A1290" s="1">
        <v>1289</v>
      </c>
      <c r="B1290" s="1">
        <v>4</v>
      </c>
      <c r="C1290" s="2">
        <v>40966.42636536299</v>
      </c>
      <c r="D1290" s="2">
        <v>41026.425694444442</v>
      </c>
      <c r="E1290" s="1">
        <v>12</v>
      </c>
      <c r="F1290" s="2">
        <v>40969.752394379779</v>
      </c>
      <c r="G1290" s="1">
        <v>0</v>
      </c>
      <c r="H1290" s="32">
        <f>IFERROR(HOUR(Table1[[#This Row],[Cancel Date/time]])+MINUTE(Table1[[#This Row],[Cancel Date/time]])/60,"not cancelled")</f>
        <v>18.05</v>
      </c>
      <c r="I1290" s="47">
        <f>IFERROR(ROUND(Table1[[#This Row],[cancellation time decimal]],0),"not cancelled")</f>
        <v>18</v>
      </c>
      <c r="J1290" s="10">
        <f>IFERROR(MOD(Table1[[#This Row],[cancellation hour rounded]],24),"not cancelled")</f>
        <v>18</v>
      </c>
      <c r="K1290" s="32">
        <f>1/Table1[[#This Row],[Duration (Time between doses '[in hours'])]]</f>
        <v>8.3333333333333329E-2</v>
      </c>
      <c r="L1290" s="33">
        <f>Table1[[#This Row],[number doses per hour]]*INDEX(Table2[price per dose],Table1[[#This Row],[Drug ID]])</f>
        <v>1.448055119047619</v>
      </c>
      <c r="M1290" s="11" t="b">
        <f>AND(Table1[[#This Row],[hour of cancellation 0 to 23]]&gt;=0,Table1[[#This Row],[hour of cancellation 0 to 23]]&lt;=23)</f>
        <v>1</v>
      </c>
    </row>
    <row r="1291" spans="1:13" x14ac:dyDescent="0.3">
      <c r="A1291" s="1">
        <v>1290</v>
      </c>
      <c r="B1291" s="1">
        <v>1</v>
      </c>
      <c r="C1291" s="2">
        <v>40966.47097013364</v>
      </c>
      <c r="D1291" s="2">
        <v>41026.470833333333</v>
      </c>
      <c r="E1291" s="1">
        <v>12</v>
      </c>
      <c r="F1291" s="2">
        <v>40967.189590996153</v>
      </c>
      <c r="G1291" s="1">
        <v>0</v>
      </c>
      <c r="H1291" s="32">
        <f>IFERROR(HOUR(Table1[[#This Row],[Cancel Date/time]])+MINUTE(Table1[[#This Row],[Cancel Date/time]])/60,"not cancelled")</f>
        <v>4.55</v>
      </c>
      <c r="I1291" s="47">
        <f>IFERROR(ROUND(Table1[[#This Row],[cancellation time decimal]],0),"not cancelled")</f>
        <v>5</v>
      </c>
      <c r="J1291" s="10">
        <f>IFERROR(MOD(Table1[[#This Row],[cancellation hour rounded]],24),"not cancelled")</f>
        <v>5</v>
      </c>
      <c r="K1291" s="32">
        <f>1/Table1[[#This Row],[Duration (Time between doses '[in hours'])]]</f>
        <v>8.3333333333333329E-2</v>
      </c>
      <c r="L1291" s="33">
        <f>Table1[[#This Row],[number doses per hour]]*INDEX(Table2[price per dose],Table1[[#This Row],[Drug ID]])</f>
        <v>0.56619444444444444</v>
      </c>
      <c r="M1291" s="11" t="b">
        <f>AND(Table1[[#This Row],[hour of cancellation 0 to 23]]&gt;=0,Table1[[#This Row],[hour of cancellation 0 to 23]]&lt;=23)</f>
        <v>1</v>
      </c>
    </row>
    <row r="1292" spans="1:13" x14ac:dyDescent="0.3">
      <c r="A1292" s="1">
        <v>1291</v>
      </c>
      <c r="B1292" s="1">
        <v>1</v>
      </c>
      <c r="C1292" s="2">
        <v>40966.528918181357</v>
      </c>
      <c r="D1292" s="2">
        <v>41026.52847222222</v>
      </c>
      <c r="E1292" s="1">
        <v>8</v>
      </c>
      <c r="F1292" s="2">
        <v>40967.553712335917</v>
      </c>
      <c r="G1292" s="1">
        <v>0</v>
      </c>
      <c r="H1292" s="32">
        <f>IFERROR(HOUR(Table1[[#This Row],[Cancel Date/time]])+MINUTE(Table1[[#This Row],[Cancel Date/time]])/60,"not cancelled")</f>
        <v>13.283333333333333</v>
      </c>
      <c r="I1292" s="47">
        <f>IFERROR(ROUND(Table1[[#This Row],[cancellation time decimal]],0),"not cancelled")</f>
        <v>13</v>
      </c>
      <c r="J1292" s="10">
        <f>IFERROR(MOD(Table1[[#This Row],[cancellation hour rounded]],24),"not cancelled")</f>
        <v>13</v>
      </c>
      <c r="K1292" s="32">
        <f>1/Table1[[#This Row],[Duration (Time between doses '[in hours'])]]</f>
        <v>0.125</v>
      </c>
      <c r="L1292" s="33">
        <f>Table1[[#This Row],[number doses per hour]]*INDEX(Table2[price per dose],Table1[[#This Row],[Drug ID]])</f>
        <v>0.84929166666666667</v>
      </c>
      <c r="M1292" s="11" t="b">
        <f>AND(Table1[[#This Row],[hour of cancellation 0 to 23]]&gt;=0,Table1[[#This Row],[hour of cancellation 0 to 23]]&lt;=23)</f>
        <v>1</v>
      </c>
    </row>
    <row r="1293" spans="1:13" hidden="1" x14ac:dyDescent="0.3">
      <c r="A1293" s="1">
        <v>1292</v>
      </c>
      <c r="B1293" s="1">
        <v>4</v>
      </c>
      <c r="C1293" s="2">
        <v>40966.54054265513</v>
      </c>
      <c r="D1293" s="2">
        <v>40968.956624342558</v>
      </c>
      <c r="E1293" s="1">
        <v>12</v>
      </c>
      <c r="F1293" s="2" t="s">
        <v>5</v>
      </c>
      <c r="G1293" s="1">
        <v>0</v>
      </c>
      <c r="H1293" s="32" t="str">
        <f>IFERROR(HOUR(Table1[[#This Row],[Cancel Date/time]])+MINUTE(Table1[[#This Row],[Cancel Date/time]])/60,"not cancelled")</f>
        <v>not cancelled</v>
      </c>
      <c r="I1293" s="47" t="str">
        <f>IFERROR(ROUND(Table1[[#This Row],[cancellation time decimal]],0),"not cancelled")</f>
        <v>not cancelled</v>
      </c>
      <c r="J1293" s="10" t="str">
        <f>IFERROR(MOD(Table1[[#This Row],[cancellation hour rounded]],24),"not cancelled")</f>
        <v>not cancelled</v>
      </c>
      <c r="K1293" s="32">
        <f>1/Table1[[#This Row],[Duration (Time between doses '[in hours'])]]</f>
        <v>8.3333333333333329E-2</v>
      </c>
      <c r="L1293" s="33">
        <f>Table1[[#This Row],[number doses per hour]]*INDEX(Table2[price per dose],Table1[[#This Row],[Drug ID]])</f>
        <v>1.448055119047619</v>
      </c>
      <c r="M1293" s="11" t="b">
        <f>AND(Table1[[#This Row],[hour of cancellation 0 to 23]]&gt;=0,Table1[[#This Row],[hour of cancellation 0 to 23]]&lt;=23)</f>
        <v>0</v>
      </c>
    </row>
    <row r="1294" spans="1:13" hidden="1" x14ac:dyDescent="0.3">
      <c r="A1294" s="1">
        <v>1293</v>
      </c>
      <c r="B1294" s="1">
        <v>7</v>
      </c>
      <c r="C1294" s="2">
        <v>40966.573600746029</v>
      </c>
      <c r="D1294" s="2">
        <v>40968.948307585189</v>
      </c>
      <c r="E1294" s="1">
        <v>24</v>
      </c>
      <c r="F1294" s="2" t="s">
        <v>5</v>
      </c>
      <c r="G1294" s="1">
        <v>0</v>
      </c>
      <c r="H1294" s="32" t="str">
        <f>IFERROR(HOUR(Table1[[#This Row],[Cancel Date/time]])+MINUTE(Table1[[#This Row],[Cancel Date/time]])/60,"not cancelled")</f>
        <v>not cancelled</v>
      </c>
      <c r="I1294" s="47" t="str">
        <f>IFERROR(ROUND(Table1[[#This Row],[cancellation time decimal]],0),"not cancelled")</f>
        <v>not cancelled</v>
      </c>
      <c r="J1294" s="10" t="str">
        <f>IFERROR(MOD(Table1[[#This Row],[cancellation hour rounded]],24),"not cancelled")</f>
        <v>not cancelled</v>
      </c>
      <c r="K1294" s="32">
        <f>1/Table1[[#This Row],[Duration (Time between doses '[in hours'])]]</f>
        <v>4.1666666666666664E-2</v>
      </c>
      <c r="L1294" s="33">
        <f>Table1[[#This Row],[number doses per hour]]*INDEX(Table2[price per dose],Table1[[#This Row],[Drug ID]])</f>
        <v>1.2958049999999997</v>
      </c>
      <c r="M1294" s="11" t="b">
        <f>AND(Table1[[#This Row],[hour of cancellation 0 to 23]]&gt;=0,Table1[[#This Row],[hour of cancellation 0 to 23]]&lt;=23)</f>
        <v>0</v>
      </c>
    </row>
    <row r="1295" spans="1:13" x14ac:dyDescent="0.3">
      <c r="A1295" s="1">
        <v>1294</v>
      </c>
      <c r="B1295" s="1">
        <v>3</v>
      </c>
      <c r="C1295" s="2">
        <v>40966.568037834688</v>
      </c>
      <c r="D1295" s="2">
        <v>41026.567361111105</v>
      </c>
      <c r="E1295" s="1">
        <v>24</v>
      </c>
      <c r="F1295" s="2">
        <v>40968.576649149261</v>
      </c>
      <c r="G1295" s="1">
        <v>0</v>
      </c>
      <c r="H1295" s="32">
        <f>IFERROR(HOUR(Table1[[#This Row],[Cancel Date/time]])+MINUTE(Table1[[#This Row],[Cancel Date/time]])/60,"not cancelled")</f>
        <v>13.833333333333334</v>
      </c>
      <c r="I1295" s="47">
        <f>IFERROR(ROUND(Table1[[#This Row],[cancellation time decimal]],0),"not cancelled")</f>
        <v>14</v>
      </c>
      <c r="J1295" s="10">
        <f>IFERROR(MOD(Table1[[#This Row],[cancellation hour rounded]],24),"not cancelled")</f>
        <v>14</v>
      </c>
      <c r="K1295" s="32">
        <f>1/Table1[[#This Row],[Duration (Time between doses '[in hours'])]]</f>
        <v>4.1666666666666664E-2</v>
      </c>
      <c r="L1295" s="33">
        <f>Table1[[#This Row],[number doses per hour]]*INDEX(Table2[price per dose],Table1[[#This Row],[Drug ID]])</f>
        <v>0.18133000000000002</v>
      </c>
      <c r="M1295" s="11" t="b">
        <f>AND(Table1[[#This Row],[hour of cancellation 0 to 23]]&gt;=0,Table1[[#This Row],[hour of cancellation 0 to 23]]&lt;=23)</f>
        <v>1</v>
      </c>
    </row>
    <row r="1296" spans="1:13" x14ac:dyDescent="0.3">
      <c r="A1296" s="1">
        <v>1295</v>
      </c>
      <c r="B1296" s="1">
        <v>1</v>
      </c>
      <c r="C1296" s="2">
        <v>40966.573514169017</v>
      </c>
      <c r="D1296" s="2">
        <v>41026.572916666664</v>
      </c>
      <c r="E1296" s="1">
        <v>8</v>
      </c>
      <c r="F1296" s="2">
        <v>40966.660254720853</v>
      </c>
      <c r="G1296" s="1">
        <v>0</v>
      </c>
      <c r="H1296" s="32">
        <f>IFERROR(HOUR(Table1[[#This Row],[Cancel Date/time]])+MINUTE(Table1[[#This Row],[Cancel Date/time]])/60,"not cancelled")</f>
        <v>15.833333333333334</v>
      </c>
      <c r="I1296" s="47">
        <f>IFERROR(ROUND(Table1[[#This Row],[cancellation time decimal]],0),"not cancelled")</f>
        <v>16</v>
      </c>
      <c r="J1296" s="10">
        <f>IFERROR(MOD(Table1[[#This Row],[cancellation hour rounded]],24),"not cancelled")</f>
        <v>16</v>
      </c>
      <c r="K1296" s="32">
        <f>1/Table1[[#This Row],[Duration (Time between doses '[in hours'])]]</f>
        <v>0.125</v>
      </c>
      <c r="L1296" s="33">
        <f>Table1[[#This Row],[number doses per hour]]*INDEX(Table2[price per dose],Table1[[#This Row],[Drug ID]])</f>
        <v>0.84929166666666667</v>
      </c>
      <c r="M1296" s="11" t="b">
        <f>AND(Table1[[#This Row],[hour of cancellation 0 to 23]]&gt;=0,Table1[[#This Row],[hour of cancellation 0 to 23]]&lt;=23)</f>
        <v>1</v>
      </c>
    </row>
    <row r="1297" spans="1:13" x14ac:dyDescent="0.3">
      <c r="A1297" s="1">
        <v>1296</v>
      </c>
      <c r="B1297" s="1">
        <v>2</v>
      </c>
      <c r="C1297" s="2">
        <v>40966.569153722725</v>
      </c>
      <c r="D1297" s="2">
        <v>41026.568749999999</v>
      </c>
      <c r="E1297" s="1">
        <v>10</v>
      </c>
      <c r="F1297" s="2">
        <v>40967.616392505697</v>
      </c>
      <c r="G1297" s="1">
        <v>0</v>
      </c>
      <c r="H1297" s="32">
        <f>IFERROR(HOUR(Table1[[#This Row],[Cancel Date/time]])+MINUTE(Table1[[#This Row],[Cancel Date/time]])/60,"not cancelled")</f>
        <v>14.783333333333333</v>
      </c>
      <c r="I1297" s="47">
        <f>IFERROR(ROUND(Table1[[#This Row],[cancellation time decimal]],0),"not cancelled")</f>
        <v>15</v>
      </c>
      <c r="J1297" s="10">
        <f>IFERROR(MOD(Table1[[#This Row],[cancellation hour rounded]],24),"not cancelled")</f>
        <v>15</v>
      </c>
      <c r="K1297" s="32">
        <f>1/Table1[[#This Row],[Duration (Time between doses '[in hours'])]]</f>
        <v>0.1</v>
      </c>
      <c r="L1297" s="33">
        <f>Table1[[#This Row],[number doses per hour]]*INDEX(Table2[price per dose],Table1[[#This Row],[Drug ID]])</f>
        <v>0.84959999999999969</v>
      </c>
      <c r="M1297" s="11" t="b">
        <f>AND(Table1[[#This Row],[hour of cancellation 0 to 23]]&gt;=0,Table1[[#This Row],[hour of cancellation 0 to 23]]&lt;=23)</f>
        <v>1</v>
      </c>
    </row>
    <row r="1298" spans="1:13" x14ac:dyDescent="0.3">
      <c r="A1298" s="1">
        <v>1297</v>
      </c>
      <c r="B1298" s="1">
        <v>1</v>
      </c>
      <c r="C1298" s="2">
        <v>40966.581141452669</v>
      </c>
      <c r="D1298" s="2">
        <v>41026.580555555556</v>
      </c>
      <c r="E1298" s="1">
        <v>12</v>
      </c>
      <c r="F1298" s="2">
        <v>40967.374068586039</v>
      </c>
      <c r="G1298" s="1">
        <v>0</v>
      </c>
      <c r="H1298" s="32">
        <f>IFERROR(HOUR(Table1[[#This Row],[Cancel Date/time]])+MINUTE(Table1[[#This Row],[Cancel Date/time]])/60,"not cancelled")</f>
        <v>8.9666666666666668</v>
      </c>
      <c r="I1298" s="47">
        <f>IFERROR(ROUND(Table1[[#This Row],[cancellation time decimal]],0),"not cancelled")</f>
        <v>9</v>
      </c>
      <c r="J1298" s="10">
        <f>IFERROR(MOD(Table1[[#This Row],[cancellation hour rounded]],24),"not cancelled")</f>
        <v>9</v>
      </c>
      <c r="K1298" s="32">
        <f>1/Table1[[#This Row],[Duration (Time between doses '[in hours'])]]</f>
        <v>8.3333333333333329E-2</v>
      </c>
      <c r="L1298" s="33">
        <f>Table1[[#This Row],[number doses per hour]]*INDEX(Table2[price per dose],Table1[[#This Row],[Drug ID]])</f>
        <v>0.56619444444444444</v>
      </c>
      <c r="M1298" s="11" t="b">
        <f>AND(Table1[[#This Row],[hour of cancellation 0 to 23]]&gt;=0,Table1[[#This Row],[hour of cancellation 0 to 23]]&lt;=23)</f>
        <v>1</v>
      </c>
    </row>
    <row r="1299" spans="1:13" hidden="1" x14ac:dyDescent="0.3">
      <c r="A1299" s="1">
        <v>1298</v>
      </c>
      <c r="B1299" s="1">
        <v>1</v>
      </c>
      <c r="C1299" s="2">
        <v>40966.562591629874</v>
      </c>
      <c r="D1299" s="2">
        <v>40969.686987706627</v>
      </c>
      <c r="E1299" s="1">
        <v>12</v>
      </c>
      <c r="F1299" s="2" t="s">
        <v>5</v>
      </c>
      <c r="G1299" s="1">
        <v>0</v>
      </c>
      <c r="H1299" s="32" t="str">
        <f>IFERROR(HOUR(Table1[[#This Row],[Cancel Date/time]])+MINUTE(Table1[[#This Row],[Cancel Date/time]])/60,"not cancelled")</f>
        <v>not cancelled</v>
      </c>
      <c r="I1299" s="47" t="str">
        <f>IFERROR(ROUND(Table1[[#This Row],[cancellation time decimal]],0),"not cancelled")</f>
        <v>not cancelled</v>
      </c>
      <c r="J1299" s="10" t="str">
        <f>IFERROR(MOD(Table1[[#This Row],[cancellation hour rounded]],24),"not cancelled")</f>
        <v>not cancelled</v>
      </c>
      <c r="K1299" s="32">
        <f>1/Table1[[#This Row],[Duration (Time between doses '[in hours'])]]</f>
        <v>8.3333333333333329E-2</v>
      </c>
      <c r="L1299" s="33">
        <f>Table1[[#This Row],[number doses per hour]]*INDEX(Table2[price per dose],Table1[[#This Row],[Drug ID]])</f>
        <v>0.56619444444444444</v>
      </c>
      <c r="M1299" s="11" t="b">
        <f>AND(Table1[[#This Row],[hour of cancellation 0 to 23]]&gt;=0,Table1[[#This Row],[hour of cancellation 0 to 23]]&lt;=23)</f>
        <v>0</v>
      </c>
    </row>
    <row r="1300" spans="1:13" x14ac:dyDescent="0.3">
      <c r="A1300" s="1">
        <v>1299</v>
      </c>
      <c r="B1300" s="1">
        <v>6</v>
      </c>
      <c r="C1300" s="2">
        <v>40966.854273384044</v>
      </c>
      <c r="D1300" s="2">
        <v>41026.854166666672</v>
      </c>
      <c r="E1300" s="1">
        <v>24</v>
      </c>
      <c r="F1300" s="2">
        <v>40972.48258444346</v>
      </c>
      <c r="G1300" s="1">
        <v>0</v>
      </c>
      <c r="H1300" s="32">
        <f>IFERROR(HOUR(Table1[[#This Row],[Cancel Date/time]])+MINUTE(Table1[[#This Row],[Cancel Date/time]])/60,"not cancelled")</f>
        <v>11.566666666666666</v>
      </c>
      <c r="I1300" s="47">
        <f>IFERROR(ROUND(Table1[[#This Row],[cancellation time decimal]],0),"not cancelled")</f>
        <v>12</v>
      </c>
      <c r="J1300" s="10">
        <f>IFERROR(MOD(Table1[[#This Row],[cancellation hour rounded]],24),"not cancelled")</f>
        <v>12</v>
      </c>
      <c r="K1300" s="32">
        <f>1/Table1[[#This Row],[Duration (Time between doses '[in hours'])]]</f>
        <v>4.1666666666666664E-2</v>
      </c>
      <c r="L1300" s="33">
        <f>Table1[[#This Row],[number doses per hour]]*INDEX(Table2[price per dose],Table1[[#This Row],[Drug ID]])</f>
        <v>0.35218749999999999</v>
      </c>
      <c r="M1300" s="11" t="b">
        <f>AND(Table1[[#This Row],[hour of cancellation 0 to 23]]&gt;=0,Table1[[#This Row],[hour of cancellation 0 to 23]]&lt;=23)</f>
        <v>1</v>
      </c>
    </row>
    <row r="1301" spans="1:13" x14ac:dyDescent="0.3">
      <c r="A1301" s="1">
        <v>1300</v>
      </c>
      <c r="B1301" s="1">
        <v>10</v>
      </c>
      <c r="C1301" s="2">
        <v>40967.204774016456</v>
      </c>
      <c r="D1301" s="2">
        <v>41027.204166666663</v>
      </c>
      <c r="E1301" s="1">
        <v>1</v>
      </c>
      <c r="F1301" s="2">
        <v>40971.451843697629</v>
      </c>
      <c r="G1301" s="1">
        <v>0</v>
      </c>
      <c r="H1301" s="32">
        <f>IFERROR(HOUR(Table1[[#This Row],[Cancel Date/time]])+MINUTE(Table1[[#This Row],[Cancel Date/time]])/60,"not cancelled")</f>
        <v>10.833333333333334</v>
      </c>
      <c r="I1301" s="47">
        <f>IFERROR(ROUND(Table1[[#This Row],[cancellation time decimal]],0),"not cancelled")</f>
        <v>11</v>
      </c>
      <c r="J1301" s="10">
        <f>IFERROR(MOD(Table1[[#This Row],[cancellation hour rounded]],24),"not cancelled")</f>
        <v>11</v>
      </c>
      <c r="K1301" s="32">
        <f>1/Table1[[#This Row],[Duration (Time between doses '[in hours'])]]</f>
        <v>1</v>
      </c>
      <c r="L1301" s="33">
        <f>Table1[[#This Row],[number doses per hour]]*INDEX(Table2[price per dose],Table1[[#This Row],[Drug ID]])</f>
        <v>2.5716000000000001</v>
      </c>
      <c r="M1301" s="11" t="b">
        <f>AND(Table1[[#This Row],[hour of cancellation 0 to 23]]&gt;=0,Table1[[#This Row],[hour of cancellation 0 to 23]]&lt;=23)</f>
        <v>1</v>
      </c>
    </row>
    <row r="1302" spans="1:13" hidden="1" x14ac:dyDescent="0.3">
      <c r="A1302" s="1">
        <v>1301</v>
      </c>
      <c r="B1302" s="1">
        <v>1</v>
      </c>
      <c r="C1302" s="2">
        <v>40967.27652642045</v>
      </c>
      <c r="D1302" s="2">
        <v>40971.484282094149</v>
      </c>
      <c r="E1302" s="1">
        <v>8</v>
      </c>
      <c r="F1302" s="2" t="s">
        <v>5</v>
      </c>
      <c r="G1302" s="1">
        <v>0</v>
      </c>
      <c r="H1302" s="32" t="str">
        <f>IFERROR(HOUR(Table1[[#This Row],[Cancel Date/time]])+MINUTE(Table1[[#This Row],[Cancel Date/time]])/60,"not cancelled")</f>
        <v>not cancelled</v>
      </c>
      <c r="I1302" s="47" t="str">
        <f>IFERROR(ROUND(Table1[[#This Row],[cancellation time decimal]],0),"not cancelled")</f>
        <v>not cancelled</v>
      </c>
      <c r="J1302" s="10" t="str">
        <f>IFERROR(MOD(Table1[[#This Row],[cancellation hour rounded]],24),"not cancelled")</f>
        <v>not cancelled</v>
      </c>
      <c r="K1302" s="32">
        <f>1/Table1[[#This Row],[Duration (Time between doses '[in hours'])]]</f>
        <v>0.125</v>
      </c>
      <c r="L1302" s="33">
        <f>Table1[[#This Row],[number doses per hour]]*INDEX(Table2[price per dose],Table1[[#This Row],[Drug ID]])</f>
        <v>0.84929166666666667</v>
      </c>
      <c r="M1302" s="11" t="b">
        <f>AND(Table1[[#This Row],[hour of cancellation 0 to 23]]&gt;=0,Table1[[#This Row],[hour of cancellation 0 to 23]]&lt;=23)</f>
        <v>0</v>
      </c>
    </row>
    <row r="1303" spans="1:13" x14ac:dyDescent="0.3">
      <c r="A1303" s="1">
        <v>1302</v>
      </c>
      <c r="B1303" s="1">
        <v>3</v>
      </c>
      <c r="C1303" s="2">
        <v>40967.325343458142</v>
      </c>
      <c r="D1303" s="2">
        <v>40972.074999999997</v>
      </c>
      <c r="E1303" s="1">
        <v>24</v>
      </c>
      <c r="F1303" s="2">
        <v>40969.67483214871</v>
      </c>
      <c r="G1303" s="1">
        <v>0</v>
      </c>
      <c r="H1303" s="32">
        <f>IFERROR(HOUR(Table1[[#This Row],[Cancel Date/time]])+MINUTE(Table1[[#This Row],[Cancel Date/time]])/60,"not cancelled")</f>
        <v>16.183333333333334</v>
      </c>
      <c r="I1303" s="47">
        <f>IFERROR(ROUND(Table1[[#This Row],[cancellation time decimal]],0),"not cancelled")</f>
        <v>16</v>
      </c>
      <c r="J1303" s="10">
        <f>IFERROR(MOD(Table1[[#This Row],[cancellation hour rounded]],24),"not cancelled")</f>
        <v>16</v>
      </c>
      <c r="K1303" s="32">
        <f>1/Table1[[#This Row],[Duration (Time between doses '[in hours'])]]</f>
        <v>4.1666666666666664E-2</v>
      </c>
      <c r="L1303" s="33">
        <f>Table1[[#This Row],[number doses per hour]]*INDEX(Table2[price per dose],Table1[[#This Row],[Drug ID]])</f>
        <v>0.18133000000000002</v>
      </c>
      <c r="M1303" s="11" t="b">
        <f>AND(Table1[[#This Row],[hour of cancellation 0 to 23]]&gt;=0,Table1[[#This Row],[hour of cancellation 0 to 23]]&lt;=23)</f>
        <v>1</v>
      </c>
    </row>
    <row r="1304" spans="1:13" x14ac:dyDescent="0.3">
      <c r="A1304" s="1">
        <v>1303</v>
      </c>
      <c r="B1304" s="1">
        <v>9</v>
      </c>
      <c r="C1304" s="2">
        <v>40967.396200803807</v>
      </c>
      <c r="D1304" s="2">
        <v>41027.395833333336</v>
      </c>
      <c r="E1304" s="1">
        <v>5</v>
      </c>
      <c r="F1304" s="2">
        <v>40969.91162145495</v>
      </c>
      <c r="G1304" s="1">
        <v>0</v>
      </c>
      <c r="H1304" s="32">
        <f>IFERROR(HOUR(Table1[[#This Row],[Cancel Date/time]])+MINUTE(Table1[[#This Row],[Cancel Date/time]])/60,"not cancelled")</f>
        <v>21.866666666666667</v>
      </c>
      <c r="I1304" s="47">
        <f>IFERROR(ROUND(Table1[[#This Row],[cancellation time decimal]],0),"not cancelled")</f>
        <v>22</v>
      </c>
      <c r="J1304" s="10">
        <f>IFERROR(MOD(Table1[[#This Row],[cancellation hour rounded]],24),"not cancelled")</f>
        <v>22</v>
      </c>
      <c r="K1304" s="32">
        <f>1/Table1[[#This Row],[Duration (Time between doses '[in hours'])]]</f>
        <v>0.2</v>
      </c>
      <c r="L1304" s="33">
        <f>Table1[[#This Row],[number doses per hour]]*INDEX(Table2[price per dose],Table1[[#This Row],[Drug ID]])</f>
        <v>5.6740000000000004</v>
      </c>
      <c r="M1304" s="11" t="b">
        <f>AND(Table1[[#This Row],[hour of cancellation 0 to 23]]&gt;=0,Table1[[#This Row],[hour of cancellation 0 to 23]]&lt;=23)</f>
        <v>1</v>
      </c>
    </row>
    <row r="1305" spans="1:13" x14ac:dyDescent="0.3">
      <c r="A1305" s="1">
        <v>1304</v>
      </c>
      <c r="B1305" s="1">
        <v>3</v>
      </c>
      <c r="C1305" s="2">
        <v>40967.533106531358</v>
      </c>
      <c r="D1305" s="2">
        <v>41027.532638888886</v>
      </c>
      <c r="E1305" s="1">
        <v>24</v>
      </c>
      <c r="F1305" s="2">
        <v>40969.540275209583</v>
      </c>
      <c r="G1305" s="1">
        <v>0</v>
      </c>
      <c r="H1305" s="32">
        <f>IFERROR(HOUR(Table1[[#This Row],[Cancel Date/time]])+MINUTE(Table1[[#This Row],[Cancel Date/time]])/60,"not cancelled")</f>
        <v>12.966666666666667</v>
      </c>
      <c r="I1305" s="47">
        <f>IFERROR(ROUND(Table1[[#This Row],[cancellation time decimal]],0),"not cancelled")</f>
        <v>13</v>
      </c>
      <c r="J1305" s="10">
        <f>IFERROR(MOD(Table1[[#This Row],[cancellation hour rounded]],24),"not cancelled")</f>
        <v>13</v>
      </c>
      <c r="K1305" s="32">
        <f>1/Table1[[#This Row],[Duration (Time between doses '[in hours'])]]</f>
        <v>4.1666666666666664E-2</v>
      </c>
      <c r="L1305" s="33">
        <f>Table1[[#This Row],[number doses per hour]]*INDEX(Table2[price per dose],Table1[[#This Row],[Drug ID]])</f>
        <v>0.18133000000000002</v>
      </c>
      <c r="M1305" s="11" t="b">
        <f>AND(Table1[[#This Row],[hour of cancellation 0 to 23]]&gt;=0,Table1[[#This Row],[hour of cancellation 0 to 23]]&lt;=23)</f>
        <v>1</v>
      </c>
    </row>
    <row r="1306" spans="1:13" x14ac:dyDescent="0.3">
      <c r="A1306" s="1">
        <v>1305</v>
      </c>
      <c r="B1306" s="1">
        <v>3</v>
      </c>
      <c r="C1306" s="2">
        <v>40967.573473131306</v>
      </c>
      <c r="D1306" s="2">
        <v>41027.572916666664</v>
      </c>
      <c r="E1306" s="1">
        <v>24</v>
      </c>
      <c r="F1306" s="2">
        <v>40969.453288101635</v>
      </c>
      <c r="G1306" s="1">
        <v>0</v>
      </c>
      <c r="H1306" s="32">
        <f>IFERROR(HOUR(Table1[[#This Row],[Cancel Date/time]])+MINUTE(Table1[[#This Row],[Cancel Date/time]])/60,"not cancelled")</f>
        <v>10.866666666666667</v>
      </c>
      <c r="I1306" s="47">
        <f>IFERROR(ROUND(Table1[[#This Row],[cancellation time decimal]],0),"not cancelled")</f>
        <v>11</v>
      </c>
      <c r="J1306" s="10">
        <f>IFERROR(MOD(Table1[[#This Row],[cancellation hour rounded]],24),"not cancelled")</f>
        <v>11</v>
      </c>
      <c r="K1306" s="32">
        <f>1/Table1[[#This Row],[Duration (Time between doses '[in hours'])]]</f>
        <v>4.1666666666666664E-2</v>
      </c>
      <c r="L1306" s="33">
        <f>Table1[[#This Row],[number doses per hour]]*INDEX(Table2[price per dose],Table1[[#This Row],[Drug ID]])</f>
        <v>0.18133000000000002</v>
      </c>
      <c r="M1306" s="11" t="b">
        <f>AND(Table1[[#This Row],[hour of cancellation 0 to 23]]&gt;=0,Table1[[#This Row],[hour of cancellation 0 to 23]]&lt;=23)</f>
        <v>1</v>
      </c>
    </row>
    <row r="1307" spans="1:13" x14ac:dyDescent="0.3">
      <c r="A1307" s="1">
        <v>1306</v>
      </c>
      <c r="B1307" s="1">
        <v>1</v>
      </c>
      <c r="C1307" s="2">
        <v>40967.634087327882</v>
      </c>
      <c r="D1307" s="2">
        <v>41027.634027777778</v>
      </c>
      <c r="E1307" s="1">
        <v>12</v>
      </c>
      <c r="F1307" s="2">
        <v>40968.73804109457</v>
      </c>
      <c r="G1307" s="1">
        <v>0</v>
      </c>
      <c r="H1307" s="32">
        <f>IFERROR(HOUR(Table1[[#This Row],[Cancel Date/time]])+MINUTE(Table1[[#This Row],[Cancel Date/time]])/60,"not cancelled")</f>
        <v>17.7</v>
      </c>
      <c r="I1307" s="47">
        <f>IFERROR(ROUND(Table1[[#This Row],[cancellation time decimal]],0),"not cancelled")</f>
        <v>18</v>
      </c>
      <c r="J1307" s="10">
        <f>IFERROR(MOD(Table1[[#This Row],[cancellation hour rounded]],24),"not cancelled")</f>
        <v>18</v>
      </c>
      <c r="K1307" s="32">
        <f>1/Table1[[#This Row],[Duration (Time between doses '[in hours'])]]</f>
        <v>8.3333333333333329E-2</v>
      </c>
      <c r="L1307" s="33">
        <f>Table1[[#This Row],[number doses per hour]]*INDEX(Table2[price per dose],Table1[[#This Row],[Drug ID]])</f>
        <v>0.56619444444444444</v>
      </c>
      <c r="M1307" s="11" t="b">
        <f>AND(Table1[[#This Row],[hour of cancellation 0 to 23]]&gt;=0,Table1[[#This Row],[hour of cancellation 0 to 23]]&lt;=23)</f>
        <v>1</v>
      </c>
    </row>
    <row r="1308" spans="1:13" x14ac:dyDescent="0.3">
      <c r="A1308" s="1">
        <v>1307</v>
      </c>
      <c r="B1308" s="1">
        <v>3</v>
      </c>
      <c r="C1308" s="2">
        <v>40967.640266966322</v>
      </c>
      <c r="D1308" s="2">
        <v>41027.63958333333</v>
      </c>
      <c r="E1308" s="1">
        <v>24</v>
      </c>
      <c r="F1308" s="2">
        <v>40969.820293195</v>
      </c>
      <c r="G1308" s="1">
        <v>0</v>
      </c>
      <c r="H1308" s="32">
        <f>IFERROR(HOUR(Table1[[#This Row],[Cancel Date/time]])+MINUTE(Table1[[#This Row],[Cancel Date/time]])/60,"not cancelled")</f>
        <v>19.683333333333334</v>
      </c>
      <c r="I1308" s="47">
        <f>IFERROR(ROUND(Table1[[#This Row],[cancellation time decimal]],0),"not cancelled")</f>
        <v>20</v>
      </c>
      <c r="J1308" s="10">
        <f>IFERROR(MOD(Table1[[#This Row],[cancellation hour rounded]],24),"not cancelled")</f>
        <v>20</v>
      </c>
      <c r="K1308" s="32">
        <f>1/Table1[[#This Row],[Duration (Time between doses '[in hours'])]]</f>
        <v>4.1666666666666664E-2</v>
      </c>
      <c r="L1308" s="33">
        <f>Table1[[#This Row],[number doses per hour]]*INDEX(Table2[price per dose],Table1[[#This Row],[Drug ID]])</f>
        <v>0.18133000000000002</v>
      </c>
      <c r="M1308" s="11" t="b">
        <f>AND(Table1[[#This Row],[hour of cancellation 0 to 23]]&gt;=0,Table1[[#This Row],[hour of cancellation 0 to 23]]&lt;=23)</f>
        <v>1</v>
      </c>
    </row>
    <row r="1309" spans="1:13" hidden="1" x14ac:dyDescent="0.3">
      <c r="A1309" s="1">
        <v>1308</v>
      </c>
      <c r="B1309" s="1">
        <v>4</v>
      </c>
      <c r="C1309" s="2">
        <v>40967.707560434304</v>
      </c>
      <c r="D1309" s="2">
        <v>40969.832269639846</v>
      </c>
      <c r="E1309" s="1">
        <v>12</v>
      </c>
      <c r="F1309" s="2" t="s">
        <v>5</v>
      </c>
      <c r="G1309" s="1">
        <v>0</v>
      </c>
      <c r="H1309" s="32" t="str">
        <f>IFERROR(HOUR(Table1[[#This Row],[Cancel Date/time]])+MINUTE(Table1[[#This Row],[Cancel Date/time]])/60,"not cancelled")</f>
        <v>not cancelled</v>
      </c>
      <c r="I1309" s="47" t="str">
        <f>IFERROR(ROUND(Table1[[#This Row],[cancellation time decimal]],0),"not cancelled")</f>
        <v>not cancelled</v>
      </c>
      <c r="J1309" s="10" t="str">
        <f>IFERROR(MOD(Table1[[#This Row],[cancellation hour rounded]],24),"not cancelled")</f>
        <v>not cancelled</v>
      </c>
      <c r="K1309" s="32">
        <f>1/Table1[[#This Row],[Duration (Time between doses '[in hours'])]]</f>
        <v>8.3333333333333329E-2</v>
      </c>
      <c r="L1309" s="33">
        <f>Table1[[#This Row],[number doses per hour]]*INDEX(Table2[price per dose],Table1[[#This Row],[Drug ID]])</f>
        <v>1.448055119047619</v>
      </c>
      <c r="M1309" s="11" t="b">
        <f>AND(Table1[[#This Row],[hour of cancellation 0 to 23]]&gt;=0,Table1[[#This Row],[hour of cancellation 0 to 23]]&lt;=23)</f>
        <v>0</v>
      </c>
    </row>
    <row r="1310" spans="1:13" x14ac:dyDescent="0.3">
      <c r="A1310" s="1">
        <v>1309</v>
      </c>
      <c r="B1310" s="1">
        <v>5</v>
      </c>
      <c r="C1310" s="2">
        <v>40967.702755336933</v>
      </c>
      <c r="D1310" s="2">
        <v>41027.70208333333</v>
      </c>
      <c r="E1310" s="1">
        <v>24</v>
      </c>
      <c r="F1310" s="2">
        <v>40971.690621886577</v>
      </c>
      <c r="G1310" s="1">
        <v>0</v>
      </c>
      <c r="H1310" s="32">
        <f>IFERROR(HOUR(Table1[[#This Row],[Cancel Date/time]])+MINUTE(Table1[[#This Row],[Cancel Date/time]])/60,"not cancelled")</f>
        <v>16.566666666666666</v>
      </c>
      <c r="I1310" s="47">
        <f>IFERROR(ROUND(Table1[[#This Row],[cancellation time decimal]],0),"not cancelled")</f>
        <v>17</v>
      </c>
      <c r="J1310" s="10">
        <f>IFERROR(MOD(Table1[[#This Row],[cancellation hour rounded]],24),"not cancelled")</f>
        <v>17</v>
      </c>
      <c r="K1310" s="32">
        <f>1/Table1[[#This Row],[Duration (Time between doses '[in hours'])]]</f>
        <v>4.1666666666666664E-2</v>
      </c>
      <c r="L1310" s="33">
        <f>Table1[[#This Row],[number doses per hour]]*INDEX(Table2[price per dose],Table1[[#This Row],[Drug ID]])</f>
        <v>0.2815833333333333</v>
      </c>
      <c r="M1310" s="11" t="b">
        <f>AND(Table1[[#This Row],[hour of cancellation 0 to 23]]&gt;=0,Table1[[#This Row],[hour of cancellation 0 to 23]]&lt;=23)</f>
        <v>1</v>
      </c>
    </row>
    <row r="1311" spans="1:13" x14ac:dyDescent="0.3">
      <c r="A1311" s="1">
        <v>1310</v>
      </c>
      <c r="B1311" s="1">
        <v>1</v>
      </c>
      <c r="C1311" s="2">
        <v>40967.737086814406</v>
      </c>
      <c r="D1311" s="2">
        <v>41027.736805555556</v>
      </c>
      <c r="E1311" s="1">
        <v>8</v>
      </c>
      <c r="F1311" s="2">
        <v>40968.407026857516</v>
      </c>
      <c r="G1311" s="1">
        <v>0</v>
      </c>
      <c r="H1311" s="32">
        <f>IFERROR(HOUR(Table1[[#This Row],[Cancel Date/time]])+MINUTE(Table1[[#This Row],[Cancel Date/time]])/60,"not cancelled")</f>
        <v>9.7666666666666675</v>
      </c>
      <c r="I1311" s="47">
        <f>IFERROR(ROUND(Table1[[#This Row],[cancellation time decimal]],0),"not cancelled")</f>
        <v>10</v>
      </c>
      <c r="J1311" s="10">
        <f>IFERROR(MOD(Table1[[#This Row],[cancellation hour rounded]],24),"not cancelled")</f>
        <v>10</v>
      </c>
      <c r="K1311" s="32">
        <f>1/Table1[[#This Row],[Duration (Time between doses '[in hours'])]]</f>
        <v>0.125</v>
      </c>
      <c r="L1311" s="33">
        <f>Table1[[#This Row],[number doses per hour]]*INDEX(Table2[price per dose],Table1[[#This Row],[Drug ID]])</f>
        <v>0.84929166666666667</v>
      </c>
      <c r="M1311" s="11" t="b">
        <f>AND(Table1[[#This Row],[hour of cancellation 0 to 23]]&gt;=0,Table1[[#This Row],[hour of cancellation 0 to 23]]&lt;=23)</f>
        <v>1</v>
      </c>
    </row>
    <row r="1312" spans="1:13" x14ac:dyDescent="0.3">
      <c r="A1312" s="1">
        <v>1311</v>
      </c>
      <c r="B1312" s="1">
        <v>2</v>
      </c>
      <c r="C1312" s="2">
        <v>40967.80745641049</v>
      </c>
      <c r="D1312" s="2">
        <v>40971.640277777777</v>
      </c>
      <c r="E1312" s="1">
        <v>10</v>
      </c>
      <c r="F1312" s="2">
        <v>40968.541966999088</v>
      </c>
      <c r="G1312" s="1">
        <v>0</v>
      </c>
      <c r="H1312" s="32">
        <f>IFERROR(HOUR(Table1[[#This Row],[Cancel Date/time]])+MINUTE(Table1[[#This Row],[Cancel Date/time]])/60,"not cancelled")</f>
        <v>13</v>
      </c>
      <c r="I1312" s="47">
        <f>IFERROR(ROUND(Table1[[#This Row],[cancellation time decimal]],0),"not cancelled")</f>
        <v>13</v>
      </c>
      <c r="J1312" s="10">
        <f>IFERROR(MOD(Table1[[#This Row],[cancellation hour rounded]],24),"not cancelled")</f>
        <v>13</v>
      </c>
      <c r="K1312" s="32">
        <f>1/Table1[[#This Row],[Duration (Time between doses '[in hours'])]]</f>
        <v>0.1</v>
      </c>
      <c r="L1312" s="33">
        <f>Table1[[#This Row],[number doses per hour]]*INDEX(Table2[price per dose],Table1[[#This Row],[Drug ID]])</f>
        <v>0.84959999999999969</v>
      </c>
      <c r="M1312" s="11" t="b">
        <f>AND(Table1[[#This Row],[hour of cancellation 0 to 23]]&gt;=0,Table1[[#This Row],[hour of cancellation 0 to 23]]&lt;=23)</f>
        <v>1</v>
      </c>
    </row>
    <row r="1313" spans="1:13" x14ac:dyDescent="0.3">
      <c r="A1313" s="1">
        <v>1312</v>
      </c>
      <c r="B1313" s="1">
        <v>2</v>
      </c>
      <c r="C1313" s="2">
        <v>40967.793203235291</v>
      </c>
      <c r="D1313" s="2">
        <v>41027.79305555555</v>
      </c>
      <c r="E1313" s="1">
        <v>10</v>
      </c>
      <c r="F1313" s="2">
        <v>40969.565181580656</v>
      </c>
      <c r="G1313" s="1">
        <v>0</v>
      </c>
      <c r="H1313" s="32">
        <f>IFERROR(HOUR(Table1[[#This Row],[Cancel Date/time]])+MINUTE(Table1[[#This Row],[Cancel Date/time]])/60,"not cancelled")</f>
        <v>13.55</v>
      </c>
      <c r="I1313" s="47">
        <f>IFERROR(ROUND(Table1[[#This Row],[cancellation time decimal]],0),"not cancelled")</f>
        <v>14</v>
      </c>
      <c r="J1313" s="10">
        <f>IFERROR(MOD(Table1[[#This Row],[cancellation hour rounded]],24),"not cancelled")</f>
        <v>14</v>
      </c>
      <c r="K1313" s="32">
        <f>1/Table1[[#This Row],[Duration (Time between doses '[in hours'])]]</f>
        <v>0.1</v>
      </c>
      <c r="L1313" s="33">
        <f>Table1[[#This Row],[number doses per hour]]*INDEX(Table2[price per dose],Table1[[#This Row],[Drug ID]])</f>
        <v>0.84959999999999969</v>
      </c>
      <c r="M1313" s="11" t="b">
        <f>AND(Table1[[#This Row],[hour of cancellation 0 to 23]]&gt;=0,Table1[[#This Row],[hour of cancellation 0 to 23]]&lt;=23)</f>
        <v>1</v>
      </c>
    </row>
    <row r="1314" spans="1:13" hidden="1" x14ac:dyDescent="0.3">
      <c r="A1314" s="1">
        <v>1313</v>
      </c>
      <c r="B1314" s="1">
        <v>1</v>
      </c>
      <c r="C1314" s="2">
        <v>40967.79798432059</v>
      </c>
      <c r="D1314" s="2">
        <v>40972.047777567626</v>
      </c>
      <c r="E1314" s="1">
        <v>8</v>
      </c>
      <c r="F1314" s="2" t="s">
        <v>5</v>
      </c>
      <c r="G1314" s="1">
        <v>0</v>
      </c>
      <c r="H1314" s="32" t="str">
        <f>IFERROR(HOUR(Table1[[#This Row],[Cancel Date/time]])+MINUTE(Table1[[#This Row],[Cancel Date/time]])/60,"not cancelled")</f>
        <v>not cancelled</v>
      </c>
      <c r="I1314" s="47" t="str">
        <f>IFERROR(ROUND(Table1[[#This Row],[cancellation time decimal]],0),"not cancelled")</f>
        <v>not cancelled</v>
      </c>
      <c r="J1314" s="10" t="str">
        <f>IFERROR(MOD(Table1[[#This Row],[cancellation hour rounded]],24),"not cancelled")</f>
        <v>not cancelled</v>
      </c>
      <c r="K1314" s="32">
        <f>1/Table1[[#This Row],[Duration (Time between doses '[in hours'])]]</f>
        <v>0.125</v>
      </c>
      <c r="L1314" s="33">
        <f>Table1[[#This Row],[number doses per hour]]*INDEX(Table2[price per dose],Table1[[#This Row],[Drug ID]])</f>
        <v>0.84929166666666667</v>
      </c>
      <c r="M1314" s="11" t="b">
        <f>AND(Table1[[#This Row],[hour of cancellation 0 to 23]]&gt;=0,Table1[[#This Row],[hour of cancellation 0 to 23]]&lt;=23)</f>
        <v>0</v>
      </c>
    </row>
    <row r="1315" spans="1:13" x14ac:dyDescent="0.3">
      <c r="A1315" s="1">
        <v>1314</v>
      </c>
      <c r="B1315" s="1">
        <v>6</v>
      </c>
      <c r="C1315" s="2">
        <v>40967.986940237606</v>
      </c>
      <c r="D1315" s="2">
        <v>41027.986805555556</v>
      </c>
      <c r="E1315" s="1">
        <v>24</v>
      </c>
      <c r="F1315" s="2">
        <v>40974.882380298091</v>
      </c>
      <c r="G1315" s="1">
        <v>0</v>
      </c>
      <c r="H1315" s="32">
        <f>IFERROR(HOUR(Table1[[#This Row],[Cancel Date/time]])+MINUTE(Table1[[#This Row],[Cancel Date/time]])/60,"not cancelled")</f>
        <v>21.166666666666668</v>
      </c>
      <c r="I1315" s="47">
        <f>IFERROR(ROUND(Table1[[#This Row],[cancellation time decimal]],0),"not cancelled")</f>
        <v>21</v>
      </c>
      <c r="J1315" s="10">
        <f>IFERROR(MOD(Table1[[#This Row],[cancellation hour rounded]],24),"not cancelled")</f>
        <v>21</v>
      </c>
      <c r="K1315" s="32">
        <f>1/Table1[[#This Row],[Duration (Time between doses '[in hours'])]]</f>
        <v>4.1666666666666664E-2</v>
      </c>
      <c r="L1315" s="33">
        <f>Table1[[#This Row],[number doses per hour]]*INDEX(Table2[price per dose],Table1[[#This Row],[Drug ID]])</f>
        <v>0.35218749999999999</v>
      </c>
      <c r="M1315" s="11" t="b">
        <f>AND(Table1[[#This Row],[hour of cancellation 0 to 23]]&gt;=0,Table1[[#This Row],[hour of cancellation 0 to 23]]&lt;=23)</f>
        <v>1</v>
      </c>
    </row>
    <row r="1316" spans="1:13" x14ac:dyDescent="0.3">
      <c r="A1316" s="1">
        <v>1315</v>
      </c>
      <c r="B1316" s="1">
        <v>7</v>
      </c>
      <c r="C1316" s="2">
        <v>40968.073967941993</v>
      </c>
      <c r="D1316" s="2">
        <v>41028.073611111111</v>
      </c>
      <c r="E1316" s="1">
        <v>24</v>
      </c>
      <c r="F1316" s="2">
        <v>40971.430571650162</v>
      </c>
      <c r="G1316" s="1">
        <v>0</v>
      </c>
      <c r="H1316" s="32">
        <f>IFERROR(HOUR(Table1[[#This Row],[Cancel Date/time]])+MINUTE(Table1[[#This Row],[Cancel Date/time]])/60,"not cancelled")</f>
        <v>10.333333333333334</v>
      </c>
      <c r="I1316" s="47">
        <f>IFERROR(ROUND(Table1[[#This Row],[cancellation time decimal]],0),"not cancelled")</f>
        <v>10</v>
      </c>
      <c r="J1316" s="10">
        <f>IFERROR(MOD(Table1[[#This Row],[cancellation hour rounded]],24),"not cancelled")</f>
        <v>10</v>
      </c>
      <c r="K1316" s="32">
        <f>1/Table1[[#This Row],[Duration (Time between doses '[in hours'])]]</f>
        <v>4.1666666666666664E-2</v>
      </c>
      <c r="L1316" s="33">
        <f>Table1[[#This Row],[number doses per hour]]*INDEX(Table2[price per dose],Table1[[#This Row],[Drug ID]])</f>
        <v>1.2958049999999997</v>
      </c>
      <c r="M1316" s="11" t="b">
        <f>AND(Table1[[#This Row],[hour of cancellation 0 to 23]]&gt;=0,Table1[[#This Row],[hour of cancellation 0 to 23]]&lt;=23)</f>
        <v>1</v>
      </c>
    </row>
    <row r="1317" spans="1:13" hidden="1" x14ac:dyDescent="0.3">
      <c r="A1317" s="1">
        <v>1316</v>
      </c>
      <c r="B1317" s="1">
        <v>7</v>
      </c>
      <c r="C1317" s="2">
        <v>40968.106512689446</v>
      </c>
      <c r="D1317" s="2">
        <v>40970.522594376875</v>
      </c>
      <c r="E1317" s="1">
        <v>24</v>
      </c>
      <c r="F1317" s="2" t="s">
        <v>5</v>
      </c>
      <c r="G1317" s="1">
        <v>0</v>
      </c>
      <c r="H1317" s="32" t="str">
        <f>IFERROR(HOUR(Table1[[#This Row],[Cancel Date/time]])+MINUTE(Table1[[#This Row],[Cancel Date/time]])/60,"not cancelled")</f>
        <v>not cancelled</v>
      </c>
      <c r="I1317" s="47" t="str">
        <f>IFERROR(ROUND(Table1[[#This Row],[cancellation time decimal]],0),"not cancelled")</f>
        <v>not cancelled</v>
      </c>
      <c r="J1317" s="10" t="str">
        <f>IFERROR(MOD(Table1[[#This Row],[cancellation hour rounded]],24),"not cancelled")</f>
        <v>not cancelled</v>
      </c>
      <c r="K1317" s="32">
        <f>1/Table1[[#This Row],[Duration (Time between doses '[in hours'])]]</f>
        <v>4.1666666666666664E-2</v>
      </c>
      <c r="L1317" s="33">
        <f>Table1[[#This Row],[number doses per hour]]*INDEX(Table2[price per dose],Table1[[#This Row],[Drug ID]])</f>
        <v>1.2958049999999997</v>
      </c>
      <c r="M1317" s="11" t="b">
        <f>AND(Table1[[#This Row],[hour of cancellation 0 to 23]]&gt;=0,Table1[[#This Row],[hour of cancellation 0 to 23]]&lt;=23)</f>
        <v>0</v>
      </c>
    </row>
    <row r="1318" spans="1:13" x14ac:dyDescent="0.3">
      <c r="A1318" s="1">
        <v>1317</v>
      </c>
      <c r="B1318" s="1">
        <v>6</v>
      </c>
      <c r="C1318" s="2">
        <v>40968.36172959004</v>
      </c>
      <c r="D1318" s="2">
        <v>41028.361111111117</v>
      </c>
      <c r="E1318" s="1">
        <v>24</v>
      </c>
      <c r="F1318" s="2">
        <v>40972.469893885653</v>
      </c>
      <c r="G1318" s="1">
        <v>0</v>
      </c>
      <c r="H1318" s="32">
        <f>IFERROR(HOUR(Table1[[#This Row],[Cancel Date/time]])+MINUTE(Table1[[#This Row],[Cancel Date/time]])/60,"not cancelled")</f>
        <v>11.266666666666667</v>
      </c>
      <c r="I1318" s="47">
        <f>IFERROR(ROUND(Table1[[#This Row],[cancellation time decimal]],0),"not cancelled")</f>
        <v>11</v>
      </c>
      <c r="J1318" s="10">
        <f>IFERROR(MOD(Table1[[#This Row],[cancellation hour rounded]],24),"not cancelled")</f>
        <v>11</v>
      </c>
      <c r="K1318" s="32">
        <f>1/Table1[[#This Row],[Duration (Time between doses '[in hours'])]]</f>
        <v>4.1666666666666664E-2</v>
      </c>
      <c r="L1318" s="33">
        <f>Table1[[#This Row],[number doses per hour]]*INDEX(Table2[price per dose],Table1[[#This Row],[Drug ID]])</f>
        <v>0.35218749999999999</v>
      </c>
      <c r="M1318" s="11" t="b">
        <f>AND(Table1[[#This Row],[hour of cancellation 0 to 23]]&gt;=0,Table1[[#This Row],[hour of cancellation 0 to 23]]&lt;=23)</f>
        <v>1</v>
      </c>
    </row>
    <row r="1319" spans="1:13" x14ac:dyDescent="0.3">
      <c r="A1319" s="1">
        <v>1318</v>
      </c>
      <c r="B1319" s="1">
        <v>2</v>
      </c>
      <c r="C1319" s="2">
        <v>40968.334499091958</v>
      </c>
      <c r="D1319" s="2">
        <v>41028.334027777782</v>
      </c>
      <c r="E1319" s="1">
        <v>10</v>
      </c>
      <c r="F1319" s="2">
        <v>40969.718450157256</v>
      </c>
      <c r="G1319" s="1">
        <v>0</v>
      </c>
      <c r="H1319" s="32">
        <f>IFERROR(HOUR(Table1[[#This Row],[Cancel Date/time]])+MINUTE(Table1[[#This Row],[Cancel Date/time]])/60,"not cancelled")</f>
        <v>17.233333333333334</v>
      </c>
      <c r="I1319" s="47">
        <f>IFERROR(ROUND(Table1[[#This Row],[cancellation time decimal]],0),"not cancelled")</f>
        <v>17</v>
      </c>
      <c r="J1319" s="10">
        <f>IFERROR(MOD(Table1[[#This Row],[cancellation hour rounded]],24),"not cancelled")</f>
        <v>17</v>
      </c>
      <c r="K1319" s="32">
        <f>1/Table1[[#This Row],[Duration (Time between doses '[in hours'])]]</f>
        <v>0.1</v>
      </c>
      <c r="L1319" s="33">
        <f>Table1[[#This Row],[number doses per hour]]*INDEX(Table2[price per dose],Table1[[#This Row],[Drug ID]])</f>
        <v>0.84959999999999969</v>
      </c>
      <c r="M1319" s="11" t="b">
        <f>AND(Table1[[#This Row],[hour of cancellation 0 to 23]]&gt;=0,Table1[[#This Row],[hour of cancellation 0 to 23]]&lt;=23)</f>
        <v>1</v>
      </c>
    </row>
    <row r="1320" spans="1:13" x14ac:dyDescent="0.3">
      <c r="A1320" s="1">
        <v>1319</v>
      </c>
      <c r="B1320" s="1">
        <v>1</v>
      </c>
      <c r="C1320" s="2">
        <v>40968.348162208371</v>
      </c>
      <c r="D1320" s="2">
        <v>41028.347916666666</v>
      </c>
      <c r="E1320" s="1">
        <v>8</v>
      </c>
      <c r="F1320" s="2">
        <v>40969.64908752442</v>
      </c>
      <c r="G1320" s="1">
        <v>0</v>
      </c>
      <c r="H1320" s="32">
        <f>IFERROR(HOUR(Table1[[#This Row],[Cancel Date/time]])+MINUTE(Table1[[#This Row],[Cancel Date/time]])/60,"not cancelled")</f>
        <v>15.566666666666666</v>
      </c>
      <c r="I1320" s="47">
        <f>IFERROR(ROUND(Table1[[#This Row],[cancellation time decimal]],0),"not cancelled")</f>
        <v>16</v>
      </c>
      <c r="J1320" s="10">
        <f>IFERROR(MOD(Table1[[#This Row],[cancellation hour rounded]],24),"not cancelled")</f>
        <v>16</v>
      </c>
      <c r="K1320" s="32">
        <f>1/Table1[[#This Row],[Duration (Time between doses '[in hours'])]]</f>
        <v>0.125</v>
      </c>
      <c r="L1320" s="33">
        <f>Table1[[#This Row],[number doses per hour]]*INDEX(Table2[price per dose],Table1[[#This Row],[Drug ID]])</f>
        <v>0.84929166666666667</v>
      </c>
      <c r="M1320" s="11" t="b">
        <f>AND(Table1[[#This Row],[hour of cancellation 0 to 23]]&gt;=0,Table1[[#This Row],[hour of cancellation 0 to 23]]&lt;=23)</f>
        <v>1</v>
      </c>
    </row>
    <row r="1321" spans="1:13" x14ac:dyDescent="0.3">
      <c r="A1321" s="1">
        <v>1320</v>
      </c>
      <c r="B1321" s="1">
        <v>1</v>
      </c>
      <c r="C1321" s="2">
        <v>40968.356384876468</v>
      </c>
      <c r="D1321" s="2">
        <v>41028.356250000004</v>
      </c>
      <c r="E1321" s="1">
        <v>8</v>
      </c>
      <c r="F1321" s="2">
        <v>40969.670182957227</v>
      </c>
      <c r="G1321" s="1">
        <v>0</v>
      </c>
      <c r="H1321" s="32">
        <f>IFERROR(HOUR(Table1[[#This Row],[Cancel Date/time]])+MINUTE(Table1[[#This Row],[Cancel Date/time]])/60,"not cancelled")</f>
        <v>16.083333333333332</v>
      </c>
      <c r="I1321" s="47">
        <f>IFERROR(ROUND(Table1[[#This Row],[cancellation time decimal]],0),"not cancelled")</f>
        <v>16</v>
      </c>
      <c r="J1321" s="10">
        <f>IFERROR(MOD(Table1[[#This Row],[cancellation hour rounded]],24),"not cancelled")</f>
        <v>16</v>
      </c>
      <c r="K1321" s="32">
        <f>1/Table1[[#This Row],[Duration (Time between doses '[in hours'])]]</f>
        <v>0.125</v>
      </c>
      <c r="L1321" s="33">
        <f>Table1[[#This Row],[number doses per hour]]*INDEX(Table2[price per dose],Table1[[#This Row],[Drug ID]])</f>
        <v>0.84929166666666667</v>
      </c>
      <c r="M1321" s="11" t="b">
        <f>AND(Table1[[#This Row],[hour of cancellation 0 to 23]]&gt;=0,Table1[[#This Row],[hour of cancellation 0 to 23]]&lt;=23)</f>
        <v>1</v>
      </c>
    </row>
    <row r="1322" spans="1:13" x14ac:dyDescent="0.3">
      <c r="A1322" s="1">
        <v>1321</v>
      </c>
      <c r="B1322" s="1">
        <v>3</v>
      </c>
      <c r="C1322" s="2">
        <v>40968.479051343529</v>
      </c>
      <c r="D1322" s="2">
        <v>41028.478472222225</v>
      </c>
      <c r="E1322" s="1">
        <v>24</v>
      </c>
      <c r="F1322" s="2">
        <v>40971.783955185369</v>
      </c>
      <c r="G1322" s="1">
        <v>0</v>
      </c>
      <c r="H1322" s="32">
        <f>IFERROR(HOUR(Table1[[#This Row],[Cancel Date/time]])+MINUTE(Table1[[#This Row],[Cancel Date/time]])/60,"not cancelled")</f>
        <v>18.8</v>
      </c>
      <c r="I1322" s="47">
        <f>IFERROR(ROUND(Table1[[#This Row],[cancellation time decimal]],0),"not cancelled")</f>
        <v>19</v>
      </c>
      <c r="J1322" s="10">
        <f>IFERROR(MOD(Table1[[#This Row],[cancellation hour rounded]],24),"not cancelled")</f>
        <v>19</v>
      </c>
      <c r="K1322" s="32">
        <f>1/Table1[[#This Row],[Duration (Time between doses '[in hours'])]]</f>
        <v>4.1666666666666664E-2</v>
      </c>
      <c r="L1322" s="33">
        <f>Table1[[#This Row],[number doses per hour]]*INDEX(Table2[price per dose],Table1[[#This Row],[Drug ID]])</f>
        <v>0.18133000000000002</v>
      </c>
      <c r="M1322" s="11" t="b">
        <f>AND(Table1[[#This Row],[hour of cancellation 0 to 23]]&gt;=0,Table1[[#This Row],[hour of cancellation 0 to 23]]&lt;=23)</f>
        <v>1</v>
      </c>
    </row>
    <row r="1323" spans="1:13" x14ac:dyDescent="0.3">
      <c r="A1323" s="1">
        <v>1322</v>
      </c>
      <c r="B1323" s="1">
        <v>1</v>
      </c>
      <c r="C1323" s="2">
        <v>40968.461258325784</v>
      </c>
      <c r="D1323" s="2">
        <v>40971.336111111115</v>
      </c>
      <c r="E1323" s="1">
        <v>8</v>
      </c>
      <c r="F1323" s="2">
        <v>40969.394881784407</v>
      </c>
      <c r="G1323" s="1">
        <v>0</v>
      </c>
      <c r="H1323" s="32">
        <f>IFERROR(HOUR(Table1[[#This Row],[Cancel Date/time]])+MINUTE(Table1[[#This Row],[Cancel Date/time]])/60,"not cancelled")</f>
        <v>9.4666666666666668</v>
      </c>
      <c r="I1323" s="47">
        <f>IFERROR(ROUND(Table1[[#This Row],[cancellation time decimal]],0),"not cancelled")</f>
        <v>9</v>
      </c>
      <c r="J1323" s="10">
        <f>IFERROR(MOD(Table1[[#This Row],[cancellation hour rounded]],24),"not cancelled")</f>
        <v>9</v>
      </c>
      <c r="K1323" s="32">
        <f>1/Table1[[#This Row],[Duration (Time between doses '[in hours'])]]</f>
        <v>0.125</v>
      </c>
      <c r="L1323" s="33">
        <f>Table1[[#This Row],[number doses per hour]]*INDEX(Table2[price per dose],Table1[[#This Row],[Drug ID]])</f>
        <v>0.84929166666666667</v>
      </c>
      <c r="M1323" s="11" t="b">
        <f>AND(Table1[[#This Row],[hour of cancellation 0 to 23]]&gt;=0,Table1[[#This Row],[hour of cancellation 0 to 23]]&lt;=23)</f>
        <v>1</v>
      </c>
    </row>
    <row r="1324" spans="1:13" x14ac:dyDescent="0.3">
      <c r="A1324" s="1">
        <v>1323</v>
      </c>
      <c r="B1324" s="1">
        <v>7</v>
      </c>
      <c r="C1324" s="2">
        <v>40968.554906478515</v>
      </c>
      <c r="D1324" s="2">
        <v>41028.554861111108</v>
      </c>
      <c r="E1324" s="1">
        <v>24</v>
      </c>
      <c r="F1324" s="2">
        <v>40995.498696573566</v>
      </c>
      <c r="G1324" s="1">
        <v>1</v>
      </c>
      <c r="H1324" s="32">
        <f>IFERROR(HOUR(Table1[[#This Row],[Cancel Date/time]])+MINUTE(Table1[[#This Row],[Cancel Date/time]])/60,"not cancelled")</f>
        <v>11.966666666666667</v>
      </c>
      <c r="I1324" s="47">
        <f>IFERROR(ROUND(Table1[[#This Row],[cancellation time decimal]],0),"not cancelled")</f>
        <v>12</v>
      </c>
      <c r="J1324" s="10">
        <f>IFERROR(MOD(Table1[[#This Row],[cancellation hour rounded]],24),"not cancelled")</f>
        <v>12</v>
      </c>
      <c r="K1324" s="32">
        <f>1/Table1[[#This Row],[Duration (Time between doses '[in hours'])]]</f>
        <v>4.1666666666666664E-2</v>
      </c>
      <c r="L1324" s="33">
        <f>Table1[[#This Row],[number doses per hour]]*INDEX(Table2[price per dose],Table1[[#This Row],[Drug ID]])</f>
        <v>1.2958049999999997</v>
      </c>
      <c r="M1324" s="11" t="b">
        <f>AND(Table1[[#This Row],[hour of cancellation 0 to 23]]&gt;=0,Table1[[#This Row],[hour of cancellation 0 to 23]]&lt;=23)</f>
        <v>1</v>
      </c>
    </row>
    <row r="1325" spans="1:13" x14ac:dyDescent="0.3">
      <c r="A1325" s="1">
        <v>1324</v>
      </c>
      <c r="B1325" s="1">
        <v>1</v>
      </c>
      <c r="C1325" s="2">
        <v>40968.59268064802</v>
      </c>
      <c r="D1325" s="2">
        <v>41028.592361111114</v>
      </c>
      <c r="E1325" s="1">
        <v>8</v>
      </c>
      <c r="F1325" s="2">
        <v>40969.347618573374</v>
      </c>
      <c r="G1325" s="1">
        <v>0</v>
      </c>
      <c r="H1325" s="32">
        <f>IFERROR(HOUR(Table1[[#This Row],[Cancel Date/time]])+MINUTE(Table1[[#This Row],[Cancel Date/time]])/60,"not cancelled")</f>
        <v>8.3333333333333339</v>
      </c>
      <c r="I1325" s="47">
        <f>IFERROR(ROUND(Table1[[#This Row],[cancellation time decimal]],0),"not cancelled")</f>
        <v>8</v>
      </c>
      <c r="J1325" s="10">
        <f>IFERROR(MOD(Table1[[#This Row],[cancellation hour rounded]],24),"not cancelled")</f>
        <v>8</v>
      </c>
      <c r="K1325" s="32">
        <f>1/Table1[[#This Row],[Duration (Time between doses '[in hours'])]]</f>
        <v>0.125</v>
      </c>
      <c r="L1325" s="33">
        <f>Table1[[#This Row],[number doses per hour]]*INDEX(Table2[price per dose],Table1[[#This Row],[Drug ID]])</f>
        <v>0.84929166666666667</v>
      </c>
      <c r="M1325" s="11" t="b">
        <f>AND(Table1[[#This Row],[hour of cancellation 0 to 23]]&gt;=0,Table1[[#This Row],[hour of cancellation 0 to 23]]&lt;=23)</f>
        <v>1</v>
      </c>
    </row>
    <row r="1326" spans="1:13" hidden="1" x14ac:dyDescent="0.3">
      <c r="A1326" s="1">
        <v>1325</v>
      </c>
      <c r="B1326" s="1">
        <v>3</v>
      </c>
      <c r="C1326" s="2">
        <v>40968.594921745404</v>
      </c>
      <c r="D1326" s="2">
        <v>40971.594397359186</v>
      </c>
      <c r="E1326" s="1">
        <v>24</v>
      </c>
      <c r="F1326" s="2" t="s">
        <v>5</v>
      </c>
      <c r="G1326" s="1">
        <v>0</v>
      </c>
      <c r="H1326" s="32" t="str">
        <f>IFERROR(HOUR(Table1[[#This Row],[Cancel Date/time]])+MINUTE(Table1[[#This Row],[Cancel Date/time]])/60,"not cancelled")</f>
        <v>not cancelled</v>
      </c>
      <c r="I1326" s="47" t="str">
        <f>IFERROR(ROUND(Table1[[#This Row],[cancellation time decimal]],0),"not cancelled")</f>
        <v>not cancelled</v>
      </c>
      <c r="J1326" s="10" t="str">
        <f>IFERROR(MOD(Table1[[#This Row],[cancellation hour rounded]],24),"not cancelled")</f>
        <v>not cancelled</v>
      </c>
      <c r="K1326" s="32">
        <f>1/Table1[[#This Row],[Duration (Time between doses '[in hours'])]]</f>
        <v>4.1666666666666664E-2</v>
      </c>
      <c r="L1326" s="33">
        <f>Table1[[#This Row],[number doses per hour]]*INDEX(Table2[price per dose],Table1[[#This Row],[Drug ID]])</f>
        <v>0.18133000000000002</v>
      </c>
      <c r="M1326" s="11" t="b">
        <f>AND(Table1[[#This Row],[hour of cancellation 0 to 23]]&gt;=0,Table1[[#This Row],[hour of cancellation 0 to 23]]&lt;=23)</f>
        <v>0</v>
      </c>
    </row>
    <row r="1327" spans="1:13" x14ac:dyDescent="0.3">
      <c r="A1327" s="1">
        <v>1326</v>
      </c>
      <c r="B1327" s="1">
        <v>4</v>
      </c>
      <c r="C1327" s="2">
        <v>40968.601278872877</v>
      </c>
      <c r="D1327" s="2">
        <v>41028.600694444445</v>
      </c>
      <c r="E1327" s="1">
        <v>12</v>
      </c>
      <c r="F1327" s="2">
        <v>40972.785143075424</v>
      </c>
      <c r="G1327" s="1">
        <v>0</v>
      </c>
      <c r="H1327" s="32">
        <f>IFERROR(HOUR(Table1[[#This Row],[Cancel Date/time]])+MINUTE(Table1[[#This Row],[Cancel Date/time]])/60,"not cancelled")</f>
        <v>18.833333333333332</v>
      </c>
      <c r="I1327" s="47">
        <f>IFERROR(ROUND(Table1[[#This Row],[cancellation time decimal]],0),"not cancelled")</f>
        <v>19</v>
      </c>
      <c r="J1327" s="10">
        <f>IFERROR(MOD(Table1[[#This Row],[cancellation hour rounded]],24),"not cancelled")</f>
        <v>19</v>
      </c>
      <c r="K1327" s="32">
        <f>1/Table1[[#This Row],[Duration (Time between doses '[in hours'])]]</f>
        <v>8.3333333333333329E-2</v>
      </c>
      <c r="L1327" s="33">
        <f>Table1[[#This Row],[number doses per hour]]*INDEX(Table2[price per dose],Table1[[#This Row],[Drug ID]])</f>
        <v>1.448055119047619</v>
      </c>
      <c r="M1327" s="11" t="b">
        <f>AND(Table1[[#This Row],[hour of cancellation 0 to 23]]&gt;=0,Table1[[#This Row],[hour of cancellation 0 to 23]]&lt;=23)</f>
        <v>1</v>
      </c>
    </row>
    <row r="1328" spans="1:13" x14ac:dyDescent="0.3">
      <c r="A1328" s="1">
        <v>1327</v>
      </c>
      <c r="B1328" s="1">
        <v>2</v>
      </c>
      <c r="C1328" s="2">
        <v>40968.618828477076</v>
      </c>
      <c r="D1328" s="2">
        <v>41028.618750000001</v>
      </c>
      <c r="E1328" s="1">
        <v>10</v>
      </c>
      <c r="F1328" s="2">
        <v>40970.645445883463</v>
      </c>
      <c r="G1328" s="1">
        <v>0</v>
      </c>
      <c r="H1328" s="32">
        <f>IFERROR(HOUR(Table1[[#This Row],[Cancel Date/time]])+MINUTE(Table1[[#This Row],[Cancel Date/time]])/60,"not cancelled")</f>
        <v>15.483333333333333</v>
      </c>
      <c r="I1328" s="47">
        <f>IFERROR(ROUND(Table1[[#This Row],[cancellation time decimal]],0),"not cancelled")</f>
        <v>15</v>
      </c>
      <c r="J1328" s="10">
        <f>IFERROR(MOD(Table1[[#This Row],[cancellation hour rounded]],24),"not cancelled")</f>
        <v>15</v>
      </c>
      <c r="K1328" s="32">
        <f>1/Table1[[#This Row],[Duration (Time between doses '[in hours'])]]</f>
        <v>0.1</v>
      </c>
      <c r="L1328" s="33">
        <f>Table1[[#This Row],[number doses per hour]]*INDEX(Table2[price per dose],Table1[[#This Row],[Drug ID]])</f>
        <v>0.84959999999999969</v>
      </c>
      <c r="M1328" s="11" t="b">
        <f>AND(Table1[[#This Row],[hour of cancellation 0 to 23]]&gt;=0,Table1[[#This Row],[hour of cancellation 0 to 23]]&lt;=23)</f>
        <v>1</v>
      </c>
    </row>
    <row r="1329" spans="1:13" x14ac:dyDescent="0.3">
      <c r="A1329" s="1">
        <v>1328</v>
      </c>
      <c r="B1329" s="1">
        <v>3</v>
      </c>
      <c r="C1329" s="2">
        <v>40968.658462756175</v>
      </c>
      <c r="D1329" s="2">
        <v>41028.658333333333</v>
      </c>
      <c r="E1329" s="1">
        <v>24</v>
      </c>
      <c r="F1329" s="2">
        <v>40971.801083061473</v>
      </c>
      <c r="G1329" s="1">
        <v>0</v>
      </c>
      <c r="H1329" s="32">
        <f>IFERROR(HOUR(Table1[[#This Row],[Cancel Date/time]])+MINUTE(Table1[[#This Row],[Cancel Date/time]])/60,"not cancelled")</f>
        <v>19.216666666666665</v>
      </c>
      <c r="I1329" s="47">
        <f>IFERROR(ROUND(Table1[[#This Row],[cancellation time decimal]],0),"not cancelled")</f>
        <v>19</v>
      </c>
      <c r="J1329" s="10">
        <f>IFERROR(MOD(Table1[[#This Row],[cancellation hour rounded]],24),"not cancelled")</f>
        <v>19</v>
      </c>
      <c r="K1329" s="32">
        <f>1/Table1[[#This Row],[Duration (Time between doses '[in hours'])]]</f>
        <v>4.1666666666666664E-2</v>
      </c>
      <c r="L1329" s="33">
        <f>Table1[[#This Row],[number doses per hour]]*INDEX(Table2[price per dose],Table1[[#This Row],[Drug ID]])</f>
        <v>0.18133000000000002</v>
      </c>
      <c r="M1329" s="11" t="b">
        <f>AND(Table1[[#This Row],[hour of cancellation 0 to 23]]&gt;=0,Table1[[#This Row],[hour of cancellation 0 to 23]]&lt;=23)</f>
        <v>1</v>
      </c>
    </row>
    <row r="1330" spans="1:13" x14ac:dyDescent="0.3">
      <c r="A1330" s="1">
        <v>1329</v>
      </c>
      <c r="B1330" s="1">
        <v>1</v>
      </c>
      <c r="C1330" s="2">
        <v>40968.680549800767</v>
      </c>
      <c r="D1330" s="2">
        <v>41028.680555555555</v>
      </c>
      <c r="E1330" s="1">
        <v>12</v>
      </c>
      <c r="F1330" s="2">
        <v>40969.348342589932</v>
      </c>
      <c r="G1330" s="1">
        <v>0</v>
      </c>
      <c r="H1330" s="32">
        <f>IFERROR(HOUR(Table1[[#This Row],[Cancel Date/time]])+MINUTE(Table1[[#This Row],[Cancel Date/time]])/60,"not cancelled")</f>
        <v>8.35</v>
      </c>
      <c r="I1330" s="47">
        <f>IFERROR(ROUND(Table1[[#This Row],[cancellation time decimal]],0),"not cancelled")</f>
        <v>8</v>
      </c>
      <c r="J1330" s="10">
        <f>IFERROR(MOD(Table1[[#This Row],[cancellation hour rounded]],24),"not cancelled")</f>
        <v>8</v>
      </c>
      <c r="K1330" s="32">
        <f>1/Table1[[#This Row],[Duration (Time between doses '[in hours'])]]</f>
        <v>8.3333333333333329E-2</v>
      </c>
      <c r="L1330" s="33">
        <f>Table1[[#This Row],[number doses per hour]]*INDEX(Table2[price per dose],Table1[[#This Row],[Drug ID]])</f>
        <v>0.56619444444444444</v>
      </c>
      <c r="M1330" s="11" t="b">
        <f>AND(Table1[[#This Row],[hour of cancellation 0 to 23]]&gt;=0,Table1[[#This Row],[hour of cancellation 0 to 23]]&lt;=23)</f>
        <v>1</v>
      </c>
    </row>
    <row r="1331" spans="1:13" x14ac:dyDescent="0.3">
      <c r="A1331" s="1">
        <v>1330</v>
      </c>
      <c r="B1331" s="1">
        <v>1</v>
      </c>
      <c r="C1331" s="2">
        <v>40968.872414610574</v>
      </c>
      <c r="D1331" s="2">
        <v>41028.872222222228</v>
      </c>
      <c r="E1331" s="1">
        <v>12</v>
      </c>
      <c r="F1331" s="2">
        <v>40970.599701361323</v>
      </c>
      <c r="G1331" s="1">
        <v>0</v>
      </c>
      <c r="H1331" s="32">
        <f>IFERROR(HOUR(Table1[[#This Row],[Cancel Date/time]])+MINUTE(Table1[[#This Row],[Cancel Date/time]])/60,"not cancelled")</f>
        <v>14.383333333333333</v>
      </c>
      <c r="I1331" s="47">
        <f>IFERROR(ROUND(Table1[[#This Row],[cancellation time decimal]],0),"not cancelled")</f>
        <v>14</v>
      </c>
      <c r="J1331" s="10">
        <f>IFERROR(MOD(Table1[[#This Row],[cancellation hour rounded]],24),"not cancelled")</f>
        <v>14</v>
      </c>
      <c r="K1331" s="32">
        <f>1/Table1[[#This Row],[Duration (Time between doses '[in hours'])]]</f>
        <v>8.3333333333333329E-2</v>
      </c>
      <c r="L1331" s="33">
        <f>Table1[[#This Row],[number doses per hour]]*INDEX(Table2[price per dose],Table1[[#This Row],[Drug ID]])</f>
        <v>0.56619444444444444</v>
      </c>
      <c r="M1331" s="11" t="b">
        <f>AND(Table1[[#This Row],[hour of cancellation 0 to 23]]&gt;=0,Table1[[#This Row],[hour of cancellation 0 to 23]]&lt;=23)</f>
        <v>1</v>
      </c>
    </row>
    <row r="1332" spans="1:13" x14ac:dyDescent="0.3">
      <c r="A1332" s="1">
        <v>1331</v>
      </c>
      <c r="B1332" s="1">
        <v>4</v>
      </c>
      <c r="C1332" s="2">
        <v>40968.909991038367</v>
      </c>
      <c r="D1332" s="2">
        <v>41028.909722222219</v>
      </c>
      <c r="E1332" s="1">
        <v>12</v>
      </c>
      <c r="F1332" s="2">
        <v>40970.549792470461</v>
      </c>
      <c r="G1332" s="1">
        <v>0</v>
      </c>
      <c r="H1332" s="32">
        <f>IFERROR(HOUR(Table1[[#This Row],[Cancel Date/time]])+MINUTE(Table1[[#This Row],[Cancel Date/time]])/60,"not cancelled")</f>
        <v>13.183333333333334</v>
      </c>
      <c r="I1332" s="47">
        <f>IFERROR(ROUND(Table1[[#This Row],[cancellation time decimal]],0),"not cancelled")</f>
        <v>13</v>
      </c>
      <c r="J1332" s="10">
        <f>IFERROR(MOD(Table1[[#This Row],[cancellation hour rounded]],24),"not cancelled")</f>
        <v>13</v>
      </c>
      <c r="K1332" s="32">
        <f>1/Table1[[#This Row],[Duration (Time between doses '[in hours'])]]</f>
        <v>8.3333333333333329E-2</v>
      </c>
      <c r="L1332" s="33">
        <f>Table1[[#This Row],[number doses per hour]]*INDEX(Table2[price per dose],Table1[[#This Row],[Drug ID]])</f>
        <v>1.448055119047619</v>
      </c>
      <c r="M1332" s="11" t="b">
        <f>AND(Table1[[#This Row],[hour of cancellation 0 to 23]]&gt;=0,Table1[[#This Row],[hour of cancellation 0 to 23]]&lt;=23)</f>
        <v>1</v>
      </c>
    </row>
    <row r="1333" spans="1:13" hidden="1" x14ac:dyDescent="0.3">
      <c r="A1333" s="1">
        <v>1332</v>
      </c>
      <c r="B1333" s="1">
        <v>10</v>
      </c>
      <c r="C1333" s="2">
        <v>40968.9347107953</v>
      </c>
      <c r="D1333" s="2">
        <v>40973.809671657647</v>
      </c>
      <c r="E1333" s="1">
        <v>1</v>
      </c>
      <c r="F1333" s="2" t="s">
        <v>5</v>
      </c>
      <c r="G1333" s="1">
        <v>4</v>
      </c>
      <c r="H1333" s="32" t="str">
        <f>IFERROR(HOUR(Table1[[#This Row],[Cancel Date/time]])+MINUTE(Table1[[#This Row],[Cancel Date/time]])/60,"not cancelled")</f>
        <v>not cancelled</v>
      </c>
      <c r="I1333" s="47" t="str">
        <f>IFERROR(ROUND(Table1[[#This Row],[cancellation time decimal]],0),"not cancelled")</f>
        <v>not cancelled</v>
      </c>
      <c r="J1333" s="10" t="str">
        <f>IFERROR(MOD(Table1[[#This Row],[cancellation hour rounded]],24),"not cancelled")</f>
        <v>not cancelled</v>
      </c>
      <c r="K1333" s="32">
        <f>1/Table1[[#This Row],[Duration (Time between doses '[in hours'])]]</f>
        <v>1</v>
      </c>
      <c r="L1333" s="33">
        <f>Table1[[#This Row],[number doses per hour]]*INDEX(Table2[price per dose],Table1[[#This Row],[Drug ID]])</f>
        <v>2.5716000000000001</v>
      </c>
      <c r="M1333" s="11" t="b">
        <f>AND(Table1[[#This Row],[hour of cancellation 0 to 23]]&gt;=0,Table1[[#This Row],[hour of cancellation 0 to 23]]&lt;=23)</f>
        <v>0</v>
      </c>
    </row>
    <row r="1334" spans="1:13" x14ac:dyDescent="0.3">
      <c r="A1334" s="1">
        <v>1333</v>
      </c>
      <c r="B1334" s="1">
        <v>5</v>
      </c>
      <c r="C1334" s="2">
        <v>40968.986953167405</v>
      </c>
      <c r="D1334" s="2">
        <v>41028.986805555556</v>
      </c>
      <c r="E1334" s="1">
        <v>24</v>
      </c>
      <c r="F1334" s="2">
        <v>40969.662478430058</v>
      </c>
      <c r="G1334" s="1">
        <v>0</v>
      </c>
      <c r="H1334" s="32">
        <f>IFERROR(HOUR(Table1[[#This Row],[Cancel Date/time]])+MINUTE(Table1[[#This Row],[Cancel Date/time]])/60,"not cancelled")</f>
        <v>15.883333333333333</v>
      </c>
      <c r="I1334" s="47">
        <f>IFERROR(ROUND(Table1[[#This Row],[cancellation time decimal]],0),"not cancelled")</f>
        <v>16</v>
      </c>
      <c r="J1334" s="10">
        <f>IFERROR(MOD(Table1[[#This Row],[cancellation hour rounded]],24),"not cancelled")</f>
        <v>16</v>
      </c>
      <c r="K1334" s="32">
        <f>1/Table1[[#This Row],[Duration (Time between doses '[in hours'])]]</f>
        <v>4.1666666666666664E-2</v>
      </c>
      <c r="L1334" s="33">
        <f>Table1[[#This Row],[number doses per hour]]*INDEX(Table2[price per dose],Table1[[#This Row],[Drug ID]])</f>
        <v>0.2815833333333333</v>
      </c>
      <c r="M1334" s="11" t="b">
        <f>AND(Table1[[#This Row],[hour of cancellation 0 to 23]]&gt;=0,Table1[[#This Row],[hour of cancellation 0 to 23]]&lt;=23)</f>
        <v>1</v>
      </c>
    </row>
    <row r="1335" spans="1:13" x14ac:dyDescent="0.3">
      <c r="A1335" s="1">
        <v>1334</v>
      </c>
      <c r="B1335" s="1">
        <v>1</v>
      </c>
      <c r="C1335" s="2">
        <v>40969.21172084468</v>
      </c>
      <c r="D1335" s="2">
        <v>41029.211111111115</v>
      </c>
      <c r="E1335" s="1">
        <v>8</v>
      </c>
      <c r="F1335" s="2">
        <v>40969.98621548056</v>
      </c>
      <c r="G1335" s="1">
        <v>0</v>
      </c>
      <c r="H1335" s="32">
        <f>IFERROR(HOUR(Table1[[#This Row],[Cancel Date/time]])+MINUTE(Table1[[#This Row],[Cancel Date/time]])/60,"not cancelled")</f>
        <v>23.666666666666668</v>
      </c>
      <c r="I1335" s="47">
        <f>IFERROR(ROUND(Table1[[#This Row],[cancellation time decimal]],0),"not cancelled")</f>
        <v>24</v>
      </c>
      <c r="J1335" s="10">
        <f>IFERROR(MOD(Table1[[#This Row],[cancellation hour rounded]],24),"not cancelled")</f>
        <v>0</v>
      </c>
      <c r="K1335" s="32">
        <f>1/Table1[[#This Row],[Duration (Time between doses '[in hours'])]]</f>
        <v>0.125</v>
      </c>
      <c r="L1335" s="33">
        <f>Table1[[#This Row],[number doses per hour]]*INDEX(Table2[price per dose],Table1[[#This Row],[Drug ID]])</f>
        <v>0.84929166666666667</v>
      </c>
      <c r="M1335" s="11" t="b">
        <f>AND(Table1[[#This Row],[hour of cancellation 0 to 23]]&gt;=0,Table1[[#This Row],[hour of cancellation 0 to 23]]&lt;=23)</f>
        <v>1</v>
      </c>
    </row>
    <row r="1336" spans="1:13" x14ac:dyDescent="0.3">
      <c r="A1336" s="1">
        <v>1335</v>
      </c>
      <c r="B1336" s="1">
        <v>1</v>
      </c>
      <c r="C1336" s="2">
        <v>40969.286852015095</v>
      </c>
      <c r="D1336" s="2">
        <v>41029.286805555559</v>
      </c>
      <c r="E1336" s="1">
        <v>12</v>
      </c>
      <c r="F1336" s="2">
        <v>40970.743745305692</v>
      </c>
      <c r="G1336" s="1">
        <v>0</v>
      </c>
      <c r="H1336" s="32">
        <f>IFERROR(HOUR(Table1[[#This Row],[Cancel Date/time]])+MINUTE(Table1[[#This Row],[Cancel Date/time]])/60,"not cancelled")</f>
        <v>17.850000000000001</v>
      </c>
      <c r="I1336" s="47">
        <f>IFERROR(ROUND(Table1[[#This Row],[cancellation time decimal]],0),"not cancelled")</f>
        <v>18</v>
      </c>
      <c r="J1336" s="10">
        <f>IFERROR(MOD(Table1[[#This Row],[cancellation hour rounded]],24),"not cancelled")</f>
        <v>18</v>
      </c>
      <c r="K1336" s="32">
        <f>1/Table1[[#This Row],[Duration (Time between doses '[in hours'])]]</f>
        <v>8.3333333333333329E-2</v>
      </c>
      <c r="L1336" s="33">
        <f>Table1[[#This Row],[number doses per hour]]*INDEX(Table2[price per dose],Table1[[#This Row],[Drug ID]])</f>
        <v>0.56619444444444444</v>
      </c>
      <c r="M1336" s="11" t="b">
        <f>AND(Table1[[#This Row],[hour of cancellation 0 to 23]]&gt;=0,Table1[[#This Row],[hour of cancellation 0 to 23]]&lt;=23)</f>
        <v>1</v>
      </c>
    </row>
    <row r="1337" spans="1:13" x14ac:dyDescent="0.3">
      <c r="A1337" s="1">
        <v>1336</v>
      </c>
      <c r="B1337" s="1">
        <v>1</v>
      </c>
      <c r="C1337" s="2">
        <v>40969.263858618222</v>
      </c>
      <c r="D1337" s="2">
        <v>41029.263194444444</v>
      </c>
      <c r="E1337" s="1">
        <v>8</v>
      </c>
      <c r="F1337" s="2">
        <v>40970.720186143175</v>
      </c>
      <c r="G1337" s="1">
        <v>0</v>
      </c>
      <c r="H1337" s="32">
        <f>IFERROR(HOUR(Table1[[#This Row],[Cancel Date/time]])+MINUTE(Table1[[#This Row],[Cancel Date/time]])/60,"not cancelled")</f>
        <v>17.283333333333335</v>
      </c>
      <c r="I1337" s="47">
        <f>IFERROR(ROUND(Table1[[#This Row],[cancellation time decimal]],0),"not cancelled")</f>
        <v>17</v>
      </c>
      <c r="J1337" s="10">
        <f>IFERROR(MOD(Table1[[#This Row],[cancellation hour rounded]],24),"not cancelled")</f>
        <v>17</v>
      </c>
      <c r="K1337" s="32">
        <f>1/Table1[[#This Row],[Duration (Time between doses '[in hours'])]]</f>
        <v>0.125</v>
      </c>
      <c r="L1337" s="33">
        <f>Table1[[#This Row],[number doses per hour]]*INDEX(Table2[price per dose],Table1[[#This Row],[Drug ID]])</f>
        <v>0.84929166666666667</v>
      </c>
      <c r="M1337" s="11" t="b">
        <f>AND(Table1[[#This Row],[hour of cancellation 0 to 23]]&gt;=0,Table1[[#This Row],[hour of cancellation 0 to 23]]&lt;=23)</f>
        <v>1</v>
      </c>
    </row>
    <row r="1338" spans="1:13" hidden="1" x14ac:dyDescent="0.3">
      <c r="A1338" s="1">
        <v>1337</v>
      </c>
      <c r="B1338" s="1">
        <v>6</v>
      </c>
      <c r="C1338" s="2">
        <v>40969.394308292496</v>
      </c>
      <c r="D1338" s="2">
        <v>40973.060438682267</v>
      </c>
      <c r="E1338" s="1">
        <v>24</v>
      </c>
      <c r="F1338" s="2" t="s">
        <v>5</v>
      </c>
      <c r="G1338" s="1">
        <v>0</v>
      </c>
      <c r="H1338" s="32" t="str">
        <f>IFERROR(HOUR(Table1[[#This Row],[Cancel Date/time]])+MINUTE(Table1[[#This Row],[Cancel Date/time]])/60,"not cancelled")</f>
        <v>not cancelled</v>
      </c>
      <c r="I1338" s="47" t="str">
        <f>IFERROR(ROUND(Table1[[#This Row],[cancellation time decimal]],0),"not cancelled")</f>
        <v>not cancelled</v>
      </c>
      <c r="J1338" s="10" t="str">
        <f>IFERROR(MOD(Table1[[#This Row],[cancellation hour rounded]],24),"not cancelled")</f>
        <v>not cancelled</v>
      </c>
      <c r="K1338" s="32">
        <f>1/Table1[[#This Row],[Duration (Time between doses '[in hours'])]]</f>
        <v>4.1666666666666664E-2</v>
      </c>
      <c r="L1338" s="33">
        <f>Table1[[#This Row],[number doses per hour]]*INDEX(Table2[price per dose],Table1[[#This Row],[Drug ID]])</f>
        <v>0.35218749999999999</v>
      </c>
      <c r="M1338" s="11" t="b">
        <f>AND(Table1[[#This Row],[hour of cancellation 0 to 23]]&gt;=0,Table1[[#This Row],[hour of cancellation 0 to 23]]&lt;=23)</f>
        <v>0</v>
      </c>
    </row>
    <row r="1339" spans="1:13" x14ac:dyDescent="0.3">
      <c r="A1339" s="1">
        <v>1338</v>
      </c>
      <c r="B1339" s="1">
        <v>5</v>
      </c>
      <c r="C1339" s="2">
        <v>40969.411969280271</v>
      </c>
      <c r="D1339" s="2">
        <v>41029.411805555559</v>
      </c>
      <c r="E1339" s="1">
        <v>24</v>
      </c>
      <c r="F1339" s="2">
        <v>40971.497587958125</v>
      </c>
      <c r="G1339" s="1">
        <v>0</v>
      </c>
      <c r="H1339" s="32">
        <f>IFERROR(HOUR(Table1[[#This Row],[Cancel Date/time]])+MINUTE(Table1[[#This Row],[Cancel Date/time]])/60,"not cancelled")</f>
        <v>11.933333333333334</v>
      </c>
      <c r="I1339" s="47">
        <f>IFERROR(ROUND(Table1[[#This Row],[cancellation time decimal]],0),"not cancelled")</f>
        <v>12</v>
      </c>
      <c r="J1339" s="10">
        <f>IFERROR(MOD(Table1[[#This Row],[cancellation hour rounded]],24),"not cancelled")</f>
        <v>12</v>
      </c>
      <c r="K1339" s="32">
        <f>1/Table1[[#This Row],[Duration (Time between doses '[in hours'])]]</f>
        <v>4.1666666666666664E-2</v>
      </c>
      <c r="L1339" s="33">
        <f>Table1[[#This Row],[number doses per hour]]*INDEX(Table2[price per dose],Table1[[#This Row],[Drug ID]])</f>
        <v>0.2815833333333333</v>
      </c>
      <c r="M1339" s="11" t="b">
        <f>AND(Table1[[#This Row],[hour of cancellation 0 to 23]]&gt;=0,Table1[[#This Row],[hour of cancellation 0 to 23]]&lt;=23)</f>
        <v>1</v>
      </c>
    </row>
    <row r="1340" spans="1:13" x14ac:dyDescent="0.3">
      <c r="A1340" s="1">
        <v>1339</v>
      </c>
      <c r="B1340" s="1">
        <v>1</v>
      </c>
      <c r="C1340" s="2">
        <v>40969.442013531567</v>
      </c>
      <c r="D1340" s="2">
        <v>41029.441666666666</v>
      </c>
      <c r="E1340" s="1">
        <v>8</v>
      </c>
      <c r="F1340" s="2">
        <v>40970.493907331569</v>
      </c>
      <c r="G1340" s="1">
        <v>0</v>
      </c>
      <c r="H1340" s="32">
        <f>IFERROR(HOUR(Table1[[#This Row],[Cancel Date/time]])+MINUTE(Table1[[#This Row],[Cancel Date/time]])/60,"not cancelled")</f>
        <v>11.85</v>
      </c>
      <c r="I1340" s="47">
        <f>IFERROR(ROUND(Table1[[#This Row],[cancellation time decimal]],0),"not cancelled")</f>
        <v>12</v>
      </c>
      <c r="J1340" s="10">
        <f>IFERROR(MOD(Table1[[#This Row],[cancellation hour rounded]],24),"not cancelled")</f>
        <v>12</v>
      </c>
      <c r="K1340" s="32">
        <f>1/Table1[[#This Row],[Duration (Time between doses '[in hours'])]]</f>
        <v>0.125</v>
      </c>
      <c r="L1340" s="33">
        <f>Table1[[#This Row],[number doses per hour]]*INDEX(Table2[price per dose],Table1[[#This Row],[Drug ID]])</f>
        <v>0.84929166666666667</v>
      </c>
      <c r="M1340" s="11" t="b">
        <f>AND(Table1[[#This Row],[hour of cancellation 0 to 23]]&gt;=0,Table1[[#This Row],[hour of cancellation 0 to 23]]&lt;=23)</f>
        <v>1</v>
      </c>
    </row>
    <row r="1341" spans="1:13" hidden="1" x14ac:dyDescent="0.3">
      <c r="A1341" s="1">
        <v>1340</v>
      </c>
      <c r="B1341" s="1">
        <v>2</v>
      </c>
      <c r="C1341" s="2">
        <v>40969.476429281167</v>
      </c>
      <c r="D1341" s="2">
        <v>40971.892427401952</v>
      </c>
      <c r="E1341" s="1">
        <v>10</v>
      </c>
      <c r="F1341" s="2" t="s">
        <v>5</v>
      </c>
      <c r="G1341" s="1">
        <v>0</v>
      </c>
      <c r="H1341" s="32" t="str">
        <f>IFERROR(HOUR(Table1[[#This Row],[Cancel Date/time]])+MINUTE(Table1[[#This Row],[Cancel Date/time]])/60,"not cancelled")</f>
        <v>not cancelled</v>
      </c>
      <c r="I1341" s="47" t="str">
        <f>IFERROR(ROUND(Table1[[#This Row],[cancellation time decimal]],0),"not cancelled")</f>
        <v>not cancelled</v>
      </c>
      <c r="J1341" s="10" t="str">
        <f>IFERROR(MOD(Table1[[#This Row],[cancellation hour rounded]],24),"not cancelled")</f>
        <v>not cancelled</v>
      </c>
      <c r="K1341" s="32">
        <f>1/Table1[[#This Row],[Duration (Time between doses '[in hours'])]]</f>
        <v>0.1</v>
      </c>
      <c r="L1341" s="33">
        <f>Table1[[#This Row],[number doses per hour]]*INDEX(Table2[price per dose],Table1[[#This Row],[Drug ID]])</f>
        <v>0.84959999999999969</v>
      </c>
      <c r="M1341" s="11" t="b">
        <f>AND(Table1[[#This Row],[hour of cancellation 0 to 23]]&gt;=0,Table1[[#This Row],[hour of cancellation 0 to 23]]&lt;=23)</f>
        <v>0</v>
      </c>
    </row>
    <row r="1342" spans="1:13" x14ac:dyDescent="0.3">
      <c r="A1342" s="1">
        <v>1341</v>
      </c>
      <c r="B1342" s="1">
        <v>1</v>
      </c>
      <c r="C1342" s="2">
        <v>40969.511367596147</v>
      </c>
      <c r="D1342" s="2">
        <v>41029.511111111111</v>
      </c>
      <c r="E1342" s="1">
        <v>12</v>
      </c>
      <c r="F1342" s="2">
        <v>40970.405026624154</v>
      </c>
      <c r="G1342" s="1">
        <v>0</v>
      </c>
      <c r="H1342" s="32">
        <f>IFERROR(HOUR(Table1[[#This Row],[Cancel Date/time]])+MINUTE(Table1[[#This Row],[Cancel Date/time]])/60,"not cancelled")</f>
        <v>9.7166666666666668</v>
      </c>
      <c r="I1342" s="47">
        <f>IFERROR(ROUND(Table1[[#This Row],[cancellation time decimal]],0),"not cancelled")</f>
        <v>10</v>
      </c>
      <c r="J1342" s="10">
        <f>IFERROR(MOD(Table1[[#This Row],[cancellation hour rounded]],24),"not cancelled")</f>
        <v>10</v>
      </c>
      <c r="K1342" s="32">
        <f>1/Table1[[#This Row],[Duration (Time between doses '[in hours'])]]</f>
        <v>8.3333333333333329E-2</v>
      </c>
      <c r="L1342" s="33">
        <f>Table1[[#This Row],[number doses per hour]]*INDEX(Table2[price per dose],Table1[[#This Row],[Drug ID]])</f>
        <v>0.56619444444444444</v>
      </c>
      <c r="M1342" s="11" t="b">
        <f>AND(Table1[[#This Row],[hour of cancellation 0 to 23]]&gt;=0,Table1[[#This Row],[hour of cancellation 0 to 23]]&lt;=23)</f>
        <v>1</v>
      </c>
    </row>
    <row r="1343" spans="1:13" x14ac:dyDescent="0.3">
      <c r="A1343" s="1">
        <v>1342</v>
      </c>
      <c r="B1343" s="1">
        <v>1</v>
      </c>
      <c r="C1343" s="2">
        <v>40969.516029551211</v>
      </c>
      <c r="D1343" s="2">
        <v>41029.515972222223</v>
      </c>
      <c r="E1343" s="1">
        <v>8</v>
      </c>
      <c r="F1343" s="2">
        <v>40969.673681192457</v>
      </c>
      <c r="G1343" s="1">
        <v>0</v>
      </c>
      <c r="H1343" s="32">
        <f>IFERROR(HOUR(Table1[[#This Row],[Cancel Date/time]])+MINUTE(Table1[[#This Row],[Cancel Date/time]])/60,"not cancelled")</f>
        <v>16.166666666666668</v>
      </c>
      <c r="I1343" s="47">
        <f>IFERROR(ROUND(Table1[[#This Row],[cancellation time decimal]],0),"not cancelled")</f>
        <v>16</v>
      </c>
      <c r="J1343" s="10">
        <f>IFERROR(MOD(Table1[[#This Row],[cancellation hour rounded]],24),"not cancelled")</f>
        <v>16</v>
      </c>
      <c r="K1343" s="32">
        <f>1/Table1[[#This Row],[Duration (Time between doses '[in hours'])]]</f>
        <v>0.125</v>
      </c>
      <c r="L1343" s="33">
        <f>Table1[[#This Row],[number doses per hour]]*INDEX(Table2[price per dose],Table1[[#This Row],[Drug ID]])</f>
        <v>0.84929166666666667</v>
      </c>
      <c r="M1343" s="11" t="b">
        <f>AND(Table1[[#This Row],[hour of cancellation 0 to 23]]&gt;=0,Table1[[#This Row],[hour of cancellation 0 to 23]]&lt;=23)</f>
        <v>1</v>
      </c>
    </row>
    <row r="1344" spans="1:13" hidden="1" x14ac:dyDescent="0.3">
      <c r="A1344" s="1">
        <v>1343</v>
      </c>
      <c r="B1344" s="1">
        <v>1</v>
      </c>
      <c r="C1344" s="2">
        <v>40969.568399478325</v>
      </c>
      <c r="D1344" s="2">
        <v>40972.609877640381</v>
      </c>
      <c r="E1344" s="1">
        <v>12</v>
      </c>
      <c r="F1344" s="2" t="s">
        <v>5</v>
      </c>
      <c r="G1344" s="1">
        <v>0</v>
      </c>
      <c r="H1344" s="32" t="str">
        <f>IFERROR(HOUR(Table1[[#This Row],[Cancel Date/time]])+MINUTE(Table1[[#This Row],[Cancel Date/time]])/60,"not cancelled")</f>
        <v>not cancelled</v>
      </c>
      <c r="I1344" s="47" t="str">
        <f>IFERROR(ROUND(Table1[[#This Row],[cancellation time decimal]],0),"not cancelled")</f>
        <v>not cancelled</v>
      </c>
      <c r="J1344" s="10" t="str">
        <f>IFERROR(MOD(Table1[[#This Row],[cancellation hour rounded]],24),"not cancelled")</f>
        <v>not cancelled</v>
      </c>
      <c r="K1344" s="32">
        <f>1/Table1[[#This Row],[Duration (Time between doses '[in hours'])]]</f>
        <v>8.3333333333333329E-2</v>
      </c>
      <c r="L1344" s="33">
        <f>Table1[[#This Row],[number doses per hour]]*INDEX(Table2[price per dose],Table1[[#This Row],[Drug ID]])</f>
        <v>0.56619444444444444</v>
      </c>
      <c r="M1344" s="11" t="b">
        <f>AND(Table1[[#This Row],[hour of cancellation 0 to 23]]&gt;=0,Table1[[#This Row],[hour of cancellation 0 to 23]]&lt;=23)</f>
        <v>0</v>
      </c>
    </row>
    <row r="1345" spans="1:13" x14ac:dyDescent="0.3">
      <c r="A1345" s="1">
        <v>1344</v>
      </c>
      <c r="B1345" s="1">
        <v>3</v>
      </c>
      <c r="C1345" s="2">
        <v>40969.590888443869</v>
      </c>
      <c r="D1345" s="2">
        <v>41029.590277777781</v>
      </c>
      <c r="E1345" s="1">
        <v>24</v>
      </c>
      <c r="F1345" s="2">
        <v>40972.784480399016</v>
      </c>
      <c r="G1345" s="1">
        <v>0</v>
      </c>
      <c r="H1345" s="32">
        <f>IFERROR(HOUR(Table1[[#This Row],[Cancel Date/time]])+MINUTE(Table1[[#This Row],[Cancel Date/time]])/60,"not cancelled")</f>
        <v>18.816666666666666</v>
      </c>
      <c r="I1345" s="47">
        <f>IFERROR(ROUND(Table1[[#This Row],[cancellation time decimal]],0),"not cancelled")</f>
        <v>19</v>
      </c>
      <c r="J1345" s="10">
        <f>IFERROR(MOD(Table1[[#This Row],[cancellation hour rounded]],24),"not cancelled")</f>
        <v>19</v>
      </c>
      <c r="K1345" s="32">
        <f>1/Table1[[#This Row],[Duration (Time between doses '[in hours'])]]</f>
        <v>4.1666666666666664E-2</v>
      </c>
      <c r="L1345" s="33">
        <f>Table1[[#This Row],[number doses per hour]]*INDEX(Table2[price per dose],Table1[[#This Row],[Drug ID]])</f>
        <v>0.18133000000000002</v>
      </c>
      <c r="M1345" s="11" t="b">
        <f>AND(Table1[[#This Row],[hour of cancellation 0 to 23]]&gt;=0,Table1[[#This Row],[hour of cancellation 0 to 23]]&lt;=23)</f>
        <v>1</v>
      </c>
    </row>
    <row r="1346" spans="1:13" x14ac:dyDescent="0.3">
      <c r="A1346" s="1">
        <v>1345</v>
      </c>
      <c r="B1346" s="1">
        <v>2</v>
      </c>
      <c r="C1346" s="2">
        <v>40969.661801698516</v>
      </c>
      <c r="D1346" s="2">
        <v>41029.661805555559</v>
      </c>
      <c r="E1346" s="1">
        <v>10</v>
      </c>
      <c r="F1346" s="2">
        <v>40970.486839589517</v>
      </c>
      <c r="G1346" s="1">
        <v>0</v>
      </c>
      <c r="H1346" s="32">
        <f>IFERROR(HOUR(Table1[[#This Row],[Cancel Date/time]])+MINUTE(Table1[[#This Row],[Cancel Date/time]])/60,"not cancelled")</f>
        <v>11.683333333333334</v>
      </c>
      <c r="I1346" s="47">
        <f>IFERROR(ROUND(Table1[[#This Row],[cancellation time decimal]],0),"not cancelled")</f>
        <v>12</v>
      </c>
      <c r="J1346" s="10">
        <f>IFERROR(MOD(Table1[[#This Row],[cancellation hour rounded]],24),"not cancelled")</f>
        <v>12</v>
      </c>
      <c r="K1346" s="32">
        <f>1/Table1[[#This Row],[Duration (Time between doses '[in hours'])]]</f>
        <v>0.1</v>
      </c>
      <c r="L1346" s="33">
        <f>Table1[[#This Row],[number doses per hour]]*INDEX(Table2[price per dose],Table1[[#This Row],[Drug ID]])</f>
        <v>0.84959999999999969</v>
      </c>
      <c r="M1346" s="11" t="b">
        <f>AND(Table1[[#This Row],[hour of cancellation 0 to 23]]&gt;=0,Table1[[#This Row],[hour of cancellation 0 to 23]]&lt;=23)</f>
        <v>1</v>
      </c>
    </row>
    <row r="1347" spans="1:13" x14ac:dyDescent="0.3">
      <c r="A1347" s="1">
        <v>1346</v>
      </c>
      <c r="B1347" s="1">
        <v>6</v>
      </c>
      <c r="C1347" s="2">
        <v>40969.923290989827</v>
      </c>
      <c r="D1347" s="2">
        <v>41029.922916666663</v>
      </c>
      <c r="E1347" s="1">
        <v>24</v>
      </c>
      <c r="F1347" s="2">
        <v>40972.778943399731</v>
      </c>
      <c r="G1347" s="1">
        <v>0</v>
      </c>
      <c r="H1347" s="32">
        <f>IFERROR(HOUR(Table1[[#This Row],[Cancel Date/time]])+MINUTE(Table1[[#This Row],[Cancel Date/time]])/60,"not cancelled")</f>
        <v>18.683333333333334</v>
      </c>
      <c r="I1347" s="47">
        <f>IFERROR(ROUND(Table1[[#This Row],[cancellation time decimal]],0),"not cancelled")</f>
        <v>19</v>
      </c>
      <c r="J1347" s="10">
        <f>IFERROR(MOD(Table1[[#This Row],[cancellation hour rounded]],24),"not cancelled")</f>
        <v>19</v>
      </c>
      <c r="K1347" s="32">
        <f>1/Table1[[#This Row],[Duration (Time between doses '[in hours'])]]</f>
        <v>4.1666666666666664E-2</v>
      </c>
      <c r="L1347" s="33">
        <f>Table1[[#This Row],[number doses per hour]]*INDEX(Table2[price per dose],Table1[[#This Row],[Drug ID]])</f>
        <v>0.35218749999999999</v>
      </c>
      <c r="M1347" s="11" t="b">
        <f>AND(Table1[[#This Row],[hour of cancellation 0 to 23]]&gt;=0,Table1[[#This Row],[hour of cancellation 0 to 23]]&lt;=23)</f>
        <v>1</v>
      </c>
    </row>
    <row r="1348" spans="1:13" x14ac:dyDescent="0.3">
      <c r="A1348" s="1">
        <v>1347</v>
      </c>
      <c r="B1348" s="1">
        <v>6</v>
      </c>
      <c r="C1348" s="2">
        <v>40969.928747774626</v>
      </c>
      <c r="D1348" s="2">
        <v>41029.928472222222</v>
      </c>
      <c r="E1348" s="1">
        <v>24</v>
      </c>
      <c r="F1348" s="2">
        <v>40971.835683448015</v>
      </c>
      <c r="G1348" s="1">
        <v>0</v>
      </c>
      <c r="H1348" s="32">
        <f>IFERROR(HOUR(Table1[[#This Row],[Cancel Date/time]])+MINUTE(Table1[[#This Row],[Cancel Date/time]])/60,"not cancelled")</f>
        <v>20.05</v>
      </c>
      <c r="I1348" s="47">
        <f>IFERROR(ROUND(Table1[[#This Row],[cancellation time decimal]],0),"not cancelled")</f>
        <v>20</v>
      </c>
      <c r="J1348" s="10">
        <f>IFERROR(MOD(Table1[[#This Row],[cancellation hour rounded]],24),"not cancelled")</f>
        <v>20</v>
      </c>
      <c r="K1348" s="32">
        <f>1/Table1[[#This Row],[Duration (Time between doses '[in hours'])]]</f>
        <v>4.1666666666666664E-2</v>
      </c>
      <c r="L1348" s="33">
        <f>Table1[[#This Row],[number doses per hour]]*INDEX(Table2[price per dose],Table1[[#This Row],[Drug ID]])</f>
        <v>0.35218749999999999</v>
      </c>
      <c r="M1348" s="11" t="b">
        <f>AND(Table1[[#This Row],[hour of cancellation 0 to 23]]&gt;=0,Table1[[#This Row],[hour of cancellation 0 to 23]]&lt;=23)</f>
        <v>1</v>
      </c>
    </row>
    <row r="1349" spans="1:13" hidden="1" x14ac:dyDescent="0.3">
      <c r="A1349" s="1">
        <v>1348</v>
      </c>
      <c r="B1349" s="1">
        <v>2</v>
      </c>
      <c r="C1349" s="2">
        <v>40969.965467953931</v>
      </c>
      <c r="D1349" s="2">
        <v>40973.756854130443</v>
      </c>
      <c r="E1349" s="1">
        <v>10</v>
      </c>
      <c r="F1349" s="2" t="s">
        <v>5</v>
      </c>
      <c r="G1349" s="1">
        <v>0</v>
      </c>
      <c r="H1349" s="32" t="str">
        <f>IFERROR(HOUR(Table1[[#This Row],[Cancel Date/time]])+MINUTE(Table1[[#This Row],[Cancel Date/time]])/60,"not cancelled")</f>
        <v>not cancelled</v>
      </c>
      <c r="I1349" s="47" t="str">
        <f>IFERROR(ROUND(Table1[[#This Row],[cancellation time decimal]],0),"not cancelled")</f>
        <v>not cancelled</v>
      </c>
      <c r="J1349" s="10" t="str">
        <f>IFERROR(MOD(Table1[[#This Row],[cancellation hour rounded]],24),"not cancelled")</f>
        <v>not cancelled</v>
      </c>
      <c r="K1349" s="32">
        <f>1/Table1[[#This Row],[Duration (Time between doses '[in hours'])]]</f>
        <v>0.1</v>
      </c>
      <c r="L1349" s="33">
        <f>Table1[[#This Row],[number doses per hour]]*INDEX(Table2[price per dose],Table1[[#This Row],[Drug ID]])</f>
        <v>0.84959999999999969</v>
      </c>
      <c r="M1349" s="11" t="b">
        <f>AND(Table1[[#This Row],[hour of cancellation 0 to 23]]&gt;=0,Table1[[#This Row],[hour of cancellation 0 to 23]]&lt;=23)</f>
        <v>0</v>
      </c>
    </row>
    <row r="1350" spans="1:13" x14ac:dyDescent="0.3">
      <c r="A1350" s="1">
        <v>1349</v>
      </c>
      <c r="B1350" s="1">
        <v>1</v>
      </c>
      <c r="C1350" s="2">
        <v>40970.043225618392</v>
      </c>
      <c r="D1350" s="2">
        <v>41030.04305555555</v>
      </c>
      <c r="E1350" s="1">
        <v>12</v>
      </c>
      <c r="F1350" s="2">
        <v>40971.429909224229</v>
      </c>
      <c r="G1350" s="1">
        <v>0</v>
      </c>
      <c r="H1350" s="32">
        <f>IFERROR(HOUR(Table1[[#This Row],[Cancel Date/time]])+MINUTE(Table1[[#This Row],[Cancel Date/time]])/60,"not cancelled")</f>
        <v>10.316666666666666</v>
      </c>
      <c r="I1350" s="47">
        <f>IFERROR(ROUND(Table1[[#This Row],[cancellation time decimal]],0),"not cancelled")</f>
        <v>10</v>
      </c>
      <c r="J1350" s="10">
        <f>IFERROR(MOD(Table1[[#This Row],[cancellation hour rounded]],24),"not cancelled")</f>
        <v>10</v>
      </c>
      <c r="K1350" s="32">
        <f>1/Table1[[#This Row],[Duration (Time between doses '[in hours'])]]</f>
        <v>8.3333333333333329E-2</v>
      </c>
      <c r="L1350" s="33">
        <f>Table1[[#This Row],[number doses per hour]]*INDEX(Table2[price per dose],Table1[[#This Row],[Drug ID]])</f>
        <v>0.56619444444444444</v>
      </c>
      <c r="M1350" s="11" t="b">
        <f>AND(Table1[[#This Row],[hour of cancellation 0 to 23]]&gt;=0,Table1[[#This Row],[hour of cancellation 0 to 23]]&lt;=23)</f>
        <v>1</v>
      </c>
    </row>
    <row r="1351" spans="1:13" x14ac:dyDescent="0.3">
      <c r="A1351" s="1">
        <v>1350</v>
      </c>
      <c r="B1351" s="1">
        <v>3</v>
      </c>
      <c r="C1351" s="2">
        <v>40970.102598483725</v>
      </c>
      <c r="D1351" s="2">
        <v>41030.102083333339</v>
      </c>
      <c r="E1351" s="1">
        <v>24</v>
      </c>
      <c r="F1351" s="2">
        <v>40972.306146683302</v>
      </c>
      <c r="G1351" s="1">
        <v>0</v>
      </c>
      <c r="H1351" s="32">
        <f>IFERROR(HOUR(Table1[[#This Row],[Cancel Date/time]])+MINUTE(Table1[[#This Row],[Cancel Date/time]])/60,"not cancelled")</f>
        <v>7.333333333333333</v>
      </c>
      <c r="I1351" s="47">
        <f>IFERROR(ROUND(Table1[[#This Row],[cancellation time decimal]],0),"not cancelled")</f>
        <v>7</v>
      </c>
      <c r="J1351" s="10">
        <f>IFERROR(MOD(Table1[[#This Row],[cancellation hour rounded]],24),"not cancelled")</f>
        <v>7</v>
      </c>
      <c r="K1351" s="32">
        <f>1/Table1[[#This Row],[Duration (Time between doses '[in hours'])]]</f>
        <v>4.1666666666666664E-2</v>
      </c>
      <c r="L1351" s="33">
        <f>Table1[[#This Row],[number doses per hour]]*INDEX(Table2[price per dose],Table1[[#This Row],[Drug ID]])</f>
        <v>0.18133000000000002</v>
      </c>
      <c r="M1351" s="11" t="b">
        <f>AND(Table1[[#This Row],[hour of cancellation 0 to 23]]&gt;=0,Table1[[#This Row],[hour of cancellation 0 to 23]]&lt;=23)</f>
        <v>1</v>
      </c>
    </row>
    <row r="1352" spans="1:13" hidden="1" x14ac:dyDescent="0.3">
      <c r="A1352" s="1">
        <v>1351</v>
      </c>
      <c r="B1352" s="1">
        <v>3</v>
      </c>
      <c r="C1352" s="2">
        <v>40970.145292962974</v>
      </c>
      <c r="D1352" s="2">
        <v>40972.686624612179</v>
      </c>
      <c r="E1352" s="1">
        <v>24</v>
      </c>
      <c r="F1352" s="2" t="s">
        <v>5</v>
      </c>
      <c r="G1352" s="1">
        <v>0</v>
      </c>
      <c r="H1352" s="32" t="str">
        <f>IFERROR(HOUR(Table1[[#This Row],[Cancel Date/time]])+MINUTE(Table1[[#This Row],[Cancel Date/time]])/60,"not cancelled")</f>
        <v>not cancelled</v>
      </c>
      <c r="I1352" s="47" t="str">
        <f>IFERROR(ROUND(Table1[[#This Row],[cancellation time decimal]],0),"not cancelled")</f>
        <v>not cancelled</v>
      </c>
      <c r="J1352" s="10" t="str">
        <f>IFERROR(MOD(Table1[[#This Row],[cancellation hour rounded]],24),"not cancelled")</f>
        <v>not cancelled</v>
      </c>
      <c r="K1352" s="32">
        <f>1/Table1[[#This Row],[Duration (Time between doses '[in hours'])]]</f>
        <v>4.1666666666666664E-2</v>
      </c>
      <c r="L1352" s="33">
        <f>Table1[[#This Row],[number doses per hour]]*INDEX(Table2[price per dose],Table1[[#This Row],[Drug ID]])</f>
        <v>0.18133000000000002</v>
      </c>
      <c r="M1352" s="11" t="b">
        <f>AND(Table1[[#This Row],[hour of cancellation 0 to 23]]&gt;=0,Table1[[#This Row],[hour of cancellation 0 to 23]]&lt;=23)</f>
        <v>0</v>
      </c>
    </row>
    <row r="1353" spans="1:13" x14ac:dyDescent="0.3">
      <c r="A1353" s="1">
        <v>1352</v>
      </c>
      <c r="B1353" s="1">
        <v>5</v>
      </c>
      <c r="C1353" s="2">
        <v>40970.328357433667</v>
      </c>
      <c r="D1353" s="2">
        <v>41030.327777777777</v>
      </c>
      <c r="E1353" s="1">
        <v>24</v>
      </c>
      <c r="F1353" s="2">
        <v>40973.455790546555</v>
      </c>
      <c r="G1353" s="1">
        <v>0</v>
      </c>
      <c r="H1353" s="32">
        <f>IFERROR(HOUR(Table1[[#This Row],[Cancel Date/time]])+MINUTE(Table1[[#This Row],[Cancel Date/time]])/60,"not cancelled")</f>
        <v>10.933333333333334</v>
      </c>
      <c r="I1353" s="47">
        <f>IFERROR(ROUND(Table1[[#This Row],[cancellation time decimal]],0),"not cancelled")</f>
        <v>11</v>
      </c>
      <c r="J1353" s="10">
        <f>IFERROR(MOD(Table1[[#This Row],[cancellation hour rounded]],24),"not cancelled")</f>
        <v>11</v>
      </c>
      <c r="K1353" s="32">
        <f>1/Table1[[#This Row],[Duration (Time between doses '[in hours'])]]</f>
        <v>4.1666666666666664E-2</v>
      </c>
      <c r="L1353" s="33">
        <f>Table1[[#This Row],[number doses per hour]]*INDEX(Table2[price per dose],Table1[[#This Row],[Drug ID]])</f>
        <v>0.2815833333333333</v>
      </c>
      <c r="M1353" s="11" t="b">
        <f>AND(Table1[[#This Row],[hour of cancellation 0 to 23]]&gt;=0,Table1[[#This Row],[hour of cancellation 0 to 23]]&lt;=23)</f>
        <v>1</v>
      </c>
    </row>
    <row r="1354" spans="1:13" x14ac:dyDescent="0.3">
      <c r="A1354" s="1">
        <v>1353</v>
      </c>
      <c r="B1354" s="1">
        <v>1</v>
      </c>
      <c r="C1354" s="2">
        <v>40970.303610021823</v>
      </c>
      <c r="D1354" s="2">
        <v>41030.303472222222</v>
      </c>
      <c r="E1354" s="1">
        <v>8</v>
      </c>
      <c r="F1354" s="2">
        <v>40971.720815650086</v>
      </c>
      <c r="G1354" s="1">
        <v>0</v>
      </c>
      <c r="H1354" s="32">
        <f>IFERROR(HOUR(Table1[[#This Row],[Cancel Date/time]])+MINUTE(Table1[[#This Row],[Cancel Date/time]])/60,"not cancelled")</f>
        <v>17.283333333333335</v>
      </c>
      <c r="I1354" s="47">
        <f>IFERROR(ROUND(Table1[[#This Row],[cancellation time decimal]],0),"not cancelled")</f>
        <v>17</v>
      </c>
      <c r="J1354" s="10">
        <f>IFERROR(MOD(Table1[[#This Row],[cancellation hour rounded]],24),"not cancelled")</f>
        <v>17</v>
      </c>
      <c r="K1354" s="32">
        <f>1/Table1[[#This Row],[Duration (Time between doses '[in hours'])]]</f>
        <v>0.125</v>
      </c>
      <c r="L1354" s="33">
        <f>Table1[[#This Row],[number doses per hour]]*INDEX(Table2[price per dose],Table1[[#This Row],[Drug ID]])</f>
        <v>0.84929166666666667</v>
      </c>
      <c r="M1354" s="11" t="b">
        <f>AND(Table1[[#This Row],[hour of cancellation 0 to 23]]&gt;=0,Table1[[#This Row],[hour of cancellation 0 to 23]]&lt;=23)</f>
        <v>1</v>
      </c>
    </row>
    <row r="1355" spans="1:13" x14ac:dyDescent="0.3">
      <c r="A1355" s="1">
        <v>1354</v>
      </c>
      <c r="B1355" s="1">
        <v>1</v>
      </c>
      <c r="C1355" s="2">
        <v>40970.322815888307</v>
      </c>
      <c r="D1355" s="2">
        <v>41030.322222222218</v>
      </c>
      <c r="E1355" s="1">
        <v>12</v>
      </c>
      <c r="F1355" s="2">
        <v>40971.717904418139</v>
      </c>
      <c r="G1355" s="1">
        <v>0</v>
      </c>
      <c r="H1355" s="32">
        <f>IFERROR(HOUR(Table1[[#This Row],[Cancel Date/time]])+MINUTE(Table1[[#This Row],[Cancel Date/time]])/60,"not cancelled")</f>
        <v>17.216666666666665</v>
      </c>
      <c r="I1355" s="47">
        <f>IFERROR(ROUND(Table1[[#This Row],[cancellation time decimal]],0),"not cancelled")</f>
        <v>17</v>
      </c>
      <c r="J1355" s="10">
        <f>IFERROR(MOD(Table1[[#This Row],[cancellation hour rounded]],24),"not cancelled")</f>
        <v>17</v>
      </c>
      <c r="K1355" s="32">
        <f>1/Table1[[#This Row],[Duration (Time between doses '[in hours'])]]</f>
        <v>8.3333333333333329E-2</v>
      </c>
      <c r="L1355" s="33">
        <f>Table1[[#This Row],[number doses per hour]]*INDEX(Table2[price per dose],Table1[[#This Row],[Drug ID]])</f>
        <v>0.56619444444444444</v>
      </c>
      <c r="M1355" s="11" t="b">
        <f>AND(Table1[[#This Row],[hour of cancellation 0 to 23]]&gt;=0,Table1[[#This Row],[hour of cancellation 0 to 23]]&lt;=23)</f>
        <v>1</v>
      </c>
    </row>
    <row r="1356" spans="1:13" x14ac:dyDescent="0.3">
      <c r="A1356" s="1">
        <v>1355</v>
      </c>
      <c r="B1356" s="1">
        <v>7</v>
      </c>
      <c r="C1356" s="2">
        <v>40970.357759884289</v>
      </c>
      <c r="D1356" s="2">
        <v>41030.357638888891</v>
      </c>
      <c r="E1356" s="1">
        <v>24</v>
      </c>
      <c r="F1356" s="2">
        <v>40979.435858693352</v>
      </c>
      <c r="G1356" s="1">
        <v>0</v>
      </c>
      <c r="H1356" s="32">
        <f>IFERROR(HOUR(Table1[[#This Row],[Cancel Date/time]])+MINUTE(Table1[[#This Row],[Cancel Date/time]])/60,"not cancelled")</f>
        <v>10.45</v>
      </c>
      <c r="I1356" s="47">
        <f>IFERROR(ROUND(Table1[[#This Row],[cancellation time decimal]],0),"not cancelled")</f>
        <v>10</v>
      </c>
      <c r="J1356" s="10">
        <f>IFERROR(MOD(Table1[[#This Row],[cancellation hour rounded]],24),"not cancelled")</f>
        <v>10</v>
      </c>
      <c r="K1356" s="32">
        <f>1/Table1[[#This Row],[Duration (Time between doses '[in hours'])]]</f>
        <v>4.1666666666666664E-2</v>
      </c>
      <c r="L1356" s="33">
        <f>Table1[[#This Row],[number doses per hour]]*INDEX(Table2[price per dose],Table1[[#This Row],[Drug ID]])</f>
        <v>1.2958049999999997</v>
      </c>
      <c r="M1356" s="11" t="b">
        <f>AND(Table1[[#This Row],[hour of cancellation 0 to 23]]&gt;=0,Table1[[#This Row],[hour of cancellation 0 to 23]]&lt;=23)</f>
        <v>1</v>
      </c>
    </row>
    <row r="1357" spans="1:13" x14ac:dyDescent="0.3">
      <c r="A1357" s="1">
        <v>1356</v>
      </c>
      <c r="B1357" s="1">
        <v>4</v>
      </c>
      <c r="C1357" s="2">
        <v>40970.353629888523</v>
      </c>
      <c r="D1357" s="2">
        <v>41030.353472222225</v>
      </c>
      <c r="E1357" s="1">
        <v>12</v>
      </c>
      <c r="F1357" s="2">
        <v>40972.696259886863</v>
      </c>
      <c r="G1357" s="1">
        <v>0</v>
      </c>
      <c r="H1357" s="32">
        <f>IFERROR(HOUR(Table1[[#This Row],[Cancel Date/time]])+MINUTE(Table1[[#This Row],[Cancel Date/time]])/60,"not cancelled")</f>
        <v>16.7</v>
      </c>
      <c r="I1357" s="47">
        <f>IFERROR(ROUND(Table1[[#This Row],[cancellation time decimal]],0),"not cancelled")</f>
        <v>17</v>
      </c>
      <c r="J1357" s="10">
        <f>IFERROR(MOD(Table1[[#This Row],[cancellation hour rounded]],24),"not cancelled")</f>
        <v>17</v>
      </c>
      <c r="K1357" s="32">
        <f>1/Table1[[#This Row],[Duration (Time between doses '[in hours'])]]</f>
        <v>8.3333333333333329E-2</v>
      </c>
      <c r="L1357" s="33">
        <f>Table1[[#This Row],[number doses per hour]]*INDEX(Table2[price per dose],Table1[[#This Row],[Drug ID]])</f>
        <v>1.448055119047619</v>
      </c>
      <c r="M1357" s="11" t="b">
        <f>AND(Table1[[#This Row],[hour of cancellation 0 to 23]]&gt;=0,Table1[[#This Row],[hour of cancellation 0 to 23]]&lt;=23)</f>
        <v>1</v>
      </c>
    </row>
    <row r="1358" spans="1:13" x14ac:dyDescent="0.3">
      <c r="A1358" s="1">
        <v>1357</v>
      </c>
      <c r="B1358" s="1">
        <v>6</v>
      </c>
      <c r="C1358" s="2">
        <v>40970.378456686922</v>
      </c>
      <c r="D1358" s="2">
        <v>41030.37777777778</v>
      </c>
      <c r="E1358" s="1">
        <v>24</v>
      </c>
      <c r="F1358" s="2">
        <v>40973.482815836796</v>
      </c>
      <c r="G1358" s="1">
        <v>0</v>
      </c>
      <c r="H1358" s="32">
        <f>IFERROR(HOUR(Table1[[#This Row],[Cancel Date/time]])+MINUTE(Table1[[#This Row],[Cancel Date/time]])/60,"not cancelled")</f>
        <v>11.583333333333334</v>
      </c>
      <c r="I1358" s="47">
        <f>IFERROR(ROUND(Table1[[#This Row],[cancellation time decimal]],0),"not cancelled")</f>
        <v>12</v>
      </c>
      <c r="J1358" s="10">
        <f>IFERROR(MOD(Table1[[#This Row],[cancellation hour rounded]],24),"not cancelled")</f>
        <v>12</v>
      </c>
      <c r="K1358" s="32">
        <f>1/Table1[[#This Row],[Duration (Time between doses '[in hours'])]]</f>
        <v>4.1666666666666664E-2</v>
      </c>
      <c r="L1358" s="33">
        <f>Table1[[#This Row],[number doses per hour]]*INDEX(Table2[price per dose],Table1[[#This Row],[Drug ID]])</f>
        <v>0.35218749999999999</v>
      </c>
      <c r="M1358" s="11" t="b">
        <f>AND(Table1[[#This Row],[hour of cancellation 0 to 23]]&gt;=0,Table1[[#This Row],[hour of cancellation 0 to 23]]&lt;=23)</f>
        <v>1</v>
      </c>
    </row>
    <row r="1359" spans="1:13" x14ac:dyDescent="0.3">
      <c r="A1359" s="1">
        <v>1358</v>
      </c>
      <c r="B1359" s="1">
        <v>4</v>
      </c>
      <c r="C1359" s="2">
        <v>40970.434116057208</v>
      </c>
      <c r="D1359" s="2">
        <v>41030.434027777774</v>
      </c>
      <c r="E1359" s="1">
        <v>12</v>
      </c>
      <c r="F1359" s="2">
        <v>40973.539186836999</v>
      </c>
      <c r="G1359" s="1">
        <v>0</v>
      </c>
      <c r="H1359" s="32">
        <f>IFERROR(HOUR(Table1[[#This Row],[Cancel Date/time]])+MINUTE(Table1[[#This Row],[Cancel Date/time]])/60,"not cancelled")</f>
        <v>12.933333333333334</v>
      </c>
      <c r="I1359" s="47">
        <f>IFERROR(ROUND(Table1[[#This Row],[cancellation time decimal]],0),"not cancelled")</f>
        <v>13</v>
      </c>
      <c r="J1359" s="10">
        <f>IFERROR(MOD(Table1[[#This Row],[cancellation hour rounded]],24),"not cancelled")</f>
        <v>13</v>
      </c>
      <c r="K1359" s="32">
        <f>1/Table1[[#This Row],[Duration (Time between doses '[in hours'])]]</f>
        <v>8.3333333333333329E-2</v>
      </c>
      <c r="L1359" s="33">
        <f>Table1[[#This Row],[number doses per hour]]*INDEX(Table2[price per dose],Table1[[#This Row],[Drug ID]])</f>
        <v>1.448055119047619</v>
      </c>
      <c r="M1359" s="11" t="b">
        <f>AND(Table1[[#This Row],[hour of cancellation 0 to 23]]&gt;=0,Table1[[#This Row],[hour of cancellation 0 to 23]]&lt;=23)</f>
        <v>1</v>
      </c>
    </row>
    <row r="1360" spans="1:13" x14ac:dyDescent="0.3">
      <c r="A1360" s="1">
        <v>1359</v>
      </c>
      <c r="B1360" s="1">
        <v>1</v>
      </c>
      <c r="C1360" s="2">
        <v>40970.495281329</v>
      </c>
      <c r="D1360" s="2">
        <v>41030.495138888895</v>
      </c>
      <c r="E1360" s="1">
        <v>8</v>
      </c>
      <c r="F1360" s="2">
        <v>40971.704497545696</v>
      </c>
      <c r="G1360" s="1">
        <v>0</v>
      </c>
      <c r="H1360" s="32">
        <f>IFERROR(HOUR(Table1[[#This Row],[Cancel Date/time]])+MINUTE(Table1[[#This Row],[Cancel Date/time]])/60,"not cancelled")</f>
        <v>16.899999999999999</v>
      </c>
      <c r="I1360" s="47">
        <f>IFERROR(ROUND(Table1[[#This Row],[cancellation time decimal]],0),"not cancelled")</f>
        <v>17</v>
      </c>
      <c r="J1360" s="10">
        <f>IFERROR(MOD(Table1[[#This Row],[cancellation hour rounded]],24),"not cancelled")</f>
        <v>17</v>
      </c>
      <c r="K1360" s="32">
        <f>1/Table1[[#This Row],[Duration (Time between doses '[in hours'])]]</f>
        <v>0.125</v>
      </c>
      <c r="L1360" s="33">
        <f>Table1[[#This Row],[number doses per hour]]*INDEX(Table2[price per dose],Table1[[#This Row],[Drug ID]])</f>
        <v>0.84929166666666667</v>
      </c>
      <c r="M1360" s="11" t="b">
        <f>AND(Table1[[#This Row],[hour of cancellation 0 to 23]]&gt;=0,Table1[[#This Row],[hour of cancellation 0 to 23]]&lt;=23)</f>
        <v>1</v>
      </c>
    </row>
    <row r="1361" spans="1:13" hidden="1" x14ac:dyDescent="0.3">
      <c r="A1361" s="1">
        <v>1360</v>
      </c>
      <c r="B1361" s="1">
        <v>5</v>
      </c>
      <c r="C1361" s="2">
        <v>40970.492213205856</v>
      </c>
      <c r="D1361" s="2">
        <v>40974.866751191781</v>
      </c>
      <c r="E1361" s="1">
        <v>24</v>
      </c>
      <c r="F1361" s="2" t="s">
        <v>5</v>
      </c>
      <c r="G1361" s="1">
        <v>0</v>
      </c>
      <c r="H1361" s="32" t="str">
        <f>IFERROR(HOUR(Table1[[#This Row],[Cancel Date/time]])+MINUTE(Table1[[#This Row],[Cancel Date/time]])/60,"not cancelled")</f>
        <v>not cancelled</v>
      </c>
      <c r="I1361" s="47" t="str">
        <f>IFERROR(ROUND(Table1[[#This Row],[cancellation time decimal]],0),"not cancelled")</f>
        <v>not cancelled</v>
      </c>
      <c r="J1361" s="10" t="str">
        <f>IFERROR(MOD(Table1[[#This Row],[cancellation hour rounded]],24),"not cancelled")</f>
        <v>not cancelled</v>
      </c>
      <c r="K1361" s="32">
        <f>1/Table1[[#This Row],[Duration (Time between doses '[in hours'])]]</f>
        <v>4.1666666666666664E-2</v>
      </c>
      <c r="L1361" s="33">
        <f>Table1[[#This Row],[number doses per hour]]*INDEX(Table2[price per dose],Table1[[#This Row],[Drug ID]])</f>
        <v>0.2815833333333333</v>
      </c>
      <c r="M1361" s="11" t="b">
        <f>AND(Table1[[#This Row],[hour of cancellation 0 to 23]]&gt;=0,Table1[[#This Row],[hour of cancellation 0 to 23]]&lt;=23)</f>
        <v>0</v>
      </c>
    </row>
    <row r="1362" spans="1:13" hidden="1" x14ac:dyDescent="0.3">
      <c r="A1362" s="1">
        <v>1361</v>
      </c>
      <c r="B1362" s="1">
        <v>1</v>
      </c>
      <c r="C1362" s="2">
        <v>40970.536692908063</v>
      </c>
      <c r="D1362" s="2">
        <v>40974.536555855346</v>
      </c>
      <c r="E1362" s="1">
        <v>8</v>
      </c>
      <c r="F1362" s="2" t="s">
        <v>5</v>
      </c>
      <c r="G1362" s="1">
        <v>0</v>
      </c>
      <c r="H1362" s="32" t="str">
        <f>IFERROR(HOUR(Table1[[#This Row],[Cancel Date/time]])+MINUTE(Table1[[#This Row],[Cancel Date/time]])/60,"not cancelled")</f>
        <v>not cancelled</v>
      </c>
      <c r="I1362" s="47" t="str">
        <f>IFERROR(ROUND(Table1[[#This Row],[cancellation time decimal]],0),"not cancelled")</f>
        <v>not cancelled</v>
      </c>
      <c r="J1362" s="10" t="str">
        <f>IFERROR(MOD(Table1[[#This Row],[cancellation hour rounded]],24),"not cancelled")</f>
        <v>not cancelled</v>
      </c>
      <c r="K1362" s="32">
        <f>1/Table1[[#This Row],[Duration (Time between doses '[in hours'])]]</f>
        <v>0.125</v>
      </c>
      <c r="L1362" s="33">
        <f>Table1[[#This Row],[number doses per hour]]*INDEX(Table2[price per dose],Table1[[#This Row],[Drug ID]])</f>
        <v>0.84929166666666667</v>
      </c>
      <c r="M1362" s="11" t="b">
        <f>AND(Table1[[#This Row],[hour of cancellation 0 to 23]]&gt;=0,Table1[[#This Row],[hour of cancellation 0 to 23]]&lt;=23)</f>
        <v>0</v>
      </c>
    </row>
    <row r="1363" spans="1:13" x14ac:dyDescent="0.3">
      <c r="A1363" s="1">
        <v>1362</v>
      </c>
      <c r="B1363" s="1">
        <v>7</v>
      </c>
      <c r="C1363" s="2">
        <v>40970.501429140655</v>
      </c>
      <c r="D1363" s="2">
        <v>41030.501388888886</v>
      </c>
      <c r="E1363" s="1">
        <v>24</v>
      </c>
      <c r="F1363" s="2">
        <v>41023.481315877936</v>
      </c>
      <c r="G1363" s="1">
        <v>1</v>
      </c>
      <c r="H1363" s="32">
        <f>IFERROR(HOUR(Table1[[#This Row],[Cancel Date/time]])+MINUTE(Table1[[#This Row],[Cancel Date/time]])/60,"not cancelled")</f>
        <v>11.55</v>
      </c>
      <c r="I1363" s="47">
        <f>IFERROR(ROUND(Table1[[#This Row],[cancellation time decimal]],0),"not cancelled")</f>
        <v>12</v>
      </c>
      <c r="J1363" s="10">
        <f>IFERROR(MOD(Table1[[#This Row],[cancellation hour rounded]],24),"not cancelled")</f>
        <v>12</v>
      </c>
      <c r="K1363" s="32">
        <f>1/Table1[[#This Row],[Duration (Time between doses '[in hours'])]]</f>
        <v>4.1666666666666664E-2</v>
      </c>
      <c r="L1363" s="33">
        <f>Table1[[#This Row],[number doses per hour]]*INDEX(Table2[price per dose],Table1[[#This Row],[Drug ID]])</f>
        <v>1.2958049999999997</v>
      </c>
      <c r="M1363" s="11" t="b">
        <f>AND(Table1[[#This Row],[hour of cancellation 0 to 23]]&gt;=0,Table1[[#This Row],[hour of cancellation 0 to 23]]&lt;=23)</f>
        <v>1</v>
      </c>
    </row>
    <row r="1364" spans="1:13" x14ac:dyDescent="0.3">
      <c r="A1364" s="1">
        <v>1363</v>
      </c>
      <c r="B1364" s="1">
        <v>2</v>
      </c>
      <c r="C1364" s="2">
        <v>40970.522899326133</v>
      </c>
      <c r="D1364" s="2">
        <v>41030.522222222222</v>
      </c>
      <c r="E1364" s="1">
        <v>10</v>
      </c>
      <c r="F1364" s="2">
        <v>40971.539113912404</v>
      </c>
      <c r="G1364" s="1">
        <v>0</v>
      </c>
      <c r="H1364" s="32">
        <f>IFERROR(HOUR(Table1[[#This Row],[Cancel Date/time]])+MINUTE(Table1[[#This Row],[Cancel Date/time]])/60,"not cancelled")</f>
        <v>12.933333333333334</v>
      </c>
      <c r="I1364" s="47">
        <f>IFERROR(ROUND(Table1[[#This Row],[cancellation time decimal]],0),"not cancelled")</f>
        <v>13</v>
      </c>
      <c r="J1364" s="10">
        <f>IFERROR(MOD(Table1[[#This Row],[cancellation hour rounded]],24),"not cancelled")</f>
        <v>13</v>
      </c>
      <c r="K1364" s="32">
        <f>1/Table1[[#This Row],[Duration (Time between doses '[in hours'])]]</f>
        <v>0.1</v>
      </c>
      <c r="L1364" s="33">
        <f>Table1[[#This Row],[number doses per hour]]*INDEX(Table2[price per dose],Table1[[#This Row],[Drug ID]])</f>
        <v>0.84959999999999969</v>
      </c>
      <c r="M1364" s="11" t="b">
        <f>AND(Table1[[#This Row],[hour of cancellation 0 to 23]]&gt;=0,Table1[[#This Row],[hour of cancellation 0 to 23]]&lt;=23)</f>
        <v>1</v>
      </c>
    </row>
    <row r="1365" spans="1:13" x14ac:dyDescent="0.3">
      <c r="A1365" s="1">
        <v>1364</v>
      </c>
      <c r="B1365" s="1">
        <v>2</v>
      </c>
      <c r="C1365" s="2">
        <v>40970.533212741058</v>
      </c>
      <c r="D1365" s="2">
        <v>40973.740972222222</v>
      </c>
      <c r="E1365" s="1">
        <v>10</v>
      </c>
      <c r="F1365" s="2">
        <v>40971.490548033697</v>
      </c>
      <c r="G1365" s="1">
        <v>0</v>
      </c>
      <c r="H1365" s="32">
        <f>IFERROR(HOUR(Table1[[#This Row],[Cancel Date/time]])+MINUTE(Table1[[#This Row],[Cancel Date/time]])/60,"not cancelled")</f>
        <v>11.766666666666667</v>
      </c>
      <c r="I1365" s="47">
        <f>IFERROR(ROUND(Table1[[#This Row],[cancellation time decimal]],0),"not cancelled")</f>
        <v>12</v>
      </c>
      <c r="J1365" s="10">
        <f>IFERROR(MOD(Table1[[#This Row],[cancellation hour rounded]],24),"not cancelled")</f>
        <v>12</v>
      </c>
      <c r="K1365" s="32">
        <f>1/Table1[[#This Row],[Duration (Time between doses '[in hours'])]]</f>
        <v>0.1</v>
      </c>
      <c r="L1365" s="33">
        <f>Table1[[#This Row],[number doses per hour]]*INDEX(Table2[price per dose],Table1[[#This Row],[Drug ID]])</f>
        <v>0.84959999999999969</v>
      </c>
      <c r="M1365" s="11" t="b">
        <f>AND(Table1[[#This Row],[hour of cancellation 0 to 23]]&gt;=0,Table1[[#This Row],[hour of cancellation 0 to 23]]&lt;=23)</f>
        <v>1</v>
      </c>
    </row>
    <row r="1366" spans="1:13" x14ac:dyDescent="0.3">
      <c r="A1366" s="1">
        <v>1365</v>
      </c>
      <c r="B1366" s="1">
        <v>6</v>
      </c>
      <c r="C1366" s="2">
        <v>40970.500634528129</v>
      </c>
      <c r="D1366" s="2">
        <v>41030.5</v>
      </c>
      <c r="E1366" s="1">
        <v>24</v>
      </c>
      <c r="F1366" s="2">
        <v>40977.617634574322</v>
      </c>
      <c r="G1366" s="1">
        <v>0</v>
      </c>
      <c r="H1366" s="32">
        <f>IFERROR(HOUR(Table1[[#This Row],[Cancel Date/time]])+MINUTE(Table1[[#This Row],[Cancel Date/time]])/60,"not cancelled")</f>
        <v>14.816666666666666</v>
      </c>
      <c r="I1366" s="47">
        <f>IFERROR(ROUND(Table1[[#This Row],[cancellation time decimal]],0),"not cancelled")</f>
        <v>15</v>
      </c>
      <c r="J1366" s="10">
        <f>IFERROR(MOD(Table1[[#This Row],[cancellation hour rounded]],24),"not cancelled")</f>
        <v>15</v>
      </c>
      <c r="K1366" s="32">
        <f>1/Table1[[#This Row],[Duration (Time between doses '[in hours'])]]</f>
        <v>4.1666666666666664E-2</v>
      </c>
      <c r="L1366" s="33">
        <f>Table1[[#This Row],[number doses per hour]]*INDEX(Table2[price per dose],Table1[[#This Row],[Drug ID]])</f>
        <v>0.35218749999999999</v>
      </c>
      <c r="M1366" s="11" t="b">
        <f>AND(Table1[[#This Row],[hour of cancellation 0 to 23]]&gt;=0,Table1[[#This Row],[hour of cancellation 0 to 23]]&lt;=23)</f>
        <v>1</v>
      </c>
    </row>
    <row r="1367" spans="1:13" hidden="1" x14ac:dyDescent="0.3">
      <c r="A1367" s="1">
        <v>1366</v>
      </c>
      <c r="B1367" s="1">
        <v>6</v>
      </c>
      <c r="C1367" s="2">
        <v>40970.711179011647</v>
      </c>
      <c r="D1367" s="2">
        <v>40973.210622789098</v>
      </c>
      <c r="E1367" s="1">
        <v>24</v>
      </c>
      <c r="F1367" s="2" t="s">
        <v>5</v>
      </c>
      <c r="G1367" s="1">
        <v>0</v>
      </c>
      <c r="H1367" s="32" t="str">
        <f>IFERROR(HOUR(Table1[[#This Row],[Cancel Date/time]])+MINUTE(Table1[[#This Row],[Cancel Date/time]])/60,"not cancelled")</f>
        <v>not cancelled</v>
      </c>
      <c r="I1367" s="47" t="str">
        <f>IFERROR(ROUND(Table1[[#This Row],[cancellation time decimal]],0),"not cancelled")</f>
        <v>not cancelled</v>
      </c>
      <c r="J1367" s="10" t="str">
        <f>IFERROR(MOD(Table1[[#This Row],[cancellation hour rounded]],24),"not cancelled")</f>
        <v>not cancelled</v>
      </c>
      <c r="K1367" s="32">
        <f>1/Table1[[#This Row],[Duration (Time between doses '[in hours'])]]</f>
        <v>4.1666666666666664E-2</v>
      </c>
      <c r="L1367" s="33">
        <f>Table1[[#This Row],[number doses per hour]]*INDEX(Table2[price per dose],Table1[[#This Row],[Drug ID]])</f>
        <v>0.35218749999999999</v>
      </c>
      <c r="M1367" s="11" t="b">
        <f>AND(Table1[[#This Row],[hour of cancellation 0 to 23]]&gt;=0,Table1[[#This Row],[hour of cancellation 0 to 23]]&lt;=23)</f>
        <v>0</v>
      </c>
    </row>
    <row r="1368" spans="1:13" hidden="1" x14ac:dyDescent="0.3">
      <c r="A1368" s="1">
        <v>1367</v>
      </c>
      <c r="B1368" s="1">
        <v>1</v>
      </c>
      <c r="C1368" s="2">
        <v>40970.752747291175</v>
      </c>
      <c r="D1368" s="2">
        <v>40974.835440372488</v>
      </c>
      <c r="E1368" s="1">
        <v>12</v>
      </c>
      <c r="F1368" s="2" t="s">
        <v>5</v>
      </c>
      <c r="G1368" s="1">
        <v>0</v>
      </c>
      <c r="H1368" s="32" t="str">
        <f>IFERROR(HOUR(Table1[[#This Row],[Cancel Date/time]])+MINUTE(Table1[[#This Row],[Cancel Date/time]])/60,"not cancelled")</f>
        <v>not cancelled</v>
      </c>
      <c r="I1368" s="47" t="str">
        <f>IFERROR(ROUND(Table1[[#This Row],[cancellation time decimal]],0),"not cancelled")</f>
        <v>not cancelled</v>
      </c>
      <c r="J1368" s="10" t="str">
        <f>IFERROR(MOD(Table1[[#This Row],[cancellation hour rounded]],24),"not cancelled")</f>
        <v>not cancelled</v>
      </c>
      <c r="K1368" s="32">
        <f>1/Table1[[#This Row],[Duration (Time between doses '[in hours'])]]</f>
        <v>8.3333333333333329E-2</v>
      </c>
      <c r="L1368" s="33">
        <f>Table1[[#This Row],[number doses per hour]]*INDEX(Table2[price per dose],Table1[[#This Row],[Drug ID]])</f>
        <v>0.56619444444444444</v>
      </c>
      <c r="M1368" s="11" t="b">
        <f>AND(Table1[[#This Row],[hour of cancellation 0 to 23]]&gt;=0,Table1[[#This Row],[hour of cancellation 0 to 23]]&lt;=23)</f>
        <v>0</v>
      </c>
    </row>
    <row r="1369" spans="1:13" x14ac:dyDescent="0.3">
      <c r="A1369" s="1">
        <v>1368</v>
      </c>
      <c r="B1369" s="1">
        <v>1</v>
      </c>
      <c r="C1369" s="2">
        <v>40970.772248372443</v>
      </c>
      <c r="D1369" s="2">
        <v>40974.105555555558</v>
      </c>
      <c r="E1369" s="1">
        <v>12</v>
      </c>
      <c r="F1369" s="2">
        <v>40971.593569076285</v>
      </c>
      <c r="G1369" s="1">
        <v>0</v>
      </c>
      <c r="H1369" s="32">
        <f>IFERROR(HOUR(Table1[[#This Row],[Cancel Date/time]])+MINUTE(Table1[[#This Row],[Cancel Date/time]])/60,"not cancelled")</f>
        <v>14.233333333333333</v>
      </c>
      <c r="I1369" s="47">
        <f>IFERROR(ROUND(Table1[[#This Row],[cancellation time decimal]],0),"not cancelled")</f>
        <v>14</v>
      </c>
      <c r="J1369" s="10">
        <f>IFERROR(MOD(Table1[[#This Row],[cancellation hour rounded]],24),"not cancelled")</f>
        <v>14</v>
      </c>
      <c r="K1369" s="32">
        <f>1/Table1[[#This Row],[Duration (Time between doses '[in hours'])]]</f>
        <v>8.3333333333333329E-2</v>
      </c>
      <c r="L1369" s="33">
        <f>Table1[[#This Row],[number doses per hour]]*INDEX(Table2[price per dose],Table1[[#This Row],[Drug ID]])</f>
        <v>0.56619444444444444</v>
      </c>
      <c r="M1369" s="11" t="b">
        <f>AND(Table1[[#This Row],[hour of cancellation 0 to 23]]&gt;=0,Table1[[#This Row],[hour of cancellation 0 to 23]]&lt;=23)</f>
        <v>1</v>
      </c>
    </row>
    <row r="1370" spans="1:13" x14ac:dyDescent="0.3">
      <c r="A1370" s="1">
        <v>1369</v>
      </c>
      <c r="B1370" s="1">
        <v>2</v>
      </c>
      <c r="C1370" s="2">
        <v>40970.809679495309</v>
      </c>
      <c r="D1370" s="2">
        <v>41030.809027777774</v>
      </c>
      <c r="E1370" s="1">
        <v>10</v>
      </c>
      <c r="F1370" s="2">
        <v>40971.345759582589</v>
      </c>
      <c r="G1370" s="1">
        <v>0</v>
      </c>
      <c r="H1370" s="32">
        <f>IFERROR(HOUR(Table1[[#This Row],[Cancel Date/time]])+MINUTE(Table1[[#This Row],[Cancel Date/time]])/60,"not cancelled")</f>
        <v>8.2833333333333332</v>
      </c>
      <c r="I1370" s="47">
        <f>IFERROR(ROUND(Table1[[#This Row],[cancellation time decimal]],0),"not cancelled")</f>
        <v>8</v>
      </c>
      <c r="J1370" s="10">
        <f>IFERROR(MOD(Table1[[#This Row],[cancellation hour rounded]],24),"not cancelled")</f>
        <v>8</v>
      </c>
      <c r="K1370" s="32">
        <f>1/Table1[[#This Row],[Duration (Time between doses '[in hours'])]]</f>
        <v>0.1</v>
      </c>
      <c r="L1370" s="33">
        <f>Table1[[#This Row],[number doses per hour]]*INDEX(Table2[price per dose],Table1[[#This Row],[Drug ID]])</f>
        <v>0.84959999999999969</v>
      </c>
      <c r="M1370" s="11" t="b">
        <f>AND(Table1[[#This Row],[hour of cancellation 0 to 23]]&gt;=0,Table1[[#This Row],[hour of cancellation 0 to 23]]&lt;=23)</f>
        <v>1</v>
      </c>
    </row>
    <row r="1371" spans="1:13" x14ac:dyDescent="0.3">
      <c r="A1371" s="1">
        <v>1370</v>
      </c>
      <c r="B1371" s="1">
        <v>5</v>
      </c>
      <c r="C1371" s="2">
        <v>40970.857831372894</v>
      </c>
      <c r="D1371" s="2">
        <v>41030.857638888891</v>
      </c>
      <c r="E1371" s="1">
        <v>24</v>
      </c>
      <c r="F1371" s="2">
        <v>40972.473379978204</v>
      </c>
      <c r="G1371" s="1">
        <v>0</v>
      </c>
      <c r="H1371" s="32">
        <f>IFERROR(HOUR(Table1[[#This Row],[Cancel Date/time]])+MINUTE(Table1[[#This Row],[Cancel Date/time]])/60,"not cancelled")</f>
        <v>11.35</v>
      </c>
      <c r="I1371" s="47">
        <f>IFERROR(ROUND(Table1[[#This Row],[cancellation time decimal]],0),"not cancelled")</f>
        <v>11</v>
      </c>
      <c r="J1371" s="10">
        <f>IFERROR(MOD(Table1[[#This Row],[cancellation hour rounded]],24),"not cancelled")</f>
        <v>11</v>
      </c>
      <c r="K1371" s="32">
        <f>1/Table1[[#This Row],[Duration (Time between doses '[in hours'])]]</f>
        <v>4.1666666666666664E-2</v>
      </c>
      <c r="L1371" s="33">
        <f>Table1[[#This Row],[number doses per hour]]*INDEX(Table2[price per dose],Table1[[#This Row],[Drug ID]])</f>
        <v>0.2815833333333333</v>
      </c>
      <c r="M1371" s="11" t="b">
        <f>AND(Table1[[#This Row],[hour of cancellation 0 to 23]]&gt;=0,Table1[[#This Row],[hour of cancellation 0 to 23]]&lt;=23)</f>
        <v>1</v>
      </c>
    </row>
    <row r="1372" spans="1:13" hidden="1" x14ac:dyDescent="0.3">
      <c r="A1372" s="1">
        <v>1371</v>
      </c>
      <c r="B1372" s="1">
        <v>1</v>
      </c>
      <c r="C1372" s="2">
        <v>40971.002422612328</v>
      </c>
      <c r="D1372" s="2">
        <v>40974.585094562986</v>
      </c>
      <c r="E1372" s="1">
        <v>8</v>
      </c>
      <c r="F1372" s="2" t="s">
        <v>5</v>
      </c>
      <c r="G1372" s="1">
        <v>0</v>
      </c>
      <c r="H1372" s="32" t="str">
        <f>IFERROR(HOUR(Table1[[#This Row],[Cancel Date/time]])+MINUTE(Table1[[#This Row],[Cancel Date/time]])/60,"not cancelled")</f>
        <v>not cancelled</v>
      </c>
      <c r="I1372" s="47" t="str">
        <f>IFERROR(ROUND(Table1[[#This Row],[cancellation time decimal]],0),"not cancelled")</f>
        <v>not cancelled</v>
      </c>
      <c r="J1372" s="10" t="str">
        <f>IFERROR(MOD(Table1[[#This Row],[cancellation hour rounded]],24),"not cancelled")</f>
        <v>not cancelled</v>
      </c>
      <c r="K1372" s="32">
        <f>1/Table1[[#This Row],[Duration (Time between doses '[in hours'])]]</f>
        <v>0.125</v>
      </c>
      <c r="L1372" s="33">
        <f>Table1[[#This Row],[number doses per hour]]*INDEX(Table2[price per dose],Table1[[#This Row],[Drug ID]])</f>
        <v>0.84929166666666667</v>
      </c>
      <c r="M1372" s="11" t="b">
        <f>AND(Table1[[#This Row],[hour of cancellation 0 to 23]]&gt;=0,Table1[[#This Row],[hour of cancellation 0 to 23]]&lt;=23)</f>
        <v>0</v>
      </c>
    </row>
    <row r="1373" spans="1:13" hidden="1" x14ac:dyDescent="0.3">
      <c r="A1373" s="1">
        <v>1372</v>
      </c>
      <c r="B1373" s="1">
        <v>7</v>
      </c>
      <c r="C1373" s="2">
        <v>40971.063001771807</v>
      </c>
      <c r="D1373" s="2">
        <v>40975.187441597802</v>
      </c>
      <c r="E1373" s="1">
        <v>24</v>
      </c>
      <c r="F1373" s="2" t="s">
        <v>5</v>
      </c>
      <c r="G1373" s="1">
        <v>0</v>
      </c>
      <c r="H1373" s="32" t="str">
        <f>IFERROR(HOUR(Table1[[#This Row],[Cancel Date/time]])+MINUTE(Table1[[#This Row],[Cancel Date/time]])/60,"not cancelled")</f>
        <v>not cancelled</v>
      </c>
      <c r="I1373" s="47" t="str">
        <f>IFERROR(ROUND(Table1[[#This Row],[cancellation time decimal]],0),"not cancelled")</f>
        <v>not cancelled</v>
      </c>
      <c r="J1373" s="10" t="str">
        <f>IFERROR(MOD(Table1[[#This Row],[cancellation hour rounded]],24),"not cancelled")</f>
        <v>not cancelled</v>
      </c>
      <c r="K1373" s="32">
        <f>1/Table1[[#This Row],[Duration (Time between doses '[in hours'])]]</f>
        <v>4.1666666666666664E-2</v>
      </c>
      <c r="L1373" s="33">
        <f>Table1[[#This Row],[number doses per hour]]*INDEX(Table2[price per dose],Table1[[#This Row],[Drug ID]])</f>
        <v>1.2958049999999997</v>
      </c>
      <c r="M1373" s="11" t="b">
        <f>AND(Table1[[#This Row],[hour of cancellation 0 to 23]]&gt;=0,Table1[[#This Row],[hour of cancellation 0 to 23]]&lt;=23)</f>
        <v>0</v>
      </c>
    </row>
    <row r="1374" spans="1:13" x14ac:dyDescent="0.3">
      <c r="A1374" s="1">
        <v>1373</v>
      </c>
      <c r="B1374" s="1">
        <v>3</v>
      </c>
      <c r="C1374" s="2">
        <v>40971.142878324339</v>
      </c>
      <c r="D1374" s="2">
        <v>41031.142361111109</v>
      </c>
      <c r="E1374" s="1">
        <v>24</v>
      </c>
      <c r="F1374" s="2">
        <v>40972.506041898901</v>
      </c>
      <c r="G1374" s="1">
        <v>0</v>
      </c>
      <c r="H1374" s="32">
        <f>IFERROR(HOUR(Table1[[#This Row],[Cancel Date/time]])+MINUTE(Table1[[#This Row],[Cancel Date/time]])/60,"not cancelled")</f>
        <v>12.133333333333333</v>
      </c>
      <c r="I1374" s="47">
        <f>IFERROR(ROUND(Table1[[#This Row],[cancellation time decimal]],0),"not cancelled")</f>
        <v>12</v>
      </c>
      <c r="J1374" s="10">
        <f>IFERROR(MOD(Table1[[#This Row],[cancellation hour rounded]],24),"not cancelled")</f>
        <v>12</v>
      </c>
      <c r="K1374" s="32">
        <f>1/Table1[[#This Row],[Duration (Time between doses '[in hours'])]]</f>
        <v>4.1666666666666664E-2</v>
      </c>
      <c r="L1374" s="33">
        <f>Table1[[#This Row],[number doses per hour]]*INDEX(Table2[price per dose],Table1[[#This Row],[Drug ID]])</f>
        <v>0.18133000000000002</v>
      </c>
      <c r="M1374" s="11" t="b">
        <f>AND(Table1[[#This Row],[hour of cancellation 0 to 23]]&gt;=0,Table1[[#This Row],[hour of cancellation 0 to 23]]&lt;=23)</f>
        <v>1</v>
      </c>
    </row>
    <row r="1375" spans="1:13" x14ac:dyDescent="0.3">
      <c r="A1375" s="1">
        <v>1374</v>
      </c>
      <c r="B1375" s="1">
        <v>2</v>
      </c>
      <c r="C1375" s="2">
        <v>40971.254943720931</v>
      </c>
      <c r="D1375" s="2">
        <v>41031.254861111112</v>
      </c>
      <c r="E1375" s="1">
        <v>10</v>
      </c>
      <c r="F1375" s="2">
        <v>40973.406612657636</v>
      </c>
      <c r="G1375" s="1">
        <v>0</v>
      </c>
      <c r="H1375" s="32">
        <f>IFERROR(HOUR(Table1[[#This Row],[Cancel Date/time]])+MINUTE(Table1[[#This Row],[Cancel Date/time]])/60,"not cancelled")</f>
        <v>9.75</v>
      </c>
      <c r="I1375" s="47">
        <f>IFERROR(ROUND(Table1[[#This Row],[cancellation time decimal]],0),"not cancelled")</f>
        <v>10</v>
      </c>
      <c r="J1375" s="10">
        <f>IFERROR(MOD(Table1[[#This Row],[cancellation hour rounded]],24),"not cancelled")</f>
        <v>10</v>
      </c>
      <c r="K1375" s="32">
        <f>1/Table1[[#This Row],[Duration (Time between doses '[in hours'])]]</f>
        <v>0.1</v>
      </c>
      <c r="L1375" s="33">
        <f>Table1[[#This Row],[number doses per hour]]*INDEX(Table2[price per dose],Table1[[#This Row],[Drug ID]])</f>
        <v>0.84959999999999969</v>
      </c>
      <c r="M1375" s="11" t="b">
        <f>AND(Table1[[#This Row],[hour of cancellation 0 to 23]]&gt;=0,Table1[[#This Row],[hour of cancellation 0 to 23]]&lt;=23)</f>
        <v>1</v>
      </c>
    </row>
    <row r="1376" spans="1:13" x14ac:dyDescent="0.3">
      <c r="A1376" s="1">
        <v>1375</v>
      </c>
      <c r="B1376" s="1">
        <v>7</v>
      </c>
      <c r="C1376" s="2">
        <v>40971.343845666379</v>
      </c>
      <c r="D1376" s="2">
        <v>41031.34375</v>
      </c>
      <c r="E1376" s="1">
        <v>24</v>
      </c>
      <c r="F1376" s="2">
        <v>40976.497129023082</v>
      </c>
      <c r="G1376" s="1">
        <v>0</v>
      </c>
      <c r="H1376" s="32">
        <f>IFERROR(HOUR(Table1[[#This Row],[Cancel Date/time]])+MINUTE(Table1[[#This Row],[Cancel Date/time]])/60,"not cancelled")</f>
        <v>11.916666666666666</v>
      </c>
      <c r="I1376" s="47">
        <f>IFERROR(ROUND(Table1[[#This Row],[cancellation time decimal]],0),"not cancelled")</f>
        <v>12</v>
      </c>
      <c r="J1376" s="10">
        <f>IFERROR(MOD(Table1[[#This Row],[cancellation hour rounded]],24),"not cancelled")</f>
        <v>12</v>
      </c>
      <c r="K1376" s="32">
        <f>1/Table1[[#This Row],[Duration (Time between doses '[in hours'])]]</f>
        <v>4.1666666666666664E-2</v>
      </c>
      <c r="L1376" s="33">
        <f>Table1[[#This Row],[number doses per hour]]*INDEX(Table2[price per dose],Table1[[#This Row],[Drug ID]])</f>
        <v>1.2958049999999997</v>
      </c>
      <c r="M1376" s="11" t="b">
        <f>AND(Table1[[#This Row],[hour of cancellation 0 to 23]]&gt;=0,Table1[[#This Row],[hour of cancellation 0 to 23]]&lt;=23)</f>
        <v>1</v>
      </c>
    </row>
    <row r="1377" spans="1:13" x14ac:dyDescent="0.3">
      <c r="A1377" s="1">
        <v>1376</v>
      </c>
      <c r="B1377" s="1">
        <v>5</v>
      </c>
      <c r="C1377" s="2">
        <v>40971.381789781371</v>
      </c>
      <c r="D1377" s="2">
        <v>41031.381249999999</v>
      </c>
      <c r="E1377" s="1">
        <v>24</v>
      </c>
      <c r="F1377" s="2">
        <v>40973.364303923503</v>
      </c>
      <c r="G1377" s="1">
        <v>0</v>
      </c>
      <c r="H1377" s="32">
        <f>IFERROR(HOUR(Table1[[#This Row],[Cancel Date/time]])+MINUTE(Table1[[#This Row],[Cancel Date/time]])/60,"not cancelled")</f>
        <v>8.7333333333333325</v>
      </c>
      <c r="I1377" s="47">
        <f>IFERROR(ROUND(Table1[[#This Row],[cancellation time decimal]],0),"not cancelled")</f>
        <v>9</v>
      </c>
      <c r="J1377" s="10">
        <f>IFERROR(MOD(Table1[[#This Row],[cancellation hour rounded]],24),"not cancelled")</f>
        <v>9</v>
      </c>
      <c r="K1377" s="32">
        <f>1/Table1[[#This Row],[Duration (Time between doses '[in hours'])]]</f>
        <v>4.1666666666666664E-2</v>
      </c>
      <c r="L1377" s="33">
        <f>Table1[[#This Row],[number doses per hour]]*INDEX(Table2[price per dose],Table1[[#This Row],[Drug ID]])</f>
        <v>0.2815833333333333</v>
      </c>
      <c r="M1377" s="11" t="b">
        <f>AND(Table1[[#This Row],[hour of cancellation 0 to 23]]&gt;=0,Table1[[#This Row],[hour of cancellation 0 to 23]]&lt;=23)</f>
        <v>1</v>
      </c>
    </row>
    <row r="1378" spans="1:13" x14ac:dyDescent="0.3">
      <c r="A1378" s="1">
        <v>1377</v>
      </c>
      <c r="B1378" s="1">
        <v>9</v>
      </c>
      <c r="C1378" s="2">
        <v>40971.389672784317</v>
      </c>
      <c r="D1378" s="2">
        <v>41031.38958333333</v>
      </c>
      <c r="E1378" s="1">
        <v>5</v>
      </c>
      <c r="F1378" s="2">
        <v>40974.337076679643</v>
      </c>
      <c r="G1378" s="1">
        <v>0</v>
      </c>
      <c r="H1378" s="32">
        <f>IFERROR(HOUR(Table1[[#This Row],[Cancel Date/time]])+MINUTE(Table1[[#This Row],[Cancel Date/time]])/60,"not cancelled")</f>
        <v>8.0833333333333339</v>
      </c>
      <c r="I1378" s="47">
        <f>IFERROR(ROUND(Table1[[#This Row],[cancellation time decimal]],0),"not cancelled")</f>
        <v>8</v>
      </c>
      <c r="J1378" s="10">
        <f>IFERROR(MOD(Table1[[#This Row],[cancellation hour rounded]],24),"not cancelled")</f>
        <v>8</v>
      </c>
      <c r="K1378" s="32">
        <f>1/Table1[[#This Row],[Duration (Time between doses '[in hours'])]]</f>
        <v>0.2</v>
      </c>
      <c r="L1378" s="33">
        <f>Table1[[#This Row],[number doses per hour]]*INDEX(Table2[price per dose],Table1[[#This Row],[Drug ID]])</f>
        <v>5.6740000000000004</v>
      </c>
      <c r="M1378" s="11" t="b">
        <f>AND(Table1[[#This Row],[hour of cancellation 0 to 23]]&gt;=0,Table1[[#This Row],[hour of cancellation 0 to 23]]&lt;=23)</f>
        <v>1</v>
      </c>
    </row>
    <row r="1379" spans="1:13" hidden="1" x14ac:dyDescent="0.3">
      <c r="A1379" s="1">
        <v>1378</v>
      </c>
      <c r="B1379" s="1">
        <v>1</v>
      </c>
      <c r="C1379" s="2">
        <v>40971.46154863733</v>
      </c>
      <c r="D1379" s="2">
        <v>40975.086522654143</v>
      </c>
      <c r="E1379" s="1">
        <v>8</v>
      </c>
      <c r="F1379" s="2" t="s">
        <v>5</v>
      </c>
      <c r="G1379" s="1">
        <v>0</v>
      </c>
      <c r="H1379" s="32" t="str">
        <f>IFERROR(HOUR(Table1[[#This Row],[Cancel Date/time]])+MINUTE(Table1[[#This Row],[Cancel Date/time]])/60,"not cancelled")</f>
        <v>not cancelled</v>
      </c>
      <c r="I1379" s="47" t="str">
        <f>IFERROR(ROUND(Table1[[#This Row],[cancellation time decimal]],0),"not cancelled")</f>
        <v>not cancelled</v>
      </c>
      <c r="J1379" s="10" t="str">
        <f>IFERROR(MOD(Table1[[#This Row],[cancellation hour rounded]],24),"not cancelled")</f>
        <v>not cancelled</v>
      </c>
      <c r="K1379" s="32">
        <f>1/Table1[[#This Row],[Duration (Time between doses '[in hours'])]]</f>
        <v>0.125</v>
      </c>
      <c r="L1379" s="33">
        <f>Table1[[#This Row],[number doses per hour]]*INDEX(Table2[price per dose],Table1[[#This Row],[Drug ID]])</f>
        <v>0.84929166666666667</v>
      </c>
      <c r="M1379" s="11" t="b">
        <f>AND(Table1[[#This Row],[hour of cancellation 0 to 23]]&gt;=0,Table1[[#This Row],[hour of cancellation 0 to 23]]&lt;=23)</f>
        <v>0</v>
      </c>
    </row>
    <row r="1380" spans="1:13" x14ac:dyDescent="0.3">
      <c r="A1380" s="1">
        <v>1379</v>
      </c>
      <c r="B1380" s="1">
        <v>3</v>
      </c>
      <c r="C1380" s="2">
        <v>40971.470779049589</v>
      </c>
      <c r="D1380" s="2">
        <v>41031.470138888893</v>
      </c>
      <c r="E1380" s="1">
        <v>24</v>
      </c>
      <c r="F1380" s="2">
        <v>40973.424210659505</v>
      </c>
      <c r="G1380" s="1">
        <v>0</v>
      </c>
      <c r="H1380" s="32">
        <f>IFERROR(HOUR(Table1[[#This Row],[Cancel Date/time]])+MINUTE(Table1[[#This Row],[Cancel Date/time]])/60,"not cancelled")</f>
        <v>10.166666666666666</v>
      </c>
      <c r="I1380" s="47">
        <f>IFERROR(ROUND(Table1[[#This Row],[cancellation time decimal]],0),"not cancelled")</f>
        <v>10</v>
      </c>
      <c r="J1380" s="10">
        <f>IFERROR(MOD(Table1[[#This Row],[cancellation hour rounded]],24),"not cancelled")</f>
        <v>10</v>
      </c>
      <c r="K1380" s="32">
        <f>1/Table1[[#This Row],[Duration (Time between doses '[in hours'])]]</f>
        <v>4.1666666666666664E-2</v>
      </c>
      <c r="L1380" s="33">
        <f>Table1[[#This Row],[number doses per hour]]*INDEX(Table2[price per dose],Table1[[#This Row],[Drug ID]])</f>
        <v>0.18133000000000002</v>
      </c>
      <c r="M1380" s="11" t="b">
        <f>AND(Table1[[#This Row],[hour of cancellation 0 to 23]]&gt;=0,Table1[[#This Row],[hour of cancellation 0 to 23]]&lt;=23)</f>
        <v>1</v>
      </c>
    </row>
    <row r="1381" spans="1:13" x14ac:dyDescent="0.3">
      <c r="A1381" s="1">
        <v>1380</v>
      </c>
      <c r="B1381" s="1">
        <v>2</v>
      </c>
      <c r="C1381" s="2">
        <v>40971.598009678717</v>
      </c>
      <c r="D1381" s="2">
        <v>41031.597916666666</v>
      </c>
      <c r="E1381" s="1">
        <v>10</v>
      </c>
      <c r="F1381" s="2">
        <v>40972.39248034537</v>
      </c>
      <c r="G1381" s="1">
        <v>0</v>
      </c>
      <c r="H1381" s="32">
        <f>IFERROR(HOUR(Table1[[#This Row],[Cancel Date/time]])+MINUTE(Table1[[#This Row],[Cancel Date/time]])/60,"not cancelled")</f>
        <v>9.4166666666666661</v>
      </c>
      <c r="I1381" s="47">
        <f>IFERROR(ROUND(Table1[[#This Row],[cancellation time decimal]],0),"not cancelled")</f>
        <v>9</v>
      </c>
      <c r="J1381" s="10">
        <f>IFERROR(MOD(Table1[[#This Row],[cancellation hour rounded]],24),"not cancelled")</f>
        <v>9</v>
      </c>
      <c r="K1381" s="32">
        <f>1/Table1[[#This Row],[Duration (Time between doses '[in hours'])]]</f>
        <v>0.1</v>
      </c>
      <c r="L1381" s="33">
        <f>Table1[[#This Row],[number doses per hour]]*INDEX(Table2[price per dose],Table1[[#This Row],[Drug ID]])</f>
        <v>0.84959999999999969</v>
      </c>
      <c r="M1381" s="11" t="b">
        <f>AND(Table1[[#This Row],[hour of cancellation 0 to 23]]&gt;=0,Table1[[#This Row],[hour of cancellation 0 to 23]]&lt;=23)</f>
        <v>1</v>
      </c>
    </row>
    <row r="1382" spans="1:13" x14ac:dyDescent="0.3">
      <c r="A1382" s="1">
        <v>1381</v>
      </c>
      <c r="B1382" s="1">
        <v>3</v>
      </c>
      <c r="C1382" s="2">
        <v>40971.619041790291</v>
      </c>
      <c r="D1382" s="2">
        <v>41031.618750000001</v>
      </c>
      <c r="E1382" s="1">
        <v>24</v>
      </c>
      <c r="F1382" s="2">
        <v>40974.77385315665</v>
      </c>
      <c r="G1382" s="1">
        <v>0</v>
      </c>
      <c r="H1382" s="32">
        <f>IFERROR(HOUR(Table1[[#This Row],[Cancel Date/time]])+MINUTE(Table1[[#This Row],[Cancel Date/time]])/60,"not cancelled")</f>
        <v>18.566666666666666</v>
      </c>
      <c r="I1382" s="47">
        <f>IFERROR(ROUND(Table1[[#This Row],[cancellation time decimal]],0),"not cancelled")</f>
        <v>19</v>
      </c>
      <c r="J1382" s="10">
        <f>IFERROR(MOD(Table1[[#This Row],[cancellation hour rounded]],24),"not cancelled")</f>
        <v>19</v>
      </c>
      <c r="K1382" s="32">
        <f>1/Table1[[#This Row],[Duration (Time between doses '[in hours'])]]</f>
        <v>4.1666666666666664E-2</v>
      </c>
      <c r="L1382" s="33">
        <f>Table1[[#This Row],[number doses per hour]]*INDEX(Table2[price per dose],Table1[[#This Row],[Drug ID]])</f>
        <v>0.18133000000000002</v>
      </c>
      <c r="M1382" s="11" t="b">
        <f>AND(Table1[[#This Row],[hour of cancellation 0 to 23]]&gt;=0,Table1[[#This Row],[hour of cancellation 0 to 23]]&lt;=23)</f>
        <v>1</v>
      </c>
    </row>
    <row r="1383" spans="1:13" x14ac:dyDescent="0.3">
      <c r="A1383" s="1">
        <v>1382</v>
      </c>
      <c r="B1383" s="1">
        <v>11</v>
      </c>
      <c r="C1383" s="2">
        <v>40971.748231736143</v>
      </c>
      <c r="D1383" s="2">
        <v>41031.747916666667</v>
      </c>
      <c r="E1383" s="1">
        <v>1</v>
      </c>
      <c r="F1383" s="2">
        <v>40978.409873657984</v>
      </c>
      <c r="G1383" s="1">
        <v>4</v>
      </c>
      <c r="H1383" s="32">
        <f>IFERROR(HOUR(Table1[[#This Row],[Cancel Date/time]])+MINUTE(Table1[[#This Row],[Cancel Date/time]])/60,"not cancelled")</f>
        <v>9.8333333333333339</v>
      </c>
      <c r="I1383" s="47">
        <f>IFERROR(ROUND(Table1[[#This Row],[cancellation time decimal]],0),"not cancelled")</f>
        <v>10</v>
      </c>
      <c r="J1383" s="10">
        <f>IFERROR(MOD(Table1[[#This Row],[cancellation hour rounded]],24),"not cancelled")</f>
        <v>10</v>
      </c>
      <c r="K1383" s="32">
        <f>1/Table1[[#This Row],[Duration (Time between doses '[in hours'])]]</f>
        <v>1</v>
      </c>
      <c r="L1383" s="33">
        <f>Table1[[#This Row],[number doses per hour]]*INDEX(Table2[price per dose],Table1[[#This Row],[Drug ID]])</f>
        <v>1</v>
      </c>
      <c r="M1383" s="11" t="b">
        <f>AND(Table1[[#This Row],[hour of cancellation 0 to 23]]&gt;=0,Table1[[#This Row],[hour of cancellation 0 to 23]]&lt;=23)</f>
        <v>1</v>
      </c>
    </row>
    <row r="1384" spans="1:13" x14ac:dyDescent="0.3">
      <c r="A1384" s="1">
        <v>1383</v>
      </c>
      <c r="B1384" s="1">
        <v>1</v>
      </c>
      <c r="C1384" s="2">
        <v>40971.755376860681</v>
      </c>
      <c r="D1384" s="2">
        <v>41031.754861111112</v>
      </c>
      <c r="E1384" s="1">
        <v>8</v>
      </c>
      <c r="F1384" s="2">
        <v>40972.592148244301</v>
      </c>
      <c r="G1384" s="1">
        <v>0</v>
      </c>
      <c r="H1384" s="32">
        <f>IFERROR(HOUR(Table1[[#This Row],[Cancel Date/time]])+MINUTE(Table1[[#This Row],[Cancel Date/time]])/60,"not cancelled")</f>
        <v>14.2</v>
      </c>
      <c r="I1384" s="47">
        <f>IFERROR(ROUND(Table1[[#This Row],[cancellation time decimal]],0),"not cancelled")</f>
        <v>14</v>
      </c>
      <c r="J1384" s="10">
        <f>IFERROR(MOD(Table1[[#This Row],[cancellation hour rounded]],24),"not cancelled")</f>
        <v>14</v>
      </c>
      <c r="K1384" s="32">
        <f>1/Table1[[#This Row],[Duration (Time between doses '[in hours'])]]</f>
        <v>0.125</v>
      </c>
      <c r="L1384" s="33">
        <f>Table1[[#This Row],[number doses per hour]]*INDEX(Table2[price per dose],Table1[[#This Row],[Drug ID]])</f>
        <v>0.84929166666666667</v>
      </c>
      <c r="M1384" s="11" t="b">
        <f>AND(Table1[[#This Row],[hour of cancellation 0 to 23]]&gt;=0,Table1[[#This Row],[hour of cancellation 0 to 23]]&lt;=23)</f>
        <v>1</v>
      </c>
    </row>
    <row r="1385" spans="1:13" x14ac:dyDescent="0.3">
      <c r="A1385" s="1">
        <v>1384</v>
      </c>
      <c r="B1385" s="1">
        <v>1</v>
      </c>
      <c r="C1385" s="2">
        <v>40971.774970101869</v>
      </c>
      <c r="D1385" s="2">
        <v>41031.774305555555</v>
      </c>
      <c r="E1385" s="1">
        <v>12</v>
      </c>
      <c r="F1385" s="2">
        <v>40972.450052263041</v>
      </c>
      <c r="G1385" s="1">
        <v>0</v>
      </c>
      <c r="H1385" s="32">
        <f>IFERROR(HOUR(Table1[[#This Row],[Cancel Date/time]])+MINUTE(Table1[[#This Row],[Cancel Date/time]])/60,"not cancelled")</f>
        <v>10.8</v>
      </c>
      <c r="I1385" s="47">
        <f>IFERROR(ROUND(Table1[[#This Row],[cancellation time decimal]],0),"not cancelled")</f>
        <v>11</v>
      </c>
      <c r="J1385" s="10">
        <f>IFERROR(MOD(Table1[[#This Row],[cancellation hour rounded]],24),"not cancelled")</f>
        <v>11</v>
      </c>
      <c r="K1385" s="32">
        <f>1/Table1[[#This Row],[Duration (Time between doses '[in hours'])]]</f>
        <v>8.3333333333333329E-2</v>
      </c>
      <c r="L1385" s="33">
        <f>Table1[[#This Row],[number doses per hour]]*INDEX(Table2[price per dose],Table1[[#This Row],[Drug ID]])</f>
        <v>0.56619444444444444</v>
      </c>
      <c r="M1385" s="11" t="b">
        <f>AND(Table1[[#This Row],[hour of cancellation 0 to 23]]&gt;=0,Table1[[#This Row],[hour of cancellation 0 to 23]]&lt;=23)</f>
        <v>1</v>
      </c>
    </row>
    <row r="1386" spans="1:13" x14ac:dyDescent="0.3">
      <c r="A1386" s="1">
        <v>1385</v>
      </c>
      <c r="B1386" s="1">
        <v>1</v>
      </c>
      <c r="C1386" s="2">
        <v>40971.900900333341</v>
      </c>
      <c r="D1386" s="2">
        <v>40974.859027777777</v>
      </c>
      <c r="E1386" s="1">
        <v>8</v>
      </c>
      <c r="F1386" s="2">
        <v>40972.497233987982</v>
      </c>
      <c r="G1386" s="1">
        <v>0</v>
      </c>
      <c r="H1386" s="32">
        <f>IFERROR(HOUR(Table1[[#This Row],[Cancel Date/time]])+MINUTE(Table1[[#This Row],[Cancel Date/time]])/60,"not cancelled")</f>
        <v>11.933333333333334</v>
      </c>
      <c r="I1386" s="47">
        <f>IFERROR(ROUND(Table1[[#This Row],[cancellation time decimal]],0),"not cancelled")</f>
        <v>12</v>
      </c>
      <c r="J1386" s="10">
        <f>IFERROR(MOD(Table1[[#This Row],[cancellation hour rounded]],24),"not cancelled")</f>
        <v>12</v>
      </c>
      <c r="K1386" s="32">
        <f>1/Table1[[#This Row],[Duration (Time between doses '[in hours'])]]</f>
        <v>0.125</v>
      </c>
      <c r="L1386" s="33">
        <f>Table1[[#This Row],[number doses per hour]]*INDEX(Table2[price per dose],Table1[[#This Row],[Drug ID]])</f>
        <v>0.84929166666666667</v>
      </c>
      <c r="M1386" s="11" t="b">
        <f>AND(Table1[[#This Row],[hour of cancellation 0 to 23]]&gt;=0,Table1[[#This Row],[hour of cancellation 0 to 23]]&lt;=23)</f>
        <v>1</v>
      </c>
    </row>
    <row r="1387" spans="1:13" x14ac:dyDescent="0.3">
      <c r="A1387" s="1">
        <v>1386</v>
      </c>
      <c r="B1387" s="1">
        <v>1</v>
      </c>
      <c r="C1387" s="2">
        <v>40971.932757641356</v>
      </c>
      <c r="D1387" s="2">
        <v>40976.182638888888</v>
      </c>
      <c r="E1387" s="1">
        <v>12</v>
      </c>
      <c r="F1387" s="2">
        <v>40972.732930404803</v>
      </c>
      <c r="G1387" s="1">
        <v>0</v>
      </c>
      <c r="H1387" s="32">
        <f>IFERROR(HOUR(Table1[[#This Row],[Cancel Date/time]])+MINUTE(Table1[[#This Row],[Cancel Date/time]])/60,"not cancelled")</f>
        <v>17.583333333333332</v>
      </c>
      <c r="I1387" s="47">
        <f>IFERROR(ROUND(Table1[[#This Row],[cancellation time decimal]],0),"not cancelled")</f>
        <v>18</v>
      </c>
      <c r="J1387" s="10">
        <f>IFERROR(MOD(Table1[[#This Row],[cancellation hour rounded]],24),"not cancelled")</f>
        <v>18</v>
      </c>
      <c r="K1387" s="32">
        <f>1/Table1[[#This Row],[Duration (Time between doses '[in hours'])]]</f>
        <v>8.3333333333333329E-2</v>
      </c>
      <c r="L1387" s="33">
        <f>Table1[[#This Row],[number doses per hour]]*INDEX(Table2[price per dose],Table1[[#This Row],[Drug ID]])</f>
        <v>0.56619444444444444</v>
      </c>
      <c r="M1387" s="11" t="b">
        <f>AND(Table1[[#This Row],[hour of cancellation 0 to 23]]&gt;=0,Table1[[#This Row],[hour of cancellation 0 to 23]]&lt;=23)</f>
        <v>1</v>
      </c>
    </row>
    <row r="1388" spans="1:13" hidden="1" x14ac:dyDescent="0.3">
      <c r="A1388" s="1">
        <v>1387</v>
      </c>
      <c r="B1388" s="1">
        <v>1</v>
      </c>
      <c r="C1388" s="2">
        <v>40972.047805891627</v>
      </c>
      <c r="D1388" s="2">
        <v>40974.21407637027</v>
      </c>
      <c r="E1388" s="1">
        <v>8</v>
      </c>
      <c r="F1388" s="2" t="s">
        <v>5</v>
      </c>
      <c r="G1388" s="1">
        <v>0</v>
      </c>
      <c r="H1388" s="32" t="str">
        <f>IFERROR(HOUR(Table1[[#This Row],[Cancel Date/time]])+MINUTE(Table1[[#This Row],[Cancel Date/time]])/60,"not cancelled")</f>
        <v>not cancelled</v>
      </c>
      <c r="I1388" s="47" t="str">
        <f>IFERROR(ROUND(Table1[[#This Row],[cancellation time decimal]],0),"not cancelled")</f>
        <v>not cancelled</v>
      </c>
      <c r="J1388" s="10" t="str">
        <f>IFERROR(MOD(Table1[[#This Row],[cancellation hour rounded]],24),"not cancelled")</f>
        <v>not cancelled</v>
      </c>
      <c r="K1388" s="32">
        <f>1/Table1[[#This Row],[Duration (Time between doses '[in hours'])]]</f>
        <v>0.125</v>
      </c>
      <c r="L1388" s="33">
        <f>Table1[[#This Row],[number doses per hour]]*INDEX(Table2[price per dose],Table1[[#This Row],[Drug ID]])</f>
        <v>0.84929166666666667</v>
      </c>
      <c r="M1388" s="11" t="b">
        <f>AND(Table1[[#This Row],[hour of cancellation 0 to 23]]&gt;=0,Table1[[#This Row],[hour of cancellation 0 to 23]]&lt;=23)</f>
        <v>0</v>
      </c>
    </row>
    <row r="1389" spans="1:13" x14ac:dyDescent="0.3">
      <c r="A1389" s="1">
        <v>1388</v>
      </c>
      <c r="B1389" s="1">
        <v>6</v>
      </c>
      <c r="C1389" s="2">
        <v>40972.168076524278</v>
      </c>
      <c r="D1389" s="2">
        <v>40977.126388888886</v>
      </c>
      <c r="E1389" s="1">
        <v>24</v>
      </c>
      <c r="F1389" s="2">
        <v>40973.517230928264</v>
      </c>
      <c r="G1389" s="1">
        <v>0</v>
      </c>
      <c r="H1389" s="32">
        <f>IFERROR(HOUR(Table1[[#This Row],[Cancel Date/time]])+MINUTE(Table1[[#This Row],[Cancel Date/time]])/60,"not cancelled")</f>
        <v>12.4</v>
      </c>
      <c r="I1389" s="47">
        <f>IFERROR(ROUND(Table1[[#This Row],[cancellation time decimal]],0),"not cancelled")</f>
        <v>12</v>
      </c>
      <c r="J1389" s="10">
        <f>IFERROR(MOD(Table1[[#This Row],[cancellation hour rounded]],24),"not cancelled")</f>
        <v>12</v>
      </c>
      <c r="K1389" s="32">
        <f>1/Table1[[#This Row],[Duration (Time between doses '[in hours'])]]</f>
        <v>4.1666666666666664E-2</v>
      </c>
      <c r="L1389" s="33">
        <f>Table1[[#This Row],[number doses per hour]]*INDEX(Table2[price per dose],Table1[[#This Row],[Drug ID]])</f>
        <v>0.35218749999999999</v>
      </c>
      <c r="M1389" s="11" t="b">
        <f>AND(Table1[[#This Row],[hour of cancellation 0 to 23]]&gt;=0,Table1[[#This Row],[hour of cancellation 0 to 23]]&lt;=23)</f>
        <v>1</v>
      </c>
    </row>
    <row r="1390" spans="1:13" x14ac:dyDescent="0.3">
      <c r="A1390" s="1">
        <v>1389</v>
      </c>
      <c r="B1390" s="1">
        <v>3</v>
      </c>
      <c r="C1390" s="2">
        <v>40972.232632958374</v>
      </c>
      <c r="D1390" s="2">
        <v>41032.231944444444</v>
      </c>
      <c r="E1390" s="1">
        <v>24</v>
      </c>
      <c r="F1390" s="2">
        <v>40974.440375157537</v>
      </c>
      <c r="G1390" s="1">
        <v>0</v>
      </c>
      <c r="H1390" s="32">
        <f>IFERROR(HOUR(Table1[[#This Row],[Cancel Date/time]])+MINUTE(Table1[[#This Row],[Cancel Date/time]])/60,"not cancelled")</f>
        <v>10.566666666666666</v>
      </c>
      <c r="I1390" s="47">
        <f>IFERROR(ROUND(Table1[[#This Row],[cancellation time decimal]],0),"not cancelled")</f>
        <v>11</v>
      </c>
      <c r="J1390" s="10">
        <f>IFERROR(MOD(Table1[[#This Row],[cancellation hour rounded]],24),"not cancelled")</f>
        <v>11</v>
      </c>
      <c r="K1390" s="32">
        <f>1/Table1[[#This Row],[Duration (Time between doses '[in hours'])]]</f>
        <v>4.1666666666666664E-2</v>
      </c>
      <c r="L1390" s="33">
        <f>Table1[[#This Row],[number doses per hour]]*INDEX(Table2[price per dose],Table1[[#This Row],[Drug ID]])</f>
        <v>0.18133000000000002</v>
      </c>
      <c r="M1390" s="11" t="b">
        <f>AND(Table1[[#This Row],[hour of cancellation 0 to 23]]&gt;=0,Table1[[#This Row],[hour of cancellation 0 to 23]]&lt;=23)</f>
        <v>1</v>
      </c>
    </row>
    <row r="1391" spans="1:13" x14ac:dyDescent="0.3">
      <c r="A1391" s="1">
        <v>1390</v>
      </c>
      <c r="B1391" s="1">
        <v>2</v>
      </c>
      <c r="C1391" s="2">
        <v>40972.365109671002</v>
      </c>
      <c r="D1391" s="2">
        <v>40975.90625</v>
      </c>
      <c r="E1391" s="1">
        <v>10</v>
      </c>
      <c r="F1391" s="2">
        <v>40973.337131027947</v>
      </c>
      <c r="G1391" s="1">
        <v>0</v>
      </c>
      <c r="H1391" s="32">
        <f>IFERROR(HOUR(Table1[[#This Row],[Cancel Date/time]])+MINUTE(Table1[[#This Row],[Cancel Date/time]])/60,"not cancelled")</f>
        <v>8.0833333333333339</v>
      </c>
      <c r="I1391" s="47">
        <f>IFERROR(ROUND(Table1[[#This Row],[cancellation time decimal]],0),"not cancelled")</f>
        <v>8</v>
      </c>
      <c r="J1391" s="10">
        <f>IFERROR(MOD(Table1[[#This Row],[cancellation hour rounded]],24),"not cancelled")</f>
        <v>8</v>
      </c>
      <c r="K1391" s="32">
        <f>1/Table1[[#This Row],[Duration (Time between doses '[in hours'])]]</f>
        <v>0.1</v>
      </c>
      <c r="L1391" s="33">
        <f>Table1[[#This Row],[number doses per hour]]*INDEX(Table2[price per dose],Table1[[#This Row],[Drug ID]])</f>
        <v>0.84959999999999969</v>
      </c>
      <c r="M1391" s="11" t="b">
        <f>AND(Table1[[#This Row],[hour of cancellation 0 to 23]]&gt;=0,Table1[[#This Row],[hour of cancellation 0 to 23]]&lt;=23)</f>
        <v>1</v>
      </c>
    </row>
    <row r="1392" spans="1:13" x14ac:dyDescent="0.3">
      <c r="A1392" s="1">
        <v>1391</v>
      </c>
      <c r="B1392" s="1">
        <v>3</v>
      </c>
      <c r="C1392" s="2">
        <v>40972.337726033671</v>
      </c>
      <c r="D1392" s="2">
        <v>41032.337500000001</v>
      </c>
      <c r="E1392" s="1">
        <v>24</v>
      </c>
      <c r="F1392" s="2">
        <v>40974.434275137668</v>
      </c>
      <c r="G1392" s="1">
        <v>0</v>
      </c>
      <c r="H1392" s="32">
        <f>IFERROR(HOUR(Table1[[#This Row],[Cancel Date/time]])+MINUTE(Table1[[#This Row],[Cancel Date/time]])/60,"not cancelled")</f>
        <v>10.416666666666666</v>
      </c>
      <c r="I1392" s="47">
        <f>IFERROR(ROUND(Table1[[#This Row],[cancellation time decimal]],0),"not cancelled")</f>
        <v>10</v>
      </c>
      <c r="J1392" s="10">
        <f>IFERROR(MOD(Table1[[#This Row],[cancellation hour rounded]],24),"not cancelled")</f>
        <v>10</v>
      </c>
      <c r="K1392" s="32">
        <f>1/Table1[[#This Row],[Duration (Time between doses '[in hours'])]]</f>
        <v>4.1666666666666664E-2</v>
      </c>
      <c r="L1392" s="33">
        <f>Table1[[#This Row],[number doses per hour]]*INDEX(Table2[price per dose],Table1[[#This Row],[Drug ID]])</f>
        <v>0.18133000000000002</v>
      </c>
      <c r="M1392" s="11" t="b">
        <f>AND(Table1[[#This Row],[hour of cancellation 0 to 23]]&gt;=0,Table1[[#This Row],[hour of cancellation 0 to 23]]&lt;=23)</f>
        <v>1</v>
      </c>
    </row>
    <row r="1393" spans="1:13" x14ac:dyDescent="0.3">
      <c r="A1393" s="1">
        <v>1392</v>
      </c>
      <c r="B1393" s="1">
        <v>2</v>
      </c>
      <c r="C1393" s="2">
        <v>40972.338225353909</v>
      </c>
      <c r="D1393" s="2">
        <v>41032.338194444448</v>
      </c>
      <c r="E1393" s="1">
        <v>10</v>
      </c>
      <c r="F1393" s="2">
        <v>40973.435353644811</v>
      </c>
      <c r="G1393" s="1">
        <v>0</v>
      </c>
      <c r="H1393" s="32">
        <f>IFERROR(HOUR(Table1[[#This Row],[Cancel Date/time]])+MINUTE(Table1[[#This Row],[Cancel Date/time]])/60,"not cancelled")</f>
        <v>10.433333333333334</v>
      </c>
      <c r="I1393" s="47">
        <f>IFERROR(ROUND(Table1[[#This Row],[cancellation time decimal]],0),"not cancelled")</f>
        <v>10</v>
      </c>
      <c r="J1393" s="10">
        <f>IFERROR(MOD(Table1[[#This Row],[cancellation hour rounded]],24),"not cancelled")</f>
        <v>10</v>
      </c>
      <c r="K1393" s="32">
        <f>1/Table1[[#This Row],[Duration (Time between doses '[in hours'])]]</f>
        <v>0.1</v>
      </c>
      <c r="L1393" s="33">
        <f>Table1[[#This Row],[number doses per hour]]*INDEX(Table2[price per dose],Table1[[#This Row],[Drug ID]])</f>
        <v>0.84959999999999969</v>
      </c>
      <c r="M1393" s="11" t="b">
        <f>AND(Table1[[#This Row],[hour of cancellation 0 to 23]]&gt;=0,Table1[[#This Row],[hour of cancellation 0 to 23]]&lt;=23)</f>
        <v>1</v>
      </c>
    </row>
    <row r="1394" spans="1:13" hidden="1" x14ac:dyDescent="0.3">
      <c r="A1394" s="1">
        <v>1393</v>
      </c>
      <c r="B1394" s="1">
        <v>4</v>
      </c>
      <c r="C1394" s="2">
        <v>40972.344057488444</v>
      </c>
      <c r="D1394" s="2">
        <v>40975.343550766986</v>
      </c>
      <c r="E1394" s="1">
        <v>12</v>
      </c>
      <c r="F1394" s="2" t="s">
        <v>5</v>
      </c>
      <c r="G1394" s="1">
        <v>0</v>
      </c>
      <c r="H1394" s="32" t="str">
        <f>IFERROR(HOUR(Table1[[#This Row],[Cancel Date/time]])+MINUTE(Table1[[#This Row],[Cancel Date/time]])/60,"not cancelled")</f>
        <v>not cancelled</v>
      </c>
      <c r="I1394" s="47" t="str">
        <f>IFERROR(ROUND(Table1[[#This Row],[cancellation time decimal]],0),"not cancelled")</f>
        <v>not cancelled</v>
      </c>
      <c r="J1394" s="10" t="str">
        <f>IFERROR(MOD(Table1[[#This Row],[cancellation hour rounded]],24),"not cancelled")</f>
        <v>not cancelled</v>
      </c>
      <c r="K1394" s="32">
        <f>1/Table1[[#This Row],[Duration (Time between doses '[in hours'])]]</f>
        <v>8.3333333333333329E-2</v>
      </c>
      <c r="L1394" s="33">
        <f>Table1[[#This Row],[number doses per hour]]*INDEX(Table2[price per dose],Table1[[#This Row],[Drug ID]])</f>
        <v>1.448055119047619</v>
      </c>
      <c r="M1394" s="11" t="b">
        <f>AND(Table1[[#This Row],[hour of cancellation 0 to 23]]&gt;=0,Table1[[#This Row],[hour of cancellation 0 to 23]]&lt;=23)</f>
        <v>0</v>
      </c>
    </row>
    <row r="1395" spans="1:13" x14ac:dyDescent="0.3">
      <c r="A1395" s="1">
        <v>1394</v>
      </c>
      <c r="B1395" s="1">
        <v>2</v>
      </c>
      <c r="C1395" s="2">
        <v>40972.363535435295</v>
      </c>
      <c r="D1395" s="2">
        <v>41032.36319444445</v>
      </c>
      <c r="E1395" s="1">
        <v>10</v>
      </c>
      <c r="F1395" s="2">
        <v>40972.439299204139</v>
      </c>
      <c r="G1395" s="1">
        <v>0</v>
      </c>
      <c r="H1395" s="32">
        <f>IFERROR(HOUR(Table1[[#This Row],[Cancel Date/time]])+MINUTE(Table1[[#This Row],[Cancel Date/time]])/60,"not cancelled")</f>
        <v>10.533333333333333</v>
      </c>
      <c r="I1395" s="47">
        <f>IFERROR(ROUND(Table1[[#This Row],[cancellation time decimal]],0),"not cancelled")</f>
        <v>11</v>
      </c>
      <c r="J1395" s="10">
        <f>IFERROR(MOD(Table1[[#This Row],[cancellation hour rounded]],24),"not cancelled")</f>
        <v>11</v>
      </c>
      <c r="K1395" s="32">
        <f>1/Table1[[#This Row],[Duration (Time between doses '[in hours'])]]</f>
        <v>0.1</v>
      </c>
      <c r="L1395" s="33">
        <f>Table1[[#This Row],[number doses per hour]]*INDEX(Table2[price per dose],Table1[[#This Row],[Drug ID]])</f>
        <v>0.84959999999999969</v>
      </c>
      <c r="M1395" s="11" t="b">
        <f>AND(Table1[[#This Row],[hour of cancellation 0 to 23]]&gt;=0,Table1[[#This Row],[hour of cancellation 0 to 23]]&lt;=23)</f>
        <v>1</v>
      </c>
    </row>
    <row r="1396" spans="1:13" x14ac:dyDescent="0.3">
      <c r="A1396" s="1">
        <v>1395</v>
      </c>
      <c r="B1396" s="1">
        <v>6</v>
      </c>
      <c r="C1396" s="2">
        <v>40972.407116769995</v>
      </c>
      <c r="D1396" s="2">
        <v>41032.406944444447</v>
      </c>
      <c r="E1396" s="1">
        <v>24</v>
      </c>
      <c r="F1396" s="2">
        <v>40975.633627600007</v>
      </c>
      <c r="G1396" s="1">
        <v>0</v>
      </c>
      <c r="H1396" s="32">
        <f>IFERROR(HOUR(Table1[[#This Row],[Cancel Date/time]])+MINUTE(Table1[[#This Row],[Cancel Date/time]])/60,"not cancelled")</f>
        <v>15.2</v>
      </c>
      <c r="I1396" s="47">
        <f>IFERROR(ROUND(Table1[[#This Row],[cancellation time decimal]],0),"not cancelled")</f>
        <v>15</v>
      </c>
      <c r="J1396" s="10">
        <f>IFERROR(MOD(Table1[[#This Row],[cancellation hour rounded]],24),"not cancelled")</f>
        <v>15</v>
      </c>
      <c r="K1396" s="32">
        <f>1/Table1[[#This Row],[Duration (Time between doses '[in hours'])]]</f>
        <v>4.1666666666666664E-2</v>
      </c>
      <c r="L1396" s="33">
        <f>Table1[[#This Row],[number doses per hour]]*INDEX(Table2[price per dose],Table1[[#This Row],[Drug ID]])</f>
        <v>0.35218749999999999</v>
      </c>
      <c r="M1396" s="11" t="b">
        <f>AND(Table1[[#This Row],[hour of cancellation 0 to 23]]&gt;=0,Table1[[#This Row],[hour of cancellation 0 to 23]]&lt;=23)</f>
        <v>1</v>
      </c>
    </row>
    <row r="1397" spans="1:13" x14ac:dyDescent="0.3">
      <c r="A1397" s="1">
        <v>1396</v>
      </c>
      <c r="B1397" s="1">
        <v>5</v>
      </c>
      <c r="C1397" s="2">
        <v>40972.385588678604</v>
      </c>
      <c r="D1397" s="2">
        <v>41032.385416666664</v>
      </c>
      <c r="E1397" s="1">
        <v>24</v>
      </c>
      <c r="F1397" s="2">
        <v>40974.6575152437</v>
      </c>
      <c r="G1397" s="1">
        <v>0</v>
      </c>
      <c r="H1397" s="32">
        <f>IFERROR(HOUR(Table1[[#This Row],[Cancel Date/time]])+MINUTE(Table1[[#This Row],[Cancel Date/time]])/60,"not cancelled")</f>
        <v>15.766666666666667</v>
      </c>
      <c r="I1397" s="47">
        <f>IFERROR(ROUND(Table1[[#This Row],[cancellation time decimal]],0),"not cancelled")</f>
        <v>16</v>
      </c>
      <c r="J1397" s="10">
        <f>IFERROR(MOD(Table1[[#This Row],[cancellation hour rounded]],24),"not cancelled")</f>
        <v>16</v>
      </c>
      <c r="K1397" s="32">
        <f>1/Table1[[#This Row],[Duration (Time between doses '[in hours'])]]</f>
        <v>4.1666666666666664E-2</v>
      </c>
      <c r="L1397" s="33">
        <f>Table1[[#This Row],[number doses per hour]]*INDEX(Table2[price per dose],Table1[[#This Row],[Drug ID]])</f>
        <v>0.2815833333333333</v>
      </c>
      <c r="M1397" s="11" t="b">
        <f>AND(Table1[[#This Row],[hour of cancellation 0 to 23]]&gt;=0,Table1[[#This Row],[hour of cancellation 0 to 23]]&lt;=23)</f>
        <v>1</v>
      </c>
    </row>
    <row r="1398" spans="1:13" x14ac:dyDescent="0.3">
      <c r="A1398" s="1">
        <v>1397</v>
      </c>
      <c r="B1398" s="1">
        <v>9</v>
      </c>
      <c r="C1398" s="2">
        <v>40972.375701723038</v>
      </c>
      <c r="D1398" s="2">
        <v>41032.375694444447</v>
      </c>
      <c r="E1398" s="1">
        <v>5</v>
      </c>
      <c r="F1398" s="2">
        <v>40974.91028061018</v>
      </c>
      <c r="G1398" s="1">
        <v>0</v>
      </c>
      <c r="H1398" s="32">
        <f>IFERROR(HOUR(Table1[[#This Row],[Cancel Date/time]])+MINUTE(Table1[[#This Row],[Cancel Date/time]])/60,"not cancelled")</f>
        <v>21.833333333333332</v>
      </c>
      <c r="I1398" s="47">
        <f>IFERROR(ROUND(Table1[[#This Row],[cancellation time decimal]],0),"not cancelled")</f>
        <v>22</v>
      </c>
      <c r="J1398" s="10">
        <f>IFERROR(MOD(Table1[[#This Row],[cancellation hour rounded]],24),"not cancelled")</f>
        <v>22</v>
      </c>
      <c r="K1398" s="32">
        <f>1/Table1[[#This Row],[Duration (Time between doses '[in hours'])]]</f>
        <v>0.2</v>
      </c>
      <c r="L1398" s="33">
        <f>Table1[[#This Row],[number doses per hour]]*INDEX(Table2[price per dose],Table1[[#This Row],[Drug ID]])</f>
        <v>5.6740000000000004</v>
      </c>
      <c r="M1398" s="11" t="b">
        <f>AND(Table1[[#This Row],[hour of cancellation 0 to 23]]&gt;=0,Table1[[#This Row],[hour of cancellation 0 to 23]]&lt;=23)</f>
        <v>1</v>
      </c>
    </row>
    <row r="1399" spans="1:13" x14ac:dyDescent="0.3">
      <c r="A1399" s="1">
        <v>1398</v>
      </c>
      <c r="B1399" s="1">
        <v>1</v>
      </c>
      <c r="C1399" s="2">
        <v>40972.413696778705</v>
      </c>
      <c r="D1399" s="2">
        <v>41032.413194444445</v>
      </c>
      <c r="E1399" s="1">
        <v>8</v>
      </c>
      <c r="F1399" s="2">
        <v>40973.532778769782</v>
      </c>
      <c r="G1399" s="1">
        <v>0</v>
      </c>
      <c r="H1399" s="32">
        <f>IFERROR(HOUR(Table1[[#This Row],[Cancel Date/time]])+MINUTE(Table1[[#This Row],[Cancel Date/time]])/60,"not cancelled")</f>
        <v>12.783333333333333</v>
      </c>
      <c r="I1399" s="47">
        <f>IFERROR(ROUND(Table1[[#This Row],[cancellation time decimal]],0),"not cancelled")</f>
        <v>13</v>
      </c>
      <c r="J1399" s="10">
        <f>IFERROR(MOD(Table1[[#This Row],[cancellation hour rounded]],24),"not cancelled")</f>
        <v>13</v>
      </c>
      <c r="K1399" s="32">
        <f>1/Table1[[#This Row],[Duration (Time between doses '[in hours'])]]</f>
        <v>0.125</v>
      </c>
      <c r="L1399" s="33">
        <f>Table1[[#This Row],[number doses per hour]]*INDEX(Table2[price per dose],Table1[[#This Row],[Drug ID]])</f>
        <v>0.84929166666666667</v>
      </c>
      <c r="M1399" s="11" t="b">
        <f>AND(Table1[[#This Row],[hour of cancellation 0 to 23]]&gt;=0,Table1[[#This Row],[hour of cancellation 0 to 23]]&lt;=23)</f>
        <v>1</v>
      </c>
    </row>
    <row r="1400" spans="1:13" hidden="1" x14ac:dyDescent="0.3">
      <c r="A1400" s="1">
        <v>1399</v>
      </c>
      <c r="B1400" s="1">
        <v>9</v>
      </c>
      <c r="C1400" s="2">
        <v>40972.405093108166</v>
      </c>
      <c r="D1400" s="2">
        <v>40975.154902849703</v>
      </c>
      <c r="E1400" s="1">
        <v>5</v>
      </c>
      <c r="F1400" s="2" t="s">
        <v>5</v>
      </c>
      <c r="G1400" s="1">
        <v>0</v>
      </c>
      <c r="H1400" s="32" t="str">
        <f>IFERROR(HOUR(Table1[[#This Row],[Cancel Date/time]])+MINUTE(Table1[[#This Row],[Cancel Date/time]])/60,"not cancelled")</f>
        <v>not cancelled</v>
      </c>
      <c r="I1400" s="47" t="str">
        <f>IFERROR(ROUND(Table1[[#This Row],[cancellation time decimal]],0),"not cancelled")</f>
        <v>not cancelled</v>
      </c>
      <c r="J1400" s="10" t="str">
        <f>IFERROR(MOD(Table1[[#This Row],[cancellation hour rounded]],24),"not cancelled")</f>
        <v>not cancelled</v>
      </c>
      <c r="K1400" s="32">
        <f>1/Table1[[#This Row],[Duration (Time between doses '[in hours'])]]</f>
        <v>0.2</v>
      </c>
      <c r="L1400" s="33">
        <f>Table1[[#This Row],[number doses per hour]]*INDEX(Table2[price per dose],Table1[[#This Row],[Drug ID]])</f>
        <v>5.6740000000000004</v>
      </c>
      <c r="M1400" s="11" t="b">
        <f>AND(Table1[[#This Row],[hour of cancellation 0 to 23]]&gt;=0,Table1[[#This Row],[hour of cancellation 0 to 23]]&lt;=23)</f>
        <v>0</v>
      </c>
    </row>
    <row r="1401" spans="1:13" x14ac:dyDescent="0.3">
      <c r="A1401" s="1">
        <v>1400</v>
      </c>
      <c r="B1401" s="1">
        <v>9</v>
      </c>
      <c r="C1401" s="2">
        <v>40972.400000034046</v>
      </c>
      <c r="D1401" s="2">
        <v>41032.400000000001</v>
      </c>
      <c r="E1401" s="1">
        <v>5</v>
      </c>
      <c r="F1401" s="2">
        <v>40975.493558794711</v>
      </c>
      <c r="G1401" s="1">
        <v>0</v>
      </c>
      <c r="H1401" s="32">
        <f>IFERROR(HOUR(Table1[[#This Row],[Cancel Date/time]])+MINUTE(Table1[[#This Row],[Cancel Date/time]])/60,"not cancelled")</f>
        <v>11.833333333333334</v>
      </c>
      <c r="I1401" s="47">
        <f>IFERROR(ROUND(Table1[[#This Row],[cancellation time decimal]],0),"not cancelled")</f>
        <v>12</v>
      </c>
      <c r="J1401" s="10">
        <f>IFERROR(MOD(Table1[[#This Row],[cancellation hour rounded]],24),"not cancelled")</f>
        <v>12</v>
      </c>
      <c r="K1401" s="32">
        <f>1/Table1[[#This Row],[Duration (Time between doses '[in hours'])]]</f>
        <v>0.2</v>
      </c>
      <c r="L1401" s="33">
        <f>Table1[[#This Row],[number doses per hour]]*INDEX(Table2[price per dose],Table1[[#This Row],[Drug ID]])</f>
        <v>5.6740000000000004</v>
      </c>
      <c r="M1401" s="11" t="b">
        <f>AND(Table1[[#This Row],[hour of cancellation 0 to 23]]&gt;=0,Table1[[#This Row],[hour of cancellation 0 to 23]]&lt;=23)</f>
        <v>1</v>
      </c>
    </row>
    <row r="1402" spans="1:13" x14ac:dyDescent="0.3">
      <c r="A1402" s="1">
        <v>1401</v>
      </c>
      <c r="B1402" s="1">
        <v>1</v>
      </c>
      <c r="C1402" s="2">
        <v>40972.382804708388</v>
      </c>
      <c r="D1402" s="2">
        <v>41032.382638888892</v>
      </c>
      <c r="E1402" s="1">
        <v>8</v>
      </c>
      <c r="F1402" s="2">
        <v>40973.479417323833</v>
      </c>
      <c r="G1402" s="1">
        <v>0</v>
      </c>
      <c r="H1402" s="32">
        <f>IFERROR(HOUR(Table1[[#This Row],[Cancel Date/time]])+MINUTE(Table1[[#This Row],[Cancel Date/time]])/60,"not cancelled")</f>
        <v>11.5</v>
      </c>
      <c r="I1402" s="47">
        <f>IFERROR(ROUND(Table1[[#This Row],[cancellation time decimal]],0),"not cancelled")</f>
        <v>12</v>
      </c>
      <c r="J1402" s="10">
        <f>IFERROR(MOD(Table1[[#This Row],[cancellation hour rounded]],24),"not cancelled")</f>
        <v>12</v>
      </c>
      <c r="K1402" s="32">
        <f>1/Table1[[#This Row],[Duration (Time between doses '[in hours'])]]</f>
        <v>0.125</v>
      </c>
      <c r="L1402" s="33">
        <f>Table1[[#This Row],[number doses per hour]]*INDEX(Table2[price per dose],Table1[[#This Row],[Drug ID]])</f>
        <v>0.84929166666666667</v>
      </c>
      <c r="M1402" s="11" t="b">
        <f>AND(Table1[[#This Row],[hour of cancellation 0 to 23]]&gt;=0,Table1[[#This Row],[hour of cancellation 0 to 23]]&lt;=23)</f>
        <v>1</v>
      </c>
    </row>
    <row r="1403" spans="1:13" x14ac:dyDescent="0.3">
      <c r="A1403" s="1">
        <v>1402</v>
      </c>
      <c r="B1403" s="1">
        <v>1</v>
      </c>
      <c r="C1403" s="2">
        <v>40972.465575514369</v>
      </c>
      <c r="D1403" s="2">
        <v>41032.465277777781</v>
      </c>
      <c r="E1403" s="1">
        <v>12</v>
      </c>
      <c r="F1403" s="2">
        <v>40973.442416341219</v>
      </c>
      <c r="G1403" s="1">
        <v>0</v>
      </c>
      <c r="H1403" s="32">
        <f>IFERROR(HOUR(Table1[[#This Row],[Cancel Date/time]])+MINUTE(Table1[[#This Row],[Cancel Date/time]])/60,"not cancelled")</f>
        <v>10.616666666666667</v>
      </c>
      <c r="I1403" s="47">
        <f>IFERROR(ROUND(Table1[[#This Row],[cancellation time decimal]],0),"not cancelled")</f>
        <v>11</v>
      </c>
      <c r="J1403" s="10">
        <f>IFERROR(MOD(Table1[[#This Row],[cancellation hour rounded]],24),"not cancelled")</f>
        <v>11</v>
      </c>
      <c r="K1403" s="32">
        <f>1/Table1[[#This Row],[Duration (Time between doses '[in hours'])]]</f>
        <v>8.3333333333333329E-2</v>
      </c>
      <c r="L1403" s="33">
        <f>Table1[[#This Row],[number doses per hour]]*INDEX(Table2[price per dose],Table1[[#This Row],[Drug ID]])</f>
        <v>0.56619444444444444</v>
      </c>
      <c r="M1403" s="11" t="b">
        <f>AND(Table1[[#This Row],[hour of cancellation 0 to 23]]&gt;=0,Table1[[#This Row],[hour of cancellation 0 to 23]]&lt;=23)</f>
        <v>1</v>
      </c>
    </row>
    <row r="1404" spans="1:13" x14ac:dyDescent="0.3">
      <c r="A1404" s="1">
        <v>1403</v>
      </c>
      <c r="B1404" s="1">
        <v>1</v>
      </c>
      <c r="C1404" s="2">
        <v>40972.476938037245</v>
      </c>
      <c r="D1404" s="2">
        <v>41032.476388888892</v>
      </c>
      <c r="E1404" s="1">
        <v>8</v>
      </c>
      <c r="F1404" s="2">
        <v>40972.705515763941</v>
      </c>
      <c r="G1404" s="1">
        <v>0</v>
      </c>
      <c r="H1404" s="32">
        <f>IFERROR(HOUR(Table1[[#This Row],[Cancel Date/time]])+MINUTE(Table1[[#This Row],[Cancel Date/time]])/60,"not cancelled")</f>
        <v>16.916666666666668</v>
      </c>
      <c r="I1404" s="47">
        <f>IFERROR(ROUND(Table1[[#This Row],[cancellation time decimal]],0),"not cancelled")</f>
        <v>17</v>
      </c>
      <c r="J1404" s="10">
        <f>IFERROR(MOD(Table1[[#This Row],[cancellation hour rounded]],24),"not cancelled")</f>
        <v>17</v>
      </c>
      <c r="K1404" s="32">
        <f>1/Table1[[#This Row],[Duration (Time between doses '[in hours'])]]</f>
        <v>0.125</v>
      </c>
      <c r="L1404" s="33">
        <f>Table1[[#This Row],[number doses per hour]]*INDEX(Table2[price per dose],Table1[[#This Row],[Drug ID]])</f>
        <v>0.84929166666666667</v>
      </c>
      <c r="M1404" s="11" t="b">
        <f>AND(Table1[[#This Row],[hour of cancellation 0 to 23]]&gt;=0,Table1[[#This Row],[hour of cancellation 0 to 23]]&lt;=23)</f>
        <v>1</v>
      </c>
    </row>
    <row r="1405" spans="1:13" x14ac:dyDescent="0.3">
      <c r="A1405" s="1">
        <v>1404</v>
      </c>
      <c r="B1405" s="1">
        <v>1</v>
      </c>
      <c r="C1405" s="2">
        <v>40972.496352543989</v>
      </c>
      <c r="D1405" s="2">
        <v>41032.495833333334</v>
      </c>
      <c r="E1405" s="1">
        <v>8</v>
      </c>
      <c r="F1405" s="2">
        <v>40972.659324851826</v>
      </c>
      <c r="G1405" s="1">
        <v>0</v>
      </c>
      <c r="H1405" s="32">
        <f>IFERROR(HOUR(Table1[[#This Row],[Cancel Date/time]])+MINUTE(Table1[[#This Row],[Cancel Date/time]])/60,"not cancelled")</f>
        <v>15.816666666666666</v>
      </c>
      <c r="I1405" s="47">
        <f>IFERROR(ROUND(Table1[[#This Row],[cancellation time decimal]],0),"not cancelled")</f>
        <v>16</v>
      </c>
      <c r="J1405" s="10">
        <f>IFERROR(MOD(Table1[[#This Row],[cancellation hour rounded]],24),"not cancelled")</f>
        <v>16</v>
      </c>
      <c r="K1405" s="32">
        <f>1/Table1[[#This Row],[Duration (Time between doses '[in hours'])]]</f>
        <v>0.125</v>
      </c>
      <c r="L1405" s="33">
        <f>Table1[[#This Row],[number doses per hour]]*INDEX(Table2[price per dose],Table1[[#This Row],[Drug ID]])</f>
        <v>0.84929166666666667</v>
      </c>
      <c r="M1405" s="11" t="b">
        <f>AND(Table1[[#This Row],[hour of cancellation 0 to 23]]&gt;=0,Table1[[#This Row],[hour of cancellation 0 to 23]]&lt;=23)</f>
        <v>1</v>
      </c>
    </row>
    <row r="1406" spans="1:13" x14ac:dyDescent="0.3">
      <c r="A1406" s="1">
        <v>1405</v>
      </c>
      <c r="B1406" s="1">
        <v>1</v>
      </c>
      <c r="C1406" s="2">
        <v>40972.472742741869</v>
      </c>
      <c r="D1406" s="2">
        <v>41032.472222222226</v>
      </c>
      <c r="E1406" s="1">
        <v>12</v>
      </c>
      <c r="F1406" s="2">
        <v>40973.459106025402</v>
      </c>
      <c r="G1406" s="1">
        <v>0</v>
      </c>
      <c r="H1406" s="32">
        <f>IFERROR(HOUR(Table1[[#This Row],[Cancel Date/time]])+MINUTE(Table1[[#This Row],[Cancel Date/time]])/60,"not cancelled")</f>
        <v>11.016666666666667</v>
      </c>
      <c r="I1406" s="47">
        <f>IFERROR(ROUND(Table1[[#This Row],[cancellation time decimal]],0),"not cancelled")</f>
        <v>11</v>
      </c>
      <c r="J1406" s="10">
        <f>IFERROR(MOD(Table1[[#This Row],[cancellation hour rounded]],24),"not cancelled")</f>
        <v>11</v>
      </c>
      <c r="K1406" s="32">
        <f>1/Table1[[#This Row],[Duration (Time between doses '[in hours'])]]</f>
        <v>8.3333333333333329E-2</v>
      </c>
      <c r="L1406" s="33">
        <f>Table1[[#This Row],[number doses per hour]]*INDEX(Table2[price per dose],Table1[[#This Row],[Drug ID]])</f>
        <v>0.56619444444444444</v>
      </c>
      <c r="M1406" s="11" t="b">
        <f>AND(Table1[[#This Row],[hour of cancellation 0 to 23]]&gt;=0,Table1[[#This Row],[hour of cancellation 0 to 23]]&lt;=23)</f>
        <v>1</v>
      </c>
    </row>
    <row r="1407" spans="1:13" x14ac:dyDescent="0.3">
      <c r="A1407" s="1">
        <v>1406</v>
      </c>
      <c r="B1407" s="1">
        <v>3</v>
      </c>
      <c r="C1407" s="2">
        <v>40972.483577453626</v>
      </c>
      <c r="D1407" s="2">
        <v>41032.483333333337</v>
      </c>
      <c r="E1407" s="1">
        <v>24</v>
      </c>
      <c r="F1407" s="2">
        <v>40975.52091302225</v>
      </c>
      <c r="G1407" s="1">
        <v>0</v>
      </c>
      <c r="H1407" s="32">
        <f>IFERROR(HOUR(Table1[[#This Row],[Cancel Date/time]])+MINUTE(Table1[[#This Row],[Cancel Date/time]])/60,"not cancelled")</f>
        <v>12.5</v>
      </c>
      <c r="I1407" s="47">
        <f>IFERROR(ROUND(Table1[[#This Row],[cancellation time decimal]],0),"not cancelled")</f>
        <v>13</v>
      </c>
      <c r="J1407" s="10">
        <f>IFERROR(MOD(Table1[[#This Row],[cancellation hour rounded]],24),"not cancelled")</f>
        <v>13</v>
      </c>
      <c r="K1407" s="32">
        <f>1/Table1[[#This Row],[Duration (Time between doses '[in hours'])]]</f>
        <v>4.1666666666666664E-2</v>
      </c>
      <c r="L1407" s="33">
        <f>Table1[[#This Row],[number doses per hour]]*INDEX(Table2[price per dose],Table1[[#This Row],[Drug ID]])</f>
        <v>0.18133000000000002</v>
      </c>
      <c r="M1407" s="11" t="b">
        <f>AND(Table1[[#This Row],[hour of cancellation 0 to 23]]&gt;=0,Table1[[#This Row],[hour of cancellation 0 to 23]]&lt;=23)</f>
        <v>1</v>
      </c>
    </row>
    <row r="1408" spans="1:13" x14ac:dyDescent="0.3">
      <c r="A1408" s="1">
        <v>1407</v>
      </c>
      <c r="B1408" s="1">
        <v>1</v>
      </c>
      <c r="C1408" s="2">
        <v>40972.482131490113</v>
      </c>
      <c r="D1408" s="2">
        <v>41032.481944444444</v>
      </c>
      <c r="E1408" s="1">
        <v>12</v>
      </c>
      <c r="F1408" s="2">
        <v>40973.569464004722</v>
      </c>
      <c r="G1408" s="1">
        <v>0</v>
      </c>
      <c r="H1408" s="32">
        <f>IFERROR(HOUR(Table1[[#This Row],[Cancel Date/time]])+MINUTE(Table1[[#This Row],[Cancel Date/time]])/60,"not cancelled")</f>
        <v>13.666666666666666</v>
      </c>
      <c r="I1408" s="47">
        <f>IFERROR(ROUND(Table1[[#This Row],[cancellation time decimal]],0),"not cancelled")</f>
        <v>14</v>
      </c>
      <c r="J1408" s="10">
        <f>IFERROR(MOD(Table1[[#This Row],[cancellation hour rounded]],24),"not cancelled")</f>
        <v>14</v>
      </c>
      <c r="K1408" s="32">
        <f>1/Table1[[#This Row],[Duration (Time between doses '[in hours'])]]</f>
        <v>8.3333333333333329E-2</v>
      </c>
      <c r="L1408" s="33">
        <f>Table1[[#This Row],[number doses per hour]]*INDEX(Table2[price per dose],Table1[[#This Row],[Drug ID]])</f>
        <v>0.56619444444444444</v>
      </c>
      <c r="M1408" s="11" t="b">
        <f>AND(Table1[[#This Row],[hour of cancellation 0 to 23]]&gt;=0,Table1[[#This Row],[hour of cancellation 0 to 23]]&lt;=23)</f>
        <v>1</v>
      </c>
    </row>
    <row r="1409" spans="1:13" x14ac:dyDescent="0.3">
      <c r="A1409" s="1">
        <v>1408</v>
      </c>
      <c r="B1409" s="1">
        <v>5</v>
      </c>
      <c r="C1409" s="2">
        <v>40972.538492291773</v>
      </c>
      <c r="D1409" s="2">
        <v>41032.538194444445</v>
      </c>
      <c r="E1409" s="1">
        <v>24</v>
      </c>
      <c r="F1409" s="2">
        <v>40976.379982428494</v>
      </c>
      <c r="G1409" s="1">
        <v>0</v>
      </c>
      <c r="H1409" s="32">
        <f>IFERROR(HOUR(Table1[[#This Row],[Cancel Date/time]])+MINUTE(Table1[[#This Row],[Cancel Date/time]])/60,"not cancelled")</f>
        <v>9.1166666666666671</v>
      </c>
      <c r="I1409" s="47">
        <f>IFERROR(ROUND(Table1[[#This Row],[cancellation time decimal]],0),"not cancelled")</f>
        <v>9</v>
      </c>
      <c r="J1409" s="10">
        <f>IFERROR(MOD(Table1[[#This Row],[cancellation hour rounded]],24),"not cancelled")</f>
        <v>9</v>
      </c>
      <c r="K1409" s="32">
        <f>1/Table1[[#This Row],[Duration (Time between doses '[in hours'])]]</f>
        <v>4.1666666666666664E-2</v>
      </c>
      <c r="L1409" s="33">
        <f>Table1[[#This Row],[number doses per hour]]*INDEX(Table2[price per dose],Table1[[#This Row],[Drug ID]])</f>
        <v>0.2815833333333333</v>
      </c>
      <c r="M1409" s="11" t="b">
        <f>AND(Table1[[#This Row],[hour of cancellation 0 to 23]]&gt;=0,Table1[[#This Row],[hour of cancellation 0 to 23]]&lt;=23)</f>
        <v>1</v>
      </c>
    </row>
    <row r="1410" spans="1:13" x14ac:dyDescent="0.3">
      <c r="A1410" s="1">
        <v>1409</v>
      </c>
      <c r="B1410" s="1">
        <v>5</v>
      </c>
      <c r="C1410" s="2">
        <v>40972.50003122857</v>
      </c>
      <c r="D1410" s="2">
        <v>41032.5</v>
      </c>
      <c r="E1410" s="1">
        <v>24</v>
      </c>
      <c r="F1410" s="2">
        <v>40976.496193023442</v>
      </c>
      <c r="G1410" s="1">
        <v>0</v>
      </c>
      <c r="H1410" s="32">
        <f>IFERROR(HOUR(Table1[[#This Row],[Cancel Date/time]])+MINUTE(Table1[[#This Row],[Cancel Date/time]])/60,"not cancelled")</f>
        <v>11.9</v>
      </c>
      <c r="I1410" s="47">
        <f>IFERROR(ROUND(Table1[[#This Row],[cancellation time decimal]],0),"not cancelled")</f>
        <v>12</v>
      </c>
      <c r="J1410" s="10">
        <f>IFERROR(MOD(Table1[[#This Row],[cancellation hour rounded]],24),"not cancelled")</f>
        <v>12</v>
      </c>
      <c r="K1410" s="32">
        <f>1/Table1[[#This Row],[Duration (Time between doses '[in hours'])]]</f>
        <v>4.1666666666666664E-2</v>
      </c>
      <c r="L1410" s="33">
        <f>Table1[[#This Row],[number doses per hour]]*INDEX(Table2[price per dose],Table1[[#This Row],[Drug ID]])</f>
        <v>0.2815833333333333</v>
      </c>
      <c r="M1410" s="11" t="b">
        <f>AND(Table1[[#This Row],[hour of cancellation 0 to 23]]&gt;=0,Table1[[#This Row],[hour of cancellation 0 to 23]]&lt;=23)</f>
        <v>1</v>
      </c>
    </row>
    <row r="1411" spans="1:13" x14ac:dyDescent="0.3">
      <c r="A1411" s="1">
        <v>1410</v>
      </c>
      <c r="B1411" s="1">
        <v>2</v>
      </c>
      <c r="C1411" s="2">
        <v>40972.557083307693</v>
      </c>
      <c r="D1411" s="2">
        <v>41032.556944444441</v>
      </c>
      <c r="E1411" s="1">
        <v>10</v>
      </c>
      <c r="F1411" s="2">
        <v>40973.476744924781</v>
      </c>
      <c r="G1411" s="1">
        <v>0</v>
      </c>
      <c r="H1411" s="32">
        <f>IFERROR(HOUR(Table1[[#This Row],[Cancel Date/time]])+MINUTE(Table1[[#This Row],[Cancel Date/time]])/60,"not cancelled")</f>
        <v>11.433333333333334</v>
      </c>
      <c r="I1411" s="47">
        <f>IFERROR(ROUND(Table1[[#This Row],[cancellation time decimal]],0),"not cancelled")</f>
        <v>11</v>
      </c>
      <c r="J1411" s="10">
        <f>IFERROR(MOD(Table1[[#This Row],[cancellation hour rounded]],24),"not cancelled")</f>
        <v>11</v>
      </c>
      <c r="K1411" s="32">
        <f>1/Table1[[#This Row],[Duration (Time between doses '[in hours'])]]</f>
        <v>0.1</v>
      </c>
      <c r="L1411" s="33">
        <f>Table1[[#This Row],[number doses per hour]]*INDEX(Table2[price per dose],Table1[[#This Row],[Drug ID]])</f>
        <v>0.84959999999999969</v>
      </c>
      <c r="M1411" s="11" t="b">
        <f>AND(Table1[[#This Row],[hour of cancellation 0 to 23]]&gt;=0,Table1[[#This Row],[hour of cancellation 0 to 23]]&lt;=23)</f>
        <v>1</v>
      </c>
    </row>
    <row r="1412" spans="1:13" x14ac:dyDescent="0.3">
      <c r="A1412" s="1">
        <v>1411</v>
      </c>
      <c r="B1412" s="1">
        <v>1</v>
      </c>
      <c r="C1412" s="2">
        <v>40972.592767139737</v>
      </c>
      <c r="D1412" s="2">
        <v>41032.592361111114</v>
      </c>
      <c r="E1412" s="1">
        <v>8</v>
      </c>
      <c r="F1412" s="2">
        <v>40972.829408251841</v>
      </c>
      <c r="G1412" s="1">
        <v>0</v>
      </c>
      <c r="H1412" s="32">
        <f>IFERROR(HOUR(Table1[[#This Row],[Cancel Date/time]])+MINUTE(Table1[[#This Row],[Cancel Date/time]])/60,"not cancelled")</f>
        <v>19.899999999999999</v>
      </c>
      <c r="I1412" s="47">
        <f>IFERROR(ROUND(Table1[[#This Row],[cancellation time decimal]],0),"not cancelled")</f>
        <v>20</v>
      </c>
      <c r="J1412" s="10">
        <f>IFERROR(MOD(Table1[[#This Row],[cancellation hour rounded]],24),"not cancelled")</f>
        <v>20</v>
      </c>
      <c r="K1412" s="32">
        <f>1/Table1[[#This Row],[Duration (Time between doses '[in hours'])]]</f>
        <v>0.125</v>
      </c>
      <c r="L1412" s="33">
        <f>Table1[[#This Row],[number doses per hour]]*INDEX(Table2[price per dose],Table1[[#This Row],[Drug ID]])</f>
        <v>0.84929166666666667</v>
      </c>
      <c r="M1412" s="11" t="b">
        <f>AND(Table1[[#This Row],[hour of cancellation 0 to 23]]&gt;=0,Table1[[#This Row],[hour of cancellation 0 to 23]]&lt;=23)</f>
        <v>1</v>
      </c>
    </row>
    <row r="1413" spans="1:13" x14ac:dyDescent="0.3">
      <c r="A1413" s="1">
        <v>1412</v>
      </c>
      <c r="B1413" s="1">
        <v>7</v>
      </c>
      <c r="C1413" s="2">
        <v>40972.704643616518</v>
      </c>
      <c r="D1413" s="2">
        <v>41032.704166666663</v>
      </c>
      <c r="E1413" s="1">
        <v>24</v>
      </c>
      <c r="F1413" s="2">
        <v>41013.252238755704</v>
      </c>
      <c r="G1413" s="1">
        <v>1</v>
      </c>
      <c r="H1413" s="32">
        <f>IFERROR(HOUR(Table1[[#This Row],[Cancel Date/time]])+MINUTE(Table1[[#This Row],[Cancel Date/time]])/60,"not cancelled")</f>
        <v>6.05</v>
      </c>
      <c r="I1413" s="47">
        <f>IFERROR(ROUND(Table1[[#This Row],[cancellation time decimal]],0),"not cancelled")</f>
        <v>6</v>
      </c>
      <c r="J1413" s="10">
        <f>IFERROR(MOD(Table1[[#This Row],[cancellation hour rounded]],24),"not cancelled")</f>
        <v>6</v>
      </c>
      <c r="K1413" s="32">
        <f>1/Table1[[#This Row],[Duration (Time between doses '[in hours'])]]</f>
        <v>4.1666666666666664E-2</v>
      </c>
      <c r="L1413" s="33">
        <f>Table1[[#This Row],[number doses per hour]]*INDEX(Table2[price per dose],Table1[[#This Row],[Drug ID]])</f>
        <v>1.2958049999999997</v>
      </c>
      <c r="M1413" s="11" t="b">
        <f>AND(Table1[[#This Row],[hour of cancellation 0 to 23]]&gt;=0,Table1[[#This Row],[hour of cancellation 0 to 23]]&lt;=23)</f>
        <v>1</v>
      </c>
    </row>
    <row r="1414" spans="1:13" x14ac:dyDescent="0.3">
      <c r="A1414" s="1">
        <v>1413</v>
      </c>
      <c r="B1414" s="1">
        <v>1</v>
      </c>
      <c r="C1414" s="2">
        <v>40972.680495372573</v>
      </c>
      <c r="D1414" s="2">
        <v>41032.679861111108</v>
      </c>
      <c r="E1414" s="1">
        <v>8</v>
      </c>
      <c r="F1414" s="2">
        <v>40972.942766188797</v>
      </c>
      <c r="G1414" s="1">
        <v>0</v>
      </c>
      <c r="H1414" s="32">
        <f>IFERROR(HOUR(Table1[[#This Row],[Cancel Date/time]])+MINUTE(Table1[[#This Row],[Cancel Date/time]])/60,"not cancelled")</f>
        <v>22.616666666666667</v>
      </c>
      <c r="I1414" s="47">
        <f>IFERROR(ROUND(Table1[[#This Row],[cancellation time decimal]],0),"not cancelled")</f>
        <v>23</v>
      </c>
      <c r="J1414" s="10">
        <f>IFERROR(MOD(Table1[[#This Row],[cancellation hour rounded]],24),"not cancelled")</f>
        <v>23</v>
      </c>
      <c r="K1414" s="32">
        <f>1/Table1[[#This Row],[Duration (Time between doses '[in hours'])]]</f>
        <v>0.125</v>
      </c>
      <c r="L1414" s="33">
        <f>Table1[[#This Row],[number doses per hour]]*INDEX(Table2[price per dose],Table1[[#This Row],[Drug ID]])</f>
        <v>0.84929166666666667</v>
      </c>
      <c r="M1414" s="11" t="b">
        <f>AND(Table1[[#This Row],[hour of cancellation 0 to 23]]&gt;=0,Table1[[#This Row],[hour of cancellation 0 to 23]]&lt;=23)</f>
        <v>1</v>
      </c>
    </row>
    <row r="1415" spans="1:13" x14ac:dyDescent="0.3">
      <c r="A1415" s="1">
        <v>1414</v>
      </c>
      <c r="B1415" s="1">
        <v>2</v>
      </c>
      <c r="C1415" s="2">
        <v>40972.730003646153</v>
      </c>
      <c r="D1415" s="2">
        <v>41032.729861111111</v>
      </c>
      <c r="E1415" s="1">
        <v>10</v>
      </c>
      <c r="F1415" s="2">
        <v>40973.733766439276</v>
      </c>
      <c r="G1415" s="1">
        <v>0</v>
      </c>
      <c r="H1415" s="32">
        <f>IFERROR(HOUR(Table1[[#This Row],[Cancel Date/time]])+MINUTE(Table1[[#This Row],[Cancel Date/time]])/60,"not cancelled")</f>
        <v>17.600000000000001</v>
      </c>
      <c r="I1415" s="47">
        <f>IFERROR(ROUND(Table1[[#This Row],[cancellation time decimal]],0),"not cancelled")</f>
        <v>18</v>
      </c>
      <c r="J1415" s="10">
        <f>IFERROR(MOD(Table1[[#This Row],[cancellation hour rounded]],24),"not cancelled")</f>
        <v>18</v>
      </c>
      <c r="K1415" s="32">
        <f>1/Table1[[#This Row],[Duration (Time between doses '[in hours'])]]</f>
        <v>0.1</v>
      </c>
      <c r="L1415" s="33">
        <f>Table1[[#This Row],[number doses per hour]]*INDEX(Table2[price per dose],Table1[[#This Row],[Drug ID]])</f>
        <v>0.84959999999999969</v>
      </c>
      <c r="M1415" s="11" t="b">
        <f>AND(Table1[[#This Row],[hour of cancellation 0 to 23]]&gt;=0,Table1[[#This Row],[hour of cancellation 0 to 23]]&lt;=23)</f>
        <v>1</v>
      </c>
    </row>
    <row r="1416" spans="1:13" x14ac:dyDescent="0.3">
      <c r="A1416" s="1">
        <v>1415</v>
      </c>
      <c r="B1416" s="1">
        <v>1</v>
      </c>
      <c r="C1416" s="2">
        <v>40972.746355646435</v>
      </c>
      <c r="D1416" s="2">
        <v>41032.745833333334</v>
      </c>
      <c r="E1416" s="1">
        <v>8</v>
      </c>
      <c r="F1416" s="2">
        <v>40972.754158997035</v>
      </c>
      <c r="G1416" s="1">
        <v>0</v>
      </c>
      <c r="H1416" s="32">
        <f>IFERROR(HOUR(Table1[[#This Row],[Cancel Date/time]])+MINUTE(Table1[[#This Row],[Cancel Date/time]])/60,"not cancelled")</f>
        <v>18.083333333333332</v>
      </c>
      <c r="I1416" s="47">
        <f>IFERROR(ROUND(Table1[[#This Row],[cancellation time decimal]],0),"not cancelled")</f>
        <v>18</v>
      </c>
      <c r="J1416" s="10">
        <f>IFERROR(MOD(Table1[[#This Row],[cancellation hour rounded]],24),"not cancelled")</f>
        <v>18</v>
      </c>
      <c r="K1416" s="32">
        <f>1/Table1[[#This Row],[Duration (Time between doses '[in hours'])]]</f>
        <v>0.125</v>
      </c>
      <c r="L1416" s="33">
        <f>Table1[[#This Row],[number doses per hour]]*INDEX(Table2[price per dose],Table1[[#This Row],[Drug ID]])</f>
        <v>0.84929166666666667</v>
      </c>
      <c r="M1416" s="11" t="b">
        <f>AND(Table1[[#This Row],[hour of cancellation 0 to 23]]&gt;=0,Table1[[#This Row],[hour of cancellation 0 to 23]]&lt;=23)</f>
        <v>1</v>
      </c>
    </row>
    <row r="1417" spans="1:13" x14ac:dyDescent="0.3">
      <c r="A1417" s="1">
        <v>1416</v>
      </c>
      <c r="B1417" s="1">
        <v>3</v>
      </c>
      <c r="C1417" s="2">
        <v>40972.734655141045</v>
      </c>
      <c r="D1417" s="2">
        <v>41032.734027777777</v>
      </c>
      <c r="E1417" s="1">
        <v>24</v>
      </c>
      <c r="F1417" s="2">
        <v>40975.568699974734</v>
      </c>
      <c r="G1417" s="1">
        <v>0</v>
      </c>
      <c r="H1417" s="32">
        <f>IFERROR(HOUR(Table1[[#This Row],[Cancel Date/time]])+MINUTE(Table1[[#This Row],[Cancel Date/time]])/60,"not cancelled")</f>
        <v>13.633333333333333</v>
      </c>
      <c r="I1417" s="47">
        <f>IFERROR(ROUND(Table1[[#This Row],[cancellation time decimal]],0),"not cancelled")</f>
        <v>14</v>
      </c>
      <c r="J1417" s="10">
        <f>IFERROR(MOD(Table1[[#This Row],[cancellation hour rounded]],24),"not cancelled")</f>
        <v>14</v>
      </c>
      <c r="K1417" s="32">
        <f>1/Table1[[#This Row],[Duration (Time between doses '[in hours'])]]</f>
        <v>4.1666666666666664E-2</v>
      </c>
      <c r="L1417" s="33">
        <f>Table1[[#This Row],[number doses per hour]]*INDEX(Table2[price per dose],Table1[[#This Row],[Drug ID]])</f>
        <v>0.18133000000000002</v>
      </c>
      <c r="M1417" s="11" t="b">
        <f>AND(Table1[[#This Row],[hour of cancellation 0 to 23]]&gt;=0,Table1[[#This Row],[hour of cancellation 0 to 23]]&lt;=23)</f>
        <v>1</v>
      </c>
    </row>
    <row r="1418" spans="1:13" x14ac:dyDescent="0.3">
      <c r="A1418" s="1">
        <v>1417</v>
      </c>
      <c r="B1418" s="1">
        <v>1</v>
      </c>
      <c r="C1418" s="2">
        <v>40972.7903153191</v>
      </c>
      <c r="D1418" s="2">
        <v>41032.790277777778</v>
      </c>
      <c r="E1418" s="1">
        <v>8</v>
      </c>
      <c r="F1418" s="2">
        <v>40974.11206408876</v>
      </c>
      <c r="G1418" s="1">
        <v>0</v>
      </c>
      <c r="H1418" s="32">
        <f>IFERROR(HOUR(Table1[[#This Row],[Cancel Date/time]])+MINUTE(Table1[[#This Row],[Cancel Date/time]])/60,"not cancelled")</f>
        <v>2.6833333333333336</v>
      </c>
      <c r="I1418" s="47">
        <f>IFERROR(ROUND(Table1[[#This Row],[cancellation time decimal]],0),"not cancelled")</f>
        <v>3</v>
      </c>
      <c r="J1418" s="10">
        <f>IFERROR(MOD(Table1[[#This Row],[cancellation hour rounded]],24),"not cancelled")</f>
        <v>3</v>
      </c>
      <c r="K1418" s="32">
        <f>1/Table1[[#This Row],[Duration (Time between doses '[in hours'])]]</f>
        <v>0.125</v>
      </c>
      <c r="L1418" s="33">
        <f>Table1[[#This Row],[number doses per hour]]*INDEX(Table2[price per dose],Table1[[#This Row],[Drug ID]])</f>
        <v>0.84929166666666667</v>
      </c>
      <c r="M1418" s="11" t="b">
        <f>AND(Table1[[#This Row],[hour of cancellation 0 to 23]]&gt;=0,Table1[[#This Row],[hour of cancellation 0 to 23]]&lt;=23)</f>
        <v>1</v>
      </c>
    </row>
    <row r="1419" spans="1:13" x14ac:dyDescent="0.3">
      <c r="A1419" s="1">
        <v>1418</v>
      </c>
      <c r="B1419" s="1">
        <v>6</v>
      </c>
      <c r="C1419" s="2">
        <v>40972.769386075801</v>
      </c>
      <c r="D1419" s="2">
        <v>41032.768750000003</v>
      </c>
      <c r="E1419" s="1">
        <v>24</v>
      </c>
      <c r="F1419" s="2">
        <v>40976.647439055705</v>
      </c>
      <c r="G1419" s="1">
        <v>0</v>
      </c>
      <c r="H1419" s="32">
        <f>IFERROR(HOUR(Table1[[#This Row],[Cancel Date/time]])+MINUTE(Table1[[#This Row],[Cancel Date/time]])/60,"not cancelled")</f>
        <v>15.533333333333333</v>
      </c>
      <c r="I1419" s="47">
        <f>IFERROR(ROUND(Table1[[#This Row],[cancellation time decimal]],0),"not cancelled")</f>
        <v>16</v>
      </c>
      <c r="J1419" s="10">
        <f>IFERROR(MOD(Table1[[#This Row],[cancellation hour rounded]],24),"not cancelled")</f>
        <v>16</v>
      </c>
      <c r="K1419" s="32">
        <f>1/Table1[[#This Row],[Duration (Time between doses '[in hours'])]]</f>
        <v>4.1666666666666664E-2</v>
      </c>
      <c r="L1419" s="33">
        <f>Table1[[#This Row],[number doses per hour]]*INDEX(Table2[price per dose],Table1[[#This Row],[Drug ID]])</f>
        <v>0.35218749999999999</v>
      </c>
      <c r="M1419" s="11" t="b">
        <f>AND(Table1[[#This Row],[hour of cancellation 0 to 23]]&gt;=0,Table1[[#This Row],[hour of cancellation 0 to 23]]&lt;=23)</f>
        <v>1</v>
      </c>
    </row>
    <row r="1420" spans="1:13" x14ac:dyDescent="0.3">
      <c r="A1420" s="1">
        <v>1419</v>
      </c>
      <c r="B1420" s="1">
        <v>7</v>
      </c>
      <c r="C1420" s="2">
        <v>40972.804185372777</v>
      </c>
      <c r="D1420" s="2">
        <v>41032.804166666661</v>
      </c>
      <c r="E1420" s="1">
        <v>24</v>
      </c>
      <c r="F1420" s="2">
        <v>40985.388689789244</v>
      </c>
      <c r="G1420" s="1">
        <v>0</v>
      </c>
      <c r="H1420" s="32">
        <f>IFERROR(HOUR(Table1[[#This Row],[Cancel Date/time]])+MINUTE(Table1[[#This Row],[Cancel Date/time]])/60,"not cancelled")</f>
        <v>9.3166666666666664</v>
      </c>
      <c r="I1420" s="47">
        <f>IFERROR(ROUND(Table1[[#This Row],[cancellation time decimal]],0),"not cancelled")</f>
        <v>9</v>
      </c>
      <c r="J1420" s="10">
        <f>IFERROR(MOD(Table1[[#This Row],[cancellation hour rounded]],24),"not cancelled")</f>
        <v>9</v>
      </c>
      <c r="K1420" s="32">
        <f>1/Table1[[#This Row],[Duration (Time between doses '[in hours'])]]</f>
        <v>4.1666666666666664E-2</v>
      </c>
      <c r="L1420" s="33">
        <f>Table1[[#This Row],[number doses per hour]]*INDEX(Table2[price per dose],Table1[[#This Row],[Drug ID]])</f>
        <v>1.2958049999999997</v>
      </c>
      <c r="M1420" s="11" t="b">
        <f>AND(Table1[[#This Row],[hour of cancellation 0 to 23]]&gt;=0,Table1[[#This Row],[hour of cancellation 0 to 23]]&lt;=23)</f>
        <v>1</v>
      </c>
    </row>
    <row r="1421" spans="1:13" x14ac:dyDescent="0.3">
      <c r="A1421" s="1">
        <v>1420</v>
      </c>
      <c r="B1421" s="1">
        <v>1</v>
      </c>
      <c r="C1421" s="2">
        <v>40972.851731460716</v>
      </c>
      <c r="D1421" s="2">
        <v>41032.851388888892</v>
      </c>
      <c r="E1421" s="1">
        <v>12</v>
      </c>
      <c r="F1421" s="2">
        <v>40974.424451589628</v>
      </c>
      <c r="G1421" s="1">
        <v>0</v>
      </c>
      <c r="H1421" s="32">
        <f>IFERROR(HOUR(Table1[[#This Row],[Cancel Date/time]])+MINUTE(Table1[[#This Row],[Cancel Date/time]])/60,"not cancelled")</f>
        <v>10.183333333333334</v>
      </c>
      <c r="I1421" s="47">
        <f>IFERROR(ROUND(Table1[[#This Row],[cancellation time decimal]],0),"not cancelled")</f>
        <v>10</v>
      </c>
      <c r="J1421" s="10">
        <f>IFERROR(MOD(Table1[[#This Row],[cancellation hour rounded]],24),"not cancelled")</f>
        <v>10</v>
      </c>
      <c r="K1421" s="32">
        <f>1/Table1[[#This Row],[Duration (Time between doses '[in hours'])]]</f>
        <v>8.3333333333333329E-2</v>
      </c>
      <c r="L1421" s="33">
        <f>Table1[[#This Row],[number doses per hour]]*INDEX(Table2[price per dose],Table1[[#This Row],[Drug ID]])</f>
        <v>0.56619444444444444</v>
      </c>
      <c r="M1421" s="11" t="b">
        <f>AND(Table1[[#This Row],[hour of cancellation 0 to 23]]&gt;=0,Table1[[#This Row],[hour of cancellation 0 to 23]]&lt;=23)</f>
        <v>1</v>
      </c>
    </row>
    <row r="1422" spans="1:13" x14ac:dyDescent="0.3">
      <c r="A1422" s="1">
        <v>1421</v>
      </c>
      <c r="B1422" s="1">
        <v>1</v>
      </c>
      <c r="C1422" s="2">
        <v>40972.8683552242</v>
      </c>
      <c r="D1422" s="2">
        <v>41032.868055555555</v>
      </c>
      <c r="E1422" s="1">
        <v>8</v>
      </c>
      <c r="F1422" s="2">
        <v>40973.432460833246</v>
      </c>
      <c r="G1422" s="1">
        <v>0</v>
      </c>
      <c r="H1422" s="32">
        <f>IFERROR(HOUR(Table1[[#This Row],[Cancel Date/time]])+MINUTE(Table1[[#This Row],[Cancel Date/time]])/60,"not cancelled")</f>
        <v>10.366666666666667</v>
      </c>
      <c r="I1422" s="47">
        <f>IFERROR(ROUND(Table1[[#This Row],[cancellation time decimal]],0),"not cancelled")</f>
        <v>10</v>
      </c>
      <c r="J1422" s="10">
        <f>IFERROR(MOD(Table1[[#This Row],[cancellation hour rounded]],24),"not cancelled")</f>
        <v>10</v>
      </c>
      <c r="K1422" s="32">
        <f>1/Table1[[#This Row],[Duration (Time between doses '[in hours'])]]</f>
        <v>0.125</v>
      </c>
      <c r="L1422" s="33">
        <f>Table1[[#This Row],[number doses per hour]]*INDEX(Table2[price per dose],Table1[[#This Row],[Drug ID]])</f>
        <v>0.84929166666666667</v>
      </c>
      <c r="M1422" s="11" t="b">
        <f>AND(Table1[[#This Row],[hour of cancellation 0 to 23]]&gt;=0,Table1[[#This Row],[hour of cancellation 0 to 23]]&lt;=23)</f>
        <v>1</v>
      </c>
    </row>
    <row r="1423" spans="1:13" x14ac:dyDescent="0.3">
      <c r="A1423" s="1">
        <v>1422</v>
      </c>
      <c r="B1423" s="1">
        <v>5</v>
      </c>
      <c r="C1423" s="2">
        <v>40972.97681909697</v>
      </c>
      <c r="D1423" s="2">
        <v>40976.226388888892</v>
      </c>
      <c r="E1423" s="1">
        <v>24</v>
      </c>
      <c r="F1423" s="2">
        <v>40974.873918308425</v>
      </c>
      <c r="G1423" s="1">
        <v>0</v>
      </c>
      <c r="H1423" s="32">
        <f>IFERROR(HOUR(Table1[[#This Row],[Cancel Date/time]])+MINUTE(Table1[[#This Row],[Cancel Date/time]])/60,"not cancelled")</f>
        <v>20.966666666666665</v>
      </c>
      <c r="I1423" s="47">
        <f>IFERROR(ROUND(Table1[[#This Row],[cancellation time decimal]],0),"not cancelled")</f>
        <v>21</v>
      </c>
      <c r="J1423" s="10">
        <f>IFERROR(MOD(Table1[[#This Row],[cancellation hour rounded]],24),"not cancelled")</f>
        <v>21</v>
      </c>
      <c r="K1423" s="32">
        <f>1/Table1[[#This Row],[Duration (Time between doses '[in hours'])]]</f>
        <v>4.1666666666666664E-2</v>
      </c>
      <c r="L1423" s="33">
        <f>Table1[[#This Row],[number doses per hour]]*INDEX(Table2[price per dose],Table1[[#This Row],[Drug ID]])</f>
        <v>0.2815833333333333</v>
      </c>
      <c r="M1423" s="11" t="b">
        <f>AND(Table1[[#This Row],[hour of cancellation 0 to 23]]&gt;=0,Table1[[#This Row],[hour of cancellation 0 to 23]]&lt;=23)</f>
        <v>1</v>
      </c>
    </row>
    <row r="1424" spans="1:13" x14ac:dyDescent="0.3">
      <c r="A1424" s="1">
        <v>1423</v>
      </c>
      <c r="B1424" s="1">
        <v>5</v>
      </c>
      <c r="C1424" s="2">
        <v>40972.998832561432</v>
      </c>
      <c r="D1424" s="2">
        <v>41032.998611111114</v>
      </c>
      <c r="E1424" s="1">
        <v>24</v>
      </c>
      <c r="F1424" s="2">
        <v>40975.573428327363</v>
      </c>
      <c r="G1424" s="1">
        <v>0</v>
      </c>
      <c r="H1424" s="32">
        <f>IFERROR(HOUR(Table1[[#This Row],[Cancel Date/time]])+MINUTE(Table1[[#This Row],[Cancel Date/time]])/60,"not cancelled")</f>
        <v>13.75</v>
      </c>
      <c r="I1424" s="47">
        <f>IFERROR(ROUND(Table1[[#This Row],[cancellation time decimal]],0),"not cancelled")</f>
        <v>14</v>
      </c>
      <c r="J1424" s="10">
        <f>IFERROR(MOD(Table1[[#This Row],[cancellation hour rounded]],24),"not cancelled")</f>
        <v>14</v>
      </c>
      <c r="K1424" s="32">
        <f>1/Table1[[#This Row],[Duration (Time between doses '[in hours'])]]</f>
        <v>4.1666666666666664E-2</v>
      </c>
      <c r="L1424" s="33">
        <f>Table1[[#This Row],[number doses per hour]]*INDEX(Table2[price per dose],Table1[[#This Row],[Drug ID]])</f>
        <v>0.2815833333333333</v>
      </c>
      <c r="M1424" s="11" t="b">
        <f>AND(Table1[[#This Row],[hour of cancellation 0 to 23]]&gt;=0,Table1[[#This Row],[hour of cancellation 0 to 23]]&lt;=23)</f>
        <v>1</v>
      </c>
    </row>
    <row r="1425" spans="1:13" x14ac:dyDescent="0.3">
      <c r="A1425" s="1">
        <v>1424</v>
      </c>
      <c r="B1425" s="1">
        <v>5</v>
      </c>
      <c r="C1425" s="2">
        <v>40972.9591085805</v>
      </c>
      <c r="D1425" s="2">
        <v>41032.959027777782</v>
      </c>
      <c r="E1425" s="1">
        <v>24</v>
      </c>
      <c r="F1425" s="2">
        <v>40975.357882152457</v>
      </c>
      <c r="G1425" s="1">
        <v>0</v>
      </c>
      <c r="H1425" s="32">
        <f>IFERROR(HOUR(Table1[[#This Row],[Cancel Date/time]])+MINUTE(Table1[[#This Row],[Cancel Date/time]])/60,"not cancelled")</f>
        <v>8.5833333333333339</v>
      </c>
      <c r="I1425" s="47">
        <f>IFERROR(ROUND(Table1[[#This Row],[cancellation time decimal]],0),"not cancelled")</f>
        <v>9</v>
      </c>
      <c r="J1425" s="10">
        <f>IFERROR(MOD(Table1[[#This Row],[cancellation hour rounded]],24),"not cancelled")</f>
        <v>9</v>
      </c>
      <c r="K1425" s="32">
        <f>1/Table1[[#This Row],[Duration (Time between doses '[in hours'])]]</f>
        <v>4.1666666666666664E-2</v>
      </c>
      <c r="L1425" s="33">
        <f>Table1[[#This Row],[number doses per hour]]*INDEX(Table2[price per dose],Table1[[#This Row],[Drug ID]])</f>
        <v>0.2815833333333333</v>
      </c>
      <c r="M1425" s="11" t="b">
        <f>AND(Table1[[#This Row],[hour of cancellation 0 to 23]]&gt;=0,Table1[[#This Row],[hour of cancellation 0 to 23]]&lt;=23)</f>
        <v>1</v>
      </c>
    </row>
    <row r="1426" spans="1:13" x14ac:dyDescent="0.3">
      <c r="A1426" s="1">
        <v>1425</v>
      </c>
      <c r="B1426" s="1">
        <v>6</v>
      </c>
      <c r="C1426" s="2">
        <v>40973.034027150803</v>
      </c>
      <c r="D1426" s="2">
        <v>41033.03402777778</v>
      </c>
      <c r="E1426" s="1">
        <v>24</v>
      </c>
      <c r="F1426" s="2">
        <v>40983.502190562715</v>
      </c>
      <c r="G1426" s="1">
        <v>0</v>
      </c>
      <c r="H1426" s="32">
        <f>IFERROR(HOUR(Table1[[#This Row],[Cancel Date/time]])+MINUTE(Table1[[#This Row],[Cancel Date/time]])/60,"not cancelled")</f>
        <v>12.05</v>
      </c>
      <c r="I1426" s="47">
        <f>IFERROR(ROUND(Table1[[#This Row],[cancellation time decimal]],0),"not cancelled")</f>
        <v>12</v>
      </c>
      <c r="J1426" s="10">
        <f>IFERROR(MOD(Table1[[#This Row],[cancellation hour rounded]],24),"not cancelled")</f>
        <v>12</v>
      </c>
      <c r="K1426" s="32">
        <f>1/Table1[[#This Row],[Duration (Time between doses '[in hours'])]]</f>
        <v>4.1666666666666664E-2</v>
      </c>
      <c r="L1426" s="33">
        <f>Table1[[#This Row],[number doses per hour]]*INDEX(Table2[price per dose],Table1[[#This Row],[Drug ID]])</f>
        <v>0.35218749999999999</v>
      </c>
      <c r="M1426" s="11" t="b">
        <f>AND(Table1[[#This Row],[hour of cancellation 0 to 23]]&gt;=0,Table1[[#This Row],[hour of cancellation 0 to 23]]&lt;=23)</f>
        <v>1</v>
      </c>
    </row>
    <row r="1427" spans="1:13" x14ac:dyDescent="0.3">
      <c r="A1427" s="1">
        <v>1426</v>
      </c>
      <c r="B1427" s="1">
        <v>1</v>
      </c>
      <c r="C1427" s="2">
        <v>40973.081125893899</v>
      </c>
      <c r="D1427" s="2">
        <v>41033.080555555556</v>
      </c>
      <c r="E1427" s="1">
        <v>8</v>
      </c>
      <c r="F1427" s="2">
        <v>40974.371836183382</v>
      </c>
      <c r="G1427" s="1">
        <v>0</v>
      </c>
      <c r="H1427" s="32">
        <f>IFERROR(HOUR(Table1[[#This Row],[Cancel Date/time]])+MINUTE(Table1[[#This Row],[Cancel Date/time]])/60,"not cancelled")</f>
        <v>8.9166666666666661</v>
      </c>
      <c r="I1427" s="47">
        <f>IFERROR(ROUND(Table1[[#This Row],[cancellation time decimal]],0),"not cancelled")</f>
        <v>9</v>
      </c>
      <c r="J1427" s="10">
        <f>IFERROR(MOD(Table1[[#This Row],[cancellation hour rounded]],24),"not cancelled")</f>
        <v>9</v>
      </c>
      <c r="K1427" s="32">
        <f>1/Table1[[#This Row],[Duration (Time between doses '[in hours'])]]</f>
        <v>0.125</v>
      </c>
      <c r="L1427" s="33">
        <f>Table1[[#This Row],[number doses per hour]]*INDEX(Table2[price per dose],Table1[[#This Row],[Drug ID]])</f>
        <v>0.84929166666666667</v>
      </c>
      <c r="M1427" s="11" t="b">
        <f>AND(Table1[[#This Row],[hour of cancellation 0 to 23]]&gt;=0,Table1[[#This Row],[hour of cancellation 0 to 23]]&lt;=23)</f>
        <v>1</v>
      </c>
    </row>
    <row r="1428" spans="1:13" x14ac:dyDescent="0.3">
      <c r="A1428" s="1">
        <v>1427</v>
      </c>
      <c r="B1428" s="1">
        <v>1</v>
      </c>
      <c r="C1428" s="2">
        <v>40973.386287318332</v>
      </c>
      <c r="D1428" s="2">
        <v>41033.386111111111</v>
      </c>
      <c r="E1428" s="1">
        <v>8</v>
      </c>
      <c r="F1428" s="2">
        <v>40974.635841590236</v>
      </c>
      <c r="G1428" s="1">
        <v>0</v>
      </c>
      <c r="H1428" s="32">
        <f>IFERROR(HOUR(Table1[[#This Row],[Cancel Date/time]])+MINUTE(Table1[[#This Row],[Cancel Date/time]])/60,"not cancelled")</f>
        <v>15.25</v>
      </c>
      <c r="I1428" s="47">
        <f>IFERROR(ROUND(Table1[[#This Row],[cancellation time decimal]],0),"not cancelled")</f>
        <v>15</v>
      </c>
      <c r="J1428" s="10">
        <f>IFERROR(MOD(Table1[[#This Row],[cancellation hour rounded]],24),"not cancelled")</f>
        <v>15</v>
      </c>
      <c r="K1428" s="32">
        <f>1/Table1[[#This Row],[Duration (Time between doses '[in hours'])]]</f>
        <v>0.125</v>
      </c>
      <c r="L1428" s="33">
        <f>Table1[[#This Row],[number doses per hour]]*INDEX(Table2[price per dose],Table1[[#This Row],[Drug ID]])</f>
        <v>0.84929166666666667</v>
      </c>
      <c r="M1428" s="11" t="b">
        <f>AND(Table1[[#This Row],[hour of cancellation 0 to 23]]&gt;=0,Table1[[#This Row],[hour of cancellation 0 to 23]]&lt;=23)</f>
        <v>1</v>
      </c>
    </row>
    <row r="1429" spans="1:13" hidden="1" x14ac:dyDescent="0.3">
      <c r="A1429" s="1">
        <v>1428</v>
      </c>
      <c r="B1429" s="1">
        <v>4</v>
      </c>
      <c r="C1429" s="2">
        <v>40973.452293924944</v>
      </c>
      <c r="D1429" s="2">
        <v>40976.118750000001</v>
      </c>
      <c r="E1429" s="1">
        <v>12</v>
      </c>
      <c r="F1429" s="2" t="s">
        <v>5</v>
      </c>
      <c r="G1429" s="1">
        <v>0</v>
      </c>
      <c r="H1429" s="32" t="str">
        <f>IFERROR(HOUR(Table1[[#This Row],[Cancel Date/time]])+MINUTE(Table1[[#This Row],[Cancel Date/time]])/60,"not cancelled")</f>
        <v>not cancelled</v>
      </c>
      <c r="I1429" s="47" t="str">
        <f>IFERROR(ROUND(Table1[[#This Row],[cancellation time decimal]],0),"not cancelled")</f>
        <v>not cancelled</v>
      </c>
      <c r="J1429" s="10" t="str">
        <f>IFERROR(MOD(Table1[[#This Row],[cancellation hour rounded]],24),"not cancelled")</f>
        <v>not cancelled</v>
      </c>
      <c r="K1429" s="32">
        <f>1/Table1[[#This Row],[Duration (Time between doses '[in hours'])]]</f>
        <v>8.3333333333333329E-2</v>
      </c>
      <c r="L1429" s="33">
        <f>Table1[[#This Row],[number doses per hour]]*INDEX(Table2[price per dose],Table1[[#This Row],[Drug ID]])</f>
        <v>1.448055119047619</v>
      </c>
      <c r="M1429" s="11" t="b">
        <f>AND(Table1[[#This Row],[hour of cancellation 0 to 23]]&gt;=0,Table1[[#This Row],[hour of cancellation 0 to 23]]&lt;=23)</f>
        <v>0</v>
      </c>
    </row>
    <row r="1430" spans="1:13" hidden="1" x14ac:dyDescent="0.3">
      <c r="A1430" s="1">
        <v>1429</v>
      </c>
      <c r="B1430" s="1">
        <v>2</v>
      </c>
      <c r="C1430" s="2">
        <v>40973.429067788849</v>
      </c>
      <c r="D1430" s="2">
        <v>40976.428601980107</v>
      </c>
      <c r="E1430" s="1">
        <v>10</v>
      </c>
      <c r="F1430" s="2" t="s">
        <v>5</v>
      </c>
      <c r="G1430" s="1">
        <v>0</v>
      </c>
      <c r="H1430" s="32" t="str">
        <f>IFERROR(HOUR(Table1[[#This Row],[Cancel Date/time]])+MINUTE(Table1[[#This Row],[Cancel Date/time]])/60,"not cancelled")</f>
        <v>not cancelled</v>
      </c>
      <c r="I1430" s="47" t="str">
        <f>IFERROR(ROUND(Table1[[#This Row],[cancellation time decimal]],0),"not cancelled")</f>
        <v>not cancelled</v>
      </c>
      <c r="J1430" s="10" t="str">
        <f>IFERROR(MOD(Table1[[#This Row],[cancellation hour rounded]],24),"not cancelled")</f>
        <v>not cancelled</v>
      </c>
      <c r="K1430" s="32">
        <f>1/Table1[[#This Row],[Duration (Time between doses '[in hours'])]]</f>
        <v>0.1</v>
      </c>
      <c r="L1430" s="33">
        <f>Table1[[#This Row],[number doses per hour]]*INDEX(Table2[price per dose],Table1[[#This Row],[Drug ID]])</f>
        <v>0.84959999999999969</v>
      </c>
      <c r="M1430" s="11" t="b">
        <f>AND(Table1[[#This Row],[hour of cancellation 0 to 23]]&gt;=0,Table1[[#This Row],[hour of cancellation 0 to 23]]&lt;=23)</f>
        <v>0</v>
      </c>
    </row>
    <row r="1431" spans="1:13" x14ac:dyDescent="0.3">
      <c r="A1431" s="1">
        <v>1430</v>
      </c>
      <c r="B1431" s="1">
        <v>4</v>
      </c>
      <c r="C1431" s="2">
        <v>40973.463783375475</v>
      </c>
      <c r="D1431" s="2">
        <v>41033.463194444448</v>
      </c>
      <c r="E1431" s="1">
        <v>12</v>
      </c>
      <c r="F1431" s="2">
        <v>40976.411740988719</v>
      </c>
      <c r="G1431" s="1">
        <v>0</v>
      </c>
      <c r="H1431" s="32">
        <f>IFERROR(HOUR(Table1[[#This Row],[Cancel Date/time]])+MINUTE(Table1[[#This Row],[Cancel Date/time]])/60,"not cancelled")</f>
        <v>9.8666666666666671</v>
      </c>
      <c r="I1431" s="47">
        <f>IFERROR(ROUND(Table1[[#This Row],[cancellation time decimal]],0),"not cancelled")</f>
        <v>10</v>
      </c>
      <c r="J1431" s="10">
        <f>IFERROR(MOD(Table1[[#This Row],[cancellation hour rounded]],24),"not cancelled")</f>
        <v>10</v>
      </c>
      <c r="K1431" s="32">
        <f>1/Table1[[#This Row],[Duration (Time between doses '[in hours'])]]</f>
        <v>8.3333333333333329E-2</v>
      </c>
      <c r="L1431" s="33">
        <f>Table1[[#This Row],[number doses per hour]]*INDEX(Table2[price per dose],Table1[[#This Row],[Drug ID]])</f>
        <v>1.448055119047619</v>
      </c>
      <c r="M1431" s="11" t="b">
        <f>AND(Table1[[#This Row],[hour of cancellation 0 to 23]]&gt;=0,Table1[[#This Row],[hour of cancellation 0 to 23]]&lt;=23)</f>
        <v>1</v>
      </c>
    </row>
    <row r="1432" spans="1:13" x14ac:dyDescent="0.3">
      <c r="A1432" s="1">
        <v>1431</v>
      </c>
      <c r="B1432" s="1">
        <v>10</v>
      </c>
      <c r="C1432" s="2">
        <v>40973.477625683678</v>
      </c>
      <c r="D1432" s="2">
        <v>41033.477083333339</v>
      </c>
      <c r="E1432" s="1">
        <v>1</v>
      </c>
      <c r="F1432" s="2">
        <v>40980.459034231426</v>
      </c>
      <c r="G1432" s="1">
        <v>3</v>
      </c>
      <c r="H1432" s="32">
        <f>IFERROR(HOUR(Table1[[#This Row],[Cancel Date/time]])+MINUTE(Table1[[#This Row],[Cancel Date/time]])/60,"not cancelled")</f>
        <v>11.016666666666667</v>
      </c>
      <c r="I1432" s="47">
        <f>IFERROR(ROUND(Table1[[#This Row],[cancellation time decimal]],0),"not cancelled")</f>
        <v>11</v>
      </c>
      <c r="J1432" s="10">
        <f>IFERROR(MOD(Table1[[#This Row],[cancellation hour rounded]],24),"not cancelled")</f>
        <v>11</v>
      </c>
      <c r="K1432" s="32">
        <f>1/Table1[[#This Row],[Duration (Time between doses '[in hours'])]]</f>
        <v>1</v>
      </c>
      <c r="L1432" s="33">
        <f>Table1[[#This Row],[number doses per hour]]*INDEX(Table2[price per dose],Table1[[#This Row],[Drug ID]])</f>
        <v>2.5716000000000001</v>
      </c>
      <c r="M1432" s="11" t="b">
        <f>AND(Table1[[#This Row],[hour of cancellation 0 to 23]]&gt;=0,Table1[[#This Row],[hour of cancellation 0 to 23]]&lt;=23)</f>
        <v>1</v>
      </c>
    </row>
    <row r="1433" spans="1:13" x14ac:dyDescent="0.3">
      <c r="A1433" s="1">
        <v>1432</v>
      </c>
      <c r="B1433" s="1">
        <v>5</v>
      </c>
      <c r="C1433" s="2">
        <v>40973.496237193111</v>
      </c>
      <c r="D1433" s="2">
        <v>41033.495833333334</v>
      </c>
      <c r="E1433" s="1">
        <v>24</v>
      </c>
      <c r="F1433" s="2">
        <v>40976.493263373231</v>
      </c>
      <c r="G1433" s="1">
        <v>0</v>
      </c>
      <c r="H1433" s="32">
        <f>IFERROR(HOUR(Table1[[#This Row],[Cancel Date/time]])+MINUTE(Table1[[#This Row],[Cancel Date/time]])/60,"not cancelled")</f>
        <v>11.833333333333334</v>
      </c>
      <c r="I1433" s="47">
        <f>IFERROR(ROUND(Table1[[#This Row],[cancellation time decimal]],0),"not cancelled")</f>
        <v>12</v>
      </c>
      <c r="J1433" s="10">
        <f>IFERROR(MOD(Table1[[#This Row],[cancellation hour rounded]],24),"not cancelled")</f>
        <v>12</v>
      </c>
      <c r="K1433" s="32">
        <f>1/Table1[[#This Row],[Duration (Time between doses '[in hours'])]]</f>
        <v>4.1666666666666664E-2</v>
      </c>
      <c r="L1433" s="33">
        <f>Table1[[#This Row],[number doses per hour]]*INDEX(Table2[price per dose],Table1[[#This Row],[Drug ID]])</f>
        <v>0.2815833333333333</v>
      </c>
      <c r="M1433" s="11" t="b">
        <f>AND(Table1[[#This Row],[hour of cancellation 0 to 23]]&gt;=0,Table1[[#This Row],[hour of cancellation 0 to 23]]&lt;=23)</f>
        <v>1</v>
      </c>
    </row>
    <row r="1434" spans="1:13" hidden="1" x14ac:dyDescent="0.3">
      <c r="A1434" s="1">
        <v>1433</v>
      </c>
      <c r="B1434" s="1">
        <v>3</v>
      </c>
      <c r="C1434" s="2">
        <v>40973.524252303796</v>
      </c>
      <c r="D1434" s="2">
        <v>40976.523745582337</v>
      </c>
      <c r="E1434" s="1">
        <v>24</v>
      </c>
      <c r="F1434" s="2" t="s">
        <v>5</v>
      </c>
      <c r="G1434" s="1">
        <v>0</v>
      </c>
      <c r="H1434" s="32" t="str">
        <f>IFERROR(HOUR(Table1[[#This Row],[Cancel Date/time]])+MINUTE(Table1[[#This Row],[Cancel Date/time]])/60,"not cancelled")</f>
        <v>not cancelled</v>
      </c>
      <c r="I1434" s="47" t="str">
        <f>IFERROR(ROUND(Table1[[#This Row],[cancellation time decimal]],0),"not cancelled")</f>
        <v>not cancelled</v>
      </c>
      <c r="J1434" s="10" t="str">
        <f>IFERROR(MOD(Table1[[#This Row],[cancellation hour rounded]],24),"not cancelled")</f>
        <v>not cancelled</v>
      </c>
      <c r="K1434" s="32">
        <f>1/Table1[[#This Row],[Duration (Time between doses '[in hours'])]]</f>
        <v>4.1666666666666664E-2</v>
      </c>
      <c r="L1434" s="33">
        <f>Table1[[#This Row],[number doses per hour]]*INDEX(Table2[price per dose],Table1[[#This Row],[Drug ID]])</f>
        <v>0.18133000000000002</v>
      </c>
      <c r="M1434" s="11" t="b">
        <f>AND(Table1[[#This Row],[hour of cancellation 0 to 23]]&gt;=0,Table1[[#This Row],[hour of cancellation 0 to 23]]&lt;=23)</f>
        <v>0</v>
      </c>
    </row>
    <row r="1435" spans="1:13" x14ac:dyDescent="0.3">
      <c r="A1435" s="1">
        <v>1434</v>
      </c>
      <c r="B1435" s="1">
        <v>1</v>
      </c>
      <c r="C1435" s="2">
        <v>40973.654351953104</v>
      </c>
      <c r="D1435" s="2">
        <v>40978.237500000003</v>
      </c>
      <c r="E1435" s="1">
        <v>12</v>
      </c>
      <c r="F1435" s="2">
        <v>40974.488478540123</v>
      </c>
      <c r="G1435" s="1">
        <v>0</v>
      </c>
      <c r="H1435" s="32">
        <f>IFERROR(HOUR(Table1[[#This Row],[Cancel Date/time]])+MINUTE(Table1[[#This Row],[Cancel Date/time]])/60,"not cancelled")</f>
        <v>11.716666666666667</v>
      </c>
      <c r="I1435" s="47">
        <f>IFERROR(ROUND(Table1[[#This Row],[cancellation time decimal]],0),"not cancelled")</f>
        <v>12</v>
      </c>
      <c r="J1435" s="10">
        <f>IFERROR(MOD(Table1[[#This Row],[cancellation hour rounded]],24),"not cancelled")</f>
        <v>12</v>
      </c>
      <c r="K1435" s="32">
        <f>1/Table1[[#This Row],[Duration (Time between doses '[in hours'])]]</f>
        <v>8.3333333333333329E-2</v>
      </c>
      <c r="L1435" s="33">
        <f>Table1[[#This Row],[number doses per hour]]*INDEX(Table2[price per dose],Table1[[#This Row],[Drug ID]])</f>
        <v>0.56619444444444444</v>
      </c>
      <c r="M1435" s="11" t="b">
        <f>AND(Table1[[#This Row],[hour of cancellation 0 to 23]]&gt;=0,Table1[[#This Row],[hour of cancellation 0 to 23]]&lt;=23)</f>
        <v>1</v>
      </c>
    </row>
    <row r="1436" spans="1:13" x14ac:dyDescent="0.3">
      <c r="A1436" s="1">
        <v>1435</v>
      </c>
      <c r="B1436" s="1">
        <v>1</v>
      </c>
      <c r="C1436" s="2">
        <v>40973.65110766585</v>
      </c>
      <c r="D1436" s="2">
        <v>41033.650694444441</v>
      </c>
      <c r="E1436" s="1">
        <v>12</v>
      </c>
      <c r="F1436" s="2">
        <v>40974.299660474302</v>
      </c>
      <c r="G1436" s="1">
        <v>0</v>
      </c>
      <c r="H1436" s="32">
        <f>IFERROR(HOUR(Table1[[#This Row],[Cancel Date/time]])+MINUTE(Table1[[#This Row],[Cancel Date/time]])/60,"not cancelled")</f>
        <v>7.1833333333333336</v>
      </c>
      <c r="I1436" s="47">
        <f>IFERROR(ROUND(Table1[[#This Row],[cancellation time decimal]],0),"not cancelled")</f>
        <v>7</v>
      </c>
      <c r="J1436" s="10">
        <f>IFERROR(MOD(Table1[[#This Row],[cancellation hour rounded]],24),"not cancelled")</f>
        <v>7</v>
      </c>
      <c r="K1436" s="32">
        <f>1/Table1[[#This Row],[Duration (Time between doses '[in hours'])]]</f>
        <v>8.3333333333333329E-2</v>
      </c>
      <c r="L1436" s="33">
        <f>Table1[[#This Row],[number doses per hour]]*INDEX(Table2[price per dose],Table1[[#This Row],[Drug ID]])</f>
        <v>0.56619444444444444</v>
      </c>
      <c r="M1436" s="11" t="b">
        <f>AND(Table1[[#This Row],[hour of cancellation 0 to 23]]&gt;=0,Table1[[#This Row],[hour of cancellation 0 to 23]]&lt;=23)</f>
        <v>1</v>
      </c>
    </row>
    <row r="1437" spans="1:13" x14ac:dyDescent="0.3">
      <c r="A1437" s="1">
        <v>1436</v>
      </c>
      <c r="B1437" s="1">
        <v>1</v>
      </c>
      <c r="C1437" s="2">
        <v>40973.639740612838</v>
      </c>
      <c r="D1437" s="2">
        <v>41033.63958333333</v>
      </c>
      <c r="E1437" s="1">
        <v>8</v>
      </c>
      <c r="F1437" s="2">
        <v>40974.392353767689</v>
      </c>
      <c r="G1437" s="1">
        <v>0</v>
      </c>
      <c r="H1437" s="32">
        <f>IFERROR(HOUR(Table1[[#This Row],[Cancel Date/time]])+MINUTE(Table1[[#This Row],[Cancel Date/time]])/60,"not cancelled")</f>
        <v>9.4</v>
      </c>
      <c r="I1437" s="47">
        <f>IFERROR(ROUND(Table1[[#This Row],[cancellation time decimal]],0),"not cancelled")</f>
        <v>9</v>
      </c>
      <c r="J1437" s="10">
        <f>IFERROR(MOD(Table1[[#This Row],[cancellation hour rounded]],24),"not cancelled")</f>
        <v>9</v>
      </c>
      <c r="K1437" s="32">
        <f>1/Table1[[#This Row],[Duration (Time between doses '[in hours'])]]</f>
        <v>0.125</v>
      </c>
      <c r="L1437" s="33">
        <f>Table1[[#This Row],[number doses per hour]]*INDEX(Table2[price per dose],Table1[[#This Row],[Drug ID]])</f>
        <v>0.84929166666666667</v>
      </c>
      <c r="M1437" s="11" t="b">
        <f>AND(Table1[[#This Row],[hour of cancellation 0 to 23]]&gt;=0,Table1[[#This Row],[hour of cancellation 0 to 23]]&lt;=23)</f>
        <v>1</v>
      </c>
    </row>
    <row r="1438" spans="1:13" x14ac:dyDescent="0.3">
      <c r="A1438" s="1">
        <v>1437</v>
      </c>
      <c r="B1438" s="1">
        <v>4</v>
      </c>
      <c r="C1438" s="2">
        <v>40973.672917317293</v>
      </c>
      <c r="D1438" s="2">
        <v>41033.672916666663</v>
      </c>
      <c r="E1438" s="1">
        <v>12</v>
      </c>
      <c r="F1438" s="2">
        <v>40976.343960995546</v>
      </c>
      <c r="G1438" s="1">
        <v>0</v>
      </c>
      <c r="H1438" s="32">
        <f>IFERROR(HOUR(Table1[[#This Row],[Cancel Date/time]])+MINUTE(Table1[[#This Row],[Cancel Date/time]])/60,"not cancelled")</f>
        <v>8.25</v>
      </c>
      <c r="I1438" s="47">
        <f>IFERROR(ROUND(Table1[[#This Row],[cancellation time decimal]],0),"not cancelled")</f>
        <v>8</v>
      </c>
      <c r="J1438" s="10">
        <f>IFERROR(MOD(Table1[[#This Row],[cancellation hour rounded]],24),"not cancelled")</f>
        <v>8</v>
      </c>
      <c r="K1438" s="32">
        <f>1/Table1[[#This Row],[Duration (Time between doses '[in hours'])]]</f>
        <v>8.3333333333333329E-2</v>
      </c>
      <c r="L1438" s="33">
        <f>Table1[[#This Row],[number doses per hour]]*INDEX(Table2[price per dose],Table1[[#This Row],[Drug ID]])</f>
        <v>1.448055119047619</v>
      </c>
      <c r="M1438" s="11" t="b">
        <f>AND(Table1[[#This Row],[hour of cancellation 0 to 23]]&gt;=0,Table1[[#This Row],[hour of cancellation 0 to 23]]&lt;=23)</f>
        <v>1</v>
      </c>
    </row>
    <row r="1439" spans="1:13" x14ac:dyDescent="0.3">
      <c r="A1439" s="1">
        <v>1438</v>
      </c>
      <c r="B1439" s="1">
        <v>2</v>
      </c>
      <c r="C1439" s="2">
        <v>40973.673797172894</v>
      </c>
      <c r="D1439" s="2">
        <v>41033.673611111109</v>
      </c>
      <c r="E1439" s="1">
        <v>10</v>
      </c>
      <c r="F1439" s="2">
        <v>40975.575800340346</v>
      </c>
      <c r="G1439" s="1">
        <v>0</v>
      </c>
      <c r="H1439" s="32">
        <f>IFERROR(HOUR(Table1[[#This Row],[Cancel Date/time]])+MINUTE(Table1[[#This Row],[Cancel Date/time]])/60,"not cancelled")</f>
        <v>13.816666666666666</v>
      </c>
      <c r="I1439" s="47">
        <f>IFERROR(ROUND(Table1[[#This Row],[cancellation time decimal]],0),"not cancelled")</f>
        <v>14</v>
      </c>
      <c r="J1439" s="10">
        <f>IFERROR(MOD(Table1[[#This Row],[cancellation hour rounded]],24),"not cancelled")</f>
        <v>14</v>
      </c>
      <c r="K1439" s="32">
        <f>1/Table1[[#This Row],[Duration (Time between doses '[in hours'])]]</f>
        <v>0.1</v>
      </c>
      <c r="L1439" s="33">
        <f>Table1[[#This Row],[number doses per hour]]*INDEX(Table2[price per dose],Table1[[#This Row],[Drug ID]])</f>
        <v>0.84959999999999969</v>
      </c>
      <c r="M1439" s="11" t="b">
        <f>AND(Table1[[#This Row],[hour of cancellation 0 to 23]]&gt;=0,Table1[[#This Row],[hour of cancellation 0 to 23]]&lt;=23)</f>
        <v>1</v>
      </c>
    </row>
    <row r="1440" spans="1:13" x14ac:dyDescent="0.3">
      <c r="A1440" s="1">
        <v>1439</v>
      </c>
      <c r="B1440" s="1">
        <v>5</v>
      </c>
      <c r="C1440" s="2">
        <v>40973.684337002407</v>
      </c>
      <c r="D1440" s="2">
        <v>41033.684027777774</v>
      </c>
      <c r="E1440" s="1">
        <v>24</v>
      </c>
      <c r="F1440" s="2">
        <v>40977.481655834708</v>
      </c>
      <c r="G1440" s="1">
        <v>0</v>
      </c>
      <c r="H1440" s="32">
        <f>IFERROR(HOUR(Table1[[#This Row],[Cancel Date/time]])+MINUTE(Table1[[#This Row],[Cancel Date/time]])/60,"not cancelled")</f>
        <v>11.55</v>
      </c>
      <c r="I1440" s="47">
        <f>IFERROR(ROUND(Table1[[#This Row],[cancellation time decimal]],0),"not cancelled")</f>
        <v>12</v>
      </c>
      <c r="J1440" s="10">
        <f>IFERROR(MOD(Table1[[#This Row],[cancellation hour rounded]],24),"not cancelled")</f>
        <v>12</v>
      </c>
      <c r="K1440" s="32">
        <f>1/Table1[[#This Row],[Duration (Time between doses '[in hours'])]]</f>
        <v>4.1666666666666664E-2</v>
      </c>
      <c r="L1440" s="33">
        <f>Table1[[#This Row],[number doses per hour]]*INDEX(Table2[price per dose],Table1[[#This Row],[Drug ID]])</f>
        <v>0.2815833333333333</v>
      </c>
      <c r="M1440" s="11" t="b">
        <f>AND(Table1[[#This Row],[hour of cancellation 0 to 23]]&gt;=0,Table1[[#This Row],[hour of cancellation 0 to 23]]&lt;=23)</f>
        <v>1</v>
      </c>
    </row>
    <row r="1441" spans="1:13" x14ac:dyDescent="0.3">
      <c r="A1441" s="1">
        <v>1440</v>
      </c>
      <c r="B1441" s="1">
        <v>4</v>
      </c>
      <c r="C1441" s="2">
        <v>40973.706547574744</v>
      </c>
      <c r="D1441" s="2">
        <v>41033.706249999996</v>
      </c>
      <c r="E1441" s="1">
        <v>12</v>
      </c>
      <c r="F1441" s="2">
        <v>40976.365851161805</v>
      </c>
      <c r="G1441" s="1">
        <v>0</v>
      </c>
      <c r="H1441" s="32">
        <f>IFERROR(HOUR(Table1[[#This Row],[Cancel Date/time]])+MINUTE(Table1[[#This Row],[Cancel Date/time]])/60,"not cancelled")</f>
        <v>8.7666666666666675</v>
      </c>
      <c r="I1441" s="47">
        <f>IFERROR(ROUND(Table1[[#This Row],[cancellation time decimal]],0),"not cancelled")</f>
        <v>9</v>
      </c>
      <c r="J1441" s="10">
        <f>IFERROR(MOD(Table1[[#This Row],[cancellation hour rounded]],24),"not cancelled")</f>
        <v>9</v>
      </c>
      <c r="K1441" s="32">
        <f>1/Table1[[#This Row],[Duration (Time between doses '[in hours'])]]</f>
        <v>8.3333333333333329E-2</v>
      </c>
      <c r="L1441" s="33">
        <f>Table1[[#This Row],[number doses per hour]]*INDEX(Table2[price per dose],Table1[[#This Row],[Drug ID]])</f>
        <v>1.448055119047619</v>
      </c>
      <c r="M1441" s="11" t="b">
        <f>AND(Table1[[#This Row],[hour of cancellation 0 to 23]]&gt;=0,Table1[[#This Row],[hour of cancellation 0 to 23]]&lt;=23)</f>
        <v>1</v>
      </c>
    </row>
    <row r="1442" spans="1:13" x14ac:dyDescent="0.3">
      <c r="A1442" s="1">
        <v>1441</v>
      </c>
      <c r="B1442" s="1">
        <v>1</v>
      </c>
      <c r="C1442" s="2">
        <v>40973.727828001123</v>
      </c>
      <c r="D1442" s="2">
        <v>41033.727777777778</v>
      </c>
      <c r="E1442" s="1">
        <v>8</v>
      </c>
      <c r="F1442" s="2">
        <v>40973.877091122071</v>
      </c>
      <c r="G1442" s="1">
        <v>0</v>
      </c>
      <c r="H1442" s="32">
        <f>IFERROR(HOUR(Table1[[#This Row],[Cancel Date/time]])+MINUTE(Table1[[#This Row],[Cancel Date/time]])/60,"not cancelled")</f>
        <v>21.05</v>
      </c>
      <c r="I1442" s="47">
        <f>IFERROR(ROUND(Table1[[#This Row],[cancellation time decimal]],0),"not cancelled")</f>
        <v>21</v>
      </c>
      <c r="J1442" s="10">
        <f>IFERROR(MOD(Table1[[#This Row],[cancellation hour rounded]],24),"not cancelled")</f>
        <v>21</v>
      </c>
      <c r="K1442" s="32">
        <f>1/Table1[[#This Row],[Duration (Time between doses '[in hours'])]]</f>
        <v>0.125</v>
      </c>
      <c r="L1442" s="33">
        <f>Table1[[#This Row],[number doses per hour]]*INDEX(Table2[price per dose],Table1[[#This Row],[Drug ID]])</f>
        <v>0.84929166666666667</v>
      </c>
      <c r="M1442" s="11" t="b">
        <f>AND(Table1[[#This Row],[hour of cancellation 0 to 23]]&gt;=0,Table1[[#This Row],[hour of cancellation 0 to 23]]&lt;=23)</f>
        <v>1</v>
      </c>
    </row>
    <row r="1443" spans="1:13" x14ac:dyDescent="0.3">
      <c r="A1443" s="1">
        <v>1442</v>
      </c>
      <c r="B1443" s="1">
        <v>2</v>
      </c>
      <c r="C1443" s="2">
        <v>40973.743483298626</v>
      </c>
      <c r="D1443" s="2">
        <v>41033.743055555555</v>
      </c>
      <c r="E1443" s="1">
        <v>10</v>
      </c>
      <c r="F1443" s="2">
        <v>40974.439517847655</v>
      </c>
      <c r="G1443" s="1">
        <v>0</v>
      </c>
      <c r="H1443" s="32">
        <f>IFERROR(HOUR(Table1[[#This Row],[Cancel Date/time]])+MINUTE(Table1[[#This Row],[Cancel Date/time]])/60,"not cancelled")</f>
        <v>10.533333333333333</v>
      </c>
      <c r="I1443" s="47">
        <f>IFERROR(ROUND(Table1[[#This Row],[cancellation time decimal]],0),"not cancelled")</f>
        <v>11</v>
      </c>
      <c r="J1443" s="10">
        <f>IFERROR(MOD(Table1[[#This Row],[cancellation hour rounded]],24),"not cancelled")</f>
        <v>11</v>
      </c>
      <c r="K1443" s="32">
        <f>1/Table1[[#This Row],[Duration (Time between doses '[in hours'])]]</f>
        <v>0.1</v>
      </c>
      <c r="L1443" s="33">
        <f>Table1[[#This Row],[number doses per hour]]*INDEX(Table2[price per dose],Table1[[#This Row],[Drug ID]])</f>
        <v>0.84959999999999969</v>
      </c>
      <c r="M1443" s="11" t="b">
        <f>AND(Table1[[#This Row],[hour of cancellation 0 to 23]]&gt;=0,Table1[[#This Row],[hour of cancellation 0 to 23]]&lt;=23)</f>
        <v>1</v>
      </c>
    </row>
    <row r="1444" spans="1:13" x14ac:dyDescent="0.3">
      <c r="A1444" s="1">
        <v>1443</v>
      </c>
      <c r="B1444" s="1">
        <v>1</v>
      </c>
      <c r="C1444" s="2">
        <v>40973.811924241389</v>
      </c>
      <c r="D1444" s="2">
        <v>41033.811805555553</v>
      </c>
      <c r="E1444" s="1">
        <v>12</v>
      </c>
      <c r="F1444" s="2">
        <v>40974.415156129391</v>
      </c>
      <c r="G1444" s="1">
        <v>0</v>
      </c>
      <c r="H1444" s="32">
        <f>IFERROR(HOUR(Table1[[#This Row],[Cancel Date/time]])+MINUTE(Table1[[#This Row],[Cancel Date/time]])/60,"not cancelled")</f>
        <v>9.9499999999999993</v>
      </c>
      <c r="I1444" s="47">
        <f>IFERROR(ROUND(Table1[[#This Row],[cancellation time decimal]],0),"not cancelled")</f>
        <v>10</v>
      </c>
      <c r="J1444" s="10">
        <f>IFERROR(MOD(Table1[[#This Row],[cancellation hour rounded]],24),"not cancelled")</f>
        <v>10</v>
      </c>
      <c r="K1444" s="32">
        <f>1/Table1[[#This Row],[Duration (Time between doses '[in hours'])]]</f>
        <v>8.3333333333333329E-2</v>
      </c>
      <c r="L1444" s="33">
        <f>Table1[[#This Row],[number doses per hour]]*INDEX(Table2[price per dose],Table1[[#This Row],[Drug ID]])</f>
        <v>0.56619444444444444</v>
      </c>
      <c r="M1444" s="11" t="b">
        <f>AND(Table1[[#This Row],[hour of cancellation 0 to 23]]&gt;=0,Table1[[#This Row],[hour of cancellation 0 to 23]]&lt;=23)</f>
        <v>1</v>
      </c>
    </row>
    <row r="1445" spans="1:13" x14ac:dyDescent="0.3">
      <c r="A1445" s="1">
        <v>1444</v>
      </c>
      <c r="B1445" s="1">
        <v>2</v>
      </c>
      <c r="C1445" s="2">
        <v>40973.798046421063</v>
      </c>
      <c r="D1445" s="2">
        <v>41033.797916666663</v>
      </c>
      <c r="E1445" s="1">
        <v>10</v>
      </c>
      <c r="F1445" s="2">
        <v>40975.321365265954</v>
      </c>
      <c r="G1445" s="1">
        <v>0</v>
      </c>
      <c r="H1445" s="32">
        <f>IFERROR(HOUR(Table1[[#This Row],[Cancel Date/time]])+MINUTE(Table1[[#This Row],[Cancel Date/time]])/60,"not cancelled")</f>
        <v>7.7</v>
      </c>
      <c r="I1445" s="47">
        <f>IFERROR(ROUND(Table1[[#This Row],[cancellation time decimal]],0),"not cancelled")</f>
        <v>8</v>
      </c>
      <c r="J1445" s="10">
        <f>IFERROR(MOD(Table1[[#This Row],[cancellation hour rounded]],24),"not cancelled")</f>
        <v>8</v>
      </c>
      <c r="K1445" s="32">
        <f>1/Table1[[#This Row],[Duration (Time between doses '[in hours'])]]</f>
        <v>0.1</v>
      </c>
      <c r="L1445" s="33">
        <f>Table1[[#This Row],[number doses per hour]]*INDEX(Table2[price per dose],Table1[[#This Row],[Drug ID]])</f>
        <v>0.84959999999999969</v>
      </c>
      <c r="M1445" s="11" t="b">
        <f>AND(Table1[[#This Row],[hour of cancellation 0 to 23]]&gt;=0,Table1[[#This Row],[hour of cancellation 0 to 23]]&lt;=23)</f>
        <v>1</v>
      </c>
    </row>
    <row r="1446" spans="1:13" x14ac:dyDescent="0.3">
      <c r="A1446" s="1">
        <v>1445</v>
      </c>
      <c r="B1446" s="1">
        <v>1</v>
      </c>
      <c r="C1446" s="2">
        <v>40973.86193166356</v>
      </c>
      <c r="D1446" s="2">
        <v>41033.861805555556</v>
      </c>
      <c r="E1446" s="1">
        <v>12</v>
      </c>
      <c r="F1446" s="2">
        <v>40974.482122141257</v>
      </c>
      <c r="G1446" s="1">
        <v>0</v>
      </c>
      <c r="H1446" s="32">
        <f>IFERROR(HOUR(Table1[[#This Row],[Cancel Date/time]])+MINUTE(Table1[[#This Row],[Cancel Date/time]])/60,"not cancelled")</f>
        <v>11.566666666666666</v>
      </c>
      <c r="I1446" s="47">
        <f>IFERROR(ROUND(Table1[[#This Row],[cancellation time decimal]],0),"not cancelled")</f>
        <v>12</v>
      </c>
      <c r="J1446" s="10">
        <f>IFERROR(MOD(Table1[[#This Row],[cancellation hour rounded]],24),"not cancelled")</f>
        <v>12</v>
      </c>
      <c r="K1446" s="32">
        <f>1/Table1[[#This Row],[Duration (Time between doses '[in hours'])]]</f>
        <v>8.3333333333333329E-2</v>
      </c>
      <c r="L1446" s="33">
        <f>Table1[[#This Row],[number doses per hour]]*INDEX(Table2[price per dose],Table1[[#This Row],[Drug ID]])</f>
        <v>0.56619444444444444</v>
      </c>
      <c r="M1446" s="11" t="b">
        <f>AND(Table1[[#This Row],[hour of cancellation 0 to 23]]&gt;=0,Table1[[#This Row],[hour of cancellation 0 to 23]]&lt;=23)</f>
        <v>1</v>
      </c>
    </row>
    <row r="1447" spans="1:13" x14ac:dyDescent="0.3">
      <c r="A1447" s="1">
        <v>1446</v>
      </c>
      <c r="B1447" s="1">
        <v>5</v>
      </c>
      <c r="C1447" s="2">
        <v>40974.219091820829</v>
      </c>
      <c r="D1447" s="2">
        <v>41034.21875</v>
      </c>
      <c r="E1447" s="1">
        <v>24</v>
      </c>
      <c r="F1447" s="2">
        <v>40979.461656377098</v>
      </c>
      <c r="G1447" s="1">
        <v>0</v>
      </c>
      <c r="H1447" s="32">
        <f>IFERROR(HOUR(Table1[[#This Row],[Cancel Date/time]])+MINUTE(Table1[[#This Row],[Cancel Date/time]])/60,"not cancelled")</f>
        <v>11.066666666666666</v>
      </c>
      <c r="I1447" s="47">
        <f>IFERROR(ROUND(Table1[[#This Row],[cancellation time decimal]],0),"not cancelled")</f>
        <v>11</v>
      </c>
      <c r="J1447" s="10">
        <f>IFERROR(MOD(Table1[[#This Row],[cancellation hour rounded]],24),"not cancelled")</f>
        <v>11</v>
      </c>
      <c r="K1447" s="32">
        <f>1/Table1[[#This Row],[Duration (Time between doses '[in hours'])]]</f>
        <v>4.1666666666666664E-2</v>
      </c>
      <c r="L1447" s="33">
        <f>Table1[[#This Row],[number doses per hour]]*INDEX(Table2[price per dose],Table1[[#This Row],[Drug ID]])</f>
        <v>0.2815833333333333</v>
      </c>
      <c r="M1447" s="11" t="b">
        <f>AND(Table1[[#This Row],[hour of cancellation 0 to 23]]&gt;=0,Table1[[#This Row],[hour of cancellation 0 to 23]]&lt;=23)</f>
        <v>1</v>
      </c>
    </row>
    <row r="1448" spans="1:13" x14ac:dyDescent="0.3">
      <c r="A1448" s="1">
        <v>1447</v>
      </c>
      <c r="B1448" s="1">
        <v>11</v>
      </c>
      <c r="C1448" s="2">
        <v>40974.342144173555</v>
      </c>
      <c r="D1448" s="2">
        <v>41034.341666666667</v>
      </c>
      <c r="E1448" s="1">
        <v>1</v>
      </c>
      <c r="F1448" s="2">
        <v>40981.486068707898</v>
      </c>
      <c r="G1448" s="1">
        <v>2</v>
      </c>
      <c r="H1448" s="32">
        <f>IFERROR(HOUR(Table1[[#This Row],[Cancel Date/time]])+MINUTE(Table1[[#This Row],[Cancel Date/time]])/60,"not cancelled")</f>
        <v>11.65</v>
      </c>
      <c r="I1448" s="47">
        <f>IFERROR(ROUND(Table1[[#This Row],[cancellation time decimal]],0),"not cancelled")</f>
        <v>12</v>
      </c>
      <c r="J1448" s="10">
        <f>IFERROR(MOD(Table1[[#This Row],[cancellation hour rounded]],24),"not cancelled")</f>
        <v>12</v>
      </c>
      <c r="K1448" s="32">
        <f>1/Table1[[#This Row],[Duration (Time between doses '[in hours'])]]</f>
        <v>1</v>
      </c>
      <c r="L1448" s="33">
        <f>Table1[[#This Row],[number doses per hour]]*INDEX(Table2[price per dose],Table1[[#This Row],[Drug ID]])</f>
        <v>1</v>
      </c>
      <c r="M1448" s="11" t="b">
        <f>AND(Table1[[#This Row],[hour of cancellation 0 to 23]]&gt;=0,Table1[[#This Row],[hour of cancellation 0 to 23]]&lt;=23)</f>
        <v>1</v>
      </c>
    </row>
    <row r="1449" spans="1:13" hidden="1" x14ac:dyDescent="0.3">
      <c r="A1449" s="1">
        <v>1448</v>
      </c>
      <c r="B1449" s="1">
        <v>1</v>
      </c>
      <c r="C1449" s="2">
        <v>40974.3761128892</v>
      </c>
      <c r="D1449" s="2">
        <v>40978.001086906013</v>
      </c>
      <c r="E1449" s="1">
        <v>8</v>
      </c>
      <c r="F1449" s="2" t="s">
        <v>5</v>
      </c>
      <c r="G1449" s="1">
        <v>0</v>
      </c>
      <c r="H1449" s="32" t="str">
        <f>IFERROR(HOUR(Table1[[#This Row],[Cancel Date/time]])+MINUTE(Table1[[#This Row],[Cancel Date/time]])/60,"not cancelled")</f>
        <v>not cancelled</v>
      </c>
      <c r="I1449" s="47" t="str">
        <f>IFERROR(ROUND(Table1[[#This Row],[cancellation time decimal]],0),"not cancelled")</f>
        <v>not cancelled</v>
      </c>
      <c r="J1449" s="10" t="str">
        <f>IFERROR(MOD(Table1[[#This Row],[cancellation hour rounded]],24),"not cancelled")</f>
        <v>not cancelled</v>
      </c>
      <c r="K1449" s="32">
        <f>1/Table1[[#This Row],[Duration (Time between doses '[in hours'])]]</f>
        <v>0.125</v>
      </c>
      <c r="L1449" s="33">
        <f>Table1[[#This Row],[number doses per hour]]*INDEX(Table2[price per dose],Table1[[#This Row],[Drug ID]])</f>
        <v>0.84929166666666667</v>
      </c>
      <c r="M1449" s="11" t="b">
        <f>AND(Table1[[#This Row],[hour of cancellation 0 to 23]]&gt;=0,Table1[[#This Row],[hour of cancellation 0 to 23]]&lt;=23)</f>
        <v>0</v>
      </c>
    </row>
    <row r="1450" spans="1:13" hidden="1" x14ac:dyDescent="0.3">
      <c r="A1450" s="1">
        <v>1449</v>
      </c>
      <c r="B1450" s="1">
        <v>1</v>
      </c>
      <c r="C1450" s="2">
        <v>40974.532479262562</v>
      </c>
      <c r="D1450" s="2">
        <v>40976.657366978805</v>
      </c>
      <c r="E1450" s="1">
        <v>8</v>
      </c>
      <c r="F1450" s="2" t="s">
        <v>5</v>
      </c>
      <c r="G1450" s="1">
        <v>0</v>
      </c>
      <c r="H1450" s="32" t="str">
        <f>IFERROR(HOUR(Table1[[#This Row],[Cancel Date/time]])+MINUTE(Table1[[#This Row],[Cancel Date/time]])/60,"not cancelled")</f>
        <v>not cancelled</v>
      </c>
      <c r="I1450" s="47" t="str">
        <f>IFERROR(ROUND(Table1[[#This Row],[cancellation time decimal]],0),"not cancelled")</f>
        <v>not cancelled</v>
      </c>
      <c r="J1450" s="10" t="str">
        <f>IFERROR(MOD(Table1[[#This Row],[cancellation hour rounded]],24),"not cancelled")</f>
        <v>not cancelled</v>
      </c>
      <c r="K1450" s="32">
        <f>1/Table1[[#This Row],[Duration (Time between doses '[in hours'])]]</f>
        <v>0.125</v>
      </c>
      <c r="L1450" s="33">
        <f>Table1[[#This Row],[number doses per hour]]*INDEX(Table2[price per dose],Table1[[#This Row],[Drug ID]])</f>
        <v>0.84929166666666667</v>
      </c>
      <c r="M1450" s="11" t="b">
        <f>AND(Table1[[#This Row],[hour of cancellation 0 to 23]]&gt;=0,Table1[[#This Row],[hour of cancellation 0 to 23]]&lt;=23)</f>
        <v>0</v>
      </c>
    </row>
    <row r="1451" spans="1:13" x14ac:dyDescent="0.3">
      <c r="A1451" s="1">
        <v>1450</v>
      </c>
      <c r="B1451" s="1">
        <v>3</v>
      </c>
      <c r="C1451" s="2">
        <v>40974.522385100354</v>
      </c>
      <c r="D1451" s="2">
        <v>41034.522222222222</v>
      </c>
      <c r="E1451" s="1">
        <v>24</v>
      </c>
      <c r="F1451" s="2">
        <v>40976.537896493392</v>
      </c>
      <c r="G1451" s="1">
        <v>0</v>
      </c>
      <c r="H1451" s="32">
        <f>IFERROR(HOUR(Table1[[#This Row],[Cancel Date/time]])+MINUTE(Table1[[#This Row],[Cancel Date/time]])/60,"not cancelled")</f>
        <v>12.9</v>
      </c>
      <c r="I1451" s="47">
        <f>IFERROR(ROUND(Table1[[#This Row],[cancellation time decimal]],0),"not cancelled")</f>
        <v>13</v>
      </c>
      <c r="J1451" s="10">
        <f>IFERROR(MOD(Table1[[#This Row],[cancellation hour rounded]],24),"not cancelled")</f>
        <v>13</v>
      </c>
      <c r="K1451" s="32">
        <f>1/Table1[[#This Row],[Duration (Time between doses '[in hours'])]]</f>
        <v>4.1666666666666664E-2</v>
      </c>
      <c r="L1451" s="33">
        <f>Table1[[#This Row],[number doses per hour]]*INDEX(Table2[price per dose],Table1[[#This Row],[Drug ID]])</f>
        <v>0.18133000000000002</v>
      </c>
      <c r="M1451" s="11" t="b">
        <f>AND(Table1[[#This Row],[hour of cancellation 0 to 23]]&gt;=0,Table1[[#This Row],[hour of cancellation 0 to 23]]&lt;=23)</f>
        <v>1</v>
      </c>
    </row>
    <row r="1452" spans="1:13" x14ac:dyDescent="0.3">
      <c r="A1452" s="1">
        <v>1451</v>
      </c>
      <c r="B1452" s="1">
        <v>3</v>
      </c>
      <c r="C1452" s="2">
        <v>40974.62827662129</v>
      </c>
      <c r="D1452" s="2">
        <v>41034.62777777778</v>
      </c>
      <c r="E1452" s="1">
        <v>24</v>
      </c>
      <c r="F1452" s="2">
        <v>40976.382819533566</v>
      </c>
      <c r="G1452" s="1">
        <v>0</v>
      </c>
      <c r="H1452" s="32">
        <f>IFERROR(HOUR(Table1[[#This Row],[Cancel Date/time]])+MINUTE(Table1[[#This Row],[Cancel Date/time]])/60,"not cancelled")</f>
        <v>9.1833333333333336</v>
      </c>
      <c r="I1452" s="47">
        <f>IFERROR(ROUND(Table1[[#This Row],[cancellation time decimal]],0),"not cancelled")</f>
        <v>9</v>
      </c>
      <c r="J1452" s="10">
        <f>IFERROR(MOD(Table1[[#This Row],[cancellation hour rounded]],24),"not cancelled")</f>
        <v>9</v>
      </c>
      <c r="K1452" s="32">
        <f>1/Table1[[#This Row],[Duration (Time between doses '[in hours'])]]</f>
        <v>4.1666666666666664E-2</v>
      </c>
      <c r="L1452" s="33">
        <f>Table1[[#This Row],[number doses per hour]]*INDEX(Table2[price per dose],Table1[[#This Row],[Drug ID]])</f>
        <v>0.18133000000000002</v>
      </c>
      <c r="M1452" s="11" t="b">
        <f>AND(Table1[[#This Row],[hour of cancellation 0 to 23]]&gt;=0,Table1[[#This Row],[hour of cancellation 0 to 23]]&lt;=23)</f>
        <v>1</v>
      </c>
    </row>
    <row r="1453" spans="1:13" x14ac:dyDescent="0.3">
      <c r="A1453" s="1">
        <v>1452</v>
      </c>
      <c r="B1453" s="1">
        <v>3</v>
      </c>
      <c r="C1453" s="2">
        <v>40974.653899976664</v>
      </c>
      <c r="D1453" s="2">
        <v>41034.65347222222</v>
      </c>
      <c r="E1453" s="1">
        <v>24</v>
      </c>
      <c r="F1453" s="2">
        <v>40976.473145163422</v>
      </c>
      <c r="G1453" s="1">
        <v>0</v>
      </c>
      <c r="H1453" s="32">
        <f>IFERROR(HOUR(Table1[[#This Row],[Cancel Date/time]])+MINUTE(Table1[[#This Row],[Cancel Date/time]])/60,"not cancelled")</f>
        <v>11.35</v>
      </c>
      <c r="I1453" s="47">
        <f>IFERROR(ROUND(Table1[[#This Row],[cancellation time decimal]],0),"not cancelled")</f>
        <v>11</v>
      </c>
      <c r="J1453" s="10">
        <f>IFERROR(MOD(Table1[[#This Row],[cancellation hour rounded]],24),"not cancelled")</f>
        <v>11</v>
      </c>
      <c r="K1453" s="32">
        <f>1/Table1[[#This Row],[Duration (Time between doses '[in hours'])]]</f>
        <v>4.1666666666666664E-2</v>
      </c>
      <c r="L1453" s="33">
        <f>Table1[[#This Row],[number doses per hour]]*INDEX(Table2[price per dose],Table1[[#This Row],[Drug ID]])</f>
        <v>0.18133000000000002</v>
      </c>
      <c r="M1453" s="11" t="b">
        <f>AND(Table1[[#This Row],[hour of cancellation 0 to 23]]&gt;=0,Table1[[#This Row],[hour of cancellation 0 to 23]]&lt;=23)</f>
        <v>1</v>
      </c>
    </row>
    <row r="1454" spans="1:13" x14ac:dyDescent="0.3">
      <c r="A1454" s="1">
        <v>1453</v>
      </c>
      <c r="B1454" s="1">
        <v>4</v>
      </c>
      <c r="C1454" s="2">
        <v>40974.644647769695</v>
      </c>
      <c r="D1454" s="2">
        <v>40979.477777777778</v>
      </c>
      <c r="E1454" s="1">
        <v>12</v>
      </c>
      <c r="F1454" s="2">
        <v>40977.473701462492</v>
      </c>
      <c r="G1454" s="1">
        <v>0</v>
      </c>
      <c r="H1454" s="32">
        <f>IFERROR(HOUR(Table1[[#This Row],[Cancel Date/time]])+MINUTE(Table1[[#This Row],[Cancel Date/time]])/60,"not cancelled")</f>
        <v>11.366666666666667</v>
      </c>
      <c r="I1454" s="47">
        <f>IFERROR(ROUND(Table1[[#This Row],[cancellation time decimal]],0),"not cancelled")</f>
        <v>11</v>
      </c>
      <c r="J1454" s="10">
        <f>IFERROR(MOD(Table1[[#This Row],[cancellation hour rounded]],24),"not cancelled")</f>
        <v>11</v>
      </c>
      <c r="K1454" s="32">
        <f>1/Table1[[#This Row],[Duration (Time between doses '[in hours'])]]</f>
        <v>8.3333333333333329E-2</v>
      </c>
      <c r="L1454" s="33">
        <f>Table1[[#This Row],[number doses per hour]]*INDEX(Table2[price per dose],Table1[[#This Row],[Drug ID]])</f>
        <v>1.448055119047619</v>
      </c>
      <c r="M1454" s="11" t="b">
        <f>AND(Table1[[#This Row],[hour of cancellation 0 to 23]]&gt;=0,Table1[[#This Row],[hour of cancellation 0 to 23]]&lt;=23)</f>
        <v>1</v>
      </c>
    </row>
    <row r="1455" spans="1:13" x14ac:dyDescent="0.3">
      <c r="A1455" s="1">
        <v>1454</v>
      </c>
      <c r="B1455" s="1">
        <v>4</v>
      </c>
      <c r="C1455" s="2">
        <v>40974.660341542964</v>
      </c>
      <c r="D1455" s="2">
        <v>41034.659722222219</v>
      </c>
      <c r="E1455" s="1">
        <v>12</v>
      </c>
      <c r="F1455" s="2">
        <v>40977.489462722762</v>
      </c>
      <c r="G1455" s="1">
        <v>0</v>
      </c>
      <c r="H1455" s="32">
        <f>IFERROR(HOUR(Table1[[#This Row],[Cancel Date/time]])+MINUTE(Table1[[#This Row],[Cancel Date/time]])/60,"not cancelled")</f>
        <v>11.733333333333333</v>
      </c>
      <c r="I1455" s="47">
        <f>IFERROR(ROUND(Table1[[#This Row],[cancellation time decimal]],0),"not cancelled")</f>
        <v>12</v>
      </c>
      <c r="J1455" s="10">
        <f>IFERROR(MOD(Table1[[#This Row],[cancellation hour rounded]],24),"not cancelled")</f>
        <v>12</v>
      </c>
      <c r="K1455" s="32">
        <f>1/Table1[[#This Row],[Duration (Time between doses '[in hours'])]]</f>
        <v>8.3333333333333329E-2</v>
      </c>
      <c r="L1455" s="33">
        <f>Table1[[#This Row],[number doses per hour]]*INDEX(Table2[price per dose],Table1[[#This Row],[Drug ID]])</f>
        <v>1.448055119047619</v>
      </c>
      <c r="M1455" s="11" t="b">
        <f>AND(Table1[[#This Row],[hour of cancellation 0 to 23]]&gt;=0,Table1[[#This Row],[hour of cancellation 0 to 23]]&lt;=23)</f>
        <v>1</v>
      </c>
    </row>
    <row r="1456" spans="1:13" hidden="1" x14ac:dyDescent="0.3">
      <c r="A1456" s="1">
        <v>1455</v>
      </c>
      <c r="B1456" s="1">
        <v>4</v>
      </c>
      <c r="C1456" s="2">
        <v>40974.681081230156</v>
      </c>
      <c r="D1456" s="2">
        <v>40977.347428582369</v>
      </c>
      <c r="E1456" s="1">
        <v>12</v>
      </c>
      <c r="F1456" s="2" t="s">
        <v>5</v>
      </c>
      <c r="G1456" s="1">
        <v>0</v>
      </c>
      <c r="H1456" s="32" t="str">
        <f>IFERROR(HOUR(Table1[[#This Row],[Cancel Date/time]])+MINUTE(Table1[[#This Row],[Cancel Date/time]])/60,"not cancelled")</f>
        <v>not cancelled</v>
      </c>
      <c r="I1456" s="47" t="str">
        <f>IFERROR(ROUND(Table1[[#This Row],[cancellation time decimal]],0),"not cancelled")</f>
        <v>not cancelled</v>
      </c>
      <c r="J1456" s="10" t="str">
        <f>IFERROR(MOD(Table1[[#This Row],[cancellation hour rounded]],24),"not cancelled")</f>
        <v>not cancelled</v>
      </c>
      <c r="K1456" s="32">
        <f>1/Table1[[#This Row],[Duration (Time between doses '[in hours'])]]</f>
        <v>8.3333333333333329E-2</v>
      </c>
      <c r="L1456" s="33">
        <f>Table1[[#This Row],[number doses per hour]]*INDEX(Table2[price per dose],Table1[[#This Row],[Drug ID]])</f>
        <v>1.448055119047619</v>
      </c>
      <c r="M1456" s="11" t="b">
        <f>AND(Table1[[#This Row],[hour of cancellation 0 to 23]]&gt;=0,Table1[[#This Row],[hour of cancellation 0 to 23]]&lt;=23)</f>
        <v>0</v>
      </c>
    </row>
    <row r="1457" spans="1:13" x14ac:dyDescent="0.3">
      <c r="A1457" s="1">
        <v>1456</v>
      </c>
      <c r="B1457" s="1">
        <v>2</v>
      </c>
      <c r="C1457" s="2">
        <v>40974.690983047694</v>
      </c>
      <c r="D1457" s="2">
        <v>41034.690972222219</v>
      </c>
      <c r="E1457" s="1">
        <v>10</v>
      </c>
      <c r="F1457" s="2">
        <v>40975.322328405884</v>
      </c>
      <c r="G1457" s="1">
        <v>0</v>
      </c>
      <c r="H1457" s="32">
        <f>IFERROR(HOUR(Table1[[#This Row],[Cancel Date/time]])+MINUTE(Table1[[#This Row],[Cancel Date/time]])/60,"not cancelled")</f>
        <v>7.7333333333333334</v>
      </c>
      <c r="I1457" s="47">
        <f>IFERROR(ROUND(Table1[[#This Row],[cancellation time decimal]],0),"not cancelled")</f>
        <v>8</v>
      </c>
      <c r="J1457" s="10">
        <f>IFERROR(MOD(Table1[[#This Row],[cancellation hour rounded]],24),"not cancelled")</f>
        <v>8</v>
      </c>
      <c r="K1457" s="32">
        <f>1/Table1[[#This Row],[Duration (Time between doses '[in hours'])]]</f>
        <v>0.1</v>
      </c>
      <c r="L1457" s="33">
        <f>Table1[[#This Row],[number doses per hour]]*INDEX(Table2[price per dose],Table1[[#This Row],[Drug ID]])</f>
        <v>0.84959999999999969</v>
      </c>
      <c r="M1457" s="11" t="b">
        <f>AND(Table1[[#This Row],[hour of cancellation 0 to 23]]&gt;=0,Table1[[#This Row],[hour of cancellation 0 to 23]]&lt;=23)</f>
        <v>1</v>
      </c>
    </row>
    <row r="1458" spans="1:13" x14ac:dyDescent="0.3">
      <c r="A1458" s="1">
        <v>1457</v>
      </c>
      <c r="B1458" s="1">
        <v>1</v>
      </c>
      <c r="C1458" s="2">
        <v>40974.849912741105</v>
      </c>
      <c r="D1458" s="2">
        <v>41034.849305555559</v>
      </c>
      <c r="E1458" s="1">
        <v>8</v>
      </c>
      <c r="F1458" s="2">
        <v>40975.495125265807</v>
      </c>
      <c r="G1458" s="1">
        <v>0</v>
      </c>
      <c r="H1458" s="32">
        <f>IFERROR(HOUR(Table1[[#This Row],[Cancel Date/time]])+MINUTE(Table1[[#This Row],[Cancel Date/time]])/60,"not cancelled")</f>
        <v>11.866666666666667</v>
      </c>
      <c r="I1458" s="47">
        <f>IFERROR(ROUND(Table1[[#This Row],[cancellation time decimal]],0),"not cancelled")</f>
        <v>12</v>
      </c>
      <c r="J1458" s="10">
        <f>IFERROR(MOD(Table1[[#This Row],[cancellation hour rounded]],24),"not cancelled")</f>
        <v>12</v>
      </c>
      <c r="K1458" s="32">
        <f>1/Table1[[#This Row],[Duration (Time between doses '[in hours'])]]</f>
        <v>0.125</v>
      </c>
      <c r="L1458" s="33">
        <f>Table1[[#This Row],[number doses per hour]]*INDEX(Table2[price per dose],Table1[[#This Row],[Drug ID]])</f>
        <v>0.84929166666666667</v>
      </c>
      <c r="M1458" s="11" t="b">
        <f>AND(Table1[[#This Row],[hour of cancellation 0 to 23]]&gt;=0,Table1[[#This Row],[hour of cancellation 0 to 23]]&lt;=23)</f>
        <v>1</v>
      </c>
    </row>
    <row r="1459" spans="1:13" x14ac:dyDescent="0.3">
      <c r="A1459" s="1">
        <v>1458</v>
      </c>
      <c r="B1459" s="1">
        <v>1</v>
      </c>
      <c r="C1459" s="2">
        <v>40974.913612955788</v>
      </c>
      <c r="D1459" s="2">
        <v>41034.913194444445</v>
      </c>
      <c r="E1459" s="1">
        <v>8</v>
      </c>
      <c r="F1459" s="2">
        <v>40975.289662779949</v>
      </c>
      <c r="G1459" s="1">
        <v>0</v>
      </c>
      <c r="H1459" s="32">
        <f>IFERROR(HOUR(Table1[[#This Row],[Cancel Date/time]])+MINUTE(Table1[[#This Row],[Cancel Date/time]])/60,"not cancelled")</f>
        <v>6.95</v>
      </c>
      <c r="I1459" s="47">
        <f>IFERROR(ROUND(Table1[[#This Row],[cancellation time decimal]],0),"not cancelled")</f>
        <v>7</v>
      </c>
      <c r="J1459" s="10">
        <f>IFERROR(MOD(Table1[[#This Row],[cancellation hour rounded]],24),"not cancelled")</f>
        <v>7</v>
      </c>
      <c r="K1459" s="32">
        <f>1/Table1[[#This Row],[Duration (Time between doses '[in hours'])]]</f>
        <v>0.125</v>
      </c>
      <c r="L1459" s="33">
        <f>Table1[[#This Row],[number doses per hour]]*INDEX(Table2[price per dose],Table1[[#This Row],[Drug ID]])</f>
        <v>0.84929166666666667</v>
      </c>
      <c r="M1459" s="11" t="b">
        <f>AND(Table1[[#This Row],[hour of cancellation 0 to 23]]&gt;=0,Table1[[#This Row],[hour of cancellation 0 to 23]]&lt;=23)</f>
        <v>1</v>
      </c>
    </row>
    <row r="1460" spans="1:13" hidden="1" x14ac:dyDescent="0.3">
      <c r="A1460" s="1">
        <v>1459</v>
      </c>
      <c r="B1460" s="1">
        <v>2</v>
      </c>
      <c r="C1460" s="2">
        <v>40974.965191437645</v>
      </c>
      <c r="D1460" s="2">
        <v>40977.839904332977</v>
      </c>
      <c r="E1460" s="1">
        <v>10</v>
      </c>
      <c r="F1460" s="2" t="s">
        <v>5</v>
      </c>
      <c r="G1460" s="1">
        <v>0</v>
      </c>
      <c r="H1460" s="32" t="str">
        <f>IFERROR(HOUR(Table1[[#This Row],[Cancel Date/time]])+MINUTE(Table1[[#This Row],[Cancel Date/time]])/60,"not cancelled")</f>
        <v>not cancelled</v>
      </c>
      <c r="I1460" s="47" t="str">
        <f>IFERROR(ROUND(Table1[[#This Row],[cancellation time decimal]],0),"not cancelled")</f>
        <v>not cancelled</v>
      </c>
      <c r="J1460" s="10" t="str">
        <f>IFERROR(MOD(Table1[[#This Row],[cancellation hour rounded]],24),"not cancelled")</f>
        <v>not cancelled</v>
      </c>
      <c r="K1460" s="32">
        <f>1/Table1[[#This Row],[Duration (Time between doses '[in hours'])]]</f>
        <v>0.1</v>
      </c>
      <c r="L1460" s="33">
        <f>Table1[[#This Row],[number doses per hour]]*INDEX(Table2[price per dose],Table1[[#This Row],[Drug ID]])</f>
        <v>0.84959999999999969</v>
      </c>
      <c r="M1460" s="11" t="b">
        <f>AND(Table1[[#This Row],[hour of cancellation 0 to 23]]&gt;=0,Table1[[#This Row],[hour of cancellation 0 to 23]]&lt;=23)</f>
        <v>0</v>
      </c>
    </row>
    <row r="1461" spans="1:13" x14ac:dyDescent="0.3">
      <c r="A1461" s="1">
        <v>1460</v>
      </c>
      <c r="B1461" s="1">
        <v>1</v>
      </c>
      <c r="C1461" s="2">
        <v>40975.067154919154</v>
      </c>
      <c r="D1461" s="2">
        <v>41035.066666666666</v>
      </c>
      <c r="E1461" s="1">
        <v>8</v>
      </c>
      <c r="F1461" s="2">
        <v>40976.347113343945</v>
      </c>
      <c r="G1461" s="1">
        <v>0</v>
      </c>
      <c r="H1461" s="32">
        <f>IFERROR(HOUR(Table1[[#This Row],[Cancel Date/time]])+MINUTE(Table1[[#This Row],[Cancel Date/time]])/60,"not cancelled")</f>
        <v>8.3166666666666664</v>
      </c>
      <c r="I1461" s="47">
        <f>IFERROR(ROUND(Table1[[#This Row],[cancellation time decimal]],0),"not cancelled")</f>
        <v>8</v>
      </c>
      <c r="J1461" s="10">
        <f>IFERROR(MOD(Table1[[#This Row],[cancellation hour rounded]],24),"not cancelled")</f>
        <v>8</v>
      </c>
      <c r="K1461" s="32">
        <f>1/Table1[[#This Row],[Duration (Time between doses '[in hours'])]]</f>
        <v>0.125</v>
      </c>
      <c r="L1461" s="33">
        <f>Table1[[#This Row],[number doses per hour]]*INDEX(Table2[price per dose],Table1[[#This Row],[Drug ID]])</f>
        <v>0.84929166666666667</v>
      </c>
      <c r="M1461" s="11" t="b">
        <f>AND(Table1[[#This Row],[hour of cancellation 0 to 23]]&gt;=0,Table1[[#This Row],[hour of cancellation 0 to 23]]&lt;=23)</f>
        <v>1</v>
      </c>
    </row>
    <row r="1462" spans="1:13" x14ac:dyDescent="0.3">
      <c r="A1462" s="1">
        <v>1461</v>
      </c>
      <c r="B1462" s="1">
        <v>6</v>
      </c>
      <c r="C1462" s="2">
        <v>40975.177292470871</v>
      </c>
      <c r="D1462" s="2">
        <v>41035.177083333328</v>
      </c>
      <c r="E1462" s="1">
        <v>24</v>
      </c>
      <c r="F1462" s="2">
        <v>40977.148950278483</v>
      </c>
      <c r="G1462" s="1">
        <v>0</v>
      </c>
      <c r="H1462" s="32">
        <f>IFERROR(HOUR(Table1[[#This Row],[Cancel Date/time]])+MINUTE(Table1[[#This Row],[Cancel Date/time]])/60,"not cancelled")</f>
        <v>3.5666666666666664</v>
      </c>
      <c r="I1462" s="47">
        <f>IFERROR(ROUND(Table1[[#This Row],[cancellation time decimal]],0),"not cancelled")</f>
        <v>4</v>
      </c>
      <c r="J1462" s="10">
        <f>IFERROR(MOD(Table1[[#This Row],[cancellation hour rounded]],24),"not cancelled")</f>
        <v>4</v>
      </c>
      <c r="K1462" s="32">
        <f>1/Table1[[#This Row],[Duration (Time between doses '[in hours'])]]</f>
        <v>4.1666666666666664E-2</v>
      </c>
      <c r="L1462" s="33">
        <f>Table1[[#This Row],[number doses per hour]]*INDEX(Table2[price per dose],Table1[[#This Row],[Drug ID]])</f>
        <v>0.35218749999999999</v>
      </c>
      <c r="M1462" s="11" t="b">
        <f>AND(Table1[[#This Row],[hour of cancellation 0 to 23]]&gt;=0,Table1[[#This Row],[hour of cancellation 0 to 23]]&lt;=23)</f>
        <v>1</v>
      </c>
    </row>
    <row r="1463" spans="1:13" x14ac:dyDescent="0.3">
      <c r="A1463" s="1">
        <v>1462</v>
      </c>
      <c r="B1463" s="1">
        <v>1</v>
      </c>
      <c r="C1463" s="2">
        <v>40975.215692868274</v>
      </c>
      <c r="D1463" s="2">
        <v>41035.215277777781</v>
      </c>
      <c r="E1463" s="1">
        <v>8</v>
      </c>
      <c r="F1463" s="2">
        <v>40976.583339894569</v>
      </c>
      <c r="G1463" s="1">
        <v>0</v>
      </c>
      <c r="H1463" s="32">
        <f>IFERROR(HOUR(Table1[[#This Row],[Cancel Date/time]])+MINUTE(Table1[[#This Row],[Cancel Date/time]])/60,"not cancelled")</f>
        <v>14</v>
      </c>
      <c r="I1463" s="47">
        <f>IFERROR(ROUND(Table1[[#This Row],[cancellation time decimal]],0),"not cancelled")</f>
        <v>14</v>
      </c>
      <c r="J1463" s="10">
        <f>IFERROR(MOD(Table1[[#This Row],[cancellation hour rounded]],24),"not cancelled")</f>
        <v>14</v>
      </c>
      <c r="K1463" s="32">
        <f>1/Table1[[#This Row],[Duration (Time between doses '[in hours'])]]</f>
        <v>0.125</v>
      </c>
      <c r="L1463" s="33">
        <f>Table1[[#This Row],[number doses per hour]]*INDEX(Table2[price per dose],Table1[[#This Row],[Drug ID]])</f>
        <v>0.84929166666666667</v>
      </c>
      <c r="M1463" s="11" t="b">
        <f>AND(Table1[[#This Row],[hour of cancellation 0 to 23]]&gt;=0,Table1[[#This Row],[hour of cancellation 0 to 23]]&lt;=23)</f>
        <v>1</v>
      </c>
    </row>
    <row r="1464" spans="1:13" x14ac:dyDescent="0.3">
      <c r="A1464" s="1">
        <v>1463</v>
      </c>
      <c r="B1464" s="1">
        <v>10</v>
      </c>
      <c r="C1464" s="2">
        <v>40975.256551192811</v>
      </c>
      <c r="D1464" s="2">
        <v>41035.256249999999</v>
      </c>
      <c r="E1464" s="1">
        <v>1</v>
      </c>
      <c r="F1464" s="2">
        <v>40982.383648671464</v>
      </c>
      <c r="G1464" s="1">
        <v>4</v>
      </c>
      <c r="H1464" s="32">
        <f>IFERROR(HOUR(Table1[[#This Row],[Cancel Date/time]])+MINUTE(Table1[[#This Row],[Cancel Date/time]])/60,"not cancelled")</f>
        <v>9.1999999999999993</v>
      </c>
      <c r="I1464" s="47">
        <f>IFERROR(ROUND(Table1[[#This Row],[cancellation time decimal]],0),"not cancelled")</f>
        <v>9</v>
      </c>
      <c r="J1464" s="10">
        <f>IFERROR(MOD(Table1[[#This Row],[cancellation hour rounded]],24),"not cancelled")</f>
        <v>9</v>
      </c>
      <c r="K1464" s="32">
        <f>1/Table1[[#This Row],[Duration (Time between doses '[in hours'])]]</f>
        <v>1</v>
      </c>
      <c r="L1464" s="33">
        <f>Table1[[#This Row],[number doses per hour]]*INDEX(Table2[price per dose],Table1[[#This Row],[Drug ID]])</f>
        <v>2.5716000000000001</v>
      </c>
      <c r="M1464" s="11" t="b">
        <f>AND(Table1[[#This Row],[hour of cancellation 0 to 23]]&gt;=0,Table1[[#This Row],[hour of cancellation 0 to 23]]&lt;=23)</f>
        <v>1</v>
      </c>
    </row>
    <row r="1465" spans="1:13" x14ac:dyDescent="0.3">
      <c r="A1465" s="1">
        <v>1464</v>
      </c>
      <c r="B1465" s="1">
        <v>7</v>
      </c>
      <c r="C1465" s="2">
        <v>40975.285424631518</v>
      </c>
      <c r="D1465" s="2">
        <v>41035.285416666666</v>
      </c>
      <c r="E1465" s="1">
        <v>24</v>
      </c>
      <c r="F1465" s="2">
        <v>40980.631061608037</v>
      </c>
      <c r="G1465" s="1">
        <v>0</v>
      </c>
      <c r="H1465" s="32">
        <f>IFERROR(HOUR(Table1[[#This Row],[Cancel Date/time]])+MINUTE(Table1[[#This Row],[Cancel Date/time]])/60,"not cancelled")</f>
        <v>15.133333333333333</v>
      </c>
      <c r="I1465" s="47">
        <f>IFERROR(ROUND(Table1[[#This Row],[cancellation time decimal]],0),"not cancelled")</f>
        <v>15</v>
      </c>
      <c r="J1465" s="10">
        <f>IFERROR(MOD(Table1[[#This Row],[cancellation hour rounded]],24),"not cancelled")</f>
        <v>15</v>
      </c>
      <c r="K1465" s="32">
        <f>1/Table1[[#This Row],[Duration (Time between doses '[in hours'])]]</f>
        <v>4.1666666666666664E-2</v>
      </c>
      <c r="L1465" s="33">
        <f>Table1[[#This Row],[number doses per hour]]*INDEX(Table2[price per dose],Table1[[#This Row],[Drug ID]])</f>
        <v>1.2958049999999997</v>
      </c>
      <c r="M1465" s="11" t="b">
        <f>AND(Table1[[#This Row],[hour of cancellation 0 to 23]]&gt;=0,Table1[[#This Row],[hour of cancellation 0 to 23]]&lt;=23)</f>
        <v>1</v>
      </c>
    </row>
    <row r="1466" spans="1:13" x14ac:dyDescent="0.3">
      <c r="A1466" s="1">
        <v>1465</v>
      </c>
      <c r="B1466" s="1">
        <v>2</v>
      </c>
      <c r="C1466" s="2">
        <v>40975.369316184784</v>
      </c>
      <c r="D1466" s="2">
        <v>41035.368750000001</v>
      </c>
      <c r="E1466" s="1">
        <v>10</v>
      </c>
      <c r="F1466" s="2">
        <v>40975.733807007571</v>
      </c>
      <c r="G1466" s="1">
        <v>0</v>
      </c>
      <c r="H1466" s="32">
        <f>IFERROR(HOUR(Table1[[#This Row],[Cancel Date/time]])+MINUTE(Table1[[#This Row],[Cancel Date/time]])/60,"not cancelled")</f>
        <v>17.600000000000001</v>
      </c>
      <c r="I1466" s="47">
        <f>IFERROR(ROUND(Table1[[#This Row],[cancellation time decimal]],0),"not cancelled")</f>
        <v>18</v>
      </c>
      <c r="J1466" s="10">
        <f>IFERROR(MOD(Table1[[#This Row],[cancellation hour rounded]],24),"not cancelled")</f>
        <v>18</v>
      </c>
      <c r="K1466" s="32">
        <f>1/Table1[[#This Row],[Duration (Time between doses '[in hours'])]]</f>
        <v>0.1</v>
      </c>
      <c r="L1466" s="33">
        <f>Table1[[#This Row],[number doses per hour]]*INDEX(Table2[price per dose],Table1[[#This Row],[Drug ID]])</f>
        <v>0.84959999999999969</v>
      </c>
      <c r="M1466" s="11" t="b">
        <f>AND(Table1[[#This Row],[hour of cancellation 0 to 23]]&gt;=0,Table1[[#This Row],[hour of cancellation 0 to 23]]&lt;=23)</f>
        <v>1</v>
      </c>
    </row>
    <row r="1467" spans="1:13" x14ac:dyDescent="0.3">
      <c r="A1467" s="1">
        <v>1466</v>
      </c>
      <c r="B1467" s="1">
        <v>8</v>
      </c>
      <c r="C1467" s="2">
        <v>40975.414083516458</v>
      </c>
      <c r="D1467" s="2">
        <v>41035.413888888892</v>
      </c>
      <c r="E1467" s="1">
        <v>3</v>
      </c>
      <c r="F1467" s="2">
        <v>40978.893531831796</v>
      </c>
      <c r="G1467" s="1">
        <v>0</v>
      </c>
      <c r="H1467" s="32">
        <f>IFERROR(HOUR(Table1[[#This Row],[Cancel Date/time]])+MINUTE(Table1[[#This Row],[Cancel Date/time]])/60,"not cancelled")</f>
        <v>21.433333333333334</v>
      </c>
      <c r="I1467" s="47">
        <f>IFERROR(ROUND(Table1[[#This Row],[cancellation time decimal]],0),"not cancelled")</f>
        <v>21</v>
      </c>
      <c r="J1467" s="10">
        <f>IFERROR(MOD(Table1[[#This Row],[cancellation hour rounded]],24),"not cancelled")</f>
        <v>21</v>
      </c>
      <c r="K1467" s="32">
        <f>1/Table1[[#This Row],[Duration (Time between doses '[in hours'])]]</f>
        <v>0.33333333333333331</v>
      </c>
      <c r="L1467" s="33">
        <f>Table1[[#This Row],[number doses per hour]]*INDEX(Table2[price per dose],Table1[[#This Row],[Drug ID]])</f>
        <v>0.29998222222222221</v>
      </c>
      <c r="M1467" s="11" t="b">
        <f>AND(Table1[[#This Row],[hour of cancellation 0 to 23]]&gt;=0,Table1[[#This Row],[hour of cancellation 0 to 23]]&lt;=23)</f>
        <v>1</v>
      </c>
    </row>
    <row r="1468" spans="1:13" hidden="1" x14ac:dyDescent="0.3">
      <c r="A1468" s="1">
        <v>1467</v>
      </c>
      <c r="B1468" s="1">
        <v>9</v>
      </c>
      <c r="C1468" s="2">
        <v>40975.395596095244</v>
      </c>
      <c r="D1468" s="2">
        <v>40978.853806200023</v>
      </c>
      <c r="E1468" s="1">
        <v>5</v>
      </c>
      <c r="F1468" s="2" t="s">
        <v>5</v>
      </c>
      <c r="G1468" s="1">
        <v>0</v>
      </c>
      <c r="H1468" s="32" t="str">
        <f>IFERROR(HOUR(Table1[[#This Row],[Cancel Date/time]])+MINUTE(Table1[[#This Row],[Cancel Date/time]])/60,"not cancelled")</f>
        <v>not cancelled</v>
      </c>
      <c r="I1468" s="47" t="str">
        <f>IFERROR(ROUND(Table1[[#This Row],[cancellation time decimal]],0),"not cancelled")</f>
        <v>not cancelled</v>
      </c>
      <c r="J1468" s="10" t="str">
        <f>IFERROR(MOD(Table1[[#This Row],[cancellation hour rounded]],24),"not cancelled")</f>
        <v>not cancelled</v>
      </c>
      <c r="K1468" s="32">
        <f>1/Table1[[#This Row],[Duration (Time between doses '[in hours'])]]</f>
        <v>0.2</v>
      </c>
      <c r="L1468" s="33">
        <f>Table1[[#This Row],[number doses per hour]]*INDEX(Table2[price per dose],Table1[[#This Row],[Drug ID]])</f>
        <v>5.6740000000000004</v>
      </c>
      <c r="M1468" s="11" t="b">
        <f>AND(Table1[[#This Row],[hour of cancellation 0 to 23]]&gt;=0,Table1[[#This Row],[hour of cancellation 0 to 23]]&lt;=23)</f>
        <v>0</v>
      </c>
    </row>
    <row r="1469" spans="1:13" x14ac:dyDescent="0.3">
      <c r="A1469" s="1">
        <v>1468</v>
      </c>
      <c r="B1469" s="1">
        <v>9</v>
      </c>
      <c r="C1469" s="2">
        <v>40975.399298364246</v>
      </c>
      <c r="D1469" s="2">
        <v>41035.398611111108</v>
      </c>
      <c r="E1469" s="1">
        <v>5</v>
      </c>
      <c r="F1469" s="2">
        <v>40978.486280563033</v>
      </c>
      <c r="G1469" s="1">
        <v>0</v>
      </c>
      <c r="H1469" s="32">
        <f>IFERROR(HOUR(Table1[[#This Row],[Cancel Date/time]])+MINUTE(Table1[[#This Row],[Cancel Date/time]])/60,"not cancelled")</f>
        <v>11.666666666666666</v>
      </c>
      <c r="I1469" s="47">
        <f>IFERROR(ROUND(Table1[[#This Row],[cancellation time decimal]],0),"not cancelled")</f>
        <v>12</v>
      </c>
      <c r="J1469" s="10">
        <f>IFERROR(MOD(Table1[[#This Row],[cancellation hour rounded]],24),"not cancelled")</f>
        <v>12</v>
      </c>
      <c r="K1469" s="32">
        <f>1/Table1[[#This Row],[Duration (Time between doses '[in hours'])]]</f>
        <v>0.2</v>
      </c>
      <c r="L1469" s="33">
        <f>Table1[[#This Row],[number doses per hour]]*INDEX(Table2[price per dose],Table1[[#This Row],[Drug ID]])</f>
        <v>5.6740000000000004</v>
      </c>
      <c r="M1469" s="11" t="b">
        <f>AND(Table1[[#This Row],[hour of cancellation 0 to 23]]&gt;=0,Table1[[#This Row],[hour of cancellation 0 to 23]]&lt;=23)</f>
        <v>1</v>
      </c>
    </row>
    <row r="1470" spans="1:13" x14ac:dyDescent="0.3">
      <c r="A1470" s="1">
        <v>1469</v>
      </c>
      <c r="B1470" s="1">
        <v>6</v>
      </c>
      <c r="C1470" s="2">
        <v>40975.3882235688</v>
      </c>
      <c r="D1470" s="2">
        <v>41035.388194444444</v>
      </c>
      <c r="E1470" s="1">
        <v>24</v>
      </c>
      <c r="F1470" s="2">
        <v>40977.467296901297</v>
      </c>
      <c r="G1470" s="1">
        <v>0</v>
      </c>
      <c r="H1470" s="32">
        <f>IFERROR(HOUR(Table1[[#This Row],[Cancel Date/time]])+MINUTE(Table1[[#This Row],[Cancel Date/time]])/60,"not cancelled")</f>
        <v>11.2</v>
      </c>
      <c r="I1470" s="47">
        <f>IFERROR(ROUND(Table1[[#This Row],[cancellation time decimal]],0),"not cancelled")</f>
        <v>11</v>
      </c>
      <c r="J1470" s="10">
        <f>IFERROR(MOD(Table1[[#This Row],[cancellation hour rounded]],24),"not cancelled")</f>
        <v>11</v>
      </c>
      <c r="K1470" s="32">
        <f>1/Table1[[#This Row],[Duration (Time between doses '[in hours'])]]</f>
        <v>4.1666666666666664E-2</v>
      </c>
      <c r="L1470" s="33">
        <f>Table1[[#This Row],[number doses per hour]]*INDEX(Table2[price per dose],Table1[[#This Row],[Drug ID]])</f>
        <v>0.35218749999999999</v>
      </c>
      <c r="M1470" s="11" t="b">
        <f>AND(Table1[[#This Row],[hour of cancellation 0 to 23]]&gt;=0,Table1[[#This Row],[hour of cancellation 0 to 23]]&lt;=23)</f>
        <v>1</v>
      </c>
    </row>
    <row r="1471" spans="1:13" x14ac:dyDescent="0.3">
      <c r="A1471" s="1">
        <v>1470</v>
      </c>
      <c r="B1471" s="1">
        <v>6</v>
      </c>
      <c r="C1471" s="2">
        <v>40975.3763954104</v>
      </c>
      <c r="D1471" s="2">
        <v>41035.376388888886</v>
      </c>
      <c r="E1471" s="1">
        <v>24</v>
      </c>
      <c r="F1471" s="2">
        <v>40977.659684747516</v>
      </c>
      <c r="G1471" s="1">
        <v>0</v>
      </c>
      <c r="H1471" s="32">
        <f>IFERROR(HOUR(Table1[[#This Row],[Cancel Date/time]])+MINUTE(Table1[[#This Row],[Cancel Date/time]])/60,"not cancelled")</f>
        <v>15.816666666666666</v>
      </c>
      <c r="I1471" s="47">
        <f>IFERROR(ROUND(Table1[[#This Row],[cancellation time decimal]],0),"not cancelled")</f>
        <v>16</v>
      </c>
      <c r="J1471" s="10">
        <f>IFERROR(MOD(Table1[[#This Row],[cancellation hour rounded]],24),"not cancelled")</f>
        <v>16</v>
      </c>
      <c r="K1471" s="32">
        <f>1/Table1[[#This Row],[Duration (Time between doses '[in hours'])]]</f>
        <v>4.1666666666666664E-2</v>
      </c>
      <c r="L1471" s="33">
        <f>Table1[[#This Row],[number doses per hour]]*INDEX(Table2[price per dose],Table1[[#This Row],[Drug ID]])</f>
        <v>0.35218749999999999</v>
      </c>
      <c r="M1471" s="11" t="b">
        <f>AND(Table1[[#This Row],[hour of cancellation 0 to 23]]&gt;=0,Table1[[#This Row],[hour of cancellation 0 to 23]]&lt;=23)</f>
        <v>1</v>
      </c>
    </row>
    <row r="1472" spans="1:13" x14ac:dyDescent="0.3">
      <c r="A1472" s="1">
        <v>1471</v>
      </c>
      <c r="B1472" s="1">
        <v>1</v>
      </c>
      <c r="C1472" s="2">
        <v>40975.481496917564</v>
      </c>
      <c r="D1472" s="2">
        <v>41035.481250000004</v>
      </c>
      <c r="E1472" s="1">
        <v>12</v>
      </c>
      <c r="F1472" s="2">
        <v>40976.658157609418</v>
      </c>
      <c r="G1472" s="1">
        <v>0</v>
      </c>
      <c r="H1472" s="32">
        <f>IFERROR(HOUR(Table1[[#This Row],[Cancel Date/time]])+MINUTE(Table1[[#This Row],[Cancel Date/time]])/60,"not cancelled")</f>
        <v>15.783333333333333</v>
      </c>
      <c r="I1472" s="47">
        <f>IFERROR(ROUND(Table1[[#This Row],[cancellation time decimal]],0),"not cancelled")</f>
        <v>16</v>
      </c>
      <c r="J1472" s="10">
        <f>IFERROR(MOD(Table1[[#This Row],[cancellation hour rounded]],24),"not cancelled")</f>
        <v>16</v>
      </c>
      <c r="K1472" s="32">
        <f>1/Table1[[#This Row],[Duration (Time between doses '[in hours'])]]</f>
        <v>8.3333333333333329E-2</v>
      </c>
      <c r="L1472" s="33">
        <f>Table1[[#This Row],[number doses per hour]]*INDEX(Table2[price per dose],Table1[[#This Row],[Drug ID]])</f>
        <v>0.56619444444444444</v>
      </c>
      <c r="M1472" s="11" t="b">
        <f>AND(Table1[[#This Row],[hour of cancellation 0 to 23]]&gt;=0,Table1[[#This Row],[hour of cancellation 0 to 23]]&lt;=23)</f>
        <v>1</v>
      </c>
    </row>
    <row r="1473" spans="1:13" x14ac:dyDescent="0.3">
      <c r="A1473" s="1">
        <v>1472</v>
      </c>
      <c r="B1473" s="1">
        <v>11</v>
      </c>
      <c r="C1473" s="2">
        <v>40975.487519476563</v>
      </c>
      <c r="D1473" s="2">
        <v>41035.487500000003</v>
      </c>
      <c r="E1473" s="1">
        <v>1</v>
      </c>
      <c r="F1473" s="2">
        <v>40982.41817370239</v>
      </c>
      <c r="G1473" s="1">
        <v>2</v>
      </c>
      <c r="H1473" s="32">
        <f>IFERROR(HOUR(Table1[[#This Row],[Cancel Date/time]])+MINUTE(Table1[[#This Row],[Cancel Date/time]])/60,"not cancelled")</f>
        <v>10.033333333333333</v>
      </c>
      <c r="I1473" s="47">
        <f>IFERROR(ROUND(Table1[[#This Row],[cancellation time decimal]],0),"not cancelled")</f>
        <v>10</v>
      </c>
      <c r="J1473" s="10">
        <f>IFERROR(MOD(Table1[[#This Row],[cancellation hour rounded]],24),"not cancelled")</f>
        <v>10</v>
      </c>
      <c r="K1473" s="32">
        <f>1/Table1[[#This Row],[Duration (Time between doses '[in hours'])]]</f>
        <v>1</v>
      </c>
      <c r="L1473" s="33">
        <f>Table1[[#This Row],[number doses per hour]]*INDEX(Table2[price per dose],Table1[[#This Row],[Drug ID]])</f>
        <v>1</v>
      </c>
      <c r="M1473" s="11" t="b">
        <f>AND(Table1[[#This Row],[hour of cancellation 0 to 23]]&gt;=0,Table1[[#This Row],[hour of cancellation 0 to 23]]&lt;=23)</f>
        <v>1</v>
      </c>
    </row>
    <row r="1474" spans="1:13" x14ac:dyDescent="0.3">
      <c r="A1474" s="1">
        <v>1473</v>
      </c>
      <c r="B1474" s="1">
        <v>5</v>
      </c>
      <c r="C1474" s="2">
        <v>40975.540730578185</v>
      </c>
      <c r="D1474" s="2">
        <v>41035.540277777778</v>
      </c>
      <c r="E1474" s="1">
        <v>24</v>
      </c>
      <c r="F1474" s="2">
        <v>40979.488549819667</v>
      </c>
      <c r="G1474" s="1">
        <v>0</v>
      </c>
      <c r="H1474" s="32">
        <f>IFERROR(HOUR(Table1[[#This Row],[Cancel Date/time]])+MINUTE(Table1[[#This Row],[Cancel Date/time]])/60,"not cancelled")</f>
        <v>11.716666666666667</v>
      </c>
      <c r="I1474" s="47">
        <f>IFERROR(ROUND(Table1[[#This Row],[cancellation time decimal]],0),"not cancelled")</f>
        <v>12</v>
      </c>
      <c r="J1474" s="10">
        <f>IFERROR(MOD(Table1[[#This Row],[cancellation hour rounded]],24),"not cancelled")</f>
        <v>12</v>
      </c>
      <c r="K1474" s="32">
        <f>1/Table1[[#This Row],[Duration (Time between doses '[in hours'])]]</f>
        <v>4.1666666666666664E-2</v>
      </c>
      <c r="L1474" s="33">
        <f>Table1[[#This Row],[number doses per hour]]*INDEX(Table2[price per dose],Table1[[#This Row],[Drug ID]])</f>
        <v>0.2815833333333333</v>
      </c>
      <c r="M1474" s="11" t="b">
        <f>AND(Table1[[#This Row],[hour of cancellation 0 to 23]]&gt;=0,Table1[[#This Row],[hour of cancellation 0 to 23]]&lt;=23)</f>
        <v>1</v>
      </c>
    </row>
    <row r="1475" spans="1:13" x14ac:dyDescent="0.3">
      <c r="A1475" s="1">
        <v>1474</v>
      </c>
      <c r="B1475" s="1">
        <v>2</v>
      </c>
      <c r="C1475" s="2">
        <v>40975.51920910662</v>
      </c>
      <c r="D1475" s="2">
        <v>41035.518750000003</v>
      </c>
      <c r="E1475" s="1">
        <v>10</v>
      </c>
      <c r="F1475" s="2">
        <v>40976.462705539299</v>
      </c>
      <c r="G1475" s="1">
        <v>0</v>
      </c>
      <c r="H1475" s="32">
        <f>IFERROR(HOUR(Table1[[#This Row],[Cancel Date/time]])+MINUTE(Table1[[#This Row],[Cancel Date/time]])/60,"not cancelled")</f>
        <v>11.1</v>
      </c>
      <c r="I1475" s="47">
        <f>IFERROR(ROUND(Table1[[#This Row],[cancellation time decimal]],0),"not cancelled")</f>
        <v>11</v>
      </c>
      <c r="J1475" s="10">
        <f>IFERROR(MOD(Table1[[#This Row],[cancellation hour rounded]],24),"not cancelled")</f>
        <v>11</v>
      </c>
      <c r="K1475" s="32">
        <f>1/Table1[[#This Row],[Duration (Time between doses '[in hours'])]]</f>
        <v>0.1</v>
      </c>
      <c r="L1475" s="33">
        <f>Table1[[#This Row],[number doses per hour]]*INDEX(Table2[price per dose],Table1[[#This Row],[Drug ID]])</f>
        <v>0.84959999999999969</v>
      </c>
      <c r="M1475" s="11" t="b">
        <f>AND(Table1[[#This Row],[hour of cancellation 0 to 23]]&gt;=0,Table1[[#This Row],[hour of cancellation 0 to 23]]&lt;=23)</f>
        <v>1</v>
      </c>
    </row>
    <row r="1476" spans="1:13" x14ac:dyDescent="0.3">
      <c r="A1476" s="1">
        <v>1475</v>
      </c>
      <c r="B1476" s="1">
        <v>3</v>
      </c>
      <c r="C1476" s="2">
        <v>40975.508400576757</v>
      </c>
      <c r="D1476" s="2">
        <v>41035.508333333331</v>
      </c>
      <c r="E1476" s="1">
        <v>24</v>
      </c>
      <c r="F1476" s="2">
        <v>40977.524860268109</v>
      </c>
      <c r="G1476" s="1">
        <v>0</v>
      </c>
      <c r="H1476" s="32">
        <f>IFERROR(HOUR(Table1[[#This Row],[Cancel Date/time]])+MINUTE(Table1[[#This Row],[Cancel Date/time]])/60,"not cancelled")</f>
        <v>12.583333333333334</v>
      </c>
      <c r="I1476" s="47">
        <f>IFERROR(ROUND(Table1[[#This Row],[cancellation time decimal]],0),"not cancelled")</f>
        <v>13</v>
      </c>
      <c r="J1476" s="10">
        <f>IFERROR(MOD(Table1[[#This Row],[cancellation hour rounded]],24),"not cancelled")</f>
        <v>13</v>
      </c>
      <c r="K1476" s="32">
        <f>1/Table1[[#This Row],[Duration (Time between doses '[in hours'])]]</f>
        <v>4.1666666666666664E-2</v>
      </c>
      <c r="L1476" s="33">
        <f>Table1[[#This Row],[number doses per hour]]*INDEX(Table2[price per dose],Table1[[#This Row],[Drug ID]])</f>
        <v>0.18133000000000002</v>
      </c>
      <c r="M1476" s="11" t="b">
        <f>AND(Table1[[#This Row],[hour of cancellation 0 to 23]]&gt;=0,Table1[[#This Row],[hour of cancellation 0 to 23]]&lt;=23)</f>
        <v>1</v>
      </c>
    </row>
    <row r="1477" spans="1:13" x14ac:dyDescent="0.3">
      <c r="A1477" s="1">
        <v>1476</v>
      </c>
      <c r="B1477" s="1">
        <v>4</v>
      </c>
      <c r="C1477" s="2">
        <v>40975.506317649902</v>
      </c>
      <c r="D1477" s="2">
        <v>41035.506249999999</v>
      </c>
      <c r="E1477" s="1">
        <v>12</v>
      </c>
      <c r="F1477" s="2">
        <v>40978.092635620087</v>
      </c>
      <c r="G1477" s="1">
        <v>0</v>
      </c>
      <c r="H1477" s="32">
        <f>IFERROR(HOUR(Table1[[#This Row],[Cancel Date/time]])+MINUTE(Table1[[#This Row],[Cancel Date/time]])/60,"not cancelled")</f>
        <v>2.2166666666666668</v>
      </c>
      <c r="I1477" s="47">
        <f>IFERROR(ROUND(Table1[[#This Row],[cancellation time decimal]],0),"not cancelled")</f>
        <v>2</v>
      </c>
      <c r="J1477" s="10">
        <f>IFERROR(MOD(Table1[[#This Row],[cancellation hour rounded]],24),"not cancelled")</f>
        <v>2</v>
      </c>
      <c r="K1477" s="32">
        <f>1/Table1[[#This Row],[Duration (Time between doses '[in hours'])]]</f>
        <v>8.3333333333333329E-2</v>
      </c>
      <c r="L1477" s="33">
        <f>Table1[[#This Row],[number doses per hour]]*INDEX(Table2[price per dose],Table1[[#This Row],[Drug ID]])</f>
        <v>1.448055119047619</v>
      </c>
      <c r="M1477" s="11" t="b">
        <f>AND(Table1[[#This Row],[hour of cancellation 0 to 23]]&gt;=0,Table1[[#This Row],[hour of cancellation 0 to 23]]&lt;=23)</f>
        <v>1</v>
      </c>
    </row>
    <row r="1478" spans="1:13" hidden="1" x14ac:dyDescent="0.3">
      <c r="A1478" s="1">
        <v>1477</v>
      </c>
      <c r="B1478" s="1">
        <v>8</v>
      </c>
      <c r="C1478" s="2">
        <v>40975.613060447889</v>
      </c>
      <c r="D1478" s="2">
        <v>40979.404404895169</v>
      </c>
      <c r="E1478" s="1">
        <v>3</v>
      </c>
      <c r="F1478" s="2" t="s">
        <v>5</v>
      </c>
      <c r="G1478" s="1">
        <v>2</v>
      </c>
      <c r="H1478" s="32" t="str">
        <f>IFERROR(HOUR(Table1[[#This Row],[Cancel Date/time]])+MINUTE(Table1[[#This Row],[Cancel Date/time]])/60,"not cancelled")</f>
        <v>not cancelled</v>
      </c>
      <c r="I1478" s="47" t="str">
        <f>IFERROR(ROUND(Table1[[#This Row],[cancellation time decimal]],0),"not cancelled")</f>
        <v>not cancelled</v>
      </c>
      <c r="J1478" s="10" t="str">
        <f>IFERROR(MOD(Table1[[#This Row],[cancellation hour rounded]],24),"not cancelled")</f>
        <v>not cancelled</v>
      </c>
      <c r="K1478" s="32">
        <f>1/Table1[[#This Row],[Duration (Time between doses '[in hours'])]]</f>
        <v>0.33333333333333331</v>
      </c>
      <c r="L1478" s="33">
        <f>Table1[[#This Row],[number doses per hour]]*INDEX(Table2[price per dose],Table1[[#This Row],[Drug ID]])</f>
        <v>0.29998222222222221</v>
      </c>
      <c r="M1478" s="11" t="b">
        <f>AND(Table1[[#This Row],[hour of cancellation 0 to 23]]&gt;=0,Table1[[#This Row],[hour of cancellation 0 to 23]]&lt;=23)</f>
        <v>0</v>
      </c>
    </row>
    <row r="1479" spans="1:13" x14ac:dyDescent="0.3">
      <c r="A1479" s="1">
        <v>1478</v>
      </c>
      <c r="B1479" s="1">
        <v>1</v>
      </c>
      <c r="C1479" s="2">
        <v>40975.59755917859</v>
      </c>
      <c r="D1479" s="2">
        <v>41035.597222222226</v>
      </c>
      <c r="E1479" s="1">
        <v>8</v>
      </c>
      <c r="F1479" s="2">
        <v>40976.382584274834</v>
      </c>
      <c r="G1479" s="1">
        <v>0</v>
      </c>
      <c r="H1479" s="32">
        <f>IFERROR(HOUR(Table1[[#This Row],[Cancel Date/time]])+MINUTE(Table1[[#This Row],[Cancel Date/time]])/60,"not cancelled")</f>
        <v>9.1666666666666661</v>
      </c>
      <c r="I1479" s="47">
        <f>IFERROR(ROUND(Table1[[#This Row],[cancellation time decimal]],0),"not cancelled")</f>
        <v>9</v>
      </c>
      <c r="J1479" s="10">
        <f>IFERROR(MOD(Table1[[#This Row],[cancellation hour rounded]],24),"not cancelled")</f>
        <v>9</v>
      </c>
      <c r="K1479" s="32">
        <f>1/Table1[[#This Row],[Duration (Time between doses '[in hours'])]]</f>
        <v>0.125</v>
      </c>
      <c r="L1479" s="33">
        <f>Table1[[#This Row],[number doses per hour]]*INDEX(Table2[price per dose],Table1[[#This Row],[Drug ID]])</f>
        <v>0.84929166666666667</v>
      </c>
      <c r="M1479" s="11" t="b">
        <f>AND(Table1[[#This Row],[hour of cancellation 0 to 23]]&gt;=0,Table1[[#This Row],[hour of cancellation 0 to 23]]&lt;=23)</f>
        <v>1</v>
      </c>
    </row>
    <row r="1480" spans="1:13" hidden="1" x14ac:dyDescent="0.3">
      <c r="A1480" s="1">
        <v>1479</v>
      </c>
      <c r="B1480" s="1">
        <v>1</v>
      </c>
      <c r="C1480" s="2">
        <v>40975.605829070497</v>
      </c>
      <c r="D1480" s="2">
        <v>40978.355638812034</v>
      </c>
      <c r="E1480" s="1">
        <v>8</v>
      </c>
      <c r="F1480" s="2" t="s">
        <v>5</v>
      </c>
      <c r="G1480" s="1">
        <v>0</v>
      </c>
      <c r="H1480" s="32" t="str">
        <f>IFERROR(HOUR(Table1[[#This Row],[Cancel Date/time]])+MINUTE(Table1[[#This Row],[Cancel Date/time]])/60,"not cancelled")</f>
        <v>not cancelled</v>
      </c>
      <c r="I1480" s="47" t="str">
        <f>IFERROR(ROUND(Table1[[#This Row],[cancellation time decimal]],0),"not cancelled")</f>
        <v>not cancelled</v>
      </c>
      <c r="J1480" s="10" t="str">
        <f>IFERROR(MOD(Table1[[#This Row],[cancellation hour rounded]],24),"not cancelled")</f>
        <v>not cancelled</v>
      </c>
      <c r="K1480" s="32">
        <f>1/Table1[[#This Row],[Duration (Time between doses '[in hours'])]]</f>
        <v>0.125</v>
      </c>
      <c r="L1480" s="33">
        <f>Table1[[#This Row],[number doses per hour]]*INDEX(Table2[price per dose],Table1[[#This Row],[Drug ID]])</f>
        <v>0.84929166666666667</v>
      </c>
      <c r="M1480" s="11" t="b">
        <f>AND(Table1[[#This Row],[hour of cancellation 0 to 23]]&gt;=0,Table1[[#This Row],[hour of cancellation 0 to 23]]&lt;=23)</f>
        <v>0</v>
      </c>
    </row>
    <row r="1481" spans="1:13" x14ac:dyDescent="0.3">
      <c r="A1481" s="1">
        <v>1480</v>
      </c>
      <c r="B1481" s="1">
        <v>1</v>
      </c>
      <c r="C1481" s="2">
        <v>40975.66028410678</v>
      </c>
      <c r="D1481" s="2">
        <v>41035.659722222219</v>
      </c>
      <c r="E1481" s="1">
        <v>8</v>
      </c>
      <c r="F1481" s="2">
        <v>40976.862797421723</v>
      </c>
      <c r="G1481" s="1">
        <v>0</v>
      </c>
      <c r="H1481" s="32">
        <f>IFERROR(HOUR(Table1[[#This Row],[Cancel Date/time]])+MINUTE(Table1[[#This Row],[Cancel Date/time]])/60,"not cancelled")</f>
        <v>20.7</v>
      </c>
      <c r="I1481" s="47">
        <f>IFERROR(ROUND(Table1[[#This Row],[cancellation time decimal]],0),"not cancelled")</f>
        <v>21</v>
      </c>
      <c r="J1481" s="10">
        <f>IFERROR(MOD(Table1[[#This Row],[cancellation hour rounded]],24),"not cancelled")</f>
        <v>21</v>
      </c>
      <c r="K1481" s="32">
        <f>1/Table1[[#This Row],[Duration (Time between doses '[in hours'])]]</f>
        <v>0.125</v>
      </c>
      <c r="L1481" s="33">
        <f>Table1[[#This Row],[number doses per hour]]*INDEX(Table2[price per dose],Table1[[#This Row],[Drug ID]])</f>
        <v>0.84929166666666667</v>
      </c>
      <c r="M1481" s="11" t="b">
        <f>AND(Table1[[#This Row],[hour of cancellation 0 to 23]]&gt;=0,Table1[[#This Row],[hour of cancellation 0 to 23]]&lt;=23)</f>
        <v>1</v>
      </c>
    </row>
    <row r="1482" spans="1:13" hidden="1" x14ac:dyDescent="0.3">
      <c r="A1482" s="1">
        <v>1481</v>
      </c>
      <c r="B1482" s="1">
        <v>1</v>
      </c>
      <c r="C1482" s="2">
        <v>40975.684934074561</v>
      </c>
      <c r="D1482" s="2">
        <v>40979.476278521841</v>
      </c>
      <c r="E1482" s="1">
        <v>12</v>
      </c>
      <c r="F1482" s="2" t="s">
        <v>5</v>
      </c>
      <c r="G1482" s="1">
        <v>0</v>
      </c>
      <c r="H1482" s="32" t="str">
        <f>IFERROR(HOUR(Table1[[#This Row],[Cancel Date/time]])+MINUTE(Table1[[#This Row],[Cancel Date/time]])/60,"not cancelled")</f>
        <v>not cancelled</v>
      </c>
      <c r="I1482" s="47" t="str">
        <f>IFERROR(ROUND(Table1[[#This Row],[cancellation time decimal]],0),"not cancelled")</f>
        <v>not cancelled</v>
      </c>
      <c r="J1482" s="10" t="str">
        <f>IFERROR(MOD(Table1[[#This Row],[cancellation hour rounded]],24),"not cancelled")</f>
        <v>not cancelled</v>
      </c>
      <c r="K1482" s="32">
        <f>1/Table1[[#This Row],[Duration (Time between doses '[in hours'])]]</f>
        <v>8.3333333333333329E-2</v>
      </c>
      <c r="L1482" s="33">
        <f>Table1[[#This Row],[number doses per hour]]*INDEX(Table2[price per dose],Table1[[#This Row],[Drug ID]])</f>
        <v>0.56619444444444444</v>
      </c>
      <c r="M1482" s="11" t="b">
        <f>AND(Table1[[#This Row],[hour of cancellation 0 to 23]]&gt;=0,Table1[[#This Row],[hour of cancellation 0 to 23]]&lt;=23)</f>
        <v>0</v>
      </c>
    </row>
    <row r="1483" spans="1:13" x14ac:dyDescent="0.3">
      <c r="A1483" s="1">
        <v>1482</v>
      </c>
      <c r="B1483" s="1">
        <v>2</v>
      </c>
      <c r="C1483" s="2">
        <v>40975.696454358411</v>
      </c>
      <c r="D1483" s="2">
        <v>41035.695833333331</v>
      </c>
      <c r="E1483" s="1">
        <v>10</v>
      </c>
      <c r="F1483" s="2">
        <v>40977.750454027475</v>
      </c>
      <c r="G1483" s="1">
        <v>0</v>
      </c>
      <c r="H1483" s="32">
        <f>IFERROR(HOUR(Table1[[#This Row],[Cancel Date/time]])+MINUTE(Table1[[#This Row],[Cancel Date/time]])/60,"not cancelled")</f>
        <v>18</v>
      </c>
      <c r="I1483" s="47">
        <f>IFERROR(ROUND(Table1[[#This Row],[cancellation time decimal]],0),"not cancelled")</f>
        <v>18</v>
      </c>
      <c r="J1483" s="10">
        <f>IFERROR(MOD(Table1[[#This Row],[cancellation hour rounded]],24),"not cancelled")</f>
        <v>18</v>
      </c>
      <c r="K1483" s="32">
        <f>1/Table1[[#This Row],[Duration (Time between doses '[in hours'])]]</f>
        <v>0.1</v>
      </c>
      <c r="L1483" s="33">
        <f>Table1[[#This Row],[number doses per hour]]*INDEX(Table2[price per dose],Table1[[#This Row],[Drug ID]])</f>
        <v>0.84959999999999969</v>
      </c>
      <c r="M1483" s="11" t="b">
        <f>AND(Table1[[#This Row],[hour of cancellation 0 to 23]]&gt;=0,Table1[[#This Row],[hour of cancellation 0 to 23]]&lt;=23)</f>
        <v>1</v>
      </c>
    </row>
    <row r="1484" spans="1:13" x14ac:dyDescent="0.3">
      <c r="A1484" s="1">
        <v>1483</v>
      </c>
      <c r="B1484" s="1">
        <v>7</v>
      </c>
      <c r="C1484" s="2">
        <v>40975.756175082199</v>
      </c>
      <c r="D1484" s="2">
        <v>41035.755555555559</v>
      </c>
      <c r="E1484" s="1">
        <v>24</v>
      </c>
      <c r="F1484" s="2">
        <v>40981.303520624024</v>
      </c>
      <c r="G1484" s="1">
        <v>0</v>
      </c>
      <c r="H1484" s="32">
        <f>IFERROR(HOUR(Table1[[#This Row],[Cancel Date/time]])+MINUTE(Table1[[#This Row],[Cancel Date/time]])/60,"not cancelled")</f>
        <v>7.2833333333333332</v>
      </c>
      <c r="I1484" s="47">
        <f>IFERROR(ROUND(Table1[[#This Row],[cancellation time decimal]],0),"not cancelled")</f>
        <v>7</v>
      </c>
      <c r="J1484" s="10">
        <f>IFERROR(MOD(Table1[[#This Row],[cancellation hour rounded]],24),"not cancelled")</f>
        <v>7</v>
      </c>
      <c r="K1484" s="32">
        <f>1/Table1[[#This Row],[Duration (Time between doses '[in hours'])]]</f>
        <v>4.1666666666666664E-2</v>
      </c>
      <c r="L1484" s="33">
        <f>Table1[[#This Row],[number doses per hour]]*INDEX(Table2[price per dose],Table1[[#This Row],[Drug ID]])</f>
        <v>1.2958049999999997</v>
      </c>
      <c r="M1484" s="11" t="b">
        <f>AND(Table1[[#This Row],[hour of cancellation 0 to 23]]&gt;=0,Table1[[#This Row],[hour of cancellation 0 to 23]]&lt;=23)</f>
        <v>1</v>
      </c>
    </row>
    <row r="1485" spans="1:13" x14ac:dyDescent="0.3">
      <c r="A1485" s="1">
        <v>1484</v>
      </c>
      <c r="B1485" s="1">
        <v>3</v>
      </c>
      <c r="C1485" s="2">
        <v>40975.758469336703</v>
      </c>
      <c r="D1485" s="2">
        <v>41035.758333333331</v>
      </c>
      <c r="E1485" s="1">
        <v>24</v>
      </c>
      <c r="F1485" s="2">
        <v>40977.51306270613</v>
      </c>
      <c r="G1485" s="1">
        <v>0</v>
      </c>
      <c r="H1485" s="32">
        <f>IFERROR(HOUR(Table1[[#This Row],[Cancel Date/time]])+MINUTE(Table1[[#This Row],[Cancel Date/time]])/60,"not cancelled")</f>
        <v>12.3</v>
      </c>
      <c r="I1485" s="47">
        <f>IFERROR(ROUND(Table1[[#This Row],[cancellation time decimal]],0),"not cancelled")</f>
        <v>12</v>
      </c>
      <c r="J1485" s="10">
        <f>IFERROR(MOD(Table1[[#This Row],[cancellation hour rounded]],24),"not cancelled")</f>
        <v>12</v>
      </c>
      <c r="K1485" s="32">
        <f>1/Table1[[#This Row],[Duration (Time between doses '[in hours'])]]</f>
        <v>4.1666666666666664E-2</v>
      </c>
      <c r="L1485" s="33">
        <f>Table1[[#This Row],[number doses per hour]]*INDEX(Table2[price per dose],Table1[[#This Row],[Drug ID]])</f>
        <v>0.18133000000000002</v>
      </c>
      <c r="M1485" s="11" t="b">
        <f>AND(Table1[[#This Row],[hour of cancellation 0 to 23]]&gt;=0,Table1[[#This Row],[hour of cancellation 0 to 23]]&lt;=23)</f>
        <v>1</v>
      </c>
    </row>
    <row r="1486" spans="1:13" hidden="1" x14ac:dyDescent="0.3">
      <c r="A1486" s="1">
        <v>1485</v>
      </c>
      <c r="B1486" s="1">
        <v>3</v>
      </c>
      <c r="C1486" s="2">
        <v>40975.8958076731</v>
      </c>
      <c r="D1486" s="2">
        <v>40978.020516878642</v>
      </c>
      <c r="E1486" s="1">
        <v>24</v>
      </c>
      <c r="F1486" s="2" t="s">
        <v>5</v>
      </c>
      <c r="G1486" s="1">
        <v>0</v>
      </c>
      <c r="H1486" s="32" t="str">
        <f>IFERROR(HOUR(Table1[[#This Row],[Cancel Date/time]])+MINUTE(Table1[[#This Row],[Cancel Date/time]])/60,"not cancelled")</f>
        <v>not cancelled</v>
      </c>
      <c r="I1486" s="47" t="str">
        <f>IFERROR(ROUND(Table1[[#This Row],[cancellation time decimal]],0),"not cancelled")</f>
        <v>not cancelled</v>
      </c>
      <c r="J1486" s="10" t="str">
        <f>IFERROR(MOD(Table1[[#This Row],[cancellation hour rounded]],24),"not cancelled")</f>
        <v>not cancelled</v>
      </c>
      <c r="K1486" s="32">
        <f>1/Table1[[#This Row],[Duration (Time between doses '[in hours'])]]</f>
        <v>4.1666666666666664E-2</v>
      </c>
      <c r="L1486" s="33">
        <f>Table1[[#This Row],[number doses per hour]]*INDEX(Table2[price per dose],Table1[[#This Row],[Drug ID]])</f>
        <v>0.18133000000000002</v>
      </c>
      <c r="M1486" s="11" t="b">
        <f>AND(Table1[[#This Row],[hour of cancellation 0 to 23]]&gt;=0,Table1[[#This Row],[hour of cancellation 0 to 23]]&lt;=23)</f>
        <v>0</v>
      </c>
    </row>
    <row r="1487" spans="1:13" x14ac:dyDescent="0.3">
      <c r="A1487" s="1">
        <v>1486</v>
      </c>
      <c r="B1487" s="1">
        <v>1</v>
      </c>
      <c r="C1487" s="2">
        <v>40975.93932782131</v>
      </c>
      <c r="D1487" s="2">
        <v>41035.938888888886</v>
      </c>
      <c r="E1487" s="1">
        <v>8</v>
      </c>
      <c r="F1487" s="2">
        <v>40976.272190671429</v>
      </c>
      <c r="G1487" s="1">
        <v>0</v>
      </c>
      <c r="H1487" s="32">
        <f>IFERROR(HOUR(Table1[[#This Row],[Cancel Date/time]])+MINUTE(Table1[[#This Row],[Cancel Date/time]])/60,"not cancelled")</f>
        <v>6.5166666666666666</v>
      </c>
      <c r="I1487" s="47">
        <f>IFERROR(ROUND(Table1[[#This Row],[cancellation time decimal]],0),"not cancelled")</f>
        <v>7</v>
      </c>
      <c r="J1487" s="10">
        <f>IFERROR(MOD(Table1[[#This Row],[cancellation hour rounded]],24),"not cancelled")</f>
        <v>7</v>
      </c>
      <c r="K1487" s="32">
        <f>1/Table1[[#This Row],[Duration (Time between doses '[in hours'])]]</f>
        <v>0.125</v>
      </c>
      <c r="L1487" s="33">
        <f>Table1[[#This Row],[number doses per hour]]*INDEX(Table2[price per dose],Table1[[#This Row],[Drug ID]])</f>
        <v>0.84929166666666667</v>
      </c>
      <c r="M1487" s="11" t="b">
        <f>AND(Table1[[#This Row],[hour of cancellation 0 to 23]]&gt;=0,Table1[[#This Row],[hour of cancellation 0 to 23]]&lt;=23)</f>
        <v>1</v>
      </c>
    </row>
    <row r="1488" spans="1:13" x14ac:dyDescent="0.3">
      <c r="A1488" s="1">
        <v>1487</v>
      </c>
      <c r="B1488" s="1">
        <v>1</v>
      </c>
      <c r="C1488" s="2">
        <v>40975.980984023576</v>
      </c>
      <c r="D1488" s="2">
        <v>41035.980555555558</v>
      </c>
      <c r="E1488" s="1">
        <v>8</v>
      </c>
      <c r="F1488" s="2">
        <v>40976.360810319748</v>
      </c>
      <c r="G1488" s="1">
        <v>0</v>
      </c>
      <c r="H1488" s="32">
        <f>IFERROR(HOUR(Table1[[#This Row],[Cancel Date/time]])+MINUTE(Table1[[#This Row],[Cancel Date/time]])/60,"not cancelled")</f>
        <v>8.65</v>
      </c>
      <c r="I1488" s="47">
        <f>IFERROR(ROUND(Table1[[#This Row],[cancellation time decimal]],0),"not cancelled")</f>
        <v>9</v>
      </c>
      <c r="J1488" s="10">
        <f>IFERROR(MOD(Table1[[#This Row],[cancellation hour rounded]],24),"not cancelled")</f>
        <v>9</v>
      </c>
      <c r="K1488" s="32">
        <f>1/Table1[[#This Row],[Duration (Time between doses '[in hours'])]]</f>
        <v>0.125</v>
      </c>
      <c r="L1488" s="33">
        <f>Table1[[#This Row],[number doses per hour]]*INDEX(Table2[price per dose],Table1[[#This Row],[Drug ID]])</f>
        <v>0.84929166666666667</v>
      </c>
      <c r="M1488" s="11" t="b">
        <f>AND(Table1[[#This Row],[hour of cancellation 0 to 23]]&gt;=0,Table1[[#This Row],[hour of cancellation 0 to 23]]&lt;=23)</f>
        <v>1</v>
      </c>
    </row>
    <row r="1489" spans="1:13" x14ac:dyDescent="0.3">
      <c r="A1489" s="1">
        <v>1488</v>
      </c>
      <c r="B1489" s="1">
        <v>1</v>
      </c>
      <c r="C1489" s="2">
        <v>40976.071662936338</v>
      </c>
      <c r="D1489" s="2">
        <v>41036.071527777778</v>
      </c>
      <c r="E1489" s="1">
        <v>12</v>
      </c>
      <c r="F1489" s="2">
        <v>40977.384977339061</v>
      </c>
      <c r="G1489" s="1">
        <v>0</v>
      </c>
      <c r="H1489" s="32">
        <f>IFERROR(HOUR(Table1[[#This Row],[Cancel Date/time]])+MINUTE(Table1[[#This Row],[Cancel Date/time]])/60,"not cancelled")</f>
        <v>9.2333333333333325</v>
      </c>
      <c r="I1489" s="47">
        <f>IFERROR(ROUND(Table1[[#This Row],[cancellation time decimal]],0),"not cancelled")</f>
        <v>9</v>
      </c>
      <c r="J1489" s="10">
        <f>IFERROR(MOD(Table1[[#This Row],[cancellation hour rounded]],24),"not cancelled")</f>
        <v>9</v>
      </c>
      <c r="K1489" s="32">
        <f>1/Table1[[#This Row],[Duration (Time between doses '[in hours'])]]</f>
        <v>8.3333333333333329E-2</v>
      </c>
      <c r="L1489" s="33">
        <f>Table1[[#This Row],[number doses per hour]]*INDEX(Table2[price per dose],Table1[[#This Row],[Drug ID]])</f>
        <v>0.56619444444444444</v>
      </c>
      <c r="M1489" s="11" t="b">
        <f>AND(Table1[[#This Row],[hour of cancellation 0 to 23]]&gt;=0,Table1[[#This Row],[hour of cancellation 0 to 23]]&lt;=23)</f>
        <v>1</v>
      </c>
    </row>
    <row r="1490" spans="1:13" x14ac:dyDescent="0.3">
      <c r="A1490" s="1">
        <v>1489</v>
      </c>
      <c r="B1490" s="1">
        <v>5</v>
      </c>
      <c r="C1490" s="2">
        <v>40976.221707685247</v>
      </c>
      <c r="D1490" s="2">
        <v>41036.22152777778</v>
      </c>
      <c r="E1490" s="1">
        <v>24</v>
      </c>
      <c r="F1490" s="2">
        <v>40979.653133507003</v>
      </c>
      <c r="G1490" s="1">
        <v>0</v>
      </c>
      <c r="H1490" s="32">
        <f>IFERROR(HOUR(Table1[[#This Row],[Cancel Date/time]])+MINUTE(Table1[[#This Row],[Cancel Date/time]])/60,"not cancelled")</f>
        <v>15.666666666666666</v>
      </c>
      <c r="I1490" s="47">
        <f>IFERROR(ROUND(Table1[[#This Row],[cancellation time decimal]],0),"not cancelled")</f>
        <v>16</v>
      </c>
      <c r="J1490" s="10">
        <f>IFERROR(MOD(Table1[[#This Row],[cancellation hour rounded]],24),"not cancelled")</f>
        <v>16</v>
      </c>
      <c r="K1490" s="32">
        <f>1/Table1[[#This Row],[Duration (Time between doses '[in hours'])]]</f>
        <v>4.1666666666666664E-2</v>
      </c>
      <c r="L1490" s="33">
        <f>Table1[[#This Row],[number doses per hour]]*INDEX(Table2[price per dose],Table1[[#This Row],[Drug ID]])</f>
        <v>0.2815833333333333</v>
      </c>
      <c r="M1490" s="11" t="b">
        <f>AND(Table1[[#This Row],[hour of cancellation 0 to 23]]&gt;=0,Table1[[#This Row],[hour of cancellation 0 to 23]]&lt;=23)</f>
        <v>1</v>
      </c>
    </row>
    <row r="1491" spans="1:13" x14ac:dyDescent="0.3">
      <c r="A1491" s="1">
        <v>1490</v>
      </c>
      <c r="B1491" s="1">
        <v>9</v>
      </c>
      <c r="C1491" s="2">
        <v>40976.398467538653</v>
      </c>
      <c r="D1491" s="2">
        <v>41036.397916666669</v>
      </c>
      <c r="E1491" s="1">
        <v>5</v>
      </c>
      <c r="F1491" s="2">
        <v>40979.319059704401</v>
      </c>
      <c r="G1491" s="1">
        <v>0</v>
      </c>
      <c r="H1491" s="32">
        <f>IFERROR(HOUR(Table1[[#This Row],[Cancel Date/time]])+MINUTE(Table1[[#This Row],[Cancel Date/time]])/60,"not cancelled")</f>
        <v>7.65</v>
      </c>
      <c r="I1491" s="47">
        <f>IFERROR(ROUND(Table1[[#This Row],[cancellation time decimal]],0),"not cancelled")</f>
        <v>8</v>
      </c>
      <c r="J1491" s="10">
        <f>IFERROR(MOD(Table1[[#This Row],[cancellation hour rounded]],24),"not cancelled")</f>
        <v>8</v>
      </c>
      <c r="K1491" s="32">
        <f>1/Table1[[#This Row],[Duration (Time between doses '[in hours'])]]</f>
        <v>0.2</v>
      </c>
      <c r="L1491" s="33">
        <f>Table1[[#This Row],[number doses per hour]]*INDEX(Table2[price per dose],Table1[[#This Row],[Drug ID]])</f>
        <v>5.6740000000000004</v>
      </c>
      <c r="M1491" s="11" t="b">
        <f>AND(Table1[[#This Row],[hour of cancellation 0 to 23]]&gt;=0,Table1[[#This Row],[hour of cancellation 0 to 23]]&lt;=23)</f>
        <v>1</v>
      </c>
    </row>
    <row r="1492" spans="1:13" x14ac:dyDescent="0.3">
      <c r="A1492" s="1">
        <v>1491</v>
      </c>
      <c r="B1492" s="1">
        <v>1</v>
      </c>
      <c r="C1492" s="2">
        <v>40976.385949659241</v>
      </c>
      <c r="D1492" s="2">
        <v>41036.385416666664</v>
      </c>
      <c r="E1492" s="1">
        <v>8</v>
      </c>
      <c r="F1492" s="2">
        <v>40977.43452820371</v>
      </c>
      <c r="G1492" s="1">
        <v>0</v>
      </c>
      <c r="H1492" s="32">
        <f>IFERROR(HOUR(Table1[[#This Row],[Cancel Date/time]])+MINUTE(Table1[[#This Row],[Cancel Date/time]])/60,"not cancelled")</f>
        <v>10.416666666666666</v>
      </c>
      <c r="I1492" s="47">
        <f>IFERROR(ROUND(Table1[[#This Row],[cancellation time decimal]],0),"not cancelled")</f>
        <v>10</v>
      </c>
      <c r="J1492" s="10">
        <f>IFERROR(MOD(Table1[[#This Row],[cancellation hour rounded]],24),"not cancelled")</f>
        <v>10</v>
      </c>
      <c r="K1492" s="32">
        <f>1/Table1[[#This Row],[Duration (Time between doses '[in hours'])]]</f>
        <v>0.125</v>
      </c>
      <c r="L1492" s="33">
        <f>Table1[[#This Row],[number doses per hour]]*INDEX(Table2[price per dose],Table1[[#This Row],[Drug ID]])</f>
        <v>0.84929166666666667</v>
      </c>
      <c r="M1492" s="11" t="b">
        <f>AND(Table1[[#This Row],[hour of cancellation 0 to 23]]&gt;=0,Table1[[#This Row],[hour of cancellation 0 to 23]]&lt;=23)</f>
        <v>1</v>
      </c>
    </row>
    <row r="1493" spans="1:13" x14ac:dyDescent="0.3">
      <c r="A1493" s="1">
        <v>1492</v>
      </c>
      <c r="B1493" s="1">
        <v>4</v>
      </c>
      <c r="C1493" s="2">
        <v>40976.596731858175</v>
      </c>
      <c r="D1493" s="2">
        <v>41036.59652777778</v>
      </c>
      <c r="E1493" s="1">
        <v>12</v>
      </c>
      <c r="F1493" s="2">
        <v>40979.303393199247</v>
      </c>
      <c r="G1493" s="1">
        <v>0</v>
      </c>
      <c r="H1493" s="32">
        <f>IFERROR(HOUR(Table1[[#This Row],[Cancel Date/time]])+MINUTE(Table1[[#This Row],[Cancel Date/time]])/60,"not cancelled")</f>
        <v>7.2666666666666666</v>
      </c>
      <c r="I1493" s="47">
        <f>IFERROR(ROUND(Table1[[#This Row],[cancellation time decimal]],0),"not cancelled")</f>
        <v>7</v>
      </c>
      <c r="J1493" s="10">
        <f>IFERROR(MOD(Table1[[#This Row],[cancellation hour rounded]],24),"not cancelled")</f>
        <v>7</v>
      </c>
      <c r="K1493" s="32">
        <f>1/Table1[[#This Row],[Duration (Time between doses '[in hours'])]]</f>
        <v>8.3333333333333329E-2</v>
      </c>
      <c r="L1493" s="33">
        <f>Table1[[#This Row],[number doses per hour]]*INDEX(Table2[price per dose],Table1[[#This Row],[Drug ID]])</f>
        <v>1.448055119047619</v>
      </c>
      <c r="M1493" s="11" t="b">
        <f>AND(Table1[[#This Row],[hour of cancellation 0 to 23]]&gt;=0,Table1[[#This Row],[hour of cancellation 0 to 23]]&lt;=23)</f>
        <v>1</v>
      </c>
    </row>
    <row r="1494" spans="1:13" x14ac:dyDescent="0.3">
      <c r="A1494" s="1">
        <v>1493</v>
      </c>
      <c r="B1494" s="1">
        <v>1</v>
      </c>
      <c r="C1494" s="2">
        <v>40976.664056878035</v>
      </c>
      <c r="D1494" s="2">
        <v>41036.663888888892</v>
      </c>
      <c r="E1494" s="1">
        <v>12</v>
      </c>
      <c r="F1494" s="2">
        <v>40977.406485859872</v>
      </c>
      <c r="G1494" s="1">
        <v>0</v>
      </c>
      <c r="H1494" s="32">
        <f>IFERROR(HOUR(Table1[[#This Row],[Cancel Date/time]])+MINUTE(Table1[[#This Row],[Cancel Date/time]])/60,"not cancelled")</f>
        <v>9.75</v>
      </c>
      <c r="I1494" s="47">
        <f>IFERROR(ROUND(Table1[[#This Row],[cancellation time decimal]],0),"not cancelled")</f>
        <v>10</v>
      </c>
      <c r="J1494" s="10">
        <f>IFERROR(MOD(Table1[[#This Row],[cancellation hour rounded]],24),"not cancelled")</f>
        <v>10</v>
      </c>
      <c r="K1494" s="32">
        <f>1/Table1[[#This Row],[Duration (Time between doses '[in hours'])]]</f>
        <v>8.3333333333333329E-2</v>
      </c>
      <c r="L1494" s="33">
        <f>Table1[[#This Row],[number doses per hour]]*INDEX(Table2[price per dose],Table1[[#This Row],[Drug ID]])</f>
        <v>0.56619444444444444</v>
      </c>
      <c r="M1494" s="11" t="b">
        <f>AND(Table1[[#This Row],[hour of cancellation 0 to 23]]&gt;=0,Table1[[#This Row],[hour of cancellation 0 to 23]]&lt;=23)</f>
        <v>1</v>
      </c>
    </row>
    <row r="1495" spans="1:13" x14ac:dyDescent="0.3">
      <c r="A1495" s="1">
        <v>1494</v>
      </c>
      <c r="B1495" s="1">
        <v>1</v>
      </c>
      <c r="C1495" s="2">
        <v>40976.674958907533</v>
      </c>
      <c r="D1495" s="2">
        <v>41036.674305555556</v>
      </c>
      <c r="E1495" s="1">
        <v>8</v>
      </c>
      <c r="F1495" s="2">
        <v>40977.289272839684</v>
      </c>
      <c r="G1495" s="1">
        <v>0</v>
      </c>
      <c r="H1495" s="32">
        <f>IFERROR(HOUR(Table1[[#This Row],[Cancel Date/time]])+MINUTE(Table1[[#This Row],[Cancel Date/time]])/60,"not cancelled")</f>
        <v>6.9333333333333336</v>
      </c>
      <c r="I1495" s="47">
        <f>IFERROR(ROUND(Table1[[#This Row],[cancellation time decimal]],0),"not cancelled")</f>
        <v>7</v>
      </c>
      <c r="J1495" s="10">
        <f>IFERROR(MOD(Table1[[#This Row],[cancellation hour rounded]],24),"not cancelled")</f>
        <v>7</v>
      </c>
      <c r="K1495" s="32">
        <f>1/Table1[[#This Row],[Duration (Time between doses '[in hours'])]]</f>
        <v>0.125</v>
      </c>
      <c r="L1495" s="33">
        <f>Table1[[#This Row],[number doses per hour]]*INDEX(Table2[price per dose],Table1[[#This Row],[Drug ID]])</f>
        <v>0.84929166666666667</v>
      </c>
      <c r="M1495" s="11" t="b">
        <f>AND(Table1[[#This Row],[hour of cancellation 0 to 23]]&gt;=0,Table1[[#This Row],[hour of cancellation 0 to 23]]&lt;=23)</f>
        <v>1</v>
      </c>
    </row>
    <row r="1496" spans="1:13" x14ac:dyDescent="0.3">
      <c r="A1496" s="1">
        <v>1495</v>
      </c>
      <c r="B1496" s="1">
        <v>6</v>
      </c>
      <c r="C1496" s="2">
        <v>40976.708863967251</v>
      </c>
      <c r="D1496" s="2">
        <v>41036.708333333336</v>
      </c>
      <c r="E1496" s="1">
        <v>24</v>
      </c>
      <c r="F1496" s="2">
        <v>40983.379606809118</v>
      </c>
      <c r="G1496" s="1">
        <v>0</v>
      </c>
      <c r="H1496" s="32">
        <f>IFERROR(HOUR(Table1[[#This Row],[Cancel Date/time]])+MINUTE(Table1[[#This Row],[Cancel Date/time]])/60,"not cancelled")</f>
        <v>9.1</v>
      </c>
      <c r="I1496" s="47">
        <f>IFERROR(ROUND(Table1[[#This Row],[cancellation time decimal]],0),"not cancelled")</f>
        <v>9</v>
      </c>
      <c r="J1496" s="10">
        <f>IFERROR(MOD(Table1[[#This Row],[cancellation hour rounded]],24),"not cancelled")</f>
        <v>9</v>
      </c>
      <c r="K1496" s="32">
        <f>1/Table1[[#This Row],[Duration (Time between doses '[in hours'])]]</f>
        <v>4.1666666666666664E-2</v>
      </c>
      <c r="L1496" s="33">
        <f>Table1[[#This Row],[number doses per hour]]*INDEX(Table2[price per dose],Table1[[#This Row],[Drug ID]])</f>
        <v>0.35218749999999999</v>
      </c>
      <c r="M1496" s="11" t="b">
        <f>AND(Table1[[#This Row],[hour of cancellation 0 to 23]]&gt;=0,Table1[[#This Row],[hour of cancellation 0 to 23]]&lt;=23)</f>
        <v>1</v>
      </c>
    </row>
    <row r="1497" spans="1:13" x14ac:dyDescent="0.3">
      <c r="A1497" s="1">
        <v>1496</v>
      </c>
      <c r="B1497" s="1">
        <v>1</v>
      </c>
      <c r="C1497" s="2">
        <v>40976.726789681299</v>
      </c>
      <c r="D1497" s="2">
        <v>40978.80972222222</v>
      </c>
      <c r="E1497" s="1">
        <v>12</v>
      </c>
      <c r="F1497" s="2">
        <v>40977.437218737461</v>
      </c>
      <c r="G1497" s="1">
        <v>0</v>
      </c>
      <c r="H1497" s="32">
        <f>IFERROR(HOUR(Table1[[#This Row],[Cancel Date/time]])+MINUTE(Table1[[#This Row],[Cancel Date/time]])/60,"not cancelled")</f>
        <v>10.483333333333333</v>
      </c>
      <c r="I1497" s="47">
        <f>IFERROR(ROUND(Table1[[#This Row],[cancellation time decimal]],0),"not cancelled")</f>
        <v>10</v>
      </c>
      <c r="J1497" s="10">
        <f>IFERROR(MOD(Table1[[#This Row],[cancellation hour rounded]],24),"not cancelled")</f>
        <v>10</v>
      </c>
      <c r="K1497" s="32">
        <f>1/Table1[[#This Row],[Duration (Time between doses '[in hours'])]]</f>
        <v>8.3333333333333329E-2</v>
      </c>
      <c r="L1497" s="33">
        <f>Table1[[#This Row],[number doses per hour]]*INDEX(Table2[price per dose],Table1[[#This Row],[Drug ID]])</f>
        <v>0.56619444444444444</v>
      </c>
      <c r="M1497" s="11" t="b">
        <f>AND(Table1[[#This Row],[hour of cancellation 0 to 23]]&gt;=0,Table1[[#This Row],[hour of cancellation 0 to 23]]&lt;=23)</f>
        <v>1</v>
      </c>
    </row>
    <row r="1498" spans="1:13" hidden="1" x14ac:dyDescent="0.3">
      <c r="A1498" s="1">
        <v>1497</v>
      </c>
      <c r="B1498" s="1">
        <v>1</v>
      </c>
      <c r="C1498" s="2">
        <v>40976.717711845755</v>
      </c>
      <c r="D1498" s="2">
        <v>40981.09224983168</v>
      </c>
      <c r="E1498" s="1">
        <v>12</v>
      </c>
      <c r="F1498" s="2" t="s">
        <v>5</v>
      </c>
      <c r="G1498" s="1">
        <v>0</v>
      </c>
      <c r="H1498" s="32" t="str">
        <f>IFERROR(HOUR(Table1[[#This Row],[Cancel Date/time]])+MINUTE(Table1[[#This Row],[Cancel Date/time]])/60,"not cancelled")</f>
        <v>not cancelled</v>
      </c>
      <c r="I1498" s="47" t="str">
        <f>IFERROR(ROUND(Table1[[#This Row],[cancellation time decimal]],0),"not cancelled")</f>
        <v>not cancelled</v>
      </c>
      <c r="J1498" s="10" t="str">
        <f>IFERROR(MOD(Table1[[#This Row],[cancellation hour rounded]],24),"not cancelled")</f>
        <v>not cancelled</v>
      </c>
      <c r="K1498" s="32">
        <f>1/Table1[[#This Row],[Duration (Time between doses '[in hours'])]]</f>
        <v>8.3333333333333329E-2</v>
      </c>
      <c r="L1498" s="33">
        <f>Table1[[#This Row],[number doses per hour]]*INDEX(Table2[price per dose],Table1[[#This Row],[Drug ID]])</f>
        <v>0.56619444444444444</v>
      </c>
      <c r="M1498" s="11" t="b">
        <f>AND(Table1[[#This Row],[hour of cancellation 0 to 23]]&gt;=0,Table1[[#This Row],[hour of cancellation 0 to 23]]&lt;=23)</f>
        <v>0</v>
      </c>
    </row>
    <row r="1499" spans="1:13" x14ac:dyDescent="0.3">
      <c r="A1499" s="1">
        <v>1498</v>
      </c>
      <c r="B1499" s="1">
        <v>4</v>
      </c>
      <c r="C1499" s="2">
        <v>40976.760755882366</v>
      </c>
      <c r="D1499" s="2">
        <v>41036.760416666664</v>
      </c>
      <c r="E1499" s="1">
        <v>12</v>
      </c>
      <c r="F1499" s="2">
        <v>40978.488373777946</v>
      </c>
      <c r="G1499" s="1">
        <v>0</v>
      </c>
      <c r="H1499" s="32">
        <f>IFERROR(HOUR(Table1[[#This Row],[Cancel Date/time]])+MINUTE(Table1[[#This Row],[Cancel Date/time]])/60,"not cancelled")</f>
        <v>11.716666666666667</v>
      </c>
      <c r="I1499" s="47">
        <f>IFERROR(ROUND(Table1[[#This Row],[cancellation time decimal]],0),"not cancelled")</f>
        <v>12</v>
      </c>
      <c r="J1499" s="10">
        <f>IFERROR(MOD(Table1[[#This Row],[cancellation hour rounded]],24),"not cancelled")</f>
        <v>12</v>
      </c>
      <c r="K1499" s="32">
        <f>1/Table1[[#This Row],[Duration (Time between doses '[in hours'])]]</f>
        <v>8.3333333333333329E-2</v>
      </c>
      <c r="L1499" s="33">
        <f>Table1[[#This Row],[number doses per hour]]*INDEX(Table2[price per dose],Table1[[#This Row],[Drug ID]])</f>
        <v>1.448055119047619</v>
      </c>
      <c r="M1499" s="11" t="b">
        <f>AND(Table1[[#This Row],[hour of cancellation 0 to 23]]&gt;=0,Table1[[#This Row],[hour of cancellation 0 to 23]]&lt;=23)</f>
        <v>1</v>
      </c>
    </row>
    <row r="1500" spans="1:13" x14ac:dyDescent="0.3">
      <c r="A1500" s="1">
        <v>1499</v>
      </c>
      <c r="B1500" s="1">
        <v>1</v>
      </c>
      <c r="C1500" s="2">
        <v>40976.763111158623</v>
      </c>
      <c r="D1500" s="2">
        <v>41036.762499999997</v>
      </c>
      <c r="E1500" s="1">
        <v>8</v>
      </c>
      <c r="F1500" s="2">
        <v>40977.475829063886</v>
      </c>
      <c r="G1500" s="1">
        <v>0</v>
      </c>
      <c r="H1500" s="32">
        <f>IFERROR(HOUR(Table1[[#This Row],[Cancel Date/time]])+MINUTE(Table1[[#This Row],[Cancel Date/time]])/60,"not cancelled")</f>
        <v>11.416666666666666</v>
      </c>
      <c r="I1500" s="47">
        <f>IFERROR(ROUND(Table1[[#This Row],[cancellation time decimal]],0),"not cancelled")</f>
        <v>11</v>
      </c>
      <c r="J1500" s="10">
        <f>IFERROR(MOD(Table1[[#This Row],[cancellation hour rounded]],24),"not cancelled")</f>
        <v>11</v>
      </c>
      <c r="K1500" s="32">
        <f>1/Table1[[#This Row],[Duration (Time between doses '[in hours'])]]</f>
        <v>0.125</v>
      </c>
      <c r="L1500" s="33">
        <f>Table1[[#This Row],[number doses per hour]]*INDEX(Table2[price per dose],Table1[[#This Row],[Drug ID]])</f>
        <v>0.84929166666666667</v>
      </c>
      <c r="M1500" s="11" t="b">
        <f>AND(Table1[[#This Row],[hour of cancellation 0 to 23]]&gt;=0,Table1[[#This Row],[hour of cancellation 0 to 23]]&lt;=23)</f>
        <v>1</v>
      </c>
    </row>
    <row r="1501" spans="1:13" x14ac:dyDescent="0.3">
      <c r="A1501" s="1">
        <v>1500</v>
      </c>
      <c r="B1501" s="1">
        <v>2</v>
      </c>
      <c r="C1501" s="2">
        <v>40976.805396512485</v>
      </c>
      <c r="D1501" s="2">
        <v>41036.804861111108</v>
      </c>
      <c r="E1501" s="1">
        <v>10</v>
      </c>
      <c r="F1501" s="2">
        <v>40978.57927432601</v>
      </c>
      <c r="G1501" s="1">
        <v>0</v>
      </c>
      <c r="H1501" s="32">
        <f>IFERROR(HOUR(Table1[[#This Row],[Cancel Date/time]])+MINUTE(Table1[[#This Row],[Cancel Date/time]])/60,"not cancelled")</f>
        <v>13.9</v>
      </c>
      <c r="I1501" s="47">
        <f>IFERROR(ROUND(Table1[[#This Row],[cancellation time decimal]],0),"not cancelled")</f>
        <v>14</v>
      </c>
      <c r="J1501" s="10">
        <f>IFERROR(MOD(Table1[[#This Row],[cancellation hour rounded]],24),"not cancelled")</f>
        <v>14</v>
      </c>
      <c r="K1501" s="32">
        <f>1/Table1[[#This Row],[Duration (Time between doses '[in hours'])]]</f>
        <v>0.1</v>
      </c>
      <c r="L1501" s="33">
        <f>Table1[[#This Row],[number doses per hour]]*INDEX(Table2[price per dose],Table1[[#This Row],[Drug ID]])</f>
        <v>0.84959999999999969</v>
      </c>
      <c r="M1501" s="11" t="b">
        <f>AND(Table1[[#This Row],[hour of cancellation 0 to 23]]&gt;=0,Table1[[#This Row],[hour of cancellation 0 to 23]]&lt;=23)</f>
        <v>1</v>
      </c>
    </row>
    <row r="1502" spans="1:13" hidden="1" x14ac:dyDescent="0.3">
      <c r="A1502" s="1">
        <v>1501</v>
      </c>
      <c r="B1502" s="1">
        <v>1</v>
      </c>
      <c r="C1502" s="2">
        <v>40976.848000287719</v>
      </c>
      <c r="D1502" s="2">
        <v>40979.514638361252</v>
      </c>
      <c r="E1502" s="1">
        <v>8</v>
      </c>
      <c r="F1502" s="2" t="s">
        <v>5</v>
      </c>
      <c r="G1502" s="1">
        <v>0</v>
      </c>
      <c r="H1502" s="32" t="str">
        <f>IFERROR(HOUR(Table1[[#This Row],[Cancel Date/time]])+MINUTE(Table1[[#This Row],[Cancel Date/time]])/60,"not cancelled")</f>
        <v>not cancelled</v>
      </c>
      <c r="I1502" s="47" t="str">
        <f>IFERROR(ROUND(Table1[[#This Row],[cancellation time decimal]],0),"not cancelled")</f>
        <v>not cancelled</v>
      </c>
      <c r="J1502" s="10" t="str">
        <f>IFERROR(MOD(Table1[[#This Row],[cancellation hour rounded]],24),"not cancelled")</f>
        <v>not cancelled</v>
      </c>
      <c r="K1502" s="32">
        <f>1/Table1[[#This Row],[Duration (Time between doses '[in hours'])]]</f>
        <v>0.125</v>
      </c>
      <c r="L1502" s="33">
        <f>Table1[[#This Row],[number doses per hour]]*INDEX(Table2[price per dose],Table1[[#This Row],[Drug ID]])</f>
        <v>0.84929166666666667</v>
      </c>
      <c r="M1502" s="11" t="b">
        <f>AND(Table1[[#This Row],[hour of cancellation 0 to 23]]&gt;=0,Table1[[#This Row],[hour of cancellation 0 to 23]]&lt;=23)</f>
        <v>0</v>
      </c>
    </row>
    <row r="1503" spans="1:13" x14ac:dyDescent="0.3">
      <c r="A1503" s="1">
        <v>1502</v>
      </c>
      <c r="B1503" s="1">
        <v>2</v>
      </c>
      <c r="C1503" s="2">
        <v>40976.892654663345</v>
      </c>
      <c r="D1503" s="2">
        <v>41036.892361111109</v>
      </c>
      <c r="E1503" s="1">
        <v>10</v>
      </c>
      <c r="F1503" s="2">
        <v>40977.779198215641</v>
      </c>
      <c r="G1503" s="1">
        <v>0</v>
      </c>
      <c r="H1503" s="32">
        <f>IFERROR(HOUR(Table1[[#This Row],[Cancel Date/time]])+MINUTE(Table1[[#This Row],[Cancel Date/time]])/60,"not cancelled")</f>
        <v>18.7</v>
      </c>
      <c r="I1503" s="47">
        <f>IFERROR(ROUND(Table1[[#This Row],[cancellation time decimal]],0),"not cancelled")</f>
        <v>19</v>
      </c>
      <c r="J1503" s="10">
        <f>IFERROR(MOD(Table1[[#This Row],[cancellation hour rounded]],24),"not cancelled")</f>
        <v>19</v>
      </c>
      <c r="K1503" s="32">
        <f>1/Table1[[#This Row],[Duration (Time between doses '[in hours'])]]</f>
        <v>0.1</v>
      </c>
      <c r="L1503" s="33">
        <f>Table1[[#This Row],[number doses per hour]]*INDEX(Table2[price per dose],Table1[[#This Row],[Drug ID]])</f>
        <v>0.84959999999999969</v>
      </c>
      <c r="M1503" s="11" t="b">
        <f>AND(Table1[[#This Row],[hour of cancellation 0 to 23]]&gt;=0,Table1[[#This Row],[hour of cancellation 0 to 23]]&lt;=23)</f>
        <v>1</v>
      </c>
    </row>
    <row r="1504" spans="1:13" x14ac:dyDescent="0.3">
      <c r="A1504" s="1">
        <v>1503</v>
      </c>
      <c r="B1504" s="1">
        <v>10</v>
      </c>
      <c r="C1504" s="2">
        <v>40976.936739731085</v>
      </c>
      <c r="D1504" s="2">
        <v>41036.936111111107</v>
      </c>
      <c r="E1504" s="1">
        <v>1</v>
      </c>
      <c r="F1504" s="2">
        <v>40980.593108263034</v>
      </c>
      <c r="G1504" s="1">
        <v>4</v>
      </c>
      <c r="H1504" s="32">
        <f>IFERROR(HOUR(Table1[[#This Row],[Cancel Date/time]])+MINUTE(Table1[[#This Row],[Cancel Date/time]])/60,"not cancelled")</f>
        <v>14.233333333333333</v>
      </c>
      <c r="I1504" s="47">
        <f>IFERROR(ROUND(Table1[[#This Row],[cancellation time decimal]],0),"not cancelled")</f>
        <v>14</v>
      </c>
      <c r="J1504" s="10">
        <f>IFERROR(MOD(Table1[[#This Row],[cancellation hour rounded]],24),"not cancelled")</f>
        <v>14</v>
      </c>
      <c r="K1504" s="32">
        <f>1/Table1[[#This Row],[Duration (Time between doses '[in hours'])]]</f>
        <v>1</v>
      </c>
      <c r="L1504" s="33">
        <f>Table1[[#This Row],[number doses per hour]]*INDEX(Table2[price per dose],Table1[[#This Row],[Drug ID]])</f>
        <v>2.5716000000000001</v>
      </c>
      <c r="M1504" s="11" t="b">
        <f>AND(Table1[[#This Row],[hour of cancellation 0 to 23]]&gt;=0,Table1[[#This Row],[hour of cancellation 0 to 23]]&lt;=23)</f>
        <v>1</v>
      </c>
    </row>
    <row r="1505" spans="1:13" x14ac:dyDescent="0.3">
      <c r="A1505" s="1">
        <v>1504</v>
      </c>
      <c r="B1505" s="1">
        <v>2</v>
      </c>
      <c r="C1505" s="2">
        <v>40976.964082152568</v>
      </c>
      <c r="D1505" s="2">
        <v>41036.963888888895</v>
      </c>
      <c r="E1505" s="1">
        <v>10</v>
      </c>
      <c r="F1505" s="2">
        <v>40977.36216313886</v>
      </c>
      <c r="G1505" s="1">
        <v>0</v>
      </c>
      <c r="H1505" s="32">
        <f>IFERROR(HOUR(Table1[[#This Row],[Cancel Date/time]])+MINUTE(Table1[[#This Row],[Cancel Date/time]])/60,"not cancelled")</f>
        <v>8.6833333333333336</v>
      </c>
      <c r="I1505" s="47">
        <f>IFERROR(ROUND(Table1[[#This Row],[cancellation time decimal]],0),"not cancelled")</f>
        <v>9</v>
      </c>
      <c r="J1505" s="10">
        <f>IFERROR(MOD(Table1[[#This Row],[cancellation hour rounded]],24),"not cancelled")</f>
        <v>9</v>
      </c>
      <c r="K1505" s="32">
        <f>1/Table1[[#This Row],[Duration (Time between doses '[in hours'])]]</f>
        <v>0.1</v>
      </c>
      <c r="L1505" s="33">
        <f>Table1[[#This Row],[number doses per hour]]*INDEX(Table2[price per dose],Table1[[#This Row],[Drug ID]])</f>
        <v>0.84959999999999969</v>
      </c>
      <c r="M1505" s="11" t="b">
        <f>AND(Table1[[#This Row],[hour of cancellation 0 to 23]]&gt;=0,Table1[[#This Row],[hour of cancellation 0 to 23]]&lt;=23)</f>
        <v>1</v>
      </c>
    </row>
    <row r="1506" spans="1:13" x14ac:dyDescent="0.3">
      <c r="A1506" s="1">
        <v>1505</v>
      </c>
      <c r="B1506" s="1">
        <v>1</v>
      </c>
      <c r="C1506" s="2">
        <v>40977.029363487287</v>
      </c>
      <c r="D1506" s="2">
        <v>41037.029166666667</v>
      </c>
      <c r="E1506" s="1">
        <v>8</v>
      </c>
      <c r="F1506" s="2">
        <v>40978.468490063875</v>
      </c>
      <c r="G1506" s="1">
        <v>0</v>
      </c>
      <c r="H1506" s="32">
        <f>IFERROR(HOUR(Table1[[#This Row],[Cancel Date/time]])+MINUTE(Table1[[#This Row],[Cancel Date/time]])/60,"not cancelled")</f>
        <v>11.233333333333333</v>
      </c>
      <c r="I1506" s="47">
        <f>IFERROR(ROUND(Table1[[#This Row],[cancellation time decimal]],0),"not cancelled")</f>
        <v>11</v>
      </c>
      <c r="J1506" s="10">
        <f>IFERROR(MOD(Table1[[#This Row],[cancellation hour rounded]],24),"not cancelled")</f>
        <v>11</v>
      </c>
      <c r="K1506" s="32">
        <f>1/Table1[[#This Row],[Duration (Time between doses '[in hours'])]]</f>
        <v>0.125</v>
      </c>
      <c r="L1506" s="33">
        <f>Table1[[#This Row],[number doses per hour]]*INDEX(Table2[price per dose],Table1[[#This Row],[Drug ID]])</f>
        <v>0.84929166666666667</v>
      </c>
      <c r="M1506" s="11" t="b">
        <f>AND(Table1[[#This Row],[hour of cancellation 0 to 23]]&gt;=0,Table1[[#This Row],[hour of cancellation 0 to 23]]&lt;=23)</f>
        <v>1</v>
      </c>
    </row>
    <row r="1507" spans="1:13" x14ac:dyDescent="0.3">
      <c r="A1507" s="1">
        <v>1506</v>
      </c>
      <c r="B1507" s="1">
        <v>1</v>
      </c>
      <c r="C1507" s="2">
        <v>40977.045596277756</v>
      </c>
      <c r="D1507" s="2">
        <v>41037.045138888883</v>
      </c>
      <c r="E1507" s="1">
        <v>12</v>
      </c>
      <c r="F1507" s="2">
        <v>40978.662072273248</v>
      </c>
      <c r="G1507" s="1">
        <v>0</v>
      </c>
      <c r="H1507" s="32">
        <f>IFERROR(HOUR(Table1[[#This Row],[Cancel Date/time]])+MINUTE(Table1[[#This Row],[Cancel Date/time]])/60,"not cancelled")</f>
        <v>15.883333333333333</v>
      </c>
      <c r="I1507" s="47">
        <f>IFERROR(ROUND(Table1[[#This Row],[cancellation time decimal]],0),"not cancelled")</f>
        <v>16</v>
      </c>
      <c r="J1507" s="10">
        <f>IFERROR(MOD(Table1[[#This Row],[cancellation hour rounded]],24),"not cancelled")</f>
        <v>16</v>
      </c>
      <c r="K1507" s="32">
        <f>1/Table1[[#This Row],[Duration (Time between doses '[in hours'])]]</f>
        <v>8.3333333333333329E-2</v>
      </c>
      <c r="L1507" s="33">
        <f>Table1[[#This Row],[number doses per hour]]*INDEX(Table2[price per dose],Table1[[#This Row],[Drug ID]])</f>
        <v>0.56619444444444444</v>
      </c>
      <c r="M1507" s="11" t="b">
        <f>AND(Table1[[#This Row],[hour of cancellation 0 to 23]]&gt;=0,Table1[[#This Row],[hour of cancellation 0 to 23]]&lt;=23)</f>
        <v>1</v>
      </c>
    </row>
    <row r="1508" spans="1:13" x14ac:dyDescent="0.3">
      <c r="A1508" s="1">
        <v>1507</v>
      </c>
      <c r="B1508" s="1">
        <v>11</v>
      </c>
      <c r="C1508" s="2">
        <v>40977.193310467999</v>
      </c>
      <c r="D1508" s="2">
        <v>41037.193055555552</v>
      </c>
      <c r="E1508" s="1">
        <v>1</v>
      </c>
      <c r="F1508" s="2">
        <v>40984.451762430603</v>
      </c>
      <c r="G1508" s="1">
        <v>3</v>
      </c>
      <c r="H1508" s="32">
        <f>IFERROR(HOUR(Table1[[#This Row],[Cancel Date/time]])+MINUTE(Table1[[#This Row],[Cancel Date/time]])/60,"not cancelled")</f>
        <v>10.833333333333334</v>
      </c>
      <c r="I1508" s="47">
        <f>IFERROR(ROUND(Table1[[#This Row],[cancellation time decimal]],0),"not cancelled")</f>
        <v>11</v>
      </c>
      <c r="J1508" s="10">
        <f>IFERROR(MOD(Table1[[#This Row],[cancellation hour rounded]],24),"not cancelled")</f>
        <v>11</v>
      </c>
      <c r="K1508" s="32">
        <f>1/Table1[[#This Row],[Duration (Time between doses '[in hours'])]]</f>
        <v>1</v>
      </c>
      <c r="L1508" s="33">
        <f>Table1[[#This Row],[number doses per hour]]*INDEX(Table2[price per dose],Table1[[#This Row],[Drug ID]])</f>
        <v>1</v>
      </c>
      <c r="M1508" s="11" t="b">
        <f>AND(Table1[[#This Row],[hour of cancellation 0 to 23]]&gt;=0,Table1[[#This Row],[hour of cancellation 0 to 23]]&lt;=23)</f>
        <v>1</v>
      </c>
    </row>
    <row r="1509" spans="1:13" x14ac:dyDescent="0.3">
      <c r="A1509" s="1">
        <v>1508</v>
      </c>
      <c r="B1509" s="1">
        <v>1</v>
      </c>
      <c r="C1509" s="2">
        <v>40977.318258386076</v>
      </c>
      <c r="D1509" s="2">
        <v>41037.318055555552</v>
      </c>
      <c r="E1509" s="1">
        <v>8</v>
      </c>
      <c r="F1509" s="2">
        <v>40977.392027098736</v>
      </c>
      <c r="G1509" s="1">
        <v>0</v>
      </c>
      <c r="H1509" s="32">
        <f>IFERROR(HOUR(Table1[[#This Row],[Cancel Date/time]])+MINUTE(Table1[[#This Row],[Cancel Date/time]])/60,"not cancelled")</f>
        <v>9.4</v>
      </c>
      <c r="I1509" s="47">
        <f>IFERROR(ROUND(Table1[[#This Row],[cancellation time decimal]],0),"not cancelled")</f>
        <v>9</v>
      </c>
      <c r="J1509" s="10">
        <f>IFERROR(MOD(Table1[[#This Row],[cancellation hour rounded]],24),"not cancelled")</f>
        <v>9</v>
      </c>
      <c r="K1509" s="32">
        <f>1/Table1[[#This Row],[Duration (Time between doses '[in hours'])]]</f>
        <v>0.125</v>
      </c>
      <c r="L1509" s="33">
        <f>Table1[[#This Row],[number doses per hour]]*INDEX(Table2[price per dose],Table1[[#This Row],[Drug ID]])</f>
        <v>0.84929166666666667</v>
      </c>
      <c r="M1509" s="11" t="b">
        <f>AND(Table1[[#This Row],[hour of cancellation 0 to 23]]&gt;=0,Table1[[#This Row],[hour of cancellation 0 to 23]]&lt;=23)</f>
        <v>1</v>
      </c>
    </row>
    <row r="1510" spans="1:13" x14ac:dyDescent="0.3">
      <c r="A1510" s="1">
        <v>1509</v>
      </c>
      <c r="B1510" s="1">
        <v>2</v>
      </c>
      <c r="C1510" s="2">
        <v>40977.361529623478</v>
      </c>
      <c r="D1510" s="2">
        <v>41037.361111111117</v>
      </c>
      <c r="E1510" s="1">
        <v>10</v>
      </c>
      <c r="F1510" s="2">
        <v>40978.710108415151</v>
      </c>
      <c r="G1510" s="1">
        <v>0</v>
      </c>
      <c r="H1510" s="32">
        <f>IFERROR(HOUR(Table1[[#This Row],[Cancel Date/time]])+MINUTE(Table1[[#This Row],[Cancel Date/time]])/60,"not cancelled")</f>
        <v>17.033333333333335</v>
      </c>
      <c r="I1510" s="47">
        <f>IFERROR(ROUND(Table1[[#This Row],[cancellation time decimal]],0),"not cancelled")</f>
        <v>17</v>
      </c>
      <c r="J1510" s="10">
        <f>IFERROR(MOD(Table1[[#This Row],[cancellation hour rounded]],24),"not cancelled")</f>
        <v>17</v>
      </c>
      <c r="K1510" s="32">
        <f>1/Table1[[#This Row],[Duration (Time between doses '[in hours'])]]</f>
        <v>0.1</v>
      </c>
      <c r="L1510" s="33">
        <f>Table1[[#This Row],[number doses per hour]]*INDEX(Table2[price per dose],Table1[[#This Row],[Drug ID]])</f>
        <v>0.84959999999999969</v>
      </c>
      <c r="M1510" s="11" t="b">
        <f>AND(Table1[[#This Row],[hour of cancellation 0 to 23]]&gt;=0,Table1[[#This Row],[hour of cancellation 0 to 23]]&lt;=23)</f>
        <v>1</v>
      </c>
    </row>
    <row r="1511" spans="1:13" x14ac:dyDescent="0.3">
      <c r="A1511" s="1">
        <v>1510</v>
      </c>
      <c r="B1511" s="1">
        <v>6</v>
      </c>
      <c r="C1511" s="2">
        <v>40977.385965133624</v>
      </c>
      <c r="D1511" s="2">
        <v>41037.385416666664</v>
      </c>
      <c r="E1511" s="1">
        <v>24</v>
      </c>
      <c r="F1511" s="2">
        <v>40980.302860128868</v>
      </c>
      <c r="G1511" s="1">
        <v>0</v>
      </c>
      <c r="H1511" s="32">
        <f>IFERROR(HOUR(Table1[[#This Row],[Cancel Date/time]])+MINUTE(Table1[[#This Row],[Cancel Date/time]])/60,"not cancelled")</f>
        <v>7.2666666666666666</v>
      </c>
      <c r="I1511" s="47">
        <f>IFERROR(ROUND(Table1[[#This Row],[cancellation time decimal]],0),"not cancelled")</f>
        <v>7</v>
      </c>
      <c r="J1511" s="10">
        <f>IFERROR(MOD(Table1[[#This Row],[cancellation hour rounded]],24),"not cancelled")</f>
        <v>7</v>
      </c>
      <c r="K1511" s="32">
        <f>1/Table1[[#This Row],[Duration (Time between doses '[in hours'])]]</f>
        <v>4.1666666666666664E-2</v>
      </c>
      <c r="L1511" s="33">
        <f>Table1[[#This Row],[number doses per hour]]*INDEX(Table2[price per dose],Table1[[#This Row],[Drug ID]])</f>
        <v>0.35218749999999999</v>
      </c>
      <c r="M1511" s="11" t="b">
        <f>AND(Table1[[#This Row],[hour of cancellation 0 to 23]]&gt;=0,Table1[[#This Row],[hour of cancellation 0 to 23]]&lt;=23)</f>
        <v>1</v>
      </c>
    </row>
    <row r="1512" spans="1:13" x14ac:dyDescent="0.3">
      <c r="A1512" s="1">
        <v>1511</v>
      </c>
      <c r="B1512" s="1">
        <v>5</v>
      </c>
      <c r="C1512" s="2">
        <v>40977.449847019452</v>
      </c>
      <c r="D1512" s="2">
        <v>41037.44930555555</v>
      </c>
      <c r="E1512" s="1">
        <v>24</v>
      </c>
      <c r="F1512" s="2">
        <v>40981.473357918934</v>
      </c>
      <c r="G1512" s="1">
        <v>0</v>
      </c>
      <c r="H1512" s="32">
        <f>IFERROR(HOUR(Table1[[#This Row],[Cancel Date/time]])+MINUTE(Table1[[#This Row],[Cancel Date/time]])/60,"not cancelled")</f>
        <v>11.35</v>
      </c>
      <c r="I1512" s="47">
        <f>IFERROR(ROUND(Table1[[#This Row],[cancellation time decimal]],0),"not cancelled")</f>
        <v>11</v>
      </c>
      <c r="J1512" s="10">
        <f>IFERROR(MOD(Table1[[#This Row],[cancellation hour rounded]],24),"not cancelled")</f>
        <v>11</v>
      </c>
      <c r="K1512" s="32">
        <f>1/Table1[[#This Row],[Duration (Time between doses '[in hours'])]]</f>
        <v>4.1666666666666664E-2</v>
      </c>
      <c r="L1512" s="33">
        <f>Table1[[#This Row],[number doses per hour]]*INDEX(Table2[price per dose],Table1[[#This Row],[Drug ID]])</f>
        <v>0.2815833333333333</v>
      </c>
      <c r="M1512" s="11" t="b">
        <f>AND(Table1[[#This Row],[hour of cancellation 0 to 23]]&gt;=0,Table1[[#This Row],[hour of cancellation 0 to 23]]&lt;=23)</f>
        <v>1</v>
      </c>
    </row>
    <row r="1513" spans="1:13" x14ac:dyDescent="0.3">
      <c r="A1513" s="1">
        <v>1512</v>
      </c>
      <c r="B1513" s="1">
        <v>3</v>
      </c>
      <c r="C1513" s="2">
        <v>40977.437563324202</v>
      </c>
      <c r="D1513" s="2">
        <v>41037.4375</v>
      </c>
      <c r="E1513" s="1">
        <v>24</v>
      </c>
      <c r="F1513" s="2">
        <v>40979.325247628236</v>
      </c>
      <c r="G1513" s="1">
        <v>0</v>
      </c>
      <c r="H1513" s="32">
        <f>IFERROR(HOUR(Table1[[#This Row],[Cancel Date/time]])+MINUTE(Table1[[#This Row],[Cancel Date/time]])/60,"not cancelled")</f>
        <v>7.8</v>
      </c>
      <c r="I1513" s="47">
        <f>IFERROR(ROUND(Table1[[#This Row],[cancellation time decimal]],0),"not cancelled")</f>
        <v>8</v>
      </c>
      <c r="J1513" s="10">
        <f>IFERROR(MOD(Table1[[#This Row],[cancellation hour rounded]],24),"not cancelled")</f>
        <v>8</v>
      </c>
      <c r="K1513" s="32">
        <f>1/Table1[[#This Row],[Duration (Time between doses '[in hours'])]]</f>
        <v>4.1666666666666664E-2</v>
      </c>
      <c r="L1513" s="33">
        <f>Table1[[#This Row],[number doses per hour]]*INDEX(Table2[price per dose],Table1[[#This Row],[Drug ID]])</f>
        <v>0.18133000000000002</v>
      </c>
      <c r="M1513" s="11" t="b">
        <f>AND(Table1[[#This Row],[hour of cancellation 0 to 23]]&gt;=0,Table1[[#This Row],[hour of cancellation 0 to 23]]&lt;=23)</f>
        <v>1</v>
      </c>
    </row>
    <row r="1514" spans="1:13" x14ac:dyDescent="0.3">
      <c r="A1514" s="1">
        <v>1513</v>
      </c>
      <c r="B1514" s="1">
        <v>1</v>
      </c>
      <c r="C1514" s="2">
        <v>40977.506908785443</v>
      </c>
      <c r="D1514" s="2">
        <v>41037.506249999999</v>
      </c>
      <c r="E1514" s="1">
        <v>8</v>
      </c>
      <c r="F1514" s="2">
        <v>40978.136707264923</v>
      </c>
      <c r="G1514" s="1">
        <v>0</v>
      </c>
      <c r="H1514" s="32">
        <f>IFERROR(HOUR(Table1[[#This Row],[Cancel Date/time]])+MINUTE(Table1[[#This Row],[Cancel Date/time]])/60,"not cancelled")</f>
        <v>3.2666666666666666</v>
      </c>
      <c r="I1514" s="47">
        <f>IFERROR(ROUND(Table1[[#This Row],[cancellation time decimal]],0),"not cancelled")</f>
        <v>3</v>
      </c>
      <c r="J1514" s="10">
        <f>IFERROR(MOD(Table1[[#This Row],[cancellation hour rounded]],24),"not cancelled")</f>
        <v>3</v>
      </c>
      <c r="K1514" s="32">
        <f>1/Table1[[#This Row],[Duration (Time between doses '[in hours'])]]</f>
        <v>0.125</v>
      </c>
      <c r="L1514" s="33">
        <f>Table1[[#This Row],[number doses per hour]]*INDEX(Table2[price per dose],Table1[[#This Row],[Drug ID]])</f>
        <v>0.84929166666666667</v>
      </c>
      <c r="M1514" s="11" t="b">
        <f>AND(Table1[[#This Row],[hour of cancellation 0 to 23]]&gt;=0,Table1[[#This Row],[hour of cancellation 0 to 23]]&lt;=23)</f>
        <v>1</v>
      </c>
    </row>
    <row r="1515" spans="1:13" x14ac:dyDescent="0.3">
      <c r="A1515" s="1">
        <v>1514</v>
      </c>
      <c r="B1515" s="1">
        <v>4</v>
      </c>
      <c r="C1515" s="2">
        <v>40977.584036366112</v>
      </c>
      <c r="D1515" s="2">
        <v>41037.584027777782</v>
      </c>
      <c r="E1515" s="1">
        <v>12</v>
      </c>
      <c r="F1515" s="2">
        <v>40980.393329219834</v>
      </c>
      <c r="G1515" s="1">
        <v>0</v>
      </c>
      <c r="H1515" s="32">
        <f>IFERROR(HOUR(Table1[[#This Row],[Cancel Date/time]])+MINUTE(Table1[[#This Row],[Cancel Date/time]])/60,"not cancelled")</f>
        <v>9.4333333333333336</v>
      </c>
      <c r="I1515" s="47">
        <f>IFERROR(ROUND(Table1[[#This Row],[cancellation time decimal]],0),"not cancelled")</f>
        <v>9</v>
      </c>
      <c r="J1515" s="10">
        <f>IFERROR(MOD(Table1[[#This Row],[cancellation hour rounded]],24),"not cancelled")</f>
        <v>9</v>
      </c>
      <c r="K1515" s="32">
        <f>1/Table1[[#This Row],[Duration (Time between doses '[in hours'])]]</f>
        <v>8.3333333333333329E-2</v>
      </c>
      <c r="L1515" s="33">
        <f>Table1[[#This Row],[number doses per hour]]*INDEX(Table2[price per dose],Table1[[#This Row],[Drug ID]])</f>
        <v>1.448055119047619</v>
      </c>
      <c r="M1515" s="11" t="b">
        <f>AND(Table1[[#This Row],[hour of cancellation 0 to 23]]&gt;=0,Table1[[#This Row],[hour of cancellation 0 to 23]]&lt;=23)</f>
        <v>1</v>
      </c>
    </row>
    <row r="1516" spans="1:13" x14ac:dyDescent="0.3">
      <c r="A1516" s="1">
        <v>1515</v>
      </c>
      <c r="B1516" s="1">
        <v>3</v>
      </c>
      <c r="C1516" s="2">
        <v>40977.617134960252</v>
      </c>
      <c r="D1516" s="2">
        <v>41037.616666666669</v>
      </c>
      <c r="E1516" s="1">
        <v>24</v>
      </c>
      <c r="F1516" s="2">
        <v>40980.638641953759</v>
      </c>
      <c r="G1516" s="1">
        <v>0</v>
      </c>
      <c r="H1516" s="32">
        <f>IFERROR(HOUR(Table1[[#This Row],[Cancel Date/time]])+MINUTE(Table1[[#This Row],[Cancel Date/time]])/60,"not cancelled")</f>
        <v>15.316666666666666</v>
      </c>
      <c r="I1516" s="47">
        <f>IFERROR(ROUND(Table1[[#This Row],[cancellation time decimal]],0),"not cancelled")</f>
        <v>15</v>
      </c>
      <c r="J1516" s="10">
        <f>IFERROR(MOD(Table1[[#This Row],[cancellation hour rounded]],24),"not cancelled")</f>
        <v>15</v>
      </c>
      <c r="K1516" s="32">
        <f>1/Table1[[#This Row],[Duration (Time between doses '[in hours'])]]</f>
        <v>4.1666666666666664E-2</v>
      </c>
      <c r="L1516" s="33">
        <f>Table1[[#This Row],[number doses per hour]]*INDEX(Table2[price per dose],Table1[[#This Row],[Drug ID]])</f>
        <v>0.18133000000000002</v>
      </c>
      <c r="M1516" s="11" t="b">
        <f>AND(Table1[[#This Row],[hour of cancellation 0 to 23]]&gt;=0,Table1[[#This Row],[hour of cancellation 0 to 23]]&lt;=23)</f>
        <v>1</v>
      </c>
    </row>
    <row r="1517" spans="1:13" hidden="1" x14ac:dyDescent="0.3">
      <c r="A1517" s="1">
        <v>1516</v>
      </c>
      <c r="B1517" s="1">
        <v>2</v>
      </c>
      <c r="C1517" s="2">
        <v>40977.59427737043</v>
      </c>
      <c r="D1517" s="2">
        <v>40981.927050141057</v>
      </c>
      <c r="E1517" s="1">
        <v>10</v>
      </c>
      <c r="F1517" s="2" t="s">
        <v>5</v>
      </c>
      <c r="G1517" s="1">
        <v>0</v>
      </c>
      <c r="H1517" s="32" t="str">
        <f>IFERROR(HOUR(Table1[[#This Row],[Cancel Date/time]])+MINUTE(Table1[[#This Row],[Cancel Date/time]])/60,"not cancelled")</f>
        <v>not cancelled</v>
      </c>
      <c r="I1517" s="47" t="str">
        <f>IFERROR(ROUND(Table1[[#This Row],[cancellation time decimal]],0),"not cancelled")</f>
        <v>not cancelled</v>
      </c>
      <c r="J1517" s="10" t="str">
        <f>IFERROR(MOD(Table1[[#This Row],[cancellation hour rounded]],24),"not cancelled")</f>
        <v>not cancelled</v>
      </c>
      <c r="K1517" s="32">
        <f>1/Table1[[#This Row],[Duration (Time between doses '[in hours'])]]</f>
        <v>0.1</v>
      </c>
      <c r="L1517" s="33">
        <f>Table1[[#This Row],[number doses per hour]]*INDEX(Table2[price per dose],Table1[[#This Row],[Drug ID]])</f>
        <v>0.84959999999999969</v>
      </c>
      <c r="M1517" s="11" t="b">
        <f>AND(Table1[[#This Row],[hour of cancellation 0 to 23]]&gt;=0,Table1[[#This Row],[hour of cancellation 0 to 23]]&lt;=23)</f>
        <v>0</v>
      </c>
    </row>
    <row r="1518" spans="1:13" x14ac:dyDescent="0.3">
      <c r="A1518" s="1">
        <v>1517</v>
      </c>
      <c r="B1518" s="1">
        <v>5</v>
      </c>
      <c r="C1518" s="2">
        <v>40977.699385864558</v>
      </c>
      <c r="D1518" s="2">
        <v>41037.69930555555</v>
      </c>
      <c r="E1518" s="1">
        <v>24</v>
      </c>
      <c r="F1518" s="2">
        <v>40981.686710333735</v>
      </c>
      <c r="G1518" s="1">
        <v>0</v>
      </c>
      <c r="H1518" s="32">
        <f>IFERROR(HOUR(Table1[[#This Row],[Cancel Date/time]])+MINUTE(Table1[[#This Row],[Cancel Date/time]])/60,"not cancelled")</f>
        <v>16.466666666666665</v>
      </c>
      <c r="I1518" s="47">
        <f>IFERROR(ROUND(Table1[[#This Row],[cancellation time decimal]],0),"not cancelled")</f>
        <v>16</v>
      </c>
      <c r="J1518" s="10">
        <f>IFERROR(MOD(Table1[[#This Row],[cancellation hour rounded]],24),"not cancelled")</f>
        <v>16</v>
      </c>
      <c r="K1518" s="32">
        <f>1/Table1[[#This Row],[Duration (Time between doses '[in hours'])]]</f>
        <v>4.1666666666666664E-2</v>
      </c>
      <c r="L1518" s="33">
        <f>Table1[[#This Row],[number doses per hour]]*INDEX(Table2[price per dose],Table1[[#This Row],[Drug ID]])</f>
        <v>0.2815833333333333</v>
      </c>
      <c r="M1518" s="11" t="b">
        <f>AND(Table1[[#This Row],[hour of cancellation 0 to 23]]&gt;=0,Table1[[#This Row],[hour of cancellation 0 to 23]]&lt;=23)</f>
        <v>1</v>
      </c>
    </row>
    <row r="1519" spans="1:13" hidden="1" x14ac:dyDescent="0.3">
      <c r="A1519" s="1">
        <v>1518</v>
      </c>
      <c r="B1519" s="1">
        <v>8</v>
      </c>
      <c r="C1519" s="2">
        <v>40977.753387982186</v>
      </c>
      <c r="D1519" s="2">
        <v>40981.211608880003</v>
      </c>
      <c r="E1519" s="1">
        <v>3</v>
      </c>
      <c r="F1519" s="2" t="s">
        <v>5</v>
      </c>
      <c r="G1519" s="1">
        <v>0</v>
      </c>
      <c r="H1519" s="32" t="str">
        <f>IFERROR(HOUR(Table1[[#This Row],[Cancel Date/time]])+MINUTE(Table1[[#This Row],[Cancel Date/time]])/60,"not cancelled")</f>
        <v>not cancelled</v>
      </c>
      <c r="I1519" s="47" t="str">
        <f>IFERROR(ROUND(Table1[[#This Row],[cancellation time decimal]],0),"not cancelled")</f>
        <v>not cancelled</v>
      </c>
      <c r="J1519" s="10" t="str">
        <f>IFERROR(MOD(Table1[[#This Row],[cancellation hour rounded]],24),"not cancelled")</f>
        <v>not cancelled</v>
      </c>
      <c r="K1519" s="32">
        <f>1/Table1[[#This Row],[Duration (Time between doses '[in hours'])]]</f>
        <v>0.33333333333333331</v>
      </c>
      <c r="L1519" s="33">
        <f>Table1[[#This Row],[number doses per hour]]*INDEX(Table2[price per dose],Table1[[#This Row],[Drug ID]])</f>
        <v>0.29998222222222221</v>
      </c>
      <c r="M1519" s="11" t="b">
        <f>AND(Table1[[#This Row],[hour of cancellation 0 to 23]]&gt;=0,Table1[[#This Row],[hour of cancellation 0 to 23]]&lt;=23)</f>
        <v>0</v>
      </c>
    </row>
    <row r="1520" spans="1:13" x14ac:dyDescent="0.3">
      <c r="A1520" s="1">
        <v>1519</v>
      </c>
      <c r="B1520" s="1">
        <v>4</v>
      </c>
      <c r="C1520" s="2">
        <v>40977.914532566341</v>
      </c>
      <c r="D1520" s="2">
        <v>41037.913888888892</v>
      </c>
      <c r="E1520" s="1">
        <v>12</v>
      </c>
      <c r="F1520" s="2">
        <v>40979.615484305898</v>
      </c>
      <c r="G1520" s="1">
        <v>0</v>
      </c>
      <c r="H1520" s="32">
        <f>IFERROR(HOUR(Table1[[#This Row],[Cancel Date/time]])+MINUTE(Table1[[#This Row],[Cancel Date/time]])/60,"not cancelled")</f>
        <v>14.766666666666667</v>
      </c>
      <c r="I1520" s="47">
        <f>IFERROR(ROUND(Table1[[#This Row],[cancellation time decimal]],0),"not cancelled")</f>
        <v>15</v>
      </c>
      <c r="J1520" s="10">
        <f>IFERROR(MOD(Table1[[#This Row],[cancellation hour rounded]],24),"not cancelled")</f>
        <v>15</v>
      </c>
      <c r="K1520" s="32">
        <f>1/Table1[[#This Row],[Duration (Time between doses '[in hours'])]]</f>
        <v>8.3333333333333329E-2</v>
      </c>
      <c r="L1520" s="33">
        <f>Table1[[#This Row],[number doses per hour]]*INDEX(Table2[price per dose],Table1[[#This Row],[Drug ID]])</f>
        <v>1.448055119047619</v>
      </c>
      <c r="M1520" s="11" t="b">
        <f>AND(Table1[[#This Row],[hour of cancellation 0 to 23]]&gt;=0,Table1[[#This Row],[hour of cancellation 0 to 23]]&lt;=23)</f>
        <v>1</v>
      </c>
    </row>
    <row r="1521" spans="1:13" x14ac:dyDescent="0.3">
      <c r="A1521" s="1">
        <v>1520</v>
      </c>
      <c r="B1521" s="1">
        <v>2</v>
      </c>
      <c r="C1521" s="2">
        <v>40977.914970159123</v>
      </c>
      <c r="D1521" s="2">
        <v>41037.914583333331</v>
      </c>
      <c r="E1521" s="1">
        <v>10</v>
      </c>
      <c r="F1521" s="2">
        <v>40978.279651753903</v>
      </c>
      <c r="G1521" s="1">
        <v>0</v>
      </c>
      <c r="H1521" s="32">
        <f>IFERROR(HOUR(Table1[[#This Row],[Cancel Date/time]])+MINUTE(Table1[[#This Row],[Cancel Date/time]])/60,"not cancelled")</f>
        <v>6.7</v>
      </c>
      <c r="I1521" s="47">
        <f>IFERROR(ROUND(Table1[[#This Row],[cancellation time decimal]],0),"not cancelled")</f>
        <v>7</v>
      </c>
      <c r="J1521" s="10">
        <f>IFERROR(MOD(Table1[[#This Row],[cancellation hour rounded]],24),"not cancelled")</f>
        <v>7</v>
      </c>
      <c r="K1521" s="32">
        <f>1/Table1[[#This Row],[Duration (Time between doses '[in hours'])]]</f>
        <v>0.1</v>
      </c>
      <c r="L1521" s="33">
        <f>Table1[[#This Row],[number doses per hour]]*INDEX(Table2[price per dose],Table1[[#This Row],[Drug ID]])</f>
        <v>0.84959999999999969</v>
      </c>
      <c r="M1521" s="11" t="b">
        <f>AND(Table1[[#This Row],[hour of cancellation 0 to 23]]&gt;=0,Table1[[#This Row],[hour of cancellation 0 to 23]]&lt;=23)</f>
        <v>1</v>
      </c>
    </row>
    <row r="1522" spans="1:13" x14ac:dyDescent="0.3">
      <c r="A1522" s="1">
        <v>1521</v>
      </c>
      <c r="B1522" s="1">
        <v>10</v>
      </c>
      <c r="C1522" s="2">
        <v>40977.89749205509</v>
      </c>
      <c r="D1522" s="2">
        <v>41037.897222222222</v>
      </c>
      <c r="E1522" s="1">
        <v>1</v>
      </c>
      <c r="F1522" s="2">
        <v>40984.394780013754</v>
      </c>
      <c r="G1522" s="1">
        <v>2</v>
      </c>
      <c r="H1522" s="32">
        <f>IFERROR(HOUR(Table1[[#This Row],[Cancel Date/time]])+MINUTE(Table1[[#This Row],[Cancel Date/time]])/60,"not cancelled")</f>
        <v>9.4666666666666668</v>
      </c>
      <c r="I1522" s="47">
        <f>IFERROR(ROUND(Table1[[#This Row],[cancellation time decimal]],0),"not cancelled")</f>
        <v>9</v>
      </c>
      <c r="J1522" s="10">
        <f>IFERROR(MOD(Table1[[#This Row],[cancellation hour rounded]],24),"not cancelled")</f>
        <v>9</v>
      </c>
      <c r="K1522" s="32">
        <f>1/Table1[[#This Row],[Duration (Time between doses '[in hours'])]]</f>
        <v>1</v>
      </c>
      <c r="L1522" s="33">
        <f>Table1[[#This Row],[number doses per hour]]*INDEX(Table2[price per dose],Table1[[#This Row],[Drug ID]])</f>
        <v>2.5716000000000001</v>
      </c>
      <c r="M1522" s="11" t="b">
        <f>AND(Table1[[#This Row],[hour of cancellation 0 to 23]]&gt;=0,Table1[[#This Row],[hour of cancellation 0 to 23]]&lt;=23)</f>
        <v>1</v>
      </c>
    </row>
    <row r="1523" spans="1:13" x14ac:dyDescent="0.3">
      <c r="A1523" s="1">
        <v>1522</v>
      </c>
      <c r="B1523" s="1">
        <v>11</v>
      </c>
      <c r="C1523" s="2">
        <v>40977.935240296298</v>
      </c>
      <c r="D1523" s="2">
        <v>41037.93472222222</v>
      </c>
      <c r="E1523" s="1">
        <v>1</v>
      </c>
      <c r="F1523" s="2">
        <v>40985.376898527233</v>
      </c>
      <c r="G1523" s="1">
        <v>2</v>
      </c>
      <c r="H1523" s="32">
        <f>IFERROR(HOUR(Table1[[#This Row],[Cancel Date/time]])+MINUTE(Table1[[#This Row],[Cancel Date/time]])/60,"not cancelled")</f>
        <v>9.0333333333333332</v>
      </c>
      <c r="I1523" s="47">
        <f>IFERROR(ROUND(Table1[[#This Row],[cancellation time decimal]],0),"not cancelled")</f>
        <v>9</v>
      </c>
      <c r="J1523" s="10">
        <f>IFERROR(MOD(Table1[[#This Row],[cancellation hour rounded]],24),"not cancelled")</f>
        <v>9</v>
      </c>
      <c r="K1523" s="32">
        <f>1/Table1[[#This Row],[Duration (Time between doses '[in hours'])]]</f>
        <v>1</v>
      </c>
      <c r="L1523" s="33">
        <f>Table1[[#This Row],[number doses per hour]]*INDEX(Table2[price per dose],Table1[[#This Row],[Drug ID]])</f>
        <v>1</v>
      </c>
      <c r="M1523" s="11" t="b">
        <f>AND(Table1[[#This Row],[hour of cancellation 0 to 23]]&gt;=0,Table1[[#This Row],[hour of cancellation 0 to 23]]&lt;=23)</f>
        <v>1</v>
      </c>
    </row>
    <row r="1524" spans="1:13" x14ac:dyDescent="0.3">
      <c r="A1524" s="1">
        <v>1523</v>
      </c>
      <c r="B1524" s="1">
        <v>5</v>
      </c>
      <c r="C1524" s="2">
        <v>40977.945021976091</v>
      </c>
      <c r="D1524" s="2">
        <v>41037.944444444445</v>
      </c>
      <c r="E1524" s="1">
        <v>24</v>
      </c>
      <c r="F1524" s="2">
        <v>40979.435296955598</v>
      </c>
      <c r="G1524" s="1">
        <v>0</v>
      </c>
      <c r="H1524" s="32">
        <f>IFERROR(HOUR(Table1[[#This Row],[Cancel Date/time]])+MINUTE(Table1[[#This Row],[Cancel Date/time]])/60,"not cancelled")</f>
        <v>10.433333333333334</v>
      </c>
      <c r="I1524" s="47">
        <f>IFERROR(ROUND(Table1[[#This Row],[cancellation time decimal]],0),"not cancelled")</f>
        <v>10</v>
      </c>
      <c r="J1524" s="10">
        <f>IFERROR(MOD(Table1[[#This Row],[cancellation hour rounded]],24),"not cancelled")</f>
        <v>10</v>
      </c>
      <c r="K1524" s="32">
        <f>1/Table1[[#This Row],[Duration (Time between doses '[in hours'])]]</f>
        <v>4.1666666666666664E-2</v>
      </c>
      <c r="L1524" s="33">
        <f>Table1[[#This Row],[number doses per hour]]*INDEX(Table2[price per dose],Table1[[#This Row],[Drug ID]])</f>
        <v>0.2815833333333333</v>
      </c>
      <c r="M1524" s="11" t="b">
        <f>AND(Table1[[#This Row],[hour of cancellation 0 to 23]]&gt;=0,Table1[[#This Row],[hour of cancellation 0 to 23]]&lt;=23)</f>
        <v>1</v>
      </c>
    </row>
    <row r="1525" spans="1:13" x14ac:dyDescent="0.3">
      <c r="A1525" s="1">
        <v>1524</v>
      </c>
      <c r="B1525" s="1">
        <v>6</v>
      </c>
      <c r="C1525" s="2">
        <v>40978.142096990574</v>
      </c>
      <c r="D1525" s="2">
        <v>41038.14166666667</v>
      </c>
      <c r="E1525" s="1">
        <v>24</v>
      </c>
      <c r="F1525" s="2">
        <v>41001.176231556514</v>
      </c>
      <c r="G1525" s="1">
        <v>0</v>
      </c>
      <c r="H1525" s="32">
        <f>IFERROR(HOUR(Table1[[#This Row],[Cancel Date/time]])+MINUTE(Table1[[#This Row],[Cancel Date/time]])/60,"not cancelled")</f>
        <v>4.2166666666666668</v>
      </c>
      <c r="I1525" s="47">
        <f>IFERROR(ROUND(Table1[[#This Row],[cancellation time decimal]],0),"not cancelled")</f>
        <v>4</v>
      </c>
      <c r="J1525" s="10">
        <f>IFERROR(MOD(Table1[[#This Row],[cancellation hour rounded]],24),"not cancelled")</f>
        <v>4</v>
      </c>
      <c r="K1525" s="32">
        <f>1/Table1[[#This Row],[Duration (Time between doses '[in hours'])]]</f>
        <v>4.1666666666666664E-2</v>
      </c>
      <c r="L1525" s="33">
        <f>Table1[[#This Row],[number doses per hour]]*INDEX(Table2[price per dose],Table1[[#This Row],[Drug ID]])</f>
        <v>0.35218749999999999</v>
      </c>
      <c r="M1525" s="11" t="b">
        <f>AND(Table1[[#This Row],[hour of cancellation 0 to 23]]&gt;=0,Table1[[#This Row],[hour of cancellation 0 to 23]]&lt;=23)</f>
        <v>1</v>
      </c>
    </row>
    <row r="1526" spans="1:13" x14ac:dyDescent="0.3">
      <c r="A1526" s="1">
        <v>1525</v>
      </c>
      <c r="B1526" s="1">
        <v>3</v>
      </c>
      <c r="C1526" s="2">
        <v>40978.314356573806</v>
      </c>
      <c r="D1526" s="2">
        <v>41038.313888888886</v>
      </c>
      <c r="E1526" s="1">
        <v>24</v>
      </c>
      <c r="F1526" s="2">
        <v>40980.895730103119</v>
      </c>
      <c r="G1526" s="1">
        <v>0</v>
      </c>
      <c r="H1526" s="32">
        <f>IFERROR(HOUR(Table1[[#This Row],[Cancel Date/time]])+MINUTE(Table1[[#This Row],[Cancel Date/time]])/60,"not cancelled")</f>
        <v>21.483333333333334</v>
      </c>
      <c r="I1526" s="47">
        <f>IFERROR(ROUND(Table1[[#This Row],[cancellation time decimal]],0),"not cancelled")</f>
        <v>21</v>
      </c>
      <c r="J1526" s="10">
        <f>IFERROR(MOD(Table1[[#This Row],[cancellation hour rounded]],24),"not cancelled")</f>
        <v>21</v>
      </c>
      <c r="K1526" s="32">
        <f>1/Table1[[#This Row],[Duration (Time between doses '[in hours'])]]</f>
        <v>4.1666666666666664E-2</v>
      </c>
      <c r="L1526" s="33">
        <f>Table1[[#This Row],[number doses per hour]]*INDEX(Table2[price per dose],Table1[[#This Row],[Drug ID]])</f>
        <v>0.18133000000000002</v>
      </c>
      <c r="M1526" s="11" t="b">
        <f>AND(Table1[[#This Row],[hour of cancellation 0 to 23]]&gt;=0,Table1[[#This Row],[hour of cancellation 0 to 23]]&lt;=23)</f>
        <v>1</v>
      </c>
    </row>
    <row r="1527" spans="1:13" x14ac:dyDescent="0.3">
      <c r="A1527" s="1">
        <v>1526</v>
      </c>
      <c r="B1527" s="1">
        <v>4</v>
      </c>
      <c r="C1527" s="2">
        <v>40978.356819189874</v>
      </c>
      <c r="D1527" s="2">
        <v>41038.356250000004</v>
      </c>
      <c r="E1527" s="1">
        <v>12</v>
      </c>
      <c r="F1527" s="2">
        <v>40980.69398641726</v>
      </c>
      <c r="G1527" s="1">
        <v>0</v>
      </c>
      <c r="H1527" s="32">
        <f>IFERROR(HOUR(Table1[[#This Row],[Cancel Date/time]])+MINUTE(Table1[[#This Row],[Cancel Date/time]])/60,"not cancelled")</f>
        <v>16.649999999999999</v>
      </c>
      <c r="I1527" s="47">
        <f>IFERROR(ROUND(Table1[[#This Row],[cancellation time decimal]],0),"not cancelled")</f>
        <v>17</v>
      </c>
      <c r="J1527" s="10">
        <f>IFERROR(MOD(Table1[[#This Row],[cancellation hour rounded]],24),"not cancelled")</f>
        <v>17</v>
      </c>
      <c r="K1527" s="32">
        <f>1/Table1[[#This Row],[Duration (Time between doses '[in hours'])]]</f>
        <v>8.3333333333333329E-2</v>
      </c>
      <c r="L1527" s="33">
        <f>Table1[[#This Row],[number doses per hour]]*INDEX(Table2[price per dose],Table1[[#This Row],[Drug ID]])</f>
        <v>1.448055119047619</v>
      </c>
      <c r="M1527" s="11" t="b">
        <f>AND(Table1[[#This Row],[hour of cancellation 0 to 23]]&gt;=0,Table1[[#This Row],[hour of cancellation 0 to 23]]&lt;=23)</f>
        <v>1</v>
      </c>
    </row>
    <row r="1528" spans="1:13" hidden="1" x14ac:dyDescent="0.3">
      <c r="A1528" s="1">
        <v>1527</v>
      </c>
      <c r="B1528" s="1">
        <v>3</v>
      </c>
      <c r="C1528" s="2">
        <v>40978.366063899608</v>
      </c>
      <c r="D1528" s="2">
        <v>40981.990959723771</v>
      </c>
      <c r="E1528" s="1">
        <v>24</v>
      </c>
      <c r="F1528" s="2" t="s">
        <v>5</v>
      </c>
      <c r="G1528" s="1">
        <v>0</v>
      </c>
      <c r="H1528" s="32" t="str">
        <f>IFERROR(HOUR(Table1[[#This Row],[Cancel Date/time]])+MINUTE(Table1[[#This Row],[Cancel Date/time]])/60,"not cancelled")</f>
        <v>not cancelled</v>
      </c>
      <c r="I1528" s="47" t="str">
        <f>IFERROR(ROUND(Table1[[#This Row],[cancellation time decimal]],0),"not cancelled")</f>
        <v>not cancelled</v>
      </c>
      <c r="J1528" s="10" t="str">
        <f>IFERROR(MOD(Table1[[#This Row],[cancellation hour rounded]],24),"not cancelled")</f>
        <v>not cancelled</v>
      </c>
      <c r="K1528" s="32">
        <f>1/Table1[[#This Row],[Duration (Time between doses '[in hours'])]]</f>
        <v>4.1666666666666664E-2</v>
      </c>
      <c r="L1528" s="33">
        <f>Table1[[#This Row],[number doses per hour]]*INDEX(Table2[price per dose],Table1[[#This Row],[Drug ID]])</f>
        <v>0.18133000000000002</v>
      </c>
      <c r="M1528" s="11" t="b">
        <f>AND(Table1[[#This Row],[hour of cancellation 0 to 23]]&gt;=0,Table1[[#This Row],[hour of cancellation 0 to 23]]&lt;=23)</f>
        <v>0</v>
      </c>
    </row>
    <row r="1529" spans="1:13" x14ac:dyDescent="0.3">
      <c r="A1529" s="1">
        <v>1528</v>
      </c>
      <c r="B1529" s="1">
        <v>3</v>
      </c>
      <c r="C1529" s="2">
        <v>40978.338460877836</v>
      </c>
      <c r="D1529" s="2">
        <v>41038.338194444448</v>
      </c>
      <c r="E1529" s="1">
        <v>24</v>
      </c>
      <c r="F1529" s="2">
        <v>40980.676024884924</v>
      </c>
      <c r="G1529" s="1">
        <v>0</v>
      </c>
      <c r="H1529" s="32">
        <f>IFERROR(HOUR(Table1[[#This Row],[Cancel Date/time]])+MINUTE(Table1[[#This Row],[Cancel Date/time]])/60,"not cancelled")</f>
        <v>16.216666666666665</v>
      </c>
      <c r="I1529" s="47">
        <f>IFERROR(ROUND(Table1[[#This Row],[cancellation time decimal]],0),"not cancelled")</f>
        <v>16</v>
      </c>
      <c r="J1529" s="10">
        <f>IFERROR(MOD(Table1[[#This Row],[cancellation hour rounded]],24),"not cancelled")</f>
        <v>16</v>
      </c>
      <c r="K1529" s="32">
        <f>1/Table1[[#This Row],[Duration (Time between doses '[in hours'])]]</f>
        <v>4.1666666666666664E-2</v>
      </c>
      <c r="L1529" s="33">
        <f>Table1[[#This Row],[number doses per hour]]*INDEX(Table2[price per dose],Table1[[#This Row],[Drug ID]])</f>
        <v>0.18133000000000002</v>
      </c>
      <c r="M1529" s="11" t="b">
        <f>AND(Table1[[#This Row],[hour of cancellation 0 to 23]]&gt;=0,Table1[[#This Row],[hour of cancellation 0 to 23]]&lt;=23)</f>
        <v>1</v>
      </c>
    </row>
    <row r="1530" spans="1:13" x14ac:dyDescent="0.3">
      <c r="A1530" s="1">
        <v>1529</v>
      </c>
      <c r="B1530" s="1">
        <v>5</v>
      </c>
      <c r="C1530" s="2">
        <v>40978.596065738486</v>
      </c>
      <c r="D1530" s="2">
        <v>41038.595833333333</v>
      </c>
      <c r="E1530" s="1">
        <v>24</v>
      </c>
      <c r="F1530" s="2">
        <v>40983.763906117703</v>
      </c>
      <c r="G1530" s="1">
        <v>0</v>
      </c>
      <c r="H1530" s="32">
        <f>IFERROR(HOUR(Table1[[#This Row],[Cancel Date/time]])+MINUTE(Table1[[#This Row],[Cancel Date/time]])/60,"not cancelled")</f>
        <v>18.333333333333332</v>
      </c>
      <c r="I1530" s="47">
        <f>IFERROR(ROUND(Table1[[#This Row],[cancellation time decimal]],0),"not cancelled")</f>
        <v>18</v>
      </c>
      <c r="J1530" s="10">
        <f>IFERROR(MOD(Table1[[#This Row],[cancellation hour rounded]],24),"not cancelled")</f>
        <v>18</v>
      </c>
      <c r="K1530" s="32">
        <f>1/Table1[[#This Row],[Duration (Time between doses '[in hours'])]]</f>
        <v>4.1666666666666664E-2</v>
      </c>
      <c r="L1530" s="33">
        <f>Table1[[#This Row],[number doses per hour]]*INDEX(Table2[price per dose],Table1[[#This Row],[Drug ID]])</f>
        <v>0.2815833333333333</v>
      </c>
      <c r="M1530" s="11" t="b">
        <f>AND(Table1[[#This Row],[hour of cancellation 0 to 23]]&gt;=0,Table1[[#This Row],[hour of cancellation 0 to 23]]&lt;=23)</f>
        <v>1</v>
      </c>
    </row>
    <row r="1531" spans="1:13" x14ac:dyDescent="0.3">
      <c r="A1531" s="1">
        <v>1530</v>
      </c>
      <c r="B1531" s="1">
        <v>5</v>
      </c>
      <c r="C1531" s="2">
        <v>40978.599455203752</v>
      </c>
      <c r="D1531" s="2">
        <v>41038.599305555559</v>
      </c>
      <c r="E1531" s="1">
        <v>24</v>
      </c>
      <c r="F1531" s="2">
        <v>40982.437673369903</v>
      </c>
      <c r="G1531" s="1">
        <v>0</v>
      </c>
      <c r="H1531" s="32">
        <f>IFERROR(HOUR(Table1[[#This Row],[Cancel Date/time]])+MINUTE(Table1[[#This Row],[Cancel Date/time]])/60,"not cancelled")</f>
        <v>10.5</v>
      </c>
      <c r="I1531" s="47">
        <f>IFERROR(ROUND(Table1[[#This Row],[cancellation time decimal]],0),"not cancelled")</f>
        <v>11</v>
      </c>
      <c r="J1531" s="10">
        <f>IFERROR(MOD(Table1[[#This Row],[cancellation hour rounded]],24),"not cancelled")</f>
        <v>11</v>
      </c>
      <c r="K1531" s="32">
        <f>1/Table1[[#This Row],[Duration (Time between doses '[in hours'])]]</f>
        <v>4.1666666666666664E-2</v>
      </c>
      <c r="L1531" s="33">
        <f>Table1[[#This Row],[number doses per hour]]*INDEX(Table2[price per dose],Table1[[#This Row],[Drug ID]])</f>
        <v>0.2815833333333333</v>
      </c>
      <c r="M1531" s="11" t="b">
        <f>AND(Table1[[#This Row],[hour of cancellation 0 to 23]]&gt;=0,Table1[[#This Row],[hour of cancellation 0 to 23]]&lt;=23)</f>
        <v>1</v>
      </c>
    </row>
    <row r="1532" spans="1:13" x14ac:dyDescent="0.3">
      <c r="A1532" s="1">
        <v>1531</v>
      </c>
      <c r="B1532" s="1">
        <v>3</v>
      </c>
      <c r="C1532" s="2">
        <v>40978.595030212273</v>
      </c>
      <c r="D1532" s="2">
        <v>41038.594444444447</v>
      </c>
      <c r="E1532" s="1">
        <v>24</v>
      </c>
      <c r="F1532" s="2">
        <v>40981.34378765797</v>
      </c>
      <c r="G1532" s="1">
        <v>0</v>
      </c>
      <c r="H1532" s="32">
        <f>IFERROR(HOUR(Table1[[#This Row],[Cancel Date/time]])+MINUTE(Table1[[#This Row],[Cancel Date/time]])/60,"not cancelled")</f>
        <v>8.25</v>
      </c>
      <c r="I1532" s="47">
        <f>IFERROR(ROUND(Table1[[#This Row],[cancellation time decimal]],0),"not cancelled")</f>
        <v>8</v>
      </c>
      <c r="J1532" s="10">
        <f>IFERROR(MOD(Table1[[#This Row],[cancellation hour rounded]],24),"not cancelled")</f>
        <v>8</v>
      </c>
      <c r="K1532" s="32">
        <f>1/Table1[[#This Row],[Duration (Time between doses '[in hours'])]]</f>
        <v>4.1666666666666664E-2</v>
      </c>
      <c r="L1532" s="33">
        <f>Table1[[#This Row],[number doses per hour]]*INDEX(Table2[price per dose],Table1[[#This Row],[Drug ID]])</f>
        <v>0.18133000000000002</v>
      </c>
      <c r="M1532" s="11" t="b">
        <f>AND(Table1[[#This Row],[hour of cancellation 0 to 23]]&gt;=0,Table1[[#This Row],[hour of cancellation 0 to 23]]&lt;=23)</f>
        <v>1</v>
      </c>
    </row>
    <row r="1533" spans="1:13" x14ac:dyDescent="0.3">
      <c r="A1533" s="1">
        <v>1532</v>
      </c>
      <c r="B1533" s="1">
        <v>4</v>
      </c>
      <c r="C1533" s="2">
        <v>40978.647707255397</v>
      </c>
      <c r="D1533" s="2">
        <v>41038.647222222222</v>
      </c>
      <c r="E1533" s="1">
        <v>12</v>
      </c>
      <c r="F1533" s="2">
        <v>40981.531649849523</v>
      </c>
      <c r="G1533" s="1">
        <v>0</v>
      </c>
      <c r="H1533" s="32">
        <f>IFERROR(HOUR(Table1[[#This Row],[Cancel Date/time]])+MINUTE(Table1[[#This Row],[Cancel Date/time]])/60,"not cancelled")</f>
        <v>12.75</v>
      </c>
      <c r="I1533" s="47">
        <f>IFERROR(ROUND(Table1[[#This Row],[cancellation time decimal]],0),"not cancelled")</f>
        <v>13</v>
      </c>
      <c r="J1533" s="10">
        <f>IFERROR(MOD(Table1[[#This Row],[cancellation hour rounded]],24),"not cancelled")</f>
        <v>13</v>
      </c>
      <c r="K1533" s="32">
        <f>1/Table1[[#This Row],[Duration (Time between doses '[in hours'])]]</f>
        <v>8.3333333333333329E-2</v>
      </c>
      <c r="L1533" s="33">
        <f>Table1[[#This Row],[number doses per hour]]*INDEX(Table2[price per dose],Table1[[#This Row],[Drug ID]])</f>
        <v>1.448055119047619</v>
      </c>
      <c r="M1533" s="11" t="b">
        <f>AND(Table1[[#This Row],[hour of cancellation 0 to 23]]&gt;=0,Table1[[#This Row],[hour of cancellation 0 to 23]]&lt;=23)</f>
        <v>1</v>
      </c>
    </row>
    <row r="1534" spans="1:13" hidden="1" x14ac:dyDescent="0.3">
      <c r="A1534" s="1">
        <v>1533</v>
      </c>
      <c r="B1534" s="1">
        <v>5</v>
      </c>
      <c r="C1534" s="2">
        <v>40978.728884575787</v>
      </c>
      <c r="D1534" s="2">
        <v>40981.644924859786</v>
      </c>
      <c r="E1534" s="1">
        <v>24</v>
      </c>
      <c r="F1534" s="2" t="s">
        <v>5</v>
      </c>
      <c r="G1534" s="1">
        <v>0</v>
      </c>
      <c r="H1534" s="32" t="str">
        <f>IFERROR(HOUR(Table1[[#This Row],[Cancel Date/time]])+MINUTE(Table1[[#This Row],[Cancel Date/time]])/60,"not cancelled")</f>
        <v>not cancelled</v>
      </c>
      <c r="I1534" s="47" t="str">
        <f>IFERROR(ROUND(Table1[[#This Row],[cancellation time decimal]],0),"not cancelled")</f>
        <v>not cancelled</v>
      </c>
      <c r="J1534" s="10" t="str">
        <f>IFERROR(MOD(Table1[[#This Row],[cancellation hour rounded]],24),"not cancelled")</f>
        <v>not cancelled</v>
      </c>
      <c r="K1534" s="32">
        <f>1/Table1[[#This Row],[Duration (Time between doses '[in hours'])]]</f>
        <v>4.1666666666666664E-2</v>
      </c>
      <c r="L1534" s="33">
        <f>Table1[[#This Row],[number doses per hour]]*INDEX(Table2[price per dose],Table1[[#This Row],[Drug ID]])</f>
        <v>0.2815833333333333</v>
      </c>
      <c r="M1534" s="11" t="b">
        <f>AND(Table1[[#This Row],[hour of cancellation 0 to 23]]&gt;=0,Table1[[#This Row],[hour of cancellation 0 to 23]]&lt;=23)</f>
        <v>0</v>
      </c>
    </row>
    <row r="1535" spans="1:13" x14ac:dyDescent="0.3">
      <c r="A1535" s="1">
        <v>1534</v>
      </c>
      <c r="B1535" s="1">
        <v>2</v>
      </c>
      <c r="C1535" s="2">
        <v>40978.715093938205</v>
      </c>
      <c r="D1535" s="2">
        <v>41038.714583333334</v>
      </c>
      <c r="E1535" s="1">
        <v>10</v>
      </c>
      <c r="F1535" s="2">
        <v>40979.423783686449</v>
      </c>
      <c r="G1535" s="1">
        <v>0</v>
      </c>
      <c r="H1535" s="32">
        <f>IFERROR(HOUR(Table1[[#This Row],[Cancel Date/time]])+MINUTE(Table1[[#This Row],[Cancel Date/time]])/60,"not cancelled")</f>
        <v>10.166666666666666</v>
      </c>
      <c r="I1535" s="47">
        <f>IFERROR(ROUND(Table1[[#This Row],[cancellation time decimal]],0),"not cancelled")</f>
        <v>10</v>
      </c>
      <c r="J1535" s="10">
        <f>IFERROR(MOD(Table1[[#This Row],[cancellation hour rounded]],24),"not cancelled")</f>
        <v>10</v>
      </c>
      <c r="K1535" s="32">
        <f>1/Table1[[#This Row],[Duration (Time between doses '[in hours'])]]</f>
        <v>0.1</v>
      </c>
      <c r="L1535" s="33">
        <f>Table1[[#This Row],[number doses per hour]]*INDEX(Table2[price per dose],Table1[[#This Row],[Drug ID]])</f>
        <v>0.84959999999999969</v>
      </c>
      <c r="M1535" s="11" t="b">
        <f>AND(Table1[[#This Row],[hour of cancellation 0 to 23]]&gt;=0,Table1[[#This Row],[hour of cancellation 0 to 23]]&lt;=23)</f>
        <v>1</v>
      </c>
    </row>
    <row r="1536" spans="1:13" x14ac:dyDescent="0.3">
      <c r="A1536" s="1">
        <v>1535</v>
      </c>
      <c r="B1536" s="1">
        <v>1</v>
      </c>
      <c r="C1536" s="2">
        <v>40978.725761234622</v>
      </c>
      <c r="D1536" s="2">
        <v>41038.725694444445</v>
      </c>
      <c r="E1536" s="1">
        <v>12</v>
      </c>
      <c r="F1536" s="2">
        <v>40979.757319231088</v>
      </c>
      <c r="G1536" s="1">
        <v>0</v>
      </c>
      <c r="H1536" s="32">
        <f>IFERROR(HOUR(Table1[[#This Row],[Cancel Date/time]])+MINUTE(Table1[[#This Row],[Cancel Date/time]])/60,"not cancelled")</f>
        <v>18.166666666666668</v>
      </c>
      <c r="I1536" s="47">
        <f>IFERROR(ROUND(Table1[[#This Row],[cancellation time decimal]],0),"not cancelled")</f>
        <v>18</v>
      </c>
      <c r="J1536" s="10">
        <f>IFERROR(MOD(Table1[[#This Row],[cancellation hour rounded]],24),"not cancelled")</f>
        <v>18</v>
      </c>
      <c r="K1536" s="32">
        <f>1/Table1[[#This Row],[Duration (Time between doses '[in hours'])]]</f>
        <v>8.3333333333333329E-2</v>
      </c>
      <c r="L1536" s="33">
        <f>Table1[[#This Row],[number doses per hour]]*INDEX(Table2[price per dose],Table1[[#This Row],[Drug ID]])</f>
        <v>0.56619444444444444</v>
      </c>
      <c r="M1536" s="11" t="b">
        <f>AND(Table1[[#This Row],[hour of cancellation 0 to 23]]&gt;=0,Table1[[#This Row],[hour of cancellation 0 to 23]]&lt;=23)</f>
        <v>1</v>
      </c>
    </row>
    <row r="1537" spans="1:13" x14ac:dyDescent="0.3">
      <c r="A1537" s="1">
        <v>1536</v>
      </c>
      <c r="B1537" s="1">
        <v>11</v>
      </c>
      <c r="C1537" s="2">
        <v>40978.897276202239</v>
      </c>
      <c r="D1537" s="2">
        <v>41038.897222222222</v>
      </c>
      <c r="E1537" s="1">
        <v>1</v>
      </c>
      <c r="F1537" s="2">
        <v>40985.430622780834</v>
      </c>
      <c r="G1537" s="1">
        <v>3</v>
      </c>
      <c r="H1537" s="32">
        <f>IFERROR(HOUR(Table1[[#This Row],[Cancel Date/time]])+MINUTE(Table1[[#This Row],[Cancel Date/time]])/60,"not cancelled")</f>
        <v>10.333333333333334</v>
      </c>
      <c r="I1537" s="47">
        <f>IFERROR(ROUND(Table1[[#This Row],[cancellation time decimal]],0),"not cancelled")</f>
        <v>10</v>
      </c>
      <c r="J1537" s="10">
        <f>IFERROR(MOD(Table1[[#This Row],[cancellation hour rounded]],24),"not cancelled")</f>
        <v>10</v>
      </c>
      <c r="K1537" s="32">
        <f>1/Table1[[#This Row],[Duration (Time between doses '[in hours'])]]</f>
        <v>1</v>
      </c>
      <c r="L1537" s="33">
        <f>Table1[[#This Row],[number doses per hour]]*INDEX(Table2[price per dose],Table1[[#This Row],[Drug ID]])</f>
        <v>1</v>
      </c>
      <c r="M1537" s="11" t="b">
        <f>AND(Table1[[#This Row],[hour of cancellation 0 to 23]]&gt;=0,Table1[[#This Row],[hour of cancellation 0 to 23]]&lt;=23)</f>
        <v>1</v>
      </c>
    </row>
    <row r="1538" spans="1:13" x14ac:dyDescent="0.3">
      <c r="A1538" s="1">
        <v>1537</v>
      </c>
      <c r="B1538" s="1">
        <v>6</v>
      </c>
      <c r="C1538" s="2">
        <v>40978.948546806983</v>
      </c>
      <c r="D1538" s="2">
        <v>41038.947916666664</v>
      </c>
      <c r="E1538" s="1">
        <v>24</v>
      </c>
      <c r="F1538" s="2">
        <v>40981.440481614271</v>
      </c>
      <c r="G1538" s="1">
        <v>0</v>
      </c>
      <c r="H1538" s="32">
        <f>IFERROR(HOUR(Table1[[#This Row],[Cancel Date/time]])+MINUTE(Table1[[#This Row],[Cancel Date/time]])/60,"not cancelled")</f>
        <v>10.566666666666666</v>
      </c>
      <c r="I1538" s="47">
        <f>IFERROR(ROUND(Table1[[#This Row],[cancellation time decimal]],0),"not cancelled")</f>
        <v>11</v>
      </c>
      <c r="J1538" s="10">
        <f>IFERROR(MOD(Table1[[#This Row],[cancellation hour rounded]],24),"not cancelled")</f>
        <v>11</v>
      </c>
      <c r="K1538" s="32">
        <f>1/Table1[[#This Row],[Duration (Time between doses '[in hours'])]]</f>
        <v>4.1666666666666664E-2</v>
      </c>
      <c r="L1538" s="33">
        <f>Table1[[#This Row],[number doses per hour]]*INDEX(Table2[price per dose],Table1[[#This Row],[Drug ID]])</f>
        <v>0.35218749999999999</v>
      </c>
      <c r="M1538" s="11" t="b">
        <f>AND(Table1[[#This Row],[hour of cancellation 0 to 23]]&gt;=0,Table1[[#This Row],[hour of cancellation 0 to 23]]&lt;=23)</f>
        <v>1</v>
      </c>
    </row>
    <row r="1539" spans="1:13" x14ac:dyDescent="0.3">
      <c r="A1539" s="1">
        <v>1538</v>
      </c>
      <c r="B1539" s="1">
        <v>10</v>
      </c>
      <c r="C1539" s="2">
        <v>40978.920954996836</v>
      </c>
      <c r="D1539" s="2">
        <v>41038.92083333333</v>
      </c>
      <c r="E1539" s="1">
        <v>1</v>
      </c>
      <c r="F1539" s="2">
        <v>40985.788488187864</v>
      </c>
      <c r="G1539" s="1">
        <v>3</v>
      </c>
      <c r="H1539" s="32">
        <f>IFERROR(HOUR(Table1[[#This Row],[Cancel Date/time]])+MINUTE(Table1[[#This Row],[Cancel Date/time]])/60,"not cancelled")</f>
        <v>18.916666666666668</v>
      </c>
      <c r="I1539" s="47">
        <f>IFERROR(ROUND(Table1[[#This Row],[cancellation time decimal]],0),"not cancelled")</f>
        <v>19</v>
      </c>
      <c r="J1539" s="10">
        <f>IFERROR(MOD(Table1[[#This Row],[cancellation hour rounded]],24),"not cancelled")</f>
        <v>19</v>
      </c>
      <c r="K1539" s="32">
        <f>1/Table1[[#This Row],[Duration (Time between doses '[in hours'])]]</f>
        <v>1</v>
      </c>
      <c r="L1539" s="33">
        <f>Table1[[#This Row],[number doses per hour]]*INDEX(Table2[price per dose],Table1[[#This Row],[Drug ID]])</f>
        <v>2.5716000000000001</v>
      </c>
      <c r="M1539" s="11" t="b">
        <f>AND(Table1[[#This Row],[hour of cancellation 0 to 23]]&gt;=0,Table1[[#This Row],[hour of cancellation 0 to 23]]&lt;=23)</f>
        <v>1</v>
      </c>
    </row>
    <row r="1540" spans="1:13" x14ac:dyDescent="0.3">
      <c r="A1540" s="1">
        <v>1539</v>
      </c>
      <c r="B1540" s="1">
        <v>5</v>
      </c>
      <c r="C1540" s="2">
        <v>40978.994316169192</v>
      </c>
      <c r="D1540" s="2">
        <v>41038.993750000001</v>
      </c>
      <c r="E1540" s="1">
        <v>24</v>
      </c>
      <c r="F1540" s="2">
        <v>40980.657099886972</v>
      </c>
      <c r="G1540" s="1">
        <v>0</v>
      </c>
      <c r="H1540" s="32">
        <f>IFERROR(HOUR(Table1[[#This Row],[Cancel Date/time]])+MINUTE(Table1[[#This Row],[Cancel Date/time]])/60,"not cancelled")</f>
        <v>15.766666666666667</v>
      </c>
      <c r="I1540" s="47">
        <f>IFERROR(ROUND(Table1[[#This Row],[cancellation time decimal]],0),"not cancelled")</f>
        <v>16</v>
      </c>
      <c r="J1540" s="10">
        <f>IFERROR(MOD(Table1[[#This Row],[cancellation hour rounded]],24),"not cancelled")</f>
        <v>16</v>
      </c>
      <c r="K1540" s="32">
        <f>1/Table1[[#This Row],[Duration (Time between doses '[in hours'])]]</f>
        <v>4.1666666666666664E-2</v>
      </c>
      <c r="L1540" s="33">
        <f>Table1[[#This Row],[number doses per hour]]*INDEX(Table2[price per dose],Table1[[#This Row],[Drug ID]])</f>
        <v>0.2815833333333333</v>
      </c>
      <c r="M1540" s="11" t="b">
        <f>AND(Table1[[#This Row],[hour of cancellation 0 to 23]]&gt;=0,Table1[[#This Row],[hour of cancellation 0 to 23]]&lt;=23)</f>
        <v>1</v>
      </c>
    </row>
    <row r="1541" spans="1:13" x14ac:dyDescent="0.3">
      <c r="A1541" s="1">
        <v>1540</v>
      </c>
      <c r="B1541" s="1">
        <v>1</v>
      </c>
      <c r="C1541" s="2">
        <v>40978.97190119588</v>
      </c>
      <c r="D1541" s="2">
        <v>41038.97152777778</v>
      </c>
      <c r="E1541" s="1">
        <v>8</v>
      </c>
      <c r="F1541" s="2">
        <v>40979.363870104673</v>
      </c>
      <c r="G1541" s="1">
        <v>0</v>
      </c>
      <c r="H1541" s="32">
        <f>IFERROR(HOUR(Table1[[#This Row],[Cancel Date/time]])+MINUTE(Table1[[#This Row],[Cancel Date/time]])/60,"not cancelled")</f>
        <v>8.7166666666666668</v>
      </c>
      <c r="I1541" s="47">
        <f>IFERROR(ROUND(Table1[[#This Row],[cancellation time decimal]],0),"not cancelled")</f>
        <v>9</v>
      </c>
      <c r="J1541" s="10">
        <f>IFERROR(MOD(Table1[[#This Row],[cancellation hour rounded]],24),"not cancelled")</f>
        <v>9</v>
      </c>
      <c r="K1541" s="32">
        <f>1/Table1[[#This Row],[Duration (Time between doses '[in hours'])]]</f>
        <v>0.125</v>
      </c>
      <c r="L1541" s="33">
        <f>Table1[[#This Row],[number doses per hour]]*INDEX(Table2[price per dose],Table1[[#This Row],[Drug ID]])</f>
        <v>0.84929166666666667</v>
      </c>
      <c r="M1541" s="11" t="b">
        <f>AND(Table1[[#This Row],[hour of cancellation 0 to 23]]&gt;=0,Table1[[#This Row],[hour of cancellation 0 to 23]]&lt;=23)</f>
        <v>1</v>
      </c>
    </row>
    <row r="1542" spans="1:13" x14ac:dyDescent="0.3">
      <c r="A1542" s="1">
        <v>1541</v>
      </c>
      <c r="B1542" s="1">
        <v>2</v>
      </c>
      <c r="C1542" s="2">
        <v>40978.973707844394</v>
      </c>
      <c r="D1542" s="2">
        <v>41038.973611111112</v>
      </c>
      <c r="E1542" s="1">
        <v>10</v>
      </c>
      <c r="F1542" s="2">
        <v>40979.858423220496</v>
      </c>
      <c r="G1542" s="1">
        <v>0</v>
      </c>
      <c r="H1542" s="32">
        <f>IFERROR(HOUR(Table1[[#This Row],[Cancel Date/time]])+MINUTE(Table1[[#This Row],[Cancel Date/time]])/60,"not cancelled")</f>
        <v>20.6</v>
      </c>
      <c r="I1542" s="47">
        <f>IFERROR(ROUND(Table1[[#This Row],[cancellation time decimal]],0),"not cancelled")</f>
        <v>21</v>
      </c>
      <c r="J1542" s="10">
        <f>IFERROR(MOD(Table1[[#This Row],[cancellation hour rounded]],24),"not cancelled")</f>
        <v>21</v>
      </c>
      <c r="K1542" s="32">
        <f>1/Table1[[#This Row],[Duration (Time between doses '[in hours'])]]</f>
        <v>0.1</v>
      </c>
      <c r="L1542" s="33">
        <f>Table1[[#This Row],[number doses per hour]]*INDEX(Table2[price per dose],Table1[[#This Row],[Drug ID]])</f>
        <v>0.84959999999999969</v>
      </c>
      <c r="M1542" s="11" t="b">
        <f>AND(Table1[[#This Row],[hour of cancellation 0 to 23]]&gt;=0,Table1[[#This Row],[hour of cancellation 0 to 23]]&lt;=23)</f>
        <v>1</v>
      </c>
    </row>
    <row r="1543" spans="1:13" hidden="1" x14ac:dyDescent="0.3">
      <c r="A1543" s="1">
        <v>1542</v>
      </c>
      <c r="B1543" s="1">
        <v>3</v>
      </c>
      <c r="C1543" s="2">
        <v>40979.1333940982</v>
      </c>
      <c r="D1543" s="2">
        <v>40983.258142360239</v>
      </c>
      <c r="E1543" s="1">
        <v>24</v>
      </c>
      <c r="F1543" s="2" t="s">
        <v>5</v>
      </c>
      <c r="G1543" s="1">
        <v>0</v>
      </c>
      <c r="H1543" s="32" t="str">
        <f>IFERROR(HOUR(Table1[[#This Row],[Cancel Date/time]])+MINUTE(Table1[[#This Row],[Cancel Date/time]])/60,"not cancelled")</f>
        <v>not cancelled</v>
      </c>
      <c r="I1543" s="47" t="str">
        <f>IFERROR(ROUND(Table1[[#This Row],[cancellation time decimal]],0),"not cancelled")</f>
        <v>not cancelled</v>
      </c>
      <c r="J1543" s="10" t="str">
        <f>IFERROR(MOD(Table1[[#This Row],[cancellation hour rounded]],24),"not cancelled")</f>
        <v>not cancelled</v>
      </c>
      <c r="K1543" s="32">
        <f>1/Table1[[#This Row],[Duration (Time between doses '[in hours'])]]</f>
        <v>4.1666666666666664E-2</v>
      </c>
      <c r="L1543" s="33">
        <f>Table1[[#This Row],[number doses per hour]]*INDEX(Table2[price per dose],Table1[[#This Row],[Drug ID]])</f>
        <v>0.18133000000000002</v>
      </c>
      <c r="M1543" s="11" t="b">
        <f>AND(Table1[[#This Row],[hour of cancellation 0 to 23]]&gt;=0,Table1[[#This Row],[hour of cancellation 0 to 23]]&lt;=23)</f>
        <v>0</v>
      </c>
    </row>
    <row r="1544" spans="1:13" x14ac:dyDescent="0.3">
      <c r="A1544" s="1">
        <v>1543</v>
      </c>
      <c r="B1544" s="1">
        <v>3</v>
      </c>
      <c r="C1544" s="2">
        <v>40979.134546166038</v>
      </c>
      <c r="D1544" s="2">
        <v>41039.134027777778</v>
      </c>
      <c r="E1544" s="1">
        <v>24</v>
      </c>
      <c r="F1544" s="2">
        <v>40981.414443562673</v>
      </c>
      <c r="G1544" s="1">
        <v>0</v>
      </c>
      <c r="H1544" s="32">
        <f>IFERROR(HOUR(Table1[[#This Row],[Cancel Date/time]])+MINUTE(Table1[[#This Row],[Cancel Date/time]])/60,"not cancelled")</f>
        <v>9.9333333333333336</v>
      </c>
      <c r="I1544" s="47">
        <f>IFERROR(ROUND(Table1[[#This Row],[cancellation time decimal]],0),"not cancelled")</f>
        <v>10</v>
      </c>
      <c r="J1544" s="10">
        <f>IFERROR(MOD(Table1[[#This Row],[cancellation hour rounded]],24),"not cancelled")</f>
        <v>10</v>
      </c>
      <c r="K1544" s="32">
        <f>1/Table1[[#This Row],[Duration (Time between doses '[in hours'])]]</f>
        <v>4.1666666666666664E-2</v>
      </c>
      <c r="L1544" s="33">
        <f>Table1[[#This Row],[number doses per hour]]*INDEX(Table2[price per dose],Table1[[#This Row],[Drug ID]])</f>
        <v>0.18133000000000002</v>
      </c>
      <c r="M1544" s="11" t="b">
        <f>AND(Table1[[#This Row],[hour of cancellation 0 to 23]]&gt;=0,Table1[[#This Row],[hour of cancellation 0 to 23]]&lt;=23)</f>
        <v>1</v>
      </c>
    </row>
    <row r="1545" spans="1:13" x14ac:dyDescent="0.3">
      <c r="A1545" s="1">
        <v>1544</v>
      </c>
      <c r="B1545" s="1">
        <v>5</v>
      </c>
      <c r="C1545" s="2">
        <v>40979.140675668779</v>
      </c>
      <c r="D1545" s="2">
        <v>41039.140277777777</v>
      </c>
      <c r="E1545" s="1">
        <v>24</v>
      </c>
      <c r="F1545" s="2">
        <v>40982.183317068935</v>
      </c>
      <c r="G1545" s="1">
        <v>0</v>
      </c>
      <c r="H1545" s="32">
        <f>IFERROR(HOUR(Table1[[#This Row],[Cancel Date/time]])+MINUTE(Table1[[#This Row],[Cancel Date/time]])/60,"not cancelled")</f>
        <v>4.3833333333333337</v>
      </c>
      <c r="I1545" s="47">
        <f>IFERROR(ROUND(Table1[[#This Row],[cancellation time decimal]],0),"not cancelled")</f>
        <v>4</v>
      </c>
      <c r="J1545" s="10">
        <f>IFERROR(MOD(Table1[[#This Row],[cancellation hour rounded]],24),"not cancelled")</f>
        <v>4</v>
      </c>
      <c r="K1545" s="32">
        <f>1/Table1[[#This Row],[Duration (Time between doses '[in hours'])]]</f>
        <v>4.1666666666666664E-2</v>
      </c>
      <c r="L1545" s="33">
        <f>Table1[[#This Row],[number doses per hour]]*INDEX(Table2[price per dose],Table1[[#This Row],[Drug ID]])</f>
        <v>0.2815833333333333</v>
      </c>
      <c r="M1545" s="11" t="b">
        <f>AND(Table1[[#This Row],[hour of cancellation 0 to 23]]&gt;=0,Table1[[#This Row],[hour of cancellation 0 to 23]]&lt;=23)</f>
        <v>1</v>
      </c>
    </row>
    <row r="1546" spans="1:13" x14ac:dyDescent="0.3">
      <c r="A1546" s="1">
        <v>1545</v>
      </c>
      <c r="B1546" s="1">
        <v>1</v>
      </c>
      <c r="C1546" s="2">
        <v>40979.25096667085</v>
      </c>
      <c r="D1546" s="2">
        <v>41039.250694444447</v>
      </c>
      <c r="E1546" s="1">
        <v>8</v>
      </c>
      <c r="F1546" s="2">
        <v>40979.591078679296</v>
      </c>
      <c r="G1546" s="1">
        <v>0</v>
      </c>
      <c r="H1546" s="32">
        <f>IFERROR(HOUR(Table1[[#This Row],[Cancel Date/time]])+MINUTE(Table1[[#This Row],[Cancel Date/time]])/60,"not cancelled")</f>
        <v>14.183333333333334</v>
      </c>
      <c r="I1546" s="47">
        <f>IFERROR(ROUND(Table1[[#This Row],[cancellation time decimal]],0),"not cancelled")</f>
        <v>14</v>
      </c>
      <c r="J1546" s="10">
        <f>IFERROR(MOD(Table1[[#This Row],[cancellation hour rounded]],24),"not cancelled")</f>
        <v>14</v>
      </c>
      <c r="K1546" s="32">
        <f>1/Table1[[#This Row],[Duration (Time between doses '[in hours'])]]</f>
        <v>0.125</v>
      </c>
      <c r="L1546" s="33">
        <f>Table1[[#This Row],[number doses per hour]]*INDEX(Table2[price per dose],Table1[[#This Row],[Drug ID]])</f>
        <v>0.84929166666666667</v>
      </c>
      <c r="M1546" s="11" t="b">
        <f>AND(Table1[[#This Row],[hour of cancellation 0 to 23]]&gt;=0,Table1[[#This Row],[hour of cancellation 0 to 23]]&lt;=23)</f>
        <v>1</v>
      </c>
    </row>
    <row r="1547" spans="1:13" x14ac:dyDescent="0.3">
      <c r="A1547" s="1">
        <v>1546</v>
      </c>
      <c r="B1547" s="1">
        <v>1</v>
      </c>
      <c r="C1547" s="2">
        <v>40979.26990851896</v>
      </c>
      <c r="D1547" s="2">
        <v>41039.269444444442</v>
      </c>
      <c r="E1547" s="1">
        <v>12</v>
      </c>
      <c r="F1547" s="2">
        <v>40980.389050022699</v>
      </c>
      <c r="G1547" s="1">
        <v>0</v>
      </c>
      <c r="H1547" s="32">
        <f>IFERROR(HOUR(Table1[[#This Row],[Cancel Date/time]])+MINUTE(Table1[[#This Row],[Cancel Date/time]])/60,"not cancelled")</f>
        <v>9.3333333333333339</v>
      </c>
      <c r="I1547" s="47">
        <f>IFERROR(ROUND(Table1[[#This Row],[cancellation time decimal]],0),"not cancelled")</f>
        <v>9</v>
      </c>
      <c r="J1547" s="10">
        <f>IFERROR(MOD(Table1[[#This Row],[cancellation hour rounded]],24),"not cancelled")</f>
        <v>9</v>
      </c>
      <c r="K1547" s="32">
        <f>1/Table1[[#This Row],[Duration (Time between doses '[in hours'])]]</f>
        <v>8.3333333333333329E-2</v>
      </c>
      <c r="L1547" s="33">
        <f>Table1[[#This Row],[number doses per hour]]*INDEX(Table2[price per dose],Table1[[#This Row],[Drug ID]])</f>
        <v>0.56619444444444444</v>
      </c>
      <c r="M1547" s="11" t="b">
        <f>AND(Table1[[#This Row],[hour of cancellation 0 to 23]]&gt;=0,Table1[[#This Row],[hour of cancellation 0 to 23]]&lt;=23)</f>
        <v>1</v>
      </c>
    </row>
    <row r="1548" spans="1:13" x14ac:dyDescent="0.3">
      <c r="A1548" s="1">
        <v>1547</v>
      </c>
      <c r="B1548" s="1">
        <v>4</v>
      </c>
      <c r="C1548" s="2">
        <v>40979.337083101607</v>
      </c>
      <c r="D1548" s="2">
        <v>41039.336805555555</v>
      </c>
      <c r="E1548" s="1">
        <v>12</v>
      </c>
      <c r="F1548" s="2">
        <v>40981.448674602652</v>
      </c>
      <c r="G1548" s="1">
        <v>0</v>
      </c>
      <c r="H1548" s="32">
        <f>IFERROR(HOUR(Table1[[#This Row],[Cancel Date/time]])+MINUTE(Table1[[#This Row],[Cancel Date/time]])/60,"not cancelled")</f>
        <v>10.766666666666667</v>
      </c>
      <c r="I1548" s="47">
        <f>IFERROR(ROUND(Table1[[#This Row],[cancellation time decimal]],0),"not cancelled")</f>
        <v>11</v>
      </c>
      <c r="J1548" s="10">
        <f>IFERROR(MOD(Table1[[#This Row],[cancellation hour rounded]],24),"not cancelled")</f>
        <v>11</v>
      </c>
      <c r="K1548" s="32">
        <f>1/Table1[[#This Row],[Duration (Time between doses '[in hours'])]]</f>
        <v>8.3333333333333329E-2</v>
      </c>
      <c r="L1548" s="33">
        <f>Table1[[#This Row],[number doses per hour]]*INDEX(Table2[price per dose],Table1[[#This Row],[Drug ID]])</f>
        <v>1.448055119047619</v>
      </c>
      <c r="M1548" s="11" t="b">
        <f>AND(Table1[[#This Row],[hour of cancellation 0 to 23]]&gt;=0,Table1[[#This Row],[hour of cancellation 0 to 23]]&lt;=23)</f>
        <v>1</v>
      </c>
    </row>
    <row r="1549" spans="1:13" x14ac:dyDescent="0.3">
      <c r="A1549" s="1">
        <v>1548</v>
      </c>
      <c r="B1549" s="1">
        <v>9</v>
      </c>
      <c r="C1549" s="2">
        <v>40979.388796608568</v>
      </c>
      <c r="D1549" s="2">
        <v>41039.388194444444</v>
      </c>
      <c r="E1549" s="1">
        <v>5</v>
      </c>
      <c r="F1549" s="2">
        <v>40982.112227717531</v>
      </c>
      <c r="G1549" s="1">
        <v>1</v>
      </c>
      <c r="H1549" s="32">
        <f>IFERROR(HOUR(Table1[[#This Row],[Cancel Date/time]])+MINUTE(Table1[[#This Row],[Cancel Date/time]])/60,"not cancelled")</f>
        <v>2.6833333333333336</v>
      </c>
      <c r="I1549" s="47">
        <f>IFERROR(ROUND(Table1[[#This Row],[cancellation time decimal]],0),"not cancelled")</f>
        <v>3</v>
      </c>
      <c r="J1549" s="10">
        <f>IFERROR(MOD(Table1[[#This Row],[cancellation hour rounded]],24),"not cancelled")</f>
        <v>3</v>
      </c>
      <c r="K1549" s="32">
        <f>1/Table1[[#This Row],[Duration (Time between doses '[in hours'])]]</f>
        <v>0.2</v>
      </c>
      <c r="L1549" s="33">
        <f>Table1[[#This Row],[number doses per hour]]*INDEX(Table2[price per dose],Table1[[#This Row],[Drug ID]])</f>
        <v>5.6740000000000004</v>
      </c>
      <c r="M1549" s="11" t="b">
        <f>AND(Table1[[#This Row],[hour of cancellation 0 to 23]]&gt;=0,Table1[[#This Row],[hour of cancellation 0 to 23]]&lt;=23)</f>
        <v>1</v>
      </c>
    </row>
    <row r="1550" spans="1:13" x14ac:dyDescent="0.3">
      <c r="A1550" s="1">
        <v>1549</v>
      </c>
      <c r="B1550" s="1">
        <v>5</v>
      </c>
      <c r="C1550" s="2">
        <v>40979.392576903265</v>
      </c>
      <c r="D1550" s="2">
        <v>41039.392361111109</v>
      </c>
      <c r="E1550" s="1">
        <v>24</v>
      </c>
      <c r="F1550" s="2">
        <v>40981.616805076992</v>
      </c>
      <c r="G1550" s="1">
        <v>0</v>
      </c>
      <c r="H1550" s="32">
        <f>IFERROR(HOUR(Table1[[#This Row],[Cancel Date/time]])+MINUTE(Table1[[#This Row],[Cancel Date/time]])/60,"not cancelled")</f>
        <v>14.8</v>
      </c>
      <c r="I1550" s="47">
        <f>IFERROR(ROUND(Table1[[#This Row],[cancellation time decimal]],0),"not cancelled")</f>
        <v>15</v>
      </c>
      <c r="J1550" s="10">
        <f>IFERROR(MOD(Table1[[#This Row],[cancellation hour rounded]],24),"not cancelled")</f>
        <v>15</v>
      </c>
      <c r="K1550" s="32">
        <f>1/Table1[[#This Row],[Duration (Time between doses '[in hours'])]]</f>
        <v>4.1666666666666664E-2</v>
      </c>
      <c r="L1550" s="33">
        <f>Table1[[#This Row],[number doses per hour]]*INDEX(Table2[price per dose],Table1[[#This Row],[Drug ID]])</f>
        <v>0.2815833333333333</v>
      </c>
      <c r="M1550" s="11" t="b">
        <f>AND(Table1[[#This Row],[hour of cancellation 0 to 23]]&gt;=0,Table1[[#This Row],[hour of cancellation 0 to 23]]&lt;=23)</f>
        <v>1</v>
      </c>
    </row>
    <row r="1551" spans="1:13" x14ac:dyDescent="0.3">
      <c r="A1551" s="1">
        <v>1550</v>
      </c>
      <c r="B1551" s="1">
        <v>3</v>
      </c>
      <c r="C1551" s="2">
        <v>40979.376493631476</v>
      </c>
      <c r="D1551" s="2">
        <v>41039.376388888886</v>
      </c>
      <c r="E1551" s="1">
        <v>24</v>
      </c>
      <c r="F1551" s="2">
        <v>40980.465462683162</v>
      </c>
      <c r="G1551" s="1">
        <v>0</v>
      </c>
      <c r="H1551" s="32">
        <f>IFERROR(HOUR(Table1[[#This Row],[Cancel Date/time]])+MINUTE(Table1[[#This Row],[Cancel Date/time]])/60,"not cancelled")</f>
        <v>11.166666666666666</v>
      </c>
      <c r="I1551" s="47">
        <f>IFERROR(ROUND(Table1[[#This Row],[cancellation time decimal]],0),"not cancelled")</f>
        <v>11</v>
      </c>
      <c r="J1551" s="10">
        <f>IFERROR(MOD(Table1[[#This Row],[cancellation hour rounded]],24),"not cancelled")</f>
        <v>11</v>
      </c>
      <c r="K1551" s="32">
        <f>1/Table1[[#This Row],[Duration (Time between doses '[in hours'])]]</f>
        <v>4.1666666666666664E-2</v>
      </c>
      <c r="L1551" s="33">
        <f>Table1[[#This Row],[number doses per hour]]*INDEX(Table2[price per dose],Table1[[#This Row],[Drug ID]])</f>
        <v>0.18133000000000002</v>
      </c>
      <c r="M1551" s="11" t="b">
        <f>AND(Table1[[#This Row],[hour of cancellation 0 to 23]]&gt;=0,Table1[[#This Row],[hour of cancellation 0 to 23]]&lt;=23)</f>
        <v>1</v>
      </c>
    </row>
    <row r="1552" spans="1:13" x14ac:dyDescent="0.3">
      <c r="A1552" s="1">
        <v>1551</v>
      </c>
      <c r="B1552" s="1">
        <v>4</v>
      </c>
      <c r="C1552" s="2">
        <v>40979.40289020515</v>
      </c>
      <c r="D1552" s="2">
        <v>41039.402777777781</v>
      </c>
      <c r="E1552" s="1">
        <v>12</v>
      </c>
      <c r="F1552" s="2">
        <v>40980.625797901688</v>
      </c>
      <c r="G1552" s="1">
        <v>0</v>
      </c>
      <c r="H1552" s="32">
        <f>IFERROR(HOUR(Table1[[#This Row],[Cancel Date/time]])+MINUTE(Table1[[#This Row],[Cancel Date/time]])/60,"not cancelled")</f>
        <v>15.016666666666667</v>
      </c>
      <c r="I1552" s="47">
        <f>IFERROR(ROUND(Table1[[#This Row],[cancellation time decimal]],0),"not cancelled")</f>
        <v>15</v>
      </c>
      <c r="J1552" s="10">
        <f>IFERROR(MOD(Table1[[#This Row],[cancellation hour rounded]],24),"not cancelled")</f>
        <v>15</v>
      </c>
      <c r="K1552" s="32">
        <f>1/Table1[[#This Row],[Duration (Time between doses '[in hours'])]]</f>
        <v>8.3333333333333329E-2</v>
      </c>
      <c r="L1552" s="33">
        <f>Table1[[#This Row],[number doses per hour]]*INDEX(Table2[price per dose],Table1[[#This Row],[Drug ID]])</f>
        <v>1.448055119047619</v>
      </c>
      <c r="M1552" s="11" t="b">
        <f>AND(Table1[[#This Row],[hour of cancellation 0 to 23]]&gt;=0,Table1[[#This Row],[hour of cancellation 0 to 23]]&lt;=23)</f>
        <v>1</v>
      </c>
    </row>
    <row r="1553" spans="1:13" x14ac:dyDescent="0.3">
      <c r="A1553" s="1">
        <v>1552</v>
      </c>
      <c r="B1553" s="1">
        <v>9</v>
      </c>
      <c r="C1553" s="2">
        <v>40979.407910823669</v>
      </c>
      <c r="D1553" s="2">
        <v>41039.407638888886</v>
      </c>
      <c r="E1553" s="1">
        <v>5</v>
      </c>
      <c r="F1553" s="2">
        <v>40982.570034104363</v>
      </c>
      <c r="G1553" s="1">
        <v>1</v>
      </c>
      <c r="H1553" s="32">
        <f>IFERROR(HOUR(Table1[[#This Row],[Cancel Date/time]])+MINUTE(Table1[[#This Row],[Cancel Date/time]])/60,"not cancelled")</f>
        <v>13.666666666666666</v>
      </c>
      <c r="I1553" s="47">
        <f>IFERROR(ROUND(Table1[[#This Row],[cancellation time decimal]],0),"not cancelled")</f>
        <v>14</v>
      </c>
      <c r="J1553" s="10">
        <f>IFERROR(MOD(Table1[[#This Row],[cancellation hour rounded]],24),"not cancelled")</f>
        <v>14</v>
      </c>
      <c r="K1553" s="32">
        <f>1/Table1[[#This Row],[Duration (Time between doses '[in hours'])]]</f>
        <v>0.2</v>
      </c>
      <c r="L1553" s="33">
        <f>Table1[[#This Row],[number doses per hour]]*INDEX(Table2[price per dose],Table1[[#This Row],[Drug ID]])</f>
        <v>5.6740000000000004</v>
      </c>
      <c r="M1553" s="11" t="b">
        <f>AND(Table1[[#This Row],[hour of cancellation 0 to 23]]&gt;=0,Table1[[#This Row],[hour of cancellation 0 to 23]]&lt;=23)</f>
        <v>1</v>
      </c>
    </row>
    <row r="1554" spans="1:13" x14ac:dyDescent="0.3">
      <c r="A1554" s="1">
        <v>1553</v>
      </c>
      <c r="B1554" s="1">
        <v>7</v>
      </c>
      <c r="C1554" s="2">
        <v>40979.5149768263</v>
      </c>
      <c r="D1554" s="2">
        <v>41039.51458333333</v>
      </c>
      <c r="E1554" s="1">
        <v>24</v>
      </c>
      <c r="F1554" s="2">
        <v>41020.087304194596</v>
      </c>
      <c r="G1554" s="1">
        <v>1</v>
      </c>
      <c r="H1554" s="32">
        <f>IFERROR(HOUR(Table1[[#This Row],[Cancel Date/time]])+MINUTE(Table1[[#This Row],[Cancel Date/time]])/60,"not cancelled")</f>
        <v>2.0833333333333335</v>
      </c>
      <c r="I1554" s="47">
        <f>IFERROR(ROUND(Table1[[#This Row],[cancellation time decimal]],0),"not cancelled")</f>
        <v>2</v>
      </c>
      <c r="J1554" s="10">
        <f>IFERROR(MOD(Table1[[#This Row],[cancellation hour rounded]],24),"not cancelled")</f>
        <v>2</v>
      </c>
      <c r="K1554" s="32">
        <f>1/Table1[[#This Row],[Duration (Time between doses '[in hours'])]]</f>
        <v>4.1666666666666664E-2</v>
      </c>
      <c r="L1554" s="33">
        <f>Table1[[#This Row],[number doses per hour]]*INDEX(Table2[price per dose],Table1[[#This Row],[Drug ID]])</f>
        <v>1.2958049999999997</v>
      </c>
      <c r="M1554" s="11" t="b">
        <f>AND(Table1[[#This Row],[hour of cancellation 0 to 23]]&gt;=0,Table1[[#This Row],[hour of cancellation 0 to 23]]&lt;=23)</f>
        <v>1</v>
      </c>
    </row>
    <row r="1555" spans="1:13" x14ac:dyDescent="0.3">
      <c r="A1555" s="1">
        <v>1554</v>
      </c>
      <c r="B1555" s="1">
        <v>5</v>
      </c>
      <c r="C1555" s="2">
        <v>40979.547065379207</v>
      </c>
      <c r="D1555" s="2">
        <v>41039.546527777777</v>
      </c>
      <c r="E1555" s="1">
        <v>24</v>
      </c>
      <c r="F1555" s="2">
        <v>40983.43947433764</v>
      </c>
      <c r="G1555" s="1">
        <v>0</v>
      </c>
      <c r="H1555" s="32">
        <f>IFERROR(HOUR(Table1[[#This Row],[Cancel Date/time]])+MINUTE(Table1[[#This Row],[Cancel Date/time]])/60,"not cancelled")</f>
        <v>10.533333333333333</v>
      </c>
      <c r="I1555" s="47">
        <f>IFERROR(ROUND(Table1[[#This Row],[cancellation time decimal]],0),"not cancelled")</f>
        <v>11</v>
      </c>
      <c r="J1555" s="10">
        <f>IFERROR(MOD(Table1[[#This Row],[cancellation hour rounded]],24),"not cancelled")</f>
        <v>11</v>
      </c>
      <c r="K1555" s="32">
        <f>1/Table1[[#This Row],[Duration (Time between doses '[in hours'])]]</f>
        <v>4.1666666666666664E-2</v>
      </c>
      <c r="L1555" s="33">
        <f>Table1[[#This Row],[number doses per hour]]*INDEX(Table2[price per dose],Table1[[#This Row],[Drug ID]])</f>
        <v>0.2815833333333333</v>
      </c>
      <c r="M1555" s="11" t="b">
        <f>AND(Table1[[#This Row],[hour of cancellation 0 to 23]]&gt;=0,Table1[[#This Row],[hour of cancellation 0 to 23]]&lt;=23)</f>
        <v>1</v>
      </c>
    </row>
    <row r="1556" spans="1:13" x14ac:dyDescent="0.3">
      <c r="A1556" s="1">
        <v>1555</v>
      </c>
      <c r="B1556" s="1">
        <v>1</v>
      </c>
      <c r="C1556" s="2">
        <v>40979.638323070227</v>
      </c>
      <c r="D1556" s="2">
        <v>41039.638194444444</v>
      </c>
      <c r="E1556" s="1">
        <v>8</v>
      </c>
      <c r="F1556" s="2">
        <v>40980.399514610806</v>
      </c>
      <c r="G1556" s="1">
        <v>0</v>
      </c>
      <c r="H1556" s="32">
        <f>IFERROR(HOUR(Table1[[#This Row],[Cancel Date/time]])+MINUTE(Table1[[#This Row],[Cancel Date/time]])/60,"not cancelled")</f>
        <v>9.5833333333333339</v>
      </c>
      <c r="I1556" s="47">
        <f>IFERROR(ROUND(Table1[[#This Row],[cancellation time decimal]],0),"not cancelled")</f>
        <v>10</v>
      </c>
      <c r="J1556" s="10">
        <f>IFERROR(MOD(Table1[[#This Row],[cancellation hour rounded]],24),"not cancelled")</f>
        <v>10</v>
      </c>
      <c r="K1556" s="32">
        <f>1/Table1[[#This Row],[Duration (Time between doses '[in hours'])]]</f>
        <v>0.125</v>
      </c>
      <c r="L1556" s="33">
        <f>Table1[[#This Row],[number doses per hour]]*INDEX(Table2[price per dose],Table1[[#This Row],[Drug ID]])</f>
        <v>0.84929166666666667</v>
      </c>
      <c r="M1556" s="11" t="b">
        <f>AND(Table1[[#This Row],[hour of cancellation 0 to 23]]&gt;=0,Table1[[#This Row],[hour of cancellation 0 to 23]]&lt;=23)</f>
        <v>1</v>
      </c>
    </row>
    <row r="1557" spans="1:13" hidden="1" x14ac:dyDescent="0.3">
      <c r="A1557" s="1">
        <v>1556</v>
      </c>
      <c r="B1557" s="1">
        <v>7</v>
      </c>
      <c r="C1557" s="2">
        <v>40979.814576261058</v>
      </c>
      <c r="D1557" s="2">
        <v>40982.314148920792</v>
      </c>
      <c r="E1557" s="1">
        <v>24</v>
      </c>
      <c r="F1557" s="2" t="s">
        <v>5</v>
      </c>
      <c r="G1557" s="1">
        <v>0</v>
      </c>
      <c r="H1557" s="32" t="str">
        <f>IFERROR(HOUR(Table1[[#This Row],[Cancel Date/time]])+MINUTE(Table1[[#This Row],[Cancel Date/time]])/60,"not cancelled")</f>
        <v>not cancelled</v>
      </c>
      <c r="I1557" s="47" t="str">
        <f>IFERROR(ROUND(Table1[[#This Row],[cancellation time decimal]],0),"not cancelled")</f>
        <v>not cancelled</v>
      </c>
      <c r="J1557" s="10" t="str">
        <f>IFERROR(MOD(Table1[[#This Row],[cancellation hour rounded]],24),"not cancelled")</f>
        <v>not cancelled</v>
      </c>
      <c r="K1557" s="32">
        <f>1/Table1[[#This Row],[Duration (Time between doses '[in hours'])]]</f>
        <v>4.1666666666666664E-2</v>
      </c>
      <c r="L1557" s="33">
        <f>Table1[[#This Row],[number doses per hour]]*INDEX(Table2[price per dose],Table1[[#This Row],[Drug ID]])</f>
        <v>1.2958049999999997</v>
      </c>
      <c r="M1557" s="11" t="b">
        <f>AND(Table1[[#This Row],[hour of cancellation 0 to 23]]&gt;=0,Table1[[#This Row],[hour of cancellation 0 to 23]]&lt;=23)</f>
        <v>0</v>
      </c>
    </row>
    <row r="1558" spans="1:13" x14ac:dyDescent="0.3">
      <c r="A1558" s="1">
        <v>1557</v>
      </c>
      <c r="B1558" s="1">
        <v>6</v>
      </c>
      <c r="C1558" s="2">
        <v>40979.927128691175</v>
      </c>
      <c r="D1558" s="2">
        <v>41039.927083333328</v>
      </c>
      <c r="E1558" s="1">
        <v>24</v>
      </c>
      <c r="F1558" s="2">
        <v>40982.612670610353</v>
      </c>
      <c r="G1558" s="1">
        <v>0</v>
      </c>
      <c r="H1558" s="32">
        <f>IFERROR(HOUR(Table1[[#This Row],[Cancel Date/time]])+MINUTE(Table1[[#This Row],[Cancel Date/time]])/60,"not cancelled")</f>
        <v>14.7</v>
      </c>
      <c r="I1558" s="47">
        <f>IFERROR(ROUND(Table1[[#This Row],[cancellation time decimal]],0),"not cancelled")</f>
        <v>15</v>
      </c>
      <c r="J1558" s="10">
        <f>IFERROR(MOD(Table1[[#This Row],[cancellation hour rounded]],24),"not cancelled")</f>
        <v>15</v>
      </c>
      <c r="K1558" s="32">
        <f>1/Table1[[#This Row],[Duration (Time between doses '[in hours'])]]</f>
        <v>4.1666666666666664E-2</v>
      </c>
      <c r="L1558" s="33">
        <f>Table1[[#This Row],[number doses per hour]]*INDEX(Table2[price per dose],Table1[[#This Row],[Drug ID]])</f>
        <v>0.35218749999999999</v>
      </c>
      <c r="M1558" s="11" t="b">
        <f>AND(Table1[[#This Row],[hour of cancellation 0 to 23]]&gt;=0,Table1[[#This Row],[hour of cancellation 0 to 23]]&lt;=23)</f>
        <v>1</v>
      </c>
    </row>
    <row r="1559" spans="1:13" hidden="1" x14ac:dyDescent="0.3">
      <c r="A1559" s="1">
        <v>1558</v>
      </c>
      <c r="B1559" s="1">
        <v>1</v>
      </c>
      <c r="C1559" s="2">
        <v>40979.97524063797</v>
      </c>
      <c r="D1559" s="2">
        <v>40983.641371027741</v>
      </c>
      <c r="E1559" s="1">
        <v>8</v>
      </c>
      <c r="F1559" s="2" t="s">
        <v>5</v>
      </c>
      <c r="G1559" s="1">
        <v>0</v>
      </c>
      <c r="H1559" s="32" t="str">
        <f>IFERROR(HOUR(Table1[[#This Row],[Cancel Date/time]])+MINUTE(Table1[[#This Row],[Cancel Date/time]])/60,"not cancelled")</f>
        <v>not cancelled</v>
      </c>
      <c r="I1559" s="47" t="str">
        <f>IFERROR(ROUND(Table1[[#This Row],[cancellation time decimal]],0),"not cancelled")</f>
        <v>not cancelled</v>
      </c>
      <c r="J1559" s="10" t="str">
        <f>IFERROR(MOD(Table1[[#This Row],[cancellation hour rounded]],24),"not cancelled")</f>
        <v>not cancelled</v>
      </c>
      <c r="K1559" s="32">
        <f>1/Table1[[#This Row],[Duration (Time between doses '[in hours'])]]</f>
        <v>0.125</v>
      </c>
      <c r="L1559" s="33">
        <f>Table1[[#This Row],[number doses per hour]]*INDEX(Table2[price per dose],Table1[[#This Row],[Drug ID]])</f>
        <v>0.84929166666666667</v>
      </c>
      <c r="M1559" s="11" t="b">
        <f>AND(Table1[[#This Row],[hour of cancellation 0 to 23]]&gt;=0,Table1[[#This Row],[hour of cancellation 0 to 23]]&lt;=23)</f>
        <v>0</v>
      </c>
    </row>
    <row r="1560" spans="1:13" x14ac:dyDescent="0.3">
      <c r="A1560" s="1">
        <v>1559</v>
      </c>
      <c r="B1560" s="1">
        <v>1</v>
      </c>
      <c r="C1560" s="2">
        <v>40980.042869375669</v>
      </c>
      <c r="D1560" s="2">
        <v>41040.042361111111</v>
      </c>
      <c r="E1560" s="1">
        <v>12</v>
      </c>
      <c r="F1560" s="2">
        <v>40981.524537726509</v>
      </c>
      <c r="G1560" s="1">
        <v>0</v>
      </c>
      <c r="H1560" s="32">
        <f>IFERROR(HOUR(Table1[[#This Row],[Cancel Date/time]])+MINUTE(Table1[[#This Row],[Cancel Date/time]])/60,"not cancelled")</f>
        <v>12.583333333333334</v>
      </c>
      <c r="I1560" s="47">
        <f>IFERROR(ROUND(Table1[[#This Row],[cancellation time decimal]],0),"not cancelled")</f>
        <v>13</v>
      </c>
      <c r="J1560" s="10">
        <f>IFERROR(MOD(Table1[[#This Row],[cancellation hour rounded]],24),"not cancelled")</f>
        <v>13</v>
      </c>
      <c r="K1560" s="32">
        <f>1/Table1[[#This Row],[Duration (Time between doses '[in hours'])]]</f>
        <v>8.3333333333333329E-2</v>
      </c>
      <c r="L1560" s="33">
        <f>Table1[[#This Row],[number doses per hour]]*INDEX(Table2[price per dose],Table1[[#This Row],[Drug ID]])</f>
        <v>0.56619444444444444</v>
      </c>
      <c r="M1560" s="11" t="b">
        <f>AND(Table1[[#This Row],[hour of cancellation 0 to 23]]&gt;=0,Table1[[#This Row],[hour of cancellation 0 to 23]]&lt;=23)</f>
        <v>1</v>
      </c>
    </row>
    <row r="1561" spans="1:13" x14ac:dyDescent="0.3">
      <c r="A1561" s="1">
        <v>1560</v>
      </c>
      <c r="B1561" s="1">
        <v>3</v>
      </c>
      <c r="C1561" s="2">
        <v>40980.120839415933</v>
      </c>
      <c r="D1561" s="2">
        <v>41040.120833333334</v>
      </c>
      <c r="E1561" s="1">
        <v>24</v>
      </c>
      <c r="F1561" s="2">
        <v>40981.750700317636</v>
      </c>
      <c r="G1561" s="1">
        <v>0</v>
      </c>
      <c r="H1561" s="32">
        <f>IFERROR(HOUR(Table1[[#This Row],[Cancel Date/time]])+MINUTE(Table1[[#This Row],[Cancel Date/time]])/60,"not cancelled")</f>
        <v>18.016666666666666</v>
      </c>
      <c r="I1561" s="47">
        <f>IFERROR(ROUND(Table1[[#This Row],[cancellation time decimal]],0),"not cancelled")</f>
        <v>18</v>
      </c>
      <c r="J1561" s="10">
        <f>IFERROR(MOD(Table1[[#This Row],[cancellation hour rounded]],24),"not cancelled")</f>
        <v>18</v>
      </c>
      <c r="K1561" s="32">
        <f>1/Table1[[#This Row],[Duration (Time between doses '[in hours'])]]</f>
        <v>4.1666666666666664E-2</v>
      </c>
      <c r="L1561" s="33">
        <f>Table1[[#This Row],[number doses per hour]]*INDEX(Table2[price per dose],Table1[[#This Row],[Drug ID]])</f>
        <v>0.18133000000000002</v>
      </c>
      <c r="M1561" s="11" t="b">
        <f>AND(Table1[[#This Row],[hour of cancellation 0 to 23]]&gt;=0,Table1[[#This Row],[hour of cancellation 0 to 23]]&lt;=23)</f>
        <v>1</v>
      </c>
    </row>
    <row r="1562" spans="1:13" x14ac:dyDescent="0.3">
      <c r="A1562" s="1">
        <v>1561</v>
      </c>
      <c r="B1562" s="1">
        <v>3</v>
      </c>
      <c r="C1562" s="2">
        <v>40980.363800179388</v>
      </c>
      <c r="D1562" s="2">
        <v>41040.36319444445</v>
      </c>
      <c r="E1562" s="1">
        <v>24</v>
      </c>
      <c r="F1562" s="2">
        <v>40982.362980531019</v>
      </c>
      <c r="G1562" s="1">
        <v>0</v>
      </c>
      <c r="H1562" s="32">
        <f>IFERROR(HOUR(Table1[[#This Row],[Cancel Date/time]])+MINUTE(Table1[[#This Row],[Cancel Date/time]])/60,"not cancelled")</f>
        <v>8.6999999999999993</v>
      </c>
      <c r="I1562" s="47">
        <f>IFERROR(ROUND(Table1[[#This Row],[cancellation time decimal]],0),"not cancelled")</f>
        <v>9</v>
      </c>
      <c r="J1562" s="10">
        <f>IFERROR(MOD(Table1[[#This Row],[cancellation hour rounded]],24),"not cancelled")</f>
        <v>9</v>
      </c>
      <c r="K1562" s="32">
        <f>1/Table1[[#This Row],[Duration (Time between doses '[in hours'])]]</f>
        <v>4.1666666666666664E-2</v>
      </c>
      <c r="L1562" s="33">
        <f>Table1[[#This Row],[number doses per hour]]*INDEX(Table2[price per dose],Table1[[#This Row],[Drug ID]])</f>
        <v>0.18133000000000002</v>
      </c>
      <c r="M1562" s="11" t="b">
        <f>AND(Table1[[#This Row],[hour of cancellation 0 to 23]]&gt;=0,Table1[[#This Row],[hour of cancellation 0 to 23]]&lt;=23)</f>
        <v>1</v>
      </c>
    </row>
    <row r="1563" spans="1:13" x14ac:dyDescent="0.3">
      <c r="A1563" s="1">
        <v>1562</v>
      </c>
      <c r="B1563" s="1">
        <v>3</v>
      </c>
      <c r="C1563" s="2">
        <v>40980.346416180466</v>
      </c>
      <c r="D1563" s="2">
        <v>41040.345833333333</v>
      </c>
      <c r="E1563" s="1">
        <v>24</v>
      </c>
      <c r="F1563" s="2">
        <v>40982.56052320006</v>
      </c>
      <c r="G1563" s="1">
        <v>0</v>
      </c>
      <c r="H1563" s="32">
        <f>IFERROR(HOUR(Table1[[#This Row],[Cancel Date/time]])+MINUTE(Table1[[#This Row],[Cancel Date/time]])/60,"not cancelled")</f>
        <v>13.45</v>
      </c>
      <c r="I1563" s="47">
        <f>IFERROR(ROUND(Table1[[#This Row],[cancellation time decimal]],0),"not cancelled")</f>
        <v>13</v>
      </c>
      <c r="J1563" s="10">
        <f>IFERROR(MOD(Table1[[#This Row],[cancellation hour rounded]],24),"not cancelled")</f>
        <v>13</v>
      </c>
      <c r="K1563" s="32">
        <f>1/Table1[[#This Row],[Duration (Time between doses '[in hours'])]]</f>
        <v>4.1666666666666664E-2</v>
      </c>
      <c r="L1563" s="33">
        <f>Table1[[#This Row],[number doses per hour]]*INDEX(Table2[price per dose],Table1[[#This Row],[Drug ID]])</f>
        <v>0.18133000000000002</v>
      </c>
      <c r="M1563" s="11" t="b">
        <f>AND(Table1[[#This Row],[hour of cancellation 0 to 23]]&gt;=0,Table1[[#This Row],[hour of cancellation 0 to 23]]&lt;=23)</f>
        <v>1</v>
      </c>
    </row>
    <row r="1564" spans="1:13" x14ac:dyDescent="0.3">
      <c r="A1564" s="1">
        <v>1563</v>
      </c>
      <c r="B1564" s="1">
        <v>5</v>
      </c>
      <c r="C1564" s="2">
        <v>40980.411417559219</v>
      </c>
      <c r="D1564" s="2">
        <v>40982.744444444448</v>
      </c>
      <c r="E1564" s="1">
        <v>24</v>
      </c>
      <c r="F1564" s="2">
        <v>40982.503503621861</v>
      </c>
      <c r="G1564" s="1">
        <v>0</v>
      </c>
      <c r="H1564" s="32">
        <f>IFERROR(HOUR(Table1[[#This Row],[Cancel Date/time]])+MINUTE(Table1[[#This Row],[Cancel Date/time]])/60,"not cancelled")</f>
        <v>12.083333333333334</v>
      </c>
      <c r="I1564" s="47">
        <f>IFERROR(ROUND(Table1[[#This Row],[cancellation time decimal]],0),"not cancelled")</f>
        <v>12</v>
      </c>
      <c r="J1564" s="10">
        <f>IFERROR(MOD(Table1[[#This Row],[cancellation hour rounded]],24),"not cancelled")</f>
        <v>12</v>
      </c>
      <c r="K1564" s="32">
        <f>1/Table1[[#This Row],[Duration (Time between doses '[in hours'])]]</f>
        <v>4.1666666666666664E-2</v>
      </c>
      <c r="L1564" s="33">
        <f>Table1[[#This Row],[number doses per hour]]*INDEX(Table2[price per dose],Table1[[#This Row],[Drug ID]])</f>
        <v>0.2815833333333333</v>
      </c>
      <c r="M1564" s="11" t="b">
        <f>AND(Table1[[#This Row],[hour of cancellation 0 to 23]]&gt;=0,Table1[[#This Row],[hour of cancellation 0 to 23]]&lt;=23)</f>
        <v>1</v>
      </c>
    </row>
    <row r="1565" spans="1:13" x14ac:dyDescent="0.3">
      <c r="A1565" s="1">
        <v>1564</v>
      </c>
      <c r="B1565" s="1">
        <v>1</v>
      </c>
      <c r="C1565" s="2">
        <v>40980.396919620143</v>
      </c>
      <c r="D1565" s="2">
        <v>41040.396527777775</v>
      </c>
      <c r="E1565" s="1">
        <v>8</v>
      </c>
      <c r="F1565" s="2">
        <v>40981.463613683292</v>
      </c>
      <c r="G1565" s="1">
        <v>0</v>
      </c>
      <c r="H1565" s="32">
        <f>IFERROR(HOUR(Table1[[#This Row],[Cancel Date/time]])+MINUTE(Table1[[#This Row],[Cancel Date/time]])/60,"not cancelled")</f>
        <v>11.116666666666667</v>
      </c>
      <c r="I1565" s="47">
        <f>IFERROR(ROUND(Table1[[#This Row],[cancellation time decimal]],0),"not cancelled")</f>
        <v>11</v>
      </c>
      <c r="J1565" s="10">
        <f>IFERROR(MOD(Table1[[#This Row],[cancellation hour rounded]],24),"not cancelled")</f>
        <v>11</v>
      </c>
      <c r="K1565" s="32">
        <f>1/Table1[[#This Row],[Duration (Time between doses '[in hours'])]]</f>
        <v>0.125</v>
      </c>
      <c r="L1565" s="33">
        <f>Table1[[#This Row],[number doses per hour]]*INDEX(Table2[price per dose],Table1[[#This Row],[Drug ID]])</f>
        <v>0.84929166666666667</v>
      </c>
      <c r="M1565" s="11" t="b">
        <f>AND(Table1[[#This Row],[hour of cancellation 0 to 23]]&gt;=0,Table1[[#This Row],[hour of cancellation 0 to 23]]&lt;=23)</f>
        <v>1</v>
      </c>
    </row>
    <row r="1566" spans="1:13" x14ac:dyDescent="0.3">
      <c r="A1566" s="1">
        <v>1565</v>
      </c>
      <c r="B1566" s="1">
        <v>6</v>
      </c>
      <c r="C1566" s="2">
        <v>40980.381174856127</v>
      </c>
      <c r="D1566" s="2">
        <v>41040.380555555559</v>
      </c>
      <c r="E1566" s="1">
        <v>24</v>
      </c>
      <c r="F1566" s="2">
        <v>40983.633400236555</v>
      </c>
      <c r="G1566" s="1">
        <v>0</v>
      </c>
      <c r="H1566" s="32">
        <f>IFERROR(HOUR(Table1[[#This Row],[Cancel Date/time]])+MINUTE(Table1[[#This Row],[Cancel Date/time]])/60,"not cancelled")</f>
        <v>15.2</v>
      </c>
      <c r="I1566" s="47">
        <f>IFERROR(ROUND(Table1[[#This Row],[cancellation time decimal]],0),"not cancelled")</f>
        <v>15</v>
      </c>
      <c r="J1566" s="10">
        <f>IFERROR(MOD(Table1[[#This Row],[cancellation hour rounded]],24),"not cancelled")</f>
        <v>15</v>
      </c>
      <c r="K1566" s="32">
        <f>1/Table1[[#This Row],[Duration (Time between doses '[in hours'])]]</f>
        <v>4.1666666666666664E-2</v>
      </c>
      <c r="L1566" s="33">
        <f>Table1[[#This Row],[number doses per hour]]*INDEX(Table2[price per dose],Table1[[#This Row],[Drug ID]])</f>
        <v>0.35218749999999999</v>
      </c>
      <c r="M1566" s="11" t="b">
        <f>AND(Table1[[#This Row],[hour of cancellation 0 to 23]]&gt;=0,Table1[[#This Row],[hour of cancellation 0 to 23]]&lt;=23)</f>
        <v>1</v>
      </c>
    </row>
    <row r="1567" spans="1:13" hidden="1" x14ac:dyDescent="0.3">
      <c r="A1567" s="1">
        <v>1566</v>
      </c>
      <c r="B1567" s="1">
        <v>9</v>
      </c>
      <c r="C1567" s="2">
        <v>40980.396661718594</v>
      </c>
      <c r="D1567" s="2">
        <v>40982.979861111111</v>
      </c>
      <c r="E1567" s="1">
        <v>5</v>
      </c>
      <c r="F1567" s="2" t="s">
        <v>5</v>
      </c>
      <c r="G1567" s="1">
        <v>0</v>
      </c>
      <c r="H1567" s="32" t="str">
        <f>IFERROR(HOUR(Table1[[#This Row],[Cancel Date/time]])+MINUTE(Table1[[#This Row],[Cancel Date/time]])/60,"not cancelled")</f>
        <v>not cancelled</v>
      </c>
      <c r="I1567" s="47" t="str">
        <f>IFERROR(ROUND(Table1[[#This Row],[cancellation time decimal]],0),"not cancelled")</f>
        <v>not cancelled</v>
      </c>
      <c r="J1567" s="10" t="str">
        <f>IFERROR(MOD(Table1[[#This Row],[cancellation hour rounded]],24),"not cancelled")</f>
        <v>not cancelled</v>
      </c>
      <c r="K1567" s="32">
        <f>1/Table1[[#This Row],[Duration (Time between doses '[in hours'])]]</f>
        <v>0.2</v>
      </c>
      <c r="L1567" s="33">
        <f>Table1[[#This Row],[number doses per hour]]*INDEX(Table2[price per dose],Table1[[#This Row],[Drug ID]])</f>
        <v>5.6740000000000004</v>
      </c>
      <c r="M1567" s="11" t="b">
        <f>AND(Table1[[#This Row],[hour of cancellation 0 to 23]]&gt;=0,Table1[[#This Row],[hour of cancellation 0 to 23]]&lt;=23)</f>
        <v>0</v>
      </c>
    </row>
    <row r="1568" spans="1:13" x14ac:dyDescent="0.3">
      <c r="A1568" s="1">
        <v>1567</v>
      </c>
      <c r="B1568" s="1">
        <v>8</v>
      </c>
      <c r="C1568" s="2">
        <v>40980.398977805038</v>
      </c>
      <c r="D1568" s="2">
        <v>41040.398611111108</v>
      </c>
      <c r="E1568" s="1">
        <v>3</v>
      </c>
      <c r="F1568" s="2">
        <v>40984.551194489795</v>
      </c>
      <c r="G1568" s="1">
        <v>1</v>
      </c>
      <c r="H1568" s="32">
        <f>IFERROR(HOUR(Table1[[#This Row],[Cancel Date/time]])+MINUTE(Table1[[#This Row],[Cancel Date/time]])/60,"not cancelled")</f>
        <v>13.216666666666667</v>
      </c>
      <c r="I1568" s="47">
        <f>IFERROR(ROUND(Table1[[#This Row],[cancellation time decimal]],0),"not cancelled")</f>
        <v>13</v>
      </c>
      <c r="J1568" s="10">
        <f>IFERROR(MOD(Table1[[#This Row],[cancellation hour rounded]],24),"not cancelled")</f>
        <v>13</v>
      </c>
      <c r="K1568" s="32">
        <f>1/Table1[[#This Row],[Duration (Time between doses '[in hours'])]]</f>
        <v>0.33333333333333331</v>
      </c>
      <c r="L1568" s="33">
        <f>Table1[[#This Row],[number doses per hour]]*INDEX(Table2[price per dose],Table1[[#This Row],[Drug ID]])</f>
        <v>0.29998222222222221</v>
      </c>
      <c r="M1568" s="11" t="b">
        <f>AND(Table1[[#This Row],[hour of cancellation 0 to 23]]&gt;=0,Table1[[#This Row],[hour of cancellation 0 to 23]]&lt;=23)</f>
        <v>1</v>
      </c>
    </row>
    <row r="1569" spans="1:13" x14ac:dyDescent="0.3">
      <c r="A1569" s="1">
        <v>1568</v>
      </c>
      <c r="B1569" s="1">
        <v>3</v>
      </c>
      <c r="C1569" s="2">
        <v>40980.4365554463</v>
      </c>
      <c r="D1569" s="2">
        <v>41040.436111111107</v>
      </c>
      <c r="E1569" s="1">
        <v>24</v>
      </c>
      <c r="F1569" s="2">
        <v>40982.513099768265</v>
      </c>
      <c r="G1569" s="1">
        <v>0</v>
      </c>
      <c r="H1569" s="32">
        <f>IFERROR(HOUR(Table1[[#This Row],[Cancel Date/time]])+MINUTE(Table1[[#This Row],[Cancel Date/time]])/60,"not cancelled")</f>
        <v>12.3</v>
      </c>
      <c r="I1569" s="47">
        <f>IFERROR(ROUND(Table1[[#This Row],[cancellation time decimal]],0),"not cancelled")</f>
        <v>12</v>
      </c>
      <c r="J1569" s="10">
        <f>IFERROR(MOD(Table1[[#This Row],[cancellation hour rounded]],24),"not cancelled")</f>
        <v>12</v>
      </c>
      <c r="K1569" s="32">
        <f>1/Table1[[#This Row],[Duration (Time between doses '[in hours'])]]</f>
        <v>4.1666666666666664E-2</v>
      </c>
      <c r="L1569" s="33">
        <f>Table1[[#This Row],[number doses per hour]]*INDEX(Table2[price per dose],Table1[[#This Row],[Drug ID]])</f>
        <v>0.18133000000000002</v>
      </c>
      <c r="M1569" s="11" t="b">
        <f>AND(Table1[[#This Row],[hour of cancellation 0 to 23]]&gt;=0,Table1[[#This Row],[hour of cancellation 0 to 23]]&lt;=23)</f>
        <v>1</v>
      </c>
    </row>
    <row r="1570" spans="1:13" x14ac:dyDescent="0.3">
      <c r="A1570" s="1">
        <v>1569</v>
      </c>
      <c r="B1570" s="1">
        <v>2</v>
      </c>
      <c r="C1570" s="2">
        <v>40980.436178876633</v>
      </c>
      <c r="D1570" s="2">
        <v>41040.436111111107</v>
      </c>
      <c r="E1570" s="1">
        <v>10</v>
      </c>
      <c r="F1570" s="2">
        <v>40981.448335463239</v>
      </c>
      <c r="G1570" s="1">
        <v>0</v>
      </c>
      <c r="H1570" s="32">
        <f>IFERROR(HOUR(Table1[[#This Row],[Cancel Date/time]])+MINUTE(Table1[[#This Row],[Cancel Date/time]])/60,"not cancelled")</f>
        <v>10.75</v>
      </c>
      <c r="I1570" s="47">
        <f>IFERROR(ROUND(Table1[[#This Row],[cancellation time decimal]],0),"not cancelled")</f>
        <v>11</v>
      </c>
      <c r="J1570" s="10">
        <f>IFERROR(MOD(Table1[[#This Row],[cancellation hour rounded]],24),"not cancelled")</f>
        <v>11</v>
      </c>
      <c r="K1570" s="32">
        <f>1/Table1[[#This Row],[Duration (Time between doses '[in hours'])]]</f>
        <v>0.1</v>
      </c>
      <c r="L1570" s="33">
        <f>Table1[[#This Row],[number doses per hour]]*INDEX(Table2[price per dose],Table1[[#This Row],[Drug ID]])</f>
        <v>0.84959999999999969</v>
      </c>
      <c r="M1570" s="11" t="b">
        <f>AND(Table1[[#This Row],[hour of cancellation 0 to 23]]&gt;=0,Table1[[#This Row],[hour of cancellation 0 to 23]]&lt;=23)</f>
        <v>1</v>
      </c>
    </row>
    <row r="1571" spans="1:13" hidden="1" x14ac:dyDescent="0.3">
      <c r="A1571" s="1">
        <v>1570</v>
      </c>
      <c r="B1571" s="1">
        <v>3</v>
      </c>
      <c r="C1571" s="2">
        <v>40980.438997211546</v>
      </c>
      <c r="D1571" s="2">
        <v>40983.230250870525</v>
      </c>
      <c r="E1571" s="1">
        <v>24</v>
      </c>
      <c r="F1571" s="2" t="s">
        <v>5</v>
      </c>
      <c r="G1571" s="1">
        <v>0</v>
      </c>
      <c r="H1571" s="32" t="str">
        <f>IFERROR(HOUR(Table1[[#This Row],[Cancel Date/time]])+MINUTE(Table1[[#This Row],[Cancel Date/time]])/60,"not cancelled")</f>
        <v>not cancelled</v>
      </c>
      <c r="I1571" s="47" t="str">
        <f>IFERROR(ROUND(Table1[[#This Row],[cancellation time decimal]],0),"not cancelled")</f>
        <v>not cancelled</v>
      </c>
      <c r="J1571" s="10" t="str">
        <f>IFERROR(MOD(Table1[[#This Row],[cancellation hour rounded]],24),"not cancelled")</f>
        <v>not cancelled</v>
      </c>
      <c r="K1571" s="32">
        <f>1/Table1[[#This Row],[Duration (Time between doses '[in hours'])]]</f>
        <v>4.1666666666666664E-2</v>
      </c>
      <c r="L1571" s="33">
        <f>Table1[[#This Row],[number doses per hour]]*INDEX(Table2[price per dose],Table1[[#This Row],[Drug ID]])</f>
        <v>0.18133000000000002</v>
      </c>
      <c r="M1571" s="11" t="b">
        <f>AND(Table1[[#This Row],[hour of cancellation 0 to 23]]&gt;=0,Table1[[#This Row],[hour of cancellation 0 to 23]]&lt;=23)</f>
        <v>0</v>
      </c>
    </row>
    <row r="1572" spans="1:13" x14ac:dyDescent="0.3">
      <c r="A1572" s="1">
        <v>1571</v>
      </c>
      <c r="B1572" s="1">
        <v>1</v>
      </c>
      <c r="C1572" s="2">
        <v>40980.468145587976</v>
      </c>
      <c r="D1572" s="2">
        <v>41040.468055555561</v>
      </c>
      <c r="E1572" s="1">
        <v>12</v>
      </c>
      <c r="F1572" s="2">
        <v>40981.404330138736</v>
      </c>
      <c r="G1572" s="1">
        <v>0</v>
      </c>
      <c r="H1572" s="32">
        <f>IFERROR(HOUR(Table1[[#This Row],[Cancel Date/time]])+MINUTE(Table1[[#This Row],[Cancel Date/time]])/60,"not cancelled")</f>
        <v>9.6999999999999993</v>
      </c>
      <c r="I1572" s="47">
        <f>IFERROR(ROUND(Table1[[#This Row],[cancellation time decimal]],0),"not cancelled")</f>
        <v>10</v>
      </c>
      <c r="J1572" s="10">
        <f>IFERROR(MOD(Table1[[#This Row],[cancellation hour rounded]],24),"not cancelled")</f>
        <v>10</v>
      </c>
      <c r="K1572" s="32">
        <f>1/Table1[[#This Row],[Duration (Time between doses '[in hours'])]]</f>
        <v>8.3333333333333329E-2</v>
      </c>
      <c r="L1572" s="33">
        <f>Table1[[#This Row],[number doses per hour]]*INDEX(Table2[price per dose],Table1[[#This Row],[Drug ID]])</f>
        <v>0.56619444444444444</v>
      </c>
      <c r="M1572" s="11" t="b">
        <f>AND(Table1[[#This Row],[hour of cancellation 0 to 23]]&gt;=0,Table1[[#This Row],[hour of cancellation 0 to 23]]&lt;=23)</f>
        <v>1</v>
      </c>
    </row>
    <row r="1573" spans="1:13" x14ac:dyDescent="0.3">
      <c r="A1573" s="1">
        <v>1572</v>
      </c>
      <c r="B1573" s="1">
        <v>1</v>
      </c>
      <c r="C1573" s="2">
        <v>40980.50178784236</v>
      </c>
      <c r="D1573" s="2">
        <v>41040.501388888886</v>
      </c>
      <c r="E1573" s="1">
        <v>12</v>
      </c>
      <c r="F1573" s="2">
        <v>40981.377670621638</v>
      </c>
      <c r="G1573" s="1">
        <v>0</v>
      </c>
      <c r="H1573" s="32">
        <f>IFERROR(HOUR(Table1[[#This Row],[Cancel Date/time]])+MINUTE(Table1[[#This Row],[Cancel Date/time]])/60,"not cancelled")</f>
        <v>9.0500000000000007</v>
      </c>
      <c r="I1573" s="47">
        <f>IFERROR(ROUND(Table1[[#This Row],[cancellation time decimal]],0),"not cancelled")</f>
        <v>9</v>
      </c>
      <c r="J1573" s="10">
        <f>IFERROR(MOD(Table1[[#This Row],[cancellation hour rounded]],24),"not cancelled")</f>
        <v>9</v>
      </c>
      <c r="K1573" s="32">
        <f>1/Table1[[#This Row],[Duration (Time between doses '[in hours'])]]</f>
        <v>8.3333333333333329E-2</v>
      </c>
      <c r="L1573" s="33">
        <f>Table1[[#This Row],[number doses per hour]]*INDEX(Table2[price per dose],Table1[[#This Row],[Drug ID]])</f>
        <v>0.56619444444444444</v>
      </c>
      <c r="M1573" s="11" t="b">
        <f>AND(Table1[[#This Row],[hour of cancellation 0 to 23]]&gt;=0,Table1[[#This Row],[hour of cancellation 0 to 23]]&lt;=23)</f>
        <v>1</v>
      </c>
    </row>
    <row r="1574" spans="1:13" x14ac:dyDescent="0.3">
      <c r="A1574" s="1">
        <v>1573</v>
      </c>
      <c r="B1574" s="1">
        <v>4</v>
      </c>
      <c r="C1574" s="2">
        <v>40980.550599754039</v>
      </c>
      <c r="D1574" s="2">
        <v>41040.549999999996</v>
      </c>
      <c r="E1574" s="1">
        <v>12</v>
      </c>
      <c r="F1574" s="2">
        <v>40982.378740174841</v>
      </c>
      <c r="G1574" s="1">
        <v>0</v>
      </c>
      <c r="H1574" s="32">
        <f>IFERROR(HOUR(Table1[[#This Row],[Cancel Date/time]])+MINUTE(Table1[[#This Row],[Cancel Date/time]])/60,"not cancelled")</f>
        <v>9.0833333333333339</v>
      </c>
      <c r="I1574" s="47">
        <f>IFERROR(ROUND(Table1[[#This Row],[cancellation time decimal]],0),"not cancelled")</f>
        <v>9</v>
      </c>
      <c r="J1574" s="10">
        <f>IFERROR(MOD(Table1[[#This Row],[cancellation hour rounded]],24),"not cancelled")</f>
        <v>9</v>
      </c>
      <c r="K1574" s="32">
        <f>1/Table1[[#This Row],[Duration (Time between doses '[in hours'])]]</f>
        <v>8.3333333333333329E-2</v>
      </c>
      <c r="L1574" s="33">
        <f>Table1[[#This Row],[number doses per hour]]*INDEX(Table2[price per dose],Table1[[#This Row],[Drug ID]])</f>
        <v>1.448055119047619</v>
      </c>
      <c r="M1574" s="11" t="b">
        <f>AND(Table1[[#This Row],[hour of cancellation 0 to 23]]&gt;=0,Table1[[#This Row],[hour of cancellation 0 to 23]]&lt;=23)</f>
        <v>1</v>
      </c>
    </row>
    <row r="1575" spans="1:13" x14ac:dyDescent="0.3">
      <c r="A1575" s="1">
        <v>1574</v>
      </c>
      <c r="B1575" s="1">
        <v>1</v>
      </c>
      <c r="C1575" s="2">
        <v>40980.554017413335</v>
      </c>
      <c r="D1575" s="2">
        <v>41040.553472222222</v>
      </c>
      <c r="E1575" s="1">
        <v>8</v>
      </c>
      <c r="F1575" s="2">
        <v>40980.737920600324</v>
      </c>
      <c r="G1575" s="1">
        <v>0</v>
      </c>
      <c r="H1575" s="32">
        <f>IFERROR(HOUR(Table1[[#This Row],[Cancel Date/time]])+MINUTE(Table1[[#This Row],[Cancel Date/time]])/60,"not cancelled")</f>
        <v>17.7</v>
      </c>
      <c r="I1575" s="47">
        <f>IFERROR(ROUND(Table1[[#This Row],[cancellation time decimal]],0),"not cancelled")</f>
        <v>18</v>
      </c>
      <c r="J1575" s="10">
        <f>IFERROR(MOD(Table1[[#This Row],[cancellation hour rounded]],24),"not cancelled")</f>
        <v>18</v>
      </c>
      <c r="K1575" s="32">
        <f>1/Table1[[#This Row],[Duration (Time between doses '[in hours'])]]</f>
        <v>0.125</v>
      </c>
      <c r="L1575" s="33">
        <f>Table1[[#This Row],[number doses per hour]]*INDEX(Table2[price per dose],Table1[[#This Row],[Drug ID]])</f>
        <v>0.84929166666666667</v>
      </c>
      <c r="M1575" s="11" t="b">
        <f>AND(Table1[[#This Row],[hour of cancellation 0 to 23]]&gt;=0,Table1[[#This Row],[hour of cancellation 0 to 23]]&lt;=23)</f>
        <v>1</v>
      </c>
    </row>
    <row r="1576" spans="1:13" x14ac:dyDescent="0.3">
      <c r="A1576" s="1">
        <v>1575</v>
      </c>
      <c r="B1576" s="1">
        <v>1</v>
      </c>
      <c r="C1576" s="2">
        <v>40980.571411670018</v>
      </c>
      <c r="D1576" s="2">
        <v>41040.570833333331</v>
      </c>
      <c r="E1576" s="1">
        <v>8</v>
      </c>
      <c r="F1576" s="2">
        <v>40981.410196164274</v>
      </c>
      <c r="G1576" s="1">
        <v>0</v>
      </c>
      <c r="H1576" s="32">
        <f>IFERROR(HOUR(Table1[[#This Row],[Cancel Date/time]])+MINUTE(Table1[[#This Row],[Cancel Date/time]])/60,"not cancelled")</f>
        <v>9.8333333333333339</v>
      </c>
      <c r="I1576" s="47">
        <f>IFERROR(ROUND(Table1[[#This Row],[cancellation time decimal]],0),"not cancelled")</f>
        <v>10</v>
      </c>
      <c r="J1576" s="10">
        <f>IFERROR(MOD(Table1[[#This Row],[cancellation hour rounded]],24),"not cancelled")</f>
        <v>10</v>
      </c>
      <c r="K1576" s="32">
        <f>1/Table1[[#This Row],[Duration (Time between doses '[in hours'])]]</f>
        <v>0.125</v>
      </c>
      <c r="L1576" s="33">
        <f>Table1[[#This Row],[number doses per hour]]*INDEX(Table2[price per dose],Table1[[#This Row],[Drug ID]])</f>
        <v>0.84929166666666667</v>
      </c>
      <c r="M1576" s="11" t="b">
        <f>AND(Table1[[#This Row],[hour of cancellation 0 to 23]]&gt;=0,Table1[[#This Row],[hour of cancellation 0 to 23]]&lt;=23)</f>
        <v>1</v>
      </c>
    </row>
    <row r="1577" spans="1:13" x14ac:dyDescent="0.3">
      <c r="A1577" s="1">
        <v>1576</v>
      </c>
      <c r="B1577" s="1">
        <v>7</v>
      </c>
      <c r="C1577" s="2">
        <v>40980.578529724888</v>
      </c>
      <c r="D1577" s="2">
        <v>41040.578472222223</v>
      </c>
      <c r="E1577" s="1">
        <v>24</v>
      </c>
      <c r="F1577" s="2">
        <v>41021.675892947649</v>
      </c>
      <c r="G1577" s="1">
        <v>0</v>
      </c>
      <c r="H1577" s="32">
        <f>IFERROR(HOUR(Table1[[#This Row],[Cancel Date/time]])+MINUTE(Table1[[#This Row],[Cancel Date/time]])/60,"not cancelled")</f>
        <v>16.216666666666665</v>
      </c>
      <c r="I1577" s="47">
        <f>IFERROR(ROUND(Table1[[#This Row],[cancellation time decimal]],0),"not cancelled")</f>
        <v>16</v>
      </c>
      <c r="J1577" s="10">
        <f>IFERROR(MOD(Table1[[#This Row],[cancellation hour rounded]],24),"not cancelled")</f>
        <v>16</v>
      </c>
      <c r="K1577" s="32">
        <f>1/Table1[[#This Row],[Duration (Time between doses '[in hours'])]]</f>
        <v>4.1666666666666664E-2</v>
      </c>
      <c r="L1577" s="33">
        <f>Table1[[#This Row],[number doses per hour]]*INDEX(Table2[price per dose],Table1[[#This Row],[Drug ID]])</f>
        <v>1.2958049999999997</v>
      </c>
      <c r="M1577" s="11" t="b">
        <f>AND(Table1[[#This Row],[hour of cancellation 0 to 23]]&gt;=0,Table1[[#This Row],[hour of cancellation 0 to 23]]&lt;=23)</f>
        <v>1</v>
      </c>
    </row>
    <row r="1578" spans="1:13" x14ac:dyDescent="0.3">
      <c r="A1578" s="1">
        <v>1577</v>
      </c>
      <c r="B1578" s="1">
        <v>5</v>
      </c>
      <c r="C1578" s="2">
        <v>40980.597107072113</v>
      </c>
      <c r="D1578" s="2">
        <v>41040.59652777778</v>
      </c>
      <c r="E1578" s="1">
        <v>24</v>
      </c>
      <c r="F1578" s="2">
        <v>40984.676723381119</v>
      </c>
      <c r="G1578" s="1">
        <v>0</v>
      </c>
      <c r="H1578" s="32">
        <f>IFERROR(HOUR(Table1[[#This Row],[Cancel Date/time]])+MINUTE(Table1[[#This Row],[Cancel Date/time]])/60,"not cancelled")</f>
        <v>16.233333333333334</v>
      </c>
      <c r="I1578" s="47">
        <f>IFERROR(ROUND(Table1[[#This Row],[cancellation time decimal]],0),"not cancelled")</f>
        <v>16</v>
      </c>
      <c r="J1578" s="10">
        <f>IFERROR(MOD(Table1[[#This Row],[cancellation hour rounded]],24),"not cancelled")</f>
        <v>16</v>
      </c>
      <c r="K1578" s="32">
        <f>1/Table1[[#This Row],[Duration (Time between doses '[in hours'])]]</f>
        <v>4.1666666666666664E-2</v>
      </c>
      <c r="L1578" s="33">
        <f>Table1[[#This Row],[number doses per hour]]*INDEX(Table2[price per dose],Table1[[#This Row],[Drug ID]])</f>
        <v>0.2815833333333333</v>
      </c>
      <c r="M1578" s="11" t="b">
        <f>AND(Table1[[#This Row],[hour of cancellation 0 to 23]]&gt;=0,Table1[[#This Row],[hour of cancellation 0 to 23]]&lt;=23)</f>
        <v>1</v>
      </c>
    </row>
    <row r="1579" spans="1:13" hidden="1" x14ac:dyDescent="0.3">
      <c r="A1579" s="1">
        <v>1578</v>
      </c>
      <c r="B1579" s="1">
        <v>1</v>
      </c>
      <c r="C1579" s="2">
        <v>40980.676645614963</v>
      </c>
      <c r="D1579" s="2">
        <v>40984.051202744209</v>
      </c>
      <c r="E1579" s="1">
        <v>8</v>
      </c>
      <c r="F1579" s="2" t="s">
        <v>5</v>
      </c>
      <c r="G1579" s="1">
        <v>0</v>
      </c>
      <c r="H1579" s="32" t="str">
        <f>IFERROR(HOUR(Table1[[#This Row],[Cancel Date/time]])+MINUTE(Table1[[#This Row],[Cancel Date/time]])/60,"not cancelled")</f>
        <v>not cancelled</v>
      </c>
      <c r="I1579" s="47" t="str">
        <f>IFERROR(ROUND(Table1[[#This Row],[cancellation time decimal]],0),"not cancelled")</f>
        <v>not cancelled</v>
      </c>
      <c r="J1579" s="10" t="str">
        <f>IFERROR(MOD(Table1[[#This Row],[cancellation hour rounded]],24),"not cancelled")</f>
        <v>not cancelled</v>
      </c>
      <c r="K1579" s="32">
        <f>1/Table1[[#This Row],[Duration (Time between doses '[in hours'])]]</f>
        <v>0.125</v>
      </c>
      <c r="L1579" s="33">
        <f>Table1[[#This Row],[number doses per hour]]*INDEX(Table2[price per dose],Table1[[#This Row],[Drug ID]])</f>
        <v>0.84929166666666667</v>
      </c>
      <c r="M1579" s="11" t="b">
        <f>AND(Table1[[#This Row],[hour of cancellation 0 to 23]]&gt;=0,Table1[[#This Row],[hour of cancellation 0 to 23]]&lt;=23)</f>
        <v>0</v>
      </c>
    </row>
    <row r="1580" spans="1:13" x14ac:dyDescent="0.3">
      <c r="A1580" s="1">
        <v>1579</v>
      </c>
      <c r="B1580" s="1">
        <v>1</v>
      </c>
      <c r="C1580" s="2">
        <v>40980.704876823344</v>
      </c>
      <c r="D1580" s="2">
        <v>41040.704861111109</v>
      </c>
      <c r="E1580" s="1">
        <v>8</v>
      </c>
      <c r="F1580" s="2">
        <v>40981.660211906637</v>
      </c>
      <c r="G1580" s="1">
        <v>0</v>
      </c>
      <c r="H1580" s="32">
        <f>IFERROR(HOUR(Table1[[#This Row],[Cancel Date/time]])+MINUTE(Table1[[#This Row],[Cancel Date/time]])/60,"not cancelled")</f>
        <v>15.833333333333334</v>
      </c>
      <c r="I1580" s="47">
        <f>IFERROR(ROUND(Table1[[#This Row],[cancellation time decimal]],0),"not cancelled")</f>
        <v>16</v>
      </c>
      <c r="J1580" s="10">
        <f>IFERROR(MOD(Table1[[#This Row],[cancellation hour rounded]],24),"not cancelled")</f>
        <v>16</v>
      </c>
      <c r="K1580" s="32">
        <f>1/Table1[[#This Row],[Duration (Time between doses '[in hours'])]]</f>
        <v>0.125</v>
      </c>
      <c r="L1580" s="33">
        <f>Table1[[#This Row],[number doses per hour]]*INDEX(Table2[price per dose],Table1[[#This Row],[Drug ID]])</f>
        <v>0.84929166666666667</v>
      </c>
      <c r="M1580" s="11" t="b">
        <f>AND(Table1[[#This Row],[hour of cancellation 0 to 23]]&gt;=0,Table1[[#This Row],[hour of cancellation 0 to 23]]&lt;=23)</f>
        <v>1</v>
      </c>
    </row>
    <row r="1581" spans="1:13" x14ac:dyDescent="0.3">
      <c r="A1581" s="1">
        <v>1580</v>
      </c>
      <c r="B1581" s="1">
        <v>1</v>
      </c>
      <c r="C1581" s="2">
        <v>40980.772713561542</v>
      </c>
      <c r="D1581" s="2">
        <v>41040.772222222222</v>
      </c>
      <c r="E1581" s="1">
        <v>12</v>
      </c>
      <c r="F1581" s="2">
        <v>40981.880289617162</v>
      </c>
      <c r="G1581" s="1">
        <v>0</v>
      </c>
      <c r="H1581" s="32">
        <f>IFERROR(HOUR(Table1[[#This Row],[Cancel Date/time]])+MINUTE(Table1[[#This Row],[Cancel Date/time]])/60,"not cancelled")</f>
        <v>21.116666666666667</v>
      </c>
      <c r="I1581" s="47">
        <f>IFERROR(ROUND(Table1[[#This Row],[cancellation time decimal]],0),"not cancelled")</f>
        <v>21</v>
      </c>
      <c r="J1581" s="10">
        <f>IFERROR(MOD(Table1[[#This Row],[cancellation hour rounded]],24),"not cancelled")</f>
        <v>21</v>
      </c>
      <c r="K1581" s="32">
        <f>1/Table1[[#This Row],[Duration (Time between doses '[in hours'])]]</f>
        <v>8.3333333333333329E-2</v>
      </c>
      <c r="L1581" s="33">
        <f>Table1[[#This Row],[number doses per hour]]*INDEX(Table2[price per dose],Table1[[#This Row],[Drug ID]])</f>
        <v>0.56619444444444444</v>
      </c>
      <c r="M1581" s="11" t="b">
        <f>AND(Table1[[#This Row],[hour of cancellation 0 to 23]]&gt;=0,Table1[[#This Row],[hour of cancellation 0 to 23]]&lt;=23)</f>
        <v>1</v>
      </c>
    </row>
    <row r="1582" spans="1:13" x14ac:dyDescent="0.3">
      <c r="A1582" s="1">
        <v>1581</v>
      </c>
      <c r="B1582" s="1">
        <v>2</v>
      </c>
      <c r="C1582" s="2">
        <v>40980.826923896777</v>
      </c>
      <c r="D1582" s="2">
        <v>41040.826388888883</v>
      </c>
      <c r="E1582" s="1">
        <v>10</v>
      </c>
      <c r="F1582" s="2">
        <v>40981.772428073178</v>
      </c>
      <c r="G1582" s="1">
        <v>0</v>
      </c>
      <c r="H1582" s="32">
        <f>IFERROR(HOUR(Table1[[#This Row],[Cancel Date/time]])+MINUTE(Table1[[#This Row],[Cancel Date/time]])/60,"not cancelled")</f>
        <v>18.533333333333335</v>
      </c>
      <c r="I1582" s="47">
        <f>IFERROR(ROUND(Table1[[#This Row],[cancellation time decimal]],0),"not cancelled")</f>
        <v>19</v>
      </c>
      <c r="J1582" s="10">
        <f>IFERROR(MOD(Table1[[#This Row],[cancellation hour rounded]],24),"not cancelled")</f>
        <v>19</v>
      </c>
      <c r="K1582" s="32">
        <f>1/Table1[[#This Row],[Duration (Time between doses '[in hours'])]]</f>
        <v>0.1</v>
      </c>
      <c r="L1582" s="33">
        <f>Table1[[#This Row],[number doses per hour]]*INDEX(Table2[price per dose],Table1[[#This Row],[Drug ID]])</f>
        <v>0.84959999999999969</v>
      </c>
      <c r="M1582" s="11" t="b">
        <f>AND(Table1[[#This Row],[hour of cancellation 0 to 23]]&gt;=0,Table1[[#This Row],[hour of cancellation 0 to 23]]&lt;=23)</f>
        <v>1</v>
      </c>
    </row>
    <row r="1583" spans="1:13" x14ac:dyDescent="0.3">
      <c r="A1583" s="1">
        <v>1582</v>
      </c>
      <c r="B1583" s="1">
        <v>2</v>
      </c>
      <c r="C1583" s="2">
        <v>40980.80772885339</v>
      </c>
      <c r="D1583" s="2">
        <v>41040.807638888888</v>
      </c>
      <c r="E1583" s="1">
        <v>10</v>
      </c>
      <c r="F1583" s="2">
        <v>40982.474444286825</v>
      </c>
      <c r="G1583" s="1">
        <v>0</v>
      </c>
      <c r="H1583" s="32">
        <f>IFERROR(HOUR(Table1[[#This Row],[Cancel Date/time]])+MINUTE(Table1[[#This Row],[Cancel Date/time]])/60,"not cancelled")</f>
        <v>11.383333333333333</v>
      </c>
      <c r="I1583" s="47">
        <f>IFERROR(ROUND(Table1[[#This Row],[cancellation time decimal]],0),"not cancelled")</f>
        <v>11</v>
      </c>
      <c r="J1583" s="10">
        <f>IFERROR(MOD(Table1[[#This Row],[cancellation hour rounded]],24),"not cancelled")</f>
        <v>11</v>
      </c>
      <c r="K1583" s="32">
        <f>1/Table1[[#This Row],[Duration (Time between doses '[in hours'])]]</f>
        <v>0.1</v>
      </c>
      <c r="L1583" s="33">
        <f>Table1[[#This Row],[number doses per hour]]*INDEX(Table2[price per dose],Table1[[#This Row],[Drug ID]])</f>
        <v>0.84959999999999969</v>
      </c>
      <c r="M1583" s="11" t="b">
        <f>AND(Table1[[#This Row],[hour of cancellation 0 to 23]]&gt;=0,Table1[[#This Row],[hour of cancellation 0 to 23]]&lt;=23)</f>
        <v>1</v>
      </c>
    </row>
    <row r="1584" spans="1:13" x14ac:dyDescent="0.3">
      <c r="A1584" s="1">
        <v>1583</v>
      </c>
      <c r="B1584" s="1">
        <v>1</v>
      </c>
      <c r="C1584" s="2">
        <v>40980.855690838798</v>
      </c>
      <c r="D1584" s="2">
        <v>41040.855555555558</v>
      </c>
      <c r="E1584" s="1">
        <v>8</v>
      </c>
      <c r="F1584" s="2">
        <v>40981.57512393545</v>
      </c>
      <c r="G1584" s="1">
        <v>0</v>
      </c>
      <c r="H1584" s="32">
        <f>IFERROR(HOUR(Table1[[#This Row],[Cancel Date/time]])+MINUTE(Table1[[#This Row],[Cancel Date/time]])/60,"not cancelled")</f>
        <v>13.8</v>
      </c>
      <c r="I1584" s="47">
        <f>IFERROR(ROUND(Table1[[#This Row],[cancellation time decimal]],0),"not cancelled")</f>
        <v>14</v>
      </c>
      <c r="J1584" s="10">
        <f>IFERROR(MOD(Table1[[#This Row],[cancellation hour rounded]],24),"not cancelled")</f>
        <v>14</v>
      </c>
      <c r="K1584" s="32">
        <f>1/Table1[[#This Row],[Duration (Time between doses '[in hours'])]]</f>
        <v>0.125</v>
      </c>
      <c r="L1584" s="33">
        <f>Table1[[#This Row],[number doses per hour]]*INDEX(Table2[price per dose],Table1[[#This Row],[Drug ID]])</f>
        <v>0.84929166666666667</v>
      </c>
      <c r="M1584" s="11" t="b">
        <f>AND(Table1[[#This Row],[hour of cancellation 0 to 23]]&gt;=0,Table1[[#This Row],[hour of cancellation 0 to 23]]&lt;=23)</f>
        <v>1</v>
      </c>
    </row>
    <row r="1585" spans="1:13" x14ac:dyDescent="0.3">
      <c r="A1585" s="1">
        <v>1584</v>
      </c>
      <c r="B1585" s="1">
        <v>5</v>
      </c>
      <c r="C1585" s="2">
        <v>40980.837799975889</v>
      </c>
      <c r="D1585" s="2">
        <v>41040.837500000001</v>
      </c>
      <c r="E1585" s="1">
        <v>24</v>
      </c>
      <c r="F1585" s="2">
        <v>40983.465889451429</v>
      </c>
      <c r="G1585" s="1">
        <v>0</v>
      </c>
      <c r="H1585" s="32">
        <f>IFERROR(HOUR(Table1[[#This Row],[Cancel Date/time]])+MINUTE(Table1[[#This Row],[Cancel Date/time]])/60,"not cancelled")</f>
        <v>11.166666666666666</v>
      </c>
      <c r="I1585" s="47">
        <f>IFERROR(ROUND(Table1[[#This Row],[cancellation time decimal]],0),"not cancelled")</f>
        <v>11</v>
      </c>
      <c r="J1585" s="10">
        <f>IFERROR(MOD(Table1[[#This Row],[cancellation hour rounded]],24),"not cancelled")</f>
        <v>11</v>
      </c>
      <c r="K1585" s="32">
        <f>1/Table1[[#This Row],[Duration (Time between doses '[in hours'])]]</f>
        <v>4.1666666666666664E-2</v>
      </c>
      <c r="L1585" s="33">
        <f>Table1[[#This Row],[number doses per hour]]*INDEX(Table2[price per dose],Table1[[#This Row],[Drug ID]])</f>
        <v>0.2815833333333333</v>
      </c>
      <c r="M1585" s="11" t="b">
        <f>AND(Table1[[#This Row],[hour of cancellation 0 to 23]]&gt;=0,Table1[[#This Row],[hour of cancellation 0 to 23]]&lt;=23)</f>
        <v>1</v>
      </c>
    </row>
    <row r="1586" spans="1:13" x14ac:dyDescent="0.3">
      <c r="A1586" s="1">
        <v>1585</v>
      </c>
      <c r="B1586" s="1">
        <v>1</v>
      </c>
      <c r="C1586" s="2">
        <v>40980.857918325615</v>
      </c>
      <c r="D1586" s="2">
        <v>41040.857638888891</v>
      </c>
      <c r="E1586" s="1">
        <v>12</v>
      </c>
      <c r="F1586" s="2">
        <v>40983.289450980061</v>
      </c>
      <c r="G1586" s="1">
        <v>0</v>
      </c>
      <c r="H1586" s="32">
        <f>IFERROR(HOUR(Table1[[#This Row],[Cancel Date/time]])+MINUTE(Table1[[#This Row],[Cancel Date/time]])/60,"not cancelled")</f>
        <v>6.9333333333333336</v>
      </c>
      <c r="I1586" s="47">
        <f>IFERROR(ROUND(Table1[[#This Row],[cancellation time decimal]],0),"not cancelled")</f>
        <v>7</v>
      </c>
      <c r="J1586" s="10">
        <f>IFERROR(MOD(Table1[[#This Row],[cancellation hour rounded]],24),"not cancelled")</f>
        <v>7</v>
      </c>
      <c r="K1586" s="32">
        <f>1/Table1[[#This Row],[Duration (Time between doses '[in hours'])]]</f>
        <v>8.3333333333333329E-2</v>
      </c>
      <c r="L1586" s="33">
        <f>Table1[[#This Row],[number doses per hour]]*INDEX(Table2[price per dose],Table1[[#This Row],[Drug ID]])</f>
        <v>0.56619444444444444</v>
      </c>
      <c r="M1586" s="11" t="b">
        <f>AND(Table1[[#This Row],[hour of cancellation 0 to 23]]&gt;=0,Table1[[#This Row],[hour of cancellation 0 to 23]]&lt;=23)</f>
        <v>1</v>
      </c>
    </row>
    <row r="1587" spans="1:13" x14ac:dyDescent="0.3">
      <c r="A1587" s="1">
        <v>1586</v>
      </c>
      <c r="B1587" s="1">
        <v>4</v>
      </c>
      <c r="C1587" s="2">
        <v>40980.879673067844</v>
      </c>
      <c r="D1587" s="2">
        <v>41040.879166666666</v>
      </c>
      <c r="E1587" s="1">
        <v>12</v>
      </c>
      <c r="F1587" s="2">
        <v>40982.906856747642</v>
      </c>
      <c r="G1587" s="1">
        <v>0</v>
      </c>
      <c r="H1587" s="32">
        <f>IFERROR(HOUR(Table1[[#This Row],[Cancel Date/time]])+MINUTE(Table1[[#This Row],[Cancel Date/time]])/60,"not cancelled")</f>
        <v>21.75</v>
      </c>
      <c r="I1587" s="47">
        <f>IFERROR(ROUND(Table1[[#This Row],[cancellation time decimal]],0),"not cancelled")</f>
        <v>22</v>
      </c>
      <c r="J1587" s="10">
        <f>IFERROR(MOD(Table1[[#This Row],[cancellation hour rounded]],24),"not cancelled")</f>
        <v>22</v>
      </c>
      <c r="K1587" s="32">
        <f>1/Table1[[#This Row],[Duration (Time between doses '[in hours'])]]</f>
        <v>8.3333333333333329E-2</v>
      </c>
      <c r="L1587" s="33">
        <f>Table1[[#This Row],[number doses per hour]]*INDEX(Table2[price per dose],Table1[[#This Row],[Drug ID]])</f>
        <v>1.448055119047619</v>
      </c>
      <c r="M1587" s="11" t="b">
        <f>AND(Table1[[#This Row],[hour of cancellation 0 to 23]]&gt;=0,Table1[[#This Row],[hour of cancellation 0 to 23]]&lt;=23)</f>
        <v>1</v>
      </c>
    </row>
    <row r="1588" spans="1:13" hidden="1" x14ac:dyDescent="0.3">
      <c r="A1588" s="1">
        <v>1587</v>
      </c>
      <c r="B1588" s="1">
        <v>4</v>
      </c>
      <c r="C1588" s="2">
        <v>40980.882839586899</v>
      </c>
      <c r="D1588" s="2">
        <v>40983.257222833738</v>
      </c>
      <c r="E1588" s="1">
        <v>12</v>
      </c>
      <c r="F1588" s="2" t="s">
        <v>5</v>
      </c>
      <c r="G1588" s="1">
        <v>0</v>
      </c>
      <c r="H1588" s="32" t="str">
        <f>IFERROR(HOUR(Table1[[#This Row],[Cancel Date/time]])+MINUTE(Table1[[#This Row],[Cancel Date/time]])/60,"not cancelled")</f>
        <v>not cancelled</v>
      </c>
      <c r="I1588" s="47" t="str">
        <f>IFERROR(ROUND(Table1[[#This Row],[cancellation time decimal]],0),"not cancelled")</f>
        <v>not cancelled</v>
      </c>
      <c r="J1588" s="10" t="str">
        <f>IFERROR(MOD(Table1[[#This Row],[cancellation hour rounded]],24),"not cancelled")</f>
        <v>not cancelled</v>
      </c>
      <c r="K1588" s="32">
        <f>1/Table1[[#This Row],[Duration (Time between doses '[in hours'])]]</f>
        <v>8.3333333333333329E-2</v>
      </c>
      <c r="L1588" s="33">
        <f>Table1[[#This Row],[number doses per hour]]*INDEX(Table2[price per dose],Table1[[#This Row],[Drug ID]])</f>
        <v>1.448055119047619</v>
      </c>
      <c r="M1588" s="11" t="b">
        <f>AND(Table1[[#This Row],[hour of cancellation 0 to 23]]&gt;=0,Table1[[#This Row],[hour of cancellation 0 to 23]]&lt;=23)</f>
        <v>0</v>
      </c>
    </row>
    <row r="1589" spans="1:13" x14ac:dyDescent="0.3">
      <c r="A1589" s="1">
        <v>1588</v>
      </c>
      <c r="B1589" s="1">
        <v>5</v>
      </c>
      <c r="C1589" s="2">
        <v>40980.988459360939</v>
      </c>
      <c r="D1589" s="2">
        <v>41040.98819444445</v>
      </c>
      <c r="E1589" s="1">
        <v>24</v>
      </c>
      <c r="F1589" s="2">
        <v>40982.683035160248</v>
      </c>
      <c r="G1589" s="1">
        <v>0</v>
      </c>
      <c r="H1589" s="32">
        <f>IFERROR(HOUR(Table1[[#This Row],[Cancel Date/time]])+MINUTE(Table1[[#This Row],[Cancel Date/time]])/60,"not cancelled")</f>
        <v>16.383333333333333</v>
      </c>
      <c r="I1589" s="47">
        <f>IFERROR(ROUND(Table1[[#This Row],[cancellation time decimal]],0),"not cancelled")</f>
        <v>16</v>
      </c>
      <c r="J1589" s="10">
        <f>IFERROR(MOD(Table1[[#This Row],[cancellation hour rounded]],24),"not cancelled")</f>
        <v>16</v>
      </c>
      <c r="K1589" s="32">
        <f>1/Table1[[#This Row],[Duration (Time between doses '[in hours'])]]</f>
        <v>4.1666666666666664E-2</v>
      </c>
      <c r="L1589" s="33">
        <f>Table1[[#This Row],[number doses per hour]]*INDEX(Table2[price per dose],Table1[[#This Row],[Drug ID]])</f>
        <v>0.2815833333333333</v>
      </c>
      <c r="M1589" s="11" t="b">
        <f>AND(Table1[[#This Row],[hour of cancellation 0 to 23]]&gt;=0,Table1[[#This Row],[hour of cancellation 0 to 23]]&lt;=23)</f>
        <v>1</v>
      </c>
    </row>
    <row r="1590" spans="1:13" hidden="1" x14ac:dyDescent="0.3">
      <c r="A1590" s="1">
        <v>1589</v>
      </c>
      <c r="B1590" s="1">
        <v>11</v>
      </c>
      <c r="C1590" s="2">
        <v>40981.196768910173</v>
      </c>
      <c r="D1590" s="2">
        <v>40983.23819444445</v>
      </c>
      <c r="E1590" s="1">
        <v>1</v>
      </c>
      <c r="F1590" s="2" t="s">
        <v>5</v>
      </c>
      <c r="G1590" s="1">
        <v>1</v>
      </c>
      <c r="H1590" s="32" t="str">
        <f>IFERROR(HOUR(Table1[[#This Row],[Cancel Date/time]])+MINUTE(Table1[[#This Row],[Cancel Date/time]])/60,"not cancelled")</f>
        <v>not cancelled</v>
      </c>
      <c r="I1590" s="47" t="str">
        <f>IFERROR(ROUND(Table1[[#This Row],[cancellation time decimal]],0),"not cancelled")</f>
        <v>not cancelled</v>
      </c>
      <c r="J1590" s="10" t="str">
        <f>IFERROR(MOD(Table1[[#This Row],[cancellation hour rounded]],24),"not cancelled")</f>
        <v>not cancelled</v>
      </c>
      <c r="K1590" s="32">
        <f>1/Table1[[#This Row],[Duration (Time between doses '[in hours'])]]</f>
        <v>1</v>
      </c>
      <c r="L1590" s="33">
        <f>Table1[[#This Row],[number doses per hour]]*INDEX(Table2[price per dose],Table1[[#This Row],[Drug ID]])</f>
        <v>1</v>
      </c>
      <c r="M1590" s="11" t="b">
        <f>AND(Table1[[#This Row],[hour of cancellation 0 to 23]]&gt;=0,Table1[[#This Row],[hour of cancellation 0 to 23]]&lt;=23)</f>
        <v>0</v>
      </c>
    </row>
    <row r="1591" spans="1:13" hidden="1" x14ac:dyDescent="0.3">
      <c r="A1591" s="1">
        <v>1590</v>
      </c>
      <c r="B1591" s="1">
        <v>7</v>
      </c>
      <c r="C1591" s="2">
        <v>40981.270582642035</v>
      </c>
      <c r="D1591" s="2">
        <v>40983.353472222225</v>
      </c>
      <c r="E1591" s="1">
        <v>24</v>
      </c>
      <c r="F1591" s="2" t="s">
        <v>5</v>
      </c>
      <c r="G1591" s="1">
        <v>0</v>
      </c>
      <c r="H1591" s="32" t="str">
        <f>IFERROR(HOUR(Table1[[#This Row],[Cancel Date/time]])+MINUTE(Table1[[#This Row],[Cancel Date/time]])/60,"not cancelled")</f>
        <v>not cancelled</v>
      </c>
      <c r="I1591" s="47" t="str">
        <f>IFERROR(ROUND(Table1[[#This Row],[cancellation time decimal]],0),"not cancelled")</f>
        <v>not cancelled</v>
      </c>
      <c r="J1591" s="10" t="str">
        <f>IFERROR(MOD(Table1[[#This Row],[cancellation hour rounded]],24),"not cancelled")</f>
        <v>not cancelled</v>
      </c>
      <c r="K1591" s="32">
        <f>1/Table1[[#This Row],[Duration (Time between doses '[in hours'])]]</f>
        <v>4.1666666666666664E-2</v>
      </c>
      <c r="L1591" s="33">
        <f>Table1[[#This Row],[number doses per hour]]*INDEX(Table2[price per dose],Table1[[#This Row],[Drug ID]])</f>
        <v>1.2958049999999997</v>
      </c>
      <c r="M1591" s="11" t="b">
        <f>AND(Table1[[#This Row],[hour of cancellation 0 to 23]]&gt;=0,Table1[[#This Row],[hour of cancellation 0 to 23]]&lt;=23)</f>
        <v>0</v>
      </c>
    </row>
    <row r="1592" spans="1:13" hidden="1" x14ac:dyDescent="0.3">
      <c r="A1592" s="1">
        <v>1591</v>
      </c>
      <c r="B1592" s="1">
        <v>11</v>
      </c>
      <c r="C1592" s="2">
        <v>40981.34388585636</v>
      </c>
      <c r="D1592" s="2">
        <v>40984.385364018417</v>
      </c>
      <c r="E1592" s="1">
        <v>1</v>
      </c>
      <c r="F1592" s="2" t="s">
        <v>5</v>
      </c>
      <c r="G1592" s="1">
        <v>0</v>
      </c>
      <c r="H1592" s="32" t="str">
        <f>IFERROR(HOUR(Table1[[#This Row],[Cancel Date/time]])+MINUTE(Table1[[#This Row],[Cancel Date/time]])/60,"not cancelled")</f>
        <v>not cancelled</v>
      </c>
      <c r="I1592" s="47" t="str">
        <f>IFERROR(ROUND(Table1[[#This Row],[cancellation time decimal]],0),"not cancelled")</f>
        <v>not cancelled</v>
      </c>
      <c r="J1592" s="10" t="str">
        <f>IFERROR(MOD(Table1[[#This Row],[cancellation hour rounded]],24),"not cancelled")</f>
        <v>not cancelled</v>
      </c>
      <c r="K1592" s="32">
        <f>1/Table1[[#This Row],[Duration (Time between doses '[in hours'])]]</f>
        <v>1</v>
      </c>
      <c r="L1592" s="33">
        <f>Table1[[#This Row],[number doses per hour]]*INDEX(Table2[price per dose],Table1[[#This Row],[Drug ID]])</f>
        <v>1</v>
      </c>
      <c r="M1592" s="11" t="b">
        <f>AND(Table1[[#This Row],[hour of cancellation 0 to 23]]&gt;=0,Table1[[#This Row],[hour of cancellation 0 to 23]]&lt;=23)</f>
        <v>0</v>
      </c>
    </row>
    <row r="1593" spans="1:13" x14ac:dyDescent="0.3">
      <c r="A1593" s="1">
        <v>1592</v>
      </c>
      <c r="B1593" s="1">
        <v>3</v>
      </c>
      <c r="C1593" s="2">
        <v>40981.393549094188</v>
      </c>
      <c r="D1593" s="2">
        <v>41041.393055555556</v>
      </c>
      <c r="E1593" s="1">
        <v>24</v>
      </c>
      <c r="F1593" s="2">
        <v>40982.22892752308</v>
      </c>
      <c r="G1593" s="1">
        <v>0</v>
      </c>
      <c r="H1593" s="32">
        <f>IFERROR(HOUR(Table1[[#This Row],[Cancel Date/time]])+MINUTE(Table1[[#This Row],[Cancel Date/time]])/60,"not cancelled")</f>
        <v>5.4833333333333334</v>
      </c>
      <c r="I1593" s="47">
        <f>IFERROR(ROUND(Table1[[#This Row],[cancellation time decimal]],0),"not cancelled")</f>
        <v>5</v>
      </c>
      <c r="J1593" s="10">
        <f>IFERROR(MOD(Table1[[#This Row],[cancellation hour rounded]],24),"not cancelled")</f>
        <v>5</v>
      </c>
      <c r="K1593" s="32">
        <f>1/Table1[[#This Row],[Duration (Time between doses '[in hours'])]]</f>
        <v>4.1666666666666664E-2</v>
      </c>
      <c r="L1593" s="33">
        <f>Table1[[#This Row],[number doses per hour]]*INDEX(Table2[price per dose],Table1[[#This Row],[Drug ID]])</f>
        <v>0.18133000000000002</v>
      </c>
      <c r="M1593" s="11" t="b">
        <f>AND(Table1[[#This Row],[hour of cancellation 0 to 23]]&gt;=0,Table1[[#This Row],[hour of cancellation 0 to 23]]&lt;=23)</f>
        <v>1</v>
      </c>
    </row>
    <row r="1594" spans="1:13" x14ac:dyDescent="0.3">
      <c r="A1594" s="1">
        <v>1593</v>
      </c>
      <c r="B1594" s="1">
        <v>3</v>
      </c>
      <c r="C1594" s="2">
        <v>40981.419992973373</v>
      </c>
      <c r="D1594" s="2">
        <v>41041.419444444444</v>
      </c>
      <c r="E1594" s="1">
        <v>24</v>
      </c>
      <c r="F1594" s="2">
        <v>40983.422551564647</v>
      </c>
      <c r="G1594" s="1">
        <v>0</v>
      </c>
      <c r="H1594" s="32">
        <f>IFERROR(HOUR(Table1[[#This Row],[Cancel Date/time]])+MINUTE(Table1[[#This Row],[Cancel Date/time]])/60,"not cancelled")</f>
        <v>10.133333333333333</v>
      </c>
      <c r="I1594" s="47">
        <f>IFERROR(ROUND(Table1[[#This Row],[cancellation time decimal]],0),"not cancelled")</f>
        <v>10</v>
      </c>
      <c r="J1594" s="10">
        <f>IFERROR(MOD(Table1[[#This Row],[cancellation hour rounded]],24),"not cancelled")</f>
        <v>10</v>
      </c>
      <c r="K1594" s="32">
        <f>1/Table1[[#This Row],[Duration (Time between doses '[in hours'])]]</f>
        <v>4.1666666666666664E-2</v>
      </c>
      <c r="L1594" s="33">
        <f>Table1[[#This Row],[number doses per hour]]*INDEX(Table2[price per dose],Table1[[#This Row],[Drug ID]])</f>
        <v>0.18133000000000002</v>
      </c>
      <c r="M1594" s="11" t="b">
        <f>AND(Table1[[#This Row],[hour of cancellation 0 to 23]]&gt;=0,Table1[[#This Row],[hour of cancellation 0 to 23]]&lt;=23)</f>
        <v>1</v>
      </c>
    </row>
    <row r="1595" spans="1:13" hidden="1" x14ac:dyDescent="0.3">
      <c r="A1595" s="1">
        <v>1594</v>
      </c>
      <c r="B1595" s="1">
        <v>7</v>
      </c>
      <c r="C1595" s="2">
        <v>40981.427838866133</v>
      </c>
      <c r="D1595" s="2">
        <v>40985.052585016616</v>
      </c>
      <c r="E1595" s="1">
        <v>24</v>
      </c>
      <c r="F1595" s="2" t="s">
        <v>5</v>
      </c>
      <c r="G1595" s="1">
        <v>0</v>
      </c>
      <c r="H1595" s="32" t="str">
        <f>IFERROR(HOUR(Table1[[#This Row],[Cancel Date/time]])+MINUTE(Table1[[#This Row],[Cancel Date/time]])/60,"not cancelled")</f>
        <v>not cancelled</v>
      </c>
      <c r="I1595" s="47" t="str">
        <f>IFERROR(ROUND(Table1[[#This Row],[cancellation time decimal]],0),"not cancelled")</f>
        <v>not cancelled</v>
      </c>
      <c r="J1595" s="10" t="str">
        <f>IFERROR(MOD(Table1[[#This Row],[cancellation hour rounded]],24),"not cancelled")</f>
        <v>not cancelled</v>
      </c>
      <c r="K1595" s="32">
        <f>1/Table1[[#This Row],[Duration (Time between doses '[in hours'])]]</f>
        <v>4.1666666666666664E-2</v>
      </c>
      <c r="L1595" s="33">
        <f>Table1[[#This Row],[number doses per hour]]*INDEX(Table2[price per dose],Table1[[#This Row],[Drug ID]])</f>
        <v>1.2958049999999997</v>
      </c>
      <c r="M1595" s="11" t="b">
        <f>AND(Table1[[#This Row],[hour of cancellation 0 to 23]]&gt;=0,Table1[[#This Row],[hour of cancellation 0 to 23]]&lt;=23)</f>
        <v>0</v>
      </c>
    </row>
    <row r="1596" spans="1:13" x14ac:dyDescent="0.3">
      <c r="A1596" s="1">
        <v>1595</v>
      </c>
      <c r="B1596" s="1">
        <v>1</v>
      </c>
      <c r="C1596" s="2">
        <v>40981.478404597474</v>
      </c>
      <c r="D1596" s="2">
        <v>41041.477777777778</v>
      </c>
      <c r="E1596" s="1">
        <v>8</v>
      </c>
      <c r="F1596" s="2">
        <v>40982.448809993133</v>
      </c>
      <c r="G1596" s="1">
        <v>0</v>
      </c>
      <c r="H1596" s="32">
        <f>IFERROR(HOUR(Table1[[#This Row],[Cancel Date/time]])+MINUTE(Table1[[#This Row],[Cancel Date/time]])/60,"not cancelled")</f>
        <v>10.766666666666667</v>
      </c>
      <c r="I1596" s="47">
        <f>IFERROR(ROUND(Table1[[#This Row],[cancellation time decimal]],0),"not cancelled")</f>
        <v>11</v>
      </c>
      <c r="J1596" s="10">
        <f>IFERROR(MOD(Table1[[#This Row],[cancellation hour rounded]],24),"not cancelled")</f>
        <v>11</v>
      </c>
      <c r="K1596" s="32">
        <f>1/Table1[[#This Row],[Duration (Time between doses '[in hours'])]]</f>
        <v>0.125</v>
      </c>
      <c r="L1596" s="33">
        <f>Table1[[#This Row],[number doses per hour]]*INDEX(Table2[price per dose],Table1[[#This Row],[Drug ID]])</f>
        <v>0.84929166666666667</v>
      </c>
      <c r="M1596" s="11" t="b">
        <f>AND(Table1[[#This Row],[hour of cancellation 0 to 23]]&gt;=0,Table1[[#This Row],[hour of cancellation 0 to 23]]&lt;=23)</f>
        <v>1</v>
      </c>
    </row>
    <row r="1597" spans="1:13" x14ac:dyDescent="0.3">
      <c r="A1597" s="1">
        <v>1596</v>
      </c>
      <c r="B1597" s="1">
        <v>4</v>
      </c>
      <c r="C1597" s="2">
        <v>40981.474053357073</v>
      </c>
      <c r="D1597" s="2">
        <v>41041.473611111112</v>
      </c>
      <c r="E1597" s="1">
        <v>12</v>
      </c>
      <c r="F1597" s="2">
        <v>40984.630624454359</v>
      </c>
      <c r="G1597" s="1">
        <v>0</v>
      </c>
      <c r="H1597" s="32">
        <f>IFERROR(HOUR(Table1[[#This Row],[Cancel Date/time]])+MINUTE(Table1[[#This Row],[Cancel Date/time]])/60,"not cancelled")</f>
        <v>15.133333333333333</v>
      </c>
      <c r="I1597" s="47">
        <f>IFERROR(ROUND(Table1[[#This Row],[cancellation time decimal]],0),"not cancelled")</f>
        <v>15</v>
      </c>
      <c r="J1597" s="10">
        <f>IFERROR(MOD(Table1[[#This Row],[cancellation hour rounded]],24),"not cancelled")</f>
        <v>15</v>
      </c>
      <c r="K1597" s="32">
        <f>1/Table1[[#This Row],[Duration (Time between doses '[in hours'])]]</f>
        <v>8.3333333333333329E-2</v>
      </c>
      <c r="L1597" s="33">
        <f>Table1[[#This Row],[number doses per hour]]*INDEX(Table2[price per dose],Table1[[#This Row],[Drug ID]])</f>
        <v>1.448055119047619</v>
      </c>
      <c r="M1597" s="11" t="b">
        <f>AND(Table1[[#This Row],[hour of cancellation 0 to 23]]&gt;=0,Table1[[#This Row],[hour of cancellation 0 to 23]]&lt;=23)</f>
        <v>1</v>
      </c>
    </row>
    <row r="1598" spans="1:13" hidden="1" x14ac:dyDescent="0.3">
      <c r="A1598" s="1">
        <v>1597</v>
      </c>
      <c r="B1598" s="1">
        <v>7</v>
      </c>
      <c r="C1598" s="2">
        <v>40981.522504502522</v>
      </c>
      <c r="D1598" s="2">
        <v>40984.063836151727</v>
      </c>
      <c r="E1598" s="1">
        <v>24</v>
      </c>
      <c r="F1598" s="2" t="s">
        <v>5</v>
      </c>
      <c r="G1598" s="1">
        <v>0</v>
      </c>
      <c r="H1598" s="32" t="str">
        <f>IFERROR(HOUR(Table1[[#This Row],[Cancel Date/time]])+MINUTE(Table1[[#This Row],[Cancel Date/time]])/60,"not cancelled")</f>
        <v>not cancelled</v>
      </c>
      <c r="I1598" s="47" t="str">
        <f>IFERROR(ROUND(Table1[[#This Row],[cancellation time decimal]],0),"not cancelled")</f>
        <v>not cancelled</v>
      </c>
      <c r="J1598" s="10" t="str">
        <f>IFERROR(MOD(Table1[[#This Row],[cancellation hour rounded]],24),"not cancelled")</f>
        <v>not cancelled</v>
      </c>
      <c r="K1598" s="32">
        <f>1/Table1[[#This Row],[Duration (Time between doses '[in hours'])]]</f>
        <v>4.1666666666666664E-2</v>
      </c>
      <c r="L1598" s="33">
        <f>Table1[[#This Row],[number doses per hour]]*INDEX(Table2[price per dose],Table1[[#This Row],[Drug ID]])</f>
        <v>1.2958049999999997</v>
      </c>
      <c r="M1598" s="11" t="b">
        <f>AND(Table1[[#This Row],[hour of cancellation 0 to 23]]&gt;=0,Table1[[#This Row],[hour of cancellation 0 to 23]]&lt;=23)</f>
        <v>0</v>
      </c>
    </row>
    <row r="1599" spans="1:13" hidden="1" x14ac:dyDescent="0.3">
      <c r="A1599" s="1">
        <v>1598</v>
      </c>
      <c r="B1599" s="1">
        <v>2</v>
      </c>
      <c r="C1599" s="2">
        <v>40981.509315466916</v>
      </c>
      <c r="D1599" s="2">
        <v>40985.175376171159</v>
      </c>
      <c r="E1599" s="1">
        <v>10</v>
      </c>
      <c r="F1599" s="2" t="s">
        <v>5</v>
      </c>
      <c r="G1599" s="1">
        <v>0</v>
      </c>
      <c r="H1599" s="32" t="str">
        <f>IFERROR(HOUR(Table1[[#This Row],[Cancel Date/time]])+MINUTE(Table1[[#This Row],[Cancel Date/time]])/60,"not cancelled")</f>
        <v>not cancelled</v>
      </c>
      <c r="I1599" s="47" t="str">
        <f>IFERROR(ROUND(Table1[[#This Row],[cancellation time decimal]],0),"not cancelled")</f>
        <v>not cancelled</v>
      </c>
      <c r="J1599" s="10" t="str">
        <f>IFERROR(MOD(Table1[[#This Row],[cancellation hour rounded]],24),"not cancelled")</f>
        <v>not cancelled</v>
      </c>
      <c r="K1599" s="32">
        <f>1/Table1[[#This Row],[Duration (Time between doses '[in hours'])]]</f>
        <v>0.1</v>
      </c>
      <c r="L1599" s="33">
        <f>Table1[[#This Row],[number doses per hour]]*INDEX(Table2[price per dose],Table1[[#This Row],[Drug ID]])</f>
        <v>0.84959999999999969</v>
      </c>
      <c r="M1599" s="11" t="b">
        <f>AND(Table1[[#This Row],[hour of cancellation 0 to 23]]&gt;=0,Table1[[#This Row],[hour of cancellation 0 to 23]]&lt;=23)</f>
        <v>0</v>
      </c>
    </row>
    <row r="1600" spans="1:13" x14ac:dyDescent="0.3">
      <c r="A1600" s="1">
        <v>1599</v>
      </c>
      <c r="B1600" s="1">
        <v>4</v>
      </c>
      <c r="C1600" s="2">
        <v>40981.597520745934</v>
      </c>
      <c r="D1600" s="2">
        <v>41041.597222222226</v>
      </c>
      <c r="E1600" s="1">
        <v>12</v>
      </c>
      <c r="F1600" s="2">
        <v>40985.294924646099</v>
      </c>
      <c r="G1600" s="1">
        <v>0</v>
      </c>
      <c r="H1600" s="32">
        <f>IFERROR(HOUR(Table1[[#This Row],[Cancel Date/time]])+MINUTE(Table1[[#This Row],[Cancel Date/time]])/60,"not cancelled")</f>
        <v>7.0666666666666664</v>
      </c>
      <c r="I1600" s="47">
        <f>IFERROR(ROUND(Table1[[#This Row],[cancellation time decimal]],0),"not cancelled")</f>
        <v>7</v>
      </c>
      <c r="J1600" s="10">
        <f>IFERROR(MOD(Table1[[#This Row],[cancellation hour rounded]],24),"not cancelled")</f>
        <v>7</v>
      </c>
      <c r="K1600" s="32">
        <f>1/Table1[[#This Row],[Duration (Time between doses '[in hours'])]]</f>
        <v>8.3333333333333329E-2</v>
      </c>
      <c r="L1600" s="33">
        <f>Table1[[#This Row],[number doses per hour]]*INDEX(Table2[price per dose],Table1[[#This Row],[Drug ID]])</f>
        <v>1.448055119047619</v>
      </c>
      <c r="M1600" s="11" t="b">
        <f>AND(Table1[[#This Row],[hour of cancellation 0 to 23]]&gt;=0,Table1[[#This Row],[hour of cancellation 0 to 23]]&lt;=23)</f>
        <v>1</v>
      </c>
    </row>
    <row r="1601" spans="1:13" x14ac:dyDescent="0.3">
      <c r="A1601" s="1">
        <v>1600</v>
      </c>
      <c r="B1601" s="1">
        <v>3</v>
      </c>
      <c r="C1601" s="2">
        <v>40981.586690884797</v>
      </c>
      <c r="D1601" s="2">
        <v>41041.586111111115</v>
      </c>
      <c r="E1601" s="1">
        <v>24</v>
      </c>
      <c r="F1601" s="2">
        <v>40984.317969622833</v>
      </c>
      <c r="G1601" s="1">
        <v>0</v>
      </c>
      <c r="H1601" s="32">
        <f>IFERROR(HOUR(Table1[[#This Row],[Cancel Date/time]])+MINUTE(Table1[[#This Row],[Cancel Date/time]])/60,"not cancelled")</f>
        <v>7.6166666666666671</v>
      </c>
      <c r="I1601" s="47">
        <f>IFERROR(ROUND(Table1[[#This Row],[cancellation time decimal]],0),"not cancelled")</f>
        <v>8</v>
      </c>
      <c r="J1601" s="10">
        <f>IFERROR(MOD(Table1[[#This Row],[cancellation hour rounded]],24),"not cancelled")</f>
        <v>8</v>
      </c>
      <c r="K1601" s="32">
        <f>1/Table1[[#This Row],[Duration (Time between doses '[in hours'])]]</f>
        <v>4.1666666666666664E-2</v>
      </c>
      <c r="L1601" s="33">
        <f>Table1[[#This Row],[number doses per hour]]*INDEX(Table2[price per dose],Table1[[#This Row],[Drug ID]])</f>
        <v>0.18133000000000002</v>
      </c>
      <c r="M1601" s="11" t="b">
        <f>AND(Table1[[#This Row],[hour of cancellation 0 to 23]]&gt;=0,Table1[[#This Row],[hour of cancellation 0 to 23]]&lt;=23)</f>
        <v>1</v>
      </c>
    </row>
    <row r="1602" spans="1:13" x14ac:dyDescent="0.3">
      <c r="A1602" s="1">
        <v>1601</v>
      </c>
      <c r="B1602" s="1">
        <v>5</v>
      </c>
      <c r="C1602" s="2">
        <v>40981.603745450571</v>
      </c>
      <c r="D1602" s="2">
        <v>41041.603472222225</v>
      </c>
      <c r="E1602" s="1">
        <v>24</v>
      </c>
      <c r="F1602" s="2">
        <v>40985.410749574941</v>
      </c>
      <c r="G1602" s="1">
        <v>0</v>
      </c>
      <c r="H1602" s="32">
        <f>IFERROR(HOUR(Table1[[#This Row],[Cancel Date/time]])+MINUTE(Table1[[#This Row],[Cancel Date/time]])/60,"not cancelled")</f>
        <v>9.85</v>
      </c>
      <c r="I1602" s="47">
        <f>IFERROR(ROUND(Table1[[#This Row],[cancellation time decimal]],0),"not cancelled")</f>
        <v>10</v>
      </c>
      <c r="J1602" s="10">
        <f>IFERROR(MOD(Table1[[#This Row],[cancellation hour rounded]],24),"not cancelled")</f>
        <v>10</v>
      </c>
      <c r="K1602" s="32">
        <f>1/Table1[[#This Row],[Duration (Time between doses '[in hours'])]]</f>
        <v>4.1666666666666664E-2</v>
      </c>
      <c r="L1602" s="33">
        <f>Table1[[#This Row],[number doses per hour]]*INDEX(Table2[price per dose],Table1[[#This Row],[Drug ID]])</f>
        <v>0.2815833333333333</v>
      </c>
      <c r="M1602" s="11" t="b">
        <f>AND(Table1[[#This Row],[hour of cancellation 0 to 23]]&gt;=0,Table1[[#This Row],[hour of cancellation 0 to 23]]&lt;=23)</f>
        <v>1</v>
      </c>
    </row>
    <row r="1603" spans="1:13" hidden="1" x14ac:dyDescent="0.3">
      <c r="A1603" s="1">
        <v>1602</v>
      </c>
      <c r="B1603" s="1">
        <v>1</v>
      </c>
      <c r="C1603" s="2">
        <v>40981.624185521781</v>
      </c>
      <c r="D1603" s="2">
        <v>40985.082093064208</v>
      </c>
      <c r="E1603" s="1">
        <v>12</v>
      </c>
      <c r="F1603" s="2" t="s">
        <v>5</v>
      </c>
      <c r="G1603" s="1">
        <v>0</v>
      </c>
      <c r="H1603" s="32" t="str">
        <f>IFERROR(HOUR(Table1[[#This Row],[Cancel Date/time]])+MINUTE(Table1[[#This Row],[Cancel Date/time]])/60,"not cancelled")</f>
        <v>not cancelled</v>
      </c>
      <c r="I1603" s="47" t="str">
        <f>IFERROR(ROUND(Table1[[#This Row],[cancellation time decimal]],0),"not cancelled")</f>
        <v>not cancelled</v>
      </c>
      <c r="J1603" s="10" t="str">
        <f>IFERROR(MOD(Table1[[#This Row],[cancellation hour rounded]],24),"not cancelled")</f>
        <v>not cancelled</v>
      </c>
      <c r="K1603" s="32">
        <f>1/Table1[[#This Row],[Duration (Time between doses '[in hours'])]]</f>
        <v>8.3333333333333329E-2</v>
      </c>
      <c r="L1603" s="33">
        <f>Table1[[#This Row],[number doses per hour]]*INDEX(Table2[price per dose],Table1[[#This Row],[Drug ID]])</f>
        <v>0.56619444444444444</v>
      </c>
      <c r="M1603" s="11" t="b">
        <f>AND(Table1[[#This Row],[hour of cancellation 0 to 23]]&gt;=0,Table1[[#This Row],[hour of cancellation 0 to 23]]&lt;=23)</f>
        <v>0</v>
      </c>
    </row>
    <row r="1604" spans="1:13" hidden="1" x14ac:dyDescent="0.3">
      <c r="A1604" s="1">
        <v>1603</v>
      </c>
      <c r="B1604" s="1">
        <v>4</v>
      </c>
      <c r="C1604" s="2">
        <v>40981.596712077</v>
      </c>
      <c r="D1604" s="2">
        <v>40983.804861111108</v>
      </c>
      <c r="E1604" s="1">
        <v>12</v>
      </c>
      <c r="F1604" s="2" t="s">
        <v>5</v>
      </c>
      <c r="G1604" s="1">
        <v>0</v>
      </c>
      <c r="H1604" s="32" t="str">
        <f>IFERROR(HOUR(Table1[[#This Row],[Cancel Date/time]])+MINUTE(Table1[[#This Row],[Cancel Date/time]])/60,"not cancelled")</f>
        <v>not cancelled</v>
      </c>
      <c r="I1604" s="47" t="str">
        <f>IFERROR(ROUND(Table1[[#This Row],[cancellation time decimal]],0),"not cancelled")</f>
        <v>not cancelled</v>
      </c>
      <c r="J1604" s="10" t="str">
        <f>IFERROR(MOD(Table1[[#This Row],[cancellation hour rounded]],24),"not cancelled")</f>
        <v>not cancelled</v>
      </c>
      <c r="K1604" s="32">
        <f>1/Table1[[#This Row],[Duration (Time between doses '[in hours'])]]</f>
        <v>8.3333333333333329E-2</v>
      </c>
      <c r="L1604" s="33">
        <f>Table1[[#This Row],[number doses per hour]]*INDEX(Table2[price per dose],Table1[[#This Row],[Drug ID]])</f>
        <v>1.448055119047619</v>
      </c>
      <c r="M1604" s="11" t="b">
        <f>AND(Table1[[#This Row],[hour of cancellation 0 to 23]]&gt;=0,Table1[[#This Row],[hour of cancellation 0 to 23]]&lt;=23)</f>
        <v>0</v>
      </c>
    </row>
    <row r="1605" spans="1:13" x14ac:dyDescent="0.3">
      <c r="A1605" s="1">
        <v>1604</v>
      </c>
      <c r="B1605" s="1">
        <v>1</v>
      </c>
      <c r="C1605" s="2">
        <v>40981.631628549512</v>
      </c>
      <c r="D1605" s="2">
        <v>41041.631249999999</v>
      </c>
      <c r="E1605" s="1">
        <v>12</v>
      </c>
      <c r="F1605" s="2">
        <v>40982.377384497173</v>
      </c>
      <c r="G1605" s="1">
        <v>0</v>
      </c>
      <c r="H1605" s="32">
        <f>IFERROR(HOUR(Table1[[#This Row],[Cancel Date/time]])+MINUTE(Table1[[#This Row],[Cancel Date/time]])/60,"not cancelled")</f>
        <v>9.0500000000000007</v>
      </c>
      <c r="I1605" s="47">
        <f>IFERROR(ROUND(Table1[[#This Row],[cancellation time decimal]],0),"not cancelled")</f>
        <v>9</v>
      </c>
      <c r="J1605" s="10">
        <f>IFERROR(MOD(Table1[[#This Row],[cancellation hour rounded]],24),"not cancelled")</f>
        <v>9</v>
      </c>
      <c r="K1605" s="32">
        <f>1/Table1[[#This Row],[Duration (Time between doses '[in hours'])]]</f>
        <v>8.3333333333333329E-2</v>
      </c>
      <c r="L1605" s="33">
        <f>Table1[[#This Row],[number doses per hour]]*INDEX(Table2[price per dose],Table1[[#This Row],[Drug ID]])</f>
        <v>0.56619444444444444</v>
      </c>
      <c r="M1605" s="11" t="b">
        <f>AND(Table1[[#This Row],[hour of cancellation 0 to 23]]&gt;=0,Table1[[#This Row],[hour of cancellation 0 to 23]]&lt;=23)</f>
        <v>1</v>
      </c>
    </row>
    <row r="1606" spans="1:13" x14ac:dyDescent="0.3">
      <c r="A1606" s="1">
        <v>1605</v>
      </c>
      <c r="B1606" s="1">
        <v>1</v>
      </c>
      <c r="C1606" s="2">
        <v>40981.674055249532</v>
      </c>
      <c r="D1606" s="2">
        <v>41041.673611111109</v>
      </c>
      <c r="E1606" s="1">
        <v>8</v>
      </c>
      <c r="F1606" s="2">
        <v>40981.864476648567</v>
      </c>
      <c r="G1606" s="1">
        <v>0</v>
      </c>
      <c r="H1606" s="32">
        <f>IFERROR(HOUR(Table1[[#This Row],[Cancel Date/time]])+MINUTE(Table1[[#This Row],[Cancel Date/time]])/60,"not cancelled")</f>
        <v>20.733333333333334</v>
      </c>
      <c r="I1606" s="47">
        <f>IFERROR(ROUND(Table1[[#This Row],[cancellation time decimal]],0),"not cancelled")</f>
        <v>21</v>
      </c>
      <c r="J1606" s="10">
        <f>IFERROR(MOD(Table1[[#This Row],[cancellation hour rounded]],24),"not cancelled")</f>
        <v>21</v>
      </c>
      <c r="K1606" s="32">
        <f>1/Table1[[#This Row],[Duration (Time between doses '[in hours'])]]</f>
        <v>0.125</v>
      </c>
      <c r="L1606" s="33">
        <f>Table1[[#This Row],[number doses per hour]]*INDEX(Table2[price per dose],Table1[[#This Row],[Drug ID]])</f>
        <v>0.84929166666666667</v>
      </c>
      <c r="M1606" s="11" t="b">
        <f>AND(Table1[[#This Row],[hour of cancellation 0 to 23]]&gt;=0,Table1[[#This Row],[hour of cancellation 0 to 23]]&lt;=23)</f>
        <v>1</v>
      </c>
    </row>
    <row r="1607" spans="1:13" x14ac:dyDescent="0.3">
      <c r="A1607" s="1">
        <v>1606</v>
      </c>
      <c r="B1607" s="1">
        <v>5</v>
      </c>
      <c r="C1607" s="2">
        <v>40981.742120029354</v>
      </c>
      <c r="D1607" s="2">
        <v>41041.741666666669</v>
      </c>
      <c r="E1607" s="1">
        <v>24</v>
      </c>
      <c r="F1607" s="2">
        <v>40985.698223345178</v>
      </c>
      <c r="G1607" s="1">
        <v>0</v>
      </c>
      <c r="H1607" s="32">
        <f>IFERROR(HOUR(Table1[[#This Row],[Cancel Date/time]])+MINUTE(Table1[[#This Row],[Cancel Date/time]])/60,"not cancelled")</f>
        <v>16.75</v>
      </c>
      <c r="I1607" s="47">
        <f>IFERROR(ROUND(Table1[[#This Row],[cancellation time decimal]],0),"not cancelled")</f>
        <v>17</v>
      </c>
      <c r="J1607" s="10">
        <f>IFERROR(MOD(Table1[[#This Row],[cancellation hour rounded]],24),"not cancelled")</f>
        <v>17</v>
      </c>
      <c r="K1607" s="32">
        <f>1/Table1[[#This Row],[Duration (Time between doses '[in hours'])]]</f>
        <v>4.1666666666666664E-2</v>
      </c>
      <c r="L1607" s="33">
        <f>Table1[[#This Row],[number doses per hour]]*INDEX(Table2[price per dose],Table1[[#This Row],[Drug ID]])</f>
        <v>0.2815833333333333</v>
      </c>
      <c r="M1607" s="11" t="b">
        <f>AND(Table1[[#This Row],[hour of cancellation 0 to 23]]&gt;=0,Table1[[#This Row],[hour of cancellation 0 to 23]]&lt;=23)</f>
        <v>1</v>
      </c>
    </row>
    <row r="1608" spans="1:13" x14ac:dyDescent="0.3">
      <c r="A1608" s="1">
        <v>1607</v>
      </c>
      <c r="B1608" s="1">
        <v>5</v>
      </c>
      <c r="C1608" s="2">
        <v>40981.714354609248</v>
      </c>
      <c r="D1608" s="2">
        <v>41041.713888888895</v>
      </c>
      <c r="E1608" s="1">
        <v>24</v>
      </c>
      <c r="F1608" s="2">
        <v>40985.39994971126</v>
      </c>
      <c r="G1608" s="1">
        <v>0</v>
      </c>
      <c r="H1608" s="32">
        <f>IFERROR(HOUR(Table1[[#This Row],[Cancel Date/time]])+MINUTE(Table1[[#This Row],[Cancel Date/time]])/60,"not cancelled")</f>
        <v>9.5833333333333339</v>
      </c>
      <c r="I1608" s="47">
        <f>IFERROR(ROUND(Table1[[#This Row],[cancellation time decimal]],0),"not cancelled")</f>
        <v>10</v>
      </c>
      <c r="J1608" s="10">
        <f>IFERROR(MOD(Table1[[#This Row],[cancellation hour rounded]],24),"not cancelled")</f>
        <v>10</v>
      </c>
      <c r="K1608" s="32">
        <f>1/Table1[[#This Row],[Duration (Time between doses '[in hours'])]]</f>
        <v>4.1666666666666664E-2</v>
      </c>
      <c r="L1608" s="33">
        <f>Table1[[#This Row],[number doses per hour]]*INDEX(Table2[price per dose],Table1[[#This Row],[Drug ID]])</f>
        <v>0.2815833333333333</v>
      </c>
      <c r="M1608" s="11" t="b">
        <f>AND(Table1[[#This Row],[hour of cancellation 0 to 23]]&gt;=0,Table1[[#This Row],[hour of cancellation 0 to 23]]&lt;=23)</f>
        <v>1</v>
      </c>
    </row>
    <row r="1609" spans="1:13" x14ac:dyDescent="0.3">
      <c r="A1609" s="1">
        <v>1608</v>
      </c>
      <c r="B1609" s="1">
        <v>10</v>
      </c>
      <c r="C1609" s="2">
        <v>40981.718640437073</v>
      </c>
      <c r="D1609" s="2">
        <v>41041.718055555561</v>
      </c>
      <c r="E1609" s="1">
        <v>1</v>
      </c>
      <c r="F1609" s="2">
        <v>40988.412162338245</v>
      </c>
      <c r="G1609" s="1">
        <v>3</v>
      </c>
      <c r="H1609" s="32">
        <f>IFERROR(HOUR(Table1[[#This Row],[Cancel Date/time]])+MINUTE(Table1[[#This Row],[Cancel Date/time]])/60,"not cancelled")</f>
        <v>9.8833333333333329</v>
      </c>
      <c r="I1609" s="47">
        <f>IFERROR(ROUND(Table1[[#This Row],[cancellation time decimal]],0),"not cancelled")</f>
        <v>10</v>
      </c>
      <c r="J1609" s="10">
        <f>IFERROR(MOD(Table1[[#This Row],[cancellation hour rounded]],24),"not cancelled")</f>
        <v>10</v>
      </c>
      <c r="K1609" s="32">
        <f>1/Table1[[#This Row],[Duration (Time between doses '[in hours'])]]</f>
        <v>1</v>
      </c>
      <c r="L1609" s="33">
        <f>Table1[[#This Row],[number doses per hour]]*INDEX(Table2[price per dose],Table1[[#This Row],[Drug ID]])</f>
        <v>2.5716000000000001</v>
      </c>
      <c r="M1609" s="11" t="b">
        <f>AND(Table1[[#This Row],[hour of cancellation 0 to 23]]&gt;=0,Table1[[#This Row],[hour of cancellation 0 to 23]]&lt;=23)</f>
        <v>1</v>
      </c>
    </row>
    <row r="1610" spans="1:13" x14ac:dyDescent="0.3">
      <c r="A1610" s="1">
        <v>1609</v>
      </c>
      <c r="B1610" s="1">
        <v>2</v>
      </c>
      <c r="C1610" s="2">
        <v>40981.814438795504</v>
      </c>
      <c r="D1610" s="2">
        <v>41041.813888888886</v>
      </c>
      <c r="E1610" s="1">
        <v>10</v>
      </c>
      <c r="F1610" s="2">
        <v>40983.760944436333</v>
      </c>
      <c r="G1610" s="1">
        <v>0</v>
      </c>
      <c r="H1610" s="32">
        <f>IFERROR(HOUR(Table1[[#This Row],[Cancel Date/time]])+MINUTE(Table1[[#This Row],[Cancel Date/time]])/60,"not cancelled")</f>
        <v>18.25</v>
      </c>
      <c r="I1610" s="47">
        <f>IFERROR(ROUND(Table1[[#This Row],[cancellation time decimal]],0),"not cancelled")</f>
        <v>18</v>
      </c>
      <c r="J1610" s="10">
        <f>IFERROR(MOD(Table1[[#This Row],[cancellation hour rounded]],24),"not cancelled")</f>
        <v>18</v>
      </c>
      <c r="K1610" s="32">
        <f>1/Table1[[#This Row],[Duration (Time between doses '[in hours'])]]</f>
        <v>0.1</v>
      </c>
      <c r="L1610" s="33">
        <f>Table1[[#This Row],[number doses per hour]]*INDEX(Table2[price per dose],Table1[[#This Row],[Drug ID]])</f>
        <v>0.84959999999999969</v>
      </c>
      <c r="M1610" s="11" t="b">
        <f>AND(Table1[[#This Row],[hour of cancellation 0 to 23]]&gt;=0,Table1[[#This Row],[hour of cancellation 0 to 23]]&lt;=23)</f>
        <v>1</v>
      </c>
    </row>
    <row r="1611" spans="1:13" x14ac:dyDescent="0.3">
      <c r="A1611" s="1">
        <v>1610</v>
      </c>
      <c r="B1611" s="1">
        <v>7</v>
      </c>
      <c r="C1611" s="2">
        <v>40981.90086494726</v>
      </c>
      <c r="D1611" s="2">
        <v>41041.900694444441</v>
      </c>
      <c r="E1611" s="1">
        <v>24</v>
      </c>
      <c r="F1611" s="2">
        <v>40991.608775630979</v>
      </c>
      <c r="G1611" s="1">
        <v>0</v>
      </c>
      <c r="H1611" s="32">
        <f>IFERROR(HOUR(Table1[[#This Row],[Cancel Date/time]])+MINUTE(Table1[[#This Row],[Cancel Date/time]])/60,"not cancelled")</f>
        <v>14.6</v>
      </c>
      <c r="I1611" s="47">
        <f>IFERROR(ROUND(Table1[[#This Row],[cancellation time decimal]],0),"not cancelled")</f>
        <v>15</v>
      </c>
      <c r="J1611" s="10">
        <f>IFERROR(MOD(Table1[[#This Row],[cancellation hour rounded]],24),"not cancelled")</f>
        <v>15</v>
      </c>
      <c r="K1611" s="32">
        <f>1/Table1[[#This Row],[Duration (Time between doses '[in hours'])]]</f>
        <v>4.1666666666666664E-2</v>
      </c>
      <c r="L1611" s="33">
        <f>Table1[[#This Row],[number doses per hour]]*INDEX(Table2[price per dose],Table1[[#This Row],[Drug ID]])</f>
        <v>1.2958049999999997</v>
      </c>
      <c r="M1611" s="11" t="b">
        <f>AND(Table1[[#This Row],[hour of cancellation 0 to 23]]&gt;=0,Table1[[#This Row],[hour of cancellation 0 to 23]]&lt;=23)</f>
        <v>1</v>
      </c>
    </row>
    <row r="1612" spans="1:13" hidden="1" x14ac:dyDescent="0.3">
      <c r="A1612" s="1">
        <v>1611</v>
      </c>
      <c r="B1612" s="1">
        <v>6</v>
      </c>
      <c r="C1612" s="2">
        <v>40982.200069674116</v>
      </c>
      <c r="D1612" s="2">
        <v>40984.741167475207</v>
      </c>
      <c r="E1612" s="1">
        <v>24</v>
      </c>
      <c r="F1612" s="2" t="s">
        <v>5</v>
      </c>
      <c r="G1612" s="1">
        <v>0</v>
      </c>
      <c r="H1612" s="32" t="str">
        <f>IFERROR(HOUR(Table1[[#This Row],[Cancel Date/time]])+MINUTE(Table1[[#This Row],[Cancel Date/time]])/60,"not cancelled")</f>
        <v>not cancelled</v>
      </c>
      <c r="I1612" s="47" t="str">
        <f>IFERROR(ROUND(Table1[[#This Row],[cancellation time decimal]],0),"not cancelled")</f>
        <v>not cancelled</v>
      </c>
      <c r="J1612" s="10" t="str">
        <f>IFERROR(MOD(Table1[[#This Row],[cancellation hour rounded]],24),"not cancelled")</f>
        <v>not cancelled</v>
      </c>
      <c r="K1612" s="32">
        <f>1/Table1[[#This Row],[Duration (Time between doses '[in hours'])]]</f>
        <v>4.1666666666666664E-2</v>
      </c>
      <c r="L1612" s="33">
        <f>Table1[[#This Row],[number doses per hour]]*INDEX(Table2[price per dose],Table1[[#This Row],[Drug ID]])</f>
        <v>0.35218749999999999</v>
      </c>
      <c r="M1612" s="11" t="b">
        <f>AND(Table1[[#This Row],[hour of cancellation 0 to 23]]&gt;=0,Table1[[#This Row],[hour of cancellation 0 to 23]]&lt;=23)</f>
        <v>0</v>
      </c>
    </row>
    <row r="1613" spans="1:13" x14ac:dyDescent="0.3">
      <c r="A1613" s="1">
        <v>1612</v>
      </c>
      <c r="B1613" s="1">
        <v>7</v>
      </c>
      <c r="C1613" s="2">
        <v>40982.409834307873</v>
      </c>
      <c r="D1613" s="2">
        <v>41042.409722222219</v>
      </c>
      <c r="E1613" s="1">
        <v>24</v>
      </c>
      <c r="F1613" s="2">
        <v>40985.521190022489</v>
      </c>
      <c r="G1613" s="1">
        <v>0</v>
      </c>
      <c r="H1613" s="32">
        <f>IFERROR(HOUR(Table1[[#This Row],[Cancel Date/time]])+MINUTE(Table1[[#This Row],[Cancel Date/time]])/60,"not cancelled")</f>
        <v>12.5</v>
      </c>
      <c r="I1613" s="47">
        <f>IFERROR(ROUND(Table1[[#This Row],[cancellation time decimal]],0),"not cancelled")</f>
        <v>13</v>
      </c>
      <c r="J1613" s="10">
        <f>IFERROR(MOD(Table1[[#This Row],[cancellation hour rounded]],24),"not cancelled")</f>
        <v>13</v>
      </c>
      <c r="K1613" s="32">
        <f>1/Table1[[#This Row],[Duration (Time between doses '[in hours'])]]</f>
        <v>4.1666666666666664E-2</v>
      </c>
      <c r="L1613" s="33">
        <f>Table1[[#This Row],[number doses per hour]]*INDEX(Table2[price per dose],Table1[[#This Row],[Drug ID]])</f>
        <v>1.2958049999999997</v>
      </c>
      <c r="M1613" s="11" t="b">
        <f>AND(Table1[[#This Row],[hour of cancellation 0 to 23]]&gt;=0,Table1[[#This Row],[hour of cancellation 0 to 23]]&lt;=23)</f>
        <v>1</v>
      </c>
    </row>
    <row r="1614" spans="1:13" x14ac:dyDescent="0.3">
      <c r="A1614" s="1">
        <v>1613</v>
      </c>
      <c r="B1614" s="1">
        <v>5</v>
      </c>
      <c r="C1614" s="2">
        <v>40982.40710066531</v>
      </c>
      <c r="D1614" s="2">
        <v>41042.406944444447</v>
      </c>
      <c r="E1614" s="1">
        <v>24</v>
      </c>
      <c r="F1614" s="2">
        <v>40984.221628243162</v>
      </c>
      <c r="G1614" s="1">
        <v>0</v>
      </c>
      <c r="H1614" s="32">
        <f>IFERROR(HOUR(Table1[[#This Row],[Cancel Date/time]])+MINUTE(Table1[[#This Row],[Cancel Date/time]])/60,"not cancelled")</f>
        <v>5.3166666666666664</v>
      </c>
      <c r="I1614" s="47">
        <f>IFERROR(ROUND(Table1[[#This Row],[cancellation time decimal]],0),"not cancelled")</f>
        <v>5</v>
      </c>
      <c r="J1614" s="10">
        <f>IFERROR(MOD(Table1[[#This Row],[cancellation hour rounded]],24),"not cancelled")</f>
        <v>5</v>
      </c>
      <c r="K1614" s="32">
        <f>1/Table1[[#This Row],[Duration (Time between doses '[in hours'])]]</f>
        <v>4.1666666666666664E-2</v>
      </c>
      <c r="L1614" s="33">
        <f>Table1[[#This Row],[number doses per hour]]*INDEX(Table2[price per dose],Table1[[#This Row],[Drug ID]])</f>
        <v>0.2815833333333333</v>
      </c>
      <c r="M1614" s="11" t="b">
        <f>AND(Table1[[#This Row],[hour of cancellation 0 to 23]]&gt;=0,Table1[[#This Row],[hour of cancellation 0 to 23]]&lt;=23)</f>
        <v>1</v>
      </c>
    </row>
    <row r="1615" spans="1:13" hidden="1" x14ac:dyDescent="0.3">
      <c r="A1615" s="1">
        <v>1614</v>
      </c>
      <c r="B1615" s="1">
        <v>8</v>
      </c>
      <c r="C1615" s="2">
        <v>40982.383236604379</v>
      </c>
      <c r="D1615" s="2">
        <v>40985.383063558525</v>
      </c>
      <c r="E1615" s="1">
        <v>3</v>
      </c>
      <c r="F1615" s="2" t="s">
        <v>5</v>
      </c>
      <c r="G1615" s="1">
        <v>1</v>
      </c>
      <c r="H1615" s="32" t="str">
        <f>IFERROR(HOUR(Table1[[#This Row],[Cancel Date/time]])+MINUTE(Table1[[#This Row],[Cancel Date/time]])/60,"not cancelled")</f>
        <v>not cancelled</v>
      </c>
      <c r="I1615" s="47" t="str">
        <f>IFERROR(ROUND(Table1[[#This Row],[cancellation time decimal]],0),"not cancelled")</f>
        <v>not cancelled</v>
      </c>
      <c r="J1615" s="10" t="str">
        <f>IFERROR(MOD(Table1[[#This Row],[cancellation hour rounded]],24),"not cancelled")</f>
        <v>not cancelled</v>
      </c>
      <c r="K1615" s="32">
        <f>1/Table1[[#This Row],[Duration (Time between doses '[in hours'])]]</f>
        <v>0.33333333333333331</v>
      </c>
      <c r="L1615" s="33">
        <f>Table1[[#This Row],[number doses per hour]]*INDEX(Table2[price per dose],Table1[[#This Row],[Drug ID]])</f>
        <v>0.29998222222222221</v>
      </c>
      <c r="M1615" s="11" t="b">
        <f>AND(Table1[[#This Row],[hour of cancellation 0 to 23]]&gt;=0,Table1[[#This Row],[hour of cancellation 0 to 23]]&lt;=23)</f>
        <v>0</v>
      </c>
    </row>
    <row r="1616" spans="1:13" x14ac:dyDescent="0.3">
      <c r="A1616" s="1">
        <v>1615</v>
      </c>
      <c r="B1616" s="1">
        <v>4</v>
      </c>
      <c r="C1616" s="2">
        <v>40982.45102797135</v>
      </c>
      <c r="D1616" s="2">
        <v>41042.450694444444</v>
      </c>
      <c r="E1616" s="1">
        <v>12</v>
      </c>
      <c r="F1616" s="2">
        <v>40985.430055556339</v>
      </c>
      <c r="G1616" s="1">
        <v>0</v>
      </c>
      <c r="H1616" s="32">
        <f>IFERROR(HOUR(Table1[[#This Row],[Cancel Date/time]])+MINUTE(Table1[[#This Row],[Cancel Date/time]])/60,"not cancelled")</f>
        <v>10.316666666666666</v>
      </c>
      <c r="I1616" s="47">
        <f>IFERROR(ROUND(Table1[[#This Row],[cancellation time decimal]],0),"not cancelled")</f>
        <v>10</v>
      </c>
      <c r="J1616" s="10">
        <f>IFERROR(MOD(Table1[[#This Row],[cancellation hour rounded]],24),"not cancelled")</f>
        <v>10</v>
      </c>
      <c r="K1616" s="32">
        <f>1/Table1[[#This Row],[Duration (Time between doses '[in hours'])]]</f>
        <v>8.3333333333333329E-2</v>
      </c>
      <c r="L1616" s="33">
        <f>Table1[[#This Row],[number doses per hour]]*INDEX(Table2[price per dose],Table1[[#This Row],[Drug ID]])</f>
        <v>1.448055119047619</v>
      </c>
      <c r="M1616" s="11" t="b">
        <f>AND(Table1[[#This Row],[hour of cancellation 0 to 23]]&gt;=0,Table1[[#This Row],[hour of cancellation 0 to 23]]&lt;=23)</f>
        <v>1</v>
      </c>
    </row>
    <row r="1617" spans="1:13" hidden="1" x14ac:dyDescent="0.3">
      <c r="A1617" s="1">
        <v>1616</v>
      </c>
      <c r="B1617" s="1">
        <v>4</v>
      </c>
      <c r="C1617" s="2">
        <v>40982.522144438757</v>
      </c>
      <c r="D1617" s="2">
        <v>40985.438184722756</v>
      </c>
      <c r="E1617" s="1">
        <v>12</v>
      </c>
      <c r="F1617" s="2" t="s">
        <v>5</v>
      </c>
      <c r="G1617" s="1">
        <v>0</v>
      </c>
      <c r="H1617" s="32" t="str">
        <f>IFERROR(HOUR(Table1[[#This Row],[Cancel Date/time]])+MINUTE(Table1[[#This Row],[Cancel Date/time]])/60,"not cancelled")</f>
        <v>not cancelled</v>
      </c>
      <c r="I1617" s="47" t="str">
        <f>IFERROR(ROUND(Table1[[#This Row],[cancellation time decimal]],0),"not cancelled")</f>
        <v>not cancelled</v>
      </c>
      <c r="J1617" s="10" t="str">
        <f>IFERROR(MOD(Table1[[#This Row],[cancellation hour rounded]],24),"not cancelled")</f>
        <v>not cancelled</v>
      </c>
      <c r="K1617" s="32">
        <f>1/Table1[[#This Row],[Duration (Time between doses '[in hours'])]]</f>
        <v>8.3333333333333329E-2</v>
      </c>
      <c r="L1617" s="33">
        <f>Table1[[#This Row],[number doses per hour]]*INDEX(Table2[price per dose],Table1[[#This Row],[Drug ID]])</f>
        <v>1.448055119047619</v>
      </c>
      <c r="M1617" s="11" t="b">
        <f>AND(Table1[[#This Row],[hour of cancellation 0 to 23]]&gt;=0,Table1[[#This Row],[hour of cancellation 0 to 23]]&lt;=23)</f>
        <v>0</v>
      </c>
    </row>
    <row r="1618" spans="1:13" x14ac:dyDescent="0.3">
      <c r="A1618" s="1">
        <v>1617</v>
      </c>
      <c r="B1618" s="1">
        <v>1</v>
      </c>
      <c r="C1618" s="2">
        <v>40982.529455028867</v>
      </c>
      <c r="D1618" s="2">
        <v>41042.529166666667</v>
      </c>
      <c r="E1618" s="1">
        <v>8</v>
      </c>
      <c r="F1618" s="2">
        <v>40983.6052839724</v>
      </c>
      <c r="G1618" s="1">
        <v>0</v>
      </c>
      <c r="H1618" s="32">
        <f>IFERROR(HOUR(Table1[[#This Row],[Cancel Date/time]])+MINUTE(Table1[[#This Row],[Cancel Date/time]])/60,"not cancelled")</f>
        <v>14.516666666666667</v>
      </c>
      <c r="I1618" s="47">
        <f>IFERROR(ROUND(Table1[[#This Row],[cancellation time decimal]],0),"not cancelled")</f>
        <v>15</v>
      </c>
      <c r="J1618" s="10">
        <f>IFERROR(MOD(Table1[[#This Row],[cancellation hour rounded]],24),"not cancelled")</f>
        <v>15</v>
      </c>
      <c r="K1618" s="32">
        <f>1/Table1[[#This Row],[Duration (Time between doses '[in hours'])]]</f>
        <v>0.125</v>
      </c>
      <c r="L1618" s="33">
        <f>Table1[[#This Row],[number doses per hour]]*INDEX(Table2[price per dose],Table1[[#This Row],[Drug ID]])</f>
        <v>0.84929166666666667</v>
      </c>
      <c r="M1618" s="11" t="b">
        <f>AND(Table1[[#This Row],[hour of cancellation 0 to 23]]&gt;=0,Table1[[#This Row],[hour of cancellation 0 to 23]]&lt;=23)</f>
        <v>1</v>
      </c>
    </row>
    <row r="1619" spans="1:13" hidden="1" x14ac:dyDescent="0.3">
      <c r="A1619" s="1">
        <v>1618</v>
      </c>
      <c r="B1619" s="1">
        <v>3</v>
      </c>
      <c r="C1619" s="2">
        <v>40982.500380462792</v>
      </c>
      <c r="D1619" s="2">
        <v>40985.374732537777</v>
      </c>
      <c r="E1619" s="1">
        <v>24</v>
      </c>
      <c r="F1619" s="2" t="s">
        <v>5</v>
      </c>
      <c r="G1619" s="1">
        <v>0</v>
      </c>
      <c r="H1619" s="32" t="str">
        <f>IFERROR(HOUR(Table1[[#This Row],[Cancel Date/time]])+MINUTE(Table1[[#This Row],[Cancel Date/time]])/60,"not cancelled")</f>
        <v>not cancelled</v>
      </c>
      <c r="I1619" s="47" t="str">
        <f>IFERROR(ROUND(Table1[[#This Row],[cancellation time decimal]],0),"not cancelled")</f>
        <v>not cancelled</v>
      </c>
      <c r="J1619" s="10" t="str">
        <f>IFERROR(MOD(Table1[[#This Row],[cancellation hour rounded]],24),"not cancelled")</f>
        <v>not cancelled</v>
      </c>
      <c r="K1619" s="32">
        <f>1/Table1[[#This Row],[Duration (Time between doses '[in hours'])]]</f>
        <v>4.1666666666666664E-2</v>
      </c>
      <c r="L1619" s="33">
        <f>Table1[[#This Row],[number doses per hour]]*INDEX(Table2[price per dose],Table1[[#This Row],[Drug ID]])</f>
        <v>0.18133000000000002</v>
      </c>
      <c r="M1619" s="11" t="b">
        <f>AND(Table1[[#This Row],[hour of cancellation 0 to 23]]&gt;=0,Table1[[#This Row],[hour of cancellation 0 to 23]]&lt;=23)</f>
        <v>0</v>
      </c>
    </row>
    <row r="1620" spans="1:13" hidden="1" x14ac:dyDescent="0.3">
      <c r="A1620" s="1">
        <v>1619</v>
      </c>
      <c r="B1620" s="1">
        <v>1</v>
      </c>
      <c r="C1620" s="2">
        <v>40982.536048104797</v>
      </c>
      <c r="D1620" s="2">
        <v>40984.577614312089</v>
      </c>
      <c r="E1620" s="1">
        <v>8</v>
      </c>
      <c r="F1620" s="2" t="s">
        <v>5</v>
      </c>
      <c r="G1620" s="1">
        <v>0</v>
      </c>
      <c r="H1620" s="32" t="str">
        <f>IFERROR(HOUR(Table1[[#This Row],[Cancel Date/time]])+MINUTE(Table1[[#This Row],[Cancel Date/time]])/60,"not cancelled")</f>
        <v>not cancelled</v>
      </c>
      <c r="I1620" s="47" t="str">
        <f>IFERROR(ROUND(Table1[[#This Row],[cancellation time decimal]],0),"not cancelled")</f>
        <v>not cancelled</v>
      </c>
      <c r="J1620" s="10" t="str">
        <f>IFERROR(MOD(Table1[[#This Row],[cancellation hour rounded]],24),"not cancelled")</f>
        <v>not cancelled</v>
      </c>
      <c r="K1620" s="32">
        <f>1/Table1[[#This Row],[Duration (Time between doses '[in hours'])]]</f>
        <v>0.125</v>
      </c>
      <c r="L1620" s="33">
        <f>Table1[[#This Row],[number doses per hour]]*INDEX(Table2[price per dose],Table1[[#This Row],[Drug ID]])</f>
        <v>0.84929166666666667</v>
      </c>
      <c r="M1620" s="11" t="b">
        <f>AND(Table1[[#This Row],[hour of cancellation 0 to 23]]&gt;=0,Table1[[#This Row],[hour of cancellation 0 to 23]]&lt;=23)</f>
        <v>0</v>
      </c>
    </row>
    <row r="1621" spans="1:13" x14ac:dyDescent="0.3">
      <c r="A1621" s="1">
        <v>1620</v>
      </c>
      <c r="B1621" s="1">
        <v>1</v>
      </c>
      <c r="C1621" s="2">
        <v>40982.559665894812</v>
      </c>
      <c r="D1621" s="2">
        <v>41042.559027777774</v>
      </c>
      <c r="E1621" s="1">
        <v>8</v>
      </c>
      <c r="F1621" s="2">
        <v>40982.617575410281</v>
      </c>
      <c r="G1621" s="1">
        <v>0</v>
      </c>
      <c r="H1621" s="32">
        <f>IFERROR(HOUR(Table1[[#This Row],[Cancel Date/time]])+MINUTE(Table1[[#This Row],[Cancel Date/time]])/60,"not cancelled")</f>
        <v>14.816666666666666</v>
      </c>
      <c r="I1621" s="47">
        <f>IFERROR(ROUND(Table1[[#This Row],[cancellation time decimal]],0),"not cancelled")</f>
        <v>15</v>
      </c>
      <c r="J1621" s="10">
        <f>IFERROR(MOD(Table1[[#This Row],[cancellation hour rounded]],24),"not cancelled")</f>
        <v>15</v>
      </c>
      <c r="K1621" s="32">
        <f>1/Table1[[#This Row],[Duration (Time between doses '[in hours'])]]</f>
        <v>0.125</v>
      </c>
      <c r="L1621" s="33">
        <f>Table1[[#This Row],[number doses per hour]]*INDEX(Table2[price per dose],Table1[[#This Row],[Drug ID]])</f>
        <v>0.84929166666666667</v>
      </c>
      <c r="M1621" s="11" t="b">
        <f>AND(Table1[[#This Row],[hour of cancellation 0 to 23]]&gt;=0,Table1[[#This Row],[hour of cancellation 0 to 23]]&lt;=23)</f>
        <v>1</v>
      </c>
    </row>
    <row r="1622" spans="1:13" x14ac:dyDescent="0.3">
      <c r="A1622" s="1">
        <v>1621</v>
      </c>
      <c r="B1622" s="1">
        <v>1</v>
      </c>
      <c r="C1622" s="2">
        <v>40982.701869822136</v>
      </c>
      <c r="D1622" s="2">
        <v>40986.951388888883</v>
      </c>
      <c r="E1622" s="1">
        <v>8</v>
      </c>
      <c r="F1622" s="2">
        <v>40983.353064342715</v>
      </c>
      <c r="G1622" s="1">
        <v>0</v>
      </c>
      <c r="H1622" s="32">
        <f>IFERROR(HOUR(Table1[[#This Row],[Cancel Date/time]])+MINUTE(Table1[[#This Row],[Cancel Date/time]])/60,"not cancelled")</f>
        <v>8.4666666666666668</v>
      </c>
      <c r="I1622" s="47">
        <f>IFERROR(ROUND(Table1[[#This Row],[cancellation time decimal]],0),"not cancelled")</f>
        <v>8</v>
      </c>
      <c r="J1622" s="10">
        <f>IFERROR(MOD(Table1[[#This Row],[cancellation hour rounded]],24),"not cancelled")</f>
        <v>8</v>
      </c>
      <c r="K1622" s="32">
        <f>1/Table1[[#This Row],[Duration (Time between doses '[in hours'])]]</f>
        <v>0.125</v>
      </c>
      <c r="L1622" s="33">
        <f>Table1[[#This Row],[number doses per hour]]*INDEX(Table2[price per dose],Table1[[#This Row],[Drug ID]])</f>
        <v>0.84929166666666667</v>
      </c>
      <c r="M1622" s="11" t="b">
        <f>AND(Table1[[#This Row],[hour of cancellation 0 to 23]]&gt;=0,Table1[[#This Row],[hour of cancellation 0 to 23]]&lt;=23)</f>
        <v>1</v>
      </c>
    </row>
    <row r="1623" spans="1:13" x14ac:dyDescent="0.3">
      <c r="A1623" s="1">
        <v>1622</v>
      </c>
      <c r="B1623" s="1">
        <v>1</v>
      </c>
      <c r="C1623" s="2">
        <v>40982.681914067769</v>
      </c>
      <c r="D1623" s="2">
        <v>41042.681249999994</v>
      </c>
      <c r="E1623" s="1">
        <v>8</v>
      </c>
      <c r="F1623" s="2">
        <v>40983.539383423384</v>
      </c>
      <c r="G1623" s="1">
        <v>0</v>
      </c>
      <c r="H1623" s="32">
        <f>IFERROR(HOUR(Table1[[#This Row],[Cancel Date/time]])+MINUTE(Table1[[#This Row],[Cancel Date/time]])/60,"not cancelled")</f>
        <v>12.933333333333334</v>
      </c>
      <c r="I1623" s="47">
        <f>IFERROR(ROUND(Table1[[#This Row],[cancellation time decimal]],0),"not cancelled")</f>
        <v>13</v>
      </c>
      <c r="J1623" s="10">
        <f>IFERROR(MOD(Table1[[#This Row],[cancellation hour rounded]],24),"not cancelled")</f>
        <v>13</v>
      </c>
      <c r="K1623" s="32">
        <f>1/Table1[[#This Row],[Duration (Time between doses '[in hours'])]]</f>
        <v>0.125</v>
      </c>
      <c r="L1623" s="33">
        <f>Table1[[#This Row],[number doses per hour]]*INDEX(Table2[price per dose],Table1[[#This Row],[Drug ID]])</f>
        <v>0.84929166666666667</v>
      </c>
      <c r="M1623" s="11" t="b">
        <f>AND(Table1[[#This Row],[hour of cancellation 0 to 23]]&gt;=0,Table1[[#This Row],[hour of cancellation 0 to 23]]&lt;=23)</f>
        <v>1</v>
      </c>
    </row>
    <row r="1624" spans="1:13" x14ac:dyDescent="0.3">
      <c r="A1624" s="1">
        <v>1623</v>
      </c>
      <c r="B1624" s="1">
        <v>2</v>
      </c>
      <c r="C1624" s="2">
        <v>40982.746729528473</v>
      </c>
      <c r="D1624" s="2">
        <v>41042.746527777781</v>
      </c>
      <c r="E1624" s="1">
        <v>10</v>
      </c>
      <c r="F1624" s="2">
        <v>40984.741109135313</v>
      </c>
      <c r="G1624" s="1">
        <v>0</v>
      </c>
      <c r="H1624" s="32">
        <f>IFERROR(HOUR(Table1[[#This Row],[Cancel Date/time]])+MINUTE(Table1[[#This Row],[Cancel Date/time]])/60,"not cancelled")</f>
        <v>17.783333333333335</v>
      </c>
      <c r="I1624" s="47">
        <f>IFERROR(ROUND(Table1[[#This Row],[cancellation time decimal]],0),"not cancelled")</f>
        <v>18</v>
      </c>
      <c r="J1624" s="10">
        <f>IFERROR(MOD(Table1[[#This Row],[cancellation hour rounded]],24),"not cancelled")</f>
        <v>18</v>
      </c>
      <c r="K1624" s="32">
        <f>1/Table1[[#This Row],[Duration (Time between doses '[in hours'])]]</f>
        <v>0.1</v>
      </c>
      <c r="L1624" s="33">
        <f>Table1[[#This Row],[number doses per hour]]*INDEX(Table2[price per dose],Table1[[#This Row],[Drug ID]])</f>
        <v>0.84959999999999969</v>
      </c>
      <c r="M1624" s="11" t="b">
        <f>AND(Table1[[#This Row],[hour of cancellation 0 to 23]]&gt;=0,Table1[[#This Row],[hour of cancellation 0 to 23]]&lt;=23)</f>
        <v>1</v>
      </c>
    </row>
    <row r="1625" spans="1:13" x14ac:dyDescent="0.3">
      <c r="A1625" s="1">
        <v>1624</v>
      </c>
      <c r="B1625" s="1">
        <v>3</v>
      </c>
      <c r="C1625" s="2">
        <v>40982.734146491355</v>
      </c>
      <c r="D1625" s="2">
        <v>41042.734027777777</v>
      </c>
      <c r="E1625" s="1">
        <v>24</v>
      </c>
      <c r="F1625" s="2">
        <v>40985.252844600574</v>
      </c>
      <c r="G1625" s="1">
        <v>0</v>
      </c>
      <c r="H1625" s="32">
        <f>IFERROR(HOUR(Table1[[#This Row],[Cancel Date/time]])+MINUTE(Table1[[#This Row],[Cancel Date/time]])/60,"not cancelled")</f>
        <v>6.0666666666666664</v>
      </c>
      <c r="I1625" s="47">
        <f>IFERROR(ROUND(Table1[[#This Row],[cancellation time decimal]],0),"not cancelled")</f>
        <v>6</v>
      </c>
      <c r="J1625" s="10">
        <f>IFERROR(MOD(Table1[[#This Row],[cancellation hour rounded]],24),"not cancelled")</f>
        <v>6</v>
      </c>
      <c r="K1625" s="32">
        <f>1/Table1[[#This Row],[Duration (Time between doses '[in hours'])]]</f>
        <v>4.1666666666666664E-2</v>
      </c>
      <c r="L1625" s="33">
        <f>Table1[[#This Row],[number doses per hour]]*INDEX(Table2[price per dose],Table1[[#This Row],[Drug ID]])</f>
        <v>0.18133000000000002</v>
      </c>
      <c r="M1625" s="11" t="b">
        <f>AND(Table1[[#This Row],[hour of cancellation 0 to 23]]&gt;=0,Table1[[#This Row],[hour of cancellation 0 to 23]]&lt;=23)</f>
        <v>1</v>
      </c>
    </row>
    <row r="1626" spans="1:13" x14ac:dyDescent="0.3">
      <c r="A1626" s="1">
        <v>1625</v>
      </c>
      <c r="B1626" s="1">
        <v>4</v>
      </c>
      <c r="C1626" s="2">
        <v>40982.752506655896</v>
      </c>
      <c r="D1626" s="2">
        <v>41042.752083333333</v>
      </c>
      <c r="E1626" s="1">
        <v>12</v>
      </c>
      <c r="F1626" s="2">
        <v>40984.433251878785</v>
      </c>
      <c r="G1626" s="1">
        <v>0</v>
      </c>
      <c r="H1626" s="32">
        <f>IFERROR(HOUR(Table1[[#This Row],[Cancel Date/time]])+MINUTE(Table1[[#This Row],[Cancel Date/time]])/60,"not cancelled")</f>
        <v>10.383333333333333</v>
      </c>
      <c r="I1626" s="47">
        <f>IFERROR(ROUND(Table1[[#This Row],[cancellation time decimal]],0),"not cancelled")</f>
        <v>10</v>
      </c>
      <c r="J1626" s="10">
        <f>IFERROR(MOD(Table1[[#This Row],[cancellation hour rounded]],24),"not cancelled")</f>
        <v>10</v>
      </c>
      <c r="K1626" s="32">
        <f>1/Table1[[#This Row],[Duration (Time between doses '[in hours'])]]</f>
        <v>8.3333333333333329E-2</v>
      </c>
      <c r="L1626" s="33">
        <f>Table1[[#This Row],[number doses per hour]]*INDEX(Table2[price per dose],Table1[[#This Row],[Drug ID]])</f>
        <v>1.448055119047619</v>
      </c>
      <c r="M1626" s="11" t="b">
        <f>AND(Table1[[#This Row],[hour of cancellation 0 to 23]]&gt;=0,Table1[[#This Row],[hour of cancellation 0 to 23]]&lt;=23)</f>
        <v>1</v>
      </c>
    </row>
    <row r="1627" spans="1:13" x14ac:dyDescent="0.3">
      <c r="A1627" s="1">
        <v>1626</v>
      </c>
      <c r="B1627" s="1">
        <v>8</v>
      </c>
      <c r="C1627" s="2">
        <v>40982.758745175757</v>
      </c>
      <c r="D1627" s="2">
        <v>41042.758333333331</v>
      </c>
      <c r="E1627" s="1">
        <v>3</v>
      </c>
      <c r="F1627" s="2">
        <v>40987.552255116956</v>
      </c>
      <c r="G1627" s="1">
        <v>1</v>
      </c>
      <c r="H1627" s="32">
        <f>IFERROR(HOUR(Table1[[#This Row],[Cancel Date/time]])+MINUTE(Table1[[#This Row],[Cancel Date/time]])/60,"not cancelled")</f>
        <v>13.25</v>
      </c>
      <c r="I1627" s="47">
        <f>IFERROR(ROUND(Table1[[#This Row],[cancellation time decimal]],0),"not cancelled")</f>
        <v>13</v>
      </c>
      <c r="J1627" s="10">
        <f>IFERROR(MOD(Table1[[#This Row],[cancellation hour rounded]],24),"not cancelled")</f>
        <v>13</v>
      </c>
      <c r="K1627" s="32">
        <f>1/Table1[[#This Row],[Duration (Time between doses '[in hours'])]]</f>
        <v>0.33333333333333331</v>
      </c>
      <c r="L1627" s="33">
        <f>Table1[[#This Row],[number doses per hour]]*INDEX(Table2[price per dose],Table1[[#This Row],[Drug ID]])</f>
        <v>0.29998222222222221</v>
      </c>
      <c r="M1627" s="11" t="b">
        <f>AND(Table1[[#This Row],[hour of cancellation 0 to 23]]&gt;=0,Table1[[#This Row],[hour of cancellation 0 to 23]]&lt;=23)</f>
        <v>1</v>
      </c>
    </row>
    <row r="1628" spans="1:13" hidden="1" x14ac:dyDescent="0.3">
      <c r="A1628" s="1">
        <v>1627</v>
      </c>
      <c r="B1628" s="1">
        <v>5</v>
      </c>
      <c r="C1628" s="2">
        <v>40982.86073979544</v>
      </c>
      <c r="D1628" s="2">
        <v>40985.693749999999</v>
      </c>
      <c r="E1628" s="1">
        <v>24</v>
      </c>
      <c r="F1628" s="2" t="s">
        <v>5</v>
      </c>
      <c r="G1628" s="1">
        <v>0</v>
      </c>
      <c r="H1628" s="32" t="str">
        <f>IFERROR(HOUR(Table1[[#This Row],[Cancel Date/time]])+MINUTE(Table1[[#This Row],[Cancel Date/time]])/60,"not cancelled")</f>
        <v>not cancelled</v>
      </c>
      <c r="I1628" s="47" t="str">
        <f>IFERROR(ROUND(Table1[[#This Row],[cancellation time decimal]],0),"not cancelled")</f>
        <v>not cancelled</v>
      </c>
      <c r="J1628" s="10" t="str">
        <f>IFERROR(MOD(Table1[[#This Row],[cancellation hour rounded]],24),"not cancelled")</f>
        <v>not cancelled</v>
      </c>
      <c r="K1628" s="32">
        <f>1/Table1[[#This Row],[Duration (Time between doses '[in hours'])]]</f>
        <v>4.1666666666666664E-2</v>
      </c>
      <c r="L1628" s="33">
        <f>Table1[[#This Row],[number doses per hour]]*INDEX(Table2[price per dose],Table1[[#This Row],[Drug ID]])</f>
        <v>0.2815833333333333</v>
      </c>
      <c r="M1628" s="11" t="b">
        <f>AND(Table1[[#This Row],[hour of cancellation 0 to 23]]&gt;=0,Table1[[#This Row],[hour of cancellation 0 to 23]]&lt;=23)</f>
        <v>0</v>
      </c>
    </row>
    <row r="1629" spans="1:13" x14ac:dyDescent="0.3">
      <c r="A1629" s="1">
        <v>1628</v>
      </c>
      <c r="B1629" s="1">
        <v>6</v>
      </c>
      <c r="C1629" s="2">
        <v>40982.895989857665</v>
      </c>
      <c r="D1629" s="2">
        <v>41042.895833333336</v>
      </c>
      <c r="E1629" s="1">
        <v>24</v>
      </c>
      <c r="F1629" s="2">
        <v>40986.659372851456</v>
      </c>
      <c r="G1629" s="1">
        <v>0</v>
      </c>
      <c r="H1629" s="32">
        <f>IFERROR(HOUR(Table1[[#This Row],[Cancel Date/time]])+MINUTE(Table1[[#This Row],[Cancel Date/time]])/60,"not cancelled")</f>
        <v>15.816666666666666</v>
      </c>
      <c r="I1629" s="47">
        <f>IFERROR(ROUND(Table1[[#This Row],[cancellation time decimal]],0),"not cancelled")</f>
        <v>16</v>
      </c>
      <c r="J1629" s="10">
        <f>IFERROR(MOD(Table1[[#This Row],[cancellation hour rounded]],24),"not cancelled")</f>
        <v>16</v>
      </c>
      <c r="K1629" s="32">
        <f>1/Table1[[#This Row],[Duration (Time between doses '[in hours'])]]</f>
        <v>4.1666666666666664E-2</v>
      </c>
      <c r="L1629" s="33">
        <f>Table1[[#This Row],[number doses per hour]]*INDEX(Table2[price per dose],Table1[[#This Row],[Drug ID]])</f>
        <v>0.35218749999999999</v>
      </c>
      <c r="M1629" s="11" t="b">
        <f>AND(Table1[[#This Row],[hour of cancellation 0 to 23]]&gt;=0,Table1[[#This Row],[hour of cancellation 0 to 23]]&lt;=23)</f>
        <v>1</v>
      </c>
    </row>
    <row r="1630" spans="1:13" x14ac:dyDescent="0.3">
      <c r="A1630" s="1">
        <v>1629</v>
      </c>
      <c r="B1630" s="1">
        <v>7</v>
      </c>
      <c r="C1630" s="2">
        <v>40983.048376237886</v>
      </c>
      <c r="D1630" s="2">
        <v>41043.047916666663</v>
      </c>
      <c r="E1630" s="1">
        <v>24</v>
      </c>
      <c r="F1630" s="2">
        <v>40985.657102022364</v>
      </c>
      <c r="G1630" s="1">
        <v>0</v>
      </c>
      <c r="H1630" s="32">
        <f>IFERROR(HOUR(Table1[[#This Row],[Cancel Date/time]])+MINUTE(Table1[[#This Row],[Cancel Date/time]])/60,"not cancelled")</f>
        <v>15.766666666666667</v>
      </c>
      <c r="I1630" s="47">
        <f>IFERROR(ROUND(Table1[[#This Row],[cancellation time decimal]],0),"not cancelled")</f>
        <v>16</v>
      </c>
      <c r="J1630" s="10">
        <f>IFERROR(MOD(Table1[[#This Row],[cancellation hour rounded]],24),"not cancelled")</f>
        <v>16</v>
      </c>
      <c r="K1630" s="32">
        <f>1/Table1[[#This Row],[Duration (Time between doses '[in hours'])]]</f>
        <v>4.1666666666666664E-2</v>
      </c>
      <c r="L1630" s="33">
        <f>Table1[[#This Row],[number doses per hour]]*INDEX(Table2[price per dose],Table1[[#This Row],[Drug ID]])</f>
        <v>1.2958049999999997</v>
      </c>
      <c r="M1630" s="11" t="b">
        <f>AND(Table1[[#This Row],[hour of cancellation 0 to 23]]&gt;=0,Table1[[#This Row],[hour of cancellation 0 to 23]]&lt;=23)</f>
        <v>1</v>
      </c>
    </row>
    <row r="1631" spans="1:13" x14ac:dyDescent="0.3">
      <c r="A1631" s="1">
        <v>1630</v>
      </c>
      <c r="B1631" s="1">
        <v>3</v>
      </c>
      <c r="C1631" s="2">
        <v>40983.374242565798</v>
      </c>
      <c r="D1631" s="2">
        <v>41043.373611111114</v>
      </c>
      <c r="E1631" s="1">
        <v>24</v>
      </c>
      <c r="F1631" s="2">
        <v>40985.719051191802</v>
      </c>
      <c r="G1631" s="1">
        <v>0</v>
      </c>
      <c r="H1631" s="32">
        <f>IFERROR(HOUR(Table1[[#This Row],[Cancel Date/time]])+MINUTE(Table1[[#This Row],[Cancel Date/time]])/60,"not cancelled")</f>
        <v>17.25</v>
      </c>
      <c r="I1631" s="47">
        <f>IFERROR(ROUND(Table1[[#This Row],[cancellation time decimal]],0),"not cancelled")</f>
        <v>17</v>
      </c>
      <c r="J1631" s="10">
        <f>IFERROR(MOD(Table1[[#This Row],[cancellation hour rounded]],24),"not cancelled")</f>
        <v>17</v>
      </c>
      <c r="K1631" s="32">
        <f>1/Table1[[#This Row],[Duration (Time between doses '[in hours'])]]</f>
        <v>4.1666666666666664E-2</v>
      </c>
      <c r="L1631" s="33">
        <f>Table1[[#This Row],[number doses per hour]]*INDEX(Table2[price per dose],Table1[[#This Row],[Drug ID]])</f>
        <v>0.18133000000000002</v>
      </c>
      <c r="M1631" s="11" t="b">
        <f>AND(Table1[[#This Row],[hour of cancellation 0 to 23]]&gt;=0,Table1[[#This Row],[hour of cancellation 0 to 23]]&lt;=23)</f>
        <v>1</v>
      </c>
    </row>
    <row r="1632" spans="1:13" x14ac:dyDescent="0.3">
      <c r="A1632" s="1">
        <v>1631</v>
      </c>
      <c r="B1632" s="1">
        <v>6</v>
      </c>
      <c r="C1632" s="2">
        <v>40983.366453068527</v>
      </c>
      <c r="D1632" s="2">
        <v>41043.365972222222</v>
      </c>
      <c r="E1632" s="1">
        <v>24</v>
      </c>
      <c r="F1632" s="2">
        <v>40987.681279876793</v>
      </c>
      <c r="G1632" s="1">
        <v>0</v>
      </c>
      <c r="H1632" s="32">
        <f>IFERROR(HOUR(Table1[[#This Row],[Cancel Date/time]])+MINUTE(Table1[[#This Row],[Cancel Date/time]])/60,"not cancelled")</f>
        <v>16.350000000000001</v>
      </c>
      <c r="I1632" s="47">
        <f>IFERROR(ROUND(Table1[[#This Row],[cancellation time decimal]],0),"not cancelled")</f>
        <v>16</v>
      </c>
      <c r="J1632" s="10">
        <f>IFERROR(MOD(Table1[[#This Row],[cancellation hour rounded]],24),"not cancelled")</f>
        <v>16</v>
      </c>
      <c r="K1632" s="32">
        <f>1/Table1[[#This Row],[Duration (Time between doses '[in hours'])]]</f>
        <v>4.1666666666666664E-2</v>
      </c>
      <c r="L1632" s="33">
        <f>Table1[[#This Row],[number doses per hour]]*INDEX(Table2[price per dose],Table1[[#This Row],[Drug ID]])</f>
        <v>0.35218749999999999</v>
      </c>
      <c r="M1632" s="11" t="b">
        <f>AND(Table1[[#This Row],[hour of cancellation 0 to 23]]&gt;=0,Table1[[#This Row],[hour of cancellation 0 to 23]]&lt;=23)</f>
        <v>1</v>
      </c>
    </row>
    <row r="1633" spans="1:13" x14ac:dyDescent="0.3">
      <c r="A1633" s="1">
        <v>1632</v>
      </c>
      <c r="B1633" s="1">
        <v>9</v>
      </c>
      <c r="C1633" s="2">
        <v>40983.381038802087</v>
      </c>
      <c r="D1633" s="2">
        <v>41043.380555555559</v>
      </c>
      <c r="E1633" s="1">
        <v>5</v>
      </c>
      <c r="F1633" s="2">
        <v>40986.461320032067</v>
      </c>
      <c r="G1633" s="1">
        <v>0</v>
      </c>
      <c r="H1633" s="32">
        <f>IFERROR(HOUR(Table1[[#This Row],[Cancel Date/time]])+MINUTE(Table1[[#This Row],[Cancel Date/time]])/60,"not cancelled")</f>
        <v>11.066666666666666</v>
      </c>
      <c r="I1633" s="47">
        <f>IFERROR(ROUND(Table1[[#This Row],[cancellation time decimal]],0),"not cancelled")</f>
        <v>11</v>
      </c>
      <c r="J1633" s="10">
        <f>IFERROR(MOD(Table1[[#This Row],[cancellation hour rounded]],24),"not cancelled")</f>
        <v>11</v>
      </c>
      <c r="K1633" s="32">
        <f>1/Table1[[#This Row],[Duration (Time between doses '[in hours'])]]</f>
        <v>0.2</v>
      </c>
      <c r="L1633" s="33">
        <f>Table1[[#This Row],[number doses per hour]]*INDEX(Table2[price per dose],Table1[[#This Row],[Drug ID]])</f>
        <v>5.6740000000000004</v>
      </c>
      <c r="M1633" s="11" t="b">
        <f>AND(Table1[[#This Row],[hour of cancellation 0 to 23]]&gt;=0,Table1[[#This Row],[hour of cancellation 0 to 23]]&lt;=23)</f>
        <v>1</v>
      </c>
    </row>
    <row r="1634" spans="1:13" hidden="1" x14ac:dyDescent="0.3">
      <c r="A1634" s="1">
        <v>1633</v>
      </c>
      <c r="B1634" s="1">
        <v>7</v>
      </c>
      <c r="C1634" s="2">
        <v>40983.376921883457</v>
      </c>
      <c r="D1634" s="2">
        <v>40985.959739553058</v>
      </c>
      <c r="E1634" s="1">
        <v>24</v>
      </c>
      <c r="F1634" s="2" t="s">
        <v>5</v>
      </c>
      <c r="G1634" s="1">
        <v>0</v>
      </c>
      <c r="H1634" s="32" t="str">
        <f>IFERROR(HOUR(Table1[[#This Row],[Cancel Date/time]])+MINUTE(Table1[[#This Row],[Cancel Date/time]])/60,"not cancelled")</f>
        <v>not cancelled</v>
      </c>
      <c r="I1634" s="47" t="str">
        <f>IFERROR(ROUND(Table1[[#This Row],[cancellation time decimal]],0),"not cancelled")</f>
        <v>not cancelled</v>
      </c>
      <c r="J1634" s="10" t="str">
        <f>IFERROR(MOD(Table1[[#This Row],[cancellation hour rounded]],24),"not cancelled")</f>
        <v>not cancelled</v>
      </c>
      <c r="K1634" s="32">
        <f>1/Table1[[#This Row],[Duration (Time between doses '[in hours'])]]</f>
        <v>4.1666666666666664E-2</v>
      </c>
      <c r="L1634" s="33">
        <f>Table1[[#This Row],[number doses per hour]]*INDEX(Table2[price per dose],Table1[[#This Row],[Drug ID]])</f>
        <v>1.2958049999999997</v>
      </c>
      <c r="M1634" s="11" t="b">
        <f>AND(Table1[[#This Row],[hour of cancellation 0 to 23]]&gt;=0,Table1[[#This Row],[hour of cancellation 0 to 23]]&lt;=23)</f>
        <v>0</v>
      </c>
    </row>
    <row r="1635" spans="1:13" x14ac:dyDescent="0.3">
      <c r="A1635" s="1">
        <v>1634</v>
      </c>
      <c r="B1635" s="1">
        <v>4</v>
      </c>
      <c r="C1635" s="2">
        <v>40983.522082102922</v>
      </c>
      <c r="D1635" s="2">
        <v>41043.521527777775</v>
      </c>
      <c r="E1635" s="1">
        <v>12</v>
      </c>
      <c r="F1635" s="2">
        <v>40985.678726849641</v>
      </c>
      <c r="G1635" s="1">
        <v>0</v>
      </c>
      <c r="H1635" s="32">
        <f>IFERROR(HOUR(Table1[[#This Row],[Cancel Date/time]])+MINUTE(Table1[[#This Row],[Cancel Date/time]])/60,"not cancelled")</f>
        <v>16.283333333333335</v>
      </c>
      <c r="I1635" s="47">
        <f>IFERROR(ROUND(Table1[[#This Row],[cancellation time decimal]],0),"not cancelled")</f>
        <v>16</v>
      </c>
      <c r="J1635" s="10">
        <f>IFERROR(MOD(Table1[[#This Row],[cancellation hour rounded]],24),"not cancelled")</f>
        <v>16</v>
      </c>
      <c r="K1635" s="32">
        <f>1/Table1[[#This Row],[Duration (Time between doses '[in hours'])]]</f>
        <v>8.3333333333333329E-2</v>
      </c>
      <c r="L1635" s="33">
        <f>Table1[[#This Row],[number doses per hour]]*INDEX(Table2[price per dose],Table1[[#This Row],[Drug ID]])</f>
        <v>1.448055119047619</v>
      </c>
      <c r="M1635" s="11" t="b">
        <f>AND(Table1[[#This Row],[hour of cancellation 0 to 23]]&gt;=0,Table1[[#This Row],[hour of cancellation 0 to 23]]&lt;=23)</f>
        <v>1</v>
      </c>
    </row>
    <row r="1636" spans="1:13" x14ac:dyDescent="0.3">
      <c r="A1636" s="1">
        <v>1635</v>
      </c>
      <c r="B1636" s="1">
        <v>1</v>
      </c>
      <c r="C1636" s="2">
        <v>40983.551283567933</v>
      </c>
      <c r="D1636" s="2">
        <v>41043.550694444442</v>
      </c>
      <c r="E1636" s="1">
        <v>8</v>
      </c>
      <c r="F1636" s="2">
        <v>40984.486230729985</v>
      </c>
      <c r="G1636" s="1">
        <v>0</v>
      </c>
      <c r="H1636" s="32">
        <f>IFERROR(HOUR(Table1[[#This Row],[Cancel Date/time]])+MINUTE(Table1[[#This Row],[Cancel Date/time]])/60,"not cancelled")</f>
        <v>11.666666666666666</v>
      </c>
      <c r="I1636" s="47">
        <f>IFERROR(ROUND(Table1[[#This Row],[cancellation time decimal]],0),"not cancelled")</f>
        <v>12</v>
      </c>
      <c r="J1636" s="10">
        <f>IFERROR(MOD(Table1[[#This Row],[cancellation hour rounded]],24),"not cancelled")</f>
        <v>12</v>
      </c>
      <c r="K1636" s="32">
        <f>1/Table1[[#This Row],[Duration (Time between doses '[in hours'])]]</f>
        <v>0.125</v>
      </c>
      <c r="L1636" s="33">
        <f>Table1[[#This Row],[number doses per hour]]*INDEX(Table2[price per dose],Table1[[#This Row],[Drug ID]])</f>
        <v>0.84929166666666667</v>
      </c>
      <c r="M1636" s="11" t="b">
        <f>AND(Table1[[#This Row],[hour of cancellation 0 to 23]]&gt;=0,Table1[[#This Row],[hour of cancellation 0 to 23]]&lt;=23)</f>
        <v>1</v>
      </c>
    </row>
    <row r="1637" spans="1:13" hidden="1" x14ac:dyDescent="0.3">
      <c r="A1637" s="1">
        <v>1636</v>
      </c>
      <c r="B1637" s="1">
        <v>1</v>
      </c>
      <c r="C1637" s="2">
        <v>40983.568496217202</v>
      </c>
      <c r="D1637" s="2">
        <v>40985.85988446042</v>
      </c>
      <c r="E1637" s="1">
        <v>8</v>
      </c>
      <c r="F1637" s="2" t="s">
        <v>5</v>
      </c>
      <c r="G1637" s="1">
        <v>0</v>
      </c>
      <c r="H1637" s="32" t="str">
        <f>IFERROR(HOUR(Table1[[#This Row],[Cancel Date/time]])+MINUTE(Table1[[#This Row],[Cancel Date/time]])/60,"not cancelled")</f>
        <v>not cancelled</v>
      </c>
      <c r="I1637" s="47" t="str">
        <f>IFERROR(ROUND(Table1[[#This Row],[cancellation time decimal]],0),"not cancelled")</f>
        <v>not cancelled</v>
      </c>
      <c r="J1637" s="10" t="str">
        <f>IFERROR(MOD(Table1[[#This Row],[cancellation hour rounded]],24),"not cancelled")</f>
        <v>not cancelled</v>
      </c>
      <c r="K1637" s="32">
        <f>1/Table1[[#This Row],[Duration (Time between doses '[in hours'])]]</f>
        <v>0.125</v>
      </c>
      <c r="L1637" s="33">
        <f>Table1[[#This Row],[number doses per hour]]*INDEX(Table2[price per dose],Table1[[#This Row],[Drug ID]])</f>
        <v>0.84929166666666667</v>
      </c>
      <c r="M1637" s="11" t="b">
        <f>AND(Table1[[#This Row],[hour of cancellation 0 to 23]]&gt;=0,Table1[[#This Row],[hour of cancellation 0 to 23]]&lt;=23)</f>
        <v>0</v>
      </c>
    </row>
    <row r="1638" spans="1:13" hidden="1" x14ac:dyDescent="0.3">
      <c r="A1638" s="1">
        <v>1637</v>
      </c>
      <c r="B1638" s="1">
        <v>5</v>
      </c>
      <c r="C1638" s="2">
        <v>40983.632893234324</v>
      </c>
      <c r="D1638" s="2">
        <v>40986.09078668616</v>
      </c>
      <c r="E1638" s="1">
        <v>24</v>
      </c>
      <c r="F1638" s="2" t="s">
        <v>5</v>
      </c>
      <c r="G1638" s="1">
        <v>0</v>
      </c>
      <c r="H1638" s="32" t="str">
        <f>IFERROR(HOUR(Table1[[#This Row],[Cancel Date/time]])+MINUTE(Table1[[#This Row],[Cancel Date/time]])/60,"not cancelled")</f>
        <v>not cancelled</v>
      </c>
      <c r="I1638" s="47" t="str">
        <f>IFERROR(ROUND(Table1[[#This Row],[cancellation time decimal]],0),"not cancelled")</f>
        <v>not cancelled</v>
      </c>
      <c r="J1638" s="10" t="str">
        <f>IFERROR(MOD(Table1[[#This Row],[cancellation hour rounded]],24),"not cancelled")</f>
        <v>not cancelled</v>
      </c>
      <c r="K1638" s="32">
        <f>1/Table1[[#This Row],[Duration (Time between doses '[in hours'])]]</f>
        <v>4.1666666666666664E-2</v>
      </c>
      <c r="L1638" s="33">
        <f>Table1[[#This Row],[number doses per hour]]*INDEX(Table2[price per dose],Table1[[#This Row],[Drug ID]])</f>
        <v>0.2815833333333333</v>
      </c>
      <c r="M1638" s="11" t="b">
        <f>AND(Table1[[#This Row],[hour of cancellation 0 to 23]]&gt;=0,Table1[[#This Row],[hour of cancellation 0 to 23]]&lt;=23)</f>
        <v>0</v>
      </c>
    </row>
    <row r="1639" spans="1:13" x14ac:dyDescent="0.3">
      <c r="A1639" s="1">
        <v>1638</v>
      </c>
      <c r="B1639" s="1">
        <v>1</v>
      </c>
      <c r="C1639" s="2">
        <v>40983.669756892799</v>
      </c>
      <c r="D1639" s="2">
        <v>41043.669444444444</v>
      </c>
      <c r="E1639" s="1">
        <v>8</v>
      </c>
      <c r="F1639" s="2">
        <v>40984.880141387606</v>
      </c>
      <c r="G1639" s="1">
        <v>0</v>
      </c>
      <c r="H1639" s="32">
        <f>IFERROR(HOUR(Table1[[#This Row],[Cancel Date/time]])+MINUTE(Table1[[#This Row],[Cancel Date/time]])/60,"not cancelled")</f>
        <v>21.116666666666667</v>
      </c>
      <c r="I1639" s="47">
        <f>IFERROR(ROUND(Table1[[#This Row],[cancellation time decimal]],0),"not cancelled")</f>
        <v>21</v>
      </c>
      <c r="J1639" s="10">
        <f>IFERROR(MOD(Table1[[#This Row],[cancellation hour rounded]],24),"not cancelled")</f>
        <v>21</v>
      </c>
      <c r="K1639" s="32">
        <f>1/Table1[[#This Row],[Duration (Time between doses '[in hours'])]]</f>
        <v>0.125</v>
      </c>
      <c r="L1639" s="33">
        <f>Table1[[#This Row],[number doses per hour]]*INDEX(Table2[price per dose],Table1[[#This Row],[Drug ID]])</f>
        <v>0.84929166666666667</v>
      </c>
      <c r="M1639" s="11" t="b">
        <f>AND(Table1[[#This Row],[hour of cancellation 0 to 23]]&gt;=0,Table1[[#This Row],[hour of cancellation 0 to 23]]&lt;=23)</f>
        <v>1</v>
      </c>
    </row>
    <row r="1640" spans="1:13" x14ac:dyDescent="0.3">
      <c r="A1640" s="1">
        <v>1639</v>
      </c>
      <c r="B1640" s="1">
        <v>2</v>
      </c>
      <c r="C1640" s="2">
        <v>40983.735319696374</v>
      </c>
      <c r="D1640" s="2">
        <v>41043.734722222223</v>
      </c>
      <c r="E1640" s="1">
        <v>10</v>
      </c>
      <c r="F1640" s="2">
        <v>40984.95099358778</v>
      </c>
      <c r="G1640" s="1">
        <v>0</v>
      </c>
      <c r="H1640" s="32">
        <f>IFERROR(HOUR(Table1[[#This Row],[Cancel Date/time]])+MINUTE(Table1[[#This Row],[Cancel Date/time]])/60,"not cancelled")</f>
        <v>22.816666666666666</v>
      </c>
      <c r="I1640" s="47">
        <f>IFERROR(ROUND(Table1[[#This Row],[cancellation time decimal]],0),"not cancelled")</f>
        <v>23</v>
      </c>
      <c r="J1640" s="10">
        <f>IFERROR(MOD(Table1[[#This Row],[cancellation hour rounded]],24),"not cancelled")</f>
        <v>23</v>
      </c>
      <c r="K1640" s="32">
        <f>1/Table1[[#This Row],[Duration (Time between doses '[in hours'])]]</f>
        <v>0.1</v>
      </c>
      <c r="L1640" s="33">
        <f>Table1[[#This Row],[number doses per hour]]*INDEX(Table2[price per dose],Table1[[#This Row],[Drug ID]])</f>
        <v>0.84959999999999969</v>
      </c>
      <c r="M1640" s="11" t="b">
        <f>AND(Table1[[#This Row],[hour of cancellation 0 to 23]]&gt;=0,Table1[[#This Row],[hour of cancellation 0 to 23]]&lt;=23)</f>
        <v>1</v>
      </c>
    </row>
    <row r="1641" spans="1:13" x14ac:dyDescent="0.3">
      <c r="A1641" s="1">
        <v>1640</v>
      </c>
      <c r="B1641" s="1">
        <v>6</v>
      </c>
      <c r="C1641" s="2">
        <v>40983.764261480363</v>
      </c>
      <c r="D1641" s="2">
        <v>41043.763888888891</v>
      </c>
      <c r="E1641" s="1">
        <v>24</v>
      </c>
      <c r="F1641" s="2">
        <v>40988.493231960027</v>
      </c>
      <c r="G1641" s="1">
        <v>0</v>
      </c>
      <c r="H1641" s="32">
        <f>IFERROR(HOUR(Table1[[#This Row],[Cancel Date/time]])+MINUTE(Table1[[#This Row],[Cancel Date/time]])/60,"not cancelled")</f>
        <v>11.833333333333334</v>
      </c>
      <c r="I1641" s="47">
        <f>IFERROR(ROUND(Table1[[#This Row],[cancellation time decimal]],0),"not cancelled")</f>
        <v>12</v>
      </c>
      <c r="J1641" s="10">
        <f>IFERROR(MOD(Table1[[#This Row],[cancellation hour rounded]],24),"not cancelled")</f>
        <v>12</v>
      </c>
      <c r="K1641" s="32">
        <f>1/Table1[[#This Row],[Duration (Time between doses '[in hours'])]]</f>
        <v>4.1666666666666664E-2</v>
      </c>
      <c r="L1641" s="33">
        <f>Table1[[#This Row],[number doses per hour]]*INDEX(Table2[price per dose],Table1[[#This Row],[Drug ID]])</f>
        <v>0.35218749999999999</v>
      </c>
      <c r="M1641" s="11" t="b">
        <f>AND(Table1[[#This Row],[hour of cancellation 0 to 23]]&gt;=0,Table1[[#This Row],[hour of cancellation 0 to 23]]&lt;=23)</f>
        <v>1</v>
      </c>
    </row>
    <row r="1642" spans="1:13" x14ac:dyDescent="0.3">
      <c r="A1642" s="1">
        <v>1641</v>
      </c>
      <c r="B1642" s="1">
        <v>2</v>
      </c>
      <c r="C1642" s="2">
        <v>40983.764983196961</v>
      </c>
      <c r="D1642" s="2">
        <v>41043.76458333333</v>
      </c>
      <c r="E1642" s="1">
        <v>10</v>
      </c>
      <c r="F1642" s="2">
        <v>40985.11380659815</v>
      </c>
      <c r="G1642" s="1">
        <v>0</v>
      </c>
      <c r="H1642" s="32">
        <f>IFERROR(HOUR(Table1[[#This Row],[Cancel Date/time]])+MINUTE(Table1[[#This Row],[Cancel Date/time]])/60,"not cancelled")</f>
        <v>2.7166666666666668</v>
      </c>
      <c r="I1642" s="47">
        <f>IFERROR(ROUND(Table1[[#This Row],[cancellation time decimal]],0),"not cancelled")</f>
        <v>3</v>
      </c>
      <c r="J1642" s="10">
        <f>IFERROR(MOD(Table1[[#This Row],[cancellation hour rounded]],24),"not cancelled")</f>
        <v>3</v>
      </c>
      <c r="K1642" s="32">
        <f>1/Table1[[#This Row],[Duration (Time between doses '[in hours'])]]</f>
        <v>0.1</v>
      </c>
      <c r="L1642" s="33">
        <f>Table1[[#This Row],[number doses per hour]]*INDEX(Table2[price per dose],Table1[[#This Row],[Drug ID]])</f>
        <v>0.84959999999999969</v>
      </c>
      <c r="M1642" s="11" t="b">
        <f>AND(Table1[[#This Row],[hour of cancellation 0 to 23]]&gt;=0,Table1[[#This Row],[hour of cancellation 0 to 23]]&lt;=23)</f>
        <v>1</v>
      </c>
    </row>
    <row r="1643" spans="1:13" x14ac:dyDescent="0.3">
      <c r="A1643" s="1">
        <v>1642</v>
      </c>
      <c r="B1643" s="1">
        <v>1</v>
      </c>
      <c r="C1643" s="2">
        <v>40984.003187144634</v>
      </c>
      <c r="D1643" s="2">
        <v>41044.00277777778</v>
      </c>
      <c r="E1643" s="1">
        <v>12</v>
      </c>
      <c r="F1643" s="2">
        <v>40985.004029082578</v>
      </c>
      <c r="G1643" s="1">
        <v>0</v>
      </c>
      <c r="H1643" s="32">
        <f>IFERROR(HOUR(Table1[[#This Row],[Cancel Date/time]])+MINUTE(Table1[[#This Row],[Cancel Date/time]])/60,"not cancelled")</f>
        <v>8.3333333333333329E-2</v>
      </c>
      <c r="I1643" s="47">
        <f>IFERROR(ROUND(Table1[[#This Row],[cancellation time decimal]],0),"not cancelled")</f>
        <v>0</v>
      </c>
      <c r="J1643" s="10">
        <f>IFERROR(MOD(Table1[[#This Row],[cancellation hour rounded]],24),"not cancelled")</f>
        <v>0</v>
      </c>
      <c r="K1643" s="32">
        <f>1/Table1[[#This Row],[Duration (Time between doses '[in hours'])]]</f>
        <v>8.3333333333333329E-2</v>
      </c>
      <c r="L1643" s="33">
        <f>Table1[[#This Row],[number doses per hour]]*INDEX(Table2[price per dose],Table1[[#This Row],[Drug ID]])</f>
        <v>0.56619444444444444</v>
      </c>
      <c r="M1643" s="11" t="b">
        <f>AND(Table1[[#This Row],[hour of cancellation 0 to 23]]&gt;=0,Table1[[#This Row],[hour of cancellation 0 to 23]]&lt;=23)</f>
        <v>1</v>
      </c>
    </row>
    <row r="1644" spans="1:13" hidden="1" x14ac:dyDescent="0.3">
      <c r="A1644" s="1">
        <v>1643</v>
      </c>
      <c r="B1644" s="1">
        <v>7</v>
      </c>
      <c r="C1644" s="2">
        <v>40984.048885046723</v>
      </c>
      <c r="D1644" s="2">
        <v>40987.714945750966</v>
      </c>
      <c r="E1644" s="1">
        <v>24</v>
      </c>
      <c r="F1644" s="2" t="s">
        <v>5</v>
      </c>
      <c r="G1644" s="1">
        <v>0</v>
      </c>
      <c r="H1644" s="32" t="str">
        <f>IFERROR(HOUR(Table1[[#This Row],[Cancel Date/time]])+MINUTE(Table1[[#This Row],[Cancel Date/time]])/60,"not cancelled")</f>
        <v>not cancelled</v>
      </c>
      <c r="I1644" s="47" t="str">
        <f>IFERROR(ROUND(Table1[[#This Row],[cancellation time decimal]],0),"not cancelled")</f>
        <v>not cancelled</v>
      </c>
      <c r="J1644" s="10" t="str">
        <f>IFERROR(MOD(Table1[[#This Row],[cancellation hour rounded]],24),"not cancelled")</f>
        <v>not cancelled</v>
      </c>
      <c r="K1644" s="32">
        <f>1/Table1[[#This Row],[Duration (Time between doses '[in hours'])]]</f>
        <v>4.1666666666666664E-2</v>
      </c>
      <c r="L1644" s="33">
        <f>Table1[[#This Row],[number doses per hour]]*INDEX(Table2[price per dose],Table1[[#This Row],[Drug ID]])</f>
        <v>1.2958049999999997</v>
      </c>
      <c r="M1644" s="11" t="b">
        <f>AND(Table1[[#This Row],[hour of cancellation 0 to 23]]&gt;=0,Table1[[#This Row],[hour of cancellation 0 to 23]]&lt;=23)</f>
        <v>0</v>
      </c>
    </row>
    <row r="1645" spans="1:13" x14ac:dyDescent="0.3">
      <c r="A1645" s="1">
        <v>1644</v>
      </c>
      <c r="B1645" s="1">
        <v>1</v>
      </c>
      <c r="C1645" s="2">
        <v>40984.36425253623</v>
      </c>
      <c r="D1645" s="2">
        <v>41044.363888888889</v>
      </c>
      <c r="E1645" s="1">
        <v>8</v>
      </c>
      <c r="F1645" s="2">
        <v>40984.572016152466</v>
      </c>
      <c r="G1645" s="1">
        <v>0</v>
      </c>
      <c r="H1645" s="32">
        <f>IFERROR(HOUR(Table1[[#This Row],[Cancel Date/time]])+MINUTE(Table1[[#This Row],[Cancel Date/time]])/60,"not cancelled")</f>
        <v>13.716666666666667</v>
      </c>
      <c r="I1645" s="47">
        <f>IFERROR(ROUND(Table1[[#This Row],[cancellation time decimal]],0),"not cancelled")</f>
        <v>14</v>
      </c>
      <c r="J1645" s="10">
        <f>IFERROR(MOD(Table1[[#This Row],[cancellation hour rounded]],24),"not cancelled")</f>
        <v>14</v>
      </c>
      <c r="K1645" s="32">
        <f>1/Table1[[#This Row],[Duration (Time between doses '[in hours'])]]</f>
        <v>0.125</v>
      </c>
      <c r="L1645" s="33">
        <f>Table1[[#This Row],[number doses per hour]]*INDEX(Table2[price per dose],Table1[[#This Row],[Drug ID]])</f>
        <v>0.84929166666666667</v>
      </c>
      <c r="M1645" s="11" t="b">
        <f>AND(Table1[[#This Row],[hour of cancellation 0 to 23]]&gt;=0,Table1[[#This Row],[hour of cancellation 0 to 23]]&lt;=23)</f>
        <v>1</v>
      </c>
    </row>
    <row r="1646" spans="1:13" hidden="1" x14ac:dyDescent="0.3">
      <c r="A1646" s="1">
        <v>1645</v>
      </c>
      <c r="B1646" s="1">
        <v>3</v>
      </c>
      <c r="C1646" s="2">
        <v>40984.357816508993</v>
      </c>
      <c r="D1646" s="2">
        <v>40988.148980035745</v>
      </c>
      <c r="E1646" s="1">
        <v>24</v>
      </c>
      <c r="F1646" s="2" t="s">
        <v>5</v>
      </c>
      <c r="G1646" s="1">
        <v>0</v>
      </c>
      <c r="H1646" s="32" t="str">
        <f>IFERROR(HOUR(Table1[[#This Row],[Cancel Date/time]])+MINUTE(Table1[[#This Row],[Cancel Date/time]])/60,"not cancelled")</f>
        <v>not cancelled</v>
      </c>
      <c r="I1646" s="47" t="str">
        <f>IFERROR(ROUND(Table1[[#This Row],[cancellation time decimal]],0),"not cancelled")</f>
        <v>not cancelled</v>
      </c>
      <c r="J1646" s="10" t="str">
        <f>IFERROR(MOD(Table1[[#This Row],[cancellation hour rounded]],24),"not cancelled")</f>
        <v>not cancelled</v>
      </c>
      <c r="K1646" s="32">
        <f>1/Table1[[#This Row],[Duration (Time between doses '[in hours'])]]</f>
        <v>4.1666666666666664E-2</v>
      </c>
      <c r="L1646" s="33">
        <f>Table1[[#This Row],[number doses per hour]]*INDEX(Table2[price per dose],Table1[[#This Row],[Drug ID]])</f>
        <v>0.18133000000000002</v>
      </c>
      <c r="M1646" s="11" t="b">
        <f>AND(Table1[[#This Row],[hour of cancellation 0 to 23]]&gt;=0,Table1[[#This Row],[hour of cancellation 0 to 23]]&lt;=23)</f>
        <v>0</v>
      </c>
    </row>
    <row r="1647" spans="1:13" hidden="1" x14ac:dyDescent="0.3">
      <c r="A1647" s="1">
        <v>1646</v>
      </c>
      <c r="B1647" s="1">
        <v>2</v>
      </c>
      <c r="C1647" s="2">
        <v>40984.397892883826</v>
      </c>
      <c r="D1647" s="2">
        <v>40987.230793731047</v>
      </c>
      <c r="E1647" s="1">
        <v>10</v>
      </c>
      <c r="F1647" s="2" t="s">
        <v>5</v>
      </c>
      <c r="G1647" s="1">
        <v>0</v>
      </c>
      <c r="H1647" s="32" t="str">
        <f>IFERROR(HOUR(Table1[[#This Row],[Cancel Date/time]])+MINUTE(Table1[[#This Row],[Cancel Date/time]])/60,"not cancelled")</f>
        <v>not cancelled</v>
      </c>
      <c r="I1647" s="47" t="str">
        <f>IFERROR(ROUND(Table1[[#This Row],[cancellation time decimal]],0),"not cancelled")</f>
        <v>not cancelled</v>
      </c>
      <c r="J1647" s="10" t="str">
        <f>IFERROR(MOD(Table1[[#This Row],[cancellation hour rounded]],24),"not cancelled")</f>
        <v>not cancelled</v>
      </c>
      <c r="K1647" s="32">
        <f>1/Table1[[#This Row],[Duration (Time between doses '[in hours'])]]</f>
        <v>0.1</v>
      </c>
      <c r="L1647" s="33">
        <f>Table1[[#This Row],[number doses per hour]]*INDEX(Table2[price per dose],Table1[[#This Row],[Drug ID]])</f>
        <v>0.84959999999999969</v>
      </c>
      <c r="M1647" s="11" t="b">
        <f>AND(Table1[[#This Row],[hour of cancellation 0 to 23]]&gt;=0,Table1[[#This Row],[hour of cancellation 0 to 23]]&lt;=23)</f>
        <v>0</v>
      </c>
    </row>
    <row r="1648" spans="1:13" x14ac:dyDescent="0.3">
      <c r="A1648" s="1">
        <v>1647</v>
      </c>
      <c r="B1648" s="1">
        <v>7</v>
      </c>
      <c r="C1648" s="2">
        <v>40984.425773309238</v>
      </c>
      <c r="D1648" s="2">
        <v>41044.425694444442</v>
      </c>
      <c r="E1648" s="1">
        <v>24</v>
      </c>
      <c r="F1648" s="2">
        <v>40997.494013528776</v>
      </c>
      <c r="G1648" s="1">
        <v>0</v>
      </c>
      <c r="H1648" s="32">
        <f>IFERROR(HOUR(Table1[[#This Row],[Cancel Date/time]])+MINUTE(Table1[[#This Row],[Cancel Date/time]])/60,"not cancelled")</f>
        <v>11.85</v>
      </c>
      <c r="I1648" s="47">
        <f>IFERROR(ROUND(Table1[[#This Row],[cancellation time decimal]],0),"not cancelled")</f>
        <v>12</v>
      </c>
      <c r="J1648" s="10">
        <f>IFERROR(MOD(Table1[[#This Row],[cancellation hour rounded]],24),"not cancelled")</f>
        <v>12</v>
      </c>
      <c r="K1648" s="32">
        <f>1/Table1[[#This Row],[Duration (Time between doses '[in hours'])]]</f>
        <v>4.1666666666666664E-2</v>
      </c>
      <c r="L1648" s="33">
        <f>Table1[[#This Row],[number doses per hour]]*INDEX(Table2[price per dose],Table1[[#This Row],[Drug ID]])</f>
        <v>1.2958049999999997</v>
      </c>
      <c r="M1648" s="11" t="b">
        <f>AND(Table1[[#This Row],[hour of cancellation 0 to 23]]&gt;=0,Table1[[#This Row],[hour of cancellation 0 to 23]]&lt;=23)</f>
        <v>1</v>
      </c>
    </row>
    <row r="1649" spans="1:13" x14ac:dyDescent="0.3">
      <c r="A1649" s="1">
        <v>1648</v>
      </c>
      <c r="B1649" s="1">
        <v>1</v>
      </c>
      <c r="C1649" s="2">
        <v>40984.423741940889</v>
      </c>
      <c r="D1649" s="2">
        <v>41044.423611111109</v>
      </c>
      <c r="E1649" s="1">
        <v>8</v>
      </c>
      <c r="F1649" s="2">
        <v>40985.705685307752</v>
      </c>
      <c r="G1649" s="1">
        <v>0</v>
      </c>
      <c r="H1649" s="32">
        <f>IFERROR(HOUR(Table1[[#This Row],[Cancel Date/time]])+MINUTE(Table1[[#This Row],[Cancel Date/time]])/60,"not cancelled")</f>
        <v>16.933333333333334</v>
      </c>
      <c r="I1649" s="47">
        <f>IFERROR(ROUND(Table1[[#This Row],[cancellation time decimal]],0),"not cancelled")</f>
        <v>17</v>
      </c>
      <c r="J1649" s="10">
        <f>IFERROR(MOD(Table1[[#This Row],[cancellation hour rounded]],24),"not cancelled")</f>
        <v>17</v>
      </c>
      <c r="K1649" s="32">
        <f>1/Table1[[#This Row],[Duration (Time between doses '[in hours'])]]</f>
        <v>0.125</v>
      </c>
      <c r="L1649" s="33">
        <f>Table1[[#This Row],[number doses per hour]]*INDEX(Table2[price per dose],Table1[[#This Row],[Drug ID]])</f>
        <v>0.84929166666666667</v>
      </c>
      <c r="M1649" s="11" t="b">
        <f>AND(Table1[[#This Row],[hour of cancellation 0 to 23]]&gt;=0,Table1[[#This Row],[hour of cancellation 0 to 23]]&lt;=23)</f>
        <v>1</v>
      </c>
    </row>
    <row r="1650" spans="1:13" x14ac:dyDescent="0.3">
      <c r="A1650" s="1">
        <v>1649</v>
      </c>
      <c r="B1650" s="1">
        <v>2</v>
      </c>
      <c r="C1650" s="2">
        <v>40984.480537875177</v>
      </c>
      <c r="D1650" s="2">
        <v>40989.438194444439</v>
      </c>
      <c r="E1650" s="1">
        <v>10</v>
      </c>
      <c r="F1650" s="2">
        <v>40985.688335804014</v>
      </c>
      <c r="G1650" s="1">
        <v>0</v>
      </c>
      <c r="H1650" s="32">
        <f>IFERROR(HOUR(Table1[[#This Row],[Cancel Date/time]])+MINUTE(Table1[[#This Row],[Cancel Date/time]])/60,"not cancelled")</f>
        <v>16.516666666666666</v>
      </c>
      <c r="I1650" s="47">
        <f>IFERROR(ROUND(Table1[[#This Row],[cancellation time decimal]],0),"not cancelled")</f>
        <v>17</v>
      </c>
      <c r="J1650" s="10">
        <f>IFERROR(MOD(Table1[[#This Row],[cancellation hour rounded]],24),"not cancelled")</f>
        <v>17</v>
      </c>
      <c r="K1650" s="32">
        <f>1/Table1[[#This Row],[Duration (Time between doses '[in hours'])]]</f>
        <v>0.1</v>
      </c>
      <c r="L1650" s="33">
        <f>Table1[[#This Row],[number doses per hour]]*INDEX(Table2[price per dose],Table1[[#This Row],[Drug ID]])</f>
        <v>0.84959999999999969</v>
      </c>
      <c r="M1650" s="11" t="b">
        <f>AND(Table1[[#This Row],[hour of cancellation 0 to 23]]&gt;=0,Table1[[#This Row],[hour of cancellation 0 to 23]]&lt;=23)</f>
        <v>1</v>
      </c>
    </row>
    <row r="1651" spans="1:13" hidden="1" x14ac:dyDescent="0.3">
      <c r="A1651" s="1">
        <v>1650</v>
      </c>
      <c r="B1651" s="1">
        <v>1</v>
      </c>
      <c r="C1651" s="2">
        <v>40984.568831711425</v>
      </c>
      <c r="D1651" s="2">
        <v>40987.401749912162</v>
      </c>
      <c r="E1651" s="1">
        <v>12</v>
      </c>
      <c r="F1651" s="2" t="s">
        <v>5</v>
      </c>
      <c r="G1651" s="1">
        <v>0</v>
      </c>
      <c r="H1651" s="32" t="str">
        <f>IFERROR(HOUR(Table1[[#This Row],[Cancel Date/time]])+MINUTE(Table1[[#This Row],[Cancel Date/time]])/60,"not cancelled")</f>
        <v>not cancelled</v>
      </c>
      <c r="I1651" s="47" t="str">
        <f>IFERROR(ROUND(Table1[[#This Row],[cancellation time decimal]],0),"not cancelled")</f>
        <v>not cancelled</v>
      </c>
      <c r="J1651" s="10" t="str">
        <f>IFERROR(MOD(Table1[[#This Row],[cancellation hour rounded]],24),"not cancelled")</f>
        <v>not cancelled</v>
      </c>
      <c r="K1651" s="32">
        <f>1/Table1[[#This Row],[Duration (Time between doses '[in hours'])]]</f>
        <v>8.3333333333333329E-2</v>
      </c>
      <c r="L1651" s="33">
        <f>Table1[[#This Row],[number doses per hour]]*INDEX(Table2[price per dose],Table1[[#This Row],[Drug ID]])</f>
        <v>0.56619444444444444</v>
      </c>
      <c r="M1651" s="11" t="b">
        <f>AND(Table1[[#This Row],[hour of cancellation 0 to 23]]&gt;=0,Table1[[#This Row],[hour of cancellation 0 to 23]]&lt;=23)</f>
        <v>0</v>
      </c>
    </row>
    <row r="1652" spans="1:13" x14ac:dyDescent="0.3">
      <c r="A1652" s="1">
        <v>1651</v>
      </c>
      <c r="B1652" s="1">
        <v>4</v>
      </c>
      <c r="C1652" s="2">
        <v>40984.561673356613</v>
      </c>
      <c r="D1652" s="2">
        <v>41044.561111111107</v>
      </c>
      <c r="E1652" s="1">
        <v>12</v>
      </c>
      <c r="F1652" s="2">
        <v>40986.538999559518</v>
      </c>
      <c r="G1652" s="1">
        <v>0</v>
      </c>
      <c r="H1652" s="32">
        <f>IFERROR(HOUR(Table1[[#This Row],[Cancel Date/time]])+MINUTE(Table1[[#This Row],[Cancel Date/time]])/60,"not cancelled")</f>
        <v>12.933333333333334</v>
      </c>
      <c r="I1652" s="47">
        <f>IFERROR(ROUND(Table1[[#This Row],[cancellation time decimal]],0),"not cancelled")</f>
        <v>13</v>
      </c>
      <c r="J1652" s="10">
        <f>IFERROR(MOD(Table1[[#This Row],[cancellation hour rounded]],24),"not cancelled")</f>
        <v>13</v>
      </c>
      <c r="K1652" s="32">
        <f>1/Table1[[#This Row],[Duration (Time between doses '[in hours'])]]</f>
        <v>8.3333333333333329E-2</v>
      </c>
      <c r="L1652" s="33">
        <f>Table1[[#This Row],[number doses per hour]]*INDEX(Table2[price per dose],Table1[[#This Row],[Drug ID]])</f>
        <v>1.448055119047619</v>
      </c>
      <c r="M1652" s="11" t="b">
        <f>AND(Table1[[#This Row],[hour of cancellation 0 to 23]]&gt;=0,Table1[[#This Row],[hour of cancellation 0 to 23]]&lt;=23)</f>
        <v>1</v>
      </c>
    </row>
    <row r="1653" spans="1:13" x14ac:dyDescent="0.3">
      <c r="A1653" s="1">
        <v>1652</v>
      </c>
      <c r="B1653" s="1">
        <v>2</v>
      </c>
      <c r="C1653" s="2">
        <v>40984.567600799652</v>
      </c>
      <c r="D1653" s="2">
        <v>41044.567361111105</v>
      </c>
      <c r="E1653" s="1">
        <v>10</v>
      </c>
      <c r="F1653" s="2">
        <v>40985.647307608786</v>
      </c>
      <c r="G1653" s="1">
        <v>0</v>
      </c>
      <c r="H1653" s="32">
        <f>IFERROR(HOUR(Table1[[#This Row],[Cancel Date/time]])+MINUTE(Table1[[#This Row],[Cancel Date/time]])/60,"not cancelled")</f>
        <v>15.533333333333333</v>
      </c>
      <c r="I1653" s="47">
        <f>IFERROR(ROUND(Table1[[#This Row],[cancellation time decimal]],0),"not cancelled")</f>
        <v>16</v>
      </c>
      <c r="J1653" s="10">
        <f>IFERROR(MOD(Table1[[#This Row],[cancellation hour rounded]],24),"not cancelled")</f>
        <v>16</v>
      </c>
      <c r="K1653" s="32">
        <f>1/Table1[[#This Row],[Duration (Time between doses '[in hours'])]]</f>
        <v>0.1</v>
      </c>
      <c r="L1653" s="33">
        <f>Table1[[#This Row],[number doses per hour]]*INDEX(Table2[price per dose],Table1[[#This Row],[Drug ID]])</f>
        <v>0.84959999999999969</v>
      </c>
      <c r="M1653" s="11" t="b">
        <f>AND(Table1[[#This Row],[hour of cancellation 0 to 23]]&gt;=0,Table1[[#This Row],[hour of cancellation 0 to 23]]&lt;=23)</f>
        <v>1</v>
      </c>
    </row>
    <row r="1654" spans="1:13" x14ac:dyDescent="0.3">
      <c r="A1654" s="1">
        <v>1653</v>
      </c>
      <c r="B1654" s="1">
        <v>1</v>
      </c>
      <c r="C1654" s="2">
        <v>40984.605098325177</v>
      </c>
      <c r="D1654" s="2">
        <v>41044.604861111111</v>
      </c>
      <c r="E1654" s="1">
        <v>8</v>
      </c>
      <c r="F1654" s="2">
        <v>40985.424530045231</v>
      </c>
      <c r="G1654" s="1">
        <v>0</v>
      </c>
      <c r="H1654" s="32">
        <f>IFERROR(HOUR(Table1[[#This Row],[Cancel Date/time]])+MINUTE(Table1[[#This Row],[Cancel Date/time]])/60,"not cancelled")</f>
        <v>10.183333333333334</v>
      </c>
      <c r="I1654" s="47">
        <f>IFERROR(ROUND(Table1[[#This Row],[cancellation time decimal]],0),"not cancelled")</f>
        <v>10</v>
      </c>
      <c r="J1654" s="10">
        <f>IFERROR(MOD(Table1[[#This Row],[cancellation hour rounded]],24),"not cancelled")</f>
        <v>10</v>
      </c>
      <c r="K1654" s="32">
        <f>1/Table1[[#This Row],[Duration (Time between doses '[in hours'])]]</f>
        <v>0.125</v>
      </c>
      <c r="L1654" s="33">
        <f>Table1[[#This Row],[number doses per hour]]*INDEX(Table2[price per dose],Table1[[#This Row],[Drug ID]])</f>
        <v>0.84929166666666667</v>
      </c>
      <c r="M1654" s="11" t="b">
        <f>AND(Table1[[#This Row],[hour of cancellation 0 to 23]]&gt;=0,Table1[[#This Row],[hour of cancellation 0 to 23]]&lt;=23)</f>
        <v>1</v>
      </c>
    </row>
    <row r="1655" spans="1:13" x14ac:dyDescent="0.3">
      <c r="A1655" s="1">
        <v>1654</v>
      </c>
      <c r="B1655" s="1">
        <v>6</v>
      </c>
      <c r="C1655" s="2">
        <v>40984.695438100782</v>
      </c>
      <c r="D1655" s="2">
        <v>41044.695138888885</v>
      </c>
      <c r="E1655" s="1">
        <v>24</v>
      </c>
      <c r="F1655" s="2">
        <v>40997.395696961146</v>
      </c>
      <c r="G1655" s="1">
        <v>0</v>
      </c>
      <c r="H1655" s="32">
        <f>IFERROR(HOUR(Table1[[#This Row],[Cancel Date/time]])+MINUTE(Table1[[#This Row],[Cancel Date/time]])/60,"not cancelled")</f>
        <v>9.4833333333333325</v>
      </c>
      <c r="I1655" s="47">
        <f>IFERROR(ROUND(Table1[[#This Row],[cancellation time decimal]],0),"not cancelled")</f>
        <v>9</v>
      </c>
      <c r="J1655" s="10">
        <f>IFERROR(MOD(Table1[[#This Row],[cancellation hour rounded]],24),"not cancelled")</f>
        <v>9</v>
      </c>
      <c r="K1655" s="32">
        <f>1/Table1[[#This Row],[Duration (Time between doses '[in hours'])]]</f>
        <v>4.1666666666666664E-2</v>
      </c>
      <c r="L1655" s="33">
        <f>Table1[[#This Row],[number doses per hour]]*INDEX(Table2[price per dose],Table1[[#This Row],[Drug ID]])</f>
        <v>0.35218749999999999</v>
      </c>
      <c r="M1655" s="11" t="b">
        <f>AND(Table1[[#This Row],[hour of cancellation 0 to 23]]&gt;=0,Table1[[#This Row],[hour of cancellation 0 to 23]]&lt;=23)</f>
        <v>1</v>
      </c>
    </row>
    <row r="1656" spans="1:13" x14ac:dyDescent="0.3">
      <c r="A1656" s="1">
        <v>1655</v>
      </c>
      <c r="B1656" s="1">
        <v>10</v>
      </c>
      <c r="C1656" s="2">
        <v>40984.710726605364</v>
      </c>
      <c r="D1656" s="2">
        <v>41044.710416666669</v>
      </c>
      <c r="E1656" s="1">
        <v>1</v>
      </c>
      <c r="F1656" s="2">
        <v>40991.947391931019</v>
      </c>
      <c r="G1656" s="1">
        <v>2</v>
      </c>
      <c r="H1656" s="32">
        <f>IFERROR(HOUR(Table1[[#This Row],[Cancel Date/time]])+MINUTE(Table1[[#This Row],[Cancel Date/time]])/60,"not cancelled")</f>
        <v>22.733333333333334</v>
      </c>
      <c r="I1656" s="47">
        <f>IFERROR(ROUND(Table1[[#This Row],[cancellation time decimal]],0),"not cancelled")</f>
        <v>23</v>
      </c>
      <c r="J1656" s="10">
        <f>IFERROR(MOD(Table1[[#This Row],[cancellation hour rounded]],24),"not cancelled")</f>
        <v>23</v>
      </c>
      <c r="K1656" s="32">
        <f>1/Table1[[#This Row],[Duration (Time between doses '[in hours'])]]</f>
        <v>1</v>
      </c>
      <c r="L1656" s="33">
        <f>Table1[[#This Row],[number doses per hour]]*INDEX(Table2[price per dose],Table1[[#This Row],[Drug ID]])</f>
        <v>2.5716000000000001</v>
      </c>
      <c r="M1656" s="11" t="b">
        <f>AND(Table1[[#This Row],[hour of cancellation 0 to 23]]&gt;=0,Table1[[#This Row],[hour of cancellation 0 to 23]]&lt;=23)</f>
        <v>1</v>
      </c>
    </row>
    <row r="1657" spans="1:13" hidden="1" x14ac:dyDescent="0.3">
      <c r="A1657" s="1">
        <v>1656</v>
      </c>
      <c r="B1657" s="1">
        <v>1</v>
      </c>
      <c r="C1657" s="2">
        <v>40984.727556240556</v>
      </c>
      <c r="D1657" s="2">
        <v>40986.768842818026</v>
      </c>
      <c r="E1657" s="1">
        <v>8</v>
      </c>
      <c r="F1657" s="2" t="s">
        <v>5</v>
      </c>
      <c r="G1657" s="1">
        <v>0</v>
      </c>
      <c r="H1657" s="32" t="str">
        <f>IFERROR(HOUR(Table1[[#This Row],[Cancel Date/time]])+MINUTE(Table1[[#This Row],[Cancel Date/time]])/60,"not cancelled")</f>
        <v>not cancelled</v>
      </c>
      <c r="I1657" s="47" t="str">
        <f>IFERROR(ROUND(Table1[[#This Row],[cancellation time decimal]],0),"not cancelled")</f>
        <v>not cancelled</v>
      </c>
      <c r="J1657" s="10" t="str">
        <f>IFERROR(MOD(Table1[[#This Row],[cancellation hour rounded]],24),"not cancelled")</f>
        <v>not cancelled</v>
      </c>
      <c r="K1657" s="32">
        <f>1/Table1[[#This Row],[Duration (Time between doses '[in hours'])]]</f>
        <v>0.125</v>
      </c>
      <c r="L1657" s="33">
        <f>Table1[[#This Row],[number doses per hour]]*INDEX(Table2[price per dose],Table1[[#This Row],[Drug ID]])</f>
        <v>0.84929166666666667</v>
      </c>
      <c r="M1657" s="11" t="b">
        <f>AND(Table1[[#This Row],[hour of cancellation 0 to 23]]&gt;=0,Table1[[#This Row],[hour of cancellation 0 to 23]]&lt;=23)</f>
        <v>0</v>
      </c>
    </row>
    <row r="1658" spans="1:13" x14ac:dyDescent="0.3">
      <c r="A1658" s="1">
        <v>1657</v>
      </c>
      <c r="B1658" s="1">
        <v>1</v>
      </c>
      <c r="C1658" s="2">
        <v>40984.711480446531</v>
      </c>
      <c r="D1658" s="2">
        <v>41044.711111111115</v>
      </c>
      <c r="E1658" s="1">
        <v>12</v>
      </c>
      <c r="F1658" s="2">
        <v>40985.613060374002</v>
      </c>
      <c r="G1658" s="1">
        <v>0</v>
      </c>
      <c r="H1658" s="32">
        <f>IFERROR(HOUR(Table1[[#This Row],[Cancel Date/time]])+MINUTE(Table1[[#This Row],[Cancel Date/time]])/60,"not cancelled")</f>
        <v>14.7</v>
      </c>
      <c r="I1658" s="47">
        <f>IFERROR(ROUND(Table1[[#This Row],[cancellation time decimal]],0),"not cancelled")</f>
        <v>15</v>
      </c>
      <c r="J1658" s="10">
        <f>IFERROR(MOD(Table1[[#This Row],[cancellation hour rounded]],24),"not cancelled")</f>
        <v>15</v>
      </c>
      <c r="K1658" s="32">
        <f>1/Table1[[#This Row],[Duration (Time between doses '[in hours'])]]</f>
        <v>8.3333333333333329E-2</v>
      </c>
      <c r="L1658" s="33">
        <f>Table1[[#This Row],[number doses per hour]]*INDEX(Table2[price per dose],Table1[[#This Row],[Drug ID]])</f>
        <v>0.56619444444444444</v>
      </c>
      <c r="M1658" s="11" t="b">
        <f>AND(Table1[[#This Row],[hour of cancellation 0 to 23]]&gt;=0,Table1[[#This Row],[hour of cancellation 0 to 23]]&lt;=23)</f>
        <v>1</v>
      </c>
    </row>
    <row r="1659" spans="1:13" hidden="1" x14ac:dyDescent="0.3">
      <c r="A1659" s="1">
        <v>1658</v>
      </c>
      <c r="B1659" s="1">
        <v>1</v>
      </c>
      <c r="C1659" s="2">
        <v>40984.76266743333</v>
      </c>
      <c r="D1659" s="2">
        <v>40987.637019508315</v>
      </c>
      <c r="E1659" s="1">
        <v>8</v>
      </c>
      <c r="F1659" s="2" t="s">
        <v>5</v>
      </c>
      <c r="G1659" s="1">
        <v>0</v>
      </c>
      <c r="H1659" s="32" t="str">
        <f>IFERROR(HOUR(Table1[[#This Row],[Cancel Date/time]])+MINUTE(Table1[[#This Row],[Cancel Date/time]])/60,"not cancelled")</f>
        <v>not cancelled</v>
      </c>
      <c r="I1659" s="47" t="str">
        <f>IFERROR(ROUND(Table1[[#This Row],[cancellation time decimal]],0),"not cancelled")</f>
        <v>not cancelled</v>
      </c>
      <c r="J1659" s="10" t="str">
        <f>IFERROR(MOD(Table1[[#This Row],[cancellation hour rounded]],24),"not cancelled")</f>
        <v>not cancelled</v>
      </c>
      <c r="K1659" s="32">
        <f>1/Table1[[#This Row],[Duration (Time between doses '[in hours'])]]</f>
        <v>0.125</v>
      </c>
      <c r="L1659" s="33">
        <f>Table1[[#This Row],[number doses per hour]]*INDEX(Table2[price per dose],Table1[[#This Row],[Drug ID]])</f>
        <v>0.84929166666666667</v>
      </c>
      <c r="M1659" s="11" t="b">
        <f>AND(Table1[[#This Row],[hour of cancellation 0 to 23]]&gt;=0,Table1[[#This Row],[hour of cancellation 0 to 23]]&lt;=23)</f>
        <v>0</v>
      </c>
    </row>
    <row r="1660" spans="1:13" x14ac:dyDescent="0.3">
      <c r="A1660" s="1">
        <v>1659</v>
      </c>
      <c r="B1660" s="1">
        <v>1</v>
      </c>
      <c r="C1660" s="2">
        <v>40984.865705655415</v>
      </c>
      <c r="D1660" s="2">
        <v>41044.865277777782</v>
      </c>
      <c r="E1660" s="1">
        <v>8</v>
      </c>
      <c r="F1660" s="2">
        <v>40985.559902736619</v>
      </c>
      <c r="G1660" s="1">
        <v>0</v>
      </c>
      <c r="H1660" s="32">
        <f>IFERROR(HOUR(Table1[[#This Row],[Cancel Date/time]])+MINUTE(Table1[[#This Row],[Cancel Date/time]])/60,"not cancelled")</f>
        <v>13.433333333333334</v>
      </c>
      <c r="I1660" s="47">
        <f>IFERROR(ROUND(Table1[[#This Row],[cancellation time decimal]],0),"not cancelled")</f>
        <v>13</v>
      </c>
      <c r="J1660" s="10">
        <f>IFERROR(MOD(Table1[[#This Row],[cancellation hour rounded]],24),"not cancelled")</f>
        <v>13</v>
      </c>
      <c r="K1660" s="32">
        <f>1/Table1[[#This Row],[Duration (Time between doses '[in hours'])]]</f>
        <v>0.125</v>
      </c>
      <c r="L1660" s="33">
        <f>Table1[[#This Row],[number doses per hour]]*INDEX(Table2[price per dose],Table1[[#This Row],[Drug ID]])</f>
        <v>0.84929166666666667</v>
      </c>
      <c r="M1660" s="11" t="b">
        <f>AND(Table1[[#This Row],[hour of cancellation 0 to 23]]&gt;=0,Table1[[#This Row],[hour of cancellation 0 to 23]]&lt;=23)</f>
        <v>1</v>
      </c>
    </row>
    <row r="1661" spans="1:13" x14ac:dyDescent="0.3">
      <c r="A1661" s="1">
        <v>1660</v>
      </c>
      <c r="B1661" s="1">
        <v>6</v>
      </c>
      <c r="C1661" s="2">
        <v>40984.8516863162</v>
      </c>
      <c r="D1661" s="2">
        <v>41044.851388888892</v>
      </c>
      <c r="E1661" s="1">
        <v>24</v>
      </c>
      <c r="F1661" s="2">
        <v>40989.451942932727</v>
      </c>
      <c r="G1661" s="1">
        <v>0</v>
      </c>
      <c r="H1661" s="32">
        <f>IFERROR(HOUR(Table1[[#This Row],[Cancel Date/time]])+MINUTE(Table1[[#This Row],[Cancel Date/time]])/60,"not cancelled")</f>
        <v>10.833333333333334</v>
      </c>
      <c r="I1661" s="47">
        <f>IFERROR(ROUND(Table1[[#This Row],[cancellation time decimal]],0),"not cancelled")</f>
        <v>11</v>
      </c>
      <c r="J1661" s="10">
        <f>IFERROR(MOD(Table1[[#This Row],[cancellation hour rounded]],24),"not cancelled")</f>
        <v>11</v>
      </c>
      <c r="K1661" s="32">
        <f>1/Table1[[#This Row],[Duration (Time between doses '[in hours'])]]</f>
        <v>4.1666666666666664E-2</v>
      </c>
      <c r="L1661" s="33">
        <f>Table1[[#This Row],[number doses per hour]]*INDEX(Table2[price per dose],Table1[[#This Row],[Drug ID]])</f>
        <v>0.35218749999999999</v>
      </c>
      <c r="M1661" s="11" t="b">
        <f>AND(Table1[[#This Row],[hour of cancellation 0 to 23]]&gt;=0,Table1[[#This Row],[hour of cancellation 0 to 23]]&lt;=23)</f>
        <v>1</v>
      </c>
    </row>
    <row r="1662" spans="1:13" x14ac:dyDescent="0.3">
      <c r="A1662" s="1">
        <v>1661</v>
      </c>
      <c r="B1662" s="1">
        <v>4</v>
      </c>
      <c r="C1662" s="2">
        <v>40984.90278908694</v>
      </c>
      <c r="D1662" s="2">
        <v>41044.902777777781</v>
      </c>
      <c r="E1662" s="1">
        <v>12</v>
      </c>
      <c r="F1662" s="2">
        <v>40986.578006277858</v>
      </c>
      <c r="G1662" s="1">
        <v>0</v>
      </c>
      <c r="H1662" s="32">
        <f>IFERROR(HOUR(Table1[[#This Row],[Cancel Date/time]])+MINUTE(Table1[[#This Row],[Cancel Date/time]])/60,"not cancelled")</f>
        <v>13.866666666666667</v>
      </c>
      <c r="I1662" s="47">
        <f>IFERROR(ROUND(Table1[[#This Row],[cancellation time decimal]],0),"not cancelled")</f>
        <v>14</v>
      </c>
      <c r="J1662" s="10">
        <f>IFERROR(MOD(Table1[[#This Row],[cancellation hour rounded]],24),"not cancelled")</f>
        <v>14</v>
      </c>
      <c r="K1662" s="32">
        <f>1/Table1[[#This Row],[Duration (Time between doses '[in hours'])]]</f>
        <v>8.3333333333333329E-2</v>
      </c>
      <c r="L1662" s="33">
        <f>Table1[[#This Row],[number doses per hour]]*INDEX(Table2[price per dose],Table1[[#This Row],[Drug ID]])</f>
        <v>1.448055119047619</v>
      </c>
      <c r="M1662" s="11" t="b">
        <f>AND(Table1[[#This Row],[hour of cancellation 0 to 23]]&gt;=0,Table1[[#This Row],[hour of cancellation 0 to 23]]&lt;=23)</f>
        <v>1</v>
      </c>
    </row>
    <row r="1663" spans="1:13" x14ac:dyDescent="0.3">
      <c r="A1663" s="1">
        <v>1662</v>
      </c>
      <c r="B1663" s="1">
        <v>6</v>
      </c>
      <c r="C1663" s="2">
        <v>40984.942674195045</v>
      </c>
      <c r="D1663" s="2">
        <v>41044.942361111105</v>
      </c>
      <c r="E1663" s="1">
        <v>24</v>
      </c>
      <c r="F1663" s="2">
        <v>40987.586793774317</v>
      </c>
      <c r="G1663" s="1">
        <v>0</v>
      </c>
      <c r="H1663" s="32">
        <f>IFERROR(HOUR(Table1[[#This Row],[Cancel Date/time]])+MINUTE(Table1[[#This Row],[Cancel Date/time]])/60,"not cancelled")</f>
        <v>14.066666666666666</v>
      </c>
      <c r="I1663" s="47">
        <f>IFERROR(ROUND(Table1[[#This Row],[cancellation time decimal]],0),"not cancelled")</f>
        <v>14</v>
      </c>
      <c r="J1663" s="10">
        <f>IFERROR(MOD(Table1[[#This Row],[cancellation hour rounded]],24),"not cancelled")</f>
        <v>14</v>
      </c>
      <c r="K1663" s="32">
        <f>1/Table1[[#This Row],[Duration (Time between doses '[in hours'])]]</f>
        <v>4.1666666666666664E-2</v>
      </c>
      <c r="L1663" s="33">
        <f>Table1[[#This Row],[number doses per hour]]*INDEX(Table2[price per dose],Table1[[#This Row],[Drug ID]])</f>
        <v>0.35218749999999999</v>
      </c>
      <c r="M1663" s="11" t="b">
        <f>AND(Table1[[#This Row],[hour of cancellation 0 to 23]]&gt;=0,Table1[[#This Row],[hour of cancellation 0 to 23]]&lt;=23)</f>
        <v>1</v>
      </c>
    </row>
    <row r="1664" spans="1:13" x14ac:dyDescent="0.3">
      <c r="A1664" s="1">
        <v>1663</v>
      </c>
      <c r="B1664" s="1">
        <v>6</v>
      </c>
      <c r="C1664" s="2">
        <v>40984.95413011418</v>
      </c>
      <c r="D1664" s="2">
        <v>41044.953472222223</v>
      </c>
      <c r="E1664" s="1">
        <v>24</v>
      </c>
      <c r="F1664" s="2">
        <v>40987.525329466349</v>
      </c>
      <c r="G1664" s="1">
        <v>0</v>
      </c>
      <c r="H1664" s="32">
        <f>IFERROR(HOUR(Table1[[#This Row],[Cancel Date/time]])+MINUTE(Table1[[#This Row],[Cancel Date/time]])/60,"not cancelled")</f>
        <v>12.6</v>
      </c>
      <c r="I1664" s="47">
        <f>IFERROR(ROUND(Table1[[#This Row],[cancellation time decimal]],0),"not cancelled")</f>
        <v>13</v>
      </c>
      <c r="J1664" s="10">
        <f>IFERROR(MOD(Table1[[#This Row],[cancellation hour rounded]],24),"not cancelled")</f>
        <v>13</v>
      </c>
      <c r="K1664" s="32">
        <f>1/Table1[[#This Row],[Duration (Time between doses '[in hours'])]]</f>
        <v>4.1666666666666664E-2</v>
      </c>
      <c r="L1664" s="33">
        <f>Table1[[#This Row],[number doses per hour]]*INDEX(Table2[price per dose],Table1[[#This Row],[Drug ID]])</f>
        <v>0.35218749999999999</v>
      </c>
      <c r="M1664" s="11" t="b">
        <f>AND(Table1[[#This Row],[hour of cancellation 0 to 23]]&gt;=0,Table1[[#This Row],[hour of cancellation 0 to 23]]&lt;=23)</f>
        <v>1</v>
      </c>
    </row>
    <row r="1665" spans="1:13" x14ac:dyDescent="0.3">
      <c r="A1665" s="1">
        <v>1664</v>
      </c>
      <c r="B1665" s="1">
        <v>6</v>
      </c>
      <c r="C1665" s="2">
        <v>40984.971352925197</v>
      </c>
      <c r="D1665" s="2">
        <v>41044.970833333333</v>
      </c>
      <c r="E1665" s="1">
        <v>24</v>
      </c>
      <c r="F1665" s="2">
        <v>40990.869585064618</v>
      </c>
      <c r="G1665" s="1">
        <v>0</v>
      </c>
      <c r="H1665" s="32">
        <f>IFERROR(HOUR(Table1[[#This Row],[Cancel Date/time]])+MINUTE(Table1[[#This Row],[Cancel Date/time]])/60,"not cancelled")</f>
        <v>20.866666666666667</v>
      </c>
      <c r="I1665" s="47">
        <f>IFERROR(ROUND(Table1[[#This Row],[cancellation time decimal]],0),"not cancelled")</f>
        <v>21</v>
      </c>
      <c r="J1665" s="10">
        <f>IFERROR(MOD(Table1[[#This Row],[cancellation hour rounded]],24),"not cancelled")</f>
        <v>21</v>
      </c>
      <c r="K1665" s="32">
        <f>1/Table1[[#This Row],[Duration (Time between doses '[in hours'])]]</f>
        <v>4.1666666666666664E-2</v>
      </c>
      <c r="L1665" s="33">
        <f>Table1[[#This Row],[number doses per hour]]*INDEX(Table2[price per dose],Table1[[#This Row],[Drug ID]])</f>
        <v>0.35218749999999999</v>
      </c>
      <c r="M1665" s="11" t="b">
        <f>AND(Table1[[#This Row],[hour of cancellation 0 to 23]]&gt;=0,Table1[[#This Row],[hour of cancellation 0 to 23]]&lt;=23)</f>
        <v>1</v>
      </c>
    </row>
    <row r="1666" spans="1:13" x14ac:dyDescent="0.3">
      <c r="A1666" s="1">
        <v>1665</v>
      </c>
      <c r="B1666" s="1">
        <v>7</v>
      </c>
      <c r="C1666" s="2">
        <v>40985.051622970015</v>
      </c>
      <c r="D1666" s="2">
        <v>41045.051388888889</v>
      </c>
      <c r="E1666" s="1">
        <v>24</v>
      </c>
      <c r="F1666" s="2">
        <v>40991.602868639675</v>
      </c>
      <c r="G1666" s="1">
        <v>0</v>
      </c>
      <c r="H1666" s="32">
        <f>IFERROR(HOUR(Table1[[#This Row],[Cancel Date/time]])+MINUTE(Table1[[#This Row],[Cancel Date/time]])/60,"not cancelled")</f>
        <v>14.466666666666667</v>
      </c>
      <c r="I1666" s="47">
        <f>IFERROR(ROUND(Table1[[#This Row],[cancellation time decimal]],0),"not cancelled")</f>
        <v>14</v>
      </c>
      <c r="J1666" s="10">
        <f>IFERROR(MOD(Table1[[#This Row],[cancellation hour rounded]],24),"not cancelled")</f>
        <v>14</v>
      </c>
      <c r="K1666" s="32">
        <f>1/Table1[[#This Row],[Duration (Time between doses '[in hours'])]]</f>
        <v>4.1666666666666664E-2</v>
      </c>
      <c r="L1666" s="33">
        <f>Table1[[#This Row],[number doses per hour]]*INDEX(Table2[price per dose],Table1[[#This Row],[Drug ID]])</f>
        <v>1.2958049999999997</v>
      </c>
      <c r="M1666" s="11" t="b">
        <f>AND(Table1[[#This Row],[hour of cancellation 0 to 23]]&gt;=0,Table1[[#This Row],[hour of cancellation 0 to 23]]&lt;=23)</f>
        <v>1</v>
      </c>
    </row>
    <row r="1667" spans="1:13" x14ac:dyDescent="0.3">
      <c r="A1667" s="1">
        <v>1666</v>
      </c>
      <c r="B1667" s="1">
        <v>1</v>
      </c>
      <c r="C1667" s="2">
        <v>40985.143338678754</v>
      </c>
      <c r="D1667" s="2">
        <v>41045.143055555556</v>
      </c>
      <c r="E1667" s="1">
        <v>8</v>
      </c>
      <c r="F1667" s="2">
        <v>40986.092976787208</v>
      </c>
      <c r="G1667" s="1">
        <v>0</v>
      </c>
      <c r="H1667" s="32">
        <f>IFERROR(HOUR(Table1[[#This Row],[Cancel Date/time]])+MINUTE(Table1[[#This Row],[Cancel Date/time]])/60,"not cancelled")</f>
        <v>2.2166666666666668</v>
      </c>
      <c r="I1667" s="47">
        <f>IFERROR(ROUND(Table1[[#This Row],[cancellation time decimal]],0),"not cancelled")</f>
        <v>2</v>
      </c>
      <c r="J1667" s="10">
        <f>IFERROR(MOD(Table1[[#This Row],[cancellation hour rounded]],24),"not cancelled")</f>
        <v>2</v>
      </c>
      <c r="K1667" s="32">
        <f>1/Table1[[#This Row],[Duration (Time between doses '[in hours'])]]</f>
        <v>0.125</v>
      </c>
      <c r="L1667" s="33">
        <f>Table1[[#This Row],[number doses per hour]]*INDEX(Table2[price per dose],Table1[[#This Row],[Drug ID]])</f>
        <v>0.84929166666666667</v>
      </c>
      <c r="M1667" s="11" t="b">
        <f>AND(Table1[[#This Row],[hour of cancellation 0 to 23]]&gt;=0,Table1[[#This Row],[hour of cancellation 0 to 23]]&lt;=23)</f>
        <v>1</v>
      </c>
    </row>
    <row r="1668" spans="1:13" x14ac:dyDescent="0.3">
      <c r="A1668" s="1">
        <v>1667</v>
      </c>
      <c r="B1668" s="1">
        <v>1</v>
      </c>
      <c r="C1668" s="2">
        <v>40985.162466678579</v>
      </c>
      <c r="D1668" s="2">
        <v>41045.161805555559</v>
      </c>
      <c r="E1668" s="1">
        <v>8</v>
      </c>
      <c r="F1668" s="2">
        <v>40986.353354865059</v>
      </c>
      <c r="G1668" s="1">
        <v>0</v>
      </c>
      <c r="H1668" s="32">
        <f>IFERROR(HOUR(Table1[[#This Row],[Cancel Date/time]])+MINUTE(Table1[[#This Row],[Cancel Date/time]])/60,"not cancelled")</f>
        <v>8.4666666666666668</v>
      </c>
      <c r="I1668" s="47">
        <f>IFERROR(ROUND(Table1[[#This Row],[cancellation time decimal]],0),"not cancelled")</f>
        <v>8</v>
      </c>
      <c r="J1668" s="10">
        <f>IFERROR(MOD(Table1[[#This Row],[cancellation hour rounded]],24),"not cancelled")</f>
        <v>8</v>
      </c>
      <c r="K1668" s="32">
        <f>1/Table1[[#This Row],[Duration (Time between doses '[in hours'])]]</f>
        <v>0.125</v>
      </c>
      <c r="L1668" s="33">
        <f>Table1[[#This Row],[number doses per hour]]*INDEX(Table2[price per dose],Table1[[#This Row],[Drug ID]])</f>
        <v>0.84929166666666667</v>
      </c>
      <c r="M1668" s="11" t="b">
        <f>AND(Table1[[#This Row],[hour of cancellation 0 to 23]]&gt;=0,Table1[[#This Row],[hour of cancellation 0 to 23]]&lt;=23)</f>
        <v>1</v>
      </c>
    </row>
    <row r="1669" spans="1:13" x14ac:dyDescent="0.3">
      <c r="A1669" s="1">
        <v>1668</v>
      </c>
      <c r="B1669" s="1">
        <v>1</v>
      </c>
      <c r="C1669" s="2">
        <v>40985.30983934299</v>
      </c>
      <c r="D1669" s="2">
        <v>41045.30972222222</v>
      </c>
      <c r="E1669" s="1">
        <v>8</v>
      </c>
      <c r="F1669" s="2">
        <v>40986.747648084689</v>
      </c>
      <c r="G1669" s="1">
        <v>0</v>
      </c>
      <c r="H1669" s="32">
        <f>IFERROR(HOUR(Table1[[#This Row],[Cancel Date/time]])+MINUTE(Table1[[#This Row],[Cancel Date/time]])/60,"not cancelled")</f>
        <v>17.933333333333334</v>
      </c>
      <c r="I1669" s="47">
        <f>IFERROR(ROUND(Table1[[#This Row],[cancellation time decimal]],0),"not cancelled")</f>
        <v>18</v>
      </c>
      <c r="J1669" s="10">
        <f>IFERROR(MOD(Table1[[#This Row],[cancellation hour rounded]],24),"not cancelled")</f>
        <v>18</v>
      </c>
      <c r="K1669" s="32">
        <f>1/Table1[[#This Row],[Duration (Time between doses '[in hours'])]]</f>
        <v>0.125</v>
      </c>
      <c r="L1669" s="33">
        <f>Table1[[#This Row],[number doses per hour]]*INDEX(Table2[price per dose],Table1[[#This Row],[Drug ID]])</f>
        <v>0.84929166666666667</v>
      </c>
      <c r="M1669" s="11" t="b">
        <f>AND(Table1[[#This Row],[hour of cancellation 0 to 23]]&gt;=0,Table1[[#This Row],[hour of cancellation 0 to 23]]&lt;=23)</f>
        <v>1</v>
      </c>
    </row>
    <row r="1670" spans="1:13" x14ac:dyDescent="0.3">
      <c r="A1670" s="1">
        <v>1669</v>
      </c>
      <c r="B1670" s="1">
        <v>2</v>
      </c>
      <c r="C1670" s="2">
        <v>40985.351431180658</v>
      </c>
      <c r="D1670" s="2">
        <v>41045.351388888892</v>
      </c>
      <c r="E1670" s="1">
        <v>10</v>
      </c>
      <c r="F1670" s="2">
        <v>40986.494006040841</v>
      </c>
      <c r="G1670" s="1">
        <v>0</v>
      </c>
      <c r="H1670" s="32">
        <f>IFERROR(HOUR(Table1[[#This Row],[Cancel Date/time]])+MINUTE(Table1[[#This Row],[Cancel Date/time]])/60,"not cancelled")</f>
        <v>11.85</v>
      </c>
      <c r="I1670" s="47">
        <f>IFERROR(ROUND(Table1[[#This Row],[cancellation time decimal]],0),"not cancelled")</f>
        <v>12</v>
      </c>
      <c r="J1670" s="10">
        <f>IFERROR(MOD(Table1[[#This Row],[cancellation hour rounded]],24),"not cancelled")</f>
        <v>12</v>
      </c>
      <c r="K1670" s="32">
        <f>1/Table1[[#This Row],[Duration (Time between doses '[in hours'])]]</f>
        <v>0.1</v>
      </c>
      <c r="L1670" s="33">
        <f>Table1[[#This Row],[number doses per hour]]*INDEX(Table2[price per dose],Table1[[#This Row],[Drug ID]])</f>
        <v>0.84959999999999969</v>
      </c>
      <c r="M1670" s="11" t="b">
        <f>AND(Table1[[#This Row],[hour of cancellation 0 to 23]]&gt;=0,Table1[[#This Row],[hour of cancellation 0 to 23]]&lt;=23)</f>
        <v>1</v>
      </c>
    </row>
    <row r="1671" spans="1:13" x14ac:dyDescent="0.3">
      <c r="A1671" s="1">
        <v>1670</v>
      </c>
      <c r="B1671" s="1">
        <v>2</v>
      </c>
      <c r="C1671" s="2">
        <v>40985.372041049479</v>
      </c>
      <c r="D1671" s="2">
        <v>41045.371527777781</v>
      </c>
      <c r="E1671" s="1">
        <v>10</v>
      </c>
      <c r="F1671" s="2">
        <v>40986.433984226416</v>
      </c>
      <c r="G1671" s="1">
        <v>0</v>
      </c>
      <c r="H1671" s="32">
        <f>IFERROR(HOUR(Table1[[#This Row],[Cancel Date/time]])+MINUTE(Table1[[#This Row],[Cancel Date/time]])/60,"not cancelled")</f>
        <v>10.4</v>
      </c>
      <c r="I1671" s="47">
        <f>IFERROR(ROUND(Table1[[#This Row],[cancellation time decimal]],0),"not cancelled")</f>
        <v>10</v>
      </c>
      <c r="J1671" s="10">
        <f>IFERROR(MOD(Table1[[#This Row],[cancellation hour rounded]],24),"not cancelled")</f>
        <v>10</v>
      </c>
      <c r="K1671" s="32">
        <f>1/Table1[[#This Row],[Duration (Time between doses '[in hours'])]]</f>
        <v>0.1</v>
      </c>
      <c r="L1671" s="33">
        <f>Table1[[#This Row],[number doses per hour]]*INDEX(Table2[price per dose],Table1[[#This Row],[Drug ID]])</f>
        <v>0.84959999999999969</v>
      </c>
      <c r="M1671" s="11" t="b">
        <f>AND(Table1[[#This Row],[hour of cancellation 0 to 23]]&gt;=0,Table1[[#This Row],[hour of cancellation 0 to 23]]&lt;=23)</f>
        <v>1</v>
      </c>
    </row>
    <row r="1672" spans="1:13" hidden="1" x14ac:dyDescent="0.3">
      <c r="A1672" s="1">
        <v>1671</v>
      </c>
      <c r="B1672" s="1">
        <v>9</v>
      </c>
      <c r="C1672" s="2">
        <v>40985.395194730278</v>
      </c>
      <c r="D1672" s="2">
        <v>40988.186448389257</v>
      </c>
      <c r="E1672" s="1">
        <v>5</v>
      </c>
      <c r="F1672" s="2" t="s">
        <v>5</v>
      </c>
      <c r="G1672" s="1">
        <v>0</v>
      </c>
      <c r="H1672" s="32" t="str">
        <f>IFERROR(HOUR(Table1[[#This Row],[Cancel Date/time]])+MINUTE(Table1[[#This Row],[Cancel Date/time]])/60,"not cancelled")</f>
        <v>not cancelled</v>
      </c>
      <c r="I1672" s="47" t="str">
        <f>IFERROR(ROUND(Table1[[#This Row],[cancellation time decimal]],0),"not cancelled")</f>
        <v>not cancelled</v>
      </c>
      <c r="J1672" s="10" t="str">
        <f>IFERROR(MOD(Table1[[#This Row],[cancellation hour rounded]],24),"not cancelled")</f>
        <v>not cancelled</v>
      </c>
      <c r="K1672" s="32">
        <f>1/Table1[[#This Row],[Duration (Time between doses '[in hours'])]]</f>
        <v>0.2</v>
      </c>
      <c r="L1672" s="33">
        <f>Table1[[#This Row],[number doses per hour]]*INDEX(Table2[price per dose],Table1[[#This Row],[Drug ID]])</f>
        <v>5.6740000000000004</v>
      </c>
      <c r="M1672" s="11" t="b">
        <f>AND(Table1[[#This Row],[hour of cancellation 0 to 23]]&gt;=0,Table1[[#This Row],[hour of cancellation 0 to 23]]&lt;=23)</f>
        <v>0</v>
      </c>
    </row>
    <row r="1673" spans="1:13" x14ac:dyDescent="0.3">
      <c r="A1673" s="1">
        <v>1672</v>
      </c>
      <c r="B1673" s="1">
        <v>8</v>
      </c>
      <c r="C1673" s="2">
        <v>40985.38854090104</v>
      </c>
      <c r="D1673" s="2">
        <v>41045.388194444444</v>
      </c>
      <c r="E1673" s="1">
        <v>3</v>
      </c>
      <c r="F1673" s="2">
        <v>40988.765759426577</v>
      </c>
      <c r="G1673" s="1">
        <v>0</v>
      </c>
      <c r="H1673" s="32">
        <f>IFERROR(HOUR(Table1[[#This Row],[Cancel Date/time]])+MINUTE(Table1[[#This Row],[Cancel Date/time]])/60,"not cancelled")</f>
        <v>18.366666666666667</v>
      </c>
      <c r="I1673" s="47">
        <f>IFERROR(ROUND(Table1[[#This Row],[cancellation time decimal]],0),"not cancelled")</f>
        <v>18</v>
      </c>
      <c r="J1673" s="10">
        <f>IFERROR(MOD(Table1[[#This Row],[cancellation hour rounded]],24),"not cancelled")</f>
        <v>18</v>
      </c>
      <c r="K1673" s="32">
        <f>1/Table1[[#This Row],[Duration (Time between doses '[in hours'])]]</f>
        <v>0.33333333333333331</v>
      </c>
      <c r="L1673" s="33">
        <f>Table1[[#This Row],[number doses per hour]]*INDEX(Table2[price per dose],Table1[[#This Row],[Drug ID]])</f>
        <v>0.29998222222222221</v>
      </c>
      <c r="M1673" s="11" t="b">
        <f>AND(Table1[[#This Row],[hour of cancellation 0 to 23]]&gt;=0,Table1[[#This Row],[hour of cancellation 0 to 23]]&lt;=23)</f>
        <v>1</v>
      </c>
    </row>
    <row r="1674" spans="1:13" x14ac:dyDescent="0.3">
      <c r="A1674" s="1">
        <v>1673</v>
      </c>
      <c r="B1674" s="1">
        <v>1</v>
      </c>
      <c r="C1674" s="2">
        <v>40985.398996358868</v>
      </c>
      <c r="D1674" s="2">
        <v>41045.398611111108</v>
      </c>
      <c r="E1674" s="1">
        <v>8</v>
      </c>
      <c r="F1674" s="2">
        <v>40986.817852730543</v>
      </c>
      <c r="G1674" s="1">
        <v>0</v>
      </c>
      <c r="H1674" s="32">
        <f>IFERROR(HOUR(Table1[[#This Row],[Cancel Date/time]])+MINUTE(Table1[[#This Row],[Cancel Date/time]])/60,"not cancelled")</f>
        <v>19.616666666666667</v>
      </c>
      <c r="I1674" s="47">
        <f>IFERROR(ROUND(Table1[[#This Row],[cancellation time decimal]],0),"not cancelled")</f>
        <v>20</v>
      </c>
      <c r="J1674" s="10">
        <f>IFERROR(MOD(Table1[[#This Row],[cancellation hour rounded]],24),"not cancelled")</f>
        <v>20</v>
      </c>
      <c r="K1674" s="32">
        <f>1/Table1[[#This Row],[Duration (Time between doses '[in hours'])]]</f>
        <v>0.125</v>
      </c>
      <c r="L1674" s="33">
        <f>Table1[[#This Row],[number doses per hour]]*INDEX(Table2[price per dose],Table1[[#This Row],[Drug ID]])</f>
        <v>0.84929166666666667</v>
      </c>
      <c r="M1674" s="11" t="b">
        <f>AND(Table1[[#This Row],[hour of cancellation 0 to 23]]&gt;=0,Table1[[#This Row],[hour of cancellation 0 to 23]]&lt;=23)</f>
        <v>1</v>
      </c>
    </row>
    <row r="1675" spans="1:13" x14ac:dyDescent="0.3">
      <c r="A1675" s="1">
        <v>1674</v>
      </c>
      <c r="B1675" s="1">
        <v>6</v>
      </c>
      <c r="C1675" s="2">
        <v>40985.436899963614</v>
      </c>
      <c r="D1675" s="2">
        <v>41045.436805555553</v>
      </c>
      <c r="E1675" s="1">
        <v>24</v>
      </c>
      <c r="F1675" s="2">
        <v>40991.615729867975</v>
      </c>
      <c r="G1675" s="1">
        <v>0</v>
      </c>
      <c r="H1675" s="32">
        <f>IFERROR(HOUR(Table1[[#This Row],[Cancel Date/time]])+MINUTE(Table1[[#This Row],[Cancel Date/time]])/60,"not cancelled")</f>
        <v>14.766666666666667</v>
      </c>
      <c r="I1675" s="47">
        <f>IFERROR(ROUND(Table1[[#This Row],[cancellation time decimal]],0),"not cancelled")</f>
        <v>15</v>
      </c>
      <c r="J1675" s="10">
        <f>IFERROR(MOD(Table1[[#This Row],[cancellation hour rounded]],24),"not cancelled")</f>
        <v>15</v>
      </c>
      <c r="K1675" s="32">
        <f>1/Table1[[#This Row],[Duration (Time between doses '[in hours'])]]</f>
        <v>4.1666666666666664E-2</v>
      </c>
      <c r="L1675" s="33">
        <f>Table1[[#This Row],[number doses per hour]]*INDEX(Table2[price per dose],Table1[[#This Row],[Drug ID]])</f>
        <v>0.35218749999999999</v>
      </c>
      <c r="M1675" s="11" t="b">
        <f>AND(Table1[[#This Row],[hour of cancellation 0 to 23]]&gt;=0,Table1[[#This Row],[hour of cancellation 0 to 23]]&lt;=23)</f>
        <v>1</v>
      </c>
    </row>
    <row r="1676" spans="1:13" x14ac:dyDescent="0.3">
      <c r="A1676" s="1">
        <v>1675</v>
      </c>
      <c r="B1676" s="1">
        <v>1</v>
      </c>
      <c r="C1676" s="2">
        <v>40985.420986257886</v>
      </c>
      <c r="D1676" s="2">
        <v>41045.42083333333</v>
      </c>
      <c r="E1676" s="1">
        <v>8</v>
      </c>
      <c r="F1676" s="2">
        <v>40986.390437049624</v>
      </c>
      <c r="G1676" s="1">
        <v>0</v>
      </c>
      <c r="H1676" s="32">
        <f>IFERROR(HOUR(Table1[[#This Row],[Cancel Date/time]])+MINUTE(Table1[[#This Row],[Cancel Date/time]])/60,"not cancelled")</f>
        <v>9.3666666666666671</v>
      </c>
      <c r="I1676" s="47">
        <f>IFERROR(ROUND(Table1[[#This Row],[cancellation time decimal]],0),"not cancelled")</f>
        <v>9</v>
      </c>
      <c r="J1676" s="10">
        <f>IFERROR(MOD(Table1[[#This Row],[cancellation hour rounded]],24),"not cancelled")</f>
        <v>9</v>
      </c>
      <c r="K1676" s="32">
        <f>1/Table1[[#This Row],[Duration (Time between doses '[in hours'])]]</f>
        <v>0.125</v>
      </c>
      <c r="L1676" s="33">
        <f>Table1[[#This Row],[number doses per hour]]*INDEX(Table2[price per dose],Table1[[#This Row],[Drug ID]])</f>
        <v>0.84929166666666667</v>
      </c>
      <c r="M1676" s="11" t="b">
        <f>AND(Table1[[#This Row],[hour of cancellation 0 to 23]]&gt;=0,Table1[[#This Row],[hour of cancellation 0 to 23]]&lt;=23)</f>
        <v>1</v>
      </c>
    </row>
    <row r="1677" spans="1:13" x14ac:dyDescent="0.3">
      <c r="A1677" s="1">
        <v>1676</v>
      </c>
      <c r="B1677" s="1">
        <v>3</v>
      </c>
      <c r="C1677" s="2">
        <v>40985.427387669733</v>
      </c>
      <c r="D1677" s="2">
        <v>41045.427083333328</v>
      </c>
      <c r="E1677" s="1">
        <v>24</v>
      </c>
      <c r="F1677" s="2">
        <v>40987.700366951358</v>
      </c>
      <c r="G1677" s="1">
        <v>0</v>
      </c>
      <c r="H1677" s="32">
        <f>IFERROR(HOUR(Table1[[#This Row],[Cancel Date/time]])+MINUTE(Table1[[#This Row],[Cancel Date/time]])/60,"not cancelled")</f>
        <v>16.8</v>
      </c>
      <c r="I1677" s="47">
        <f>IFERROR(ROUND(Table1[[#This Row],[cancellation time decimal]],0),"not cancelled")</f>
        <v>17</v>
      </c>
      <c r="J1677" s="10">
        <f>IFERROR(MOD(Table1[[#This Row],[cancellation hour rounded]],24),"not cancelled")</f>
        <v>17</v>
      </c>
      <c r="K1677" s="32">
        <f>1/Table1[[#This Row],[Duration (Time between doses '[in hours'])]]</f>
        <v>4.1666666666666664E-2</v>
      </c>
      <c r="L1677" s="33">
        <f>Table1[[#This Row],[number doses per hour]]*INDEX(Table2[price per dose],Table1[[#This Row],[Drug ID]])</f>
        <v>0.18133000000000002</v>
      </c>
      <c r="M1677" s="11" t="b">
        <f>AND(Table1[[#This Row],[hour of cancellation 0 to 23]]&gt;=0,Table1[[#This Row],[hour of cancellation 0 to 23]]&lt;=23)</f>
        <v>1</v>
      </c>
    </row>
    <row r="1678" spans="1:13" hidden="1" x14ac:dyDescent="0.3">
      <c r="A1678" s="1">
        <v>1677</v>
      </c>
      <c r="B1678" s="1">
        <v>1</v>
      </c>
      <c r="C1678" s="2">
        <v>40985.582598527442</v>
      </c>
      <c r="D1678" s="2">
        <v>40989.91537129807</v>
      </c>
      <c r="E1678" s="1">
        <v>8</v>
      </c>
      <c r="F1678" s="2" t="s">
        <v>5</v>
      </c>
      <c r="G1678" s="1">
        <v>0</v>
      </c>
      <c r="H1678" s="32" t="str">
        <f>IFERROR(HOUR(Table1[[#This Row],[Cancel Date/time]])+MINUTE(Table1[[#This Row],[Cancel Date/time]])/60,"not cancelled")</f>
        <v>not cancelled</v>
      </c>
      <c r="I1678" s="47" t="str">
        <f>IFERROR(ROUND(Table1[[#This Row],[cancellation time decimal]],0),"not cancelled")</f>
        <v>not cancelled</v>
      </c>
      <c r="J1678" s="10" t="str">
        <f>IFERROR(MOD(Table1[[#This Row],[cancellation hour rounded]],24),"not cancelled")</f>
        <v>not cancelled</v>
      </c>
      <c r="K1678" s="32">
        <f>1/Table1[[#This Row],[Duration (Time between doses '[in hours'])]]</f>
        <v>0.125</v>
      </c>
      <c r="L1678" s="33">
        <f>Table1[[#This Row],[number doses per hour]]*INDEX(Table2[price per dose],Table1[[#This Row],[Drug ID]])</f>
        <v>0.84929166666666667</v>
      </c>
      <c r="M1678" s="11" t="b">
        <f>AND(Table1[[#This Row],[hour of cancellation 0 to 23]]&gt;=0,Table1[[#This Row],[hour of cancellation 0 to 23]]&lt;=23)</f>
        <v>0</v>
      </c>
    </row>
    <row r="1679" spans="1:13" x14ac:dyDescent="0.3">
      <c r="A1679" s="1">
        <v>1678</v>
      </c>
      <c r="B1679" s="1">
        <v>2</v>
      </c>
      <c r="C1679" s="2">
        <v>40985.623253274462</v>
      </c>
      <c r="D1679" s="2">
        <v>41045.622916666667</v>
      </c>
      <c r="E1679" s="1">
        <v>10</v>
      </c>
      <c r="F1679" s="2">
        <v>40986.295636987365</v>
      </c>
      <c r="G1679" s="1">
        <v>0</v>
      </c>
      <c r="H1679" s="32">
        <f>IFERROR(HOUR(Table1[[#This Row],[Cancel Date/time]])+MINUTE(Table1[[#This Row],[Cancel Date/time]])/60,"not cancelled")</f>
        <v>7.083333333333333</v>
      </c>
      <c r="I1679" s="47">
        <f>IFERROR(ROUND(Table1[[#This Row],[cancellation time decimal]],0),"not cancelled")</f>
        <v>7</v>
      </c>
      <c r="J1679" s="10">
        <f>IFERROR(MOD(Table1[[#This Row],[cancellation hour rounded]],24),"not cancelled")</f>
        <v>7</v>
      </c>
      <c r="K1679" s="32">
        <f>1/Table1[[#This Row],[Duration (Time between doses '[in hours'])]]</f>
        <v>0.1</v>
      </c>
      <c r="L1679" s="33">
        <f>Table1[[#This Row],[number doses per hour]]*INDEX(Table2[price per dose],Table1[[#This Row],[Drug ID]])</f>
        <v>0.84959999999999969</v>
      </c>
      <c r="M1679" s="11" t="b">
        <f>AND(Table1[[#This Row],[hour of cancellation 0 to 23]]&gt;=0,Table1[[#This Row],[hour of cancellation 0 to 23]]&lt;=23)</f>
        <v>1</v>
      </c>
    </row>
    <row r="1680" spans="1:13" x14ac:dyDescent="0.3">
      <c r="A1680" s="1">
        <v>1679</v>
      </c>
      <c r="B1680" s="1">
        <v>7</v>
      </c>
      <c r="C1680" s="2">
        <v>40985.617440062349</v>
      </c>
      <c r="D1680" s="2">
        <v>41045.617361111115</v>
      </c>
      <c r="E1680" s="1">
        <v>24</v>
      </c>
      <c r="F1680" s="2">
        <v>41001.408896891728</v>
      </c>
      <c r="G1680" s="1">
        <v>0</v>
      </c>
      <c r="H1680" s="32">
        <f>IFERROR(HOUR(Table1[[#This Row],[Cancel Date/time]])+MINUTE(Table1[[#This Row],[Cancel Date/time]])/60,"not cancelled")</f>
        <v>9.8000000000000007</v>
      </c>
      <c r="I1680" s="47">
        <f>IFERROR(ROUND(Table1[[#This Row],[cancellation time decimal]],0),"not cancelled")</f>
        <v>10</v>
      </c>
      <c r="J1680" s="10">
        <f>IFERROR(MOD(Table1[[#This Row],[cancellation hour rounded]],24),"not cancelled")</f>
        <v>10</v>
      </c>
      <c r="K1680" s="32">
        <f>1/Table1[[#This Row],[Duration (Time between doses '[in hours'])]]</f>
        <v>4.1666666666666664E-2</v>
      </c>
      <c r="L1680" s="33">
        <f>Table1[[#This Row],[number doses per hour]]*INDEX(Table2[price per dose],Table1[[#This Row],[Drug ID]])</f>
        <v>1.2958049999999997</v>
      </c>
      <c r="M1680" s="11" t="b">
        <f>AND(Table1[[#This Row],[hour of cancellation 0 to 23]]&gt;=0,Table1[[#This Row],[hour of cancellation 0 to 23]]&lt;=23)</f>
        <v>1</v>
      </c>
    </row>
    <row r="1681" spans="1:13" hidden="1" x14ac:dyDescent="0.3">
      <c r="A1681" s="1">
        <v>1680</v>
      </c>
      <c r="B1681" s="1">
        <v>10</v>
      </c>
      <c r="C1681" s="2">
        <v>40985.654658266903</v>
      </c>
      <c r="D1681" s="2">
        <v>40989.112346573922</v>
      </c>
      <c r="E1681" s="1">
        <v>1</v>
      </c>
      <c r="F1681" s="2" t="s">
        <v>5</v>
      </c>
      <c r="G1681" s="1">
        <v>3</v>
      </c>
      <c r="H1681" s="32" t="str">
        <f>IFERROR(HOUR(Table1[[#This Row],[Cancel Date/time]])+MINUTE(Table1[[#This Row],[Cancel Date/time]])/60,"not cancelled")</f>
        <v>not cancelled</v>
      </c>
      <c r="I1681" s="47" t="str">
        <f>IFERROR(ROUND(Table1[[#This Row],[cancellation time decimal]],0),"not cancelled")</f>
        <v>not cancelled</v>
      </c>
      <c r="J1681" s="10" t="str">
        <f>IFERROR(MOD(Table1[[#This Row],[cancellation hour rounded]],24),"not cancelled")</f>
        <v>not cancelled</v>
      </c>
      <c r="K1681" s="32">
        <f>1/Table1[[#This Row],[Duration (Time between doses '[in hours'])]]</f>
        <v>1</v>
      </c>
      <c r="L1681" s="33">
        <f>Table1[[#This Row],[number doses per hour]]*INDEX(Table2[price per dose],Table1[[#This Row],[Drug ID]])</f>
        <v>2.5716000000000001</v>
      </c>
      <c r="M1681" s="11" t="b">
        <f>AND(Table1[[#This Row],[hour of cancellation 0 to 23]]&gt;=0,Table1[[#This Row],[hour of cancellation 0 to 23]]&lt;=23)</f>
        <v>0</v>
      </c>
    </row>
    <row r="1682" spans="1:13" x14ac:dyDescent="0.3">
      <c r="A1682" s="1">
        <v>1681</v>
      </c>
      <c r="B1682" s="1">
        <v>3</v>
      </c>
      <c r="C1682" s="2">
        <v>40985.686294492312</v>
      </c>
      <c r="D1682" s="2">
        <v>41045.686111111107</v>
      </c>
      <c r="E1682" s="1">
        <v>24</v>
      </c>
      <c r="F1682" s="2">
        <v>40988.480110418728</v>
      </c>
      <c r="G1682" s="1">
        <v>0</v>
      </c>
      <c r="H1682" s="32">
        <f>IFERROR(HOUR(Table1[[#This Row],[Cancel Date/time]])+MINUTE(Table1[[#This Row],[Cancel Date/time]])/60,"not cancelled")</f>
        <v>11.516666666666667</v>
      </c>
      <c r="I1682" s="47">
        <f>IFERROR(ROUND(Table1[[#This Row],[cancellation time decimal]],0),"not cancelled")</f>
        <v>12</v>
      </c>
      <c r="J1682" s="10">
        <f>IFERROR(MOD(Table1[[#This Row],[cancellation hour rounded]],24),"not cancelled")</f>
        <v>12</v>
      </c>
      <c r="K1682" s="32">
        <f>1/Table1[[#This Row],[Duration (Time between doses '[in hours'])]]</f>
        <v>4.1666666666666664E-2</v>
      </c>
      <c r="L1682" s="33">
        <f>Table1[[#This Row],[number doses per hour]]*INDEX(Table2[price per dose],Table1[[#This Row],[Drug ID]])</f>
        <v>0.18133000000000002</v>
      </c>
      <c r="M1682" s="11" t="b">
        <f>AND(Table1[[#This Row],[hour of cancellation 0 to 23]]&gt;=0,Table1[[#This Row],[hour of cancellation 0 to 23]]&lt;=23)</f>
        <v>1</v>
      </c>
    </row>
    <row r="1683" spans="1:13" x14ac:dyDescent="0.3">
      <c r="A1683" s="1">
        <v>1682</v>
      </c>
      <c r="B1683" s="1">
        <v>2</v>
      </c>
      <c r="C1683" s="2">
        <v>40985.732867873819</v>
      </c>
      <c r="D1683" s="2">
        <v>41045.732638888891</v>
      </c>
      <c r="E1683" s="1">
        <v>10</v>
      </c>
      <c r="F1683" s="2">
        <v>40987.427045640376</v>
      </c>
      <c r="G1683" s="1">
        <v>0</v>
      </c>
      <c r="H1683" s="32">
        <f>IFERROR(HOUR(Table1[[#This Row],[Cancel Date/time]])+MINUTE(Table1[[#This Row],[Cancel Date/time]])/60,"not cancelled")</f>
        <v>10.233333333333333</v>
      </c>
      <c r="I1683" s="47">
        <f>IFERROR(ROUND(Table1[[#This Row],[cancellation time decimal]],0),"not cancelled")</f>
        <v>10</v>
      </c>
      <c r="J1683" s="10">
        <f>IFERROR(MOD(Table1[[#This Row],[cancellation hour rounded]],24),"not cancelled")</f>
        <v>10</v>
      </c>
      <c r="K1683" s="32">
        <f>1/Table1[[#This Row],[Duration (Time between doses '[in hours'])]]</f>
        <v>0.1</v>
      </c>
      <c r="L1683" s="33">
        <f>Table1[[#This Row],[number doses per hour]]*INDEX(Table2[price per dose],Table1[[#This Row],[Drug ID]])</f>
        <v>0.84959999999999969</v>
      </c>
      <c r="M1683" s="11" t="b">
        <f>AND(Table1[[#This Row],[hour of cancellation 0 to 23]]&gt;=0,Table1[[#This Row],[hour of cancellation 0 to 23]]&lt;=23)</f>
        <v>1</v>
      </c>
    </row>
    <row r="1684" spans="1:13" x14ac:dyDescent="0.3">
      <c r="A1684" s="1">
        <v>1683</v>
      </c>
      <c r="B1684" s="1">
        <v>1</v>
      </c>
      <c r="C1684" s="2">
        <v>40985.730513669994</v>
      </c>
      <c r="D1684" s="2">
        <v>41045.729861111111</v>
      </c>
      <c r="E1684" s="1">
        <v>12</v>
      </c>
      <c r="F1684" s="2">
        <v>40986.442613542058</v>
      </c>
      <c r="G1684" s="1">
        <v>0</v>
      </c>
      <c r="H1684" s="32">
        <f>IFERROR(HOUR(Table1[[#This Row],[Cancel Date/time]])+MINUTE(Table1[[#This Row],[Cancel Date/time]])/60,"not cancelled")</f>
        <v>10.616666666666667</v>
      </c>
      <c r="I1684" s="47">
        <f>IFERROR(ROUND(Table1[[#This Row],[cancellation time decimal]],0),"not cancelled")</f>
        <v>11</v>
      </c>
      <c r="J1684" s="10">
        <f>IFERROR(MOD(Table1[[#This Row],[cancellation hour rounded]],24),"not cancelled")</f>
        <v>11</v>
      </c>
      <c r="K1684" s="32">
        <f>1/Table1[[#This Row],[Duration (Time between doses '[in hours'])]]</f>
        <v>8.3333333333333329E-2</v>
      </c>
      <c r="L1684" s="33">
        <f>Table1[[#This Row],[number doses per hour]]*INDEX(Table2[price per dose],Table1[[#This Row],[Drug ID]])</f>
        <v>0.56619444444444444</v>
      </c>
      <c r="M1684" s="11" t="b">
        <f>AND(Table1[[#This Row],[hour of cancellation 0 to 23]]&gt;=0,Table1[[#This Row],[hour of cancellation 0 to 23]]&lt;=23)</f>
        <v>1</v>
      </c>
    </row>
    <row r="1685" spans="1:13" x14ac:dyDescent="0.3">
      <c r="A1685" s="1">
        <v>1684</v>
      </c>
      <c r="B1685" s="1">
        <v>8</v>
      </c>
      <c r="C1685" s="2">
        <v>40985.781639284352</v>
      </c>
      <c r="D1685" s="2">
        <v>41045.78125</v>
      </c>
      <c r="E1685" s="1">
        <v>3</v>
      </c>
      <c r="F1685" s="2">
        <v>40992.352587461763</v>
      </c>
      <c r="G1685" s="1">
        <v>1</v>
      </c>
      <c r="H1685" s="32">
        <f>IFERROR(HOUR(Table1[[#This Row],[Cancel Date/time]])+MINUTE(Table1[[#This Row],[Cancel Date/time]])/60,"not cancelled")</f>
        <v>8.4499999999999993</v>
      </c>
      <c r="I1685" s="47">
        <f>IFERROR(ROUND(Table1[[#This Row],[cancellation time decimal]],0),"not cancelled")</f>
        <v>8</v>
      </c>
      <c r="J1685" s="10">
        <f>IFERROR(MOD(Table1[[#This Row],[cancellation hour rounded]],24),"not cancelled")</f>
        <v>8</v>
      </c>
      <c r="K1685" s="32">
        <f>1/Table1[[#This Row],[Duration (Time between doses '[in hours'])]]</f>
        <v>0.33333333333333331</v>
      </c>
      <c r="L1685" s="33">
        <f>Table1[[#This Row],[number doses per hour]]*INDEX(Table2[price per dose],Table1[[#This Row],[Drug ID]])</f>
        <v>0.29998222222222221</v>
      </c>
      <c r="M1685" s="11" t="b">
        <f>AND(Table1[[#This Row],[hour of cancellation 0 to 23]]&gt;=0,Table1[[#This Row],[hour of cancellation 0 to 23]]&lt;=23)</f>
        <v>1</v>
      </c>
    </row>
    <row r="1686" spans="1:13" x14ac:dyDescent="0.3">
      <c r="A1686" s="1">
        <v>1685</v>
      </c>
      <c r="B1686" s="1">
        <v>1</v>
      </c>
      <c r="C1686" s="2">
        <v>40985.782383685779</v>
      </c>
      <c r="D1686" s="2">
        <v>41045.781944444447</v>
      </c>
      <c r="E1686" s="1">
        <v>12</v>
      </c>
      <c r="F1686" s="2">
        <v>40986.557394896241</v>
      </c>
      <c r="G1686" s="1">
        <v>0</v>
      </c>
      <c r="H1686" s="32">
        <f>IFERROR(HOUR(Table1[[#This Row],[Cancel Date/time]])+MINUTE(Table1[[#This Row],[Cancel Date/time]])/60,"not cancelled")</f>
        <v>13.366666666666667</v>
      </c>
      <c r="I1686" s="47">
        <f>IFERROR(ROUND(Table1[[#This Row],[cancellation time decimal]],0),"not cancelled")</f>
        <v>13</v>
      </c>
      <c r="J1686" s="10">
        <f>IFERROR(MOD(Table1[[#This Row],[cancellation hour rounded]],24),"not cancelled")</f>
        <v>13</v>
      </c>
      <c r="K1686" s="32">
        <f>1/Table1[[#This Row],[Duration (Time between doses '[in hours'])]]</f>
        <v>8.3333333333333329E-2</v>
      </c>
      <c r="L1686" s="33">
        <f>Table1[[#This Row],[number doses per hour]]*INDEX(Table2[price per dose],Table1[[#This Row],[Drug ID]])</f>
        <v>0.56619444444444444</v>
      </c>
      <c r="M1686" s="11" t="b">
        <f>AND(Table1[[#This Row],[hour of cancellation 0 to 23]]&gt;=0,Table1[[#This Row],[hour of cancellation 0 to 23]]&lt;=23)</f>
        <v>1</v>
      </c>
    </row>
    <row r="1687" spans="1:13" hidden="1" x14ac:dyDescent="0.3">
      <c r="A1687" s="1">
        <v>1686</v>
      </c>
      <c r="B1687" s="1">
        <v>1</v>
      </c>
      <c r="C1687" s="2">
        <v>40985.781778660428</v>
      </c>
      <c r="D1687" s="2">
        <v>40987.865054929782</v>
      </c>
      <c r="E1687" s="1">
        <v>12</v>
      </c>
      <c r="F1687" s="2" t="s">
        <v>5</v>
      </c>
      <c r="G1687" s="1">
        <v>0</v>
      </c>
      <c r="H1687" s="32" t="str">
        <f>IFERROR(HOUR(Table1[[#This Row],[Cancel Date/time]])+MINUTE(Table1[[#This Row],[Cancel Date/time]])/60,"not cancelled")</f>
        <v>not cancelled</v>
      </c>
      <c r="I1687" s="47" t="str">
        <f>IFERROR(ROUND(Table1[[#This Row],[cancellation time decimal]],0),"not cancelled")</f>
        <v>not cancelled</v>
      </c>
      <c r="J1687" s="10" t="str">
        <f>IFERROR(MOD(Table1[[#This Row],[cancellation hour rounded]],24),"not cancelled")</f>
        <v>not cancelled</v>
      </c>
      <c r="K1687" s="32">
        <f>1/Table1[[#This Row],[Duration (Time between doses '[in hours'])]]</f>
        <v>8.3333333333333329E-2</v>
      </c>
      <c r="L1687" s="33">
        <f>Table1[[#This Row],[number doses per hour]]*INDEX(Table2[price per dose],Table1[[#This Row],[Drug ID]])</f>
        <v>0.56619444444444444</v>
      </c>
      <c r="M1687" s="11" t="b">
        <f>AND(Table1[[#This Row],[hour of cancellation 0 to 23]]&gt;=0,Table1[[#This Row],[hour of cancellation 0 to 23]]&lt;=23)</f>
        <v>0</v>
      </c>
    </row>
    <row r="1688" spans="1:13" x14ac:dyDescent="0.3">
      <c r="A1688" s="1">
        <v>1687</v>
      </c>
      <c r="B1688" s="1">
        <v>7</v>
      </c>
      <c r="C1688" s="2">
        <v>40985.820623618565</v>
      </c>
      <c r="D1688" s="2">
        <v>41045.820138888885</v>
      </c>
      <c r="E1688" s="1">
        <v>24</v>
      </c>
      <c r="F1688" s="2">
        <v>41012.613166683564</v>
      </c>
      <c r="G1688" s="1">
        <v>0</v>
      </c>
      <c r="H1688" s="32">
        <f>IFERROR(HOUR(Table1[[#This Row],[Cancel Date/time]])+MINUTE(Table1[[#This Row],[Cancel Date/time]])/60,"not cancelled")</f>
        <v>14.7</v>
      </c>
      <c r="I1688" s="47">
        <f>IFERROR(ROUND(Table1[[#This Row],[cancellation time decimal]],0),"not cancelled")</f>
        <v>15</v>
      </c>
      <c r="J1688" s="10">
        <f>IFERROR(MOD(Table1[[#This Row],[cancellation hour rounded]],24),"not cancelled")</f>
        <v>15</v>
      </c>
      <c r="K1688" s="32">
        <f>1/Table1[[#This Row],[Duration (Time between doses '[in hours'])]]</f>
        <v>4.1666666666666664E-2</v>
      </c>
      <c r="L1688" s="33">
        <f>Table1[[#This Row],[number doses per hour]]*INDEX(Table2[price per dose],Table1[[#This Row],[Drug ID]])</f>
        <v>1.2958049999999997</v>
      </c>
      <c r="M1688" s="11" t="b">
        <f>AND(Table1[[#This Row],[hour of cancellation 0 to 23]]&gt;=0,Table1[[#This Row],[hour of cancellation 0 to 23]]&lt;=23)</f>
        <v>1</v>
      </c>
    </row>
    <row r="1689" spans="1:13" x14ac:dyDescent="0.3">
      <c r="A1689" s="1">
        <v>1688</v>
      </c>
      <c r="B1689" s="1">
        <v>1</v>
      </c>
      <c r="C1689" s="2">
        <v>40985.865398501075</v>
      </c>
      <c r="D1689" s="2">
        <v>41045.865277777782</v>
      </c>
      <c r="E1689" s="1">
        <v>8</v>
      </c>
      <c r="F1689" s="2">
        <v>40986.563747349588</v>
      </c>
      <c r="G1689" s="1">
        <v>0</v>
      </c>
      <c r="H1689" s="32">
        <f>IFERROR(HOUR(Table1[[#This Row],[Cancel Date/time]])+MINUTE(Table1[[#This Row],[Cancel Date/time]])/60,"not cancelled")</f>
        <v>13.516666666666667</v>
      </c>
      <c r="I1689" s="47">
        <f>IFERROR(ROUND(Table1[[#This Row],[cancellation time decimal]],0),"not cancelled")</f>
        <v>14</v>
      </c>
      <c r="J1689" s="10">
        <f>IFERROR(MOD(Table1[[#This Row],[cancellation hour rounded]],24),"not cancelled")</f>
        <v>14</v>
      </c>
      <c r="K1689" s="32">
        <f>1/Table1[[#This Row],[Duration (Time between doses '[in hours'])]]</f>
        <v>0.125</v>
      </c>
      <c r="L1689" s="33">
        <f>Table1[[#This Row],[number doses per hour]]*INDEX(Table2[price per dose],Table1[[#This Row],[Drug ID]])</f>
        <v>0.84929166666666667</v>
      </c>
      <c r="M1689" s="11" t="b">
        <f>AND(Table1[[#This Row],[hour of cancellation 0 to 23]]&gt;=0,Table1[[#This Row],[hour of cancellation 0 to 23]]&lt;=23)</f>
        <v>1</v>
      </c>
    </row>
    <row r="1690" spans="1:13" x14ac:dyDescent="0.3">
      <c r="A1690" s="1">
        <v>1689</v>
      </c>
      <c r="B1690" s="1">
        <v>6</v>
      </c>
      <c r="C1690" s="2">
        <v>40985.92055305079</v>
      </c>
      <c r="D1690" s="2">
        <v>41045.920138888883</v>
      </c>
      <c r="E1690" s="1">
        <v>24</v>
      </c>
      <c r="F1690" s="2">
        <v>40987.59589347514</v>
      </c>
      <c r="G1690" s="1">
        <v>0</v>
      </c>
      <c r="H1690" s="32">
        <f>IFERROR(HOUR(Table1[[#This Row],[Cancel Date/time]])+MINUTE(Table1[[#This Row],[Cancel Date/time]])/60,"not cancelled")</f>
        <v>14.3</v>
      </c>
      <c r="I1690" s="47">
        <f>IFERROR(ROUND(Table1[[#This Row],[cancellation time decimal]],0),"not cancelled")</f>
        <v>14</v>
      </c>
      <c r="J1690" s="10">
        <f>IFERROR(MOD(Table1[[#This Row],[cancellation hour rounded]],24),"not cancelled")</f>
        <v>14</v>
      </c>
      <c r="K1690" s="32">
        <f>1/Table1[[#This Row],[Duration (Time between doses '[in hours'])]]</f>
        <v>4.1666666666666664E-2</v>
      </c>
      <c r="L1690" s="33">
        <f>Table1[[#This Row],[number doses per hour]]*INDEX(Table2[price per dose],Table1[[#This Row],[Drug ID]])</f>
        <v>0.35218749999999999</v>
      </c>
      <c r="M1690" s="11" t="b">
        <f>AND(Table1[[#This Row],[hour of cancellation 0 to 23]]&gt;=0,Table1[[#This Row],[hour of cancellation 0 to 23]]&lt;=23)</f>
        <v>1</v>
      </c>
    </row>
    <row r="1691" spans="1:13" hidden="1" x14ac:dyDescent="0.3">
      <c r="A1691" s="1">
        <v>1690</v>
      </c>
      <c r="B1691" s="1">
        <v>6</v>
      </c>
      <c r="C1691" s="2">
        <v>40986.027639552631</v>
      </c>
      <c r="D1691" s="2">
        <v>40988.485533004467</v>
      </c>
      <c r="E1691" s="1">
        <v>24</v>
      </c>
      <c r="F1691" s="2" t="s">
        <v>5</v>
      </c>
      <c r="G1691" s="1">
        <v>0</v>
      </c>
      <c r="H1691" s="32" t="str">
        <f>IFERROR(HOUR(Table1[[#This Row],[Cancel Date/time]])+MINUTE(Table1[[#This Row],[Cancel Date/time]])/60,"not cancelled")</f>
        <v>not cancelled</v>
      </c>
      <c r="I1691" s="47" t="str">
        <f>IFERROR(ROUND(Table1[[#This Row],[cancellation time decimal]],0),"not cancelled")</f>
        <v>not cancelled</v>
      </c>
      <c r="J1691" s="10" t="str">
        <f>IFERROR(MOD(Table1[[#This Row],[cancellation hour rounded]],24),"not cancelled")</f>
        <v>not cancelled</v>
      </c>
      <c r="K1691" s="32">
        <f>1/Table1[[#This Row],[Duration (Time between doses '[in hours'])]]</f>
        <v>4.1666666666666664E-2</v>
      </c>
      <c r="L1691" s="33">
        <f>Table1[[#This Row],[number doses per hour]]*INDEX(Table2[price per dose],Table1[[#This Row],[Drug ID]])</f>
        <v>0.35218749999999999</v>
      </c>
      <c r="M1691" s="11" t="b">
        <f>AND(Table1[[#This Row],[hour of cancellation 0 to 23]]&gt;=0,Table1[[#This Row],[hour of cancellation 0 to 23]]&lt;=23)</f>
        <v>0</v>
      </c>
    </row>
    <row r="1692" spans="1:13" hidden="1" x14ac:dyDescent="0.3">
      <c r="A1692" s="1">
        <v>1691</v>
      </c>
      <c r="B1692" s="1">
        <v>1</v>
      </c>
      <c r="C1692" s="2">
        <v>40986.012427436253</v>
      </c>
      <c r="D1692" s="2">
        <v>40988.053993643545</v>
      </c>
      <c r="E1692" s="1">
        <v>8</v>
      </c>
      <c r="F1692" s="2" t="s">
        <v>5</v>
      </c>
      <c r="G1692" s="1">
        <v>0</v>
      </c>
      <c r="H1692" s="32" t="str">
        <f>IFERROR(HOUR(Table1[[#This Row],[Cancel Date/time]])+MINUTE(Table1[[#This Row],[Cancel Date/time]])/60,"not cancelled")</f>
        <v>not cancelled</v>
      </c>
      <c r="I1692" s="47" t="str">
        <f>IFERROR(ROUND(Table1[[#This Row],[cancellation time decimal]],0),"not cancelled")</f>
        <v>not cancelled</v>
      </c>
      <c r="J1692" s="10" t="str">
        <f>IFERROR(MOD(Table1[[#This Row],[cancellation hour rounded]],24),"not cancelled")</f>
        <v>not cancelled</v>
      </c>
      <c r="K1692" s="32">
        <f>1/Table1[[#This Row],[Duration (Time between doses '[in hours'])]]</f>
        <v>0.125</v>
      </c>
      <c r="L1692" s="33">
        <f>Table1[[#This Row],[number doses per hour]]*INDEX(Table2[price per dose],Table1[[#This Row],[Drug ID]])</f>
        <v>0.84929166666666667</v>
      </c>
      <c r="M1692" s="11" t="b">
        <f>AND(Table1[[#This Row],[hour of cancellation 0 to 23]]&gt;=0,Table1[[#This Row],[hour of cancellation 0 to 23]]&lt;=23)</f>
        <v>0</v>
      </c>
    </row>
    <row r="1693" spans="1:13" x14ac:dyDescent="0.3">
      <c r="A1693" s="1">
        <v>1692</v>
      </c>
      <c r="B1693" s="1">
        <v>1</v>
      </c>
      <c r="C1693" s="2">
        <v>40986.272769552626</v>
      </c>
      <c r="D1693" s="2">
        <v>41046.272222222222</v>
      </c>
      <c r="E1693" s="1">
        <v>8</v>
      </c>
      <c r="F1693" s="2">
        <v>40986.552589763356</v>
      </c>
      <c r="G1693" s="1">
        <v>0</v>
      </c>
      <c r="H1693" s="32">
        <f>IFERROR(HOUR(Table1[[#This Row],[Cancel Date/time]])+MINUTE(Table1[[#This Row],[Cancel Date/time]])/60,"not cancelled")</f>
        <v>13.25</v>
      </c>
      <c r="I1693" s="47">
        <f>IFERROR(ROUND(Table1[[#This Row],[cancellation time decimal]],0),"not cancelled")</f>
        <v>13</v>
      </c>
      <c r="J1693" s="10">
        <f>IFERROR(MOD(Table1[[#This Row],[cancellation hour rounded]],24),"not cancelled")</f>
        <v>13</v>
      </c>
      <c r="K1693" s="32">
        <f>1/Table1[[#This Row],[Duration (Time between doses '[in hours'])]]</f>
        <v>0.125</v>
      </c>
      <c r="L1693" s="33">
        <f>Table1[[#This Row],[number doses per hour]]*INDEX(Table2[price per dose],Table1[[#This Row],[Drug ID]])</f>
        <v>0.84929166666666667</v>
      </c>
      <c r="M1693" s="11" t="b">
        <f>AND(Table1[[#This Row],[hour of cancellation 0 to 23]]&gt;=0,Table1[[#This Row],[hour of cancellation 0 to 23]]&lt;=23)</f>
        <v>1</v>
      </c>
    </row>
    <row r="1694" spans="1:13" x14ac:dyDescent="0.3">
      <c r="A1694" s="1">
        <v>1693</v>
      </c>
      <c r="B1694" s="1">
        <v>5</v>
      </c>
      <c r="C1694" s="2">
        <v>40986.389481119491</v>
      </c>
      <c r="D1694" s="2">
        <v>41046.388888888891</v>
      </c>
      <c r="E1694" s="1">
        <v>24</v>
      </c>
      <c r="F1694" s="2">
        <v>40988.410644970616</v>
      </c>
      <c r="G1694" s="1">
        <v>0</v>
      </c>
      <c r="H1694" s="32">
        <f>IFERROR(HOUR(Table1[[#This Row],[Cancel Date/time]])+MINUTE(Table1[[#This Row],[Cancel Date/time]])/60,"not cancelled")</f>
        <v>9.85</v>
      </c>
      <c r="I1694" s="47">
        <f>IFERROR(ROUND(Table1[[#This Row],[cancellation time decimal]],0),"not cancelled")</f>
        <v>10</v>
      </c>
      <c r="J1694" s="10">
        <f>IFERROR(MOD(Table1[[#This Row],[cancellation hour rounded]],24),"not cancelled")</f>
        <v>10</v>
      </c>
      <c r="K1694" s="32">
        <f>1/Table1[[#This Row],[Duration (Time between doses '[in hours'])]]</f>
        <v>4.1666666666666664E-2</v>
      </c>
      <c r="L1694" s="33">
        <f>Table1[[#This Row],[number doses per hour]]*INDEX(Table2[price per dose],Table1[[#This Row],[Drug ID]])</f>
        <v>0.2815833333333333</v>
      </c>
      <c r="M1694" s="11" t="b">
        <f>AND(Table1[[#This Row],[hour of cancellation 0 to 23]]&gt;=0,Table1[[#This Row],[hour of cancellation 0 to 23]]&lt;=23)</f>
        <v>1</v>
      </c>
    </row>
    <row r="1695" spans="1:13" x14ac:dyDescent="0.3">
      <c r="A1695" s="1">
        <v>1694</v>
      </c>
      <c r="B1695" s="1">
        <v>6</v>
      </c>
      <c r="C1695" s="2">
        <v>40986.387224976919</v>
      </c>
      <c r="D1695" s="2">
        <v>41046.386805555558</v>
      </c>
      <c r="E1695" s="1">
        <v>24</v>
      </c>
      <c r="F1695" s="2">
        <v>40989.544080549371</v>
      </c>
      <c r="G1695" s="1">
        <v>0</v>
      </c>
      <c r="H1695" s="32">
        <f>IFERROR(HOUR(Table1[[#This Row],[Cancel Date/time]])+MINUTE(Table1[[#This Row],[Cancel Date/time]])/60,"not cancelled")</f>
        <v>13.05</v>
      </c>
      <c r="I1695" s="47">
        <f>IFERROR(ROUND(Table1[[#This Row],[cancellation time decimal]],0),"not cancelled")</f>
        <v>13</v>
      </c>
      <c r="J1695" s="10">
        <f>IFERROR(MOD(Table1[[#This Row],[cancellation hour rounded]],24),"not cancelled")</f>
        <v>13</v>
      </c>
      <c r="K1695" s="32">
        <f>1/Table1[[#This Row],[Duration (Time between doses '[in hours'])]]</f>
        <v>4.1666666666666664E-2</v>
      </c>
      <c r="L1695" s="33">
        <f>Table1[[#This Row],[number doses per hour]]*INDEX(Table2[price per dose],Table1[[#This Row],[Drug ID]])</f>
        <v>0.35218749999999999</v>
      </c>
      <c r="M1695" s="11" t="b">
        <f>AND(Table1[[#This Row],[hour of cancellation 0 to 23]]&gt;=0,Table1[[#This Row],[hour of cancellation 0 to 23]]&lt;=23)</f>
        <v>1</v>
      </c>
    </row>
    <row r="1696" spans="1:13" x14ac:dyDescent="0.3">
      <c r="A1696" s="1">
        <v>1695</v>
      </c>
      <c r="B1696" s="1">
        <v>1</v>
      </c>
      <c r="C1696" s="2">
        <v>40986.486170169468</v>
      </c>
      <c r="D1696" s="2">
        <v>40988.944444444445</v>
      </c>
      <c r="E1696" s="1">
        <v>8</v>
      </c>
      <c r="F1696" s="2">
        <v>40987.204737629669</v>
      </c>
      <c r="G1696" s="1">
        <v>0</v>
      </c>
      <c r="H1696" s="32">
        <f>IFERROR(HOUR(Table1[[#This Row],[Cancel Date/time]])+MINUTE(Table1[[#This Row],[Cancel Date/time]])/60,"not cancelled")</f>
        <v>4.9000000000000004</v>
      </c>
      <c r="I1696" s="47">
        <f>IFERROR(ROUND(Table1[[#This Row],[cancellation time decimal]],0),"not cancelled")</f>
        <v>5</v>
      </c>
      <c r="J1696" s="10">
        <f>IFERROR(MOD(Table1[[#This Row],[cancellation hour rounded]],24),"not cancelled")</f>
        <v>5</v>
      </c>
      <c r="K1696" s="32">
        <f>1/Table1[[#This Row],[Duration (Time between doses '[in hours'])]]</f>
        <v>0.125</v>
      </c>
      <c r="L1696" s="33">
        <f>Table1[[#This Row],[number doses per hour]]*INDEX(Table2[price per dose],Table1[[#This Row],[Drug ID]])</f>
        <v>0.84929166666666667</v>
      </c>
      <c r="M1696" s="11" t="b">
        <f>AND(Table1[[#This Row],[hour of cancellation 0 to 23]]&gt;=0,Table1[[#This Row],[hour of cancellation 0 to 23]]&lt;=23)</f>
        <v>1</v>
      </c>
    </row>
    <row r="1697" spans="1:13" x14ac:dyDescent="0.3">
      <c r="A1697" s="1">
        <v>1696</v>
      </c>
      <c r="B1697" s="1">
        <v>3</v>
      </c>
      <c r="C1697" s="2">
        <v>40986.482434369675</v>
      </c>
      <c r="D1697" s="2">
        <v>41046.481944444444</v>
      </c>
      <c r="E1697" s="1">
        <v>24</v>
      </c>
      <c r="F1697" s="2">
        <v>40988.188026857802</v>
      </c>
      <c r="G1697" s="1">
        <v>0</v>
      </c>
      <c r="H1697" s="32">
        <f>IFERROR(HOUR(Table1[[#This Row],[Cancel Date/time]])+MINUTE(Table1[[#This Row],[Cancel Date/time]])/60,"not cancelled")</f>
        <v>4.5</v>
      </c>
      <c r="I1697" s="47">
        <f>IFERROR(ROUND(Table1[[#This Row],[cancellation time decimal]],0),"not cancelled")</f>
        <v>5</v>
      </c>
      <c r="J1697" s="10">
        <f>IFERROR(MOD(Table1[[#This Row],[cancellation hour rounded]],24),"not cancelled")</f>
        <v>5</v>
      </c>
      <c r="K1697" s="32">
        <f>1/Table1[[#This Row],[Duration (Time between doses '[in hours'])]]</f>
        <v>4.1666666666666664E-2</v>
      </c>
      <c r="L1697" s="33">
        <f>Table1[[#This Row],[number doses per hour]]*INDEX(Table2[price per dose],Table1[[#This Row],[Drug ID]])</f>
        <v>0.18133000000000002</v>
      </c>
      <c r="M1697" s="11" t="b">
        <f>AND(Table1[[#This Row],[hour of cancellation 0 to 23]]&gt;=0,Table1[[#This Row],[hour of cancellation 0 to 23]]&lt;=23)</f>
        <v>1</v>
      </c>
    </row>
    <row r="1698" spans="1:13" x14ac:dyDescent="0.3">
      <c r="A1698" s="1">
        <v>1697</v>
      </c>
      <c r="B1698" s="1">
        <v>1</v>
      </c>
      <c r="C1698" s="2">
        <v>40986.512801520425</v>
      </c>
      <c r="D1698" s="2">
        <v>41046.512499999997</v>
      </c>
      <c r="E1698" s="1">
        <v>8</v>
      </c>
      <c r="F1698" s="2">
        <v>40987.884191787984</v>
      </c>
      <c r="G1698" s="1">
        <v>0</v>
      </c>
      <c r="H1698" s="32">
        <f>IFERROR(HOUR(Table1[[#This Row],[Cancel Date/time]])+MINUTE(Table1[[#This Row],[Cancel Date/time]])/60,"not cancelled")</f>
        <v>21.216666666666665</v>
      </c>
      <c r="I1698" s="47">
        <f>IFERROR(ROUND(Table1[[#This Row],[cancellation time decimal]],0),"not cancelled")</f>
        <v>21</v>
      </c>
      <c r="J1698" s="10">
        <f>IFERROR(MOD(Table1[[#This Row],[cancellation hour rounded]],24),"not cancelled")</f>
        <v>21</v>
      </c>
      <c r="K1698" s="32">
        <f>1/Table1[[#This Row],[Duration (Time between doses '[in hours'])]]</f>
        <v>0.125</v>
      </c>
      <c r="L1698" s="33">
        <f>Table1[[#This Row],[number doses per hour]]*INDEX(Table2[price per dose],Table1[[#This Row],[Drug ID]])</f>
        <v>0.84929166666666667</v>
      </c>
      <c r="M1698" s="11" t="b">
        <f>AND(Table1[[#This Row],[hour of cancellation 0 to 23]]&gt;=0,Table1[[#This Row],[hour of cancellation 0 to 23]]&lt;=23)</f>
        <v>1</v>
      </c>
    </row>
    <row r="1699" spans="1:13" hidden="1" x14ac:dyDescent="0.3">
      <c r="A1699" s="1">
        <v>1698</v>
      </c>
      <c r="B1699" s="1">
        <v>1</v>
      </c>
      <c r="C1699" s="2">
        <v>40986.527492468747</v>
      </c>
      <c r="D1699" s="2">
        <v>40989.860735192138</v>
      </c>
      <c r="E1699" s="1">
        <v>8</v>
      </c>
      <c r="F1699" s="2" t="s">
        <v>5</v>
      </c>
      <c r="G1699" s="1">
        <v>0</v>
      </c>
      <c r="H1699" s="32" t="str">
        <f>IFERROR(HOUR(Table1[[#This Row],[Cancel Date/time]])+MINUTE(Table1[[#This Row],[Cancel Date/time]])/60,"not cancelled")</f>
        <v>not cancelled</v>
      </c>
      <c r="I1699" s="47" t="str">
        <f>IFERROR(ROUND(Table1[[#This Row],[cancellation time decimal]],0),"not cancelled")</f>
        <v>not cancelled</v>
      </c>
      <c r="J1699" s="10" t="str">
        <f>IFERROR(MOD(Table1[[#This Row],[cancellation hour rounded]],24),"not cancelled")</f>
        <v>not cancelled</v>
      </c>
      <c r="K1699" s="32">
        <f>1/Table1[[#This Row],[Duration (Time between doses '[in hours'])]]</f>
        <v>0.125</v>
      </c>
      <c r="L1699" s="33">
        <f>Table1[[#This Row],[number doses per hour]]*INDEX(Table2[price per dose],Table1[[#This Row],[Drug ID]])</f>
        <v>0.84929166666666667</v>
      </c>
      <c r="M1699" s="11" t="b">
        <f>AND(Table1[[#This Row],[hour of cancellation 0 to 23]]&gt;=0,Table1[[#This Row],[hour of cancellation 0 to 23]]&lt;=23)</f>
        <v>0</v>
      </c>
    </row>
    <row r="1700" spans="1:13" hidden="1" x14ac:dyDescent="0.3">
      <c r="A1700" s="1">
        <v>1699</v>
      </c>
      <c r="B1700" s="1">
        <v>1</v>
      </c>
      <c r="C1700" s="2">
        <v>40986.526670194253</v>
      </c>
      <c r="D1700" s="2">
        <v>40989.234802448169</v>
      </c>
      <c r="E1700" s="1">
        <v>8</v>
      </c>
      <c r="F1700" s="2" t="s">
        <v>5</v>
      </c>
      <c r="G1700" s="1">
        <v>0</v>
      </c>
      <c r="H1700" s="32" t="str">
        <f>IFERROR(HOUR(Table1[[#This Row],[Cancel Date/time]])+MINUTE(Table1[[#This Row],[Cancel Date/time]])/60,"not cancelled")</f>
        <v>not cancelled</v>
      </c>
      <c r="I1700" s="47" t="str">
        <f>IFERROR(ROUND(Table1[[#This Row],[cancellation time decimal]],0),"not cancelled")</f>
        <v>not cancelled</v>
      </c>
      <c r="J1700" s="10" t="str">
        <f>IFERROR(MOD(Table1[[#This Row],[cancellation hour rounded]],24),"not cancelled")</f>
        <v>not cancelled</v>
      </c>
      <c r="K1700" s="32">
        <f>1/Table1[[#This Row],[Duration (Time between doses '[in hours'])]]</f>
        <v>0.125</v>
      </c>
      <c r="L1700" s="33">
        <f>Table1[[#This Row],[number doses per hour]]*INDEX(Table2[price per dose],Table1[[#This Row],[Drug ID]])</f>
        <v>0.84929166666666667</v>
      </c>
      <c r="M1700" s="11" t="b">
        <f>AND(Table1[[#This Row],[hour of cancellation 0 to 23]]&gt;=0,Table1[[#This Row],[hour of cancellation 0 to 23]]&lt;=23)</f>
        <v>0</v>
      </c>
    </row>
    <row r="1701" spans="1:13" hidden="1" x14ac:dyDescent="0.3">
      <c r="A1701" s="1">
        <v>1700</v>
      </c>
      <c r="B1701" s="1">
        <v>4</v>
      </c>
      <c r="C1701" s="2">
        <v>40986.509747490738</v>
      </c>
      <c r="D1701" s="2">
        <v>40988.884130737577</v>
      </c>
      <c r="E1701" s="1">
        <v>12</v>
      </c>
      <c r="F1701" s="2" t="s">
        <v>5</v>
      </c>
      <c r="G1701" s="1">
        <v>0</v>
      </c>
      <c r="H1701" s="32" t="str">
        <f>IFERROR(HOUR(Table1[[#This Row],[Cancel Date/time]])+MINUTE(Table1[[#This Row],[Cancel Date/time]])/60,"not cancelled")</f>
        <v>not cancelled</v>
      </c>
      <c r="I1701" s="47" t="str">
        <f>IFERROR(ROUND(Table1[[#This Row],[cancellation time decimal]],0),"not cancelled")</f>
        <v>not cancelled</v>
      </c>
      <c r="J1701" s="10" t="str">
        <f>IFERROR(MOD(Table1[[#This Row],[cancellation hour rounded]],24),"not cancelled")</f>
        <v>not cancelled</v>
      </c>
      <c r="K1701" s="32">
        <f>1/Table1[[#This Row],[Duration (Time between doses '[in hours'])]]</f>
        <v>8.3333333333333329E-2</v>
      </c>
      <c r="L1701" s="33">
        <f>Table1[[#This Row],[number doses per hour]]*INDEX(Table2[price per dose],Table1[[#This Row],[Drug ID]])</f>
        <v>1.448055119047619</v>
      </c>
      <c r="M1701" s="11" t="b">
        <f>AND(Table1[[#This Row],[hour of cancellation 0 to 23]]&gt;=0,Table1[[#This Row],[hour of cancellation 0 to 23]]&lt;=23)</f>
        <v>0</v>
      </c>
    </row>
    <row r="1702" spans="1:13" x14ac:dyDescent="0.3">
      <c r="A1702" s="1">
        <v>1701</v>
      </c>
      <c r="B1702" s="1">
        <v>1</v>
      </c>
      <c r="C1702" s="2">
        <v>40986.507630619606</v>
      </c>
      <c r="D1702" s="2">
        <v>41046.506944444445</v>
      </c>
      <c r="E1702" s="1">
        <v>8</v>
      </c>
      <c r="F1702" s="2">
        <v>40987.385050572135</v>
      </c>
      <c r="G1702" s="1">
        <v>0</v>
      </c>
      <c r="H1702" s="32">
        <f>IFERROR(HOUR(Table1[[#This Row],[Cancel Date/time]])+MINUTE(Table1[[#This Row],[Cancel Date/time]])/60,"not cancelled")</f>
        <v>9.2333333333333325</v>
      </c>
      <c r="I1702" s="47">
        <f>IFERROR(ROUND(Table1[[#This Row],[cancellation time decimal]],0),"not cancelled")</f>
        <v>9</v>
      </c>
      <c r="J1702" s="10">
        <f>IFERROR(MOD(Table1[[#This Row],[cancellation hour rounded]],24),"not cancelled")</f>
        <v>9</v>
      </c>
      <c r="K1702" s="32">
        <f>1/Table1[[#This Row],[Duration (Time between doses '[in hours'])]]</f>
        <v>0.125</v>
      </c>
      <c r="L1702" s="33">
        <f>Table1[[#This Row],[number doses per hour]]*INDEX(Table2[price per dose],Table1[[#This Row],[Drug ID]])</f>
        <v>0.84929166666666667</v>
      </c>
      <c r="M1702" s="11" t="b">
        <f>AND(Table1[[#This Row],[hour of cancellation 0 to 23]]&gt;=0,Table1[[#This Row],[hour of cancellation 0 to 23]]&lt;=23)</f>
        <v>1</v>
      </c>
    </row>
    <row r="1703" spans="1:13" x14ac:dyDescent="0.3">
      <c r="A1703" s="1">
        <v>1702</v>
      </c>
      <c r="B1703" s="1">
        <v>1</v>
      </c>
      <c r="C1703" s="2">
        <v>40986.556684132673</v>
      </c>
      <c r="D1703" s="2">
        <v>41046.556249999994</v>
      </c>
      <c r="E1703" s="1">
        <v>12</v>
      </c>
      <c r="F1703" s="2">
        <v>40987.435779210864</v>
      </c>
      <c r="G1703" s="1">
        <v>0</v>
      </c>
      <c r="H1703" s="32">
        <f>IFERROR(HOUR(Table1[[#This Row],[Cancel Date/time]])+MINUTE(Table1[[#This Row],[Cancel Date/time]])/60,"not cancelled")</f>
        <v>10.45</v>
      </c>
      <c r="I1703" s="47">
        <f>IFERROR(ROUND(Table1[[#This Row],[cancellation time decimal]],0),"not cancelled")</f>
        <v>10</v>
      </c>
      <c r="J1703" s="10">
        <f>IFERROR(MOD(Table1[[#This Row],[cancellation hour rounded]],24),"not cancelled")</f>
        <v>10</v>
      </c>
      <c r="K1703" s="32">
        <f>1/Table1[[#This Row],[Duration (Time between doses '[in hours'])]]</f>
        <v>8.3333333333333329E-2</v>
      </c>
      <c r="L1703" s="33">
        <f>Table1[[#This Row],[number doses per hour]]*INDEX(Table2[price per dose],Table1[[#This Row],[Drug ID]])</f>
        <v>0.56619444444444444</v>
      </c>
      <c r="M1703" s="11" t="b">
        <f>AND(Table1[[#This Row],[hour of cancellation 0 to 23]]&gt;=0,Table1[[#This Row],[hour of cancellation 0 to 23]]&lt;=23)</f>
        <v>1</v>
      </c>
    </row>
    <row r="1704" spans="1:13" hidden="1" x14ac:dyDescent="0.3">
      <c r="A1704" s="1">
        <v>1703</v>
      </c>
      <c r="B1704" s="1">
        <v>6</v>
      </c>
      <c r="C1704" s="2">
        <v>40986.551654371018</v>
      </c>
      <c r="D1704" s="2">
        <v>40989.009705817007</v>
      </c>
      <c r="E1704" s="1">
        <v>24</v>
      </c>
      <c r="F1704" s="2" t="s">
        <v>5</v>
      </c>
      <c r="G1704" s="1">
        <v>0</v>
      </c>
      <c r="H1704" s="32" t="str">
        <f>IFERROR(HOUR(Table1[[#This Row],[Cancel Date/time]])+MINUTE(Table1[[#This Row],[Cancel Date/time]])/60,"not cancelled")</f>
        <v>not cancelled</v>
      </c>
      <c r="I1704" s="47" t="str">
        <f>IFERROR(ROUND(Table1[[#This Row],[cancellation time decimal]],0),"not cancelled")</f>
        <v>not cancelled</v>
      </c>
      <c r="J1704" s="10" t="str">
        <f>IFERROR(MOD(Table1[[#This Row],[cancellation hour rounded]],24),"not cancelled")</f>
        <v>not cancelled</v>
      </c>
      <c r="K1704" s="32">
        <f>1/Table1[[#This Row],[Duration (Time between doses '[in hours'])]]</f>
        <v>4.1666666666666664E-2</v>
      </c>
      <c r="L1704" s="33">
        <f>Table1[[#This Row],[number doses per hour]]*INDEX(Table2[price per dose],Table1[[#This Row],[Drug ID]])</f>
        <v>0.35218749999999999</v>
      </c>
      <c r="M1704" s="11" t="b">
        <f>AND(Table1[[#This Row],[hour of cancellation 0 to 23]]&gt;=0,Table1[[#This Row],[hour of cancellation 0 to 23]]&lt;=23)</f>
        <v>0</v>
      </c>
    </row>
    <row r="1705" spans="1:13" x14ac:dyDescent="0.3">
      <c r="A1705" s="1">
        <v>1704</v>
      </c>
      <c r="B1705" s="1">
        <v>4</v>
      </c>
      <c r="C1705" s="2">
        <v>40986.647970215403</v>
      </c>
      <c r="D1705" s="2">
        <v>41046.647916666669</v>
      </c>
      <c r="E1705" s="1">
        <v>12</v>
      </c>
      <c r="F1705" s="2">
        <v>40989.531452743431</v>
      </c>
      <c r="G1705" s="1">
        <v>0</v>
      </c>
      <c r="H1705" s="32">
        <f>IFERROR(HOUR(Table1[[#This Row],[Cancel Date/time]])+MINUTE(Table1[[#This Row],[Cancel Date/time]])/60,"not cancelled")</f>
        <v>12.75</v>
      </c>
      <c r="I1705" s="47">
        <f>IFERROR(ROUND(Table1[[#This Row],[cancellation time decimal]],0),"not cancelled")</f>
        <v>13</v>
      </c>
      <c r="J1705" s="10">
        <f>IFERROR(MOD(Table1[[#This Row],[cancellation hour rounded]],24),"not cancelled")</f>
        <v>13</v>
      </c>
      <c r="K1705" s="32">
        <f>1/Table1[[#This Row],[Duration (Time between doses '[in hours'])]]</f>
        <v>8.3333333333333329E-2</v>
      </c>
      <c r="L1705" s="33">
        <f>Table1[[#This Row],[number doses per hour]]*INDEX(Table2[price per dose],Table1[[#This Row],[Drug ID]])</f>
        <v>1.448055119047619</v>
      </c>
      <c r="M1705" s="11" t="b">
        <f>AND(Table1[[#This Row],[hour of cancellation 0 to 23]]&gt;=0,Table1[[#This Row],[hour of cancellation 0 to 23]]&lt;=23)</f>
        <v>1</v>
      </c>
    </row>
    <row r="1706" spans="1:13" x14ac:dyDescent="0.3">
      <c r="A1706" s="1">
        <v>1705</v>
      </c>
      <c r="B1706" s="1">
        <v>1</v>
      </c>
      <c r="C1706" s="2">
        <v>40986.691712079955</v>
      </c>
      <c r="D1706" s="2">
        <v>41046.691666666666</v>
      </c>
      <c r="E1706" s="1">
        <v>8</v>
      </c>
      <c r="F1706" s="2">
        <v>40986.766993002173</v>
      </c>
      <c r="G1706" s="1">
        <v>0</v>
      </c>
      <c r="H1706" s="32">
        <f>IFERROR(HOUR(Table1[[#This Row],[Cancel Date/time]])+MINUTE(Table1[[#This Row],[Cancel Date/time]])/60,"not cancelled")</f>
        <v>18.399999999999999</v>
      </c>
      <c r="I1706" s="47">
        <f>IFERROR(ROUND(Table1[[#This Row],[cancellation time decimal]],0),"not cancelled")</f>
        <v>18</v>
      </c>
      <c r="J1706" s="10">
        <f>IFERROR(MOD(Table1[[#This Row],[cancellation hour rounded]],24),"not cancelled")</f>
        <v>18</v>
      </c>
      <c r="K1706" s="32">
        <f>1/Table1[[#This Row],[Duration (Time between doses '[in hours'])]]</f>
        <v>0.125</v>
      </c>
      <c r="L1706" s="33">
        <f>Table1[[#This Row],[number doses per hour]]*INDEX(Table2[price per dose],Table1[[#This Row],[Drug ID]])</f>
        <v>0.84929166666666667</v>
      </c>
      <c r="M1706" s="11" t="b">
        <f>AND(Table1[[#This Row],[hour of cancellation 0 to 23]]&gt;=0,Table1[[#This Row],[hour of cancellation 0 to 23]]&lt;=23)</f>
        <v>1</v>
      </c>
    </row>
    <row r="1707" spans="1:13" x14ac:dyDescent="0.3">
      <c r="A1707" s="1">
        <v>1706</v>
      </c>
      <c r="B1707" s="1">
        <v>3</v>
      </c>
      <c r="C1707" s="2">
        <v>40986.740666384627</v>
      </c>
      <c r="D1707" s="2">
        <v>41046.740277777782</v>
      </c>
      <c r="E1707" s="1">
        <v>24</v>
      </c>
      <c r="F1707" s="2">
        <v>40989.383435624506</v>
      </c>
      <c r="G1707" s="1">
        <v>0</v>
      </c>
      <c r="H1707" s="32">
        <f>IFERROR(HOUR(Table1[[#This Row],[Cancel Date/time]])+MINUTE(Table1[[#This Row],[Cancel Date/time]])/60,"not cancelled")</f>
        <v>9.1999999999999993</v>
      </c>
      <c r="I1707" s="47">
        <f>IFERROR(ROUND(Table1[[#This Row],[cancellation time decimal]],0),"not cancelled")</f>
        <v>9</v>
      </c>
      <c r="J1707" s="10">
        <f>IFERROR(MOD(Table1[[#This Row],[cancellation hour rounded]],24),"not cancelled")</f>
        <v>9</v>
      </c>
      <c r="K1707" s="32">
        <f>1/Table1[[#This Row],[Duration (Time between doses '[in hours'])]]</f>
        <v>4.1666666666666664E-2</v>
      </c>
      <c r="L1707" s="33">
        <f>Table1[[#This Row],[number doses per hour]]*INDEX(Table2[price per dose],Table1[[#This Row],[Drug ID]])</f>
        <v>0.18133000000000002</v>
      </c>
      <c r="M1707" s="11" t="b">
        <f>AND(Table1[[#This Row],[hour of cancellation 0 to 23]]&gt;=0,Table1[[#This Row],[hour of cancellation 0 to 23]]&lt;=23)</f>
        <v>1</v>
      </c>
    </row>
    <row r="1708" spans="1:13" x14ac:dyDescent="0.3">
      <c r="A1708" s="1">
        <v>1707</v>
      </c>
      <c r="B1708" s="1">
        <v>7</v>
      </c>
      <c r="C1708" s="2">
        <v>40986.745832918838</v>
      </c>
      <c r="D1708" s="2">
        <v>41046.745833333334</v>
      </c>
      <c r="E1708" s="1">
        <v>24</v>
      </c>
      <c r="F1708" s="2">
        <v>40996.543893472299</v>
      </c>
      <c r="G1708" s="1">
        <v>0</v>
      </c>
      <c r="H1708" s="32">
        <f>IFERROR(HOUR(Table1[[#This Row],[Cancel Date/time]])+MINUTE(Table1[[#This Row],[Cancel Date/time]])/60,"not cancelled")</f>
        <v>13.05</v>
      </c>
      <c r="I1708" s="47">
        <f>IFERROR(ROUND(Table1[[#This Row],[cancellation time decimal]],0),"not cancelled")</f>
        <v>13</v>
      </c>
      <c r="J1708" s="10">
        <f>IFERROR(MOD(Table1[[#This Row],[cancellation hour rounded]],24),"not cancelled")</f>
        <v>13</v>
      </c>
      <c r="K1708" s="32">
        <f>1/Table1[[#This Row],[Duration (Time between doses '[in hours'])]]</f>
        <v>4.1666666666666664E-2</v>
      </c>
      <c r="L1708" s="33">
        <f>Table1[[#This Row],[number doses per hour]]*INDEX(Table2[price per dose],Table1[[#This Row],[Drug ID]])</f>
        <v>1.2958049999999997</v>
      </c>
      <c r="M1708" s="11" t="b">
        <f>AND(Table1[[#This Row],[hour of cancellation 0 to 23]]&gt;=0,Table1[[#This Row],[hour of cancellation 0 to 23]]&lt;=23)</f>
        <v>1</v>
      </c>
    </row>
    <row r="1709" spans="1:13" x14ac:dyDescent="0.3">
      <c r="A1709" s="1">
        <v>1708</v>
      </c>
      <c r="B1709" s="1">
        <v>1</v>
      </c>
      <c r="C1709" s="2">
        <v>40986.776406098936</v>
      </c>
      <c r="D1709" s="2">
        <v>41046.776388888888</v>
      </c>
      <c r="E1709" s="1">
        <v>12</v>
      </c>
      <c r="F1709" s="2">
        <v>40987.511051178953</v>
      </c>
      <c r="G1709" s="1">
        <v>0</v>
      </c>
      <c r="H1709" s="32">
        <f>IFERROR(HOUR(Table1[[#This Row],[Cancel Date/time]])+MINUTE(Table1[[#This Row],[Cancel Date/time]])/60,"not cancelled")</f>
        <v>12.25</v>
      </c>
      <c r="I1709" s="47">
        <f>IFERROR(ROUND(Table1[[#This Row],[cancellation time decimal]],0),"not cancelled")</f>
        <v>12</v>
      </c>
      <c r="J1709" s="10">
        <f>IFERROR(MOD(Table1[[#This Row],[cancellation hour rounded]],24),"not cancelled")</f>
        <v>12</v>
      </c>
      <c r="K1709" s="32">
        <f>1/Table1[[#This Row],[Duration (Time between doses '[in hours'])]]</f>
        <v>8.3333333333333329E-2</v>
      </c>
      <c r="L1709" s="33">
        <f>Table1[[#This Row],[number doses per hour]]*INDEX(Table2[price per dose],Table1[[#This Row],[Drug ID]])</f>
        <v>0.56619444444444444</v>
      </c>
      <c r="M1709" s="11" t="b">
        <f>AND(Table1[[#This Row],[hour of cancellation 0 to 23]]&gt;=0,Table1[[#This Row],[hour of cancellation 0 to 23]]&lt;=23)</f>
        <v>1</v>
      </c>
    </row>
    <row r="1710" spans="1:13" hidden="1" x14ac:dyDescent="0.3">
      <c r="A1710" s="1">
        <v>1709</v>
      </c>
      <c r="B1710" s="1">
        <v>1</v>
      </c>
      <c r="C1710" s="2">
        <v>40986.785543891434</v>
      </c>
      <c r="D1710" s="2">
        <v>40989.785078082692</v>
      </c>
      <c r="E1710" s="1">
        <v>8</v>
      </c>
      <c r="F1710" s="2" t="s">
        <v>5</v>
      </c>
      <c r="G1710" s="1">
        <v>0</v>
      </c>
      <c r="H1710" s="32" t="str">
        <f>IFERROR(HOUR(Table1[[#This Row],[Cancel Date/time]])+MINUTE(Table1[[#This Row],[Cancel Date/time]])/60,"not cancelled")</f>
        <v>not cancelled</v>
      </c>
      <c r="I1710" s="47" t="str">
        <f>IFERROR(ROUND(Table1[[#This Row],[cancellation time decimal]],0),"not cancelled")</f>
        <v>not cancelled</v>
      </c>
      <c r="J1710" s="10" t="str">
        <f>IFERROR(MOD(Table1[[#This Row],[cancellation hour rounded]],24),"not cancelled")</f>
        <v>not cancelled</v>
      </c>
      <c r="K1710" s="32">
        <f>1/Table1[[#This Row],[Duration (Time between doses '[in hours'])]]</f>
        <v>0.125</v>
      </c>
      <c r="L1710" s="33">
        <f>Table1[[#This Row],[number doses per hour]]*INDEX(Table2[price per dose],Table1[[#This Row],[Drug ID]])</f>
        <v>0.84929166666666667</v>
      </c>
      <c r="M1710" s="11" t="b">
        <f>AND(Table1[[#This Row],[hour of cancellation 0 to 23]]&gt;=0,Table1[[#This Row],[hour of cancellation 0 to 23]]&lt;=23)</f>
        <v>0</v>
      </c>
    </row>
    <row r="1711" spans="1:13" x14ac:dyDescent="0.3">
      <c r="A1711" s="1">
        <v>1710</v>
      </c>
      <c r="B1711" s="1">
        <v>5</v>
      </c>
      <c r="C1711" s="2">
        <v>40986.754417187229</v>
      </c>
      <c r="D1711" s="2">
        <v>41046.754166666666</v>
      </c>
      <c r="E1711" s="1">
        <v>24</v>
      </c>
      <c r="F1711" s="2">
        <v>40989.501905569465</v>
      </c>
      <c r="G1711" s="1">
        <v>0</v>
      </c>
      <c r="H1711" s="32">
        <f>IFERROR(HOUR(Table1[[#This Row],[Cancel Date/time]])+MINUTE(Table1[[#This Row],[Cancel Date/time]])/60,"not cancelled")</f>
        <v>12.033333333333333</v>
      </c>
      <c r="I1711" s="47">
        <f>IFERROR(ROUND(Table1[[#This Row],[cancellation time decimal]],0),"not cancelled")</f>
        <v>12</v>
      </c>
      <c r="J1711" s="10">
        <f>IFERROR(MOD(Table1[[#This Row],[cancellation hour rounded]],24),"not cancelled")</f>
        <v>12</v>
      </c>
      <c r="K1711" s="32">
        <f>1/Table1[[#This Row],[Duration (Time between doses '[in hours'])]]</f>
        <v>4.1666666666666664E-2</v>
      </c>
      <c r="L1711" s="33">
        <f>Table1[[#This Row],[number doses per hour]]*INDEX(Table2[price per dose],Table1[[#This Row],[Drug ID]])</f>
        <v>0.2815833333333333</v>
      </c>
      <c r="M1711" s="11" t="b">
        <f>AND(Table1[[#This Row],[hour of cancellation 0 to 23]]&gt;=0,Table1[[#This Row],[hour of cancellation 0 to 23]]&lt;=23)</f>
        <v>1</v>
      </c>
    </row>
    <row r="1712" spans="1:13" x14ac:dyDescent="0.3">
      <c r="A1712" s="1">
        <v>1711</v>
      </c>
      <c r="B1712" s="1">
        <v>1</v>
      </c>
      <c r="C1712" s="2">
        <v>40986.823175436934</v>
      </c>
      <c r="D1712" s="2">
        <v>41046.822916666664</v>
      </c>
      <c r="E1712" s="1">
        <v>8</v>
      </c>
      <c r="F1712" s="2">
        <v>40987.141613358188</v>
      </c>
      <c r="G1712" s="1">
        <v>0</v>
      </c>
      <c r="H1712" s="32">
        <f>IFERROR(HOUR(Table1[[#This Row],[Cancel Date/time]])+MINUTE(Table1[[#This Row],[Cancel Date/time]])/60,"not cancelled")</f>
        <v>3.3833333333333333</v>
      </c>
      <c r="I1712" s="47">
        <f>IFERROR(ROUND(Table1[[#This Row],[cancellation time decimal]],0),"not cancelled")</f>
        <v>3</v>
      </c>
      <c r="J1712" s="10">
        <f>IFERROR(MOD(Table1[[#This Row],[cancellation hour rounded]],24),"not cancelled")</f>
        <v>3</v>
      </c>
      <c r="K1712" s="32">
        <f>1/Table1[[#This Row],[Duration (Time between doses '[in hours'])]]</f>
        <v>0.125</v>
      </c>
      <c r="L1712" s="33">
        <f>Table1[[#This Row],[number doses per hour]]*INDEX(Table2[price per dose],Table1[[#This Row],[Drug ID]])</f>
        <v>0.84929166666666667</v>
      </c>
      <c r="M1712" s="11" t="b">
        <f>AND(Table1[[#This Row],[hour of cancellation 0 to 23]]&gt;=0,Table1[[#This Row],[hour of cancellation 0 to 23]]&lt;=23)</f>
        <v>1</v>
      </c>
    </row>
    <row r="1713" spans="1:13" x14ac:dyDescent="0.3">
      <c r="A1713" s="1">
        <v>1712</v>
      </c>
      <c r="B1713" s="1">
        <v>1</v>
      </c>
      <c r="C1713" s="2">
        <v>40986.807658543694</v>
      </c>
      <c r="D1713" s="2">
        <v>41046.807638888888</v>
      </c>
      <c r="E1713" s="1">
        <v>12</v>
      </c>
      <c r="F1713" s="2">
        <v>40987.493823570258</v>
      </c>
      <c r="G1713" s="1">
        <v>0</v>
      </c>
      <c r="H1713" s="32">
        <f>IFERROR(HOUR(Table1[[#This Row],[Cancel Date/time]])+MINUTE(Table1[[#This Row],[Cancel Date/time]])/60,"not cancelled")</f>
        <v>11.85</v>
      </c>
      <c r="I1713" s="47">
        <f>IFERROR(ROUND(Table1[[#This Row],[cancellation time decimal]],0),"not cancelled")</f>
        <v>12</v>
      </c>
      <c r="J1713" s="10">
        <f>IFERROR(MOD(Table1[[#This Row],[cancellation hour rounded]],24),"not cancelled")</f>
        <v>12</v>
      </c>
      <c r="K1713" s="32">
        <f>1/Table1[[#This Row],[Duration (Time between doses '[in hours'])]]</f>
        <v>8.3333333333333329E-2</v>
      </c>
      <c r="L1713" s="33">
        <f>Table1[[#This Row],[number doses per hour]]*INDEX(Table2[price per dose],Table1[[#This Row],[Drug ID]])</f>
        <v>0.56619444444444444</v>
      </c>
      <c r="M1713" s="11" t="b">
        <f>AND(Table1[[#This Row],[hour of cancellation 0 to 23]]&gt;=0,Table1[[#This Row],[hour of cancellation 0 to 23]]&lt;=23)</f>
        <v>1</v>
      </c>
    </row>
    <row r="1714" spans="1:13" x14ac:dyDescent="0.3">
      <c r="A1714" s="1">
        <v>1713</v>
      </c>
      <c r="B1714" s="1">
        <v>4</v>
      </c>
      <c r="C1714" s="2">
        <v>40986.795606638501</v>
      </c>
      <c r="D1714" s="2">
        <v>41046.795138888883</v>
      </c>
      <c r="E1714" s="1">
        <v>12</v>
      </c>
      <c r="F1714" s="2">
        <v>40990.013658004544</v>
      </c>
      <c r="G1714" s="1">
        <v>0</v>
      </c>
      <c r="H1714" s="32">
        <f>IFERROR(HOUR(Table1[[#This Row],[Cancel Date/time]])+MINUTE(Table1[[#This Row],[Cancel Date/time]])/60,"not cancelled")</f>
        <v>0.31666666666666665</v>
      </c>
      <c r="I1714" s="47">
        <f>IFERROR(ROUND(Table1[[#This Row],[cancellation time decimal]],0),"not cancelled")</f>
        <v>0</v>
      </c>
      <c r="J1714" s="10">
        <f>IFERROR(MOD(Table1[[#This Row],[cancellation hour rounded]],24),"not cancelled")</f>
        <v>0</v>
      </c>
      <c r="K1714" s="32">
        <f>1/Table1[[#This Row],[Duration (Time between doses '[in hours'])]]</f>
        <v>8.3333333333333329E-2</v>
      </c>
      <c r="L1714" s="33">
        <f>Table1[[#This Row],[number doses per hour]]*INDEX(Table2[price per dose],Table1[[#This Row],[Drug ID]])</f>
        <v>1.448055119047619</v>
      </c>
      <c r="M1714" s="11" t="b">
        <f>AND(Table1[[#This Row],[hour of cancellation 0 to 23]]&gt;=0,Table1[[#This Row],[hour of cancellation 0 to 23]]&lt;=23)</f>
        <v>1</v>
      </c>
    </row>
    <row r="1715" spans="1:13" hidden="1" x14ac:dyDescent="0.3">
      <c r="A1715" s="1">
        <v>1714</v>
      </c>
      <c r="B1715" s="1">
        <v>6</v>
      </c>
      <c r="C1715" s="2">
        <v>40986.848074799571</v>
      </c>
      <c r="D1715" s="2">
        <v>40989.681249999994</v>
      </c>
      <c r="E1715" s="1">
        <v>24</v>
      </c>
      <c r="F1715" s="2" t="s">
        <v>5</v>
      </c>
      <c r="G1715" s="1">
        <v>0</v>
      </c>
      <c r="H1715" s="32" t="str">
        <f>IFERROR(HOUR(Table1[[#This Row],[Cancel Date/time]])+MINUTE(Table1[[#This Row],[Cancel Date/time]])/60,"not cancelled")</f>
        <v>not cancelled</v>
      </c>
      <c r="I1715" s="47" t="str">
        <f>IFERROR(ROUND(Table1[[#This Row],[cancellation time decimal]],0),"not cancelled")</f>
        <v>not cancelled</v>
      </c>
      <c r="J1715" s="10" t="str">
        <f>IFERROR(MOD(Table1[[#This Row],[cancellation hour rounded]],24),"not cancelled")</f>
        <v>not cancelled</v>
      </c>
      <c r="K1715" s="32">
        <f>1/Table1[[#This Row],[Duration (Time between doses '[in hours'])]]</f>
        <v>4.1666666666666664E-2</v>
      </c>
      <c r="L1715" s="33">
        <f>Table1[[#This Row],[number doses per hour]]*INDEX(Table2[price per dose],Table1[[#This Row],[Drug ID]])</f>
        <v>0.35218749999999999</v>
      </c>
      <c r="M1715" s="11" t="b">
        <f>AND(Table1[[#This Row],[hour of cancellation 0 to 23]]&gt;=0,Table1[[#This Row],[hour of cancellation 0 to 23]]&lt;=23)</f>
        <v>0</v>
      </c>
    </row>
    <row r="1716" spans="1:13" x14ac:dyDescent="0.3">
      <c r="A1716" s="1">
        <v>1715</v>
      </c>
      <c r="B1716" s="1">
        <v>6</v>
      </c>
      <c r="C1716" s="2">
        <v>40986.881294061568</v>
      </c>
      <c r="D1716" s="2">
        <v>41046.881249999999</v>
      </c>
      <c r="E1716" s="1">
        <v>24</v>
      </c>
      <c r="F1716" s="2">
        <v>40994.357118563756</v>
      </c>
      <c r="G1716" s="1">
        <v>0</v>
      </c>
      <c r="H1716" s="32">
        <f>IFERROR(HOUR(Table1[[#This Row],[Cancel Date/time]])+MINUTE(Table1[[#This Row],[Cancel Date/time]])/60,"not cancelled")</f>
        <v>8.5666666666666664</v>
      </c>
      <c r="I1716" s="47">
        <f>IFERROR(ROUND(Table1[[#This Row],[cancellation time decimal]],0),"not cancelled")</f>
        <v>9</v>
      </c>
      <c r="J1716" s="10">
        <f>IFERROR(MOD(Table1[[#This Row],[cancellation hour rounded]],24),"not cancelled")</f>
        <v>9</v>
      </c>
      <c r="K1716" s="32">
        <f>1/Table1[[#This Row],[Duration (Time between doses '[in hours'])]]</f>
        <v>4.1666666666666664E-2</v>
      </c>
      <c r="L1716" s="33">
        <f>Table1[[#This Row],[number doses per hour]]*INDEX(Table2[price per dose],Table1[[#This Row],[Drug ID]])</f>
        <v>0.35218749999999999</v>
      </c>
      <c r="M1716" s="11" t="b">
        <f>AND(Table1[[#This Row],[hour of cancellation 0 to 23]]&gt;=0,Table1[[#This Row],[hour of cancellation 0 to 23]]&lt;=23)</f>
        <v>1</v>
      </c>
    </row>
    <row r="1717" spans="1:13" hidden="1" x14ac:dyDescent="0.3">
      <c r="A1717" s="1">
        <v>1716</v>
      </c>
      <c r="B1717" s="1">
        <v>3</v>
      </c>
      <c r="C1717" s="2">
        <v>40986.888521531953</v>
      </c>
      <c r="D1717" s="2">
        <v>40989.471683942997</v>
      </c>
      <c r="E1717" s="1">
        <v>24</v>
      </c>
      <c r="F1717" s="2" t="s">
        <v>5</v>
      </c>
      <c r="G1717" s="1">
        <v>0</v>
      </c>
      <c r="H1717" s="32" t="str">
        <f>IFERROR(HOUR(Table1[[#This Row],[Cancel Date/time]])+MINUTE(Table1[[#This Row],[Cancel Date/time]])/60,"not cancelled")</f>
        <v>not cancelled</v>
      </c>
      <c r="I1717" s="47" t="str">
        <f>IFERROR(ROUND(Table1[[#This Row],[cancellation time decimal]],0),"not cancelled")</f>
        <v>not cancelled</v>
      </c>
      <c r="J1717" s="10" t="str">
        <f>IFERROR(MOD(Table1[[#This Row],[cancellation hour rounded]],24),"not cancelled")</f>
        <v>not cancelled</v>
      </c>
      <c r="K1717" s="32">
        <f>1/Table1[[#This Row],[Duration (Time between doses '[in hours'])]]</f>
        <v>4.1666666666666664E-2</v>
      </c>
      <c r="L1717" s="33">
        <f>Table1[[#This Row],[number doses per hour]]*INDEX(Table2[price per dose],Table1[[#This Row],[Drug ID]])</f>
        <v>0.18133000000000002</v>
      </c>
      <c r="M1717" s="11" t="b">
        <f>AND(Table1[[#This Row],[hour of cancellation 0 to 23]]&gt;=0,Table1[[#This Row],[hour of cancellation 0 to 23]]&lt;=23)</f>
        <v>0</v>
      </c>
    </row>
    <row r="1718" spans="1:13" x14ac:dyDescent="0.3">
      <c r="A1718" s="1">
        <v>1717</v>
      </c>
      <c r="B1718" s="1">
        <v>6</v>
      </c>
      <c r="C1718" s="2">
        <v>40986.934422509075</v>
      </c>
      <c r="D1718" s="2">
        <v>41046.934027777774</v>
      </c>
      <c r="E1718" s="1">
        <v>24</v>
      </c>
      <c r="F1718" s="2">
        <v>40988.607153598554</v>
      </c>
      <c r="G1718" s="1">
        <v>0</v>
      </c>
      <c r="H1718" s="32">
        <f>IFERROR(HOUR(Table1[[#This Row],[Cancel Date/time]])+MINUTE(Table1[[#This Row],[Cancel Date/time]])/60,"not cancelled")</f>
        <v>14.566666666666666</v>
      </c>
      <c r="I1718" s="47">
        <f>IFERROR(ROUND(Table1[[#This Row],[cancellation time decimal]],0),"not cancelled")</f>
        <v>15</v>
      </c>
      <c r="J1718" s="10">
        <f>IFERROR(MOD(Table1[[#This Row],[cancellation hour rounded]],24),"not cancelled")</f>
        <v>15</v>
      </c>
      <c r="K1718" s="32">
        <f>1/Table1[[#This Row],[Duration (Time between doses '[in hours'])]]</f>
        <v>4.1666666666666664E-2</v>
      </c>
      <c r="L1718" s="33">
        <f>Table1[[#This Row],[number doses per hour]]*INDEX(Table2[price per dose],Table1[[#This Row],[Drug ID]])</f>
        <v>0.35218749999999999</v>
      </c>
      <c r="M1718" s="11" t="b">
        <f>AND(Table1[[#This Row],[hour of cancellation 0 to 23]]&gt;=0,Table1[[#This Row],[hour of cancellation 0 to 23]]&lt;=23)</f>
        <v>1</v>
      </c>
    </row>
    <row r="1719" spans="1:13" x14ac:dyDescent="0.3">
      <c r="A1719" s="1">
        <v>1718</v>
      </c>
      <c r="B1719" s="1">
        <v>9</v>
      </c>
      <c r="C1719" s="2">
        <v>40987.399457758409</v>
      </c>
      <c r="D1719" s="2">
        <v>40991.065972222219</v>
      </c>
      <c r="E1719" s="1">
        <v>5</v>
      </c>
      <c r="F1719" s="2">
        <v>40990.699296320177</v>
      </c>
      <c r="G1719" s="1">
        <v>0</v>
      </c>
      <c r="H1719" s="32">
        <f>IFERROR(HOUR(Table1[[#This Row],[Cancel Date/time]])+MINUTE(Table1[[#This Row],[Cancel Date/time]])/60,"not cancelled")</f>
        <v>16.766666666666666</v>
      </c>
      <c r="I1719" s="47">
        <f>IFERROR(ROUND(Table1[[#This Row],[cancellation time decimal]],0),"not cancelled")</f>
        <v>17</v>
      </c>
      <c r="J1719" s="10">
        <f>IFERROR(MOD(Table1[[#This Row],[cancellation hour rounded]],24),"not cancelled")</f>
        <v>17</v>
      </c>
      <c r="K1719" s="32">
        <f>1/Table1[[#This Row],[Duration (Time between doses '[in hours'])]]</f>
        <v>0.2</v>
      </c>
      <c r="L1719" s="33">
        <f>Table1[[#This Row],[number doses per hour]]*INDEX(Table2[price per dose],Table1[[#This Row],[Drug ID]])</f>
        <v>5.6740000000000004</v>
      </c>
      <c r="M1719" s="11" t="b">
        <f>AND(Table1[[#This Row],[hour of cancellation 0 to 23]]&gt;=0,Table1[[#This Row],[hour of cancellation 0 to 23]]&lt;=23)</f>
        <v>1</v>
      </c>
    </row>
    <row r="1720" spans="1:13" x14ac:dyDescent="0.3">
      <c r="A1720" s="1">
        <v>1719</v>
      </c>
      <c r="B1720" s="1">
        <v>5</v>
      </c>
      <c r="C1720" s="2">
        <v>40987.376138410567</v>
      </c>
      <c r="D1720" s="2">
        <v>41047.375694444447</v>
      </c>
      <c r="E1720" s="1">
        <v>24</v>
      </c>
      <c r="F1720" s="2">
        <v>40989.329242095773</v>
      </c>
      <c r="G1720" s="1">
        <v>0</v>
      </c>
      <c r="H1720" s="32">
        <f>IFERROR(HOUR(Table1[[#This Row],[Cancel Date/time]])+MINUTE(Table1[[#This Row],[Cancel Date/time]])/60,"not cancelled")</f>
        <v>7.9</v>
      </c>
      <c r="I1720" s="47">
        <f>IFERROR(ROUND(Table1[[#This Row],[cancellation time decimal]],0),"not cancelled")</f>
        <v>8</v>
      </c>
      <c r="J1720" s="10">
        <f>IFERROR(MOD(Table1[[#This Row],[cancellation hour rounded]],24),"not cancelled")</f>
        <v>8</v>
      </c>
      <c r="K1720" s="32">
        <f>1/Table1[[#This Row],[Duration (Time between doses '[in hours'])]]</f>
        <v>4.1666666666666664E-2</v>
      </c>
      <c r="L1720" s="33">
        <f>Table1[[#This Row],[number doses per hour]]*INDEX(Table2[price per dose],Table1[[#This Row],[Drug ID]])</f>
        <v>0.2815833333333333</v>
      </c>
      <c r="M1720" s="11" t="b">
        <f>AND(Table1[[#This Row],[hour of cancellation 0 to 23]]&gt;=0,Table1[[#This Row],[hour of cancellation 0 to 23]]&lt;=23)</f>
        <v>1</v>
      </c>
    </row>
    <row r="1721" spans="1:13" x14ac:dyDescent="0.3">
      <c r="A1721" s="1">
        <v>1720</v>
      </c>
      <c r="B1721" s="1">
        <v>5</v>
      </c>
      <c r="C1721" s="2">
        <v>40987.39403653008</v>
      </c>
      <c r="D1721" s="2">
        <v>41047.393750000003</v>
      </c>
      <c r="E1721" s="1">
        <v>24</v>
      </c>
      <c r="F1721" s="2">
        <v>40988.555092686198</v>
      </c>
      <c r="G1721" s="1">
        <v>0</v>
      </c>
      <c r="H1721" s="32">
        <f>IFERROR(HOUR(Table1[[#This Row],[Cancel Date/time]])+MINUTE(Table1[[#This Row],[Cancel Date/time]])/60,"not cancelled")</f>
        <v>13.316666666666666</v>
      </c>
      <c r="I1721" s="47">
        <f>IFERROR(ROUND(Table1[[#This Row],[cancellation time decimal]],0),"not cancelled")</f>
        <v>13</v>
      </c>
      <c r="J1721" s="10">
        <f>IFERROR(MOD(Table1[[#This Row],[cancellation hour rounded]],24),"not cancelled")</f>
        <v>13</v>
      </c>
      <c r="K1721" s="32">
        <f>1/Table1[[#This Row],[Duration (Time between doses '[in hours'])]]</f>
        <v>4.1666666666666664E-2</v>
      </c>
      <c r="L1721" s="33">
        <f>Table1[[#This Row],[number doses per hour]]*INDEX(Table2[price per dose],Table1[[#This Row],[Drug ID]])</f>
        <v>0.2815833333333333</v>
      </c>
      <c r="M1721" s="11" t="b">
        <f>AND(Table1[[#This Row],[hour of cancellation 0 to 23]]&gt;=0,Table1[[#This Row],[hour of cancellation 0 to 23]]&lt;=23)</f>
        <v>1</v>
      </c>
    </row>
    <row r="1722" spans="1:13" hidden="1" x14ac:dyDescent="0.3">
      <c r="A1722" s="1">
        <v>1721</v>
      </c>
      <c r="B1722" s="1">
        <v>9</v>
      </c>
      <c r="C1722" s="2">
        <v>40987.381057210063</v>
      </c>
      <c r="D1722" s="2">
        <v>40989.505944926306</v>
      </c>
      <c r="E1722" s="1">
        <v>5</v>
      </c>
      <c r="F1722" s="2" t="s">
        <v>5</v>
      </c>
      <c r="G1722" s="1">
        <v>0</v>
      </c>
      <c r="H1722" s="32" t="str">
        <f>IFERROR(HOUR(Table1[[#This Row],[Cancel Date/time]])+MINUTE(Table1[[#This Row],[Cancel Date/time]])/60,"not cancelled")</f>
        <v>not cancelled</v>
      </c>
      <c r="I1722" s="47" t="str">
        <f>IFERROR(ROUND(Table1[[#This Row],[cancellation time decimal]],0),"not cancelled")</f>
        <v>not cancelled</v>
      </c>
      <c r="J1722" s="10" t="str">
        <f>IFERROR(MOD(Table1[[#This Row],[cancellation hour rounded]],24),"not cancelled")</f>
        <v>not cancelled</v>
      </c>
      <c r="K1722" s="32">
        <f>1/Table1[[#This Row],[Duration (Time between doses '[in hours'])]]</f>
        <v>0.2</v>
      </c>
      <c r="L1722" s="33">
        <f>Table1[[#This Row],[number doses per hour]]*INDEX(Table2[price per dose],Table1[[#This Row],[Drug ID]])</f>
        <v>5.6740000000000004</v>
      </c>
      <c r="M1722" s="11" t="b">
        <f>AND(Table1[[#This Row],[hour of cancellation 0 to 23]]&gt;=0,Table1[[#This Row],[hour of cancellation 0 to 23]]&lt;=23)</f>
        <v>0</v>
      </c>
    </row>
    <row r="1723" spans="1:13" x14ac:dyDescent="0.3">
      <c r="A1723" s="1">
        <v>1722</v>
      </c>
      <c r="B1723" s="1">
        <v>1</v>
      </c>
      <c r="C1723" s="2">
        <v>40987.496075103307</v>
      </c>
      <c r="D1723" s="2">
        <v>41047.495833333334</v>
      </c>
      <c r="E1723" s="1">
        <v>12</v>
      </c>
      <c r="F1723" s="2">
        <v>40988.453631722834</v>
      </c>
      <c r="G1723" s="1">
        <v>0</v>
      </c>
      <c r="H1723" s="32">
        <f>IFERROR(HOUR(Table1[[#This Row],[Cancel Date/time]])+MINUTE(Table1[[#This Row],[Cancel Date/time]])/60,"not cancelled")</f>
        <v>10.883333333333333</v>
      </c>
      <c r="I1723" s="47">
        <f>IFERROR(ROUND(Table1[[#This Row],[cancellation time decimal]],0),"not cancelled")</f>
        <v>11</v>
      </c>
      <c r="J1723" s="10">
        <f>IFERROR(MOD(Table1[[#This Row],[cancellation hour rounded]],24),"not cancelled")</f>
        <v>11</v>
      </c>
      <c r="K1723" s="32">
        <f>1/Table1[[#This Row],[Duration (Time between doses '[in hours'])]]</f>
        <v>8.3333333333333329E-2</v>
      </c>
      <c r="L1723" s="33">
        <f>Table1[[#This Row],[number doses per hour]]*INDEX(Table2[price per dose],Table1[[#This Row],[Drug ID]])</f>
        <v>0.56619444444444444</v>
      </c>
      <c r="M1723" s="11" t="b">
        <f>AND(Table1[[#This Row],[hour of cancellation 0 to 23]]&gt;=0,Table1[[#This Row],[hour of cancellation 0 to 23]]&lt;=23)</f>
        <v>1</v>
      </c>
    </row>
    <row r="1724" spans="1:13" x14ac:dyDescent="0.3">
      <c r="A1724" s="1">
        <v>1723</v>
      </c>
      <c r="B1724" s="1">
        <v>3</v>
      </c>
      <c r="C1724" s="2">
        <v>40987.464644575986</v>
      </c>
      <c r="D1724" s="2">
        <v>41047.464583333334</v>
      </c>
      <c r="E1724" s="1">
        <v>24</v>
      </c>
      <c r="F1724" s="2">
        <v>40989.642797087894</v>
      </c>
      <c r="G1724" s="1">
        <v>0</v>
      </c>
      <c r="H1724" s="32">
        <f>IFERROR(HOUR(Table1[[#This Row],[Cancel Date/time]])+MINUTE(Table1[[#This Row],[Cancel Date/time]])/60,"not cancelled")</f>
        <v>15.416666666666666</v>
      </c>
      <c r="I1724" s="47">
        <f>IFERROR(ROUND(Table1[[#This Row],[cancellation time decimal]],0),"not cancelled")</f>
        <v>15</v>
      </c>
      <c r="J1724" s="10">
        <f>IFERROR(MOD(Table1[[#This Row],[cancellation hour rounded]],24),"not cancelled")</f>
        <v>15</v>
      </c>
      <c r="K1724" s="32">
        <f>1/Table1[[#This Row],[Duration (Time between doses '[in hours'])]]</f>
        <v>4.1666666666666664E-2</v>
      </c>
      <c r="L1724" s="33">
        <f>Table1[[#This Row],[number doses per hour]]*INDEX(Table2[price per dose],Table1[[#This Row],[Drug ID]])</f>
        <v>0.18133000000000002</v>
      </c>
      <c r="M1724" s="11" t="b">
        <f>AND(Table1[[#This Row],[hour of cancellation 0 to 23]]&gt;=0,Table1[[#This Row],[hour of cancellation 0 to 23]]&lt;=23)</f>
        <v>1</v>
      </c>
    </row>
    <row r="1725" spans="1:13" x14ac:dyDescent="0.3">
      <c r="A1725" s="1">
        <v>1724</v>
      </c>
      <c r="B1725" s="1">
        <v>6</v>
      </c>
      <c r="C1725" s="2">
        <v>40987.479227914984</v>
      </c>
      <c r="D1725" s="2">
        <v>41047.479166666672</v>
      </c>
      <c r="E1725" s="1">
        <v>24</v>
      </c>
      <c r="F1725" s="2">
        <v>40994.543493721125</v>
      </c>
      <c r="G1725" s="1">
        <v>0</v>
      </c>
      <c r="H1725" s="32">
        <f>IFERROR(HOUR(Table1[[#This Row],[Cancel Date/time]])+MINUTE(Table1[[#This Row],[Cancel Date/time]])/60,"not cancelled")</f>
        <v>13.033333333333333</v>
      </c>
      <c r="I1725" s="47">
        <f>IFERROR(ROUND(Table1[[#This Row],[cancellation time decimal]],0),"not cancelled")</f>
        <v>13</v>
      </c>
      <c r="J1725" s="10">
        <f>IFERROR(MOD(Table1[[#This Row],[cancellation hour rounded]],24),"not cancelled")</f>
        <v>13</v>
      </c>
      <c r="K1725" s="32">
        <f>1/Table1[[#This Row],[Duration (Time between doses '[in hours'])]]</f>
        <v>4.1666666666666664E-2</v>
      </c>
      <c r="L1725" s="33">
        <f>Table1[[#This Row],[number doses per hour]]*INDEX(Table2[price per dose],Table1[[#This Row],[Drug ID]])</f>
        <v>0.35218749999999999</v>
      </c>
      <c r="M1725" s="11" t="b">
        <f>AND(Table1[[#This Row],[hour of cancellation 0 to 23]]&gt;=0,Table1[[#This Row],[hour of cancellation 0 to 23]]&lt;=23)</f>
        <v>1</v>
      </c>
    </row>
    <row r="1726" spans="1:13" x14ac:dyDescent="0.3">
      <c r="A1726" s="1">
        <v>1725</v>
      </c>
      <c r="B1726" s="1">
        <v>7</v>
      </c>
      <c r="C1726" s="2">
        <v>40987.539308172163</v>
      </c>
      <c r="D1726" s="2">
        <v>41047.538888888892</v>
      </c>
      <c r="E1726" s="1">
        <v>24</v>
      </c>
      <c r="F1726" s="2">
        <v>41007.661591346026</v>
      </c>
      <c r="G1726" s="1">
        <v>0</v>
      </c>
      <c r="H1726" s="32">
        <f>IFERROR(HOUR(Table1[[#This Row],[Cancel Date/time]])+MINUTE(Table1[[#This Row],[Cancel Date/time]])/60,"not cancelled")</f>
        <v>15.866666666666667</v>
      </c>
      <c r="I1726" s="47">
        <f>IFERROR(ROUND(Table1[[#This Row],[cancellation time decimal]],0),"not cancelled")</f>
        <v>16</v>
      </c>
      <c r="J1726" s="10">
        <f>IFERROR(MOD(Table1[[#This Row],[cancellation hour rounded]],24),"not cancelled")</f>
        <v>16</v>
      </c>
      <c r="K1726" s="32">
        <f>1/Table1[[#This Row],[Duration (Time between doses '[in hours'])]]</f>
        <v>4.1666666666666664E-2</v>
      </c>
      <c r="L1726" s="33">
        <f>Table1[[#This Row],[number doses per hour]]*INDEX(Table2[price per dose],Table1[[#This Row],[Drug ID]])</f>
        <v>1.2958049999999997</v>
      </c>
      <c r="M1726" s="11" t="b">
        <f>AND(Table1[[#This Row],[hour of cancellation 0 to 23]]&gt;=0,Table1[[#This Row],[hour of cancellation 0 to 23]]&lt;=23)</f>
        <v>1</v>
      </c>
    </row>
    <row r="1727" spans="1:13" hidden="1" x14ac:dyDescent="0.3">
      <c r="A1727" s="1">
        <v>1726</v>
      </c>
      <c r="B1727" s="1">
        <v>7</v>
      </c>
      <c r="C1727" s="2">
        <v>40987.512830588676</v>
      </c>
      <c r="D1727" s="2">
        <v>40989.720856243926</v>
      </c>
      <c r="E1727" s="1">
        <v>24</v>
      </c>
      <c r="F1727" s="2" t="s">
        <v>5</v>
      </c>
      <c r="G1727" s="1">
        <v>0</v>
      </c>
      <c r="H1727" s="32" t="str">
        <f>IFERROR(HOUR(Table1[[#This Row],[Cancel Date/time]])+MINUTE(Table1[[#This Row],[Cancel Date/time]])/60,"not cancelled")</f>
        <v>not cancelled</v>
      </c>
      <c r="I1727" s="47" t="str">
        <f>IFERROR(ROUND(Table1[[#This Row],[cancellation time decimal]],0),"not cancelled")</f>
        <v>not cancelled</v>
      </c>
      <c r="J1727" s="10" t="str">
        <f>IFERROR(MOD(Table1[[#This Row],[cancellation hour rounded]],24),"not cancelled")</f>
        <v>not cancelled</v>
      </c>
      <c r="K1727" s="32">
        <f>1/Table1[[#This Row],[Duration (Time between doses '[in hours'])]]</f>
        <v>4.1666666666666664E-2</v>
      </c>
      <c r="L1727" s="33">
        <f>Table1[[#This Row],[number doses per hour]]*INDEX(Table2[price per dose],Table1[[#This Row],[Drug ID]])</f>
        <v>1.2958049999999997</v>
      </c>
      <c r="M1727" s="11" t="b">
        <f>AND(Table1[[#This Row],[hour of cancellation 0 to 23]]&gt;=0,Table1[[#This Row],[hour of cancellation 0 to 23]]&lt;=23)</f>
        <v>0</v>
      </c>
    </row>
    <row r="1728" spans="1:13" x14ac:dyDescent="0.3">
      <c r="A1728" s="1">
        <v>1727</v>
      </c>
      <c r="B1728" s="1">
        <v>4</v>
      </c>
      <c r="C1728" s="2">
        <v>40987.774872766764</v>
      </c>
      <c r="D1728" s="2">
        <v>41047.774305555555</v>
      </c>
      <c r="E1728" s="1">
        <v>12</v>
      </c>
      <c r="F1728" s="2">
        <v>40989.661562445093</v>
      </c>
      <c r="G1728" s="1">
        <v>0</v>
      </c>
      <c r="H1728" s="32">
        <f>IFERROR(HOUR(Table1[[#This Row],[Cancel Date/time]])+MINUTE(Table1[[#This Row],[Cancel Date/time]])/60,"not cancelled")</f>
        <v>15.866666666666667</v>
      </c>
      <c r="I1728" s="47">
        <f>IFERROR(ROUND(Table1[[#This Row],[cancellation time decimal]],0),"not cancelled")</f>
        <v>16</v>
      </c>
      <c r="J1728" s="10">
        <f>IFERROR(MOD(Table1[[#This Row],[cancellation hour rounded]],24),"not cancelled")</f>
        <v>16</v>
      </c>
      <c r="K1728" s="32">
        <f>1/Table1[[#This Row],[Duration (Time between doses '[in hours'])]]</f>
        <v>8.3333333333333329E-2</v>
      </c>
      <c r="L1728" s="33">
        <f>Table1[[#This Row],[number doses per hour]]*INDEX(Table2[price per dose],Table1[[#This Row],[Drug ID]])</f>
        <v>1.448055119047619</v>
      </c>
      <c r="M1728" s="11" t="b">
        <f>AND(Table1[[#This Row],[hour of cancellation 0 to 23]]&gt;=0,Table1[[#This Row],[hour of cancellation 0 to 23]]&lt;=23)</f>
        <v>1</v>
      </c>
    </row>
    <row r="1729" spans="1:13" hidden="1" x14ac:dyDescent="0.3">
      <c r="A1729" s="1">
        <v>1728</v>
      </c>
      <c r="B1729" s="1">
        <v>7</v>
      </c>
      <c r="C1729" s="2">
        <v>40987.82182894407</v>
      </c>
      <c r="D1729" s="2">
        <v>40990.821304557852</v>
      </c>
      <c r="E1729" s="1">
        <v>24</v>
      </c>
      <c r="F1729" s="2" t="s">
        <v>5</v>
      </c>
      <c r="G1729" s="1">
        <v>0</v>
      </c>
      <c r="H1729" s="32" t="str">
        <f>IFERROR(HOUR(Table1[[#This Row],[Cancel Date/time]])+MINUTE(Table1[[#This Row],[Cancel Date/time]])/60,"not cancelled")</f>
        <v>not cancelled</v>
      </c>
      <c r="I1729" s="47" t="str">
        <f>IFERROR(ROUND(Table1[[#This Row],[cancellation time decimal]],0),"not cancelled")</f>
        <v>not cancelled</v>
      </c>
      <c r="J1729" s="10" t="str">
        <f>IFERROR(MOD(Table1[[#This Row],[cancellation hour rounded]],24),"not cancelled")</f>
        <v>not cancelled</v>
      </c>
      <c r="K1729" s="32">
        <f>1/Table1[[#This Row],[Duration (Time between doses '[in hours'])]]</f>
        <v>4.1666666666666664E-2</v>
      </c>
      <c r="L1729" s="33">
        <f>Table1[[#This Row],[number doses per hour]]*INDEX(Table2[price per dose],Table1[[#This Row],[Drug ID]])</f>
        <v>1.2958049999999997</v>
      </c>
      <c r="M1729" s="11" t="b">
        <f>AND(Table1[[#This Row],[hour of cancellation 0 to 23]]&gt;=0,Table1[[#This Row],[hour of cancellation 0 to 23]]&lt;=23)</f>
        <v>0</v>
      </c>
    </row>
    <row r="1730" spans="1:13" x14ac:dyDescent="0.3">
      <c r="A1730" s="1">
        <v>1729</v>
      </c>
      <c r="B1730" s="1">
        <v>1</v>
      </c>
      <c r="C1730" s="2">
        <v>40987.856326033303</v>
      </c>
      <c r="D1730" s="2">
        <v>41047.856250000004</v>
      </c>
      <c r="E1730" s="1">
        <v>8</v>
      </c>
      <c r="F1730" s="2">
        <v>40988.344134956744</v>
      </c>
      <c r="G1730" s="1">
        <v>0</v>
      </c>
      <c r="H1730" s="32">
        <f>IFERROR(HOUR(Table1[[#This Row],[Cancel Date/time]])+MINUTE(Table1[[#This Row],[Cancel Date/time]])/60,"not cancelled")</f>
        <v>8.25</v>
      </c>
      <c r="I1730" s="47">
        <f>IFERROR(ROUND(Table1[[#This Row],[cancellation time decimal]],0),"not cancelled")</f>
        <v>8</v>
      </c>
      <c r="J1730" s="10">
        <f>IFERROR(MOD(Table1[[#This Row],[cancellation hour rounded]],24),"not cancelled")</f>
        <v>8</v>
      </c>
      <c r="K1730" s="32">
        <f>1/Table1[[#This Row],[Duration (Time between doses '[in hours'])]]</f>
        <v>0.125</v>
      </c>
      <c r="L1730" s="33">
        <f>Table1[[#This Row],[number doses per hour]]*INDEX(Table2[price per dose],Table1[[#This Row],[Drug ID]])</f>
        <v>0.84929166666666667</v>
      </c>
      <c r="M1730" s="11" t="b">
        <f>AND(Table1[[#This Row],[hour of cancellation 0 to 23]]&gt;=0,Table1[[#This Row],[hour of cancellation 0 to 23]]&lt;=23)</f>
        <v>1</v>
      </c>
    </row>
    <row r="1731" spans="1:13" x14ac:dyDescent="0.3">
      <c r="A1731" s="1">
        <v>1730</v>
      </c>
      <c r="B1731" s="1">
        <v>1</v>
      </c>
      <c r="C1731" s="2">
        <v>40988.017963066144</v>
      </c>
      <c r="D1731" s="2">
        <v>41048.017361111109</v>
      </c>
      <c r="E1731" s="1">
        <v>8</v>
      </c>
      <c r="F1731" s="2">
        <v>40989.428868423245</v>
      </c>
      <c r="G1731" s="1">
        <v>0</v>
      </c>
      <c r="H1731" s="32">
        <f>IFERROR(HOUR(Table1[[#This Row],[Cancel Date/time]])+MINUTE(Table1[[#This Row],[Cancel Date/time]])/60,"not cancelled")</f>
        <v>10.283333333333333</v>
      </c>
      <c r="I1731" s="47">
        <f>IFERROR(ROUND(Table1[[#This Row],[cancellation time decimal]],0),"not cancelled")</f>
        <v>10</v>
      </c>
      <c r="J1731" s="10">
        <f>IFERROR(MOD(Table1[[#This Row],[cancellation hour rounded]],24),"not cancelled")</f>
        <v>10</v>
      </c>
      <c r="K1731" s="32">
        <f>1/Table1[[#This Row],[Duration (Time between doses '[in hours'])]]</f>
        <v>0.125</v>
      </c>
      <c r="L1731" s="33">
        <f>Table1[[#This Row],[number doses per hour]]*INDEX(Table2[price per dose],Table1[[#This Row],[Drug ID]])</f>
        <v>0.84929166666666667</v>
      </c>
      <c r="M1731" s="11" t="b">
        <f>AND(Table1[[#This Row],[hour of cancellation 0 to 23]]&gt;=0,Table1[[#This Row],[hour of cancellation 0 to 23]]&lt;=23)</f>
        <v>1</v>
      </c>
    </row>
    <row r="1732" spans="1:13" hidden="1" x14ac:dyDescent="0.3">
      <c r="A1732" s="1">
        <v>1731</v>
      </c>
      <c r="B1732" s="1">
        <v>1</v>
      </c>
      <c r="C1732" s="2">
        <v>40988.048226664505</v>
      </c>
      <c r="D1732" s="2">
        <v>40990.381166006999</v>
      </c>
      <c r="E1732" s="1">
        <v>12</v>
      </c>
      <c r="F1732" s="2" t="s">
        <v>5</v>
      </c>
      <c r="G1732" s="1">
        <v>0</v>
      </c>
      <c r="H1732" s="32" t="str">
        <f>IFERROR(HOUR(Table1[[#This Row],[Cancel Date/time]])+MINUTE(Table1[[#This Row],[Cancel Date/time]])/60,"not cancelled")</f>
        <v>not cancelled</v>
      </c>
      <c r="I1732" s="47" t="str">
        <f>IFERROR(ROUND(Table1[[#This Row],[cancellation time decimal]],0),"not cancelled")</f>
        <v>not cancelled</v>
      </c>
      <c r="J1732" s="10" t="str">
        <f>IFERROR(MOD(Table1[[#This Row],[cancellation hour rounded]],24),"not cancelled")</f>
        <v>not cancelled</v>
      </c>
      <c r="K1732" s="32">
        <f>1/Table1[[#This Row],[Duration (Time between doses '[in hours'])]]</f>
        <v>8.3333333333333329E-2</v>
      </c>
      <c r="L1732" s="33">
        <f>Table1[[#This Row],[number doses per hour]]*INDEX(Table2[price per dose],Table1[[#This Row],[Drug ID]])</f>
        <v>0.56619444444444444</v>
      </c>
      <c r="M1732" s="11" t="b">
        <f>AND(Table1[[#This Row],[hour of cancellation 0 to 23]]&gt;=0,Table1[[#This Row],[hour of cancellation 0 to 23]]&lt;=23)</f>
        <v>0</v>
      </c>
    </row>
    <row r="1733" spans="1:13" x14ac:dyDescent="0.3">
      <c r="A1733" s="1">
        <v>1732</v>
      </c>
      <c r="B1733" s="1">
        <v>3</v>
      </c>
      <c r="C1733" s="2">
        <v>40988.426010641597</v>
      </c>
      <c r="D1733" s="2">
        <v>41048.425694444442</v>
      </c>
      <c r="E1733" s="1">
        <v>24</v>
      </c>
      <c r="F1733" s="2">
        <v>40990.668526084068</v>
      </c>
      <c r="G1733" s="1">
        <v>0</v>
      </c>
      <c r="H1733" s="32">
        <f>IFERROR(HOUR(Table1[[#This Row],[Cancel Date/time]])+MINUTE(Table1[[#This Row],[Cancel Date/time]])/60,"not cancelled")</f>
        <v>16.033333333333335</v>
      </c>
      <c r="I1733" s="47">
        <f>IFERROR(ROUND(Table1[[#This Row],[cancellation time decimal]],0),"not cancelled")</f>
        <v>16</v>
      </c>
      <c r="J1733" s="10">
        <f>IFERROR(MOD(Table1[[#This Row],[cancellation hour rounded]],24),"not cancelled")</f>
        <v>16</v>
      </c>
      <c r="K1733" s="32">
        <f>1/Table1[[#This Row],[Duration (Time between doses '[in hours'])]]</f>
        <v>4.1666666666666664E-2</v>
      </c>
      <c r="L1733" s="33">
        <f>Table1[[#This Row],[number doses per hour]]*INDEX(Table2[price per dose],Table1[[#This Row],[Drug ID]])</f>
        <v>0.18133000000000002</v>
      </c>
      <c r="M1733" s="11" t="b">
        <f>AND(Table1[[#This Row],[hour of cancellation 0 to 23]]&gt;=0,Table1[[#This Row],[hour of cancellation 0 to 23]]&lt;=23)</f>
        <v>1</v>
      </c>
    </row>
    <row r="1734" spans="1:13" hidden="1" x14ac:dyDescent="0.3">
      <c r="A1734" s="1">
        <v>1733</v>
      </c>
      <c r="B1734" s="1">
        <v>8</v>
      </c>
      <c r="C1734" s="2">
        <v>40988.49695033014</v>
      </c>
      <c r="D1734" s="2">
        <v>40992.829723100767</v>
      </c>
      <c r="E1734" s="1">
        <v>3</v>
      </c>
      <c r="F1734" s="2" t="s">
        <v>5</v>
      </c>
      <c r="G1734" s="1">
        <v>2</v>
      </c>
      <c r="H1734" s="32" t="str">
        <f>IFERROR(HOUR(Table1[[#This Row],[Cancel Date/time]])+MINUTE(Table1[[#This Row],[Cancel Date/time]])/60,"not cancelled")</f>
        <v>not cancelled</v>
      </c>
      <c r="I1734" s="47" t="str">
        <f>IFERROR(ROUND(Table1[[#This Row],[cancellation time decimal]],0),"not cancelled")</f>
        <v>not cancelled</v>
      </c>
      <c r="J1734" s="10" t="str">
        <f>IFERROR(MOD(Table1[[#This Row],[cancellation hour rounded]],24),"not cancelled")</f>
        <v>not cancelled</v>
      </c>
      <c r="K1734" s="32">
        <f>1/Table1[[#This Row],[Duration (Time between doses '[in hours'])]]</f>
        <v>0.33333333333333331</v>
      </c>
      <c r="L1734" s="33">
        <f>Table1[[#This Row],[number doses per hour]]*INDEX(Table2[price per dose],Table1[[#This Row],[Drug ID]])</f>
        <v>0.29998222222222221</v>
      </c>
      <c r="M1734" s="11" t="b">
        <f>AND(Table1[[#This Row],[hour of cancellation 0 to 23]]&gt;=0,Table1[[#This Row],[hour of cancellation 0 to 23]]&lt;=23)</f>
        <v>0</v>
      </c>
    </row>
    <row r="1735" spans="1:13" x14ac:dyDescent="0.3">
      <c r="A1735" s="1">
        <v>1734</v>
      </c>
      <c r="B1735" s="1">
        <v>4</v>
      </c>
      <c r="C1735" s="2">
        <v>40988.508231052729</v>
      </c>
      <c r="D1735" s="2">
        <v>41048.507638888892</v>
      </c>
      <c r="E1735" s="1">
        <v>12</v>
      </c>
      <c r="F1735" s="2">
        <v>40990.672141684045</v>
      </c>
      <c r="G1735" s="1">
        <v>0</v>
      </c>
      <c r="H1735" s="32">
        <f>IFERROR(HOUR(Table1[[#This Row],[Cancel Date/time]])+MINUTE(Table1[[#This Row],[Cancel Date/time]])/60,"not cancelled")</f>
        <v>16.116666666666667</v>
      </c>
      <c r="I1735" s="47">
        <f>IFERROR(ROUND(Table1[[#This Row],[cancellation time decimal]],0),"not cancelled")</f>
        <v>16</v>
      </c>
      <c r="J1735" s="10">
        <f>IFERROR(MOD(Table1[[#This Row],[cancellation hour rounded]],24),"not cancelled")</f>
        <v>16</v>
      </c>
      <c r="K1735" s="32">
        <f>1/Table1[[#This Row],[Duration (Time between doses '[in hours'])]]</f>
        <v>8.3333333333333329E-2</v>
      </c>
      <c r="L1735" s="33">
        <f>Table1[[#This Row],[number doses per hour]]*INDEX(Table2[price per dose],Table1[[#This Row],[Drug ID]])</f>
        <v>1.448055119047619</v>
      </c>
      <c r="M1735" s="11" t="b">
        <f>AND(Table1[[#This Row],[hour of cancellation 0 to 23]]&gt;=0,Table1[[#This Row],[hour of cancellation 0 to 23]]&lt;=23)</f>
        <v>1</v>
      </c>
    </row>
    <row r="1736" spans="1:13" x14ac:dyDescent="0.3">
      <c r="A1736" s="1">
        <v>1735</v>
      </c>
      <c r="B1736" s="1">
        <v>7</v>
      </c>
      <c r="C1736" s="2">
        <v>40988.576095219236</v>
      </c>
      <c r="D1736" s="2">
        <v>41048.575694444444</v>
      </c>
      <c r="E1736" s="1">
        <v>24</v>
      </c>
      <c r="F1736" s="2">
        <v>41001.424407172046</v>
      </c>
      <c r="G1736" s="1">
        <v>0</v>
      </c>
      <c r="H1736" s="32">
        <f>IFERROR(HOUR(Table1[[#This Row],[Cancel Date/time]])+MINUTE(Table1[[#This Row],[Cancel Date/time]])/60,"not cancelled")</f>
        <v>10.183333333333334</v>
      </c>
      <c r="I1736" s="47">
        <f>IFERROR(ROUND(Table1[[#This Row],[cancellation time decimal]],0),"not cancelled")</f>
        <v>10</v>
      </c>
      <c r="J1736" s="10">
        <f>IFERROR(MOD(Table1[[#This Row],[cancellation hour rounded]],24),"not cancelled")</f>
        <v>10</v>
      </c>
      <c r="K1736" s="32">
        <f>1/Table1[[#This Row],[Duration (Time between doses '[in hours'])]]</f>
        <v>4.1666666666666664E-2</v>
      </c>
      <c r="L1736" s="33">
        <f>Table1[[#This Row],[number doses per hour]]*INDEX(Table2[price per dose],Table1[[#This Row],[Drug ID]])</f>
        <v>1.2958049999999997</v>
      </c>
      <c r="M1736" s="11" t="b">
        <f>AND(Table1[[#This Row],[hour of cancellation 0 to 23]]&gt;=0,Table1[[#This Row],[hour of cancellation 0 to 23]]&lt;=23)</f>
        <v>1</v>
      </c>
    </row>
    <row r="1737" spans="1:13" x14ac:dyDescent="0.3">
      <c r="A1737" s="1">
        <v>1736</v>
      </c>
      <c r="B1737" s="1">
        <v>2</v>
      </c>
      <c r="C1737" s="2">
        <v>40988.564229753007</v>
      </c>
      <c r="D1737" s="2">
        <v>41048.563888888886</v>
      </c>
      <c r="E1737" s="1">
        <v>10</v>
      </c>
      <c r="F1737" s="2">
        <v>40989.52318882769</v>
      </c>
      <c r="G1737" s="1">
        <v>0</v>
      </c>
      <c r="H1737" s="32">
        <f>IFERROR(HOUR(Table1[[#This Row],[Cancel Date/time]])+MINUTE(Table1[[#This Row],[Cancel Date/time]])/60,"not cancelled")</f>
        <v>12.55</v>
      </c>
      <c r="I1737" s="47">
        <f>IFERROR(ROUND(Table1[[#This Row],[cancellation time decimal]],0),"not cancelled")</f>
        <v>13</v>
      </c>
      <c r="J1737" s="10">
        <f>IFERROR(MOD(Table1[[#This Row],[cancellation hour rounded]],24),"not cancelled")</f>
        <v>13</v>
      </c>
      <c r="K1737" s="32">
        <f>1/Table1[[#This Row],[Duration (Time between doses '[in hours'])]]</f>
        <v>0.1</v>
      </c>
      <c r="L1737" s="33">
        <f>Table1[[#This Row],[number doses per hour]]*INDEX(Table2[price per dose],Table1[[#This Row],[Drug ID]])</f>
        <v>0.84959999999999969</v>
      </c>
      <c r="M1737" s="11" t="b">
        <f>AND(Table1[[#This Row],[hour of cancellation 0 to 23]]&gt;=0,Table1[[#This Row],[hour of cancellation 0 to 23]]&lt;=23)</f>
        <v>1</v>
      </c>
    </row>
    <row r="1738" spans="1:13" x14ac:dyDescent="0.3">
      <c r="A1738" s="1">
        <v>1737</v>
      </c>
      <c r="B1738" s="1">
        <v>2</v>
      </c>
      <c r="C1738" s="2">
        <v>40988.557238622481</v>
      </c>
      <c r="D1738" s="2">
        <v>41048.556944444441</v>
      </c>
      <c r="E1738" s="1">
        <v>10</v>
      </c>
      <c r="F1738" s="2">
        <v>40989.419294564446</v>
      </c>
      <c r="G1738" s="1">
        <v>0</v>
      </c>
      <c r="H1738" s="32">
        <f>IFERROR(HOUR(Table1[[#This Row],[Cancel Date/time]])+MINUTE(Table1[[#This Row],[Cancel Date/time]])/60,"not cancelled")</f>
        <v>10.050000000000001</v>
      </c>
      <c r="I1738" s="47">
        <f>IFERROR(ROUND(Table1[[#This Row],[cancellation time decimal]],0),"not cancelled")</f>
        <v>10</v>
      </c>
      <c r="J1738" s="10">
        <f>IFERROR(MOD(Table1[[#This Row],[cancellation hour rounded]],24),"not cancelled")</f>
        <v>10</v>
      </c>
      <c r="K1738" s="32">
        <f>1/Table1[[#This Row],[Duration (Time between doses '[in hours'])]]</f>
        <v>0.1</v>
      </c>
      <c r="L1738" s="33">
        <f>Table1[[#This Row],[number doses per hour]]*INDEX(Table2[price per dose],Table1[[#This Row],[Drug ID]])</f>
        <v>0.84959999999999969</v>
      </c>
      <c r="M1738" s="11" t="b">
        <f>AND(Table1[[#This Row],[hour of cancellation 0 to 23]]&gt;=0,Table1[[#This Row],[hour of cancellation 0 to 23]]&lt;=23)</f>
        <v>1</v>
      </c>
    </row>
    <row r="1739" spans="1:13" x14ac:dyDescent="0.3">
      <c r="A1739" s="1">
        <v>1738</v>
      </c>
      <c r="B1739" s="1">
        <v>2</v>
      </c>
      <c r="C1739" s="2">
        <v>40988.577340787837</v>
      </c>
      <c r="D1739" s="2">
        <v>41048.57708333333</v>
      </c>
      <c r="E1739" s="1">
        <v>10</v>
      </c>
      <c r="F1739" s="2">
        <v>40989.617078565403</v>
      </c>
      <c r="G1739" s="1">
        <v>0</v>
      </c>
      <c r="H1739" s="32">
        <f>IFERROR(HOUR(Table1[[#This Row],[Cancel Date/time]])+MINUTE(Table1[[#This Row],[Cancel Date/time]])/60,"not cancelled")</f>
        <v>14.8</v>
      </c>
      <c r="I1739" s="47">
        <f>IFERROR(ROUND(Table1[[#This Row],[cancellation time decimal]],0),"not cancelled")</f>
        <v>15</v>
      </c>
      <c r="J1739" s="10">
        <f>IFERROR(MOD(Table1[[#This Row],[cancellation hour rounded]],24),"not cancelled")</f>
        <v>15</v>
      </c>
      <c r="K1739" s="32">
        <f>1/Table1[[#This Row],[Duration (Time between doses '[in hours'])]]</f>
        <v>0.1</v>
      </c>
      <c r="L1739" s="33">
        <f>Table1[[#This Row],[number doses per hour]]*INDEX(Table2[price per dose],Table1[[#This Row],[Drug ID]])</f>
        <v>0.84959999999999969</v>
      </c>
      <c r="M1739" s="11" t="b">
        <f>AND(Table1[[#This Row],[hour of cancellation 0 to 23]]&gt;=0,Table1[[#This Row],[hour of cancellation 0 to 23]]&lt;=23)</f>
        <v>1</v>
      </c>
    </row>
    <row r="1740" spans="1:13" hidden="1" x14ac:dyDescent="0.3">
      <c r="A1740" s="1">
        <v>1739</v>
      </c>
      <c r="B1740" s="1">
        <v>4</v>
      </c>
      <c r="C1740" s="2">
        <v>40988.574358303798</v>
      </c>
      <c r="D1740" s="2">
        <v>40991.282389158019</v>
      </c>
      <c r="E1740" s="1">
        <v>12</v>
      </c>
      <c r="F1740" s="2" t="s">
        <v>5</v>
      </c>
      <c r="G1740" s="1">
        <v>0</v>
      </c>
      <c r="H1740" s="32" t="str">
        <f>IFERROR(HOUR(Table1[[#This Row],[Cancel Date/time]])+MINUTE(Table1[[#This Row],[Cancel Date/time]])/60,"not cancelled")</f>
        <v>not cancelled</v>
      </c>
      <c r="I1740" s="47" t="str">
        <f>IFERROR(ROUND(Table1[[#This Row],[cancellation time decimal]],0),"not cancelled")</f>
        <v>not cancelled</v>
      </c>
      <c r="J1740" s="10" t="str">
        <f>IFERROR(MOD(Table1[[#This Row],[cancellation hour rounded]],24),"not cancelled")</f>
        <v>not cancelled</v>
      </c>
      <c r="K1740" s="32">
        <f>1/Table1[[#This Row],[Duration (Time between doses '[in hours'])]]</f>
        <v>8.3333333333333329E-2</v>
      </c>
      <c r="L1740" s="33">
        <f>Table1[[#This Row],[number doses per hour]]*INDEX(Table2[price per dose],Table1[[#This Row],[Drug ID]])</f>
        <v>1.448055119047619</v>
      </c>
      <c r="M1740" s="11" t="b">
        <f>AND(Table1[[#This Row],[hour of cancellation 0 to 23]]&gt;=0,Table1[[#This Row],[hour of cancellation 0 to 23]]&lt;=23)</f>
        <v>0</v>
      </c>
    </row>
    <row r="1741" spans="1:13" x14ac:dyDescent="0.3">
      <c r="A1741" s="1">
        <v>1740</v>
      </c>
      <c r="B1741" s="1">
        <v>3</v>
      </c>
      <c r="C1741" s="2">
        <v>40988.590978680026</v>
      </c>
      <c r="D1741" s="2">
        <v>41048.590972222228</v>
      </c>
      <c r="E1741" s="1">
        <v>24</v>
      </c>
      <c r="F1741" s="2">
        <v>40991.658999166662</v>
      </c>
      <c r="G1741" s="1">
        <v>0</v>
      </c>
      <c r="H1741" s="32">
        <f>IFERROR(HOUR(Table1[[#This Row],[Cancel Date/time]])+MINUTE(Table1[[#This Row],[Cancel Date/time]])/60,"not cancelled")</f>
        <v>15.8</v>
      </c>
      <c r="I1741" s="47">
        <f>IFERROR(ROUND(Table1[[#This Row],[cancellation time decimal]],0),"not cancelled")</f>
        <v>16</v>
      </c>
      <c r="J1741" s="10">
        <f>IFERROR(MOD(Table1[[#This Row],[cancellation hour rounded]],24),"not cancelled")</f>
        <v>16</v>
      </c>
      <c r="K1741" s="32">
        <f>1/Table1[[#This Row],[Duration (Time between doses '[in hours'])]]</f>
        <v>4.1666666666666664E-2</v>
      </c>
      <c r="L1741" s="33">
        <f>Table1[[#This Row],[number doses per hour]]*INDEX(Table2[price per dose],Table1[[#This Row],[Drug ID]])</f>
        <v>0.18133000000000002</v>
      </c>
      <c r="M1741" s="11" t="b">
        <f>AND(Table1[[#This Row],[hour of cancellation 0 to 23]]&gt;=0,Table1[[#This Row],[hour of cancellation 0 to 23]]&lt;=23)</f>
        <v>1</v>
      </c>
    </row>
    <row r="1742" spans="1:13" x14ac:dyDescent="0.3">
      <c r="A1742" s="1">
        <v>1741</v>
      </c>
      <c r="B1742" s="1">
        <v>3</v>
      </c>
      <c r="C1742" s="2">
        <v>40988.709923570786</v>
      </c>
      <c r="D1742" s="2">
        <v>41048.709722222222</v>
      </c>
      <c r="E1742" s="1">
        <v>24</v>
      </c>
      <c r="F1742" s="2">
        <v>40991.390581909436</v>
      </c>
      <c r="G1742" s="1">
        <v>0</v>
      </c>
      <c r="H1742" s="32">
        <f>IFERROR(HOUR(Table1[[#This Row],[Cancel Date/time]])+MINUTE(Table1[[#This Row],[Cancel Date/time]])/60,"not cancelled")</f>
        <v>9.3666666666666671</v>
      </c>
      <c r="I1742" s="47">
        <f>IFERROR(ROUND(Table1[[#This Row],[cancellation time decimal]],0),"not cancelled")</f>
        <v>9</v>
      </c>
      <c r="J1742" s="10">
        <f>IFERROR(MOD(Table1[[#This Row],[cancellation hour rounded]],24),"not cancelled")</f>
        <v>9</v>
      </c>
      <c r="K1742" s="32">
        <f>1/Table1[[#This Row],[Duration (Time between doses '[in hours'])]]</f>
        <v>4.1666666666666664E-2</v>
      </c>
      <c r="L1742" s="33">
        <f>Table1[[#This Row],[number doses per hour]]*INDEX(Table2[price per dose],Table1[[#This Row],[Drug ID]])</f>
        <v>0.18133000000000002</v>
      </c>
      <c r="M1742" s="11" t="b">
        <f>AND(Table1[[#This Row],[hour of cancellation 0 to 23]]&gt;=0,Table1[[#This Row],[hour of cancellation 0 to 23]]&lt;=23)</f>
        <v>1</v>
      </c>
    </row>
    <row r="1743" spans="1:13" x14ac:dyDescent="0.3">
      <c r="A1743" s="1">
        <v>1742</v>
      </c>
      <c r="B1743" s="1">
        <v>2</v>
      </c>
      <c r="C1743" s="2">
        <v>40988.745885056342</v>
      </c>
      <c r="D1743" s="2">
        <v>41048.745833333334</v>
      </c>
      <c r="E1743" s="1">
        <v>10</v>
      </c>
      <c r="F1743" s="2">
        <v>40990.447847571333</v>
      </c>
      <c r="G1743" s="1">
        <v>0</v>
      </c>
      <c r="H1743" s="32">
        <f>IFERROR(HOUR(Table1[[#This Row],[Cancel Date/time]])+MINUTE(Table1[[#This Row],[Cancel Date/time]])/60,"not cancelled")</f>
        <v>10.733333333333333</v>
      </c>
      <c r="I1743" s="47">
        <f>IFERROR(ROUND(Table1[[#This Row],[cancellation time decimal]],0),"not cancelled")</f>
        <v>11</v>
      </c>
      <c r="J1743" s="10">
        <f>IFERROR(MOD(Table1[[#This Row],[cancellation hour rounded]],24),"not cancelled")</f>
        <v>11</v>
      </c>
      <c r="K1743" s="32">
        <f>1/Table1[[#This Row],[Duration (Time between doses '[in hours'])]]</f>
        <v>0.1</v>
      </c>
      <c r="L1743" s="33">
        <f>Table1[[#This Row],[number doses per hour]]*INDEX(Table2[price per dose],Table1[[#This Row],[Drug ID]])</f>
        <v>0.84959999999999969</v>
      </c>
      <c r="M1743" s="11" t="b">
        <f>AND(Table1[[#This Row],[hour of cancellation 0 to 23]]&gt;=0,Table1[[#This Row],[hour of cancellation 0 to 23]]&lt;=23)</f>
        <v>1</v>
      </c>
    </row>
    <row r="1744" spans="1:13" x14ac:dyDescent="0.3">
      <c r="A1744" s="1">
        <v>1743</v>
      </c>
      <c r="B1744" s="1">
        <v>11</v>
      </c>
      <c r="C1744" s="2">
        <v>40988.742129646344</v>
      </c>
      <c r="D1744" s="2">
        <v>41048.741666666669</v>
      </c>
      <c r="E1744" s="1">
        <v>1</v>
      </c>
      <c r="F1744" s="2">
        <v>40995.284409577551</v>
      </c>
      <c r="G1744" s="1">
        <v>1</v>
      </c>
      <c r="H1744" s="32">
        <f>IFERROR(HOUR(Table1[[#This Row],[Cancel Date/time]])+MINUTE(Table1[[#This Row],[Cancel Date/time]])/60,"not cancelled")</f>
        <v>6.8166666666666664</v>
      </c>
      <c r="I1744" s="47">
        <f>IFERROR(ROUND(Table1[[#This Row],[cancellation time decimal]],0),"not cancelled")</f>
        <v>7</v>
      </c>
      <c r="J1744" s="10">
        <f>IFERROR(MOD(Table1[[#This Row],[cancellation hour rounded]],24),"not cancelled")</f>
        <v>7</v>
      </c>
      <c r="K1744" s="32">
        <f>1/Table1[[#This Row],[Duration (Time between doses '[in hours'])]]</f>
        <v>1</v>
      </c>
      <c r="L1744" s="33">
        <f>Table1[[#This Row],[number doses per hour]]*INDEX(Table2[price per dose],Table1[[#This Row],[Drug ID]])</f>
        <v>1</v>
      </c>
      <c r="M1744" s="11" t="b">
        <f>AND(Table1[[#This Row],[hour of cancellation 0 to 23]]&gt;=0,Table1[[#This Row],[hour of cancellation 0 to 23]]&lt;=23)</f>
        <v>1</v>
      </c>
    </row>
    <row r="1745" spans="1:13" x14ac:dyDescent="0.3">
      <c r="A1745" s="1">
        <v>1744</v>
      </c>
      <c r="B1745" s="1">
        <v>5</v>
      </c>
      <c r="C1745" s="2">
        <v>40988.747119800319</v>
      </c>
      <c r="D1745" s="2">
        <v>41048.746527777781</v>
      </c>
      <c r="E1745" s="1">
        <v>24</v>
      </c>
      <c r="F1745" s="2">
        <v>40991.31413750616</v>
      </c>
      <c r="G1745" s="1">
        <v>0</v>
      </c>
      <c r="H1745" s="32">
        <f>IFERROR(HOUR(Table1[[#This Row],[Cancel Date/time]])+MINUTE(Table1[[#This Row],[Cancel Date/time]])/60,"not cancelled")</f>
        <v>7.5333333333333332</v>
      </c>
      <c r="I1745" s="47">
        <f>IFERROR(ROUND(Table1[[#This Row],[cancellation time decimal]],0),"not cancelled")</f>
        <v>8</v>
      </c>
      <c r="J1745" s="10">
        <f>IFERROR(MOD(Table1[[#This Row],[cancellation hour rounded]],24),"not cancelled")</f>
        <v>8</v>
      </c>
      <c r="K1745" s="32">
        <f>1/Table1[[#This Row],[Duration (Time between doses '[in hours'])]]</f>
        <v>4.1666666666666664E-2</v>
      </c>
      <c r="L1745" s="33">
        <f>Table1[[#This Row],[number doses per hour]]*INDEX(Table2[price per dose],Table1[[#This Row],[Drug ID]])</f>
        <v>0.2815833333333333</v>
      </c>
      <c r="M1745" s="11" t="b">
        <f>AND(Table1[[#This Row],[hour of cancellation 0 to 23]]&gt;=0,Table1[[#This Row],[hour of cancellation 0 to 23]]&lt;=23)</f>
        <v>1</v>
      </c>
    </row>
    <row r="1746" spans="1:13" x14ac:dyDescent="0.3">
      <c r="A1746" s="1">
        <v>1745</v>
      </c>
      <c r="B1746" s="1">
        <v>2</v>
      </c>
      <c r="C1746" s="2">
        <v>40988.724363744863</v>
      </c>
      <c r="D1746" s="2">
        <v>41048.724305555559</v>
      </c>
      <c r="E1746" s="1">
        <v>10</v>
      </c>
      <c r="F1746" s="2">
        <v>40989.298980940694</v>
      </c>
      <c r="G1746" s="1">
        <v>0</v>
      </c>
      <c r="H1746" s="32">
        <f>IFERROR(HOUR(Table1[[#This Row],[Cancel Date/time]])+MINUTE(Table1[[#This Row],[Cancel Date/time]])/60,"not cancelled")</f>
        <v>7.166666666666667</v>
      </c>
      <c r="I1746" s="47">
        <f>IFERROR(ROUND(Table1[[#This Row],[cancellation time decimal]],0),"not cancelled")</f>
        <v>7</v>
      </c>
      <c r="J1746" s="10">
        <f>IFERROR(MOD(Table1[[#This Row],[cancellation hour rounded]],24),"not cancelled")</f>
        <v>7</v>
      </c>
      <c r="K1746" s="32">
        <f>1/Table1[[#This Row],[Duration (Time between doses '[in hours'])]]</f>
        <v>0.1</v>
      </c>
      <c r="L1746" s="33">
        <f>Table1[[#This Row],[number doses per hour]]*INDEX(Table2[price per dose],Table1[[#This Row],[Drug ID]])</f>
        <v>0.84959999999999969</v>
      </c>
      <c r="M1746" s="11" t="b">
        <f>AND(Table1[[#This Row],[hour of cancellation 0 to 23]]&gt;=0,Table1[[#This Row],[hour of cancellation 0 to 23]]&lt;=23)</f>
        <v>1</v>
      </c>
    </row>
    <row r="1747" spans="1:13" x14ac:dyDescent="0.3">
      <c r="A1747" s="1">
        <v>1746</v>
      </c>
      <c r="B1747" s="1">
        <v>8</v>
      </c>
      <c r="C1747" s="2">
        <v>40988.778282192179</v>
      </c>
      <c r="D1747" s="2">
        <v>41048.777777777781</v>
      </c>
      <c r="E1747" s="1">
        <v>3</v>
      </c>
      <c r="F1747" s="2">
        <v>40993.417037035833</v>
      </c>
      <c r="G1747" s="1">
        <v>0</v>
      </c>
      <c r="H1747" s="32">
        <f>IFERROR(HOUR(Table1[[#This Row],[Cancel Date/time]])+MINUTE(Table1[[#This Row],[Cancel Date/time]])/60,"not cancelled")</f>
        <v>10</v>
      </c>
      <c r="I1747" s="47">
        <f>IFERROR(ROUND(Table1[[#This Row],[cancellation time decimal]],0),"not cancelled")</f>
        <v>10</v>
      </c>
      <c r="J1747" s="10">
        <f>IFERROR(MOD(Table1[[#This Row],[cancellation hour rounded]],24),"not cancelled")</f>
        <v>10</v>
      </c>
      <c r="K1747" s="32">
        <f>1/Table1[[#This Row],[Duration (Time between doses '[in hours'])]]</f>
        <v>0.33333333333333331</v>
      </c>
      <c r="L1747" s="33">
        <f>Table1[[#This Row],[number doses per hour]]*INDEX(Table2[price per dose],Table1[[#This Row],[Drug ID]])</f>
        <v>0.29998222222222221</v>
      </c>
      <c r="M1747" s="11" t="b">
        <f>AND(Table1[[#This Row],[hour of cancellation 0 to 23]]&gt;=0,Table1[[#This Row],[hour of cancellation 0 to 23]]&lt;=23)</f>
        <v>1</v>
      </c>
    </row>
    <row r="1748" spans="1:13" x14ac:dyDescent="0.3">
      <c r="A1748" s="1">
        <v>1747</v>
      </c>
      <c r="B1748" s="1">
        <v>1</v>
      </c>
      <c r="C1748" s="2">
        <v>40988.816839683335</v>
      </c>
      <c r="D1748" s="2">
        <v>41048.816666666666</v>
      </c>
      <c r="E1748" s="1">
        <v>8</v>
      </c>
      <c r="F1748" s="2">
        <v>40989.162796676144</v>
      </c>
      <c r="G1748" s="1">
        <v>0</v>
      </c>
      <c r="H1748" s="32">
        <f>IFERROR(HOUR(Table1[[#This Row],[Cancel Date/time]])+MINUTE(Table1[[#This Row],[Cancel Date/time]])/60,"not cancelled")</f>
        <v>3.9</v>
      </c>
      <c r="I1748" s="47">
        <f>IFERROR(ROUND(Table1[[#This Row],[cancellation time decimal]],0),"not cancelled")</f>
        <v>4</v>
      </c>
      <c r="J1748" s="10">
        <f>IFERROR(MOD(Table1[[#This Row],[cancellation hour rounded]],24),"not cancelled")</f>
        <v>4</v>
      </c>
      <c r="K1748" s="32">
        <f>1/Table1[[#This Row],[Duration (Time between doses '[in hours'])]]</f>
        <v>0.125</v>
      </c>
      <c r="L1748" s="33">
        <f>Table1[[#This Row],[number doses per hour]]*INDEX(Table2[price per dose],Table1[[#This Row],[Drug ID]])</f>
        <v>0.84929166666666667</v>
      </c>
      <c r="M1748" s="11" t="b">
        <f>AND(Table1[[#This Row],[hour of cancellation 0 to 23]]&gt;=0,Table1[[#This Row],[hour of cancellation 0 to 23]]&lt;=23)</f>
        <v>1</v>
      </c>
    </row>
    <row r="1749" spans="1:13" x14ac:dyDescent="0.3">
      <c r="A1749" s="1">
        <v>1748</v>
      </c>
      <c r="B1749" s="1">
        <v>5</v>
      </c>
      <c r="C1749" s="2">
        <v>40988.872786410342</v>
      </c>
      <c r="D1749" s="2">
        <v>41048.872222222228</v>
      </c>
      <c r="E1749" s="1">
        <v>24</v>
      </c>
      <c r="F1749" s="2">
        <v>40991.575286860076</v>
      </c>
      <c r="G1749" s="1">
        <v>0</v>
      </c>
      <c r="H1749" s="32">
        <f>IFERROR(HOUR(Table1[[#This Row],[Cancel Date/time]])+MINUTE(Table1[[#This Row],[Cancel Date/time]])/60,"not cancelled")</f>
        <v>13.8</v>
      </c>
      <c r="I1749" s="47">
        <f>IFERROR(ROUND(Table1[[#This Row],[cancellation time decimal]],0),"not cancelled")</f>
        <v>14</v>
      </c>
      <c r="J1749" s="10">
        <f>IFERROR(MOD(Table1[[#This Row],[cancellation hour rounded]],24),"not cancelled")</f>
        <v>14</v>
      </c>
      <c r="K1749" s="32">
        <f>1/Table1[[#This Row],[Duration (Time between doses '[in hours'])]]</f>
        <v>4.1666666666666664E-2</v>
      </c>
      <c r="L1749" s="33">
        <f>Table1[[#This Row],[number doses per hour]]*INDEX(Table2[price per dose],Table1[[#This Row],[Drug ID]])</f>
        <v>0.2815833333333333</v>
      </c>
      <c r="M1749" s="11" t="b">
        <f>AND(Table1[[#This Row],[hour of cancellation 0 to 23]]&gt;=0,Table1[[#This Row],[hour of cancellation 0 to 23]]&lt;=23)</f>
        <v>1</v>
      </c>
    </row>
    <row r="1750" spans="1:13" x14ac:dyDescent="0.3">
      <c r="A1750" s="1">
        <v>1749</v>
      </c>
      <c r="B1750" s="1">
        <v>1</v>
      </c>
      <c r="C1750" s="2">
        <v>40988.860731014363</v>
      </c>
      <c r="D1750" s="2">
        <v>41048.86041666667</v>
      </c>
      <c r="E1750" s="1">
        <v>8</v>
      </c>
      <c r="F1750" s="2">
        <v>40989.589080600403</v>
      </c>
      <c r="G1750" s="1">
        <v>0</v>
      </c>
      <c r="H1750" s="32">
        <f>IFERROR(HOUR(Table1[[#This Row],[Cancel Date/time]])+MINUTE(Table1[[#This Row],[Cancel Date/time]])/60,"not cancelled")</f>
        <v>14.133333333333333</v>
      </c>
      <c r="I1750" s="47">
        <f>IFERROR(ROUND(Table1[[#This Row],[cancellation time decimal]],0),"not cancelled")</f>
        <v>14</v>
      </c>
      <c r="J1750" s="10">
        <f>IFERROR(MOD(Table1[[#This Row],[cancellation hour rounded]],24),"not cancelled")</f>
        <v>14</v>
      </c>
      <c r="K1750" s="32">
        <f>1/Table1[[#This Row],[Duration (Time between doses '[in hours'])]]</f>
        <v>0.125</v>
      </c>
      <c r="L1750" s="33">
        <f>Table1[[#This Row],[number doses per hour]]*INDEX(Table2[price per dose],Table1[[#This Row],[Drug ID]])</f>
        <v>0.84929166666666667</v>
      </c>
      <c r="M1750" s="11" t="b">
        <f>AND(Table1[[#This Row],[hour of cancellation 0 to 23]]&gt;=0,Table1[[#This Row],[hour of cancellation 0 to 23]]&lt;=23)</f>
        <v>1</v>
      </c>
    </row>
    <row r="1751" spans="1:13" x14ac:dyDescent="0.3">
      <c r="A1751" s="1">
        <v>1750</v>
      </c>
      <c r="B1751" s="1">
        <v>4</v>
      </c>
      <c r="C1751" s="2">
        <v>40988.883636932893</v>
      </c>
      <c r="D1751" s="2">
        <v>41048.883333333331</v>
      </c>
      <c r="E1751" s="1">
        <v>12</v>
      </c>
      <c r="F1751" s="2">
        <v>40990.785979186221</v>
      </c>
      <c r="G1751" s="1">
        <v>0</v>
      </c>
      <c r="H1751" s="32">
        <f>IFERROR(HOUR(Table1[[#This Row],[Cancel Date/time]])+MINUTE(Table1[[#This Row],[Cancel Date/time]])/60,"not cancelled")</f>
        <v>18.850000000000001</v>
      </c>
      <c r="I1751" s="47">
        <f>IFERROR(ROUND(Table1[[#This Row],[cancellation time decimal]],0),"not cancelled")</f>
        <v>19</v>
      </c>
      <c r="J1751" s="10">
        <f>IFERROR(MOD(Table1[[#This Row],[cancellation hour rounded]],24),"not cancelled")</f>
        <v>19</v>
      </c>
      <c r="K1751" s="32">
        <f>1/Table1[[#This Row],[Duration (Time between doses '[in hours'])]]</f>
        <v>8.3333333333333329E-2</v>
      </c>
      <c r="L1751" s="33">
        <f>Table1[[#This Row],[number doses per hour]]*INDEX(Table2[price per dose],Table1[[#This Row],[Drug ID]])</f>
        <v>1.448055119047619</v>
      </c>
      <c r="M1751" s="11" t="b">
        <f>AND(Table1[[#This Row],[hour of cancellation 0 to 23]]&gt;=0,Table1[[#This Row],[hour of cancellation 0 to 23]]&lt;=23)</f>
        <v>1</v>
      </c>
    </row>
    <row r="1752" spans="1:13" x14ac:dyDescent="0.3">
      <c r="A1752" s="1">
        <v>1751</v>
      </c>
      <c r="B1752" s="1">
        <v>1</v>
      </c>
      <c r="C1752" s="2">
        <v>40988.89443184487</v>
      </c>
      <c r="D1752" s="2">
        <v>41048.893750000003</v>
      </c>
      <c r="E1752" s="1">
        <v>8</v>
      </c>
      <c r="F1752" s="2">
        <v>40989.352179340065</v>
      </c>
      <c r="G1752" s="1">
        <v>0</v>
      </c>
      <c r="H1752" s="32">
        <f>IFERROR(HOUR(Table1[[#This Row],[Cancel Date/time]])+MINUTE(Table1[[#This Row],[Cancel Date/time]])/60,"not cancelled")</f>
        <v>8.4499999999999993</v>
      </c>
      <c r="I1752" s="47">
        <f>IFERROR(ROUND(Table1[[#This Row],[cancellation time decimal]],0),"not cancelled")</f>
        <v>8</v>
      </c>
      <c r="J1752" s="10">
        <f>IFERROR(MOD(Table1[[#This Row],[cancellation hour rounded]],24),"not cancelled")</f>
        <v>8</v>
      </c>
      <c r="K1752" s="32">
        <f>1/Table1[[#This Row],[Duration (Time between doses '[in hours'])]]</f>
        <v>0.125</v>
      </c>
      <c r="L1752" s="33">
        <f>Table1[[#This Row],[number doses per hour]]*INDEX(Table2[price per dose],Table1[[#This Row],[Drug ID]])</f>
        <v>0.84929166666666667</v>
      </c>
      <c r="M1752" s="11" t="b">
        <f>AND(Table1[[#This Row],[hour of cancellation 0 to 23]]&gt;=0,Table1[[#This Row],[hour of cancellation 0 to 23]]&lt;=23)</f>
        <v>1</v>
      </c>
    </row>
    <row r="1753" spans="1:13" x14ac:dyDescent="0.3">
      <c r="A1753" s="1">
        <v>1752</v>
      </c>
      <c r="B1753" s="1">
        <v>1</v>
      </c>
      <c r="C1753" s="2">
        <v>40988.913247250872</v>
      </c>
      <c r="D1753" s="2">
        <v>41048.913194444445</v>
      </c>
      <c r="E1753" s="1">
        <v>8</v>
      </c>
      <c r="F1753" s="2">
        <v>40989.964190589853</v>
      </c>
      <c r="G1753" s="1">
        <v>0</v>
      </c>
      <c r="H1753" s="32">
        <f>IFERROR(HOUR(Table1[[#This Row],[Cancel Date/time]])+MINUTE(Table1[[#This Row],[Cancel Date/time]])/60,"not cancelled")</f>
        <v>23.133333333333333</v>
      </c>
      <c r="I1753" s="47">
        <f>IFERROR(ROUND(Table1[[#This Row],[cancellation time decimal]],0),"not cancelled")</f>
        <v>23</v>
      </c>
      <c r="J1753" s="10">
        <f>IFERROR(MOD(Table1[[#This Row],[cancellation hour rounded]],24),"not cancelled")</f>
        <v>23</v>
      </c>
      <c r="K1753" s="32">
        <f>1/Table1[[#This Row],[Duration (Time between doses '[in hours'])]]</f>
        <v>0.125</v>
      </c>
      <c r="L1753" s="33">
        <f>Table1[[#This Row],[number doses per hour]]*INDEX(Table2[price per dose],Table1[[#This Row],[Drug ID]])</f>
        <v>0.84929166666666667</v>
      </c>
      <c r="M1753" s="11" t="b">
        <f>AND(Table1[[#This Row],[hour of cancellation 0 to 23]]&gt;=0,Table1[[#This Row],[hour of cancellation 0 to 23]]&lt;=23)</f>
        <v>1</v>
      </c>
    </row>
    <row r="1754" spans="1:13" hidden="1" x14ac:dyDescent="0.3">
      <c r="A1754" s="1">
        <v>1753</v>
      </c>
      <c r="B1754" s="1">
        <v>1</v>
      </c>
      <c r="C1754" s="2">
        <v>40989.258399200866</v>
      </c>
      <c r="D1754" s="2">
        <v>40991.841216870467</v>
      </c>
      <c r="E1754" s="1">
        <v>8</v>
      </c>
      <c r="F1754" s="2" t="s">
        <v>5</v>
      </c>
      <c r="G1754" s="1">
        <v>0</v>
      </c>
      <c r="H1754" s="32" t="str">
        <f>IFERROR(HOUR(Table1[[#This Row],[Cancel Date/time]])+MINUTE(Table1[[#This Row],[Cancel Date/time]])/60,"not cancelled")</f>
        <v>not cancelled</v>
      </c>
      <c r="I1754" s="47" t="str">
        <f>IFERROR(ROUND(Table1[[#This Row],[cancellation time decimal]],0),"not cancelled")</f>
        <v>not cancelled</v>
      </c>
      <c r="J1754" s="10" t="str">
        <f>IFERROR(MOD(Table1[[#This Row],[cancellation hour rounded]],24),"not cancelled")</f>
        <v>not cancelled</v>
      </c>
      <c r="K1754" s="32">
        <f>1/Table1[[#This Row],[Duration (Time between doses '[in hours'])]]</f>
        <v>0.125</v>
      </c>
      <c r="L1754" s="33">
        <f>Table1[[#This Row],[number doses per hour]]*INDEX(Table2[price per dose],Table1[[#This Row],[Drug ID]])</f>
        <v>0.84929166666666667</v>
      </c>
      <c r="M1754" s="11" t="b">
        <f>AND(Table1[[#This Row],[hour of cancellation 0 to 23]]&gt;=0,Table1[[#This Row],[hour of cancellation 0 to 23]]&lt;=23)</f>
        <v>0</v>
      </c>
    </row>
    <row r="1755" spans="1:13" x14ac:dyDescent="0.3">
      <c r="A1755" s="1">
        <v>1754</v>
      </c>
      <c r="B1755" s="1">
        <v>2</v>
      </c>
      <c r="C1755" s="2">
        <v>40989.260415265286</v>
      </c>
      <c r="D1755" s="2">
        <v>41049.260416666664</v>
      </c>
      <c r="E1755" s="1">
        <v>10</v>
      </c>
      <c r="F1755" s="2">
        <v>40990.660986983872</v>
      </c>
      <c r="G1755" s="1">
        <v>0</v>
      </c>
      <c r="H1755" s="32">
        <f>IFERROR(HOUR(Table1[[#This Row],[Cancel Date/time]])+MINUTE(Table1[[#This Row],[Cancel Date/time]])/60,"not cancelled")</f>
        <v>15.85</v>
      </c>
      <c r="I1755" s="47">
        <f>IFERROR(ROUND(Table1[[#This Row],[cancellation time decimal]],0),"not cancelled")</f>
        <v>16</v>
      </c>
      <c r="J1755" s="10">
        <f>IFERROR(MOD(Table1[[#This Row],[cancellation hour rounded]],24),"not cancelled")</f>
        <v>16</v>
      </c>
      <c r="K1755" s="32">
        <f>1/Table1[[#This Row],[Duration (Time between doses '[in hours'])]]</f>
        <v>0.1</v>
      </c>
      <c r="L1755" s="33">
        <f>Table1[[#This Row],[number doses per hour]]*INDEX(Table2[price per dose],Table1[[#This Row],[Drug ID]])</f>
        <v>0.84959999999999969</v>
      </c>
      <c r="M1755" s="11" t="b">
        <f>AND(Table1[[#This Row],[hour of cancellation 0 to 23]]&gt;=0,Table1[[#This Row],[hour of cancellation 0 to 23]]&lt;=23)</f>
        <v>1</v>
      </c>
    </row>
    <row r="1756" spans="1:13" hidden="1" x14ac:dyDescent="0.3">
      <c r="A1756" s="1">
        <v>1755</v>
      </c>
      <c r="B1756" s="1">
        <v>5</v>
      </c>
      <c r="C1756" s="2">
        <v>40989.315466282387</v>
      </c>
      <c r="D1756" s="2">
        <v>40992.356944444444</v>
      </c>
      <c r="E1756" s="1">
        <v>24</v>
      </c>
      <c r="F1756" s="2" t="s">
        <v>5</v>
      </c>
      <c r="G1756" s="1">
        <v>0</v>
      </c>
      <c r="H1756" s="32" t="str">
        <f>IFERROR(HOUR(Table1[[#This Row],[Cancel Date/time]])+MINUTE(Table1[[#This Row],[Cancel Date/time]])/60,"not cancelled")</f>
        <v>not cancelled</v>
      </c>
      <c r="I1756" s="47" t="str">
        <f>IFERROR(ROUND(Table1[[#This Row],[cancellation time decimal]],0),"not cancelled")</f>
        <v>not cancelled</v>
      </c>
      <c r="J1756" s="10" t="str">
        <f>IFERROR(MOD(Table1[[#This Row],[cancellation hour rounded]],24),"not cancelled")</f>
        <v>not cancelled</v>
      </c>
      <c r="K1756" s="32">
        <f>1/Table1[[#This Row],[Duration (Time between doses '[in hours'])]]</f>
        <v>4.1666666666666664E-2</v>
      </c>
      <c r="L1756" s="33">
        <f>Table1[[#This Row],[number doses per hour]]*INDEX(Table2[price per dose],Table1[[#This Row],[Drug ID]])</f>
        <v>0.2815833333333333</v>
      </c>
      <c r="M1756" s="11" t="b">
        <f>AND(Table1[[#This Row],[hour of cancellation 0 to 23]]&gt;=0,Table1[[#This Row],[hour of cancellation 0 to 23]]&lt;=23)</f>
        <v>0</v>
      </c>
    </row>
    <row r="1757" spans="1:13" x14ac:dyDescent="0.3">
      <c r="A1757" s="1">
        <v>1756</v>
      </c>
      <c r="B1757" s="1">
        <v>5</v>
      </c>
      <c r="C1757" s="2">
        <v>40989.372655469037</v>
      </c>
      <c r="D1757" s="2">
        <v>41049.372222222228</v>
      </c>
      <c r="E1757" s="1">
        <v>24</v>
      </c>
      <c r="F1757" s="2">
        <v>40992.469795278019</v>
      </c>
      <c r="G1757" s="1">
        <v>0</v>
      </c>
      <c r="H1757" s="32">
        <f>IFERROR(HOUR(Table1[[#This Row],[Cancel Date/time]])+MINUTE(Table1[[#This Row],[Cancel Date/time]])/60,"not cancelled")</f>
        <v>11.266666666666667</v>
      </c>
      <c r="I1757" s="47">
        <f>IFERROR(ROUND(Table1[[#This Row],[cancellation time decimal]],0),"not cancelled")</f>
        <v>11</v>
      </c>
      <c r="J1757" s="10">
        <f>IFERROR(MOD(Table1[[#This Row],[cancellation hour rounded]],24),"not cancelled")</f>
        <v>11</v>
      </c>
      <c r="K1757" s="32">
        <f>1/Table1[[#This Row],[Duration (Time between doses '[in hours'])]]</f>
        <v>4.1666666666666664E-2</v>
      </c>
      <c r="L1757" s="33">
        <f>Table1[[#This Row],[number doses per hour]]*INDEX(Table2[price per dose],Table1[[#This Row],[Drug ID]])</f>
        <v>0.2815833333333333</v>
      </c>
      <c r="M1757" s="11" t="b">
        <f>AND(Table1[[#This Row],[hour of cancellation 0 to 23]]&gt;=0,Table1[[#This Row],[hour of cancellation 0 to 23]]&lt;=23)</f>
        <v>1</v>
      </c>
    </row>
    <row r="1758" spans="1:13" x14ac:dyDescent="0.3">
      <c r="A1758" s="1">
        <v>1757</v>
      </c>
      <c r="B1758" s="1">
        <v>7</v>
      </c>
      <c r="C1758" s="2">
        <v>40989.360280208784</v>
      </c>
      <c r="D1758" s="2">
        <v>41049.359722222223</v>
      </c>
      <c r="E1758" s="1">
        <v>24</v>
      </c>
      <c r="F1758" s="2">
        <v>40996.716167453626</v>
      </c>
      <c r="G1758" s="1">
        <v>0</v>
      </c>
      <c r="H1758" s="32">
        <f>IFERROR(HOUR(Table1[[#This Row],[Cancel Date/time]])+MINUTE(Table1[[#This Row],[Cancel Date/time]])/60,"not cancelled")</f>
        <v>17.183333333333334</v>
      </c>
      <c r="I1758" s="47">
        <f>IFERROR(ROUND(Table1[[#This Row],[cancellation time decimal]],0),"not cancelled")</f>
        <v>17</v>
      </c>
      <c r="J1758" s="10">
        <f>IFERROR(MOD(Table1[[#This Row],[cancellation hour rounded]],24),"not cancelled")</f>
        <v>17</v>
      </c>
      <c r="K1758" s="32">
        <f>1/Table1[[#This Row],[Duration (Time between doses '[in hours'])]]</f>
        <v>4.1666666666666664E-2</v>
      </c>
      <c r="L1758" s="33">
        <f>Table1[[#This Row],[number doses per hour]]*INDEX(Table2[price per dose],Table1[[#This Row],[Drug ID]])</f>
        <v>1.2958049999999997</v>
      </c>
      <c r="M1758" s="11" t="b">
        <f>AND(Table1[[#This Row],[hour of cancellation 0 to 23]]&gt;=0,Table1[[#This Row],[hour of cancellation 0 to 23]]&lt;=23)</f>
        <v>1</v>
      </c>
    </row>
    <row r="1759" spans="1:13" x14ac:dyDescent="0.3">
      <c r="A1759" s="1">
        <v>1758</v>
      </c>
      <c r="B1759" s="1">
        <v>3</v>
      </c>
      <c r="C1759" s="2">
        <v>40989.356803292154</v>
      </c>
      <c r="D1759" s="2">
        <v>41049.356250000004</v>
      </c>
      <c r="E1759" s="1">
        <v>24</v>
      </c>
      <c r="F1759" s="2">
        <v>40991.746806448267</v>
      </c>
      <c r="G1759" s="1">
        <v>0</v>
      </c>
      <c r="H1759" s="32">
        <f>IFERROR(HOUR(Table1[[#This Row],[Cancel Date/time]])+MINUTE(Table1[[#This Row],[Cancel Date/time]])/60,"not cancelled")</f>
        <v>17.916666666666668</v>
      </c>
      <c r="I1759" s="47">
        <f>IFERROR(ROUND(Table1[[#This Row],[cancellation time decimal]],0),"not cancelled")</f>
        <v>18</v>
      </c>
      <c r="J1759" s="10">
        <f>IFERROR(MOD(Table1[[#This Row],[cancellation hour rounded]],24),"not cancelled")</f>
        <v>18</v>
      </c>
      <c r="K1759" s="32">
        <f>1/Table1[[#This Row],[Duration (Time between doses '[in hours'])]]</f>
        <v>4.1666666666666664E-2</v>
      </c>
      <c r="L1759" s="33">
        <f>Table1[[#This Row],[number doses per hour]]*INDEX(Table2[price per dose],Table1[[#This Row],[Drug ID]])</f>
        <v>0.18133000000000002</v>
      </c>
      <c r="M1759" s="11" t="b">
        <f>AND(Table1[[#This Row],[hour of cancellation 0 to 23]]&gt;=0,Table1[[#This Row],[hour of cancellation 0 to 23]]&lt;=23)</f>
        <v>1</v>
      </c>
    </row>
    <row r="1760" spans="1:13" x14ac:dyDescent="0.3">
      <c r="A1760" s="1">
        <v>1759</v>
      </c>
      <c r="B1760" s="1">
        <v>1</v>
      </c>
      <c r="C1760" s="2">
        <v>40989.379660547027</v>
      </c>
      <c r="D1760" s="2">
        <v>40992.087500000001</v>
      </c>
      <c r="E1760" s="1">
        <v>8</v>
      </c>
      <c r="F1760" s="2">
        <v>40989.82207775156</v>
      </c>
      <c r="G1760" s="1">
        <v>0</v>
      </c>
      <c r="H1760" s="32">
        <f>IFERROR(HOUR(Table1[[#This Row],[Cancel Date/time]])+MINUTE(Table1[[#This Row],[Cancel Date/time]])/60,"not cancelled")</f>
        <v>19.716666666666665</v>
      </c>
      <c r="I1760" s="47">
        <f>IFERROR(ROUND(Table1[[#This Row],[cancellation time decimal]],0),"not cancelled")</f>
        <v>20</v>
      </c>
      <c r="J1760" s="10">
        <f>IFERROR(MOD(Table1[[#This Row],[cancellation hour rounded]],24),"not cancelled")</f>
        <v>20</v>
      </c>
      <c r="K1760" s="32">
        <f>1/Table1[[#This Row],[Duration (Time between doses '[in hours'])]]</f>
        <v>0.125</v>
      </c>
      <c r="L1760" s="33">
        <f>Table1[[#This Row],[number doses per hour]]*INDEX(Table2[price per dose],Table1[[#This Row],[Drug ID]])</f>
        <v>0.84929166666666667</v>
      </c>
      <c r="M1760" s="11" t="b">
        <f>AND(Table1[[#This Row],[hour of cancellation 0 to 23]]&gt;=0,Table1[[#This Row],[hour of cancellation 0 to 23]]&lt;=23)</f>
        <v>1</v>
      </c>
    </row>
    <row r="1761" spans="1:13" x14ac:dyDescent="0.3">
      <c r="A1761" s="1">
        <v>1760</v>
      </c>
      <c r="B1761" s="1">
        <v>1</v>
      </c>
      <c r="C1761" s="2">
        <v>40989.376121107445</v>
      </c>
      <c r="D1761" s="2">
        <v>41049.375694444447</v>
      </c>
      <c r="E1761" s="1">
        <v>8</v>
      </c>
      <c r="F1761" s="2">
        <v>40989.468082755528</v>
      </c>
      <c r="G1761" s="1">
        <v>0</v>
      </c>
      <c r="H1761" s="32">
        <f>IFERROR(HOUR(Table1[[#This Row],[Cancel Date/time]])+MINUTE(Table1[[#This Row],[Cancel Date/time]])/60,"not cancelled")</f>
        <v>11.233333333333333</v>
      </c>
      <c r="I1761" s="47">
        <f>IFERROR(ROUND(Table1[[#This Row],[cancellation time decimal]],0),"not cancelled")</f>
        <v>11</v>
      </c>
      <c r="J1761" s="10">
        <f>IFERROR(MOD(Table1[[#This Row],[cancellation hour rounded]],24),"not cancelled")</f>
        <v>11</v>
      </c>
      <c r="K1761" s="32">
        <f>1/Table1[[#This Row],[Duration (Time between doses '[in hours'])]]</f>
        <v>0.125</v>
      </c>
      <c r="L1761" s="33">
        <f>Table1[[#This Row],[number doses per hour]]*INDEX(Table2[price per dose],Table1[[#This Row],[Drug ID]])</f>
        <v>0.84929166666666667</v>
      </c>
      <c r="M1761" s="11" t="b">
        <f>AND(Table1[[#This Row],[hour of cancellation 0 to 23]]&gt;=0,Table1[[#This Row],[hour of cancellation 0 to 23]]&lt;=23)</f>
        <v>1</v>
      </c>
    </row>
    <row r="1762" spans="1:13" x14ac:dyDescent="0.3">
      <c r="A1762" s="1">
        <v>1761</v>
      </c>
      <c r="B1762" s="1">
        <v>1</v>
      </c>
      <c r="C1762" s="2">
        <v>40989.451815346176</v>
      </c>
      <c r="D1762" s="2">
        <v>41049.451388888883</v>
      </c>
      <c r="E1762" s="1">
        <v>12</v>
      </c>
      <c r="F1762" s="2">
        <v>40990.518623361131</v>
      </c>
      <c r="G1762" s="1">
        <v>0</v>
      </c>
      <c r="H1762" s="32">
        <f>IFERROR(HOUR(Table1[[#This Row],[Cancel Date/time]])+MINUTE(Table1[[#This Row],[Cancel Date/time]])/60,"not cancelled")</f>
        <v>12.433333333333334</v>
      </c>
      <c r="I1762" s="47">
        <f>IFERROR(ROUND(Table1[[#This Row],[cancellation time decimal]],0),"not cancelled")</f>
        <v>12</v>
      </c>
      <c r="J1762" s="10">
        <f>IFERROR(MOD(Table1[[#This Row],[cancellation hour rounded]],24),"not cancelled")</f>
        <v>12</v>
      </c>
      <c r="K1762" s="32">
        <f>1/Table1[[#This Row],[Duration (Time between doses '[in hours'])]]</f>
        <v>8.3333333333333329E-2</v>
      </c>
      <c r="L1762" s="33">
        <f>Table1[[#This Row],[number doses per hour]]*INDEX(Table2[price per dose],Table1[[#This Row],[Drug ID]])</f>
        <v>0.56619444444444444</v>
      </c>
      <c r="M1762" s="11" t="b">
        <f>AND(Table1[[#This Row],[hour of cancellation 0 to 23]]&gt;=0,Table1[[#This Row],[hour of cancellation 0 to 23]]&lt;=23)</f>
        <v>1</v>
      </c>
    </row>
    <row r="1763" spans="1:13" x14ac:dyDescent="0.3">
      <c r="A1763" s="1">
        <v>1762</v>
      </c>
      <c r="B1763" s="1">
        <v>4</v>
      </c>
      <c r="C1763" s="2">
        <v>40989.482227113163</v>
      </c>
      <c r="D1763" s="2">
        <v>41049.481944444444</v>
      </c>
      <c r="E1763" s="1">
        <v>12</v>
      </c>
      <c r="F1763" s="2">
        <v>40992.537602177421</v>
      </c>
      <c r="G1763" s="1">
        <v>0</v>
      </c>
      <c r="H1763" s="32">
        <f>IFERROR(HOUR(Table1[[#This Row],[Cancel Date/time]])+MINUTE(Table1[[#This Row],[Cancel Date/time]])/60,"not cancelled")</f>
        <v>12.9</v>
      </c>
      <c r="I1763" s="47">
        <f>IFERROR(ROUND(Table1[[#This Row],[cancellation time decimal]],0),"not cancelled")</f>
        <v>13</v>
      </c>
      <c r="J1763" s="10">
        <f>IFERROR(MOD(Table1[[#This Row],[cancellation hour rounded]],24),"not cancelled")</f>
        <v>13</v>
      </c>
      <c r="K1763" s="32">
        <f>1/Table1[[#This Row],[Duration (Time between doses '[in hours'])]]</f>
        <v>8.3333333333333329E-2</v>
      </c>
      <c r="L1763" s="33">
        <f>Table1[[#This Row],[number doses per hour]]*INDEX(Table2[price per dose],Table1[[#This Row],[Drug ID]])</f>
        <v>1.448055119047619</v>
      </c>
      <c r="M1763" s="11" t="b">
        <f>AND(Table1[[#This Row],[hour of cancellation 0 to 23]]&gt;=0,Table1[[#This Row],[hour of cancellation 0 to 23]]&lt;=23)</f>
        <v>1</v>
      </c>
    </row>
    <row r="1764" spans="1:13" x14ac:dyDescent="0.3">
      <c r="A1764" s="1">
        <v>1763</v>
      </c>
      <c r="B1764" s="1">
        <v>2</v>
      </c>
      <c r="C1764" s="2">
        <v>40989.527903315582</v>
      </c>
      <c r="D1764" s="2">
        <v>41049.527777777781</v>
      </c>
      <c r="E1764" s="1">
        <v>10</v>
      </c>
      <c r="F1764" s="2">
        <v>40990.401995269734</v>
      </c>
      <c r="G1764" s="1">
        <v>0</v>
      </c>
      <c r="H1764" s="32">
        <f>IFERROR(HOUR(Table1[[#This Row],[Cancel Date/time]])+MINUTE(Table1[[#This Row],[Cancel Date/time]])/60,"not cancelled")</f>
        <v>9.6333333333333329</v>
      </c>
      <c r="I1764" s="47">
        <f>IFERROR(ROUND(Table1[[#This Row],[cancellation time decimal]],0),"not cancelled")</f>
        <v>10</v>
      </c>
      <c r="J1764" s="10">
        <f>IFERROR(MOD(Table1[[#This Row],[cancellation hour rounded]],24),"not cancelled")</f>
        <v>10</v>
      </c>
      <c r="K1764" s="32">
        <f>1/Table1[[#This Row],[Duration (Time between doses '[in hours'])]]</f>
        <v>0.1</v>
      </c>
      <c r="L1764" s="33">
        <f>Table1[[#This Row],[number doses per hour]]*INDEX(Table2[price per dose],Table1[[#This Row],[Drug ID]])</f>
        <v>0.84959999999999969</v>
      </c>
      <c r="M1764" s="11" t="b">
        <f>AND(Table1[[#This Row],[hour of cancellation 0 to 23]]&gt;=0,Table1[[#This Row],[hour of cancellation 0 to 23]]&lt;=23)</f>
        <v>1</v>
      </c>
    </row>
    <row r="1765" spans="1:13" x14ac:dyDescent="0.3">
      <c r="A1765" s="1">
        <v>1764</v>
      </c>
      <c r="B1765" s="1">
        <v>1</v>
      </c>
      <c r="C1765" s="2">
        <v>40989.650565827142</v>
      </c>
      <c r="D1765" s="2">
        <v>41049.65</v>
      </c>
      <c r="E1765" s="1">
        <v>8</v>
      </c>
      <c r="F1765" s="2">
        <v>40990.195033052223</v>
      </c>
      <c r="G1765" s="1">
        <v>0</v>
      </c>
      <c r="H1765" s="32">
        <f>IFERROR(HOUR(Table1[[#This Row],[Cancel Date/time]])+MINUTE(Table1[[#This Row],[Cancel Date/time]])/60,"not cancelled")</f>
        <v>4.666666666666667</v>
      </c>
      <c r="I1765" s="47">
        <f>IFERROR(ROUND(Table1[[#This Row],[cancellation time decimal]],0),"not cancelled")</f>
        <v>5</v>
      </c>
      <c r="J1765" s="10">
        <f>IFERROR(MOD(Table1[[#This Row],[cancellation hour rounded]],24),"not cancelled")</f>
        <v>5</v>
      </c>
      <c r="K1765" s="32">
        <f>1/Table1[[#This Row],[Duration (Time between doses '[in hours'])]]</f>
        <v>0.125</v>
      </c>
      <c r="L1765" s="33">
        <f>Table1[[#This Row],[number doses per hour]]*INDEX(Table2[price per dose],Table1[[#This Row],[Drug ID]])</f>
        <v>0.84929166666666667</v>
      </c>
      <c r="M1765" s="11" t="b">
        <f>AND(Table1[[#This Row],[hour of cancellation 0 to 23]]&gt;=0,Table1[[#This Row],[hour of cancellation 0 to 23]]&lt;=23)</f>
        <v>1</v>
      </c>
    </row>
    <row r="1766" spans="1:13" x14ac:dyDescent="0.3">
      <c r="A1766" s="1">
        <v>1765</v>
      </c>
      <c r="B1766" s="1">
        <v>5</v>
      </c>
      <c r="C1766" s="2">
        <v>40989.688904611743</v>
      </c>
      <c r="D1766" s="2">
        <v>41049.688888888886</v>
      </c>
      <c r="E1766" s="1">
        <v>24</v>
      </c>
      <c r="F1766" s="2">
        <v>40994.766618480993</v>
      </c>
      <c r="G1766" s="1">
        <v>0</v>
      </c>
      <c r="H1766" s="32">
        <f>IFERROR(HOUR(Table1[[#This Row],[Cancel Date/time]])+MINUTE(Table1[[#This Row],[Cancel Date/time]])/60,"not cancelled")</f>
        <v>18.383333333333333</v>
      </c>
      <c r="I1766" s="47">
        <f>IFERROR(ROUND(Table1[[#This Row],[cancellation time decimal]],0),"not cancelled")</f>
        <v>18</v>
      </c>
      <c r="J1766" s="10">
        <f>IFERROR(MOD(Table1[[#This Row],[cancellation hour rounded]],24),"not cancelled")</f>
        <v>18</v>
      </c>
      <c r="K1766" s="32">
        <f>1/Table1[[#This Row],[Duration (Time between doses '[in hours'])]]</f>
        <v>4.1666666666666664E-2</v>
      </c>
      <c r="L1766" s="33">
        <f>Table1[[#This Row],[number doses per hour]]*INDEX(Table2[price per dose],Table1[[#This Row],[Drug ID]])</f>
        <v>0.2815833333333333</v>
      </c>
      <c r="M1766" s="11" t="b">
        <f>AND(Table1[[#This Row],[hour of cancellation 0 to 23]]&gt;=0,Table1[[#This Row],[hour of cancellation 0 to 23]]&lt;=23)</f>
        <v>1</v>
      </c>
    </row>
    <row r="1767" spans="1:13" x14ac:dyDescent="0.3">
      <c r="A1767" s="1">
        <v>1766</v>
      </c>
      <c r="B1767" s="1">
        <v>4</v>
      </c>
      <c r="C1767" s="2">
        <v>40989.76361065825</v>
      </c>
      <c r="D1767" s="2">
        <v>41049.763194444444</v>
      </c>
      <c r="E1767" s="1">
        <v>12</v>
      </c>
      <c r="F1767" s="2">
        <v>40991.299730603532</v>
      </c>
      <c r="G1767" s="1">
        <v>0</v>
      </c>
      <c r="H1767" s="32">
        <f>IFERROR(HOUR(Table1[[#This Row],[Cancel Date/time]])+MINUTE(Table1[[#This Row],[Cancel Date/time]])/60,"not cancelled")</f>
        <v>7.1833333333333336</v>
      </c>
      <c r="I1767" s="47">
        <f>IFERROR(ROUND(Table1[[#This Row],[cancellation time decimal]],0),"not cancelled")</f>
        <v>7</v>
      </c>
      <c r="J1767" s="10">
        <f>IFERROR(MOD(Table1[[#This Row],[cancellation hour rounded]],24),"not cancelled")</f>
        <v>7</v>
      </c>
      <c r="K1767" s="32">
        <f>1/Table1[[#This Row],[Duration (Time between doses '[in hours'])]]</f>
        <v>8.3333333333333329E-2</v>
      </c>
      <c r="L1767" s="33">
        <f>Table1[[#This Row],[number doses per hour]]*INDEX(Table2[price per dose],Table1[[#This Row],[Drug ID]])</f>
        <v>1.448055119047619</v>
      </c>
      <c r="M1767" s="11" t="b">
        <f>AND(Table1[[#This Row],[hour of cancellation 0 to 23]]&gt;=0,Table1[[#This Row],[hour of cancellation 0 to 23]]&lt;=23)</f>
        <v>1</v>
      </c>
    </row>
    <row r="1768" spans="1:13" x14ac:dyDescent="0.3">
      <c r="A1768" s="1">
        <v>1767</v>
      </c>
      <c r="B1768" s="1">
        <v>2</v>
      </c>
      <c r="C1768" s="2">
        <v>40989.881453022361</v>
      </c>
      <c r="D1768" s="2">
        <v>41049.881249999999</v>
      </c>
      <c r="E1768" s="1">
        <v>10</v>
      </c>
      <c r="F1768" s="2">
        <v>40990.63814745834</v>
      </c>
      <c r="G1768" s="1">
        <v>0</v>
      </c>
      <c r="H1768" s="32">
        <f>IFERROR(HOUR(Table1[[#This Row],[Cancel Date/time]])+MINUTE(Table1[[#This Row],[Cancel Date/time]])/60,"not cancelled")</f>
        <v>15.3</v>
      </c>
      <c r="I1768" s="47">
        <f>IFERROR(ROUND(Table1[[#This Row],[cancellation time decimal]],0),"not cancelled")</f>
        <v>15</v>
      </c>
      <c r="J1768" s="10">
        <f>IFERROR(MOD(Table1[[#This Row],[cancellation hour rounded]],24),"not cancelled")</f>
        <v>15</v>
      </c>
      <c r="K1768" s="32">
        <f>1/Table1[[#This Row],[Duration (Time between doses '[in hours'])]]</f>
        <v>0.1</v>
      </c>
      <c r="L1768" s="33">
        <f>Table1[[#This Row],[number doses per hour]]*INDEX(Table2[price per dose],Table1[[#This Row],[Drug ID]])</f>
        <v>0.84959999999999969</v>
      </c>
      <c r="M1768" s="11" t="b">
        <f>AND(Table1[[#This Row],[hour of cancellation 0 to 23]]&gt;=0,Table1[[#This Row],[hour of cancellation 0 to 23]]&lt;=23)</f>
        <v>1</v>
      </c>
    </row>
    <row r="1769" spans="1:13" x14ac:dyDescent="0.3">
      <c r="A1769" s="1">
        <v>1768</v>
      </c>
      <c r="B1769" s="1">
        <v>3</v>
      </c>
      <c r="C1769" s="2">
        <v>40989.878152039288</v>
      </c>
      <c r="D1769" s="2">
        <v>41049.87777777778</v>
      </c>
      <c r="E1769" s="1">
        <v>24</v>
      </c>
      <c r="F1769" s="2">
        <v>40991.891962791764</v>
      </c>
      <c r="G1769" s="1">
        <v>0</v>
      </c>
      <c r="H1769" s="32">
        <f>IFERROR(HOUR(Table1[[#This Row],[Cancel Date/time]])+MINUTE(Table1[[#This Row],[Cancel Date/time]])/60,"not cancelled")</f>
        <v>21.4</v>
      </c>
      <c r="I1769" s="47">
        <f>IFERROR(ROUND(Table1[[#This Row],[cancellation time decimal]],0),"not cancelled")</f>
        <v>21</v>
      </c>
      <c r="J1769" s="10">
        <f>IFERROR(MOD(Table1[[#This Row],[cancellation hour rounded]],24),"not cancelled")</f>
        <v>21</v>
      </c>
      <c r="K1769" s="32">
        <f>1/Table1[[#This Row],[Duration (Time between doses '[in hours'])]]</f>
        <v>4.1666666666666664E-2</v>
      </c>
      <c r="L1769" s="33">
        <f>Table1[[#This Row],[number doses per hour]]*INDEX(Table2[price per dose],Table1[[#This Row],[Drug ID]])</f>
        <v>0.18133000000000002</v>
      </c>
      <c r="M1769" s="11" t="b">
        <f>AND(Table1[[#This Row],[hour of cancellation 0 to 23]]&gt;=0,Table1[[#This Row],[hour of cancellation 0 to 23]]&lt;=23)</f>
        <v>1</v>
      </c>
    </row>
    <row r="1770" spans="1:13" hidden="1" x14ac:dyDescent="0.3">
      <c r="A1770" s="1">
        <v>1769</v>
      </c>
      <c r="B1770" s="1">
        <v>10</v>
      </c>
      <c r="C1770" s="2">
        <v>40989.953778084171</v>
      </c>
      <c r="D1770" s="2">
        <v>40993.203472222223</v>
      </c>
      <c r="E1770" s="1">
        <v>1</v>
      </c>
      <c r="F1770" s="2" t="s">
        <v>5</v>
      </c>
      <c r="G1770" s="1">
        <v>1</v>
      </c>
      <c r="H1770" s="32" t="str">
        <f>IFERROR(HOUR(Table1[[#This Row],[Cancel Date/time]])+MINUTE(Table1[[#This Row],[Cancel Date/time]])/60,"not cancelled")</f>
        <v>not cancelled</v>
      </c>
      <c r="I1770" s="47" t="str">
        <f>IFERROR(ROUND(Table1[[#This Row],[cancellation time decimal]],0),"not cancelled")</f>
        <v>not cancelled</v>
      </c>
      <c r="J1770" s="10" t="str">
        <f>IFERROR(MOD(Table1[[#This Row],[cancellation hour rounded]],24),"not cancelled")</f>
        <v>not cancelled</v>
      </c>
      <c r="K1770" s="32">
        <f>1/Table1[[#This Row],[Duration (Time between doses '[in hours'])]]</f>
        <v>1</v>
      </c>
      <c r="L1770" s="33">
        <f>Table1[[#This Row],[number doses per hour]]*INDEX(Table2[price per dose],Table1[[#This Row],[Drug ID]])</f>
        <v>2.5716000000000001</v>
      </c>
      <c r="M1770" s="11" t="b">
        <f>AND(Table1[[#This Row],[hour of cancellation 0 to 23]]&gt;=0,Table1[[#This Row],[hour of cancellation 0 to 23]]&lt;=23)</f>
        <v>0</v>
      </c>
    </row>
    <row r="1771" spans="1:13" x14ac:dyDescent="0.3">
      <c r="A1771" s="1">
        <v>1770</v>
      </c>
      <c r="B1771" s="1">
        <v>10</v>
      </c>
      <c r="C1771" s="2">
        <v>40989.928797582616</v>
      </c>
      <c r="D1771" s="2">
        <v>41049.928472222222</v>
      </c>
      <c r="E1771" s="1">
        <v>1</v>
      </c>
      <c r="F1771" s="2">
        <v>40993.485778267648</v>
      </c>
      <c r="G1771" s="1">
        <v>0</v>
      </c>
      <c r="H1771" s="32">
        <f>IFERROR(HOUR(Table1[[#This Row],[Cancel Date/time]])+MINUTE(Table1[[#This Row],[Cancel Date/time]])/60,"not cancelled")</f>
        <v>11.65</v>
      </c>
      <c r="I1771" s="47">
        <f>IFERROR(ROUND(Table1[[#This Row],[cancellation time decimal]],0),"not cancelled")</f>
        <v>12</v>
      </c>
      <c r="J1771" s="10">
        <f>IFERROR(MOD(Table1[[#This Row],[cancellation hour rounded]],24),"not cancelled")</f>
        <v>12</v>
      </c>
      <c r="K1771" s="32">
        <f>1/Table1[[#This Row],[Duration (Time between doses '[in hours'])]]</f>
        <v>1</v>
      </c>
      <c r="L1771" s="33">
        <f>Table1[[#This Row],[number doses per hour]]*INDEX(Table2[price per dose],Table1[[#This Row],[Drug ID]])</f>
        <v>2.5716000000000001</v>
      </c>
      <c r="M1771" s="11" t="b">
        <f>AND(Table1[[#This Row],[hour of cancellation 0 to 23]]&gt;=0,Table1[[#This Row],[hour of cancellation 0 to 23]]&lt;=23)</f>
        <v>1</v>
      </c>
    </row>
    <row r="1772" spans="1:13" x14ac:dyDescent="0.3">
      <c r="A1772" s="1">
        <v>1771</v>
      </c>
      <c r="B1772" s="1">
        <v>10</v>
      </c>
      <c r="C1772" s="2">
        <v>40989.933491983902</v>
      </c>
      <c r="D1772" s="2">
        <v>41049.933333333334</v>
      </c>
      <c r="E1772" s="1">
        <v>1</v>
      </c>
      <c r="F1772" s="2">
        <v>40996.711404649417</v>
      </c>
      <c r="G1772" s="1">
        <v>2</v>
      </c>
      <c r="H1772" s="32">
        <f>IFERROR(HOUR(Table1[[#This Row],[Cancel Date/time]])+MINUTE(Table1[[#This Row],[Cancel Date/time]])/60,"not cancelled")</f>
        <v>17.066666666666666</v>
      </c>
      <c r="I1772" s="47">
        <f>IFERROR(ROUND(Table1[[#This Row],[cancellation time decimal]],0),"not cancelled")</f>
        <v>17</v>
      </c>
      <c r="J1772" s="10">
        <f>IFERROR(MOD(Table1[[#This Row],[cancellation hour rounded]],24),"not cancelled")</f>
        <v>17</v>
      </c>
      <c r="K1772" s="32">
        <f>1/Table1[[#This Row],[Duration (Time between doses '[in hours'])]]</f>
        <v>1</v>
      </c>
      <c r="L1772" s="33">
        <f>Table1[[#This Row],[number doses per hour]]*INDEX(Table2[price per dose],Table1[[#This Row],[Drug ID]])</f>
        <v>2.5716000000000001</v>
      </c>
      <c r="M1772" s="11" t="b">
        <f>AND(Table1[[#This Row],[hour of cancellation 0 to 23]]&gt;=0,Table1[[#This Row],[hour of cancellation 0 to 23]]&lt;=23)</f>
        <v>1</v>
      </c>
    </row>
    <row r="1773" spans="1:13" x14ac:dyDescent="0.3">
      <c r="A1773" s="1">
        <v>1772</v>
      </c>
      <c r="B1773" s="1">
        <v>1</v>
      </c>
      <c r="C1773" s="2">
        <v>40990.226377302286</v>
      </c>
      <c r="D1773" s="2">
        <v>41050.225694444445</v>
      </c>
      <c r="E1773" s="1">
        <v>8</v>
      </c>
      <c r="F1773" s="2">
        <v>40990.387114263314</v>
      </c>
      <c r="G1773" s="1">
        <v>0</v>
      </c>
      <c r="H1773" s="32">
        <f>IFERROR(HOUR(Table1[[#This Row],[Cancel Date/time]])+MINUTE(Table1[[#This Row],[Cancel Date/time]])/60,"not cancelled")</f>
        <v>9.2833333333333332</v>
      </c>
      <c r="I1773" s="47">
        <f>IFERROR(ROUND(Table1[[#This Row],[cancellation time decimal]],0),"not cancelled")</f>
        <v>9</v>
      </c>
      <c r="J1773" s="10">
        <f>IFERROR(MOD(Table1[[#This Row],[cancellation hour rounded]],24),"not cancelled")</f>
        <v>9</v>
      </c>
      <c r="K1773" s="32">
        <f>1/Table1[[#This Row],[Duration (Time between doses '[in hours'])]]</f>
        <v>0.125</v>
      </c>
      <c r="L1773" s="33">
        <f>Table1[[#This Row],[number doses per hour]]*INDEX(Table2[price per dose],Table1[[#This Row],[Drug ID]])</f>
        <v>0.84929166666666667</v>
      </c>
      <c r="M1773" s="11" t="b">
        <f>AND(Table1[[#This Row],[hour of cancellation 0 to 23]]&gt;=0,Table1[[#This Row],[hour of cancellation 0 to 23]]&lt;=23)</f>
        <v>1</v>
      </c>
    </row>
    <row r="1774" spans="1:13" x14ac:dyDescent="0.3">
      <c r="A1774" s="1">
        <v>1773</v>
      </c>
      <c r="B1774" s="1">
        <v>3</v>
      </c>
      <c r="C1774" s="2">
        <v>40990.352987995953</v>
      </c>
      <c r="D1774" s="2">
        <v>41050.352777777778</v>
      </c>
      <c r="E1774" s="1">
        <v>24</v>
      </c>
      <c r="F1774" s="2">
        <v>40992.358852365433</v>
      </c>
      <c r="G1774" s="1">
        <v>0</v>
      </c>
      <c r="H1774" s="32">
        <f>IFERROR(HOUR(Table1[[#This Row],[Cancel Date/time]])+MINUTE(Table1[[#This Row],[Cancel Date/time]])/60,"not cancelled")</f>
        <v>8.6</v>
      </c>
      <c r="I1774" s="47">
        <f>IFERROR(ROUND(Table1[[#This Row],[cancellation time decimal]],0),"not cancelled")</f>
        <v>9</v>
      </c>
      <c r="J1774" s="10">
        <f>IFERROR(MOD(Table1[[#This Row],[cancellation hour rounded]],24),"not cancelled")</f>
        <v>9</v>
      </c>
      <c r="K1774" s="32">
        <f>1/Table1[[#This Row],[Duration (Time between doses '[in hours'])]]</f>
        <v>4.1666666666666664E-2</v>
      </c>
      <c r="L1774" s="33">
        <f>Table1[[#This Row],[number doses per hour]]*INDEX(Table2[price per dose],Table1[[#This Row],[Drug ID]])</f>
        <v>0.18133000000000002</v>
      </c>
      <c r="M1774" s="11" t="b">
        <f>AND(Table1[[#This Row],[hour of cancellation 0 to 23]]&gt;=0,Table1[[#This Row],[hour of cancellation 0 to 23]]&lt;=23)</f>
        <v>1</v>
      </c>
    </row>
    <row r="1775" spans="1:13" x14ac:dyDescent="0.3">
      <c r="A1775" s="1">
        <v>1774</v>
      </c>
      <c r="B1775" s="1">
        <v>3</v>
      </c>
      <c r="C1775" s="2">
        <v>40990.334524067061</v>
      </c>
      <c r="D1775" s="2">
        <v>41050.334027777782</v>
      </c>
      <c r="E1775" s="1">
        <v>24</v>
      </c>
      <c r="F1775" s="2">
        <v>40992.473294155076</v>
      </c>
      <c r="G1775" s="1">
        <v>0</v>
      </c>
      <c r="H1775" s="32">
        <f>IFERROR(HOUR(Table1[[#This Row],[Cancel Date/time]])+MINUTE(Table1[[#This Row],[Cancel Date/time]])/60,"not cancelled")</f>
        <v>11.35</v>
      </c>
      <c r="I1775" s="47">
        <f>IFERROR(ROUND(Table1[[#This Row],[cancellation time decimal]],0),"not cancelled")</f>
        <v>11</v>
      </c>
      <c r="J1775" s="10">
        <f>IFERROR(MOD(Table1[[#This Row],[cancellation hour rounded]],24),"not cancelled")</f>
        <v>11</v>
      </c>
      <c r="K1775" s="32">
        <f>1/Table1[[#This Row],[Duration (Time between doses '[in hours'])]]</f>
        <v>4.1666666666666664E-2</v>
      </c>
      <c r="L1775" s="33">
        <f>Table1[[#This Row],[number doses per hour]]*INDEX(Table2[price per dose],Table1[[#This Row],[Drug ID]])</f>
        <v>0.18133000000000002</v>
      </c>
      <c r="M1775" s="11" t="b">
        <f>AND(Table1[[#This Row],[hour of cancellation 0 to 23]]&gt;=0,Table1[[#This Row],[hour of cancellation 0 to 23]]&lt;=23)</f>
        <v>1</v>
      </c>
    </row>
    <row r="1776" spans="1:13" x14ac:dyDescent="0.3">
      <c r="A1776" s="1">
        <v>1775</v>
      </c>
      <c r="B1776" s="1">
        <v>3</v>
      </c>
      <c r="C1776" s="2">
        <v>40990.416778725776</v>
      </c>
      <c r="D1776" s="2">
        <v>41050.416666666664</v>
      </c>
      <c r="E1776" s="1">
        <v>24</v>
      </c>
      <c r="F1776" s="2">
        <v>40992.451664051798</v>
      </c>
      <c r="G1776" s="1">
        <v>0</v>
      </c>
      <c r="H1776" s="32">
        <f>IFERROR(HOUR(Table1[[#This Row],[Cancel Date/time]])+MINUTE(Table1[[#This Row],[Cancel Date/time]])/60,"not cancelled")</f>
        <v>10.833333333333334</v>
      </c>
      <c r="I1776" s="47">
        <f>IFERROR(ROUND(Table1[[#This Row],[cancellation time decimal]],0),"not cancelled")</f>
        <v>11</v>
      </c>
      <c r="J1776" s="10">
        <f>IFERROR(MOD(Table1[[#This Row],[cancellation hour rounded]],24),"not cancelled")</f>
        <v>11</v>
      </c>
      <c r="K1776" s="32">
        <f>1/Table1[[#This Row],[Duration (Time between doses '[in hours'])]]</f>
        <v>4.1666666666666664E-2</v>
      </c>
      <c r="L1776" s="33">
        <f>Table1[[#This Row],[number doses per hour]]*INDEX(Table2[price per dose],Table1[[#This Row],[Drug ID]])</f>
        <v>0.18133000000000002</v>
      </c>
      <c r="M1776" s="11" t="b">
        <f>AND(Table1[[#This Row],[hour of cancellation 0 to 23]]&gt;=0,Table1[[#This Row],[hour of cancellation 0 to 23]]&lt;=23)</f>
        <v>1</v>
      </c>
    </row>
    <row r="1777" spans="1:13" x14ac:dyDescent="0.3">
      <c r="A1777" s="1">
        <v>1776</v>
      </c>
      <c r="B1777" s="1">
        <v>1</v>
      </c>
      <c r="C1777" s="2">
        <v>40990.42670002149</v>
      </c>
      <c r="D1777" s="2">
        <v>41050.426388888889</v>
      </c>
      <c r="E1777" s="1">
        <v>8</v>
      </c>
      <c r="F1777" s="2">
        <v>40990.7002827822</v>
      </c>
      <c r="G1777" s="1">
        <v>0</v>
      </c>
      <c r="H1777" s="32">
        <f>IFERROR(HOUR(Table1[[#This Row],[Cancel Date/time]])+MINUTE(Table1[[#This Row],[Cancel Date/time]])/60,"not cancelled")</f>
        <v>16.8</v>
      </c>
      <c r="I1777" s="47">
        <f>IFERROR(ROUND(Table1[[#This Row],[cancellation time decimal]],0),"not cancelled")</f>
        <v>17</v>
      </c>
      <c r="J1777" s="10">
        <f>IFERROR(MOD(Table1[[#This Row],[cancellation hour rounded]],24),"not cancelled")</f>
        <v>17</v>
      </c>
      <c r="K1777" s="32">
        <f>1/Table1[[#This Row],[Duration (Time between doses '[in hours'])]]</f>
        <v>0.125</v>
      </c>
      <c r="L1777" s="33">
        <f>Table1[[#This Row],[number doses per hour]]*INDEX(Table2[price per dose],Table1[[#This Row],[Drug ID]])</f>
        <v>0.84929166666666667</v>
      </c>
      <c r="M1777" s="11" t="b">
        <f>AND(Table1[[#This Row],[hour of cancellation 0 to 23]]&gt;=0,Table1[[#This Row],[hour of cancellation 0 to 23]]&lt;=23)</f>
        <v>1</v>
      </c>
    </row>
    <row r="1778" spans="1:13" x14ac:dyDescent="0.3">
      <c r="A1778" s="1">
        <v>1777</v>
      </c>
      <c r="B1778" s="1">
        <v>1</v>
      </c>
      <c r="C1778" s="2">
        <v>40990.482559715718</v>
      </c>
      <c r="D1778" s="2">
        <v>41050.481944444444</v>
      </c>
      <c r="E1778" s="1">
        <v>8</v>
      </c>
      <c r="F1778" s="2">
        <v>40991.737198263101</v>
      </c>
      <c r="G1778" s="1">
        <v>0</v>
      </c>
      <c r="H1778" s="32">
        <f>IFERROR(HOUR(Table1[[#This Row],[Cancel Date/time]])+MINUTE(Table1[[#This Row],[Cancel Date/time]])/60,"not cancelled")</f>
        <v>17.683333333333334</v>
      </c>
      <c r="I1778" s="47">
        <f>IFERROR(ROUND(Table1[[#This Row],[cancellation time decimal]],0),"not cancelled")</f>
        <v>18</v>
      </c>
      <c r="J1778" s="10">
        <f>IFERROR(MOD(Table1[[#This Row],[cancellation hour rounded]],24),"not cancelled")</f>
        <v>18</v>
      </c>
      <c r="K1778" s="32">
        <f>1/Table1[[#This Row],[Duration (Time between doses '[in hours'])]]</f>
        <v>0.125</v>
      </c>
      <c r="L1778" s="33">
        <f>Table1[[#This Row],[number doses per hour]]*INDEX(Table2[price per dose],Table1[[#This Row],[Drug ID]])</f>
        <v>0.84929166666666667</v>
      </c>
      <c r="M1778" s="11" t="b">
        <f>AND(Table1[[#This Row],[hour of cancellation 0 to 23]]&gt;=0,Table1[[#This Row],[hour of cancellation 0 to 23]]&lt;=23)</f>
        <v>1</v>
      </c>
    </row>
    <row r="1779" spans="1:13" x14ac:dyDescent="0.3">
      <c r="A1779" s="1">
        <v>1778</v>
      </c>
      <c r="B1779" s="1">
        <v>5</v>
      </c>
      <c r="C1779" s="2">
        <v>40990.462489962898</v>
      </c>
      <c r="D1779" s="2">
        <v>41050.461805555555</v>
      </c>
      <c r="E1779" s="1">
        <v>24</v>
      </c>
      <c r="F1779" s="2">
        <v>40994.287372814731</v>
      </c>
      <c r="G1779" s="1">
        <v>0</v>
      </c>
      <c r="H1779" s="32">
        <f>IFERROR(HOUR(Table1[[#This Row],[Cancel Date/time]])+MINUTE(Table1[[#This Row],[Cancel Date/time]])/60,"not cancelled")</f>
        <v>6.8833333333333329</v>
      </c>
      <c r="I1779" s="47">
        <f>IFERROR(ROUND(Table1[[#This Row],[cancellation time decimal]],0),"not cancelled")</f>
        <v>7</v>
      </c>
      <c r="J1779" s="10">
        <f>IFERROR(MOD(Table1[[#This Row],[cancellation hour rounded]],24),"not cancelled")</f>
        <v>7</v>
      </c>
      <c r="K1779" s="32">
        <f>1/Table1[[#This Row],[Duration (Time between doses '[in hours'])]]</f>
        <v>4.1666666666666664E-2</v>
      </c>
      <c r="L1779" s="33">
        <f>Table1[[#This Row],[number doses per hour]]*INDEX(Table2[price per dose],Table1[[#This Row],[Drug ID]])</f>
        <v>0.2815833333333333</v>
      </c>
      <c r="M1779" s="11" t="b">
        <f>AND(Table1[[#This Row],[hour of cancellation 0 to 23]]&gt;=0,Table1[[#This Row],[hour of cancellation 0 to 23]]&lt;=23)</f>
        <v>1</v>
      </c>
    </row>
    <row r="1780" spans="1:13" x14ac:dyDescent="0.3">
      <c r="A1780" s="1">
        <v>1779</v>
      </c>
      <c r="B1780" s="1">
        <v>5</v>
      </c>
      <c r="C1780" s="2">
        <v>40990.534245895746</v>
      </c>
      <c r="D1780" s="2">
        <v>41050.53402777778</v>
      </c>
      <c r="E1780" s="1">
        <v>24</v>
      </c>
      <c r="F1780" s="2">
        <v>40994.471076456801</v>
      </c>
      <c r="G1780" s="1">
        <v>0</v>
      </c>
      <c r="H1780" s="32">
        <f>IFERROR(HOUR(Table1[[#This Row],[Cancel Date/time]])+MINUTE(Table1[[#This Row],[Cancel Date/time]])/60,"not cancelled")</f>
        <v>11.3</v>
      </c>
      <c r="I1780" s="47">
        <f>IFERROR(ROUND(Table1[[#This Row],[cancellation time decimal]],0),"not cancelled")</f>
        <v>11</v>
      </c>
      <c r="J1780" s="10">
        <f>IFERROR(MOD(Table1[[#This Row],[cancellation hour rounded]],24),"not cancelled")</f>
        <v>11</v>
      </c>
      <c r="K1780" s="32">
        <f>1/Table1[[#This Row],[Duration (Time between doses '[in hours'])]]</f>
        <v>4.1666666666666664E-2</v>
      </c>
      <c r="L1780" s="33">
        <f>Table1[[#This Row],[number doses per hour]]*INDEX(Table2[price per dose],Table1[[#This Row],[Drug ID]])</f>
        <v>0.2815833333333333</v>
      </c>
      <c r="M1780" s="11" t="b">
        <f>AND(Table1[[#This Row],[hour of cancellation 0 to 23]]&gt;=0,Table1[[#This Row],[hour of cancellation 0 to 23]]&lt;=23)</f>
        <v>1</v>
      </c>
    </row>
    <row r="1781" spans="1:13" x14ac:dyDescent="0.3">
      <c r="A1781" s="1">
        <v>1780</v>
      </c>
      <c r="B1781" s="1">
        <v>1</v>
      </c>
      <c r="C1781" s="2">
        <v>40990.559974713506</v>
      </c>
      <c r="D1781" s="2">
        <v>41050.55972222222</v>
      </c>
      <c r="E1781" s="1">
        <v>8</v>
      </c>
      <c r="F1781" s="2">
        <v>40991.439341167839</v>
      </c>
      <c r="G1781" s="1">
        <v>0</v>
      </c>
      <c r="H1781" s="32">
        <f>IFERROR(HOUR(Table1[[#This Row],[Cancel Date/time]])+MINUTE(Table1[[#This Row],[Cancel Date/time]])/60,"not cancelled")</f>
        <v>10.533333333333333</v>
      </c>
      <c r="I1781" s="47">
        <f>IFERROR(ROUND(Table1[[#This Row],[cancellation time decimal]],0),"not cancelled")</f>
        <v>11</v>
      </c>
      <c r="J1781" s="10">
        <f>IFERROR(MOD(Table1[[#This Row],[cancellation hour rounded]],24),"not cancelled")</f>
        <v>11</v>
      </c>
      <c r="K1781" s="32">
        <f>1/Table1[[#This Row],[Duration (Time between doses '[in hours'])]]</f>
        <v>0.125</v>
      </c>
      <c r="L1781" s="33">
        <f>Table1[[#This Row],[number doses per hour]]*INDEX(Table2[price per dose],Table1[[#This Row],[Drug ID]])</f>
        <v>0.84929166666666667</v>
      </c>
      <c r="M1781" s="11" t="b">
        <f>AND(Table1[[#This Row],[hour of cancellation 0 to 23]]&gt;=0,Table1[[#This Row],[hour of cancellation 0 to 23]]&lt;=23)</f>
        <v>1</v>
      </c>
    </row>
    <row r="1782" spans="1:13" x14ac:dyDescent="0.3">
      <c r="A1782" s="1">
        <v>1781</v>
      </c>
      <c r="B1782" s="1">
        <v>4</v>
      </c>
      <c r="C1782" s="2">
        <v>40990.57183636359</v>
      </c>
      <c r="D1782" s="2">
        <v>41050.571527777778</v>
      </c>
      <c r="E1782" s="1">
        <v>12</v>
      </c>
      <c r="F1782" s="2">
        <v>40992.473372220018</v>
      </c>
      <c r="G1782" s="1">
        <v>0</v>
      </c>
      <c r="H1782" s="32">
        <f>IFERROR(HOUR(Table1[[#This Row],[Cancel Date/time]])+MINUTE(Table1[[#This Row],[Cancel Date/time]])/60,"not cancelled")</f>
        <v>11.35</v>
      </c>
      <c r="I1782" s="47">
        <f>IFERROR(ROUND(Table1[[#This Row],[cancellation time decimal]],0),"not cancelled")</f>
        <v>11</v>
      </c>
      <c r="J1782" s="10">
        <f>IFERROR(MOD(Table1[[#This Row],[cancellation hour rounded]],24),"not cancelled")</f>
        <v>11</v>
      </c>
      <c r="K1782" s="32">
        <f>1/Table1[[#This Row],[Duration (Time between doses '[in hours'])]]</f>
        <v>8.3333333333333329E-2</v>
      </c>
      <c r="L1782" s="33">
        <f>Table1[[#This Row],[number doses per hour]]*INDEX(Table2[price per dose],Table1[[#This Row],[Drug ID]])</f>
        <v>1.448055119047619</v>
      </c>
      <c r="M1782" s="11" t="b">
        <f>AND(Table1[[#This Row],[hour of cancellation 0 to 23]]&gt;=0,Table1[[#This Row],[hour of cancellation 0 to 23]]&lt;=23)</f>
        <v>1</v>
      </c>
    </row>
    <row r="1783" spans="1:13" x14ac:dyDescent="0.3">
      <c r="A1783" s="1">
        <v>1782</v>
      </c>
      <c r="B1783" s="1">
        <v>4</v>
      </c>
      <c r="C1783" s="2">
        <v>40990.543376953334</v>
      </c>
      <c r="D1783" s="2">
        <v>41050.54305555555</v>
      </c>
      <c r="E1783" s="1">
        <v>12</v>
      </c>
      <c r="F1783" s="2">
        <v>40993.423525286387</v>
      </c>
      <c r="G1783" s="1">
        <v>0</v>
      </c>
      <c r="H1783" s="32">
        <f>IFERROR(HOUR(Table1[[#This Row],[Cancel Date/time]])+MINUTE(Table1[[#This Row],[Cancel Date/time]])/60,"not cancelled")</f>
        <v>10.15</v>
      </c>
      <c r="I1783" s="47">
        <f>IFERROR(ROUND(Table1[[#This Row],[cancellation time decimal]],0),"not cancelled")</f>
        <v>10</v>
      </c>
      <c r="J1783" s="10">
        <f>IFERROR(MOD(Table1[[#This Row],[cancellation hour rounded]],24),"not cancelled")</f>
        <v>10</v>
      </c>
      <c r="K1783" s="32">
        <f>1/Table1[[#This Row],[Duration (Time between doses '[in hours'])]]</f>
        <v>8.3333333333333329E-2</v>
      </c>
      <c r="L1783" s="33">
        <f>Table1[[#This Row],[number doses per hour]]*INDEX(Table2[price per dose],Table1[[#This Row],[Drug ID]])</f>
        <v>1.448055119047619</v>
      </c>
      <c r="M1783" s="11" t="b">
        <f>AND(Table1[[#This Row],[hour of cancellation 0 to 23]]&gt;=0,Table1[[#This Row],[hour of cancellation 0 to 23]]&lt;=23)</f>
        <v>1</v>
      </c>
    </row>
    <row r="1784" spans="1:13" hidden="1" x14ac:dyDescent="0.3">
      <c r="A1784" s="1">
        <v>1783</v>
      </c>
      <c r="B1784" s="1">
        <v>3</v>
      </c>
      <c r="C1784" s="2">
        <v>40990.597535410387</v>
      </c>
      <c r="D1784" s="2">
        <v>40993.597028688928</v>
      </c>
      <c r="E1784" s="1">
        <v>24</v>
      </c>
      <c r="F1784" s="2" t="s">
        <v>5</v>
      </c>
      <c r="G1784" s="1">
        <v>0</v>
      </c>
      <c r="H1784" s="32" t="str">
        <f>IFERROR(HOUR(Table1[[#This Row],[Cancel Date/time]])+MINUTE(Table1[[#This Row],[Cancel Date/time]])/60,"not cancelled")</f>
        <v>not cancelled</v>
      </c>
      <c r="I1784" s="47" t="str">
        <f>IFERROR(ROUND(Table1[[#This Row],[cancellation time decimal]],0),"not cancelled")</f>
        <v>not cancelled</v>
      </c>
      <c r="J1784" s="10" t="str">
        <f>IFERROR(MOD(Table1[[#This Row],[cancellation hour rounded]],24),"not cancelled")</f>
        <v>not cancelled</v>
      </c>
      <c r="K1784" s="32">
        <f>1/Table1[[#This Row],[Duration (Time between doses '[in hours'])]]</f>
        <v>4.1666666666666664E-2</v>
      </c>
      <c r="L1784" s="33">
        <f>Table1[[#This Row],[number doses per hour]]*INDEX(Table2[price per dose],Table1[[#This Row],[Drug ID]])</f>
        <v>0.18133000000000002</v>
      </c>
      <c r="M1784" s="11" t="b">
        <f>AND(Table1[[#This Row],[hour of cancellation 0 to 23]]&gt;=0,Table1[[#This Row],[hour of cancellation 0 to 23]]&lt;=23)</f>
        <v>0</v>
      </c>
    </row>
    <row r="1785" spans="1:13" x14ac:dyDescent="0.3">
      <c r="A1785" s="1">
        <v>1784</v>
      </c>
      <c r="B1785" s="1">
        <v>1</v>
      </c>
      <c r="C1785" s="2">
        <v>40990.623961396966</v>
      </c>
      <c r="D1785" s="2">
        <v>41050.623611111114</v>
      </c>
      <c r="E1785" s="1">
        <v>12</v>
      </c>
      <c r="F1785" s="2">
        <v>40991.831590195259</v>
      </c>
      <c r="G1785" s="1">
        <v>0</v>
      </c>
      <c r="H1785" s="32">
        <f>IFERROR(HOUR(Table1[[#This Row],[Cancel Date/time]])+MINUTE(Table1[[#This Row],[Cancel Date/time]])/60,"not cancelled")</f>
        <v>19.95</v>
      </c>
      <c r="I1785" s="47">
        <f>IFERROR(ROUND(Table1[[#This Row],[cancellation time decimal]],0),"not cancelled")</f>
        <v>20</v>
      </c>
      <c r="J1785" s="10">
        <f>IFERROR(MOD(Table1[[#This Row],[cancellation hour rounded]],24),"not cancelled")</f>
        <v>20</v>
      </c>
      <c r="K1785" s="32">
        <f>1/Table1[[#This Row],[Duration (Time between doses '[in hours'])]]</f>
        <v>8.3333333333333329E-2</v>
      </c>
      <c r="L1785" s="33">
        <f>Table1[[#This Row],[number doses per hour]]*INDEX(Table2[price per dose],Table1[[#This Row],[Drug ID]])</f>
        <v>0.56619444444444444</v>
      </c>
      <c r="M1785" s="11" t="b">
        <f>AND(Table1[[#This Row],[hour of cancellation 0 to 23]]&gt;=0,Table1[[#This Row],[hour of cancellation 0 to 23]]&lt;=23)</f>
        <v>1</v>
      </c>
    </row>
    <row r="1786" spans="1:13" x14ac:dyDescent="0.3">
      <c r="A1786" s="1">
        <v>1785</v>
      </c>
      <c r="B1786" s="1">
        <v>4</v>
      </c>
      <c r="C1786" s="2">
        <v>40990.629676253615</v>
      </c>
      <c r="D1786" s="2">
        <v>41050.629166666666</v>
      </c>
      <c r="E1786" s="1">
        <v>12</v>
      </c>
      <c r="F1786" s="2">
        <v>40994.013889132992</v>
      </c>
      <c r="G1786" s="1">
        <v>0</v>
      </c>
      <c r="H1786" s="32">
        <f>IFERROR(HOUR(Table1[[#This Row],[Cancel Date/time]])+MINUTE(Table1[[#This Row],[Cancel Date/time]])/60,"not cancelled")</f>
        <v>0.33333333333333331</v>
      </c>
      <c r="I1786" s="47">
        <f>IFERROR(ROUND(Table1[[#This Row],[cancellation time decimal]],0),"not cancelled")</f>
        <v>0</v>
      </c>
      <c r="J1786" s="10">
        <f>IFERROR(MOD(Table1[[#This Row],[cancellation hour rounded]],24),"not cancelled")</f>
        <v>0</v>
      </c>
      <c r="K1786" s="32">
        <f>1/Table1[[#This Row],[Duration (Time between doses '[in hours'])]]</f>
        <v>8.3333333333333329E-2</v>
      </c>
      <c r="L1786" s="33">
        <f>Table1[[#This Row],[number doses per hour]]*INDEX(Table2[price per dose],Table1[[#This Row],[Drug ID]])</f>
        <v>1.448055119047619</v>
      </c>
      <c r="M1786" s="11" t="b">
        <f>AND(Table1[[#This Row],[hour of cancellation 0 to 23]]&gt;=0,Table1[[#This Row],[hour of cancellation 0 to 23]]&lt;=23)</f>
        <v>1</v>
      </c>
    </row>
    <row r="1787" spans="1:13" x14ac:dyDescent="0.3">
      <c r="A1787" s="1">
        <v>1786</v>
      </c>
      <c r="B1787" s="1">
        <v>2</v>
      </c>
      <c r="C1787" s="2">
        <v>40990.684569832112</v>
      </c>
      <c r="D1787" s="2">
        <v>41050.684027777774</v>
      </c>
      <c r="E1787" s="1">
        <v>10</v>
      </c>
      <c r="F1787" s="2">
        <v>40992.270146942275</v>
      </c>
      <c r="G1787" s="1">
        <v>0</v>
      </c>
      <c r="H1787" s="32">
        <f>IFERROR(HOUR(Table1[[#This Row],[Cancel Date/time]])+MINUTE(Table1[[#This Row],[Cancel Date/time]])/60,"not cancelled")</f>
        <v>6.4833333333333334</v>
      </c>
      <c r="I1787" s="47">
        <f>IFERROR(ROUND(Table1[[#This Row],[cancellation time decimal]],0),"not cancelled")</f>
        <v>6</v>
      </c>
      <c r="J1787" s="10">
        <f>IFERROR(MOD(Table1[[#This Row],[cancellation hour rounded]],24),"not cancelled")</f>
        <v>6</v>
      </c>
      <c r="K1787" s="32">
        <f>1/Table1[[#This Row],[Duration (Time between doses '[in hours'])]]</f>
        <v>0.1</v>
      </c>
      <c r="L1787" s="33">
        <f>Table1[[#This Row],[number doses per hour]]*INDEX(Table2[price per dose],Table1[[#This Row],[Drug ID]])</f>
        <v>0.84959999999999969</v>
      </c>
      <c r="M1787" s="11" t="b">
        <f>AND(Table1[[#This Row],[hour of cancellation 0 to 23]]&gt;=0,Table1[[#This Row],[hour of cancellation 0 to 23]]&lt;=23)</f>
        <v>1</v>
      </c>
    </row>
    <row r="1788" spans="1:13" hidden="1" x14ac:dyDescent="0.3">
      <c r="A1788" s="1">
        <v>1787</v>
      </c>
      <c r="B1788" s="1">
        <v>1</v>
      </c>
      <c r="C1788" s="2">
        <v>40990.796648742282</v>
      </c>
      <c r="D1788" s="2">
        <v>40995.046441989318</v>
      </c>
      <c r="E1788" s="1">
        <v>8</v>
      </c>
      <c r="F1788" s="2" t="s">
        <v>5</v>
      </c>
      <c r="G1788" s="1">
        <v>0</v>
      </c>
      <c r="H1788" s="32" t="str">
        <f>IFERROR(HOUR(Table1[[#This Row],[Cancel Date/time]])+MINUTE(Table1[[#This Row],[Cancel Date/time]])/60,"not cancelled")</f>
        <v>not cancelled</v>
      </c>
      <c r="I1788" s="47" t="str">
        <f>IFERROR(ROUND(Table1[[#This Row],[cancellation time decimal]],0),"not cancelled")</f>
        <v>not cancelled</v>
      </c>
      <c r="J1788" s="10" t="str">
        <f>IFERROR(MOD(Table1[[#This Row],[cancellation hour rounded]],24),"not cancelled")</f>
        <v>not cancelled</v>
      </c>
      <c r="K1788" s="32">
        <f>1/Table1[[#This Row],[Duration (Time between doses '[in hours'])]]</f>
        <v>0.125</v>
      </c>
      <c r="L1788" s="33">
        <f>Table1[[#This Row],[number doses per hour]]*INDEX(Table2[price per dose],Table1[[#This Row],[Drug ID]])</f>
        <v>0.84929166666666667</v>
      </c>
      <c r="M1788" s="11" t="b">
        <f>AND(Table1[[#This Row],[hour of cancellation 0 to 23]]&gt;=0,Table1[[#This Row],[hour of cancellation 0 to 23]]&lt;=23)</f>
        <v>0</v>
      </c>
    </row>
    <row r="1789" spans="1:13" x14ac:dyDescent="0.3">
      <c r="A1789" s="1">
        <v>1788</v>
      </c>
      <c r="B1789" s="1">
        <v>1</v>
      </c>
      <c r="C1789" s="2">
        <v>40990.865232906646</v>
      </c>
      <c r="D1789" s="2">
        <v>40994.90625</v>
      </c>
      <c r="E1789" s="1">
        <v>8</v>
      </c>
      <c r="F1789" s="2">
        <v>40991.496798390974</v>
      </c>
      <c r="G1789" s="1">
        <v>0</v>
      </c>
      <c r="H1789" s="32">
        <f>IFERROR(HOUR(Table1[[#This Row],[Cancel Date/time]])+MINUTE(Table1[[#This Row],[Cancel Date/time]])/60,"not cancelled")</f>
        <v>11.916666666666666</v>
      </c>
      <c r="I1789" s="47">
        <f>IFERROR(ROUND(Table1[[#This Row],[cancellation time decimal]],0),"not cancelled")</f>
        <v>12</v>
      </c>
      <c r="J1789" s="10">
        <f>IFERROR(MOD(Table1[[#This Row],[cancellation hour rounded]],24),"not cancelled")</f>
        <v>12</v>
      </c>
      <c r="K1789" s="32">
        <f>1/Table1[[#This Row],[Duration (Time between doses '[in hours'])]]</f>
        <v>0.125</v>
      </c>
      <c r="L1789" s="33">
        <f>Table1[[#This Row],[number doses per hour]]*INDEX(Table2[price per dose],Table1[[#This Row],[Drug ID]])</f>
        <v>0.84929166666666667</v>
      </c>
      <c r="M1789" s="11" t="b">
        <f>AND(Table1[[#This Row],[hour of cancellation 0 to 23]]&gt;=0,Table1[[#This Row],[hour of cancellation 0 to 23]]&lt;=23)</f>
        <v>1</v>
      </c>
    </row>
    <row r="1790" spans="1:13" x14ac:dyDescent="0.3">
      <c r="A1790" s="1">
        <v>1789</v>
      </c>
      <c r="B1790" s="1">
        <v>6</v>
      </c>
      <c r="C1790" s="2">
        <v>40991.376917360561</v>
      </c>
      <c r="D1790" s="2">
        <v>41051.376388888886</v>
      </c>
      <c r="E1790" s="1">
        <v>24</v>
      </c>
      <c r="F1790" s="2">
        <v>40994.334447132824</v>
      </c>
      <c r="G1790" s="1">
        <v>0</v>
      </c>
      <c r="H1790" s="32">
        <f>IFERROR(HOUR(Table1[[#This Row],[Cancel Date/time]])+MINUTE(Table1[[#This Row],[Cancel Date/time]])/60,"not cancelled")</f>
        <v>8.0166666666666675</v>
      </c>
      <c r="I1790" s="47">
        <f>IFERROR(ROUND(Table1[[#This Row],[cancellation time decimal]],0),"not cancelled")</f>
        <v>8</v>
      </c>
      <c r="J1790" s="10">
        <f>IFERROR(MOD(Table1[[#This Row],[cancellation hour rounded]],24),"not cancelled")</f>
        <v>8</v>
      </c>
      <c r="K1790" s="32">
        <f>1/Table1[[#This Row],[Duration (Time between doses '[in hours'])]]</f>
        <v>4.1666666666666664E-2</v>
      </c>
      <c r="L1790" s="33">
        <f>Table1[[#This Row],[number doses per hour]]*INDEX(Table2[price per dose],Table1[[#This Row],[Drug ID]])</f>
        <v>0.35218749999999999</v>
      </c>
      <c r="M1790" s="11" t="b">
        <f>AND(Table1[[#This Row],[hour of cancellation 0 to 23]]&gt;=0,Table1[[#This Row],[hour of cancellation 0 to 23]]&lt;=23)</f>
        <v>1</v>
      </c>
    </row>
    <row r="1791" spans="1:13" x14ac:dyDescent="0.3">
      <c r="A1791" s="1">
        <v>1790</v>
      </c>
      <c r="B1791" s="1">
        <v>8</v>
      </c>
      <c r="C1791" s="2">
        <v>40991.392811579695</v>
      </c>
      <c r="D1791" s="2">
        <v>41051.392361111109</v>
      </c>
      <c r="E1791" s="1">
        <v>3</v>
      </c>
      <c r="F1791" s="2">
        <v>40995.651451440208</v>
      </c>
      <c r="G1791" s="1">
        <v>1</v>
      </c>
      <c r="H1791" s="32">
        <f>IFERROR(HOUR(Table1[[#This Row],[Cancel Date/time]])+MINUTE(Table1[[#This Row],[Cancel Date/time]])/60,"not cancelled")</f>
        <v>15.633333333333333</v>
      </c>
      <c r="I1791" s="47">
        <f>IFERROR(ROUND(Table1[[#This Row],[cancellation time decimal]],0),"not cancelled")</f>
        <v>16</v>
      </c>
      <c r="J1791" s="10">
        <f>IFERROR(MOD(Table1[[#This Row],[cancellation hour rounded]],24),"not cancelled")</f>
        <v>16</v>
      </c>
      <c r="K1791" s="32">
        <f>1/Table1[[#This Row],[Duration (Time between doses '[in hours'])]]</f>
        <v>0.33333333333333331</v>
      </c>
      <c r="L1791" s="33">
        <f>Table1[[#This Row],[number doses per hour]]*INDEX(Table2[price per dose],Table1[[#This Row],[Drug ID]])</f>
        <v>0.29998222222222221</v>
      </c>
      <c r="M1791" s="11" t="b">
        <f>AND(Table1[[#This Row],[hour of cancellation 0 to 23]]&gt;=0,Table1[[#This Row],[hour of cancellation 0 to 23]]&lt;=23)</f>
        <v>1</v>
      </c>
    </row>
    <row r="1792" spans="1:13" x14ac:dyDescent="0.3">
      <c r="A1792" s="1">
        <v>1791</v>
      </c>
      <c r="B1792" s="1">
        <v>1</v>
      </c>
      <c r="C1792" s="2">
        <v>40991.399891938294</v>
      </c>
      <c r="D1792" s="2">
        <v>41051.399305555555</v>
      </c>
      <c r="E1792" s="1">
        <v>8</v>
      </c>
      <c r="F1792" s="2">
        <v>40991.580708458278</v>
      </c>
      <c r="G1792" s="1">
        <v>0</v>
      </c>
      <c r="H1792" s="32">
        <f>IFERROR(HOUR(Table1[[#This Row],[Cancel Date/time]])+MINUTE(Table1[[#This Row],[Cancel Date/time]])/60,"not cancelled")</f>
        <v>13.933333333333334</v>
      </c>
      <c r="I1792" s="47">
        <f>IFERROR(ROUND(Table1[[#This Row],[cancellation time decimal]],0),"not cancelled")</f>
        <v>14</v>
      </c>
      <c r="J1792" s="10">
        <f>IFERROR(MOD(Table1[[#This Row],[cancellation hour rounded]],24),"not cancelled")</f>
        <v>14</v>
      </c>
      <c r="K1792" s="32">
        <f>1/Table1[[#This Row],[Duration (Time between doses '[in hours'])]]</f>
        <v>0.125</v>
      </c>
      <c r="L1792" s="33">
        <f>Table1[[#This Row],[number doses per hour]]*INDEX(Table2[price per dose],Table1[[#This Row],[Drug ID]])</f>
        <v>0.84929166666666667</v>
      </c>
      <c r="M1792" s="11" t="b">
        <f>AND(Table1[[#This Row],[hour of cancellation 0 to 23]]&gt;=0,Table1[[#This Row],[hour of cancellation 0 to 23]]&lt;=23)</f>
        <v>1</v>
      </c>
    </row>
    <row r="1793" spans="1:13" x14ac:dyDescent="0.3">
      <c r="A1793" s="1">
        <v>1792</v>
      </c>
      <c r="B1793" s="1">
        <v>4</v>
      </c>
      <c r="C1793" s="2">
        <v>40991.426717973431</v>
      </c>
      <c r="D1793" s="2">
        <v>41051.426388888889</v>
      </c>
      <c r="E1793" s="1">
        <v>12</v>
      </c>
      <c r="F1793" s="2">
        <v>40994.538441458324</v>
      </c>
      <c r="G1793" s="1">
        <v>0</v>
      </c>
      <c r="H1793" s="32">
        <f>IFERROR(HOUR(Table1[[#This Row],[Cancel Date/time]])+MINUTE(Table1[[#This Row],[Cancel Date/time]])/60,"not cancelled")</f>
        <v>12.916666666666666</v>
      </c>
      <c r="I1793" s="47">
        <f>IFERROR(ROUND(Table1[[#This Row],[cancellation time decimal]],0),"not cancelled")</f>
        <v>13</v>
      </c>
      <c r="J1793" s="10">
        <f>IFERROR(MOD(Table1[[#This Row],[cancellation hour rounded]],24),"not cancelled")</f>
        <v>13</v>
      </c>
      <c r="K1793" s="32">
        <f>1/Table1[[#This Row],[Duration (Time between doses '[in hours'])]]</f>
        <v>8.3333333333333329E-2</v>
      </c>
      <c r="L1793" s="33">
        <f>Table1[[#This Row],[number doses per hour]]*INDEX(Table2[price per dose],Table1[[#This Row],[Drug ID]])</f>
        <v>1.448055119047619</v>
      </c>
      <c r="M1793" s="11" t="b">
        <f>AND(Table1[[#This Row],[hour of cancellation 0 to 23]]&gt;=0,Table1[[#This Row],[hour of cancellation 0 to 23]]&lt;=23)</f>
        <v>1</v>
      </c>
    </row>
    <row r="1794" spans="1:13" x14ac:dyDescent="0.3">
      <c r="A1794" s="1">
        <v>1793</v>
      </c>
      <c r="B1794" s="1">
        <v>4</v>
      </c>
      <c r="C1794" s="2">
        <v>40991.43051194834</v>
      </c>
      <c r="D1794" s="2">
        <v>41051.429861111108</v>
      </c>
      <c r="E1794" s="1">
        <v>12</v>
      </c>
      <c r="F1794" s="2">
        <v>40994.501810038484</v>
      </c>
      <c r="G1794" s="1">
        <v>0</v>
      </c>
      <c r="H1794" s="32">
        <f>IFERROR(HOUR(Table1[[#This Row],[Cancel Date/time]])+MINUTE(Table1[[#This Row],[Cancel Date/time]])/60,"not cancelled")</f>
        <v>12.033333333333333</v>
      </c>
      <c r="I1794" s="47">
        <f>IFERROR(ROUND(Table1[[#This Row],[cancellation time decimal]],0),"not cancelled")</f>
        <v>12</v>
      </c>
      <c r="J1794" s="10">
        <f>IFERROR(MOD(Table1[[#This Row],[cancellation hour rounded]],24),"not cancelled")</f>
        <v>12</v>
      </c>
      <c r="K1794" s="32">
        <f>1/Table1[[#This Row],[Duration (Time between doses '[in hours'])]]</f>
        <v>8.3333333333333329E-2</v>
      </c>
      <c r="L1794" s="33">
        <f>Table1[[#This Row],[number doses per hour]]*INDEX(Table2[price per dose],Table1[[#This Row],[Drug ID]])</f>
        <v>1.448055119047619</v>
      </c>
      <c r="M1794" s="11" t="b">
        <f>AND(Table1[[#This Row],[hour of cancellation 0 to 23]]&gt;=0,Table1[[#This Row],[hour of cancellation 0 to 23]]&lt;=23)</f>
        <v>1</v>
      </c>
    </row>
    <row r="1795" spans="1:13" x14ac:dyDescent="0.3">
      <c r="A1795" s="1">
        <v>1794</v>
      </c>
      <c r="B1795" s="1">
        <v>2</v>
      </c>
      <c r="C1795" s="2">
        <v>40991.537627731268</v>
      </c>
      <c r="D1795" s="2">
        <v>41051.537499999999</v>
      </c>
      <c r="E1795" s="1">
        <v>10</v>
      </c>
      <c r="F1795" s="2">
        <v>40992.509681012096</v>
      </c>
      <c r="G1795" s="1">
        <v>0</v>
      </c>
      <c r="H1795" s="32">
        <f>IFERROR(HOUR(Table1[[#This Row],[Cancel Date/time]])+MINUTE(Table1[[#This Row],[Cancel Date/time]])/60,"not cancelled")</f>
        <v>12.216666666666667</v>
      </c>
      <c r="I1795" s="47">
        <f>IFERROR(ROUND(Table1[[#This Row],[cancellation time decimal]],0),"not cancelled")</f>
        <v>12</v>
      </c>
      <c r="J1795" s="10">
        <f>IFERROR(MOD(Table1[[#This Row],[cancellation hour rounded]],24),"not cancelled")</f>
        <v>12</v>
      </c>
      <c r="K1795" s="32">
        <f>1/Table1[[#This Row],[Duration (Time between doses '[in hours'])]]</f>
        <v>0.1</v>
      </c>
      <c r="L1795" s="33">
        <f>Table1[[#This Row],[number doses per hour]]*INDEX(Table2[price per dose],Table1[[#This Row],[Drug ID]])</f>
        <v>0.84959999999999969</v>
      </c>
      <c r="M1795" s="11" t="b">
        <f>AND(Table1[[#This Row],[hour of cancellation 0 to 23]]&gt;=0,Table1[[#This Row],[hour of cancellation 0 to 23]]&lt;=23)</f>
        <v>1</v>
      </c>
    </row>
    <row r="1796" spans="1:13" x14ac:dyDescent="0.3">
      <c r="A1796" s="1">
        <v>1795</v>
      </c>
      <c r="B1796" s="1">
        <v>5</v>
      </c>
      <c r="C1796" s="2">
        <v>40991.530110878819</v>
      </c>
      <c r="D1796" s="2">
        <v>41051.529861111114</v>
      </c>
      <c r="E1796" s="1">
        <v>24</v>
      </c>
      <c r="F1796" s="2">
        <v>40995.641091271471</v>
      </c>
      <c r="G1796" s="1">
        <v>0</v>
      </c>
      <c r="H1796" s="32">
        <f>IFERROR(HOUR(Table1[[#This Row],[Cancel Date/time]])+MINUTE(Table1[[#This Row],[Cancel Date/time]])/60,"not cancelled")</f>
        <v>15.383333333333333</v>
      </c>
      <c r="I1796" s="47">
        <f>IFERROR(ROUND(Table1[[#This Row],[cancellation time decimal]],0),"not cancelled")</f>
        <v>15</v>
      </c>
      <c r="J1796" s="10">
        <f>IFERROR(MOD(Table1[[#This Row],[cancellation hour rounded]],24),"not cancelled")</f>
        <v>15</v>
      </c>
      <c r="K1796" s="32">
        <f>1/Table1[[#This Row],[Duration (Time between doses '[in hours'])]]</f>
        <v>4.1666666666666664E-2</v>
      </c>
      <c r="L1796" s="33">
        <f>Table1[[#This Row],[number doses per hour]]*INDEX(Table2[price per dose],Table1[[#This Row],[Drug ID]])</f>
        <v>0.2815833333333333</v>
      </c>
      <c r="M1796" s="11" t="b">
        <f>AND(Table1[[#This Row],[hour of cancellation 0 to 23]]&gt;=0,Table1[[#This Row],[hour of cancellation 0 to 23]]&lt;=23)</f>
        <v>1</v>
      </c>
    </row>
    <row r="1797" spans="1:13" x14ac:dyDescent="0.3">
      <c r="A1797" s="1">
        <v>1796</v>
      </c>
      <c r="B1797" s="1">
        <v>1</v>
      </c>
      <c r="C1797" s="2">
        <v>40991.517809792764</v>
      </c>
      <c r="D1797" s="2">
        <v>41051.517361111109</v>
      </c>
      <c r="E1797" s="1">
        <v>8</v>
      </c>
      <c r="F1797" s="2">
        <v>40992.639912647159</v>
      </c>
      <c r="G1797" s="1">
        <v>0</v>
      </c>
      <c r="H1797" s="32">
        <f>IFERROR(HOUR(Table1[[#This Row],[Cancel Date/time]])+MINUTE(Table1[[#This Row],[Cancel Date/time]])/60,"not cancelled")</f>
        <v>15.35</v>
      </c>
      <c r="I1797" s="47">
        <f>IFERROR(ROUND(Table1[[#This Row],[cancellation time decimal]],0),"not cancelled")</f>
        <v>15</v>
      </c>
      <c r="J1797" s="10">
        <f>IFERROR(MOD(Table1[[#This Row],[cancellation hour rounded]],24),"not cancelled")</f>
        <v>15</v>
      </c>
      <c r="K1797" s="32">
        <f>1/Table1[[#This Row],[Duration (Time between doses '[in hours'])]]</f>
        <v>0.125</v>
      </c>
      <c r="L1797" s="33">
        <f>Table1[[#This Row],[number doses per hour]]*INDEX(Table2[price per dose],Table1[[#This Row],[Drug ID]])</f>
        <v>0.84929166666666667</v>
      </c>
      <c r="M1797" s="11" t="b">
        <f>AND(Table1[[#This Row],[hour of cancellation 0 to 23]]&gt;=0,Table1[[#This Row],[hour of cancellation 0 to 23]]&lt;=23)</f>
        <v>1</v>
      </c>
    </row>
    <row r="1798" spans="1:13" hidden="1" x14ac:dyDescent="0.3">
      <c r="A1798" s="1">
        <v>1797</v>
      </c>
      <c r="B1798" s="1">
        <v>1</v>
      </c>
      <c r="C1798" s="2">
        <v>40991.509432577899</v>
      </c>
      <c r="D1798" s="2">
        <v>40994.967120884918</v>
      </c>
      <c r="E1798" s="1">
        <v>8</v>
      </c>
      <c r="F1798" s="2" t="s">
        <v>5</v>
      </c>
      <c r="G1798" s="1">
        <v>0</v>
      </c>
      <c r="H1798" s="32" t="str">
        <f>IFERROR(HOUR(Table1[[#This Row],[Cancel Date/time]])+MINUTE(Table1[[#This Row],[Cancel Date/time]])/60,"not cancelled")</f>
        <v>not cancelled</v>
      </c>
      <c r="I1798" s="47" t="str">
        <f>IFERROR(ROUND(Table1[[#This Row],[cancellation time decimal]],0),"not cancelled")</f>
        <v>not cancelled</v>
      </c>
      <c r="J1798" s="10" t="str">
        <f>IFERROR(MOD(Table1[[#This Row],[cancellation hour rounded]],24),"not cancelled")</f>
        <v>not cancelled</v>
      </c>
      <c r="K1798" s="32">
        <f>1/Table1[[#This Row],[Duration (Time between doses '[in hours'])]]</f>
        <v>0.125</v>
      </c>
      <c r="L1798" s="33">
        <f>Table1[[#This Row],[number doses per hour]]*INDEX(Table2[price per dose],Table1[[#This Row],[Drug ID]])</f>
        <v>0.84929166666666667</v>
      </c>
      <c r="M1798" s="11" t="b">
        <f>AND(Table1[[#This Row],[hour of cancellation 0 to 23]]&gt;=0,Table1[[#This Row],[hour of cancellation 0 to 23]]&lt;=23)</f>
        <v>0</v>
      </c>
    </row>
    <row r="1799" spans="1:13" x14ac:dyDescent="0.3">
      <c r="A1799" s="1">
        <v>1798</v>
      </c>
      <c r="B1799" s="1">
        <v>1</v>
      </c>
      <c r="C1799" s="2">
        <v>40991.523586166542</v>
      </c>
      <c r="D1799" s="2">
        <v>41051.522916666669</v>
      </c>
      <c r="E1799" s="1">
        <v>8</v>
      </c>
      <c r="F1799" s="2">
        <v>40992.385399175721</v>
      </c>
      <c r="G1799" s="1">
        <v>0</v>
      </c>
      <c r="H1799" s="32">
        <f>IFERROR(HOUR(Table1[[#This Row],[Cancel Date/time]])+MINUTE(Table1[[#This Row],[Cancel Date/time]])/60,"not cancelled")</f>
        <v>9.2333333333333325</v>
      </c>
      <c r="I1799" s="47">
        <f>IFERROR(ROUND(Table1[[#This Row],[cancellation time decimal]],0),"not cancelled")</f>
        <v>9</v>
      </c>
      <c r="J1799" s="10">
        <f>IFERROR(MOD(Table1[[#This Row],[cancellation hour rounded]],24),"not cancelled")</f>
        <v>9</v>
      </c>
      <c r="K1799" s="32">
        <f>1/Table1[[#This Row],[Duration (Time between doses '[in hours'])]]</f>
        <v>0.125</v>
      </c>
      <c r="L1799" s="33">
        <f>Table1[[#This Row],[number doses per hour]]*INDEX(Table2[price per dose],Table1[[#This Row],[Drug ID]])</f>
        <v>0.84929166666666667</v>
      </c>
      <c r="M1799" s="11" t="b">
        <f>AND(Table1[[#This Row],[hour of cancellation 0 to 23]]&gt;=0,Table1[[#This Row],[hour of cancellation 0 to 23]]&lt;=23)</f>
        <v>1</v>
      </c>
    </row>
    <row r="1800" spans="1:13" x14ac:dyDescent="0.3">
      <c r="A1800" s="1">
        <v>1799</v>
      </c>
      <c r="B1800" s="1">
        <v>1</v>
      </c>
      <c r="C1800" s="2">
        <v>40991.700135136998</v>
      </c>
      <c r="D1800" s="2">
        <v>41051.699999999997</v>
      </c>
      <c r="E1800" s="1">
        <v>8</v>
      </c>
      <c r="F1800" s="2">
        <v>40992.355945071868</v>
      </c>
      <c r="G1800" s="1">
        <v>0</v>
      </c>
      <c r="H1800" s="32">
        <f>IFERROR(HOUR(Table1[[#This Row],[Cancel Date/time]])+MINUTE(Table1[[#This Row],[Cancel Date/time]])/60,"not cancelled")</f>
        <v>8.5333333333333332</v>
      </c>
      <c r="I1800" s="47">
        <f>IFERROR(ROUND(Table1[[#This Row],[cancellation time decimal]],0),"not cancelled")</f>
        <v>9</v>
      </c>
      <c r="J1800" s="10">
        <f>IFERROR(MOD(Table1[[#This Row],[cancellation hour rounded]],24),"not cancelled")</f>
        <v>9</v>
      </c>
      <c r="K1800" s="32">
        <f>1/Table1[[#This Row],[Duration (Time between doses '[in hours'])]]</f>
        <v>0.125</v>
      </c>
      <c r="L1800" s="33">
        <f>Table1[[#This Row],[number doses per hour]]*INDEX(Table2[price per dose],Table1[[#This Row],[Drug ID]])</f>
        <v>0.84929166666666667</v>
      </c>
      <c r="M1800" s="11" t="b">
        <f>AND(Table1[[#This Row],[hour of cancellation 0 to 23]]&gt;=0,Table1[[#This Row],[hour of cancellation 0 to 23]]&lt;=23)</f>
        <v>1</v>
      </c>
    </row>
    <row r="1801" spans="1:13" hidden="1" x14ac:dyDescent="0.3">
      <c r="A1801" s="1">
        <v>1800</v>
      </c>
      <c r="B1801" s="1">
        <v>1</v>
      </c>
      <c r="C1801" s="2">
        <v>40991.816618586796</v>
      </c>
      <c r="D1801" s="2">
        <v>40993.899275754113</v>
      </c>
      <c r="E1801" s="1">
        <v>12</v>
      </c>
      <c r="F1801" s="2" t="s">
        <v>5</v>
      </c>
      <c r="G1801" s="1">
        <v>0</v>
      </c>
      <c r="H1801" s="32" t="str">
        <f>IFERROR(HOUR(Table1[[#This Row],[Cancel Date/time]])+MINUTE(Table1[[#This Row],[Cancel Date/time]])/60,"not cancelled")</f>
        <v>not cancelled</v>
      </c>
      <c r="I1801" s="47" t="str">
        <f>IFERROR(ROUND(Table1[[#This Row],[cancellation time decimal]],0),"not cancelled")</f>
        <v>not cancelled</v>
      </c>
      <c r="J1801" s="10" t="str">
        <f>IFERROR(MOD(Table1[[#This Row],[cancellation hour rounded]],24),"not cancelled")</f>
        <v>not cancelled</v>
      </c>
      <c r="K1801" s="32">
        <f>1/Table1[[#This Row],[Duration (Time between doses '[in hours'])]]</f>
        <v>8.3333333333333329E-2</v>
      </c>
      <c r="L1801" s="33">
        <f>Table1[[#This Row],[number doses per hour]]*INDEX(Table2[price per dose],Table1[[#This Row],[Drug ID]])</f>
        <v>0.56619444444444444</v>
      </c>
      <c r="M1801" s="11" t="b">
        <f>AND(Table1[[#This Row],[hour of cancellation 0 to 23]]&gt;=0,Table1[[#This Row],[hour of cancellation 0 to 23]]&lt;=23)</f>
        <v>0</v>
      </c>
    </row>
    <row r="1802" spans="1:13" x14ac:dyDescent="0.3">
      <c r="A1802" s="1">
        <v>1801</v>
      </c>
      <c r="B1802" s="1">
        <v>5</v>
      </c>
      <c r="C1802" s="2">
        <v>40991.865374260116</v>
      </c>
      <c r="D1802" s="2">
        <v>40996.115277777782</v>
      </c>
      <c r="E1802" s="1">
        <v>24</v>
      </c>
      <c r="F1802" s="2">
        <v>40994.45878756528</v>
      </c>
      <c r="G1802" s="1">
        <v>0</v>
      </c>
      <c r="H1802" s="32">
        <f>IFERROR(HOUR(Table1[[#This Row],[Cancel Date/time]])+MINUTE(Table1[[#This Row],[Cancel Date/time]])/60,"not cancelled")</f>
        <v>11</v>
      </c>
      <c r="I1802" s="47">
        <f>IFERROR(ROUND(Table1[[#This Row],[cancellation time decimal]],0),"not cancelled")</f>
        <v>11</v>
      </c>
      <c r="J1802" s="10">
        <f>IFERROR(MOD(Table1[[#This Row],[cancellation hour rounded]],24),"not cancelled")</f>
        <v>11</v>
      </c>
      <c r="K1802" s="32">
        <f>1/Table1[[#This Row],[Duration (Time between doses '[in hours'])]]</f>
        <v>4.1666666666666664E-2</v>
      </c>
      <c r="L1802" s="33">
        <f>Table1[[#This Row],[number doses per hour]]*INDEX(Table2[price per dose],Table1[[#This Row],[Drug ID]])</f>
        <v>0.2815833333333333</v>
      </c>
      <c r="M1802" s="11" t="b">
        <f>AND(Table1[[#This Row],[hour of cancellation 0 to 23]]&gt;=0,Table1[[#This Row],[hour of cancellation 0 to 23]]&lt;=23)</f>
        <v>1</v>
      </c>
    </row>
    <row r="1803" spans="1:13" x14ac:dyDescent="0.3">
      <c r="A1803" s="1">
        <v>1802</v>
      </c>
      <c r="B1803" s="1">
        <v>5</v>
      </c>
      <c r="C1803" s="2">
        <v>40991.845242380339</v>
      </c>
      <c r="D1803" s="2">
        <v>41051.845138888893</v>
      </c>
      <c r="E1803" s="1">
        <v>24</v>
      </c>
      <c r="F1803" s="2">
        <v>40994.993028060453</v>
      </c>
      <c r="G1803" s="1">
        <v>0</v>
      </c>
      <c r="H1803" s="32">
        <f>IFERROR(HOUR(Table1[[#This Row],[Cancel Date/time]])+MINUTE(Table1[[#This Row],[Cancel Date/time]])/60,"not cancelled")</f>
        <v>23.816666666666666</v>
      </c>
      <c r="I1803" s="47">
        <f>IFERROR(ROUND(Table1[[#This Row],[cancellation time decimal]],0),"not cancelled")</f>
        <v>24</v>
      </c>
      <c r="J1803" s="10">
        <f>IFERROR(MOD(Table1[[#This Row],[cancellation hour rounded]],24),"not cancelled")</f>
        <v>0</v>
      </c>
      <c r="K1803" s="32">
        <f>1/Table1[[#This Row],[Duration (Time between doses '[in hours'])]]</f>
        <v>4.1666666666666664E-2</v>
      </c>
      <c r="L1803" s="33">
        <f>Table1[[#This Row],[number doses per hour]]*INDEX(Table2[price per dose],Table1[[#This Row],[Drug ID]])</f>
        <v>0.2815833333333333</v>
      </c>
      <c r="M1803" s="11" t="b">
        <f>AND(Table1[[#This Row],[hour of cancellation 0 to 23]]&gt;=0,Table1[[#This Row],[hour of cancellation 0 to 23]]&lt;=23)</f>
        <v>1</v>
      </c>
    </row>
    <row r="1804" spans="1:13" x14ac:dyDescent="0.3">
      <c r="A1804" s="1">
        <v>1803</v>
      </c>
      <c r="B1804" s="1">
        <v>5</v>
      </c>
      <c r="C1804" s="2">
        <v>40991.861262178063</v>
      </c>
      <c r="D1804" s="2">
        <v>41051.861111111117</v>
      </c>
      <c r="E1804" s="1">
        <v>24</v>
      </c>
      <c r="F1804" s="2">
        <v>40993.612620084001</v>
      </c>
      <c r="G1804" s="1">
        <v>0</v>
      </c>
      <c r="H1804" s="32">
        <f>IFERROR(HOUR(Table1[[#This Row],[Cancel Date/time]])+MINUTE(Table1[[#This Row],[Cancel Date/time]])/60,"not cancelled")</f>
        <v>14.7</v>
      </c>
      <c r="I1804" s="47">
        <f>IFERROR(ROUND(Table1[[#This Row],[cancellation time decimal]],0),"not cancelled")</f>
        <v>15</v>
      </c>
      <c r="J1804" s="10">
        <f>IFERROR(MOD(Table1[[#This Row],[cancellation hour rounded]],24),"not cancelled")</f>
        <v>15</v>
      </c>
      <c r="K1804" s="32">
        <f>1/Table1[[#This Row],[Duration (Time between doses '[in hours'])]]</f>
        <v>4.1666666666666664E-2</v>
      </c>
      <c r="L1804" s="33">
        <f>Table1[[#This Row],[number doses per hour]]*INDEX(Table2[price per dose],Table1[[#This Row],[Drug ID]])</f>
        <v>0.2815833333333333</v>
      </c>
      <c r="M1804" s="11" t="b">
        <f>AND(Table1[[#This Row],[hour of cancellation 0 to 23]]&gt;=0,Table1[[#This Row],[hour of cancellation 0 to 23]]&lt;=23)</f>
        <v>1</v>
      </c>
    </row>
    <row r="1805" spans="1:13" x14ac:dyDescent="0.3">
      <c r="A1805" s="1">
        <v>1804</v>
      </c>
      <c r="B1805" s="1">
        <v>3</v>
      </c>
      <c r="C1805" s="2">
        <v>40992.154072394012</v>
      </c>
      <c r="D1805" s="2">
        <v>41052.15347222222</v>
      </c>
      <c r="E1805" s="1">
        <v>24</v>
      </c>
      <c r="F1805" s="2">
        <v>40992.70984714682</v>
      </c>
      <c r="G1805" s="1">
        <v>0</v>
      </c>
      <c r="H1805" s="32">
        <f>IFERROR(HOUR(Table1[[#This Row],[Cancel Date/time]])+MINUTE(Table1[[#This Row],[Cancel Date/time]])/60,"not cancelled")</f>
        <v>17.033333333333335</v>
      </c>
      <c r="I1805" s="47">
        <f>IFERROR(ROUND(Table1[[#This Row],[cancellation time decimal]],0),"not cancelled")</f>
        <v>17</v>
      </c>
      <c r="J1805" s="10">
        <f>IFERROR(MOD(Table1[[#This Row],[cancellation hour rounded]],24),"not cancelled")</f>
        <v>17</v>
      </c>
      <c r="K1805" s="32">
        <f>1/Table1[[#This Row],[Duration (Time between doses '[in hours'])]]</f>
        <v>4.1666666666666664E-2</v>
      </c>
      <c r="L1805" s="33">
        <f>Table1[[#This Row],[number doses per hour]]*INDEX(Table2[price per dose],Table1[[#This Row],[Drug ID]])</f>
        <v>0.18133000000000002</v>
      </c>
      <c r="M1805" s="11" t="b">
        <f>AND(Table1[[#This Row],[hour of cancellation 0 to 23]]&gt;=0,Table1[[#This Row],[hour of cancellation 0 to 23]]&lt;=23)</f>
        <v>1</v>
      </c>
    </row>
    <row r="1806" spans="1:13" x14ac:dyDescent="0.3">
      <c r="A1806" s="1">
        <v>1805</v>
      </c>
      <c r="B1806" s="1">
        <v>1</v>
      </c>
      <c r="C1806" s="2">
        <v>40992.190737425102</v>
      </c>
      <c r="D1806" s="2">
        <v>41052.190277777772</v>
      </c>
      <c r="E1806" s="1">
        <v>8</v>
      </c>
      <c r="F1806" s="2">
        <v>40993.435454390434</v>
      </c>
      <c r="G1806" s="1">
        <v>0</v>
      </c>
      <c r="H1806" s="32">
        <f>IFERROR(HOUR(Table1[[#This Row],[Cancel Date/time]])+MINUTE(Table1[[#This Row],[Cancel Date/time]])/60,"not cancelled")</f>
        <v>10.45</v>
      </c>
      <c r="I1806" s="47">
        <f>IFERROR(ROUND(Table1[[#This Row],[cancellation time decimal]],0),"not cancelled")</f>
        <v>10</v>
      </c>
      <c r="J1806" s="10">
        <f>IFERROR(MOD(Table1[[#This Row],[cancellation hour rounded]],24),"not cancelled")</f>
        <v>10</v>
      </c>
      <c r="K1806" s="32">
        <f>1/Table1[[#This Row],[Duration (Time between doses '[in hours'])]]</f>
        <v>0.125</v>
      </c>
      <c r="L1806" s="33">
        <f>Table1[[#This Row],[number doses per hour]]*INDEX(Table2[price per dose],Table1[[#This Row],[Drug ID]])</f>
        <v>0.84929166666666667</v>
      </c>
      <c r="M1806" s="11" t="b">
        <f>AND(Table1[[#This Row],[hour of cancellation 0 to 23]]&gt;=0,Table1[[#This Row],[hour of cancellation 0 to 23]]&lt;=23)</f>
        <v>1</v>
      </c>
    </row>
    <row r="1807" spans="1:13" x14ac:dyDescent="0.3">
      <c r="A1807" s="1">
        <v>1806</v>
      </c>
      <c r="B1807" s="1">
        <v>3</v>
      </c>
      <c r="C1807" s="2">
        <v>40992.221642595163</v>
      </c>
      <c r="D1807" s="2">
        <v>41052.22152777778</v>
      </c>
      <c r="E1807" s="1">
        <v>24</v>
      </c>
      <c r="F1807" s="2">
        <v>40994.995757857643</v>
      </c>
      <c r="G1807" s="1">
        <v>0</v>
      </c>
      <c r="H1807" s="32">
        <f>IFERROR(HOUR(Table1[[#This Row],[Cancel Date/time]])+MINUTE(Table1[[#This Row],[Cancel Date/time]])/60,"not cancelled")</f>
        <v>23.883333333333333</v>
      </c>
      <c r="I1807" s="47">
        <f>IFERROR(ROUND(Table1[[#This Row],[cancellation time decimal]],0),"not cancelled")</f>
        <v>24</v>
      </c>
      <c r="J1807" s="10">
        <f>IFERROR(MOD(Table1[[#This Row],[cancellation hour rounded]],24),"not cancelled")</f>
        <v>0</v>
      </c>
      <c r="K1807" s="32">
        <f>1/Table1[[#This Row],[Duration (Time between doses '[in hours'])]]</f>
        <v>4.1666666666666664E-2</v>
      </c>
      <c r="L1807" s="33">
        <f>Table1[[#This Row],[number doses per hour]]*INDEX(Table2[price per dose],Table1[[#This Row],[Drug ID]])</f>
        <v>0.18133000000000002</v>
      </c>
      <c r="M1807" s="11" t="b">
        <f>AND(Table1[[#This Row],[hour of cancellation 0 to 23]]&gt;=0,Table1[[#This Row],[hour of cancellation 0 to 23]]&lt;=23)</f>
        <v>1</v>
      </c>
    </row>
    <row r="1808" spans="1:13" x14ac:dyDescent="0.3">
      <c r="A1808" s="1">
        <v>1807</v>
      </c>
      <c r="B1808" s="1">
        <v>5</v>
      </c>
      <c r="C1808" s="2">
        <v>40992.353478911013</v>
      </c>
      <c r="D1808" s="2">
        <v>41052.353472222225</v>
      </c>
      <c r="E1808" s="1">
        <v>24</v>
      </c>
      <c r="F1808" s="2">
        <v>40995.485542837305</v>
      </c>
      <c r="G1808" s="1">
        <v>0</v>
      </c>
      <c r="H1808" s="32">
        <f>IFERROR(HOUR(Table1[[#This Row],[Cancel Date/time]])+MINUTE(Table1[[#This Row],[Cancel Date/time]])/60,"not cancelled")</f>
        <v>11.65</v>
      </c>
      <c r="I1808" s="47">
        <f>IFERROR(ROUND(Table1[[#This Row],[cancellation time decimal]],0),"not cancelled")</f>
        <v>12</v>
      </c>
      <c r="J1808" s="10">
        <f>IFERROR(MOD(Table1[[#This Row],[cancellation hour rounded]],24),"not cancelled")</f>
        <v>12</v>
      </c>
      <c r="K1808" s="32">
        <f>1/Table1[[#This Row],[Duration (Time between doses '[in hours'])]]</f>
        <v>4.1666666666666664E-2</v>
      </c>
      <c r="L1808" s="33">
        <f>Table1[[#This Row],[number doses per hour]]*INDEX(Table2[price per dose],Table1[[#This Row],[Drug ID]])</f>
        <v>0.2815833333333333</v>
      </c>
      <c r="M1808" s="11" t="b">
        <f>AND(Table1[[#This Row],[hour of cancellation 0 to 23]]&gt;=0,Table1[[#This Row],[hour of cancellation 0 to 23]]&lt;=23)</f>
        <v>1</v>
      </c>
    </row>
    <row r="1809" spans="1:13" x14ac:dyDescent="0.3">
      <c r="A1809" s="1">
        <v>1808</v>
      </c>
      <c r="B1809" s="1">
        <v>3</v>
      </c>
      <c r="C1809" s="2">
        <v>40992.371165919067</v>
      </c>
      <c r="D1809" s="2">
        <v>41052.370833333334</v>
      </c>
      <c r="E1809" s="1">
        <v>24</v>
      </c>
      <c r="F1809" s="2">
        <v>40994.400872151535</v>
      </c>
      <c r="G1809" s="1">
        <v>0</v>
      </c>
      <c r="H1809" s="32">
        <f>IFERROR(HOUR(Table1[[#This Row],[Cancel Date/time]])+MINUTE(Table1[[#This Row],[Cancel Date/time]])/60,"not cancelled")</f>
        <v>9.6166666666666671</v>
      </c>
      <c r="I1809" s="47">
        <f>IFERROR(ROUND(Table1[[#This Row],[cancellation time decimal]],0),"not cancelled")</f>
        <v>10</v>
      </c>
      <c r="J1809" s="10">
        <f>IFERROR(MOD(Table1[[#This Row],[cancellation hour rounded]],24),"not cancelled")</f>
        <v>10</v>
      </c>
      <c r="K1809" s="32">
        <f>1/Table1[[#This Row],[Duration (Time between doses '[in hours'])]]</f>
        <v>4.1666666666666664E-2</v>
      </c>
      <c r="L1809" s="33">
        <f>Table1[[#This Row],[number doses per hour]]*INDEX(Table2[price per dose],Table1[[#This Row],[Drug ID]])</f>
        <v>0.18133000000000002</v>
      </c>
      <c r="M1809" s="11" t="b">
        <f>AND(Table1[[#This Row],[hour of cancellation 0 to 23]]&gt;=0,Table1[[#This Row],[hour of cancellation 0 to 23]]&lt;=23)</f>
        <v>1</v>
      </c>
    </row>
    <row r="1810" spans="1:13" hidden="1" x14ac:dyDescent="0.3">
      <c r="A1810" s="1">
        <v>1809</v>
      </c>
      <c r="B1810" s="1">
        <v>4</v>
      </c>
      <c r="C1810" s="2">
        <v>40992.418637500843</v>
      </c>
      <c r="D1810" s="2">
        <v>40994.543525217086</v>
      </c>
      <c r="E1810" s="1">
        <v>12</v>
      </c>
      <c r="F1810" s="2" t="s">
        <v>5</v>
      </c>
      <c r="G1810" s="1">
        <v>0</v>
      </c>
      <c r="H1810" s="32" t="str">
        <f>IFERROR(HOUR(Table1[[#This Row],[Cancel Date/time]])+MINUTE(Table1[[#This Row],[Cancel Date/time]])/60,"not cancelled")</f>
        <v>not cancelled</v>
      </c>
      <c r="I1810" s="47" t="str">
        <f>IFERROR(ROUND(Table1[[#This Row],[cancellation time decimal]],0),"not cancelled")</f>
        <v>not cancelled</v>
      </c>
      <c r="J1810" s="10" t="str">
        <f>IFERROR(MOD(Table1[[#This Row],[cancellation hour rounded]],24),"not cancelled")</f>
        <v>not cancelled</v>
      </c>
      <c r="K1810" s="32">
        <f>1/Table1[[#This Row],[Duration (Time between doses '[in hours'])]]</f>
        <v>8.3333333333333329E-2</v>
      </c>
      <c r="L1810" s="33">
        <f>Table1[[#This Row],[number doses per hour]]*INDEX(Table2[price per dose],Table1[[#This Row],[Drug ID]])</f>
        <v>1.448055119047619</v>
      </c>
      <c r="M1810" s="11" t="b">
        <f>AND(Table1[[#This Row],[hour of cancellation 0 to 23]]&gt;=0,Table1[[#This Row],[hour of cancellation 0 to 23]]&lt;=23)</f>
        <v>0</v>
      </c>
    </row>
    <row r="1811" spans="1:13" x14ac:dyDescent="0.3">
      <c r="A1811" s="1">
        <v>1810</v>
      </c>
      <c r="B1811" s="1">
        <v>2</v>
      </c>
      <c r="C1811" s="2">
        <v>40992.431027914703</v>
      </c>
      <c r="D1811" s="2">
        <v>41052.430555555555</v>
      </c>
      <c r="E1811" s="1">
        <v>10</v>
      </c>
      <c r="F1811" s="2">
        <v>40993.683807336718</v>
      </c>
      <c r="G1811" s="1">
        <v>0</v>
      </c>
      <c r="H1811" s="32">
        <f>IFERROR(HOUR(Table1[[#This Row],[Cancel Date/time]])+MINUTE(Table1[[#This Row],[Cancel Date/time]])/60,"not cancelled")</f>
        <v>16.399999999999999</v>
      </c>
      <c r="I1811" s="47">
        <f>IFERROR(ROUND(Table1[[#This Row],[cancellation time decimal]],0),"not cancelled")</f>
        <v>16</v>
      </c>
      <c r="J1811" s="10">
        <f>IFERROR(MOD(Table1[[#This Row],[cancellation hour rounded]],24),"not cancelled")</f>
        <v>16</v>
      </c>
      <c r="K1811" s="32">
        <f>1/Table1[[#This Row],[Duration (Time between doses '[in hours'])]]</f>
        <v>0.1</v>
      </c>
      <c r="L1811" s="33">
        <f>Table1[[#This Row],[number doses per hour]]*INDEX(Table2[price per dose],Table1[[#This Row],[Drug ID]])</f>
        <v>0.84959999999999969</v>
      </c>
      <c r="M1811" s="11" t="b">
        <f>AND(Table1[[#This Row],[hour of cancellation 0 to 23]]&gt;=0,Table1[[#This Row],[hour of cancellation 0 to 23]]&lt;=23)</f>
        <v>1</v>
      </c>
    </row>
    <row r="1812" spans="1:13" x14ac:dyDescent="0.3">
      <c r="A1812" s="1">
        <v>1811</v>
      </c>
      <c r="B1812" s="1">
        <v>4</v>
      </c>
      <c r="C1812" s="2">
        <v>40992.555262851536</v>
      </c>
      <c r="D1812" s="2">
        <v>41052.554861111108</v>
      </c>
      <c r="E1812" s="1">
        <v>12</v>
      </c>
      <c r="F1812" s="2">
        <v>40996.019826984731</v>
      </c>
      <c r="G1812" s="1">
        <v>0</v>
      </c>
      <c r="H1812" s="32">
        <f>IFERROR(HOUR(Table1[[#This Row],[Cancel Date/time]])+MINUTE(Table1[[#This Row],[Cancel Date/time]])/60,"not cancelled")</f>
        <v>0.46666666666666667</v>
      </c>
      <c r="I1812" s="47">
        <f>IFERROR(ROUND(Table1[[#This Row],[cancellation time decimal]],0),"not cancelled")</f>
        <v>0</v>
      </c>
      <c r="J1812" s="10">
        <f>IFERROR(MOD(Table1[[#This Row],[cancellation hour rounded]],24),"not cancelled")</f>
        <v>0</v>
      </c>
      <c r="K1812" s="32">
        <f>1/Table1[[#This Row],[Duration (Time between doses '[in hours'])]]</f>
        <v>8.3333333333333329E-2</v>
      </c>
      <c r="L1812" s="33">
        <f>Table1[[#This Row],[number doses per hour]]*INDEX(Table2[price per dose],Table1[[#This Row],[Drug ID]])</f>
        <v>1.448055119047619</v>
      </c>
      <c r="M1812" s="11" t="b">
        <f>AND(Table1[[#This Row],[hour of cancellation 0 to 23]]&gt;=0,Table1[[#This Row],[hour of cancellation 0 to 23]]&lt;=23)</f>
        <v>1</v>
      </c>
    </row>
    <row r="1813" spans="1:13" x14ac:dyDescent="0.3">
      <c r="A1813" s="1">
        <v>1812</v>
      </c>
      <c r="B1813" s="1">
        <v>2</v>
      </c>
      <c r="C1813" s="2">
        <v>40992.664282394129</v>
      </c>
      <c r="D1813" s="2">
        <v>41052.663888888892</v>
      </c>
      <c r="E1813" s="1">
        <v>10</v>
      </c>
      <c r="F1813" s="2">
        <v>40993.604004283043</v>
      </c>
      <c r="G1813" s="1">
        <v>0</v>
      </c>
      <c r="H1813" s="32">
        <f>IFERROR(HOUR(Table1[[#This Row],[Cancel Date/time]])+MINUTE(Table1[[#This Row],[Cancel Date/time]])/60,"not cancelled")</f>
        <v>14.483333333333333</v>
      </c>
      <c r="I1813" s="47">
        <f>IFERROR(ROUND(Table1[[#This Row],[cancellation time decimal]],0),"not cancelled")</f>
        <v>14</v>
      </c>
      <c r="J1813" s="10">
        <f>IFERROR(MOD(Table1[[#This Row],[cancellation hour rounded]],24),"not cancelled")</f>
        <v>14</v>
      </c>
      <c r="K1813" s="32">
        <f>1/Table1[[#This Row],[Duration (Time between doses '[in hours'])]]</f>
        <v>0.1</v>
      </c>
      <c r="L1813" s="33">
        <f>Table1[[#This Row],[number doses per hour]]*INDEX(Table2[price per dose],Table1[[#This Row],[Drug ID]])</f>
        <v>0.84959999999999969</v>
      </c>
      <c r="M1813" s="11" t="b">
        <f>AND(Table1[[#This Row],[hour of cancellation 0 to 23]]&gt;=0,Table1[[#This Row],[hour of cancellation 0 to 23]]&lt;=23)</f>
        <v>1</v>
      </c>
    </row>
    <row r="1814" spans="1:13" x14ac:dyDescent="0.3">
      <c r="A1814" s="1">
        <v>1813</v>
      </c>
      <c r="B1814" s="1">
        <v>1</v>
      </c>
      <c r="C1814" s="2">
        <v>40992.648882244925</v>
      </c>
      <c r="D1814" s="2">
        <v>41052.648611111108</v>
      </c>
      <c r="E1814" s="1">
        <v>12</v>
      </c>
      <c r="F1814" s="2">
        <v>40993.584600787188</v>
      </c>
      <c r="G1814" s="1">
        <v>0</v>
      </c>
      <c r="H1814" s="32">
        <f>IFERROR(HOUR(Table1[[#This Row],[Cancel Date/time]])+MINUTE(Table1[[#This Row],[Cancel Date/time]])/60,"not cancelled")</f>
        <v>14.016666666666667</v>
      </c>
      <c r="I1814" s="47">
        <f>IFERROR(ROUND(Table1[[#This Row],[cancellation time decimal]],0),"not cancelled")</f>
        <v>14</v>
      </c>
      <c r="J1814" s="10">
        <f>IFERROR(MOD(Table1[[#This Row],[cancellation hour rounded]],24),"not cancelled")</f>
        <v>14</v>
      </c>
      <c r="K1814" s="32">
        <f>1/Table1[[#This Row],[Duration (Time between doses '[in hours'])]]</f>
        <v>8.3333333333333329E-2</v>
      </c>
      <c r="L1814" s="33">
        <f>Table1[[#This Row],[number doses per hour]]*INDEX(Table2[price per dose],Table1[[#This Row],[Drug ID]])</f>
        <v>0.56619444444444444</v>
      </c>
      <c r="M1814" s="11" t="b">
        <f>AND(Table1[[#This Row],[hour of cancellation 0 to 23]]&gt;=0,Table1[[#This Row],[hour of cancellation 0 to 23]]&lt;=23)</f>
        <v>1</v>
      </c>
    </row>
    <row r="1815" spans="1:13" x14ac:dyDescent="0.3">
      <c r="A1815" s="1">
        <v>1814</v>
      </c>
      <c r="B1815" s="1">
        <v>5</v>
      </c>
      <c r="C1815" s="2">
        <v>40992.633165904408</v>
      </c>
      <c r="D1815" s="2">
        <v>41052.632638888892</v>
      </c>
      <c r="E1815" s="1">
        <v>24</v>
      </c>
      <c r="F1815" s="2">
        <v>40997.472888200304</v>
      </c>
      <c r="G1815" s="1">
        <v>0</v>
      </c>
      <c r="H1815" s="32">
        <f>IFERROR(HOUR(Table1[[#This Row],[Cancel Date/time]])+MINUTE(Table1[[#This Row],[Cancel Date/time]])/60,"not cancelled")</f>
        <v>11.333333333333334</v>
      </c>
      <c r="I1815" s="47">
        <f>IFERROR(ROUND(Table1[[#This Row],[cancellation time decimal]],0),"not cancelled")</f>
        <v>11</v>
      </c>
      <c r="J1815" s="10">
        <f>IFERROR(MOD(Table1[[#This Row],[cancellation hour rounded]],24),"not cancelled")</f>
        <v>11</v>
      </c>
      <c r="K1815" s="32">
        <f>1/Table1[[#This Row],[Duration (Time between doses '[in hours'])]]</f>
        <v>4.1666666666666664E-2</v>
      </c>
      <c r="L1815" s="33">
        <f>Table1[[#This Row],[number doses per hour]]*INDEX(Table2[price per dose],Table1[[#This Row],[Drug ID]])</f>
        <v>0.2815833333333333</v>
      </c>
      <c r="M1815" s="11" t="b">
        <f>AND(Table1[[#This Row],[hour of cancellation 0 to 23]]&gt;=0,Table1[[#This Row],[hour of cancellation 0 to 23]]&lt;=23)</f>
        <v>1</v>
      </c>
    </row>
    <row r="1816" spans="1:13" x14ac:dyDescent="0.3">
      <c r="A1816" s="1">
        <v>1815</v>
      </c>
      <c r="B1816" s="1">
        <v>2</v>
      </c>
      <c r="C1816" s="2">
        <v>40992.818802167916</v>
      </c>
      <c r="D1816" s="2">
        <v>40996.693749999999</v>
      </c>
      <c r="E1816" s="1">
        <v>10</v>
      </c>
      <c r="F1816" s="2">
        <v>40995.126779593222</v>
      </c>
      <c r="G1816" s="1">
        <v>0</v>
      </c>
      <c r="H1816" s="32">
        <f>IFERROR(HOUR(Table1[[#This Row],[Cancel Date/time]])+MINUTE(Table1[[#This Row],[Cancel Date/time]])/60,"not cancelled")</f>
        <v>3.0333333333333332</v>
      </c>
      <c r="I1816" s="47">
        <f>IFERROR(ROUND(Table1[[#This Row],[cancellation time decimal]],0),"not cancelled")</f>
        <v>3</v>
      </c>
      <c r="J1816" s="10">
        <f>IFERROR(MOD(Table1[[#This Row],[cancellation hour rounded]],24),"not cancelled")</f>
        <v>3</v>
      </c>
      <c r="K1816" s="32">
        <f>1/Table1[[#This Row],[Duration (Time between doses '[in hours'])]]</f>
        <v>0.1</v>
      </c>
      <c r="L1816" s="33">
        <f>Table1[[#This Row],[number doses per hour]]*INDEX(Table2[price per dose],Table1[[#This Row],[Drug ID]])</f>
        <v>0.84959999999999969</v>
      </c>
      <c r="M1816" s="11" t="b">
        <f>AND(Table1[[#This Row],[hour of cancellation 0 to 23]]&gt;=0,Table1[[#This Row],[hour of cancellation 0 to 23]]&lt;=23)</f>
        <v>1</v>
      </c>
    </row>
    <row r="1817" spans="1:13" x14ac:dyDescent="0.3">
      <c r="A1817" s="1">
        <v>1816</v>
      </c>
      <c r="B1817" s="1">
        <v>1</v>
      </c>
      <c r="C1817" s="2">
        <v>40992.95051210509</v>
      </c>
      <c r="D1817" s="2">
        <v>41052.949999999997</v>
      </c>
      <c r="E1817" s="1">
        <v>12</v>
      </c>
      <c r="F1817" s="2">
        <v>40993.546981902757</v>
      </c>
      <c r="G1817" s="1">
        <v>0</v>
      </c>
      <c r="H1817" s="32">
        <f>IFERROR(HOUR(Table1[[#This Row],[Cancel Date/time]])+MINUTE(Table1[[#This Row],[Cancel Date/time]])/60,"not cancelled")</f>
        <v>13.116666666666667</v>
      </c>
      <c r="I1817" s="47">
        <f>IFERROR(ROUND(Table1[[#This Row],[cancellation time decimal]],0),"not cancelled")</f>
        <v>13</v>
      </c>
      <c r="J1817" s="10">
        <f>IFERROR(MOD(Table1[[#This Row],[cancellation hour rounded]],24),"not cancelled")</f>
        <v>13</v>
      </c>
      <c r="K1817" s="32">
        <f>1/Table1[[#This Row],[Duration (Time between doses '[in hours'])]]</f>
        <v>8.3333333333333329E-2</v>
      </c>
      <c r="L1817" s="33">
        <f>Table1[[#This Row],[number doses per hour]]*INDEX(Table2[price per dose],Table1[[#This Row],[Drug ID]])</f>
        <v>0.56619444444444444</v>
      </c>
      <c r="M1817" s="11" t="b">
        <f>AND(Table1[[#This Row],[hour of cancellation 0 to 23]]&gt;=0,Table1[[#This Row],[hour of cancellation 0 to 23]]&lt;=23)</f>
        <v>1</v>
      </c>
    </row>
    <row r="1818" spans="1:13" hidden="1" x14ac:dyDescent="0.3">
      <c r="A1818" s="1">
        <v>1817</v>
      </c>
      <c r="B1818" s="1">
        <v>6</v>
      </c>
      <c r="C1818" s="2">
        <v>40992.957450805712</v>
      </c>
      <c r="D1818" s="2">
        <v>40995.373443512552</v>
      </c>
      <c r="E1818" s="1">
        <v>24</v>
      </c>
      <c r="F1818" s="2" t="s">
        <v>5</v>
      </c>
      <c r="G1818" s="1">
        <v>0</v>
      </c>
      <c r="H1818" s="32" t="str">
        <f>IFERROR(HOUR(Table1[[#This Row],[Cancel Date/time]])+MINUTE(Table1[[#This Row],[Cancel Date/time]])/60,"not cancelled")</f>
        <v>not cancelled</v>
      </c>
      <c r="I1818" s="47" t="str">
        <f>IFERROR(ROUND(Table1[[#This Row],[cancellation time decimal]],0),"not cancelled")</f>
        <v>not cancelled</v>
      </c>
      <c r="J1818" s="10" t="str">
        <f>IFERROR(MOD(Table1[[#This Row],[cancellation hour rounded]],24),"not cancelled")</f>
        <v>not cancelled</v>
      </c>
      <c r="K1818" s="32">
        <f>1/Table1[[#This Row],[Duration (Time between doses '[in hours'])]]</f>
        <v>4.1666666666666664E-2</v>
      </c>
      <c r="L1818" s="33">
        <f>Table1[[#This Row],[number doses per hour]]*INDEX(Table2[price per dose],Table1[[#This Row],[Drug ID]])</f>
        <v>0.35218749999999999</v>
      </c>
      <c r="M1818" s="11" t="b">
        <f>AND(Table1[[#This Row],[hour of cancellation 0 to 23]]&gt;=0,Table1[[#This Row],[hour of cancellation 0 to 23]]&lt;=23)</f>
        <v>0</v>
      </c>
    </row>
    <row r="1819" spans="1:13" x14ac:dyDescent="0.3">
      <c r="A1819" s="1">
        <v>1818</v>
      </c>
      <c r="B1819" s="1">
        <v>11</v>
      </c>
      <c r="C1819" s="2">
        <v>40992.927815165989</v>
      </c>
      <c r="D1819" s="2">
        <v>41052.927777777775</v>
      </c>
      <c r="E1819" s="1">
        <v>1</v>
      </c>
      <c r="F1819" s="2">
        <v>41000.412247916203</v>
      </c>
      <c r="G1819" s="1">
        <v>6</v>
      </c>
      <c r="H1819" s="32">
        <f>IFERROR(HOUR(Table1[[#This Row],[Cancel Date/time]])+MINUTE(Table1[[#This Row],[Cancel Date/time]])/60,"not cancelled")</f>
        <v>9.8833333333333329</v>
      </c>
      <c r="I1819" s="47">
        <f>IFERROR(ROUND(Table1[[#This Row],[cancellation time decimal]],0),"not cancelled")</f>
        <v>10</v>
      </c>
      <c r="J1819" s="10">
        <f>IFERROR(MOD(Table1[[#This Row],[cancellation hour rounded]],24),"not cancelled")</f>
        <v>10</v>
      </c>
      <c r="K1819" s="32">
        <f>1/Table1[[#This Row],[Duration (Time between doses '[in hours'])]]</f>
        <v>1</v>
      </c>
      <c r="L1819" s="33">
        <f>Table1[[#This Row],[number doses per hour]]*INDEX(Table2[price per dose],Table1[[#This Row],[Drug ID]])</f>
        <v>1</v>
      </c>
      <c r="M1819" s="11" t="b">
        <f>AND(Table1[[#This Row],[hour of cancellation 0 to 23]]&gt;=0,Table1[[#This Row],[hour of cancellation 0 to 23]]&lt;=23)</f>
        <v>1</v>
      </c>
    </row>
    <row r="1820" spans="1:13" x14ac:dyDescent="0.3">
      <c r="A1820" s="1">
        <v>1819</v>
      </c>
      <c r="B1820" s="1">
        <v>6</v>
      </c>
      <c r="C1820" s="2">
        <v>40992.947676850919</v>
      </c>
      <c r="D1820" s="2">
        <v>41052.947222222218</v>
      </c>
      <c r="E1820" s="1">
        <v>24</v>
      </c>
      <c r="F1820" s="2">
        <v>40995.459981169181</v>
      </c>
      <c r="G1820" s="1">
        <v>0</v>
      </c>
      <c r="H1820" s="32">
        <f>IFERROR(HOUR(Table1[[#This Row],[Cancel Date/time]])+MINUTE(Table1[[#This Row],[Cancel Date/time]])/60,"not cancelled")</f>
        <v>11.033333333333333</v>
      </c>
      <c r="I1820" s="47">
        <f>IFERROR(ROUND(Table1[[#This Row],[cancellation time decimal]],0),"not cancelled")</f>
        <v>11</v>
      </c>
      <c r="J1820" s="10">
        <f>IFERROR(MOD(Table1[[#This Row],[cancellation hour rounded]],24),"not cancelled")</f>
        <v>11</v>
      </c>
      <c r="K1820" s="32">
        <f>1/Table1[[#This Row],[Duration (Time between doses '[in hours'])]]</f>
        <v>4.1666666666666664E-2</v>
      </c>
      <c r="L1820" s="33">
        <f>Table1[[#This Row],[number doses per hour]]*INDEX(Table2[price per dose],Table1[[#This Row],[Drug ID]])</f>
        <v>0.35218749999999999</v>
      </c>
      <c r="M1820" s="11" t="b">
        <f>AND(Table1[[#This Row],[hour of cancellation 0 to 23]]&gt;=0,Table1[[#This Row],[hour of cancellation 0 to 23]]&lt;=23)</f>
        <v>1</v>
      </c>
    </row>
    <row r="1821" spans="1:13" x14ac:dyDescent="0.3">
      <c r="A1821" s="1">
        <v>1820</v>
      </c>
      <c r="B1821" s="1">
        <v>1</v>
      </c>
      <c r="C1821" s="2">
        <v>40993.039592223111</v>
      </c>
      <c r="D1821" s="2">
        <v>41053.039583333331</v>
      </c>
      <c r="E1821" s="1">
        <v>8</v>
      </c>
      <c r="F1821" s="2">
        <v>40993.616004582262</v>
      </c>
      <c r="G1821" s="1">
        <v>0</v>
      </c>
      <c r="H1821" s="32">
        <f>IFERROR(HOUR(Table1[[#This Row],[Cancel Date/time]])+MINUTE(Table1[[#This Row],[Cancel Date/time]])/60,"not cancelled")</f>
        <v>14.783333333333333</v>
      </c>
      <c r="I1821" s="47">
        <f>IFERROR(ROUND(Table1[[#This Row],[cancellation time decimal]],0),"not cancelled")</f>
        <v>15</v>
      </c>
      <c r="J1821" s="10">
        <f>IFERROR(MOD(Table1[[#This Row],[cancellation hour rounded]],24),"not cancelled")</f>
        <v>15</v>
      </c>
      <c r="K1821" s="32">
        <f>1/Table1[[#This Row],[Duration (Time between doses '[in hours'])]]</f>
        <v>0.125</v>
      </c>
      <c r="L1821" s="33">
        <f>Table1[[#This Row],[number doses per hour]]*INDEX(Table2[price per dose],Table1[[#This Row],[Drug ID]])</f>
        <v>0.84929166666666667</v>
      </c>
      <c r="M1821" s="11" t="b">
        <f>AND(Table1[[#This Row],[hour of cancellation 0 to 23]]&gt;=0,Table1[[#This Row],[hour of cancellation 0 to 23]]&lt;=23)</f>
        <v>1</v>
      </c>
    </row>
    <row r="1822" spans="1:13" hidden="1" x14ac:dyDescent="0.3">
      <c r="A1822" s="1">
        <v>1821</v>
      </c>
      <c r="B1822" s="1">
        <v>6</v>
      </c>
      <c r="C1822" s="2">
        <v>40993.036355969918</v>
      </c>
      <c r="D1822" s="2">
        <v>40995.202626448561</v>
      </c>
      <c r="E1822" s="1">
        <v>24</v>
      </c>
      <c r="F1822" s="2" t="s">
        <v>5</v>
      </c>
      <c r="G1822" s="1">
        <v>0</v>
      </c>
      <c r="H1822" s="32" t="str">
        <f>IFERROR(HOUR(Table1[[#This Row],[Cancel Date/time]])+MINUTE(Table1[[#This Row],[Cancel Date/time]])/60,"not cancelled")</f>
        <v>not cancelled</v>
      </c>
      <c r="I1822" s="47" t="str">
        <f>IFERROR(ROUND(Table1[[#This Row],[cancellation time decimal]],0),"not cancelled")</f>
        <v>not cancelled</v>
      </c>
      <c r="J1822" s="10" t="str">
        <f>IFERROR(MOD(Table1[[#This Row],[cancellation hour rounded]],24),"not cancelled")</f>
        <v>not cancelled</v>
      </c>
      <c r="K1822" s="32">
        <f>1/Table1[[#This Row],[Duration (Time between doses '[in hours'])]]</f>
        <v>4.1666666666666664E-2</v>
      </c>
      <c r="L1822" s="33">
        <f>Table1[[#This Row],[number doses per hour]]*INDEX(Table2[price per dose],Table1[[#This Row],[Drug ID]])</f>
        <v>0.35218749999999999</v>
      </c>
      <c r="M1822" s="11" t="b">
        <f>AND(Table1[[#This Row],[hour of cancellation 0 to 23]]&gt;=0,Table1[[#This Row],[hour of cancellation 0 to 23]]&lt;=23)</f>
        <v>0</v>
      </c>
    </row>
    <row r="1823" spans="1:13" x14ac:dyDescent="0.3">
      <c r="A1823" s="1">
        <v>1822</v>
      </c>
      <c r="B1823" s="1">
        <v>3</v>
      </c>
      <c r="C1823" s="2">
        <v>40993.022558188</v>
      </c>
      <c r="D1823" s="2">
        <v>41053.022222222222</v>
      </c>
      <c r="E1823" s="1">
        <v>24</v>
      </c>
      <c r="F1823" s="2">
        <v>40994.529551980253</v>
      </c>
      <c r="G1823" s="1">
        <v>0</v>
      </c>
      <c r="H1823" s="32">
        <f>IFERROR(HOUR(Table1[[#This Row],[Cancel Date/time]])+MINUTE(Table1[[#This Row],[Cancel Date/time]])/60,"not cancelled")</f>
        <v>12.7</v>
      </c>
      <c r="I1823" s="47">
        <f>IFERROR(ROUND(Table1[[#This Row],[cancellation time decimal]],0),"not cancelled")</f>
        <v>13</v>
      </c>
      <c r="J1823" s="10">
        <f>IFERROR(MOD(Table1[[#This Row],[cancellation hour rounded]],24),"not cancelled")</f>
        <v>13</v>
      </c>
      <c r="K1823" s="32">
        <f>1/Table1[[#This Row],[Duration (Time between doses '[in hours'])]]</f>
        <v>4.1666666666666664E-2</v>
      </c>
      <c r="L1823" s="33">
        <f>Table1[[#This Row],[number doses per hour]]*INDEX(Table2[price per dose],Table1[[#This Row],[Drug ID]])</f>
        <v>0.18133000000000002</v>
      </c>
      <c r="M1823" s="11" t="b">
        <f>AND(Table1[[#This Row],[hour of cancellation 0 to 23]]&gt;=0,Table1[[#This Row],[hour of cancellation 0 to 23]]&lt;=23)</f>
        <v>1</v>
      </c>
    </row>
    <row r="1824" spans="1:13" x14ac:dyDescent="0.3">
      <c r="A1824" s="1">
        <v>1823</v>
      </c>
      <c r="B1824" s="1">
        <v>8</v>
      </c>
      <c r="C1824" s="2">
        <v>40993.334948940566</v>
      </c>
      <c r="D1824" s="2">
        <v>41053.334722222222</v>
      </c>
      <c r="E1824" s="1">
        <v>3</v>
      </c>
      <c r="F1824" s="2">
        <v>40998.352357818825</v>
      </c>
      <c r="G1824" s="1">
        <v>0</v>
      </c>
      <c r="H1824" s="32">
        <f>IFERROR(HOUR(Table1[[#This Row],[Cancel Date/time]])+MINUTE(Table1[[#This Row],[Cancel Date/time]])/60,"not cancelled")</f>
        <v>8.4499999999999993</v>
      </c>
      <c r="I1824" s="47">
        <f>IFERROR(ROUND(Table1[[#This Row],[cancellation time decimal]],0),"not cancelled")</f>
        <v>8</v>
      </c>
      <c r="J1824" s="10">
        <f>IFERROR(MOD(Table1[[#This Row],[cancellation hour rounded]],24),"not cancelled")</f>
        <v>8</v>
      </c>
      <c r="K1824" s="32">
        <f>1/Table1[[#This Row],[Duration (Time between doses '[in hours'])]]</f>
        <v>0.33333333333333331</v>
      </c>
      <c r="L1824" s="33">
        <f>Table1[[#This Row],[number doses per hour]]*INDEX(Table2[price per dose],Table1[[#This Row],[Drug ID]])</f>
        <v>0.29998222222222221</v>
      </c>
      <c r="M1824" s="11" t="b">
        <f>AND(Table1[[#This Row],[hour of cancellation 0 to 23]]&gt;=0,Table1[[#This Row],[hour of cancellation 0 to 23]]&lt;=23)</f>
        <v>1</v>
      </c>
    </row>
    <row r="1825" spans="1:13" x14ac:dyDescent="0.3">
      <c r="A1825" s="1">
        <v>1824</v>
      </c>
      <c r="B1825" s="1">
        <v>4</v>
      </c>
      <c r="C1825" s="2">
        <v>40993.356565920963</v>
      </c>
      <c r="D1825" s="2">
        <v>40995.981250000004</v>
      </c>
      <c r="E1825" s="1">
        <v>12</v>
      </c>
      <c r="F1825" s="2">
        <v>40995.48540702965</v>
      </c>
      <c r="G1825" s="1">
        <v>0</v>
      </c>
      <c r="H1825" s="32">
        <f>IFERROR(HOUR(Table1[[#This Row],[Cancel Date/time]])+MINUTE(Table1[[#This Row],[Cancel Date/time]])/60,"not cancelled")</f>
        <v>11.633333333333333</v>
      </c>
      <c r="I1825" s="47">
        <f>IFERROR(ROUND(Table1[[#This Row],[cancellation time decimal]],0),"not cancelled")</f>
        <v>12</v>
      </c>
      <c r="J1825" s="10">
        <f>IFERROR(MOD(Table1[[#This Row],[cancellation hour rounded]],24),"not cancelled")</f>
        <v>12</v>
      </c>
      <c r="K1825" s="32">
        <f>1/Table1[[#This Row],[Duration (Time between doses '[in hours'])]]</f>
        <v>8.3333333333333329E-2</v>
      </c>
      <c r="L1825" s="33">
        <f>Table1[[#This Row],[number doses per hour]]*INDEX(Table2[price per dose],Table1[[#This Row],[Drug ID]])</f>
        <v>1.448055119047619</v>
      </c>
      <c r="M1825" s="11" t="b">
        <f>AND(Table1[[#This Row],[hour of cancellation 0 to 23]]&gt;=0,Table1[[#This Row],[hour of cancellation 0 to 23]]&lt;=23)</f>
        <v>1</v>
      </c>
    </row>
    <row r="1826" spans="1:13" x14ac:dyDescent="0.3">
      <c r="A1826" s="1">
        <v>1825</v>
      </c>
      <c r="B1826" s="1">
        <v>5</v>
      </c>
      <c r="C1826" s="2">
        <v>40993.394352589588</v>
      </c>
      <c r="D1826" s="2">
        <v>41053.393750000003</v>
      </c>
      <c r="E1826" s="1">
        <v>24</v>
      </c>
      <c r="F1826" s="2">
        <v>40995.539553814553</v>
      </c>
      <c r="G1826" s="1">
        <v>0</v>
      </c>
      <c r="H1826" s="32">
        <f>IFERROR(HOUR(Table1[[#This Row],[Cancel Date/time]])+MINUTE(Table1[[#This Row],[Cancel Date/time]])/60,"not cancelled")</f>
        <v>12.933333333333334</v>
      </c>
      <c r="I1826" s="47">
        <f>IFERROR(ROUND(Table1[[#This Row],[cancellation time decimal]],0),"not cancelled")</f>
        <v>13</v>
      </c>
      <c r="J1826" s="10">
        <f>IFERROR(MOD(Table1[[#This Row],[cancellation hour rounded]],24),"not cancelled")</f>
        <v>13</v>
      </c>
      <c r="K1826" s="32">
        <f>1/Table1[[#This Row],[Duration (Time between doses '[in hours'])]]</f>
        <v>4.1666666666666664E-2</v>
      </c>
      <c r="L1826" s="33">
        <f>Table1[[#This Row],[number doses per hour]]*INDEX(Table2[price per dose],Table1[[#This Row],[Drug ID]])</f>
        <v>0.2815833333333333</v>
      </c>
      <c r="M1826" s="11" t="b">
        <f>AND(Table1[[#This Row],[hour of cancellation 0 to 23]]&gt;=0,Table1[[#This Row],[hour of cancellation 0 to 23]]&lt;=23)</f>
        <v>1</v>
      </c>
    </row>
    <row r="1827" spans="1:13" x14ac:dyDescent="0.3">
      <c r="A1827" s="1">
        <v>1826</v>
      </c>
      <c r="B1827" s="1">
        <v>5</v>
      </c>
      <c r="C1827" s="2">
        <v>40993.60034334485</v>
      </c>
      <c r="D1827" s="2">
        <v>41053.600000000006</v>
      </c>
      <c r="E1827" s="1">
        <v>24</v>
      </c>
      <c r="F1827" s="2">
        <v>40997.352792049744</v>
      </c>
      <c r="G1827" s="1">
        <v>0</v>
      </c>
      <c r="H1827" s="32">
        <f>IFERROR(HOUR(Table1[[#This Row],[Cancel Date/time]])+MINUTE(Table1[[#This Row],[Cancel Date/time]])/60,"not cancelled")</f>
        <v>8.4666666666666668</v>
      </c>
      <c r="I1827" s="47">
        <f>IFERROR(ROUND(Table1[[#This Row],[cancellation time decimal]],0),"not cancelled")</f>
        <v>8</v>
      </c>
      <c r="J1827" s="10">
        <f>IFERROR(MOD(Table1[[#This Row],[cancellation hour rounded]],24),"not cancelled")</f>
        <v>8</v>
      </c>
      <c r="K1827" s="32">
        <f>1/Table1[[#This Row],[Duration (Time between doses '[in hours'])]]</f>
        <v>4.1666666666666664E-2</v>
      </c>
      <c r="L1827" s="33">
        <f>Table1[[#This Row],[number doses per hour]]*INDEX(Table2[price per dose],Table1[[#This Row],[Drug ID]])</f>
        <v>0.2815833333333333</v>
      </c>
      <c r="M1827" s="11" t="b">
        <f>AND(Table1[[#This Row],[hour of cancellation 0 to 23]]&gt;=0,Table1[[#This Row],[hour of cancellation 0 to 23]]&lt;=23)</f>
        <v>1</v>
      </c>
    </row>
    <row r="1828" spans="1:13" x14ac:dyDescent="0.3">
      <c r="A1828" s="1">
        <v>1827</v>
      </c>
      <c r="B1828" s="1">
        <v>2</v>
      </c>
      <c r="C1828" s="2">
        <v>40993.620347171054</v>
      </c>
      <c r="D1828" s="2">
        <v>41053.620138888895</v>
      </c>
      <c r="E1828" s="1">
        <v>10</v>
      </c>
      <c r="F1828" s="2">
        <v>40995.495237848932</v>
      </c>
      <c r="G1828" s="1">
        <v>0</v>
      </c>
      <c r="H1828" s="32">
        <f>IFERROR(HOUR(Table1[[#This Row],[Cancel Date/time]])+MINUTE(Table1[[#This Row],[Cancel Date/time]])/60,"not cancelled")</f>
        <v>11.883333333333333</v>
      </c>
      <c r="I1828" s="47">
        <f>IFERROR(ROUND(Table1[[#This Row],[cancellation time decimal]],0),"not cancelled")</f>
        <v>12</v>
      </c>
      <c r="J1828" s="10">
        <f>IFERROR(MOD(Table1[[#This Row],[cancellation hour rounded]],24),"not cancelled")</f>
        <v>12</v>
      </c>
      <c r="K1828" s="32">
        <f>1/Table1[[#This Row],[Duration (Time between doses '[in hours'])]]</f>
        <v>0.1</v>
      </c>
      <c r="L1828" s="33">
        <f>Table1[[#This Row],[number doses per hour]]*INDEX(Table2[price per dose],Table1[[#This Row],[Drug ID]])</f>
        <v>0.84959999999999969</v>
      </c>
      <c r="M1828" s="11" t="b">
        <f>AND(Table1[[#This Row],[hour of cancellation 0 to 23]]&gt;=0,Table1[[#This Row],[hour of cancellation 0 to 23]]&lt;=23)</f>
        <v>1</v>
      </c>
    </row>
    <row r="1829" spans="1:13" x14ac:dyDescent="0.3">
      <c r="A1829" s="1">
        <v>1828</v>
      </c>
      <c r="B1829" s="1">
        <v>6</v>
      </c>
      <c r="C1829" s="2">
        <v>40993.681740743974</v>
      </c>
      <c r="D1829" s="2">
        <v>41053.681249999994</v>
      </c>
      <c r="E1829" s="1">
        <v>24</v>
      </c>
      <c r="F1829" s="2">
        <v>41006.352528095726</v>
      </c>
      <c r="G1829" s="1">
        <v>0</v>
      </c>
      <c r="H1829" s="32">
        <f>IFERROR(HOUR(Table1[[#This Row],[Cancel Date/time]])+MINUTE(Table1[[#This Row],[Cancel Date/time]])/60,"not cancelled")</f>
        <v>8.4499999999999993</v>
      </c>
      <c r="I1829" s="47">
        <f>IFERROR(ROUND(Table1[[#This Row],[cancellation time decimal]],0),"not cancelled")</f>
        <v>8</v>
      </c>
      <c r="J1829" s="10">
        <f>IFERROR(MOD(Table1[[#This Row],[cancellation hour rounded]],24),"not cancelled")</f>
        <v>8</v>
      </c>
      <c r="K1829" s="32">
        <f>1/Table1[[#This Row],[Duration (Time between doses '[in hours'])]]</f>
        <v>4.1666666666666664E-2</v>
      </c>
      <c r="L1829" s="33">
        <f>Table1[[#This Row],[number doses per hour]]*INDEX(Table2[price per dose],Table1[[#This Row],[Drug ID]])</f>
        <v>0.35218749999999999</v>
      </c>
      <c r="M1829" s="11" t="b">
        <f>AND(Table1[[#This Row],[hour of cancellation 0 to 23]]&gt;=0,Table1[[#This Row],[hour of cancellation 0 to 23]]&lt;=23)</f>
        <v>1</v>
      </c>
    </row>
    <row r="1830" spans="1:13" x14ac:dyDescent="0.3">
      <c r="A1830" s="1">
        <v>1829</v>
      </c>
      <c r="B1830" s="1">
        <v>1</v>
      </c>
      <c r="C1830" s="2">
        <v>40993.748064514781</v>
      </c>
      <c r="D1830" s="2">
        <v>41053.747916666667</v>
      </c>
      <c r="E1830" s="1">
        <v>12</v>
      </c>
      <c r="F1830" s="2">
        <v>40994.255584454673</v>
      </c>
      <c r="G1830" s="1">
        <v>0</v>
      </c>
      <c r="H1830" s="32">
        <f>IFERROR(HOUR(Table1[[#This Row],[Cancel Date/time]])+MINUTE(Table1[[#This Row],[Cancel Date/time]])/60,"not cancelled")</f>
        <v>6.1333333333333337</v>
      </c>
      <c r="I1830" s="47">
        <f>IFERROR(ROUND(Table1[[#This Row],[cancellation time decimal]],0),"not cancelled")</f>
        <v>6</v>
      </c>
      <c r="J1830" s="10">
        <f>IFERROR(MOD(Table1[[#This Row],[cancellation hour rounded]],24),"not cancelled")</f>
        <v>6</v>
      </c>
      <c r="K1830" s="32">
        <f>1/Table1[[#This Row],[Duration (Time between doses '[in hours'])]]</f>
        <v>8.3333333333333329E-2</v>
      </c>
      <c r="L1830" s="33">
        <f>Table1[[#This Row],[number doses per hour]]*INDEX(Table2[price per dose],Table1[[#This Row],[Drug ID]])</f>
        <v>0.56619444444444444</v>
      </c>
      <c r="M1830" s="11" t="b">
        <f>AND(Table1[[#This Row],[hour of cancellation 0 to 23]]&gt;=0,Table1[[#This Row],[hour of cancellation 0 to 23]]&lt;=23)</f>
        <v>1</v>
      </c>
    </row>
    <row r="1831" spans="1:13" hidden="1" x14ac:dyDescent="0.3">
      <c r="A1831" s="1">
        <v>1830</v>
      </c>
      <c r="B1831" s="1">
        <v>2</v>
      </c>
      <c r="C1831" s="2">
        <v>40993.713858661715</v>
      </c>
      <c r="D1831" s="2">
        <v>40996.08865399655</v>
      </c>
      <c r="E1831" s="1">
        <v>10</v>
      </c>
      <c r="F1831" s="2" t="s">
        <v>5</v>
      </c>
      <c r="G1831" s="1">
        <v>0</v>
      </c>
      <c r="H1831" s="32" t="str">
        <f>IFERROR(HOUR(Table1[[#This Row],[Cancel Date/time]])+MINUTE(Table1[[#This Row],[Cancel Date/time]])/60,"not cancelled")</f>
        <v>not cancelled</v>
      </c>
      <c r="I1831" s="47" t="str">
        <f>IFERROR(ROUND(Table1[[#This Row],[cancellation time decimal]],0),"not cancelled")</f>
        <v>not cancelled</v>
      </c>
      <c r="J1831" s="10" t="str">
        <f>IFERROR(MOD(Table1[[#This Row],[cancellation hour rounded]],24),"not cancelled")</f>
        <v>not cancelled</v>
      </c>
      <c r="K1831" s="32">
        <f>1/Table1[[#This Row],[Duration (Time between doses '[in hours'])]]</f>
        <v>0.1</v>
      </c>
      <c r="L1831" s="33">
        <f>Table1[[#This Row],[number doses per hour]]*INDEX(Table2[price per dose],Table1[[#This Row],[Drug ID]])</f>
        <v>0.84959999999999969</v>
      </c>
      <c r="M1831" s="11" t="b">
        <f>AND(Table1[[#This Row],[hour of cancellation 0 to 23]]&gt;=0,Table1[[#This Row],[hour of cancellation 0 to 23]]&lt;=23)</f>
        <v>0</v>
      </c>
    </row>
    <row r="1832" spans="1:13" x14ac:dyDescent="0.3">
      <c r="A1832" s="1">
        <v>1831</v>
      </c>
      <c r="B1832" s="1">
        <v>1</v>
      </c>
      <c r="C1832" s="2">
        <v>40993.784397478601</v>
      </c>
      <c r="D1832" s="2">
        <v>41053.78402777778</v>
      </c>
      <c r="E1832" s="1">
        <v>12</v>
      </c>
      <c r="F1832" s="2">
        <v>40994.575785644396</v>
      </c>
      <c r="G1832" s="1">
        <v>0</v>
      </c>
      <c r="H1832" s="32">
        <f>IFERROR(HOUR(Table1[[#This Row],[Cancel Date/time]])+MINUTE(Table1[[#This Row],[Cancel Date/time]])/60,"not cancelled")</f>
        <v>13.816666666666666</v>
      </c>
      <c r="I1832" s="47">
        <f>IFERROR(ROUND(Table1[[#This Row],[cancellation time decimal]],0),"not cancelled")</f>
        <v>14</v>
      </c>
      <c r="J1832" s="10">
        <f>IFERROR(MOD(Table1[[#This Row],[cancellation hour rounded]],24),"not cancelled")</f>
        <v>14</v>
      </c>
      <c r="K1832" s="32">
        <f>1/Table1[[#This Row],[Duration (Time between doses '[in hours'])]]</f>
        <v>8.3333333333333329E-2</v>
      </c>
      <c r="L1832" s="33">
        <f>Table1[[#This Row],[number doses per hour]]*INDEX(Table2[price per dose],Table1[[#This Row],[Drug ID]])</f>
        <v>0.56619444444444444</v>
      </c>
      <c r="M1832" s="11" t="b">
        <f>AND(Table1[[#This Row],[hour of cancellation 0 to 23]]&gt;=0,Table1[[#This Row],[hour of cancellation 0 to 23]]&lt;=23)</f>
        <v>1</v>
      </c>
    </row>
    <row r="1833" spans="1:13" hidden="1" x14ac:dyDescent="0.3">
      <c r="A1833" s="1">
        <v>1832</v>
      </c>
      <c r="B1833" s="1">
        <v>6</v>
      </c>
      <c r="C1833" s="2">
        <v>40993.843902545013</v>
      </c>
      <c r="D1833" s="2">
        <v>40997.468798369177</v>
      </c>
      <c r="E1833" s="1">
        <v>24</v>
      </c>
      <c r="F1833" s="2" t="s">
        <v>5</v>
      </c>
      <c r="G1833" s="1">
        <v>0</v>
      </c>
      <c r="H1833" s="32" t="str">
        <f>IFERROR(HOUR(Table1[[#This Row],[Cancel Date/time]])+MINUTE(Table1[[#This Row],[Cancel Date/time]])/60,"not cancelled")</f>
        <v>not cancelled</v>
      </c>
      <c r="I1833" s="47" t="str">
        <f>IFERROR(ROUND(Table1[[#This Row],[cancellation time decimal]],0),"not cancelled")</f>
        <v>not cancelled</v>
      </c>
      <c r="J1833" s="10" t="str">
        <f>IFERROR(MOD(Table1[[#This Row],[cancellation hour rounded]],24),"not cancelled")</f>
        <v>not cancelled</v>
      </c>
      <c r="K1833" s="32">
        <f>1/Table1[[#This Row],[Duration (Time between doses '[in hours'])]]</f>
        <v>4.1666666666666664E-2</v>
      </c>
      <c r="L1833" s="33">
        <f>Table1[[#This Row],[number doses per hour]]*INDEX(Table2[price per dose],Table1[[#This Row],[Drug ID]])</f>
        <v>0.35218749999999999</v>
      </c>
      <c r="M1833" s="11" t="b">
        <f>AND(Table1[[#This Row],[hour of cancellation 0 to 23]]&gt;=0,Table1[[#This Row],[hour of cancellation 0 to 23]]&lt;=23)</f>
        <v>0</v>
      </c>
    </row>
    <row r="1834" spans="1:13" x14ac:dyDescent="0.3">
      <c r="A1834" s="1">
        <v>1833</v>
      </c>
      <c r="B1834" s="1">
        <v>5</v>
      </c>
      <c r="C1834" s="2">
        <v>40993.849007315017</v>
      </c>
      <c r="D1834" s="2">
        <v>41053.848611111112</v>
      </c>
      <c r="E1834" s="1">
        <v>24</v>
      </c>
      <c r="F1834" s="2">
        <v>40996.48302368234</v>
      </c>
      <c r="G1834" s="1">
        <v>0</v>
      </c>
      <c r="H1834" s="32">
        <f>IFERROR(HOUR(Table1[[#This Row],[Cancel Date/time]])+MINUTE(Table1[[#This Row],[Cancel Date/time]])/60,"not cancelled")</f>
        <v>11.583333333333334</v>
      </c>
      <c r="I1834" s="47">
        <f>IFERROR(ROUND(Table1[[#This Row],[cancellation time decimal]],0),"not cancelled")</f>
        <v>12</v>
      </c>
      <c r="J1834" s="10">
        <f>IFERROR(MOD(Table1[[#This Row],[cancellation hour rounded]],24),"not cancelled")</f>
        <v>12</v>
      </c>
      <c r="K1834" s="32">
        <f>1/Table1[[#This Row],[Duration (Time between doses '[in hours'])]]</f>
        <v>4.1666666666666664E-2</v>
      </c>
      <c r="L1834" s="33">
        <f>Table1[[#This Row],[number doses per hour]]*INDEX(Table2[price per dose],Table1[[#This Row],[Drug ID]])</f>
        <v>0.2815833333333333</v>
      </c>
      <c r="M1834" s="11" t="b">
        <f>AND(Table1[[#This Row],[hour of cancellation 0 to 23]]&gt;=0,Table1[[#This Row],[hour of cancellation 0 to 23]]&lt;=23)</f>
        <v>1</v>
      </c>
    </row>
    <row r="1835" spans="1:13" hidden="1" x14ac:dyDescent="0.3">
      <c r="A1835" s="1">
        <v>1834</v>
      </c>
      <c r="B1835" s="1">
        <v>6</v>
      </c>
      <c r="C1835" s="2">
        <v>40993.965371767954</v>
      </c>
      <c r="D1835" s="2">
        <v>40998.548097675659</v>
      </c>
      <c r="E1835" s="1">
        <v>24</v>
      </c>
      <c r="F1835" s="2" t="s">
        <v>5</v>
      </c>
      <c r="G1835" s="1">
        <v>0</v>
      </c>
      <c r="H1835" s="32" t="str">
        <f>IFERROR(HOUR(Table1[[#This Row],[Cancel Date/time]])+MINUTE(Table1[[#This Row],[Cancel Date/time]])/60,"not cancelled")</f>
        <v>not cancelled</v>
      </c>
      <c r="I1835" s="47" t="str">
        <f>IFERROR(ROUND(Table1[[#This Row],[cancellation time decimal]],0),"not cancelled")</f>
        <v>not cancelled</v>
      </c>
      <c r="J1835" s="10" t="str">
        <f>IFERROR(MOD(Table1[[#This Row],[cancellation hour rounded]],24),"not cancelled")</f>
        <v>not cancelled</v>
      </c>
      <c r="K1835" s="32">
        <f>1/Table1[[#This Row],[Duration (Time between doses '[in hours'])]]</f>
        <v>4.1666666666666664E-2</v>
      </c>
      <c r="L1835" s="33">
        <f>Table1[[#This Row],[number doses per hour]]*INDEX(Table2[price per dose],Table1[[#This Row],[Drug ID]])</f>
        <v>0.35218749999999999</v>
      </c>
      <c r="M1835" s="11" t="b">
        <f>AND(Table1[[#This Row],[hour of cancellation 0 to 23]]&gt;=0,Table1[[#This Row],[hour of cancellation 0 to 23]]&lt;=23)</f>
        <v>0</v>
      </c>
    </row>
    <row r="1836" spans="1:13" x14ac:dyDescent="0.3">
      <c r="A1836" s="1">
        <v>1835</v>
      </c>
      <c r="B1836" s="1">
        <v>11</v>
      </c>
      <c r="C1836" s="2">
        <v>40994.189720464579</v>
      </c>
      <c r="D1836" s="2">
        <v>41054.189583333333</v>
      </c>
      <c r="E1836" s="1">
        <v>1</v>
      </c>
      <c r="F1836" s="2">
        <v>41001.434872278871</v>
      </c>
      <c r="G1836" s="1">
        <v>3</v>
      </c>
      <c r="H1836" s="32">
        <f>IFERROR(HOUR(Table1[[#This Row],[Cancel Date/time]])+MINUTE(Table1[[#This Row],[Cancel Date/time]])/60,"not cancelled")</f>
        <v>10.433333333333334</v>
      </c>
      <c r="I1836" s="47">
        <f>IFERROR(ROUND(Table1[[#This Row],[cancellation time decimal]],0),"not cancelled")</f>
        <v>10</v>
      </c>
      <c r="J1836" s="10">
        <f>IFERROR(MOD(Table1[[#This Row],[cancellation hour rounded]],24),"not cancelled")</f>
        <v>10</v>
      </c>
      <c r="K1836" s="32">
        <f>1/Table1[[#This Row],[Duration (Time between doses '[in hours'])]]</f>
        <v>1</v>
      </c>
      <c r="L1836" s="33">
        <f>Table1[[#This Row],[number doses per hour]]*INDEX(Table2[price per dose],Table1[[#This Row],[Drug ID]])</f>
        <v>1</v>
      </c>
      <c r="M1836" s="11" t="b">
        <f>AND(Table1[[#This Row],[hour of cancellation 0 to 23]]&gt;=0,Table1[[#This Row],[hour of cancellation 0 to 23]]&lt;=23)</f>
        <v>1</v>
      </c>
    </row>
    <row r="1837" spans="1:13" x14ac:dyDescent="0.3">
      <c r="A1837" s="1">
        <v>1836</v>
      </c>
      <c r="B1837" s="1">
        <v>1</v>
      </c>
      <c r="C1837" s="2">
        <v>40994.336829791639</v>
      </c>
      <c r="D1837" s="2">
        <v>41054.336805555555</v>
      </c>
      <c r="E1837" s="1">
        <v>8</v>
      </c>
      <c r="F1837" s="2">
        <v>40995.349483586877</v>
      </c>
      <c r="G1837" s="1">
        <v>0</v>
      </c>
      <c r="H1837" s="32">
        <f>IFERROR(HOUR(Table1[[#This Row],[Cancel Date/time]])+MINUTE(Table1[[#This Row],[Cancel Date/time]])/60,"not cancelled")</f>
        <v>8.3833333333333329</v>
      </c>
      <c r="I1837" s="47">
        <f>IFERROR(ROUND(Table1[[#This Row],[cancellation time decimal]],0),"not cancelled")</f>
        <v>8</v>
      </c>
      <c r="J1837" s="10">
        <f>IFERROR(MOD(Table1[[#This Row],[cancellation hour rounded]],24),"not cancelled")</f>
        <v>8</v>
      </c>
      <c r="K1837" s="32">
        <f>1/Table1[[#This Row],[Duration (Time between doses '[in hours'])]]</f>
        <v>0.125</v>
      </c>
      <c r="L1837" s="33">
        <f>Table1[[#This Row],[number doses per hour]]*INDEX(Table2[price per dose],Table1[[#This Row],[Drug ID]])</f>
        <v>0.84929166666666667</v>
      </c>
      <c r="M1837" s="11" t="b">
        <f>AND(Table1[[#This Row],[hour of cancellation 0 to 23]]&gt;=0,Table1[[#This Row],[hour of cancellation 0 to 23]]&lt;=23)</f>
        <v>1</v>
      </c>
    </row>
    <row r="1838" spans="1:13" hidden="1" x14ac:dyDescent="0.3">
      <c r="A1838" s="1">
        <v>1837</v>
      </c>
      <c r="B1838" s="1">
        <v>2</v>
      </c>
      <c r="C1838" s="2">
        <v>40994.363585584346</v>
      </c>
      <c r="D1838" s="2">
        <v>40997.946745150046</v>
      </c>
      <c r="E1838" s="1">
        <v>10</v>
      </c>
      <c r="F1838" s="2" t="s">
        <v>5</v>
      </c>
      <c r="G1838" s="1">
        <v>0</v>
      </c>
      <c r="H1838" s="32" t="str">
        <f>IFERROR(HOUR(Table1[[#This Row],[Cancel Date/time]])+MINUTE(Table1[[#This Row],[Cancel Date/time]])/60,"not cancelled")</f>
        <v>not cancelled</v>
      </c>
      <c r="I1838" s="47" t="str">
        <f>IFERROR(ROUND(Table1[[#This Row],[cancellation time decimal]],0),"not cancelled")</f>
        <v>not cancelled</v>
      </c>
      <c r="J1838" s="10" t="str">
        <f>IFERROR(MOD(Table1[[#This Row],[cancellation hour rounded]],24),"not cancelled")</f>
        <v>not cancelled</v>
      </c>
      <c r="K1838" s="32">
        <f>1/Table1[[#This Row],[Duration (Time between doses '[in hours'])]]</f>
        <v>0.1</v>
      </c>
      <c r="L1838" s="33">
        <f>Table1[[#This Row],[number doses per hour]]*INDEX(Table2[price per dose],Table1[[#This Row],[Drug ID]])</f>
        <v>0.84959999999999969</v>
      </c>
      <c r="M1838" s="11" t="b">
        <f>AND(Table1[[#This Row],[hour of cancellation 0 to 23]]&gt;=0,Table1[[#This Row],[hour of cancellation 0 to 23]]&lt;=23)</f>
        <v>0</v>
      </c>
    </row>
    <row r="1839" spans="1:13" x14ac:dyDescent="0.3">
      <c r="A1839" s="1">
        <v>1838</v>
      </c>
      <c r="B1839" s="1">
        <v>6</v>
      </c>
      <c r="C1839" s="2">
        <v>40994.395018474213</v>
      </c>
      <c r="D1839" s="2">
        <v>41054.394444444442</v>
      </c>
      <c r="E1839" s="1">
        <v>24</v>
      </c>
      <c r="F1839" s="2">
        <v>40997.630466214949</v>
      </c>
      <c r="G1839" s="1">
        <v>0</v>
      </c>
      <c r="H1839" s="32">
        <f>IFERROR(HOUR(Table1[[#This Row],[Cancel Date/time]])+MINUTE(Table1[[#This Row],[Cancel Date/time]])/60,"not cancelled")</f>
        <v>15.116666666666667</v>
      </c>
      <c r="I1839" s="47">
        <f>IFERROR(ROUND(Table1[[#This Row],[cancellation time decimal]],0),"not cancelled")</f>
        <v>15</v>
      </c>
      <c r="J1839" s="10">
        <f>IFERROR(MOD(Table1[[#This Row],[cancellation hour rounded]],24),"not cancelled")</f>
        <v>15</v>
      </c>
      <c r="K1839" s="32">
        <f>1/Table1[[#This Row],[Duration (Time between doses '[in hours'])]]</f>
        <v>4.1666666666666664E-2</v>
      </c>
      <c r="L1839" s="33">
        <f>Table1[[#This Row],[number doses per hour]]*INDEX(Table2[price per dose],Table1[[#This Row],[Drug ID]])</f>
        <v>0.35218749999999999</v>
      </c>
      <c r="M1839" s="11" t="b">
        <f>AND(Table1[[#This Row],[hour of cancellation 0 to 23]]&gt;=0,Table1[[#This Row],[hour of cancellation 0 to 23]]&lt;=23)</f>
        <v>1</v>
      </c>
    </row>
    <row r="1840" spans="1:13" x14ac:dyDescent="0.3">
      <c r="A1840" s="1">
        <v>1839</v>
      </c>
      <c r="B1840" s="1">
        <v>8</v>
      </c>
      <c r="C1840" s="2">
        <v>40994.376470186115</v>
      </c>
      <c r="D1840" s="2">
        <v>41054.376388888886</v>
      </c>
      <c r="E1840" s="1">
        <v>3</v>
      </c>
      <c r="F1840" s="2">
        <v>40998.479621060927</v>
      </c>
      <c r="G1840" s="1">
        <v>1</v>
      </c>
      <c r="H1840" s="32">
        <f>IFERROR(HOUR(Table1[[#This Row],[Cancel Date/time]])+MINUTE(Table1[[#This Row],[Cancel Date/time]])/60,"not cancelled")</f>
        <v>11.5</v>
      </c>
      <c r="I1840" s="47">
        <f>IFERROR(ROUND(Table1[[#This Row],[cancellation time decimal]],0),"not cancelled")</f>
        <v>12</v>
      </c>
      <c r="J1840" s="10">
        <f>IFERROR(MOD(Table1[[#This Row],[cancellation hour rounded]],24),"not cancelled")</f>
        <v>12</v>
      </c>
      <c r="K1840" s="32">
        <f>1/Table1[[#This Row],[Duration (Time between doses '[in hours'])]]</f>
        <v>0.33333333333333331</v>
      </c>
      <c r="L1840" s="33">
        <f>Table1[[#This Row],[number doses per hour]]*INDEX(Table2[price per dose],Table1[[#This Row],[Drug ID]])</f>
        <v>0.29998222222222221</v>
      </c>
      <c r="M1840" s="11" t="b">
        <f>AND(Table1[[#This Row],[hour of cancellation 0 to 23]]&gt;=0,Table1[[#This Row],[hour of cancellation 0 to 23]]&lt;=23)</f>
        <v>1</v>
      </c>
    </row>
    <row r="1841" spans="1:13" x14ac:dyDescent="0.3">
      <c r="A1841" s="1">
        <v>1840</v>
      </c>
      <c r="B1841" s="1">
        <v>7</v>
      </c>
      <c r="C1841" s="2">
        <v>40994.409300387051</v>
      </c>
      <c r="D1841" s="2">
        <v>41054.40902777778</v>
      </c>
      <c r="E1841" s="1">
        <v>24</v>
      </c>
      <c r="F1841" s="2">
        <v>40997.297035065749</v>
      </c>
      <c r="G1841" s="1">
        <v>0</v>
      </c>
      <c r="H1841" s="32">
        <f>IFERROR(HOUR(Table1[[#This Row],[Cancel Date/time]])+MINUTE(Table1[[#This Row],[Cancel Date/time]])/60,"not cancelled")</f>
        <v>7.1166666666666663</v>
      </c>
      <c r="I1841" s="47">
        <f>IFERROR(ROUND(Table1[[#This Row],[cancellation time decimal]],0),"not cancelled")</f>
        <v>7</v>
      </c>
      <c r="J1841" s="10">
        <f>IFERROR(MOD(Table1[[#This Row],[cancellation hour rounded]],24),"not cancelled")</f>
        <v>7</v>
      </c>
      <c r="K1841" s="32">
        <f>1/Table1[[#This Row],[Duration (Time between doses '[in hours'])]]</f>
        <v>4.1666666666666664E-2</v>
      </c>
      <c r="L1841" s="33">
        <f>Table1[[#This Row],[number doses per hour]]*INDEX(Table2[price per dose],Table1[[#This Row],[Drug ID]])</f>
        <v>1.2958049999999997</v>
      </c>
      <c r="M1841" s="11" t="b">
        <f>AND(Table1[[#This Row],[hour of cancellation 0 to 23]]&gt;=0,Table1[[#This Row],[hour of cancellation 0 to 23]]&lt;=23)</f>
        <v>1</v>
      </c>
    </row>
    <row r="1842" spans="1:13" x14ac:dyDescent="0.3">
      <c r="A1842" s="1">
        <v>1841</v>
      </c>
      <c r="B1842" s="1">
        <v>5</v>
      </c>
      <c r="C1842" s="2">
        <v>40994.411558643493</v>
      </c>
      <c r="D1842" s="2">
        <v>41054.411111111112</v>
      </c>
      <c r="E1842" s="1">
        <v>24</v>
      </c>
      <c r="F1842" s="2">
        <v>40996.55376003791</v>
      </c>
      <c r="G1842" s="1">
        <v>0</v>
      </c>
      <c r="H1842" s="32">
        <f>IFERROR(HOUR(Table1[[#This Row],[Cancel Date/time]])+MINUTE(Table1[[#This Row],[Cancel Date/time]])/60,"not cancelled")</f>
        <v>13.283333333333333</v>
      </c>
      <c r="I1842" s="47">
        <f>IFERROR(ROUND(Table1[[#This Row],[cancellation time decimal]],0),"not cancelled")</f>
        <v>13</v>
      </c>
      <c r="J1842" s="10">
        <f>IFERROR(MOD(Table1[[#This Row],[cancellation hour rounded]],24),"not cancelled")</f>
        <v>13</v>
      </c>
      <c r="K1842" s="32">
        <f>1/Table1[[#This Row],[Duration (Time between doses '[in hours'])]]</f>
        <v>4.1666666666666664E-2</v>
      </c>
      <c r="L1842" s="33">
        <f>Table1[[#This Row],[number doses per hour]]*INDEX(Table2[price per dose],Table1[[#This Row],[Drug ID]])</f>
        <v>0.2815833333333333</v>
      </c>
      <c r="M1842" s="11" t="b">
        <f>AND(Table1[[#This Row],[hour of cancellation 0 to 23]]&gt;=0,Table1[[#This Row],[hour of cancellation 0 to 23]]&lt;=23)</f>
        <v>1</v>
      </c>
    </row>
    <row r="1843" spans="1:13" x14ac:dyDescent="0.3">
      <c r="A1843" s="1">
        <v>1842</v>
      </c>
      <c r="B1843" s="1">
        <v>8</v>
      </c>
      <c r="C1843" s="2">
        <v>40994.412588622414</v>
      </c>
      <c r="D1843" s="2">
        <v>41054.412499999999</v>
      </c>
      <c r="E1843" s="1">
        <v>3</v>
      </c>
      <c r="F1843" s="2">
        <v>40997.904053587969</v>
      </c>
      <c r="G1843" s="1">
        <v>1</v>
      </c>
      <c r="H1843" s="32">
        <f>IFERROR(HOUR(Table1[[#This Row],[Cancel Date/time]])+MINUTE(Table1[[#This Row],[Cancel Date/time]])/60,"not cancelled")</f>
        <v>21.683333333333334</v>
      </c>
      <c r="I1843" s="47">
        <f>IFERROR(ROUND(Table1[[#This Row],[cancellation time decimal]],0),"not cancelled")</f>
        <v>22</v>
      </c>
      <c r="J1843" s="10">
        <f>IFERROR(MOD(Table1[[#This Row],[cancellation hour rounded]],24),"not cancelled")</f>
        <v>22</v>
      </c>
      <c r="K1843" s="32">
        <f>1/Table1[[#This Row],[Duration (Time between doses '[in hours'])]]</f>
        <v>0.33333333333333331</v>
      </c>
      <c r="L1843" s="33">
        <f>Table1[[#This Row],[number doses per hour]]*INDEX(Table2[price per dose],Table1[[#This Row],[Drug ID]])</f>
        <v>0.29998222222222221</v>
      </c>
      <c r="M1843" s="11" t="b">
        <f>AND(Table1[[#This Row],[hour of cancellation 0 to 23]]&gt;=0,Table1[[#This Row],[hour of cancellation 0 to 23]]&lt;=23)</f>
        <v>1</v>
      </c>
    </row>
    <row r="1844" spans="1:13" hidden="1" x14ac:dyDescent="0.3">
      <c r="A1844" s="1">
        <v>1843</v>
      </c>
      <c r="B1844" s="1">
        <v>7</v>
      </c>
      <c r="C1844" s="2">
        <v>40994.449168043844</v>
      </c>
      <c r="D1844" s="2">
        <v>40996.532444313198</v>
      </c>
      <c r="E1844" s="1">
        <v>24</v>
      </c>
      <c r="F1844" s="2" t="s">
        <v>5</v>
      </c>
      <c r="G1844" s="1">
        <v>0</v>
      </c>
      <c r="H1844" s="32" t="str">
        <f>IFERROR(HOUR(Table1[[#This Row],[Cancel Date/time]])+MINUTE(Table1[[#This Row],[Cancel Date/time]])/60,"not cancelled")</f>
        <v>not cancelled</v>
      </c>
      <c r="I1844" s="47" t="str">
        <f>IFERROR(ROUND(Table1[[#This Row],[cancellation time decimal]],0),"not cancelled")</f>
        <v>not cancelled</v>
      </c>
      <c r="J1844" s="10" t="str">
        <f>IFERROR(MOD(Table1[[#This Row],[cancellation hour rounded]],24),"not cancelled")</f>
        <v>not cancelled</v>
      </c>
      <c r="K1844" s="32">
        <f>1/Table1[[#This Row],[Duration (Time between doses '[in hours'])]]</f>
        <v>4.1666666666666664E-2</v>
      </c>
      <c r="L1844" s="33">
        <f>Table1[[#This Row],[number doses per hour]]*INDEX(Table2[price per dose],Table1[[#This Row],[Drug ID]])</f>
        <v>1.2958049999999997</v>
      </c>
      <c r="M1844" s="11" t="b">
        <f>AND(Table1[[#This Row],[hour of cancellation 0 to 23]]&gt;=0,Table1[[#This Row],[hour of cancellation 0 to 23]]&lt;=23)</f>
        <v>0</v>
      </c>
    </row>
    <row r="1845" spans="1:13" x14ac:dyDescent="0.3">
      <c r="A1845" s="1">
        <v>1844</v>
      </c>
      <c r="B1845" s="1">
        <v>4</v>
      </c>
      <c r="C1845" s="2">
        <v>40994.42506378486</v>
      </c>
      <c r="D1845" s="2">
        <v>41054.424999999996</v>
      </c>
      <c r="E1845" s="1">
        <v>12</v>
      </c>
      <c r="F1845" s="2">
        <v>40997.648232757347</v>
      </c>
      <c r="G1845" s="1">
        <v>0</v>
      </c>
      <c r="H1845" s="32">
        <f>IFERROR(HOUR(Table1[[#This Row],[Cancel Date/time]])+MINUTE(Table1[[#This Row],[Cancel Date/time]])/60,"not cancelled")</f>
        <v>15.55</v>
      </c>
      <c r="I1845" s="47">
        <f>IFERROR(ROUND(Table1[[#This Row],[cancellation time decimal]],0),"not cancelled")</f>
        <v>16</v>
      </c>
      <c r="J1845" s="10">
        <f>IFERROR(MOD(Table1[[#This Row],[cancellation hour rounded]],24),"not cancelled")</f>
        <v>16</v>
      </c>
      <c r="K1845" s="32">
        <f>1/Table1[[#This Row],[Duration (Time between doses '[in hours'])]]</f>
        <v>8.3333333333333329E-2</v>
      </c>
      <c r="L1845" s="33">
        <f>Table1[[#This Row],[number doses per hour]]*INDEX(Table2[price per dose],Table1[[#This Row],[Drug ID]])</f>
        <v>1.448055119047619</v>
      </c>
      <c r="M1845" s="11" t="b">
        <f>AND(Table1[[#This Row],[hour of cancellation 0 to 23]]&gt;=0,Table1[[#This Row],[hour of cancellation 0 to 23]]&lt;=23)</f>
        <v>1</v>
      </c>
    </row>
    <row r="1846" spans="1:13" x14ac:dyDescent="0.3">
      <c r="A1846" s="1">
        <v>1845</v>
      </c>
      <c r="B1846" s="1">
        <v>4</v>
      </c>
      <c r="C1846" s="2">
        <v>40994.438889405865</v>
      </c>
      <c r="D1846" s="2">
        <v>41054.438888888886</v>
      </c>
      <c r="E1846" s="1">
        <v>12</v>
      </c>
      <c r="F1846" s="2">
        <v>40996.67893752762</v>
      </c>
      <c r="G1846" s="1">
        <v>0</v>
      </c>
      <c r="H1846" s="32">
        <f>IFERROR(HOUR(Table1[[#This Row],[Cancel Date/time]])+MINUTE(Table1[[#This Row],[Cancel Date/time]])/60,"not cancelled")</f>
        <v>16.283333333333335</v>
      </c>
      <c r="I1846" s="47">
        <f>IFERROR(ROUND(Table1[[#This Row],[cancellation time decimal]],0),"not cancelled")</f>
        <v>16</v>
      </c>
      <c r="J1846" s="10">
        <f>IFERROR(MOD(Table1[[#This Row],[cancellation hour rounded]],24),"not cancelled")</f>
        <v>16</v>
      </c>
      <c r="K1846" s="32">
        <f>1/Table1[[#This Row],[Duration (Time between doses '[in hours'])]]</f>
        <v>8.3333333333333329E-2</v>
      </c>
      <c r="L1846" s="33">
        <f>Table1[[#This Row],[number doses per hour]]*INDEX(Table2[price per dose],Table1[[#This Row],[Drug ID]])</f>
        <v>1.448055119047619</v>
      </c>
      <c r="M1846" s="11" t="b">
        <f>AND(Table1[[#This Row],[hour of cancellation 0 to 23]]&gt;=0,Table1[[#This Row],[hour of cancellation 0 to 23]]&lt;=23)</f>
        <v>1</v>
      </c>
    </row>
    <row r="1847" spans="1:13" x14ac:dyDescent="0.3">
      <c r="A1847" s="1">
        <v>1846</v>
      </c>
      <c r="B1847" s="1">
        <v>2</v>
      </c>
      <c r="C1847" s="2">
        <v>40994.501658616573</v>
      </c>
      <c r="D1847" s="2">
        <v>41054.501388888886</v>
      </c>
      <c r="E1847" s="1">
        <v>10</v>
      </c>
      <c r="F1847" s="2">
        <v>40995.631158422344</v>
      </c>
      <c r="G1847" s="1">
        <v>0</v>
      </c>
      <c r="H1847" s="32">
        <f>IFERROR(HOUR(Table1[[#This Row],[Cancel Date/time]])+MINUTE(Table1[[#This Row],[Cancel Date/time]])/60,"not cancelled")</f>
        <v>15.133333333333333</v>
      </c>
      <c r="I1847" s="47">
        <f>IFERROR(ROUND(Table1[[#This Row],[cancellation time decimal]],0),"not cancelled")</f>
        <v>15</v>
      </c>
      <c r="J1847" s="10">
        <f>IFERROR(MOD(Table1[[#This Row],[cancellation hour rounded]],24),"not cancelled")</f>
        <v>15</v>
      </c>
      <c r="K1847" s="32">
        <f>1/Table1[[#This Row],[Duration (Time between doses '[in hours'])]]</f>
        <v>0.1</v>
      </c>
      <c r="L1847" s="33">
        <f>Table1[[#This Row],[number doses per hour]]*INDEX(Table2[price per dose],Table1[[#This Row],[Drug ID]])</f>
        <v>0.84959999999999969</v>
      </c>
      <c r="M1847" s="11" t="b">
        <f>AND(Table1[[#This Row],[hour of cancellation 0 to 23]]&gt;=0,Table1[[#This Row],[hour of cancellation 0 to 23]]&lt;=23)</f>
        <v>1</v>
      </c>
    </row>
    <row r="1848" spans="1:13" hidden="1" x14ac:dyDescent="0.3">
      <c r="A1848" s="1">
        <v>1847</v>
      </c>
      <c r="B1848" s="1">
        <v>5</v>
      </c>
      <c r="C1848" s="2">
        <v>40994.512803631595</v>
      </c>
      <c r="D1848" s="2">
        <v>40997.012376291328</v>
      </c>
      <c r="E1848" s="1">
        <v>24</v>
      </c>
      <c r="F1848" s="2" t="s">
        <v>5</v>
      </c>
      <c r="G1848" s="1">
        <v>0</v>
      </c>
      <c r="H1848" s="32" t="str">
        <f>IFERROR(HOUR(Table1[[#This Row],[Cancel Date/time]])+MINUTE(Table1[[#This Row],[Cancel Date/time]])/60,"not cancelled")</f>
        <v>not cancelled</v>
      </c>
      <c r="I1848" s="47" t="str">
        <f>IFERROR(ROUND(Table1[[#This Row],[cancellation time decimal]],0),"not cancelled")</f>
        <v>not cancelled</v>
      </c>
      <c r="J1848" s="10" t="str">
        <f>IFERROR(MOD(Table1[[#This Row],[cancellation hour rounded]],24),"not cancelled")</f>
        <v>not cancelled</v>
      </c>
      <c r="K1848" s="32">
        <f>1/Table1[[#This Row],[Duration (Time between doses '[in hours'])]]</f>
        <v>4.1666666666666664E-2</v>
      </c>
      <c r="L1848" s="33">
        <f>Table1[[#This Row],[number doses per hour]]*INDEX(Table2[price per dose],Table1[[#This Row],[Drug ID]])</f>
        <v>0.2815833333333333</v>
      </c>
      <c r="M1848" s="11" t="b">
        <f>AND(Table1[[#This Row],[hour of cancellation 0 to 23]]&gt;=0,Table1[[#This Row],[hour of cancellation 0 to 23]]&lt;=23)</f>
        <v>0</v>
      </c>
    </row>
    <row r="1849" spans="1:13" hidden="1" x14ac:dyDescent="0.3">
      <c r="A1849" s="1">
        <v>1848</v>
      </c>
      <c r="B1849" s="1">
        <v>1</v>
      </c>
      <c r="C1849" s="2">
        <v>40994.57173089456</v>
      </c>
      <c r="D1849" s="2">
        <v>40996.863113186912</v>
      </c>
      <c r="E1849" s="1">
        <v>12</v>
      </c>
      <c r="F1849" s="2" t="s">
        <v>5</v>
      </c>
      <c r="G1849" s="1">
        <v>0</v>
      </c>
      <c r="H1849" s="32" t="str">
        <f>IFERROR(HOUR(Table1[[#This Row],[Cancel Date/time]])+MINUTE(Table1[[#This Row],[Cancel Date/time]])/60,"not cancelled")</f>
        <v>not cancelled</v>
      </c>
      <c r="I1849" s="47" t="str">
        <f>IFERROR(ROUND(Table1[[#This Row],[cancellation time decimal]],0),"not cancelled")</f>
        <v>not cancelled</v>
      </c>
      <c r="J1849" s="10" t="str">
        <f>IFERROR(MOD(Table1[[#This Row],[cancellation hour rounded]],24),"not cancelled")</f>
        <v>not cancelled</v>
      </c>
      <c r="K1849" s="32">
        <f>1/Table1[[#This Row],[Duration (Time between doses '[in hours'])]]</f>
        <v>8.3333333333333329E-2</v>
      </c>
      <c r="L1849" s="33">
        <f>Table1[[#This Row],[number doses per hour]]*INDEX(Table2[price per dose],Table1[[#This Row],[Drug ID]])</f>
        <v>0.56619444444444444</v>
      </c>
      <c r="M1849" s="11" t="b">
        <f>AND(Table1[[#This Row],[hour of cancellation 0 to 23]]&gt;=0,Table1[[#This Row],[hour of cancellation 0 to 23]]&lt;=23)</f>
        <v>0</v>
      </c>
    </row>
    <row r="1850" spans="1:13" x14ac:dyDescent="0.3">
      <c r="A1850" s="1">
        <v>1849</v>
      </c>
      <c r="B1850" s="1">
        <v>7</v>
      </c>
      <c r="C1850" s="2">
        <v>40994.559899384258</v>
      </c>
      <c r="D1850" s="2">
        <v>41054.55972222222</v>
      </c>
      <c r="E1850" s="1">
        <v>24</v>
      </c>
      <c r="F1850" s="2">
        <v>41010.684973536059</v>
      </c>
      <c r="G1850" s="1">
        <v>0</v>
      </c>
      <c r="H1850" s="32">
        <f>IFERROR(HOUR(Table1[[#This Row],[Cancel Date/time]])+MINUTE(Table1[[#This Row],[Cancel Date/time]])/60,"not cancelled")</f>
        <v>16.433333333333334</v>
      </c>
      <c r="I1850" s="47">
        <f>IFERROR(ROUND(Table1[[#This Row],[cancellation time decimal]],0),"not cancelled")</f>
        <v>16</v>
      </c>
      <c r="J1850" s="10">
        <f>IFERROR(MOD(Table1[[#This Row],[cancellation hour rounded]],24),"not cancelled")</f>
        <v>16</v>
      </c>
      <c r="K1850" s="32">
        <f>1/Table1[[#This Row],[Duration (Time between doses '[in hours'])]]</f>
        <v>4.1666666666666664E-2</v>
      </c>
      <c r="L1850" s="33">
        <f>Table1[[#This Row],[number doses per hour]]*INDEX(Table2[price per dose],Table1[[#This Row],[Drug ID]])</f>
        <v>1.2958049999999997</v>
      </c>
      <c r="M1850" s="11" t="b">
        <f>AND(Table1[[#This Row],[hour of cancellation 0 to 23]]&gt;=0,Table1[[#This Row],[hour of cancellation 0 to 23]]&lt;=23)</f>
        <v>1</v>
      </c>
    </row>
    <row r="1851" spans="1:13" x14ac:dyDescent="0.3">
      <c r="A1851" s="1">
        <v>1850</v>
      </c>
      <c r="B1851" s="1">
        <v>1</v>
      </c>
      <c r="C1851" s="2">
        <v>40994.649751700133</v>
      </c>
      <c r="D1851" s="2">
        <v>41054.649305555555</v>
      </c>
      <c r="E1851" s="1">
        <v>12</v>
      </c>
      <c r="F1851" s="2">
        <v>40995.524664971374</v>
      </c>
      <c r="G1851" s="1">
        <v>0</v>
      </c>
      <c r="H1851" s="32">
        <f>IFERROR(HOUR(Table1[[#This Row],[Cancel Date/time]])+MINUTE(Table1[[#This Row],[Cancel Date/time]])/60,"not cancelled")</f>
        <v>12.583333333333334</v>
      </c>
      <c r="I1851" s="47">
        <f>IFERROR(ROUND(Table1[[#This Row],[cancellation time decimal]],0),"not cancelled")</f>
        <v>13</v>
      </c>
      <c r="J1851" s="10">
        <f>IFERROR(MOD(Table1[[#This Row],[cancellation hour rounded]],24),"not cancelled")</f>
        <v>13</v>
      </c>
      <c r="K1851" s="32">
        <f>1/Table1[[#This Row],[Duration (Time between doses '[in hours'])]]</f>
        <v>8.3333333333333329E-2</v>
      </c>
      <c r="L1851" s="33">
        <f>Table1[[#This Row],[number doses per hour]]*INDEX(Table2[price per dose],Table1[[#This Row],[Drug ID]])</f>
        <v>0.56619444444444444</v>
      </c>
      <c r="M1851" s="11" t="b">
        <f>AND(Table1[[#This Row],[hour of cancellation 0 to 23]]&gt;=0,Table1[[#This Row],[hour of cancellation 0 to 23]]&lt;=23)</f>
        <v>1</v>
      </c>
    </row>
    <row r="1852" spans="1:13" x14ac:dyDescent="0.3">
      <c r="A1852" s="1">
        <v>1851</v>
      </c>
      <c r="B1852" s="1">
        <v>1</v>
      </c>
      <c r="C1852" s="2">
        <v>40994.682120845522</v>
      </c>
      <c r="D1852" s="2">
        <v>41054.681944444441</v>
      </c>
      <c r="E1852" s="1">
        <v>8</v>
      </c>
      <c r="F1852" s="2">
        <v>40995.437053390793</v>
      </c>
      <c r="G1852" s="1">
        <v>0</v>
      </c>
      <c r="H1852" s="32">
        <f>IFERROR(HOUR(Table1[[#This Row],[Cancel Date/time]])+MINUTE(Table1[[#This Row],[Cancel Date/time]])/60,"not cancelled")</f>
        <v>10.483333333333333</v>
      </c>
      <c r="I1852" s="47">
        <f>IFERROR(ROUND(Table1[[#This Row],[cancellation time decimal]],0),"not cancelled")</f>
        <v>10</v>
      </c>
      <c r="J1852" s="10">
        <f>IFERROR(MOD(Table1[[#This Row],[cancellation hour rounded]],24),"not cancelled")</f>
        <v>10</v>
      </c>
      <c r="K1852" s="32">
        <f>1/Table1[[#This Row],[Duration (Time between doses '[in hours'])]]</f>
        <v>0.125</v>
      </c>
      <c r="L1852" s="33">
        <f>Table1[[#This Row],[number doses per hour]]*INDEX(Table2[price per dose],Table1[[#This Row],[Drug ID]])</f>
        <v>0.84929166666666667</v>
      </c>
      <c r="M1852" s="11" t="b">
        <f>AND(Table1[[#This Row],[hour of cancellation 0 to 23]]&gt;=0,Table1[[#This Row],[hour of cancellation 0 to 23]]&lt;=23)</f>
        <v>1</v>
      </c>
    </row>
    <row r="1853" spans="1:13" x14ac:dyDescent="0.3">
      <c r="A1853" s="1">
        <v>1852</v>
      </c>
      <c r="B1853" s="1">
        <v>1</v>
      </c>
      <c r="C1853" s="2">
        <v>40994.715216896802</v>
      </c>
      <c r="D1853" s="2">
        <v>41054.714583333334</v>
      </c>
      <c r="E1853" s="1">
        <v>12</v>
      </c>
      <c r="F1853" s="2">
        <v>40995.742486517658</v>
      </c>
      <c r="G1853" s="1">
        <v>0</v>
      </c>
      <c r="H1853" s="32">
        <f>IFERROR(HOUR(Table1[[#This Row],[Cancel Date/time]])+MINUTE(Table1[[#This Row],[Cancel Date/time]])/60,"not cancelled")</f>
        <v>17.816666666666666</v>
      </c>
      <c r="I1853" s="47">
        <f>IFERROR(ROUND(Table1[[#This Row],[cancellation time decimal]],0),"not cancelled")</f>
        <v>18</v>
      </c>
      <c r="J1853" s="10">
        <f>IFERROR(MOD(Table1[[#This Row],[cancellation hour rounded]],24),"not cancelled")</f>
        <v>18</v>
      </c>
      <c r="K1853" s="32">
        <f>1/Table1[[#This Row],[Duration (Time between doses '[in hours'])]]</f>
        <v>8.3333333333333329E-2</v>
      </c>
      <c r="L1853" s="33">
        <f>Table1[[#This Row],[number doses per hour]]*INDEX(Table2[price per dose],Table1[[#This Row],[Drug ID]])</f>
        <v>0.56619444444444444</v>
      </c>
      <c r="M1853" s="11" t="b">
        <f>AND(Table1[[#This Row],[hour of cancellation 0 to 23]]&gt;=0,Table1[[#This Row],[hour of cancellation 0 to 23]]&lt;=23)</f>
        <v>1</v>
      </c>
    </row>
    <row r="1854" spans="1:13" x14ac:dyDescent="0.3">
      <c r="A1854" s="1">
        <v>1853</v>
      </c>
      <c r="B1854" s="1">
        <v>2</v>
      </c>
      <c r="C1854" s="2">
        <v>40994.723247576621</v>
      </c>
      <c r="D1854" s="2">
        <v>41054.722916666666</v>
      </c>
      <c r="E1854" s="1">
        <v>10</v>
      </c>
      <c r="F1854" s="2">
        <v>40995.381864570045</v>
      </c>
      <c r="G1854" s="1">
        <v>0</v>
      </c>
      <c r="H1854" s="32">
        <f>IFERROR(HOUR(Table1[[#This Row],[Cancel Date/time]])+MINUTE(Table1[[#This Row],[Cancel Date/time]])/60,"not cancelled")</f>
        <v>9.15</v>
      </c>
      <c r="I1854" s="47">
        <f>IFERROR(ROUND(Table1[[#This Row],[cancellation time decimal]],0),"not cancelled")</f>
        <v>9</v>
      </c>
      <c r="J1854" s="10">
        <f>IFERROR(MOD(Table1[[#This Row],[cancellation hour rounded]],24),"not cancelled")</f>
        <v>9</v>
      </c>
      <c r="K1854" s="32">
        <f>1/Table1[[#This Row],[Duration (Time between doses '[in hours'])]]</f>
        <v>0.1</v>
      </c>
      <c r="L1854" s="33">
        <f>Table1[[#This Row],[number doses per hour]]*INDEX(Table2[price per dose],Table1[[#This Row],[Drug ID]])</f>
        <v>0.84959999999999969</v>
      </c>
      <c r="M1854" s="11" t="b">
        <f>AND(Table1[[#This Row],[hour of cancellation 0 to 23]]&gt;=0,Table1[[#This Row],[hour of cancellation 0 to 23]]&lt;=23)</f>
        <v>1</v>
      </c>
    </row>
    <row r="1855" spans="1:13" x14ac:dyDescent="0.3">
      <c r="A1855" s="1">
        <v>1854</v>
      </c>
      <c r="B1855" s="1">
        <v>1</v>
      </c>
      <c r="C1855" s="2">
        <v>40994.717286245286</v>
      </c>
      <c r="D1855" s="2">
        <v>41054.716666666667</v>
      </c>
      <c r="E1855" s="1">
        <v>8</v>
      </c>
      <c r="F1855" s="2">
        <v>40995.499084093724</v>
      </c>
      <c r="G1855" s="1">
        <v>0</v>
      </c>
      <c r="H1855" s="32">
        <f>IFERROR(HOUR(Table1[[#This Row],[Cancel Date/time]])+MINUTE(Table1[[#This Row],[Cancel Date/time]])/60,"not cancelled")</f>
        <v>11.966666666666667</v>
      </c>
      <c r="I1855" s="47">
        <f>IFERROR(ROUND(Table1[[#This Row],[cancellation time decimal]],0),"not cancelled")</f>
        <v>12</v>
      </c>
      <c r="J1855" s="10">
        <f>IFERROR(MOD(Table1[[#This Row],[cancellation hour rounded]],24),"not cancelled")</f>
        <v>12</v>
      </c>
      <c r="K1855" s="32">
        <f>1/Table1[[#This Row],[Duration (Time between doses '[in hours'])]]</f>
        <v>0.125</v>
      </c>
      <c r="L1855" s="33">
        <f>Table1[[#This Row],[number doses per hour]]*INDEX(Table2[price per dose],Table1[[#This Row],[Drug ID]])</f>
        <v>0.84929166666666667</v>
      </c>
      <c r="M1855" s="11" t="b">
        <f>AND(Table1[[#This Row],[hour of cancellation 0 to 23]]&gt;=0,Table1[[#This Row],[hour of cancellation 0 to 23]]&lt;=23)</f>
        <v>1</v>
      </c>
    </row>
    <row r="1856" spans="1:13" x14ac:dyDescent="0.3">
      <c r="A1856" s="1">
        <v>1855</v>
      </c>
      <c r="B1856" s="1">
        <v>8</v>
      </c>
      <c r="C1856" s="2">
        <v>40994.764650244571</v>
      </c>
      <c r="D1856" s="2">
        <v>41054.76458333333</v>
      </c>
      <c r="E1856" s="1">
        <v>3</v>
      </c>
      <c r="F1856" s="2">
        <v>41001.754583366572</v>
      </c>
      <c r="G1856" s="1">
        <v>2</v>
      </c>
      <c r="H1856" s="32">
        <f>IFERROR(HOUR(Table1[[#This Row],[Cancel Date/time]])+MINUTE(Table1[[#This Row],[Cancel Date/time]])/60,"not cancelled")</f>
        <v>18.100000000000001</v>
      </c>
      <c r="I1856" s="47">
        <f>IFERROR(ROUND(Table1[[#This Row],[cancellation time decimal]],0),"not cancelled")</f>
        <v>18</v>
      </c>
      <c r="J1856" s="10">
        <f>IFERROR(MOD(Table1[[#This Row],[cancellation hour rounded]],24),"not cancelled")</f>
        <v>18</v>
      </c>
      <c r="K1856" s="32">
        <f>1/Table1[[#This Row],[Duration (Time between doses '[in hours'])]]</f>
        <v>0.33333333333333331</v>
      </c>
      <c r="L1856" s="33">
        <f>Table1[[#This Row],[number doses per hour]]*INDEX(Table2[price per dose],Table1[[#This Row],[Drug ID]])</f>
        <v>0.29998222222222221</v>
      </c>
      <c r="M1856" s="11" t="b">
        <f>AND(Table1[[#This Row],[hour of cancellation 0 to 23]]&gt;=0,Table1[[#This Row],[hour of cancellation 0 to 23]]&lt;=23)</f>
        <v>1</v>
      </c>
    </row>
    <row r="1857" spans="1:13" x14ac:dyDescent="0.3">
      <c r="A1857" s="1">
        <v>1856</v>
      </c>
      <c r="B1857" s="1">
        <v>2</v>
      </c>
      <c r="C1857" s="2">
        <v>40994.798596526321</v>
      </c>
      <c r="D1857" s="2">
        <v>41054.797916666663</v>
      </c>
      <c r="E1857" s="1">
        <v>10</v>
      </c>
      <c r="F1857" s="2">
        <v>40996.162774795761</v>
      </c>
      <c r="G1857" s="1">
        <v>0</v>
      </c>
      <c r="H1857" s="32">
        <f>IFERROR(HOUR(Table1[[#This Row],[Cancel Date/time]])+MINUTE(Table1[[#This Row],[Cancel Date/time]])/60,"not cancelled")</f>
        <v>3.9</v>
      </c>
      <c r="I1857" s="47">
        <f>IFERROR(ROUND(Table1[[#This Row],[cancellation time decimal]],0),"not cancelled")</f>
        <v>4</v>
      </c>
      <c r="J1857" s="10">
        <f>IFERROR(MOD(Table1[[#This Row],[cancellation hour rounded]],24),"not cancelled")</f>
        <v>4</v>
      </c>
      <c r="K1857" s="32">
        <f>1/Table1[[#This Row],[Duration (Time between doses '[in hours'])]]</f>
        <v>0.1</v>
      </c>
      <c r="L1857" s="33">
        <f>Table1[[#This Row],[number doses per hour]]*INDEX(Table2[price per dose],Table1[[#This Row],[Drug ID]])</f>
        <v>0.84959999999999969</v>
      </c>
      <c r="M1857" s="11" t="b">
        <f>AND(Table1[[#This Row],[hour of cancellation 0 to 23]]&gt;=0,Table1[[#This Row],[hour of cancellation 0 to 23]]&lt;=23)</f>
        <v>1</v>
      </c>
    </row>
    <row r="1858" spans="1:13" x14ac:dyDescent="0.3">
      <c r="A1858" s="1">
        <v>1857</v>
      </c>
      <c r="B1858" s="1">
        <v>1</v>
      </c>
      <c r="C1858" s="2">
        <v>40994.853896013192</v>
      </c>
      <c r="D1858" s="2">
        <v>41054.853472222225</v>
      </c>
      <c r="E1858" s="1">
        <v>12</v>
      </c>
      <c r="F1858" s="2">
        <v>40995.993235567694</v>
      </c>
      <c r="G1858" s="1">
        <v>0</v>
      </c>
      <c r="H1858" s="32">
        <f>IFERROR(HOUR(Table1[[#This Row],[Cancel Date/time]])+MINUTE(Table1[[#This Row],[Cancel Date/time]])/60,"not cancelled")</f>
        <v>23.833333333333332</v>
      </c>
      <c r="I1858" s="47">
        <f>IFERROR(ROUND(Table1[[#This Row],[cancellation time decimal]],0),"not cancelled")</f>
        <v>24</v>
      </c>
      <c r="J1858" s="10">
        <f>IFERROR(MOD(Table1[[#This Row],[cancellation hour rounded]],24),"not cancelled")</f>
        <v>0</v>
      </c>
      <c r="K1858" s="32">
        <f>1/Table1[[#This Row],[Duration (Time between doses '[in hours'])]]</f>
        <v>8.3333333333333329E-2</v>
      </c>
      <c r="L1858" s="33">
        <f>Table1[[#This Row],[number doses per hour]]*INDEX(Table2[price per dose],Table1[[#This Row],[Drug ID]])</f>
        <v>0.56619444444444444</v>
      </c>
      <c r="M1858" s="11" t="b">
        <f>AND(Table1[[#This Row],[hour of cancellation 0 to 23]]&gt;=0,Table1[[#This Row],[hour of cancellation 0 to 23]]&lt;=23)</f>
        <v>1</v>
      </c>
    </row>
    <row r="1859" spans="1:13" x14ac:dyDescent="0.3">
      <c r="A1859" s="1">
        <v>1858</v>
      </c>
      <c r="B1859" s="1">
        <v>4</v>
      </c>
      <c r="C1859" s="2">
        <v>40994.890507368604</v>
      </c>
      <c r="D1859" s="2">
        <v>41054.890277777777</v>
      </c>
      <c r="E1859" s="1">
        <v>12</v>
      </c>
      <c r="F1859" s="2">
        <v>40996.720707603272</v>
      </c>
      <c r="G1859" s="1">
        <v>0</v>
      </c>
      <c r="H1859" s="32">
        <f>IFERROR(HOUR(Table1[[#This Row],[Cancel Date/time]])+MINUTE(Table1[[#This Row],[Cancel Date/time]])/60,"not cancelled")</f>
        <v>17.283333333333335</v>
      </c>
      <c r="I1859" s="47">
        <f>IFERROR(ROUND(Table1[[#This Row],[cancellation time decimal]],0),"not cancelled")</f>
        <v>17</v>
      </c>
      <c r="J1859" s="10">
        <f>IFERROR(MOD(Table1[[#This Row],[cancellation hour rounded]],24),"not cancelled")</f>
        <v>17</v>
      </c>
      <c r="K1859" s="32">
        <f>1/Table1[[#This Row],[Duration (Time between doses '[in hours'])]]</f>
        <v>8.3333333333333329E-2</v>
      </c>
      <c r="L1859" s="33">
        <f>Table1[[#This Row],[number doses per hour]]*INDEX(Table2[price per dose],Table1[[#This Row],[Drug ID]])</f>
        <v>1.448055119047619</v>
      </c>
      <c r="M1859" s="11" t="b">
        <f>AND(Table1[[#This Row],[hour of cancellation 0 to 23]]&gt;=0,Table1[[#This Row],[hour of cancellation 0 to 23]]&lt;=23)</f>
        <v>1</v>
      </c>
    </row>
    <row r="1860" spans="1:13" x14ac:dyDescent="0.3">
      <c r="A1860" s="1">
        <v>1859</v>
      </c>
      <c r="B1860" s="1">
        <v>2</v>
      </c>
      <c r="C1860" s="2">
        <v>40994.963022645636</v>
      </c>
      <c r="D1860" s="2">
        <v>41054.962500000001</v>
      </c>
      <c r="E1860" s="1">
        <v>10</v>
      </c>
      <c r="F1860" s="2">
        <v>40996.355664990828</v>
      </c>
      <c r="G1860" s="1">
        <v>0</v>
      </c>
      <c r="H1860" s="32">
        <f>IFERROR(HOUR(Table1[[#This Row],[Cancel Date/time]])+MINUTE(Table1[[#This Row],[Cancel Date/time]])/60,"not cancelled")</f>
        <v>8.5333333333333332</v>
      </c>
      <c r="I1860" s="47">
        <f>IFERROR(ROUND(Table1[[#This Row],[cancellation time decimal]],0),"not cancelled")</f>
        <v>9</v>
      </c>
      <c r="J1860" s="10">
        <f>IFERROR(MOD(Table1[[#This Row],[cancellation hour rounded]],24),"not cancelled")</f>
        <v>9</v>
      </c>
      <c r="K1860" s="32">
        <f>1/Table1[[#This Row],[Duration (Time between doses '[in hours'])]]</f>
        <v>0.1</v>
      </c>
      <c r="L1860" s="33">
        <f>Table1[[#This Row],[number doses per hour]]*INDEX(Table2[price per dose],Table1[[#This Row],[Drug ID]])</f>
        <v>0.84959999999999969</v>
      </c>
      <c r="M1860" s="11" t="b">
        <f>AND(Table1[[#This Row],[hour of cancellation 0 to 23]]&gt;=0,Table1[[#This Row],[hour of cancellation 0 to 23]]&lt;=23)</f>
        <v>1</v>
      </c>
    </row>
    <row r="1861" spans="1:13" x14ac:dyDescent="0.3">
      <c r="A1861" s="1">
        <v>1860</v>
      </c>
      <c r="B1861" s="1">
        <v>7</v>
      </c>
      <c r="C1861" s="2">
        <v>40995.047175629341</v>
      </c>
      <c r="D1861" s="2">
        <v>41055.046527777777</v>
      </c>
      <c r="E1861" s="1">
        <v>24</v>
      </c>
      <c r="F1861" s="2">
        <v>40997.642529437588</v>
      </c>
      <c r="G1861" s="1">
        <v>0</v>
      </c>
      <c r="H1861" s="32">
        <f>IFERROR(HOUR(Table1[[#This Row],[Cancel Date/time]])+MINUTE(Table1[[#This Row],[Cancel Date/time]])/60,"not cancelled")</f>
        <v>15.416666666666666</v>
      </c>
      <c r="I1861" s="47">
        <f>IFERROR(ROUND(Table1[[#This Row],[cancellation time decimal]],0),"not cancelled")</f>
        <v>15</v>
      </c>
      <c r="J1861" s="10">
        <f>IFERROR(MOD(Table1[[#This Row],[cancellation hour rounded]],24),"not cancelled")</f>
        <v>15</v>
      </c>
      <c r="K1861" s="32">
        <f>1/Table1[[#This Row],[Duration (Time between doses '[in hours'])]]</f>
        <v>4.1666666666666664E-2</v>
      </c>
      <c r="L1861" s="33">
        <f>Table1[[#This Row],[number doses per hour]]*INDEX(Table2[price per dose],Table1[[#This Row],[Drug ID]])</f>
        <v>1.2958049999999997</v>
      </c>
      <c r="M1861" s="11" t="b">
        <f>AND(Table1[[#This Row],[hour of cancellation 0 to 23]]&gt;=0,Table1[[#This Row],[hour of cancellation 0 to 23]]&lt;=23)</f>
        <v>1</v>
      </c>
    </row>
    <row r="1862" spans="1:13" x14ac:dyDescent="0.3">
      <c r="A1862" s="1">
        <v>1861</v>
      </c>
      <c r="B1862" s="1">
        <v>6</v>
      </c>
      <c r="C1862" s="2">
        <v>40995.134415618566</v>
      </c>
      <c r="D1862" s="2">
        <v>41055.134027777778</v>
      </c>
      <c r="E1862" s="1">
        <v>24</v>
      </c>
      <c r="F1862" s="2">
        <v>41017.723397484835</v>
      </c>
      <c r="G1862" s="1">
        <v>0</v>
      </c>
      <c r="H1862" s="32">
        <f>IFERROR(HOUR(Table1[[#This Row],[Cancel Date/time]])+MINUTE(Table1[[#This Row],[Cancel Date/time]])/60,"not cancelled")</f>
        <v>17.350000000000001</v>
      </c>
      <c r="I1862" s="47">
        <f>IFERROR(ROUND(Table1[[#This Row],[cancellation time decimal]],0),"not cancelled")</f>
        <v>17</v>
      </c>
      <c r="J1862" s="10">
        <f>IFERROR(MOD(Table1[[#This Row],[cancellation hour rounded]],24),"not cancelled")</f>
        <v>17</v>
      </c>
      <c r="K1862" s="32">
        <f>1/Table1[[#This Row],[Duration (Time between doses '[in hours'])]]</f>
        <v>4.1666666666666664E-2</v>
      </c>
      <c r="L1862" s="33">
        <f>Table1[[#This Row],[number doses per hour]]*INDEX(Table2[price per dose],Table1[[#This Row],[Drug ID]])</f>
        <v>0.35218749999999999</v>
      </c>
      <c r="M1862" s="11" t="b">
        <f>AND(Table1[[#This Row],[hour of cancellation 0 to 23]]&gt;=0,Table1[[#This Row],[hour of cancellation 0 to 23]]&lt;=23)</f>
        <v>1</v>
      </c>
    </row>
    <row r="1863" spans="1:13" hidden="1" x14ac:dyDescent="0.3">
      <c r="A1863" s="1">
        <v>1862</v>
      </c>
      <c r="B1863" s="1">
        <v>6</v>
      </c>
      <c r="C1863" s="2">
        <v>40995.127707052066</v>
      </c>
      <c r="D1863" s="2">
        <v>40999.627083333333</v>
      </c>
      <c r="E1863" s="1">
        <v>24</v>
      </c>
      <c r="F1863" s="2" t="s">
        <v>5</v>
      </c>
      <c r="G1863" s="1">
        <v>0</v>
      </c>
      <c r="H1863" s="32" t="str">
        <f>IFERROR(HOUR(Table1[[#This Row],[Cancel Date/time]])+MINUTE(Table1[[#This Row],[Cancel Date/time]])/60,"not cancelled")</f>
        <v>not cancelled</v>
      </c>
      <c r="I1863" s="47" t="str">
        <f>IFERROR(ROUND(Table1[[#This Row],[cancellation time decimal]],0),"not cancelled")</f>
        <v>not cancelled</v>
      </c>
      <c r="J1863" s="10" t="str">
        <f>IFERROR(MOD(Table1[[#This Row],[cancellation hour rounded]],24),"not cancelled")</f>
        <v>not cancelled</v>
      </c>
      <c r="K1863" s="32">
        <f>1/Table1[[#This Row],[Duration (Time between doses '[in hours'])]]</f>
        <v>4.1666666666666664E-2</v>
      </c>
      <c r="L1863" s="33">
        <f>Table1[[#This Row],[number doses per hour]]*INDEX(Table2[price per dose],Table1[[#This Row],[Drug ID]])</f>
        <v>0.35218749999999999</v>
      </c>
      <c r="M1863" s="11" t="b">
        <f>AND(Table1[[#This Row],[hour of cancellation 0 to 23]]&gt;=0,Table1[[#This Row],[hour of cancellation 0 to 23]]&lt;=23)</f>
        <v>0</v>
      </c>
    </row>
    <row r="1864" spans="1:13" x14ac:dyDescent="0.3">
      <c r="A1864" s="1">
        <v>1863</v>
      </c>
      <c r="B1864" s="1">
        <v>1</v>
      </c>
      <c r="C1864" s="2">
        <v>40995.222812903725</v>
      </c>
      <c r="D1864" s="2">
        <v>41055.222222222226</v>
      </c>
      <c r="E1864" s="1">
        <v>8</v>
      </c>
      <c r="F1864" s="2">
        <v>40995.404439138758</v>
      </c>
      <c r="G1864" s="1">
        <v>0</v>
      </c>
      <c r="H1864" s="32">
        <f>IFERROR(HOUR(Table1[[#This Row],[Cancel Date/time]])+MINUTE(Table1[[#This Row],[Cancel Date/time]])/60,"not cancelled")</f>
        <v>9.6999999999999993</v>
      </c>
      <c r="I1864" s="47">
        <f>IFERROR(ROUND(Table1[[#This Row],[cancellation time decimal]],0),"not cancelled")</f>
        <v>10</v>
      </c>
      <c r="J1864" s="10">
        <f>IFERROR(MOD(Table1[[#This Row],[cancellation hour rounded]],24),"not cancelled")</f>
        <v>10</v>
      </c>
      <c r="K1864" s="32">
        <f>1/Table1[[#This Row],[Duration (Time between doses '[in hours'])]]</f>
        <v>0.125</v>
      </c>
      <c r="L1864" s="33">
        <f>Table1[[#This Row],[number doses per hour]]*INDEX(Table2[price per dose],Table1[[#This Row],[Drug ID]])</f>
        <v>0.84929166666666667</v>
      </c>
      <c r="M1864" s="11" t="b">
        <f>AND(Table1[[#This Row],[hour of cancellation 0 to 23]]&gt;=0,Table1[[#This Row],[hour of cancellation 0 to 23]]&lt;=23)</f>
        <v>1</v>
      </c>
    </row>
    <row r="1865" spans="1:13" x14ac:dyDescent="0.3">
      <c r="A1865" s="1">
        <v>1864</v>
      </c>
      <c r="B1865" s="1">
        <v>2</v>
      </c>
      <c r="C1865" s="2">
        <v>40995.312090073385</v>
      </c>
      <c r="D1865" s="2">
        <v>41055.311805555553</v>
      </c>
      <c r="E1865" s="1">
        <v>10</v>
      </c>
      <c r="F1865" s="2">
        <v>40997.495602886513</v>
      </c>
      <c r="G1865" s="1">
        <v>0</v>
      </c>
      <c r="H1865" s="32">
        <f>IFERROR(HOUR(Table1[[#This Row],[Cancel Date/time]])+MINUTE(Table1[[#This Row],[Cancel Date/time]])/60,"not cancelled")</f>
        <v>11.883333333333333</v>
      </c>
      <c r="I1865" s="47">
        <f>IFERROR(ROUND(Table1[[#This Row],[cancellation time decimal]],0),"not cancelled")</f>
        <v>12</v>
      </c>
      <c r="J1865" s="10">
        <f>IFERROR(MOD(Table1[[#This Row],[cancellation hour rounded]],24),"not cancelled")</f>
        <v>12</v>
      </c>
      <c r="K1865" s="32">
        <f>1/Table1[[#This Row],[Duration (Time between doses '[in hours'])]]</f>
        <v>0.1</v>
      </c>
      <c r="L1865" s="33">
        <f>Table1[[#This Row],[number doses per hour]]*INDEX(Table2[price per dose],Table1[[#This Row],[Drug ID]])</f>
        <v>0.84959999999999969</v>
      </c>
      <c r="M1865" s="11" t="b">
        <f>AND(Table1[[#This Row],[hour of cancellation 0 to 23]]&gt;=0,Table1[[#This Row],[hour of cancellation 0 to 23]]&lt;=23)</f>
        <v>1</v>
      </c>
    </row>
    <row r="1866" spans="1:13" x14ac:dyDescent="0.3">
      <c r="A1866" s="1">
        <v>1865</v>
      </c>
      <c r="B1866" s="1">
        <v>3</v>
      </c>
      <c r="C1866" s="2">
        <v>40995.337284034606</v>
      </c>
      <c r="D1866" s="2">
        <v>41055.336805555555</v>
      </c>
      <c r="E1866" s="1">
        <v>24</v>
      </c>
      <c r="F1866" s="2">
        <v>40997.825057179813</v>
      </c>
      <c r="G1866" s="1">
        <v>0</v>
      </c>
      <c r="H1866" s="32">
        <f>IFERROR(HOUR(Table1[[#This Row],[Cancel Date/time]])+MINUTE(Table1[[#This Row],[Cancel Date/time]])/60,"not cancelled")</f>
        <v>19.8</v>
      </c>
      <c r="I1866" s="47">
        <f>IFERROR(ROUND(Table1[[#This Row],[cancellation time decimal]],0),"not cancelled")</f>
        <v>20</v>
      </c>
      <c r="J1866" s="10">
        <f>IFERROR(MOD(Table1[[#This Row],[cancellation hour rounded]],24),"not cancelled")</f>
        <v>20</v>
      </c>
      <c r="K1866" s="32">
        <f>1/Table1[[#This Row],[Duration (Time between doses '[in hours'])]]</f>
        <v>4.1666666666666664E-2</v>
      </c>
      <c r="L1866" s="33">
        <f>Table1[[#This Row],[number doses per hour]]*INDEX(Table2[price per dose],Table1[[#This Row],[Drug ID]])</f>
        <v>0.18133000000000002</v>
      </c>
      <c r="M1866" s="11" t="b">
        <f>AND(Table1[[#This Row],[hour of cancellation 0 to 23]]&gt;=0,Table1[[#This Row],[hour of cancellation 0 to 23]]&lt;=23)</f>
        <v>1</v>
      </c>
    </row>
    <row r="1867" spans="1:13" x14ac:dyDescent="0.3">
      <c r="A1867" s="1">
        <v>1866</v>
      </c>
      <c r="B1867" s="1">
        <v>5</v>
      </c>
      <c r="C1867" s="2">
        <v>40995.34380504916</v>
      </c>
      <c r="D1867" s="2">
        <v>41055.34375</v>
      </c>
      <c r="E1867" s="1">
        <v>24</v>
      </c>
      <c r="F1867" s="2">
        <v>40997.546524959333</v>
      </c>
      <c r="G1867" s="1">
        <v>0</v>
      </c>
      <c r="H1867" s="32">
        <f>IFERROR(HOUR(Table1[[#This Row],[Cancel Date/time]])+MINUTE(Table1[[#This Row],[Cancel Date/time]])/60,"not cancelled")</f>
        <v>13.116666666666667</v>
      </c>
      <c r="I1867" s="47">
        <f>IFERROR(ROUND(Table1[[#This Row],[cancellation time decimal]],0),"not cancelled")</f>
        <v>13</v>
      </c>
      <c r="J1867" s="10">
        <f>IFERROR(MOD(Table1[[#This Row],[cancellation hour rounded]],24),"not cancelled")</f>
        <v>13</v>
      </c>
      <c r="K1867" s="32">
        <f>1/Table1[[#This Row],[Duration (Time between doses '[in hours'])]]</f>
        <v>4.1666666666666664E-2</v>
      </c>
      <c r="L1867" s="33">
        <f>Table1[[#This Row],[number doses per hour]]*INDEX(Table2[price per dose],Table1[[#This Row],[Drug ID]])</f>
        <v>0.2815833333333333</v>
      </c>
      <c r="M1867" s="11" t="b">
        <f>AND(Table1[[#This Row],[hour of cancellation 0 to 23]]&gt;=0,Table1[[#This Row],[hour of cancellation 0 to 23]]&lt;=23)</f>
        <v>1</v>
      </c>
    </row>
    <row r="1868" spans="1:13" x14ac:dyDescent="0.3">
      <c r="A1868" s="1">
        <v>1867</v>
      </c>
      <c r="B1868" s="1">
        <v>9</v>
      </c>
      <c r="C1868" s="2">
        <v>40995.384754145598</v>
      </c>
      <c r="D1868" s="2">
        <v>41055.384722222225</v>
      </c>
      <c r="E1868" s="1">
        <v>5</v>
      </c>
      <c r="F1868" s="2">
        <v>40998.690204683</v>
      </c>
      <c r="G1868" s="1">
        <v>0</v>
      </c>
      <c r="H1868" s="32">
        <f>IFERROR(HOUR(Table1[[#This Row],[Cancel Date/time]])+MINUTE(Table1[[#This Row],[Cancel Date/time]])/60,"not cancelled")</f>
        <v>16.55</v>
      </c>
      <c r="I1868" s="47">
        <f>IFERROR(ROUND(Table1[[#This Row],[cancellation time decimal]],0),"not cancelled")</f>
        <v>17</v>
      </c>
      <c r="J1868" s="10">
        <f>IFERROR(MOD(Table1[[#This Row],[cancellation hour rounded]],24),"not cancelled")</f>
        <v>17</v>
      </c>
      <c r="K1868" s="32">
        <f>1/Table1[[#This Row],[Duration (Time between doses '[in hours'])]]</f>
        <v>0.2</v>
      </c>
      <c r="L1868" s="33">
        <f>Table1[[#This Row],[number doses per hour]]*INDEX(Table2[price per dose],Table1[[#This Row],[Drug ID]])</f>
        <v>5.6740000000000004</v>
      </c>
      <c r="M1868" s="11" t="b">
        <f>AND(Table1[[#This Row],[hour of cancellation 0 to 23]]&gt;=0,Table1[[#This Row],[hour of cancellation 0 to 23]]&lt;=23)</f>
        <v>1</v>
      </c>
    </row>
    <row r="1869" spans="1:13" x14ac:dyDescent="0.3">
      <c r="A1869" s="1">
        <v>1868</v>
      </c>
      <c r="B1869" s="1">
        <v>9</v>
      </c>
      <c r="C1869" s="2">
        <v>40995.404147239868</v>
      </c>
      <c r="D1869" s="2">
        <v>41055.40347222222</v>
      </c>
      <c r="E1869" s="1">
        <v>5</v>
      </c>
      <c r="F1869" s="2">
        <v>40998.488071569023</v>
      </c>
      <c r="G1869" s="1">
        <v>0</v>
      </c>
      <c r="H1869" s="32">
        <f>IFERROR(HOUR(Table1[[#This Row],[Cancel Date/time]])+MINUTE(Table1[[#This Row],[Cancel Date/time]])/60,"not cancelled")</f>
        <v>11.7</v>
      </c>
      <c r="I1869" s="47">
        <f>IFERROR(ROUND(Table1[[#This Row],[cancellation time decimal]],0),"not cancelled")</f>
        <v>12</v>
      </c>
      <c r="J1869" s="10">
        <f>IFERROR(MOD(Table1[[#This Row],[cancellation hour rounded]],24),"not cancelled")</f>
        <v>12</v>
      </c>
      <c r="K1869" s="32">
        <f>1/Table1[[#This Row],[Duration (Time between doses '[in hours'])]]</f>
        <v>0.2</v>
      </c>
      <c r="L1869" s="33">
        <f>Table1[[#This Row],[number doses per hour]]*INDEX(Table2[price per dose],Table1[[#This Row],[Drug ID]])</f>
        <v>5.6740000000000004</v>
      </c>
      <c r="M1869" s="11" t="b">
        <f>AND(Table1[[#This Row],[hour of cancellation 0 to 23]]&gt;=0,Table1[[#This Row],[hour of cancellation 0 to 23]]&lt;=23)</f>
        <v>1</v>
      </c>
    </row>
    <row r="1870" spans="1:13" x14ac:dyDescent="0.3">
      <c r="A1870" s="1">
        <v>1869</v>
      </c>
      <c r="B1870" s="1">
        <v>8</v>
      </c>
      <c r="C1870" s="2">
        <v>40995.390423005367</v>
      </c>
      <c r="D1870" s="2">
        <v>41055.390277777777</v>
      </c>
      <c r="E1870" s="1">
        <v>3</v>
      </c>
      <c r="F1870" s="2">
        <v>40998.471077910879</v>
      </c>
      <c r="G1870" s="1">
        <v>0</v>
      </c>
      <c r="H1870" s="32">
        <f>IFERROR(HOUR(Table1[[#This Row],[Cancel Date/time]])+MINUTE(Table1[[#This Row],[Cancel Date/time]])/60,"not cancelled")</f>
        <v>11.3</v>
      </c>
      <c r="I1870" s="47">
        <f>IFERROR(ROUND(Table1[[#This Row],[cancellation time decimal]],0),"not cancelled")</f>
        <v>11</v>
      </c>
      <c r="J1870" s="10">
        <f>IFERROR(MOD(Table1[[#This Row],[cancellation hour rounded]],24),"not cancelled")</f>
        <v>11</v>
      </c>
      <c r="K1870" s="32">
        <f>1/Table1[[#This Row],[Duration (Time between doses '[in hours'])]]</f>
        <v>0.33333333333333331</v>
      </c>
      <c r="L1870" s="33">
        <f>Table1[[#This Row],[number doses per hour]]*INDEX(Table2[price per dose],Table1[[#This Row],[Drug ID]])</f>
        <v>0.29998222222222221</v>
      </c>
      <c r="M1870" s="11" t="b">
        <f>AND(Table1[[#This Row],[hour of cancellation 0 to 23]]&gt;=0,Table1[[#This Row],[hour of cancellation 0 to 23]]&lt;=23)</f>
        <v>1</v>
      </c>
    </row>
    <row r="1871" spans="1:13" x14ac:dyDescent="0.3">
      <c r="A1871" s="1">
        <v>1870</v>
      </c>
      <c r="B1871" s="1">
        <v>9</v>
      </c>
      <c r="C1871" s="2">
        <v>40995.39701159484</v>
      </c>
      <c r="D1871" s="2">
        <v>41055.396527777775</v>
      </c>
      <c r="E1871" s="1">
        <v>5</v>
      </c>
      <c r="F1871" s="2">
        <v>40998.467296012714</v>
      </c>
      <c r="G1871" s="1">
        <v>0</v>
      </c>
      <c r="H1871" s="32">
        <f>IFERROR(HOUR(Table1[[#This Row],[Cancel Date/time]])+MINUTE(Table1[[#This Row],[Cancel Date/time]])/60,"not cancelled")</f>
        <v>11.2</v>
      </c>
      <c r="I1871" s="47">
        <f>IFERROR(ROUND(Table1[[#This Row],[cancellation time decimal]],0),"not cancelled")</f>
        <v>11</v>
      </c>
      <c r="J1871" s="10">
        <f>IFERROR(MOD(Table1[[#This Row],[cancellation hour rounded]],24),"not cancelled")</f>
        <v>11</v>
      </c>
      <c r="K1871" s="32">
        <f>1/Table1[[#This Row],[Duration (Time between doses '[in hours'])]]</f>
        <v>0.2</v>
      </c>
      <c r="L1871" s="33">
        <f>Table1[[#This Row],[number doses per hour]]*INDEX(Table2[price per dose],Table1[[#This Row],[Drug ID]])</f>
        <v>5.6740000000000004</v>
      </c>
      <c r="M1871" s="11" t="b">
        <f>AND(Table1[[#This Row],[hour of cancellation 0 to 23]]&gt;=0,Table1[[#This Row],[hour of cancellation 0 to 23]]&lt;=23)</f>
        <v>1</v>
      </c>
    </row>
    <row r="1872" spans="1:13" x14ac:dyDescent="0.3">
      <c r="A1872" s="1">
        <v>1871</v>
      </c>
      <c r="B1872" s="1">
        <v>4</v>
      </c>
      <c r="C1872" s="2">
        <v>40995.44856591514</v>
      </c>
      <c r="D1872" s="2">
        <v>41055.447916666664</v>
      </c>
      <c r="E1872" s="1">
        <v>12</v>
      </c>
      <c r="F1872" s="2">
        <v>40998.52350154319</v>
      </c>
      <c r="G1872" s="1">
        <v>0</v>
      </c>
      <c r="H1872" s="32">
        <f>IFERROR(HOUR(Table1[[#This Row],[Cancel Date/time]])+MINUTE(Table1[[#This Row],[Cancel Date/time]])/60,"not cancelled")</f>
        <v>12.55</v>
      </c>
      <c r="I1872" s="47">
        <f>IFERROR(ROUND(Table1[[#This Row],[cancellation time decimal]],0),"not cancelled")</f>
        <v>13</v>
      </c>
      <c r="J1872" s="10">
        <f>IFERROR(MOD(Table1[[#This Row],[cancellation hour rounded]],24),"not cancelled")</f>
        <v>13</v>
      </c>
      <c r="K1872" s="32">
        <f>1/Table1[[#This Row],[Duration (Time between doses '[in hours'])]]</f>
        <v>8.3333333333333329E-2</v>
      </c>
      <c r="L1872" s="33">
        <f>Table1[[#This Row],[number doses per hour]]*INDEX(Table2[price per dose],Table1[[#This Row],[Drug ID]])</f>
        <v>1.448055119047619</v>
      </c>
      <c r="M1872" s="11" t="b">
        <f>AND(Table1[[#This Row],[hour of cancellation 0 to 23]]&gt;=0,Table1[[#This Row],[hour of cancellation 0 to 23]]&lt;=23)</f>
        <v>1</v>
      </c>
    </row>
    <row r="1873" spans="1:13" x14ac:dyDescent="0.3">
      <c r="A1873" s="1">
        <v>1872</v>
      </c>
      <c r="B1873" s="1">
        <v>2</v>
      </c>
      <c r="C1873" s="2">
        <v>40995.4799061663</v>
      </c>
      <c r="D1873" s="2">
        <v>41055.479861111111</v>
      </c>
      <c r="E1873" s="1">
        <v>10</v>
      </c>
      <c r="F1873" s="2">
        <v>40996.540639526815</v>
      </c>
      <c r="G1873" s="1">
        <v>0</v>
      </c>
      <c r="H1873" s="32">
        <f>IFERROR(HOUR(Table1[[#This Row],[Cancel Date/time]])+MINUTE(Table1[[#This Row],[Cancel Date/time]])/60,"not cancelled")</f>
        <v>12.966666666666667</v>
      </c>
      <c r="I1873" s="47">
        <f>IFERROR(ROUND(Table1[[#This Row],[cancellation time decimal]],0),"not cancelled")</f>
        <v>13</v>
      </c>
      <c r="J1873" s="10">
        <f>IFERROR(MOD(Table1[[#This Row],[cancellation hour rounded]],24),"not cancelled")</f>
        <v>13</v>
      </c>
      <c r="K1873" s="32">
        <f>1/Table1[[#This Row],[Duration (Time between doses '[in hours'])]]</f>
        <v>0.1</v>
      </c>
      <c r="L1873" s="33">
        <f>Table1[[#This Row],[number doses per hour]]*INDEX(Table2[price per dose],Table1[[#This Row],[Drug ID]])</f>
        <v>0.84959999999999969</v>
      </c>
      <c r="M1873" s="11" t="b">
        <f>AND(Table1[[#This Row],[hour of cancellation 0 to 23]]&gt;=0,Table1[[#This Row],[hour of cancellation 0 to 23]]&lt;=23)</f>
        <v>1</v>
      </c>
    </row>
    <row r="1874" spans="1:13" x14ac:dyDescent="0.3">
      <c r="A1874" s="1">
        <v>1873</v>
      </c>
      <c r="B1874" s="1">
        <v>2</v>
      </c>
      <c r="C1874" s="2">
        <v>40995.464733493682</v>
      </c>
      <c r="D1874" s="2">
        <v>41055.464583333334</v>
      </c>
      <c r="E1874" s="1">
        <v>10</v>
      </c>
      <c r="F1874" s="2">
        <v>40996.505160981651</v>
      </c>
      <c r="G1874" s="1">
        <v>0</v>
      </c>
      <c r="H1874" s="32">
        <f>IFERROR(HOUR(Table1[[#This Row],[Cancel Date/time]])+MINUTE(Table1[[#This Row],[Cancel Date/time]])/60,"not cancelled")</f>
        <v>12.116666666666667</v>
      </c>
      <c r="I1874" s="47">
        <f>IFERROR(ROUND(Table1[[#This Row],[cancellation time decimal]],0),"not cancelled")</f>
        <v>12</v>
      </c>
      <c r="J1874" s="10">
        <f>IFERROR(MOD(Table1[[#This Row],[cancellation hour rounded]],24),"not cancelled")</f>
        <v>12</v>
      </c>
      <c r="K1874" s="32">
        <f>1/Table1[[#This Row],[Duration (Time between doses '[in hours'])]]</f>
        <v>0.1</v>
      </c>
      <c r="L1874" s="33">
        <f>Table1[[#This Row],[number doses per hour]]*INDEX(Table2[price per dose],Table1[[#This Row],[Drug ID]])</f>
        <v>0.84959999999999969</v>
      </c>
      <c r="M1874" s="11" t="b">
        <f>AND(Table1[[#This Row],[hour of cancellation 0 to 23]]&gt;=0,Table1[[#This Row],[hour of cancellation 0 to 23]]&lt;=23)</f>
        <v>1</v>
      </c>
    </row>
    <row r="1875" spans="1:13" x14ac:dyDescent="0.3">
      <c r="A1875" s="1">
        <v>1874</v>
      </c>
      <c r="B1875" s="1">
        <v>1</v>
      </c>
      <c r="C1875" s="2">
        <v>40995.482829958346</v>
      </c>
      <c r="D1875" s="2">
        <v>40998.690972222219</v>
      </c>
      <c r="E1875" s="1">
        <v>8</v>
      </c>
      <c r="F1875" s="2">
        <v>40996.433352984612</v>
      </c>
      <c r="G1875" s="1">
        <v>0</v>
      </c>
      <c r="H1875" s="32">
        <f>IFERROR(HOUR(Table1[[#This Row],[Cancel Date/time]])+MINUTE(Table1[[#This Row],[Cancel Date/time]])/60,"not cancelled")</f>
        <v>10.4</v>
      </c>
      <c r="I1875" s="47">
        <f>IFERROR(ROUND(Table1[[#This Row],[cancellation time decimal]],0),"not cancelled")</f>
        <v>10</v>
      </c>
      <c r="J1875" s="10">
        <f>IFERROR(MOD(Table1[[#This Row],[cancellation hour rounded]],24),"not cancelled")</f>
        <v>10</v>
      </c>
      <c r="K1875" s="32">
        <f>1/Table1[[#This Row],[Duration (Time between doses '[in hours'])]]</f>
        <v>0.125</v>
      </c>
      <c r="L1875" s="33">
        <f>Table1[[#This Row],[number doses per hour]]*INDEX(Table2[price per dose],Table1[[#This Row],[Drug ID]])</f>
        <v>0.84929166666666667</v>
      </c>
      <c r="M1875" s="11" t="b">
        <f>AND(Table1[[#This Row],[hour of cancellation 0 to 23]]&gt;=0,Table1[[#This Row],[hour of cancellation 0 to 23]]&lt;=23)</f>
        <v>1</v>
      </c>
    </row>
    <row r="1876" spans="1:13" x14ac:dyDescent="0.3">
      <c r="A1876" s="1">
        <v>1875</v>
      </c>
      <c r="B1876" s="1">
        <v>1</v>
      </c>
      <c r="C1876" s="2">
        <v>40995.605841785262</v>
      </c>
      <c r="D1876" s="2">
        <v>41055.605555555558</v>
      </c>
      <c r="E1876" s="1">
        <v>12</v>
      </c>
      <c r="F1876" s="2">
        <v>40996.843024481524</v>
      </c>
      <c r="G1876" s="1">
        <v>0</v>
      </c>
      <c r="H1876" s="32">
        <f>IFERROR(HOUR(Table1[[#This Row],[Cancel Date/time]])+MINUTE(Table1[[#This Row],[Cancel Date/time]])/60,"not cancelled")</f>
        <v>20.216666666666665</v>
      </c>
      <c r="I1876" s="47">
        <f>IFERROR(ROUND(Table1[[#This Row],[cancellation time decimal]],0),"not cancelled")</f>
        <v>20</v>
      </c>
      <c r="J1876" s="10">
        <f>IFERROR(MOD(Table1[[#This Row],[cancellation hour rounded]],24),"not cancelled")</f>
        <v>20</v>
      </c>
      <c r="K1876" s="32">
        <f>1/Table1[[#This Row],[Duration (Time between doses '[in hours'])]]</f>
        <v>8.3333333333333329E-2</v>
      </c>
      <c r="L1876" s="33">
        <f>Table1[[#This Row],[number doses per hour]]*INDEX(Table2[price per dose],Table1[[#This Row],[Drug ID]])</f>
        <v>0.56619444444444444</v>
      </c>
      <c r="M1876" s="11" t="b">
        <f>AND(Table1[[#This Row],[hour of cancellation 0 to 23]]&gt;=0,Table1[[#This Row],[hour of cancellation 0 to 23]]&lt;=23)</f>
        <v>1</v>
      </c>
    </row>
    <row r="1877" spans="1:13" x14ac:dyDescent="0.3">
      <c r="A1877" s="1">
        <v>1876</v>
      </c>
      <c r="B1877" s="1">
        <v>2</v>
      </c>
      <c r="C1877" s="2">
        <v>40995.594193797966</v>
      </c>
      <c r="D1877" s="2">
        <v>41055.59375</v>
      </c>
      <c r="E1877" s="1">
        <v>10</v>
      </c>
      <c r="F1877" s="2">
        <v>40996.651949738894</v>
      </c>
      <c r="G1877" s="1">
        <v>0</v>
      </c>
      <c r="H1877" s="32">
        <f>IFERROR(HOUR(Table1[[#This Row],[Cancel Date/time]])+MINUTE(Table1[[#This Row],[Cancel Date/time]])/60,"not cancelled")</f>
        <v>15.633333333333333</v>
      </c>
      <c r="I1877" s="47">
        <f>IFERROR(ROUND(Table1[[#This Row],[cancellation time decimal]],0),"not cancelled")</f>
        <v>16</v>
      </c>
      <c r="J1877" s="10">
        <f>IFERROR(MOD(Table1[[#This Row],[cancellation hour rounded]],24),"not cancelled")</f>
        <v>16</v>
      </c>
      <c r="K1877" s="32">
        <f>1/Table1[[#This Row],[Duration (Time between doses '[in hours'])]]</f>
        <v>0.1</v>
      </c>
      <c r="L1877" s="33">
        <f>Table1[[#This Row],[number doses per hour]]*INDEX(Table2[price per dose],Table1[[#This Row],[Drug ID]])</f>
        <v>0.84959999999999969</v>
      </c>
      <c r="M1877" s="11" t="b">
        <f>AND(Table1[[#This Row],[hour of cancellation 0 to 23]]&gt;=0,Table1[[#This Row],[hour of cancellation 0 to 23]]&lt;=23)</f>
        <v>1</v>
      </c>
    </row>
    <row r="1878" spans="1:13" x14ac:dyDescent="0.3">
      <c r="A1878" s="1">
        <v>1877</v>
      </c>
      <c r="B1878" s="1">
        <v>1</v>
      </c>
      <c r="C1878" s="2">
        <v>40995.639428329057</v>
      </c>
      <c r="D1878" s="2">
        <v>41055.638888888891</v>
      </c>
      <c r="E1878" s="1">
        <v>12</v>
      </c>
      <c r="F1878" s="2">
        <v>40996.462772926818</v>
      </c>
      <c r="G1878" s="1">
        <v>0</v>
      </c>
      <c r="H1878" s="32">
        <f>IFERROR(HOUR(Table1[[#This Row],[Cancel Date/time]])+MINUTE(Table1[[#This Row],[Cancel Date/time]])/60,"not cancelled")</f>
        <v>11.1</v>
      </c>
      <c r="I1878" s="47">
        <f>IFERROR(ROUND(Table1[[#This Row],[cancellation time decimal]],0),"not cancelled")</f>
        <v>11</v>
      </c>
      <c r="J1878" s="10">
        <f>IFERROR(MOD(Table1[[#This Row],[cancellation hour rounded]],24),"not cancelled")</f>
        <v>11</v>
      </c>
      <c r="K1878" s="32">
        <f>1/Table1[[#This Row],[Duration (Time between doses '[in hours'])]]</f>
        <v>8.3333333333333329E-2</v>
      </c>
      <c r="L1878" s="33">
        <f>Table1[[#This Row],[number doses per hour]]*INDEX(Table2[price per dose],Table1[[#This Row],[Drug ID]])</f>
        <v>0.56619444444444444</v>
      </c>
      <c r="M1878" s="11" t="b">
        <f>AND(Table1[[#This Row],[hour of cancellation 0 to 23]]&gt;=0,Table1[[#This Row],[hour of cancellation 0 to 23]]&lt;=23)</f>
        <v>1</v>
      </c>
    </row>
    <row r="1879" spans="1:13" x14ac:dyDescent="0.3">
      <c r="A1879" s="1">
        <v>1878</v>
      </c>
      <c r="B1879" s="1">
        <v>1</v>
      </c>
      <c r="C1879" s="2">
        <v>40995.650836412722</v>
      </c>
      <c r="D1879" s="2">
        <v>41055.650694444441</v>
      </c>
      <c r="E1879" s="1">
        <v>12</v>
      </c>
      <c r="F1879" s="2">
        <v>40997.014777126387</v>
      </c>
      <c r="G1879" s="1">
        <v>0</v>
      </c>
      <c r="H1879" s="32">
        <f>IFERROR(HOUR(Table1[[#This Row],[Cancel Date/time]])+MINUTE(Table1[[#This Row],[Cancel Date/time]])/60,"not cancelled")</f>
        <v>0.35</v>
      </c>
      <c r="I1879" s="47">
        <f>IFERROR(ROUND(Table1[[#This Row],[cancellation time decimal]],0),"not cancelled")</f>
        <v>0</v>
      </c>
      <c r="J1879" s="10">
        <f>IFERROR(MOD(Table1[[#This Row],[cancellation hour rounded]],24),"not cancelled")</f>
        <v>0</v>
      </c>
      <c r="K1879" s="32">
        <f>1/Table1[[#This Row],[Duration (Time between doses '[in hours'])]]</f>
        <v>8.3333333333333329E-2</v>
      </c>
      <c r="L1879" s="33">
        <f>Table1[[#This Row],[number doses per hour]]*INDEX(Table2[price per dose],Table1[[#This Row],[Drug ID]])</f>
        <v>0.56619444444444444</v>
      </c>
      <c r="M1879" s="11" t="b">
        <f>AND(Table1[[#This Row],[hour of cancellation 0 to 23]]&gt;=0,Table1[[#This Row],[hour of cancellation 0 to 23]]&lt;=23)</f>
        <v>1</v>
      </c>
    </row>
    <row r="1880" spans="1:13" x14ac:dyDescent="0.3">
      <c r="A1880" s="1">
        <v>1879</v>
      </c>
      <c r="B1880" s="1">
        <v>1</v>
      </c>
      <c r="C1880" s="2">
        <v>40995.670808393734</v>
      </c>
      <c r="D1880" s="2">
        <v>41055.670138888883</v>
      </c>
      <c r="E1880" s="1">
        <v>8</v>
      </c>
      <c r="F1880" s="2">
        <v>40996.313897613574</v>
      </c>
      <c r="G1880" s="1">
        <v>0</v>
      </c>
      <c r="H1880" s="32">
        <f>IFERROR(HOUR(Table1[[#This Row],[Cancel Date/time]])+MINUTE(Table1[[#This Row],[Cancel Date/time]])/60,"not cancelled")</f>
        <v>7.5333333333333332</v>
      </c>
      <c r="I1880" s="47">
        <f>IFERROR(ROUND(Table1[[#This Row],[cancellation time decimal]],0),"not cancelled")</f>
        <v>8</v>
      </c>
      <c r="J1880" s="10">
        <f>IFERROR(MOD(Table1[[#This Row],[cancellation hour rounded]],24),"not cancelled")</f>
        <v>8</v>
      </c>
      <c r="K1880" s="32">
        <f>1/Table1[[#This Row],[Duration (Time between doses '[in hours'])]]</f>
        <v>0.125</v>
      </c>
      <c r="L1880" s="33">
        <f>Table1[[#This Row],[number doses per hour]]*INDEX(Table2[price per dose],Table1[[#This Row],[Drug ID]])</f>
        <v>0.84929166666666667</v>
      </c>
      <c r="M1880" s="11" t="b">
        <f>AND(Table1[[#This Row],[hour of cancellation 0 to 23]]&gt;=0,Table1[[#This Row],[hour of cancellation 0 to 23]]&lt;=23)</f>
        <v>1</v>
      </c>
    </row>
    <row r="1881" spans="1:13" hidden="1" x14ac:dyDescent="0.3">
      <c r="A1881" s="1">
        <v>1880</v>
      </c>
      <c r="B1881" s="1">
        <v>1</v>
      </c>
      <c r="C1881" s="2">
        <v>40995.701711990187</v>
      </c>
      <c r="D1881" s="2">
        <v>40998.451521731724</v>
      </c>
      <c r="E1881" s="1">
        <v>12</v>
      </c>
      <c r="F1881" s="2" t="s">
        <v>5</v>
      </c>
      <c r="G1881" s="1">
        <v>0</v>
      </c>
      <c r="H1881" s="32" t="str">
        <f>IFERROR(HOUR(Table1[[#This Row],[Cancel Date/time]])+MINUTE(Table1[[#This Row],[Cancel Date/time]])/60,"not cancelled")</f>
        <v>not cancelled</v>
      </c>
      <c r="I1881" s="47" t="str">
        <f>IFERROR(ROUND(Table1[[#This Row],[cancellation time decimal]],0),"not cancelled")</f>
        <v>not cancelled</v>
      </c>
      <c r="J1881" s="10" t="str">
        <f>IFERROR(MOD(Table1[[#This Row],[cancellation hour rounded]],24),"not cancelled")</f>
        <v>not cancelled</v>
      </c>
      <c r="K1881" s="32">
        <f>1/Table1[[#This Row],[Duration (Time between doses '[in hours'])]]</f>
        <v>8.3333333333333329E-2</v>
      </c>
      <c r="L1881" s="33">
        <f>Table1[[#This Row],[number doses per hour]]*INDEX(Table2[price per dose],Table1[[#This Row],[Drug ID]])</f>
        <v>0.56619444444444444</v>
      </c>
      <c r="M1881" s="11" t="b">
        <f>AND(Table1[[#This Row],[hour of cancellation 0 to 23]]&gt;=0,Table1[[#This Row],[hour of cancellation 0 to 23]]&lt;=23)</f>
        <v>0</v>
      </c>
    </row>
    <row r="1882" spans="1:13" x14ac:dyDescent="0.3">
      <c r="A1882" s="1">
        <v>1881</v>
      </c>
      <c r="B1882" s="1">
        <v>1</v>
      </c>
      <c r="C1882" s="2">
        <v>40995.773547886594</v>
      </c>
      <c r="D1882" s="2">
        <v>41055.772916666669</v>
      </c>
      <c r="E1882" s="1">
        <v>8</v>
      </c>
      <c r="F1882" s="2">
        <v>40996.426717579612</v>
      </c>
      <c r="G1882" s="1">
        <v>0</v>
      </c>
      <c r="H1882" s="32">
        <f>IFERROR(HOUR(Table1[[#This Row],[Cancel Date/time]])+MINUTE(Table1[[#This Row],[Cancel Date/time]])/60,"not cancelled")</f>
        <v>10.233333333333333</v>
      </c>
      <c r="I1882" s="47">
        <f>IFERROR(ROUND(Table1[[#This Row],[cancellation time decimal]],0),"not cancelled")</f>
        <v>10</v>
      </c>
      <c r="J1882" s="10">
        <f>IFERROR(MOD(Table1[[#This Row],[cancellation hour rounded]],24),"not cancelled")</f>
        <v>10</v>
      </c>
      <c r="K1882" s="32">
        <f>1/Table1[[#This Row],[Duration (Time between doses '[in hours'])]]</f>
        <v>0.125</v>
      </c>
      <c r="L1882" s="33">
        <f>Table1[[#This Row],[number doses per hour]]*INDEX(Table2[price per dose],Table1[[#This Row],[Drug ID]])</f>
        <v>0.84929166666666667</v>
      </c>
      <c r="M1882" s="11" t="b">
        <f>AND(Table1[[#This Row],[hour of cancellation 0 to 23]]&gt;=0,Table1[[#This Row],[hour of cancellation 0 to 23]]&lt;=23)</f>
        <v>1</v>
      </c>
    </row>
    <row r="1883" spans="1:13" x14ac:dyDescent="0.3">
      <c r="A1883" s="1">
        <v>1882</v>
      </c>
      <c r="B1883" s="1">
        <v>7</v>
      </c>
      <c r="C1883" s="2">
        <v>40995.821660231144</v>
      </c>
      <c r="D1883" s="2">
        <v>41055.821527777778</v>
      </c>
      <c r="E1883" s="1">
        <v>24</v>
      </c>
      <c r="F1883" s="2">
        <v>41004.502897984741</v>
      </c>
      <c r="G1883" s="1">
        <v>0</v>
      </c>
      <c r="H1883" s="32">
        <f>IFERROR(HOUR(Table1[[#This Row],[Cancel Date/time]])+MINUTE(Table1[[#This Row],[Cancel Date/time]])/60,"not cancelled")</f>
        <v>12.066666666666666</v>
      </c>
      <c r="I1883" s="47">
        <f>IFERROR(ROUND(Table1[[#This Row],[cancellation time decimal]],0),"not cancelled")</f>
        <v>12</v>
      </c>
      <c r="J1883" s="10">
        <f>IFERROR(MOD(Table1[[#This Row],[cancellation hour rounded]],24),"not cancelled")</f>
        <v>12</v>
      </c>
      <c r="K1883" s="32">
        <f>1/Table1[[#This Row],[Duration (Time between doses '[in hours'])]]</f>
        <v>4.1666666666666664E-2</v>
      </c>
      <c r="L1883" s="33">
        <f>Table1[[#This Row],[number doses per hour]]*INDEX(Table2[price per dose],Table1[[#This Row],[Drug ID]])</f>
        <v>1.2958049999999997</v>
      </c>
      <c r="M1883" s="11" t="b">
        <f>AND(Table1[[#This Row],[hour of cancellation 0 to 23]]&gt;=0,Table1[[#This Row],[hour of cancellation 0 to 23]]&lt;=23)</f>
        <v>1</v>
      </c>
    </row>
    <row r="1884" spans="1:13" hidden="1" x14ac:dyDescent="0.3">
      <c r="A1884" s="1">
        <v>1883</v>
      </c>
      <c r="B1884" s="1">
        <v>1</v>
      </c>
      <c r="C1884" s="2">
        <v>40995.829096847585</v>
      </c>
      <c r="D1884" s="2">
        <v>41000.120268772713</v>
      </c>
      <c r="E1884" s="1">
        <v>12</v>
      </c>
      <c r="F1884" s="2" t="s">
        <v>5</v>
      </c>
      <c r="G1884" s="1">
        <v>0</v>
      </c>
      <c r="H1884" s="32" t="str">
        <f>IFERROR(HOUR(Table1[[#This Row],[Cancel Date/time]])+MINUTE(Table1[[#This Row],[Cancel Date/time]])/60,"not cancelled")</f>
        <v>not cancelled</v>
      </c>
      <c r="I1884" s="47" t="str">
        <f>IFERROR(ROUND(Table1[[#This Row],[cancellation time decimal]],0),"not cancelled")</f>
        <v>not cancelled</v>
      </c>
      <c r="J1884" s="10" t="str">
        <f>IFERROR(MOD(Table1[[#This Row],[cancellation hour rounded]],24),"not cancelled")</f>
        <v>not cancelled</v>
      </c>
      <c r="K1884" s="32">
        <f>1/Table1[[#This Row],[Duration (Time between doses '[in hours'])]]</f>
        <v>8.3333333333333329E-2</v>
      </c>
      <c r="L1884" s="33">
        <f>Table1[[#This Row],[number doses per hour]]*INDEX(Table2[price per dose],Table1[[#This Row],[Drug ID]])</f>
        <v>0.56619444444444444</v>
      </c>
      <c r="M1884" s="11" t="b">
        <f>AND(Table1[[#This Row],[hour of cancellation 0 to 23]]&gt;=0,Table1[[#This Row],[hour of cancellation 0 to 23]]&lt;=23)</f>
        <v>0</v>
      </c>
    </row>
    <row r="1885" spans="1:13" x14ac:dyDescent="0.3">
      <c r="A1885" s="1">
        <v>1884</v>
      </c>
      <c r="B1885" s="1">
        <v>4</v>
      </c>
      <c r="C1885" s="2">
        <v>40995.813667135924</v>
      </c>
      <c r="D1885" s="2">
        <v>41055.813194444439</v>
      </c>
      <c r="E1885" s="1">
        <v>12</v>
      </c>
      <c r="F1885" s="2">
        <v>40999.359352120511</v>
      </c>
      <c r="G1885" s="1">
        <v>0</v>
      </c>
      <c r="H1885" s="32">
        <f>IFERROR(HOUR(Table1[[#This Row],[Cancel Date/time]])+MINUTE(Table1[[#This Row],[Cancel Date/time]])/60,"not cancelled")</f>
        <v>8.6166666666666671</v>
      </c>
      <c r="I1885" s="47">
        <f>IFERROR(ROUND(Table1[[#This Row],[cancellation time decimal]],0),"not cancelled")</f>
        <v>9</v>
      </c>
      <c r="J1885" s="10">
        <f>IFERROR(MOD(Table1[[#This Row],[cancellation hour rounded]],24),"not cancelled")</f>
        <v>9</v>
      </c>
      <c r="K1885" s="32">
        <f>1/Table1[[#This Row],[Duration (Time between doses '[in hours'])]]</f>
        <v>8.3333333333333329E-2</v>
      </c>
      <c r="L1885" s="33">
        <f>Table1[[#This Row],[number doses per hour]]*INDEX(Table2[price per dose],Table1[[#This Row],[Drug ID]])</f>
        <v>1.448055119047619</v>
      </c>
      <c r="M1885" s="11" t="b">
        <f>AND(Table1[[#This Row],[hour of cancellation 0 to 23]]&gt;=0,Table1[[#This Row],[hour of cancellation 0 to 23]]&lt;=23)</f>
        <v>1</v>
      </c>
    </row>
    <row r="1886" spans="1:13" x14ac:dyDescent="0.3">
      <c r="A1886" s="1">
        <v>1885</v>
      </c>
      <c r="B1886" s="1">
        <v>2</v>
      </c>
      <c r="C1886" s="2">
        <v>40995.82795349315</v>
      </c>
      <c r="D1886" s="2">
        <v>41055.827777777777</v>
      </c>
      <c r="E1886" s="1">
        <v>10</v>
      </c>
      <c r="F1886" s="2">
        <v>40997.369435618821</v>
      </c>
      <c r="G1886" s="1">
        <v>0</v>
      </c>
      <c r="H1886" s="32">
        <f>IFERROR(HOUR(Table1[[#This Row],[Cancel Date/time]])+MINUTE(Table1[[#This Row],[Cancel Date/time]])/60,"not cancelled")</f>
        <v>8.85</v>
      </c>
      <c r="I1886" s="47">
        <f>IFERROR(ROUND(Table1[[#This Row],[cancellation time decimal]],0),"not cancelled")</f>
        <v>9</v>
      </c>
      <c r="J1886" s="10">
        <f>IFERROR(MOD(Table1[[#This Row],[cancellation hour rounded]],24),"not cancelled")</f>
        <v>9</v>
      </c>
      <c r="K1886" s="32">
        <f>1/Table1[[#This Row],[Duration (Time between doses '[in hours'])]]</f>
        <v>0.1</v>
      </c>
      <c r="L1886" s="33">
        <f>Table1[[#This Row],[number doses per hour]]*INDEX(Table2[price per dose],Table1[[#This Row],[Drug ID]])</f>
        <v>0.84959999999999969</v>
      </c>
      <c r="M1886" s="11" t="b">
        <f>AND(Table1[[#This Row],[hour of cancellation 0 to 23]]&gt;=0,Table1[[#This Row],[hour of cancellation 0 to 23]]&lt;=23)</f>
        <v>1</v>
      </c>
    </row>
    <row r="1887" spans="1:13" x14ac:dyDescent="0.3">
      <c r="A1887" s="1">
        <v>1886</v>
      </c>
      <c r="B1887" s="1">
        <v>1</v>
      </c>
      <c r="C1887" s="2">
        <v>40995.849308878052</v>
      </c>
      <c r="D1887" s="2">
        <v>41055.849305555559</v>
      </c>
      <c r="E1887" s="1">
        <v>12</v>
      </c>
      <c r="F1887" s="2">
        <v>40996.54796023175</v>
      </c>
      <c r="G1887" s="1">
        <v>0</v>
      </c>
      <c r="H1887" s="32">
        <f>IFERROR(HOUR(Table1[[#This Row],[Cancel Date/time]])+MINUTE(Table1[[#This Row],[Cancel Date/time]])/60,"not cancelled")</f>
        <v>13.15</v>
      </c>
      <c r="I1887" s="47">
        <f>IFERROR(ROUND(Table1[[#This Row],[cancellation time decimal]],0),"not cancelled")</f>
        <v>13</v>
      </c>
      <c r="J1887" s="10">
        <f>IFERROR(MOD(Table1[[#This Row],[cancellation hour rounded]],24),"not cancelled")</f>
        <v>13</v>
      </c>
      <c r="K1887" s="32">
        <f>1/Table1[[#This Row],[Duration (Time between doses '[in hours'])]]</f>
        <v>8.3333333333333329E-2</v>
      </c>
      <c r="L1887" s="33">
        <f>Table1[[#This Row],[number doses per hour]]*INDEX(Table2[price per dose],Table1[[#This Row],[Drug ID]])</f>
        <v>0.56619444444444444</v>
      </c>
      <c r="M1887" s="11" t="b">
        <f>AND(Table1[[#This Row],[hour of cancellation 0 to 23]]&gt;=0,Table1[[#This Row],[hour of cancellation 0 to 23]]&lt;=23)</f>
        <v>1</v>
      </c>
    </row>
    <row r="1888" spans="1:13" x14ac:dyDescent="0.3">
      <c r="A1888" s="1">
        <v>1887</v>
      </c>
      <c r="B1888" s="1">
        <v>1</v>
      </c>
      <c r="C1888" s="2">
        <v>40996.032066471802</v>
      </c>
      <c r="D1888" s="2">
        <v>41056.031944444447</v>
      </c>
      <c r="E1888" s="1">
        <v>8</v>
      </c>
      <c r="F1888" s="2">
        <v>40996.336158911865</v>
      </c>
      <c r="G1888" s="1">
        <v>0</v>
      </c>
      <c r="H1888" s="32">
        <f>IFERROR(HOUR(Table1[[#This Row],[Cancel Date/time]])+MINUTE(Table1[[#This Row],[Cancel Date/time]])/60,"not cancelled")</f>
        <v>8.0666666666666664</v>
      </c>
      <c r="I1888" s="47">
        <f>IFERROR(ROUND(Table1[[#This Row],[cancellation time decimal]],0),"not cancelled")</f>
        <v>8</v>
      </c>
      <c r="J1888" s="10">
        <f>IFERROR(MOD(Table1[[#This Row],[cancellation hour rounded]],24),"not cancelled")</f>
        <v>8</v>
      </c>
      <c r="K1888" s="32">
        <f>1/Table1[[#This Row],[Duration (Time between doses '[in hours'])]]</f>
        <v>0.125</v>
      </c>
      <c r="L1888" s="33">
        <f>Table1[[#This Row],[number doses per hour]]*INDEX(Table2[price per dose],Table1[[#This Row],[Drug ID]])</f>
        <v>0.84929166666666667</v>
      </c>
      <c r="M1888" s="11" t="b">
        <f>AND(Table1[[#This Row],[hour of cancellation 0 to 23]]&gt;=0,Table1[[#This Row],[hour of cancellation 0 to 23]]&lt;=23)</f>
        <v>1</v>
      </c>
    </row>
    <row r="1889" spans="1:13" x14ac:dyDescent="0.3">
      <c r="A1889" s="1">
        <v>1888</v>
      </c>
      <c r="B1889" s="1">
        <v>1</v>
      </c>
      <c r="C1889" s="2">
        <v>40996.073401493457</v>
      </c>
      <c r="D1889" s="2">
        <v>40999.197916666664</v>
      </c>
      <c r="E1889" s="1">
        <v>12</v>
      </c>
      <c r="F1889" s="2">
        <v>40997.41493794362</v>
      </c>
      <c r="G1889" s="1">
        <v>0</v>
      </c>
      <c r="H1889" s="32">
        <f>IFERROR(HOUR(Table1[[#This Row],[Cancel Date/time]])+MINUTE(Table1[[#This Row],[Cancel Date/time]])/60,"not cancelled")</f>
        <v>9.9499999999999993</v>
      </c>
      <c r="I1889" s="47">
        <f>IFERROR(ROUND(Table1[[#This Row],[cancellation time decimal]],0),"not cancelled")</f>
        <v>10</v>
      </c>
      <c r="J1889" s="10">
        <f>IFERROR(MOD(Table1[[#This Row],[cancellation hour rounded]],24),"not cancelled")</f>
        <v>10</v>
      </c>
      <c r="K1889" s="32">
        <f>1/Table1[[#This Row],[Duration (Time between doses '[in hours'])]]</f>
        <v>8.3333333333333329E-2</v>
      </c>
      <c r="L1889" s="33">
        <f>Table1[[#This Row],[number doses per hour]]*INDEX(Table2[price per dose],Table1[[#This Row],[Drug ID]])</f>
        <v>0.56619444444444444</v>
      </c>
      <c r="M1889" s="11" t="b">
        <f>AND(Table1[[#This Row],[hour of cancellation 0 to 23]]&gt;=0,Table1[[#This Row],[hour of cancellation 0 to 23]]&lt;=23)</f>
        <v>1</v>
      </c>
    </row>
    <row r="1890" spans="1:13" x14ac:dyDescent="0.3">
      <c r="A1890" s="1">
        <v>1889</v>
      </c>
      <c r="B1890" s="1">
        <v>1</v>
      </c>
      <c r="C1890" s="2">
        <v>40996.127674707626</v>
      </c>
      <c r="D1890" s="2">
        <v>41056.127083333333</v>
      </c>
      <c r="E1890" s="1">
        <v>8</v>
      </c>
      <c r="F1890" s="2">
        <v>40997.359913865272</v>
      </c>
      <c r="G1890" s="1">
        <v>0</v>
      </c>
      <c r="H1890" s="32">
        <f>IFERROR(HOUR(Table1[[#This Row],[Cancel Date/time]])+MINUTE(Table1[[#This Row],[Cancel Date/time]])/60,"not cancelled")</f>
        <v>8.6333333333333329</v>
      </c>
      <c r="I1890" s="47">
        <f>IFERROR(ROUND(Table1[[#This Row],[cancellation time decimal]],0),"not cancelled")</f>
        <v>9</v>
      </c>
      <c r="J1890" s="10">
        <f>IFERROR(MOD(Table1[[#This Row],[cancellation hour rounded]],24),"not cancelled")</f>
        <v>9</v>
      </c>
      <c r="K1890" s="32">
        <f>1/Table1[[#This Row],[Duration (Time between doses '[in hours'])]]</f>
        <v>0.125</v>
      </c>
      <c r="L1890" s="33">
        <f>Table1[[#This Row],[number doses per hour]]*INDEX(Table2[price per dose],Table1[[#This Row],[Drug ID]])</f>
        <v>0.84929166666666667</v>
      </c>
      <c r="M1890" s="11" t="b">
        <f>AND(Table1[[#This Row],[hour of cancellation 0 to 23]]&gt;=0,Table1[[#This Row],[hour of cancellation 0 to 23]]&lt;=23)</f>
        <v>1</v>
      </c>
    </row>
    <row r="1891" spans="1:13" x14ac:dyDescent="0.3">
      <c r="A1891" s="1">
        <v>1890</v>
      </c>
      <c r="B1891" s="1">
        <v>1</v>
      </c>
      <c r="C1891" s="2">
        <v>40996.312724831136</v>
      </c>
      <c r="D1891" s="2">
        <v>41056.3125</v>
      </c>
      <c r="E1891" s="1">
        <v>8</v>
      </c>
      <c r="F1891" s="2">
        <v>40997.713758301426</v>
      </c>
      <c r="G1891" s="1">
        <v>0</v>
      </c>
      <c r="H1891" s="32">
        <f>IFERROR(HOUR(Table1[[#This Row],[Cancel Date/time]])+MINUTE(Table1[[#This Row],[Cancel Date/time]])/60,"not cancelled")</f>
        <v>17.116666666666667</v>
      </c>
      <c r="I1891" s="47">
        <f>IFERROR(ROUND(Table1[[#This Row],[cancellation time decimal]],0),"not cancelled")</f>
        <v>17</v>
      </c>
      <c r="J1891" s="10">
        <f>IFERROR(MOD(Table1[[#This Row],[cancellation hour rounded]],24),"not cancelled")</f>
        <v>17</v>
      </c>
      <c r="K1891" s="32">
        <f>1/Table1[[#This Row],[Duration (Time between doses '[in hours'])]]</f>
        <v>0.125</v>
      </c>
      <c r="L1891" s="33">
        <f>Table1[[#This Row],[number doses per hour]]*INDEX(Table2[price per dose],Table1[[#This Row],[Drug ID]])</f>
        <v>0.84929166666666667</v>
      </c>
      <c r="M1891" s="11" t="b">
        <f>AND(Table1[[#This Row],[hour of cancellation 0 to 23]]&gt;=0,Table1[[#This Row],[hour of cancellation 0 to 23]]&lt;=23)</f>
        <v>1</v>
      </c>
    </row>
    <row r="1892" spans="1:13" x14ac:dyDescent="0.3">
      <c r="A1892" s="1">
        <v>1891</v>
      </c>
      <c r="B1892" s="1">
        <v>3</v>
      </c>
      <c r="C1892" s="2">
        <v>40996.367123209267</v>
      </c>
      <c r="D1892" s="2">
        <v>41056.366666666669</v>
      </c>
      <c r="E1892" s="1">
        <v>24</v>
      </c>
      <c r="F1892" s="2">
        <v>40998.46776065664</v>
      </c>
      <c r="G1892" s="1">
        <v>0</v>
      </c>
      <c r="H1892" s="32">
        <f>IFERROR(HOUR(Table1[[#This Row],[Cancel Date/time]])+MINUTE(Table1[[#This Row],[Cancel Date/time]])/60,"not cancelled")</f>
        <v>11.216666666666667</v>
      </c>
      <c r="I1892" s="47">
        <f>IFERROR(ROUND(Table1[[#This Row],[cancellation time decimal]],0),"not cancelled")</f>
        <v>11</v>
      </c>
      <c r="J1892" s="10">
        <f>IFERROR(MOD(Table1[[#This Row],[cancellation hour rounded]],24),"not cancelled")</f>
        <v>11</v>
      </c>
      <c r="K1892" s="32">
        <f>1/Table1[[#This Row],[Duration (Time between doses '[in hours'])]]</f>
        <v>4.1666666666666664E-2</v>
      </c>
      <c r="L1892" s="33">
        <f>Table1[[#This Row],[number doses per hour]]*INDEX(Table2[price per dose],Table1[[#This Row],[Drug ID]])</f>
        <v>0.18133000000000002</v>
      </c>
      <c r="M1892" s="11" t="b">
        <f>AND(Table1[[#This Row],[hour of cancellation 0 to 23]]&gt;=0,Table1[[#This Row],[hour of cancellation 0 to 23]]&lt;=23)</f>
        <v>1</v>
      </c>
    </row>
    <row r="1893" spans="1:13" x14ac:dyDescent="0.3">
      <c r="A1893" s="1">
        <v>1892</v>
      </c>
      <c r="B1893" s="1">
        <v>6</v>
      </c>
      <c r="C1893" s="2">
        <v>40996.348383288234</v>
      </c>
      <c r="D1893" s="2">
        <v>41056.347916666666</v>
      </c>
      <c r="E1893" s="1">
        <v>24</v>
      </c>
      <c r="F1893" s="2">
        <v>41000.352948454762</v>
      </c>
      <c r="G1893" s="1">
        <v>0</v>
      </c>
      <c r="H1893" s="32">
        <f>IFERROR(HOUR(Table1[[#This Row],[Cancel Date/time]])+MINUTE(Table1[[#This Row],[Cancel Date/time]])/60,"not cancelled")</f>
        <v>8.4666666666666668</v>
      </c>
      <c r="I1893" s="47">
        <f>IFERROR(ROUND(Table1[[#This Row],[cancellation time decimal]],0),"not cancelled")</f>
        <v>8</v>
      </c>
      <c r="J1893" s="10">
        <f>IFERROR(MOD(Table1[[#This Row],[cancellation hour rounded]],24),"not cancelled")</f>
        <v>8</v>
      </c>
      <c r="K1893" s="32">
        <f>1/Table1[[#This Row],[Duration (Time between doses '[in hours'])]]</f>
        <v>4.1666666666666664E-2</v>
      </c>
      <c r="L1893" s="33">
        <f>Table1[[#This Row],[number doses per hour]]*INDEX(Table2[price per dose],Table1[[#This Row],[Drug ID]])</f>
        <v>0.35218749999999999</v>
      </c>
      <c r="M1893" s="11" t="b">
        <f>AND(Table1[[#This Row],[hour of cancellation 0 to 23]]&gt;=0,Table1[[#This Row],[hour of cancellation 0 to 23]]&lt;=23)</f>
        <v>1</v>
      </c>
    </row>
    <row r="1894" spans="1:13" x14ac:dyDescent="0.3">
      <c r="A1894" s="1">
        <v>1893</v>
      </c>
      <c r="B1894" s="1">
        <v>4</v>
      </c>
      <c r="C1894" s="2">
        <v>40996.333568231756</v>
      </c>
      <c r="D1894" s="2">
        <v>41056.333333333336</v>
      </c>
      <c r="E1894" s="1">
        <v>12</v>
      </c>
      <c r="F1894" s="2">
        <v>40998.354068049601</v>
      </c>
      <c r="G1894" s="1">
        <v>0</v>
      </c>
      <c r="H1894" s="32">
        <f>IFERROR(HOUR(Table1[[#This Row],[Cancel Date/time]])+MINUTE(Table1[[#This Row],[Cancel Date/time]])/60,"not cancelled")</f>
        <v>8.4833333333333325</v>
      </c>
      <c r="I1894" s="47">
        <f>IFERROR(ROUND(Table1[[#This Row],[cancellation time decimal]],0),"not cancelled")</f>
        <v>8</v>
      </c>
      <c r="J1894" s="10">
        <f>IFERROR(MOD(Table1[[#This Row],[cancellation hour rounded]],24),"not cancelled")</f>
        <v>8</v>
      </c>
      <c r="K1894" s="32">
        <f>1/Table1[[#This Row],[Duration (Time between doses '[in hours'])]]</f>
        <v>8.3333333333333329E-2</v>
      </c>
      <c r="L1894" s="33">
        <f>Table1[[#This Row],[number doses per hour]]*INDEX(Table2[price per dose],Table1[[#This Row],[Drug ID]])</f>
        <v>1.448055119047619</v>
      </c>
      <c r="M1894" s="11" t="b">
        <f>AND(Table1[[#This Row],[hour of cancellation 0 to 23]]&gt;=0,Table1[[#This Row],[hour of cancellation 0 to 23]]&lt;=23)</f>
        <v>1</v>
      </c>
    </row>
    <row r="1895" spans="1:13" x14ac:dyDescent="0.3">
      <c r="A1895" s="1">
        <v>1894</v>
      </c>
      <c r="B1895" s="1">
        <v>1</v>
      </c>
      <c r="C1895" s="2">
        <v>40996.442381480498</v>
      </c>
      <c r="D1895" s="2">
        <v>41056.442361111105</v>
      </c>
      <c r="E1895" s="1">
        <v>8</v>
      </c>
      <c r="F1895" s="2">
        <v>40997.440236410184</v>
      </c>
      <c r="G1895" s="1">
        <v>0</v>
      </c>
      <c r="H1895" s="32">
        <f>IFERROR(HOUR(Table1[[#This Row],[Cancel Date/time]])+MINUTE(Table1[[#This Row],[Cancel Date/time]])/60,"not cancelled")</f>
        <v>10.55</v>
      </c>
      <c r="I1895" s="47">
        <f>IFERROR(ROUND(Table1[[#This Row],[cancellation time decimal]],0),"not cancelled")</f>
        <v>11</v>
      </c>
      <c r="J1895" s="10">
        <f>IFERROR(MOD(Table1[[#This Row],[cancellation hour rounded]],24),"not cancelled")</f>
        <v>11</v>
      </c>
      <c r="K1895" s="32">
        <f>1/Table1[[#This Row],[Duration (Time between doses '[in hours'])]]</f>
        <v>0.125</v>
      </c>
      <c r="L1895" s="33">
        <f>Table1[[#This Row],[number doses per hour]]*INDEX(Table2[price per dose],Table1[[#This Row],[Drug ID]])</f>
        <v>0.84929166666666667</v>
      </c>
      <c r="M1895" s="11" t="b">
        <f>AND(Table1[[#This Row],[hour of cancellation 0 to 23]]&gt;=0,Table1[[#This Row],[hour of cancellation 0 to 23]]&lt;=23)</f>
        <v>1</v>
      </c>
    </row>
    <row r="1896" spans="1:13" hidden="1" x14ac:dyDescent="0.3">
      <c r="A1896" s="1">
        <v>1895</v>
      </c>
      <c r="B1896" s="1">
        <v>2</v>
      </c>
      <c r="C1896" s="2">
        <v>40996.453126945678</v>
      </c>
      <c r="D1896" s="2">
        <v>40999.202763430789</v>
      </c>
      <c r="E1896" s="1">
        <v>10</v>
      </c>
      <c r="F1896" s="2" t="s">
        <v>5</v>
      </c>
      <c r="G1896" s="1">
        <v>0</v>
      </c>
      <c r="H1896" s="32" t="str">
        <f>IFERROR(HOUR(Table1[[#This Row],[Cancel Date/time]])+MINUTE(Table1[[#This Row],[Cancel Date/time]])/60,"not cancelled")</f>
        <v>not cancelled</v>
      </c>
      <c r="I1896" s="47" t="str">
        <f>IFERROR(ROUND(Table1[[#This Row],[cancellation time decimal]],0),"not cancelled")</f>
        <v>not cancelled</v>
      </c>
      <c r="J1896" s="10" t="str">
        <f>IFERROR(MOD(Table1[[#This Row],[cancellation hour rounded]],24),"not cancelled")</f>
        <v>not cancelled</v>
      </c>
      <c r="K1896" s="32">
        <f>1/Table1[[#This Row],[Duration (Time between doses '[in hours'])]]</f>
        <v>0.1</v>
      </c>
      <c r="L1896" s="33">
        <f>Table1[[#This Row],[number doses per hour]]*INDEX(Table2[price per dose],Table1[[#This Row],[Drug ID]])</f>
        <v>0.84959999999999969</v>
      </c>
      <c r="M1896" s="11" t="b">
        <f>AND(Table1[[#This Row],[hour of cancellation 0 to 23]]&gt;=0,Table1[[#This Row],[hour of cancellation 0 to 23]]&lt;=23)</f>
        <v>0</v>
      </c>
    </row>
    <row r="1897" spans="1:13" x14ac:dyDescent="0.3">
      <c r="A1897" s="1">
        <v>1896</v>
      </c>
      <c r="B1897" s="1">
        <v>1</v>
      </c>
      <c r="C1897" s="2">
        <v>40996.430739367555</v>
      </c>
      <c r="D1897" s="2">
        <v>41056.430555555555</v>
      </c>
      <c r="E1897" s="1">
        <v>8</v>
      </c>
      <c r="F1897" s="2">
        <v>40997.506928227114</v>
      </c>
      <c r="G1897" s="1">
        <v>0</v>
      </c>
      <c r="H1897" s="32">
        <f>IFERROR(HOUR(Table1[[#This Row],[Cancel Date/time]])+MINUTE(Table1[[#This Row],[Cancel Date/time]])/60,"not cancelled")</f>
        <v>12.15</v>
      </c>
      <c r="I1897" s="47">
        <f>IFERROR(ROUND(Table1[[#This Row],[cancellation time decimal]],0),"not cancelled")</f>
        <v>12</v>
      </c>
      <c r="J1897" s="10">
        <f>IFERROR(MOD(Table1[[#This Row],[cancellation hour rounded]],24),"not cancelled")</f>
        <v>12</v>
      </c>
      <c r="K1897" s="32">
        <f>1/Table1[[#This Row],[Duration (Time between doses '[in hours'])]]</f>
        <v>0.125</v>
      </c>
      <c r="L1897" s="33">
        <f>Table1[[#This Row],[number doses per hour]]*INDEX(Table2[price per dose],Table1[[#This Row],[Drug ID]])</f>
        <v>0.84929166666666667</v>
      </c>
      <c r="M1897" s="11" t="b">
        <f>AND(Table1[[#This Row],[hour of cancellation 0 to 23]]&gt;=0,Table1[[#This Row],[hour of cancellation 0 to 23]]&lt;=23)</f>
        <v>1</v>
      </c>
    </row>
    <row r="1898" spans="1:13" x14ac:dyDescent="0.3">
      <c r="A1898" s="1">
        <v>1897</v>
      </c>
      <c r="B1898" s="1">
        <v>3</v>
      </c>
      <c r="C1898" s="2">
        <v>40996.473272729927</v>
      </c>
      <c r="D1898" s="2">
        <v>41056.472916666666</v>
      </c>
      <c r="E1898" s="1">
        <v>24</v>
      </c>
      <c r="F1898" s="2">
        <v>40999.368654850899</v>
      </c>
      <c r="G1898" s="1">
        <v>0</v>
      </c>
      <c r="H1898" s="32">
        <f>IFERROR(HOUR(Table1[[#This Row],[Cancel Date/time]])+MINUTE(Table1[[#This Row],[Cancel Date/time]])/60,"not cancelled")</f>
        <v>8.8333333333333339</v>
      </c>
      <c r="I1898" s="47">
        <f>IFERROR(ROUND(Table1[[#This Row],[cancellation time decimal]],0),"not cancelled")</f>
        <v>9</v>
      </c>
      <c r="J1898" s="10">
        <f>IFERROR(MOD(Table1[[#This Row],[cancellation hour rounded]],24),"not cancelled")</f>
        <v>9</v>
      </c>
      <c r="K1898" s="32">
        <f>1/Table1[[#This Row],[Duration (Time between doses '[in hours'])]]</f>
        <v>4.1666666666666664E-2</v>
      </c>
      <c r="L1898" s="33">
        <f>Table1[[#This Row],[number doses per hour]]*INDEX(Table2[price per dose],Table1[[#This Row],[Drug ID]])</f>
        <v>0.18133000000000002</v>
      </c>
      <c r="M1898" s="11" t="b">
        <f>AND(Table1[[#This Row],[hour of cancellation 0 to 23]]&gt;=0,Table1[[#This Row],[hour of cancellation 0 to 23]]&lt;=23)</f>
        <v>1</v>
      </c>
    </row>
    <row r="1899" spans="1:13" x14ac:dyDescent="0.3">
      <c r="A1899" s="1">
        <v>1898</v>
      </c>
      <c r="B1899" s="1">
        <v>8</v>
      </c>
      <c r="C1899" s="2">
        <v>40996.482371612758</v>
      </c>
      <c r="D1899" s="2">
        <v>41056.481944444444</v>
      </c>
      <c r="E1899" s="1">
        <v>3</v>
      </c>
      <c r="F1899" s="2">
        <v>41003.68295952888</v>
      </c>
      <c r="G1899" s="1">
        <v>0</v>
      </c>
      <c r="H1899" s="32">
        <f>IFERROR(HOUR(Table1[[#This Row],[Cancel Date/time]])+MINUTE(Table1[[#This Row],[Cancel Date/time]])/60,"not cancelled")</f>
        <v>16.383333333333333</v>
      </c>
      <c r="I1899" s="47">
        <f>IFERROR(ROUND(Table1[[#This Row],[cancellation time decimal]],0),"not cancelled")</f>
        <v>16</v>
      </c>
      <c r="J1899" s="10">
        <f>IFERROR(MOD(Table1[[#This Row],[cancellation hour rounded]],24),"not cancelled")</f>
        <v>16</v>
      </c>
      <c r="K1899" s="32">
        <f>1/Table1[[#This Row],[Duration (Time between doses '[in hours'])]]</f>
        <v>0.33333333333333331</v>
      </c>
      <c r="L1899" s="33">
        <f>Table1[[#This Row],[number doses per hour]]*INDEX(Table2[price per dose],Table1[[#This Row],[Drug ID]])</f>
        <v>0.29998222222222221</v>
      </c>
      <c r="M1899" s="11" t="b">
        <f>AND(Table1[[#This Row],[hour of cancellation 0 to 23]]&gt;=0,Table1[[#This Row],[hour of cancellation 0 to 23]]&lt;=23)</f>
        <v>1</v>
      </c>
    </row>
    <row r="1900" spans="1:13" x14ac:dyDescent="0.3">
      <c r="A1900" s="1">
        <v>1899</v>
      </c>
      <c r="B1900" s="1">
        <v>2</v>
      </c>
      <c r="C1900" s="2">
        <v>40996.464916837678</v>
      </c>
      <c r="D1900" s="2">
        <v>41056.464583333334</v>
      </c>
      <c r="E1900" s="1">
        <v>10</v>
      </c>
      <c r="F1900" s="2">
        <v>40997.503354799424</v>
      </c>
      <c r="G1900" s="1">
        <v>0</v>
      </c>
      <c r="H1900" s="32">
        <f>IFERROR(HOUR(Table1[[#This Row],[Cancel Date/time]])+MINUTE(Table1[[#This Row],[Cancel Date/time]])/60,"not cancelled")</f>
        <v>12.066666666666666</v>
      </c>
      <c r="I1900" s="47">
        <f>IFERROR(ROUND(Table1[[#This Row],[cancellation time decimal]],0),"not cancelled")</f>
        <v>12</v>
      </c>
      <c r="J1900" s="10">
        <f>IFERROR(MOD(Table1[[#This Row],[cancellation hour rounded]],24),"not cancelled")</f>
        <v>12</v>
      </c>
      <c r="K1900" s="32">
        <f>1/Table1[[#This Row],[Duration (Time between doses '[in hours'])]]</f>
        <v>0.1</v>
      </c>
      <c r="L1900" s="33">
        <f>Table1[[#This Row],[number doses per hour]]*INDEX(Table2[price per dose],Table1[[#This Row],[Drug ID]])</f>
        <v>0.84959999999999969</v>
      </c>
      <c r="M1900" s="11" t="b">
        <f>AND(Table1[[#This Row],[hour of cancellation 0 to 23]]&gt;=0,Table1[[#This Row],[hour of cancellation 0 to 23]]&lt;=23)</f>
        <v>1</v>
      </c>
    </row>
    <row r="1901" spans="1:13" x14ac:dyDescent="0.3">
      <c r="A1901" s="1">
        <v>1900</v>
      </c>
      <c r="B1901" s="1">
        <v>2</v>
      </c>
      <c r="C1901" s="2">
        <v>40996.53189263009</v>
      </c>
      <c r="D1901" s="2">
        <v>41000.03125</v>
      </c>
      <c r="E1901" s="1">
        <v>10</v>
      </c>
      <c r="F1901" s="2">
        <v>40997.479264906702</v>
      </c>
      <c r="G1901" s="1">
        <v>0</v>
      </c>
      <c r="H1901" s="32">
        <f>IFERROR(HOUR(Table1[[#This Row],[Cancel Date/time]])+MINUTE(Table1[[#This Row],[Cancel Date/time]])/60,"not cancelled")</f>
        <v>11.5</v>
      </c>
      <c r="I1901" s="47">
        <f>IFERROR(ROUND(Table1[[#This Row],[cancellation time decimal]],0),"not cancelled")</f>
        <v>12</v>
      </c>
      <c r="J1901" s="10">
        <f>IFERROR(MOD(Table1[[#This Row],[cancellation hour rounded]],24),"not cancelled")</f>
        <v>12</v>
      </c>
      <c r="K1901" s="32">
        <f>1/Table1[[#This Row],[Duration (Time between doses '[in hours'])]]</f>
        <v>0.1</v>
      </c>
      <c r="L1901" s="33">
        <f>Table1[[#This Row],[number doses per hour]]*INDEX(Table2[price per dose],Table1[[#This Row],[Drug ID]])</f>
        <v>0.84959999999999969</v>
      </c>
      <c r="M1901" s="11" t="b">
        <f>AND(Table1[[#This Row],[hour of cancellation 0 to 23]]&gt;=0,Table1[[#This Row],[hour of cancellation 0 to 23]]&lt;=23)</f>
        <v>1</v>
      </c>
    </row>
    <row r="1902" spans="1:13" x14ac:dyDescent="0.3">
      <c r="A1902" s="1">
        <v>1901</v>
      </c>
      <c r="B1902" s="1">
        <v>1</v>
      </c>
      <c r="C1902" s="2">
        <v>40996.506736823256</v>
      </c>
      <c r="D1902" s="2">
        <v>41056.506249999999</v>
      </c>
      <c r="E1902" s="1">
        <v>12</v>
      </c>
      <c r="F1902" s="2">
        <v>40997.458752212624</v>
      </c>
      <c r="G1902" s="1">
        <v>0</v>
      </c>
      <c r="H1902" s="32">
        <f>IFERROR(HOUR(Table1[[#This Row],[Cancel Date/time]])+MINUTE(Table1[[#This Row],[Cancel Date/time]])/60,"not cancelled")</f>
        <v>11</v>
      </c>
      <c r="I1902" s="47">
        <f>IFERROR(ROUND(Table1[[#This Row],[cancellation time decimal]],0),"not cancelled")</f>
        <v>11</v>
      </c>
      <c r="J1902" s="10">
        <f>IFERROR(MOD(Table1[[#This Row],[cancellation hour rounded]],24),"not cancelled")</f>
        <v>11</v>
      </c>
      <c r="K1902" s="32">
        <f>1/Table1[[#This Row],[Duration (Time between doses '[in hours'])]]</f>
        <v>8.3333333333333329E-2</v>
      </c>
      <c r="L1902" s="33">
        <f>Table1[[#This Row],[number doses per hour]]*INDEX(Table2[price per dose],Table1[[#This Row],[Drug ID]])</f>
        <v>0.56619444444444444</v>
      </c>
      <c r="M1902" s="11" t="b">
        <f>AND(Table1[[#This Row],[hour of cancellation 0 to 23]]&gt;=0,Table1[[#This Row],[hour of cancellation 0 to 23]]&lt;=23)</f>
        <v>1</v>
      </c>
    </row>
    <row r="1903" spans="1:13" x14ac:dyDescent="0.3">
      <c r="A1903" s="1">
        <v>1902</v>
      </c>
      <c r="B1903" s="1">
        <v>1</v>
      </c>
      <c r="C1903" s="2">
        <v>40996.514716304919</v>
      </c>
      <c r="D1903" s="2">
        <v>41056.51458333333</v>
      </c>
      <c r="E1903" s="1">
        <v>12</v>
      </c>
      <c r="F1903" s="2">
        <v>40997.610339449646</v>
      </c>
      <c r="G1903" s="1">
        <v>0</v>
      </c>
      <c r="H1903" s="32">
        <f>IFERROR(HOUR(Table1[[#This Row],[Cancel Date/time]])+MINUTE(Table1[[#This Row],[Cancel Date/time]])/60,"not cancelled")</f>
        <v>14.633333333333333</v>
      </c>
      <c r="I1903" s="47">
        <f>IFERROR(ROUND(Table1[[#This Row],[cancellation time decimal]],0),"not cancelled")</f>
        <v>15</v>
      </c>
      <c r="J1903" s="10">
        <f>IFERROR(MOD(Table1[[#This Row],[cancellation hour rounded]],24),"not cancelled")</f>
        <v>15</v>
      </c>
      <c r="K1903" s="32">
        <f>1/Table1[[#This Row],[Duration (Time between doses '[in hours'])]]</f>
        <v>8.3333333333333329E-2</v>
      </c>
      <c r="L1903" s="33">
        <f>Table1[[#This Row],[number doses per hour]]*INDEX(Table2[price per dose],Table1[[#This Row],[Drug ID]])</f>
        <v>0.56619444444444444</v>
      </c>
      <c r="M1903" s="11" t="b">
        <f>AND(Table1[[#This Row],[hour of cancellation 0 to 23]]&gt;=0,Table1[[#This Row],[hour of cancellation 0 to 23]]&lt;=23)</f>
        <v>1</v>
      </c>
    </row>
    <row r="1904" spans="1:13" hidden="1" x14ac:dyDescent="0.3">
      <c r="A1904" s="1">
        <v>1903</v>
      </c>
      <c r="B1904" s="1">
        <v>1</v>
      </c>
      <c r="C1904" s="2">
        <v>40996.579041366625</v>
      </c>
      <c r="D1904" s="2">
        <v>40998.911980709119</v>
      </c>
      <c r="E1904" s="1">
        <v>12</v>
      </c>
      <c r="F1904" s="2" t="s">
        <v>5</v>
      </c>
      <c r="G1904" s="1">
        <v>0</v>
      </c>
      <c r="H1904" s="32" t="str">
        <f>IFERROR(HOUR(Table1[[#This Row],[Cancel Date/time]])+MINUTE(Table1[[#This Row],[Cancel Date/time]])/60,"not cancelled")</f>
        <v>not cancelled</v>
      </c>
      <c r="I1904" s="47" t="str">
        <f>IFERROR(ROUND(Table1[[#This Row],[cancellation time decimal]],0),"not cancelled")</f>
        <v>not cancelled</v>
      </c>
      <c r="J1904" s="10" t="str">
        <f>IFERROR(MOD(Table1[[#This Row],[cancellation hour rounded]],24),"not cancelled")</f>
        <v>not cancelled</v>
      </c>
      <c r="K1904" s="32">
        <f>1/Table1[[#This Row],[Duration (Time between doses '[in hours'])]]</f>
        <v>8.3333333333333329E-2</v>
      </c>
      <c r="L1904" s="33">
        <f>Table1[[#This Row],[number doses per hour]]*INDEX(Table2[price per dose],Table1[[#This Row],[Drug ID]])</f>
        <v>0.56619444444444444</v>
      </c>
      <c r="M1904" s="11" t="b">
        <f>AND(Table1[[#This Row],[hour of cancellation 0 to 23]]&gt;=0,Table1[[#This Row],[hour of cancellation 0 to 23]]&lt;=23)</f>
        <v>0</v>
      </c>
    </row>
    <row r="1905" spans="1:13" x14ac:dyDescent="0.3">
      <c r="A1905" s="1">
        <v>1904</v>
      </c>
      <c r="B1905" s="1">
        <v>1</v>
      </c>
      <c r="C1905" s="2">
        <v>40996.591531088015</v>
      </c>
      <c r="D1905" s="2">
        <v>41001.340972222228</v>
      </c>
      <c r="E1905" s="1">
        <v>12</v>
      </c>
      <c r="F1905" s="2">
        <v>40997.764475120843</v>
      </c>
      <c r="G1905" s="1">
        <v>0</v>
      </c>
      <c r="H1905" s="32">
        <f>IFERROR(HOUR(Table1[[#This Row],[Cancel Date/time]])+MINUTE(Table1[[#This Row],[Cancel Date/time]])/60,"not cancelled")</f>
        <v>18.333333333333332</v>
      </c>
      <c r="I1905" s="47">
        <f>IFERROR(ROUND(Table1[[#This Row],[cancellation time decimal]],0),"not cancelled")</f>
        <v>18</v>
      </c>
      <c r="J1905" s="10">
        <f>IFERROR(MOD(Table1[[#This Row],[cancellation hour rounded]],24),"not cancelled")</f>
        <v>18</v>
      </c>
      <c r="K1905" s="32">
        <f>1/Table1[[#This Row],[Duration (Time between doses '[in hours'])]]</f>
        <v>8.3333333333333329E-2</v>
      </c>
      <c r="L1905" s="33">
        <f>Table1[[#This Row],[number doses per hour]]*INDEX(Table2[price per dose],Table1[[#This Row],[Drug ID]])</f>
        <v>0.56619444444444444</v>
      </c>
      <c r="M1905" s="11" t="b">
        <f>AND(Table1[[#This Row],[hour of cancellation 0 to 23]]&gt;=0,Table1[[#This Row],[hour of cancellation 0 to 23]]&lt;=23)</f>
        <v>1</v>
      </c>
    </row>
    <row r="1906" spans="1:13" hidden="1" x14ac:dyDescent="0.3">
      <c r="A1906" s="1">
        <v>1905</v>
      </c>
      <c r="B1906" s="1">
        <v>1</v>
      </c>
      <c r="C1906" s="2">
        <v>40996.65660231372</v>
      </c>
      <c r="D1906" s="2">
        <v>40999.197700114812</v>
      </c>
      <c r="E1906" s="1">
        <v>8</v>
      </c>
      <c r="F1906" s="2" t="s">
        <v>5</v>
      </c>
      <c r="G1906" s="1">
        <v>0</v>
      </c>
      <c r="H1906" s="32" t="str">
        <f>IFERROR(HOUR(Table1[[#This Row],[Cancel Date/time]])+MINUTE(Table1[[#This Row],[Cancel Date/time]])/60,"not cancelled")</f>
        <v>not cancelled</v>
      </c>
      <c r="I1906" s="47" t="str">
        <f>IFERROR(ROUND(Table1[[#This Row],[cancellation time decimal]],0),"not cancelled")</f>
        <v>not cancelled</v>
      </c>
      <c r="J1906" s="10" t="str">
        <f>IFERROR(MOD(Table1[[#This Row],[cancellation hour rounded]],24),"not cancelled")</f>
        <v>not cancelled</v>
      </c>
      <c r="K1906" s="32">
        <f>1/Table1[[#This Row],[Duration (Time between doses '[in hours'])]]</f>
        <v>0.125</v>
      </c>
      <c r="L1906" s="33">
        <f>Table1[[#This Row],[number doses per hour]]*INDEX(Table2[price per dose],Table1[[#This Row],[Drug ID]])</f>
        <v>0.84929166666666667</v>
      </c>
      <c r="M1906" s="11" t="b">
        <f>AND(Table1[[#This Row],[hour of cancellation 0 to 23]]&gt;=0,Table1[[#This Row],[hour of cancellation 0 to 23]]&lt;=23)</f>
        <v>0</v>
      </c>
    </row>
    <row r="1907" spans="1:13" x14ac:dyDescent="0.3">
      <c r="A1907" s="1">
        <v>1906</v>
      </c>
      <c r="B1907" s="1">
        <v>1</v>
      </c>
      <c r="C1907" s="2">
        <v>40996.675706040871</v>
      </c>
      <c r="D1907" s="2">
        <v>41056.675694444442</v>
      </c>
      <c r="E1907" s="1">
        <v>8</v>
      </c>
      <c r="F1907" s="2">
        <v>40997.462022168365</v>
      </c>
      <c r="G1907" s="1">
        <v>0</v>
      </c>
      <c r="H1907" s="32">
        <f>IFERROR(HOUR(Table1[[#This Row],[Cancel Date/time]])+MINUTE(Table1[[#This Row],[Cancel Date/time]])/60,"not cancelled")</f>
        <v>11.083333333333334</v>
      </c>
      <c r="I1907" s="47">
        <f>IFERROR(ROUND(Table1[[#This Row],[cancellation time decimal]],0),"not cancelled")</f>
        <v>11</v>
      </c>
      <c r="J1907" s="10">
        <f>IFERROR(MOD(Table1[[#This Row],[cancellation hour rounded]],24),"not cancelled")</f>
        <v>11</v>
      </c>
      <c r="K1907" s="32">
        <f>1/Table1[[#This Row],[Duration (Time between doses '[in hours'])]]</f>
        <v>0.125</v>
      </c>
      <c r="L1907" s="33">
        <f>Table1[[#This Row],[number doses per hour]]*INDEX(Table2[price per dose],Table1[[#This Row],[Drug ID]])</f>
        <v>0.84929166666666667</v>
      </c>
      <c r="M1907" s="11" t="b">
        <f>AND(Table1[[#This Row],[hour of cancellation 0 to 23]]&gt;=0,Table1[[#This Row],[hour of cancellation 0 to 23]]&lt;=23)</f>
        <v>1</v>
      </c>
    </row>
    <row r="1908" spans="1:13" x14ac:dyDescent="0.3">
      <c r="A1908" s="1">
        <v>1907</v>
      </c>
      <c r="B1908" s="1">
        <v>2</v>
      </c>
      <c r="C1908" s="2">
        <v>40996.716904761262</v>
      </c>
      <c r="D1908" s="2">
        <v>41056.716666666667</v>
      </c>
      <c r="E1908" s="1">
        <v>10</v>
      </c>
      <c r="F1908" s="2">
        <v>40997.456183430986</v>
      </c>
      <c r="G1908" s="1">
        <v>0</v>
      </c>
      <c r="H1908" s="32">
        <f>IFERROR(HOUR(Table1[[#This Row],[Cancel Date/time]])+MINUTE(Table1[[#This Row],[Cancel Date/time]])/60,"not cancelled")</f>
        <v>10.933333333333334</v>
      </c>
      <c r="I1908" s="47">
        <f>IFERROR(ROUND(Table1[[#This Row],[cancellation time decimal]],0),"not cancelled")</f>
        <v>11</v>
      </c>
      <c r="J1908" s="10">
        <f>IFERROR(MOD(Table1[[#This Row],[cancellation hour rounded]],24),"not cancelled")</f>
        <v>11</v>
      </c>
      <c r="K1908" s="32">
        <f>1/Table1[[#This Row],[Duration (Time between doses '[in hours'])]]</f>
        <v>0.1</v>
      </c>
      <c r="L1908" s="33">
        <f>Table1[[#This Row],[number doses per hour]]*INDEX(Table2[price per dose],Table1[[#This Row],[Drug ID]])</f>
        <v>0.84959999999999969</v>
      </c>
      <c r="M1908" s="11" t="b">
        <f>AND(Table1[[#This Row],[hour of cancellation 0 to 23]]&gt;=0,Table1[[#This Row],[hour of cancellation 0 to 23]]&lt;=23)</f>
        <v>1</v>
      </c>
    </row>
    <row r="1909" spans="1:13" x14ac:dyDescent="0.3">
      <c r="A1909" s="1">
        <v>1908</v>
      </c>
      <c r="B1909" s="1">
        <v>2</v>
      </c>
      <c r="C1909" s="2">
        <v>40996.721603896738</v>
      </c>
      <c r="D1909" s="2">
        <v>41056.72152777778</v>
      </c>
      <c r="E1909" s="1">
        <v>10</v>
      </c>
      <c r="F1909" s="2">
        <v>40998.448994871367</v>
      </c>
      <c r="G1909" s="1">
        <v>0</v>
      </c>
      <c r="H1909" s="32">
        <f>IFERROR(HOUR(Table1[[#This Row],[Cancel Date/time]])+MINUTE(Table1[[#This Row],[Cancel Date/time]])/60,"not cancelled")</f>
        <v>10.766666666666667</v>
      </c>
      <c r="I1909" s="47">
        <f>IFERROR(ROUND(Table1[[#This Row],[cancellation time decimal]],0),"not cancelled")</f>
        <v>11</v>
      </c>
      <c r="J1909" s="10">
        <f>IFERROR(MOD(Table1[[#This Row],[cancellation hour rounded]],24),"not cancelled")</f>
        <v>11</v>
      </c>
      <c r="K1909" s="32">
        <f>1/Table1[[#This Row],[Duration (Time between doses '[in hours'])]]</f>
        <v>0.1</v>
      </c>
      <c r="L1909" s="33">
        <f>Table1[[#This Row],[number doses per hour]]*INDEX(Table2[price per dose],Table1[[#This Row],[Drug ID]])</f>
        <v>0.84959999999999969</v>
      </c>
      <c r="M1909" s="11" t="b">
        <f>AND(Table1[[#This Row],[hour of cancellation 0 to 23]]&gt;=0,Table1[[#This Row],[hour of cancellation 0 to 23]]&lt;=23)</f>
        <v>1</v>
      </c>
    </row>
    <row r="1910" spans="1:13" x14ac:dyDescent="0.3">
      <c r="A1910" s="1">
        <v>1909</v>
      </c>
      <c r="B1910" s="1">
        <v>2</v>
      </c>
      <c r="C1910" s="2">
        <v>40996.734899075258</v>
      </c>
      <c r="D1910" s="2">
        <v>41056.734722222223</v>
      </c>
      <c r="E1910" s="1">
        <v>10</v>
      </c>
      <c r="F1910" s="2">
        <v>40998.266490231581</v>
      </c>
      <c r="G1910" s="1">
        <v>0</v>
      </c>
      <c r="H1910" s="32">
        <f>IFERROR(HOUR(Table1[[#This Row],[Cancel Date/time]])+MINUTE(Table1[[#This Row],[Cancel Date/time]])/60,"not cancelled")</f>
        <v>6.3833333333333337</v>
      </c>
      <c r="I1910" s="47">
        <f>IFERROR(ROUND(Table1[[#This Row],[cancellation time decimal]],0),"not cancelled")</f>
        <v>6</v>
      </c>
      <c r="J1910" s="10">
        <f>IFERROR(MOD(Table1[[#This Row],[cancellation hour rounded]],24),"not cancelled")</f>
        <v>6</v>
      </c>
      <c r="K1910" s="32">
        <f>1/Table1[[#This Row],[Duration (Time between doses '[in hours'])]]</f>
        <v>0.1</v>
      </c>
      <c r="L1910" s="33">
        <f>Table1[[#This Row],[number doses per hour]]*INDEX(Table2[price per dose],Table1[[#This Row],[Drug ID]])</f>
        <v>0.84959999999999969</v>
      </c>
      <c r="M1910" s="11" t="b">
        <f>AND(Table1[[#This Row],[hour of cancellation 0 to 23]]&gt;=0,Table1[[#This Row],[hour of cancellation 0 to 23]]&lt;=23)</f>
        <v>1</v>
      </c>
    </row>
    <row r="1911" spans="1:13" x14ac:dyDescent="0.3">
      <c r="A1911" s="1">
        <v>1910</v>
      </c>
      <c r="B1911" s="1">
        <v>11</v>
      </c>
      <c r="C1911" s="2">
        <v>40996.713985778217</v>
      </c>
      <c r="D1911" s="2">
        <v>41056.713888888895</v>
      </c>
      <c r="E1911" s="1">
        <v>1</v>
      </c>
      <c r="F1911" s="2">
        <v>41003.385163522653</v>
      </c>
      <c r="G1911" s="1">
        <v>2</v>
      </c>
      <c r="H1911" s="32">
        <f>IFERROR(HOUR(Table1[[#This Row],[Cancel Date/time]])+MINUTE(Table1[[#This Row],[Cancel Date/time]])/60,"not cancelled")</f>
        <v>9.2333333333333325</v>
      </c>
      <c r="I1911" s="47">
        <f>IFERROR(ROUND(Table1[[#This Row],[cancellation time decimal]],0),"not cancelled")</f>
        <v>9</v>
      </c>
      <c r="J1911" s="10">
        <f>IFERROR(MOD(Table1[[#This Row],[cancellation hour rounded]],24),"not cancelled")</f>
        <v>9</v>
      </c>
      <c r="K1911" s="32">
        <f>1/Table1[[#This Row],[Duration (Time between doses '[in hours'])]]</f>
        <v>1</v>
      </c>
      <c r="L1911" s="33">
        <f>Table1[[#This Row],[number doses per hour]]*INDEX(Table2[price per dose],Table1[[#This Row],[Drug ID]])</f>
        <v>1</v>
      </c>
      <c r="M1911" s="11" t="b">
        <f>AND(Table1[[#This Row],[hour of cancellation 0 to 23]]&gt;=0,Table1[[#This Row],[hour of cancellation 0 to 23]]&lt;=23)</f>
        <v>1</v>
      </c>
    </row>
    <row r="1912" spans="1:13" x14ac:dyDescent="0.3">
      <c r="A1912" s="1">
        <v>1911</v>
      </c>
      <c r="B1912" s="1">
        <v>4</v>
      </c>
      <c r="C1912" s="2">
        <v>40996.767731860127</v>
      </c>
      <c r="D1912" s="2">
        <v>41056.767361111109</v>
      </c>
      <c r="E1912" s="1">
        <v>12</v>
      </c>
      <c r="F1912" s="2">
        <v>40998.606759302391</v>
      </c>
      <c r="G1912" s="1">
        <v>0</v>
      </c>
      <c r="H1912" s="32">
        <f>IFERROR(HOUR(Table1[[#This Row],[Cancel Date/time]])+MINUTE(Table1[[#This Row],[Cancel Date/time]])/60,"not cancelled")</f>
        <v>14.55</v>
      </c>
      <c r="I1912" s="47">
        <f>IFERROR(ROUND(Table1[[#This Row],[cancellation time decimal]],0),"not cancelled")</f>
        <v>15</v>
      </c>
      <c r="J1912" s="10">
        <f>IFERROR(MOD(Table1[[#This Row],[cancellation hour rounded]],24),"not cancelled")</f>
        <v>15</v>
      </c>
      <c r="K1912" s="32">
        <f>1/Table1[[#This Row],[Duration (Time between doses '[in hours'])]]</f>
        <v>8.3333333333333329E-2</v>
      </c>
      <c r="L1912" s="33">
        <f>Table1[[#This Row],[number doses per hour]]*INDEX(Table2[price per dose],Table1[[#This Row],[Drug ID]])</f>
        <v>1.448055119047619</v>
      </c>
      <c r="M1912" s="11" t="b">
        <f>AND(Table1[[#This Row],[hour of cancellation 0 to 23]]&gt;=0,Table1[[#This Row],[hour of cancellation 0 to 23]]&lt;=23)</f>
        <v>1</v>
      </c>
    </row>
    <row r="1913" spans="1:13" x14ac:dyDescent="0.3">
      <c r="A1913" s="1">
        <v>1912</v>
      </c>
      <c r="B1913" s="1">
        <v>1</v>
      </c>
      <c r="C1913" s="2">
        <v>40996.767666461157</v>
      </c>
      <c r="D1913" s="2">
        <v>41056.767361111109</v>
      </c>
      <c r="E1913" s="1">
        <v>8</v>
      </c>
      <c r="F1913" s="2">
        <v>40996.943921778846</v>
      </c>
      <c r="G1913" s="1">
        <v>0</v>
      </c>
      <c r="H1913" s="32">
        <f>IFERROR(HOUR(Table1[[#This Row],[Cancel Date/time]])+MINUTE(Table1[[#This Row],[Cancel Date/time]])/60,"not cancelled")</f>
        <v>22.65</v>
      </c>
      <c r="I1913" s="47">
        <f>IFERROR(ROUND(Table1[[#This Row],[cancellation time decimal]],0),"not cancelled")</f>
        <v>23</v>
      </c>
      <c r="J1913" s="10">
        <f>IFERROR(MOD(Table1[[#This Row],[cancellation hour rounded]],24),"not cancelled")</f>
        <v>23</v>
      </c>
      <c r="K1913" s="32">
        <f>1/Table1[[#This Row],[Duration (Time between doses '[in hours'])]]</f>
        <v>0.125</v>
      </c>
      <c r="L1913" s="33">
        <f>Table1[[#This Row],[number doses per hour]]*INDEX(Table2[price per dose],Table1[[#This Row],[Drug ID]])</f>
        <v>0.84929166666666667</v>
      </c>
      <c r="M1913" s="11" t="b">
        <f>AND(Table1[[#This Row],[hour of cancellation 0 to 23]]&gt;=0,Table1[[#This Row],[hour of cancellation 0 to 23]]&lt;=23)</f>
        <v>1</v>
      </c>
    </row>
    <row r="1914" spans="1:13" x14ac:dyDescent="0.3">
      <c r="A1914" s="1">
        <v>1913</v>
      </c>
      <c r="B1914" s="1">
        <v>1</v>
      </c>
      <c r="C1914" s="2">
        <v>40996.773038208587</v>
      </c>
      <c r="D1914" s="2">
        <v>41056.772916666669</v>
      </c>
      <c r="E1914" s="1">
        <v>12</v>
      </c>
      <c r="F1914" s="2">
        <v>40997.643892186614</v>
      </c>
      <c r="G1914" s="1">
        <v>0</v>
      </c>
      <c r="H1914" s="32">
        <f>IFERROR(HOUR(Table1[[#This Row],[Cancel Date/time]])+MINUTE(Table1[[#This Row],[Cancel Date/time]])/60,"not cancelled")</f>
        <v>15.45</v>
      </c>
      <c r="I1914" s="47">
        <f>IFERROR(ROUND(Table1[[#This Row],[cancellation time decimal]],0),"not cancelled")</f>
        <v>15</v>
      </c>
      <c r="J1914" s="10">
        <f>IFERROR(MOD(Table1[[#This Row],[cancellation hour rounded]],24),"not cancelled")</f>
        <v>15</v>
      </c>
      <c r="K1914" s="32">
        <f>1/Table1[[#This Row],[Duration (Time between doses '[in hours'])]]</f>
        <v>8.3333333333333329E-2</v>
      </c>
      <c r="L1914" s="33">
        <f>Table1[[#This Row],[number doses per hour]]*INDEX(Table2[price per dose],Table1[[#This Row],[Drug ID]])</f>
        <v>0.56619444444444444</v>
      </c>
      <c r="M1914" s="11" t="b">
        <f>AND(Table1[[#This Row],[hour of cancellation 0 to 23]]&gt;=0,Table1[[#This Row],[hour of cancellation 0 to 23]]&lt;=23)</f>
        <v>1</v>
      </c>
    </row>
    <row r="1915" spans="1:13" x14ac:dyDescent="0.3">
      <c r="A1915" s="1">
        <v>1914</v>
      </c>
      <c r="B1915" s="1">
        <v>6</v>
      </c>
      <c r="C1915" s="2">
        <v>40996.864404122469</v>
      </c>
      <c r="D1915" s="2">
        <v>41056.863888888889</v>
      </c>
      <c r="E1915" s="1">
        <v>24</v>
      </c>
      <c r="F1915" s="2">
        <v>41008.424346108637</v>
      </c>
      <c r="G1915" s="1">
        <v>0</v>
      </c>
      <c r="H1915" s="32">
        <f>IFERROR(HOUR(Table1[[#This Row],[Cancel Date/time]])+MINUTE(Table1[[#This Row],[Cancel Date/time]])/60,"not cancelled")</f>
        <v>10.183333333333334</v>
      </c>
      <c r="I1915" s="47">
        <f>IFERROR(ROUND(Table1[[#This Row],[cancellation time decimal]],0),"not cancelled")</f>
        <v>10</v>
      </c>
      <c r="J1915" s="10">
        <f>IFERROR(MOD(Table1[[#This Row],[cancellation hour rounded]],24),"not cancelled")</f>
        <v>10</v>
      </c>
      <c r="K1915" s="32">
        <f>1/Table1[[#This Row],[Duration (Time between doses '[in hours'])]]</f>
        <v>4.1666666666666664E-2</v>
      </c>
      <c r="L1915" s="33">
        <f>Table1[[#This Row],[number doses per hour]]*INDEX(Table2[price per dose],Table1[[#This Row],[Drug ID]])</f>
        <v>0.35218749999999999</v>
      </c>
      <c r="M1915" s="11" t="b">
        <f>AND(Table1[[#This Row],[hour of cancellation 0 to 23]]&gt;=0,Table1[[#This Row],[hour of cancellation 0 to 23]]&lt;=23)</f>
        <v>1</v>
      </c>
    </row>
    <row r="1916" spans="1:13" x14ac:dyDescent="0.3">
      <c r="A1916" s="1">
        <v>1915</v>
      </c>
      <c r="B1916" s="1">
        <v>3</v>
      </c>
      <c r="C1916" s="2">
        <v>40997.307595174258</v>
      </c>
      <c r="D1916" s="2">
        <v>41057.306944444441</v>
      </c>
      <c r="E1916" s="1">
        <v>24</v>
      </c>
      <c r="F1916" s="2">
        <v>40999.612177695388</v>
      </c>
      <c r="G1916" s="1">
        <v>0</v>
      </c>
      <c r="H1916" s="32">
        <f>IFERROR(HOUR(Table1[[#This Row],[Cancel Date/time]])+MINUTE(Table1[[#This Row],[Cancel Date/time]])/60,"not cancelled")</f>
        <v>14.683333333333334</v>
      </c>
      <c r="I1916" s="47">
        <f>IFERROR(ROUND(Table1[[#This Row],[cancellation time decimal]],0),"not cancelled")</f>
        <v>15</v>
      </c>
      <c r="J1916" s="10">
        <f>IFERROR(MOD(Table1[[#This Row],[cancellation hour rounded]],24),"not cancelled")</f>
        <v>15</v>
      </c>
      <c r="K1916" s="32">
        <f>1/Table1[[#This Row],[Duration (Time between doses '[in hours'])]]</f>
        <v>4.1666666666666664E-2</v>
      </c>
      <c r="L1916" s="33">
        <f>Table1[[#This Row],[number doses per hour]]*INDEX(Table2[price per dose],Table1[[#This Row],[Drug ID]])</f>
        <v>0.18133000000000002</v>
      </c>
      <c r="M1916" s="11" t="b">
        <f>AND(Table1[[#This Row],[hour of cancellation 0 to 23]]&gt;=0,Table1[[#This Row],[hour of cancellation 0 to 23]]&lt;=23)</f>
        <v>1</v>
      </c>
    </row>
    <row r="1917" spans="1:13" x14ac:dyDescent="0.3">
      <c r="A1917" s="1">
        <v>1916</v>
      </c>
      <c r="B1917" s="1">
        <v>6</v>
      </c>
      <c r="C1917" s="2">
        <v>40997.370078141037</v>
      </c>
      <c r="D1917" s="2">
        <v>41057.369444444448</v>
      </c>
      <c r="E1917" s="1">
        <v>24</v>
      </c>
      <c r="F1917" s="2">
        <v>41001.685141007241</v>
      </c>
      <c r="G1917" s="1">
        <v>0</v>
      </c>
      <c r="H1917" s="32">
        <f>IFERROR(HOUR(Table1[[#This Row],[Cancel Date/time]])+MINUTE(Table1[[#This Row],[Cancel Date/time]])/60,"not cancelled")</f>
        <v>16.433333333333334</v>
      </c>
      <c r="I1917" s="47">
        <f>IFERROR(ROUND(Table1[[#This Row],[cancellation time decimal]],0),"not cancelled")</f>
        <v>16</v>
      </c>
      <c r="J1917" s="10">
        <f>IFERROR(MOD(Table1[[#This Row],[cancellation hour rounded]],24),"not cancelled")</f>
        <v>16</v>
      </c>
      <c r="K1917" s="32">
        <f>1/Table1[[#This Row],[Duration (Time between doses '[in hours'])]]</f>
        <v>4.1666666666666664E-2</v>
      </c>
      <c r="L1917" s="33">
        <f>Table1[[#This Row],[number doses per hour]]*INDEX(Table2[price per dose],Table1[[#This Row],[Drug ID]])</f>
        <v>0.35218749999999999</v>
      </c>
      <c r="M1917" s="11" t="b">
        <f>AND(Table1[[#This Row],[hour of cancellation 0 to 23]]&gt;=0,Table1[[#This Row],[hour of cancellation 0 to 23]]&lt;=23)</f>
        <v>1</v>
      </c>
    </row>
    <row r="1918" spans="1:13" hidden="1" x14ac:dyDescent="0.3">
      <c r="A1918" s="1">
        <v>1917</v>
      </c>
      <c r="B1918" s="1">
        <v>7</v>
      </c>
      <c r="C1918" s="2">
        <v>40997.540451545414</v>
      </c>
      <c r="D1918" s="2">
        <v>41001.123611111114</v>
      </c>
      <c r="E1918" s="1">
        <v>24</v>
      </c>
      <c r="F1918" s="2" t="s">
        <v>5</v>
      </c>
      <c r="G1918" s="1">
        <v>0</v>
      </c>
      <c r="H1918" s="32" t="str">
        <f>IFERROR(HOUR(Table1[[#This Row],[Cancel Date/time]])+MINUTE(Table1[[#This Row],[Cancel Date/time]])/60,"not cancelled")</f>
        <v>not cancelled</v>
      </c>
      <c r="I1918" s="47" t="str">
        <f>IFERROR(ROUND(Table1[[#This Row],[cancellation time decimal]],0),"not cancelled")</f>
        <v>not cancelled</v>
      </c>
      <c r="J1918" s="10" t="str">
        <f>IFERROR(MOD(Table1[[#This Row],[cancellation hour rounded]],24),"not cancelled")</f>
        <v>not cancelled</v>
      </c>
      <c r="K1918" s="32">
        <f>1/Table1[[#This Row],[Duration (Time between doses '[in hours'])]]</f>
        <v>4.1666666666666664E-2</v>
      </c>
      <c r="L1918" s="33">
        <f>Table1[[#This Row],[number doses per hour]]*INDEX(Table2[price per dose],Table1[[#This Row],[Drug ID]])</f>
        <v>1.2958049999999997</v>
      </c>
      <c r="M1918" s="11" t="b">
        <f>AND(Table1[[#This Row],[hour of cancellation 0 to 23]]&gt;=0,Table1[[#This Row],[hour of cancellation 0 to 23]]&lt;=23)</f>
        <v>0</v>
      </c>
    </row>
    <row r="1919" spans="1:13" x14ac:dyDescent="0.3">
      <c r="A1919" s="1">
        <v>1918</v>
      </c>
      <c r="B1919" s="1">
        <v>7</v>
      </c>
      <c r="C1919" s="2">
        <v>40997.508599826993</v>
      </c>
      <c r="D1919" s="2">
        <v>41057.508333333331</v>
      </c>
      <c r="E1919" s="1">
        <v>24</v>
      </c>
      <c r="F1919" s="2">
        <v>41024.388983233301</v>
      </c>
      <c r="G1919" s="1">
        <v>0</v>
      </c>
      <c r="H1919" s="32">
        <f>IFERROR(HOUR(Table1[[#This Row],[Cancel Date/time]])+MINUTE(Table1[[#This Row],[Cancel Date/time]])/60,"not cancelled")</f>
        <v>9.3333333333333339</v>
      </c>
      <c r="I1919" s="47">
        <f>IFERROR(ROUND(Table1[[#This Row],[cancellation time decimal]],0),"not cancelled")</f>
        <v>9</v>
      </c>
      <c r="J1919" s="10">
        <f>IFERROR(MOD(Table1[[#This Row],[cancellation hour rounded]],24),"not cancelled")</f>
        <v>9</v>
      </c>
      <c r="K1919" s="32">
        <f>1/Table1[[#This Row],[Duration (Time between doses '[in hours'])]]</f>
        <v>4.1666666666666664E-2</v>
      </c>
      <c r="L1919" s="33">
        <f>Table1[[#This Row],[number doses per hour]]*INDEX(Table2[price per dose],Table1[[#This Row],[Drug ID]])</f>
        <v>1.2958049999999997</v>
      </c>
      <c r="M1919" s="11" t="b">
        <f>AND(Table1[[#This Row],[hour of cancellation 0 to 23]]&gt;=0,Table1[[#This Row],[hour of cancellation 0 to 23]]&lt;=23)</f>
        <v>1</v>
      </c>
    </row>
    <row r="1920" spans="1:13" x14ac:dyDescent="0.3">
      <c r="A1920" s="1">
        <v>1919</v>
      </c>
      <c r="B1920" s="1">
        <v>1</v>
      </c>
      <c r="C1920" s="2">
        <v>40997.569145636742</v>
      </c>
      <c r="D1920" s="2">
        <v>41057.568749999999</v>
      </c>
      <c r="E1920" s="1">
        <v>8</v>
      </c>
      <c r="F1920" s="2">
        <v>40998.588784460073</v>
      </c>
      <c r="G1920" s="1">
        <v>0</v>
      </c>
      <c r="H1920" s="32">
        <f>IFERROR(HOUR(Table1[[#This Row],[Cancel Date/time]])+MINUTE(Table1[[#This Row],[Cancel Date/time]])/60,"not cancelled")</f>
        <v>14.116666666666667</v>
      </c>
      <c r="I1920" s="47">
        <f>IFERROR(ROUND(Table1[[#This Row],[cancellation time decimal]],0),"not cancelled")</f>
        <v>14</v>
      </c>
      <c r="J1920" s="10">
        <f>IFERROR(MOD(Table1[[#This Row],[cancellation hour rounded]],24),"not cancelled")</f>
        <v>14</v>
      </c>
      <c r="K1920" s="32">
        <f>1/Table1[[#This Row],[Duration (Time between doses '[in hours'])]]</f>
        <v>0.125</v>
      </c>
      <c r="L1920" s="33">
        <f>Table1[[#This Row],[number doses per hour]]*INDEX(Table2[price per dose],Table1[[#This Row],[Drug ID]])</f>
        <v>0.84929166666666667</v>
      </c>
      <c r="M1920" s="11" t="b">
        <f>AND(Table1[[#This Row],[hour of cancellation 0 to 23]]&gt;=0,Table1[[#This Row],[hour of cancellation 0 to 23]]&lt;=23)</f>
        <v>1</v>
      </c>
    </row>
    <row r="1921" spans="1:13" x14ac:dyDescent="0.3">
      <c r="A1921" s="1">
        <v>1920</v>
      </c>
      <c r="B1921" s="1">
        <v>2</v>
      </c>
      <c r="C1921" s="2">
        <v>40997.5506605435</v>
      </c>
      <c r="D1921" s="2">
        <v>41057.549999999996</v>
      </c>
      <c r="E1921" s="1">
        <v>10</v>
      </c>
      <c r="F1921" s="2">
        <v>40998.469390783357</v>
      </c>
      <c r="G1921" s="1">
        <v>0</v>
      </c>
      <c r="H1921" s="32">
        <f>IFERROR(HOUR(Table1[[#This Row],[Cancel Date/time]])+MINUTE(Table1[[#This Row],[Cancel Date/time]])/60,"not cancelled")</f>
        <v>11.25</v>
      </c>
      <c r="I1921" s="47">
        <f>IFERROR(ROUND(Table1[[#This Row],[cancellation time decimal]],0),"not cancelled")</f>
        <v>11</v>
      </c>
      <c r="J1921" s="10">
        <f>IFERROR(MOD(Table1[[#This Row],[cancellation hour rounded]],24),"not cancelled")</f>
        <v>11</v>
      </c>
      <c r="K1921" s="32">
        <f>1/Table1[[#This Row],[Duration (Time between doses '[in hours'])]]</f>
        <v>0.1</v>
      </c>
      <c r="L1921" s="33">
        <f>Table1[[#This Row],[number doses per hour]]*INDEX(Table2[price per dose],Table1[[#This Row],[Drug ID]])</f>
        <v>0.84959999999999969</v>
      </c>
      <c r="M1921" s="11" t="b">
        <f>AND(Table1[[#This Row],[hour of cancellation 0 to 23]]&gt;=0,Table1[[#This Row],[hour of cancellation 0 to 23]]&lt;=23)</f>
        <v>1</v>
      </c>
    </row>
    <row r="1922" spans="1:13" hidden="1" x14ac:dyDescent="0.3">
      <c r="A1922" s="1">
        <v>1921</v>
      </c>
      <c r="B1922" s="1">
        <v>1</v>
      </c>
      <c r="C1922" s="2">
        <v>40997.596613554058</v>
      </c>
      <c r="D1922" s="2">
        <v>41000.179775965102</v>
      </c>
      <c r="E1922" s="1">
        <v>8</v>
      </c>
      <c r="F1922" s="2" t="s">
        <v>5</v>
      </c>
      <c r="G1922" s="1">
        <v>0</v>
      </c>
      <c r="H1922" s="32" t="str">
        <f>IFERROR(HOUR(Table1[[#This Row],[Cancel Date/time]])+MINUTE(Table1[[#This Row],[Cancel Date/time]])/60,"not cancelled")</f>
        <v>not cancelled</v>
      </c>
      <c r="I1922" s="47" t="str">
        <f>IFERROR(ROUND(Table1[[#This Row],[cancellation time decimal]],0),"not cancelled")</f>
        <v>not cancelled</v>
      </c>
      <c r="J1922" s="10" t="str">
        <f>IFERROR(MOD(Table1[[#This Row],[cancellation hour rounded]],24),"not cancelled")</f>
        <v>not cancelled</v>
      </c>
      <c r="K1922" s="32">
        <f>1/Table1[[#This Row],[Duration (Time between doses '[in hours'])]]</f>
        <v>0.125</v>
      </c>
      <c r="L1922" s="33">
        <f>Table1[[#This Row],[number doses per hour]]*INDEX(Table2[price per dose],Table1[[#This Row],[Drug ID]])</f>
        <v>0.84929166666666667</v>
      </c>
      <c r="M1922" s="11" t="b">
        <f>AND(Table1[[#This Row],[hour of cancellation 0 to 23]]&gt;=0,Table1[[#This Row],[hour of cancellation 0 to 23]]&lt;=23)</f>
        <v>0</v>
      </c>
    </row>
    <row r="1923" spans="1:13" x14ac:dyDescent="0.3">
      <c r="A1923" s="1">
        <v>1922</v>
      </c>
      <c r="B1923" s="1">
        <v>2</v>
      </c>
      <c r="C1923" s="2">
        <v>40997.621419052368</v>
      </c>
      <c r="D1923" s="2">
        <v>41057.620833333334</v>
      </c>
      <c r="E1923" s="1">
        <v>10</v>
      </c>
      <c r="F1923" s="2">
        <v>40998.353988757772</v>
      </c>
      <c r="G1923" s="1">
        <v>0</v>
      </c>
      <c r="H1923" s="32">
        <f>IFERROR(HOUR(Table1[[#This Row],[Cancel Date/time]])+MINUTE(Table1[[#This Row],[Cancel Date/time]])/60,"not cancelled")</f>
        <v>8.4833333333333325</v>
      </c>
      <c r="I1923" s="47">
        <f>IFERROR(ROUND(Table1[[#This Row],[cancellation time decimal]],0),"not cancelled")</f>
        <v>8</v>
      </c>
      <c r="J1923" s="10">
        <f>IFERROR(MOD(Table1[[#This Row],[cancellation hour rounded]],24),"not cancelled")</f>
        <v>8</v>
      </c>
      <c r="K1923" s="32">
        <f>1/Table1[[#This Row],[Duration (Time between doses '[in hours'])]]</f>
        <v>0.1</v>
      </c>
      <c r="L1923" s="33">
        <f>Table1[[#This Row],[number doses per hour]]*INDEX(Table2[price per dose],Table1[[#This Row],[Drug ID]])</f>
        <v>0.84959999999999969</v>
      </c>
      <c r="M1923" s="11" t="b">
        <f>AND(Table1[[#This Row],[hour of cancellation 0 to 23]]&gt;=0,Table1[[#This Row],[hour of cancellation 0 to 23]]&lt;=23)</f>
        <v>1</v>
      </c>
    </row>
    <row r="1924" spans="1:13" hidden="1" x14ac:dyDescent="0.3">
      <c r="A1924" s="1">
        <v>1923</v>
      </c>
      <c r="B1924" s="1">
        <v>2</v>
      </c>
      <c r="C1924" s="2">
        <v>40997.591184715035</v>
      </c>
      <c r="D1924" s="2">
        <v>41000.424102915771</v>
      </c>
      <c r="E1924" s="1">
        <v>10</v>
      </c>
      <c r="F1924" s="2" t="s">
        <v>5</v>
      </c>
      <c r="G1924" s="1">
        <v>0</v>
      </c>
      <c r="H1924" s="32" t="str">
        <f>IFERROR(HOUR(Table1[[#This Row],[Cancel Date/time]])+MINUTE(Table1[[#This Row],[Cancel Date/time]])/60,"not cancelled")</f>
        <v>not cancelled</v>
      </c>
      <c r="I1924" s="47" t="str">
        <f>IFERROR(ROUND(Table1[[#This Row],[cancellation time decimal]],0),"not cancelled")</f>
        <v>not cancelled</v>
      </c>
      <c r="J1924" s="10" t="str">
        <f>IFERROR(MOD(Table1[[#This Row],[cancellation hour rounded]],24),"not cancelled")</f>
        <v>not cancelled</v>
      </c>
      <c r="K1924" s="32">
        <f>1/Table1[[#This Row],[Duration (Time between doses '[in hours'])]]</f>
        <v>0.1</v>
      </c>
      <c r="L1924" s="33">
        <f>Table1[[#This Row],[number doses per hour]]*INDEX(Table2[price per dose],Table1[[#This Row],[Drug ID]])</f>
        <v>0.84959999999999969</v>
      </c>
      <c r="M1924" s="11" t="b">
        <f>AND(Table1[[#This Row],[hour of cancellation 0 to 23]]&gt;=0,Table1[[#This Row],[hour of cancellation 0 to 23]]&lt;=23)</f>
        <v>0</v>
      </c>
    </row>
    <row r="1925" spans="1:13" x14ac:dyDescent="0.3">
      <c r="A1925" s="1">
        <v>1924</v>
      </c>
      <c r="B1925" s="1">
        <v>2</v>
      </c>
      <c r="C1925" s="2">
        <v>40997.677738378756</v>
      </c>
      <c r="D1925" s="2">
        <v>41057.677083333328</v>
      </c>
      <c r="E1925" s="1">
        <v>10</v>
      </c>
      <c r="F1925" s="2">
        <v>40998.653258760583</v>
      </c>
      <c r="G1925" s="1">
        <v>0</v>
      </c>
      <c r="H1925" s="32">
        <f>IFERROR(HOUR(Table1[[#This Row],[Cancel Date/time]])+MINUTE(Table1[[#This Row],[Cancel Date/time]])/60,"not cancelled")</f>
        <v>15.666666666666666</v>
      </c>
      <c r="I1925" s="47">
        <f>IFERROR(ROUND(Table1[[#This Row],[cancellation time decimal]],0),"not cancelled")</f>
        <v>16</v>
      </c>
      <c r="J1925" s="10">
        <f>IFERROR(MOD(Table1[[#This Row],[cancellation hour rounded]],24),"not cancelled")</f>
        <v>16</v>
      </c>
      <c r="K1925" s="32">
        <f>1/Table1[[#This Row],[Duration (Time between doses '[in hours'])]]</f>
        <v>0.1</v>
      </c>
      <c r="L1925" s="33">
        <f>Table1[[#This Row],[number doses per hour]]*INDEX(Table2[price per dose],Table1[[#This Row],[Drug ID]])</f>
        <v>0.84959999999999969</v>
      </c>
      <c r="M1925" s="11" t="b">
        <f>AND(Table1[[#This Row],[hour of cancellation 0 to 23]]&gt;=0,Table1[[#This Row],[hour of cancellation 0 to 23]]&lt;=23)</f>
        <v>1</v>
      </c>
    </row>
    <row r="1926" spans="1:13" x14ac:dyDescent="0.3">
      <c r="A1926" s="1">
        <v>1925</v>
      </c>
      <c r="B1926" s="1">
        <v>2</v>
      </c>
      <c r="C1926" s="2">
        <v>40997.71346401958</v>
      </c>
      <c r="D1926" s="2">
        <v>41057.713194444448</v>
      </c>
      <c r="E1926" s="1">
        <v>10</v>
      </c>
      <c r="F1926" s="2">
        <v>40999.308909089566</v>
      </c>
      <c r="G1926" s="1">
        <v>0</v>
      </c>
      <c r="H1926" s="32">
        <f>IFERROR(HOUR(Table1[[#This Row],[Cancel Date/time]])+MINUTE(Table1[[#This Row],[Cancel Date/time]])/60,"not cancelled")</f>
        <v>7.4</v>
      </c>
      <c r="I1926" s="47">
        <f>IFERROR(ROUND(Table1[[#This Row],[cancellation time decimal]],0),"not cancelled")</f>
        <v>7</v>
      </c>
      <c r="J1926" s="10">
        <f>IFERROR(MOD(Table1[[#This Row],[cancellation hour rounded]],24),"not cancelled")</f>
        <v>7</v>
      </c>
      <c r="K1926" s="32">
        <f>1/Table1[[#This Row],[Duration (Time between doses '[in hours'])]]</f>
        <v>0.1</v>
      </c>
      <c r="L1926" s="33">
        <f>Table1[[#This Row],[number doses per hour]]*INDEX(Table2[price per dose],Table1[[#This Row],[Drug ID]])</f>
        <v>0.84959999999999969</v>
      </c>
      <c r="M1926" s="11" t="b">
        <f>AND(Table1[[#This Row],[hour of cancellation 0 to 23]]&gt;=0,Table1[[#This Row],[hour of cancellation 0 to 23]]&lt;=23)</f>
        <v>1</v>
      </c>
    </row>
    <row r="1927" spans="1:13" x14ac:dyDescent="0.3">
      <c r="A1927" s="1">
        <v>1926</v>
      </c>
      <c r="B1927" s="1">
        <v>2</v>
      </c>
      <c r="C1927" s="2">
        <v>40997.714477558118</v>
      </c>
      <c r="D1927" s="2">
        <v>41057.713888888895</v>
      </c>
      <c r="E1927" s="1">
        <v>10</v>
      </c>
      <c r="F1927" s="2">
        <v>40999.594540817263</v>
      </c>
      <c r="G1927" s="1">
        <v>0</v>
      </c>
      <c r="H1927" s="32">
        <f>IFERROR(HOUR(Table1[[#This Row],[Cancel Date/time]])+MINUTE(Table1[[#This Row],[Cancel Date/time]])/60,"not cancelled")</f>
        <v>14.266666666666667</v>
      </c>
      <c r="I1927" s="47">
        <f>IFERROR(ROUND(Table1[[#This Row],[cancellation time decimal]],0),"not cancelled")</f>
        <v>14</v>
      </c>
      <c r="J1927" s="10">
        <f>IFERROR(MOD(Table1[[#This Row],[cancellation hour rounded]],24),"not cancelled")</f>
        <v>14</v>
      </c>
      <c r="K1927" s="32">
        <f>1/Table1[[#This Row],[Duration (Time between doses '[in hours'])]]</f>
        <v>0.1</v>
      </c>
      <c r="L1927" s="33">
        <f>Table1[[#This Row],[number doses per hour]]*INDEX(Table2[price per dose],Table1[[#This Row],[Drug ID]])</f>
        <v>0.84959999999999969</v>
      </c>
      <c r="M1927" s="11" t="b">
        <f>AND(Table1[[#This Row],[hour of cancellation 0 to 23]]&gt;=0,Table1[[#This Row],[hour of cancellation 0 to 23]]&lt;=23)</f>
        <v>1</v>
      </c>
    </row>
    <row r="1928" spans="1:13" x14ac:dyDescent="0.3">
      <c r="A1928" s="1">
        <v>1927</v>
      </c>
      <c r="B1928" s="1">
        <v>11</v>
      </c>
      <c r="C1928" s="2">
        <v>40997.738270965012</v>
      </c>
      <c r="D1928" s="2">
        <v>41057.73819444445</v>
      </c>
      <c r="E1928" s="1">
        <v>1</v>
      </c>
      <c r="F1928" s="2">
        <v>41004.583356766219</v>
      </c>
      <c r="G1928" s="1">
        <v>3</v>
      </c>
      <c r="H1928" s="32">
        <f>IFERROR(HOUR(Table1[[#This Row],[Cancel Date/time]])+MINUTE(Table1[[#This Row],[Cancel Date/time]])/60,"not cancelled")</f>
        <v>14</v>
      </c>
      <c r="I1928" s="47">
        <f>IFERROR(ROUND(Table1[[#This Row],[cancellation time decimal]],0),"not cancelled")</f>
        <v>14</v>
      </c>
      <c r="J1928" s="10">
        <f>IFERROR(MOD(Table1[[#This Row],[cancellation hour rounded]],24),"not cancelled")</f>
        <v>14</v>
      </c>
      <c r="K1928" s="32">
        <f>1/Table1[[#This Row],[Duration (Time between doses '[in hours'])]]</f>
        <v>1</v>
      </c>
      <c r="L1928" s="33">
        <f>Table1[[#This Row],[number doses per hour]]*INDEX(Table2[price per dose],Table1[[#This Row],[Drug ID]])</f>
        <v>1</v>
      </c>
      <c r="M1928" s="11" t="b">
        <f>AND(Table1[[#This Row],[hour of cancellation 0 to 23]]&gt;=0,Table1[[#This Row],[hour of cancellation 0 to 23]]&lt;=23)</f>
        <v>1</v>
      </c>
    </row>
    <row r="1929" spans="1:13" x14ac:dyDescent="0.3">
      <c r="A1929" s="1">
        <v>1928</v>
      </c>
      <c r="B1929" s="1">
        <v>6</v>
      </c>
      <c r="C1929" s="2">
        <v>40997.779887363446</v>
      </c>
      <c r="D1929" s="2">
        <v>41057.779861111114</v>
      </c>
      <c r="E1929" s="1">
        <v>24</v>
      </c>
      <c r="F1929" s="2">
        <v>41001.496729657192</v>
      </c>
      <c r="G1929" s="1">
        <v>0</v>
      </c>
      <c r="H1929" s="32">
        <f>IFERROR(HOUR(Table1[[#This Row],[Cancel Date/time]])+MINUTE(Table1[[#This Row],[Cancel Date/time]])/60,"not cancelled")</f>
        <v>11.916666666666666</v>
      </c>
      <c r="I1929" s="47">
        <f>IFERROR(ROUND(Table1[[#This Row],[cancellation time decimal]],0),"not cancelled")</f>
        <v>12</v>
      </c>
      <c r="J1929" s="10">
        <f>IFERROR(MOD(Table1[[#This Row],[cancellation hour rounded]],24),"not cancelled")</f>
        <v>12</v>
      </c>
      <c r="K1929" s="32">
        <f>1/Table1[[#This Row],[Duration (Time between doses '[in hours'])]]</f>
        <v>4.1666666666666664E-2</v>
      </c>
      <c r="L1929" s="33">
        <f>Table1[[#This Row],[number doses per hour]]*INDEX(Table2[price per dose],Table1[[#This Row],[Drug ID]])</f>
        <v>0.35218749999999999</v>
      </c>
      <c r="M1929" s="11" t="b">
        <f>AND(Table1[[#This Row],[hour of cancellation 0 to 23]]&gt;=0,Table1[[#This Row],[hour of cancellation 0 to 23]]&lt;=23)</f>
        <v>1</v>
      </c>
    </row>
    <row r="1930" spans="1:13" x14ac:dyDescent="0.3">
      <c r="A1930" s="1">
        <v>1929</v>
      </c>
      <c r="B1930" s="1">
        <v>8</v>
      </c>
      <c r="C1930" s="2">
        <v>40997.769076294731</v>
      </c>
      <c r="D1930" s="2">
        <v>41057.768750000003</v>
      </c>
      <c r="E1930" s="1">
        <v>3</v>
      </c>
      <c r="F1930" s="2">
        <v>41002.627839659588</v>
      </c>
      <c r="G1930" s="1">
        <v>0</v>
      </c>
      <c r="H1930" s="32">
        <f>IFERROR(HOUR(Table1[[#This Row],[Cancel Date/time]])+MINUTE(Table1[[#This Row],[Cancel Date/time]])/60,"not cancelled")</f>
        <v>15.066666666666666</v>
      </c>
      <c r="I1930" s="47">
        <f>IFERROR(ROUND(Table1[[#This Row],[cancellation time decimal]],0),"not cancelled")</f>
        <v>15</v>
      </c>
      <c r="J1930" s="10">
        <f>IFERROR(MOD(Table1[[#This Row],[cancellation hour rounded]],24),"not cancelled")</f>
        <v>15</v>
      </c>
      <c r="K1930" s="32">
        <f>1/Table1[[#This Row],[Duration (Time between doses '[in hours'])]]</f>
        <v>0.33333333333333331</v>
      </c>
      <c r="L1930" s="33">
        <f>Table1[[#This Row],[number doses per hour]]*INDEX(Table2[price per dose],Table1[[#This Row],[Drug ID]])</f>
        <v>0.29998222222222221</v>
      </c>
      <c r="M1930" s="11" t="b">
        <f>AND(Table1[[#This Row],[hour of cancellation 0 to 23]]&gt;=0,Table1[[#This Row],[hour of cancellation 0 to 23]]&lt;=23)</f>
        <v>1</v>
      </c>
    </row>
    <row r="1931" spans="1:13" x14ac:dyDescent="0.3">
      <c r="A1931" s="1">
        <v>1930</v>
      </c>
      <c r="B1931" s="1">
        <v>2</v>
      </c>
      <c r="C1931" s="2">
        <v>40997.807711730813</v>
      </c>
      <c r="D1931" s="2">
        <v>41057.807638888888</v>
      </c>
      <c r="E1931" s="1">
        <v>10</v>
      </c>
      <c r="F1931" s="2">
        <v>40999.368198876466</v>
      </c>
      <c r="G1931" s="1">
        <v>0</v>
      </c>
      <c r="H1931" s="32">
        <f>IFERROR(HOUR(Table1[[#This Row],[Cancel Date/time]])+MINUTE(Table1[[#This Row],[Cancel Date/time]])/60,"not cancelled")</f>
        <v>8.8333333333333339</v>
      </c>
      <c r="I1931" s="47">
        <f>IFERROR(ROUND(Table1[[#This Row],[cancellation time decimal]],0),"not cancelled")</f>
        <v>9</v>
      </c>
      <c r="J1931" s="10">
        <f>IFERROR(MOD(Table1[[#This Row],[cancellation hour rounded]],24),"not cancelled")</f>
        <v>9</v>
      </c>
      <c r="K1931" s="32">
        <f>1/Table1[[#This Row],[Duration (Time between doses '[in hours'])]]</f>
        <v>0.1</v>
      </c>
      <c r="L1931" s="33">
        <f>Table1[[#This Row],[number doses per hour]]*INDEX(Table2[price per dose],Table1[[#This Row],[Drug ID]])</f>
        <v>0.84959999999999969</v>
      </c>
      <c r="M1931" s="11" t="b">
        <f>AND(Table1[[#This Row],[hour of cancellation 0 to 23]]&gt;=0,Table1[[#This Row],[hour of cancellation 0 to 23]]&lt;=23)</f>
        <v>1</v>
      </c>
    </row>
    <row r="1932" spans="1:13" x14ac:dyDescent="0.3">
      <c r="A1932" s="1">
        <v>1931</v>
      </c>
      <c r="B1932" s="1">
        <v>2</v>
      </c>
      <c r="C1932" s="2">
        <v>40997.803268618976</v>
      </c>
      <c r="D1932" s="2">
        <v>41057.802777777775</v>
      </c>
      <c r="E1932" s="1">
        <v>10</v>
      </c>
      <c r="F1932" s="2">
        <v>40999.349048030992</v>
      </c>
      <c r="G1932" s="1">
        <v>0</v>
      </c>
      <c r="H1932" s="32">
        <f>IFERROR(HOUR(Table1[[#This Row],[Cancel Date/time]])+MINUTE(Table1[[#This Row],[Cancel Date/time]])/60,"not cancelled")</f>
        <v>8.3666666666666671</v>
      </c>
      <c r="I1932" s="47">
        <f>IFERROR(ROUND(Table1[[#This Row],[cancellation time decimal]],0),"not cancelled")</f>
        <v>8</v>
      </c>
      <c r="J1932" s="10">
        <f>IFERROR(MOD(Table1[[#This Row],[cancellation hour rounded]],24),"not cancelled")</f>
        <v>8</v>
      </c>
      <c r="K1932" s="32">
        <f>1/Table1[[#This Row],[Duration (Time between doses '[in hours'])]]</f>
        <v>0.1</v>
      </c>
      <c r="L1932" s="33">
        <f>Table1[[#This Row],[number doses per hour]]*INDEX(Table2[price per dose],Table1[[#This Row],[Drug ID]])</f>
        <v>0.84959999999999969</v>
      </c>
      <c r="M1932" s="11" t="b">
        <f>AND(Table1[[#This Row],[hour of cancellation 0 to 23]]&gt;=0,Table1[[#This Row],[hour of cancellation 0 to 23]]&lt;=23)</f>
        <v>1</v>
      </c>
    </row>
    <row r="1933" spans="1:13" x14ac:dyDescent="0.3">
      <c r="A1933" s="1">
        <v>1932</v>
      </c>
      <c r="B1933" s="1">
        <v>2</v>
      </c>
      <c r="C1933" s="2">
        <v>40997.816250189273</v>
      </c>
      <c r="D1933" s="2">
        <v>41057.815972222219</v>
      </c>
      <c r="E1933" s="1">
        <v>10</v>
      </c>
      <c r="F1933" s="2">
        <v>40999.37358884616</v>
      </c>
      <c r="G1933" s="1">
        <v>0</v>
      </c>
      <c r="H1933" s="32">
        <f>IFERROR(HOUR(Table1[[#This Row],[Cancel Date/time]])+MINUTE(Table1[[#This Row],[Cancel Date/time]])/60,"not cancelled")</f>
        <v>8.9499999999999993</v>
      </c>
      <c r="I1933" s="47">
        <f>IFERROR(ROUND(Table1[[#This Row],[cancellation time decimal]],0),"not cancelled")</f>
        <v>9</v>
      </c>
      <c r="J1933" s="10">
        <f>IFERROR(MOD(Table1[[#This Row],[cancellation hour rounded]],24),"not cancelled")</f>
        <v>9</v>
      </c>
      <c r="K1933" s="32">
        <f>1/Table1[[#This Row],[Duration (Time between doses '[in hours'])]]</f>
        <v>0.1</v>
      </c>
      <c r="L1933" s="33">
        <f>Table1[[#This Row],[number doses per hour]]*INDEX(Table2[price per dose],Table1[[#This Row],[Drug ID]])</f>
        <v>0.84959999999999969</v>
      </c>
      <c r="M1933" s="11" t="b">
        <f>AND(Table1[[#This Row],[hour of cancellation 0 to 23]]&gt;=0,Table1[[#This Row],[hour of cancellation 0 to 23]]&lt;=23)</f>
        <v>1</v>
      </c>
    </row>
    <row r="1934" spans="1:13" x14ac:dyDescent="0.3">
      <c r="A1934" s="1">
        <v>1933</v>
      </c>
      <c r="B1934" s="1">
        <v>1</v>
      </c>
      <c r="C1934" s="2">
        <v>40997.79612314907</v>
      </c>
      <c r="D1934" s="2">
        <v>41057.79583333333</v>
      </c>
      <c r="E1934" s="1">
        <v>12</v>
      </c>
      <c r="F1934" s="2">
        <v>40998.336964584676</v>
      </c>
      <c r="G1934" s="1">
        <v>0</v>
      </c>
      <c r="H1934" s="32">
        <f>IFERROR(HOUR(Table1[[#This Row],[Cancel Date/time]])+MINUTE(Table1[[#This Row],[Cancel Date/time]])/60,"not cancelled")</f>
        <v>8.0833333333333339</v>
      </c>
      <c r="I1934" s="47">
        <f>IFERROR(ROUND(Table1[[#This Row],[cancellation time decimal]],0),"not cancelled")</f>
        <v>8</v>
      </c>
      <c r="J1934" s="10">
        <f>IFERROR(MOD(Table1[[#This Row],[cancellation hour rounded]],24),"not cancelled")</f>
        <v>8</v>
      </c>
      <c r="K1934" s="32">
        <f>1/Table1[[#This Row],[Duration (Time between doses '[in hours'])]]</f>
        <v>8.3333333333333329E-2</v>
      </c>
      <c r="L1934" s="33">
        <f>Table1[[#This Row],[number doses per hour]]*INDEX(Table2[price per dose],Table1[[#This Row],[Drug ID]])</f>
        <v>0.56619444444444444</v>
      </c>
      <c r="M1934" s="11" t="b">
        <f>AND(Table1[[#This Row],[hour of cancellation 0 to 23]]&gt;=0,Table1[[#This Row],[hour of cancellation 0 to 23]]&lt;=23)</f>
        <v>1</v>
      </c>
    </row>
    <row r="1935" spans="1:13" x14ac:dyDescent="0.3">
      <c r="A1935" s="1">
        <v>1934</v>
      </c>
      <c r="B1935" s="1">
        <v>1</v>
      </c>
      <c r="C1935" s="2">
        <v>40997.872027108897</v>
      </c>
      <c r="D1935" s="2">
        <v>41057.871527777781</v>
      </c>
      <c r="E1935" s="1">
        <v>8</v>
      </c>
      <c r="F1935" s="2">
        <v>40997.962973845519</v>
      </c>
      <c r="G1935" s="1">
        <v>0</v>
      </c>
      <c r="H1935" s="32">
        <f>IFERROR(HOUR(Table1[[#This Row],[Cancel Date/time]])+MINUTE(Table1[[#This Row],[Cancel Date/time]])/60,"not cancelled")</f>
        <v>23.1</v>
      </c>
      <c r="I1935" s="47">
        <f>IFERROR(ROUND(Table1[[#This Row],[cancellation time decimal]],0),"not cancelled")</f>
        <v>23</v>
      </c>
      <c r="J1935" s="10">
        <f>IFERROR(MOD(Table1[[#This Row],[cancellation hour rounded]],24),"not cancelled")</f>
        <v>23</v>
      </c>
      <c r="K1935" s="32">
        <f>1/Table1[[#This Row],[Duration (Time between doses '[in hours'])]]</f>
        <v>0.125</v>
      </c>
      <c r="L1935" s="33">
        <f>Table1[[#This Row],[number doses per hour]]*INDEX(Table2[price per dose],Table1[[#This Row],[Drug ID]])</f>
        <v>0.84929166666666667</v>
      </c>
      <c r="M1935" s="11" t="b">
        <f>AND(Table1[[#This Row],[hour of cancellation 0 to 23]]&gt;=0,Table1[[#This Row],[hour of cancellation 0 to 23]]&lt;=23)</f>
        <v>1</v>
      </c>
    </row>
    <row r="1936" spans="1:13" x14ac:dyDescent="0.3">
      <c r="A1936" s="1">
        <v>1935</v>
      </c>
      <c r="B1936" s="1">
        <v>1</v>
      </c>
      <c r="C1936" s="2">
        <v>40997.940180818681</v>
      </c>
      <c r="D1936" s="2">
        <v>41057.939583333333</v>
      </c>
      <c r="E1936" s="1">
        <v>8</v>
      </c>
      <c r="F1936" s="2">
        <v>40998.281511532165</v>
      </c>
      <c r="G1936" s="1">
        <v>0</v>
      </c>
      <c r="H1936" s="32">
        <f>IFERROR(HOUR(Table1[[#This Row],[Cancel Date/time]])+MINUTE(Table1[[#This Row],[Cancel Date/time]])/60,"not cancelled")</f>
        <v>6.75</v>
      </c>
      <c r="I1936" s="47">
        <f>IFERROR(ROUND(Table1[[#This Row],[cancellation time decimal]],0),"not cancelled")</f>
        <v>7</v>
      </c>
      <c r="J1936" s="10">
        <f>IFERROR(MOD(Table1[[#This Row],[cancellation hour rounded]],24),"not cancelled")</f>
        <v>7</v>
      </c>
      <c r="K1936" s="32">
        <f>1/Table1[[#This Row],[Duration (Time between doses '[in hours'])]]</f>
        <v>0.125</v>
      </c>
      <c r="L1936" s="33">
        <f>Table1[[#This Row],[number doses per hour]]*INDEX(Table2[price per dose],Table1[[#This Row],[Drug ID]])</f>
        <v>0.84929166666666667</v>
      </c>
      <c r="M1936" s="11" t="b">
        <f>AND(Table1[[#This Row],[hour of cancellation 0 to 23]]&gt;=0,Table1[[#This Row],[hour of cancellation 0 to 23]]&lt;=23)</f>
        <v>1</v>
      </c>
    </row>
    <row r="1937" spans="1:13" x14ac:dyDescent="0.3">
      <c r="A1937" s="1">
        <v>1936</v>
      </c>
      <c r="B1937" s="1">
        <v>5</v>
      </c>
      <c r="C1937" s="2">
        <v>40997.943797695421</v>
      </c>
      <c r="D1937" s="2">
        <v>41057.943749999999</v>
      </c>
      <c r="E1937" s="1">
        <v>24</v>
      </c>
      <c r="F1937" s="2">
        <v>40999.472110506933</v>
      </c>
      <c r="G1937" s="1">
        <v>0</v>
      </c>
      <c r="H1937" s="32">
        <f>IFERROR(HOUR(Table1[[#This Row],[Cancel Date/time]])+MINUTE(Table1[[#This Row],[Cancel Date/time]])/60,"not cancelled")</f>
        <v>11.316666666666666</v>
      </c>
      <c r="I1937" s="47">
        <f>IFERROR(ROUND(Table1[[#This Row],[cancellation time decimal]],0),"not cancelled")</f>
        <v>11</v>
      </c>
      <c r="J1937" s="10">
        <f>IFERROR(MOD(Table1[[#This Row],[cancellation hour rounded]],24),"not cancelled")</f>
        <v>11</v>
      </c>
      <c r="K1937" s="32">
        <f>1/Table1[[#This Row],[Duration (Time between doses '[in hours'])]]</f>
        <v>4.1666666666666664E-2</v>
      </c>
      <c r="L1937" s="33">
        <f>Table1[[#This Row],[number doses per hour]]*INDEX(Table2[price per dose],Table1[[#This Row],[Drug ID]])</f>
        <v>0.2815833333333333</v>
      </c>
      <c r="M1937" s="11" t="b">
        <f>AND(Table1[[#This Row],[hour of cancellation 0 to 23]]&gt;=0,Table1[[#This Row],[hour of cancellation 0 to 23]]&lt;=23)</f>
        <v>1</v>
      </c>
    </row>
    <row r="1938" spans="1:13" x14ac:dyDescent="0.3">
      <c r="A1938" s="1">
        <v>1937</v>
      </c>
      <c r="B1938" s="1">
        <v>6</v>
      </c>
      <c r="C1938" s="2">
        <v>40997.997668153919</v>
      </c>
      <c r="D1938" s="2">
        <v>41057.997222222228</v>
      </c>
      <c r="E1938" s="1">
        <v>24</v>
      </c>
      <c r="F1938" s="2">
        <v>41001.859536318887</v>
      </c>
      <c r="G1938" s="1">
        <v>0</v>
      </c>
      <c r="H1938" s="32">
        <f>IFERROR(HOUR(Table1[[#This Row],[Cancel Date/time]])+MINUTE(Table1[[#This Row],[Cancel Date/time]])/60,"not cancelled")</f>
        <v>20.616666666666667</v>
      </c>
      <c r="I1938" s="47">
        <f>IFERROR(ROUND(Table1[[#This Row],[cancellation time decimal]],0),"not cancelled")</f>
        <v>21</v>
      </c>
      <c r="J1938" s="10">
        <f>IFERROR(MOD(Table1[[#This Row],[cancellation hour rounded]],24),"not cancelled")</f>
        <v>21</v>
      </c>
      <c r="K1938" s="32">
        <f>1/Table1[[#This Row],[Duration (Time between doses '[in hours'])]]</f>
        <v>4.1666666666666664E-2</v>
      </c>
      <c r="L1938" s="33">
        <f>Table1[[#This Row],[number doses per hour]]*INDEX(Table2[price per dose],Table1[[#This Row],[Drug ID]])</f>
        <v>0.35218749999999999</v>
      </c>
      <c r="M1938" s="11" t="b">
        <f>AND(Table1[[#This Row],[hour of cancellation 0 to 23]]&gt;=0,Table1[[#This Row],[hour of cancellation 0 to 23]]&lt;=23)</f>
        <v>1</v>
      </c>
    </row>
    <row r="1939" spans="1:13" x14ac:dyDescent="0.3">
      <c r="A1939" s="1">
        <v>1938</v>
      </c>
      <c r="B1939" s="1">
        <v>2</v>
      </c>
      <c r="C1939" s="2">
        <v>40998.338547830841</v>
      </c>
      <c r="D1939" s="2">
        <v>41058.338194444448</v>
      </c>
      <c r="E1939" s="1">
        <v>10</v>
      </c>
      <c r="F1939" s="2">
        <v>40999.675173843621</v>
      </c>
      <c r="G1939" s="1">
        <v>0</v>
      </c>
      <c r="H1939" s="32">
        <f>IFERROR(HOUR(Table1[[#This Row],[Cancel Date/time]])+MINUTE(Table1[[#This Row],[Cancel Date/time]])/60,"not cancelled")</f>
        <v>16.2</v>
      </c>
      <c r="I1939" s="47">
        <f>IFERROR(ROUND(Table1[[#This Row],[cancellation time decimal]],0),"not cancelled")</f>
        <v>16</v>
      </c>
      <c r="J1939" s="10">
        <f>IFERROR(MOD(Table1[[#This Row],[cancellation hour rounded]],24),"not cancelled")</f>
        <v>16</v>
      </c>
      <c r="K1939" s="32">
        <f>1/Table1[[#This Row],[Duration (Time between doses '[in hours'])]]</f>
        <v>0.1</v>
      </c>
      <c r="L1939" s="33">
        <f>Table1[[#This Row],[number doses per hour]]*INDEX(Table2[price per dose],Table1[[#This Row],[Drug ID]])</f>
        <v>0.84959999999999969</v>
      </c>
      <c r="M1939" s="11" t="b">
        <f>AND(Table1[[#This Row],[hour of cancellation 0 to 23]]&gt;=0,Table1[[#This Row],[hour of cancellation 0 to 23]]&lt;=23)</f>
        <v>1</v>
      </c>
    </row>
    <row r="1940" spans="1:13" x14ac:dyDescent="0.3">
      <c r="A1940" s="1">
        <v>1939</v>
      </c>
      <c r="B1940" s="1">
        <v>3</v>
      </c>
      <c r="C1940" s="2">
        <v>40998.352106773629</v>
      </c>
      <c r="D1940" s="2">
        <v>41058.352083333339</v>
      </c>
      <c r="E1940" s="1">
        <v>24</v>
      </c>
      <c r="F1940" s="2">
        <v>41000.543714963991</v>
      </c>
      <c r="G1940" s="1">
        <v>0</v>
      </c>
      <c r="H1940" s="32">
        <f>IFERROR(HOUR(Table1[[#This Row],[Cancel Date/time]])+MINUTE(Table1[[#This Row],[Cancel Date/time]])/60,"not cancelled")</f>
        <v>13.033333333333333</v>
      </c>
      <c r="I1940" s="47">
        <f>IFERROR(ROUND(Table1[[#This Row],[cancellation time decimal]],0),"not cancelled")</f>
        <v>13</v>
      </c>
      <c r="J1940" s="10">
        <f>IFERROR(MOD(Table1[[#This Row],[cancellation hour rounded]],24),"not cancelled")</f>
        <v>13</v>
      </c>
      <c r="K1940" s="32">
        <f>1/Table1[[#This Row],[Duration (Time between doses '[in hours'])]]</f>
        <v>4.1666666666666664E-2</v>
      </c>
      <c r="L1940" s="33">
        <f>Table1[[#This Row],[number doses per hour]]*INDEX(Table2[price per dose],Table1[[#This Row],[Drug ID]])</f>
        <v>0.18133000000000002</v>
      </c>
      <c r="M1940" s="11" t="b">
        <f>AND(Table1[[#This Row],[hour of cancellation 0 to 23]]&gt;=0,Table1[[#This Row],[hour of cancellation 0 to 23]]&lt;=23)</f>
        <v>1</v>
      </c>
    </row>
    <row r="1941" spans="1:13" x14ac:dyDescent="0.3">
      <c r="A1941" s="1">
        <v>1940</v>
      </c>
      <c r="B1941" s="1">
        <v>5</v>
      </c>
      <c r="C1941" s="2">
        <v>40998.395194786135</v>
      </c>
      <c r="D1941" s="2">
        <v>41058.395138888889</v>
      </c>
      <c r="E1941" s="1">
        <v>24</v>
      </c>
      <c r="F1941" s="2">
        <v>41000.438155111617</v>
      </c>
      <c r="G1941" s="1">
        <v>0</v>
      </c>
      <c r="H1941" s="32">
        <f>IFERROR(HOUR(Table1[[#This Row],[Cancel Date/time]])+MINUTE(Table1[[#This Row],[Cancel Date/time]])/60,"not cancelled")</f>
        <v>10.5</v>
      </c>
      <c r="I1941" s="47">
        <f>IFERROR(ROUND(Table1[[#This Row],[cancellation time decimal]],0),"not cancelled")</f>
        <v>11</v>
      </c>
      <c r="J1941" s="10">
        <f>IFERROR(MOD(Table1[[#This Row],[cancellation hour rounded]],24),"not cancelled")</f>
        <v>11</v>
      </c>
      <c r="K1941" s="32">
        <f>1/Table1[[#This Row],[Duration (Time between doses '[in hours'])]]</f>
        <v>4.1666666666666664E-2</v>
      </c>
      <c r="L1941" s="33">
        <f>Table1[[#This Row],[number doses per hour]]*INDEX(Table2[price per dose],Table1[[#This Row],[Drug ID]])</f>
        <v>0.2815833333333333</v>
      </c>
      <c r="M1941" s="11" t="b">
        <f>AND(Table1[[#This Row],[hour of cancellation 0 to 23]]&gt;=0,Table1[[#This Row],[hour of cancellation 0 to 23]]&lt;=23)</f>
        <v>1</v>
      </c>
    </row>
    <row r="1942" spans="1:13" x14ac:dyDescent="0.3">
      <c r="A1942" s="1">
        <v>1941</v>
      </c>
      <c r="B1942" s="1">
        <v>2</v>
      </c>
      <c r="C1942" s="2">
        <v>40998.437874634452</v>
      </c>
      <c r="D1942" s="2">
        <v>41058.4375</v>
      </c>
      <c r="E1942" s="1">
        <v>10</v>
      </c>
      <c r="F1942" s="2">
        <v>40999.443868660368</v>
      </c>
      <c r="G1942" s="1">
        <v>0</v>
      </c>
      <c r="H1942" s="32">
        <f>IFERROR(HOUR(Table1[[#This Row],[Cancel Date/time]])+MINUTE(Table1[[#This Row],[Cancel Date/time]])/60,"not cancelled")</f>
        <v>10.65</v>
      </c>
      <c r="I1942" s="47">
        <f>IFERROR(ROUND(Table1[[#This Row],[cancellation time decimal]],0),"not cancelled")</f>
        <v>11</v>
      </c>
      <c r="J1942" s="10">
        <f>IFERROR(MOD(Table1[[#This Row],[cancellation hour rounded]],24),"not cancelled")</f>
        <v>11</v>
      </c>
      <c r="K1942" s="32">
        <f>1/Table1[[#This Row],[Duration (Time between doses '[in hours'])]]</f>
        <v>0.1</v>
      </c>
      <c r="L1942" s="33">
        <f>Table1[[#This Row],[number doses per hour]]*INDEX(Table2[price per dose],Table1[[#This Row],[Drug ID]])</f>
        <v>0.84959999999999969</v>
      </c>
      <c r="M1942" s="11" t="b">
        <f>AND(Table1[[#This Row],[hour of cancellation 0 to 23]]&gt;=0,Table1[[#This Row],[hour of cancellation 0 to 23]]&lt;=23)</f>
        <v>1</v>
      </c>
    </row>
    <row r="1943" spans="1:13" x14ac:dyDescent="0.3">
      <c r="A1943" s="1">
        <v>1942</v>
      </c>
      <c r="B1943" s="1">
        <v>7</v>
      </c>
      <c r="C1943" s="2">
        <v>40998.424644908308</v>
      </c>
      <c r="D1943" s="2">
        <v>41058.424305555556</v>
      </c>
      <c r="E1943" s="1">
        <v>24</v>
      </c>
      <c r="F1943" s="2">
        <v>41014.542411150644</v>
      </c>
      <c r="G1943" s="1">
        <v>0</v>
      </c>
      <c r="H1943" s="32">
        <f>IFERROR(HOUR(Table1[[#This Row],[Cancel Date/time]])+MINUTE(Table1[[#This Row],[Cancel Date/time]])/60,"not cancelled")</f>
        <v>13.016666666666667</v>
      </c>
      <c r="I1943" s="47">
        <f>IFERROR(ROUND(Table1[[#This Row],[cancellation time decimal]],0),"not cancelled")</f>
        <v>13</v>
      </c>
      <c r="J1943" s="10">
        <f>IFERROR(MOD(Table1[[#This Row],[cancellation hour rounded]],24),"not cancelled")</f>
        <v>13</v>
      </c>
      <c r="K1943" s="32">
        <f>1/Table1[[#This Row],[Duration (Time between doses '[in hours'])]]</f>
        <v>4.1666666666666664E-2</v>
      </c>
      <c r="L1943" s="33">
        <f>Table1[[#This Row],[number doses per hour]]*INDEX(Table2[price per dose],Table1[[#This Row],[Drug ID]])</f>
        <v>1.2958049999999997</v>
      </c>
      <c r="M1943" s="11" t="b">
        <f>AND(Table1[[#This Row],[hour of cancellation 0 to 23]]&gt;=0,Table1[[#This Row],[hour of cancellation 0 to 23]]&lt;=23)</f>
        <v>1</v>
      </c>
    </row>
    <row r="1944" spans="1:13" x14ac:dyDescent="0.3">
      <c r="A1944" s="1">
        <v>1943</v>
      </c>
      <c r="B1944" s="1">
        <v>8</v>
      </c>
      <c r="C1944" s="2">
        <v>40998.468943131607</v>
      </c>
      <c r="D1944" s="2">
        <v>41058.46875</v>
      </c>
      <c r="E1944" s="1">
        <v>3</v>
      </c>
      <c r="F1944" s="2">
        <v>41005.511040504956</v>
      </c>
      <c r="G1944" s="1">
        <v>0</v>
      </c>
      <c r="H1944" s="32">
        <f>IFERROR(HOUR(Table1[[#This Row],[Cancel Date/time]])+MINUTE(Table1[[#This Row],[Cancel Date/time]])/60,"not cancelled")</f>
        <v>12.25</v>
      </c>
      <c r="I1944" s="47">
        <f>IFERROR(ROUND(Table1[[#This Row],[cancellation time decimal]],0),"not cancelled")</f>
        <v>12</v>
      </c>
      <c r="J1944" s="10">
        <f>IFERROR(MOD(Table1[[#This Row],[cancellation hour rounded]],24),"not cancelled")</f>
        <v>12</v>
      </c>
      <c r="K1944" s="32">
        <f>1/Table1[[#This Row],[Duration (Time between doses '[in hours'])]]</f>
        <v>0.33333333333333331</v>
      </c>
      <c r="L1944" s="33">
        <f>Table1[[#This Row],[number doses per hour]]*INDEX(Table2[price per dose],Table1[[#This Row],[Drug ID]])</f>
        <v>0.29998222222222221</v>
      </c>
      <c r="M1944" s="11" t="b">
        <f>AND(Table1[[#This Row],[hour of cancellation 0 to 23]]&gt;=0,Table1[[#This Row],[hour of cancellation 0 to 23]]&lt;=23)</f>
        <v>1</v>
      </c>
    </row>
    <row r="1945" spans="1:13" x14ac:dyDescent="0.3">
      <c r="A1945" s="1">
        <v>1944</v>
      </c>
      <c r="B1945" s="1">
        <v>1</v>
      </c>
      <c r="C1945" s="2">
        <v>40998.49043108138</v>
      </c>
      <c r="D1945" s="2">
        <v>41058.490277777782</v>
      </c>
      <c r="E1945" s="1">
        <v>12</v>
      </c>
      <c r="F1945" s="2">
        <v>40999.418582803257</v>
      </c>
      <c r="G1945" s="1">
        <v>0</v>
      </c>
      <c r="H1945" s="32">
        <f>IFERROR(HOUR(Table1[[#This Row],[Cancel Date/time]])+MINUTE(Table1[[#This Row],[Cancel Date/time]])/60,"not cancelled")</f>
        <v>10.033333333333333</v>
      </c>
      <c r="I1945" s="47">
        <f>IFERROR(ROUND(Table1[[#This Row],[cancellation time decimal]],0),"not cancelled")</f>
        <v>10</v>
      </c>
      <c r="J1945" s="10">
        <f>IFERROR(MOD(Table1[[#This Row],[cancellation hour rounded]],24),"not cancelled")</f>
        <v>10</v>
      </c>
      <c r="K1945" s="32">
        <f>1/Table1[[#This Row],[Duration (Time between doses '[in hours'])]]</f>
        <v>8.3333333333333329E-2</v>
      </c>
      <c r="L1945" s="33">
        <f>Table1[[#This Row],[number doses per hour]]*INDEX(Table2[price per dose],Table1[[#This Row],[Drug ID]])</f>
        <v>0.56619444444444444</v>
      </c>
      <c r="M1945" s="11" t="b">
        <f>AND(Table1[[#This Row],[hour of cancellation 0 to 23]]&gt;=0,Table1[[#This Row],[hour of cancellation 0 to 23]]&lt;=23)</f>
        <v>1</v>
      </c>
    </row>
    <row r="1946" spans="1:13" x14ac:dyDescent="0.3">
      <c r="A1946" s="1">
        <v>1945</v>
      </c>
      <c r="B1946" s="1">
        <v>2</v>
      </c>
      <c r="C1946" s="2">
        <v>40998.475659684831</v>
      </c>
      <c r="D1946" s="2">
        <v>41058.475000000006</v>
      </c>
      <c r="E1946" s="1">
        <v>10</v>
      </c>
      <c r="F1946" s="2">
        <v>40999.502544759693</v>
      </c>
      <c r="G1946" s="1">
        <v>0</v>
      </c>
      <c r="H1946" s="32">
        <f>IFERROR(HOUR(Table1[[#This Row],[Cancel Date/time]])+MINUTE(Table1[[#This Row],[Cancel Date/time]])/60,"not cancelled")</f>
        <v>12.05</v>
      </c>
      <c r="I1946" s="47">
        <f>IFERROR(ROUND(Table1[[#This Row],[cancellation time decimal]],0),"not cancelled")</f>
        <v>12</v>
      </c>
      <c r="J1946" s="10">
        <f>IFERROR(MOD(Table1[[#This Row],[cancellation hour rounded]],24),"not cancelled")</f>
        <v>12</v>
      </c>
      <c r="K1946" s="32">
        <f>1/Table1[[#This Row],[Duration (Time between doses '[in hours'])]]</f>
        <v>0.1</v>
      </c>
      <c r="L1946" s="33">
        <f>Table1[[#This Row],[number doses per hour]]*INDEX(Table2[price per dose],Table1[[#This Row],[Drug ID]])</f>
        <v>0.84959999999999969</v>
      </c>
      <c r="M1946" s="11" t="b">
        <f>AND(Table1[[#This Row],[hour of cancellation 0 to 23]]&gt;=0,Table1[[#This Row],[hour of cancellation 0 to 23]]&lt;=23)</f>
        <v>1</v>
      </c>
    </row>
    <row r="1947" spans="1:13" x14ac:dyDescent="0.3">
      <c r="A1947" s="1">
        <v>1946</v>
      </c>
      <c r="B1947" s="1">
        <v>2</v>
      </c>
      <c r="C1947" s="2">
        <v>40998.474857026216</v>
      </c>
      <c r="D1947" s="2">
        <v>41058.474305555559</v>
      </c>
      <c r="E1947" s="1">
        <v>10</v>
      </c>
      <c r="F1947" s="2">
        <v>40999.382999766116</v>
      </c>
      <c r="G1947" s="1">
        <v>0</v>
      </c>
      <c r="H1947" s="32">
        <f>IFERROR(HOUR(Table1[[#This Row],[Cancel Date/time]])+MINUTE(Table1[[#This Row],[Cancel Date/time]])/60,"not cancelled")</f>
        <v>9.1833333333333336</v>
      </c>
      <c r="I1947" s="47">
        <f>IFERROR(ROUND(Table1[[#This Row],[cancellation time decimal]],0),"not cancelled")</f>
        <v>9</v>
      </c>
      <c r="J1947" s="10">
        <f>IFERROR(MOD(Table1[[#This Row],[cancellation hour rounded]],24),"not cancelled")</f>
        <v>9</v>
      </c>
      <c r="K1947" s="32">
        <f>1/Table1[[#This Row],[Duration (Time between doses '[in hours'])]]</f>
        <v>0.1</v>
      </c>
      <c r="L1947" s="33">
        <f>Table1[[#This Row],[number doses per hour]]*INDEX(Table2[price per dose],Table1[[#This Row],[Drug ID]])</f>
        <v>0.84959999999999969</v>
      </c>
      <c r="M1947" s="11" t="b">
        <f>AND(Table1[[#This Row],[hour of cancellation 0 to 23]]&gt;=0,Table1[[#This Row],[hour of cancellation 0 to 23]]&lt;=23)</f>
        <v>1</v>
      </c>
    </row>
    <row r="1948" spans="1:13" x14ac:dyDescent="0.3">
      <c r="A1948" s="1">
        <v>1947</v>
      </c>
      <c r="B1948" s="1">
        <v>3</v>
      </c>
      <c r="C1948" s="2">
        <v>40998.490372681714</v>
      </c>
      <c r="D1948" s="2">
        <v>41058.490277777782</v>
      </c>
      <c r="E1948" s="1">
        <v>24</v>
      </c>
      <c r="F1948" s="2">
        <v>41001.510626571726</v>
      </c>
      <c r="G1948" s="1">
        <v>0</v>
      </c>
      <c r="H1948" s="32">
        <f>IFERROR(HOUR(Table1[[#This Row],[Cancel Date/time]])+MINUTE(Table1[[#This Row],[Cancel Date/time]])/60,"not cancelled")</f>
        <v>12.25</v>
      </c>
      <c r="I1948" s="47">
        <f>IFERROR(ROUND(Table1[[#This Row],[cancellation time decimal]],0),"not cancelled")</f>
        <v>12</v>
      </c>
      <c r="J1948" s="10">
        <f>IFERROR(MOD(Table1[[#This Row],[cancellation hour rounded]],24),"not cancelled")</f>
        <v>12</v>
      </c>
      <c r="K1948" s="32">
        <f>1/Table1[[#This Row],[Duration (Time between doses '[in hours'])]]</f>
        <v>4.1666666666666664E-2</v>
      </c>
      <c r="L1948" s="33">
        <f>Table1[[#This Row],[number doses per hour]]*INDEX(Table2[price per dose],Table1[[#This Row],[Drug ID]])</f>
        <v>0.18133000000000002</v>
      </c>
      <c r="M1948" s="11" t="b">
        <f>AND(Table1[[#This Row],[hour of cancellation 0 to 23]]&gt;=0,Table1[[#This Row],[hour of cancellation 0 to 23]]&lt;=23)</f>
        <v>1</v>
      </c>
    </row>
    <row r="1949" spans="1:13" x14ac:dyDescent="0.3">
      <c r="A1949" s="1">
        <v>1948</v>
      </c>
      <c r="B1949" s="1">
        <v>2</v>
      </c>
      <c r="C1949" s="2">
        <v>40998.478212812413</v>
      </c>
      <c r="D1949" s="2">
        <v>41058.477777777778</v>
      </c>
      <c r="E1949" s="1">
        <v>10</v>
      </c>
      <c r="F1949" s="2">
        <v>40999.45535680071</v>
      </c>
      <c r="G1949" s="1">
        <v>0</v>
      </c>
      <c r="H1949" s="32">
        <f>IFERROR(HOUR(Table1[[#This Row],[Cancel Date/time]])+MINUTE(Table1[[#This Row],[Cancel Date/time]])/60,"not cancelled")</f>
        <v>10.916666666666666</v>
      </c>
      <c r="I1949" s="47">
        <f>IFERROR(ROUND(Table1[[#This Row],[cancellation time decimal]],0),"not cancelled")</f>
        <v>11</v>
      </c>
      <c r="J1949" s="10">
        <f>IFERROR(MOD(Table1[[#This Row],[cancellation hour rounded]],24),"not cancelled")</f>
        <v>11</v>
      </c>
      <c r="K1949" s="32">
        <f>1/Table1[[#This Row],[Duration (Time between doses '[in hours'])]]</f>
        <v>0.1</v>
      </c>
      <c r="L1949" s="33">
        <f>Table1[[#This Row],[number doses per hour]]*INDEX(Table2[price per dose],Table1[[#This Row],[Drug ID]])</f>
        <v>0.84959999999999969</v>
      </c>
      <c r="M1949" s="11" t="b">
        <f>AND(Table1[[#This Row],[hour of cancellation 0 to 23]]&gt;=0,Table1[[#This Row],[hour of cancellation 0 to 23]]&lt;=23)</f>
        <v>1</v>
      </c>
    </row>
    <row r="1950" spans="1:13" x14ac:dyDescent="0.3">
      <c r="A1950" s="1">
        <v>1949</v>
      </c>
      <c r="B1950" s="1">
        <v>2</v>
      </c>
      <c r="C1950" s="2">
        <v>40998.535912168838</v>
      </c>
      <c r="D1950" s="2">
        <v>41058.535416666666</v>
      </c>
      <c r="E1950" s="1">
        <v>10</v>
      </c>
      <c r="F1950" s="2">
        <v>40999.478129772011</v>
      </c>
      <c r="G1950" s="1">
        <v>0</v>
      </c>
      <c r="H1950" s="32">
        <f>IFERROR(HOUR(Table1[[#This Row],[Cancel Date/time]])+MINUTE(Table1[[#This Row],[Cancel Date/time]])/60,"not cancelled")</f>
        <v>11.466666666666667</v>
      </c>
      <c r="I1950" s="47">
        <f>IFERROR(ROUND(Table1[[#This Row],[cancellation time decimal]],0),"not cancelled")</f>
        <v>11</v>
      </c>
      <c r="J1950" s="10">
        <f>IFERROR(MOD(Table1[[#This Row],[cancellation hour rounded]],24),"not cancelled")</f>
        <v>11</v>
      </c>
      <c r="K1950" s="32">
        <f>1/Table1[[#This Row],[Duration (Time between doses '[in hours'])]]</f>
        <v>0.1</v>
      </c>
      <c r="L1950" s="33">
        <f>Table1[[#This Row],[number doses per hour]]*INDEX(Table2[price per dose],Table1[[#This Row],[Drug ID]])</f>
        <v>0.84959999999999969</v>
      </c>
      <c r="M1950" s="11" t="b">
        <f>AND(Table1[[#This Row],[hour of cancellation 0 to 23]]&gt;=0,Table1[[#This Row],[hour of cancellation 0 to 23]]&lt;=23)</f>
        <v>1</v>
      </c>
    </row>
    <row r="1951" spans="1:13" x14ac:dyDescent="0.3">
      <c r="A1951" s="1">
        <v>1950</v>
      </c>
      <c r="B1951" s="1">
        <v>6</v>
      </c>
      <c r="C1951" s="2">
        <v>40998.50848645877</v>
      </c>
      <c r="D1951" s="2">
        <v>41058.508333333331</v>
      </c>
      <c r="E1951" s="1">
        <v>24</v>
      </c>
      <c r="F1951" s="2">
        <v>41005.707035979693</v>
      </c>
      <c r="G1951" s="1">
        <v>0</v>
      </c>
      <c r="H1951" s="32">
        <f>IFERROR(HOUR(Table1[[#This Row],[Cancel Date/time]])+MINUTE(Table1[[#This Row],[Cancel Date/time]])/60,"not cancelled")</f>
        <v>16.966666666666665</v>
      </c>
      <c r="I1951" s="47">
        <f>IFERROR(ROUND(Table1[[#This Row],[cancellation time decimal]],0),"not cancelled")</f>
        <v>17</v>
      </c>
      <c r="J1951" s="10">
        <f>IFERROR(MOD(Table1[[#This Row],[cancellation hour rounded]],24),"not cancelled")</f>
        <v>17</v>
      </c>
      <c r="K1951" s="32">
        <f>1/Table1[[#This Row],[Duration (Time between doses '[in hours'])]]</f>
        <v>4.1666666666666664E-2</v>
      </c>
      <c r="L1951" s="33">
        <f>Table1[[#This Row],[number doses per hour]]*INDEX(Table2[price per dose],Table1[[#This Row],[Drug ID]])</f>
        <v>0.35218749999999999</v>
      </c>
      <c r="M1951" s="11" t="b">
        <f>AND(Table1[[#This Row],[hour of cancellation 0 to 23]]&gt;=0,Table1[[#This Row],[hour of cancellation 0 to 23]]&lt;=23)</f>
        <v>1</v>
      </c>
    </row>
    <row r="1952" spans="1:13" x14ac:dyDescent="0.3">
      <c r="A1952" s="1">
        <v>1951</v>
      </c>
      <c r="B1952" s="1">
        <v>1</v>
      </c>
      <c r="C1952" s="2">
        <v>40998.581515843449</v>
      </c>
      <c r="D1952" s="2">
        <v>41058.581249999996</v>
      </c>
      <c r="E1952" s="1">
        <v>8</v>
      </c>
      <c r="F1952" s="2">
        <v>40999.464082164486</v>
      </c>
      <c r="G1952" s="1">
        <v>0</v>
      </c>
      <c r="H1952" s="32">
        <f>IFERROR(HOUR(Table1[[#This Row],[Cancel Date/time]])+MINUTE(Table1[[#This Row],[Cancel Date/time]])/60,"not cancelled")</f>
        <v>11.133333333333333</v>
      </c>
      <c r="I1952" s="47">
        <f>IFERROR(ROUND(Table1[[#This Row],[cancellation time decimal]],0),"not cancelled")</f>
        <v>11</v>
      </c>
      <c r="J1952" s="10">
        <f>IFERROR(MOD(Table1[[#This Row],[cancellation hour rounded]],24),"not cancelled")</f>
        <v>11</v>
      </c>
      <c r="K1952" s="32">
        <f>1/Table1[[#This Row],[Duration (Time between doses '[in hours'])]]</f>
        <v>0.125</v>
      </c>
      <c r="L1952" s="33">
        <f>Table1[[#This Row],[number doses per hour]]*INDEX(Table2[price per dose],Table1[[#This Row],[Drug ID]])</f>
        <v>0.84929166666666667</v>
      </c>
      <c r="M1952" s="11" t="b">
        <f>AND(Table1[[#This Row],[hour of cancellation 0 to 23]]&gt;=0,Table1[[#This Row],[hour of cancellation 0 to 23]]&lt;=23)</f>
        <v>1</v>
      </c>
    </row>
    <row r="1953" spans="1:13" hidden="1" x14ac:dyDescent="0.3">
      <c r="A1953" s="1">
        <v>1952</v>
      </c>
      <c r="B1953" s="1">
        <v>1</v>
      </c>
      <c r="C1953" s="2">
        <v>40998.616480326382</v>
      </c>
      <c r="D1953" s="2">
        <v>41000.865859540318</v>
      </c>
      <c r="E1953" s="1">
        <v>12</v>
      </c>
      <c r="F1953" s="2" t="s">
        <v>5</v>
      </c>
      <c r="G1953" s="1">
        <v>0</v>
      </c>
      <c r="H1953" s="32" t="str">
        <f>IFERROR(HOUR(Table1[[#This Row],[Cancel Date/time]])+MINUTE(Table1[[#This Row],[Cancel Date/time]])/60,"not cancelled")</f>
        <v>not cancelled</v>
      </c>
      <c r="I1953" s="47" t="str">
        <f>IFERROR(ROUND(Table1[[#This Row],[cancellation time decimal]],0),"not cancelled")</f>
        <v>not cancelled</v>
      </c>
      <c r="J1953" s="10" t="str">
        <f>IFERROR(MOD(Table1[[#This Row],[cancellation hour rounded]],24),"not cancelled")</f>
        <v>not cancelled</v>
      </c>
      <c r="K1953" s="32">
        <f>1/Table1[[#This Row],[Duration (Time between doses '[in hours'])]]</f>
        <v>8.3333333333333329E-2</v>
      </c>
      <c r="L1953" s="33">
        <f>Table1[[#This Row],[number doses per hour]]*INDEX(Table2[price per dose],Table1[[#This Row],[Drug ID]])</f>
        <v>0.56619444444444444</v>
      </c>
      <c r="M1953" s="11" t="b">
        <f>AND(Table1[[#This Row],[hour of cancellation 0 to 23]]&gt;=0,Table1[[#This Row],[hour of cancellation 0 to 23]]&lt;=23)</f>
        <v>0</v>
      </c>
    </row>
    <row r="1954" spans="1:13" hidden="1" x14ac:dyDescent="0.3">
      <c r="A1954" s="1">
        <v>1953</v>
      </c>
      <c r="B1954" s="1">
        <v>4</v>
      </c>
      <c r="C1954" s="2">
        <v>40998.665659837439</v>
      </c>
      <c r="D1954" s="2">
        <v>41002.915453084475</v>
      </c>
      <c r="E1954" s="1">
        <v>12</v>
      </c>
      <c r="F1954" s="2" t="s">
        <v>5</v>
      </c>
      <c r="G1954" s="1">
        <v>0</v>
      </c>
      <c r="H1954" s="32" t="str">
        <f>IFERROR(HOUR(Table1[[#This Row],[Cancel Date/time]])+MINUTE(Table1[[#This Row],[Cancel Date/time]])/60,"not cancelled")</f>
        <v>not cancelled</v>
      </c>
      <c r="I1954" s="47" t="str">
        <f>IFERROR(ROUND(Table1[[#This Row],[cancellation time decimal]],0),"not cancelled")</f>
        <v>not cancelled</v>
      </c>
      <c r="J1954" s="10" t="str">
        <f>IFERROR(MOD(Table1[[#This Row],[cancellation hour rounded]],24),"not cancelled")</f>
        <v>not cancelled</v>
      </c>
      <c r="K1954" s="32">
        <f>1/Table1[[#This Row],[Duration (Time between doses '[in hours'])]]</f>
        <v>8.3333333333333329E-2</v>
      </c>
      <c r="L1954" s="33">
        <f>Table1[[#This Row],[number doses per hour]]*INDEX(Table2[price per dose],Table1[[#This Row],[Drug ID]])</f>
        <v>1.448055119047619</v>
      </c>
      <c r="M1954" s="11" t="b">
        <f>AND(Table1[[#This Row],[hour of cancellation 0 to 23]]&gt;=0,Table1[[#This Row],[hour of cancellation 0 to 23]]&lt;=23)</f>
        <v>0</v>
      </c>
    </row>
    <row r="1955" spans="1:13" x14ac:dyDescent="0.3">
      <c r="A1955" s="1">
        <v>1954</v>
      </c>
      <c r="B1955" s="1">
        <v>1</v>
      </c>
      <c r="C1955" s="2">
        <v>40998.64573831563</v>
      </c>
      <c r="D1955" s="2">
        <v>41058.645138888889</v>
      </c>
      <c r="E1955" s="1">
        <v>8</v>
      </c>
      <c r="F1955" s="2">
        <v>40999.889086236384</v>
      </c>
      <c r="G1955" s="1">
        <v>0</v>
      </c>
      <c r="H1955" s="32">
        <f>IFERROR(HOUR(Table1[[#This Row],[Cancel Date/time]])+MINUTE(Table1[[#This Row],[Cancel Date/time]])/60,"not cancelled")</f>
        <v>21.333333333333332</v>
      </c>
      <c r="I1955" s="47">
        <f>IFERROR(ROUND(Table1[[#This Row],[cancellation time decimal]],0),"not cancelled")</f>
        <v>21</v>
      </c>
      <c r="J1955" s="10">
        <f>IFERROR(MOD(Table1[[#This Row],[cancellation hour rounded]],24),"not cancelled")</f>
        <v>21</v>
      </c>
      <c r="K1955" s="32">
        <f>1/Table1[[#This Row],[Duration (Time between doses '[in hours'])]]</f>
        <v>0.125</v>
      </c>
      <c r="L1955" s="33">
        <f>Table1[[#This Row],[number doses per hour]]*INDEX(Table2[price per dose],Table1[[#This Row],[Drug ID]])</f>
        <v>0.84929166666666667</v>
      </c>
      <c r="M1955" s="11" t="b">
        <f>AND(Table1[[#This Row],[hour of cancellation 0 to 23]]&gt;=0,Table1[[#This Row],[hour of cancellation 0 to 23]]&lt;=23)</f>
        <v>1</v>
      </c>
    </row>
    <row r="1956" spans="1:13" x14ac:dyDescent="0.3">
      <c r="A1956" s="1">
        <v>1955</v>
      </c>
      <c r="B1956" s="1">
        <v>4</v>
      </c>
      <c r="C1956" s="2">
        <v>40998.650042674388</v>
      </c>
      <c r="D1956" s="2">
        <v>41058.65</v>
      </c>
      <c r="E1956" s="1">
        <v>12</v>
      </c>
      <c r="F1956" s="2">
        <v>41001.603869341197</v>
      </c>
      <c r="G1956" s="1">
        <v>0</v>
      </c>
      <c r="H1956" s="32">
        <f>IFERROR(HOUR(Table1[[#This Row],[Cancel Date/time]])+MINUTE(Table1[[#This Row],[Cancel Date/time]])/60,"not cancelled")</f>
        <v>14.483333333333333</v>
      </c>
      <c r="I1956" s="47">
        <f>IFERROR(ROUND(Table1[[#This Row],[cancellation time decimal]],0),"not cancelled")</f>
        <v>14</v>
      </c>
      <c r="J1956" s="10">
        <f>IFERROR(MOD(Table1[[#This Row],[cancellation hour rounded]],24),"not cancelled")</f>
        <v>14</v>
      </c>
      <c r="K1956" s="32">
        <f>1/Table1[[#This Row],[Duration (Time between doses '[in hours'])]]</f>
        <v>8.3333333333333329E-2</v>
      </c>
      <c r="L1956" s="33">
        <f>Table1[[#This Row],[number doses per hour]]*INDEX(Table2[price per dose],Table1[[#This Row],[Drug ID]])</f>
        <v>1.448055119047619</v>
      </c>
      <c r="M1956" s="11" t="b">
        <f>AND(Table1[[#This Row],[hour of cancellation 0 to 23]]&gt;=0,Table1[[#This Row],[hour of cancellation 0 to 23]]&lt;=23)</f>
        <v>1</v>
      </c>
    </row>
    <row r="1957" spans="1:13" x14ac:dyDescent="0.3">
      <c r="A1957" s="1">
        <v>1956</v>
      </c>
      <c r="B1957" s="1">
        <v>6</v>
      </c>
      <c r="C1957" s="2">
        <v>40998.760340071341</v>
      </c>
      <c r="D1957" s="2">
        <v>41058.759722222225</v>
      </c>
      <c r="E1957" s="1">
        <v>24</v>
      </c>
      <c r="F1957" s="2">
        <v>41002.300441222251</v>
      </c>
      <c r="G1957" s="1">
        <v>0</v>
      </c>
      <c r="H1957" s="32">
        <f>IFERROR(HOUR(Table1[[#This Row],[Cancel Date/time]])+MINUTE(Table1[[#This Row],[Cancel Date/time]])/60,"not cancelled")</f>
        <v>7.2</v>
      </c>
      <c r="I1957" s="47">
        <f>IFERROR(ROUND(Table1[[#This Row],[cancellation time decimal]],0),"not cancelled")</f>
        <v>7</v>
      </c>
      <c r="J1957" s="10">
        <f>IFERROR(MOD(Table1[[#This Row],[cancellation hour rounded]],24),"not cancelled")</f>
        <v>7</v>
      </c>
      <c r="K1957" s="32">
        <f>1/Table1[[#This Row],[Duration (Time between doses '[in hours'])]]</f>
        <v>4.1666666666666664E-2</v>
      </c>
      <c r="L1957" s="33">
        <f>Table1[[#This Row],[number doses per hour]]*INDEX(Table2[price per dose],Table1[[#This Row],[Drug ID]])</f>
        <v>0.35218749999999999</v>
      </c>
      <c r="M1957" s="11" t="b">
        <f>AND(Table1[[#This Row],[hour of cancellation 0 to 23]]&gt;=0,Table1[[#This Row],[hour of cancellation 0 to 23]]&lt;=23)</f>
        <v>1</v>
      </c>
    </row>
    <row r="1958" spans="1:13" x14ac:dyDescent="0.3">
      <c r="A1958" s="1">
        <v>1957</v>
      </c>
      <c r="B1958" s="1">
        <v>1</v>
      </c>
      <c r="C1958" s="2">
        <v>40998.777926044604</v>
      </c>
      <c r="D1958" s="2">
        <v>41058.777777777781</v>
      </c>
      <c r="E1958" s="1">
        <v>12</v>
      </c>
      <c r="F1958" s="2">
        <v>40999.724157416502</v>
      </c>
      <c r="G1958" s="1">
        <v>0</v>
      </c>
      <c r="H1958" s="32">
        <f>IFERROR(HOUR(Table1[[#This Row],[Cancel Date/time]])+MINUTE(Table1[[#This Row],[Cancel Date/time]])/60,"not cancelled")</f>
        <v>17.366666666666667</v>
      </c>
      <c r="I1958" s="47">
        <f>IFERROR(ROUND(Table1[[#This Row],[cancellation time decimal]],0),"not cancelled")</f>
        <v>17</v>
      </c>
      <c r="J1958" s="10">
        <f>IFERROR(MOD(Table1[[#This Row],[cancellation hour rounded]],24),"not cancelled")</f>
        <v>17</v>
      </c>
      <c r="K1958" s="32">
        <f>1/Table1[[#This Row],[Duration (Time between doses '[in hours'])]]</f>
        <v>8.3333333333333329E-2</v>
      </c>
      <c r="L1958" s="33">
        <f>Table1[[#This Row],[number doses per hour]]*INDEX(Table2[price per dose],Table1[[#This Row],[Drug ID]])</f>
        <v>0.56619444444444444</v>
      </c>
      <c r="M1958" s="11" t="b">
        <f>AND(Table1[[#This Row],[hour of cancellation 0 to 23]]&gt;=0,Table1[[#This Row],[hour of cancellation 0 to 23]]&lt;=23)</f>
        <v>1</v>
      </c>
    </row>
    <row r="1959" spans="1:13" x14ac:dyDescent="0.3">
      <c r="A1959" s="1">
        <v>1958</v>
      </c>
      <c r="B1959" s="1">
        <v>8</v>
      </c>
      <c r="C1959" s="2">
        <v>40998.770770902716</v>
      </c>
      <c r="D1959" s="2">
        <v>41058.770138888889</v>
      </c>
      <c r="E1959" s="1">
        <v>3</v>
      </c>
      <c r="F1959" s="2">
        <v>41003.566622781771</v>
      </c>
      <c r="G1959" s="1">
        <v>1</v>
      </c>
      <c r="H1959" s="32">
        <f>IFERROR(HOUR(Table1[[#This Row],[Cancel Date/time]])+MINUTE(Table1[[#This Row],[Cancel Date/time]])/60,"not cancelled")</f>
        <v>13.583333333333334</v>
      </c>
      <c r="I1959" s="47">
        <f>IFERROR(ROUND(Table1[[#This Row],[cancellation time decimal]],0),"not cancelled")</f>
        <v>14</v>
      </c>
      <c r="J1959" s="10">
        <f>IFERROR(MOD(Table1[[#This Row],[cancellation hour rounded]],24),"not cancelled")</f>
        <v>14</v>
      </c>
      <c r="K1959" s="32">
        <f>1/Table1[[#This Row],[Duration (Time between doses '[in hours'])]]</f>
        <v>0.33333333333333331</v>
      </c>
      <c r="L1959" s="33">
        <f>Table1[[#This Row],[number doses per hour]]*INDEX(Table2[price per dose],Table1[[#This Row],[Drug ID]])</f>
        <v>0.29998222222222221</v>
      </c>
      <c r="M1959" s="11" t="b">
        <f>AND(Table1[[#This Row],[hour of cancellation 0 to 23]]&gt;=0,Table1[[#This Row],[hour of cancellation 0 to 23]]&lt;=23)</f>
        <v>1</v>
      </c>
    </row>
    <row r="1960" spans="1:13" x14ac:dyDescent="0.3">
      <c r="A1960" s="1">
        <v>1959</v>
      </c>
      <c r="B1960" s="1">
        <v>2</v>
      </c>
      <c r="C1960" s="2">
        <v>40998.793977416761</v>
      </c>
      <c r="D1960" s="2">
        <v>41058.793749999997</v>
      </c>
      <c r="E1960" s="1">
        <v>10</v>
      </c>
      <c r="F1960" s="2">
        <v>41001.005753427024</v>
      </c>
      <c r="G1960" s="1">
        <v>0</v>
      </c>
      <c r="H1960" s="32">
        <f>IFERROR(HOUR(Table1[[#This Row],[Cancel Date/time]])+MINUTE(Table1[[#This Row],[Cancel Date/time]])/60,"not cancelled")</f>
        <v>0.13333333333333333</v>
      </c>
      <c r="I1960" s="47">
        <f>IFERROR(ROUND(Table1[[#This Row],[cancellation time decimal]],0),"not cancelled")</f>
        <v>0</v>
      </c>
      <c r="J1960" s="10">
        <f>IFERROR(MOD(Table1[[#This Row],[cancellation hour rounded]],24),"not cancelled")</f>
        <v>0</v>
      </c>
      <c r="K1960" s="32">
        <f>1/Table1[[#This Row],[Duration (Time between doses '[in hours'])]]</f>
        <v>0.1</v>
      </c>
      <c r="L1960" s="33">
        <f>Table1[[#This Row],[number doses per hour]]*INDEX(Table2[price per dose],Table1[[#This Row],[Drug ID]])</f>
        <v>0.84959999999999969</v>
      </c>
      <c r="M1960" s="11" t="b">
        <f>AND(Table1[[#This Row],[hour of cancellation 0 to 23]]&gt;=0,Table1[[#This Row],[hour of cancellation 0 to 23]]&lt;=23)</f>
        <v>1</v>
      </c>
    </row>
    <row r="1961" spans="1:13" x14ac:dyDescent="0.3">
      <c r="A1961" s="1">
        <v>1960</v>
      </c>
      <c r="B1961" s="1">
        <v>6</v>
      </c>
      <c r="C1961" s="2">
        <v>40998.94522837441</v>
      </c>
      <c r="D1961" s="2">
        <v>41058.945138888885</v>
      </c>
      <c r="E1961" s="1">
        <v>24</v>
      </c>
      <c r="F1961" s="2">
        <v>41002.705514881687</v>
      </c>
      <c r="G1961" s="1">
        <v>0</v>
      </c>
      <c r="H1961" s="32">
        <f>IFERROR(HOUR(Table1[[#This Row],[Cancel Date/time]])+MINUTE(Table1[[#This Row],[Cancel Date/time]])/60,"not cancelled")</f>
        <v>16.916666666666668</v>
      </c>
      <c r="I1961" s="47">
        <f>IFERROR(ROUND(Table1[[#This Row],[cancellation time decimal]],0),"not cancelled")</f>
        <v>17</v>
      </c>
      <c r="J1961" s="10">
        <f>IFERROR(MOD(Table1[[#This Row],[cancellation hour rounded]],24),"not cancelled")</f>
        <v>17</v>
      </c>
      <c r="K1961" s="32">
        <f>1/Table1[[#This Row],[Duration (Time between doses '[in hours'])]]</f>
        <v>4.1666666666666664E-2</v>
      </c>
      <c r="L1961" s="33">
        <f>Table1[[#This Row],[number doses per hour]]*INDEX(Table2[price per dose],Table1[[#This Row],[Drug ID]])</f>
        <v>0.35218749999999999</v>
      </c>
      <c r="M1961" s="11" t="b">
        <f>AND(Table1[[#This Row],[hour of cancellation 0 to 23]]&gt;=0,Table1[[#This Row],[hour of cancellation 0 to 23]]&lt;=23)</f>
        <v>1</v>
      </c>
    </row>
    <row r="1962" spans="1:13" x14ac:dyDescent="0.3">
      <c r="A1962" s="1">
        <v>1961</v>
      </c>
      <c r="B1962" s="1">
        <v>6</v>
      </c>
      <c r="C1962" s="2">
        <v>40998.933843490122</v>
      </c>
      <c r="D1962" s="2">
        <v>41058.933333333334</v>
      </c>
      <c r="E1962" s="1">
        <v>24</v>
      </c>
      <c r="F1962" s="2">
        <v>41001.611026384766</v>
      </c>
      <c r="G1962" s="1">
        <v>0</v>
      </c>
      <c r="H1962" s="32">
        <f>IFERROR(HOUR(Table1[[#This Row],[Cancel Date/time]])+MINUTE(Table1[[#This Row],[Cancel Date/time]])/60,"not cancelled")</f>
        <v>14.65</v>
      </c>
      <c r="I1962" s="47">
        <f>IFERROR(ROUND(Table1[[#This Row],[cancellation time decimal]],0),"not cancelled")</f>
        <v>15</v>
      </c>
      <c r="J1962" s="10">
        <f>IFERROR(MOD(Table1[[#This Row],[cancellation hour rounded]],24),"not cancelled")</f>
        <v>15</v>
      </c>
      <c r="K1962" s="32">
        <f>1/Table1[[#This Row],[Duration (Time between doses '[in hours'])]]</f>
        <v>4.1666666666666664E-2</v>
      </c>
      <c r="L1962" s="33">
        <f>Table1[[#This Row],[number doses per hour]]*INDEX(Table2[price per dose],Table1[[#This Row],[Drug ID]])</f>
        <v>0.35218749999999999</v>
      </c>
      <c r="M1962" s="11" t="b">
        <f>AND(Table1[[#This Row],[hour of cancellation 0 to 23]]&gt;=0,Table1[[#This Row],[hour of cancellation 0 to 23]]&lt;=23)</f>
        <v>1</v>
      </c>
    </row>
    <row r="1963" spans="1:13" x14ac:dyDescent="0.3">
      <c r="A1963" s="1">
        <v>1962</v>
      </c>
      <c r="B1963" s="1">
        <v>4</v>
      </c>
      <c r="C1963" s="2">
        <v>40999.407821039749</v>
      </c>
      <c r="D1963" s="2">
        <v>41059.407638888886</v>
      </c>
      <c r="E1963" s="1">
        <v>12</v>
      </c>
      <c r="F1963" s="2">
        <v>41000.642481451192</v>
      </c>
      <c r="G1963" s="1">
        <v>0</v>
      </c>
      <c r="H1963" s="32">
        <f>IFERROR(HOUR(Table1[[#This Row],[Cancel Date/time]])+MINUTE(Table1[[#This Row],[Cancel Date/time]])/60,"not cancelled")</f>
        <v>15.416666666666666</v>
      </c>
      <c r="I1963" s="47">
        <f>IFERROR(ROUND(Table1[[#This Row],[cancellation time decimal]],0),"not cancelled")</f>
        <v>15</v>
      </c>
      <c r="J1963" s="10">
        <f>IFERROR(MOD(Table1[[#This Row],[cancellation hour rounded]],24),"not cancelled")</f>
        <v>15</v>
      </c>
      <c r="K1963" s="32">
        <f>1/Table1[[#This Row],[Duration (Time between doses '[in hours'])]]</f>
        <v>8.3333333333333329E-2</v>
      </c>
      <c r="L1963" s="33">
        <f>Table1[[#This Row],[number doses per hour]]*INDEX(Table2[price per dose],Table1[[#This Row],[Drug ID]])</f>
        <v>1.448055119047619</v>
      </c>
      <c r="M1963" s="11" t="b">
        <f>AND(Table1[[#This Row],[hour of cancellation 0 to 23]]&gt;=0,Table1[[#This Row],[hour of cancellation 0 to 23]]&lt;=23)</f>
        <v>1</v>
      </c>
    </row>
    <row r="1964" spans="1:13" x14ac:dyDescent="0.3">
      <c r="A1964" s="1">
        <v>1963</v>
      </c>
      <c r="B1964" s="1">
        <v>2</v>
      </c>
      <c r="C1964" s="2">
        <v>40999.409921874329</v>
      </c>
      <c r="D1964" s="2">
        <v>41059.409722222219</v>
      </c>
      <c r="E1964" s="1">
        <v>10</v>
      </c>
      <c r="F1964" s="2">
        <v>40999.512563024502</v>
      </c>
      <c r="G1964" s="1">
        <v>0</v>
      </c>
      <c r="H1964" s="32">
        <f>IFERROR(HOUR(Table1[[#This Row],[Cancel Date/time]])+MINUTE(Table1[[#This Row],[Cancel Date/time]])/60,"not cancelled")</f>
        <v>12.3</v>
      </c>
      <c r="I1964" s="47">
        <f>IFERROR(ROUND(Table1[[#This Row],[cancellation time decimal]],0),"not cancelled")</f>
        <v>12</v>
      </c>
      <c r="J1964" s="10">
        <f>IFERROR(MOD(Table1[[#This Row],[cancellation hour rounded]],24),"not cancelled")</f>
        <v>12</v>
      </c>
      <c r="K1964" s="32">
        <f>1/Table1[[#This Row],[Duration (Time between doses '[in hours'])]]</f>
        <v>0.1</v>
      </c>
      <c r="L1964" s="33">
        <f>Table1[[#This Row],[number doses per hour]]*INDEX(Table2[price per dose],Table1[[#This Row],[Drug ID]])</f>
        <v>0.84959999999999969</v>
      </c>
      <c r="M1964" s="11" t="b">
        <f>AND(Table1[[#This Row],[hour of cancellation 0 to 23]]&gt;=0,Table1[[#This Row],[hour of cancellation 0 to 23]]&lt;=23)</f>
        <v>1</v>
      </c>
    </row>
    <row r="1965" spans="1:13" x14ac:dyDescent="0.3">
      <c r="A1965" s="1">
        <v>1964</v>
      </c>
      <c r="B1965" s="1">
        <v>3</v>
      </c>
      <c r="C1965" s="2">
        <v>40999.452629653286</v>
      </c>
      <c r="D1965" s="2">
        <v>41059.45208333333</v>
      </c>
      <c r="E1965" s="1">
        <v>24</v>
      </c>
      <c r="F1965" s="2">
        <v>41001.503828791465</v>
      </c>
      <c r="G1965" s="1">
        <v>0</v>
      </c>
      <c r="H1965" s="32">
        <f>IFERROR(HOUR(Table1[[#This Row],[Cancel Date/time]])+MINUTE(Table1[[#This Row],[Cancel Date/time]])/60,"not cancelled")</f>
        <v>12.083333333333334</v>
      </c>
      <c r="I1965" s="47">
        <f>IFERROR(ROUND(Table1[[#This Row],[cancellation time decimal]],0),"not cancelled")</f>
        <v>12</v>
      </c>
      <c r="J1965" s="10">
        <f>IFERROR(MOD(Table1[[#This Row],[cancellation hour rounded]],24),"not cancelled")</f>
        <v>12</v>
      </c>
      <c r="K1965" s="32">
        <f>1/Table1[[#This Row],[Duration (Time between doses '[in hours'])]]</f>
        <v>4.1666666666666664E-2</v>
      </c>
      <c r="L1965" s="33">
        <f>Table1[[#This Row],[number doses per hour]]*INDEX(Table2[price per dose],Table1[[#This Row],[Drug ID]])</f>
        <v>0.18133000000000002</v>
      </c>
      <c r="M1965" s="11" t="b">
        <f>AND(Table1[[#This Row],[hour of cancellation 0 to 23]]&gt;=0,Table1[[#This Row],[hour of cancellation 0 to 23]]&lt;=23)</f>
        <v>1</v>
      </c>
    </row>
    <row r="1966" spans="1:13" x14ac:dyDescent="0.3">
      <c r="A1966" s="1">
        <v>1965</v>
      </c>
      <c r="B1966" s="1">
        <v>2</v>
      </c>
      <c r="C1966" s="2">
        <v>40999.416787767659</v>
      </c>
      <c r="D1966" s="2">
        <v>41059.416666666664</v>
      </c>
      <c r="E1966" s="1">
        <v>10</v>
      </c>
      <c r="F1966" s="2">
        <v>41000.712873582932</v>
      </c>
      <c r="G1966" s="1">
        <v>0</v>
      </c>
      <c r="H1966" s="32">
        <f>IFERROR(HOUR(Table1[[#This Row],[Cancel Date/time]])+MINUTE(Table1[[#This Row],[Cancel Date/time]])/60,"not cancelled")</f>
        <v>17.100000000000001</v>
      </c>
      <c r="I1966" s="47">
        <f>IFERROR(ROUND(Table1[[#This Row],[cancellation time decimal]],0),"not cancelled")</f>
        <v>17</v>
      </c>
      <c r="J1966" s="10">
        <f>IFERROR(MOD(Table1[[#This Row],[cancellation hour rounded]],24),"not cancelled")</f>
        <v>17</v>
      </c>
      <c r="K1966" s="32">
        <f>1/Table1[[#This Row],[Duration (Time between doses '[in hours'])]]</f>
        <v>0.1</v>
      </c>
      <c r="L1966" s="33">
        <f>Table1[[#This Row],[number doses per hour]]*INDEX(Table2[price per dose],Table1[[#This Row],[Drug ID]])</f>
        <v>0.84959999999999969</v>
      </c>
      <c r="M1966" s="11" t="b">
        <f>AND(Table1[[#This Row],[hour of cancellation 0 to 23]]&gt;=0,Table1[[#This Row],[hour of cancellation 0 to 23]]&lt;=23)</f>
        <v>1</v>
      </c>
    </row>
    <row r="1967" spans="1:13" x14ac:dyDescent="0.3">
      <c r="A1967" s="1">
        <v>1966</v>
      </c>
      <c r="B1967" s="1">
        <v>2</v>
      </c>
      <c r="C1967" s="2">
        <v>40999.423918861154</v>
      </c>
      <c r="D1967" s="2">
        <v>41059.423611111109</v>
      </c>
      <c r="E1967" s="1">
        <v>10</v>
      </c>
      <c r="F1967" s="2">
        <v>41000.417531823856</v>
      </c>
      <c r="G1967" s="1">
        <v>0</v>
      </c>
      <c r="H1967" s="32">
        <f>IFERROR(HOUR(Table1[[#This Row],[Cancel Date/time]])+MINUTE(Table1[[#This Row],[Cancel Date/time]])/60,"not cancelled")</f>
        <v>10.016666666666667</v>
      </c>
      <c r="I1967" s="47">
        <f>IFERROR(ROUND(Table1[[#This Row],[cancellation time decimal]],0),"not cancelled")</f>
        <v>10</v>
      </c>
      <c r="J1967" s="10">
        <f>IFERROR(MOD(Table1[[#This Row],[cancellation hour rounded]],24),"not cancelled")</f>
        <v>10</v>
      </c>
      <c r="K1967" s="32">
        <f>1/Table1[[#This Row],[Duration (Time between doses '[in hours'])]]</f>
        <v>0.1</v>
      </c>
      <c r="L1967" s="33">
        <f>Table1[[#This Row],[number doses per hour]]*INDEX(Table2[price per dose],Table1[[#This Row],[Drug ID]])</f>
        <v>0.84959999999999969</v>
      </c>
      <c r="M1967" s="11" t="b">
        <f>AND(Table1[[#This Row],[hour of cancellation 0 to 23]]&gt;=0,Table1[[#This Row],[hour of cancellation 0 to 23]]&lt;=23)</f>
        <v>1</v>
      </c>
    </row>
    <row r="1968" spans="1:13" x14ac:dyDescent="0.3">
      <c r="A1968" s="1">
        <v>1967</v>
      </c>
      <c r="B1968" s="1">
        <v>1</v>
      </c>
      <c r="C1968" s="2">
        <v>40999.467482070038</v>
      </c>
      <c r="D1968" s="2">
        <v>41059.467361111114</v>
      </c>
      <c r="E1968" s="1">
        <v>12</v>
      </c>
      <c r="F1968" s="2">
        <v>41000.449092889001</v>
      </c>
      <c r="G1968" s="1">
        <v>0</v>
      </c>
      <c r="H1968" s="32">
        <f>IFERROR(HOUR(Table1[[#This Row],[Cancel Date/time]])+MINUTE(Table1[[#This Row],[Cancel Date/time]])/60,"not cancelled")</f>
        <v>10.766666666666667</v>
      </c>
      <c r="I1968" s="47">
        <f>IFERROR(ROUND(Table1[[#This Row],[cancellation time decimal]],0),"not cancelled")</f>
        <v>11</v>
      </c>
      <c r="J1968" s="10">
        <f>IFERROR(MOD(Table1[[#This Row],[cancellation hour rounded]],24),"not cancelled")</f>
        <v>11</v>
      </c>
      <c r="K1968" s="32">
        <f>1/Table1[[#This Row],[Duration (Time between doses '[in hours'])]]</f>
        <v>8.3333333333333329E-2</v>
      </c>
      <c r="L1968" s="33">
        <f>Table1[[#This Row],[number doses per hour]]*INDEX(Table2[price per dose],Table1[[#This Row],[Drug ID]])</f>
        <v>0.56619444444444444</v>
      </c>
      <c r="M1968" s="11" t="b">
        <f>AND(Table1[[#This Row],[hour of cancellation 0 to 23]]&gt;=0,Table1[[#This Row],[hour of cancellation 0 to 23]]&lt;=23)</f>
        <v>1</v>
      </c>
    </row>
    <row r="1969" spans="1:13" x14ac:dyDescent="0.3">
      <c r="A1969" s="1">
        <v>1968</v>
      </c>
      <c r="B1969" s="1">
        <v>1</v>
      </c>
      <c r="C1969" s="2">
        <v>40999.521767811348</v>
      </c>
      <c r="D1969" s="2">
        <v>41059.521527777775</v>
      </c>
      <c r="E1969" s="1">
        <v>12</v>
      </c>
      <c r="F1969" s="2">
        <v>41000.388166391407</v>
      </c>
      <c r="G1969" s="1">
        <v>0</v>
      </c>
      <c r="H1969" s="32">
        <f>IFERROR(HOUR(Table1[[#This Row],[Cancel Date/time]])+MINUTE(Table1[[#This Row],[Cancel Date/time]])/60,"not cancelled")</f>
        <v>9.3000000000000007</v>
      </c>
      <c r="I1969" s="47">
        <f>IFERROR(ROUND(Table1[[#This Row],[cancellation time decimal]],0),"not cancelled")</f>
        <v>9</v>
      </c>
      <c r="J1969" s="10">
        <f>IFERROR(MOD(Table1[[#This Row],[cancellation hour rounded]],24),"not cancelled")</f>
        <v>9</v>
      </c>
      <c r="K1969" s="32">
        <f>1/Table1[[#This Row],[Duration (Time between doses '[in hours'])]]</f>
        <v>8.3333333333333329E-2</v>
      </c>
      <c r="L1969" s="33">
        <f>Table1[[#This Row],[number doses per hour]]*INDEX(Table2[price per dose],Table1[[#This Row],[Drug ID]])</f>
        <v>0.56619444444444444</v>
      </c>
      <c r="M1969" s="11" t="b">
        <f>AND(Table1[[#This Row],[hour of cancellation 0 to 23]]&gt;=0,Table1[[#This Row],[hour of cancellation 0 to 23]]&lt;=23)</f>
        <v>1</v>
      </c>
    </row>
    <row r="1970" spans="1:13" x14ac:dyDescent="0.3">
      <c r="A1970" s="1">
        <v>1969</v>
      </c>
      <c r="B1970" s="1">
        <v>1</v>
      </c>
      <c r="C1970" s="2">
        <v>40999.540458968164</v>
      </c>
      <c r="D1970" s="2">
        <v>41059.540277777778</v>
      </c>
      <c r="E1970" s="1">
        <v>8</v>
      </c>
      <c r="F1970" s="2">
        <v>40999.911096089345</v>
      </c>
      <c r="G1970" s="1">
        <v>0</v>
      </c>
      <c r="H1970" s="32">
        <f>IFERROR(HOUR(Table1[[#This Row],[Cancel Date/time]])+MINUTE(Table1[[#This Row],[Cancel Date/time]])/60,"not cancelled")</f>
        <v>21.85</v>
      </c>
      <c r="I1970" s="47">
        <f>IFERROR(ROUND(Table1[[#This Row],[cancellation time decimal]],0),"not cancelled")</f>
        <v>22</v>
      </c>
      <c r="J1970" s="10">
        <f>IFERROR(MOD(Table1[[#This Row],[cancellation hour rounded]],24),"not cancelled")</f>
        <v>22</v>
      </c>
      <c r="K1970" s="32">
        <f>1/Table1[[#This Row],[Duration (Time between doses '[in hours'])]]</f>
        <v>0.125</v>
      </c>
      <c r="L1970" s="33">
        <f>Table1[[#This Row],[number doses per hour]]*INDEX(Table2[price per dose],Table1[[#This Row],[Drug ID]])</f>
        <v>0.84929166666666667</v>
      </c>
      <c r="M1970" s="11" t="b">
        <f>AND(Table1[[#This Row],[hour of cancellation 0 to 23]]&gt;=0,Table1[[#This Row],[hour of cancellation 0 to 23]]&lt;=23)</f>
        <v>1</v>
      </c>
    </row>
    <row r="1971" spans="1:13" x14ac:dyDescent="0.3">
      <c r="A1971" s="1">
        <v>1970</v>
      </c>
      <c r="B1971" s="1">
        <v>2</v>
      </c>
      <c r="C1971" s="2">
        <v>40999.601877198431</v>
      </c>
      <c r="D1971" s="2">
        <v>41059.601388888892</v>
      </c>
      <c r="E1971" s="1">
        <v>10</v>
      </c>
      <c r="F1971" s="2">
        <v>41000.703036062449</v>
      </c>
      <c r="G1971" s="1">
        <v>0</v>
      </c>
      <c r="H1971" s="32">
        <f>IFERROR(HOUR(Table1[[#This Row],[Cancel Date/time]])+MINUTE(Table1[[#This Row],[Cancel Date/time]])/60,"not cancelled")</f>
        <v>16.866666666666667</v>
      </c>
      <c r="I1971" s="47">
        <f>IFERROR(ROUND(Table1[[#This Row],[cancellation time decimal]],0),"not cancelled")</f>
        <v>17</v>
      </c>
      <c r="J1971" s="10">
        <f>IFERROR(MOD(Table1[[#This Row],[cancellation hour rounded]],24),"not cancelled")</f>
        <v>17</v>
      </c>
      <c r="K1971" s="32">
        <f>1/Table1[[#This Row],[Duration (Time between doses '[in hours'])]]</f>
        <v>0.1</v>
      </c>
      <c r="L1971" s="33">
        <f>Table1[[#This Row],[number doses per hour]]*INDEX(Table2[price per dose],Table1[[#This Row],[Drug ID]])</f>
        <v>0.84959999999999969</v>
      </c>
      <c r="M1971" s="11" t="b">
        <f>AND(Table1[[#This Row],[hour of cancellation 0 to 23]]&gt;=0,Table1[[#This Row],[hour of cancellation 0 to 23]]&lt;=23)</f>
        <v>1</v>
      </c>
    </row>
    <row r="1972" spans="1:13" x14ac:dyDescent="0.3">
      <c r="A1972" s="1">
        <v>1971</v>
      </c>
      <c r="B1972" s="1">
        <v>3</v>
      </c>
      <c r="C1972" s="2">
        <v>40999.623418391515</v>
      </c>
      <c r="D1972" s="2">
        <v>41059.622916666667</v>
      </c>
      <c r="E1972" s="1">
        <v>24</v>
      </c>
      <c r="F1972" s="2">
        <v>41002.637960459491</v>
      </c>
      <c r="G1972" s="1">
        <v>0</v>
      </c>
      <c r="H1972" s="32">
        <f>IFERROR(HOUR(Table1[[#This Row],[Cancel Date/time]])+MINUTE(Table1[[#This Row],[Cancel Date/time]])/60,"not cancelled")</f>
        <v>15.3</v>
      </c>
      <c r="I1972" s="47">
        <f>IFERROR(ROUND(Table1[[#This Row],[cancellation time decimal]],0),"not cancelled")</f>
        <v>15</v>
      </c>
      <c r="J1972" s="10">
        <f>IFERROR(MOD(Table1[[#This Row],[cancellation hour rounded]],24),"not cancelled")</f>
        <v>15</v>
      </c>
      <c r="K1972" s="32">
        <f>1/Table1[[#This Row],[Duration (Time between doses '[in hours'])]]</f>
        <v>4.1666666666666664E-2</v>
      </c>
      <c r="L1972" s="33">
        <f>Table1[[#This Row],[number doses per hour]]*INDEX(Table2[price per dose],Table1[[#This Row],[Drug ID]])</f>
        <v>0.18133000000000002</v>
      </c>
      <c r="M1972" s="11" t="b">
        <f>AND(Table1[[#This Row],[hour of cancellation 0 to 23]]&gt;=0,Table1[[#This Row],[hour of cancellation 0 to 23]]&lt;=23)</f>
        <v>1</v>
      </c>
    </row>
    <row r="1973" spans="1:13" x14ac:dyDescent="0.3">
      <c r="A1973" s="1">
        <v>1972</v>
      </c>
      <c r="B1973" s="1">
        <v>1</v>
      </c>
      <c r="C1973" s="2">
        <v>40999.593315812774</v>
      </c>
      <c r="D1973" s="2">
        <v>41004.426388888889</v>
      </c>
      <c r="E1973" s="1">
        <v>12</v>
      </c>
      <c r="F1973" s="2">
        <v>41000.66192877241</v>
      </c>
      <c r="G1973" s="1">
        <v>0</v>
      </c>
      <c r="H1973" s="32">
        <f>IFERROR(HOUR(Table1[[#This Row],[Cancel Date/time]])+MINUTE(Table1[[#This Row],[Cancel Date/time]])/60,"not cancelled")</f>
        <v>15.883333333333333</v>
      </c>
      <c r="I1973" s="47">
        <f>IFERROR(ROUND(Table1[[#This Row],[cancellation time decimal]],0),"not cancelled")</f>
        <v>16</v>
      </c>
      <c r="J1973" s="10">
        <f>IFERROR(MOD(Table1[[#This Row],[cancellation hour rounded]],24),"not cancelled")</f>
        <v>16</v>
      </c>
      <c r="K1973" s="32">
        <f>1/Table1[[#This Row],[Duration (Time between doses '[in hours'])]]</f>
        <v>8.3333333333333329E-2</v>
      </c>
      <c r="L1973" s="33">
        <f>Table1[[#This Row],[number doses per hour]]*INDEX(Table2[price per dose],Table1[[#This Row],[Drug ID]])</f>
        <v>0.56619444444444444</v>
      </c>
      <c r="M1973" s="11" t="b">
        <f>AND(Table1[[#This Row],[hour of cancellation 0 to 23]]&gt;=0,Table1[[#This Row],[hour of cancellation 0 to 23]]&lt;=23)</f>
        <v>1</v>
      </c>
    </row>
    <row r="1974" spans="1:13" x14ac:dyDescent="0.3">
      <c r="A1974" s="1">
        <v>1973</v>
      </c>
      <c r="B1974" s="1">
        <v>3</v>
      </c>
      <c r="C1974" s="2">
        <v>40999.63589361195</v>
      </c>
      <c r="D1974" s="2">
        <v>41059.635416666664</v>
      </c>
      <c r="E1974" s="1">
        <v>24</v>
      </c>
      <c r="F1974" s="2">
        <v>41001.908214707786</v>
      </c>
      <c r="G1974" s="1">
        <v>0</v>
      </c>
      <c r="H1974" s="32">
        <f>IFERROR(HOUR(Table1[[#This Row],[Cancel Date/time]])+MINUTE(Table1[[#This Row],[Cancel Date/time]])/60,"not cancelled")</f>
        <v>21.783333333333335</v>
      </c>
      <c r="I1974" s="47">
        <f>IFERROR(ROUND(Table1[[#This Row],[cancellation time decimal]],0),"not cancelled")</f>
        <v>22</v>
      </c>
      <c r="J1974" s="10">
        <f>IFERROR(MOD(Table1[[#This Row],[cancellation hour rounded]],24),"not cancelled")</f>
        <v>22</v>
      </c>
      <c r="K1974" s="32">
        <f>1/Table1[[#This Row],[Duration (Time between doses '[in hours'])]]</f>
        <v>4.1666666666666664E-2</v>
      </c>
      <c r="L1974" s="33">
        <f>Table1[[#This Row],[number doses per hour]]*INDEX(Table2[price per dose],Table1[[#This Row],[Drug ID]])</f>
        <v>0.18133000000000002</v>
      </c>
      <c r="M1974" s="11" t="b">
        <f>AND(Table1[[#This Row],[hour of cancellation 0 to 23]]&gt;=0,Table1[[#This Row],[hour of cancellation 0 to 23]]&lt;=23)</f>
        <v>1</v>
      </c>
    </row>
    <row r="1975" spans="1:13" hidden="1" x14ac:dyDescent="0.3">
      <c r="A1975" s="1">
        <v>1974</v>
      </c>
      <c r="B1975" s="1">
        <v>1</v>
      </c>
      <c r="C1975" s="2">
        <v>40999.688805840291</v>
      </c>
      <c r="D1975" s="2">
        <v>41002.063601175127</v>
      </c>
      <c r="E1975" s="1">
        <v>12</v>
      </c>
      <c r="F1975" s="2" t="s">
        <v>5</v>
      </c>
      <c r="G1975" s="1">
        <v>0</v>
      </c>
      <c r="H1975" s="32" t="str">
        <f>IFERROR(HOUR(Table1[[#This Row],[Cancel Date/time]])+MINUTE(Table1[[#This Row],[Cancel Date/time]])/60,"not cancelled")</f>
        <v>not cancelled</v>
      </c>
      <c r="I1975" s="47" t="str">
        <f>IFERROR(ROUND(Table1[[#This Row],[cancellation time decimal]],0),"not cancelled")</f>
        <v>not cancelled</v>
      </c>
      <c r="J1975" s="10" t="str">
        <f>IFERROR(MOD(Table1[[#This Row],[cancellation hour rounded]],24),"not cancelled")</f>
        <v>not cancelled</v>
      </c>
      <c r="K1975" s="32">
        <f>1/Table1[[#This Row],[Duration (Time between doses '[in hours'])]]</f>
        <v>8.3333333333333329E-2</v>
      </c>
      <c r="L1975" s="33">
        <f>Table1[[#This Row],[number doses per hour]]*INDEX(Table2[price per dose],Table1[[#This Row],[Drug ID]])</f>
        <v>0.56619444444444444</v>
      </c>
      <c r="M1975" s="11" t="b">
        <f>AND(Table1[[#This Row],[hour of cancellation 0 to 23]]&gt;=0,Table1[[#This Row],[hour of cancellation 0 to 23]]&lt;=23)</f>
        <v>0</v>
      </c>
    </row>
    <row r="1976" spans="1:13" x14ac:dyDescent="0.3">
      <c r="A1976" s="1">
        <v>1975</v>
      </c>
      <c r="B1976" s="1">
        <v>1</v>
      </c>
      <c r="C1976" s="2">
        <v>40999.700302642013</v>
      </c>
      <c r="D1976" s="2">
        <v>41059.699999999997</v>
      </c>
      <c r="E1976" s="1">
        <v>8</v>
      </c>
      <c r="F1976" s="2">
        <v>41000.381108600115</v>
      </c>
      <c r="G1976" s="1">
        <v>0</v>
      </c>
      <c r="H1976" s="32">
        <f>IFERROR(HOUR(Table1[[#This Row],[Cancel Date/time]])+MINUTE(Table1[[#This Row],[Cancel Date/time]])/60,"not cancelled")</f>
        <v>9.1333333333333329</v>
      </c>
      <c r="I1976" s="47">
        <f>IFERROR(ROUND(Table1[[#This Row],[cancellation time decimal]],0),"not cancelled")</f>
        <v>9</v>
      </c>
      <c r="J1976" s="10">
        <f>IFERROR(MOD(Table1[[#This Row],[cancellation hour rounded]],24),"not cancelled")</f>
        <v>9</v>
      </c>
      <c r="K1976" s="32">
        <f>1/Table1[[#This Row],[Duration (Time between doses '[in hours'])]]</f>
        <v>0.125</v>
      </c>
      <c r="L1976" s="33">
        <f>Table1[[#This Row],[number doses per hour]]*INDEX(Table2[price per dose],Table1[[#This Row],[Drug ID]])</f>
        <v>0.84929166666666667</v>
      </c>
      <c r="M1976" s="11" t="b">
        <f>AND(Table1[[#This Row],[hour of cancellation 0 to 23]]&gt;=0,Table1[[#This Row],[hour of cancellation 0 to 23]]&lt;=23)</f>
        <v>1</v>
      </c>
    </row>
    <row r="1977" spans="1:13" x14ac:dyDescent="0.3">
      <c r="A1977" s="1">
        <v>1976</v>
      </c>
      <c r="B1977" s="1">
        <v>2</v>
      </c>
      <c r="C1977" s="2">
        <v>40999.745047170552</v>
      </c>
      <c r="D1977" s="2">
        <v>41059.744444444448</v>
      </c>
      <c r="E1977" s="1">
        <v>10</v>
      </c>
      <c r="F1977" s="2">
        <v>41000.496189430574</v>
      </c>
      <c r="G1977" s="1">
        <v>0</v>
      </c>
      <c r="H1977" s="32">
        <f>IFERROR(HOUR(Table1[[#This Row],[Cancel Date/time]])+MINUTE(Table1[[#This Row],[Cancel Date/time]])/60,"not cancelled")</f>
        <v>11.9</v>
      </c>
      <c r="I1977" s="47">
        <f>IFERROR(ROUND(Table1[[#This Row],[cancellation time decimal]],0),"not cancelled")</f>
        <v>12</v>
      </c>
      <c r="J1977" s="10">
        <f>IFERROR(MOD(Table1[[#This Row],[cancellation hour rounded]],24),"not cancelled")</f>
        <v>12</v>
      </c>
      <c r="K1977" s="32">
        <f>1/Table1[[#This Row],[Duration (Time between doses '[in hours'])]]</f>
        <v>0.1</v>
      </c>
      <c r="L1977" s="33">
        <f>Table1[[#This Row],[number doses per hour]]*INDEX(Table2[price per dose],Table1[[#This Row],[Drug ID]])</f>
        <v>0.84959999999999969</v>
      </c>
      <c r="M1977" s="11" t="b">
        <f>AND(Table1[[#This Row],[hour of cancellation 0 to 23]]&gt;=0,Table1[[#This Row],[hour of cancellation 0 to 23]]&lt;=23)</f>
        <v>1</v>
      </c>
    </row>
    <row r="1978" spans="1:13" x14ac:dyDescent="0.3">
      <c r="A1978" s="1">
        <v>1977</v>
      </c>
      <c r="B1978" s="1">
        <v>1</v>
      </c>
      <c r="C1978" s="2">
        <v>40999.781818064337</v>
      </c>
      <c r="D1978" s="2">
        <v>41059.78125</v>
      </c>
      <c r="E1978" s="1">
        <v>12</v>
      </c>
      <c r="F1978" s="2">
        <v>41000.593482085525</v>
      </c>
      <c r="G1978" s="1">
        <v>0</v>
      </c>
      <c r="H1978" s="32">
        <f>IFERROR(HOUR(Table1[[#This Row],[Cancel Date/time]])+MINUTE(Table1[[#This Row],[Cancel Date/time]])/60,"not cancelled")</f>
        <v>14.233333333333333</v>
      </c>
      <c r="I1978" s="47">
        <f>IFERROR(ROUND(Table1[[#This Row],[cancellation time decimal]],0),"not cancelled")</f>
        <v>14</v>
      </c>
      <c r="J1978" s="10">
        <f>IFERROR(MOD(Table1[[#This Row],[cancellation hour rounded]],24),"not cancelled")</f>
        <v>14</v>
      </c>
      <c r="K1978" s="32">
        <f>1/Table1[[#This Row],[Duration (Time between doses '[in hours'])]]</f>
        <v>8.3333333333333329E-2</v>
      </c>
      <c r="L1978" s="33">
        <f>Table1[[#This Row],[number doses per hour]]*INDEX(Table2[price per dose],Table1[[#This Row],[Drug ID]])</f>
        <v>0.56619444444444444</v>
      </c>
      <c r="M1978" s="11" t="b">
        <f>AND(Table1[[#This Row],[hour of cancellation 0 to 23]]&gt;=0,Table1[[#This Row],[hour of cancellation 0 to 23]]&lt;=23)</f>
        <v>1</v>
      </c>
    </row>
    <row r="1979" spans="1:13" x14ac:dyDescent="0.3">
      <c r="A1979" s="1">
        <v>1978</v>
      </c>
      <c r="B1979" s="1">
        <v>6</v>
      </c>
      <c r="C1979" s="2">
        <v>40999.751550370471</v>
      </c>
      <c r="D1979" s="2">
        <v>41004.209722222222</v>
      </c>
      <c r="E1979" s="1">
        <v>24</v>
      </c>
      <c r="F1979" s="2">
        <v>41003.544416584751</v>
      </c>
      <c r="G1979" s="1">
        <v>0</v>
      </c>
      <c r="H1979" s="32">
        <f>IFERROR(HOUR(Table1[[#This Row],[Cancel Date/time]])+MINUTE(Table1[[#This Row],[Cancel Date/time]])/60,"not cancelled")</f>
        <v>13.05</v>
      </c>
      <c r="I1979" s="47">
        <f>IFERROR(ROUND(Table1[[#This Row],[cancellation time decimal]],0),"not cancelled")</f>
        <v>13</v>
      </c>
      <c r="J1979" s="10">
        <f>IFERROR(MOD(Table1[[#This Row],[cancellation hour rounded]],24),"not cancelled")</f>
        <v>13</v>
      </c>
      <c r="K1979" s="32">
        <f>1/Table1[[#This Row],[Duration (Time between doses '[in hours'])]]</f>
        <v>4.1666666666666664E-2</v>
      </c>
      <c r="L1979" s="33">
        <f>Table1[[#This Row],[number doses per hour]]*INDEX(Table2[price per dose],Table1[[#This Row],[Drug ID]])</f>
        <v>0.35218749999999999</v>
      </c>
      <c r="M1979" s="11" t="b">
        <f>AND(Table1[[#This Row],[hour of cancellation 0 to 23]]&gt;=0,Table1[[#This Row],[hour of cancellation 0 to 23]]&lt;=23)</f>
        <v>1</v>
      </c>
    </row>
    <row r="1980" spans="1:13" x14ac:dyDescent="0.3">
      <c r="A1980" s="1">
        <v>1979</v>
      </c>
      <c r="B1980" s="1">
        <v>6</v>
      </c>
      <c r="C1980" s="2">
        <v>40999.754513008716</v>
      </c>
      <c r="D1980" s="2">
        <v>41059.754166666666</v>
      </c>
      <c r="E1980" s="1">
        <v>24</v>
      </c>
      <c r="F1980" s="2">
        <v>41003.518552510133</v>
      </c>
      <c r="G1980" s="1">
        <v>0</v>
      </c>
      <c r="H1980" s="32">
        <f>IFERROR(HOUR(Table1[[#This Row],[Cancel Date/time]])+MINUTE(Table1[[#This Row],[Cancel Date/time]])/60,"not cancelled")</f>
        <v>12.433333333333334</v>
      </c>
      <c r="I1980" s="47">
        <f>IFERROR(ROUND(Table1[[#This Row],[cancellation time decimal]],0),"not cancelled")</f>
        <v>12</v>
      </c>
      <c r="J1980" s="10">
        <f>IFERROR(MOD(Table1[[#This Row],[cancellation hour rounded]],24),"not cancelled")</f>
        <v>12</v>
      </c>
      <c r="K1980" s="32">
        <f>1/Table1[[#This Row],[Duration (Time between doses '[in hours'])]]</f>
        <v>4.1666666666666664E-2</v>
      </c>
      <c r="L1980" s="33">
        <f>Table1[[#This Row],[number doses per hour]]*INDEX(Table2[price per dose],Table1[[#This Row],[Drug ID]])</f>
        <v>0.35218749999999999</v>
      </c>
      <c r="M1980" s="11" t="b">
        <f>AND(Table1[[#This Row],[hour of cancellation 0 to 23]]&gt;=0,Table1[[#This Row],[hour of cancellation 0 to 23]]&lt;=23)</f>
        <v>1</v>
      </c>
    </row>
    <row r="1981" spans="1:13" x14ac:dyDescent="0.3">
      <c r="A1981" s="1">
        <v>1980</v>
      </c>
      <c r="B1981" s="1">
        <v>1</v>
      </c>
      <c r="C1981" s="2">
        <v>40999.838337301466</v>
      </c>
      <c r="D1981" s="2">
        <v>41059.838194444448</v>
      </c>
      <c r="E1981" s="1">
        <v>8</v>
      </c>
      <c r="F1981" s="2">
        <v>40999.971300222998</v>
      </c>
      <c r="G1981" s="1">
        <v>0</v>
      </c>
      <c r="H1981" s="32">
        <f>IFERROR(HOUR(Table1[[#This Row],[Cancel Date/time]])+MINUTE(Table1[[#This Row],[Cancel Date/time]])/60,"not cancelled")</f>
        <v>23.3</v>
      </c>
      <c r="I1981" s="47">
        <f>IFERROR(ROUND(Table1[[#This Row],[cancellation time decimal]],0),"not cancelled")</f>
        <v>23</v>
      </c>
      <c r="J1981" s="10">
        <f>IFERROR(MOD(Table1[[#This Row],[cancellation hour rounded]],24),"not cancelled")</f>
        <v>23</v>
      </c>
      <c r="K1981" s="32">
        <f>1/Table1[[#This Row],[Duration (Time between doses '[in hours'])]]</f>
        <v>0.125</v>
      </c>
      <c r="L1981" s="33">
        <f>Table1[[#This Row],[number doses per hour]]*INDEX(Table2[price per dose],Table1[[#This Row],[Drug ID]])</f>
        <v>0.84929166666666667</v>
      </c>
      <c r="M1981" s="11" t="b">
        <f>AND(Table1[[#This Row],[hour of cancellation 0 to 23]]&gt;=0,Table1[[#This Row],[hour of cancellation 0 to 23]]&lt;=23)</f>
        <v>1</v>
      </c>
    </row>
    <row r="1982" spans="1:13" x14ac:dyDescent="0.3">
      <c r="A1982" s="1">
        <v>1981</v>
      </c>
      <c r="B1982" s="1">
        <v>11</v>
      </c>
      <c r="C1982" s="2">
        <v>40999.883268419653</v>
      </c>
      <c r="D1982" s="2">
        <v>41059.882638888892</v>
      </c>
      <c r="E1982" s="1">
        <v>1</v>
      </c>
      <c r="F1982" s="2">
        <v>41006.877822514667</v>
      </c>
      <c r="G1982" s="1">
        <v>3</v>
      </c>
      <c r="H1982" s="32">
        <f>IFERROR(HOUR(Table1[[#This Row],[Cancel Date/time]])+MINUTE(Table1[[#This Row],[Cancel Date/time]])/60,"not cancelled")</f>
        <v>21.066666666666666</v>
      </c>
      <c r="I1982" s="47">
        <f>IFERROR(ROUND(Table1[[#This Row],[cancellation time decimal]],0),"not cancelled")</f>
        <v>21</v>
      </c>
      <c r="J1982" s="10">
        <f>IFERROR(MOD(Table1[[#This Row],[cancellation hour rounded]],24),"not cancelled")</f>
        <v>21</v>
      </c>
      <c r="K1982" s="32">
        <f>1/Table1[[#This Row],[Duration (Time between doses '[in hours'])]]</f>
        <v>1</v>
      </c>
      <c r="L1982" s="33">
        <f>Table1[[#This Row],[number doses per hour]]*INDEX(Table2[price per dose],Table1[[#This Row],[Drug ID]])</f>
        <v>1</v>
      </c>
      <c r="M1982" s="11" t="b">
        <f>AND(Table1[[#This Row],[hour of cancellation 0 to 23]]&gt;=0,Table1[[#This Row],[hour of cancellation 0 to 23]]&lt;=23)</f>
        <v>1</v>
      </c>
    </row>
    <row r="1983" spans="1:13" hidden="1" x14ac:dyDescent="0.3">
      <c r="A1983" s="1">
        <v>1982</v>
      </c>
      <c r="B1983" s="1">
        <v>3</v>
      </c>
      <c r="C1983" s="2">
        <v>41000.144444672609</v>
      </c>
      <c r="D1983" s="2">
        <v>41004.727170580314</v>
      </c>
      <c r="E1983" s="1">
        <v>24</v>
      </c>
      <c r="F1983" s="2" t="s">
        <v>5</v>
      </c>
      <c r="G1983" s="1">
        <v>0</v>
      </c>
      <c r="H1983" s="32" t="str">
        <f>IFERROR(HOUR(Table1[[#This Row],[Cancel Date/time]])+MINUTE(Table1[[#This Row],[Cancel Date/time]])/60,"not cancelled")</f>
        <v>not cancelled</v>
      </c>
      <c r="I1983" s="47" t="str">
        <f>IFERROR(ROUND(Table1[[#This Row],[cancellation time decimal]],0),"not cancelled")</f>
        <v>not cancelled</v>
      </c>
      <c r="J1983" s="10" t="str">
        <f>IFERROR(MOD(Table1[[#This Row],[cancellation hour rounded]],24),"not cancelled")</f>
        <v>not cancelled</v>
      </c>
      <c r="K1983" s="32">
        <f>1/Table1[[#This Row],[Duration (Time between doses '[in hours'])]]</f>
        <v>4.1666666666666664E-2</v>
      </c>
      <c r="L1983" s="33">
        <f>Table1[[#This Row],[number doses per hour]]*INDEX(Table2[price per dose],Table1[[#This Row],[Drug ID]])</f>
        <v>0.18133000000000002</v>
      </c>
      <c r="M1983" s="11" t="b">
        <f>AND(Table1[[#This Row],[hour of cancellation 0 to 23]]&gt;=0,Table1[[#This Row],[hour of cancellation 0 to 23]]&lt;=23)</f>
        <v>0</v>
      </c>
    </row>
    <row r="1984" spans="1:13" x14ac:dyDescent="0.3">
      <c r="A1984" s="1">
        <v>1983</v>
      </c>
      <c r="B1984" s="1">
        <v>3</v>
      </c>
      <c r="C1984" s="2">
        <v>41000.126816441349</v>
      </c>
      <c r="D1984" s="2">
        <v>41060.126388888886</v>
      </c>
      <c r="E1984" s="1">
        <v>24</v>
      </c>
      <c r="F1984" s="2">
        <v>41001.410313770735</v>
      </c>
      <c r="G1984" s="1">
        <v>0</v>
      </c>
      <c r="H1984" s="32">
        <f>IFERROR(HOUR(Table1[[#This Row],[Cancel Date/time]])+MINUTE(Table1[[#This Row],[Cancel Date/time]])/60,"not cancelled")</f>
        <v>9.8333333333333339</v>
      </c>
      <c r="I1984" s="47">
        <f>IFERROR(ROUND(Table1[[#This Row],[cancellation time decimal]],0),"not cancelled")</f>
        <v>10</v>
      </c>
      <c r="J1984" s="10">
        <f>IFERROR(MOD(Table1[[#This Row],[cancellation hour rounded]],24),"not cancelled")</f>
        <v>10</v>
      </c>
      <c r="K1984" s="32">
        <f>1/Table1[[#This Row],[Duration (Time between doses '[in hours'])]]</f>
        <v>4.1666666666666664E-2</v>
      </c>
      <c r="L1984" s="33">
        <f>Table1[[#This Row],[number doses per hour]]*INDEX(Table2[price per dose],Table1[[#This Row],[Drug ID]])</f>
        <v>0.18133000000000002</v>
      </c>
      <c r="M1984" s="11" t="b">
        <f>AND(Table1[[#This Row],[hour of cancellation 0 to 23]]&gt;=0,Table1[[#This Row],[hour of cancellation 0 to 23]]&lt;=23)</f>
        <v>1</v>
      </c>
    </row>
    <row r="1985" spans="1:13" x14ac:dyDescent="0.3">
      <c r="A1985" s="1">
        <v>1984</v>
      </c>
      <c r="B1985" s="1">
        <v>6</v>
      </c>
      <c r="C1985" s="2">
        <v>41000.167994424613</v>
      </c>
      <c r="D1985" s="2">
        <v>41060.167361111111</v>
      </c>
      <c r="E1985" s="1">
        <v>24</v>
      </c>
      <c r="F1985" s="2">
        <v>41002.16096480604</v>
      </c>
      <c r="G1985" s="1">
        <v>0</v>
      </c>
      <c r="H1985" s="32">
        <f>IFERROR(HOUR(Table1[[#This Row],[Cancel Date/time]])+MINUTE(Table1[[#This Row],[Cancel Date/time]])/60,"not cancelled")</f>
        <v>3.85</v>
      </c>
      <c r="I1985" s="47">
        <f>IFERROR(ROUND(Table1[[#This Row],[cancellation time decimal]],0),"not cancelled")</f>
        <v>4</v>
      </c>
      <c r="J1985" s="10">
        <f>IFERROR(MOD(Table1[[#This Row],[cancellation hour rounded]],24),"not cancelled")</f>
        <v>4</v>
      </c>
      <c r="K1985" s="32">
        <f>1/Table1[[#This Row],[Duration (Time between doses '[in hours'])]]</f>
        <v>4.1666666666666664E-2</v>
      </c>
      <c r="L1985" s="33">
        <f>Table1[[#This Row],[number doses per hour]]*INDEX(Table2[price per dose],Table1[[#This Row],[Drug ID]])</f>
        <v>0.35218749999999999</v>
      </c>
      <c r="M1985" s="11" t="b">
        <f>AND(Table1[[#This Row],[hour of cancellation 0 to 23]]&gt;=0,Table1[[#This Row],[hour of cancellation 0 to 23]]&lt;=23)</f>
        <v>1</v>
      </c>
    </row>
    <row r="1986" spans="1:13" x14ac:dyDescent="0.3">
      <c r="A1986" s="1">
        <v>1985</v>
      </c>
      <c r="B1986" s="1">
        <v>5</v>
      </c>
      <c r="C1986" s="2">
        <v>41000.31890433433</v>
      </c>
      <c r="D1986" s="2">
        <v>41060.318749999999</v>
      </c>
      <c r="E1986" s="1">
        <v>24</v>
      </c>
      <c r="F1986" s="2">
        <v>41003.453572180602</v>
      </c>
      <c r="G1986" s="1">
        <v>0</v>
      </c>
      <c r="H1986" s="32">
        <f>IFERROR(HOUR(Table1[[#This Row],[Cancel Date/time]])+MINUTE(Table1[[#This Row],[Cancel Date/time]])/60,"not cancelled")</f>
        <v>10.883333333333333</v>
      </c>
      <c r="I1986" s="47">
        <f>IFERROR(ROUND(Table1[[#This Row],[cancellation time decimal]],0),"not cancelled")</f>
        <v>11</v>
      </c>
      <c r="J1986" s="10">
        <f>IFERROR(MOD(Table1[[#This Row],[cancellation hour rounded]],24),"not cancelled")</f>
        <v>11</v>
      </c>
      <c r="K1986" s="32">
        <f>1/Table1[[#This Row],[Duration (Time between doses '[in hours'])]]</f>
        <v>4.1666666666666664E-2</v>
      </c>
      <c r="L1986" s="33">
        <f>Table1[[#This Row],[number doses per hour]]*INDEX(Table2[price per dose],Table1[[#This Row],[Drug ID]])</f>
        <v>0.2815833333333333</v>
      </c>
      <c r="M1986" s="11" t="b">
        <f>AND(Table1[[#This Row],[hour of cancellation 0 to 23]]&gt;=0,Table1[[#This Row],[hour of cancellation 0 to 23]]&lt;=23)</f>
        <v>1</v>
      </c>
    </row>
    <row r="1987" spans="1:13" x14ac:dyDescent="0.3">
      <c r="A1987" s="1">
        <v>1986</v>
      </c>
      <c r="B1987" s="1">
        <v>1</v>
      </c>
      <c r="C1987" s="2">
        <v>41000.408623013318</v>
      </c>
      <c r="D1987" s="2">
        <v>41060.408333333333</v>
      </c>
      <c r="E1987" s="1">
        <v>8</v>
      </c>
      <c r="F1987" s="2">
        <v>41001.542997014345</v>
      </c>
      <c r="G1987" s="1">
        <v>0</v>
      </c>
      <c r="H1987" s="32">
        <f>IFERROR(HOUR(Table1[[#This Row],[Cancel Date/time]])+MINUTE(Table1[[#This Row],[Cancel Date/time]])/60,"not cancelled")</f>
        <v>13.016666666666667</v>
      </c>
      <c r="I1987" s="47">
        <f>IFERROR(ROUND(Table1[[#This Row],[cancellation time decimal]],0),"not cancelled")</f>
        <v>13</v>
      </c>
      <c r="J1987" s="10">
        <f>IFERROR(MOD(Table1[[#This Row],[cancellation hour rounded]],24),"not cancelled")</f>
        <v>13</v>
      </c>
      <c r="K1987" s="32">
        <f>1/Table1[[#This Row],[Duration (Time between doses '[in hours'])]]</f>
        <v>0.125</v>
      </c>
      <c r="L1987" s="33">
        <f>Table1[[#This Row],[number doses per hour]]*INDEX(Table2[price per dose],Table1[[#This Row],[Drug ID]])</f>
        <v>0.84929166666666667</v>
      </c>
      <c r="M1987" s="11" t="b">
        <f>AND(Table1[[#This Row],[hour of cancellation 0 to 23]]&gt;=0,Table1[[#This Row],[hour of cancellation 0 to 23]]&lt;=23)</f>
        <v>1</v>
      </c>
    </row>
    <row r="1988" spans="1:13" x14ac:dyDescent="0.3">
      <c r="A1988" s="1">
        <v>1987</v>
      </c>
      <c r="B1988" s="1">
        <v>1</v>
      </c>
      <c r="C1988" s="2">
        <v>41000.411463407487</v>
      </c>
      <c r="D1988" s="2">
        <v>41060.411111111112</v>
      </c>
      <c r="E1988" s="1">
        <v>8</v>
      </c>
      <c r="F1988" s="2">
        <v>41000.488997170985</v>
      </c>
      <c r="G1988" s="1">
        <v>0</v>
      </c>
      <c r="H1988" s="32">
        <f>IFERROR(HOUR(Table1[[#This Row],[Cancel Date/time]])+MINUTE(Table1[[#This Row],[Cancel Date/time]])/60,"not cancelled")</f>
        <v>11.733333333333333</v>
      </c>
      <c r="I1988" s="47">
        <f>IFERROR(ROUND(Table1[[#This Row],[cancellation time decimal]],0),"not cancelled")</f>
        <v>12</v>
      </c>
      <c r="J1988" s="10">
        <f>IFERROR(MOD(Table1[[#This Row],[cancellation hour rounded]],24),"not cancelled")</f>
        <v>12</v>
      </c>
      <c r="K1988" s="32">
        <f>1/Table1[[#This Row],[Duration (Time between doses '[in hours'])]]</f>
        <v>0.125</v>
      </c>
      <c r="L1988" s="33">
        <f>Table1[[#This Row],[number doses per hour]]*INDEX(Table2[price per dose],Table1[[#This Row],[Drug ID]])</f>
        <v>0.84929166666666667</v>
      </c>
      <c r="M1988" s="11" t="b">
        <f>AND(Table1[[#This Row],[hour of cancellation 0 to 23]]&gt;=0,Table1[[#This Row],[hour of cancellation 0 to 23]]&lt;=23)</f>
        <v>1</v>
      </c>
    </row>
    <row r="1989" spans="1:13" x14ac:dyDescent="0.3">
      <c r="A1989" s="1">
        <v>1988</v>
      </c>
      <c r="B1989" s="1">
        <v>4</v>
      </c>
      <c r="C1989" s="2">
        <v>41000.439777470616</v>
      </c>
      <c r="D1989" s="2">
        <v>41060.439583333333</v>
      </c>
      <c r="E1989" s="1">
        <v>12</v>
      </c>
      <c r="F1989" s="2">
        <v>41003.444942500879</v>
      </c>
      <c r="G1989" s="1">
        <v>0</v>
      </c>
      <c r="H1989" s="32">
        <f>IFERROR(HOUR(Table1[[#This Row],[Cancel Date/time]])+MINUTE(Table1[[#This Row],[Cancel Date/time]])/60,"not cancelled")</f>
        <v>10.666666666666666</v>
      </c>
      <c r="I1989" s="47">
        <f>IFERROR(ROUND(Table1[[#This Row],[cancellation time decimal]],0),"not cancelled")</f>
        <v>11</v>
      </c>
      <c r="J1989" s="10">
        <f>IFERROR(MOD(Table1[[#This Row],[cancellation hour rounded]],24),"not cancelled")</f>
        <v>11</v>
      </c>
      <c r="K1989" s="32">
        <f>1/Table1[[#This Row],[Duration (Time between doses '[in hours'])]]</f>
        <v>8.3333333333333329E-2</v>
      </c>
      <c r="L1989" s="33">
        <f>Table1[[#This Row],[number doses per hour]]*INDEX(Table2[price per dose],Table1[[#This Row],[Drug ID]])</f>
        <v>1.448055119047619</v>
      </c>
      <c r="M1989" s="11" t="b">
        <f>AND(Table1[[#This Row],[hour of cancellation 0 to 23]]&gt;=0,Table1[[#This Row],[hour of cancellation 0 to 23]]&lt;=23)</f>
        <v>1</v>
      </c>
    </row>
    <row r="1990" spans="1:13" hidden="1" x14ac:dyDescent="0.3">
      <c r="A1990" s="1">
        <v>1989</v>
      </c>
      <c r="B1990" s="1">
        <v>7</v>
      </c>
      <c r="C1990" s="2">
        <v>41000.439449062891</v>
      </c>
      <c r="D1990" s="2">
        <v>41004.563888888886</v>
      </c>
      <c r="E1990" s="1">
        <v>24</v>
      </c>
      <c r="F1990" s="2" t="s">
        <v>5</v>
      </c>
      <c r="G1990" s="1">
        <v>0</v>
      </c>
      <c r="H1990" s="32" t="str">
        <f>IFERROR(HOUR(Table1[[#This Row],[Cancel Date/time]])+MINUTE(Table1[[#This Row],[Cancel Date/time]])/60,"not cancelled")</f>
        <v>not cancelled</v>
      </c>
      <c r="I1990" s="47" t="str">
        <f>IFERROR(ROUND(Table1[[#This Row],[cancellation time decimal]],0),"not cancelled")</f>
        <v>not cancelled</v>
      </c>
      <c r="J1990" s="10" t="str">
        <f>IFERROR(MOD(Table1[[#This Row],[cancellation hour rounded]],24),"not cancelled")</f>
        <v>not cancelled</v>
      </c>
      <c r="K1990" s="32">
        <f>1/Table1[[#This Row],[Duration (Time between doses '[in hours'])]]</f>
        <v>4.1666666666666664E-2</v>
      </c>
      <c r="L1990" s="33">
        <f>Table1[[#This Row],[number doses per hour]]*INDEX(Table2[price per dose],Table1[[#This Row],[Drug ID]])</f>
        <v>1.2958049999999997</v>
      </c>
      <c r="M1990" s="11" t="b">
        <f>AND(Table1[[#This Row],[hour of cancellation 0 to 23]]&gt;=0,Table1[[#This Row],[hour of cancellation 0 to 23]]&lt;=23)</f>
        <v>0</v>
      </c>
    </row>
    <row r="1991" spans="1:13" x14ac:dyDescent="0.3">
      <c r="A1991" s="1">
        <v>1990</v>
      </c>
      <c r="B1991" s="1">
        <v>1</v>
      </c>
      <c r="C1991" s="2">
        <v>41000.478521078614</v>
      </c>
      <c r="D1991" s="2">
        <v>41003.103472222225</v>
      </c>
      <c r="E1991" s="1">
        <v>8</v>
      </c>
      <c r="F1991" s="2">
        <v>41001.384630907145</v>
      </c>
      <c r="G1991" s="1">
        <v>0</v>
      </c>
      <c r="H1991" s="32">
        <f>IFERROR(HOUR(Table1[[#This Row],[Cancel Date/time]])+MINUTE(Table1[[#This Row],[Cancel Date/time]])/60,"not cancelled")</f>
        <v>9.2166666666666668</v>
      </c>
      <c r="I1991" s="47">
        <f>IFERROR(ROUND(Table1[[#This Row],[cancellation time decimal]],0),"not cancelled")</f>
        <v>9</v>
      </c>
      <c r="J1991" s="10">
        <f>IFERROR(MOD(Table1[[#This Row],[cancellation hour rounded]],24),"not cancelled")</f>
        <v>9</v>
      </c>
      <c r="K1991" s="32">
        <f>1/Table1[[#This Row],[Duration (Time between doses '[in hours'])]]</f>
        <v>0.125</v>
      </c>
      <c r="L1991" s="33">
        <f>Table1[[#This Row],[number doses per hour]]*INDEX(Table2[price per dose],Table1[[#This Row],[Drug ID]])</f>
        <v>0.84929166666666667</v>
      </c>
      <c r="M1991" s="11" t="b">
        <f>AND(Table1[[#This Row],[hour of cancellation 0 to 23]]&gt;=0,Table1[[#This Row],[hour of cancellation 0 to 23]]&lt;=23)</f>
        <v>1</v>
      </c>
    </row>
    <row r="1992" spans="1:13" hidden="1" x14ac:dyDescent="0.3">
      <c r="A1992" s="1">
        <v>1991</v>
      </c>
      <c r="B1992" s="1">
        <v>3</v>
      </c>
      <c r="C1992" s="2">
        <v>41000.49821794156</v>
      </c>
      <c r="D1992" s="2">
        <v>41003.039197657512</v>
      </c>
      <c r="E1992" s="1">
        <v>24</v>
      </c>
      <c r="F1992" s="2" t="s">
        <v>5</v>
      </c>
      <c r="G1992" s="1">
        <v>0</v>
      </c>
      <c r="H1992" s="32" t="str">
        <f>IFERROR(HOUR(Table1[[#This Row],[Cancel Date/time]])+MINUTE(Table1[[#This Row],[Cancel Date/time]])/60,"not cancelled")</f>
        <v>not cancelled</v>
      </c>
      <c r="I1992" s="47" t="str">
        <f>IFERROR(ROUND(Table1[[#This Row],[cancellation time decimal]],0),"not cancelled")</f>
        <v>not cancelled</v>
      </c>
      <c r="J1992" s="10" t="str">
        <f>IFERROR(MOD(Table1[[#This Row],[cancellation hour rounded]],24),"not cancelled")</f>
        <v>not cancelled</v>
      </c>
      <c r="K1992" s="32">
        <f>1/Table1[[#This Row],[Duration (Time between doses '[in hours'])]]</f>
        <v>4.1666666666666664E-2</v>
      </c>
      <c r="L1992" s="33">
        <f>Table1[[#This Row],[number doses per hour]]*INDEX(Table2[price per dose],Table1[[#This Row],[Drug ID]])</f>
        <v>0.18133000000000002</v>
      </c>
      <c r="M1992" s="11" t="b">
        <f>AND(Table1[[#This Row],[hour of cancellation 0 to 23]]&gt;=0,Table1[[#This Row],[hour of cancellation 0 to 23]]&lt;=23)</f>
        <v>0</v>
      </c>
    </row>
    <row r="1993" spans="1:13" x14ac:dyDescent="0.3">
      <c r="A1993" s="1">
        <v>1992</v>
      </c>
      <c r="B1993" s="1">
        <v>2</v>
      </c>
      <c r="C1993" s="2">
        <v>41000.495844881472</v>
      </c>
      <c r="D1993" s="2">
        <v>41060.495833333334</v>
      </c>
      <c r="E1993" s="1">
        <v>10</v>
      </c>
      <c r="F1993" s="2">
        <v>41001.409894280812</v>
      </c>
      <c r="G1993" s="1">
        <v>0</v>
      </c>
      <c r="H1993" s="32">
        <f>IFERROR(HOUR(Table1[[#This Row],[Cancel Date/time]])+MINUTE(Table1[[#This Row],[Cancel Date/time]])/60,"not cancelled")</f>
        <v>9.8333333333333339</v>
      </c>
      <c r="I1993" s="47">
        <f>IFERROR(ROUND(Table1[[#This Row],[cancellation time decimal]],0),"not cancelled")</f>
        <v>10</v>
      </c>
      <c r="J1993" s="10">
        <f>IFERROR(MOD(Table1[[#This Row],[cancellation hour rounded]],24),"not cancelled")</f>
        <v>10</v>
      </c>
      <c r="K1993" s="32">
        <f>1/Table1[[#This Row],[Duration (Time between doses '[in hours'])]]</f>
        <v>0.1</v>
      </c>
      <c r="L1993" s="33">
        <f>Table1[[#This Row],[number doses per hour]]*INDEX(Table2[price per dose],Table1[[#This Row],[Drug ID]])</f>
        <v>0.84959999999999969</v>
      </c>
      <c r="M1993" s="11" t="b">
        <f>AND(Table1[[#This Row],[hour of cancellation 0 to 23]]&gt;=0,Table1[[#This Row],[hour of cancellation 0 to 23]]&lt;=23)</f>
        <v>1</v>
      </c>
    </row>
    <row r="1994" spans="1:13" x14ac:dyDescent="0.3">
      <c r="A1994" s="1">
        <v>1993</v>
      </c>
      <c r="B1994" s="1">
        <v>3</v>
      </c>
      <c r="C1994" s="2">
        <v>41000.5353279583</v>
      </c>
      <c r="D1994" s="2">
        <v>41060.534722222219</v>
      </c>
      <c r="E1994" s="1">
        <v>24</v>
      </c>
      <c r="F1994" s="2">
        <v>41002.517498210676</v>
      </c>
      <c r="G1994" s="1">
        <v>0</v>
      </c>
      <c r="H1994" s="32">
        <f>IFERROR(HOUR(Table1[[#This Row],[Cancel Date/time]])+MINUTE(Table1[[#This Row],[Cancel Date/time]])/60,"not cancelled")</f>
        <v>12.416666666666666</v>
      </c>
      <c r="I1994" s="47">
        <f>IFERROR(ROUND(Table1[[#This Row],[cancellation time decimal]],0),"not cancelled")</f>
        <v>12</v>
      </c>
      <c r="J1994" s="10">
        <f>IFERROR(MOD(Table1[[#This Row],[cancellation hour rounded]],24),"not cancelled")</f>
        <v>12</v>
      </c>
      <c r="K1994" s="32">
        <f>1/Table1[[#This Row],[Duration (Time between doses '[in hours'])]]</f>
        <v>4.1666666666666664E-2</v>
      </c>
      <c r="L1994" s="33">
        <f>Table1[[#This Row],[number doses per hour]]*INDEX(Table2[price per dose],Table1[[#This Row],[Drug ID]])</f>
        <v>0.18133000000000002</v>
      </c>
      <c r="M1994" s="11" t="b">
        <f>AND(Table1[[#This Row],[hour of cancellation 0 to 23]]&gt;=0,Table1[[#This Row],[hour of cancellation 0 to 23]]&lt;=23)</f>
        <v>1</v>
      </c>
    </row>
    <row r="1995" spans="1:13" x14ac:dyDescent="0.3">
      <c r="A1995" s="1">
        <v>1994</v>
      </c>
      <c r="B1995" s="1">
        <v>2</v>
      </c>
      <c r="C1995" s="2">
        <v>41000.521905109585</v>
      </c>
      <c r="D1995" s="2">
        <v>41060.521527777775</v>
      </c>
      <c r="E1995" s="1">
        <v>10</v>
      </c>
      <c r="F1995" s="2">
        <v>41001.294650309763</v>
      </c>
      <c r="G1995" s="1">
        <v>0</v>
      </c>
      <c r="H1995" s="32">
        <f>IFERROR(HOUR(Table1[[#This Row],[Cancel Date/time]])+MINUTE(Table1[[#This Row],[Cancel Date/time]])/60,"not cancelled")</f>
        <v>7.0666666666666664</v>
      </c>
      <c r="I1995" s="47">
        <f>IFERROR(ROUND(Table1[[#This Row],[cancellation time decimal]],0),"not cancelled")</f>
        <v>7</v>
      </c>
      <c r="J1995" s="10">
        <f>IFERROR(MOD(Table1[[#This Row],[cancellation hour rounded]],24),"not cancelled")</f>
        <v>7</v>
      </c>
      <c r="K1995" s="32">
        <f>1/Table1[[#This Row],[Duration (Time between doses '[in hours'])]]</f>
        <v>0.1</v>
      </c>
      <c r="L1995" s="33">
        <f>Table1[[#This Row],[number doses per hour]]*INDEX(Table2[price per dose],Table1[[#This Row],[Drug ID]])</f>
        <v>0.84959999999999969</v>
      </c>
      <c r="M1995" s="11" t="b">
        <f>AND(Table1[[#This Row],[hour of cancellation 0 to 23]]&gt;=0,Table1[[#This Row],[hour of cancellation 0 to 23]]&lt;=23)</f>
        <v>1</v>
      </c>
    </row>
    <row r="1996" spans="1:13" x14ac:dyDescent="0.3">
      <c r="A1996" s="1">
        <v>1995</v>
      </c>
      <c r="B1996" s="1">
        <v>1</v>
      </c>
      <c r="C1996" s="2">
        <v>41000.516584893128</v>
      </c>
      <c r="D1996" s="2">
        <v>41060.515972222223</v>
      </c>
      <c r="E1996" s="1">
        <v>8</v>
      </c>
      <c r="F1996" s="2">
        <v>41001.708354686307</v>
      </c>
      <c r="G1996" s="1">
        <v>0</v>
      </c>
      <c r="H1996" s="32">
        <f>IFERROR(HOUR(Table1[[#This Row],[Cancel Date/time]])+MINUTE(Table1[[#This Row],[Cancel Date/time]])/60,"not cancelled")</f>
        <v>17</v>
      </c>
      <c r="I1996" s="47">
        <f>IFERROR(ROUND(Table1[[#This Row],[cancellation time decimal]],0),"not cancelled")</f>
        <v>17</v>
      </c>
      <c r="J1996" s="10">
        <f>IFERROR(MOD(Table1[[#This Row],[cancellation hour rounded]],24),"not cancelled")</f>
        <v>17</v>
      </c>
      <c r="K1996" s="32">
        <f>1/Table1[[#This Row],[Duration (Time between doses '[in hours'])]]</f>
        <v>0.125</v>
      </c>
      <c r="L1996" s="33">
        <f>Table1[[#This Row],[number doses per hour]]*INDEX(Table2[price per dose],Table1[[#This Row],[Drug ID]])</f>
        <v>0.84929166666666667</v>
      </c>
      <c r="M1996" s="11" t="b">
        <f>AND(Table1[[#This Row],[hour of cancellation 0 to 23]]&gt;=0,Table1[[#This Row],[hour of cancellation 0 to 23]]&lt;=23)</f>
        <v>1</v>
      </c>
    </row>
    <row r="1997" spans="1:13" x14ac:dyDescent="0.3">
      <c r="A1997" s="1">
        <v>1996</v>
      </c>
      <c r="B1997" s="1">
        <v>5</v>
      </c>
      <c r="C1997" s="2">
        <v>41000.502683432722</v>
      </c>
      <c r="D1997" s="2">
        <v>41060.502083333333</v>
      </c>
      <c r="E1997" s="1">
        <v>24</v>
      </c>
      <c r="F1997" s="2">
        <v>41004.511418693444</v>
      </c>
      <c r="G1997" s="1">
        <v>0</v>
      </c>
      <c r="H1997" s="32">
        <f>IFERROR(HOUR(Table1[[#This Row],[Cancel Date/time]])+MINUTE(Table1[[#This Row],[Cancel Date/time]])/60,"not cancelled")</f>
        <v>12.266666666666667</v>
      </c>
      <c r="I1997" s="47">
        <f>IFERROR(ROUND(Table1[[#This Row],[cancellation time decimal]],0),"not cancelled")</f>
        <v>12</v>
      </c>
      <c r="J1997" s="10">
        <f>IFERROR(MOD(Table1[[#This Row],[cancellation hour rounded]],24),"not cancelled")</f>
        <v>12</v>
      </c>
      <c r="K1997" s="32">
        <f>1/Table1[[#This Row],[Duration (Time between doses '[in hours'])]]</f>
        <v>4.1666666666666664E-2</v>
      </c>
      <c r="L1997" s="33">
        <f>Table1[[#This Row],[number doses per hour]]*INDEX(Table2[price per dose],Table1[[#This Row],[Drug ID]])</f>
        <v>0.2815833333333333</v>
      </c>
      <c r="M1997" s="11" t="b">
        <f>AND(Table1[[#This Row],[hour of cancellation 0 to 23]]&gt;=0,Table1[[#This Row],[hour of cancellation 0 to 23]]&lt;=23)</f>
        <v>1</v>
      </c>
    </row>
    <row r="1998" spans="1:13" hidden="1" x14ac:dyDescent="0.3">
      <c r="A1998" s="1">
        <v>1997</v>
      </c>
      <c r="B1998" s="1">
        <v>7</v>
      </c>
      <c r="C1998" s="2">
        <v>41000.581654677924</v>
      </c>
      <c r="D1998" s="2">
        <v>41003.414664882483</v>
      </c>
      <c r="E1998" s="1">
        <v>24</v>
      </c>
      <c r="F1998" s="2" t="s">
        <v>5</v>
      </c>
      <c r="G1998" s="1">
        <v>0</v>
      </c>
      <c r="H1998" s="32" t="str">
        <f>IFERROR(HOUR(Table1[[#This Row],[Cancel Date/time]])+MINUTE(Table1[[#This Row],[Cancel Date/time]])/60,"not cancelled")</f>
        <v>not cancelled</v>
      </c>
      <c r="I1998" s="47" t="str">
        <f>IFERROR(ROUND(Table1[[#This Row],[cancellation time decimal]],0),"not cancelled")</f>
        <v>not cancelled</v>
      </c>
      <c r="J1998" s="10" t="str">
        <f>IFERROR(MOD(Table1[[#This Row],[cancellation hour rounded]],24),"not cancelled")</f>
        <v>not cancelled</v>
      </c>
      <c r="K1998" s="32">
        <f>1/Table1[[#This Row],[Duration (Time between doses '[in hours'])]]</f>
        <v>4.1666666666666664E-2</v>
      </c>
      <c r="L1998" s="33">
        <f>Table1[[#This Row],[number doses per hour]]*INDEX(Table2[price per dose],Table1[[#This Row],[Drug ID]])</f>
        <v>1.2958049999999997</v>
      </c>
      <c r="M1998" s="11" t="b">
        <f>AND(Table1[[#This Row],[hour of cancellation 0 to 23]]&gt;=0,Table1[[#This Row],[hour of cancellation 0 to 23]]&lt;=23)</f>
        <v>0</v>
      </c>
    </row>
    <row r="1999" spans="1:13" x14ac:dyDescent="0.3">
      <c r="A1999" s="1">
        <v>1998</v>
      </c>
      <c r="B1999" s="1">
        <v>6</v>
      </c>
      <c r="C1999" s="2">
        <v>41000.544717859113</v>
      </c>
      <c r="D1999" s="2">
        <v>41060.544444444444</v>
      </c>
      <c r="E1999" s="1">
        <v>24</v>
      </c>
      <c r="F1999" s="2">
        <v>41007.475218285152</v>
      </c>
      <c r="G1999" s="1">
        <v>0</v>
      </c>
      <c r="H1999" s="32">
        <f>IFERROR(HOUR(Table1[[#This Row],[Cancel Date/time]])+MINUTE(Table1[[#This Row],[Cancel Date/time]])/60,"not cancelled")</f>
        <v>11.4</v>
      </c>
      <c r="I1999" s="47">
        <f>IFERROR(ROUND(Table1[[#This Row],[cancellation time decimal]],0),"not cancelled")</f>
        <v>11</v>
      </c>
      <c r="J1999" s="10">
        <f>IFERROR(MOD(Table1[[#This Row],[cancellation hour rounded]],24),"not cancelled")</f>
        <v>11</v>
      </c>
      <c r="K1999" s="32">
        <f>1/Table1[[#This Row],[Duration (Time between doses '[in hours'])]]</f>
        <v>4.1666666666666664E-2</v>
      </c>
      <c r="L1999" s="33">
        <f>Table1[[#This Row],[number doses per hour]]*INDEX(Table2[price per dose],Table1[[#This Row],[Drug ID]])</f>
        <v>0.35218749999999999</v>
      </c>
      <c r="M1999" s="11" t="b">
        <f>AND(Table1[[#This Row],[hour of cancellation 0 to 23]]&gt;=0,Table1[[#This Row],[hour of cancellation 0 to 23]]&lt;=23)</f>
        <v>1</v>
      </c>
    </row>
    <row r="2000" spans="1:13" hidden="1" x14ac:dyDescent="0.3">
      <c r="A2000" s="1">
        <v>1999</v>
      </c>
      <c r="B2000" s="1">
        <v>4</v>
      </c>
      <c r="C2000" s="2">
        <v>41000.555007800715</v>
      </c>
      <c r="D2000" s="2">
        <v>41003.804701938767</v>
      </c>
      <c r="E2000" s="1">
        <v>12</v>
      </c>
      <c r="F2000" s="2" t="s">
        <v>5</v>
      </c>
      <c r="G2000" s="1">
        <v>0</v>
      </c>
      <c r="H2000" s="32" t="str">
        <f>IFERROR(HOUR(Table1[[#This Row],[Cancel Date/time]])+MINUTE(Table1[[#This Row],[Cancel Date/time]])/60,"not cancelled")</f>
        <v>not cancelled</v>
      </c>
      <c r="I2000" s="47" t="str">
        <f>IFERROR(ROUND(Table1[[#This Row],[cancellation time decimal]],0),"not cancelled")</f>
        <v>not cancelled</v>
      </c>
      <c r="J2000" s="10" t="str">
        <f>IFERROR(MOD(Table1[[#This Row],[cancellation hour rounded]],24),"not cancelled")</f>
        <v>not cancelled</v>
      </c>
      <c r="K2000" s="32">
        <f>1/Table1[[#This Row],[Duration (Time between doses '[in hours'])]]</f>
        <v>8.3333333333333329E-2</v>
      </c>
      <c r="L2000" s="33">
        <f>Table1[[#This Row],[number doses per hour]]*INDEX(Table2[price per dose],Table1[[#This Row],[Drug ID]])</f>
        <v>1.448055119047619</v>
      </c>
      <c r="M2000" s="11" t="b">
        <f>AND(Table1[[#This Row],[hour of cancellation 0 to 23]]&gt;=0,Table1[[#This Row],[hour of cancellation 0 to 23]]&lt;=23)</f>
        <v>0</v>
      </c>
    </row>
    <row r="2001" spans="1:13" x14ac:dyDescent="0.3">
      <c r="A2001" s="1">
        <v>2000</v>
      </c>
      <c r="B2001" s="1">
        <v>2</v>
      </c>
      <c r="C2001" s="2">
        <v>41000.589358760153</v>
      </c>
      <c r="D2001" s="2">
        <v>41060.588888888895</v>
      </c>
      <c r="E2001" s="1">
        <v>10</v>
      </c>
      <c r="F2001" s="2">
        <v>41002.654614956475</v>
      </c>
      <c r="G2001" s="1">
        <v>0</v>
      </c>
      <c r="H2001" s="32">
        <f>IFERROR(HOUR(Table1[[#This Row],[Cancel Date/time]])+MINUTE(Table1[[#This Row],[Cancel Date/time]])/60,"not cancelled")</f>
        <v>15.7</v>
      </c>
      <c r="I2001" s="47">
        <f>IFERROR(ROUND(Table1[[#This Row],[cancellation time decimal]],0),"not cancelled")</f>
        <v>16</v>
      </c>
      <c r="J2001" s="10">
        <f>IFERROR(MOD(Table1[[#This Row],[cancellation hour rounded]],24),"not cancelled")</f>
        <v>16</v>
      </c>
      <c r="K2001" s="32">
        <f>1/Table1[[#This Row],[Duration (Time between doses '[in hours'])]]</f>
        <v>0.1</v>
      </c>
      <c r="L2001" s="33">
        <f>Table1[[#This Row],[number doses per hour]]*INDEX(Table2[price per dose],Table1[[#This Row],[Drug ID]])</f>
        <v>0.84959999999999969</v>
      </c>
      <c r="M2001" s="11" t="b">
        <f>AND(Table1[[#This Row],[hour of cancellation 0 to 23]]&gt;=0,Table1[[#This Row],[hour of cancellation 0 to 23]]&lt;=23)</f>
        <v>1</v>
      </c>
    </row>
    <row r="2002" spans="1:13" x14ac:dyDescent="0.3">
      <c r="A2002" s="1">
        <v>2001</v>
      </c>
      <c r="B2002" s="1">
        <v>4</v>
      </c>
      <c r="C2002" s="2">
        <v>41000.629201846343</v>
      </c>
      <c r="D2002" s="2">
        <v>41060.629166666666</v>
      </c>
      <c r="E2002" s="1">
        <v>12</v>
      </c>
      <c r="F2002" s="2">
        <v>41004.100420905146</v>
      </c>
      <c r="G2002" s="1">
        <v>0</v>
      </c>
      <c r="H2002" s="32">
        <f>IFERROR(HOUR(Table1[[#This Row],[Cancel Date/time]])+MINUTE(Table1[[#This Row],[Cancel Date/time]])/60,"not cancelled")</f>
        <v>2.4</v>
      </c>
      <c r="I2002" s="47">
        <f>IFERROR(ROUND(Table1[[#This Row],[cancellation time decimal]],0),"not cancelled")</f>
        <v>2</v>
      </c>
      <c r="J2002" s="10">
        <f>IFERROR(MOD(Table1[[#This Row],[cancellation hour rounded]],24),"not cancelled")</f>
        <v>2</v>
      </c>
      <c r="K2002" s="32">
        <f>1/Table1[[#This Row],[Duration (Time between doses '[in hours'])]]</f>
        <v>8.3333333333333329E-2</v>
      </c>
      <c r="L2002" s="33">
        <f>Table1[[#This Row],[number doses per hour]]*INDEX(Table2[price per dose],Table1[[#This Row],[Drug ID]])</f>
        <v>1.448055119047619</v>
      </c>
      <c r="M2002" s="11" t="b">
        <f>AND(Table1[[#This Row],[hour of cancellation 0 to 23]]&gt;=0,Table1[[#This Row],[hour of cancellation 0 to 23]]&lt;=23)</f>
        <v>1</v>
      </c>
    </row>
    <row r="2003" spans="1:13" x14ac:dyDescent="0.3">
      <c r="A2003" s="1">
        <v>2002</v>
      </c>
      <c r="B2003" s="1">
        <v>1</v>
      </c>
      <c r="C2003" s="2">
        <v>41000.688763497659</v>
      </c>
      <c r="D2003" s="2">
        <v>41060.688194444439</v>
      </c>
      <c r="E2003" s="1">
        <v>8</v>
      </c>
      <c r="F2003" s="2">
        <v>41001.626517428835</v>
      </c>
      <c r="G2003" s="1">
        <v>0</v>
      </c>
      <c r="H2003" s="32">
        <f>IFERROR(HOUR(Table1[[#This Row],[Cancel Date/time]])+MINUTE(Table1[[#This Row],[Cancel Date/time]])/60,"not cancelled")</f>
        <v>15.033333333333333</v>
      </c>
      <c r="I2003" s="47">
        <f>IFERROR(ROUND(Table1[[#This Row],[cancellation time decimal]],0),"not cancelled")</f>
        <v>15</v>
      </c>
      <c r="J2003" s="10">
        <f>IFERROR(MOD(Table1[[#This Row],[cancellation hour rounded]],24),"not cancelled")</f>
        <v>15</v>
      </c>
      <c r="K2003" s="32">
        <f>1/Table1[[#This Row],[Duration (Time between doses '[in hours'])]]</f>
        <v>0.125</v>
      </c>
      <c r="L2003" s="33">
        <f>Table1[[#This Row],[number doses per hour]]*INDEX(Table2[price per dose],Table1[[#This Row],[Drug ID]])</f>
        <v>0.84929166666666667</v>
      </c>
      <c r="M2003" s="11" t="b">
        <f>AND(Table1[[#This Row],[hour of cancellation 0 to 23]]&gt;=0,Table1[[#This Row],[hour of cancellation 0 to 23]]&lt;=23)</f>
        <v>1</v>
      </c>
    </row>
    <row r="2004" spans="1:13" x14ac:dyDescent="0.3">
      <c r="A2004" s="1">
        <v>2003</v>
      </c>
      <c r="B2004" s="1">
        <v>3</v>
      </c>
      <c r="C2004" s="2">
        <v>41000.726699767794</v>
      </c>
      <c r="D2004" s="2">
        <v>41060.726388888892</v>
      </c>
      <c r="E2004" s="1">
        <v>24</v>
      </c>
      <c r="F2004" s="2">
        <v>41003.298403750778</v>
      </c>
      <c r="G2004" s="1">
        <v>0</v>
      </c>
      <c r="H2004" s="32">
        <f>IFERROR(HOUR(Table1[[#This Row],[Cancel Date/time]])+MINUTE(Table1[[#This Row],[Cancel Date/time]])/60,"not cancelled")</f>
        <v>7.15</v>
      </c>
      <c r="I2004" s="47">
        <f>IFERROR(ROUND(Table1[[#This Row],[cancellation time decimal]],0),"not cancelled")</f>
        <v>7</v>
      </c>
      <c r="J2004" s="10">
        <f>IFERROR(MOD(Table1[[#This Row],[cancellation hour rounded]],24),"not cancelled")</f>
        <v>7</v>
      </c>
      <c r="K2004" s="32">
        <f>1/Table1[[#This Row],[Duration (Time between doses '[in hours'])]]</f>
        <v>4.1666666666666664E-2</v>
      </c>
      <c r="L2004" s="33">
        <f>Table1[[#This Row],[number doses per hour]]*INDEX(Table2[price per dose],Table1[[#This Row],[Drug ID]])</f>
        <v>0.18133000000000002</v>
      </c>
      <c r="M2004" s="11" t="b">
        <f>AND(Table1[[#This Row],[hour of cancellation 0 to 23]]&gt;=0,Table1[[#This Row],[hour of cancellation 0 to 23]]&lt;=23)</f>
        <v>1</v>
      </c>
    </row>
    <row r="2005" spans="1:13" x14ac:dyDescent="0.3">
      <c r="A2005" s="1">
        <v>2004</v>
      </c>
      <c r="B2005" s="1">
        <v>1</v>
      </c>
      <c r="C2005" s="2">
        <v>41000.859766181355</v>
      </c>
      <c r="D2005" s="2">
        <v>41060.859722222223</v>
      </c>
      <c r="E2005" s="1">
        <v>8</v>
      </c>
      <c r="F2005" s="2">
        <v>41001.276385316647</v>
      </c>
      <c r="G2005" s="1">
        <v>0</v>
      </c>
      <c r="H2005" s="32">
        <f>IFERROR(HOUR(Table1[[#This Row],[Cancel Date/time]])+MINUTE(Table1[[#This Row],[Cancel Date/time]])/60,"not cancelled")</f>
        <v>6.6333333333333329</v>
      </c>
      <c r="I2005" s="47">
        <f>IFERROR(ROUND(Table1[[#This Row],[cancellation time decimal]],0),"not cancelled")</f>
        <v>7</v>
      </c>
      <c r="J2005" s="10">
        <f>IFERROR(MOD(Table1[[#This Row],[cancellation hour rounded]],24),"not cancelled")</f>
        <v>7</v>
      </c>
      <c r="K2005" s="32">
        <f>1/Table1[[#This Row],[Duration (Time between doses '[in hours'])]]</f>
        <v>0.125</v>
      </c>
      <c r="L2005" s="33">
        <f>Table1[[#This Row],[number doses per hour]]*INDEX(Table2[price per dose],Table1[[#This Row],[Drug ID]])</f>
        <v>0.84929166666666667</v>
      </c>
      <c r="M2005" s="11" t="b">
        <f>AND(Table1[[#This Row],[hour of cancellation 0 to 23]]&gt;=0,Table1[[#This Row],[hour of cancellation 0 to 23]]&lt;=23)</f>
        <v>1</v>
      </c>
    </row>
    <row r="2006" spans="1:13" hidden="1" x14ac:dyDescent="0.3">
      <c r="A2006" s="1">
        <v>2005</v>
      </c>
      <c r="B2006" s="1">
        <v>1</v>
      </c>
      <c r="C2006" s="2">
        <v>41000.861340746109</v>
      </c>
      <c r="D2006" s="2">
        <v>41003.277338866894</v>
      </c>
      <c r="E2006" s="1">
        <v>8</v>
      </c>
      <c r="F2006" s="2" t="s">
        <v>5</v>
      </c>
      <c r="G2006" s="1">
        <v>0</v>
      </c>
      <c r="H2006" s="32" t="str">
        <f>IFERROR(HOUR(Table1[[#This Row],[Cancel Date/time]])+MINUTE(Table1[[#This Row],[Cancel Date/time]])/60,"not cancelled")</f>
        <v>not cancelled</v>
      </c>
      <c r="I2006" s="47" t="str">
        <f>IFERROR(ROUND(Table1[[#This Row],[cancellation time decimal]],0),"not cancelled")</f>
        <v>not cancelled</v>
      </c>
      <c r="J2006" s="10" t="str">
        <f>IFERROR(MOD(Table1[[#This Row],[cancellation hour rounded]],24),"not cancelled")</f>
        <v>not cancelled</v>
      </c>
      <c r="K2006" s="32">
        <f>1/Table1[[#This Row],[Duration (Time between doses '[in hours'])]]</f>
        <v>0.125</v>
      </c>
      <c r="L2006" s="33">
        <f>Table1[[#This Row],[number doses per hour]]*INDEX(Table2[price per dose],Table1[[#This Row],[Drug ID]])</f>
        <v>0.84929166666666667</v>
      </c>
      <c r="M2006" s="11" t="b">
        <f>AND(Table1[[#This Row],[hour of cancellation 0 to 23]]&gt;=0,Table1[[#This Row],[hour of cancellation 0 to 23]]&lt;=23)</f>
        <v>0</v>
      </c>
    </row>
    <row r="2007" spans="1:13" x14ac:dyDescent="0.3">
      <c r="A2007" s="1">
        <v>2006</v>
      </c>
      <c r="B2007" s="1">
        <v>4</v>
      </c>
      <c r="C2007" s="2">
        <v>41000.883339752174</v>
      </c>
      <c r="D2007" s="2">
        <v>41060.883333333331</v>
      </c>
      <c r="E2007" s="1">
        <v>12</v>
      </c>
      <c r="F2007" s="2">
        <v>41002.629879791471</v>
      </c>
      <c r="G2007" s="1">
        <v>0</v>
      </c>
      <c r="H2007" s="32">
        <f>IFERROR(HOUR(Table1[[#This Row],[Cancel Date/time]])+MINUTE(Table1[[#This Row],[Cancel Date/time]])/60,"not cancelled")</f>
        <v>15.116666666666667</v>
      </c>
      <c r="I2007" s="47">
        <f>IFERROR(ROUND(Table1[[#This Row],[cancellation time decimal]],0),"not cancelled")</f>
        <v>15</v>
      </c>
      <c r="J2007" s="10">
        <f>IFERROR(MOD(Table1[[#This Row],[cancellation hour rounded]],24),"not cancelled")</f>
        <v>15</v>
      </c>
      <c r="K2007" s="32">
        <f>1/Table1[[#This Row],[Duration (Time between doses '[in hours'])]]</f>
        <v>8.3333333333333329E-2</v>
      </c>
      <c r="L2007" s="33">
        <f>Table1[[#This Row],[number doses per hour]]*INDEX(Table2[price per dose],Table1[[#This Row],[Drug ID]])</f>
        <v>1.448055119047619</v>
      </c>
      <c r="M2007" s="11" t="b">
        <f>AND(Table1[[#This Row],[hour of cancellation 0 to 23]]&gt;=0,Table1[[#This Row],[hour of cancellation 0 to 23]]&lt;=23)</f>
        <v>1</v>
      </c>
    </row>
    <row r="2008" spans="1:13" x14ac:dyDescent="0.3">
      <c r="A2008" s="1">
        <v>2007</v>
      </c>
      <c r="B2008" s="1">
        <v>1</v>
      </c>
      <c r="C2008" s="2">
        <v>41001.240601912381</v>
      </c>
      <c r="D2008" s="2">
        <v>41061.240277777782</v>
      </c>
      <c r="E2008" s="1">
        <v>12</v>
      </c>
      <c r="F2008" s="2">
        <v>41002.449526603072</v>
      </c>
      <c r="G2008" s="1">
        <v>0</v>
      </c>
      <c r="H2008" s="32">
        <f>IFERROR(HOUR(Table1[[#This Row],[Cancel Date/time]])+MINUTE(Table1[[#This Row],[Cancel Date/time]])/60,"not cancelled")</f>
        <v>10.783333333333333</v>
      </c>
      <c r="I2008" s="47">
        <f>IFERROR(ROUND(Table1[[#This Row],[cancellation time decimal]],0),"not cancelled")</f>
        <v>11</v>
      </c>
      <c r="J2008" s="10">
        <f>IFERROR(MOD(Table1[[#This Row],[cancellation hour rounded]],24),"not cancelled")</f>
        <v>11</v>
      </c>
      <c r="K2008" s="32">
        <f>1/Table1[[#This Row],[Duration (Time between doses '[in hours'])]]</f>
        <v>8.3333333333333329E-2</v>
      </c>
      <c r="L2008" s="33">
        <f>Table1[[#This Row],[number doses per hour]]*INDEX(Table2[price per dose],Table1[[#This Row],[Drug ID]])</f>
        <v>0.56619444444444444</v>
      </c>
      <c r="M2008" s="11" t="b">
        <f>AND(Table1[[#This Row],[hour of cancellation 0 to 23]]&gt;=0,Table1[[#This Row],[hour of cancellation 0 to 23]]&lt;=23)</f>
        <v>1</v>
      </c>
    </row>
    <row r="2009" spans="1:13" x14ac:dyDescent="0.3">
      <c r="A2009" s="1">
        <v>2008</v>
      </c>
      <c r="B2009" s="1">
        <v>10</v>
      </c>
      <c r="C2009" s="2">
        <v>41001.342363998017</v>
      </c>
      <c r="D2009" s="2">
        <v>41061.342361111114</v>
      </c>
      <c r="E2009" s="1">
        <v>1</v>
      </c>
      <c r="F2009" s="2">
        <v>41008.653231134209</v>
      </c>
      <c r="G2009" s="1">
        <v>4</v>
      </c>
      <c r="H2009" s="32">
        <f>IFERROR(HOUR(Table1[[#This Row],[Cancel Date/time]])+MINUTE(Table1[[#This Row],[Cancel Date/time]])/60,"not cancelled")</f>
        <v>15.666666666666666</v>
      </c>
      <c r="I2009" s="47">
        <f>IFERROR(ROUND(Table1[[#This Row],[cancellation time decimal]],0),"not cancelled")</f>
        <v>16</v>
      </c>
      <c r="J2009" s="10">
        <f>IFERROR(MOD(Table1[[#This Row],[cancellation hour rounded]],24),"not cancelled")</f>
        <v>16</v>
      </c>
      <c r="K2009" s="32">
        <f>1/Table1[[#This Row],[Duration (Time between doses '[in hours'])]]</f>
        <v>1</v>
      </c>
      <c r="L2009" s="33">
        <f>Table1[[#This Row],[number doses per hour]]*INDEX(Table2[price per dose],Table1[[#This Row],[Drug ID]])</f>
        <v>2.5716000000000001</v>
      </c>
      <c r="M2009" s="11" t="b">
        <f>AND(Table1[[#This Row],[hour of cancellation 0 to 23]]&gt;=0,Table1[[#This Row],[hour of cancellation 0 to 23]]&lt;=23)</f>
        <v>1</v>
      </c>
    </row>
    <row r="2010" spans="1:13" x14ac:dyDescent="0.3">
      <c r="A2010" s="1">
        <v>2009</v>
      </c>
      <c r="B2010" s="1">
        <v>2</v>
      </c>
      <c r="C2010" s="2">
        <v>41001.357497681107</v>
      </c>
      <c r="D2010" s="2">
        <v>41061.356944444444</v>
      </c>
      <c r="E2010" s="1">
        <v>10</v>
      </c>
      <c r="F2010" s="2">
        <v>41002.807937739475</v>
      </c>
      <c r="G2010" s="1">
        <v>0</v>
      </c>
      <c r="H2010" s="32">
        <f>IFERROR(HOUR(Table1[[#This Row],[Cancel Date/time]])+MINUTE(Table1[[#This Row],[Cancel Date/time]])/60,"not cancelled")</f>
        <v>19.383333333333333</v>
      </c>
      <c r="I2010" s="47">
        <f>IFERROR(ROUND(Table1[[#This Row],[cancellation time decimal]],0),"not cancelled")</f>
        <v>19</v>
      </c>
      <c r="J2010" s="10">
        <f>IFERROR(MOD(Table1[[#This Row],[cancellation hour rounded]],24),"not cancelled")</f>
        <v>19</v>
      </c>
      <c r="K2010" s="32">
        <f>1/Table1[[#This Row],[Duration (Time between doses '[in hours'])]]</f>
        <v>0.1</v>
      </c>
      <c r="L2010" s="33">
        <f>Table1[[#This Row],[number doses per hour]]*INDEX(Table2[price per dose],Table1[[#This Row],[Drug ID]])</f>
        <v>0.84959999999999969</v>
      </c>
      <c r="M2010" s="11" t="b">
        <f>AND(Table1[[#This Row],[hour of cancellation 0 to 23]]&gt;=0,Table1[[#This Row],[hour of cancellation 0 to 23]]&lt;=23)</f>
        <v>1</v>
      </c>
    </row>
    <row r="2011" spans="1:13" x14ac:dyDescent="0.3">
      <c r="A2011" s="1">
        <v>2010</v>
      </c>
      <c r="B2011" s="1">
        <v>2</v>
      </c>
      <c r="C2011" s="2">
        <v>41001.350479672255</v>
      </c>
      <c r="D2011" s="2">
        <v>41061.350000000006</v>
      </c>
      <c r="E2011" s="1">
        <v>10</v>
      </c>
      <c r="F2011" s="2">
        <v>41001.556560301477</v>
      </c>
      <c r="G2011" s="1">
        <v>0</v>
      </c>
      <c r="H2011" s="32">
        <f>IFERROR(HOUR(Table1[[#This Row],[Cancel Date/time]])+MINUTE(Table1[[#This Row],[Cancel Date/time]])/60,"not cancelled")</f>
        <v>13.35</v>
      </c>
      <c r="I2011" s="47">
        <f>IFERROR(ROUND(Table1[[#This Row],[cancellation time decimal]],0),"not cancelled")</f>
        <v>13</v>
      </c>
      <c r="J2011" s="10">
        <f>IFERROR(MOD(Table1[[#This Row],[cancellation hour rounded]],24),"not cancelled")</f>
        <v>13</v>
      </c>
      <c r="K2011" s="32">
        <f>1/Table1[[#This Row],[Duration (Time between doses '[in hours'])]]</f>
        <v>0.1</v>
      </c>
      <c r="L2011" s="33">
        <f>Table1[[#This Row],[number doses per hour]]*INDEX(Table2[price per dose],Table1[[#This Row],[Drug ID]])</f>
        <v>0.84959999999999969</v>
      </c>
      <c r="M2011" s="11" t="b">
        <f>AND(Table1[[#This Row],[hour of cancellation 0 to 23]]&gt;=0,Table1[[#This Row],[hour of cancellation 0 to 23]]&lt;=23)</f>
        <v>1</v>
      </c>
    </row>
    <row r="2012" spans="1:13" x14ac:dyDescent="0.3">
      <c r="A2012" s="1">
        <v>2011</v>
      </c>
      <c r="B2012" s="1">
        <v>1</v>
      </c>
      <c r="C2012" s="2">
        <v>41001.438365251248</v>
      </c>
      <c r="D2012" s="2">
        <v>41061.438194444439</v>
      </c>
      <c r="E2012" s="1">
        <v>8</v>
      </c>
      <c r="F2012" s="2">
        <v>41002.776585644751</v>
      </c>
      <c r="G2012" s="1">
        <v>0</v>
      </c>
      <c r="H2012" s="32">
        <f>IFERROR(HOUR(Table1[[#This Row],[Cancel Date/time]])+MINUTE(Table1[[#This Row],[Cancel Date/time]])/60,"not cancelled")</f>
        <v>18.633333333333333</v>
      </c>
      <c r="I2012" s="47">
        <f>IFERROR(ROUND(Table1[[#This Row],[cancellation time decimal]],0),"not cancelled")</f>
        <v>19</v>
      </c>
      <c r="J2012" s="10">
        <f>IFERROR(MOD(Table1[[#This Row],[cancellation hour rounded]],24),"not cancelled")</f>
        <v>19</v>
      </c>
      <c r="K2012" s="32">
        <f>1/Table1[[#This Row],[Duration (Time between doses '[in hours'])]]</f>
        <v>0.125</v>
      </c>
      <c r="L2012" s="33">
        <f>Table1[[#This Row],[number doses per hour]]*INDEX(Table2[price per dose],Table1[[#This Row],[Drug ID]])</f>
        <v>0.84929166666666667</v>
      </c>
      <c r="M2012" s="11" t="b">
        <f>AND(Table1[[#This Row],[hour of cancellation 0 to 23]]&gt;=0,Table1[[#This Row],[hour of cancellation 0 to 23]]&lt;=23)</f>
        <v>1</v>
      </c>
    </row>
    <row r="2013" spans="1:13" x14ac:dyDescent="0.3">
      <c r="A2013" s="1">
        <v>2012</v>
      </c>
      <c r="B2013" s="1">
        <v>4</v>
      </c>
      <c r="C2013" s="2">
        <v>41001.62512188666</v>
      </c>
      <c r="D2013" s="2">
        <v>41006.416666666664</v>
      </c>
      <c r="E2013" s="1">
        <v>12</v>
      </c>
      <c r="F2013" s="2">
        <v>41004.694484944812</v>
      </c>
      <c r="G2013" s="1">
        <v>0</v>
      </c>
      <c r="H2013" s="32">
        <f>IFERROR(HOUR(Table1[[#This Row],[Cancel Date/time]])+MINUTE(Table1[[#This Row],[Cancel Date/time]])/60,"not cancelled")</f>
        <v>16.666666666666668</v>
      </c>
      <c r="I2013" s="47">
        <f>IFERROR(ROUND(Table1[[#This Row],[cancellation time decimal]],0),"not cancelled")</f>
        <v>17</v>
      </c>
      <c r="J2013" s="10">
        <f>IFERROR(MOD(Table1[[#This Row],[cancellation hour rounded]],24),"not cancelled")</f>
        <v>17</v>
      </c>
      <c r="K2013" s="32">
        <f>1/Table1[[#This Row],[Duration (Time between doses '[in hours'])]]</f>
        <v>8.3333333333333329E-2</v>
      </c>
      <c r="L2013" s="33">
        <f>Table1[[#This Row],[number doses per hour]]*INDEX(Table2[price per dose],Table1[[#This Row],[Drug ID]])</f>
        <v>1.448055119047619</v>
      </c>
      <c r="M2013" s="11" t="b">
        <f>AND(Table1[[#This Row],[hour of cancellation 0 to 23]]&gt;=0,Table1[[#This Row],[hour of cancellation 0 to 23]]&lt;=23)</f>
        <v>1</v>
      </c>
    </row>
    <row r="2014" spans="1:13" x14ac:dyDescent="0.3">
      <c r="A2014" s="1">
        <v>2013</v>
      </c>
      <c r="B2014" s="1">
        <v>1</v>
      </c>
      <c r="C2014" s="2">
        <v>41001.699527652854</v>
      </c>
      <c r="D2014" s="2">
        <v>41061.69930555555</v>
      </c>
      <c r="E2014" s="1">
        <v>8</v>
      </c>
      <c r="F2014" s="2">
        <v>41002.780300161874</v>
      </c>
      <c r="G2014" s="1">
        <v>0</v>
      </c>
      <c r="H2014" s="32">
        <f>IFERROR(HOUR(Table1[[#This Row],[Cancel Date/time]])+MINUTE(Table1[[#This Row],[Cancel Date/time]])/60,"not cancelled")</f>
        <v>18.716666666666665</v>
      </c>
      <c r="I2014" s="47">
        <f>IFERROR(ROUND(Table1[[#This Row],[cancellation time decimal]],0),"not cancelled")</f>
        <v>19</v>
      </c>
      <c r="J2014" s="10">
        <f>IFERROR(MOD(Table1[[#This Row],[cancellation hour rounded]],24),"not cancelled")</f>
        <v>19</v>
      </c>
      <c r="K2014" s="32">
        <f>1/Table1[[#This Row],[Duration (Time between doses '[in hours'])]]</f>
        <v>0.125</v>
      </c>
      <c r="L2014" s="33">
        <f>Table1[[#This Row],[number doses per hour]]*INDEX(Table2[price per dose],Table1[[#This Row],[Drug ID]])</f>
        <v>0.84929166666666667</v>
      </c>
      <c r="M2014" s="11" t="b">
        <f>AND(Table1[[#This Row],[hour of cancellation 0 to 23]]&gt;=0,Table1[[#This Row],[hour of cancellation 0 to 23]]&lt;=23)</f>
        <v>1</v>
      </c>
    </row>
    <row r="2015" spans="1:13" x14ac:dyDescent="0.3">
      <c r="A2015" s="1">
        <v>2014</v>
      </c>
      <c r="B2015" s="1">
        <v>1</v>
      </c>
      <c r="C2015" s="2">
        <v>41001.722135972675</v>
      </c>
      <c r="D2015" s="2">
        <v>41061.72152777778</v>
      </c>
      <c r="E2015" s="1">
        <v>8</v>
      </c>
      <c r="F2015" s="2">
        <v>41002.670326240484</v>
      </c>
      <c r="G2015" s="1">
        <v>0</v>
      </c>
      <c r="H2015" s="32">
        <f>IFERROR(HOUR(Table1[[#This Row],[Cancel Date/time]])+MINUTE(Table1[[#This Row],[Cancel Date/time]])/60,"not cancelled")</f>
        <v>16.083333333333332</v>
      </c>
      <c r="I2015" s="47">
        <f>IFERROR(ROUND(Table1[[#This Row],[cancellation time decimal]],0),"not cancelled")</f>
        <v>16</v>
      </c>
      <c r="J2015" s="10">
        <f>IFERROR(MOD(Table1[[#This Row],[cancellation hour rounded]],24),"not cancelled")</f>
        <v>16</v>
      </c>
      <c r="K2015" s="32">
        <f>1/Table1[[#This Row],[Duration (Time between doses '[in hours'])]]</f>
        <v>0.125</v>
      </c>
      <c r="L2015" s="33">
        <f>Table1[[#This Row],[number doses per hour]]*INDEX(Table2[price per dose],Table1[[#This Row],[Drug ID]])</f>
        <v>0.84929166666666667</v>
      </c>
      <c r="M2015" s="11" t="b">
        <f>AND(Table1[[#This Row],[hour of cancellation 0 to 23]]&gt;=0,Table1[[#This Row],[hour of cancellation 0 to 23]]&lt;=23)</f>
        <v>1</v>
      </c>
    </row>
    <row r="2016" spans="1:13" x14ac:dyDescent="0.3">
      <c r="A2016" s="1">
        <v>2015</v>
      </c>
      <c r="B2016" s="1">
        <v>11</v>
      </c>
      <c r="C2016" s="2">
        <v>41001.7310086547</v>
      </c>
      <c r="D2016" s="2">
        <v>41061.730555555558</v>
      </c>
      <c r="E2016" s="1">
        <v>1</v>
      </c>
      <c r="F2016" s="2">
        <v>41008.448977391177</v>
      </c>
      <c r="G2016" s="1">
        <v>3</v>
      </c>
      <c r="H2016" s="32">
        <f>IFERROR(HOUR(Table1[[#This Row],[Cancel Date/time]])+MINUTE(Table1[[#This Row],[Cancel Date/time]])/60,"not cancelled")</f>
        <v>10.766666666666667</v>
      </c>
      <c r="I2016" s="47">
        <f>IFERROR(ROUND(Table1[[#This Row],[cancellation time decimal]],0),"not cancelled")</f>
        <v>11</v>
      </c>
      <c r="J2016" s="10">
        <f>IFERROR(MOD(Table1[[#This Row],[cancellation hour rounded]],24),"not cancelled")</f>
        <v>11</v>
      </c>
      <c r="K2016" s="32">
        <f>1/Table1[[#This Row],[Duration (Time between doses '[in hours'])]]</f>
        <v>1</v>
      </c>
      <c r="L2016" s="33">
        <f>Table1[[#This Row],[number doses per hour]]*INDEX(Table2[price per dose],Table1[[#This Row],[Drug ID]])</f>
        <v>1</v>
      </c>
      <c r="M2016" s="11" t="b">
        <f>AND(Table1[[#This Row],[hour of cancellation 0 to 23]]&gt;=0,Table1[[#This Row],[hour of cancellation 0 to 23]]&lt;=23)</f>
        <v>1</v>
      </c>
    </row>
    <row r="2017" spans="1:13" x14ac:dyDescent="0.3">
      <c r="A2017" s="1">
        <v>2016</v>
      </c>
      <c r="B2017" s="1">
        <v>2</v>
      </c>
      <c r="C2017" s="2">
        <v>41001.719529199516</v>
      </c>
      <c r="D2017" s="2">
        <v>41061.719444444447</v>
      </c>
      <c r="E2017" s="1">
        <v>10</v>
      </c>
      <c r="F2017" s="2">
        <v>41002.435571776485</v>
      </c>
      <c r="G2017" s="1">
        <v>0</v>
      </c>
      <c r="H2017" s="32">
        <f>IFERROR(HOUR(Table1[[#This Row],[Cancel Date/time]])+MINUTE(Table1[[#This Row],[Cancel Date/time]])/60,"not cancelled")</f>
        <v>10.45</v>
      </c>
      <c r="I2017" s="47">
        <f>IFERROR(ROUND(Table1[[#This Row],[cancellation time decimal]],0),"not cancelled")</f>
        <v>10</v>
      </c>
      <c r="J2017" s="10">
        <f>IFERROR(MOD(Table1[[#This Row],[cancellation hour rounded]],24),"not cancelled")</f>
        <v>10</v>
      </c>
      <c r="K2017" s="32">
        <f>1/Table1[[#This Row],[Duration (Time between doses '[in hours'])]]</f>
        <v>0.1</v>
      </c>
      <c r="L2017" s="33">
        <f>Table1[[#This Row],[number doses per hour]]*INDEX(Table2[price per dose],Table1[[#This Row],[Drug ID]])</f>
        <v>0.84959999999999969</v>
      </c>
      <c r="M2017" s="11" t="b">
        <f>AND(Table1[[#This Row],[hour of cancellation 0 to 23]]&gt;=0,Table1[[#This Row],[hour of cancellation 0 to 23]]&lt;=23)</f>
        <v>1</v>
      </c>
    </row>
    <row r="2018" spans="1:13" x14ac:dyDescent="0.3">
      <c r="A2018" s="1">
        <v>2017</v>
      </c>
      <c r="B2018" s="1">
        <v>11</v>
      </c>
      <c r="C2018" s="2">
        <v>41001.721725018564</v>
      </c>
      <c r="D2018" s="2">
        <v>41061.72152777778</v>
      </c>
      <c r="E2018" s="1">
        <v>1</v>
      </c>
      <c r="F2018" s="2">
        <v>41008.41511110952</v>
      </c>
      <c r="G2018" s="1">
        <v>4</v>
      </c>
      <c r="H2018" s="32">
        <f>IFERROR(HOUR(Table1[[#This Row],[Cancel Date/time]])+MINUTE(Table1[[#This Row],[Cancel Date/time]])/60,"not cancelled")</f>
        <v>9.9499999999999993</v>
      </c>
      <c r="I2018" s="47">
        <f>IFERROR(ROUND(Table1[[#This Row],[cancellation time decimal]],0),"not cancelled")</f>
        <v>10</v>
      </c>
      <c r="J2018" s="10">
        <f>IFERROR(MOD(Table1[[#This Row],[cancellation hour rounded]],24),"not cancelled")</f>
        <v>10</v>
      </c>
      <c r="K2018" s="32">
        <f>1/Table1[[#This Row],[Duration (Time between doses '[in hours'])]]</f>
        <v>1</v>
      </c>
      <c r="L2018" s="33">
        <f>Table1[[#This Row],[number doses per hour]]*INDEX(Table2[price per dose],Table1[[#This Row],[Drug ID]])</f>
        <v>1</v>
      </c>
      <c r="M2018" s="11" t="b">
        <f>AND(Table1[[#This Row],[hour of cancellation 0 to 23]]&gt;=0,Table1[[#This Row],[hour of cancellation 0 to 23]]&lt;=23)</f>
        <v>1</v>
      </c>
    </row>
    <row r="2019" spans="1:13" x14ac:dyDescent="0.3">
      <c r="A2019" s="1">
        <v>2018</v>
      </c>
      <c r="B2019" s="1">
        <v>2</v>
      </c>
      <c r="C2019" s="2">
        <v>41001.713098772954</v>
      </c>
      <c r="D2019" s="2">
        <v>41061.712500000001</v>
      </c>
      <c r="E2019" s="1">
        <v>10</v>
      </c>
      <c r="F2019" s="2">
        <v>41003.450247496752</v>
      </c>
      <c r="G2019" s="1">
        <v>0</v>
      </c>
      <c r="H2019" s="32">
        <f>IFERROR(HOUR(Table1[[#This Row],[Cancel Date/time]])+MINUTE(Table1[[#This Row],[Cancel Date/time]])/60,"not cancelled")</f>
        <v>10.8</v>
      </c>
      <c r="I2019" s="47">
        <f>IFERROR(ROUND(Table1[[#This Row],[cancellation time decimal]],0),"not cancelled")</f>
        <v>11</v>
      </c>
      <c r="J2019" s="10">
        <f>IFERROR(MOD(Table1[[#This Row],[cancellation hour rounded]],24),"not cancelled")</f>
        <v>11</v>
      </c>
      <c r="K2019" s="32">
        <f>1/Table1[[#This Row],[Duration (Time between doses '[in hours'])]]</f>
        <v>0.1</v>
      </c>
      <c r="L2019" s="33">
        <f>Table1[[#This Row],[number doses per hour]]*INDEX(Table2[price per dose],Table1[[#This Row],[Drug ID]])</f>
        <v>0.84959999999999969</v>
      </c>
      <c r="M2019" s="11" t="b">
        <f>AND(Table1[[#This Row],[hour of cancellation 0 to 23]]&gt;=0,Table1[[#This Row],[hour of cancellation 0 to 23]]&lt;=23)</f>
        <v>1</v>
      </c>
    </row>
    <row r="2020" spans="1:13" x14ac:dyDescent="0.3">
      <c r="A2020" s="1">
        <v>2019</v>
      </c>
      <c r="B2020" s="1">
        <v>1</v>
      </c>
      <c r="C2020" s="2">
        <v>41001.76654141373</v>
      </c>
      <c r="D2020" s="2">
        <v>41061.765972222223</v>
      </c>
      <c r="E2020" s="1">
        <v>12</v>
      </c>
      <c r="F2020" s="2">
        <v>41002.470366614434</v>
      </c>
      <c r="G2020" s="1">
        <v>0</v>
      </c>
      <c r="H2020" s="32">
        <f>IFERROR(HOUR(Table1[[#This Row],[Cancel Date/time]])+MINUTE(Table1[[#This Row],[Cancel Date/time]])/60,"not cancelled")</f>
        <v>11.283333333333333</v>
      </c>
      <c r="I2020" s="47">
        <f>IFERROR(ROUND(Table1[[#This Row],[cancellation time decimal]],0),"not cancelled")</f>
        <v>11</v>
      </c>
      <c r="J2020" s="10">
        <f>IFERROR(MOD(Table1[[#This Row],[cancellation hour rounded]],24),"not cancelled")</f>
        <v>11</v>
      </c>
      <c r="K2020" s="32">
        <f>1/Table1[[#This Row],[Duration (Time between doses '[in hours'])]]</f>
        <v>8.3333333333333329E-2</v>
      </c>
      <c r="L2020" s="33">
        <f>Table1[[#This Row],[number doses per hour]]*INDEX(Table2[price per dose],Table1[[#This Row],[Drug ID]])</f>
        <v>0.56619444444444444</v>
      </c>
      <c r="M2020" s="11" t="b">
        <f>AND(Table1[[#This Row],[hour of cancellation 0 to 23]]&gt;=0,Table1[[#This Row],[hour of cancellation 0 to 23]]&lt;=23)</f>
        <v>1</v>
      </c>
    </row>
    <row r="2021" spans="1:13" x14ac:dyDescent="0.3">
      <c r="A2021" s="1">
        <v>2020</v>
      </c>
      <c r="B2021" s="1">
        <v>1</v>
      </c>
      <c r="C2021" s="2">
        <v>41001.763788231408</v>
      </c>
      <c r="D2021" s="2">
        <v>41061.763194444444</v>
      </c>
      <c r="E2021" s="1">
        <v>12</v>
      </c>
      <c r="F2021" s="2">
        <v>41002.470506049205</v>
      </c>
      <c r="G2021" s="1">
        <v>0</v>
      </c>
      <c r="H2021" s="32">
        <f>IFERROR(HOUR(Table1[[#This Row],[Cancel Date/time]])+MINUTE(Table1[[#This Row],[Cancel Date/time]])/60,"not cancelled")</f>
        <v>11.283333333333333</v>
      </c>
      <c r="I2021" s="47">
        <f>IFERROR(ROUND(Table1[[#This Row],[cancellation time decimal]],0),"not cancelled")</f>
        <v>11</v>
      </c>
      <c r="J2021" s="10">
        <f>IFERROR(MOD(Table1[[#This Row],[cancellation hour rounded]],24),"not cancelled")</f>
        <v>11</v>
      </c>
      <c r="K2021" s="32">
        <f>1/Table1[[#This Row],[Duration (Time between doses '[in hours'])]]</f>
        <v>8.3333333333333329E-2</v>
      </c>
      <c r="L2021" s="33">
        <f>Table1[[#This Row],[number doses per hour]]*INDEX(Table2[price per dose],Table1[[#This Row],[Drug ID]])</f>
        <v>0.56619444444444444</v>
      </c>
      <c r="M2021" s="11" t="b">
        <f>AND(Table1[[#This Row],[hour of cancellation 0 to 23]]&gt;=0,Table1[[#This Row],[hour of cancellation 0 to 23]]&lt;=23)</f>
        <v>1</v>
      </c>
    </row>
    <row r="2022" spans="1:13" x14ac:dyDescent="0.3">
      <c r="A2022" s="1">
        <v>2021</v>
      </c>
      <c r="B2022" s="1">
        <v>1</v>
      </c>
      <c r="C2022" s="2">
        <v>41001.867976186237</v>
      </c>
      <c r="D2022" s="2">
        <v>41061.867361111115</v>
      </c>
      <c r="E2022" s="1">
        <v>8</v>
      </c>
      <c r="F2022" s="2">
        <v>41002.491287622106</v>
      </c>
      <c r="G2022" s="1">
        <v>0</v>
      </c>
      <c r="H2022" s="32">
        <f>IFERROR(HOUR(Table1[[#This Row],[Cancel Date/time]])+MINUTE(Table1[[#This Row],[Cancel Date/time]])/60,"not cancelled")</f>
        <v>11.783333333333333</v>
      </c>
      <c r="I2022" s="47">
        <f>IFERROR(ROUND(Table1[[#This Row],[cancellation time decimal]],0),"not cancelled")</f>
        <v>12</v>
      </c>
      <c r="J2022" s="10">
        <f>IFERROR(MOD(Table1[[#This Row],[cancellation hour rounded]],24),"not cancelled")</f>
        <v>12</v>
      </c>
      <c r="K2022" s="32">
        <f>1/Table1[[#This Row],[Duration (Time between doses '[in hours'])]]</f>
        <v>0.125</v>
      </c>
      <c r="L2022" s="33">
        <f>Table1[[#This Row],[number doses per hour]]*INDEX(Table2[price per dose],Table1[[#This Row],[Drug ID]])</f>
        <v>0.84929166666666667</v>
      </c>
      <c r="M2022" s="11" t="b">
        <f>AND(Table1[[#This Row],[hour of cancellation 0 to 23]]&gt;=0,Table1[[#This Row],[hour of cancellation 0 to 23]]&lt;=23)</f>
        <v>1</v>
      </c>
    </row>
    <row r="2023" spans="1:13" x14ac:dyDescent="0.3">
      <c r="A2023" s="1">
        <v>2022</v>
      </c>
      <c r="B2023" s="1">
        <v>1</v>
      </c>
      <c r="C2023" s="2">
        <v>41001.842186387163</v>
      </c>
      <c r="D2023" s="2">
        <v>41061.841666666667</v>
      </c>
      <c r="E2023" s="1">
        <v>12</v>
      </c>
      <c r="F2023" s="2">
        <v>41003.445594733414</v>
      </c>
      <c r="G2023" s="1">
        <v>0</v>
      </c>
      <c r="H2023" s="32">
        <f>IFERROR(HOUR(Table1[[#This Row],[Cancel Date/time]])+MINUTE(Table1[[#This Row],[Cancel Date/time]])/60,"not cancelled")</f>
        <v>10.683333333333334</v>
      </c>
      <c r="I2023" s="47">
        <f>IFERROR(ROUND(Table1[[#This Row],[cancellation time decimal]],0),"not cancelled")</f>
        <v>11</v>
      </c>
      <c r="J2023" s="10">
        <f>IFERROR(MOD(Table1[[#This Row],[cancellation hour rounded]],24),"not cancelled")</f>
        <v>11</v>
      </c>
      <c r="K2023" s="32">
        <f>1/Table1[[#This Row],[Duration (Time between doses '[in hours'])]]</f>
        <v>8.3333333333333329E-2</v>
      </c>
      <c r="L2023" s="33">
        <f>Table1[[#This Row],[number doses per hour]]*INDEX(Table2[price per dose],Table1[[#This Row],[Drug ID]])</f>
        <v>0.56619444444444444</v>
      </c>
      <c r="M2023" s="11" t="b">
        <f>AND(Table1[[#This Row],[hour of cancellation 0 to 23]]&gt;=0,Table1[[#This Row],[hour of cancellation 0 to 23]]&lt;=23)</f>
        <v>1</v>
      </c>
    </row>
    <row r="2024" spans="1:13" x14ac:dyDescent="0.3">
      <c r="A2024" s="1">
        <v>2023</v>
      </c>
      <c r="B2024" s="1">
        <v>5</v>
      </c>
      <c r="C2024" s="2">
        <v>41001.836346411845</v>
      </c>
      <c r="D2024" s="2">
        <v>41061.836111111115</v>
      </c>
      <c r="E2024" s="1">
        <v>24</v>
      </c>
      <c r="F2024" s="2">
        <v>41004.486409638994</v>
      </c>
      <c r="G2024" s="1">
        <v>0</v>
      </c>
      <c r="H2024" s="32">
        <f>IFERROR(HOUR(Table1[[#This Row],[Cancel Date/time]])+MINUTE(Table1[[#This Row],[Cancel Date/time]])/60,"not cancelled")</f>
        <v>11.666666666666666</v>
      </c>
      <c r="I2024" s="47">
        <f>IFERROR(ROUND(Table1[[#This Row],[cancellation time decimal]],0),"not cancelled")</f>
        <v>12</v>
      </c>
      <c r="J2024" s="10">
        <f>IFERROR(MOD(Table1[[#This Row],[cancellation hour rounded]],24),"not cancelled")</f>
        <v>12</v>
      </c>
      <c r="K2024" s="32">
        <f>1/Table1[[#This Row],[Duration (Time between doses '[in hours'])]]</f>
        <v>4.1666666666666664E-2</v>
      </c>
      <c r="L2024" s="33">
        <f>Table1[[#This Row],[number doses per hour]]*INDEX(Table2[price per dose],Table1[[#This Row],[Drug ID]])</f>
        <v>0.2815833333333333</v>
      </c>
      <c r="M2024" s="11" t="b">
        <f>AND(Table1[[#This Row],[hour of cancellation 0 to 23]]&gt;=0,Table1[[#This Row],[hour of cancellation 0 to 23]]&lt;=23)</f>
        <v>1</v>
      </c>
    </row>
    <row r="2025" spans="1:13" hidden="1" x14ac:dyDescent="0.3">
      <c r="A2025" s="1">
        <v>2024</v>
      </c>
      <c r="B2025" s="1">
        <v>4</v>
      </c>
      <c r="C2025" s="2">
        <v>41001.895670926016</v>
      </c>
      <c r="D2025" s="2">
        <v>41004.187059169235</v>
      </c>
      <c r="E2025" s="1">
        <v>12</v>
      </c>
      <c r="F2025" s="2" t="s">
        <v>5</v>
      </c>
      <c r="G2025" s="1">
        <v>0</v>
      </c>
      <c r="H2025" s="32" t="str">
        <f>IFERROR(HOUR(Table1[[#This Row],[Cancel Date/time]])+MINUTE(Table1[[#This Row],[Cancel Date/time]])/60,"not cancelled")</f>
        <v>not cancelled</v>
      </c>
      <c r="I2025" s="47" t="str">
        <f>IFERROR(ROUND(Table1[[#This Row],[cancellation time decimal]],0),"not cancelled")</f>
        <v>not cancelled</v>
      </c>
      <c r="J2025" s="10" t="str">
        <f>IFERROR(MOD(Table1[[#This Row],[cancellation hour rounded]],24),"not cancelled")</f>
        <v>not cancelled</v>
      </c>
      <c r="K2025" s="32">
        <f>1/Table1[[#This Row],[Duration (Time between doses '[in hours'])]]</f>
        <v>8.3333333333333329E-2</v>
      </c>
      <c r="L2025" s="33">
        <f>Table1[[#This Row],[number doses per hour]]*INDEX(Table2[price per dose],Table1[[#This Row],[Drug ID]])</f>
        <v>1.448055119047619</v>
      </c>
      <c r="M2025" s="11" t="b">
        <f>AND(Table1[[#This Row],[hour of cancellation 0 to 23]]&gt;=0,Table1[[#This Row],[hour of cancellation 0 to 23]]&lt;=23)</f>
        <v>0</v>
      </c>
    </row>
    <row r="2026" spans="1:13" hidden="1" x14ac:dyDescent="0.3">
      <c r="A2026" s="1">
        <v>2025</v>
      </c>
      <c r="B2026" s="1">
        <v>3</v>
      </c>
      <c r="C2026" s="2">
        <v>41002.00527078392</v>
      </c>
      <c r="D2026" s="2">
        <v>41005.671401173691</v>
      </c>
      <c r="E2026" s="1">
        <v>24</v>
      </c>
      <c r="F2026" s="2" t="s">
        <v>5</v>
      </c>
      <c r="G2026" s="1">
        <v>0</v>
      </c>
      <c r="H2026" s="32" t="str">
        <f>IFERROR(HOUR(Table1[[#This Row],[Cancel Date/time]])+MINUTE(Table1[[#This Row],[Cancel Date/time]])/60,"not cancelled")</f>
        <v>not cancelled</v>
      </c>
      <c r="I2026" s="47" t="str">
        <f>IFERROR(ROUND(Table1[[#This Row],[cancellation time decimal]],0),"not cancelled")</f>
        <v>not cancelled</v>
      </c>
      <c r="J2026" s="10" t="str">
        <f>IFERROR(MOD(Table1[[#This Row],[cancellation hour rounded]],24),"not cancelled")</f>
        <v>not cancelled</v>
      </c>
      <c r="K2026" s="32">
        <f>1/Table1[[#This Row],[Duration (Time between doses '[in hours'])]]</f>
        <v>4.1666666666666664E-2</v>
      </c>
      <c r="L2026" s="33">
        <f>Table1[[#This Row],[number doses per hour]]*INDEX(Table2[price per dose],Table1[[#This Row],[Drug ID]])</f>
        <v>0.18133000000000002</v>
      </c>
      <c r="M2026" s="11" t="b">
        <f>AND(Table1[[#This Row],[hour of cancellation 0 to 23]]&gt;=0,Table1[[#This Row],[hour of cancellation 0 to 23]]&lt;=23)</f>
        <v>0</v>
      </c>
    </row>
    <row r="2027" spans="1:13" hidden="1" x14ac:dyDescent="0.3">
      <c r="A2027" s="1">
        <v>2026</v>
      </c>
      <c r="B2027" s="1">
        <v>2</v>
      </c>
      <c r="C2027" s="2">
        <v>41002.362693143645</v>
      </c>
      <c r="D2027" s="2">
        <v>41005.987439294127</v>
      </c>
      <c r="E2027" s="1">
        <v>10</v>
      </c>
      <c r="F2027" s="2" t="s">
        <v>5</v>
      </c>
      <c r="G2027" s="1">
        <v>0</v>
      </c>
      <c r="H2027" s="32" t="str">
        <f>IFERROR(HOUR(Table1[[#This Row],[Cancel Date/time]])+MINUTE(Table1[[#This Row],[Cancel Date/time]])/60,"not cancelled")</f>
        <v>not cancelled</v>
      </c>
      <c r="I2027" s="47" t="str">
        <f>IFERROR(ROUND(Table1[[#This Row],[cancellation time decimal]],0),"not cancelled")</f>
        <v>not cancelled</v>
      </c>
      <c r="J2027" s="10" t="str">
        <f>IFERROR(MOD(Table1[[#This Row],[cancellation hour rounded]],24),"not cancelled")</f>
        <v>not cancelled</v>
      </c>
      <c r="K2027" s="32">
        <f>1/Table1[[#This Row],[Duration (Time between doses '[in hours'])]]</f>
        <v>0.1</v>
      </c>
      <c r="L2027" s="33">
        <f>Table1[[#This Row],[number doses per hour]]*INDEX(Table2[price per dose],Table1[[#This Row],[Drug ID]])</f>
        <v>0.84959999999999969</v>
      </c>
      <c r="M2027" s="11" t="b">
        <f>AND(Table1[[#This Row],[hour of cancellation 0 to 23]]&gt;=0,Table1[[#This Row],[hour of cancellation 0 to 23]]&lt;=23)</f>
        <v>0</v>
      </c>
    </row>
    <row r="2028" spans="1:13" x14ac:dyDescent="0.3">
      <c r="A2028" s="1">
        <v>2027</v>
      </c>
      <c r="B2028" s="1">
        <v>3</v>
      </c>
      <c r="C2028" s="2">
        <v>41002.335470719787</v>
      </c>
      <c r="D2028" s="2">
        <v>41062.335416666669</v>
      </c>
      <c r="E2028" s="1">
        <v>24</v>
      </c>
      <c r="F2028" s="2">
        <v>41004.718278158718</v>
      </c>
      <c r="G2028" s="1">
        <v>0</v>
      </c>
      <c r="H2028" s="32">
        <f>IFERROR(HOUR(Table1[[#This Row],[Cancel Date/time]])+MINUTE(Table1[[#This Row],[Cancel Date/time]])/60,"not cancelled")</f>
        <v>17.233333333333334</v>
      </c>
      <c r="I2028" s="47">
        <f>IFERROR(ROUND(Table1[[#This Row],[cancellation time decimal]],0),"not cancelled")</f>
        <v>17</v>
      </c>
      <c r="J2028" s="10">
        <f>IFERROR(MOD(Table1[[#This Row],[cancellation hour rounded]],24),"not cancelled")</f>
        <v>17</v>
      </c>
      <c r="K2028" s="32">
        <f>1/Table1[[#This Row],[Duration (Time between doses '[in hours'])]]</f>
        <v>4.1666666666666664E-2</v>
      </c>
      <c r="L2028" s="33">
        <f>Table1[[#This Row],[number doses per hour]]*INDEX(Table2[price per dose],Table1[[#This Row],[Drug ID]])</f>
        <v>0.18133000000000002</v>
      </c>
      <c r="M2028" s="11" t="b">
        <f>AND(Table1[[#This Row],[hour of cancellation 0 to 23]]&gt;=0,Table1[[#This Row],[hour of cancellation 0 to 23]]&lt;=23)</f>
        <v>1</v>
      </c>
    </row>
    <row r="2029" spans="1:13" x14ac:dyDescent="0.3">
      <c r="A2029" s="1">
        <v>2028</v>
      </c>
      <c r="B2029" s="1">
        <v>2</v>
      </c>
      <c r="C2029" s="2">
        <v>41002.346651948545</v>
      </c>
      <c r="D2029" s="2">
        <v>41062.34652777778</v>
      </c>
      <c r="E2029" s="1">
        <v>10</v>
      </c>
      <c r="F2029" s="2">
        <v>41003.652879521353</v>
      </c>
      <c r="G2029" s="1">
        <v>0</v>
      </c>
      <c r="H2029" s="32">
        <f>IFERROR(HOUR(Table1[[#This Row],[Cancel Date/time]])+MINUTE(Table1[[#This Row],[Cancel Date/time]])/60,"not cancelled")</f>
        <v>15.666666666666666</v>
      </c>
      <c r="I2029" s="47">
        <f>IFERROR(ROUND(Table1[[#This Row],[cancellation time decimal]],0),"not cancelled")</f>
        <v>16</v>
      </c>
      <c r="J2029" s="10">
        <f>IFERROR(MOD(Table1[[#This Row],[cancellation hour rounded]],24),"not cancelled")</f>
        <v>16</v>
      </c>
      <c r="K2029" s="32">
        <f>1/Table1[[#This Row],[Duration (Time between doses '[in hours'])]]</f>
        <v>0.1</v>
      </c>
      <c r="L2029" s="33">
        <f>Table1[[#This Row],[number doses per hour]]*INDEX(Table2[price per dose],Table1[[#This Row],[Drug ID]])</f>
        <v>0.84959999999999969</v>
      </c>
      <c r="M2029" s="11" t="b">
        <f>AND(Table1[[#This Row],[hour of cancellation 0 to 23]]&gt;=0,Table1[[#This Row],[hour of cancellation 0 to 23]]&lt;=23)</f>
        <v>1</v>
      </c>
    </row>
    <row r="2030" spans="1:13" x14ac:dyDescent="0.3">
      <c r="A2030" s="1">
        <v>2029</v>
      </c>
      <c r="B2030" s="1">
        <v>1</v>
      </c>
      <c r="C2030" s="2">
        <v>41002.362649586736</v>
      </c>
      <c r="D2030" s="2">
        <v>41062.362500000003</v>
      </c>
      <c r="E2030" s="1">
        <v>8</v>
      </c>
      <c r="F2030" s="2">
        <v>41003.419004781157</v>
      </c>
      <c r="G2030" s="1">
        <v>0</v>
      </c>
      <c r="H2030" s="32">
        <f>IFERROR(HOUR(Table1[[#This Row],[Cancel Date/time]])+MINUTE(Table1[[#This Row],[Cancel Date/time]])/60,"not cancelled")</f>
        <v>10.050000000000001</v>
      </c>
      <c r="I2030" s="47">
        <f>IFERROR(ROUND(Table1[[#This Row],[cancellation time decimal]],0),"not cancelled")</f>
        <v>10</v>
      </c>
      <c r="J2030" s="10">
        <f>IFERROR(MOD(Table1[[#This Row],[cancellation hour rounded]],24),"not cancelled")</f>
        <v>10</v>
      </c>
      <c r="K2030" s="32">
        <f>1/Table1[[#This Row],[Duration (Time between doses '[in hours'])]]</f>
        <v>0.125</v>
      </c>
      <c r="L2030" s="33">
        <f>Table1[[#This Row],[number doses per hour]]*INDEX(Table2[price per dose],Table1[[#This Row],[Drug ID]])</f>
        <v>0.84929166666666667</v>
      </c>
      <c r="M2030" s="11" t="b">
        <f>AND(Table1[[#This Row],[hour of cancellation 0 to 23]]&gt;=0,Table1[[#This Row],[hour of cancellation 0 to 23]]&lt;=23)</f>
        <v>1</v>
      </c>
    </row>
    <row r="2031" spans="1:13" x14ac:dyDescent="0.3">
      <c r="A2031" s="1">
        <v>2030</v>
      </c>
      <c r="B2031" s="1">
        <v>1</v>
      </c>
      <c r="C2031" s="2">
        <v>41002.345039638523</v>
      </c>
      <c r="D2031" s="2">
        <v>41062.344444444447</v>
      </c>
      <c r="E2031" s="1">
        <v>8</v>
      </c>
      <c r="F2031" s="2">
        <v>41002.469090218547</v>
      </c>
      <c r="G2031" s="1">
        <v>0</v>
      </c>
      <c r="H2031" s="32">
        <f>IFERROR(HOUR(Table1[[#This Row],[Cancel Date/time]])+MINUTE(Table1[[#This Row],[Cancel Date/time]])/60,"not cancelled")</f>
        <v>11.25</v>
      </c>
      <c r="I2031" s="47">
        <f>IFERROR(ROUND(Table1[[#This Row],[cancellation time decimal]],0),"not cancelled")</f>
        <v>11</v>
      </c>
      <c r="J2031" s="10">
        <f>IFERROR(MOD(Table1[[#This Row],[cancellation hour rounded]],24),"not cancelled")</f>
        <v>11</v>
      </c>
      <c r="K2031" s="32">
        <f>1/Table1[[#This Row],[Duration (Time between doses '[in hours'])]]</f>
        <v>0.125</v>
      </c>
      <c r="L2031" s="33">
        <f>Table1[[#This Row],[number doses per hour]]*INDEX(Table2[price per dose],Table1[[#This Row],[Drug ID]])</f>
        <v>0.84929166666666667</v>
      </c>
      <c r="M2031" s="11" t="b">
        <f>AND(Table1[[#This Row],[hour of cancellation 0 to 23]]&gt;=0,Table1[[#This Row],[hour of cancellation 0 to 23]]&lt;=23)</f>
        <v>1</v>
      </c>
    </row>
    <row r="2032" spans="1:13" hidden="1" x14ac:dyDescent="0.3">
      <c r="A2032" s="1">
        <v>2031</v>
      </c>
      <c r="B2032" s="1">
        <v>5</v>
      </c>
      <c r="C2032" s="2">
        <v>41002.337492917941</v>
      </c>
      <c r="D2032" s="2">
        <v>41004.753491038726</v>
      </c>
      <c r="E2032" s="1">
        <v>24</v>
      </c>
      <c r="F2032" s="2" t="s">
        <v>5</v>
      </c>
      <c r="G2032" s="1">
        <v>0</v>
      </c>
      <c r="H2032" s="32" t="str">
        <f>IFERROR(HOUR(Table1[[#This Row],[Cancel Date/time]])+MINUTE(Table1[[#This Row],[Cancel Date/time]])/60,"not cancelled")</f>
        <v>not cancelled</v>
      </c>
      <c r="I2032" s="47" t="str">
        <f>IFERROR(ROUND(Table1[[#This Row],[cancellation time decimal]],0),"not cancelled")</f>
        <v>not cancelled</v>
      </c>
      <c r="J2032" s="10" t="str">
        <f>IFERROR(MOD(Table1[[#This Row],[cancellation hour rounded]],24),"not cancelled")</f>
        <v>not cancelled</v>
      </c>
      <c r="K2032" s="32">
        <f>1/Table1[[#This Row],[Duration (Time between doses '[in hours'])]]</f>
        <v>4.1666666666666664E-2</v>
      </c>
      <c r="L2032" s="33">
        <f>Table1[[#This Row],[number doses per hour]]*INDEX(Table2[price per dose],Table1[[#This Row],[Drug ID]])</f>
        <v>0.2815833333333333</v>
      </c>
      <c r="M2032" s="11" t="b">
        <f>AND(Table1[[#This Row],[hour of cancellation 0 to 23]]&gt;=0,Table1[[#This Row],[hour of cancellation 0 to 23]]&lt;=23)</f>
        <v>0</v>
      </c>
    </row>
    <row r="2033" spans="1:13" x14ac:dyDescent="0.3">
      <c r="A2033" s="1">
        <v>2032</v>
      </c>
      <c r="B2033" s="1">
        <v>2</v>
      </c>
      <c r="C2033" s="2">
        <v>41002.435187031922</v>
      </c>
      <c r="D2033" s="2">
        <v>41062.43472222222</v>
      </c>
      <c r="E2033" s="1">
        <v>10</v>
      </c>
      <c r="F2033" s="2">
        <v>41003.461363175265</v>
      </c>
      <c r="G2033" s="1">
        <v>0</v>
      </c>
      <c r="H2033" s="32">
        <f>IFERROR(HOUR(Table1[[#This Row],[Cancel Date/time]])+MINUTE(Table1[[#This Row],[Cancel Date/time]])/60,"not cancelled")</f>
        <v>11.066666666666666</v>
      </c>
      <c r="I2033" s="47">
        <f>IFERROR(ROUND(Table1[[#This Row],[cancellation time decimal]],0),"not cancelled")</f>
        <v>11</v>
      </c>
      <c r="J2033" s="10">
        <f>IFERROR(MOD(Table1[[#This Row],[cancellation hour rounded]],24),"not cancelled")</f>
        <v>11</v>
      </c>
      <c r="K2033" s="32">
        <f>1/Table1[[#This Row],[Duration (Time between doses '[in hours'])]]</f>
        <v>0.1</v>
      </c>
      <c r="L2033" s="33">
        <f>Table1[[#This Row],[number doses per hour]]*INDEX(Table2[price per dose],Table1[[#This Row],[Drug ID]])</f>
        <v>0.84959999999999969</v>
      </c>
      <c r="M2033" s="11" t="b">
        <f>AND(Table1[[#This Row],[hour of cancellation 0 to 23]]&gt;=0,Table1[[#This Row],[hour of cancellation 0 to 23]]&lt;=23)</f>
        <v>1</v>
      </c>
    </row>
    <row r="2034" spans="1:13" x14ac:dyDescent="0.3">
      <c r="A2034" s="1">
        <v>2033</v>
      </c>
      <c r="B2034" s="1">
        <v>4</v>
      </c>
      <c r="C2034" s="2">
        <v>41002.446430689386</v>
      </c>
      <c r="D2034" s="2">
        <v>41062.445833333331</v>
      </c>
      <c r="E2034" s="1">
        <v>12</v>
      </c>
      <c r="F2034" s="2">
        <v>41004.452924226076</v>
      </c>
      <c r="G2034" s="1">
        <v>0</v>
      </c>
      <c r="H2034" s="32">
        <f>IFERROR(HOUR(Table1[[#This Row],[Cancel Date/time]])+MINUTE(Table1[[#This Row],[Cancel Date/time]])/60,"not cancelled")</f>
        <v>10.866666666666667</v>
      </c>
      <c r="I2034" s="47">
        <f>IFERROR(ROUND(Table1[[#This Row],[cancellation time decimal]],0),"not cancelled")</f>
        <v>11</v>
      </c>
      <c r="J2034" s="10">
        <f>IFERROR(MOD(Table1[[#This Row],[cancellation hour rounded]],24),"not cancelled")</f>
        <v>11</v>
      </c>
      <c r="K2034" s="32">
        <f>1/Table1[[#This Row],[Duration (Time between doses '[in hours'])]]</f>
        <v>8.3333333333333329E-2</v>
      </c>
      <c r="L2034" s="33">
        <f>Table1[[#This Row],[number doses per hour]]*INDEX(Table2[price per dose],Table1[[#This Row],[Drug ID]])</f>
        <v>1.448055119047619</v>
      </c>
      <c r="M2034" s="11" t="b">
        <f>AND(Table1[[#This Row],[hour of cancellation 0 to 23]]&gt;=0,Table1[[#This Row],[hour of cancellation 0 to 23]]&lt;=23)</f>
        <v>1</v>
      </c>
    </row>
    <row r="2035" spans="1:13" x14ac:dyDescent="0.3">
      <c r="A2035" s="1">
        <v>2034</v>
      </c>
      <c r="B2035" s="1">
        <v>5</v>
      </c>
      <c r="C2035" s="2">
        <v>41002.428565711161</v>
      </c>
      <c r="D2035" s="2">
        <v>41062.428472222222</v>
      </c>
      <c r="E2035" s="1">
        <v>24</v>
      </c>
      <c r="F2035" s="2">
        <v>41006.428795865213</v>
      </c>
      <c r="G2035" s="1">
        <v>0</v>
      </c>
      <c r="H2035" s="32">
        <f>IFERROR(HOUR(Table1[[#This Row],[Cancel Date/time]])+MINUTE(Table1[[#This Row],[Cancel Date/time]])/60,"not cancelled")</f>
        <v>10.283333333333333</v>
      </c>
      <c r="I2035" s="47">
        <f>IFERROR(ROUND(Table1[[#This Row],[cancellation time decimal]],0),"not cancelled")</f>
        <v>10</v>
      </c>
      <c r="J2035" s="10">
        <f>IFERROR(MOD(Table1[[#This Row],[cancellation hour rounded]],24),"not cancelled")</f>
        <v>10</v>
      </c>
      <c r="K2035" s="32">
        <f>1/Table1[[#This Row],[Duration (Time between doses '[in hours'])]]</f>
        <v>4.1666666666666664E-2</v>
      </c>
      <c r="L2035" s="33">
        <f>Table1[[#This Row],[number doses per hour]]*INDEX(Table2[price per dose],Table1[[#This Row],[Drug ID]])</f>
        <v>0.2815833333333333</v>
      </c>
      <c r="M2035" s="11" t="b">
        <f>AND(Table1[[#This Row],[hour of cancellation 0 to 23]]&gt;=0,Table1[[#This Row],[hour of cancellation 0 to 23]]&lt;=23)</f>
        <v>1</v>
      </c>
    </row>
    <row r="2036" spans="1:13" x14ac:dyDescent="0.3">
      <c r="A2036" s="1">
        <v>2035</v>
      </c>
      <c r="B2036" s="1">
        <v>2</v>
      </c>
      <c r="C2036" s="2">
        <v>41002.480316635418</v>
      </c>
      <c r="D2036" s="2">
        <v>41062.479861111111</v>
      </c>
      <c r="E2036" s="1">
        <v>10</v>
      </c>
      <c r="F2036" s="2">
        <v>41003.430949198351</v>
      </c>
      <c r="G2036" s="1">
        <v>0</v>
      </c>
      <c r="H2036" s="32">
        <f>IFERROR(HOUR(Table1[[#This Row],[Cancel Date/time]])+MINUTE(Table1[[#This Row],[Cancel Date/time]])/60,"not cancelled")</f>
        <v>10.333333333333334</v>
      </c>
      <c r="I2036" s="47">
        <f>IFERROR(ROUND(Table1[[#This Row],[cancellation time decimal]],0),"not cancelled")</f>
        <v>10</v>
      </c>
      <c r="J2036" s="10">
        <f>IFERROR(MOD(Table1[[#This Row],[cancellation hour rounded]],24),"not cancelled")</f>
        <v>10</v>
      </c>
      <c r="K2036" s="32">
        <f>1/Table1[[#This Row],[Duration (Time between doses '[in hours'])]]</f>
        <v>0.1</v>
      </c>
      <c r="L2036" s="33">
        <f>Table1[[#This Row],[number doses per hour]]*INDEX(Table2[price per dose],Table1[[#This Row],[Drug ID]])</f>
        <v>0.84959999999999969</v>
      </c>
      <c r="M2036" s="11" t="b">
        <f>AND(Table1[[#This Row],[hour of cancellation 0 to 23]]&gt;=0,Table1[[#This Row],[hour of cancellation 0 to 23]]&lt;=23)</f>
        <v>1</v>
      </c>
    </row>
    <row r="2037" spans="1:13" x14ac:dyDescent="0.3">
      <c r="A2037" s="1">
        <v>2036</v>
      </c>
      <c r="B2037" s="1">
        <v>1</v>
      </c>
      <c r="C2037" s="2">
        <v>41002.465127203992</v>
      </c>
      <c r="D2037" s="2">
        <v>41062.464583333334</v>
      </c>
      <c r="E2037" s="1">
        <v>12</v>
      </c>
      <c r="F2037" s="2">
        <v>41003.564768269243</v>
      </c>
      <c r="G2037" s="1">
        <v>0</v>
      </c>
      <c r="H2037" s="32">
        <f>IFERROR(HOUR(Table1[[#This Row],[Cancel Date/time]])+MINUTE(Table1[[#This Row],[Cancel Date/time]])/60,"not cancelled")</f>
        <v>13.55</v>
      </c>
      <c r="I2037" s="47">
        <f>IFERROR(ROUND(Table1[[#This Row],[cancellation time decimal]],0),"not cancelled")</f>
        <v>14</v>
      </c>
      <c r="J2037" s="10">
        <f>IFERROR(MOD(Table1[[#This Row],[cancellation hour rounded]],24),"not cancelled")</f>
        <v>14</v>
      </c>
      <c r="K2037" s="32">
        <f>1/Table1[[#This Row],[Duration (Time between doses '[in hours'])]]</f>
        <v>8.3333333333333329E-2</v>
      </c>
      <c r="L2037" s="33">
        <f>Table1[[#This Row],[number doses per hour]]*INDEX(Table2[price per dose],Table1[[#This Row],[Drug ID]])</f>
        <v>0.56619444444444444</v>
      </c>
      <c r="M2037" s="11" t="b">
        <f>AND(Table1[[#This Row],[hour of cancellation 0 to 23]]&gt;=0,Table1[[#This Row],[hour of cancellation 0 to 23]]&lt;=23)</f>
        <v>1</v>
      </c>
    </row>
    <row r="2038" spans="1:13" x14ac:dyDescent="0.3">
      <c r="A2038" s="1">
        <v>2037</v>
      </c>
      <c r="B2038" s="1">
        <v>5</v>
      </c>
      <c r="C2038" s="2">
        <v>41002.46334332721</v>
      </c>
      <c r="D2038" s="2">
        <v>41062.463194444448</v>
      </c>
      <c r="E2038" s="1">
        <v>24</v>
      </c>
      <c r="F2038" s="2">
        <v>41006.52430440364</v>
      </c>
      <c r="G2038" s="1">
        <v>0</v>
      </c>
      <c r="H2038" s="32">
        <f>IFERROR(HOUR(Table1[[#This Row],[Cancel Date/time]])+MINUTE(Table1[[#This Row],[Cancel Date/time]])/60,"not cancelled")</f>
        <v>12.583333333333334</v>
      </c>
      <c r="I2038" s="47">
        <f>IFERROR(ROUND(Table1[[#This Row],[cancellation time decimal]],0),"not cancelled")</f>
        <v>13</v>
      </c>
      <c r="J2038" s="10">
        <f>IFERROR(MOD(Table1[[#This Row],[cancellation hour rounded]],24),"not cancelled")</f>
        <v>13</v>
      </c>
      <c r="K2038" s="32">
        <f>1/Table1[[#This Row],[Duration (Time between doses '[in hours'])]]</f>
        <v>4.1666666666666664E-2</v>
      </c>
      <c r="L2038" s="33">
        <f>Table1[[#This Row],[number doses per hour]]*INDEX(Table2[price per dose],Table1[[#This Row],[Drug ID]])</f>
        <v>0.2815833333333333</v>
      </c>
      <c r="M2038" s="11" t="b">
        <f>AND(Table1[[#This Row],[hour of cancellation 0 to 23]]&gt;=0,Table1[[#This Row],[hour of cancellation 0 to 23]]&lt;=23)</f>
        <v>1</v>
      </c>
    </row>
    <row r="2039" spans="1:13" x14ac:dyDescent="0.3">
      <c r="A2039" s="1">
        <v>2038</v>
      </c>
      <c r="B2039" s="1">
        <v>2</v>
      </c>
      <c r="C2039" s="2">
        <v>41002.684551001948</v>
      </c>
      <c r="D2039" s="2">
        <v>41062.684027777774</v>
      </c>
      <c r="E2039" s="1">
        <v>10</v>
      </c>
      <c r="F2039" s="2">
        <v>41003.299935093717</v>
      </c>
      <c r="G2039" s="1">
        <v>0</v>
      </c>
      <c r="H2039" s="32">
        <f>IFERROR(HOUR(Table1[[#This Row],[Cancel Date/time]])+MINUTE(Table1[[#This Row],[Cancel Date/time]])/60,"not cancelled")</f>
        <v>7.1833333333333336</v>
      </c>
      <c r="I2039" s="47">
        <f>IFERROR(ROUND(Table1[[#This Row],[cancellation time decimal]],0),"not cancelled")</f>
        <v>7</v>
      </c>
      <c r="J2039" s="10">
        <f>IFERROR(MOD(Table1[[#This Row],[cancellation hour rounded]],24),"not cancelled")</f>
        <v>7</v>
      </c>
      <c r="K2039" s="32">
        <f>1/Table1[[#This Row],[Duration (Time between doses '[in hours'])]]</f>
        <v>0.1</v>
      </c>
      <c r="L2039" s="33">
        <f>Table1[[#This Row],[number doses per hour]]*INDEX(Table2[price per dose],Table1[[#This Row],[Drug ID]])</f>
        <v>0.84959999999999969</v>
      </c>
      <c r="M2039" s="11" t="b">
        <f>AND(Table1[[#This Row],[hour of cancellation 0 to 23]]&gt;=0,Table1[[#This Row],[hour of cancellation 0 to 23]]&lt;=23)</f>
        <v>1</v>
      </c>
    </row>
    <row r="2040" spans="1:13" x14ac:dyDescent="0.3">
      <c r="A2040" s="1">
        <v>2039</v>
      </c>
      <c r="B2040" s="1">
        <v>2</v>
      </c>
      <c r="C2040" s="2">
        <v>41002.680624585322</v>
      </c>
      <c r="D2040" s="2">
        <v>41062.680555555555</v>
      </c>
      <c r="E2040" s="1">
        <v>10</v>
      </c>
      <c r="F2040" s="2">
        <v>41003.451378657272</v>
      </c>
      <c r="G2040" s="1">
        <v>0</v>
      </c>
      <c r="H2040" s="32">
        <f>IFERROR(HOUR(Table1[[#This Row],[Cancel Date/time]])+MINUTE(Table1[[#This Row],[Cancel Date/time]])/60,"not cancelled")</f>
        <v>10.816666666666666</v>
      </c>
      <c r="I2040" s="47">
        <f>IFERROR(ROUND(Table1[[#This Row],[cancellation time decimal]],0),"not cancelled")</f>
        <v>11</v>
      </c>
      <c r="J2040" s="10">
        <f>IFERROR(MOD(Table1[[#This Row],[cancellation hour rounded]],24),"not cancelled")</f>
        <v>11</v>
      </c>
      <c r="K2040" s="32">
        <f>1/Table1[[#This Row],[Duration (Time between doses '[in hours'])]]</f>
        <v>0.1</v>
      </c>
      <c r="L2040" s="33">
        <f>Table1[[#This Row],[number doses per hour]]*INDEX(Table2[price per dose],Table1[[#This Row],[Drug ID]])</f>
        <v>0.84959999999999969</v>
      </c>
      <c r="M2040" s="11" t="b">
        <f>AND(Table1[[#This Row],[hour of cancellation 0 to 23]]&gt;=0,Table1[[#This Row],[hour of cancellation 0 to 23]]&lt;=23)</f>
        <v>1</v>
      </c>
    </row>
    <row r="2041" spans="1:13" x14ac:dyDescent="0.3">
      <c r="A2041" s="1">
        <v>2040</v>
      </c>
      <c r="B2041" s="1">
        <v>3</v>
      </c>
      <c r="C2041" s="2">
        <v>41002.696052872911</v>
      </c>
      <c r="D2041" s="2">
        <v>41062.695833333331</v>
      </c>
      <c r="E2041" s="1">
        <v>24</v>
      </c>
      <c r="F2041" s="2">
        <v>41005.369290800591</v>
      </c>
      <c r="G2041" s="1">
        <v>0</v>
      </c>
      <c r="H2041" s="32">
        <f>IFERROR(HOUR(Table1[[#This Row],[Cancel Date/time]])+MINUTE(Table1[[#This Row],[Cancel Date/time]])/60,"not cancelled")</f>
        <v>8.85</v>
      </c>
      <c r="I2041" s="47">
        <f>IFERROR(ROUND(Table1[[#This Row],[cancellation time decimal]],0),"not cancelled")</f>
        <v>9</v>
      </c>
      <c r="J2041" s="10">
        <f>IFERROR(MOD(Table1[[#This Row],[cancellation hour rounded]],24),"not cancelled")</f>
        <v>9</v>
      </c>
      <c r="K2041" s="32">
        <f>1/Table1[[#This Row],[Duration (Time between doses '[in hours'])]]</f>
        <v>4.1666666666666664E-2</v>
      </c>
      <c r="L2041" s="33">
        <f>Table1[[#This Row],[number doses per hour]]*INDEX(Table2[price per dose],Table1[[#This Row],[Drug ID]])</f>
        <v>0.18133000000000002</v>
      </c>
      <c r="M2041" s="11" t="b">
        <f>AND(Table1[[#This Row],[hour of cancellation 0 to 23]]&gt;=0,Table1[[#This Row],[hour of cancellation 0 to 23]]&lt;=23)</f>
        <v>1</v>
      </c>
    </row>
    <row r="2042" spans="1:13" x14ac:dyDescent="0.3">
      <c r="A2042" s="1">
        <v>2041</v>
      </c>
      <c r="B2042" s="1">
        <v>2</v>
      </c>
      <c r="C2042" s="2">
        <v>41002.719339955751</v>
      </c>
      <c r="D2042" s="2">
        <v>41062.71875</v>
      </c>
      <c r="E2042" s="1">
        <v>10</v>
      </c>
      <c r="F2042" s="2">
        <v>41003.524189026793</v>
      </c>
      <c r="G2042" s="1">
        <v>0</v>
      </c>
      <c r="H2042" s="32">
        <f>IFERROR(HOUR(Table1[[#This Row],[Cancel Date/time]])+MINUTE(Table1[[#This Row],[Cancel Date/time]])/60,"not cancelled")</f>
        <v>12.566666666666666</v>
      </c>
      <c r="I2042" s="47">
        <f>IFERROR(ROUND(Table1[[#This Row],[cancellation time decimal]],0),"not cancelled")</f>
        <v>13</v>
      </c>
      <c r="J2042" s="10">
        <f>IFERROR(MOD(Table1[[#This Row],[cancellation hour rounded]],24),"not cancelled")</f>
        <v>13</v>
      </c>
      <c r="K2042" s="32">
        <f>1/Table1[[#This Row],[Duration (Time between doses '[in hours'])]]</f>
        <v>0.1</v>
      </c>
      <c r="L2042" s="33">
        <f>Table1[[#This Row],[number doses per hour]]*INDEX(Table2[price per dose],Table1[[#This Row],[Drug ID]])</f>
        <v>0.84959999999999969</v>
      </c>
      <c r="M2042" s="11" t="b">
        <f>AND(Table1[[#This Row],[hour of cancellation 0 to 23]]&gt;=0,Table1[[#This Row],[hour of cancellation 0 to 23]]&lt;=23)</f>
        <v>1</v>
      </c>
    </row>
    <row r="2043" spans="1:13" hidden="1" x14ac:dyDescent="0.3">
      <c r="A2043" s="1">
        <v>2042</v>
      </c>
      <c r="B2043" s="1">
        <v>2</v>
      </c>
      <c r="C2043" s="2">
        <v>41002.763962761426</v>
      </c>
      <c r="D2043" s="2">
        <v>41005.513599246537</v>
      </c>
      <c r="E2043" s="1">
        <v>10</v>
      </c>
      <c r="F2043" s="2" t="s">
        <v>5</v>
      </c>
      <c r="G2043" s="1">
        <v>0</v>
      </c>
      <c r="H2043" s="32" t="str">
        <f>IFERROR(HOUR(Table1[[#This Row],[Cancel Date/time]])+MINUTE(Table1[[#This Row],[Cancel Date/time]])/60,"not cancelled")</f>
        <v>not cancelled</v>
      </c>
      <c r="I2043" s="47" t="str">
        <f>IFERROR(ROUND(Table1[[#This Row],[cancellation time decimal]],0),"not cancelled")</f>
        <v>not cancelled</v>
      </c>
      <c r="J2043" s="10" t="str">
        <f>IFERROR(MOD(Table1[[#This Row],[cancellation hour rounded]],24),"not cancelled")</f>
        <v>not cancelled</v>
      </c>
      <c r="K2043" s="32">
        <f>1/Table1[[#This Row],[Duration (Time between doses '[in hours'])]]</f>
        <v>0.1</v>
      </c>
      <c r="L2043" s="33">
        <f>Table1[[#This Row],[number doses per hour]]*INDEX(Table2[price per dose],Table1[[#This Row],[Drug ID]])</f>
        <v>0.84959999999999969</v>
      </c>
      <c r="M2043" s="11" t="b">
        <f>AND(Table1[[#This Row],[hour of cancellation 0 to 23]]&gt;=0,Table1[[#This Row],[hour of cancellation 0 to 23]]&lt;=23)</f>
        <v>0</v>
      </c>
    </row>
    <row r="2044" spans="1:13" x14ac:dyDescent="0.3">
      <c r="A2044" s="1">
        <v>2043</v>
      </c>
      <c r="B2044" s="1">
        <v>1</v>
      </c>
      <c r="C2044" s="2">
        <v>41002.871298004939</v>
      </c>
      <c r="D2044" s="2">
        <v>41062.870833333334</v>
      </c>
      <c r="E2044" s="1">
        <v>12</v>
      </c>
      <c r="F2044" s="2">
        <v>41003.525198292475</v>
      </c>
      <c r="G2044" s="1">
        <v>0</v>
      </c>
      <c r="H2044" s="32">
        <f>IFERROR(HOUR(Table1[[#This Row],[Cancel Date/time]])+MINUTE(Table1[[#This Row],[Cancel Date/time]])/60,"not cancelled")</f>
        <v>12.6</v>
      </c>
      <c r="I2044" s="47">
        <f>IFERROR(ROUND(Table1[[#This Row],[cancellation time decimal]],0),"not cancelled")</f>
        <v>13</v>
      </c>
      <c r="J2044" s="10">
        <f>IFERROR(MOD(Table1[[#This Row],[cancellation hour rounded]],24),"not cancelled")</f>
        <v>13</v>
      </c>
      <c r="K2044" s="32">
        <f>1/Table1[[#This Row],[Duration (Time between doses '[in hours'])]]</f>
        <v>8.3333333333333329E-2</v>
      </c>
      <c r="L2044" s="33">
        <f>Table1[[#This Row],[number doses per hour]]*INDEX(Table2[price per dose],Table1[[#This Row],[Drug ID]])</f>
        <v>0.56619444444444444</v>
      </c>
      <c r="M2044" s="11" t="b">
        <f>AND(Table1[[#This Row],[hour of cancellation 0 to 23]]&gt;=0,Table1[[#This Row],[hour of cancellation 0 to 23]]&lt;=23)</f>
        <v>1</v>
      </c>
    </row>
    <row r="2045" spans="1:13" x14ac:dyDescent="0.3">
      <c r="A2045" s="1">
        <v>2044</v>
      </c>
      <c r="B2045" s="1">
        <v>5</v>
      </c>
      <c r="C2045" s="2">
        <v>41002.99675944334</v>
      </c>
      <c r="D2045" s="2">
        <v>41062.996527777781</v>
      </c>
      <c r="E2045" s="1">
        <v>24</v>
      </c>
      <c r="F2045" s="2">
        <v>41004.679549742978</v>
      </c>
      <c r="G2045" s="1">
        <v>0</v>
      </c>
      <c r="H2045" s="32">
        <f>IFERROR(HOUR(Table1[[#This Row],[Cancel Date/time]])+MINUTE(Table1[[#This Row],[Cancel Date/time]])/60,"not cancelled")</f>
        <v>16.3</v>
      </c>
      <c r="I2045" s="47">
        <f>IFERROR(ROUND(Table1[[#This Row],[cancellation time decimal]],0),"not cancelled")</f>
        <v>16</v>
      </c>
      <c r="J2045" s="10">
        <f>IFERROR(MOD(Table1[[#This Row],[cancellation hour rounded]],24),"not cancelled")</f>
        <v>16</v>
      </c>
      <c r="K2045" s="32">
        <f>1/Table1[[#This Row],[Duration (Time between doses '[in hours'])]]</f>
        <v>4.1666666666666664E-2</v>
      </c>
      <c r="L2045" s="33">
        <f>Table1[[#This Row],[number doses per hour]]*INDEX(Table2[price per dose],Table1[[#This Row],[Drug ID]])</f>
        <v>0.2815833333333333</v>
      </c>
      <c r="M2045" s="11" t="b">
        <f>AND(Table1[[#This Row],[hour of cancellation 0 to 23]]&gt;=0,Table1[[#This Row],[hour of cancellation 0 to 23]]&lt;=23)</f>
        <v>1</v>
      </c>
    </row>
    <row r="2046" spans="1:13" hidden="1" x14ac:dyDescent="0.3">
      <c r="A2046" s="1">
        <v>2045</v>
      </c>
      <c r="B2046" s="1">
        <v>7</v>
      </c>
      <c r="C2046" s="2">
        <v>41003.082387525465</v>
      </c>
      <c r="D2046" s="2">
        <v>41005.623367241416</v>
      </c>
      <c r="E2046" s="1">
        <v>24</v>
      </c>
      <c r="F2046" s="2" t="s">
        <v>5</v>
      </c>
      <c r="G2046" s="1">
        <v>0</v>
      </c>
      <c r="H2046" s="32" t="str">
        <f>IFERROR(HOUR(Table1[[#This Row],[Cancel Date/time]])+MINUTE(Table1[[#This Row],[Cancel Date/time]])/60,"not cancelled")</f>
        <v>not cancelled</v>
      </c>
      <c r="I2046" s="47" t="str">
        <f>IFERROR(ROUND(Table1[[#This Row],[cancellation time decimal]],0),"not cancelled")</f>
        <v>not cancelled</v>
      </c>
      <c r="J2046" s="10" t="str">
        <f>IFERROR(MOD(Table1[[#This Row],[cancellation hour rounded]],24),"not cancelled")</f>
        <v>not cancelled</v>
      </c>
      <c r="K2046" s="32">
        <f>1/Table1[[#This Row],[Duration (Time between doses '[in hours'])]]</f>
        <v>4.1666666666666664E-2</v>
      </c>
      <c r="L2046" s="33">
        <f>Table1[[#This Row],[number doses per hour]]*INDEX(Table2[price per dose],Table1[[#This Row],[Drug ID]])</f>
        <v>1.2958049999999997</v>
      </c>
      <c r="M2046" s="11" t="b">
        <f>AND(Table1[[#This Row],[hour of cancellation 0 to 23]]&gt;=0,Table1[[#This Row],[hour of cancellation 0 to 23]]&lt;=23)</f>
        <v>0</v>
      </c>
    </row>
    <row r="2047" spans="1:13" x14ac:dyDescent="0.3">
      <c r="A2047" s="1">
        <v>2046</v>
      </c>
      <c r="B2047" s="1">
        <v>1</v>
      </c>
      <c r="C2047" s="2">
        <v>41003.163313291516</v>
      </c>
      <c r="D2047" s="2">
        <v>41063.163194444445</v>
      </c>
      <c r="E2047" s="1">
        <v>8</v>
      </c>
      <c r="F2047" s="2">
        <v>41003.170833345255</v>
      </c>
      <c r="G2047" s="1">
        <v>0</v>
      </c>
      <c r="H2047" s="32">
        <f>IFERROR(HOUR(Table1[[#This Row],[Cancel Date/time]])+MINUTE(Table1[[#This Row],[Cancel Date/time]])/60,"not cancelled")</f>
        <v>4.0999999999999996</v>
      </c>
      <c r="I2047" s="47">
        <f>IFERROR(ROUND(Table1[[#This Row],[cancellation time decimal]],0),"not cancelled")</f>
        <v>4</v>
      </c>
      <c r="J2047" s="10">
        <f>IFERROR(MOD(Table1[[#This Row],[cancellation hour rounded]],24),"not cancelled")</f>
        <v>4</v>
      </c>
      <c r="K2047" s="32">
        <f>1/Table1[[#This Row],[Duration (Time between doses '[in hours'])]]</f>
        <v>0.125</v>
      </c>
      <c r="L2047" s="33">
        <f>Table1[[#This Row],[number doses per hour]]*INDEX(Table2[price per dose],Table1[[#This Row],[Drug ID]])</f>
        <v>0.84929166666666667</v>
      </c>
      <c r="M2047" s="11" t="b">
        <f>AND(Table1[[#This Row],[hour of cancellation 0 to 23]]&gt;=0,Table1[[#This Row],[hour of cancellation 0 to 23]]&lt;=23)</f>
        <v>1</v>
      </c>
    </row>
    <row r="2048" spans="1:13" x14ac:dyDescent="0.3">
      <c r="A2048" s="1">
        <v>2047</v>
      </c>
      <c r="B2048" s="1">
        <v>1</v>
      </c>
      <c r="C2048" s="2">
        <v>41003.242501622713</v>
      </c>
      <c r="D2048" s="2">
        <v>41063.242361111115</v>
      </c>
      <c r="E2048" s="1">
        <v>8</v>
      </c>
      <c r="F2048" s="2">
        <v>41004.454329230917</v>
      </c>
      <c r="G2048" s="1">
        <v>0</v>
      </c>
      <c r="H2048" s="32">
        <f>IFERROR(HOUR(Table1[[#This Row],[Cancel Date/time]])+MINUTE(Table1[[#This Row],[Cancel Date/time]])/60,"not cancelled")</f>
        <v>10.9</v>
      </c>
      <c r="I2048" s="47">
        <f>IFERROR(ROUND(Table1[[#This Row],[cancellation time decimal]],0),"not cancelled")</f>
        <v>11</v>
      </c>
      <c r="J2048" s="10">
        <f>IFERROR(MOD(Table1[[#This Row],[cancellation hour rounded]],24),"not cancelled")</f>
        <v>11</v>
      </c>
      <c r="K2048" s="32">
        <f>1/Table1[[#This Row],[Duration (Time between doses '[in hours'])]]</f>
        <v>0.125</v>
      </c>
      <c r="L2048" s="33">
        <f>Table1[[#This Row],[number doses per hour]]*INDEX(Table2[price per dose],Table1[[#This Row],[Drug ID]])</f>
        <v>0.84929166666666667</v>
      </c>
      <c r="M2048" s="11" t="b">
        <f>AND(Table1[[#This Row],[hour of cancellation 0 to 23]]&gt;=0,Table1[[#This Row],[hour of cancellation 0 to 23]]&lt;=23)</f>
        <v>1</v>
      </c>
    </row>
    <row r="2049" spans="1:13" x14ac:dyDescent="0.3">
      <c r="A2049" s="1">
        <v>2048</v>
      </c>
      <c r="B2049" s="1">
        <v>1</v>
      </c>
      <c r="C2049" s="2">
        <v>41003.335463603667</v>
      </c>
      <c r="D2049" s="2">
        <v>41063.335416666669</v>
      </c>
      <c r="E2049" s="1">
        <v>8</v>
      </c>
      <c r="F2049" s="2">
        <v>41004.426432303764</v>
      </c>
      <c r="G2049" s="1">
        <v>0</v>
      </c>
      <c r="H2049" s="32">
        <f>IFERROR(HOUR(Table1[[#This Row],[Cancel Date/time]])+MINUTE(Table1[[#This Row],[Cancel Date/time]])/60,"not cancelled")</f>
        <v>10.233333333333333</v>
      </c>
      <c r="I2049" s="47">
        <f>IFERROR(ROUND(Table1[[#This Row],[cancellation time decimal]],0),"not cancelled")</f>
        <v>10</v>
      </c>
      <c r="J2049" s="10">
        <f>IFERROR(MOD(Table1[[#This Row],[cancellation hour rounded]],24),"not cancelled")</f>
        <v>10</v>
      </c>
      <c r="K2049" s="32">
        <f>1/Table1[[#This Row],[Duration (Time between doses '[in hours'])]]</f>
        <v>0.125</v>
      </c>
      <c r="L2049" s="33">
        <f>Table1[[#This Row],[number doses per hour]]*INDEX(Table2[price per dose],Table1[[#This Row],[Drug ID]])</f>
        <v>0.84929166666666667</v>
      </c>
      <c r="M2049" s="11" t="b">
        <f>AND(Table1[[#This Row],[hour of cancellation 0 to 23]]&gt;=0,Table1[[#This Row],[hour of cancellation 0 to 23]]&lt;=23)</f>
        <v>1</v>
      </c>
    </row>
    <row r="2050" spans="1:13" x14ac:dyDescent="0.3">
      <c r="A2050" s="1">
        <v>2049</v>
      </c>
      <c r="B2050" s="1">
        <v>4</v>
      </c>
      <c r="C2050" s="2">
        <v>41003.444274127833</v>
      </c>
      <c r="D2050" s="2">
        <v>41063.443749999999</v>
      </c>
      <c r="E2050" s="1">
        <v>12</v>
      </c>
      <c r="F2050" s="2">
        <v>41006.455617669657</v>
      </c>
      <c r="G2050" s="1">
        <v>0</v>
      </c>
      <c r="H2050" s="32">
        <f>IFERROR(HOUR(Table1[[#This Row],[Cancel Date/time]])+MINUTE(Table1[[#This Row],[Cancel Date/time]])/60,"not cancelled")</f>
        <v>10.933333333333334</v>
      </c>
      <c r="I2050" s="47">
        <f>IFERROR(ROUND(Table1[[#This Row],[cancellation time decimal]],0),"not cancelled")</f>
        <v>11</v>
      </c>
      <c r="J2050" s="10">
        <f>IFERROR(MOD(Table1[[#This Row],[cancellation hour rounded]],24),"not cancelled")</f>
        <v>11</v>
      </c>
      <c r="K2050" s="32">
        <f>1/Table1[[#This Row],[Duration (Time between doses '[in hours'])]]</f>
        <v>8.3333333333333329E-2</v>
      </c>
      <c r="L2050" s="33">
        <f>Table1[[#This Row],[number doses per hour]]*INDEX(Table2[price per dose],Table1[[#This Row],[Drug ID]])</f>
        <v>1.448055119047619</v>
      </c>
      <c r="M2050" s="11" t="b">
        <f>AND(Table1[[#This Row],[hour of cancellation 0 to 23]]&gt;=0,Table1[[#This Row],[hour of cancellation 0 to 23]]&lt;=23)</f>
        <v>1</v>
      </c>
    </row>
    <row r="2051" spans="1:13" x14ac:dyDescent="0.3">
      <c r="A2051" s="1">
        <v>2050</v>
      </c>
      <c r="B2051" s="1">
        <v>7</v>
      </c>
      <c r="C2051" s="2">
        <v>41003.451166693325</v>
      </c>
      <c r="D2051" s="2">
        <v>41063.450694444444</v>
      </c>
      <c r="E2051" s="1">
        <v>24</v>
      </c>
      <c r="F2051" s="2">
        <v>41023.385090513846</v>
      </c>
      <c r="G2051" s="1">
        <v>0</v>
      </c>
      <c r="H2051" s="32">
        <f>IFERROR(HOUR(Table1[[#This Row],[Cancel Date/time]])+MINUTE(Table1[[#This Row],[Cancel Date/time]])/60,"not cancelled")</f>
        <v>9.2333333333333325</v>
      </c>
      <c r="I2051" s="47">
        <f>IFERROR(ROUND(Table1[[#This Row],[cancellation time decimal]],0),"not cancelled")</f>
        <v>9</v>
      </c>
      <c r="J2051" s="10">
        <f>IFERROR(MOD(Table1[[#This Row],[cancellation hour rounded]],24),"not cancelled")</f>
        <v>9</v>
      </c>
      <c r="K2051" s="32">
        <f>1/Table1[[#This Row],[Duration (Time between doses '[in hours'])]]</f>
        <v>4.1666666666666664E-2</v>
      </c>
      <c r="L2051" s="33">
        <f>Table1[[#This Row],[number doses per hour]]*INDEX(Table2[price per dose],Table1[[#This Row],[Drug ID]])</f>
        <v>1.2958049999999997</v>
      </c>
      <c r="M2051" s="11" t="b">
        <f>AND(Table1[[#This Row],[hour of cancellation 0 to 23]]&gt;=0,Table1[[#This Row],[hour of cancellation 0 to 23]]&lt;=23)</f>
        <v>1</v>
      </c>
    </row>
    <row r="2052" spans="1:13" hidden="1" x14ac:dyDescent="0.3">
      <c r="A2052" s="1">
        <v>2051</v>
      </c>
      <c r="B2052" s="1">
        <v>5</v>
      </c>
      <c r="C2052" s="2">
        <v>41003.487906277558</v>
      </c>
      <c r="D2052" s="2">
        <v>41006.070723947159</v>
      </c>
      <c r="E2052" s="1">
        <v>24</v>
      </c>
      <c r="F2052" s="2" t="s">
        <v>5</v>
      </c>
      <c r="G2052" s="1">
        <v>0</v>
      </c>
      <c r="H2052" s="32" t="str">
        <f>IFERROR(HOUR(Table1[[#This Row],[Cancel Date/time]])+MINUTE(Table1[[#This Row],[Cancel Date/time]])/60,"not cancelled")</f>
        <v>not cancelled</v>
      </c>
      <c r="I2052" s="47" t="str">
        <f>IFERROR(ROUND(Table1[[#This Row],[cancellation time decimal]],0),"not cancelled")</f>
        <v>not cancelled</v>
      </c>
      <c r="J2052" s="10" t="str">
        <f>IFERROR(MOD(Table1[[#This Row],[cancellation hour rounded]],24),"not cancelled")</f>
        <v>not cancelled</v>
      </c>
      <c r="K2052" s="32">
        <f>1/Table1[[#This Row],[Duration (Time between doses '[in hours'])]]</f>
        <v>4.1666666666666664E-2</v>
      </c>
      <c r="L2052" s="33">
        <f>Table1[[#This Row],[number doses per hour]]*INDEX(Table2[price per dose],Table1[[#This Row],[Drug ID]])</f>
        <v>0.2815833333333333</v>
      </c>
      <c r="M2052" s="11" t="b">
        <f>AND(Table1[[#This Row],[hour of cancellation 0 to 23]]&gt;=0,Table1[[#This Row],[hour of cancellation 0 to 23]]&lt;=23)</f>
        <v>0</v>
      </c>
    </row>
    <row r="2053" spans="1:13" hidden="1" x14ac:dyDescent="0.3">
      <c r="A2053" s="1">
        <v>2052</v>
      </c>
      <c r="B2053" s="1">
        <v>1</v>
      </c>
      <c r="C2053" s="2">
        <v>41003.572786247205</v>
      </c>
      <c r="D2053" s="2">
        <v>41006.44713832219</v>
      </c>
      <c r="E2053" s="1">
        <v>12</v>
      </c>
      <c r="F2053" s="2" t="s">
        <v>5</v>
      </c>
      <c r="G2053" s="1">
        <v>0</v>
      </c>
      <c r="H2053" s="32" t="str">
        <f>IFERROR(HOUR(Table1[[#This Row],[Cancel Date/time]])+MINUTE(Table1[[#This Row],[Cancel Date/time]])/60,"not cancelled")</f>
        <v>not cancelled</v>
      </c>
      <c r="I2053" s="47" t="str">
        <f>IFERROR(ROUND(Table1[[#This Row],[cancellation time decimal]],0),"not cancelled")</f>
        <v>not cancelled</v>
      </c>
      <c r="J2053" s="10" t="str">
        <f>IFERROR(MOD(Table1[[#This Row],[cancellation hour rounded]],24),"not cancelled")</f>
        <v>not cancelled</v>
      </c>
      <c r="K2053" s="32">
        <f>1/Table1[[#This Row],[Duration (Time between doses '[in hours'])]]</f>
        <v>8.3333333333333329E-2</v>
      </c>
      <c r="L2053" s="33">
        <f>Table1[[#This Row],[number doses per hour]]*INDEX(Table2[price per dose],Table1[[#This Row],[Drug ID]])</f>
        <v>0.56619444444444444</v>
      </c>
      <c r="M2053" s="11" t="b">
        <f>AND(Table1[[#This Row],[hour of cancellation 0 to 23]]&gt;=0,Table1[[#This Row],[hour of cancellation 0 to 23]]&lt;=23)</f>
        <v>0</v>
      </c>
    </row>
    <row r="2054" spans="1:13" x14ac:dyDescent="0.3">
      <c r="A2054" s="1">
        <v>2053</v>
      </c>
      <c r="B2054" s="1">
        <v>4</v>
      </c>
      <c r="C2054" s="2">
        <v>41003.549460711103</v>
      </c>
      <c r="D2054" s="2">
        <v>41063.549305555556</v>
      </c>
      <c r="E2054" s="1">
        <v>12</v>
      </c>
      <c r="F2054" s="2">
        <v>41006.481364838197</v>
      </c>
      <c r="G2054" s="1">
        <v>0</v>
      </c>
      <c r="H2054" s="32">
        <f>IFERROR(HOUR(Table1[[#This Row],[Cancel Date/time]])+MINUTE(Table1[[#This Row],[Cancel Date/time]])/60,"not cancelled")</f>
        <v>11.55</v>
      </c>
      <c r="I2054" s="47">
        <f>IFERROR(ROUND(Table1[[#This Row],[cancellation time decimal]],0),"not cancelled")</f>
        <v>12</v>
      </c>
      <c r="J2054" s="10">
        <f>IFERROR(MOD(Table1[[#This Row],[cancellation hour rounded]],24),"not cancelled")</f>
        <v>12</v>
      </c>
      <c r="K2054" s="32">
        <f>1/Table1[[#This Row],[Duration (Time between doses '[in hours'])]]</f>
        <v>8.3333333333333329E-2</v>
      </c>
      <c r="L2054" s="33">
        <f>Table1[[#This Row],[number doses per hour]]*INDEX(Table2[price per dose],Table1[[#This Row],[Drug ID]])</f>
        <v>1.448055119047619</v>
      </c>
      <c r="M2054" s="11" t="b">
        <f>AND(Table1[[#This Row],[hour of cancellation 0 to 23]]&gt;=0,Table1[[#This Row],[hour of cancellation 0 to 23]]&lt;=23)</f>
        <v>1</v>
      </c>
    </row>
    <row r="2055" spans="1:13" x14ac:dyDescent="0.3">
      <c r="A2055" s="1">
        <v>2054</v>
      </c>
      <c r="B2055" s="1">
        <v>4</v>
      </c>
      <c r="C2055" s="2">
        <v>41003.5746551103</v>
      </c>
      <c r="D2055" s="2">
        <v>41063.57430555555</v>
      </c>
      <c r="E2055" s="1">
        <v>12</v>
      </c>
      <c r="F2055" s="2">
        <v>41006.493485480176</v>
      </c>
      <c r="G2055" s="1">
        <v>0</v>
      </c>
      <c r="H2055" s="32">
        <f>IFERROR(HOUR(Table1[[#This Row],[Cancel Date/time]])+MINUTE(Table1[[#This Row],[Cancel Date/time]])/60,"not cancelled")</f>
        <v>11.833333333333334</v>
      </c>
      <c r="I2055" s="47">
        <f>IFERROR(ROUND(Table1[[#This Row],[cancellation time decimal]],0),"not cancelled")</f>
        <v>12</v>
      </c>
      <c r="J2055" s="10">
        <f>IFERROR(MOD(Table1[[#This Row],[cancellation hour rounded]],24),"not cancelled")</f>
        <v>12</v>
      </c>
      <c r="K2055" s="32">
        <f>1/Table1[[#This Row],[Duration (Time between doses '[in hours'])]]</f>
        <v>8.3333333333333329E-2</v>
      </c>
      <c r="L2055" s="33">
        <f>Table1[[#This Row],[number doses per hour]]*INDEX(Table2[price per dose],Table1[[#This Row],[Drug ID]])</f>
        <v>1.448055119047619</v>
      </c>
      <c r="M2055" s="11" t="b">
        <f>AND(Table1[[#This Row],[hour of cancellation 0 to 23]]&gt;=0,Table1[[#This Row],[hour of cancellation 0 to 23]]&lt;=23)</f>
        <v>1</v>
      </c>
    </row>
    <row r="2056" spans="1:13" x14ac:dyDescent="0.3">
      <c r="A2056" s="1">
        <v>2055</v>
      </c>
      <c r="B2056" s="1">
        <v>1</v>
      </c>
      <c r="C2056" s="2">
        <v>41003.567588672711</v>
      </c>
      <c r="D2056" s="2">
        <v>41063.567361111105</v>
      </c>
      <c r="E2056" s="1">
        <v>12</v>
      </c>
      <c r="F2056" s="2">
        <v>41005.008035665473</v>
      </c>
      <c r="G2056" s="1">
        <v>0</v>
      </c>
      <c r="H2056" s="32">
        <f>IFERROR(HOUR(Table1[[#This Row],[Cancel Date/time]])+MINUTE(Table1[[#This Row],[Cancel Date/time]])/60,"not cancelled")</f>
        <v>0.18333333333333332</v>
      </c>
      <c r="I2056" s="47">
        <f>IFERROR(ROUND(Table1[[#This Row],[cancellation time decimal]],0),"not cancelled")</f>
        <v>0</v>
      </c>
      <c r="J2056" s="10">
        <f>IFERROR(MOD(Table1[[#This Row],[cancellation hour rounded]],24),"not cancelled")</f>
        <v>0</v>
      </c>
      <c r="K2056" s="32">
        <f>1/Table1[[#This Row],[Duration (Time between doses '[in hours'])]]</f>
        <v>8.3333333333333329E-2</v>
      </c>
      <c r="L2056" s="33">
        <f>Table1[[#This Row],[number doses per hour]]*INDEX(Table2[price per dose],Table1[[#This Row],[Drug ID]])</f>
        <v>0.56619444444444444</v>
      </c>
      <c r="M2056" s="11" t="b">
        <f>AND(Table1[[#This Row],[hour of cancellation 0 to 23]]&gt;=0,Table1[[#This Row],[hour of cancellation 0 to 23]]&lt;=23)</f>
        <v>1</v>
      </c>
    </row>
    <row r="2057" spans="1:13" x14ac:dyDescent="0.3">
      <c r="A2057" s="1">
        <v>2056</v>
      </c>
      <c r="B2057" s="1">
        <v>2</v>
      </c>
      <c r="C2057" s="2">
        <v>41003.598026868611</v>
      </c>
      <c r="D2057" s="2">
        <v>41063.597916666666</v>
      </c>
      <c r="E2057" s="1">
        <v>10</v>
      </c>
      <c r="F2057" s="2">
        <v>41005.484154317281</v>
      </c>
      <c r="G2057" s="1">
        <v>0</v>
      </c>
      <c r="H2057" s="32">
        <f>IFERROR(HOUR(Table1[[#This Row],[Cancel Date/time]])+MINUTE(Table1[[#This Row],[Cancel Date/time]])/60,"not cancelled")</f>
        <v>11.616666666666667</v>
      </c>
      <c r="I2057" s="47">
        <f>IFERROR(ROUND(Table1[[#This Row],[cancellation time decimal]],0),"not cancelled")</f>
        <v>12</v>
      </c>
      <c r="J2057" s="10">
        <f>IFERROR(MOD(Table1[[#This Row],[cancellation hour rounded]],24),"not cancelled")</f>
        <v>12</v>
      </c>
      <c r="K2057" s="32">
        <f>1/Table1[[#This Row],[Duration (Time between doses '[in hours'])]]</f>
        <v>0.1</v>
      </c>
      <c r="L2057" s="33">
        <f>Table1[[#This Row],[number doses per hour]]*INDEX(Table2[price per dose],Table1[[#This Row],[Drug ID]])</f>
        <v>0.84959999999999969</v>
      </c>
      <c r="M2057" s="11" t="b">
        <f>AND(Table1[[#This Row],[hour of cancellation 0 to 23]]&gt;=0,Table1[[#This Row],[hour of cancellation 0 to 23]]&lt;=23)</f>
        <v>1</v>
      </c>
    </row>
    <row r="2058" spans="1:13" x14ac:dyDescent="0.3">
      <c r="A2058" s="1">
        <v>2057</v>
      </c>
      <c r="B2058" s="1">
        <v>2</v>
      </c>
      <c r="C2058" s="2">
        <v>41003.594523451698</v>
      </c>
      <c r="D2058" s="2">
        <v>41063.594444444447</v>
      </c>
      <c r="E2058" s="1">
        <v>10</v>
      </c>
      <c r="F2058" s="2">
        <v>41005.322456180598</v>
      </c>
      <c r="G2058" s="1">
        <v>0</v>
      </c>
      <c r="H2058" s="32">
        <f>IFERROR(HOUR(Table1[[#This Row],[Cancel Date/time]])+MINUTE(Table1[[#This Row],[Cancel Date/time]])/60,"not cancelled")</f>
        <v>7.7333333333333334</v>
      </c>
      <c r="I2058" s="47">
        <f>IFERROR(ROUND(Table1[[#This Row],[cancellation time decimal]],0),"not cancelled")</f>
        <v>8</v>
      </c>
      <c r="J2058" s="10">
        <f>IFERROR(MOD(Table1[[#This Row],[cancellation hour rounded]],24),"not cancelled")</f>
        <v>8</v>
      </c>
      <c r="K2058" s="32">
        <f>1/Table1[[#This Row],[Duration (Time between doses '[in hours'])]]</f>
        <v>0.1</v>
      </c>
      <c r="L2058" s="33">
        <f>Table1[[#This Row],[number doses per hour]]*INDEX(Table2[price per dose],Table1[[#This Row],[Drug ID]])</f>
        <v>0.84959999999999969</v>
      </c>
      <c r="M2058" s="11" t="b">
        <f>AND(Table1[[#This Row],[hour of cancellation 0 to 23]]&gt;=0,Table1[[#This Row],[hour of cancellation 0 to 23]]&lt;=23)</f>
        <v>1</v>
      </c>
    </row>
    <row r="2059" spans="1:13" x14ac:dyDescent="0.3">
      <c r="A2059" s="1">
        <v>2058</v>
      </c>
      <c r="B2059" s="1">
        <v>5</v>
      </c>
      <c r="C2059" s="2">
        <v>41003.589602247062</v>
      </c>
      <c r="D2059" s="2">
        <v>41063.589583333334</v>
      </c>
      <c r="E2059" s="1">
        <v>24</v>
      </c>
      <c r="F2059" s="2">
        <v>41008.390728339786</v>
      </c>
      <c r="G2059" s="1">
        <v>0</v>
      </c>
      <c r="H2059" s="32">
        <f>IFERROR(HOUR(Table1[[#This Row],[Cancel Date/time]])+MINUTE(Table1[[#This Row],[Cancel Date/time]])/60,"not cancelled")</f>
        <v>9.3666666666666671</v>
      </c>
      <c r="I2059" s="47">
        <f>IFERROR(ROUND(Table1[[#This Row],[cancellation time decimal]],0),"not cancelled")</f>
        <v>9</v>
      </c>
      <c r="J2059" s="10">
        <f>IFERROR(MOD(Table1[[#This Row],[cancellation hour rounded]],24),"not cancelled")</f>
        <v>9</v>
      </c>
      <c r="K2059" s="32">
        <f>1/Table1[[#This Row],[Duration (Time between doses '[in hours'])]]</f>
        <v>4.1666666666666664E-2</v>
      </c>
      <c r="L2059" s="33">
        <f>Table1[[#This Row],[number doses per hour]]*INDEX(Table2[price per dose],Table1[[#This Row],[Drug ID]])</f>
        <v>0.2815833333333333</v>
      </c>
      <c r="M2059" s="11" t="b">
        <f>AND(Table1[[#This Row],[hour of cancellation 0 to 23]]&gt;=0,Table1[[#This Row],[hour of cancellation 0 to 23]]&lt;=23)</f>
        <v>1</v>
      </c>
    </row>
    <row r="2060" spans="1:13" x14ac:dyDescent="0.3">
      <c r="A2060" s="1">
        <v>2059</v>
      </c>
      <c r="B2060" s="1">
        <v>3</v>
      </c>
      <c r="C2060" s="2">
        <v>41003.630450828132</v>
      </c>
      <c r="D2060" s="2">
        <v>41063.629861111112</v>
      </c>
      <c r="E2060" s="1">
        <v>24</v>
      </c>
      <c r="F2060" s="2">
        <v>41007.023079146267</v>
      </c>
      <c r="G2060" s="1">
        <v>0</v>
      </c>
      <c r="H2060" s="32">
        <f>IFERROR(HOUR(Table1[[#This Row],[Cancel Date/time]])+MINUTE(Table1[[#This Row],[Cancel Date/time]])/60,"not cancelled")</f>
        <v>0.55000000000000004</v>
      </c>
      <c r="I2060" s="47">
        <f>IFERROR(ROUND(Table1[[#This Row],[cancellation time decimal]],0),"not cancelled")</f>
        <v>1</v>
      </c>
      <c r="J2060" s="10">
        <f>IFERROR(MOD(Table1[[#This Row],[cancellation hour rounded]],24),"not cancelled")</f>
        <v>1</v>
      </c>
      <c r="K2060" s="32">
        <f>1/Table1[[#This Row],[Duration (Time between doses '[in hours'])]]</f>
        <v>4.1666666666666664E-2</v>
      </c>
      <c r="L2060" s="33">
        <f>Table1[[#This Row],[number doses per hour]]*INDEX(Table2[price per dose],Table1[[#This Row],[Drug ID]])</f>
        <v>0.18133000000000002</v>
      </c>
      <c r="M2060" s="11" t="b">
        <f>AND(Table1[[#This Row],[hour of cancellation 0 to 23]]&gt;=0,Table1[[#This Row],[hour of cancellation 0 to 23]]&lt;=23)</f>
        <v>1</v>
      </c>
    </row>
    <row r="2061" spans="1:13" x14ac:dyDescent="0.3">
      <c r="A2061" s="1">
        <v>2060</v>
      </c>
      <c r="B2061" s="1">
        <v>3</v>
      </c>
      <c r="C2061" s="2">
        <v>41003.64872841943</v>
      </c>
      <c r="D2061" s="2">
        <v>41063.648611111108</v>
      </c>
      <c r="E2061" s="1">
        <v>24</v>
      </c>
      <c r="F2061" s="2">
        <v>41005.593091499752</v>
      </c>
      <c r="G2061" s="1">
        <v>0</v>
      </c>
      <c r="H2061" s="32">
        <f>IFERROR(HOUR(Table1[[#This Row],[Cancel Date/time]])+MINUTE(Table1[[#This Row],[Cancel Date/time]])/60,"not cancelled")</f>
        <v>14.233333333333333</v>
      </c>
      <c r="I2061" s="47">
        <f>IFERROR(ROUND(Table1[[#This Row],[cancellation time decimal]],0),"not cancelled")</f>
        <v>14</v>
      </c>
      <c r="J2061" s="10">
        <f>IFERROR(MOD(Table1[[#This Row],[cancellation hour rounded]],24),"not cancelled")</f>
        <v>14</v>
      </c>
      <c r="K2061" s="32">
        <f>1/Table1[[#This Row],[Duration (Time between doses '[in hours'])]]</f>
        <v>4.1666666666666664E-2</v>
      </c>
      <c r="L2061" s="33">
        <f>Table1[[#This Row],[number doses per hour]]*INDEX(Table2[price per dose],Table1[[#This Row],[Drug ID]])</f>
        <v>0.18133000000000002</v>
      </c>
      <c r="M2061" s="11" t="b">
        <f>AND(Table1[[#This Row],[hour of cancellation 0 to 23]]&gt;=0,Table1[[#This Row],[hour of cancellation 0 to 23]]&lt;=23)</f>
        <v>1</v>
      </c>
    </row>
    <row r="2062" spans="1:13" x14ac:dyDescent="0.3">
      <c r="A2062" s="1">
        <v>2061</v>
      </c>
      <c r="B2062" s="1">
        <v>4</v>
      </c>
      <c r="C2062" s="2">
        <v>41003.636664135396</v>
      </c>
      <c r="D2062" s="2">
        <v>41063.636111111111</v>
      </c>
      <c r="E2062" s="1">
        <v>12</v>
      </c>
      <c r="F2062" s="2">
        <v>41006.731601655156</v>
      </c>
      <c r="G2062" s="1">
        <v>0</v>
      </c>
      <c r="H2062" s="32">
        <f>IFERROR(HOUR(Table1[[#This Row],[Cancel Date/time]])+MINUTE(Table1[[#This Row],[Cancel Date/time]])/60,"not cancelled")</f>
        <v>17.55</v>
      </c>
      <c r="I2062" s="47">
        <f>IFERROR(ROUND(Table1[[#This Row],[cancellation time decimal]],0),"not cancelled")</f>
        <v>18</v>
      </c>
      <c r="J2062" s="10">
        <f>IFERROR(MOD(Table1[[#This Row],[cancellation hour rounded]],24),"not cancelled")</f>
        <v>18</v>
      </c>
      <c r="K2062" s="32">
        <f>1/Table1[[#This Row],[Duration (Time between doses '[in hours'])]]</f>
        <v>8.3333333333333329E-2</v>
      </c>
      <c r="L2062" s="33">
        <f>Table1[[#This Row],[number doses per hour]]*INDEX(Table2[price per dose],Table1[[#This Row],[Drug ID]])</f>
        <v>1.448055119047619</v>
      </c>
      <c r="M2062" s="11" t="b">
        <f>AND(Table1[[#This Row],[hour of cancellation 0 to 23]]&gt;=0,Table1[[#This Row],[hour of cancellation 0 to 23]]&lt;=23)</f>
        <v>1</v>
      </c>
    </row>
    <row r="2063" spans="1:13" x14ac:dyDescent="0.3">
      <c r="A2063" s="1">
        <v>2062</v>
      </c>
      <c r="B2063" s="1">
        <v>3</v>
      </c>
      <c r="C2063" s="2">
        <v>41003.650659852916</v>
      </c>
      <c r="D2063" s="2">
        <v>41063.65</v>
      </c>
      <c r="E2063" s="1">
        <v>24</v>
      </c>
      <c r="F2063" s="2">
        <v>41007.024847852234</v>
      </c>
      <c r="G2063" s="1">
        <v>0</v>
      </c>
      <c r="H2063" s="32">
        <f>IFERROR(HOUR(Table1[[#This Row],[Cancel Date/time]])+MINUTE(Table1[[#This Row],[Cancel Date/time]])/60,"not cancelled")</f>
        <v>0.58333333333333337</v>
      </c>
      <c r="I2063" s="47">
        <f>IFERROR(ROUND(Table1[[#This Row],[cancellation time decimal]],0),"not cancelled")</f>
        <v>1</v>
      </c>
      <c r="J2063" s="10">
        <f>IFERROR(MOD(Table1[[#This Row],[cancellation hour rounded]],24),"not cancelled")</f>
        <v>1</v>
      </c>
      <c r="K2063" s="32">
        <f>1/Table1[[#This Row],[Duration (Time between doses '[in hours'])]]</f>
        <v>4.1666666666666664E-2</v>
      </c>
      <c r="L2063" s="33">
        <f>Table1[[#This Row],[number doses per hour]]*INDEX(Table2[price per dose],Table1[[#This Row],[Drug ID]])</f>
        <v>0.18133000000000002</v>
      </c>
      <c r="M2063" s="11" t="b">
        <f>AND(Table1[[#This Row],[hour of cancellation 0 to 23]]&gt;=0,Table1[[#This Row],[hour of cancellation 0 to 23]]&lt;=23)</f>
        <v>1</v>
      </c>
    </row>
    <row r="2064" spans="1:13" x14ac:dyDescent="0.3">
      <c r="A2064" s="1">
        <v>2063</v>
      </c>
      <c r="B2064" s="1">
        <v>1</v>
      </c>
      <c r="C2064" s="2">
        <v>41003.705153129937</v>
      </c>
      <c r="D2064" s="2">
        <v>41063.704861111109</v>
      </c>
      <c r="E2064" s="1">
        <v>8</v>
      </c>
      <c r="F2064" s="2">
        <v>41004.901701129216</v>
      </c>
      <c r="G2064" s="1">
        <v>0</v>
      </c>
      <c r="H2064" s="32">
        <f>IFERROR(HOUR(Table1[[#This Row],[Cancel Date/time]])+MINUTE(Table1[[#This Row],[Cancel Date/time]])/60,"not cancelled")</f>
        <v>21.633333333333333</v>
      </c>
      <c r="I2064" s="47">
        <f>IFERROR(ROUND(Table1[[#This Row],[cancellation time decimal]],0),"not cancelled")</f>
        <v>22</v>
      </c>
      <c r="J2064" s="10">
        <f>IFERROR(MOD(Table1[[#This Row],[cancellation hour rounded]],24),"not cancelled")</f>
        <v>22</v>
      </c>
      <c r="K2064" s="32">
        <f>1/Table1[[#This Row],[Duration (Time between doses '[in hours'])]]</f>
        <v>0.125</v>
      </c>
      <c r="L2064" s="33">
        <f>Table1[[#This Row],[number doses per hour]]*INDEX(Table2[price per dose],Table1[[#This Row],[Drug ID]])</f>
        <v>0.84929166666666667</v>
      </c>
      <c r="M2064" s="11" t="b">
        <f>AND(Table1[[#This Row],[hour of cancellation 0 to 23]]&gt;=0,Table1[[#This Row],[hour of cancellation 0 to 23]]&lt;=23)</f>
        <v>1</v>
      </c>
    </row>
    <row r="2065" spans="1:13" x14ac:dyDescent="0.3">
      <c r="A2065" s="1">
        <v>2064</v>
      </c>
      <c r="B2065" s="1">
        <v>5</v>
      </c>
      <c r="C2065" s="2">
        <v>41003.749090368983</v>
      </c>
      <c r="D2065" s="2">
        <v>41063.748611111114</v>
      </c>
      <c r="E2065" s="1">
        <v>24</v>
      </c>
      <c r="F2065" s="2">
        <v>41007.39524854457</v>
      </c>
      <c r="G2065" s="1">
        <v>0</v>
      </c>
      <c r="H2065" s="32">
        <f>IFERROR(HOUR(Table1[[#This Row],[Cancel Date/time]])+MINUTE(Table1[[#This Row],[Cancel Date/time]])/60,"not cancelled")</f>
        <v>9.4833333333333325</v>
      </c>
      <c r="I2065" s="47">
        <f>IFERROR(ROUND(Table1[[#This Row],[cancellation time decimal]],0),"not cancelled")</f>
        <v>9</v>
      </c>
      <c r="J2065" s="10">
        <f>IFERROR(MOD(Table1[[#This Row],[cancellation hour rounded]],24),"not cancelled")</f>
        <v>9</v>
      </c>
      <c r="K2065" s="32">
        <f>1/Table1[[#This Row],[Duration (Time between doses '[in hours'])]]</f>
        <v>4.1666666666666664E-2</v>
      </c>
      <c r="L2065" s="33">
        <f>Table1[[#This Row],[number doses per hour]]*INDEX(Table2[price per dose],Table1[[#This Row],[Drug ID]])</f>
        <v>0.2815833333333333</v>
      </c>
      <c r="M2065" s="11" t="b">
        <f>AND(Table1[[#This Row],[hour of cancellation 0 to 23]]&gt;=0,Table1[[#This Row],[hour of cancellation 0 to 23]]&lt;=23)</f>
        <v>1</v>
      </c>
    </row>
    <row r="2066" spans="1:13" x14ac:dyDescent="0.3">
      <c r="A2066" s="1">
        <v>2065</v>
      </c>
      <c r="B2066" s="1">
        <v>1</v>
      </c>
      <c r="C2066" s="2">
        <v>41003.726780953075</v>
      </c>
      <c r="D2066" s="2">
        <v>41063.726388888892</v>
      </c>
      <c r="E2066" s="1">
        <v>8</v>
      </c>
      <c r="F2066" s="2">
        <v>41004.440322060713</v>
      </c>
      <c r="G2066" s="1">
        <v>0</v>
      </c>
      <c r="H2066" s="32">
        <f>IFERROR(HOUR(Table1[[#This Row],[Cancel Date/time]])+MINUTE(Table1[[#This Row],[Cancel Date/time]])/60,"not cancelled")</f>
        <v>10.566666666666666</v>
      </c>
      <c r="I2066" s="47">
        <f>IFERROR(ROUND(Table1[[#This Row],[cancellation time decimal]],0),"not cancelled")</f>
        <v>11</v>
      </c>
      <c r="J2066" s="10">
        <f>IFERROR(MOD(Table1[[#This Row],[cancellation hour rounded]],24),"not cancelled")</f>
        <v>11</v>
      </c>
      <c r="K2066" s="32">
        <f>1/Table1[[#This Row],[Duration (Time between doses '[in hours'])]]</f>
        <v>0.125</v>
      </c>
      <c r="L2066" s="33">
        <f>Table1[[#This Row],[number doses per hour]]*INDEX(Table2[price per dose],Table1[[#This Row],[Drug ID]])</f>
        <v>0.84929166666666667</v>
      </c>
      <c r="M2066" s="11" t="b">
        <f>AND(Table1[[#This Row],[hour of cancellation 0 to 23]]&gt;=0,Table1[[#This Row],[hour of cancellation 0 to 23]]&lt;=23)</f>
        <v>1</v>
      </c>
    </row>
    <row r="2067" spans="1:13" x14ac:dyDescent="0.3">
      <c r="A2067" s="1">
        <v>2066</v>
      </c>
      <c r="B2067" s="1">
        <v>4</v>
      </c>
      <c r="C2067" s="2">
        <v>41003.786353746509</v>
      </c>
      <c r="D2067" s="2">
        <v>41063.786111111112</v>
      </c>
      <c r="E2067" s="1">
        <v>12</v>
      </c>
      <c r="F2067" s="2">
        <v>41005.328849104495</v>
      </c>
      <c r="G2067" s="1">
        <v>0</v>
      </c>
      <c r="H2067" s="32">
        <f>IFERROR(HOUR(Table1[[#This Row],[Cancel Date/time]])+MINUTE(Table1[[#This Row],[Cancel Date/time]])/60,"not cancelled")</f>
        <v>7.8833333333333329</v>
      </c>
      <c r="I2067" s="47">
        <f>IFERROR(ROUND(Table1[[#This Row],[cancellation time decimal]],0),"not cancelled")</f>
        <v>8</v>
      </c>
      <c r="J2067" s="10">
        <f>IFERROR(MOD(Table1[[#This Row],[cancellation hour rounded]],24),"not cancelled")</f>
        <v>8</v>
      </c>
      <c r="K2067" s="32">
        <f>1/Table1[[#This Row],[Duration (Time between doses '[in hours'])]]</f>
        <v>8.3333333333333329E-2</v>
      </c>
      <c r="L2067" s="33">
        <f>Table1[[#This Row],[number doses per hour]]*INDEX(Table2[price per dose],Table1[[#This Row],[Drug ID]])</f>
        <v>1.448055119047619</v>
      </c>
      <c r="M2067" s="11" t="b">
        <f>AND(Table1[[#This Row],[hour of cancellation 0 to 23]]&gt;=0,Table1[[#This Row],[hour of cancellation 0 to 23]]&lt;=23)</f>
        <v>1</v>
      </c>
    </row>
    <row r="2068" spans="1:13" x14ac:dyDescent="0.3">
      <c r="A2068" s="1">
        <v>2067</v>
      </c>
      <c r="B2068" s="1">
        <v>2</v>
      </c>
      <c r="C2068" s="2">
        <v>41003.781075121085</v>
      </c>
      <c r="D2068" s="2">
        <v>41063.780555555553</v>
      </c>
      <c r="E2068" s="1">
        <v>10</v>
      </c>
      <c r="F2068" s="2">
        <v>41004.475351371759</v>
      </c>
      <c r="G2068" s="1">
        <v>0</v>
      </c>
      <c r="H2068" s="32">
        <f>IFERROR(HOUR(Table1[[#This Row],[Cancel Date/time]])+MINUTE(Table1[[#This Row],[Cancel Date/time]])/60,"not cancelled")</f>
        <v>11.4</v>
      </c>
      <c r="I2068" s="47">
        <f>IFERROR(ROUND(Table1[[#This Row],[cancellation time decimal]],0),"not cancelled")</f>
        <v>11</v>
      </c>
      <c r="J2068" s="10">
        <f>IFERROR(MOD(Table1[[#This Row],[cancellation hour rounded]],24),"not cancelled")</f>
        <v>11</v>
      </c>
      <c r="K2068" s="32">
        <f>1/Table1[[#This Row],[Duration (Time between doses '[in hours'])]]</f>
        <v>0.1</v>
      </c>
      <c r="L2068" s="33">
        <f>Table1[[#This Row],[number doses per hour]]*INDEX(Table2[price per dose],Table1[[#This Row],[Drug ID]])</f>
        <v>0.84959999999999969</v>
      </c>
      <c r="M2068" s="11" t="b">
        <f>AND(Table1[[#This Row],[hour of cancellation 0 to 23]]&gt;=0,Table1[[#This Row],[hour of cancellation 0 to 23]]&lt;=23)</f>
        <v>1</v>
      </c>
    </row>
    <row r="2069" spans="1:13" x14ac:dyDescent="0.3">
      <c r="A2069" s="1">
        <v>2068</v>
      </c>
      <c r="B2069" s="1">
        <v>6</v>
      </c>
      <c r="C2069" s="2">
        <v>41003.856810911246</v>
      </c>
      <c r="D2069" s="2">
        <v>41063.856250000004</v>
      </c>
      <c r="E2069" s="1">
        <v>24</v>
      </c>
      <c r="F2069" s="2">
        <v>41016.550342177768</v>
      </c>
      <c r="G2069" s="1">
        <v>0</v>
      </c>
      <c r="H2069" s="32">
        <f>IFERROR(HOUR(Table1[[#This Row],[Cancel Date/time]])+MINUTE(Table1[[#This Row],[Cancel Date/time]])/60,"not cancelled")</f>
        <v>13.2</v>
      </c>
      <c r="I2069" s="47">
        <f>IFERROR(ROUND(Table1[[#This Row],[cancellation time decimal]],0),"not cancelled")</f>
        <v>13</v>
      </c>
      <c r="J2069" s="10">
        <f>IFERROR(MOD(Table1[[#This Row],[cancellation hour rounded]],24),"not cancelled")</f>
        <v>13</v>
      </c>
      <c r="K2069" s="32">
        <f>1/Table1[[#This Row],[Duration (Time between doses '[in hours'])]]</f>
        <v>4.1666666666666664E-2</v>
      </c>
      <c r="L2069" s="33">
        <f>Table1[[#This Row],[number doses per hour]]*INDEX(Table2[price per dose],Table1[[#This Row],[Drug ID]])</f>
        <v>0.35218749999999999</v>
      </c>
      <c r="M2069" s="11" t="b">
        <f>AND(Table1[[#This Row],[hour of cancellation 0 to 23]]&gt;=0,Table1[[#This Row],[hour of cancellation 0 to 23]]&lt;=23)</f>
        <v>1</v>
      </c>
    </row>
    <row r="2070" spans="1:13" x14ac:dyDescent="0.3">
      <c r="A2070" s="1">
        <v>2069</v>
      </c>
      <c r="B2070" s="1">
        <v>5</v>
      </c>
      <c r="C2070" s="2">
        <v>41003.8490567607</v>
      </c>
      <c r="D2070" s="2">
        <v>41063.848611111112</v>
      </c>
      <c r="E2070" s="1">
        <v>24</v>
      </c>
      <c r="F2070" s="2">
        <v>41006.557916018086</v>
      </c>
      <c r="G2070" s="1">
        <v>0</v>
      </c>
      <c r="H2070" s="32">
        <f>IFERROR(HOUR(Table1[[#This Row],[Cancel Date/time]])+MINUTE(Table1[[#This Row],[Cancel Date/time]])/60,"not cancelled")</f>
        <v>13.383333333333333</v>
      </c>
      <c r="I2070" s="47">
        <f>IFERROR(ROUND(Table1[[#This Row],[cancellation time decimal]],0),"not cancelled")</f>
        <v>13</v>
      </c>
      <c r="J2070" s="10">
        <f>IFERROR(MOD(Table1[[#This Row],[cancellation hour rounded]],24),"not cancelled")</f>
        <v>13</v>
      </c>
      <c r="K2070" s="32">
        <f>1/Table1[[#This Row],[Duration (Time between doses '[in hours'])]]</f>
        <v>4.1666666666666664E-2</v>
      </c>
      <c r="L2070" s="33">
        <f>Table1[[#This Row],[number doses per hour]]*INDEX(Table2[price per dose],Table1[[#This Row],[Drug ID]])</f>
        <v>0.2815833333333333</v>
      </c>
      <c r="M2070" s="11" t="b">
        <f>AND(Table1[[#This Row],[hour of cancellation 0 to 23]]&gt;=0,Table1[[#This Row],[hour of cancellation 0 to 23]]&lt;=23)</f>
        <v>1</v>
      </c>
    </row>
    <row r="2071" spans="1:13" x14ac:dyDescent="0.3">
      <c r="A2071" s="1">
        <v>2070</v>
      </c>
      <c r="B2071" s="1">
        <v>10</v>
      </c>
      <c r="C2071" s="2">
        <v>41003.942728121488</v>
      </c>
      <c r="D2071" s="2">
        <v>41063.942361111105</v>
      </c>
      <c r="E2071" s="1">
        <v>1</v>
      </c>
      <c r="F2071" s="2">
        <v>41007.6567836498</v>
      </c>
      <c r="G2071" s="1">
        <v>2</v>
      </c>
      <c r="H2071" s="32">
        <f>IFERROR(HOUR(Table1[[#This Row],[Cancel Date/time]])+MINUTE(Table1[[#This Row],[Cancel Date/time]])/60,"not cancelled")</f>
        <v>15.75</v>
      </c>
      <c r="I2071" s="47">
        <f>IFERROR(ROUND(Table1[[#This Row],[cancellation time decimal]],0),"not cancelled")</f>
        <v>16</v>
      </c>
      <c r="J2071" s="10">
        <f>IFERROR(MOD(Table1[[#This Row],[cancellation hour rounded]],24),"not cancelled")</f>
        <v>16</v>
      </c>
      <c r="K2071" s="32">
        <f>1/Table1[[#This Row],[Duration (Time between doses '[in hours'])]]</f>
        <v>1</v>
      </c>
      <c r="L2071" s="33">
        <f>Table1[[#This Row],[number doses per hour]]*INDEX(Table2[price per dose],Table1[[#This Row],[Drug ID]])</f>
        <v>2.5716000000000001</v>
      </c>
      <c r="M2071" s="11" t="b">
        <f>AND(Table1[[#This Row],[hour of cancellation 0 to 23]]&gt;=0,Table1[[#This Row],[hour of cancellation 0 to 23]]&lt;=23)</f>
        <v>1</v>
      </c>
    </row>
    <row r="2072" spans="1:13" hidden="1" x14ac:dyDescent="0.3">
      <c r="A2072" s="1">
        <v>2071</v>
      </c>
      <c r="B2072" s="1">
        <v>6</v>
      </c>
      <c r="C2072" s="2">
        <v>41003.943686449522</v>
      </c>
      <c r="D2072" s="2">
        <v>41006.443130226973</v>
      </c>
      <c r="E2072" s="1">
        <v>24</v>
      </c>
      <c r="F2072" s="2" t="s">
        <v>5</v>
      </c>
      <c r="G2072" s="1">
        <v>0</v>
      </c>
      <c r="H2072" s="32" t="str">
        <f>IFERROR(HOUR(Table1[[#This Row],[Cancel Date/time]])+MINUTE(Table1[[#This Row],[Cancel Date/time]])/60,"not cancelled")</f>
        <v>not cancelled</v>
      </c>
      <c r="I2072" s="47" t="str">
        <f>IFERROR(ROUND(Table1[[#This Row],[cancellation time decimal]],0),"not cancelled")</f>
        <v>not cancelled</v>
      </c>
      <c r="J2072" s="10" t="str">
        <f>IFERROR(MOD(Table1[[#This Row],[cancellation hour rounded]],24),"not cancelled")</f>
        <v>not cancelled</v>
      </c>
      <c r="K2072" s="32">
        <f>1/Table1[[#This Row],[Duration (Time between doses '[in hours'])]]</f>
        <v>4.1666666666666664E-2</v>
      </c>
      <c r="L2072" s="33">
        <f>Table1[[#This Row],[number doses per hour]]*INDEX(Table2[price per dose],Table1[[#This Row],[Drug ID]])</f>
        <v>0.35218749999999999</v>
      </c>
      <c r="M2072" s="11" t="b">
        <f>AND(Table1[[#This Row],[hour of cancellation 0 to 23]]&gt;=0,Table1[[#This Row],[hour of cancellation 0 to 23]]&lt;=23)</f>
        <v>0</v>
      </c>
    </row>
    <row r="2073" spans="1:13" x14ac:dyDescent="0.3">
      <c r="A2073" s="1">
        <v>2072</v>
      </c>
      <c r="B2073" s="1">
        <v>10</v>
      </c>
      <c r="C2073" s="2">
        <v>41003.93781706036</v>
      </c>
      <c r="D2073" s="2">
        <v>41063.9375</v>
      </c>
      <c r="E2073" s="1">
        <v>1</v>
      </c>
      <c r="F2073" s="2">
        <v>41011.38791538497</v>
      </c>
      <c r="G2073" s="1">
        <v>5</v>
      </c>
      <c r="H2073" s="32">
        <f>IFERROR(HOUR(Table1[[#This Row],[Cancel Date/time]])+MINUTE(Table1[[#This Row],[Cancel Date/time]])/60,"not cancelled")</f>
        <v>9.3000000000000007</v>
      </c>
      <c r="I2073" s="47">
        <f>IFERROR(ROUND(Table1[[#This Row],[cancellation time decimal]],0),"not cancelled")</f>
        <v>9</v>
      </c>
      <c r="J2073" s="10">
        <f>IFERROR(MOD(Table1[[#This Row],[cancellation hour rounded]],24),"not cancelled")</f>
        <v>9</v>
      </c>
      <c r="K2073" s="32">
        <f>1/Table1[[#This Row],[Duration (Time between doses '[in hours'])]]</f>
        <v>1</v>
      </c>
      <c r="L2073" s="33">
        <f>Table1[[#This Row],[number doses per hour]]*INDEX(Table2[price per dose],Table1[[#This Row],[Drug ID]])</f>
        <v>2.5716000000000001</v>
      </c>
      <c r="M2073" s="11" t="b">
        <f>AND(Table1[[#This Row],[hour of cancellation 0 to 23]]&gt;=0,Table1[[#This Row],[hour of cancellation 0 to 23]]&lt;=23)</f>
        <v>1</v>
      </c>
    </row>
    <row r="2074" spans="1:13" x14ac:dyDescent="0.3">
      <c r="A2074" s="1">
        <v>2073</v>
      </c>
      <c r="B2074" s="1">
        <v>7</v>
      </c>
      <c r="C2074" s="2">
        <v>41004.072794118292</v>
      </c>
      <c r="D2074" s="2">
        <v>41064.072222222218</v>
      </c>
      <c r="E2074" s="1">
        <v>24</v>
      </c>
      <c r="F2074" s="2">
        <v>41007.408936142558</v>
      </c>
      <c r="G2074" s="1">
        <v>0</v>
      </c>
      <c r="H2074" s="32">
        <f>IFERROR(HOUR(Table1[[#This Row],[Cancel Date/time]])+MINUTE(Table1[[#This Row],[Cancel Date/time]])/60,"not cancelled")</f>
        <v>9.8000000000000007</v>
      </c>
      <c r="I2074" s="47">
        <f>IFERROR(ROUND(Table1[[#This Row],[cancellation time decimal]],0),"not cancelled")</f>
        <v>10</v>
      </c>
      <c r="J2074" s="10">
        <f>IFERROR(MOD(Table1[[#This Row],[cancellation hour rounded]],24),"not cancelled")</f>
        <v>10</v>
      </c>
      <c r="K2074" s="32">
        <f>1/Table1[[#This Row],[Duration (Time between doses '[in hours'])]]</f>
        <v>4.1666666666666664E-2</v>
      </c>
      <c r="L2074" s="33">
        <f>Table1[[#This Row],[number doses per hour]]*INDEX(Table2[price per dose],Table1[[#This Row],[Drug ID]])</f>
        <v>1.2958049999999997</v>
      </c>
      <c r="M2074" s="11" t="b">
        <f>AND(Table1[[#This Row],[hour of cancellation 0 to 23]]&gt;=0,Table1[[#This Row],[hour of cancellation 0 to 23]]&lt;=23)</f>
        <v>1</v>
      </c>
    </row>
    <row r="2075" spans="1:13" hidden="1" x14ac:dyDescent="0.3">
      <c r="A2075" s="1">
        <v>2074</v>
      </c>
      <c r="B2075" s="1">
        <v>7</v>
      </c>
      <c r="C2075" s="2">
        <v>41004.044181264006</v>
      </c>
      <c r="D2075" s="2">
        <v>41007.210416666669</v>
      </c>
      <c r="E2075" s="1">
        <v>24</v>
      </c>
      <c r="F2075" s="2" t="s">
        <v>5</v>
      </c>
      <c r="G2075" s="1">
        <v>0</v>
      </c>
      <c r="H2075" s="32" t="str">
        <f>IFERROR(HOUR(Table1[[#This Row],[Cancel Date/time]])+MINUTE(Table1[[#This Row],[Cancel Date/time]])/60,"not cancelled")</f>
        <v>not cancelled</v>
      </c>
      <c r="I2075" s="47" t="str">
        <f>IFERROR(ROUND(Table1[[#This Row],[cancellation time decimal]],0),"not cancelled")</f>
        <v>not cancelled</v>
      </c>
      <c r="J2075" s="10" t="str">
        <f>IFERROR(MOD(Table1[[#This Row],[cancellation hour rounded]],24),"not cancelled")</f>
        <v>not cancelled</v>
      </c>
      <c r="K2075" s="32">
        <f>1/Table1[[#This Row],[Duration (Time between doses '[in hours'])]]</f>
        <v>4.1666666666666664E-2</v>
      </c>
      <c r="L2075" s="33">
        <f>Table1[[#This Row],[number doses per hour]]*INDEX(Table2[price per dose],Table1[[#This Row],[Drug ID]])</f>
        <v>1.2958049999999997</v>
      </c>
      <c r="M2075" s="11" t="b">
        <f>AND(Table1[[#This Row],[hour of cancellation 0 to 23]]&gt;=0,Table1[[#This Row],[hour of cancellation 0 to 23]]&lt;=23)</f>
        <v>0</v>
      </c>
    </row>
    <row r="2076" spans="1:13" x14ac:dyDescent="0.3">
      <c r="A2076" s="1">
        <v>2075</v>
      </c>
      <c r="B2076" s="1">
        <v>4</v>
      </c>
      <c r="C2076" s="2">
        <v>41004.334582805903</v>
      </c>
      <c r="D2076" s="2">
        <v>41064.334027777782</v>
      </c>
      <c r="E2076" s="1">
        <v>12</v>
      </c>
      <c r="F2076" s="2">
        <v>41006.55961331592</v>
      </c>
      <c r="G2076" s="1">
        <v>0</v>
      </c>
      <c r="H2076" s="32">
        <f>IFERROR(HOUR(Table1[[#This Row],[Cancel Date/time]])+MINUTE(Table1[[#This Row],[Cancel Date/time]])/60,"not cancelled")</f>
        <v>13.416666666666666</v>
      </c>
      <c r="I2076" s="47">
        <f>IFERROR(ROUND(Table1[[#This Row],[cancellation time decimal]],0),"not cancelled")</f>
        <v>13</v>
      </c>
      <c r="J2076" s="10">
        <f>IFERROR(MOD(Table1[[#This Row],[cancellation hour rounded]],24),"not cancelled")</f>
        <v>13</v>
      </c>
      <c r="K2076" s="32">
        <f>1/Table1[[#This Row],[Duration (Time between doses '[in hours'])]]</f>
        <v>8.3333333333333329E-2</v>
      </c>
      <c r="L2076" s="33">
        <f>Table1[[#This Row],[number doses per hour]]*INDEX(Table2[price per dose],Table1[[#This Row],[Drug ID]])</f>
        <v>1.448055119047619</v>
      </c>
      <c r="M2076" s="11" t="b">
        <f>AND(Table1[[#This Row],[hour of cancellation 0 to 23]]&gt;=0,Table1[[#This Row],[hour of cancellation 0 to 23]]&lt;=23)</f>
        <v>1</v>
      </c>
    </row>
    <row r="2077" spans="1:13" x14ac:dyDescent="0.3">
      <c r="A2077" s="1">
        <v>2076</v>
      </c>
      <c r="B2077" s="1">
        <v>8</v>
      </c>
      <c r="C2077" s="2">
        <v>41004.344771580196</v>
      </c>
      <c r="D2077" s="2">
        <v>41064.344444444447</v>
      </c>
      <c r="E2077" s="1">
        <v>3</v>
      </c>
      <c r="F2077" s="2">
        <v>41009.47378108163</v>
      </c>
      <c r="G2077" s="1">
        <v>0</v>
      </c>
      <c r="H2077" s="32">
        <f>IFERROR(HOUR(Table1[[#This Row],[Cancel Date/time]])+MINUTE(Table1[[#This Row],[Cancel Date/time]])/60,"not cancelled")</f>
        <v>11.366666666666667</v>
      </c>
      <c r="I2077" s="47">
        <f>IFERROR(ROUND(Table1[[#This Row],[cancellation time decimal]],0),"not cancelled")</f>
        <v>11</v>
      </c>
      <c r="J2077" s="10">
        <f>IFERROR(MOD(Table1[[#This Row],[cancellation hour rounded]],24),"not cancelled")</f>
        <v>11</v>
      </c>
      <c r="K2077" s="32">
        <f>1/Table1[[#This Row],[Duration (Time between doses '[in hours'])]]</f>
        <v>0.33333333333333331</v>
      </c>
      <c r="L2077" s="33">
        <f>Table1[[#This Row],[number doses per hour]]*INDEX(Table2[price per dose],Table1[[#This Row],[Drug ID]])</f>
        <v>0.29998222222222221</v>
      </c>
      <c r="M2077" s="11" t="b">
        <f>AND(Table1[[#This Row],[hour of cancellation 0 to 23]]&gt;=0,Table1[[#This Row],[hour of cancellation 0 to 23]]&lt;=23)</f>
        <v>1</v>
      </c>
    </row>
    <row r="2078" spans="1:13" x14ac:dyDescent="0.3">
      <c r="A2078" s="1">
        <v>2077</v>
      </c>
      <c r="B2078" s="1">
        <v>2</v>
      </c>
      <c r="C2078" s="2">
        <v>41004.338449978284</v>
      </c>
      <c r="D2078" s="2">
        <v>41064.338194444448</v>
      </c>
      <c r="E2078" s="1">
        <v>10</v>
      </c>
      <c r="F2078" s="2">
        <v>41005.464463211742</v>
      </c>
      <c r="G2078" s="1">
        <v>0</v>
      </c>
      <c r="H2078" s="32">
        <f>IFERROR(HOUR(Table1[[#This Row],[Cancel Date/time]])+MINUTE(Table1[[#This Row],[Cancel Date/time]])/60,"not cancelled")</f>
        <v>11.133333333333333</v>
      </c>
      <c r="I2078" s="47">
        <f>IFERROR(ROUND(Table1[[#This Row],[cancellation time decimal]],0),"not cancelled")</f>
        <v>11</v>
      </c>
      <c r="J2078" s="10">
        <f>IFERROR(MOD(Table1[[#This Row],[cancellation hour rounded]],24),"not cancelled")</f>
        <v>11</v>
      </c>
      <c r="K2078" s="32">
        <f>1/Table1[[#This Row],[Duration (Time between doses '[in hours'])]]</f>
        <v>0.1</v>
      </c>
      <c r="L2078" s="33">
        <f>Table1[[#This Row],[number doses per hour]]*INDEX(Table2[price per dose],Table1[[#This Row],[Drug ID]])</f>
        <v>0.84959999999999969</v>
      </c>
      <c r="M2078" s="11" t="b">
        <f>AND(Table1[[#This Row],[hour of cancellation 0 to 23]]&gt;=0,Table1[[#This Row],[hour of cancellation 0 to 23]]&lt;=23)</f>
        <v>1</v>
      </c>
    </row>
    <row r="2079" spans="1:13" hidden="1" x14ac:dyDescent="0.3">
      <c r="A2079" s="1">
        <v>2078</v>
      </c>
      <c r="B2079" s="1">
        <v>2</v>
      </c>
      <c r="C2079" s="2">
        <v>41004.373065998479</v>
      </c>
      <c r="D2079" s="2">
        <v>41007.456296412056</v>
      </c>
      <c r="E2079" s="1">
        <v>10</v>
      </c>
      <c r="F2079" s="2" t="s">
        <v>5</v>
      </c>
      <c r="G2079" s="1">
        <v>0</v>
      </c>
      <c r="H2079" s="32" t="str">
        <f>IFERROR(HOUR(Table1[[#This Row],[Cancel Date/time]])+MINUTE(Table1[[#This Row],[Cancel Date/time]])/60,"not cancelled")</f>
        <v>not cancelled</v>
      </c>
      <c r="I2079" s="47" t="str">
        <f>IFERROR(ROUND(Table1[[#This Row],[cancellation time decimal]],0),"not cancelled")</f>
        <v>not cancelled</v>
      </c>
      <c r="J2079" s="10" t="str">
        <f>IFERROR(MOD(Table1[[#This Row],[cancellation hour rounded]],24),"not cancelled")</f>
        <v>not cancelled</v>
      </c>
      <c r="K2079" s="32">
        <f>1/Table1[[#This Row],[Duration (Time between doses '[in hours'])]]</f>
        <v>0.1</v>
      </c>
      <c r="L2079" s="33">
        <f>Table1[[#This Row],[number doses per hour]]*INDEX(Table2[price per dose],Table1[[#This Row],[Drug ID]])</f>
        <v>0.84959999999999969</v>
      </c>
      <c r="M2079" s="11" t="b">
        <f>AND(Table1[[#This Row],[hour of cancellation 0 to 23]]&gt;=0,Table1[[#This Row],[hour of cancellation 0 to 23]]&lt;=23)</f>
        <v>0</v>
      </c>
    </row>
    <row r="2080" spans="1:13" hidden="1" x14ac:dyDescent="0.3">
      <c r="A2080" s="1">
        <v>2079</v>
      </c>
      <c r="B2080" s="1">
        <v>5</v>
      </c>
      <c r="C2080" s="2">
        <v>41004.347779965261</v>
      </c>
      <c r="D2080" s="2">
        <v>41006.763861652689</v>
      </c>
      <c r="E2080" s="1">
        <v>24</v>
      </c>
      <c r="F2080" s="2" t="s">
        <v>5</v>
      </c>
      <c r="G2080" s="1">
        <v>0</v>
      </c>
      <c r="H2080" s="32" t="str">
        <f>IFERROR(HOUR(Table1[[#This Row],[Cancel Date/time]])+MINUTE(Table1[[#This Row],[Cancel Date/time]])/60,"not cancelled")</f>
        <v>not cancelled</v>
      </c>
      <c r="I2080" s="47" t="str">
        <f>IFERROR(ROUND(Table1[[#This Row],[cancellation time decimal]],0),"not cancelled")</f>
        <v>not cancelled</v>
      </c>
      <c r="J2080" s="10" t="str">
        <f>IFERROR(MOD(Table1[[#This Row],[cancellation hour rounded]],24),"not cancelled")</f>
        <v>not cancelled</v>
      </c>
      <c r="K2080" s="32">
        <f>1/Table1[[#This Row],[Duration (Time between doses '[in hours'])]]</f>
        <v>4.1666666666666664E-2</v>
      </c>
      <c r="L2080" s="33">
        <f>Table1[[#This Row],[number doses per hour]]*INDEX(Table2[price per dose],Table1[[#This Row],[Drug ID]])</f>
        <v>0.2815833333333333</v>
      </c>
      <c r="M2080" s="11" t="b">
        <f>AND(Table1[[#This Row],[hour of cancellation 0 to 23]]&gt;=0,Table1[[#This Row],[hour of cancellation 0 to 23]]&lt;=23)</f>
        <v>0</v>
      </c>
    </row>
    <row r="2081" spans="1:13" hidden="1" x14ac:dyDescent="0.3">
      <c r="A2081" s="1">
        <v>2080</v>
      </c>
      <c r="B2081" s="1">
        <v>9</v>
      </c>
      <c r="C2081" s="2">
        <v>41004.409769952654</v>
      </c>
      <c r="D2081" s="2">
        <v>41006.825762659493</v>
      </c>
      <c r="E2081" s="1">
        <v>5</v>
      </c>
      <c r="F2081" s="2" t="s">
        <v>5</v>
      </c>
      <c r="G2081" s="1">
        <v>0</v>
      </c>
      <c r="H2081" s="32" t="str">
        <f>IFERROR(HOUR(Table1[[#This Row],[Cancel Date/time]])+MINUTE(Table1[[#This Row],[Cancel Date/time]])/60,"not cancelled")</f>
        <v>not cancelled</v>
      </c>
      <c r="I2081" s="47" t="str">
        <f>IFERROR(ROUND(Table1[[#This Row],[cancellation time decimal]],0),"not cancelled")</f>
        <v>not cancelled</v>
      </c>
      <c r="J2081" s="10" t="str">
        <f>IFERROR(MOD(Table1[[#This Row],[cancellation hour rounded]],24),"not cancelled")</f>
        <v>not cancelled</v>
      </c>
      <c r="K2081" s="32">
        <f>1/Table1[[#This Row],[Duration (Time between doses '[in hours'])]]</f>
        <v>0.2</v>
      </c>
      <c r="L2081" s="33">
        <f>Table1[[#This Row],[number doses per hour]]*INDEX(Table2[price per dose],Table1[[#This Row],[Drug ID]])</f>
        <v>5.6740000000000004</v>
      </c>
      <c r="M2081" s="11" t="b">
        <f>AND(Table1[[#This Row],[hour of cancellation 0 to 23]]&gt;=0,Table1[[#This Row],[hour of cancellation 0 to 23]]&lt;=23)</f>
        <v>0</v>
      </c>
    </row>
    <row r="2082" spans="1:13" x14ac:dyDescent="0.3">
      <c r="A2082" s="1">
        <v>2081</v>
      </c>
      <c r="B2082" s="1">
        <v>9</v>
      </c>
      <c r="C2082" s="2">
        <v>41004.380582332909</v>
      </c>
      <c r="D2082" s="2">
        <v>41064.380555555559</v>
      </c>
      <c r="E2082" s="1">
        <v>5</v>
      </c>
      <c r="F2082" s="2">
        <v>41007.488239303857</v>
      </c>
      <c r="G2082" s="1">
        <v>0</v>
      </c>
      <c r="H2082" s="32">
        <f>IFERROR(HOUR(Table1[[#This Row],[Cancel Date/time]])+MINUTE(Table1[[#This Row],[Cancel Date/time]])/60,"not cancelled")</f>
        <v>11.716666666666667</v>
      </c>
      <c r="I2082" s="47">
        <f>IFERROR(ROUND(Table1[[#This Row],[cancellation time decimal]],0),"not cancelled")</f>
        <v>12</v>
      </c>
      <c r="J2082" s="10">
        <f>IFERROR(MOD(Table1[[#This Row],[cancellation hour rounded]],24),"not cancelled")</f>
        <v>12</v>
      </c>
      <c r="K2082" s="32">
        <f>1/Table1[[#This Row],[Duration (Time between doses '[in hours'])]]</f>
        <v>0.2</v>
      </c>
      <c r="L2082" s="33">
        <f>Table1[[#This Row],[number doses per hour]]*INDEX(Table2[price per dose],Table1[[#This Row],[Drug ID]])</f>
        <v>5.6740000000000004</v>
      </c>
      <c r="M2082" s="11" t="b">
        <f>AND(Table1[[#This Row],[hour of cancellation 0 to 23]]&gt;=0,Table1[[#This Row],[hour of cancellation 0 to 23]]&lt;=23)</f>
        <v>1</v>
      </c>
    </row>
    <row r="2083" spans="1:13" x14ac:dyDescent="0.3">
      <c r="A2083" s="1">
        <v>2082</v>
      </c>
      <c r="B2083" s="1">
        <v>1</v>
      </c>
      <c r="C2083" s="2">
        <v>41004.430078435704</v>
      </c>
      <c r="D2083" s="2">
        <v>41064.429861111108</v>
      </c>
      <c r="E2083" s="1">
        <v>8</v>
      </c>
      <c r="F2083" s="2">
        <v>41004.763409060441</v>
      </c>
      <c r="G2083" s="1">
        <v>0</v>
      </c>
      <c r="H2083" s="32">
        <f>IFERROR(HOUR(Table1[[#This Row],[Cancel Date/time]])+MINUTE(Table1[[#This Row],[Cancel Date/time]])/60,"not cancelled")</f>
        <v>18.316666666666666</v>
      </c>
      <c r="I2083" s="47">
        <f>IFERROR(ROUND(Table1[[#This Row],[cancellation time decimal]],0),"not cancelled")</f>
        <v>18</v>
      </c>
      <c r="J2083" s="10">
        <f>IFERROR(MOD(Table1[[#This Row],[cancellation hour rounded]],24),"not cancelled")</f>
        <v>18</v>
      </c>
      <c r="K2083" s="32">
        <f>1/Table1[[#This Row],[Duration (Time between doses '[in hours'])]]</f>
        <v>0.125</v>
      </c>
      <c r="L2083" s="33">
        <f>Table1[[#This Row],[number doses per hour]]*INDEX(Table2[price per dose],Table1[[#This Row],[Drug ID]])</f>
        <v>0.84929166666666667</v>
      </c>
      <c r="M2083" s="11" t="b">
        <f>AND(Table1[[#This Row],[hour of cancellation 0 to 23]]&gt;=0,Table1[[#This Row],[hour of cancellation 0 to 23]]&lt;=23)</f>
        <v>1</v>
      </c>
    </row>
    <row r="2084" spans="1:13" x14ac:dyDescent="0.3">
      <c r="A2084" s="1">
        <v>2083</v>
      </c>
      <c r="B2084" s="1">
        <v>3</v>
      </c>
      <c r="C2084" s="2">
        <v>41004.438388183895</v>
      </c>
      <c r="D2084" s="2">
        <v>41064.438194444439</v>
      </c>
      <c r="E2084" s="1">
        <v>24</v>
      </c>
      <c r="F2084" s="2">
        <v>41006.59932934423</v>
      </c>
      <c r="G2084" s="1">
        <v>0</v>
      </c>
      <c r="H2084" s="32">
        <f>IFERROR(HOUR(Table1[[#This Row],[Cancel Date/time]])+MINUTE(Table1[[#This Row],[Cancel Date/time]])/60,"not cancelled")</f>
        <v>14.383333333333333</v>
      </c>
      <c r="I2084" s="47">
        <f>IFERROR(ROUND(Table1[[#This Row],[cancellation time decimal]],0),"not cancelled")</f>
        <v>14</v>
      </c>
      <c r="J2084" s="10">
        <f>IFERROR(MOD(Table1[[#This Row],[cancellation hour rounded]],24),"not cancelled")</f>
        <v>14</v>
      </c>
      <c r="K2084" s="32">
        <f>1/Table1[[#This Row],[Duration (Time between doses '[in hours'])]]</f>
        <v>4.1666666666666664E-2</v>
      </c>
      <c r="L2084" s="33">
        <f>Table1[[#This Row],[number doses per hour]]*INDEX(Table2[price per dose],Table1[[#This Row],[Drug ID]])</f>
        <v>0.18133000000000002</v>
      </c>
      <c r="M2084" s="11" t="b">
        <f>AND(Table1[[#This Row],[hour of cancellation 0 to 23]]&gt;=0,Table1[[#This Row],[hour of cancellation 0 to 23]]&lt;=23)</f>
        <v>1</v>
      </c>
    </row>
    <row r="2085" spans="1:13" x14ac:dyDescent="0.3">
      <c r="A2085" s="1">
        <v>2084</v>
      </c>
      <c r="B2085" s="1">
        <v>11</v>
      </c>
      <c r="C2085" s="2">
        <v>41004.43517211642</v>
      </c>
      <c r="D2085" s="2">
        <v>41064.43472222222</v>
      </c>
      <c r="E2085" s="1">
        <v>1</v>
      </c>
      <c r="F2085" s="2">
        <v>41011.480041763716</v>
      </c>
      <c r="G2085" s="1">
        <v>4</v>
      </c>
      <c r="H2085" s="32">
        <f>IFERROR(HOUR(Table1[[#This Row],[Cancel Date/time]])+MINUTE(Table1[[#This Row],[Cancel Date/time]])/60,"not cancelled")</f>
        <v>11.516666666666667</v>
      </c>
      <c r="I2085" s="47">
        <f>IFERROR(ROUND(Table1[[#This Row],[cancellation time decimal]],0),"not cancelled")</f>
        <v>12</v>
      </c>
      <c r="J2085" s="10">
        <f>IFERROR(MOD(Table1[[#This Row],[cancellation hour rounded]],24),"not cancelled")</f>
        <v>12</v>
      </c>
      <c r="K2085" s="32">
        <f>1/Table1[[#This Row],[Duration (Time between doses '[in hours'])]]</f>
        <v>1</v>
      </c>
      <c r="L2085" s="33">
        <f>Table1[[#This Row],[number doses per hour]]*INDEX(Table2[price per dose],Table1[[#This Row],[Drug ID]])</f>
        <v>1</v>
      </c>
      <c r="M2085" s="11" t="b">
        <f>AND(Table1[[#This Row],[hour of cancellation 0 to 23]]&gt;=0,Table1[[#This Row],[hour of cancellation 0 to 23]]&lt;=23)</f>
        <v>1</v>
      </c>
    </row>
    <row r="2086" spans="1:13" x14ac:dyDescent="0.3">
      <c r="A2086" s="1">
        <v>2085</v>
      </c>
      <c r="B2086" s="1">
        <v>4</v>
      </c>
      <c r="C2086" s="2">
        <v>41004.535251135996</v>
      </c>
      <c r="D2086" s="2">
        <v>41064.534722222219</v>
      </c>
      <c r="E2086" s="1">
        <v>12</v>
      </c>
      <c r="F2086" s="2">
        <v>41006.513797193409</v>
      </c>
      <c r="G2086" s="1">
        <v>0</v>
      </c>
      <c r="H2086" s="32">
        <f>IFERROR(HOUR(Table1[[#This Row],[Cancel Date/time]])+MINUTE(Table1[[#This Row],[Cancel Date/time]])/60,"not cancelled")</f>
        <v>12.316666666666666</v>
      </c>
      <c r="I2086" s="47">
        <f>IFERROR(ROUND(Table1[[#This Row],[cancellation time decimal]],0),"not cancelled")</f>
        <v>12</v>
      </c>
      <c r="J2086" s="10">
        <f>IFERROR(MOD(Table1[[#This Row],[cancellation hour rounded]],24),"not cancelled")</f>
        <v>12</v>
      </c>
      <c r="K2086" s="32">
        <f>1/Table1[[#This Row],[Duration (Time between doses '[in hours'])]]</f>
        <v>8.3333333333333329E-2</v>
      </c>
      <c r="L2086" s="33">
        <f>Table1[[#This Row],[number doses per hour]]*INDEX(Table2[price per dose],Table1[[#This Row],[Drug ID]])</f>
        <v>1.448055119047619</v>
      </c>
      <c r="M2086" s="11" t="b">
        <f>AND(Table1[[#This Row],[hour of cancellation 0 to 23]]&gt;=0,Table1[[#This Row],[hour of cancellation 0 to 23]]&lt;=23)</f>
        <v>1</v>
      </c>
    </row>
    <row r="2087" spans="1:13" x14ac:dyDescent="0.3">
      <c r="A2087" s="1">
        <v>2086</v>
      </c>
      <c r="B2087" s="1">
        <v>1</v>
      </c>
      <c r="C2087" s="2">
        <v>41004.521731952911</v>
      </c>
      <c r="D2087" s="2">
        <v>41064.521527777775</v>
      </c>
      <c r="E2087" s="1">
        <v>12</v>
      </c>
      <c r="F2087" s="2">
        <v>41005.475789497184</v>
      </c>
      <c r="G2087" s="1">
        <v>0</v>
      </c>
      <c r="H2087" s="32">
        <f>IFERROR(HOUR(Table1[[#This Row],[Cancel Date/time]])+MINUTE(Table1[[#This Row],[Cancel Date/time]])/60,"not cancelled")</f>
        <v>11.416666666666666</v>
      </c>
      <c r="I2087" s="47">
        <f>IFERROR(ROUND(Table1[[#This Row],[cancellation time decimal]],0),"not cancelled")</f>
        <v>11</v>
      </c>
      <c r="J2087" s="10">
        <f>IFERROR(MOD(Table1[[#This Row],[cancellation hour rounded]],24),"not cancelled")</f>
        <v>11</v>
      </c>
      <c r="K2087" s="32">
        <f>1/Table1[[#This Row],[Duration (Time between doses '[in hours'])]]</f>
        <v>8.3333333333333329E-2</v>
      </c>
      <c r="L2087" s="33">
        <f>Table1[[#This Row],[number doses per hour]]*INDEX(Table2[price per dose],Table1[[#This Row],[Drug ID]])</f>
        <v>0.56619444444444444</v>
      </c>
      <c r="M2087" s="11" t="b">
        <f>AND(Table1[[#This Row],[hour of cancellation 0 to 23]]&gt;=0,Table1[[#This Row],[hour of cancellation 0 to 23]]&lt;=23)</f>
        <v>1</v>
      </c>
    </row>
    <row r="2088" spans="1:13" x14ac:dyDescent="0.3">
      <c r="A2088" s="1">
        <v>2087</v>
      </c>
      <c r="B2088" s="1">
        <v>1</v>
      </c>
      <c r="C2088" s="2">
        <v>41004.50422043648</v>
      </c>
      <c r="D2088" s="2">
        <v>41064.504166666666</v>
      </c>
      <c r="E2088" s="1">
        <v>12</v>
      </c>
      <c r="F2088" s="2">
        <v>41005.484537121003</v>
      </c>
      <c r="G2088" s="1">
        <v>0</v>
      </c>
      <c r="H2088" s="32">
        <f>IFERROR(HOUR(Table1[[#This Row],[Cancel Date/time]])+MINUTE(Table1[[#This Row],[Cancel Date/time]])/60,"not cancelled")</f>
        <v>11.616666666666667</v>
      </c>
      <c r="I2088" s="47">
        <f>IFERROR(ROUND(Table1[[#This Row],[cancellation time decimal]],0),"not cancelled")</f>
        <v>12</v>
      </c>
      <c r="J2088" s="10">
        <f>IFERROR(MOD(Table1[[#This Row],[cancellation hour rounded]],24),"not cancelled")</f>
        <v>12</v>
      </c>
      <c r="K2088" s="32">
        <f>1/Table1[[#This Row],[Duration (Time between doses '[in hours'])]]</f>
        <v>8.3333333333333329E-2</v>
      </c>
      <c r="L2088" s="33">
        <f>Table1[[#This Row],[number doses per hour]]*INDEX(Table2[price per dose],Table1[[#This Row],[Drug ID]])</f>
        <v>0.56619444444444444</v>
      </c>
      <c r="M2088" s="11" t="b">
        <f>AND(Table1[[#This Row],[hour of cancellation 0 to 23]]&gt;=0,Table1[[#This Row],[hour of cancellation 0 to 23]]&lt;=23)</f>
        <v>1</v>
      </c>
    </row>
    <row r="2089" spans="1:13" x14ac:dyDescent="0.3">
      <c r="A2089" s="1">
        <v>2088</v>
      </c>
      <c r="B2089" s="1">
        <v>1</v>
      </c>
      <c r="C2089" s="2">
        <v>41004.525177979012</v>
      </c>
      <c r="D2089" s="2">
        <v>41064.525000000001</v>
      </c>
      <c r="E2089" s="1">
        <v>12</v>
      </c>
      <c r="F2089" s="2">
        <v>41005.692172255294</v>
      </c>
      <c r="G2089" s="1">
        <v>0</v>
      </c>
      <c r="H2089" s="32">
        <f>IFERROR(HOUR(Table1[[#This Row],[Cancel Date/time]])+MINUTE(Table1[[#This Row],[Cancel Date/time]])/60,"not cancelled")</f>
        <v>16.600000000000001</v>
      </c>
      <c r="I2089" s="47">
        <f>IFERROR(ROUND(Table1[[#This Row],[cancellation time decimal]],0),"not cancelled")</f>
        <v>17</v>
      </c>
      <c r="J2089" s="10">
        <f>IFERROR(MOD(Table1[[#This Row],[cancellation hour rounded]],24),"not cancelled")</f>
        <v>17</v>
      </c>
      <c r="K2089" s="32">
        <f>1/Table1[[#This Row],[Duration (Time between doses '[in hours'])]]</f>
        <v>8.3333333333333329E-2</v>
      </c>
      <c r="L2089" s="33">
        <f>Table1[[#This Row],[number doses per hour]]*INDEX(Table2[price per dose],Table1[[#This Row],[Drug ID]])</f>
        <v>0.56619444444444444</v>
      </c>
      <c r="M2089" s="11" t="b">
        <f>AND(Table1[[#This Row],[hour of cancellation 0 to 23]]&gt;=0,Table1[[#This Row],[hour of cancellation 0 to 23]]&lt;=23)</f>
        <v>1</v>
      </c>
    </row>
    <row r="2090" spans="1:13" hidden="1" x14ac:dyDescent="0.3">
      <c r="A2090" s="1">
        <v>2089</v>
      </c>
      <c r="B2090" s="1">
        <v>4</v>
      </c>
      <c r="C2090" s="2">
        <v>41004.606851650678</v>
      </c>
      <c r="D2090" s="2">
        <v>41008.606649404814</v>
      </c>
      <c r="E2090" s="1">
        <v>12</v>
      </c>
      <c r="F2090" s="2" t="s">
        <v>5</v>
      </c>
      <c r="G2090" s="1">
        <v>0</v>
      </c>
      <c r="H2090" s="32" t="str">
        <f>IFERROR(HOUR(Table1[[#This Row],[Cancel Date/time]])+MINUTE(Table1[[#This Row],[Cancel Date/time]])/60,"not cancelled")</f>
        <v>not cancelled</v>
      </c>
      <c r="I2090" s="47" t="str">
        <f>IFERROR(ROUND(Table1[[#This Row],[cancellation time decimal]],0),"not cancelled")</f>
        <v>not cancelled</v>
      </c>
      <c r="J2090" s="10" t="str">
        <f>IFERROR(MOD(Table1[[#This Row],[cancellation hour rounded]],24),"not cancelled")</f>
        <v>not cancelled</v>
      </c>
      <c r="K2090" s="32">
        <f>1/Table1[[#This Row],[Duration (Time between doses '[in hours'])]]</f>
        <v>8.3333333333333329E-2</v>
      </c>
      <c r="L2090" s="33">
        <f>Table1[[#This Row],[number doses per hour]]*INDEX(Table2[price per dose],Table1[[#This Row],[Drug ID]])</f>
        <v>1.448055119047619</v>
      </c>
      <c r="M2090" s="11" t="b">
        <f>AND(Table1[[#This Row],[hour of cancellation 0 to 23]]&gt;=0,Table1[[#This Row],[hour of cancellation 0 to 23]]&lt;=23)</f>
        <v>0</v>
      </c>
    </row>
    <row r="2091" spans="1:13" x14ac:dyDescent="0.3">
      <c r="A2091" s="1">
        <v>2090</v>
      </c>
      <c r="B2091" s="1">
        <v>3</v>
      </c>
      <c r="C2091" s="2">
        <v>41004.61977764465</v>
      </c>
      <c r="D2091" s="2">
        <v>41064.619444444448</v>
      </c>
      <c r="E2091" s="1">
        <v>24</v>
      </c>
      <c r="F2091" s="2">
        <v>41007.384542136395</v>
      </c>
      <c r="G2091" s="1">
        <v>0</v>
      </c>
      <c r="H2091" s="32">
        <f>IFERROR(HOUR(Table1[[#This Row],[Cancel Date/time]])+MINUTE(Table1[[#This Row],[Cancel Date/time]])/60,"not cancelled")</f>
        <v>9.2166666666666668</v>
      </c>
      <c r="I2091" s="47">
        <f>IFERROR(ROUND(Table1[[#This Row],[cancellation time decimal]],0),"not cancelled")</f>
        <v>9</v>
      </c>
      <c r="J2091" s="10">
        <f>IFERROR(MOD(Table1[[#This Row],[cancellation hour rounded]],24),"not cancelled")</f>
        <v>9</v>
      </c>
      <c r="K2091" s="32">
        <f>1/Table1[[#This Row],[Duration (Time between doses '[in hours'])]]</f>
        <v>4.1666666666666664E-2</v>
      </c>
      <c r="L2091" s="33">
        <f>Table1[[#This Row],[number doses per hour]]*INDEX(Table2[price per dose],Table1[[#This Row],[Drug ID]])</f>
        <v>0.18133000000000002</v>
      </c>
      <c r="M2091" s="11" t="b">
        <f>AND(Table1[[#This Row],[hour of cancellation 0 to 23]]&gt;=0,Table1[[#This Row],[hour of cancellation 0 to 23]]&lt;=23)</f>
        <v>1</v>
      </c>
    </row>
    <row r="2092" spans="1:13" x14ac:dyDescent="0.3">
      <c r="A2092" s="1">
        <v>2091</v>
      </c>
      <c r="B2092" s="1">
        <v>2</v>
      </c>
      <c r="C2092" s="2">
        <v>41004.586529878936</v>
      </c>
      <c r="D2092" s="2">
        <v>41064.586111111115</v>
      </c>
      <c r="E2092" s="1">
        <v>10</v>
      </c>
      <c r="F2092" s="2">
        <v>41005.42505790828</v>
      </c>
      <c r="G2092" s="1">
        <v>0</v>
      </c>
      <c r="H2092" s="32">
        <f>IFERROR(HOUR(Table1[[#This Row],[Cancel Date/time]])+MINUTE(Table1[[#This Row],[Cancel Date/time]])/60,"not cancelled")</f>
        <v>10.199999999999999</v>
      </c>
      <c r="I2092" s="47">
        <f>IFERROR(ROUND(Table1[[#This Row],[cancellation time decimal]],0),"not cancelled")</f>
        <v>10</v>
      </c>
      <c r="J2092" s="10">
        <f>IFERROR(MOD(Table1[[#This Row],[cancellation hour rounded]],24),"not cancelled")</f>
        <v>10</v>
      </c>
      <c r="K2092" s="32">
        <f>1/Table1[[#This Row],[Duration (Time between doses '[in hours'])]]</f>
        <v>0.1</v>
      </c>
      <c r="L2092" s="33">
        <f>Table1[[#This Row],[number doses per hour]]*INDEX(Table2[price per dose],Table1[[#This Row],[Drug ID]])</f>
        <v>0.84959999999999969</v>
      </c>
      <c r="M2092" s="11" t="b">
        <f>AND(Table1[[#This Row],[hour of cancellation 0 to 23]]&gt;=0,Table1[[#This Row],[hour of cancellation 0 to 23]]&lt;=23)</f>
        <v>1</v>
      </c>
    </row>
    <row r="2093" spans="1:13" x14ac:dyDescent="0.3">
      <c r="A2093" s="1">
        <v>2092</v>
      </c>
      <c r="B2093" s="1">
        <v>8</v>
      </c>
      <c r="C2093" s="2">
        <v>41004.780459273214</v>
      </c>
      <c r="D2093" s="2">
        <v>41064.779861111114</v>
      </c>
      <c r="E2093" s="1">
        <v>3</v>
      </c>
      <c r="F2093" s="2">
        <v>41009.487460242512</v>
      </c>
      <c r="G2093" s="1">
        <v>0</v>
      </c>
      <c r="H2093" s="32">
        <f>IFERROR(HOUR(Table1[[#This Row],[Cancel Date/time]])+MINUTE(Table1[[#This Row],[Cancel Date/time]])/60,"not cancelled")</f>
        <v>11.683333333333334</v>
      </c>
      <c r="I2093" s="47">
        <f>IFERROR(ROUND(Table1[[#This Row],[cancellation time decimal]],0),"not cancelled")</f>
        <v>12</v>
      </c>
      <c r="J2093" s="10">
        <f>IFERROR(MOD(Table1[[#This Row],[cancellation hour rounded]],24),"not cancelled")</f>
        <v>12</v>
      </c>
      <c r="K2093" s="32">
        <f>1/Table1[[#This Row],[Duration (Time between doses '[in hours'])]]</f>
        <v>0.33333333333333331</v>
      </c>
      <c r="L2093" s="33">
        <f>Table1[[#This Row],[number doses per hour]]*INDEX(Table2[price per dose],Table1[[#This Row],[Drug ID]])</f>
        <v>0.29998222222222221</v>
      </c>
      <c r="M2093" s="11" t="b">
        <f>AND(Table1[[#This Row],[hour of cancellation 0 to 23]]&gt;=0,Table1[[#This Row],[hour of cancellation 0 to 23]]&lt;=23)</f>
        <v>1</v>
      </c>
    </row>
    <row r="2094" spans="1:13" hidden="1" x14ac:dyDescent="0.3">
      <c r="A2094" s="1">
        <v>2093</v>
      </c>
      <c r="B2094" s="1">
        <v>1</v>
      </c>
      <c r="C2094" s="2">
        <v>41004.862754388952</v>
      </c>
      <c r="D2094" s="2">
        <v>41009.237292374877</v>
      </c>
      <c r="E2094" s="1">
        <v>12</v>
      </c>
      <c r="F2094" s="2" t="s">
        <v>5</v>
      </c>
      <c r="G2094" s="1">
        <v>0</v>
      </c>
      <c r="H2094" s="32" t="str">
        <f>IFERROR(HOUR(Table1[[#This Row],[Cancel Date/time]])+MINUTE(Table1[[#This Row],[Cancel Date/time]])/60,"not cancelled")</f>
        <v>not cancelled</v>
      </c>
      <c r="I2094" s="47" t="str">
        <f>IFERROR(ROUND(Table1[[#This Row],[cancellation time decimal]],0),"not cancelled")</f>
        <v>not cancelled</v>
      </c>
      <c r="J2094" s="10" t="str">
        <f>IFERROR(MOD(Table1[[#This Row],[cancellation hour rounded]],24),"not cancelled")</f>
        <v>not cancelled</v>
      </c>
      <c r="K2094" s="32">
        <f>1/Table1[[#This Row],[Duration (Time between doses '[in hours'])]]</f>
        <v>8.3333333333333329E-2</v>
      </c>
      <c r="L2094" s="33">
        <f>Table1[[#This Row],[number doses per hour]]*INDEX(Table2[price per dose],Table1[[#This Row],[Drug ID]])</f>
        <v>0.56619444444444444</v>
      </c>
      <c r="M2094" s="11" t="b">
        <f>AND(Table1[[#This Row],[hour of cancellation 0 to 23]]&gt;=0,Table1[[#This Row],[hour of cancellation 0 to 23]]&lt;=23)</f>
        <v>0</v>
      </c>
    </row>
    <row r="2095" spans="1:13" hidden="1" x14ac:dyDescent="0.3">
      <c r="A2095" s="1">
        <v>2094</v>
      </c>
      <c r="B2095" s="1">
        <v>4</v>
      </c>
      <c r="C2095" s="2">
        <v>41004.884026418862</v>
      </c>
      <c r="D2095" s="2">
        <v>41009.17519834399</v>
      </c>
      <c r="E2095" s="1">
        <v>12</v>
      </c>
      <c r="F2095" s="2" t="s">
        <v>5</v>
      </c>
      <c r="G2095" s="1">
        <v>0</v>
      </c>
      <c r="H2095" s="32" t="str">
        <f>IFERROR(HOUR(Table1[[#This Row],[Cancel Date/time]])+MINUTE(Table1[[#This Row],[Cancel Date/time]])/60,"not cancelled")</f>
        <v>not cancelled</v>
      </c>
      <c r="I2095" s="47" t="str">
        <f>IFERROR(ROUND(Table1[[#This Row],[cancellation time decimal]],0),"not cancelled")</f>
        <v>not cancelled</v>
      </c>
      <c r="J2095" s="10" t="str">
        <f>IFERROR(MOD(Table1[[#This Row],[cancellation hour rounded]],24),"not cancelled")</f>
        <v>not cancelled</v>
      </c>
      <c r="K2095" s="32">
        <f>1/Table1[[#This Row],[Duration (Time between doses '[in hours'])]]</f>
        <v>8.3333333333333329E-2</v>
      </c>
      <c r="L2095" s="33">
        <f>Table1[[#This Row],[number doses per hour]]*INDEX(Table2[price per dose],Table1[[#This Row],[Drug ID]])</f>
        <v>1.448055119047619</v>
      </c>
      <c r="M2095" s="11" t="b">
        <f>AND(Table1[[#This Row],[hour of cancellation 0 to 23]]&gt;=0,Table1[[#This Row],[hour of cancellation 0 to 23]]&lt;=23)</f>
        <v>0</v>
      </c>
    </row>
    <row r="2096" spans="1:13" x14ac:dyDescent="0.3">
      <c r="A2096" s="1">
        <v>2095</v>
      </c>
      <c r="B2096" s="1">
        <v>3</v>
      </c>
      <c r="C2096" s="2">
        <v>41004.885524512552</v>
      </c>
      <c r="D2096" s="2">
        <v>41064.885416666664</v>
      </c>
      <c r="E2096" s="1">
        <v>24</v>
      </c>
      <c r="F2096" s="2">
        <v>41006.590525245367</v>
      </c>
      <c r="G2096" s="1">
        <v>0</v>
      </c>
      <c r="H2096" s="32">
        <f>IFERROR(HOUR(Table1[[#This Row],[Cancel Date/time]])+MINUTE(Table1[[#This Row],[Cancel Date/time]])/60,"not cancelled")</f>
        <v>14.166666666666666</v>
      </c>
      <c r="I2096" s="47">
        <f>IFERROR(ROUND(Table1[[#This Row],[cancellation time decimal]],0),"not cancelled")</f>
        <v>14</v>
      </c>
      <c r="J2096" s="10">
        <f>IFERROR(MOD(Table1[[#This Row],[cancellation hour rounded]],24),"not cancelled")</f>
        <v>14</v>
      </c>
      <c r="K2096" s="32">
        <f>1/Table1[[#This Row],[Duration (Time between doses '[in hours'])]]</f>
        <v>4.1666666666666664E-2</v>
      </c>
      <c r="L2096" s="33">
        <f>Table1[[#This Row],[number doses per hour]]*INDEX(Table2[price per dose],Table1[[#This Row],[Drug ID]])</f>
        <v>0.18133000000000002</v>
      </c>
      <c r="M2096" s="11" t="b">
        <f>AND(Table1[[#This Row],[hour of cancellation 0 to 23]]&gt;=0,Table1[[#This Row],[hour of cancellation 0 to 23]]&lt;=23)</f>
        <v>1</v>
      </c>
    </row>
    <row r="2097" spans="1:13" x14ac:dyDescent="0.3">
      <c r="A2097" s="1">
        <v>2096</v>
      </c>
      <c r="B2097" s="1">
        <v>6</v>
      </c>
      <c r="C2097" s="2">
        <v>41004.885356435312</v>
      </c>
      <c r="D2097" s="2">
        <v>41064.884722222225</v>
      </c>
      <c r="E2097" s="1">
        <v>24</v>
      </c>
      <c r="F2097" s="2">
        <v>41010.986664686112</v>
      </c>
      <c r="G2097" s="1">
        <v>0</v>
      </c>
      <c r="H2097" s="32">
        <f>IFERROR(HOUR(Table1[[#This Row],[Cancel Date/time]])+MINUTE(Table1[[#This Row],[Cancel Date/time]])/60,"not cancelled")</f>
        <v>23.666666666666668</v>
      </c>
      <c r="I2097" s="47">
        <f>IFERROR(ROUND(Table1[[#This Row],[cancellation time decimal]],0),"not cancelled")</f>
        <v>24</v>
      </c>
      <c r="J2097" s="10">
        <f>IFERROR(MOD(Table1[[#This Row],[cancellation hour rounded]],24),"not cancelled")</f>
        <v>0</v>
      </c>
      <c r="K2097" s="32">
        <f>1/Table1[[#This Row],[Duration (Time between doses '[in hours'])]]</f>
        <v>4.1666666666666664E-2</v>
      </c>
      <c r="L2097" s="33">
        <f>Table1[[#This Row],[number doses per hour]]*INDEX(Table2[price per dose],Table1[[#This Row],[Drug ID]])</f>
        <v>0.35218749999999999</v>
      </c>
      <c r="M2097" s="11" t="b">
        <f>AND(Table1[[#This Row],[hour of cancellation 0 to 23]]&gt;=0,Table1[[#This Row],[hour of cancellation 0 to 23]]&lt;=23)</f>
        <v>1</v>
      </c>
    </row>
    <row r="2098" spans="1:13" x14ac:dyDescent="0.3">
      <c r="A2098" s="1">
        <v>2097</v>
      </c>
      <c r="B2098" s="1">
        <v>6</v>
      </c>
      <c r="C2098" s="2">
        <v>41004.962973528258</v>
      </c>
      <c r="D2098" s="2">
        <v>41064.962500000001</v>
      </c>
      <c r="E2098" s="1">
        <v>24</v>
      </c>
      <c r="F2098" s="2">
        <v>41011.553922139137</v>
      </c>
      <c r="G2098" s="1">
        <v>0</v>
      </c>
      <c r="H2098" s="32">
        <f>IFERROR(HOUR(Table1[[#This Row],[Cancel Date/time]])+MINUTE(Table1[[#This Row],[Cancel Date/time]])/60,"not cancelled")</f>
        <v>13.283333333333333</v>
      </c>
      <c r="I2098" s="47">
        <f>IFERROR(ROUND(Table1[[#This Row],[cancellation time decimal]],0),"not cancelled")</f>
        <v>13</v>
      </c>
      <c r="J2098" s="10">
        <f>IFERROR(MOD(Table1[[#This Row],[cancellation hour rounded]],24),"not cancelled")</f>
        <v>13</v>
      </c>
      <c r="K2098" s="32">
        <f>1/Table1[[#This Row],[Duration (Time between doses '[in hours'])]]</f>
        <v>4.1666666666666664E-2</v>
      </c>
      <c r="L2098" s="33">
        <f>Table1[[#This Row],[number doses per hour]]*INDEX(Table2[price per dose],Table1[[#This Row],[Drug ID]])</f>
        <v>0.35218749999999999</v>
      </c>
      <c r="M2098" s="11" t="b">
        <f>AND(Table1[[#This Row],[hour of cancellation 0 to 23]]&gt;=0,Table1[[#This Row],[hour of cancellation 0 to 23]]&lt;=23)</f>
        <v>1</v>
      </c>
    </row>
    <row r="2099" spans="1:13" hidden="1" x14ac:dyDescent="0.3">
      <c r="A2099" s="1">
        <v>2098</v>
      </c>
      <c r="B2099" s="1">
        <v>1</v>
      </c>
      <c r="C2099" s="2">
        <v>41005.075903038487</v>
      </c>
      <c r="D2099" s="2">
        <v>41008.616940019485</v>
      </c>
      <c r="E2099" s="1">
        <v>8</v>
      </c>
      <c r="F2099" s="2" t="s">
        <v>5</v>
      </c>
      <c r="G2099" s="1">
        <v>0</v>
      </c>
      <c r="H2099" s="32" t="str">
        <f>IFERROR(HOUR(Table1[[#This Row],[Cancel Date/time]])+MINUTE(Table1[[#This Row],[Cancel Date/time]])/60,"not cancelled")</f>
        <v>not cancelled</v>
      </c>
      <c r="I2099" s="47" t="str">
        <f>IFERROR(ROUND(Table1[[#This Row],[cancellation time decimal]],0),"not cancelled")</f>
        <v>not cancelled</v>
      </c>
      <c r="J2099" s="10" t="str">
        <f>IFERROR(MOD(Table1[[#This Row],[cancellation hour rounded]],24),"not cancelled")</f>
        <v>not cancelled</v>
      </c>
      <c r="K2099" s="32">
        <f>1/Table1[[#This Row],[Duration (Time between doses '[in hours'])]]</f>
        <v>0.125</v>
      </c>
      <c r="L2099" s="33">
        <f>Table1[[#This Row],[number doses per hour]]*INDEX(Table2[price per dose],Table1[[#This Row],[Drug ID]])</f>
        <v>0.84929166666666667</v>
      </c>
      <c r="M2099" s="11" t="b">
        <f>AND(Table1[[#This Row],[hour of cancellation 0 to 23]]&gt;=0,Table1[[#This Row],[hour of cancellation 0 to 23]]&lt;=23)</f>
        <v>0</v>
      </c>
    </row>
    <row r="2100" spans="1:13" x14ac:dyDescent="0.3">
      <c r="A2100" s="1">
        <v>2099</v>
      </c>
      <c r="B2100" s="1">
        <v>5</v>
      </c>
      <c r="C2100" s="2">
        <v>41005.221777550832</v>
      </c>
      <c r="D2100" s="2">
        <v>41065.22152777778</v>
      </c>
      <c r="E2100" s="1">
        <v>24</v>
      </c>
      <c r="F2100" s="2">
        <v>41009.6169292739</v>
      </c>
      <c r="G2100" s="1">
        <v>0</v>
      </c>
      <c r="H2100" s="32">
        <f>IFERROR(HOUR(Table1[[#This Row],[Cancel Date/time]])+MINUTE(Table1[[#This Row],[Cancel Date/time]])/60,"not cancelled")</f>
        <v>14.8</v>
      </c>
      <c r="I2100" s="47">
        <f>IFERROR(ROUND(Table1[[#This Row],[cancellation time decimal]],0),"not cancelled")</f>
        <v>15</v>
      </c>
      <c r="J2100" s="10">
        <f>IFERROR(MOD(Table1[[#This Row],[cancellation hour rounded]],24),"not cancelled")</f>
        <v>15</v>
      </c>
      <c r="K2100" s="32">
        <f>1/Table1[[#This Row],[Duration (Time between doses '[in hours'])]]</f>
        <v>4.1666666666666664E-2</v>
      </c>
      <c r="L2100" s="33">
        <f>Table1[[#This Row],[number doses per hour]]*INDEX(Table2[price per dose],Table1[[#This Row],[Drug ID]])</f>
        <v>0.2815833333333333</v>
      </c>
      <c r="M2100" s="11" t="b">
        <f>AND(Table1[[#This Row],[hour of cancellation 0 to 23]]&gt;=0,Table1[[#This Row],[hour of cancellation 0 to 23]]&lt;=23)</f>
        <v>1</v>
      </c>
    </row>
    <row r="2101" spans="1:13" hidden="1" x14ac:dyDescent="0.3">
      <c r="A2101" s="1">
        <v>2100</v>
      </c>
      <c r="B2101" s="1">
        <v>5</v>
      </c>
      <c r="C2101" s="2">
        <v>41005.216064453976</v>
      </c>
      <c r="D2101" s="2">
        <v>41007.298970648444</v>
      </c>
      <c r="E2101" s="1">
        <v>24</v>
      </c>
      <c r="F2101" s="2" t="s">
        <v>5</v>
      </c>
      <c r="G2101" s="1">
        <v>0</v>
      </c>
      <c r="H2101" s="32" t="str">
        <f>IFERROR(HOUR(Table1[[#This Row],[Cancel Date/time]])+MINUTE(Table1[[#This Row],[Cancel Date/time]])/60,"not cancelled")</f>
        <v>not cancelled</v>
      </c>
      <c r="I2101" s="47" t="str">
        <f>IFERROR(ROUND(Table1[[#This Row],[cancellation time decimal]],0),"not cancelled")</f>
        <v>not cancelled</v>
      </c>
      <c r="J2101" s="10" t="str">
        <f>IFERROR(MOD(Table1[[#This Row],[cancellation hour rounded]],24),"not cancelled")</f>
        <v>not cancelled</v>
      </c>
      <c r="K2101" s="32">
        <f>1/Table1[[#This Row],[Duration (Time between doses '[in hours'])]]</f>
        <v>4.1666666666666664E-2</v>
      </c>
      <c r="L2101" s="33">
        <f>Table1[[#This Row],[number doses per hour]]*INDEX(Table2[price per dose],Table1[[#This Row],[Drug ID]])</f>
        <v>0.2815833333333333</v>
      </c>
      <c r="M2101" s="11" t="b">
        <f>AND(Table1[[#This Row],[hour of cancellation 0 to 23]]&gt;=0,Table1[[#This Row],[hour of cancellation 0 to 23]]&lt;=23)</f>
        <v>0</v>
      </c>
    </row>
    <row r="2102" spans="1:13" hidden="1" x14ac:dyDescent="0.3">
      <c r="A2102" s="1">
        <v>2101</v>
      </c>
      <c r="B2102" s="1">
        <v>7</v>
      </c>
      <c r="C2102" s="2">
        <v>41005.253396801345</v>
      </c>
      <c r="D2102" s="2">
        <v>41009.294513557354</v>
      </c>
      <c r="E2102" s="1">
        <v>24</v>
      </c>
      <c r="F2102" s="2" t="s">
        <v>5</v>
      </c>
      <c r="G2102" s="1">
        <v>0</v>
      </c>
      <c r="H2102" s="32" t="str">
        <f>IFERROR(HOUR(Table1[[#This Row],[Cancel Date/time]])+MINUTE(Table1[[#This Row],[Cancel Date/time]])/60,"not cancelled")</f>
        <v>not cancelled</v>
      </c>
      <c r="I2102" s="47" t="str">
        <f>IFERROR(ROUND(Table1[[#This Row],[cancellation time decimal]],0),"not cancelled")</f>
        <v>not cancelled</v>
      </c>
      <c r="J2102" s="10" t="str">
        <f>IFERROR(MOD(Table1[[#This Row],[cancellation hour rounded]],24),"not cancelled")</f>
        <v>not cancelled</v>
      </c>
      <c r="K2102" s="32">
        <f>1/Table1[[#This Row],[Duration (Time between doses '[in hours'])]]</f>
        <v>4.1666666666666664E-2</v>
      </c>
      <c r="L2102" s="33">
        <f>Table1[[#This Row],[number doses per hour]]*INDEX(Table2[price per dose],Table1[[#This Row],[Drug ID]])</f>
        <v>1.2958049999999997</v>
      </c>
      <c r="M2102" s="11" t="b">
        <f>AND(Table1[[#This Row],[hour of cancellation 0 to 23]]&gt;=0,Table1[[#This Row],[hour of cancellation 0 to 23]]&lt;=23)</f>
        <v>0</v>
      </c>
    </row>
    <row r="2103" spans="1:13" x14ac:dyDescent="0.3">
      <c r="A2103" s="1">
        <v>2102</v>
      </c>
      <c r="B2103" s="1">
        <v>4</v>
      </c>
      <c r="C2103" s="2">
        <v>41005.364825767196</v>
      </c>
      <c r="D2103" s="2">
        <v>41065.364583333336</v>
      </c>
      <c r="E2103" s="1">
        <v>12</v>
      </c>
      <c r="F2103" s="2">
        <v>41007.673651497738</v>
      </c>
      <c r="G2103" s="1">
        <v>0</v>
      </c>
      <c r="H2103" s="32">
        <f>IFERROR(HOUR(Table1[[#This Row],[Cancel Date/time]])+MINUTE(Table1[[#This Row],[Cancel Date/time]])/60,"not cancelled")</f>
        <v>16.166666666666668</v>
      </c>
      <c r="I2103" s="47">
        <f>IFERROR(ROUND(Table1[[#This Row],[cancellation time decimal]],0),"not cancelled")</f>
        <v>16</v>
      </c>
      <c r="J2103" s="10">
        <f>IFERROR(MOD(Table1[[#This Row],[cancellation hour rounded]],24),"not cancelled")</f>
        <v>16</v>
      </c>
      <c r="K2103" s="32">
        <f>1/Table1[[#This Row],[Duration (Time between doses '[in hours'])]]</f>
        <v>8.3333333333333329E-2</v>
      </c>
      <c r="L2103" s="33">
        <f>Table1[[#This Row],[number doses per hour]]*INDEX(Table2[price per dose],Table1[[#This Row],[Drug ID]])</f>
        <v>1.448055119047619</v>
      </c>
      <c r="M2103" s="11" t="b">
        <f>AND(Table1[[#This Row],[hour of cancellation 0 to 23]]&gt;=0,Table1[[#This Row],[hour of cancellation 0 to 23]]&lt;=23)</f>
        <v>1</v>
      </c>
    </row>
    <row r="2104" spans="1:13" x14ac:dyDescent="0.3">
      <c r="A2104" s="1">
        <v>2103</v>
      </c>
      <c r="B2104" s="1">
        <v>3</v>
      </c>
      <c r="C2104" s="2">
        <v>41005.342058410308</v>
      </c>
      <c r="D2104" s="2">
        <v>41065.341666666667</v>
      </c>
      <c r="E2104" s="1">
        <v>24</v>
      </c>
      <c r="F2104" s="2">
        <v>41007.473894364455</v>
      </c>
      <c r="G2104" s="1">
        <v>0</v>
      </c>
      <c r="H2104" s="32">
        <f>IFERROR(HOUR(Table1[[#This Row],[Cancel Date/time]])+MINUTE(Table1[[#This Row],[Cancel Date/time]])/60,"not cancelled")</f>
        <v>11.366666666666667</v>
      </c>
      <c r="I2104" s="47">
        <f>IFERROR(ROUND(Table1[[#This Row],[cancellation time decimal]],0),"not cancelled")</f>
        <v>11</v>
      </c>
      <c r="J2104" s="10">
        <f>IFERROR(MOD(Table1[[#This Row],[cancellation hour rounded]],24),"not cancelled")</f>
        <v>11</v>
      </c>
      <c r="K2104" s="32">
        <f>1/Table1[[#This Row],[Duration (Time between doses '[in hours'])]]</f>
        <v>4.1666666666666664E-2</v>
      </c>
      <c r="L2104" s="33">
        <f>Table1[[#This Row],[number doses per hour]]*INDEX(Table2[price per dose],Table1[[#This Row],[Drug ID]])</f>
        <v>0.18133000000000002</v>
      </c>
      <c r="M2104" s="11" t="b">
        <f>AND(Table1[[#This Row],[hour of cancellation 0 to 23]]&gt;=0,Table1[[#This Row],[hour of cancellation 0 to 23]]&lt;=23)</f>
        <v>1</v>
      </c>
    </row>
    <row r="2105" spans="1:13" x14ac:dyDescent="0.3">
      <c r="A2105" s="1">
        <v>2104</v>
      </c>
      <c r="B2105" s="1">
        <v>4</v>
      </c>
      <c r="C2105" s="2">
        <v>41005.495873593405</v>
      </c>
      <c r="D2105" s="2">
        <v>41065.495833333334</v>
      </c>
      <c r="E2105" s="1">
        <v>12</v>
      </c>
      <c r="F2105" s="2">
        <v>41008.68987742372</v>
      </c>
      <c r="G2105" s="1">
        <v>0</v>
      </c>
      <c r="H2105" s="32">
        <f>IFERROR(HOUR(Table1[[#This Row],[Cancel Date/time]])+MINUTE(Table1[[#This Row],[Cancel Date/time]])/60,"not cancelled")</f>
        <v>16.55</v>
      </c>
      <c r="I2105" s="47">
        <f>IFERROR(ROUND(Table1[[#This Row],[cancellation time decimal]],0),"not cancelled")</f>
        <v>17</v>
      </c>
      <c r="J2105" s="10">
        <f>IFERROR(MOD(Table1[[#This Row],[cancellation hour rounded]],24),"not cancelled")</f>
        <v>17</v>
      </c>
      <c r="K2105" s="32">
        <f>1/Table1[[#This Row],[Duration (Time between doses '[in hours'])]]</f>
        <v>8.3333333333333329E-2</v>
      </c>
      <c r="L2105" s="33">
        <f>Table1[[#This Row],[number doses per hour]]*INDEX(Table2[price per dose],Table1[[#This Row],[Drug ID]])</f>
        <v>1.448055119047619</v>
      </c>
      <c r="M2105" s="11" t="b">
        <f>AND(Table1[[#This Row],[hour of cancellation 0 to 23]]&gt;=0,Table1[[#This Row],[hour of cancellation 0 to 23]]&lt;=23)</f>
        <v>1</v>
      </c>
    </row>
    <row r="2106" spans="1:13" x14ac:dyDescent="0.3">
      <c r="A2106" s="1">
        <v>2105</v>
      </c>
      <c r="B2106" s="1">
        <v>4</v>
      </c>
      <c r="C2106" s="2">
        <v>41005.478956819512</v>
      </c>
      <c r="D2106" s="2">
        <v>41065.478472222225</v>
      </c>
      <c r="E2106" s="1">
        <v>12</v>
      </c>
      <c r="F2106" s="2">
        <v>41008.549595713404</v>
      </c>
      <c r="G2106" s="1">
        <v>0</v>
      </c>
      <c r="H2106" s="32">
        <f>IFERROR(HOUR(Table1[[#This Row],[Cancel Date/time]])+MINUTE(Table1[[#This Row],[Cancel Date/time]])/60,"not cancelled")</f>
        <v>13.183333333333334</v>
      </c>
      <c r="I2106" s="47">
        <f>IFERROR(ROUND(Table1[[#This Row],[cancellation time decimal]],0),"not cancelled")</f>
        <v>13</v>
      </c>
      <c r="J2106" s="10">
        <f>IFERROR(MOD(Table1[[#This Row],[cancellation hour rounded]],24),"not cancelled")</f>
        <v>13</v>
      </c>
      <c r="K2106" s="32">
        <f>1/Table1[[#This Row],[Duration (Time between doses '[in hours'])]]</f>
        <v>8.3333333333333329E-2</v>
      </c>
      <c r="L2106" s="33">
        <f>Table1[[#This Row],[number doses per hour]]*INDEX(Table2[price per dose],Table1[[#This Row],[Drug ID]])</f>
        <v>1.448055119047619</v>
      </c>
      <c r="M2106" s="11" t="b">
        <f>AND(Table1[[#This Row],[hour of cancellation 0 to 23]]&gt;=0,Table1[[#This Row],[hour of cancellation 0 to 23]]&lt;=23)</f>
        <v>1</v>
      </c>
    </row>
    <row r="2107" spans="1:13" x14ac:dyDescent="0.3">
      <c r="A2107" s="1">
        <v>2106</v>
      </c>
      <c r="B2107" s="1">
        <v>8</v>
      </c>
      <c r="C2107" s="2">
        <v>41005.463893720182</v>
      </c>
      <c r="D2107" s="2">
        <v>41065.463888888895</v>
      </c>
      <c r="E2107" s="1">
        <v>3</v>
      </c>
      <c r="F2107" s="2">
        <v>41012.564255781348</v>
      </c>
      <c r="G2107" s="1">
        <v>0</v>
      </c>
      <c r="H2107" s="32">
        <f>IFERROR(HOUR(Table1[[#This Row],[Cancel Date/time]])+MINUTE(Table1[[#This Row],[Cancel Date/time]])/60,"not cancelled")</f>
        <v>13.533333333333333</v>
      </c>
      <c r="I2107" s="47">
        <f>IFERROR(ROUND(Table1[[#This Row],[cancellation time decimal]],0),"not cancelled")</f>
        <v>14</v>
      </c>
      <c r="J2107" s="10">
        <f>IFERROR(MOD(Table1[[#This Row],[cancellation hour rounded]],24),"not cancelled")</f>
        <v>14</v>
      </c>
      <c r="K2107" s="32">
        <f>1/Table1[[#This Row],[Duration (Time between doses '[in hours'])]]</f>
        <v>0.33333333333333331</v>
      </c>
      <c r="L2107" s="33">
        <f>Table1[[#This Row],[number doses per hour]]*INDEX(Table2[price per dose],Table1[[#This Row],[Drug ID]])</f>
        <v>0.29998222222222221</v>
      </c>
      <c r="M2107" s="11" t="b">
        <f>AND(Table1[[#This Row],[hour of cancellation 0 to 23]]&gt;=0,Table1[[#This Row],[hour of cancellation 0 to 23]]&lt;=23)</f>
        <v>1</v>
      </c>
    </row>
    <row r="2108" spans="1:13" x14ac:dyDescent="0.3">
      <c r="A2108" s="1">
        <v>2107</v>
      </c>
      <c r="B2108" s="1">
        <v>7</v>
      </c>
      <c r="C2108" s="2">
        <v>41005.571550956236</v>
      </c>
      <c r="D2108" s="2">
        <v>41065.571527777778</v>
      </c>
      <c r="E2108" s="1">
        <v>24</v>
      </c>
      <c r="F2108" s="2">
        <v>41027.532170960643</v>
      </c>
      <c r="G2108" s="1">
        <v>1</v>
      </c>
      <c r="H2108" s="32">
        <f>IFERROR(HOUR(Table1[[#This Row],[Cancel Date/time]])+MINUTE(Table1[[#This Row],[Cancel Date/time]])/60,"not cancelled")</f>
        <v>12.766666666666667</v>
      </c>
      <c r="I2108" s="47">
        <f>IFERROR(ROUND(Table1[[#This Row],[cancellation time decimal]],0),"not cancelled")</f>
        <v>13</v>
      </c>
      <c r="J2108" s="10">
        <f>IFERROR(MOD(Table1[[#This Row],[cancellation hour rounded]],24),"not cancelled")</f>
        <v>13</v>
      </c>
      <c r="K2108" s="32">
        <f>1/Table1[[#This Row],[Duration (Time between doses '[in hours'])]]</f>
        <v>4.1666666666666664E-2</v>
      </c>
      <c r="L2108" s="33">
        <f>Table1[[#This Row],[number doses per hour]]*INDEX(Table2[price per dose],Table1[[#This Row],[Drug ID]])</f>
        <v>1.2958049999999997</v>
      </c>
      <c r="M2108" s="11" t="b">
        <f>AND(Table1[[#This Row],[hour of cancellation 0 to 23]]&gt;=0,Table1[[#This Row],[hour of cancellation 0 to 23]]&lt;=23)</f>
        <v>1</v>
      </c>
    </row>
    <row r="2109" spans="1:13" x14ac:dyDescent="0.3">
      <c r="A2109" s="1">
        <v>2108</v>
      </c>
      <c r="B2109" s="1">
        <v>1</v>
      </c>
      <c r="C2109" s="2">
        <v>41005.553743127537</v>
      </c>
      <c r="D2109" s="2">
        <v>41065.553472222222</v>
      </c>
      <c r="E2109" s="1">
        <v>12</v>
      </c>
      <c r="F2109" s="2">
        <v>41006.420655704329</v>
      </c>
      <c r="G2109" s="1">
        <v>0</v>
      </c>
      <c r="H2109" s="32">
        <f>IFERROR(HOUR(Table1[[#This Row],[Cancel Date/time]])+MINUTE(Table1[[#This Row],[Cancel Date/time]])/60,"not cancelled")</f>
        <v>10.083333333333334</v>
      </c>
      <c r="I2109" s="47">
        <f>IFERROR(ROUND(Table1[[#This Row],[cancellation time decimal]],0),"not cancelled")</f>
        <v>10</v>
      </c>
      <c r="J2109" s="10">
        <f>IFERROR(MOD(Table1[[#This Row],[cancellation hour rounded]],24),"not cancelled")</f>
        <v>10</v>
      </c>
      <c r="K2109" s="32">
        <f>1/Table1[[#This Row],[Duration (Time between doses '[in hours'])]]</f>
        <v>8.3333333333333329E-2</v>
      </c>
      <c r="L2109" s="33">
        <f>Table1[[#This Row],[number doses per hour]]*INDEX(Table2[price per dose],Table1[[#This Row],[Drug ID]])</f>
        <v>0.56619444444444444</v>
      </c>
      <c r="M2109" s="11" t="b">
        <f>AND(Table1[[#This Row],[hour of cancellation 0 to 23]]&gt;=0,Table1[[#This Row],[hour of cancellation 0 to 23]]&lt;=23)</f>
        <v>1</v>
      </c>
    </row>
    <row r="2110" spans="1:13" x14ac:dyDescent="0.3">
      <c r="A2110" s="1">
        <v>2109</v>
      </c>
      <c r="B2110" s="1">
        <v>4</v>
      </c>
      <c r="C2110" s="2">
        <v>41005.56497716366</v>
      </c>
      <c r="D2110" s="2">
        <v>41065.564583333333</v>
      </c>
      <c r="E2110" s="1">
        <v>12</v>
      </c>
      <c r="F2110" s="2">
        <v>41008.397902495773</v>
      </c>
      <c r="G2110" s="1">
        <v>0</v>
      </c>
      <c r="H2110" s="32">
        <f>IFERROR(HOUR(Table1[[#This Row],[Cancel Date/time]])+MINUTE(Table1[[#This Row],[Cancel Date/time]])/60,"not cancelled")</f>
        <v>9.5333333333333332</v>
      </c>
      <c r="I2110" s="47">
        <f>IFERROR(ROUND(Table1[[#This Row],[cancellation time decimal]],0),"not cancelled")</f>
        <v>10</v>
      </c>
      <c r="J2110" s="10">
        <f>IFERROR(MOD(Table1[[#This Row],[cancellation hour rounded]],24),"not cancelled")</f>
        <v>10</v>
      </c>
      <c r="K2110" s="32">
        <f>1/Table1[[#This Row],[Duration (Time between doses '[in hours'])]]</f>
        <v>8.3333333333333329E-2</v>
      </c>
      <c r="L2110" s="33">
        <f>Table1[[#This Row],[number doses per hour]]*INDEX(Table2[price per dose],Table1[[#This Row],[Drug ID]])</f>
        <v>1.448055119047619</v>
      </c>
      <c r="M2110" s="11" t="b">
        <f>AND(Table1[[#This Row],[hour of cancellation 0 to 23]]&gt;=0,Table1[[#This Row],[hour of cancellation 0 to 23]]&lt;=23)</f>
        <v>1</v>
      </c>
    </row>
    <row r="2111" spans="1:13" hidden="1" x14ac:dyDescent="0.3">
      <c r="A2111" s="1">
        <v>2110</v>
      </c>
      <c r="B2111" s="1">
        <v>1</v>
      </c>
      <c r="C2111" s="2">
        <v>41005.55570723534</v>
      </c>
      <c r="D2111" s="2">
        <v>41009.138379185999</v>
      </c>
      <c r="E2111" s="1">
        <v>12</v>
      </c>
      <c r="F2111" s="2" t="s">
        <v>5</v>
      </c>
      <c r="G2111" s="1">
        <v>0</v>
      </c>
      <c r="H2111" s="32" t="str">
        <f>IFERROR(HOUR(Table1[[#This Row],[Cancel Date/time]])+MINUTE(Table1[[#This Row],[Cancel Date/time]])/60,"not cancelled")</f>
        <v>not cancelled</v>
      </c>
      <c r="I2111" s="47" t="str">
        <f>IFERROR(ROUND(Table1[[#This Row],[cancellation time decimal]],0),"not cancelled")</f>
        <v>not cancelled</v>
      </c>
      <c r="J2111" s="10" t="str">
        <f>IFERROR(MOD(Table1[[#This Row],[cancellation hour rounded]],24),"not cancelled")</f>
        <v>not cancelled</v>
      </c>
      <c r="K2111" s="32">
        <f>1/Table1[[#This Row],[Duration (Time between doses '[in hours'])]]</f>
        <v>8.3333333333333329E-2</v>
      </c>
      <c r="L2111" s="33">
        <f>Table1[[#This Row],[number doses per hour]]*INDEX(Table2[price per dose],Table1[[#This Row],[Drug ID]])</f>
        <v>0.56619444444444444</v>
      </c>
      <c r="M2111" s="11" t="b">
        <f>AND(Table1[[#This Row],[hour of cancellation 0 to 23]]&gt;=0,Table1[[#This Row],[hour of cancellation 0 to 23]]&lt;=23)</f>
        <v>0</v>
      </c>
    </row>
    <row r="2112" spans="1:13" x14ac:dyDescent="0.3">
      <c r="A2112" s="1">
        <v>2111</v>
      </c>
      <c r="B2112" s="1">
        <v>2</v>
      </c>
      <c r="C2112" s="2">
        <v>41005.607377152512</v>
      </c>
      <c r="D2112" s="2">
        <v>41065.606944444444</v>
      </c>
      <c r="E2112" s="1">
        <v>10</v>
      </c>
      <c r="F2112" s="2">
        <v>41006.418690224215</v>
      </c>
      <c r="G2112" s="1">
        <v>0</v>
      </c>
      <c r="H2112" s="32">
        <f>IFERROR(HOUR(Table1[[#This Row],[Cancel Date/time]])+MINUTE(Table1[[#This Row],[Cancel Date/time]])/60,"not cancelled")</f>
        <v>10.033333333333333</v>
      </c>
      <c r="I2112" s="47">
        <f>IFERROR(ROUND(Table1[[#This Row],[cancellation time decimal]],0),"not cancelled")</f>
        <v>10</v>
      </c>
      <c r="J2112" s="10">
        <f>IFERROR(MOD(Table1[[#This Row],[cancellation hour rounded]],24),"not cancelled")</f>
        <v>10</v>
      </c>
      <c r="K2112" s="32">
        <f>1/Table1[[#This Row],[Duration (Time between doses '[in hours'])]]</f>
        <v>0.1</v>
      </c>
      <c r="L2112" s="33">
        <f>Table1[[#This Row],[number doses per hour]]*INDEX(Table2[price per dose],Table1[[#This Row],[Drug ID]])</f>
        <v>0.84959999999999969</v>
      </c>
      <c r="M2112" s="11" t="b">
        <f>AND(Table1[[#This Row],[hour of cancellation 0 to 23]]&gt;=0,Table1[[#This Row],[hour of cancellation 0 to 23]]&lt;=23)</f>
        <v>1</v>
      </c>
    </row>
    <row r="2113" spans="1:13" x14ac:dyDescent="0.3">
      <c r="A2113" s="1">
        <v>2112</v>
      </c>
      <c r="B2113" s="1">
        <v>2</v>
      </c>
      <c r="C2113" s="2">
        <v>41005.67148689249</v>
      </c>
      <c r="D2113" s="2">
        <v>41065.67083333333</v>
      </c>
      <c r="E2113" s="1">
        <v>10</v>
      </c>
      <c r="F2113" s="2">
        <v>41007.435214781566</v>
      </c>
      <c r="G2113" s="1">
        <v>0</v>
      </c>
      <c r="H2113" s="32">
        <f>IFERROR(HOUR(Table1[[#This Row],[Cancel Date/time]])+MINUTE(Table1[[#This Row],[Cancel Date/time]])/60,"not cancelled")</f>
        <v>10.433333333333334</v>
      </c>
      <c r="I2113" s="47">
        <f>IFERROR(ROUND(Table1[[#This Row],[cancellation time decimal]],0),"not cancelled")</f>
        <v>10</v>
      </c>
      <c r="J2113" s="10">
        <f>IFERROR(MOD(Table1[[#This Row],[cancellation hour rounded]],24),"not cancelled")</f>
        <v>10</v>
      </c>
      <c r="K2113" s="32">
        <f>1/Table1[[#This Row],[Duration (Time between doses '[in hours'])]]</f>
        <v>0.1</v>
      </c>
      <c r="L2113" s="33">
        <f>Table1[[#This Row],[number doses per hour]]*INDEX(Table2[price per dose],Table1[[#This Row],[Drug ID]])</f>
        <v>0.84959999999999969</v>
      </c>
      <c r="M2113" s="11" t="b">
        <f>AND(Table1[[#This Row],[hour of cancellation 0 to 23]]&gt;=0,Table1[[#This Row],[hour of cancellation 0 to 23]]&lt;=23)</f>
        <v>1</v>
      </c>
    </row>
    <row r="2114" spans="1:13" x14ac:dyDescent="0.3">
      <c r="A2114" s="1">
        <v>2113</v>
      </c>
      <c r="B2114" s="1">
        <v>1</v>
      </c>
      <c r="C2114" s="2">
        <v>41005.767656365293</v>
      </c>
      <c r="D2114" s="2">
        <v>41065.767361111109</v>
      </c>
      <c r="E2114" s="1">
        <v>12</v>
      </c>
      <c r="F2114" s="2">
        <v>41006.448377076034</v>
      </c>
      <c r="G2114" s="1">
        <v>0</v>
      </c>
      <c r="H2114" s="32">
        <f>IFERROR(HOUR(Table1[[#This Row],[Cancel Date/time]])+MINUTE(Table1[[#This Row],[Cancel Date/time]])/60,"not cancelled")</f>
        <v>10.75</v>
      </c>
      <c r="I2114" s="47">
        <f>IFERROR(ROUND(Table1[[#This Row],[cancellation time decimal]],0),"not cancelled")</f>
        <v>11</v>
      </c>
      <c r="J2114" s="10">
        <f>IFERROR(MOD(Table1[[#This Row],[cancellation hour rounded]],24),"not cancelled")</f>
        <v>11</v>
      </c>
      <c r="K2114" s="32">
        <f>1/Table1[[#This Row],[Duration (Time between doses '[in hours'])]]</f>
        <v>8.3333333333333329E-2</v>
      </c>
      <c r="L2114" s="33">
        <f>Table1[[#This Row],[number doses per hour]]*INDEX(Table2[price per dose],Table1[[#This Row],[Drug ID]])</f>
        <v>0.56619444444444444</v>
      </c>
      <c r="M2114" s="11" t="b">
        <f>AND(Table1[[#This Row],[hour of cancellation 0 to 23]]&gt;=0,Table1[[#This Row],[hour of cancellation 0 to 23]]&lt;=23)</f>
        <v>1</v>
      </c>
    </row>
    <row r="2115" spans="1:13" x14ac:dyDescent="0.3">
      <c r="A2115" s="1">
        <v>2114</v>
      </c>
      <c r="B2115" s="1">
        <v>2</v>
      </c>
      <c r="C2115" s="2">
        <v>41005.793934369322</v>
      </c>
      <c r="D2115" s="2">
        <v>41065.793749999997</v>
      </c>
      <c r="E2115" s="1">
        <v>10</v>
      </c>
      <c r="F2115" s="2">
        <v>41007.415226458812</v>
      </c>
      <c r="G2115" s="1">
        <v>0</v>
      </c>
      <c r="H2115" s="32">
        <f>IFERROR(HOUR(Table1[[#This Row],[Cancel Date/time]])+MINUTE(Table1[[#This Row],[Cancel Date/time]])/60,"not cancelled")</f>
        <v>9.9499999999999993</v>
      </c>
      <c r="I2115" s="47">
        <f>IFERROR(ROUND(Table1[[#This Row],[cancellation time decimal]],0),"not cancelled")</f>
        <v>10</v>
      </c>
      <c r="J2115" s="10">
        <f>IFERROR(MOD(Table1[[#This Row],[cancellation hour rounded]],24),"not cancelled")</f>
        <v>10</v>
      </c>
      <c r="K2115" s="32">
        <f>1/Table1[[#This Row],[Duration (Time between doses '[in hours'])]]</f>
        <v>0.1</v>
      </c>
      <c r="L2115" s="33">
        <f>Table1[[#This Row],[number doses per hour]]*INDEX(Table2[price per dose],Table1[[#This Row],[Drug ID]])</f>
        <v>0.84959999999999969</v>
      </c>
      <c r="M2115" s="11" t="b">
        <f>AND(Table1[[#This Row],[hour of cancellation 0 to 23]]&gt;=0,Table1[[#This Row],[hour of cancellation 0 to 23]]&lt;=23)</f>
        <v>1</v>
      </c>
    </row>
    <row r="2116" spans="1:13" x14ac:dyDescent="0.3">
      <c r="A2116" s="1">
        <v>2115</v>
      </c>
      <c r="B2116" s="1">
        <v>6</v>
      </c>
      <c r="C2116" s="2">
        <v>41005.86297355064</v>
      </c>
      <c r="D2116" s="2">
        <v>41065.862500000003</v>
      </c>
      <c r="E2116" s="1">
        <v>24</v>
      </c>
      <c r="F2116" s="2">
        <v>41011.347868633784</v>
      </c>
      <c r="G2116" s="1">
        <v>0</v>
      </c>
      <c r="H2116" s="32">
        <f>IFERROR(HOUR(Table1[[#This Row],[Cancel Date/time]])+MINUTE(Table1[[#This Row],[Cancel Date/time]])/60,"not cancelled")</f>
        <v>8.3333333333333339</v>
      </c>
      <c r="I2116" s="47">
        <f>IFERROR(ROUND(Table1[[#This Row],[cancellation time decimal]],0),"not cancelled")</f>
        <v>8</v>
      </c>
      <c r="J2116" s="10">
        <f>IFERROR(MOD(Table1[[#This Row],[cancellation hour rounded]],24),"not cancelled")</f>
        <v>8</v>
      </c>
      <c r="K2116" s="32">
        <f>1/Table1[[#This Row],[Duration (Time between doses '[in hours'])]]</f>
        <v>4.1666666666666664E-2</v>
      </c>
      <c r="L2116" s="33">
        <f>Table1[[#This Row],[number doses per hour]]*INDEX(Table2[price per dose],Table1[[#This Row],[Drug ID]])</f>
        <v>0.35218749999999999</v>
      </c>
      <c r="M2116" s="11" t="b">
        <f>AND(Table1[[#This Row],[hour of cancellation 0 to 23]]&gt;=0,Table1[[#This Row],[hour of cancellation 0 to 23]]&lt;=23)</f>
        <v>1</v>
      </c>
    </row>
    <row r="2117" spans="1:13" x14ac:dyDescent="0.3">
      <c r="A2117" s="1">
        <v>2116</v>
      </c>
      <c r="B2117" s="1">
        <v>1</v>
      </c>
      <c r="C2117" s="2">
        <v>41005.869842426095</v>
      </c>
      <c r="D2117" s="2">
        <v>41065.869444444448</v>
      </c>
      <c r="E2117" s="1">
        <v>12</v>
      </c>
      <c r="F2117" s="2">
        <v>41006.541975810534</v>
      </c>
      <c r="G2117" s="1">
        <v>0</v>
      </c>
      <c r="H2117" s="32">
        <f>IFERROR(HOUR(Table1[[#This Row],[Cancel Date/time]])+MINUTE(Table1[[#This Row],[Cancel Date/time]])/60,"not cancelled")</f>
        <v>13</v>
      </c>
      <c r="I2117" s="47">
        <f>IFERROR(ROUND(Table1[[#This Row],[cancellation time decimal]],0),"not cancelled")</f>
        <v>13</v>
      </c>
      <c r="J2117" s="10">
        <f>IFERROR(MOD(Table1[[#This Row],[cancellation hour rounded]],24),"not cancelled")</f>
        <v>13</v>
      </c>
      <c r="K2117" s="32">
        <f>1/Table1[[#This Row],[Duration (Time between doses '[in hours'])]]</f>
        <v>8.3333333333333329E-2</v>
      </c>
      <c r="L2117" s="33">
        <f>Table1[[#This Row],[number doses per hour]]*INDEX(Table2[price per dose],Table1[[#This Row],[Drug ID]])</f>
        <v>0.56619444444444444</v>
      </c>
      <c r="M2117" s="11" t="b">
        <f>AND(Table1[[#This Row],[hour of cancellation 0 to 23]]&gt;=0,Table1[[#This Row],[hour of cancellation 0 to 23]]&lt;=23)</f>
        <v>1</v>
      </c>
    </row>
    <row r="2118" spans="1:13" x14ac:dyDescent="0.3">
      <c r="A2118" s="1">
        <v>2117</v>
      </c>
      <c r="B2118" s="1">
        <v>2</v>
      </c>
      <c r="C2118" s="2">
        <v>41005.879423055128</v>
      </c>
      <c r="D2118" s="2">
        <v>41065.879166666666</v>
      </c>
      <c r="E2118" s="1">
        <v>10</v>
      </c>
      <c r="F2118" s="2">
        <v>41006.858794412408</v>
      </c>
      <c r="G2118" s="1">
        <v>0</v>
      </c>
      <c r="H2118" s="32">
        <f>IFERROR(HOUR(Table1[[#This Row],[Cancel Date/time]])+MINUTE(Table1[[#This Row],[Cancel Date/time]])/60,"not cancelled")</f>
        <v>20.6</v>
      </c>
      <c r="I2118" s="47">
        <f>IFERROR(ROUND(Table1[[#This Row],[cancellation time decimal]],0),"not cancelled")</f>
        <v>21</v>
      </c>
      <c r="J2118" s="10">
        <f>IFERROR(MOD(Table1[[#This Row],[cancellation hour rounded]],24),"not cancelled")</f>
        <v>21</v>
      </c>
      <c r="K2118" s="32">
        <f>1/Table1[[#This Row],[Duration (Time between doses '[in hours'])]]</f>
        <v>0.1</v>
      </c>
      <c r="L2118" s="33">
        <f>Table1[[#This Row],[number doses per hour]]*INDEX(Table2[price per dose],Table1[[#This Row],[Drug ID]])</f>
        <v>0.84959999999999969</v>
      </c>
      <c r="M2118" s="11" t="b">
        <f>AND(Table1[[#This Row],[hour of cancellation 0 to 23]]&gt;=0,Table1[[#This Row],[hour of cancellation 0 to 23]]&lt;=23)</f>
        <v>1</v>
      </c>
    </row>
    <row r="2119" spans="1:13" x14ac:dyDescent="0.3">
      <c r="A2119" s="1">
        <v>2118</v>
      </c>
      <c r="B2119" s="1">
        <v>2</v>
      </c>
      <c r="C2119" s="2">
        <v>41005.979516565618</v>
      </c>
      <c r="D2119" s="2">
        <v>41065.979166666672</v>
      </c>
      <c r="E2119" s="1">
        <v>10</v>
      </c>
      <c r="F2119" s="2">
        <v>41006.563505062477</v>
      </c>
      <c r="G2119" s="1">
        <v>0</v>
      </c>
      <c r="H2119" s="32">
        <f>IFERROR(HOUR(Table1[[#This Row],[Cancel Date/time]])+MINUTE(Table1[[#This Row],[Cancel Date/time]])/60,"not cancelled")</f>
        <v>13.516666666666667</v>
      </c>
      <c r="I2119" s="47">
        <f>IFERROR(ROUND(Table1[[#This Row],[cancellation time decimal]],0),"not cancelled")</f>
        <v>14</v>
      </c>
      <c r="J2119" s="10">
        <f>IFERROR(MOD(Table1[[#This Row],[cancellation hour rounded]],24),"not cancelled")</f>
        <v>14</v>
      </c>
      <c r="K2119" s="32">
        <f>1/Table1[[#This Row],[Duration (Time between doses '[in hours'])]]</f>
        <v>0.1</v>
      </c>
      <c r="L2119" s="33">
        <f>Table1[[#This Row],[number doses per hour]]*INDEX(Table2[price per dose],Table1[[#This Row],[Drug ID]])</f>
        <v>0.84959999999999969</v>
      </c>
      <c r="M2119" s="11" t="b">
        <f>AND(Table1[[#This Row],[hour of cancellation 0 to 23]]&gt;=0,Table1[[#This Row],[hour of cancellation 0 to 23]]&lt;=23)</f>
        <v>1</v>
      </c>
    </row>
    <row r="2120" spans="1:13" x14ac:dyDescent="0.3">
      <c r="A2120" s="1">
        <v>2119</v>
      </c>
      <c r="B2120" s="1">
        <v>1</v>
      </c>
      <c r="C2120" s="2">
        <v>41006.389883582662</v>
      </c>
      <c r="D2120" s="2">
        <v>41066.38958333333</v>
      </c>
      <c r="E2120" s="1">
        <v>8</v>
      </c>
      <c r="F2120" s="2">
        <v>41007.485896402774</v>
      </c>
      <c r="G2120" s="1">
        <v>0</v>
      </c>
      <c r="H2120" s="32">
        <f>IFERROR(HOUR(Table1[[#This Row],[Cancel Date/time]])+MINUTE(Table1[[#This Row],[Cancel Date/time]])/60,"not cancelled")</f>
        <v>11.65</v>
      </c>
      <c r="I2120" s="47">
        <f>IFERROR(ROUND(Table1[[#This Row],[cancellation time decimal]],0),"not cancelled")</f>
        <v>12</v>
      </c>
      <c r="J2120" s="10">
        <f>IFERROR(MOD(Table1[[#This Row],[cancellation hour rounded]],24),"not cancelled")</f>
        <v>12</v>
      </c>
      <c r="K2120" s="32">
        <f>1/Table1[[#This Row],[Duration (Time between doses '[in hours'])]]</f>
        <v>0.125</v>
      </c>
      <c r="L2120" s="33">
        <f>Table1[[#This Row],[number doses per hour]]*INDEX(Table2[price per dose],Table1[[#This Row],[Drug ID]])</f>
        <v>0.84929166666666667</v>
      </c>
      <c r="M2120" s="11" t="b">
        <f>AND(Table1[[#This Row],[hour of cancellation 0 to 23]]&gt;=0,Table1[[#This Row],[hour of cancellation 0 to 23]]&lt;=23)</f>
        <v>1</v>
      </c>
    </row>
    <row r="2121" spans="1:13" x14ac:dyDescent="0.3">
      <c r="A2121" s="1">
        <v>2120</v>
      </c>
      <c r="B2121" s="1">
        <v>6</v>
      </c>
      <c r="C2121" s="2">
        <v>41006.454138427849</v>
      </c>
      <c r="D2121" s="2">
        <v>41066.453472222223</v>
      </c>
      <c r="E2121" s="1">
        <v>24</v>
      </c>
      <c r="F2121" s="2">
        <v>41012.49159478036</v>
      </c>
      <c r="G2121" s="1">
        <v>0</v>
      </c>
      <c r="H2121" s="32">
        <f>IFERROR(HOUR(Table1[[#This Row],[Cancel Date/time]])+MINUTE(Table1[[#This Row],[Cancel Date/time]])/60,"not cancelled")</f>
        <v>11.783333333333333</v>
      </c>
      <c r="I2121" s="47">
        <f>IFERROR(ROUND(Table1[[#This Row],[cancellation time decimal]],0),"not cancelled")</f>
        <v>12</v>
      </c>
      <c r="J2121" s="10">
        <f>IFERROR(MOD(Table1[[#This Row],[cancellation hour rounded]],24),"not cancelled")</f>
        <v>12</v>
      </c>
      <c r="K2121" s="32">
        <f>1/Table1[[#This Row],[Duration (Time between doses '[in hours'])]]</f>
        <v>4.1666666666666664E-2</v>
      </c>
      <c r="L2121" s="33">
        <f>Table1[[#This Row],[number doses per hour]]*INDEX(Table2[price per dose],Table1[[#This Row],[Drug ID]])</f>
        <v>0.35218749999999999</v>
      </c>
      <c r="M2121" s="11" t="b">
        <f>AND(Table1[[#This Row],[hour of cancellation 0 to 23]]&gt;=0,Table1[[#This Row],[hour of cancellation 0 to 23]]&lt;=23)</f>
        <v>1</v>
      </c>
    </row>
    <row r="2122" spans="1:13" x14ac:dyDescent="0.3">
      <c r="A2122" s="1">
        <v>2121</v>
      </c>
      <c r="B2122" s="1">
        <v>4</v>
      </c>
      <c r="C2122" s="2">
        <v>41006.449395581498</v>
      </c>
      <c r="D2122" s="2">
        <v>41066.44930555555</v>
      </c>
      <c r="E2122" s="1">
        <v>12</v>
      </c>
      <c r="F2122" s="2">
        <v>41008.378803792904</v>
      </c>
      <c r="G2122" s="1">
        <v>0</v>
      </c>
      <c r="H2122" s="32">
        <f>IFERROR(HOUR(Table1[[#This Row],[Cancel Date/time]])+MINUTE(Table1[[#This Row],[Cancel Date/time]])/60,"not cancelled")</f>
        <v>9.0833333333333339</v>
      </c>
      <c r="I2122" s="47">
        <f>IFERROR(ROUND(Table1[[#This Row],[cancellation time decimal]],0),"not cancelled")</f>
        <v>9</v>
      </c>
      <c r="J2122" s="10">
        <f>IFERROR(MOD(Table1[[#This Row],[cancellation hour rounded]],24),"not cancelled")</f>
        <v>9</v>
      </c>
      <c r="K2122" s="32">
        <f>1/Table1[[#This Row],[Duration (Time between doses '[in hours'])]]</f>
        <v>8.3333333333333329E-2</v>
      </c>
      <c r="L2122" s="33">
        <f>Table1[[#This Row],[number doses per hour]]*INDEX(Table2[price per dose],Table1[[#This Row],[Drug ID]])</f>
        <v>1.448055119047619</v>
      </c>
      <c r="M2122" s="11" t="b">
        <f>AND(Table1[[#This Row],[hour of cancellation 0 to 23]]&gt;=0,Table1[[#This Row],[hour of cancellation 0 to 23]]&lt;=23)</f>
        <v>1</v>
      </c>
    </row>
    <row r="2123" spans="1:13" x14ac:dyDescent="0.3">
      <c r="A2123" s="1">
        <v>2122</v>
      </c>
      <c r="B2123" s="1">
        <v>1</v>
      </c>
      <c r="C2123" s="2">
        <v>41006.425319549366</v>
      </c>
      <c r="D2123" s="2">
        <v>41011.258333333331</v>
      </c>
      <c r="E2123" s="1">
        <v>8</v>
      </c>
      <c r="F2123" s="2">
        <v>41006.542772301756</v>
      </c>
      <c r="G2123" s="1">
        <v>0</v>
      </c>
      <c r="H2123" s="32">
        <f>IFERROR(HOUR(Table1[[#This Row],[Cancel Date/time]])+MINUTE(Table1[[#This Row],[Cancel Date/time]])/60,"not cancelled")</f>
        <v>13.016666666666667</v>
      </c>
      <c r="I2123" s="47">
        <f>IFERROR(ROUND(Table1[[#This Row],[cancellation time decimal]],0),"not cancelled")</f>
        <v>13</v>
      </c>
      <c r="J2123" s="10">
        <f>IFERROR(MOD(Table1[[#This Row],[cancellation hour rounded]],24),"not cancelled")</f>
        <v>13</v>
      </c>
      <c r="K2123" s="32">
        <f>1/Table1[[#This Row],[Duration (Time between doses '[in hours'])]]</f>
        <v>0.125</v>
      </c>
      <c r="L2123" s="33">
        <f>Table1[[#This Row],[number doses per hour]]*INDEX(Table2[price per dose],Table1[[#This Row],[Drug ID]])</f>
        <v>0.84929166666666667</v>
      </c>
      <c r="M2123" s="11" t="b">
        <f>AND(Table1[[#This Row],[hour of cancellation 0 to 23]]&gt;=0,Table1[[#This Row],[hour of cancellation 0 to 23]]&lt;=23)</f>
        <v>1</v>
      </c>
    </row>
    <row r="2124" spans="1:13" x14ac:dyDescent="0.3">
      <c r="A2124" s="1">
        <v>2123</v>
      </c>
      <c r="B2124" s="1">
        <v>1</v>
      </c>
      <c r="C2124" s="2">
        <v>41006.429160466359</v>
      </c>
      <c r="D2124" s="2">
        <v>41066.428472222222</v>
      </c>
      <c r="E2124" s="1">
        <v>12</v>
      </c>
      <c r="F2124" s="2">
        <v>41007.485263746436</v>
      </c>
      <c r="G2124" s="1">
        <v>0</v>
      </c>
      <c r="H2124" s="32">
        <f>IFERROR(HOUR(Table1[[#This Row],[Cancel Date/time]])+MINUTE(Table1[[#This Row],[Cancel Date/time]])/60,"not cancelled")</f>
        <v>11.633333333333333</v>
      </c>
      <c r="I2124" s="47">
        <f>IFERROR(ROUND(Table1[[#This Row],[cancellation time decimal]],0),"not cancelled")</f>
        <v>12</v>
      </c>
      <c r="J2124" s="10">
        <f>IFERROR(MOD(Table1[[#This Row],[cancellation hour rounded]],24),"not cancelled")</f>
        <v>12</v>
      </c>
      <c r="K2124" s="32">
        <f>1/Table1[[#This Row],[Duration (Time between doses '[in hours'])]]</f>
        <v>8.3333333333333329E-2</v>
      </c>
      <c r="L2124" s="33">
        <f>Table1[[#This Row],[number doses per hour]]*INDEX(Table2[price per dose],Table1[[#This Row],[Drug ID]])</f>
        <v>0.56619444444444444</v>
      </c>
      <c r="M2124" s="11" t="b">
        <f>AND(Table1[[#This Row],[hour of cancellation 0 to 23]]&gt;=0,Table1[[#This Row],[hour of cancellation 0 to 23]]&lt;=23)</f>
        <v>1</v>
      </c>
    </row>
    <row r="2125" spans="1:13" x14ac:dyDescent="0.3">
      <c r="A2125" s="1">
        <v>2124</v>
      </c>
      <c r="B2125" s="1">
        <v>1</v>
      </c>
      <c r="C2125" s="2">
        <v>41006.485706195672</v>
      </c>
      <c r="D2125" s="2">
        <v>41066.48541666667</v>
      </c>
      <c r="E2125" s="1">
        <v>8</v>
      </c>
      <c r="F2125" s="2">
        <v>41006.656076510888</v>
      </c>
      <c r="G2125" s="1">
        <v>0</v>
      </c>
      <c r="H2125" s="32">
        <f>IFERROR(HOUR(Table1[[#This Row],[Cancel Date/time]])+MINUTE(Table1[[#This Row],[Cancel Date/time]])/60,"not cancelled")</f>
        <v>15.733333333333333</v>
      </c>
      <c r="I2125" s="47">
        <f>IFERROR(ROUND(Table1[[#This Row],[cancellation time decimal]],0),"not cancelled")</f>
        <v>16</v>
      </c>
      <c r="J2125" s="10">
        <f>IFERROR(MOD(Table1[[#This Row],[cancellation hour rounded]],24),"not cancelled")</f>
        <v>16</v>
      </c>
      <c r="K2125" s="32">
        <f>1/Table1[[#This Row],[Duration (Time between doses '[in hours'])]]</f>
        <v>0.125</v>
      </c>
      <c r="L2125" s="33">
        <f>Table1[[#This Row],[number doses per hour]]*INDEX(Table2[price per dose],Table1[[#This Row],[Drug ID]])</f>
        <v>0.84929166666666667</v>
      </c>
      <c r="M2125" s="11" t="b">
        <f>AND(Table1[[#This Row],[hour of cancellation 0 to 23]]&gt;=0,Table1[[#This Row],[hour of cancellation 0 to 23]]&lt;=23)</f>
        <v>1</v>
      </c>
    </row>
    <row r="2126" spans="1:13" x14ac:dyDescent="0.3">
      <c r="A2126" s="1">
        <v>2125</v>
      </c>
      <c r="B2126" s="1">
        <v>3</v>
      </c>
      <c r="C2126" s="2">
        <v>41006.491528063634</v>
      </c>
      <c r="D2126" s="2">
        <v>41066.490972222222</v>
      </c>
      <c r="E2126" s="1">
        <v>24</v>
      </c>
      <c r="F2126" s="2">
        <v>41009.384987770783</v>
      </c>
      <c r="G2126" s="1">
        <v>0</v>
      </c>
      <c r="H2126" s="32">
        <f>IFERROR(HOUR(Table1[[#This Row],[Cancel Date/time]])+MINUTE(Table1[[#This Row],[Cancel Date/time]])/60,"not cancelled")</f>
        <v>9.2333333333333325</v>
      </c>
      <c r="I2126" s="47">
        <f>IFERROR(ROUND(Table1[[#This Row],[cancellation time decimal]],0),"not cancelled")</f>
        <v>9</v>
      </c>
      <c r="J2126" s="10">
        <f>IFERROR(MOD(Table1[[#This Row],[cancellation hour rounded]],24),"not cancelled")</f>
        <v>9</v>
      </c>
      <c r="K2126" s="32">
        <f>1/Table1[[#This Row],[Duration (Time between doses '[in hours'])]]</f>
        <v>4.1666666666666664E-2</v>
      </c>
      <c r="L2126" s="33">
        <f>Table1[[#This Row],[number doses per hour]]*INDEX(Table2[price per dose],Table1[[#This Row],[Drug ID]])</f>
        <v>0.18133000000000002</v>
      </c>
      <c r="M2126" s="11" t="b">
        <f>AND(Table1[[#This Row],[hour of cancellation 0 to 23]]&gt;=0,Table1[[#This Row],[hour of cancellation 0 to 23]]&lt;=23)</f>
        <v>1</v>
      </c>
    </row>
    <row r="2127" spans="1:13" x14ac:dyDescent="0.3">
      <c r="A2127" s="1">
        <v>2126</v>
      </c>
      <c r="B2127" s="1">
        <v>5</v>
      </c>
      <c r="C2127" s="2">
        <v>41006.466066100707</v>
      </c>
      <c r="D2127" s="2">
        <v>41066.465972222228</v>
      </c>
      <c r="E2127" s="1">
        <v>24</v>
      </c>
      <c r="F2127" s="2">
        <v>41010.569993919504</v>
      </c>
      <c r="G2127" s="1">
        <v>0</v>
      </c>
      <c r="H2127" s="32">
        <f>IFERROR(HOUR(Table1[[#This Row],[Cancel Date/time]])+MINUTE(Table1[[#This Row],[Cancel Date/time]])/60,"not cancelled")</f>
        <v>13.666666666666666</v>
      </c>
      <c r="I2127" s="47">
        <f>IFERROR(ROUND(Table1[[#This Row],[cancellation time decimal]],0),"not cancelled")</f>
        <v>14</v>
      </c>
      <c r="J2127" s="10">
        <f>IFERROR(MOD(Table1[[#This Row],[cancellation hour rounded]],24),"not cancelled")</f>
        <v>14</v>
      </c>
      <c r="K2127" s="32">
        <f>1/Table1[[#This Row],[Duration (Time between doses '[in hours'])]]</f>
        <v>4.1666666666666664E-2</v>
      </c>
      <c r="L2127" s="33">
        <f>Table1[[#This Row],[number doses per hour]]*INDEX(Table2[price per dose],Table1[[#This Row],[Drug ID]])</f>
        <v>0.2815833333333333</v>
      </c>
      <c r="M2127" s="11" t="b">
        <f>AND(Table1[[#This Row],[hour of cancellation 0 to 23]]&gt;=0,Table1[[#This Row],[hour of cancellation 0 to 23]]&lt;=23)</f>
        <v>1</v>
      </c>
    </row>
    <row r="2128" spans="1:13" hidden="1" x14ac:dyDescent="0.3">
      <c r="A2128" s="1">
        <v>2127</v>
      </c>
      <c r="B2128" s="1">
        <v>7</v>
      </c>
      <c r="C2128" s="2">
        <v>41006.491348208459</v>
      </c>
      <c r="D2128" s="2">
        <v>41009.532624142761</v>
      </c>
      <c r="E2128" s="1">
        <v>24</v>
      </c>
      <c r="F2128" s="2" t="s">
        <v>5</v>
      </c>
      <c r="G2128" s="1">
        <v>0</v>
      </c>
      <c r="H2128" s="32" t="str">
        <f>IFERROR(HOUR(Table1[[#This Row],[Cancel Date/time]])+MINUTE(Table1[[#This Row],[Cancel Date/time]])/60,"not cancelled")</f>
        <v>not cancelled</v>
      </c>
      <c r="I2128" s="47" t="str">
        <f>IFERROR(ROUND(Table1[[#This Row],[cancellation time decimal]],0),"not cancelled")</f>
        <v>not cancelled</v>
      </c>
      <c r="J2128" s="10" t="str">
        <f>IFERROR(MOD(Table1[[#This Row],[cancellation hour rounded]],24),"not cancelled")</f>
        <v>not cancelled</v>
      </c>
      <c r="K2128" s="32">
        <f>1/Table1[[#This Row],[Duration (Time between doses '[in hours'])]]</f>
        <v>4.1666666666666664E-2</v>
      </c>
      <c r="L2128" s="33">
        <f>Table1[[#This Row],[number doses per hour]]*INDEX(Table2[price per dose],Table1[[#This Row],[Drug ID]])</f>
        <v>1.2958049999999997</v>
      </c>
      <c r="M2128" s="11" t="b">
        <f>AND(Table1[[#This Row],[hour of cancellation 0 to 23]]&gt;=0,Table1[[#This Row],[hour of cancellation 0 to 23]]&lt;=23)</f>
        <v>0</v>
      </c>
    </row>
    <row r="2129" spans="1:13" x14ac:dyDescent="0.3">
      <c r="A2129" s="1">
        <v>2128</v>
      </c>
      <c r="B2129" s="1">
        <v>1</v>
      </c>
      <c r="C2129" s="2">
        <v>41006.663118977973</v>
      </c>
      <c r="D2129" s="2">
        <v>41066.662499999999</v>
      </c>
      <c r="E2129" s="1">
        <v>8</v>
      </c>
      <c r="F2129" s="2">
        <v>41006.667662160966</v>
      </c>
      <c r="G2129" s="1">
        <v>0</v>
      </c>
      <c r="H2129" s="32">
        <f>IFERROR(HOUR(Table1[[#This Row],[Cancel Date/time]])+MINUTE(Table1[[#This Row],[Cancel Date/time]])/60,"not cancelled")</f>
        <v>16.016666666666666</v>
      </c>
      <c r="I2129" s="47">
        <f>IFERROR(ROUND(Table1[[#This Row],[cancellation time decimal]],0),"not cancelled")</f>
        <v>16</v>
      </c>
      <c r="J2129" s="10">
        <f>IFERROR(MOD(Table1[[#This Row],[cancellation hour rounded]],24),"not cancelled")</f>
        <v>16</v>
      </c>
      <c r="K2129" s="32">
        <f>1/Table1[[#This Row],[Duration (Time between doses '[in hours'])]]</f>
        <v>0.125</v>
      </c>
      <c r="L2129" s="33">
        <f>Table1[[#This Row],[number doses per hour]]*INDEX(Table2[price per dose],Table1[[#This Row],[Drug ID]])</f>
        <v>0.84929166666666667</v>
      </c>
      <c r="M2129" s="11" t="b">
        <f>AND(Table1[[#This Row],[hour of cancellation 0 to 23]]&gt;=0,Table1[[#This Row],[hour of cancellation 0 to 23]]&lt;=23)</f>
        <v>1</v>
      </c>
    </row>
    <row r="2130" spans="1:13" x14ac:dyDescent="0.3">
      <c r="A2130" s="1">
        <v>2129</v>
      </c>
      <c r="B2130" s="1">
        <v>4</v>
      </c>
      <c r="C2130" s="2">
        <v>41006.700961913251</v>
      </c>
      <c r="D2130" s="2">
        <v>41066.700694444444</v>
      </c>
      <c r="E2130" s="1">
        <v>12</v>
      </c>
      <c r="F2130" s="2">
        <v>41008.268486155393</v>
      </c>
      <c r="G2130" s="1">
        <v>0</v>
      </c>
      <c r="H2130" s="32">
        <f>IFERROR(HOUR(Table1[[#This Row],[Cancel Date/time]])+MINUTE(Table1[[#This Row],[Cancel Date/time]])/60,"not cancelled")</f>
        <v>6.4333333333333336</v>
      </c>
      <c r="I2130" s="47">
        <f>IFERROR(ROUND(Table1[[#This Row],[cancellation time decimal]],0),"not cancelled")</f>
        <v>6</v>
      </c>
      <c r="J2130" s="10">
        <f>IFERROR(MOD(Table1[[#This Row],[cancellation hour rounded]],24),"not cancelled")</f>
        <v>6</v>
      </c>
      <c r="K2130" s="32">
        <f>1/Table1[[#This Row],[Duration (Time between doses '[in hours'])]]</f>
        <v>8.3333333333333329E-2</v>
      </c>
      <c r="L2130" s="33">
        <f>Table1[[#This Row],[number doses per hour]]*INDEX(Table2[price per dose],Table1[[#This Row],[Drug ID]])</f>
        <v>1.448055119047619</v>
      </c>
      <c r="M2130" s="11" t="b">
        <f>AND(Table1[[#This Row],[hour of cancellation 0 to 23]]&gt;=0,Table1[[#This Row],[hour of cancellation 0 to 23]]&lt;=23)</f>
        <v>1</v>
      </c>
    </row>
    <row r="2131" spans="1:13" x14ac:dyDescent="0.3">
      <c r="A2131" s="1">
        <v>2130</v>
      </c>
      <c r="B2131" s="1">
        <v>7</v>
      </c>
      <c r="C2131" s="2">
        <v>41006.808414094972</v>
      </c>
      <c r="D2131" s="2">
        <v>41066.808333333334</v>
      </c>
      <c r="E2131" s="1">
        <v>24</v>
      </c>
      <c r="F2131" s="2">
        <v>41020.153972878485</v>
      </c>
      <c r="G2131" s="1">
        <v>0</v>
      </c>
      <c r="H2131" s="32">
        <f>IFERROR(HOUR(Table1[[#This Row],[Cancel Date/time]])+MINUTE(Table1[[#This Row],[Cancel Date/time]])/60,"not cancelled")</f>
        <v>3.6833333333333336</v>
      </c>
      <c r="I2131" s="47">
        <f>IFERROR(ROUND(Table1[[#This Row],[cancellation time decimal]],0),"not cancelled")</f>
        <v>4</v>
      </c>
      <c r="J2131" s="10">
        <f>IFERROR(MOD(Table1[[#This Row],[cancellation hour rounded]],24),"not cancelled")</f>
        <v>4</v>
      </c>
      <c r="K2131" s="32">
        <f>1/Table1[[#This Row],[Duration (Time between doses '[in hours'])]]</f>
        <v>4.1666666666666664E-2</v>
      </c>
      <c r="L2131" s="33">
        <f>Table1[[#This Row],[number doses per hour]]*INDEX(Table2[price per dose],Table1[[#This Row],[Drug ID]])</f>
        <v>1.2958049999999997</v>
      </c>
      <c r="M2131" s="11" t="b">
        <f>AND(Table1[[#This Row],[hour of cancellation 0 to 23]]&gt;=0,Table1[[#This Row],[hour of cancellation 0 to 23]]&lt;=23)</f>
        <v>1</v>
      </c>
    </row>
    <row r="2132" spans="1:13" x14ac:dyDescent="0.3">
      <c r="A2132" s="1">
        <v>2131</v>
      </c>
      <c r="B2132" s="1">
        <v>5</v>
      </c>
      <c r="C2132" s="2">
        <v>41006.85881738679</v>
      </c>
      <c r="D2132" s="2">
        <v>41066.858333333337</v>
      </c>
      <c r="E2132" s="1">
        <v>24</v>
      </c>
      <c r="F2132" s="2">
        <v>41010.548843820769</v>
      </c>
      <c r="G2132" s="1">
        <v>0</v>
      </c>
      <c r="H2132" s="32">
        <f>IFERROR(HOUR(Table1[[#This Row],[Cancel Date/time]])+MINUTE(Table1[[#This Row],[Cancel Date/time]])/60,"not cancelled")</f>
        <v>13.166666666666666</v>
      </c>
      <c r="I2132" s="47">
        <f>IFERROR(ROUND(Table1[[#This Row],[cancellation time decimal]],0),"not cancelled")</f>
        <v>13</v>
      </c>
      <c r="J2132" s="10">
        <f>IFERROR(MOD(Table1[[#This Row],[cancellation hour rounded]],24),"not cancelled")</f>
        <v>13</v>
      </c>
      <c r="K2132" s="32">
        <f>1/Table1[[#This Row],[Duration (Time between doses '[in hours'])]]</f>
        <v>4.1666666666666664E-2</v>
      </c>
      <c r="L2132" s="33">
        <f>Table1[[#This Row],[number doses per hour]]*INDEX(Table2[price per dose],Table1[[#This Row],[Drug ID]])</f>
        <v>0.2815833333333333</v>
      </c>
      <c r="M2132" s="11" t="b">
        <f>AND(Table1[[#This Row],[hour of cancellation 0 to 23]]&gt;=0,Table1[[#This Row],[hour of cancellation 0 to 23]]&lt;=23)</f>
        <v>1</v>
      </c>
    </row>
    <row r="2133" spans="1:13" x14ac:dyDescent="0.3">
      <c r="A2133" s="1">
        <v>2132</v>
      </c>
      <c r="B2133" s="1">
        <v>11</v>
      </c>
      <c r="C2133" s="2">
        <v>41006.908640515969</v>
      </c>
      <c r="D2133" s="2">
        <v>41066.908333333333</v>
      </c>
      <c r="E2133" s="1">
        <v>1</v>
      </c>
      <c r="F2133" s="2">
        <v>41013.560210737865</v>
      </c>
      <c r="G2133" s="1">
        <v>1</v>
      </c>
      <c r="H2133" s="32">
        <f>IFERROR(HOUR(Table1[[#This Row],[Cancel Date/time]])+MINUTE(Table1[[#This Row],[Cancel Date/time]])/60,"not cancelled")</f>
        <v>13.433333333333334</v>
      </c>
      <c r="I2133" s="47">
        <f>IFERROR(ROUND(Table1[[#This Row],[cancellation time decimal]],0),"not cancelled")</f>
        <v>13</v>
      </c>
      <c r="J2133" s="10">
        <f>IFERROR(MOD(Table1[[#This Row],[cancellation hour rounded]],24),"not cancelled")</f>
        <v>13</v>
      </c>
      <c r="K2133" s="32">
        <f>1/Table1[[#This Row],[Duration (Time between doses '[in hours'])]]</f>
        <v>1</v>
      </c>
      <c r="L2133" s="33">
        <f>Table1[[#This Row],[number doses per hour]]*INDEX(Table2[price per dose],Table1[[#This Row],[Drug ID]])</f>
        <v>1</v>
      </c>
      <c r="M2133" s="11" t="b">
        <f>AND(Table1[[#This Row],[hour of cancellation 0 to 23]]&gt;=0,Table1[[#This Row],[hour of cancellation 0 to 23]]&lt;=23)</f>
        <v>1</v>
      </c>
    </row>
    <row r="2134" spans="1:13" x14ac:dyDescent="0.3">
      <c r="A2134" s="1">
        <v>2133</v>
      </c>
      <c r="B2134" s="1">
        <v>4</v>
      </c>
      <c r="C2134" s="2">
        <v>41006.899947763377</v>
      </c>
      <c r="D2134" s="2">
        <v>41066.899305555555</v>
      </c>
      <c r="E2134" s="1">
        <v>12</v>
      </c>
      <c r="F2134" s="2">
        <v>41008.59707410838</v>
      </c>
      <c r="G2134" s="1">
        <v>0</v>
      </c>
      <c r="H2134" s="32">
        <f>IFERROR(HOUR(Table1[[#This Row],[Cancel Date/time]])+MINUTE(Table1[[#This Row],[Cancel Date/time]])/60,"not cancelled")</f>
        <v>14.316666666666666</v>
      </c>
      <c r="I2134" s="47">
        <f>IFERROR(ROUND(Table1[[#This Row],[cancellation time decimal]],0),"not cancelled")</f>
        <v>14</v>
      </c>
      <c r="J2134" s="10">
        <f>IFERROR(MOD(Table1[[#This Row],[cancellation hour rounded]],24),"not cancelled")</f>
        <v>14</v>
      </c>
      <c r="K2134" s="32">
        <f>1/Table1[[#This Row],[Duration (Time between doses '[in hours'])]]</f>
        <v>8.3333333333333329E-2</v>
      </c>
      <c r="L2134" s="33">
        <f>Table1[[#This Row],[number doses per hour]]*INDEX(Table2[price per dose],Table1[[#This Row],[Drug ID]])</f>
        <v>1.448055119047619</v>
      </c>
      <c r="M2134" s="11" t="b">
        <f>AND(Table1[[#This Row],[hour of cancellation 0 to 23]]&gt;=0,Table1[[#This Row],[hour of cancellation 0 to 23]]&lt;=23)</f>
        <v>1</v>
      </c>
    </row>
    <row r="2135" spans="1:13" x14ac:dyDescent="0.3">
      <c r="A2135" s="1">
        <v>2134</v>
      </c>
      <c r="B2135" s="1">
        <v>1</v>
      </c>
      <c r="C2135" s="2">
        <v>41006.929371359649</v>
      </c>
      <c r="D2135" s="2">
        <v>41066.929166666661</v>
      </c>
      <c r="E2135" s="1">
        <v>8</v>
      </c>
      <c r="F2135" s="2">
        <v>41007.77651460316</v>
      </c>
      <c r="G2135" s="1">
        <v>0</v>
      </c>
      <c r="H2135" s="32">
        <f>IFERROR(HOUR(Table1[[#This Row],[Cancel Date/time]])+MINUTE(Table1[[#This Row],[Cancel Date/time]])/60,"not cancelled")</f>
        <v>18.633333333333333</v>
      </c>
      <c r="I2135" s="47">
        <f>IFERROR(ROUND(Table1[[#This Row],[cancellation time decimal]],0),"not cancelled")</f>
        <v>19</v>
      </c>
      <c r="J2135" s="10">
        <f>IFERROR(MOD(Table1[[#This Row],[cancellation hour rounded]],24),"not cancelled")</f>
        <v>19</v>
      </c>
      <c r="K2135" s="32">
        <f>1/Table1[[#This Row],[Duration (Time between doses '[in hours'])]]</f>
        <v>0.125</v>
      </c>
      <c r="L2135" s="33">
        <f>Table1[[#This Row],[number doses per hour]]*INDEX(Table2[price per dose],Table1[[#This Row],[Drug ID]])</f>
        <v>0.84929166666666667</v>
      </c>
      <c r="M2135" s="11" t="b">
        <f>AND(Table1[[#This Row],[hour of cancellation 0 to 23]]&gt;=0,Table1[[#This Row],[hour of cancellation 0 to 23]]&lt;=23)</f>
        <v>1</v>
      </c>
    </row>
    <row r="2136" spans="1:13" x14ac:dyDescent="0.3">
      <c r="A2136" s="1">
        <v>2135</v>
      </c>
      <c r="B2136" s="1">
        <v>6</v>
      </c>
      <c r="C2136" s="2">
        <v>41006.98610433728</v>
      </c>
      <c r="D2136" s="2">
        <v>41066.98541666667</v>
      </c>
      <c r="E2136" s="1">
        <v>24</v>
      </c>
      <c r="F2136" s="2">
        <v>41017.559824326061</v>
      </c>
      <c r="G2136" s="1">
        <v>0</v>
      </c>
      <c r="H2136" s="32">
        <f>IFERROR(HOUR(Table1[[#This Row],[Cancel Date/time]])+MINUTE(Table1[[#This Row],[Cancel Date/time]])/60,"not cancelled")</f>
        <v>13.433333333333334</v>
      </c>
      <c r="I2136" s="47">
        <f>IFERROR(ROUND(Table1[[#This Row],[cancellation time decimal]],0),"not cancelled")</f>
        <v>13</v>
      </c>
      <c r="J2136" s="10">
        <f>IFERROR(MOD(Table1[[#This Row],[cancellation hour rounded]],24),"not cancelled")</f>
        <v>13</v>
      </c>
      <c r="K2136" s="32">
        <f>1/Table1[[#This Row],[Duration (Time between doses '[in hours'])]]</f>
        <v>4.1666666666666664E-2</v>
      </c>
      <c r="L2136" s="33">
        <f>Table1[[#This Row],[number doses per hour]]*INDEX(Table2[price per dose],Table1[[#This Row],[Drug ID]])</f>
        <v>0.35218749999999999</v>
      </c>
      <c r="M2136" s="11" t="b">
        <f>AND(Table1[[#This Row],[hour of cancellation 0 to 23]]&gt;=0,Table1[[#This Row],[hour of cancellation 0 to 23]]&lt;=23)</f>
        <v>1</v>
      </c>
    </row>
    <row r="2137" spans="1:13" x14ac:dyDescent="0.3">
      <c r="A2137" s="1">
        <v>2136</v>
      </c>
      <c r="B2137" s="1">
        <v>5</v>
      </c>
      <c r="C2137" s="2">
        <v>41007.163911813943</v>
      </c>
      <c r="D2137" s="2">
        <v>41067.163888888892</v>
      </c>
      <c r="E2137" s="1">
        <v>24</v>
      </c>
      <c r="F2137" s="2">
        <v>41009.628040654083</v>
      </c>
      <c r="G2137" s="1">
        <v>0</v>
      </c>
      <c r="H2137" s="32">
        <f>IFERROR(HOUR(Table1[[#This Row],[Cancel Date/time]])+MINUTE(Table1[[#This Row],[Cancel Date/time]])/60,"not cancelled")</f>
        <v>15.066666666666666</v>
      </c>
      <c r="I2137" s="47">
        <f>IFERROR(ROUND(Table1[[#This Row],[cancellation time decimal]],0),"not cancelled")</f>
        <v>15</v>
      </c>
      <c r="J2137" s="10">
        <f>IFERROR(MOD(Table1[[#This Row],[cancellation hour rounded]],24),"not cancelled")</f>
        <v>15</v>
      </c>
      <c r="K2137" s="32">
        <f>1/Table1[[#This Row],[Duration (Time between doses '[in hours'])]]</f>
        <v>4.1666666666666664E-2</v>
      </c>
      <c r="L2137" s="33">
        <f>Table1[[#This Row],[number doses per hour]]*INDEX(Table2[price per dose],Table1[[#This Row],[Drug ID]])</f>
        <v>0.2815833333333333</v>
      </c>
      <c r="M2137" s="11" t="b">
        <f>AND(Table1[[#This Row],[hour of cancellation 0 to 23]]&gt;=0,Table1[[#This Row],[hour of cancellation 0 to 23]]&lt;=23)</f>
        <v>1</v>
      </c>
    </row>
    <row r="2138" spans="1:13" x14ac:dyDescent="0.3">
      <c r="A2138" s="1">
        <v>2137</v>
      </c>
      <c r="B2138" s="1">
        <v>4</v>
      </c>
      <c r="C2138" s="2">
        <v>41007.399634317306</v>
      </c>
      <c r="D2138" s="2">
        <v>41011.899305555555</v>
      </c>
      <c r="E2138" s="1">
        <v>12</v>
      </c>
      <c r="F2138" s="2">
        <v>41008.550547338382</v>
      </c>
      <c r="G2138" s="1">
        <v>0</v>
      </c>
      <c r="H2138" s="32">
        <f>IFERROR(HOUR(Table1[[#This Row],[Cancel Date/time]])+MINUTE(Table1[[#This Row],[Cancel Date/time]])/60,"not cancelled")</f>
        <v>13.2</v>
      </c>
      <c r="I2138" s="47">
        <f>IFERROR(ROUND(Table1[[#This Row],[cancellation time decimal]],0),"not cancelled")</f>
        <v>13</v>
      </c>
      <c r="J2138" s="10">
        <f>IFERROR(MOD(Table1[[#This Row],[cancellation hour rounded]],24),"not cancelled")</f>
        <v>13</v>
      </c>
      <c r="K2138" s="32">
        <f>1/Table1[[#This Row],[Duration (Time between doses '[in hours'])]]</f>
        <v>8.3333333333333329E-2</v>
      </c>
      <c r="L2138" s="33">
        <f>Table1[[#This Row],[number doses per hour]]*INDEX(Table2[price per dose],Table1[[#This Row],[Drug ID]])</f>
        <v>1.448055119047619</v>
      </c>
      <c r="M2138" s="11" t="b">
        <f>AND(Table1[[#This Row],[hour of cancellation 0 to 23]]&gt;=0,Table1[[#This Row],[hour of cancellation 0 to 23]]&lt;=23)</f>
        <v>1</v>
      </c>
    </row>
    <row r="2139" spans="1:13" x14ac:dyDescent="0.3">
      <c r="A2139" s="1">
        <v>2138</v>
      </c>
      <c r="B2139" s="1">
        <v>1</v>
      </c>
      <c r="C2139" s="2">
        <v>41007.4401353617</v>
      </c>
      <c r="D2139" s="2">
        <v>41067.439583333333</v>
      </c>
      <c r="E2139" s="1">
        <v>8</v>
      </c>
      <c r="F2139" s="2">
        <v>41008.699681085069</v>
      </c>
      <c r="G2139" s="1">
        <v>0</v>
      </c>
      <c r="H2139" s="32">
        <f>IFERROR(HOUR(Table1[[#This Row],[Cancel Date/time]])+MINUTE(Table1[[#This Row],[Cancel Date/time]])/60,"not cancelled")</f>
        <v>16.783333333333335</v>
      </c>
      <c r="I2139" s="47">
        <f>IFERROR(ROUND(Table1[[#This Row],[cancellation time decimal]],0),"not cancelled")</f>
        <v>17</v>
      </c>
      <c r="J2139" s="10">
        <f>IFERROR(MOD(Table1[[#This Row],[cancellation hour rounded]],24),"not cancelled")</f>
        <v>17</v>
      </c>
      <c r="K2139" s="32">
        <f>1/Table1[[#This Row],[Duration (Time between doses '[in hours'])]]</f>
        <v>0.125</v>
      </c>
      <c r="L2139" s="33">
        <f>Table1[[#This Row],[number doses per hour]]*INDEX(Table2[price per dose],Table1[[#This Row],[Drug ID]])</f>
        <v>0.84929166666666667</v>
      </c>
      <c r="M2139" s="11" t="b">
        <f>AND(Table1[[#This Row],[hour of cancellation 0 to 23]]&gt;=0,Table1[[#This Row],[hour of cancellation 0 to 23]]&lt;=23)</f>
        <v>1</v>
      </c>
    </row>
    <row r="2140" spans="1:13" x14ac:dyDescent="0.3">
      <c r="A2140" s="1">
        <v>2139</v>
      </c>
      <c r="B2140" s="1">
        <v>2</v>
      </c>
      <c r="C2140" s="2">
        <v>41007.419119820566</v>
      </c>
      <c r="D2140" s="2">
        <v>41067.418749999997</v>
      </c>
      <c r="E2140" s="1">
        <v>10</v>
      </c>
      <c r="F2140" s="2">
        <v>41008.456323039718</v>
      </c>
      <c r="G2140" s="1">
        <v>0</v>
      </c>
      <c r="H2140" s="32">
        <f>IFERROR(HOUR(Table1[[#This Row],[Cancel Date/time]])+MINUTE(Table1[[#This Row],[Cancel Date/time]])/60,"not cancelled")</f>
        <v>10.95</v>
      </c>
      <c r="I2140" s="47">
        <f>IFERROR(ROUND(Table1[[#This Row],[cancellation time decimal]],0),"not cancelled")</f>
        <v>11</v>
      </c>
      <c r="J2140" s="10">
        <f>IFERROR(MOD(Table1[[#This Row],[cancellation hour rounded]],24),"not cancelled")</f>
        <v>11</v>
      </c>
      <c r="K2140" s="32">
        <f>1/Table1[[#This Row],[Duration (Time between doses '[in hours'])]]</f>
        <v>0.1</v>
      </c>
      <c r="L2140" s="33">
        <f>Table1[[#This Row],[number doses per hour]]*INDEX(Table2[price per dose],Table1[[#This Row],[Drug ID]])</f>
        <v>0.84959999999999969</v>
      </c>
      <c r="M2140" s="11" t="b">
        <f>AND(Table1[[#This Row],[hour of cancellation 0 to 23]]&gt;=0,Table1[[#This Row],[hour of cancellation 0 to 23]]&lt;=23)</f>
        <v>1</v>
      </c>
    </row>
    <row r="2141" spans="1:13" x14ac:dyDescent="0.3">
      <c r="A2141" s="1">
        <v>2140</v>
      </c>
      <c r="B2141" s="1">
        <v>4</v>
      </c>
      <c r="C2141" s="2">
        <v>41007.429100025511</v>
      </c>
      <c r="D2141" s="2">
        <v>41067.428472222222</v>
      </c>
      <c r="E2141" s="1">
        <v>12</v>
      </c>
      <c r="F2141" s="2">
        <v>41009.523736279931</v>
      </c>
      <c r="G2141" s="1">
        <v>0</v>
      </c>
      <c r="H2141" s="32">
        <f>IFERROR(HOUR(Table1[[#This Row],[Cancel Date/time]])+MINUTE(Table1[[#This Row],[Cancel Date/time]])/60,"not cancelled")</f>
        <v>12.566666666666666</v>
      </c>
      <c r="I2141" s="47">
        <f>IFERROR(ROUND(Table1[[#This Row],[cancellation time decimal]],0),"not cancelled")</f>
        <v>13</v>
      </c>
      <c r="J2141" s="10">
        <f>IFERROR(MOD(Table1[[#This Row],[cancellation hour rounded]],24),"not cancelled")</f>
        <v>13</v>
      </c>
      <c r="K2141" s="32">
        <f>1/Table1[[#This Row],[Duration (Time between doses '[in hours'])]]</f>
        <v>8.3333333333333329E-2</v>
      </c>
      <c r="L2141" s="33">
        <f>Table1[[#This Row],[number doses per hour]]*INDEX(Table2[price per dose],Table1[[#This Row],[Drug ID]])</f>
        <v>1.448055119047619</v>
      </c>
      <c r="M2141" s="11" t="b">
        <f>AND(Table1[[#This Row],[hour of cancellation 0 to 23]]&gt;=0,Table1[[#This Row],[hour of cancellation 0 to 23]]&lt;=23)</f>
        <v>1</v>
      </c>
    </row>
    <row r="2142" spans="1:13" x14ac:dyDescent="0.3">
      <c r="A2142" s="1">
        <v>2141</v>
      </c>
      <c r="B2142" s="1">
        <v>5</v>
      </c>
      <c r="C2142" s="2">
        <v>41007.494563291089</v>
      </c>
      <c r="D2142" s="2">
        <v>41067.494444444448</v>
      </c>
      <c r="E2142" s="1">
        <v>24</v>
      </c>
      <c r="F2142" s="2">
        <v>41011.44995057497</v>
      </c>
      <c r="G2142" s="1">
        <v>0</v>
      </c>
      <c r="H2142" s="32">
        <f>IFERROR(HOUR(Table1[[#This Row],[Cancel Date/time]])+MINUTE(Table1[[#This Row],[Cancel Date/time]])/60,"not cancelled")</f>
        <v>10.783333333333333</v>
      </c>
      <c r="I2142" s="47">
        <f>IFERROR(ROUND(Table1[[#This Row],[cancellation time decimal]],0),"not cancelled")</f>
        <v>11</v>
      </c>
      <c r="J2142" s="10">
        <f>IFERROR(MOD(Table1[[#This Row],[cancellation hour rounded]],24),"not cancelled")</f>
        <v>11</v>
      </c>
      <c r="K2142" s="32">
        <f>1/Table1[[#This Row],[Duration (Time between doses '[in hours'])]]</f>
        <v>4.1666666666666664E-2</v>
      </c>
      <c r="L2142" s="33">
        <f>Table1[[#This Row],[number doses per hour]]*INDEX(Table2[price per dose],Table1[[#This Row],[Drug ID]])</f>
        <v>0.2815833333333333</v>
      </c>
      <c r="M2142" s="11" t="b">
        <f>AND(Table1[[#This Row],[hour of cancellation 0 to 23]]&gt;=0,Table1[[#This Row],[hour of cancellation 0 to 23]]&lt;=23)</f>
        <v>1</v>
      </c>
    </row>
    <row r="2143" spans="1:13" hidden="1" x14ac:dyDescent="0.3">
      <c r="A2143" s="1">
        <v>2142</v>
      </c>
      <c r="B2143" s="1">
        <v>4</v>
      </c>
      <c r="C2143" s="2">
        <v>41007.488863849299</v>
      </c>
      <c r="D2143" s="2">
        <v>41011.072023414999</v>
      </c>
      <c r="E2143" s="1">
        <v>12</v>
      </c>
      <c r="F2143" s="2" t="s">
        <v>5</v>
      </c>
      <c r="G2143" s="1">
        <v>0</v>
      </c>
      <c r="H2143" s="32" t="str">
        <f>IFERROR(HOUR(Table1[[#This Row],[Cancel Date/time]])+MINUTE(Table1[[#This Row],[Cancel Date/time]])/60,"not cancelled")</f>
        <v>not cancelled</v>
      </c>
      <c r="I2143" s="47" t="str">
        <f>IFERROR(ROUND(Table1[[#This Row],[cancellation time decimal]],0),"not cancelled")</f>
        <v>not cancelled</v>
      </c>
      <c r="J2143" s="10" t="str">
        <f>IFERROR(MOD(Table1[[#This Row],[cancellation hour rounded]],24),"not cancelled")</f>
        <v>not cancelled</v>
      </c>
      <c r="K2143" s="32">
        <f>1/Table1[[#This Row],[Duration (Time between doses '[in hours'])]]</f>
        <v>8.3333333333333329E-2</v>
      </c>
      <c r="L2143" s="33">
        <f>Table1[[#This Row],[number doses per hour]]*INDEX(Table2[price per dose],Table1[[#This Row],[Drug ID]])</f>
        <v>1.448055119047619</v>
      </c>
      <c r="M2143" s="11" t="b">
        <f>AND(Table1[[#This Row],[hour of cancellation 0 to 23]]&gt;=0,Table1[[#This Row],[hour of cancellation 0 to 23]]&lt;=23)</f>
        <v>0</v>
      </c>
    </row>
    <row r="2144" spans="1:13" hidden="1" x14ac:dyDescent="0.3">
      <c r="A2144" s="1">
        <v>2143</v>
      </c>
      <c r="B2144" s="1">
        <v>1</v>
      </c>
      <c r="C2144" s="2">
        <v>41007.477448330385</v>
      </c>
      <c r="D2144" s="2">
        <v>41011.102344154548</v>
      </c>
      <c r="E2144" s="1">
        <v>12</v>
      </c>
      <c r="F2144" s="2" t="s">
        <v>5</v>
      </c>
      <c r="G2144" s="1">
        <v>0</v>
      </c>
      <c r="H2144" s="32" t="str">
        <f>IFERROR(HOUR(Table1[[#This Row],[Cancel Date/time]])+MINUTE(Table1[[#This Row],[Cancel Date/time]])/60,"not cancelled")</f>
        <v>not cancelled</v>
      </c>
      <c r="I2144" s="47" t="str">
        <f>IFERROR(ROUND(Table1[[#This Row],[cancellation time decimal]],0),"not cancelled")</f>
        <v>not cancelled</v>
      </c>
      <c r="J2144" s="10" t="str">
        <f>IFERROR(MOD(Table1[[#This Row],[cancellation hour rounded]],24),"not cancelled")</f>
        <v>not cancelled</v>
      </c>
      <c r="K2144" s="32">
        <f>1/Table1[[#This Row],[Duration (Time between doses '[in hours'])]]</f>
        <v>8.3333333333333329E-2</v>
      </c>
      <c r="L2144" s="33">
        <f>Table1[[#This Row],[number doses per hour]]*INDEX(Table2[price per dose],Table1[[#This Row],[Drug ID]])</f>
        <v>0.56619444444444444</v>
      </c>
      <c r="M2144" s="11" t="b">
        <f>AND(Table1[[#This Row],[hour of cancellation 0 to 23]]&gt;=0,Table1[[#This Row],[hour of cancellation 0 to 23]]&lt;=23)</f>
        <v>0</v>
      </c>
    </row>
    <row r="2145" spans="1:13" x14ac:dyDescent="0.3">
      <c r="A2145" s="1">
        <v>2144</v>
      </c>
      <c r="B2145" s="1">
        <v>1</v>
      </c>
      <c r="C2145" s="2">
        <v>41007.47943340581</v>
      </c>
      <c r="D2145" s="2">
        <v>41067.479166666672</v>
      </c>
      <c r="E2145" s="1">
        <v>12</v>
      </c>
      <c r="F2145" s="2">
        <v>41008.183780463813</v>
      </c>
      <c r="G2145" s="1">
        <v>0</v>
      </c>
      <c r="H2145" s="32">
        <f>IFERROR(HOUR(Table1[[#This Row],[Cancel Date/time]])+MINUTE(Table1[[#This Row],[Cancel Date/time]])/60,"not cancelled")</f>
        <v>4.4000000000000004</v>
      </c>
      <c r="I2145" s="47">
        <f>IFERROR(ROUND(Table1[[#This Row],[cancellation time decimal]],0),"not cancelled")</f>
        <v>4</v>
      </c>
      <c r="J2145" s="10">
        <f>IFERROR(MOD(Table1[[#This Row],[cancellation hour rounded]],24),"not cancelled")</f>
        <v>4</v>
      </c>
      <c r="K2145" s="32">
        <f>1/Table1[[#This Row],[Duration (Time between doses '[in hours'])]]</f>
        <v>8.3333333333333329E-2</v>
      </c>
      <c r="L2145" s="33">
        <f>Table1[[#This Row],[number doses per hour]]*INDEX(Table2[price per dose],Table1[[#This Row],[Drug ID]])</f>
        <v>0.56619444444444444</v>
      </c>
      <c r="M2145" s="11" t="b">
        <f>AND(Table1[[#This Row],[hour of cancellation 0 to 23]]&gt;=0,Table1[[#This Row],[hour of cancellation 0 to 23]]&lt;=23)</f>
        <v>1</v>
      </c>
    </row>
    <row r="2146" spans="1:13" x14ac:dyDescent="0.3">
      <c r="A2146" s="1">
        <v>2145</v>
      </c>
      <c r="B2146" s="1">
        <v>5</v>
      </c>
      <c r="C2146" s="2">
        <v>41007.500097155818</v>
      </c>
      <c r="D2146" s="2">
        <v>41067.5</v>
      </c>
      <c r="E2146" s="1">
        <v>24</v>
      </c>
      <c r="F2146" s="2">
        <v>41011.598221690016</v>
      </c>
      <c r="G2146" s="1">
        <v>0</v>
      </c>
      <c r="H2146" s="32">
        <f>IFERROR(HOUR(Table1[[#This Row],[Cancel Date/time]])+MINUTE(Table1[[#This Row],[Cancel Date/time]])/60,"not cancelled")</f>
        <v>14.35</v>
      </c>
      <c r="I2146" s="47">
        <f>IFERROR(ROUND(Table1[[#This Row],[cancellation time decimal]],0),"not cancelled")</f>
        <v>14</v>
      </c>
      <c r="J2146" s="10">
        <f>IFERROR(MOD(Table1[[#This Row],[cancellation hour rounded]],24),"not cancelled")</f>
        <v>14</v>
      </c>
      <c r="K2146" s="32">
        <f>1/Table1[[#This Row],[Duration (Time between doses '[in hours'])]]</f>
        <v>4.1666666666666664E-2</v>
      </c>
      <c r="L2146" s="33">
        <f>Table1[[#This Row],[number doses per hour]]*INDEX(Table2[price per dose],Table1[[#This Row],[Drug ID]])</f>
        <v>0.2815833333333333</v>
      </c>
      <c r="M2146" s="11" t="b">
        <f>AND(Table1[[#This Row],[hour of cancellation 0 to 23]]&gt;=0,Table1[[#This Row],[hour of cancellation 0 to 23]]&lt;=23)</f>
        <v>1</v>
      </c>
    </row>
    <row r="2147" spans="1:13" x14ac:dyDescent="0.3">
      <c r="A2147" s="1">
        <v>2146</v>
      </c>
      <c r="B2147" s="1">
        <v>2</v>
      </c>
      <c r="C2147" s="2">
        <v>41007.520553140952</v>
      </c>
      <c r="D2147" s="2">
        <v>41067.520138888889</v>
      </c>
      <c r="E2147" s="1">
        <v>10</v>
      </c>
      <c r="F2147" s="2">
        <v>41008.721901841825</v>
      </c>
      <c r="G2147" s="1">
        <v>0</v>
      </c>
      <c r="H2147" s="32">
        <f>IFERROR(HOUR(Table1[[#This Row],[Cancel Date/time]])+MINUTE(Table1[[#This Row],[Cancel Date/time]])/60,"not cancelled")</f>
        <v>17.316666666666666</v>
      </c>
      <c r="I2147" s="47">
        <f>IFERROR(ROUND(Table1[[#This Row],[cancellation time decimal]],0),"not cancelled")</f>
        <v>17</v>
      </c>
      <c r="J2147" s="10">
        <f>IFERROR(MOD(Table1[[#This Row],[cancellation hour rounded]],24),"not cancelled")</f>
        <v>17</v>
      </c>
      <c r="K2147" s="32">
        <f>1/Table1[[#This Row],[Duration (Time between doses '[in hours'])]]</f>
        <v>0.1</v>
      </c>
      <c r="L2147" s="33">
        <f>Table1[[#This Row],[number doses per hour]]*INDEX(Table2[price per dose],Table1[[#This Row],[Drug ID]])</f>
        <v>0.84959999999999969</v>
      </c>
      <c r="M2147" s="11" t="b">
        <f>AND(Table1[[#This Row],[hour of cancellation 0 to 23]]&gt;=0,Table1[[#This Row],[hour of cancellation 0 to 23]]&lt;=23)</f>
        <v>1</v>
      </c>
    </row>
    <row r="2148" spans="1:13" x14ac:dyDescent="0.3">
      <c r="A2148" s="1">
        <v>2147</v>
      </c>
      <c r="B2148" s="1">
        <v>5</v>
      </c>
      <c r="C2148" s="2">
        <v>41007.544158548531</v>
      </c>
      <c r="D2148" s="2">
        <v>41067.543749999997</v>
      </c>
      <c r="E2148" s="1">
        <v>24</v>
      </c>
      <c r="F2148" s="2">
        <v>41010.656036847991</v>
      </c>
      <c r="G2148" s="1">
        <v>0</v>
      </c>
      <c r="H2148" s="32">
        <f>IFERROR(HOUR(Table1[[#This Row],[Cancel Date/time]])+MINUTE(Table1[[#This Row],[Cancel Date/time]])/60,"not cancelled")</f>
        <v>15.733333333333333</v>
      </c>
      <c r="I2148" s="47">
        <f>IFERROR(ROUND(Table1[[#This Row],[cancellation time decimal]],0),"not cancelled")</f>
        <v>16</v>
      </c>
      <c r="J2148" s="10">
        <f>IFERROR(MOD(Table1[[#This Row],[cancellation hour rounded]],24),"not cancelled")</f>
        <v>16</v>
      </c>
      <c r="K2148" s="32">
        <f>1/Table1[[#This Row],[Duration (Time between doses '[in hours'])]]</f>
        <v>4.1666666666666664E-2</v>
      </c>
      <c r="L2148" s="33">
        <f>Table1[[#This Row],[number doses per hour]]*INDEX(Table2[price per dose],Table1[[#This Row],[Drug ID]])</f>
        <v>0.2815833333333333</v>
      </c>
      <c r="M2148" s="11" t="b">
        <f>AND(Table1[[#This Row],[hour of cancellation 0 to 23]]&gt;=0,Table1[[#This Row],[hour of cancellation 0 to 23]]&lt;=23)</f>
        <v>1</v>
      </c>
    </row>
    <row r="2149" spans="1:13" x14ac:dyDescent="0.3">
      <c r="A2149" s="1">
        <v>2148</v>
      </c>
      <c r="B2149" s="1">
        <v>10</v>
      </c>
      <c r="C2149" s="2">
        <v>41007.547129381484</v>
      </c>
      <c r="D2149" s="2">
        <v>41067.546527777777</v>
      </c>
      <c r="E2149" s="1">
        <v>1</v>
      </c>
      <c r="F2149" s="2">
        <v>41014.485122206461</v>
      </c>
      <c r="G2149" s="1">
        <v>5</v>
      </c>
      <c r="H2149" s="32">
        <f>IFERROR(HOUR(Table1[[#This Row],[Cancel Date/time]])+MINUTE(Table1[[#This Row],[Cancel Date/time]])/60,"not cancelled")</f>
        <v>11.633333333333333</v>
      </c>
      <c r="I2149" s="47">
        <f>IFERROR(ROUND(Table1[[#This Row],[cancellation time decimal]],0),"not cancelled")</f>
        <v>12</v>
      </c>
      <c r="J2149" s="10">
        <f>IFERROR(MOD(Table1[[#This Row],[cancellation hour rounded]],24),"not cancelled")</f>
        <v>12</v>
      </c>
      <c r="K2149" s="32">
        <f>1/Table1[[#This Row],[Duration (Time between doses '[in hours'])]]</f>
        <v>1</v>
      </c>
      <c r="L2149" s="33">
        <f>Table1[[#This Row],[number doses per hour]]*INDEX(Table2[price per dose],Table1[[#This Row],[Drug ID]])</f>
        <v>2.5716000000000001</v>
      </c>
      <c r="M2149" s="11" t="b">
        <f>AND(Table1[[#This Row],[hour of cancellation 0 to 23]]&gt;=0,Table1[[#This Row],[hour of cancellation 0 to 23]]&lt;=23)</f>
        <v>1</v>
      </c>
    </row>
    <row r="2150" spans="1:13" x14ac:dyDescent="0.3">
      <c r="A2150" s="1">
        <v>2149</v>
      </c>
      <c r="B2150" s="1">
        <v>4</v>
      </c>
      <c r="C2150" s="2">
        <v>41007.560197079241</v>
      </c>
      <c r="D2150" s="2">
        <v>41067.55972222222</v>
      </c>
      <c r="E2150" s="1">
        <v>12</v>
      </c>
      <c r="F2150" s="2">
        <v>41009.473658948875</v>
      </c>
      <c r="G2150" s="1">
        <v>0</v>
      </c>
      <c r="H2150" s="32">
        <f>IFERROR(HOUR(Table1[[#This Row],[Cancel Date/time]])+MINUTE(Table1[[#This Row],[Cancel Date/time]])/60,"not cancelled")</f>
        <v>11.366666666666667</v>
      </c>
      <c r="I2150" s="47">
        <f>IFERROR(ROUND(Table1[[#This Row],[cancellation time decimal]],0),"not cancelled")</f>
        <v>11</v>
      </c>
      <c r="J2150" s="10">
        <f>IFERROR(MOD(Table1[[#This Row],[cancellation hour rounded]],24),"not cancelled")</f>
        <v>11</v>
      </c>
      <c r="K2150" s="32">
        <f>1/Table1[[#This Row],[Duration (Time between doses '[in hours'])]]</f>
        <v>8.3333333333333329E-2</v>
      </c>
      <c r="L2150" s="33">
        <f>Table1[[#This Row],[number doses per hour]]*INDEX(Table2[price per dose],Table1[[#This Row],[Drug ID]])</f>
        <v>1.448055119047619</v>
      </c>
      <c r="M2150" s="11" t="b">
        <f>AND(Table1[[#This Row],[hour of cancellation 0 to 23]]&gt;=0,Table1[[#This Row],[hour of cancellation 0 to 23]]&lt;=23)</f>
        <v>1</v>
      </c>
    </row>
    <row r="2151" spans="1:13" x14ac:dyDescent="0.3">
      <c r="A2151" s="1">
        <v>2150</v>
      </c>
      <c r="B2151" s="1">
        <v>4</v>
      </c>
      <c r="C2151" s="2">
        <v>41007.542759446405</v>
      </c>
      <c r="D2151" s="2">
        <v>41067.542361111111</v>
      </c>
      <c r="E2151" s="1">
        <v>12</v>
      </c>
      <c r="F2151" s="2">
        <v>41009.506701123275</v>
      </c>
      <c r="G2151" s="1">
        <v>0</v>
      </c>
      <c r="H2151" s="32">
        <f>IFERROR(HOUR(Table1[[#This Row],[Cancel Date/time]])+MINUTE(Table1[[#This Row],[Cancel Date/time]])/60,"not cancelled")</f>
        <v>12.15</v>
      </c>
      <c r="I2151" s="47">
        <f>IFERROR(ROUND(Table1[[#This Row],[cancellation time decimal]],0),"not cancelled")</f>
        <v>12</v>
      </c>
      <c r="J2151" s="10">
        <f>IFERROR(MOD(Table1[[#This Row],[cancellation hour rounded]],24),"not cancelled")</f>
        <v>12</v>
      </c>
      <c r="K2151" s="32">
        <f>1/Table1[[#This Row],[Duration (Time between doses '[in hours'])]]</f>
        <v>8.3333333333333329E-2</v>
      </c>
      <c r="L2151" s="33">
        <f>Table1[[#This Row],[number doses per hour]]*INDEX(Table2[price per dose],Table1[[#This Row],[Drug ID]])</f>
        <v>1.448055119047619</v>
      </c>
      <c r="M2151" s="11" t="b">
        <f>AND(Table1[[#This Row],[hour of cancellation 0 to 23]]&gt;=0,Table1[[#This Row],[hour of cancellation 0 to 23]]&lt;=23)</f>
        <v>1</v>
      </c>
    </row>
    <row r="2152" spans="1:13" x14ac:dyDescent="0.3">
      <c r="A2152" s="1">
        <v>2151</v>
      </c>
      <c r="B2152" s="1">
        <v>2</v>
      </c>
      <c r="C2152" s="2">
        <v>41007.617767999342</v>
      </c>
      <c r="D2152" s="2">
        <v>41067.617361111115</v>
      </c>
      <c r="E2152" s="1">
        <v>10</v>
      </c>
      <c r="F2152" s="2">
        <v>41009.305297156221</v>
      </c>
      <c r="G2152" s="1">
        <v>0</v>
      </c>
      <c r="H2152" s="32">
        <f>IFERROR(HOUR(Table1[[#This Row],[Cancel Date/time]])+MINUTE(Table1[[#This Row],[Cancel Date/time]])/60,"not cancelled")</f>
        <v>7.3166666666666664</v>
      </c>
      <c r="I2152" s="47">
        <f>IFERROR(ROUND(Table1[[#This Row],[cancellation time decimal]],0),"not cancelled")</f>
        <v>7</v>
      </c>
      <c r="J2152" s="10">
        <f>IFERROR(MOD(Table1[[#This Row],[cancellation hour rounded]],24),"not cancelled")</f>
        <v>7</v>
      </c>
      <c r="K2152" s="32">
        <f>1/Table1[[#This Row],[Duration (Time between doses '[in hours'])]]</f>
        <v>0.1</v>
      </c>
      <c r="L2152" s="33">
        <f>Table1[[#This Row],[number doses per hour]]*INDEX(Table2[price per dose],Table1[[#This Row],[Drug ID]])</f>
        <v>0.84959999999999969</v>
      </c>
      <c r="M2152" s="11" t="b">
        <f>AND(Table1[[#This Row],[hour of cancellation 0 to 23]]&gt;=0,Table1[[#This Row],[hour of cancellation 0 to 23]]&lt;=23)</f>
        <v>1</v>
      </c>
    </row>
    <row r="2153" spans="1:13" hidden="1" x14ac:dyDescent="0.3">
      <c r="A2153" s="1">
        <v>2152</v>
      </c>
      <c r="B2153" s="1">
        <v>7</v>
      </c>
      <c r="C2153" s="2">
        <v>41007.611016567971</v>
      </c>
      <c r="D2153" s="2">
        <v>41009.90237604265</v>
      </c>
      <c r="E2153" s="1">
        <v>24</v>
      </c>
      <c r="F2153" s="2" t="s">
        <v>5</v>
      </c>
      <c r="G2153" s="1">
        <v>0</v>
      </c>
      <c r="H2153" s="32" t="str">
        <f>IFERROR(HOUR(Table1[[#This Row],[Cancel Date/time]])+MINUTE(Table1[[#This Row],[Cancel Date/time]])/60,"not cancelled")</f>
        <v>not cancelled</v>
      </c>
      <c r="I2153" s="47" t="str">
        <f>IFERROR(ROUND(Table1[[#This Row],[cancellation time decimal]],0),"not cancelled")</f>
        <v>not cancelled</v>
      </c>
      <c r="J2153" s="10" t="str">
        <f>IFERROR(MOD(Table1[[#This Row],[cancellation hour rounded]],24),"not cancelled")</f>
        <v>not cancelled</v>
      </c>
      <c r="K2153" s="32">
        <f>1/Table1[[#This Row],[Duration (Time between doses '[in hours'])]]</f>
        <v>4.1666666666666664E-2</v>
      </c>
      <c r="L2153" s="33">
        <f>Table1[[#This Row],[number doses per hour]]*INDEX(Table2[price per dose],Table1[[#This Row],[Drug ID]])</f>
        <v>1.2958049999999997</v>
      </c>
      <c r="M2153" s="11" t="b">
        <f>AND(Table1[[#This Row],[hour of cancellation 0 to 23]]&gt;=0,Table1[[#This Row],[hour of cancellation 0 to 23]]&lt;=23)</f>
        <v>0</v>
      </c>
    </row>
    <row r="2154" spans="1:13" x14ac:dyDescent="0.3">
      <c r="A2154" s="1">
        <v>2153</v>
      </c>
      <c r="B2154" s="1">
        <v>1</v>
      </c>
      <c r="C2154" s="2">
        <v>41007.660944632888</v>
      </c>
      <c r="D2154" s="2">
        <v>41067.660416666666</v>
      </c>
      <c r="E2154" s="1">
        <v>8</v>
      </c>
      <c r="F2154" s="2">
        <v>41008.312083615987</v>
      </c>
      <c r="G2154" s="1">
        <v>0</v>
      </c>
      <c r="H2154" s="32">
        <f>IFERROR(HOUR(Table1[[#This Row],[Cancel Date/time]])+MINUTE(Table1[[#This Row],[Cancel Date/time]])/60,"not cancelled")</f>
        <v>7.4833333333333334</v>
      </c>
      <c r="I2154" s="47">
        <f>IFERROR(ROUND(Table1[[#This Row],[cancellation time decimal]],0),"not cancelled")</f>
        <v>7</v>
      </c>
      <c r="J2154" s="10">
        <f>IFERROR(MOD(Table1[[#This Row],[cancellation hour rounded]],24),"not cancelled")</f>
        <v>7</v>
      </c>
      <c r="K2154" s="32">
        <f>1/Table1[[#This Row],[Duration (Time between doses '[in hours'])]]</f>
        <v>0.125</v>
      </c>
      <c r="L2154" s="33">
        <f>Table1[[#This Row],[number doses per hour]]*INDEX(Table2[price per dose],Table1[[#This Row],[Drug ID]])</f>
        <v>0.84929166666666667</v>
      </c>
      <c r="M2154" s="11" t="b">
        <f>AND(Table1[[#This Row],[hour of cancellation 0 to 23]]&gt;=0,Table1[[#This Row],[hour of cancellation 0 to 23]]&lt;=23)</f>
        <v>1</v>
      </c>
    </row>
    <row r="2155" spans="1:13" x14ac:dyDescent="0.3">
      <c r="A2155" s="1">
        <v>2154</v>
      </c>
      <c r="B2155" s="1">
        <v>1</v>
      </c>
      <c r="C2155" s="2">
        <v>41007.691486926924</v>
      </c>
      <c r="D2155" s="2">
        <v>41067.690972222219</v>
      </c>
      <c r="E2155" s="1">
        <v>8</v>
      </c>
      <c r="F2155" s="2">
        <v>41007.783628655729</v>
      </c>
      <c r="G2155" s="1">
        <v>0</v>
      </c>
      <c r="H2155" s="32">
        <f>IFERROR(HOUR(Table1[[#This Row],[Cancel Date/time]])+MINUTE(Table1[[#This Row],[Cancel Date/time]])/60,"not cancelled")</f>
        <v>18.8</v>
      </c>
      <c r="I2155" s="47">
        <f>IFERROR(ROUND(Table1[[#This Row],[cancellation time decimal]],0),"not cancelled")</f>
        <v>19</v>
      </c>
      <c r="J2155" s="10">
        <f>IFERROR(MOD(Table1[[#This Row],[cancellation hour rounded]],24),"not cancelled")</f>
        <v>19</v>
      </c>
      <c r="K2155" s="32">
        <f>1/Table1[[#This Row],[Duration (Time between doses '[in hours'])]]</f>
        <v>0.125</v>
      </c>
      <c r="L2155" s="33">
        <f>Table1[[#This Row],[number doses per hour]]*INDEX(Table2[price per dose],Table1[[#This Row],[Drug ID]])</f>
        <v>0.84929166666666667</v>
      </c>
      <c r="M2155" s="11" t="b">
        <f>AND(Table1[[#This Row],[hour of cancellation 0 to 23]]&gt;=0,Table1[[#This Row],[hour of cancellation 0 to 23]]&lt;=23)</f>
        <v>1</v>
      </c>
    </row>
    <row r="2156" spans="1:13" x14ac:dyDescent="0.3">
      <c r="A2156" s="1">
        <v>2155</v>
      </c>
      <c r="B2156" s="1">
        <v>10</v>
      </c>
      <c r="C2156" s="2">
        <v>41007.742199416592</v>
      </c>
      <c r="D2156" s="2">
        <v>41067.741666666669</v>
      </c>
      <c r="E2156" s="1">
        <v>1</v>
      </c>
      <c r="F2156" s="2">
        <v>41014.325324816367</v>
      </c>
      <c r="G2156" s="1">
        <v>3</v>
      </c>
      <c r="H2156" s="32">
        <f>IFERROR(HOUR(Table1[[#This Row],[Cancel Date/time]])+MINUTE(Table1[[#This Row],[Cancel Date/time]])/60,"not cancelled")</f>
        <v>7.8</v>
      </c>
      <c r="I2156" s="47">
        <f>IFERROR(ROUND(Table1[[#This Row],[cancellation time decimal]],0),"not cancelled")</f>
        <v>8</v>
      </c>
      <c r="J2156" s="10">
        <f>IFERROR(MOD(Table1[[#This Row],[cancellation hour rounded]],24),"not cancelled")</f>
        <v>8</v>
      </c>
      <c r="K2156" s="32">
        <f>1/Table1[[#This Row],[Duration (Time between doses '[in hours'])]]</f>
        <v>1</v>
      </c>
      <c r="L2156" s="33">
        <f>Table1[[#This Row],[number doses per hour]]*INDEX(Table2[price per dose],Table1[[#This Row],[Drug ID]])</f>
        <v>2.5716000000000001</v>
      </c>
      <c r="M2156" s="11" t="b">
        <f>AND(Table1[[#This Row],[hour of cancellation 0 to 23]]&gt;=0,Table1[[#This Row],[hour of cancellation 0 to 23]]&lt;=23)</f>
        <v>1</v>
      </c>
    </row>
    <row r="2157" spans="1:13" x14ac:dyDescent="0.3">
      <c r="A2157" s="1">
        <v>2156</v>
      </c>
      <c r="B2157" s="1">
        <v>6</v>
      </c>
      <c r="C2157" s="2">
        <v>41007.956663739489</v>
      </c>
      <c r="D2157" s="2">
        <v>41067.956249999996</v>
      </c>
      <c r="E2157" s="1">
        <v>24</v>
      </c>
      <c r="F2157" s="2">
        <v>41010.630654115441</v>
      </c>
      <c r="G2157" s="1">
        <v>0</v>
      </c>
      <c r="H2157" s="32">
        <f>IFERROR(HOUR(Table1[[#This Row],[Cancel Date/time]])+MINUTE(Table1[[#This Row],[Cancel Date/time]])/60,"not cancelled")</f>
        <v>15.133333333333333</v>
      </c>
      <c r="I2157" s="47">
        <f>IFERROR(ROUND(Table1[[#This Row],[cancellation time decimal]],0),"not cancelled")</f>
        <v>15</v>
      </c>
      <c r="J2157" s="10">
        <f>IFERROR(MOD(Table1[[#This Row],[cancellation hour rounded]],24),"not cancelled")</f>
        <v>15</v>
      </c>
      <c r="K2157" s="32">
        <f>1/Table1[[#This Row],[Duration (Time between doses '[in hours'])]]</f>
        <v>4.1666666666666664E-2</v>
      </c>
      <c r="L2157" s="33">
        <f>Table1[[#This Row],[number doses per hour]]*INDEX(Table2[price per dose],Table1[[#This Row],[Drug ID]])</f>
        <v>0.35218749999999999</v>
      </c>
      <c r="M2157" s="11" t="b">
        <f>AND(Table1[[#This Row],[hour of cancellation 0 to 23]]&gt;=0,Table1[[#This Row],[hour of cancellation 0 to 23]]&lt;=23)</f>
        <v>1</v>
      </c>
    </row>
    <row r="2158" spans="1:13" x14ac:dyDescent="0.3">
      <c r="A2158" s="1">
        <v>2157</v>
      </c>
      <c r="B2158" s="1">
        <v>1</v>
      </c>
      <c r="C2158" s="2">
        <v>41007.97603209332</v>
      </c>
      <c r="D2158" s="2">
        <v>41067.975694444445</v>
      </c>
      <c r="E2158" s="1">
        <v>8</v>
      </c>
      <c r="F2158" s="2">
        <v>41008.570041498948</v>
      </c>
      <c r="G2158" s="1">
        <v>0</v>
      </c>
      <c r="H2158" s="32">
        <f>IFERROR(HOUR(Table1[[#This Row],[Cancel Date/time]])+MINUTE(Table1[[#This Row],[Cancel Date/time]])/60,"not cancelled")</f>
        <v>13.666666666666666</v>
      </c>
      <c r="I2158" s="47">
        <f>IFERROR(ROUND(Table1[[#This Row],[cancellation time decimal]],0),"not cancelled")</f>
        <v>14</v>
      </c>
      <c r="J2158" s="10">
        <f>IFERROR(MOD(Table1[[#This Row],[cancellation hour rounded]],24),"not cancelled")</f>
        <v>14</v>
      </c>
      <c r="K2158" s="32">
        <f>1/Table1[[#This Row],[Duration (Time between doses '[in hours'])]]</f>
        <v>0.125</v>
      </c>
      <c r="L2158" s="33">
        <f>Table1[[#This Row],[number doses per hour]]*INDEX(Table2[price per dose],Table1[[#This Row],[Drug ID]])</f>
        <v>0.84929166666666667</v>
      </c>
      <c r="M2158" s="11" t="b">
        <f>AND(Table1[[#This Row],[hour of cancellation 0 to 23]]&gt;=0,Table1[[#This Row],[hour of cancellation 0 to 23]]&lt;=23)</f>
        <v>1</v>
      </c>
    </row>
    <row r="2159" spans="1:13" x14ac:dyDescent="0.3">
      <c r="A2159" s="1">
        <v>2158</v>
      </c>
      <c r="B2159" s="1">
        <v>1</v>
      </c>
      <c r="C2159" s="2">
        <v>41008.020359604823</v>
      </c>
      <c r="D2159" s="2">
        <v>41068.020138888889</v>
      </c>
      <c r="E2159" s="1">
        <v>12</v>
      </c>
      <c r="F2159" s="2">
        <v>41009.477089740285</v>
      </c>
      <c r="G2159" s="1">
        <v>0</v>
      </c>
      <c r="H2159" s="32">
        <f>IFERROR(HOUR(Table1[[#This Row],[Cancel Date/time]])+MINUTE(Table1[[#This Row],[Cancel Date/time]])/60,"not cancelled")</f>
        <v>11.45</v>
      </c>
      <c r="I2159" s="47">
        <f>IFERROR(ROUND(Table1[[#This Row],[cancellation time decimal]],0),"not cancelled")</f>
        <v>11</v>
      </c>
      <c r="J2159" s="10">
        <f>IFERROR(MOD(Table1[[#This Row],[cancellation hour rounded]],24),"not cancelled")</f>
        <v>11</v>
      </c>
      <c r="K2159" s="32">
        <f>1/Table1[[#This Row],[Duration (Time between doses '[in hours'])]]</f>
        <v>8.3333333333333329E-2</v>
      </c>
      <c r="L2159" s="33">
        <f>Table1[[#This Row],[number doses per hour]]*INDEX(Table2[price per dose],Table1[[#This Row],[Drug ID]])</f>
        <v>0.56619444444444444</v>
      </c>
      <c r="M2159" s="11" t="b">
        <f>AND(Table1[[#This Row],[hour of cancellation 0 to 23]]&gt;=0,Table1[[#This Row],[hour of cancellation 0 to 23]]&lt;=23)</f>
        <v>1</v>
      </c>
    </row>
    <row r="2160" spans="1:13" x14ac:dyDescent="0.3">
      <c r="A2160" s="1">
        <v>2159</v>
      </c>
      <c r="B2160" s="1">
        <v>6</v>
      </c>
      <c r="C2160" s="2">
        <v>41008.132604559374</v>
      </c>
      <c r="D2160" s="2">
        <v>41068.131944444445</v>
      </c>
      <c r="E2160" s="1">
        <v>24</v>
      </c>
      <c r="F2160" s="2">
        <v>41018.924831098411</v>
      </c>
      <c r="G2160" s="1">
        <v>1</v>
      </c>
      <c r="H2160" s="32">
        <f>IFERROR(HOUR(Table1[[#This Row],[Cancel Date/time]])+MINUTE(Table1[[#This Row],[Cancel Date/time]])/60,"not cancelled")</f>
        <v>22.183333333333334</v>
      </c>
      <c r="I2160" s="47">
        <f>IFERROR(ROUND(Table1[[#This Row],[cancellation time decimal]],0),"not cancelled")</f>
        <v>22</v>
      </c>
      <c r="J2160" s="10">
        <f>IFERROR(MOD(Table1[[#This Row],[cancellation hour rounded]],24),"not cancelled")</f>
        <v>22</v>
      </c>
      <c r="K2160" s="32">
        <f>1/Table1[[#This Row],[Duration (Time between doses '[in hours'])]]</f>
        <v>4.1666666666666664E-2</v>
      </c>
      <c r="L2160" s="33">
        <f>Table1[[#This Row],[number doses per hour]]*INDEX(Table2[price per dose],Table1[[#This Row],[Drug ID]])</f>
        <v>0.35218749999999999</v>
      </c>
      <c r="M2160" s="11" t="b">
        <f>AND(Table1[[#This Row],[hour of cancellation 0 to 23]]&gt;=0,Table1[[#This Row],[hour of cancellation 0 to 23]]&lt;=23)</f>
        <v>1</v>
      </c>
    </row>
    <row r="2161" spans="1:13" x14ac:dyDescent="0.3">
      <c r="A2161" s="1">
        <v>2160</v>
      </c>
      <c r="B2161" s="1">
        <v>1</v>
      </c>
      <c r="C2161" s="2">
        <v>41008.143105816489</v>
      </c>
      <c r="D2161" s="2">
        <v>41068.143055555556</v>
      </c>
      <c r="E2161" s="1">
        <v>8</v>
      </c>
      <c r="F2161" s="2">
        <v>41008.486469925425</v>
      </c>
      <c r="G2161" s="1">
        <v>0</v>
      </c>
      <c r="H2161" s="32">
        <f>IFERROR(HOUR(Table1[[#This Row],[Cancel Date/time]])+MINUTE(Table1[[#This Row],[Cancel Date/time]])/60,"not cancelled")</f>
        <v>11.666666666666666</v>
      </c>
      <c r="I2161" s="47">
        <f>IFERROR(ROUND(Table1[[#This Row],[cancellation time decimal]],0),"not cancelled")</f>
        <v>12</v>
      </c>
      <c r="J2161" s="10">
        <f>IFERROR(MOD(Table1[[#This Row],[cancellation hour rounded]],24),"not cancelled")</f>
        <v>12</v>
      </c>
      <c r="K2161" s="32">
        <f>1/Table1[[#This Row],[Duration (Time between doses '[in hours'])]]</f>
        <v>0.125</v>
      </c>
      <c r="L2161" s="33">
        <f>Table1[[#This Row],[number doses per hour]]*INDEX(Table2[price per dose],Table1[[#This Row],[Drug ID]])</f>
        <v>0.84929166666666667</v>
      </c>
      <c r="M2161" s="11" t="b">
        <f>AND(Table1[[#This Row],[hour of cancellation 0 to 23]]&gt;=0,Table1[[#This Row],[hour of cancellation 0 to 23]]&lt;=23)</f>
        <v>1</v>
      </c>
    </row>
    <row r="2162" spans="1:13" hidden="1" x14ac:dyDescent="0.3">
      <c r="A2162" s="1">
        <v>2161</v>
      </c>
      <c r="B2162" s="1">
        <v>6</v>
      </c>
      <c r="C2162" s="2">
        <v>41008.19320737903</v>
      </c>
      <c r="D2162" s="2">
        <v>41010.276483648384</v>
      </c>
      <c r="E2162" s="1">
        <v>24</v>
      </c>
      <c r="F2162" s="2" t="s">
        <v>5</v>
      </c>
      <c r="G2162" s="1">
        <v>0</v>
      </c>
      <c r="H2162" s="32" t="str">
        <f>IFERROR(HOUR(Table1[[#This Row],[Cancel Date/time]])+MINUTE(Table1[[#This Row],[Cancel Date/time]])/60,"not cancelled")</f>
        <v>not cancelled</v>
      </c>
      <c r="I2162" s="47" t="str">
        <f>IFERROR(ROUND(Table1[[#This Row],[cancellation time decimal]],0),"not cancelled")</f>
        <v>not cancelled</v>
      </c>
      <c r="J2162" s="10" t="str">
        <f>IFERROR(MOD(Table1[[#This Row],[cancellation hour rounded]],24),"not cancelled")</f>
        <v>not cancelled</v>
      </c>
      <c r="K2162" s="32">
        <f>1/Table1[[#This Row],[Duration (Time between doses '[in hours'])]]</f>
        <v>4.1666666666666664E-2</v>
      </c>
      <c r="L2162" s="33">
        <f>Table1[[#This Row],[number doses per hour]]*INDEX(Table2[price per dose],Table1[[#This Row],[Drug ID]])</f>
        <v>0.35218749999999999</v>
      </c>
      <c r="M2162" s="11" t="b">
        <f>AND(Table1[[#This Row],[hour of cancellation 0 to 23]]&gt;=0,Table1[[#This Row],[hour of cancellation 0 to 23]]&lt;=23)</f>
        <v>0</v>
      </c>
    </row>
    <row r="2163" spans="1:13" x14ac:dyDescent="0.3">
      <c r="A2163" s="1">
        <v>2162</v>
      </c>
      <c r="B2163" s="1">
        <v>1</v>
      </c>
      <c r="C2163" s="2">
        <v>41008.355175864541</v>
      </c>
      <c r="D2163" s="2">
        <v>41068.354861111111</v>
      </c>
      <c r="E2163" s="1">
        <v>8</v>
      </c>
      <c r="F2163" s="2">
        <v>41008.632483087233</v>
      </c>
      <c r="G2163" s="1">
        <v>0</v>
      </c>
      <c r="H2163" s="32">
        <f>IFERROR(HOUR(Table1[[#This Row],[Cancel Date/time]])+MINUTE(Table1[[#This Row],[Cancel Date/time]])/60,"not cancelled")</f>
        <v>15.166666666666666</v>
      </c>
      <c r="I2163" s="47">
        <f>IFERROR(ROUND(Table1[[#This Row],[cancellation time decimal]],0),"not cancelled")</f>
        <v>15</v>
      </c>
      <c r="J2163" s="10">
        <f>IFERROR(MOD(Table1[[#This Row],[cancellation hour rounded]],24),"not cancelled")</f>
        <v>15</v>
      </c>
      <c r="K2163" s="32">
        <f>1/Table1[[#This Row],[Duration (Time between doses '[in hours'])]]</f>
        <v>0.125</v>
      </c>
      <c r="L2163" s="33">
        <f>Table1[[#This Row],[number doses per hour]]*INDEX(Table2[price per dose],Table1[[#This Row],[Drug ID]])</f>
        <v>0.84929166666666667</v>
      </c>
      <c r="M2163" s="11" t="b">
        <f>AND(Table1[[#This Row],[hour of cancellation 0 to 23]]&gt;=0,Table1[[#This Row],[hour of cancellation 0 to 23]]&lt;=23)</f>
        <v>1</v>
      </c>
    </row>
    <row r="2164" spans="1:13" x14ac:dyDescent="0.3">
      <c r="A2164" s="1">
        <v>2163</v>
      </c>
      <c r="B2164" s="1">
        <v>6</v>
      </c>
      <c r="C2164" s="2">
        <v>41008.381397316356</v>
      </c>
      <c r="D2164" s="2">
        <v>41068.381249999999</v>
      </c>
      <c r="E2164" s="1">
        <v>24</v>
      </c>
      <c r="F2164" s="2">
        <v>41011.225214155878</v>
      </c>
      <c r="G2164" s="1">
        <v>0</v>
      </c>
      <c r="H2164" s="32">
        <f>IFERROR(HOUR(Table1[[#This Row],[Cancel Date/time]])+MINUTE(Table1[[#This Row],[Cancel Date/time]])/60,"not cancelled")</f>
        <v>5.4</v>
      </c>
      <c r="I2164" s="47">
        <f>IFERROR(ROUND(Table1[[#This Row],[cancellation time decimal]],0),"not cancelled")</f>
        <v>5</v>
      </c>
      <c r="J2164" s="10">
        <f>IFERROR(MOD(Table1[[#This Row],[cancellation hour rounded]],24),"not cancelled")</f>
        <v>5</v>
      </c>
      <c r="K2164" s="32">
        <f>1/Table1[[#This Row],[Duration (Time between doses '[in hours'])]]</f>
        <v>4.1666666666666664E-2</v>
      </c>
      <c r="L2164" s="33">
        <f>Table1[[#This Row],[number doses per hour]]*INDEX(Table2[price per dose],Table1[[#This Row],[Drug ID]])</f>
        <v>0.35218749999999999</v>
      </c>
      <c r="M2164" s="11" t="b">
        <f>AND(Table1[[#This Row],[hour of cancellation 0 to 23]]&gt;=0,Table1[[#This Row],[hour of cancellation 0 to 23]]&lt;=23)</f>
        <v>1</v>
      </c>
    </row>
    <row r="2165" spans="1:13" hidden="1" x14ac:dyDescent="0.3">
      <c r="A2165" s="1">
        <v>2164</v>
      </c>
      <c r="B2165" s="1">
        <v>3</v>
      </c>
      <c r="C2165" s="2">
        <v>41008.452863167142</v>
      </c>
      <c r="D2165" s="2">
        <v>41011.036025578185</v>
      </c>
      <c r="E2165" s="1">
        <v>24</v>
      </c>
      <c r="F2165" s="2" t="s">
        <v>5</v>
      </c>
      <c r="G2165" s="1">
        <v>0</v>
      </c>
      <c r="H2165" s="32" t="str">
        <f>IFERROR(HOUR(Table1[[#This Row],[Cancel Date/time]])+MINUTE(Table1[[#This Row],[Cancel Date/time]])/60,"not cancelled")</f>
        <v>not cancelled</v>
      </c>
      <c r="I2165" s="47" t="str">
        <f>IFERROR(ROUND(Table1[[#This Row],[cancellation time decimal]],0),"not cancelled")</f>
        <v>not cancelled</v>
      </c>
      <c r="J2165" s="10" t="str">
        <f>IFERROR(MOD(Table1[[#This Row],[cancellation hour rounded]],24),"not cancelled")</f>
        <v>not cancelled</v>
      </c>
      <c r="K2165" s="32">
        <f>1/Table1[[#This Row],[Duration (Time between doses '[in hours'])]]</f>
        <v>4.1666666666666664E-2</v>
      </c>
      <c r="L2165" s="33">
        <f>Table1[[#This Row],[number doses per hour]]*INDEX(Table2[price per dose],Table1[[#This Row],[Drug ID]])</f>
        <v>0.18133000000000002</v>
      </c>
      <c r="M2165" s="11" t="b">
        <f>AND(Table1[[#This Row],[hour of cancellation 0 to 23]]&gt;=0,Table1[[#This Row],[hour of cancellation 0 to 23]]&lt;=23)</f>
        <v>0</v>
      </c>
    </row>
    <row r="2166" spans="1:13" x14ac:dyDescent="0.3">
      <c r="A2166" s="1">
        <v>2165</v>
      </c>
      <c r="B2166" s="1">
        <v>2</v>
      </c>
      <c r="C2166" s="2">
        <v>41008.431602047523</v>
      </c>
      <c r="D2166" s="2">
        <v>41068.431249999994</v>
      </c>
      <c r="E2166" s="1">
        <v>10</v>
      </c>
      <c r="F2166" s="2">
        <v>41009.425411596072</v>
      </c>
      <c r="G2166" s="1">
        <v>0</v>
      </c>
      <c r="H2166" s="32">
        <f>IFERROR(HOUR(Table1[[#This Row],[Cancel Date/time]])+MINUTE(Table1[[#This Row],[Cancel Date/time]])/60,"not cancelled")</f>
        <v>10.199999999999999</v>
      </c>
      <c r="I2166" s="47">
        <f>IFERROR(ROUND(Table1[[#This Row],[cancellation time decimal]],0),"not cancelled")</f>
        <v>10</v>
      </c>
      <c r="J2166" s="10">
        <f>IFERROR(MOD(Table1[[#This Row],[cancellation hour rounded]],24),"not cancelled")</f>
        <v>10</v>
      </c>
      <c r="K2166" s="32">
        <f>1/Table1[[#This Row],[Duration (Time between doses '[in hours'])]]</f>
        <v>0.1</v>
      </c>
      <c r="L2166" s="33">
        <f>Table1[[#This Row],[number doses per hour]]*INDEX(Table2[price per dose],Table1[[#This Row],[Drug ID]])</f>
        <v>0.84959999999999969</v>
      </c>
      <c r="M2166" s="11" t="b">
        <f>AND(Table1[[#This Row],[hour of cancellation 0 to 23]]&gt;=0,Table1[[#This Row],[hour of cancellation 0 to 23]]&lt;=23)</f>
        <v>1</v>
      </c>
    </row>
    <row r="2167" spans="1:13" x14ac:dyDescent="0.3">
      <c r="A2167" s="1">
        <v>2166</v>
      </c>
      <c r="B2167" s="1">
        <v>1</v>
      </c>
      <c r="C2167" s="2">
        <v>41008.435130015569</v>
      </c>
      <c r="D2167" s="2">
        <v>41068.43472222222</v>
      </c>
      <c r="E2167" s="1">
        <v>8</v>
      </c>
      <c r="F2167" s="2">
        <v>41009.419860719347</v>
      </c>
      <c r="G2167" s="1">
        <v>0</v>
      </c>
      <c r="H2167" s="32">
        <f>IFERROR(HOUR(Table1[[#This Row],[Cancel Date/time]])+MINUTE(Table1[[#This Row],[Cancel Date/time]])/60,"not cancelled")</f>
        <v>10.066666666666666</v>
      </c>
      <c r="I2167" s="47">
        <f>IFERROR(ROUND(Table1[[#This Row],[cancellation time decimal]],0),"not cancelled")</f>
        <v>10</v>
      </c>
      <c r="J2167" s="10">
        <f>IFERROR(MOD(Table1[[#This Row],[cancellation hour rounded]],24),"not cancelled")</f>
        <v>10</v>
      </c>
      <c r="K2167" s="32">
        <f>1/Table1[[#This Row],[Duration (Time between doses '[in hours'])]]</f>
        <v>0.125</v>
      </c>
      <c r="L2167" s="33">
        <f>Table1[[#This Row],[number doses per hour]]*INDEX(Table2[price per dose],Table1[[#This Row],[Drug ID]])</f>
        <v>0.84929166666666667</v>
      </c>
      <c r="M2167" s="11" t="b">
        <f>AND(Table1[[#This Row],[hour of cancellation 0 to 23]]&gt;=0,Table1[[#This Row],[hour of cancellation 0 to 23]]&lt;=23)</f>
        <v>1</v>
      </c>
    </row>
    <row r="2168" spans="1:13" x14ac:dyDescent="0.3">
      <c r="A2168" s="1">
        <v>2167</v>
      </c>
      <c r="B2168" s="1">
        <v>2</v>
      </c>
      <c r="C2168" s="2">
        <v>41008.489580480433</v>
      </c>
      <c r="D2168" s="2">
        <v>41068.489583333336</v>
      </c>
      <c r="E2168" s="1">
        <v>10</v>
      </c>
      <c r="F2168" s="2">
        <v>41009.880376665562</v>
      </c>
      <c r="G2168" s="1">
        <v>0</v>
      </c>
      <c r="H2168" s="32">
        <f>IFERROR(HOUR(Table1[[#This Row],[Cancel Date/time]])+MINUTE(Table1[[#This Row],[Cancel Date/time]])/60,"not cancelled")</f>
        <v>21.116666666666667</v>
      </c>
      <c r="I2168" s="47">
        <f>IFERROR(ROUND(Table1[[#This Row],[cancellation time decimal]],0),"not cancelled")</f>
        <v>21</v>
      </c>
      <c r="J2168" s="10">
        <f>IFERROR(MOD(Table1[[#This Row],[cancellation hour rounded]],24),"not cancelled")</f>
        <v>21</v>
      </c>
      <c r="K2168" s="32">
        <f>1/Table1[[#This Row],[Duration (Time between doses '[in hours'])]]</f>
        <v>0.1</v>
      </c>
      <c r="L2168" s="33">
        <f>Table1[[#This Row],[number doses per hour]]*INDEX(Table2[price per dose],Table1[[#This Row],[Drug ID]])</f>
        <v>0.84959999999999969</v>
      </c>
      <c r="M2168" s="11" t="b">
        <f>AND(Table1[[#This Row],[hour of cancellation 0 to 23]]&gt;=0,Table1[[#This Row],[hour of cancellation 0 to 23]]&lt;=23)</f>
        <v>1</v>
      </c>
    </row>
    <row r="2169" spans="1:13" x14ac:dyDescent="0.3">
      <c r="A2169" s="1">
        <v>2168</v>
      </c>
      <c r="B2169" s="1">
        <v>5</v>
      </c>
      <c r="C2169" s="2">
        <v>41008.518367523859</v>
      </c>
      <c r="D2169" s="2">
        <v>41068.518055555556</v>
      </c>
      <c r="E2169" s="1">
        <v>24</v>
      </c>
      <c r="F2169" s="2">
        <v>41011.480339708272</v>
      </c>
      <c r="G2169" s="1">
        <v>0</v>
      </c>
      <c r="H2169" s="32">
        <f>IFERROR(HOUR(Table1[[#This Row],[Cancel Date/time]])+MINUTE(Table1[[#This Row],[Cancel Date/time]])/60,"not cancelled")</f>
        <v>11.516666666666667</v>
      </c>
      <c r="I2169" s="47">
        <f>IFERROR(ROUND(Table1[[#This Row],[cancellation time decimal]],0),"not cancelled")</f>
        <v>12</v>
      </c>
      <c r="J2169" s="10">
        <f>IFERROR(MOD(Table1[[#This Row],[cancellation hour rounded]],24),"not cancelled")</f>
        <v>12</v>
      </c>
      <c r="K2169" s="32">
        <f>1/Table1[[#This Row],[Duration (Time between doses '[in hours'])]]</f>
        <v>4.1666666666666664E-2</v>
      </c>
      <c r="L2169" s="33">
        <f>Table1[[#This Row],[number doses per hour]]*INDEX(Table2[price per dose],Table1[[#This Row],[Drug ID]])</f>
        <v>0.2815833333333333</v>
      </c>
      <c r="M2169" s="11" t="b">
        <f>AND(Table1[[#This Row],[hour of cancellation 0 to 23]]&gt;=0,Table1[[#This Row],[hour of cancellation 0 to 23]]&lt;=23)</f>
        <v>1</v>
      </c>
    </row>
    <row r="2170" spans="1:13" hidden="1" x14ac:dyDescent="0.3">
      <c r="A2170" s="1">
        <v>2169</v>
      </c>
      <c r="B2170" s="1">
        <v>1</v>
      </c>
      <c r="C2170" s="2">
        <v>41008.573447343035</v>
      </c>
      <c r="D2170" s="2">
        <v>41012.239508047278</v>
      </c>
      <c r="E2170" s="1">
        <v>8</v>
      </c>
      <c r="F2170" s="2" t="s">
        <v>5</v>
      </c>
      <c r="G2170" s="1">
        <v>0</v>
      </c>
      <c r="H2170" s="32" t="str">
        <f>IFERROR(HOUR(Table1[[#This Row],[Cancel Date/time]])+MINUTE(Table1[[#This Row],[Cancel Date/time]])/60,"not cancelled")</f>
        <v>not cancelled</v>
      </c>
      <c r="I2170" s="47" t="str">
        <f>IFERROR(ROUND(Table1[[#This Row],[cancellation time decimal]],0),"not cancelled")</f>
        <v>not cancelled</v>
      </c>
      <c r="J2170" s="10" t="str">
        <f>IFERROR(MOD(Table1[[#This Row],[cancellation hour rounded]],24),"not cancelled")</f>
        <v>not cancelled</v>
      </c>
      <c r="K2170" s="32">
        <f>1/Table1[[#This Row],[Duration (Time between doses '[in hours'])]]</f>
        <v>0.125</v>
      </c>
      <c r="L2170" s="33">
        <f>Table1[[#This Row],[number doses per hour]]*INDEX(Table2[price per dose],Table1[[#This Row],[Drug ID]])</f>
        <v>0.84929166666666667</v>
      </c>
      <c r="M2170" s="11" t="b">
        <f>AND(Table1[[#This Row],[hour of cancellation 0 to 23]]&gt;=0,Table1[[#This Row],[hour of cancellation 0 to 23]]&lt;=23)</f>
        <v>0</v>
      </c>
    </row>
    <row r="2171" spans="1:13" x14ac:dyDescent="0.3">
      <c r="A2171" s="1">
        <v>2170</v>
      </c>
      <c r="B2171" s="1">
        <v>4</v>
      </c>
      <c r="C2171" s="2">
        <v>41008.576744144164</v>
      </c>
      <c r="D2171" s="2">
        <v>41068.576388888883</v>
      </c>
      <c r="E2171" s="1">
        <v>12</v>
      </c>
      <c r="F2171" s="2">
        <v>41011.469951125138</v>
      </c>
      <c r="G2171" s="1">
        <v>0</v>
      </c>
      <c r="H2171" s="32">
        <f>IFERROR(HOUR(Table1[[#This Row],[Cancel Date/time]])+MINUTE(Table1[[#This Row],[Cancel Date/time]])/60,"not cancelled")</f>
        <v>11.266666666666667</v>
      </c>
      <c r="I2171" s="47">
        <f>IFERROR(ROUND(Table1[[#This Row],[cancellation time decimal]],0),"not cancelled")</f>
        <v>11</v>
      </c>
      <c r="J2171" s="10">
        <f>IFERROR(MOD(Table1[[#This Row],[cancellation hour rounded]],24),"not cancelled")</f>
        <v>11</v>
      </c>
      <c r="K2171" s="32">
        <f>1/Table1[[#This Row],[Duration (Time between doses '[in hours'])]]</f>
        <v>8.3333333333333329E-2</v>
      </c>
      <c r="L2171" s="33">
        <f>Table1[[#This Row],[number doses per hour]]*INDEX(Table2[price per dose],Table1[[#This Row],[Drug ID]])</f>
        <v>1.448055119047619</v>
      </c>
      <c r="M2171" s="11" t="b">
        <f>AND(Table1[[#This Row],[hour of cancellation 0 to 23]]&gt;=0,Table1[[#This Row],[hour of cancellation 0 to 23]]&lt;=23)</f>
        <v>1</v>
      </c>
    </row>
    <row r="2172" spans="1:13" x14ac:dyDescent="0.3">
      <c r="A2172" s="1">
        <v>2171</v>
      </c>
      <c r="B2172" s="1">
        <v>5</v>
      </c>
      <c r="C2172" s="2">
        <v>41008.561288913028</v>
      </c>
      <c r="D2172" s="2">
        <v>41068.561111111107</v>
      </c>
      <c r="E2172" s="1">
        <v>24</v>
      </c>
      <c r="F2172" s="2">
        <v>41012.442537594885</v>
      </c>
      <c r="G2172" s="1">
        <v>0</v>
      </c>
      <c r="H2172" s="32">
        <f>IFERROR(HOUR(Table1[[#This Row],[Cancel Date/time]])+MINUTE(Table1[[#This Row],[Cancel Date/time]])/60,"not cancelled")</f>
        <v>10.616666666666667</v>
      </c>
      <c r="I2172" s="47">
        <f>IFERROR(ROUND(Table1[[#This Row],[cancellation time decimal]],0),"not cancelled")</f>
        <v>11</v>
      </c>
      <c r="J2172" s="10">
        <f>IFERROR(MOD(Table1[[#This Row],[cancellation hour rounded]],24),"not cancelled")</f>
        <v>11</v>
      </c>
      <c r="K2172" s="32">
        <f>1/Table1[[#This Row],[Duration (Time between doses '[in hours'])]]</f>
        <v>4.1666666666666664E-2</v>
      </c>
      <c r="L2172" s="33">
        <f>Table1[[#This Row],[number doses per hour]]*INDEX(Table2[price per dose],Table1[[#This Row],[Drug ID]])</f>
        <v>0.2815833333333333</v>
      </c>
      <c r="M2172" s="11" t="b">
        <f>AND(Table1[[#This Row],[hour of cancellation 0 to 23]]&gt;=0,Table1[[#This Row],[hour of cancellation 0 to 23]]&lt;=23)</f>
        <v>1</v>
      </c>
    </row>
    <row r="2173" spans="1:13" x14ac:dyDescent="0.3">
      <c r="A2173" s="1">
        <v>2172</v>
      </c>
      <c r="B2173" s="1">
        <v>2</v>
      </c>
      <c r="C2173" s="2">
        <v>41008.665098460995</v>
      </c>
      <c r="D2173" s="2">
        <v>41068.664583333331</v>
      </c>
      <c r="E2173" s="1">
        <v>10</v>
      </c>
      <c r="F2173" s="2">
        <v>41009.456672187698</v>
      </c>
      <c r="G2173" s="1">
        <v>0</v>
      </c>
      <c r="H2173" s="32">
        <f>IFERROR(HOUR(Table1[[#This Row],[Cancel Date/time]])+MINUTE(Table1[[#This Row],[Cancel Date/time]])/60,"not cancelled")</f>
        <v>10.95</v>
      </c>
      <c r="I2173" s="47">
        <f>IFERROR(ROUND(Table1[[#This Row],[cancellation time decimal]],0),"not cancelled")</f>
        <v>11</v>
      </c>
      <c r="J2173" s="10">
        <f>IFERROR(MOD(Table1[[#This Row],[cancellation hour rounded]],24),"not cancelled")</f>
        <v>11</v>
      </c>
      <c r="K2173" s="32">
        <f>1/Table1[[#This Row],[Duration (Time between doses '[in hours'])]]</f>
        <v>0.1</v>
      </c>
      <c r="L2173" s="33">
        <f>Table1[[#This Row],[number doses per hour]]*INDEX(Table2[price per dose],Table1[[#This Row],[Drug ID]])</f>
        <v>0.84959999999999969</v>
      </c>
      <c r="M2173" s="11" t="b">
        <f>AND(Table1[[#This Row],[hour of cancellation 0 to 23]]&gt;=0,Table1[[#This Row],[hour of cancellation 0 to 23]]&lt;=23)</f>
        <v>1</v>
      </c>
    </row>
    <row r="2174" spans="1:13" x14ac:dyDescent="0.3">
      <c r="A2174" s="1">
        <v>2173</v>
      </c>
      <c r="B2174" s="1">
        <v>4</v>
      </c>
      <c r="C2174" s="2">
        <v>41008.67704482915</v>
      </c>
      <c r="D2174" s="2">
        <v>41068.676388888889</v>
      </c>
      <c r="E2174" s="1">
        <v>12</v>
      </c>
      <c r="F2174" s="2">
        <v>41010.3622922738</v>
      </c>
      <c r="G2174" s="1">
        <v>0</v>
      </c>
      <c r="H2174" s="32">
        <f>IFERROR(HOUR(Table1[[#This Row],[Cancel Date/time]])+MINUTE(Table1[[#This Row],[Cancel Date/time]])/60,"not cancelled")</f>
        <v>8.6833333333333336</v>
      </c>
      <c r="I2174" s="47">
        <f>IFERROR(ROUND(Table1[[#This Row],[cancellation time decimal]],0),"not cancelled")</f>
        <v>9</v>
      </c>
      <c r="J2174" s="10">
        <f>IFERROR(MOD(Table1[[#This Row],[cancellation hour rounded]],24),"not cancelled")</f>
        <v>9</v>
      </c>
      <c r="K2174" s="32">
        <f>1/Table1[[#This Row],[Duration (Time between doses '[in hours'])]]</f>
        <v>8.3333333333333329E-2</v>
      </c>
      <c r="L2174" s="33">
        <f>Table1[[#This Row],[number doses per hour]]*INDEX(Table2[price per dose],Table1[[#This Row],[Drug ID]])</f>
        <v>1.448055119047619</v>
      </c>
      <c r="M2174" s="11" t="b">
        <f>AND(Table1[[#This Row],[hour of cancellation 0 to 23]]&gt;=0,Table1[[#This Row],[hour of cancellation 0 to 23]]&lt;=23)</f>
        <v>1</v>
      </c>
    </row>
    <row r="2175" spans="1:13" x14ac:dyDescent="0.3">
      <c r="A2175" s="1">
        <v>2174</v>
      </c>
      <c r="B2175" s="1">
        <v>2</v>
      </c>
      <c r="C2175" s="2">
        <v>41008.6835177498</v>
      </c>
      <c r="D2175" s="2">
        <v>41068.683333333334</v>
      </c>
      <c r="E2175" s="1">
        <v>10</v>
      </c>
      <c r="F2175" s="2">
        <v>41009.526790327152</v>
      </c>
      <c r="G2175" s="1">
        <v>0</v>
      </c>
      <c r="H2175" s="32">
        <f>IFERROR(HOUR(Table1[[#This Row],[Cancel Date/time]])+MINUTE(Table1[[#This Row],[Cancel Date/time]])/60,"not cancelled")</f>
        <v>12.633333333333333</v>
      </c>
      <c r="I2175" s="47">
        <f>IFERROR(ROUND(Table1[[#This Row],[cancellation time decimal]],0),"not cancelled")</f>
        <v>13</v>
      </c>
      <c r="J2175" s="10">
        <f>IFERROR(MOD(Table1[[#This Row],[cancellation hour rounded]],24),"not cancelled")</f>
        <v>13</v>
      </c>
      <c r="K2175" s="32">
        <f>1/Table1[[#This Row],[Duration (Time between doses '[in hours'])]]</f>
        <v>0.1</v>
      </c>
      <c r="L2175" s="33">
        <f>Table1[[#This Row],[number doses per hour]]*INDEX(Table2[price per dose],Table1[[#This Row],[Drug ID]])</f>
        <v>0.84959999999999969</v>
      </c>
      <c r="M2175" s="11" t="b">
        <f>AND(Table1[[#This Row],[hour of cancellation 0 to 23]]&gt;=0,Table1[[#This Row],[hour of cancellation 0 to 23]]&lt;=23)</f>
        <v>1</v>
      </c>
    </row>
    <row r="2176" spans="1:13" x14ac:dyDescent="0.3">
      <c r="A2176" s="1">
        <v>2175</v>
      </c>
      <c r="B2176" s="1">
        <v>7</v>
      </c>
      <c r="C2176" s="2">
        <v>41008.716012869387</v>
      </c>
      <c r="D2176" s="2">
        <v>41068.715972222228</v>
      </c>
      <c r="E2176" s="1">
        <v>24</v>
      </c>
      <c r="F2176" s="2">
        <v>41017.594501535161</v>
      </c>
      <c r="G2176" s="1">
        <v>0</v>
      </c>
      <c r="H2176" s="32">
        <f>IFERROR(HOUR(Table1[[#This Row],[Cancel Date/time]])+MINUTE(Table1[[#This Row],[Cancel Date/time]])/60,"not cancelled")</f>
        <v>14.266666666666667</v>
      </c>
      <c r="I2176" s="47">
        <f>IFERROR(ROUND(Table1[[#This Row],[cancellation time decimal]],0),"not cancelled")</f>
        <v>14</v>
      </c>
      <c r="J2176" s="10">
        <f>IFERROR(MOD(Table1[[#This Row],[cancellation hour rounded]],24),"not cancelled")</f>
        <v>14</v>
      </c>
      <c r="K2176" s="32">
        <f>1/Table1[[#This Row],[Duration (Time between doses '[in hours'])]]</f>
        <v>4.1666666666666664E-2</v>
      </c>
      <c r="L2176" s="33">
        <f>Table1[[#This Row],[number doses per hour]]*INDEX(Table2[price per dose],Table1[[#This Row],[Drug ID]])</f>
        <v>1.2958049999999997</v>
      </c>
      <c r="M2176" s="11" t="b">
        <f>AND(Table1[[#This Row],[hour of cancellation 0 to 23]]&gt;=0,Table1[[#This Row],[hour of cancellation 0 to 23]]&lt;=23)</f>
        <v>1</v>
      </c>
    </row>
    <row r="2177" spans="1:13" x14ac:dyDescent="0.3">
      <c r="A2177" s="1">
        <v>2176</v>
      </c>
      <c r="B2177" s="1">
        <v>3</v>
      </c>
      <c r="C2177" s="2">
        <v>41008.729951286507</v>
      </c>
      <c r="D2177" s="2">
        <v>41068.729861111111</v>
      </c>
      <c r="E2177" s="1">
        <v>24</v>
      </c>
      <c r="F2177" s="2">
        <v>41011.490911869434</v>
      </c>
      <c r="G2177" s="1">
        <v>0</v>
      </c>
      <c r="H2177" s="32">
        <f>IFERROR(HOUR(Table1[[#This Row],[Cancel Date/time]])+MINUTE(Table1[[#This Row],[Cancel Date/time]])/60,"not cancelled")</f>
        <v>11.766666666666667</v>
      </c>
      <c r="I2177" s="47">
        <f>IFERROR(ROUND(Table1[[#This Row],[cancellation time decimal]],0),"not cancelled")</f>
        <v>12</v>
      </c>
      <c r="J2177" s="10">
        <f>IFERROR(MOD(Table1[[#This Row],[cancellation hour rounded]],24),"not cancelled")</f>
        <v>12</v>
      </c>
      <c r="K2177" s="32">
        <f>1/Table1[[#This Row],[Duration (Time between doses '[in hours'])]]</f>
        <v>4.1666666666666664E-2</v>
      </c>
      <c r="L2177" s="33">
        <f>Table1[[#This Row],[number doses per hour]]*INDEX(Table2[price per dose],Table1[[#This Row],[Drug ID]])</f>
        <v>0.18133000000000002</v>
      </c>
      <c r="M2177" s="11" t="b">
        <f>AND(Table1[[#This Row],[hour of cancellation 0 to 23]]&gt;=0,Table1[[#This Row],[hour of cancellation 0 to 23]]&lt;=23)</f>
        <v>1</v>
      </c>
    </row>
    <row r="2178" spans="1:13" x14ac:dyDescent="0.3">
      <c r="A2178" s="1">
        <v>2177</v>
      </c>
      <c r="B2178" s="1">
        <v>5</v>
      </c>
      <c r="C2178" s="2">
        <v>41008.745189562331</v>
      </c>
      <c r="D2178" s="2">
        <v>41068.745138888895</v>
      </c>
      <c r="E2178" s="1">
        <v>24</v>
      </c>
      <c r="F2178" s="2">
        <v>41012.543351994631</v>
      </c>
      <c r="G2178" s="1">
        <v>0</v>
      </c>
      <c r="H2178" s="32">
        <f>IFERROR(HOUR(Table1[[#This Row],[Cancel Date/time]])+MINUTE(Table1[[#This Row],[Cancel Date/time]])/60,"not cancelled")</f>
        <v>13.033333333333333</v>
      </c>
      <c r="I2178" s="47">
        <f>IFERROR(ROUND(Table1[[#This Row],[cancellation time decimal]],0),"not cancelled")</f>
        <v>13</v>
      </c>
      <c r="J2178" s="10">
        <f>IFERROR(MOD(Table1[[#This Row],[cancellation hour rounded]],24),"not cancelled")</f>
        <v>13</v>
      </c>
      <c r="K2178" s="32">
        <f>1/Table1[[#This Row],[Duration (Time between doses '[in hours'])]]</f>
        <v>4.1666666666666664E-2</v>
      </c>
      <c r="L2178" s="33">
        <f>Table1[[#This Row],[number doses per hour]]*INDEX(Table2[price per dose],Table1[[#This Row],[Drug ID]])</f>
        <v>0.2815833333333333</v>
      </c>
      <c r="M2178" s="11" t="b">
        <f>AND(Table1[[#This Row],[hour of cancellation 0 to 23]]&gt;=0,Table1[[#This Row],[hour of cancellation 0 to 23]]&lt;=23)</f>
        <v>1</v>
      </c>
    </row>
    <row r="2179" spans="1:13" x14ac:dyDescent="0.3">
      <c r="A2179" s="1">
        <v>2178</v>
      </c>
      <c r="B2179" s="1">
        <v>2</v>
      </c>
      <c r="C2179" s="2">
        <v>41008.709399353946</v>
      </c>
      <c r="D2179" s="2">
        <v>41068.709027777782</v>
      </c>
      <c r="E2179" s="1">
        <v>10</v>
      </c>
      <c r="F2179" s="2">
        <v>41009.446446565147</v>
      </c>
      <c r="G2179" s="1">
        <v>0</v>
      </c>
      <c r="H2179" s="32">
        <f>IFERROR(HOUR(Table1[[#This Row],[Cancel Date/time]])+MINUTE(Table1[[#This Row],[Cancel Date/time]])/60,"not cancelled")</f>
        <v>10.7</v>
      </c>
      <c r="I2179" s="47">
        <f>IFERROR(ROUND(Table1[[#This Row],[cancellation time decimal]],0),"not cancelled")</f>
        <v>11</v>
      </c>
      <c r="J2179" s="10">
        <f>IFERROR(MOD(Table1[[#This Row],[cancellation hour rounded]],24),"not cancelled")</f>
        <v>11</v>
      </c>
      <c r="K2179" s="32">
        <f>1/Table1[[#This Row],[Duration (Time between doses '[in hours'])]]</f>
        <v>0.1</v>
      </c>
      <c r="L2179" s="33">
        <f>Table1[[#This Row],[number doses per hour]]*INDEX(Table2[price per dose],Table1[[#This Row],[Drug ID]])</f>
        <v>0.84959999999999969</v>
      </c>
      <c r="M2179" s="11" t="b">
        <f>AND(Table1[[#This Row],[hour of cancellation 0 to 23]]&gt;=0,Table1[[#This Row],[hour of cancellation 0 to 23]]&lt;=23)</f>
        <v>1</v>
      </c>
    </row>
    <row r="2180" spans="1:13" x14ac:dyDescent="0.3">
      <c r="A2180" s="1">
        <v>2179</v>
      </c>
      <c r="B2180" s="1">
        <v>10</v>
      </c>
      <c r="C2180" s="2">
        <v>41008.73635140618</v>
      </c>
      <c r="D2180" s="2">
        <v>41068.736111111117</v>
      </c>
      <c r="E2180" s="1">
        <v>1</v>
      </c>
      <c r="F2180" s="2">
        <v>41015.4225708429</v>
      </c>
      <c r="G2180" s="1">
        <v>0</v>
      </c>
      <c r="H2180" s="32">
        <f>IFERROR(HOUR(Table1[[#This Row],[Cancel Date/time]])+MINUTE(Table1[[#This Row],[Cancel Date/time]])/60,"not cancelled")</f>
        <v>10.133333333333333</v>
      </c>
      <c r="I2180" s="47">
        <f>IFERROR(ROUND(Table1[[#This Row],[cancellation time decimal]],0),"not cancelled")</f>
        <v>10</v>
      </c>
      <c r="J2180" s="10">
        <f>IFERROR(MOD(Table1[[#This Row],[cancellation hour rounded]],24),"not cancelled")</f>
        <v>10</v>
      </c>
      <c r="K2180" s="32">
        <f>1/Table1[[#This Row],[Duration (Time between doses '[in hours'])]]</f>
        <v>1</v>
      </c>
      <c r="L2180" s="33">
        <f>Table1[[#This Row],[number doses per hour]]*INDEX(Table2[price per dose],Table1[[#This Row],[Drug ID]])</f>
        <v>2.5716000000000001</v>
      </c>
      <c r="M2180" s="11" t="b">
        <f>AND(Table1[[#This Row],[hour of cancellation 0 to 23]]&gt;=0,Table1[[#This Row],[hour of cancellation 0 to 23]]&lt;=23)</f>
        <v>1</v>
      </c>
    </row>
    <row r="2181" spans="1:13" x14ac:dyDescent="0.3">
      <c r="A2181" s="1">
        <v>2180</v>
      </c>
      <c r="B2181" s="1">
        <v>2</v>
      </c>
      <c r="C2181" s="2">
        <v>41008.78658590385</v>
      </c>
      <c r="D2181" s="2">
        <v>41068.786111111112</v>
      </c>
      <c r="E2181" s="1">
        <v>10</v>
      </c>
      <c r="F2181" s="2">
        <v>41009.452554845884</v>
      </c>
      <c r="G2181" s="1">
        <v>0</v>
      </c>
      <c r="H2181" s="32">
        <f>IFERROR(HOUR(Table1[[#This Row],[Cancel Date/time]])+MINUTE(Table1[[#This Row],[Cancel Date/time]])/60,"not cancelled")</f>
        <v>10.85</v>
      </c>
      <c r="I2181" s="47">
        <f>IFERROR(ROUND(Table1[[#This Row],[cancellation time decimal]],0),"not cancelled")</f>
        <v>11</v>
      </c>
      <c r="J2181" s="10">
        <f>IFERROR(MOD(Table1[[#This Row],[cancellation hour rounded]],24),"not cancelled")</f>
        <v>11</v>
      </c>
      <c r="K2181" s="32">
        <f>1/Table1[[#This Row],[Duration (Time between doses '[in hours'])]]</f>
        <v>0.1</v>
      </c>
      <c r="L2181" s="33">
        <f>Table1[[#This Row],[number doses per hour]]*INDEX(Table2[price per dose],Table1[[#This Row],[Drug ID]])</f>
        <v>0.84959999999999969</v>
      </c>
      <c r="M2181" s="11" t="b">
        <f>AND(Table1[[#This Row],[hour of cancellation 0 to 23]]&gt;=0,Table1[[#This Row],[hour of cancellation 0 to 23]]&lt;=23)</f>
        <v>1</v>
      </c>
    </row>
    <row r="2182" spans="1:13" x14ac:dyDescent="0.3">
      <c r="A2182" s="1">
        <v>2181</v>
      </c>
      <c r="B2182" s="1">
        <v>1</v>
      </c>
      <c r="C2182" s="2">
        <v>41008.750355799515</v>
      </c>
      <c r="D2182" s="2">
        <v>41068.75</v>
      </c>
      <c r="E2182" s="1">
        <v>12</v>
      </c>
      <c r="F2182" s="2">
        <v>41009.31689571085</v>
      </c>
      <c r="G2182" s="1">
        <v>0</v>
      </c>
      <c r="H2182" s="32">
        <f>IFERROR(HOUR(Table1[[#This Row],[Cancel Date/time]])+MINUTE(Table1[[#This Row],[Cancel Date/time]])/60,"not cancelled")</f>
        <v>7.6</v>
      </c>
      <c r="I2182" s="47">
        <f>IFERROR(ROUND(Table1[[#This Row],[cancellation time decimal]],0),"not cancelled")</f>
        <v>8</v>
      </c>
      <c r="J2182" s="10">
        <f>IFERROR(MOD(Table1[[#This Row],[cancellation hour rounded]],24),"not cancelled")</f>
        <v>8</v>
      </c>
      <c r="K2182" s="32">
        <f>1/Table1[[#This Row],[Duration (Time between doses '[in hours'])]]</f>
        <v>8.3333333333333329E-2</v>
      </c>
      <c r="L2182" s="33">
        <f>Table1[[#This Row],[number doses per hour]]*INDEX(Table2[price per dose],Table1[[#This Row],[Drug ID]])</f>
        <v>0.56619444444444444</v>
      </c>
      <c r="M2182" s="11" t="b">
        <f>AND(Table1[[#This Row],[hour of cancellation 0 to 23]]&gt;=0,Table1[[#This Row],[hour of cancellation 0 to 23]]&lt;=23)</f>
        <v>1</v>
      </c>
    </row>
    <row r="2183" spans="1:13" x14ac:dyDescent="0.3">
      <c r="A2183" s="1">
        <v>2182</v>
      </c>
      <c r="B2183" s="1">
        <v>2</v>
      </c>
      <c r="C2183" s="2">
        <v>41008.801575171936</v>
      </c>
      <c r="D2183" s="2">
        <v>41068.801388888889</v>
      </c>
      <c r="E2183" s="1">
        <v>10</v>
      </c>
      <c r="F2183" s="2">
        <v>41010.29930887009</v>
      </c>
      <c r="G2183" s="1">
        <v>0</v>
      </c>
      <c r="H2183" s="32">
        <f>IFERROR(HOUR(Table1[[#This Row],[Cancel Date/time]])+MINUTE(Table1[[#This Row],[Cancel Date/time]])/60,"not cancelled")</f>
        <v>7.1833333333333336</v>
      </c>
      <c r="I2183" s="47">
        <f>IFERROR(ROUND(Table1[[#This Row],[cancellation time decimal]],0),"not cancelled")</f>
        <v>7</v>
      </c>
      <c r="J2183" s="10">
        <f>IFERROR(MOD(Table1[[#This Row],[cancellation hour rounded]],24),"not cancelled")</f>
        <v>7</v>
      </c>
      <c r="K2183" s="32">
        <f>1/Table1[[#This Row],[Duration (Time between doses '[in hours'])]]</f>
        <v>0.1</v>
      </c>
      <c r="L2183" s="33">
        <f>Table1[[#This Row],[number doses per hour]]*INDEX(Table2[price per dose],Table1[[#This Row],[Drug ID]])</f>
        <v>0.84959999999999969</v>
      </c>
      <c r="M2183" s="11" t="b">
        <f>AND(Table1[[#This Row],[hour of cancellation 0 to 23]]&gt;=0,Table1[[#This Row],[hour of cancellation 0 to 23]]&lt;=23)</f>
        <v>1</v>
      </c>
    </row>
    <row r="2184" spans="1:13" x14ac:dyDescent="0.3">
      <c r="A2184" s="1">
        <v>2183</v>
      </c>
      <c r="B2184" s="1">
        <v>1</v>
      </c>
      <c r="C2184" s="2">
        <v>41008.8350324372</v>
      </c>
      <c r="D2184" s="2">
        <v>41068.834722222222</v>
      </c>
      <c r="E2184" s="1">
        <v>12</v>
      </c>
      <c r="F2184" s="2">
        <v>41009.584605822543</v>
      </c>
      <c r="G2184" s="1">
        <v>0</v>
      </c>
      <c r="H2184" s="32">
        <f>IFERROR(HOUR(Table1[[#This Row],[Cancel Date/time]])+MINUTE(Table1[[#This Row],[Cancel Date/time]])/60,"not cancelled")</f>
        <v>14.016666666666667</v>
      </c>
      <c r="I2184" s="47">
        <f>IFERROR(ROUND(Table1[[#This Row],[cancellation time decimal]],0),"not cancelled")</f>
        <v>14</v>
      </c>
      <c r="J2184" s="10">
        <f>IFERROR(MOD(Table1[[#This Row],[cancellation hour rounded]],24),"not cancelled")</f>
        <v>14</v>
      </c>
      <c r="K2184" s="32">
        <f>1/Table1[[#This Row],[Duration (Time between doses '[in hours'])]]</f>
        <v>8.3333333333333329E-2</v>
      </c>
      <c r="L2184" s="33">
        <f>Table1[[#This Row],[number doses per hour]]*INDEX(Table2[price per dose],Table1[[#This Row],[Drug ID]])</f>
        <v>0.56619444444444444</v>
      </c>
      <c r="M2184" s="11" t="b">
        <f>AND(Table1[[#This Row],[hour of cancellation 0 to 23]]&gt;=0,Table1[[#This Row],[hour of cancellation 0 to 23]]&lt;=23)</f>
        <v>1</v>
      </c>
    </row>
    <row r="2185" spans="1:13" x14ac:dyDescent="0.3">
      <c r="A2185" s="1">
        <v>2184</v>
      </c>
      <c r="B2185" s="1">
        <v>1</v>
      </c>
      <c r="C2185" s="2">
        <v>41008.979982490942</v>
      </c>
      <c r="D2185" s="2">
        <v>41068.979861111111</v>
      </c>
      <c r="E2185" s="1">
        <v>8</v>
      </c>
      <c r="F2185" s="2">
        <v>41009.346669598417</v>
      </c>
      <c r="G2185" s="1">
        <v>0</v>
      </c>
      <c r="H2185" s="32">
        <f>IFERROR(HOUR(Table1[[#This Row],[Cancel Date/time]])+MINUTE(Table1[[#This Row],[Cancel Date/time]])/60,"not cancelled")</f>
        <v>8.3166666666666664</v>
      </c>
      <c r="I2185" s="47">
        <f>IFERROR(ROUND(Table1[[#This Row],[cancellation time decimal]],0),"not cancelled")</f>
        <v>8</v>
      </c>
      <c r="J2185" s="10">
        <f>IFERROR(MOD(Table1[[#This Row],[cancellation hour rounded]],24),"not cancelled")</f>
        <v>8</v>
      </c>
      <c r="K2185" s="32">
        <f>1/Table1[[#This Row],[Duration (Time between doses '[in hours'])]]</f>
        <v>0.125</v>
      </c>
      <c r="L2185" s="33">
        <f>Table1[[#This Row],[number doses per hour]]*INDEX(Table2[price per dose],Table1[[#This Row],[Drug ID]])</f>
        <v>0.84929166666666667</v>
      </c>
      <c r="M2185" s="11" t="b">
        <f>AND(Table1[[#This Row],[hour of cancellation 0 to 23]]&gt;=0,Table1[[#This Row],[hour of cancellation 0 to 23]]&lt;=23)</f>
        <v>1</v>
      </c>
    </row>
    <row r="2186" spans="1:13" x14ac:dyDescent="0.3">
      <c r="A2186" s="1">
        <v>2185</v>
      </c>
      <c r="B2186" s="1">
        <v>1</v>
      </c>
      <c r="C2186" s="2">
        <v>41009.208355800627</v>
      </c>
      <c r="D2186" s="2">
        <v>41069.208333333336</v>
      </c>
      <c r="E2186" s="1">
        <v>8</v>
      </c>
      <c r="F2186" s="2">
        <v>41010.452095462831</v>
      </c>
      <c r="G2186" s="1">
        <v>0</v>
      </c>
      <c r="H2186" s="32">
        <f>IFERROR(HOUR(Table1[[#This Row],[Cancel Date/time]])+MINUTE(Table1[[#This Row],[Cancel Date/time]])/60,"not cancelled")</f>
        <v>10.85</v>
      </c>
      <c r="I2186" s="47">
        <f>IFERROR(ROUND(Table1[[#This Row],[cancellation time decimal]],0),"not cancelled")</f>
        <v>11</v>
      </c>
      <c r="J2186" s="10">
        <f>IFERROR(MOD(Table1[[#This Row],[cancellation hour rounded]],24),"not cancelled")</f>
        <v>11</v>
      </c>
      <c r="K2186" s="32">
        <f>1/Table1[[#This Row],[Duration (Time between doses '[in hours'])]]</f>
        <v>0.125</v>
      </c>
      <c r="L2186" s="33">
        <f>Table1[[#This Row],[number doses per hour]]*INDEX(Table2[price per dose],Table1[[#This Row],[Drug ID]])</f>
        <v>0.84929166666666667</v>
      </c>
      <c r="M2186" s="11" t="b">
        <f>AND(Table1[[#This Row],[hour of cancellation 0 to 23]]&gt;=0,Table1[[#This Row],[hour of cancellation 0 to 23]]&lt;=23)</f>
        <v>1</v>
      </c>
    </row>
    <row r="2187" spans="1:13" x14ac:dyDescent="0.3">
      <c r="A2187" s="1">
        <v>2186</v>
      </c>
      <c r="B2187" s="1">
        <v>3</v>
      </c>
      <c r="C2187" s="2">
        <v>41009.388738841342</v>
      </c>
      <c r="D2187" s="2">
        <v>41069.388194444444</v>
      </c>
      <c r="E2187" s="1">
        <v>24</v>
      </c>
      <c r="F2187" s="2">
        <v>41010.581712037048</v>
      </c>
      <c r="G2187" s="1">
        <v>0</v>
      </c>
      <c r="H2187" s="32">
        <f>IFERROR(HOUR(Table1[[#This Row],[Cancel Date/time]])+MINUTE(Table1[[#This Row],[Cancel Date/time]])/60,"not cancelled")</f>
        <v>13.95</v>
      </c>
      <c r="I2187" s="47">
        <f>IFERROR(ROUND(Table1[[#This Row],[cancellation time decimal]],0),"not cancelled")</f>
        <v>14</v>
      </c>
      <c r="J2187" s="10">
        <f>IFERROR(MOD(Table1[[#This Row],[cancellation hour rounded]],24),"not cancelled")</f>
        <v>14</v>
      </c>
      <c r="K2187" s="32">
        <f>1/Table1[[#This Row],[Duration (Time between doses '[in hours'])]]</f>
        <v>4.1666666666666664E-2</v>
      </c>
      <c r="L2187" s="33">
        <f>Table1[[#This Row],[number doses per hour]]*INDEX(Table2[price per dose],Table1[[#This Row],[Drug ID]])</f>
        <v>0.18133000000000002</v>
      </c>
      <c r="M2187" s="11" t="b">
        <f>AND(Table1[[#This Row],[hour of cancellation 0 to 23]]&gt;=0,Table1[[#This Row],[hour of cancellation 0 to 23]]&lt;=23)</f>
        <v>1</v>
      </c>
    </row>
    <row r="2188" spans="1:13" hidden="1" x14ac:dyDescent="0.3">
      <c r="A2188" s="1">
        <v>2187</v>
      </c>
      <c r="B2188" s="1">
        <v>1</v>
      </c>
      <c r="C2188" s="2">
        <v>41009.39020686096</v>
      </c>
      <c r="D2188" s="2">
        <v>41013.015180877774</v>
      </c>
      <c r="E2188" s="1">
        <v>8</v>
      </c>
      <c r="F2188" s="2" t="s">
        <v>5</v>
      </c>
      <c r="G2188" s="1">
        <v>0</v>
      </c>
      <c r="H2188" s="32" t="str">
        <f>IFERROR(HOUR(Table1[[#This Row],[Cancel Date/time]])+MINUTE(Table1[[#This Row],[Cancel Date/time]])/60,"not cancelled")</f>
        <v>not cancelled</v>
      </c>
      <c r="I2188" s="47" t="str">
        <f>IFERROR(ROUND(Table1[[#This Row],[cancellation time decimal]],0),"not cancelled")</f>
        <v>not cancelled</v>
      </c>
      <c r="J2188" s="10" t="str">
        <f>IFERROR(MOD(Table1[[#This Row],[cancellation hour rounded]],24),"not cancelled")</f>
        <v>not cancelled</v>
      </c>
      <c r="K2188" s="32">
        <f>1/Table1[[#This Row],[Duration (Time between doses '[in hours'])]]</f>
        <v>0.125</v>
      </c>
      <c r="L2188" s="33">
        <f>Table1[[#This Row],[number doses per hour]]*INDEX(Table2[price per dose],Table1[[#This Row],[Drug ID]])</f>
        <v>0.84929166666666667</v>
      </c>
      <c r="M2188" s="11" t="b">
        <f>AND(Table1[[#This Row],[hour of cancellation 0 to 23]]&gt;=0,Table1[[#This Row],[hour of cancellation 0 to 23]]&lt;=23)</f>
        <v>0</v>
      </c>
    </row>
    <row r="2189" spans="1:13" x14ac:dyDescent="0.3">
      <c r="A2189" s="1">
        <v>2188</v>
      </c>
      <c r="B2189" s="1">
        <v>9</v>
      </c>
      <c r="C2189" s="2">
        <v>41009.395056139343</v>
      </c>
      <c r="D2189" s="2">
        <v>41069.394444444442</v>
      </c>
      <c r="E2189" s="1">
        <v>5</v>
      </c>
      <c r="F2189" s="2">
        <v>41012.639898961716</v>
      </c>
      <c r="G2189" s="1">
        <v>0</v>
      </c>
      <c r="H2189" s="32">
        <f>IFERROR(HOUR(Table1[[#This Row],[Cancel Date/time]])+MINUTE(Table1[[#This Row],[Cancel Date/time]])/60,"not cancelled")</f>
        <v>15.35</v>
      </c>
      <c r="I2189" s="47">
        <f>IFERROR(ROUND(Table1[[#This Row],[cancellation time decimal]],0),"not cancelled")</f>
        <v>15</v>
      </c>
      <c r="J2189" s="10">
        <f>IFERROR(MOD(Table1[[#This Row],[cancellation hour rounded]],24),"not cancelled")</f>
        <v>15</v>
      </c>
      <c r="K2189" s="32">
        <f>1/Table1[[#This Row],[Duration (Time between doses '[in hours'])]]</f>
        <v>0.2</v>
      </c>
      <c r="L2189" s="33">
        <f>Table1[[#This Row],[number doses per hour]]*INDEX(Table2[price per dose],Table1[[#This Row],[Drug ID]])</f>
        <v>5.6740000000000004</v>
      </c>
      <c r="M2189" s="11" t="b">
        <f>AND(Table1[[#This Row],[hour of cancellation 0 to 23]]&gt;=0,Table1[[#This Row],[hour of cancellation 0 to 23]]&lt;=23)</f>
        <v>1</v>
      </c>
    </row>
    <row r="2190" spans="1:13" x14ac:dyDescent="0.3">
      <c r="A2190" s="1">
        <v>2189</v>
      </c>
      <c r="B2190" s="1">
        <v>6</v>
      </c>
      <c r="C2190" s="2">
        <v>41009.538875266677</v>
      </c>
      <c r="D2190" s="2">
        <v>41069.538194444445</v>
      </c>
      <c r="E2190" s="1">
        <v>24</v>
      </c>
      <c r="F2190" s="2">
        <v>41015.497488799374</v>
      </c>
      <c r="G2190" s="1">
        <v>0</v>
      </c>
      <c r="H2190" s="32">
        <f>IFERROR(HOUR(Table1[[#This Row],[Cancel Date/time]])+MINUTE(Table1[[#This Row],[Cancel Date/time]])/60,"not cancelled")</f>
        <v>11.933333333333334</v>
      </c>
      <c r="I2190" s="47">
        <f>IFERROR(ROUND(Table1[[#This Row],[cancellation time decimal]],0),"not cancelled")</f>
        <v>12</v>
      </c>
      <c r="J2190" s="10">
        <f>IFERROR(MOD(Table1[[#This Row],[cancellation hour rounded]],24),"not cancelled")</f>
        <v>12</v>
      </c>
      <c r="K2190" s="32">
        <f>1/Table1[[#This Row],[Duration (Time between doses '[in hours'])]]</f>
        <v>4.1666666666666664E-2</v>
      </c>
      <c r="L2190" s="33">
        <f>Table1[[#This Row],[number doses per hour]]*INDEX(Table2[price per dose],Table1[[#This Row],[Drug ID]])</f>
        <v>0.35218749999999999</v>
      </c>
      <c r="M2190" s="11" t="b">
        <f>AND(Table1[[#This Row],[hour of cancellation 0 to 23]]&gt;=0,Table1[[#This Row],[hour of cancellation 0 to 23]]&lt;=23)</f>
        <v>1</v>
      </c>
    </row>
    <row r="2191" spans="1:13" x14ac:dyDescent="0.3">
      <c r="A2191" s="1">
        <v>2190</v>
      </c>
      <c r="B2191" s="1">
        <v>1</v>
      </c>
      <c r="C2191" s="2">
        <v>41009.50600707424</v>
      </c>
      <c r="D2191" s="2">
        <v>41069.505555555559</v>
      </c>
      <c r="E2191" s="1">
        <v>8</v>
      </c>
      <c r="F2191" s="2">
        <v>41010.398281590489</v>
      </c>
      <c r="G2191" s="1">
        <v>0</v>
      </c>
      <c r="H2191" s="32">
        <f>IFERROR(HOUR(Table1[[#This Row],[Cancel Date/time]])+MINUTE(Table1[[#This Row],[Cancel Date/time]])/60,"not cancelled")</f>
        <v>9.5500000000000007</v>
      </c>
      <c r="I2191" s="47">
        <f>IFERROR(ROUND(Table1[[#This Row],[cancellation time decimal]],0),"not cancelled")</f>
        <v>10</v>
      </c>
      <c r="J2191" s="10">
        <f>IFERROR(MOD(Table1[[#This Row],[cancellation hour rounded]],24),"not cancelled")</f>
        <v>10</v>
      </c>
      <c r="K2191" s="32">
        <f>1/Table1[[#This Row],[Duration (Time between doses '[in hours'])]]</f>
        <v>0.125</v>
      </c>
      <c r="L2191" s="33">
        <f>Table1[[#This Row],[number doses per hour]]*INDEX(Table2[price per dose],Table1[[#This Row],[Drug ID]])</f>
        <v>0.84929166666666667</v>
      </c>
      <c r="M2191" s="11" t="b">
        <f>AND(Table1[[#This Row],[hour of cancellation 0 to 23]]&gt;=0,Table1[[#This Row],[hour of cancellation 0 to 23]]&lt;=23)</f>
        <v>1</v>
      </c>
    </row>
    <row r="2192" spans="1:13" x14ac:dyDescent="0.3">
      <c r="A2192" s="1">
        <v>2191</v>
      </c>
      <c r="B2192" s="1">
        <v>1</v>
      </c>
      <c r="C2192" s="2">
        <v>41009.542207252962</v>
      </c>
      <c r="D2192" s="2">
        <v>41069.541666666664</v>
      </c>
      <c r="E2192" s="1">
        <v>8</v>
      </c>
      <c r="F2192" s="2">
        <v>41009.704516758327</v>
      </c>
      <c r="G2192" s="1">
        <v>0</v>
      </c>
      <c r="H2192" s="32">
        <f>IFERROR(HOUR(Table1[[#This Row],[Cancel Date/time]])+MINUTE(Table1[[#This Row],[Cancel Date/time]])/60,"not cancelled")</f>
        <v>16.899999999999999</v>
      </c>
      <c r="I2192" s="47">
        <f>IFERROR(ROUND(Table1[[#This Row],[cancellation time decimal]],0),"not cancelled")</f>
        <v>17</v>
      </c>
      <c r="J2192" s="10">
        <f>IFERROR(MOD(Table1[[#This Row],[cancellation hour rounded]],24),"not cancelled")</f>
        <v>17</v>
      </c>
      <c r="K2192" s="32">
        <f>1/Table1[[#This Row],[Duration (Time between doses '[in hours'])]]</f>
        <v>0.125</v>
      </c>
      <c r="L2192" s="33">
        <f>Table1[[#This Row],[number doses per hour]]*INDEX(Table2[price per dose],Table1[[#This Row],[Drug ID]])</f>
        <v>0.84929166666666667</v>
      </c>
      <c r="M2192" s="11" t="b">
        <f>AND(Table1[[#This Row],[hour of cancellation 0 to 23]]&gt;=0,Table1[[#This Row],[hour of cancellation 0 to 23]]&lt;=23)</f>
        <v>1</v>
      </c>
    </row>
    <row r="2193" spans="1:13" hidden="1" x14ac:dyDescent="0.3">
      <c r="A2193" s="1">
        <v>2192</v>
      </c>
      <c r="B2193" s="1">
        <v>5</v>
      </c>
      <c r="C2193" s="2">
        <v>41009.690690785465</v>
      </c>
      <c r="D2193" s="2">
        <v>41012.481944444444</v>
      </c>
      <c r="E2193" s="1">
        <v>24</v>
      </c>
      <c r="F2193" s="2" t="s">
        <v>5</v>
      </c>
      <c r="G2193" s="1">
        <v>0</v>
      </c>
      <c r="H2193" s="32" t="str">
        <f>IFERROR(HOUR(Table1[[#This Row],[Cancel Date/time]])+MINUTE(Table1[[#This Row],[Cancel Date/time]])/60,"not cancelled")</f>
        <v>not cancelled</v>
      </c>
      <c r="I2193" s="47" t="str">
        <f>IFERROR(ROUND(Table1[[#This Row],[cancellation time decimal]],0),"not cancelled")</f>
        <v>not cancelled</v>
      </c>
      <c r="J2193" s="10" t="str">
        <f>IFERROR(MOD(Table1[[#This Row],[cancellation hour rounded]],24),"not cancelled")</f>
        <v>not cancelled</v>
      </c>
      <c r="K2193" s="32">
        <f>1/Table1[[#This Row],[Duration (Time between doses '[in hours'])]]</f>
        <v>4.1666666666666664E-2</v>
      </c>
      <c r="L2193" s="33">
        <f>Table1[[#This Row],[number doses per hour]]*INDEX(Table2[price per dose],Table1[[#This Row],[Drug ID]])</f>
        <v>0.2815833333333333</v>
      </c>
      <c r="M2193" s="11" t="b">
        <f>AND(Table1[[#This Row],[hour of cancellation 0 to 23]]&gt;=0,Table1[[#This Row],[hour of cancellation 0 to 23]]&lt;=23)</f>
        <v>0</v>
      </c>
    </row>
    <row r="2194" spans="1:13" x14ac:dyDescent="0.3">
      <c r="A2194" s="1">
        <v>2193</v>
      </c>
      <c r="B2194" s="1">
        <v>1</v>
      </c>
      <c r="C2194" s="2">
        <v>41009.687086565369</v>
      </c>
      <c r="D2194" s="2">
        <v>41069.686805555553</v>
      </c>
      <c r="E2194" s="1">
        <v>8</v>
      </c>
      <c r="F2194" s="2">
        <v>41010.451077804704</v>
      </c>
      <c r="G2194" s="1">
        <v>0</v>
      </c>
      <c r="H2194" s="32">
        <f>IFERROR(HOUR(Table1[[#This Row],[Cancel Date/time]])+MINUTE(Table1[[#This Row],[Cancel Date/time]])/60,"not cancelled")</f>
        <v>10.816666666666666</v>
      </c>
      <c r="I2194" s="47">
        <f>IFERROR(ROUND(Table1[[#This Row],[cancellation time decimal]],0),"not cancelled")</f>
        <v>11</v>
      </c>
      <c r="J2194" s="10">
        <f>IFERROR(MOD(Table1[[#This Row],[cancellation hour rounded]],24),"not cancelled")</f>
        <v>11</v>
      </c>
      <c r="K2194" s="32">
        <f>1/Table1[[#This Row],[Duration (Time between doses '[in hours'])]]</f>
        <v>0.125</v>
      </c>
      <c r="L2194" s="33">
        <f>Table1[[#This Row],[number doses per hour]]*INDEX(Table2[price per dose],Table1[[#This Row],[Drug ID]])</f>
        <v>0.84929166666666667</v>
      </c>
      <c r="M2194" s="11" t="b">
        <f>AND(Table1[[#This Row],[hour of cancellation 0 to 23]]&gt;=0,Table1[[#This Row],[hour of cancellation 0 to 23]]&lt;=23)</f>
        <v>1</v>
      </c>
    </row>
    <row r="2195" spans="1:13" x14ac:dyDescent="0.3">
      <c r="A2195" s="1">
        <v>2194</v>
      </c>
      <c r="B2195" s="1">
        <v>2</v>
      </c>
      <c r="C2195" s="2">
        <v>41009.67588080759</v>
      </c>
      <c r="D2195" s="2">
        <v>41069.675694444442</v>
      </c>
      <c r="E2195" s="1">
        <v>10</v>
      </c>
      <c r="F2195" s="2">
        <v>41011.481558680891</v>
      </c>
      <c r="G2195" s="1">
        <v>0</v>
      </c>
      <c r="H2195" s="32">
        <f>IFERROR(HOUR(Table1[[#This Row],[Cancel Date/time]])+MINUTE(Table1[[#This Row],[Cancel Date/time]])/60,"not cancelled")</f>
        <v>11.55</v>
      </c>
      <c r="I2195" s="47">
        <f>IFERROR(ROUND(Table1[[#This Row],[cancellation time decimal]],0),"not cancelled")</f>
        <v>12</v>
      </c>
      <c r="J2195" s="10">
        <f>IFERROR(MOD(Table1[[#This Row],[cancellation hour rounded]],24),"not cancelled")</f>
        <v>12</v>
      </c>
      <c r="K2195" s="32">
        <f>1/Table1[[#This Row],[Duration (Time between doses '[in hours'])]]</f>
        <v>0.1</v>
      </c>
      <c r="L2195" s="33">
        <f>Table1[[#This Row],[number doses per hour]]*INDEX(Table2[price per dose],Table1[[#This Row],[Drug ID]])</f>
        <v>0.84959999999999969</v>
      </c>
      <c r="M2195" s="11" t="b">
        <f>AND(Table1[[#This Row],[hour of cancellation 0 to 23]]&gt;=0,Table1[[#This Row],[hour of cancellation 0 to 23]]&lt;=23)</f>
        <v>1</v>
      </c>
    </row>
    <row r="2196" spans="1:13" x14ac:dyDescent="0.3">
      <c r="A2196" s="1">
        <v>2195</v>
      </c>
      <c r="B2196" s="1">
        <v>3</v>
      </c>
      <c r="C2196" s="2">
        <v>41009.742815013655</v>
      </c>
      <c r="D2196" s="2">
        <v>41069.742361111115</v>
      </c>
      <c r="E2196" s="1">
        <v>24</v>
      </c>
      <c r="F2196" s="2">
        <v>41012.500666776214</v>
      </c>
      <c r="G2196" s="1">
        <v>0</v>
      </c>
      <c r="H2196" s="32">
        <f>IFERROR(HOUR(Table1[[#This Row],[Cancel Date/time]])+MINUTE(Table1[[#This Row],[Cancel Date/time]])/60,"not cancelled")</f>
        <v>12</v>
      </c>
      <c r="I2196" s="47">
        <f>IFERROR(ROUND(Table1[[#This Row],[cancellation time decimal]],0),"not cancelled")</f>
        <v>12</v>
      </c>
      <c r="J2196" s="10">
        <f>IFERROR(MOD(Table1[[#This Row],[cancellation hour rounded]],24),"not cancelled")</f>
        <v>12</v>
      </c>
      <c r="K2196" s="32">
        <f>1/Table1[[#This Row],[Duration (Time between doses '[in hours'])]]</f>
        <v>4.1666666666666664E-2</v>
      </c>
      <c r="L2196" s="33">
        <f>Table1[[#This Row],[number doses per hour]]*INDEX(Table2[price per dose],Table1[[#This Row],[Drug ID]])</f>
        <v>0.18133000000000002</v>
      </c>
      <c r="M2196" s="11" t="b">
        <f>AND(Table1[[#This Row],[hour of cancellation 0 to 23]]&gt;=0,Table1[[#This Row],[hour of cancellation 0 to 23]]&lt;=23)</f>
        <v>1</v>
      </c>
    </row>
    <row r="2197" spans="1:13" x14ac:dyDescent="0.3">
      <c r="A2197" s="1">
        <v>2196</v>
      </c>
      <c r="B2197" s="1">
        <v>6</v>
      </c>
      <c r="C2197" s="2">
        <v>41009.736101494811</v>
      </c>
      <c r="D2197" s="2">
        <v>41069.73541666667</v>
      </c>
      <c r="E2197" s="1">
        <v>24</v>
      </c>
      <c r="F2197" s="2">
        <v>41015.454959340255</v>
      </c>
      <c r="G2197" s="1">
        <v>0</v>
      </c>
      <c r="H2197" s="32">
        <f>IFERROR(HOUR(Table1[[#This Row],[Cancel Date/time]])+MINUTE(Table1[[#This Row],[Cancel Date/time]])/60,"not cancelled")</f>
        <v>10.916666666666666</v>
      </c>
      <c r="I2197" s="47">
        <f>IFERROR(ROUND(Table1[[#This Row],[cancellation time decimal]],0),"not cancelled")</f>
        <v>11</v>
      </c>
      <c r="J2197" s="10">
        <f>IFERROR(MOD(Table1[[#This Row],[cancellation hour rounded]],24),"not cancelled")</f>
        <v>11</v>
      </c>
      <c r="K2197" s="32">
        <f>1/Table1[[#This Row],[Duration (Time between doses '[in hours'])]]</f>
        <v>4.1666666666666664E-2</v>
      </c>
      <c r="L2197" s="33">
        <f>Table1[[#This Row],[number doses per hour]]*INDEX(Table2[price per dose],Table1[[#This Row],[Drug ID]])</f>
        <v>0.35218749999999999</v>
      </c>
      <c r="M2197" s="11" t="b">
        <f>AND(Table1[[#This Row],[hour of cancellation 0 to 23]]&gt;=0,Table1[[#This Row],[hour of cancellation 0 to 23]]&lt;=23)</f>
        <v>1</v>
      </c>
    </row>
    <row r="2198" spans="1:13" hidden="1" x14ac:dyDescent="0.3">
      <c r="A2198" s="1">
        <v>2197</v>
      </c>
      <c r="B2198" s="1">
        <v>8</v>
      </c>
      <c r="C2198" s="2">
        <v>41009.790244716009</v>
      </c>
      <c r="D2198" s="2">
        <v>41013.372916666667</v>
      </c>
      <c r="E2198" s="1">
        <v>3</v>
      </c>
      <c r="F2198" s="2" t="s">
        <v>5</v>
      </c>
      <c r="G2198" s="1">
        <v>0</v>
      </c>
      <c r="H2198" s="32" t="str">
        <f>IFERROR(HOUR(Table1[[#This Row],[Cancel Date/time]])+MINUTE(Table1[[#This Row],[Cancel Date/time]])/60,"not cancelled")</f>
        <v>not cancelled</v>
      </c>
      <c r="I2198" s="47" t="str">
        <f>IFERROR(ROUND(Table1[[#This Row],[cancellation time decimal]],0),"not cancelled")</f>
        <v>not cancelled</v>
      </c>
      <c r="J2198" s="10" t="str">
        <f>IFERROR(MOD(Table1[[#This Row],[cancellation hour rounded]],24),"not cancelled")</f>
        <v>not cancelled</v>
      </c>
      <c r="K2198" s="32">
        <f>1/Table1[[#This Row],[Duration (Time between doses '[in hours'])]]</f>
        <v>0.33333333333333331</v>
      </c>
      <c r="L2198" s="33">
        <f>Table1[[#This Row],[number doses per hour]]*INDEX(Table2[price per dose],Table1[[#This Row],[Drug ID]])</f>
        <v>0.29998222222222221</v>
      </c>
      <c r="M2198" s="11" t="b">
        <f>AND(Table1[[#This Row],[hour of cancellation 0 to 23]]&gt;=0,Table1[[#This Row],[hour of cancellation 0 to 23]]&lt;=23)</f>
        <v>0</v>
      </c>
    </row>
    <row r="2199" spans="1:13" x14ac:dyDescent="0.3">
      <c r="A2199" s="1">
        <v>2198</v>
      </c>
      <c r="B2199" s="1">
        <v>7</v>
      </c>
      <c r="C2199" s="2">
        <v>41009.805605073947</v>
      </c>
      <c r="D2199" s="2">
        <v>41069.805555555555</v>
      </c>
      <c r="E2199" s="1">
        <v>24</v>
      </c>
      <c r="F2199" s="2">
        <v>41022.398561709742</v>
      </c>
      <c r="G2199" s="1">
        <v>0</v>
      </c>
      <c r="H2199" s="32">
        <f>IFERROR(HOUR(Table1[[#This Row],[Cancel Date/time]])+MINUTE(Table1[[#This Row],[Cancel Date/time]])/60,"not cancelled")</f>
        <v>9.5500000000000007</v>
      </c>
      <c r="I2199" s="47">
        <f>IFERROR(ROUND(Table1[[#This Row],[cancellation time decimal]],0),"not cancelled")</f>
        <v>10</v>
      </c>
      <c r="J2199" s="10">
        <f>IFERROR(MOD(Table1[[#This Row],[cancellation hour rounded]],24),"not cancelled")</f>
        <v>10</v>
      </c>
      <c r="K2199" s="32">
        <f>1/Table1[[#This Row],[Duration (Time between doses '[in hours'])]]</f>
        <v>4.1666666666666664E-2</v>
      </c>
      <c r="L2199" s="33">
        <f>Table1[[#This Row],[number doses per hour]]*INDEX(Table2[price per dose],Table1[[#This Row],[Drug ID]])</f>
        <v>1.2958049999999997</v>
      </c>
      <c r="M2199" s="11" t="b">
        <f>AND(Table1[[#This Row],[hour of cancellation 0 to 23]]&gt;=0,Table1[[#This Row],[hour of cancellation 0 to 23]]&lt;=23)</f>
        <v>1</v>
      </c>
    </row>
    <row r="2200" spans="1:13" x14ac:dyDescent="0.3">
      <c r="A2200" s="1">
        <v>2199</v>
      </c>
      <c r="B2200" s="1">
        <v>1</v>
      </c>
      <c r="C2200" s="2">
        <v>41009.873004109213</v>
      </c>
      <c r="D2200" s="2">
        <v>41069.872916666667</v>
      </c>
      <c r="E2200" s="1">
        <v>12</v>
      </c>
      <c r="F2200" s="2">
        <v>41010.577025616702</v>
      </c>
      <c r="G2200" s="1">
        <v>0</v>
      </c>
      <c r="H2200" s="32">
        <f>IFERROR(HOUR(Table1[[#This Row],[Cancel Date/time]])+MINUTE(Table1[[#This Row],[Cancel Date/time]])/60,"not cancelled")</f>
        <v>13.833333333333334</v>
      </c>
      <c r="I2200" s="47">
        <f>IFERROR(ROUND(Table1[[#This Row],[cancellation time decimal]],0),"not cancelled")</f>
        <v>14</v>
      </c>
      <c r="J2200" s="10">
        <f>IFERROR(MOD(Table1[[#This Row],[cancellation hour rounded]],24),"not cancelled")</f>
        <v>14</v>
      </c>
      <c r="K2200" s="32">
        <f>1/Table1[[#This Row],[Duration (Time between doses '[in hours'])]]</f>
        <v>8.3333333333333329E-2</v>
      </c>
      <c r="L2200" s="33">
        <f>Table1[[#This Row],[number doses per hour]]*INDEX(Table2[price per dose],Table1[[#This Row],[Drug ID]])</f>
        <v>0.56619444444444444</v>
      </c>
      <c r="M2200" s="11" t="b">
        <f>AND(Table1[[#This Row],[hour of cancellation 0 to 23]]&gt;=0,Table1[[#This Row],[hour of cancellation 0 to 23]]&lt;=23)</f>
        <v>1</v>
      </c>
    </row>
    <row r="2201" spans="1:13" x14ac:dyDescent="0.3">
      <c r="A2201" s="1">
        <v>2200</v>
      </c>
      <c r="B2201" s="1">
        <v>5</v>
      </c>
      <c r="C2201" s="2">
        <v>41009.913284208727</v>
      </c>
      <c r="D2201" s="2">
        <v>41069.913194444445</v>
      </c>
      <c r="E2201" s="1">
        <v>24</v>
      </c>
      <c r="F2201" s="2">
        <v>41012.991759713324</v>
      </c>
      <c r="G2201" s="1">
        <v>0</v>
      </c>
      <c r="H2201" s="32">
        <f>IFERROR(HOUR(Table1[[#This Row],[Cancel Date/time]])+MINUTE(Table1[[#This Row],[Cancel Date/time]])/60,"not cancelled")</f>
        <v>23.8</v>
      </c>
      <c r="I2201" s="47">
        <f>IFERROR(ROUND(Table1[[#This Row],[cancellation time decimal]],0),"not cancelled")</f>
        <v>24</v>
      </c>
      <c r="J2201" s="10">
        <f>IFERROR(MOD(Table1[[#This Row],[cancellation hour rounded]],24),"not cancelled")</f>
        <v>0</v>
      </c>
      <c r="K2201" s="32">
        <f>1/Table1[[#This Row],[Duration (Time between doses '[in hours'])]]</f>
        <v>4.1666666666666664E-2</v>
      </c>
      <c r="L2201" s="33">
        <f>Table1[[#This Row],[number doses per hour]]*INDEX(Table2[price per dose],Table1[[#This Row],[Drug ID]])</f>
        <v>0.2815833333333333</v>
      </c>
      <c r="M2201" s="11" t="b">
        <f>AND(Table1[[#This Row],[hour of cancellation 0 to 23]]&gt;=0,Table1[[#This Row],[hour of cancellation 0 to 23]]&lt;=23)</f>
        <v>1</v>
      </c>
    </row>
    <row r="2202" spans="1:13" x14ac:dyDescent="0.3">
      <c r="A2202" s="1">
        <v>2201</v>
      </c>
      <c r="B2202" s="1">
        <v>3</v>
      </c>
      <c r="C2202" s="2">
        <v>41010.031415046979</v>
      </c>
      <c r="D2202" s="2">
        <v>41070.03125</v>
      </c>
      <c r="E2202" s="1">
        <v>24</v>
      </c>
      <c r="F2202" s="2">
        <v>41012.512269215324</v>
      </c>
      <c r="G2202" s="1">
        <v>0</v>
      </c>
      <c r="H2202" s="32">
        <f>IFERROR(HOUR(Table1[[#This Row],[Cancel Date/time]])+MINUTE(Table1[[#This Row],[Cancel Date/time]])/60,"not cancelled")</f>
        <v>12.283333333333333</v>
      </c>
      <c r="I2202" s="47">
        <f>IFERROR(ROUND(Table1[[#This Row],[cancellation time decimal]],0),"not cancelled")</f>
        <v>12</v>
      </c>
      <c r="J2202" s="10">
        <f>IFERROR(MOD(Table1[[#This Row],[cancellation hour rounded]],24),"not cancelled")</f>
        <v>12</v>
      </c>
      <c r="K2202" s="32">
        <f>1/Table1[[#This Row],[Duration (Time between doses '[in hours'])]]</f>
        <v>4.1666666666666664E-2</v>
      </c>
      <c r="L2202" s="33">
        <f>Table1[[#This Row],[number doses per hour]]*INDEX(Table2[price per dose],Table1[[#This Row],[Drug ID]])</f>
        <v>0.18133000000000002</v>
      </c>
      <c r="M2202" s="11" t="b">
        <f>AND(Table1[[#This Row],[hour of cancellation 0 to 23]]&gt;=0,Table1[[#This Row],[hour of cancellation 0 to 23]]&lt;=23)</f>
        <v>1</v>
      </c>
    </row>
    <row r="2203" spans="1:13" x14ac:dyDescent="0.3">
      <c r="A2203" s="1">
        <v>2202</v>
      </c>
      <c r="B2203" s="1">
        <v>7</v>
      </c>
      <c r="C2203" s="2">
        <v>41010.052027834841</v>
      </c>
      <c r="D2203" s="2">
        <v>41013.843055555561</v>
      </c>
      <c r="E2203" s="1">
        <v>24</v>
      </c>
      <c r="F2203" s="2">
        <v>41012.656846115438</v>
      </c>
      <c r="G2203" s="1">
        <v>0</v>
      </c>
      <c r="H2203" s="32">
        <f>IFERROR(HOUR(Table1[[#This Row],[Cancel Date/time]])+MINUTE(Table1[[#This Row],[Cancel Date/time]])/60,"not cancelled")</f>
        <v>15.75</v>
      </c>
      <c r="I2203" s="47">
        <f>IFERROR(ROUND(Table1[[#This Row],[cancellation time decimal]],0),"not cancelled")</f>
        <v>16</v>
      </c>
      <c r="J2203" s="10">
        <f>IFERROR(MOD(Table1[[#This Row],[cancellation hour rounded]],24),"not cancelled")</f>
        <v>16</v>
      </c>
      <c r="K2203" s="32">
        <f>1/Table1[[#This Row],[Duration (Time between doses '[in hours'])]]</f>
        <v>4.1666666666666664E-2</v>
      </c>
      <c r="L2203" s="33">
        <f>Table1[[#This Row],[number doses per hour]]*INDEX(Table2[price per dose],Table1[[#This Row],[Drug ID]])</f>
        <v>1.2958049999999997</v>
      </c>
      <c r="M2203" s="11" t="b">
        <f>AND(Table1[[#This Row],[hour of cancellation 0 to 23]]&gt;=0,Table1[[#This Row],[hour of cancellation 0 to 23]]&lt;=23)</f>
        <v>1</v>
      </c>
    </row>
    <row r="2204" spans="1:13" x14ac:dyDescent="0.3">
      <c r="A2204" s="1">
        <v>2203</v>
      </c>
      <c r="B2204" s="1">
        <v>3</v>
      </c>
      <c r="C2204" s="2">
        <v>41010.106404312915</v>
      </c>
      <c r="D2204" s="2">
        <v>41014.272916666669</v>
      </c>
      <c r="E2204" s="1">
        <v>24</v>
      </c>
      <c r="F2204" s="2">
        <v>41010.646082516454</v>
      </c>
      <c r="G2204" s="1">
        <v>0</v>
      </c>
      <c r="H2204" s="32">
        <f>IFERROR(HOUR(Table1[[#This Row],[Cancel Date/time]])+MINUTE(Table1[[#This Row],[Cancel Date/time]])/60,"not cancelled")</f>
        <v>15.5</v>
      </c>
      <c r="I2204" s="47">
        <f>IFERROR(ROUND(Table1[[#This Row],[cancellation time decimal]],0),"not cancelled")</f>
        <v>16</v>
      </c>
      <c r="J2204" s="10">
        <f>IFERROR(MOD(Table1[[#This Row],[cancellation hour rounded]],24),"not cancelled")</f>
        <v>16</v>
      </c>
      <c r="K2204" s="32">
        <f>1/Table1[[#This Row],[Duration (Time between doses '[in hours'])]]</f>
        <v>4.1666666666666664E-2</v>
      </c>
      <c r="L2204" s="33">
        <f>Table1[[#This Row],[number doses per hour]]*INDEX(Table2[price per dose],Table1[[#This Row],[Drug ID]])</f>
        <v>0.18133000000000002</v>
      </c>
      <c r="M2204" s="11" t="b">
        <f>AND(Table1[[#This Row],[hour of cancellation 0 to 23]]&gt;=0,Table1[[#This Row],[hour of cancellation 0 to 23]]&lt;=23)</f>
        <v>1</v>
      </c>
    </row>
    <row r="2205" spans="1:13" x14ac:dyDescent="0.3">
      <c r="A2205" s="1">
        <v>2204</v>
      </c>
      <c r="B2205" s="1">
        <v>3</v>
      </c>
      <c r="C2205" s="2">
        <v>41010.108912709817</v>
      </c>
      <c r="D2205" s="2">
        <v>41070.108333333337</v>
      </c>
      <c r="E2205" s="1">
        <v>24</v>
      </c>
      <c r="F2205" s="2">
        <v>41011.385348372009</v>
      </c>
      <c r="G2205" s="1">
        <v>0</v>
      </c>
      <c r="H2205" s="32">
        <f>IFERROR(HOUR(Table1[[#This Row],[Cancel Date/time]])+MINUTE(Table1[[#This Row],[Cancel Date/time]])/60,"not cancelled")</f>
        <v>9.2333333333333325</v>
      </c>
      <c r="I2205" s="47">
        <f>IFERROR(ROUND(Table1[[#This Row],[cancellation time decimal]],0),"not cancelled")</f>
        <v>9</v>
      </c>
      <c r="J2205" s="10">
        <f>IFERROR(MOD(Table1[[#This Row],[cancellation hour rounded]],24),"not cancelled")</f>
        <v>9</v>
      </c>
      <c r="K2205" s="32">
        <f>1/Table1[[#This Row],[Duration (Time between doses '[in hours'])]]</f>
        <v>4.1666666666666664E-2</v>
      </c>
      <c r="L2205" s="33">
        <f>Table1[[#This Row],[number doses per hour]]*INDEX(Table2[price per dose],Table1[[#This Row],[Drug ID]])</f>
        <v>0.18133000000000002</v>
      </c>
      <c r="M2205" s="11" t="b">
        <f>AND(Table1[[#This Row],[hour of cancellation 0 to 23]]&gt;=0,Table1[[#This Row],[hour of cancellation 0 to 23]]&lt;=23)</f>
        <v>1</v>
      </c>
    </row>
    <row r="2206" spans="1:13" hidden="1" x14ac:dyDescent="0.3">
      <c r="A2206" s="1">
        <v>2205</v>
      </c>
      <c r="B2206" s="1">
        <v>8</v>
      </c>
      <c r="C2206" s="2">
        <v>41010.33091163158</v>
      </c>
      <c r="D2206" s="2">
        <v>41013.99704202135</v>
      </c>
      <c r="E2206" s="1">
        <v>3</v>
      </c>
      <c r="F2206" s="2" t="s">
        <v>5</v>
      </c>
      <c r="G2206" s="1">
        <v>2</v>
      </c>
      <c r="H2206" s="32" t="str">
        <f>IFERROR(HOUR(Table1[[#This Row],[Cancel Date/time]])+MINUTE(Table1[[#This Row],[Cancel Date/time]])/60,"not cancelled")</f>
        <v>not cancelled</v>
      </c>
      <c r="I2206" s="47" t="str">
        <f>IFERROR(ROUND(Table1[[#This Row],[cancellation time decimal]],0),"not cancelled")</f>
        <v>not cancelled</v>
      </c>
      <c r="J2206" s="10" t="str">
        <f>IFERROR(MOD(Table1[[#This Row],[cancellation hour rounded]],24),"not cancelled")</f>
        <v>not cancelled</v>
      </c>
      <c r="K2206" s="32">
        <f>1/Table1[[#This Row],[Duration (Time between doses '[in hours'])]]</f>
        <v>0.33333333333333331</v>
      </c>
      <c r="L2206" s="33">
        <f>Table1[[#This Row],[number doses per hour]]*INDEX(Table2[price per dose],Table1[[#This Row],[Drug ID]])</f>
        <v>0.29998222222222221</v>
      </c>
      <c r="M2206" s="11" t="b">
        <f>AND(Table1[[#This Row],[hour of cancellation 0 to 23]]&gt;=0,Table1[[#This Row],[hour of cancellation 0 to 23]]&lt;=23)</f>
        <v>0</v>
      </c>
    </row>
    <row r="2207" spans="1:13" x14ac:dyDescent="0.3">
      <c r="A2207" s="1">
        <v>2206</v>
      </c>
      <c r="B2207" s="1">
        <v>4</v>
      </c>
      <c r="C2207" s="2">
        <v>41010.348225547576</v>
      </c>
      <c r="D2207" s="2">
        <v>41070.347916666666</v>
      </c>
      <c r="E2207" s="1">
        <v>12</v>
      </c>
      <c r="F2207" s="2">
        <v>41012.726599218004</v>
      </c>
      <c r="G2207" s="1">
        <v>0</v>
      </c>
      <c r="H2207" s="32">
        <f>IFERROR(HOUR(Table1[[#This Row],[Cancel Date/time]])+MINUTE(Table1[[#This Row],[Cancel Date/time]])/60,"not cancelled")</f>
        <v>17.433333333333334</v>
      </c>
      <c r="I2207" s="47">
        <f>IFERROR(ROUND(Table1[[#This Row],[cancellation time decimal]],0),"not cancelled")</f>
        <v>17</v>
      </c>
      <c r="J2207" s="10">
        <f>IFERROR(MOD(Table1[[#This Row],[cancellation hour rounded]],24),"not cancelled")</f>
        <v>17</v>
      </c>
      <c r="K2207" s="32">
        <f>1/Table1[[#This Row],[Duration (Time between doses '[in hours'])]]</f>
        <v>8.3333333333333329E-2</v>
      </c>
      <c r="L2207" s="33">
        <f>Table1[[#This Row],[number doses per hour]]*INDEX(Table2[price per dose],Table1[[#This Row],[Drug ID]])</f>
        <v>1.448055119047619</v>
      </c>
      <c r="M2207" s="11" t="b">
        <f>AND(Table1[[#This Row],[hour of cancellation 0 to 23]]&gt;=0,Table1[[#This Row],[hour of cancellation 0 to 23]]&lt;=23)</f>
        <v>1</v>
      </c>
    </row>
    <row r="2208" spans="1:13" x14ac:dyDescent="0.3">
      <c r="A2208" s="1">
        <v>2207</v>
      </c>
      <c r="B2208" s="1">
        <v>3</v>
      </c>
      <c r="C2208" s="2">
        <v>41010.363362411663</v>
      </c>
      <c r="D2208" s="2">
        <v>41070.36319444445</v>
      </c>
      <c r="E2208" s="1">
        <v>24</v>
      </c>
      <c r="F2208" s="2">
        <v>41012.429350800012</v>
      </c>
      <c r="G2208" s="1">
        <v>0</v>
      </c>
      <c r="H2208" s="32">
        <f>IFERROR(HOUR(Table1[[#This Row],[Cancel Date/time]])+MINUTE(Table1[[#This Row],[Cancel Date/time]])/60,"not cancelled")</f>
        <v>10.3</v>
      </c>
      <c r="I2208" s="47">
        <f>IFERROR(ROUND(Table1[[#This Row],[cancellation time decimal]],0),"not cancelled")</f>
        <v>10</v>
      </c>
      <c r="J2208" s="10">
        <f>IFERROR(MOD(Table1[[#This Row],[cancellation hour rounded]],24),"not cancelled")</f>
        <v>10</v>
      </c>
      <c r="K2208" s="32">
        <f>1/Table1[[#This Row],[Duration (Time between doses '[in hours'])]]</f>
        <v>4.1666666666666664E-2</v>
      </c>
      <c r="L2208" s="33">
        <f>Table1[[#This Row],[number doses per hour]]*INDEX(Table2[price per dose],Table1[[#This Row],[Drug ID]])</f>
        <v>0.18133000000000002</v>
      </c>
      <c r="M2208" s="11" t="b">
        <f>AND(Table1[[#This Row],[hour of cancellation 0 to 23]]&gt;=0,Table1[[#This Row],[hour of cancellation 0 to 23]]&lt;=23)</f>
        <v>1</v>
      </c>
    </row>
    <row r="2209" spans="1:13" x14ac:dyDescent="0.3">
      <c r="A2209" s="1">
        <v>2208</v>
      </c>
      <c r="B2209" s="1">
        <v>1</v>
      </c>
      <c r="C2209" s="2">
        <v>41010.371426395352</v>
      </c>
      <c r="D2209" s="2">
        <v>41070.370833333334</v>
      </c>
      <c r="E2209" s="1">
        <v>8</v>
      </c>
      <c r="F2209" s="2">
        <v>41011.679975490326</v>
      </c>
      <c r="G2209" s="1">
        <v>0</v>
      </c>
      <c r="H2209" s="32">
        <f>IFERROR(HOUR(Table1[[#This Row],[Cancel Date/time]])+MINUTE(Table1[[#This Row],[Cancel Date/time]])/60,"not cancelled")</f>
        <v>16.316666666666666</v>
      </c>
      <c r="I2209" s="47">
        <f>IFERROR(ROUND(Table1[[#This Row],[cancellation time decimal]],0),"not cancelled")</f>
        <v>16</v>
      </c>
      <c r="J2209" s="10">
        <f>IFERROR(MOD(Table1[[#This Row],[cancellation hour rounded]],24),"not cancelled")</f>
        <v>16</v>
      </c>
      <c r="K2209" s="32">
        <f>1/Table1[[#This Row],[Duration (Time between doses '[in hours'])]]</f>
        <v>0.125</v>
      </c>
      <c r="L2209" s="33">
        <f>Table1[[#This Row],[number doses per hour]]*INDEX(Table2[price per dose],Table1[[#This Row],[Drug ID]])</f>
        <v>0.84929166666666667</v>
      </c>
      <c r="M2209" s="11" t="b">
        <f>AND(Table1[[#This Row],[hour of cancellation 0 to 23]]&gt;=0,Table1[[#This Row],[hour of cancellation 0 to 23]]&lt;=23)</f>
        <v>1</v>
      </c>
    </row>
    <row r="2210" spans="1:13" x14ac:dyDescent="0.3">
      <c r="A2210" s="1">
        <v>2209</v>
      </c>
      <c r="B2210" s="1">
        <v>2</v>
      </c>
      <c r="C2210" s="2">
        <v>41010.340170905576</v>
      </c>
      <c r="D2210" s="2">
        <v>41070.339583333334</v>
      </c>
      <c r="E2210" s="1">
        <v>10</v>
      </c>
      <c r="F2210" s="2">
        <v>41010.497801516605</v>
      </c>
      <c r="G2210" s="1">
        <v>0</v>
      </c>
      <c r="H2210" s="32">
        <f>IFERROR(HOUR(Table1[[#This Row],[Cancel Date/time]])+MINUTE(Table1[[#This Row],[Cancel Date/time]])/60,"not cancelled")</f>
        <v>11.933333333333334</v>
      </c>
      <c r="I2210" s="47">
        <f>IFERROR(ROUND(Table1[[#This Row],[cancellation time decimal]],0),"not cancelled")</f>
        <v>12</v>
      </c>
      <c r="J2210" s="10">
        <f>IFERROR(MOD(Table1[[#This Row],[cancellation hour rounded]],24),"not cancelled")</f>
        <v>12</v>
      </c>
      <c r="K2210" s="32">
        <f>1/Table1[[#This Row],[Duration (Time between doses '[in hours'])]]</f>
        <v>0.1</v>
      </c>
      <c r="L2210" s="33">
        <f>Table1[[#This Row],[number doses per hour]]*INDEX(Table2[price per dose],Table1[[#This Row],[Drug ID]])</f>
        <v>0.84959999999999969</v>
      </c>
      <c r="M2210" s="11" t="b">
        <f>AND(Table1[[#This Row],[hour of cancellation 0 to 23]]&gt;=0,Table1[[#This Row],[hour of cancellation 0 to 23]]&lt;=23)</f>
        <v>1</v>
      </c>
    </row>
    <row r="2211" spans="1:13" x14ac:dyDescent="0.3">
      <c r="A2211" s="1">
        <v>2210</v>
      </c>
      <c r="B2211" s="1">
        <v>1</v>
      </c>
      <c r="C2211" s="2">
        <v>41010.34654505027</v>
      </c>
      <c r="D2211" s="2">
        <v>41070.34652777778</v>
      </c>
      <c r="E2211" s="1">
        <v>8</v>
      </c>
      <c r="F2211" s="2">
        <v>41010.544695729164</v>
      </c>
      <c r="G2211" s="1">
        <v>0</v>
      </c>
      <c r="H2211" s="32">
        <f>IFERROR(HOUR(Table1[[#This Row],[Cancel Date/time]])+MINUTE(Table1[[#This Row],[Cancel Date/time]])/60,"not cancelled")</f>
        <v>13.066666666666666</v>
      </c>
      <c r="I2211" s="47">
        <f>IFERROR(ROUND(Table1[[#This Row],[cancellation time decimal]],0),"not cancelled")</f>
        <v>13</v>
      </c>
      <c r="J2211" s="10">
        <f>IFERROR(MOD(Table1[[#This Row],[cancellation hour rounded]],24),"not cancelled")</f>
        <v>13</v>
      </c>
      <c r="K2211" s="32">
        <f>1/Table1[[#This Row],[Duration (Time between doses '[in hours'])]]</f>
        <v>0.125</v>
      </c>
      <c r="L2211" s="33">
        <f>Table1[[#This Row],[number doses per hour]]*INDEX(Table2[price per dose],Table1[[#This Row],[Drug ID]])</f>
        <v>0.84929166666666667</v>
      </c>
      <c r="M2211" s="11" t="b">
        <f>AND(Table1[[#This Row],[hour of cancellation 0 to 23]]&gt;=0,Table1[[#This Row],[hour of cancellation 0 to 23]]&lt;=23)</f>
        <v>1</v>
      </c>
    </row>
    <row r="2212" spans="1:13" x14ac:dyDescent="0.3">
      <c r="A2212" s="1">
        <v>2211</v>
      </c>
      <c r="B2212" s="1">
        <v>2</v>
      </c>
      <c r="C2212" s="2">
        <v>41010.374150696836</v>
      </c>
      <c r="D2212" s="2">
        <v>41070.373611111114</v>
      </c>
      <c r="E2212" s="1">
        <v>10</v>
      </c>
      <c r="F2212" s="2">
        <v>41011.692871542269</v>
      </c>
      <c r="G2212" s="1">
        <v>0</v>
      </c>
      <c r="H2212" s="32">
        <f>IFERROR(HOUR(Table1[[#This Row],[Cancel Date/time]])+MINUTE(Table1[[#This Row],[Cancel Date/time]])/60,"not cancelled")</f>
        <v>16.616666666666667</v>
      </c>
      <c r="I2212" s="47">
        <f>IFERROR(ROUND(Table1[[#This Row],[cancellation time decimal]],0),"not cancelled")</f>
        <v>17</v>
      </c>
      <c r="J2212" s="10">
        <f>IFERROR(MOD(Table1[[#This Row],[cancellation hour rounded]],24),"not cancelled")</f>
        <v>17</v>
      </c>
      <c r="K2212" s="32">
        <f>1/Table1[[#This Row],[Duration (Time between doses '[in hours'])]]</f>
        <v>0.1</v>
      </c>
      <c r="L2212" s="33">
        <f>Table1[[#This Row],[number doses per hour]]*INDEX(Table2[price per dose],Table1[[#This Row],[Drug ID]])</f>
        <v>0.84959999999999969</v>
      </c>
      <c r="M2212" s="11" t="b">
        <f>AND(Table1[[#This Row],[hour of cancellation 0 to 23]]&gt;=0,Table1[[#This Row],[hour of cancellation 0 to 23]]&lt;=23)</f>
        <v>1</v>
      </c>
    </row>
    <row r="2213" spans="1:13" x14ac:dyDescent="0.3">
      <c r="A2213" s="1">
        <v>2212</v>
      </c>
      <c r="B2213" s="1">
        <v>1</v>
      </c>
      <c r="C2213" s="2">
        <v>41010.337665948391</v>
      </c>
      <c r="D2213" s="2">
        <v>41070.337500000001</v>
      </c>
      <c r="E2213" s="1">
        <v>8</v>
      </c>
      <c r="F2213" s="2">
        <v>41010.525634374928</v>
      </c>
      <c r="G2213" s="1">
        <v>0</v>
      </c>
      <c r="H2213" s="32">
        <f>IFERROR(HOUR(Table1[[#This Row],[Cancel Date/time]])+MINUTE(Table1[[#This Row],[Cancel Date/time]])/60,"not cancelled")</f>
        <v>12.6</v>
      </c>
      <c r="I2213" s="47">
        <f>IFERROR(ROUND(Table1[[#This Row],[cancellation time decimal]],0),"not cancelled")</f>
        <v>13</v>
      </c>
      <c r="J2213" s="10">
        <f>IFERROR(MOD(Table1[[#This Row],[cancellation hour rounded]],24),"not cancelled")</f>
        <v>13</v>
      </c>
      <c r="K2213" s="32">
        <f>1/Table1[[#This Row],[Duration (Time between doses '[in hours'])]]</f>
        <v>0.125</v>
      </c>
      <c r="L2213" s="33">
        <f>Table1[[#This Row],[number doses per hour]]*INDEX(Table2[price per dose],Table1[[#This Row],[Drug ID]])</f>
        <v>0.84929166666666667</v>
      </c>
      <c r="M2213" s="11" t="b">
        <f>AND(Table1[[#This Row],[hour of cancellation 0 to 23]]&gt;=0,Table1[[#This Row],[hour of cancellation 0 to 23]]&lt;=23)</f>
        <v>1</v>
      </c>
    </row>
    <row r="2214" spans="1:13" x14ac:dyDescent="0.3">
      <c r="A2214" s="1">
        <v>2213</v>
      </c>
      <c r="B2214" s="1">
        <v>2</v>
      </c>
      <c r="C2214" s="2">
        <v>41010.383873342042</v>
      </c>
      <c r="D2214" s="2">
        <v>41070.383333333331</v>
      </c>
      <c r="E2214" s="1">
        <v>10</v>
      </c>
      <c r="F2214" s="2">
        <v>41010.634947889557</v>
      </c>
      <c r="G2214" s="1">
        <v>0</v>
      </c>
      <c r="H2214" s="32">
        <f>IFERROR(HOUR(Table1[[#This Row],[Cancel Date/time]])+MINUTE(Table1[[#This Row],[Cancel Date/time]])/60,"not cancelled")</f>
        <v>15.233333333333333</v>
      </c>
      <c r="I2214" s="47">
        <f>IFERROR(ROUND(Table1[[#This Row],[cancellation time decimal]],0),"not cancelled")</f>
        <v>15</v>
      </c>
      <c r="J2214" s="10">
        <f>IFERROR(MOD(Table1[[#This Row],[cancellation hour rounded]],24),"not cancelled")</f>
        <v>15</v>
      </c>
      <c r="K2214" s="32">
        <f>1/Table1[[#This Row],[Duration (Time between doses '[in hours'])]]</f>
        <v>0.1</v>
      </c>
      <c r="L2214" s="33">
        <f>Table1[[#This Row],[number doses per hour]]*INDEX(Table2[price per dose],Table1[[#This Row],[Drug ID]])</f>
        <v>0.84959999999999969</v>
      </c>
      <c r="M2214" s="11" t="b">
        <f>AND(Table1[[#This Row],[hour of cancellation 0 to 23]]&gt;=0,Table1[[#This Row],[hour of cancellation 0 to 23]]&lt;=23)</f>
        <v>1</v>
      </c>
    </row>
    <row r="2215" spans="1:13" x14ac:dyDescent="0.3">
      <c r="A2215" s="1">
        <v>2214</v>
      </c>
      <c r="B2215" s="1">
        <v>9</v>
      </c>
      <c r="C2215" s="2">
        <v>41010.386927269836</v>
      </c>
      <c r="D2215" s="2">
        <v>41070.386805555558</v>
      </c>
      <c r="E2215" s="1">
        <v>5</v>
      </c>
      <c r="F2215" s="2">
        <v>41013.448980568362</v>
      </c>
      <c r="G2215" s="1">
        <v>0</v>
      </c>
      <c r="H2215" s="32">
        <f>IFERROR(HOUR(Table1[[#This Row],[Cancel Date/time]])+MINUTE(Table1[[#This Row],[Cancel Date/time]])/60,"not cancelled")</f>
        <v>10.766666666666667</v>
      </c>
      <c r="I2215" s="47">
        <f>IFERROR(ROUND(Table1[[#This Row],[cancellation time decimal]],0),"not cancelled")</f>
        <v>11</v>
      </c>
      <c r="J2215" s="10">
        <f>IFERROR(MOD(Table1[[#This Row],[cancellation hour rounded]],24),"not cancelled")</f>
        <v>11</v>
      </c>
      <c r="K2215" s="32">
        <f>1/Table1[[#This Row],[Duration (Time between doses '[in hours'])]]</f>
        <v>0.2</v>
      </c>
      <c r="L2215" s="33">
        <f>Table1[[#This Row],[number doses per hour]]*INDEX(Table2[price per dose],Table1[[#This Row],[Drug ID]])</f>
        <v>5.6740000000000004</v>
      </c>
      <c r="M2215" s="11" t="b">
        <f>AND(Table1[[#This Row],[hour of cancellation 0 to 23]]&gt;=0,Table1[[#This Row],[hour of cancellation 0 to 23]]&lt;=23)</f>
        <v>1</v>
      </c>
    </row>
    <row r="2216" spans="1:13" hidden="1" x14ac:dyDescent="0.3">
      <c r="A2216" s="1">
        <v>2215</v>
      </c>
      <c r="B2216" s="1">
        <v>5</v>
      </c>
      <c r="C2216" s="2">
        <v>41010.408549748558</v>
      </c>
      <c r="D2216" s="2">
        <v>41012.824822307302</v>
      </c>
      <c r="E2216" s="1">
        <v>24</v>
      </c>
      <c r="F2216" s="2" t="s">
        <v>5</v>
      </c>
      <c r="G2216" s="1">
        <v>0</v>
      </c>
      <c r="H2216" s="32" t="str">
        <f>IFERROR(HOUR(Table1[[#This Row],[Cancel Date/time]])+MINUTE(Table1[[#This Row],[Cancel Date/time]])/60,"not cancelled")</f>
        <v>not cancelled</v>
      </c>
      <c r="I2216" s="47" t="str">
        <f>IFERROR(ROUND(Table1[[#This Row],[cancellation time decimal]],0),"not cancelled")</f>
        <v>not cancelled</v>
      </c>
      <c r="J2216" s="10" t="str">
        <f>IFERROR(MOD(Table1[[#This Row],[cancellation hour rounded]],24),"not cancelled")</f>
        <v>not cancelled</v>
      </c>
      <c r="K2216" s="32">
        <f>1/Table1[[#This Row],[Duration (Time between doses '[in hours'])]]</f>
        <v>4.1666666666666664E-2</v>
      </c>
      <c r="L2216" s="33">
        <f>Table1[[#This Row],[number doses per hour]]*INDEX(Table2[price per dose],Table1[[#This Row],[Drug ID]])</f>
        <v>0.2815833333333333</v>
      </c>
      <c r="M2216" s="11" t="b">
        <f>AND(Table1[[#This Row],[hour of cancellation 0 to 23]]&gt;=0,Table1[[#This Row],[hour of cancellation 0 to 23]]&lt;=23)</f>
        <v>0</v>
      </c>
    </row>
    <row r="2217" spans="1:13" x14ac:dyDescent="0.3">
      <c r="A2217" s="1">
        <v>2216</v>
      </c>
      <c r="B2217" s="1">
        <v>6</v>
      </c>
      <c r="C2217" s="2">
        <v>41010.387225568978</v>
      </c>
      <c r="D2217" s="2">
        <v>41070.386805555558</v>
      </c>
      <c r="E2217" s="1">
        <v>24</v>
      </c>
      <c r="F2217" s="2">
        <v>41013.515578856532</v>
      </c>
      <c r="G2217" s="1">
        <v>0</v>
      </c>
      <c r="H2217" s="32">
        <f>IFERROR(HOUR(Table1[[#This Row],[Cancel Date/time]])+MINUTE(Table1[[#This Row],[Cancel Date/time]])/60,"not cancelled")</f>
        <v>12.366666666666667</v>
      </c>
      <c r="I2217" s="47">
        <f>IFERROR(ROUND(Table1[[#This Row],[cancellation time decimal]],0),"not cancelled")</f>
        <v>12</v>
      </c>
      <c r="J2217" s="10">
        <f>IFERROR(MOD(Table1[[#This Row],[cancellation hour rounded]],24),"not cancelled")</f>
        <v>12</v>
      </c>
      <c r="K2217" s="32">
        <f>1/Table1[[#This Row],[Duration (Time between doses '[in hours'])]]</f>
        <v>4.1666666666666664E-2</v>
      </c>
      <c r="L2217" s="33">
        <f>Table1[[#This Row],[number doses per hour]]*INDEX(Table2[price per dose],Table1[[#This Row],[Drug ID]])</f>
        <v>0.35218749999999999</v>
      </c>
      <c r="M2217" s="11" t="b">
        <f>AND(Table1[[#This Row],[hour of cancellation 0 to 23]]&gt;=0,Table1[[#This Row],[hour of cancellation 0 to 23]]&lt;=23)</f>
        <v>1</v>
      </c>
    </row>
    <row r="2218" spans="1:13" x14ac:dyDescent="0.3">
      <c r="A2218" s="1">
        <v>2217</v>
      </c>
      <c r="B2218" s="1">
        <v>7</v>
      </c>
      <c r="C2218" s="2">
        <v>41010.495376251543</v>
      </c>
      <c r="D2218" s="2">
        <v>41070.495138888895</v>
      </c>
      <c r="E2218" s="1">
        <v>24</v>
      </c>
      <c r="F2218" s="2">
        <v>41020.687370204956</v>
      </c>
      <c r="G2218" s="1">
        <v>0</v>
      </c>
      <c r="H2218" s="32">
        <f>IFERROR(HOUR(Table1[[#This Row],[Cancel Date/time]])+MINUTE(Table1[[#This Row],[Cancel Date/time]])/60,"not cancelled")</f>
        <v>16.483333333333334</v>
      </c>
      <c r="I2218" s="47">
        <f>IFERROR(ROUND(Table1[[#This Row],[cancellation time decimal]],0),"not cancelled")</f>
        <v>16</v>
      </c>
      <c r="J2218" s="10">
        <f>IFERROR(MOD(Table1[[#This Row],[cancellation hour rounded]],24),"not cancelled")</f>
        <v>16</v>
      </c>
      <c r="K2218" s="32">
        <f>1/Table1[[#This Row],[Duration (Time between doses '[in hours'])]]</f>
        <v>4.1666666666666664E-2</v>
      </c>
      <c r="L2218" s="33">
        <f>Table1[[#This Row],[number doses per hour]]*INDEX(Table2[price per dose],Table1[[#This Row],[Drug ID]])</f>
        <v>1.2958049999999997</v>
      </c>
      <c r="M2218" s="11" t="b">
        <f>AND(Table1[[#This Row],[hour of cancellation 0 to 23]]&gt;=0,Table1[[#This Row],[hour of cancellation 0 to 23]]&lt;=23)</f>
        <v>1</v>
      </c>
    </row>
    <row r="2219" spans="1:13" x14ac:dyDescent="0.3">
      <c r="A2219" s="1">
        <v>2218</v>
      </c>
      <c r="B2219" s="1">
        <v>1</v>
      </c>
      <c r="C2219" s="2">
        <v>41010.531746071596</v>
      </c>
      <c r="D2219" s="2">
        <v>41070.53125</v>
      </c>
      <c r="E2219" s="1">
        <v>8</v>
      </c>
      <c r="F2219" s="2">
        <v>41010.637694238067</v>
      </c>
      <c r="G2219" s="1">
        <v>0</v>
      </c>
      <c r="H2219" s="32">
        <f>IFERROR(HOUR(Table1[[#This Row],[Cancel Date/time]])+MINUTE(Table1[[#This Row],[Cancel Date/time]])/60,"not cancelled")</f>
        <v>15.3</v>
      </c>
      <c r="I2219" s="47">
        <f>IFERROR(ROUND(Table1[[#This Row],[cancellation time decimal]],0),"not cancelled")</f>
        <v>15</v>
      </c>
      <c r="J2219" s="10">
        <f>IFERROR(MOD(Table1[[#This Row],[cancellation hour rounded]],24),"not cancelled")</f>
        <v>15</v>
      </c>
      <c r="K2219" s="32">
        <f>1/Table1[[#This Row],[Duration (Time between doses '[in hours'])]]</f>
        <v>0.125</v>
      </c>
      <c r="L2219" s="33">
        <f>Table1[[#This Row],[number doses per hour]]*INDEX(Table2[price per dose],Table1[[#This Row],[Drug ID]])</f>
        <v>0.84929166666666667</v>
      </c>
      <c r="M2219" s="11" t="b">
        <f>AND(Table1[[#This Row],[hour of cancellation 0 to 23]]&gt;=0,Table1[[#This Row],[hour of cancellation 0 to 23]]&lt;=23)</f>
        <v>1</v>
      </c>
    </row>
    <row r="2220" spans="1:13" x14ac:dyDescent="0.3">
      <c r="A2220" s="1">
        <v>2219</v>
      </c>
      <c r="B2220" s="1">
        <v>3</v>
      </c>
      <c r="C2220" s="2">
        <v>41010.524510051066</v>
      </c>
      <c r="D2220" s="2">
        <v>41070.524305555555</v>
      </c>
      <c r="E2220" s="1">
        <v>24</v>
      </c>
      <c r="F2220" s="2">
        <v>41012.504373810647</v>
      </c>
      <c r="G2220" s="1">
        <v>0</v>
      </c>
      <c r="H2220" s="32">
        <f>IFERROR(HOUR(Table1[[#This Row],[Cancel Date/time]])+MINUTE(Table1[[#This Row],[Cancel Date/time]])/60,"not cancelled")</f>
        <v>12.1</v>
      </c>
      <c r="I2220" s="47">
        <f>IFERROR(ROUND(Table1[[#This Row],[cancellation time decimal]],0),"not cancelled")</f>
        <v>12</v>
      </c>
      <c r="J2220" s="10">
        <f>IFERROR(MOD(Table1[[#This Row],[cancellation hour rounded]],24),"not cancelled")</f>
        <v>12</v>
      </c>
      <c r="K2220" s="32">
        <f>1/Table1[[#This Row],[Duration (Time between doses '[in hours'])]]</f>
        <v>4.1666666666666664E-2</v>
      </c>
      <c r="L2220" s="33">
        <f>Table1[[#This Row],[number doses per hour]]*INDEX(Table2[price per dose],Table1[[#This Row],[Drug ID]])</f>
        <v>0.18133000000000002</v>
      </c>
      <c r="M2220" s="11" t="b">
        <f>AND(Table1[[#This Row],[hour of cancellation 0 to 23]]&gt;=0,Table1[[#This Row],[hour of cancellation 0 to 23]]&lt;=23)</f>
        <v>1</v>
      </c>
    </row>
    <row r="2221" spans="1:13" x14ac:dyDescent="0.3">
      <c r="A2221" s="1">
        <v>2220</v>
      </c>
      <c r="B2221" s="1">
        <v>1</v>
      </c>
      <c r="C2221" s="2">
        <v>41010.505572085902</v>
      </c>
      <c r="D2221" s="2">
        <v>41070.505555555559</v>
      </c>
      <c r="E2221" s="1">
        <v>8</v>
      </c>
      <c r="F2221" s="2">
        <v>41011.540231498366</v>
      </c>
      <c r="G2221" s="1">
        <v>0</v>
      </c>
      <c r="H2221" s="32">
        <f>IFERROR(HOUR(Table1[[#This Row],[Cancel Date/time]])+MINUTE(Table1[[#This Row],[Cancel Date/time]])/60,"not cancelled")</f>
        <v>12.95</v>
      </c>
      <c r="I2221" s="47">
        <f>IFERROR(ROUND(Table1[[#This Row],[cancellation time decimal]],0),"not cancelled")</f>
        <v>13</v>
      </c>
      <c r="J2221" s="10">
        <f>IFERROR(MOD(Table1[[#This Row],[cancellation hour rounded]],24),"not cancelled")</f>
        <v>13</v>
      </c>
      <c r="K2221" s="32">
        <f>1/Table1[[#This Row],[Duration (Time between doses '[in hours'])]]</f>
        <v>0.125</v>
      </c>
      <c r="L2221" s="33">
        <f>Table1[[#This Row],[number doses per hour]]*INDEX(Table2[price per dose],Table1[[#This Row],[Drug ID]])</f>
        <v>0.84929166666666667</v>
      </c>
      <c r="M2221" s="11" t="b">
        <f>AND(Table1[[#This Row],[hour of cancellation 0 to 23]]&gt;=0,Table1[[#This Row],[hour of cancellation 0 to 23]]&lt;=23)</f>
        <v>1</v>
      </c>
    </row>
    <row r="2222" spans="1:13" x14ac:dyDescent="0.3">
      <c r="A2222" s="1">
        <v>2221</v>
      </c>
      <c r="B2222" s="1">
        <v>1</v>
      </c>
      <c r="C2222" s="2">
        <v>41010.506101584222</v>
      </c>
      <c r="D2222" s="2">
        <v>41070.505555555559</v>
      </c>
      <c r="E2222" s="1">
        <v>12</v>
      </c>
      <c r="F2222" s="2">
        <v>41011.603959127271</v>
      </c>
      <c r="G2222" s="1">
        <v>0</v>
      </c>
      <c r="H2222" s="32">
        <f>IFERROR(HOUR(Table1[[#This Row],[Cancel Date/time]])+MINUTE(Table1[[#This Row],[Cancel Date/time]])/60,"not cancelled")</f>
        <v>14.483333333333333</v>
      </c>
      <c r="I2222" s="47">
        <f>IFERROR(ROUND(Table1[[#This Row],[cancellation time decimal]],0),"not cancelled")</f>
        <v>14</v>
      </c>
      <c r="J2222" s="10">
        <f>IFERROR(MOD(Table1[[#This Row],[cancellation hour rounded]],24),"not cancelled")</f>
        <v>14</v>
      </c>
      <c r="K2222" s="32">
        <f>1/Table1[[#This Row],[Duration (Time between doses '[in hours'])]]</f>
        <v>8.3333333333333329E-2</v>
      </c>
      <c r="L2222" s="33">
        <f>Table1[[#This Row],[number doses per hour]]*INDEX(Table2[price per dose],Table1[[#This Row],[Drug ID]])</f>
        <v>0.56619444444444444</v>
      </c>
      <c r="M2222" s="11" t="b">
        <f>AND(Table1[[#This Row],[hour of cancellation 0 to 23]]&gt;=0,Table1[[#This Row],[hour of cancellation 0 to 23]]&lt;=23)</f>
        <v>1</v>
      </c>
    </row>
    <row r="2223" spans="1:13" x14ac:dyDescent="0.3">
      <c r="A2223" s="1">
        <v>2222</v>
      </c>
      <c r="B2223" s="1">
        <v>1</v>
      </c>
      <c r="C2223" s="2">
        <v>41010.590747529815</v>
      </c>
      <c r="D2223" s="2">
        <v>41070.590277777781</v>
      </c>
      <c r="E2223" s="1">
        <v>12</v>
      </c>
      <c r="F2223" s="2">
        <v>41011.631554696374</v>
      </c>
      <c r="G2223" s="1">
        <v>0</v>
      </c>
      <c r="H2223" s="32">
        <f>IFERROR(HOUR(Table1[[#This Row],[Cancel Date/time]])+MINUTE(Table1[[#This Row],[Cancel Date/time]])/60,"not cancelled")</f>
        <v>15.15</v>
      </c>
      <c r="I2223" s="47">
        <f>IFERROR(ROUND(Table1[[#This Row],[cancellation time decimal]],0),"not cancelled")</f>
        <v>15</v>
      </c>
      <c r="J2223" s="10">
        <f>IFERROR(MOD(Table1[[#This Row],[cancellation hour rounded]],24),"not cancelled")</f>
        <v>15</v>
      </c>
      <c r="K2223" s="32">
        <f>1/Table1[[#This Row],[Duration (Time between doses '[in hours'])]]</f>
        <v>8.3333333333333329E-2</v>
      </c>
      <c r="L2223" s="33">
        <f>Table1[[#This Row],[number doses per hour]]*INDEX(Table2[price per dose],Table1[[#This Row],[Drug ID]])</f>
        <v>0.56619444444444444</v>
      </c>
      <c r="M2223" s="11" t="b">
        <f>AND(Table1[[#This Row],[hour of cancellation 0 to 23]]&gt;=0,Table1[[#This Row],[hour of cancellation 0 to 23]]&lt;=23)</f>
        <v>1</v>
      </c>
    </row>
    <row r="2224" spans="1:13" x14ac:dyDescent="0.3">
      <c r="A2224" s="1">
        <v>2223</v>
      </c>
      <c r="B2224" s="1">
        <v>1</v>
      </c>
      <c r="C2224" s="2">
        <v>41010.623140521588</v>
      </c>
      <c r="D2224" s="2">
        <v>41070.622916666667</v>
      </c>
      <c r="E2224" s="1">
        <v>8</v>
      </c>
      <c r="F2224" s="2">
        <v>41011.292645646725</v>
      </c>
      <c r="G2224" s="1">
        <v>0</v>
      </c>
      <c r="H2224" s="32">
        <f>IFERROR(HOUR(Table1[[#This Row],[Cancel Date/time]])+MINUTE(Table1[[#This Row],[Cancel Date/time]])/60,"not cancelled")</f>
        <v>7.0166666666666666</v>
      </c>
      <c r="I2224" s="47">
        <f>IFERROR(ROUND(Table1[[#This Row],[cancellation time decimal]],0),"not cancelled")</f>
        <v>7</v>
      </c>
      <c r="J2224" s="10">
        <f>IFERROR(MOD(Table1[[#This Row],[cancellation hour rounded]],24),"not cancelled")</f>
        <v>7</v>
      </c>
      <c r="K2224" s="32">
        <f>1/Table1[[#This Row],[Duration (Time between doses '[in hours'])]]</f>
        <v>0.125</v>
      </c>
      <c r="L2224" s="33">
        <f>Table1[[#This Row],[number doses per hour]]*INDEX(Table2[price per dose],Table1[[#This Row],[Drug ID]])</f>
        <v>0.84929166666666667</v>
      </c>
      <c r="M2224" s="11" t="b">
        <f>AND(Table1[[#This Row],[hour of cancellation 0 to 23]]&gt;=0,Table1[[#This Row],[hour of cancellation 0 to 23]]&lt;=23)</f>
        <v>1</v>
      </c>
    </row>
    <row r="2225" spans="1:13" x14ac:dyDescent="0.3">
      <c r="A2225" s="1">
        <v>2224</v>
      </c>
      <c r="B2225" s="1">
        <v>3</v>
      </c>
      <c r="C2225" s="2">
        <v>41010.722071048971</v>
      </c>
      <c r="D2225" s="2">
        <v>41070.72152777778</v>
      </c>
      <c r="E2225" s="1">
        <v>24</v>
      </c>
      <c r="F2225" s="2">
        <v>41013.714917121419</v>
      </c>
      <c r="G2225" s="1">
        <v>0</v>
      </c>
      <c r="H2225" s="32">
        <f>IFERROR(HOUR(Table1[[#This Row],[Cancel Date/time]])+MINUTE(Table1[[#This Row],[Cancel Date/time]])/60,"not cancelled")</f>
        <v>17.149999999999999</v>
      </c>
      <c r="I2225" s="47">
        <f>IFERROR(ROUND(Table1[[#This Row],[cancellation time decimal]],0),"not cancelled")</f>
        <v>17</v>
      </c>
      <c r="J2225" s="10">
        <f>IFERROR(MOD(Table1[[#This Row],[cancellation hour rounded]],24),"not cancelled")</f>
        <v>17</v>
      </c>
      <c r="K2225" s="32">
        <f>1/Table1[[#This Row],[Duration (Time between doses '[in hours'])]]</f>
        <v>4.1666666666666664E-2</v>
      </c>
      <c r="L2225" s="33">
        <f>Table1[[#This Row],[number doses per hour]]*INDEX(Table2[price per dose],Table1[[#This Row],[Drug ID]])</f>
        <v>0.18133000000000002</v>
      </c>
      <c r="M2225" s="11" t="b">
        <f>AND(Table1[[#This Row],[hour of cancellation 0 to 23]]&gt;=0,Table1[[#This Row],[hour of cancellation 0 to 23]]&lt;=23)</f>
        <v>1</v>
      </c>
    </row>
    <row r="2226" spans="1:13" x14ac:dyDescent="0.3">
      <c r="A2226" s="1">
        <v>2225</v>
      </c>
      <c r="B2226" s="1">
        <v>2</v>
      </c>
      <c r="C2226" s="2">
        <v>41010.709229785833</v>
      </c>
      <c r="D2226" s="2">
        <v>41070.709027777782</v>
      </c>
      <c r="E2226" s="1">
        <v>10</v>
      </c>
      <c r="F2226" s="2">
        <v>41012.385213474037</v>
      </c>
      <c r="G2226" s="1">
        <v>0</v>
      </c>
      <c r="H2226" s="32">
        <f>IFERROR(HOUR(Table1[[#This Row],[Cancel Date/time]])+MINUTE(Table1[[#This Row],[Cancel Date/time]])/60,"not cancelled")</f>
        <v>9.2333333333333325</v>
      </c>
      <c r="I2226" s="47">
        <f>IFERROR(ROUND(Table1[[#This Row],[cancellation time decimal]],0),"not cancelled")</f>
        <v>9</v>
      </c>
      <c r="J2226" s="10">
        <f>IFERROR(MOD(Table1[[#This Row],[cancellation hour rounded]],24),"not cancelled")</f>
        <v>9</v>
      </c>
      <c r="K2226" s="32">
        <f>1/Table1[[#This Row],[Duration (Time between doses '[in hours'])]]</f>
        <v>0.1</v>
      </c>
      <c r="L2226" s="33">
        <f>Table1[[#This Row],[number doses per hour]]*INDEX(Table2[price per dose],Table1[[#This Row],[Drug ID]])</f>
        <v>0.84959999999999969</v>
      </c>
      <c r="M2226" s="11" t="b">
        <f>AND(Table1[[#This Row],[hour of cancellation 0 to 23]]&gt;=0,Table1[[#This Row],[hour of cancellation 0 to 23]]&lt;=23)</f>
        <v>1</v>
      </c>
    </row>
    <row r="2227" spans="1:13" x14ac:dyDescent="0.3">
      <c r="A2227" s="1">
        <v>2226</v>
      </c>
      <c r="B2227" s="1">
        <v>10</v>
      </c>
      <c r="C2227" s="2">
        <v>41010.735782685275</v>
      </c>
      <c r="D2227" s="2">
        <v>41070.73541666667</v>
      </c>
      <c r="E2227" s="1">
        <v>1</v>
      </c>
      <c r="F2227" s="2">
        <v>41017.533251808396</v>
      </c>
      <c r="G2227" s="1">
        <v>3</v>
      </c>
      <c r="H2227" s="32">
        <f>IFERROR(HOUR(Table1[[#This Row],[Cancel Date/time]])+MINUTE(Table1[[#This Row],[Cancel Date/time]])/60,"not cancelled")</f>
        <v>12.783333333333333</v>
      </c>
      <c r="I2227" s="47">
        <f>IFERROR(ROUND(Table1[[#This Row],[cancellation time decimal]],0),"not cancelled")</f>
        <v>13</v>
      </c>
      <c r="J2227" s="10">
        <f>IFERROR(MOD(Table1[[#This Row],[cancellation hour rounded]],24),"not cancelled")</f>
        <v>13</v>
      </c>
      <c r="K2227" s="32">
        <f>1/Table1[[#This Row],[Duration (Time between doses '[in hours'])]]</f>
        <v>1</v>
      </c>
      <c r="L2227" s="33">
        <f>Table1[[#This Row],[number doses per hour]]*INDEX(Table2[price per dose],Table1[[#This Row],[Drug ID]])</f>
        <v>2.5716000000000001</v>
      </c>
      <c r="M2227" s="11" t="b">
        <f>AND(Table1[[#This Row],[hour of cancellation 0 to 23]]&gt;=0,Table1[[#This Row],[hour of cancellation 0 to 23]]&lt;=23)</f>
        <v>1</v>
      </c>
    </row>
    <row r="2228" spans="1:13" x14ac:dyDescent="0.3">
      <c r="A2228" s="1">
        <v>2227</v>
      </c>
      <c r="B2228" s="1">
        <v>2</v>
      </c>
      <c r="C2228" s="2">
        <v>41010.814939438758</v>
      </c>
      <c r="D2228" s="2">
        <v>41070.814583333333</v>
      </c>
      <c r="E2228" s="1">
        <v>10</v>
      </c>
      <c r="F2228" s="2">
        <v>41012.491652787852</v>
      </c>
      <c r="G2228" s="1">
        <v>0</v>
      </c>
      <c r="H2228" s="32">
        <f>IFERROR(HOUR(Table1[[#This Row],[Cancel Date/time]])+MINUTE(Table1[[#This Row],[Cancel Date/time]])/60,"not cancelled")</f>
        <v>11.783333333333333</v>
      </c>
      <c r="I2228" s="47">
        <f>IFERROR(ROUND(Table1[[#This Row],[cancellation time decimal]],0),"not cancelled")</f>
        <v>12</v>
      </c>
      <c r="J2228" s="10">
        <f>IFERROR(MOD(Table1[[#This Row],[cancellation hour rounded]],24),"not cancelled")</f>
        <v>12</v>
      </c>
      <c r="K2228" s="32">
        <f>1/Table1[[#This Row],[Duration (Time between doses '[in hours'])]]</f>
        <v>0.1</v>
      </c>
      <c r="L2228" s="33">
        <f>Table1[[#This Row],[number doses per hour]]*INDEX(Table2[price per dose],Table1[[#This Row],[Drug ID]])</f>
        <v>0.84959999999999969</v>
      </c>
      <c r="M2228" s="11" t="b">
        <f>AND(Table1[[#This Row],[hour of cancellation 0 to 23]]&gt;=0,Table1[[#This Row],[hour of cancellation 0 to 23]]&lt;=23)</f>
        <v>1</v>
      </c>
    </row>
    <row r="2229" spans="1:13" hidden="1" x14ac:dyDescent="0.3">
      <c r="A2229" s="1">
        <v>2228</v>
      </c>
      <c r="B2229" s="1">
        <v>2</v>
      </c>
      <c r="C2229" s="2">
        <v>41010.808842450169</v>
      </c>
      <c r="D2229" s="2">
        <v>41014.933282276164</v>
      </c>
      <c r="E2229" s="1">
        <v>10</v>
      </c>
      <c r="F2229" s="2" t="s">
        <v>5</v>
      </c>
      <c r="G2229" s="1">
        <v>0</v>
      </c>
      <c r="H2229" s="32" t="str">
        <f>IFERROR(HOUR(Table1[[#This Row],[Cancel Date/time]])+MINUTE(Table1[[#This Row],[Cancel Date/time]])/60,"not cancelled")</f>
        <v>not cancelled</v>
      </c>
      <c r="I2229" s="47" t="str">
        <f>IFERROR(ROUND(Table1[[#This Row],[cancellation time decimal]],0),"not cancelled")</f>
        <v>not cancelled</v>
      </c>
      <c r="J2229" s="10" t="str">
        <f>IFERROR(MOD(Table1[[#This Row],[cancellation hour rounded]],24),"not cancelled")</f>
        <v>not cancelled</v>
      </c>
      <c r="K2229" s="32">
        <f>1/Table1[[#This Row],[Duration (Time between doses '[in hours'])]]</f>
        <v>0.1</v>
      </c>
      <c r="L2229" s="33">
        <f>Table1[[#This Row],[number doses per hour]]*INDEX(Table2[price per dose],Table1[[#This Row],[Drug ID]])</f>
        <v>0.84959999999999969</v>
      </c>
      <c r="M2229" s="11" t="b">
        <f>AND(Table1[[#This Row],[hour of cancellation 0 to 23]]&gt;=0,Table1[[#This Row],[hour of cancellation 0 to 23]]&lt;=23)</f>
        <v>0</v>
      </c>
    </row>
    <row r="2230" spans="1:13" x14ac:dyDescent="0.3">
      <c r="A2230" s="1">
        <v>2229</v>
      </c>
      <c r="B2230" s="1">
        <v>7</v>
      </c>
      <c r="C2230" s="2">
        <v>41010.809156385389</v>
      </c>
      <c r="D2230" s="2">
        <v>41070.809027777774</v>
      </c>
      <c r="E2230" s="1">
        <v>24</v>
      </c>
      <c r="F2230" s="2">
        <v>41030.607453740005</v>
      </c>
      <c r="G2230" s="1">
        <v>0</v>
      </c>
      <c r="H2230" s="32">
        <f>IFERROR(HOUR(Table1[[#This Row],[Cancel Date/time]])+MINUTE(Table1[[#This Row],[Cancel Date/time]])/60,"not cancelled")</f>
        <v>14.566666666666666</v>
      </c>
      <c r="I2230" s="47">
        <f>IFERROR(ROUND(Table1[[#This Row],[cancellation time decimal]],0),"not cancelled")</f>
        <v>15</v>
      </c>
      <c r="J2230" s="10">
        <f>IFERROR(MOD(Table1[[#This Row],[cancellation hour rounded]],24),"not cancelled")</f>
        <v>15</v>
      </c>
      <c r="K2230" s="32">
        <f>1/Table1[[#This Row],[Duration (Time between doses '[in hours'])]]</f>
        <v>4.1666666666666664E-2</v>
      </c>
      <c r="L2230" s="33">
        <f>Table1[[#This Row],[number doses per hour]]*INDEX(Table2[price per dose],Table1[[#This Row],[Drug ID]])</f>
        <v>1.2958049999999997</v>
      </c>
      <c r="M2230" s="11" t="b">
        <f>AND(Table1[[#This Row],[hour of cancellation 0 to 23]]&gt;=0,Table1[[#This Row],[hour of cancellation 0 to 23]]&lt;=23)</f>
        <v>1</v>
      </c>
    </row>
    <row r="2231" spans="1:13" x14ac:dyDescent="0.3">
      <c r="A2231" s="1">
        <v>2230</v>
      </c>
      <c r="B2231" s="1">
        <v>2</v>
      </c>
      <c r="C2231" s="2">
        <v>41010.817004424069</v>
      </c>
      <c r="D2231" s="2">
        <v>41070.816666666666</v>
      </c>
      <c r="E2231" s="1">
        <v>10</v>
      </c>
      <c r="F2231" s="2">
        <v>41012.692979721411</v>
      </c>
      <c r="G2231" s="1">
        <v>0</v>
      </c>
      <c r="H2231" s="32">
        <f>IFERROR(HOUR(Table1[[#This Row],[Cancel Date/time]])+MINUTE(Table1[[#This Row],[Cancel Date/time]])/60,"not cancelled")</f>
        <v>16.616666666666667</v>
      </c>
      <c r="I2231" s="47">
        <f>IFERROR(ROUND(Table1[[#This Row],[cancellation time decimal]],0),"not cancelled")</f>
        <v>17</v>
      </c>
      <c r="J2231" s="10">
        <f>IFERROR(MOD(Table1[[#This Row],[cancellation hour rounded]],24),"not cancelled")</f>
        <v>17</v>
      </c>
      <c r="K2231" s="32">
        <f>1/Table1[[#This Row],[Duration (Time between doses '[in hours'])]]</f>
        <v>0.1</v>
      </c>
      <c r="L2231" s="33">
        <f>Table1[[#This Row],[number doses per hour]]*INDEX(Table2[price per dose],Table1[[#This Row],[Drug ID]])</f>
        <v>0.84959999999999969</v>
      </c>
      <c r="M2231" s="11" t="b">
        <f>AND(Table1[[#This Row],[hour of cancellation 0 to 23]]&gt;=0,Table1[[#This Row],[hour of cancellation 0 to 23]]&lt;=23)</f>
        <v>1</v>
      </c>
    </row>
    <row r="2232" spans="1:13" x14ac:dyDescent="0.3">
      <c r="A2232" s="1">
        <v>2231</v>
      </c>
      <c r="B2232" s="1">
        <v>5</v>
      </c>
      <c r="C2232" s="2">
        <v>41010.978407569812</v>
      </c>
      <c r="D2232" s="2">
        <v>41070.977777777778</v>
      </c>
      <c r="E2232" s="1">
        <v>24</v>
      </c>
      <c r="F2232" s="2">
        <v>41012.858373603674</v>
      </c>
      <c r="G2232" s="1">
        <v>0</v>
      </c>
      <c r="H2232" s="32">
        <f>IFERROR(HOUR(Table1[[#This Row],[Cancel Date/time]])+MINUTE(Table1[[#This Row],[Cancel Date/time]])/60,"not cancelled")</f>
        <v>20.6</v>
      </c>
      <c r="I2232" s="47">
        <f>IFERROR(ROUND(Table1[[#This Row],[cancellation time decimal]],0),"not cancelled")</f>
        <v>21</v>
      </c>
      <c r="J2232" s="10">
        <f>IFERROR(MOD(Table1[[#This Row],[cancellation hour rounded]],24),"not cancelled")</f>
        <v>21</v>
      </c>
      <c r="K2232" s="32">
        <f>1/Table1[[#This Row],[Duration (Time between doses '[in hours'])]]</f>
        <v>4.1666666666666664E-2</v>
      </c>
      <c r="L2232" s="33">
        <f>Table1[[#This Row],[number doses per hour]]*INDEX(Table2[price per dose],Table1[[#This Row],[Drug ID]])</f>
        <v>0.2815833333333333</v>
      </c>
      <c r="M2232" s="11" t="b">
        <f>AND(Table1[[#This Row],[hour of cancellation 0 to 23]]&gt;=0,Table1[[#This Row],[hour of cancellation 0 to 23]]&lt;=23)</f>
        <v>1</v>
      </c>
    </row>
    <row r="2233" spans="1:13" x14ac:dyDescent="0.3">
      <c r="A2233" s="1">
        <v>2232</v>
      </c>
      <c r="B2233" s="1">
        <v>1</v>
      </c>
      <c r="C2233" s="2">
        <v>41011.005198840328</v>
      </c>
      <c r="D2233" s="2">
        <v>41071.004861111112</v>
      </c>
      <c r="E2233" s="1">
        <v>8</v>
      </c>
      <c r="F2233" s="2">
        <v>41012.431131518686</v>
      </c>
      <c r="G2233" s="1">
        <v>0</v>
      </c>
      <c r="H2233" s="32">
        <f>IFERROR(HOUR(Table1[[#This Row],[Cancel Date/time]])+MINUTE(Table1[[#This Row],[Cancel Date/time]])/60,"not cancelled")</f>
        <v>10.333333333333334</v>
      </c>
      <c r="I2233" s="47">
        <f>IFERROR(ROUND(Table1[[#This Row],[cancellation time decimal]],0),"not cancelled")</f>
        <v>10</v>
      </c>
      <c r="J2233" s="10">
        <f>IFERROR(MOD(Table1[[#This Row],[cancellation hour rounded]],24),"not cancelled")</f>
        <v>10</v>
      </c>
      <c r="K2233" s="32">
        <f>1/Table1[[#This Row],[Duration (Time between doses '[in hours'])]]</f>
        <v>0.125</v>
      </c>
      <c r="L2233" s="33">
        <f>Table1[[#This Row],[number doses per hour]]*INDEX(Table2[price per dose],Table1[[#This Row],[Drug ID]])</f>
        <v>0.84929166666666667</v>
      </c>
      <c r="M2233" s="11" t="b">
        <f>AND(Table1[[#This Row],[hour of cancellation 0 to 23]]&gt;=0,Table1[[#This Row],[hour of cancellation 0 to 23]]&lt;=23)</f>
        <v>1</v>
      </c>
    </row>
    <row r="2234" spans="1:13" x14ac:dyDescent="0.3">
      <c r="A2234" s="1">
        <v>2233</v>
      </c>
      <c r="B2234" s="1">
        <v>7</v>
      </c>
      <c r="C2234" s="2">
        <v>41011.068932812392</v>
      </c>
      <c r="D2234" s="2">
        <v>41071.068749999999</v>
      </c>
      <c r="E2234" s="1">
        <v>24</v>
      </c>
      <c r="F2234" s="2">
        <v>41014.388165366312</v>
      </c>
      <c r="G2234" s="1">
        <v>0</v>
      </c>
      <c r="H2234" s="32">
        <f>IFERROR(HOUR(Table1[[#This Row],[Cancel Date/time]])+MINUTE(Table1[[#This Row],[Cancel Date/time]])/60,"not cancelled")</f>
        <v>9.3000000000000007</v>
      </c>
      <c r="I2234" s="47">
        <f>IFERROR(ROUND(Table1[[#This Row],[cancellation time decimal]],0),"not cancelled")</f>
        <v>9</v>
      </c>
      <c r="J2234" s="10">
        <f>IFERROR(MOD(Table1[[#This Row],[cancellation hour rounded]],24),"not cancelled")</f>
        <v>9</v>
      </c>
      <c r="K2234" s="32">
        <f>1/Table1[[#This Row],[Duration (Time between doses '[in hours'])]]</f>
        <v>4.1666666666666664E-2</v>
      </c>
      <c r="L2234" s="33">
        <f>Table1[[#This Row],[number doses per hour]]*INDEX(Table2[price per dose],Table1[[#This Row],[Drug ID]])</f>
        <v>1.2958049999999997</v>
      </c>
      <c r="M2234" s="11" t="b">
        <f>AND(Table1[[#This Row],[hour of cancellation 0 to 23]]&gt;=0,Table1[[#This Row],[hour of cancellation 0 to 23]]&lt;=23)</f>
        <v>1</v>
      </c>
    </row>
    <row r="2235" spans="1:13" x14ac:dyDescent="0.3">
      <c r="A2235" s="1">
        <v>2234</v>
      </c>
      <c r="B2235" s="1">
        <v>3</v>
      </c>
      <c r="C2235" s="2">
        <v>41011.104568031646</v>
      </c>
      <c r="D2235" s="2">
        <v>41071.104166666672</v>
      </c>
      <c r="E2235" s="1">
        <v>24</v>
      </c>
      <c r="F2235" s="2">
        <v>41013.392795955435</v>
      </c>
      <c r="G2235" s="1">
        <v>0</v>
      </c>
      <c r="H2235" s="32">
        <f>IFERROR(HOUR(Table1[[#This Row],[Cancel Date/time]])+MINUTE(Table1[[#This Row],[Cancel Date/time]])/60,"not cancelled")</f>
        <v>9.4166666666666661</v>
      </c>
      <c r="I2235" s="47">
        <f>IFERROR(ROUND(Table1[[#This Row],[cancellation time decimal]],0),"not cancelled")</f>
        <v>9</v>
      </c>
      <c r="J2235" s="10">
        <f>IFERROR(MOD(Table1[[#This Row],[cancellation hour rounded]],24),"not cancelled")</f>
        <v>9</v>
      </c>
      <c r="K2235" s="32">
        <f>1/Table1[[#This Row],[Duration (Time between doses '[in hours'])]]</f>
        <v>4.1666666666666664E-2</v>
      </c>
      <c r="L2235" s="33">
        <f>Table1[[#This Row],[number doses per hour]]*INDEX(Table2[price per dose],Table1[[#This Row],[Drug ID]])</f>
        <v>0.18133000000000002</v>
      </c>
      <c r="M2235" s="11" t="b">
        <f>AND(Table1[[#This Row],[hour of cancellation 0 to 23]]&gt;=0,Table1[[#This Row],[hour of cancellation 0 to 23]]&lt;=23)</f>
        <v>1</v>
      </c>
    </row>
    <row r="2236" spans="1:13" x14ac:dyDescent="0.3">
      <c r="A2236" s="1">
        <v>2235</v>
      </c>
      <c r="B2236" s="1">
        <v>1</v>
      </c>
      <c r="C2236" s="2">
        <v>41011.136745779149</v>
      </c>
      <c r="D2236" s="2">
        <v>41015.011111111111</v>
      </c>
      <c r="E2236" s="1">
        <v>8</v>
      </c>
      <c r="F2236" s="2">
        <v>41011.477113491419</v>
      </c>
      <c r="G2236" s="1">
        <v>0</v>
      </c>
      <c r="H2236" s="32">
        <f>IFERROR(HOUR(Table1[[#This Row],[Cancel Date/time]])+MINUTE(Table1[[#This Row],[Cancel Date/time]])/60,"not cancelled")</f>
        <v>11.45</v>
      </c>
      <c r="I2236" s="47">
        <f>IFERROR(ROUND(Table1[[#This Row],[cancellation time decimal]],0),"not cancelled")</f>
        <v>11</v>
      </c>
      <c r="J2236" s="10">
        <f>IFERROR(MOD(Table1[[#This Row],[cancellation hour rounded]],24),"not cancelled")</f>
        <v>11</v>
      </c>
      <c r="K2236" s="32">
        <f>1/Table1[[#This Row],[Duration (Time between doses '[in hours'])]]</f>
        <v>0.125</v>
      </c>
      <c r="L2236" s="33">
        <f>Table1[[#This Row],[number doses per hour]]*INDEX(Table2[price per dose],Table1[[#This Row],[Drug ID]])</f>
        <v>0.84929166666666667</v>
      </c>
      <c r="M2236" s="11" t="b">
        <f>AND(Table1[[#This Row],[hour of cancellation 0 to 23]]&gt;=0,Table1[[#This Row],[hour of cancellation 0 to 23]]&lt;=23)</f>
        <v>1</v>
      </c>
    </row>
    <row r="2237" spans="1:13" x14ac:dyDescent="0.3">
      <c r="A2237" s="1">
        <v>2236</v>
      </c>
      <c r="B2237" s="1">
        <v>4</v>
      </c>
      <c r="C2237" s="2">
        <v>41011.366288503363</v>
      </c>
      <c r="D2237" s="2">
        <v>41071.365972222222</v>
      </c>
      <c r="E2237" s="1">
        <v>12</v>
      </c>
      <c r="F2237" s="2">
        <v>41013.582005765376</v>
      </c>
      <c r="G2237" s="1">
        <v>0</v>
      </c>
      <c r="H2237" s="32">
        <f>IFERROR(HOUR(Table1[[#This Row],[Cancel Date/time]])+MINUTE(Table1[[#This Row],[Cancel Date/time]])/60,"not cancelled")</f>
        <v>13.966666666666667</v>
      </c>
      <c r="I2237" s="47">
        <f>IFERROR(ROUND(Table1[[#This Row],[cancellation time decimal]],0),"not cancelled")</f>
        <v>14</v>
      </c>
      <c r="J2237" s="10">
        <f>IFERROR(MOD(Table1[[#This Row],[cancellation hour rounded]],24),"not cancelled")</f>
        <v>14</v>
      </c>
      <c r="K2237" s="32">
        <f>1/Table1[[#This Row],[Duration (Time between doses '[in hours'])]]</f>
        <v>8.3333333333333329E-2</v>
      </c>
      <c r="L2237" s="33">
        <f>Table1[[#This Row],[number doses per hour]]*INDEX(Table2[price per dose],Table1[[#This Row],[Drug ID]])</f>
        <v>1.448055119047619</v>
      </c>
      <c r="M2237" s="11" t="b">
        <f>AND(Table1[[#This Row],[hour of cancellation 0 to 23]]&gt;=0,Table1[[#This Row],[hour of cancellation 0 to 23]]&lt;=23)</f>
        <v>1</v>
      </c>
    </row>
    <row r="2238" spans="1:13" x14ac:dyDescent="0.3">
      <c r="A2238" s="1">
        <v>2237</v>
      </c>
      <c r="B2238" s="1">
        <v>1</v>
      </c>
      <c r="C2238" s="2">
        <v>41011.409447265738</v>
      </c>
      <c r="D2238" s="2">
        <v>41071.40902777778</v>
      </c>
      <c r="E2238" s="1">
        <v>8</v>
      </c>
      <c r="F2238" s="2">
        <v>41012.63259264682</v>
      </c>
      <c r="G2238" s="1">
        <v>0</v>
      </c>
      <c r="H2238" s="32">
        <f>IFERROR(HOUR(Table1[[#This Row],[Cancel Date/time]])+MINUTE(Table1[[#This Row],[Cancel Date/time]])/60,"not cancelled")</f>
        <v>15.166666666666666</v>
      </c>
      <c r="I2238" s="47">
        <f>IFERROR(ROUND(Table1[[#This Row],[cancellation time decimal]],0),"not cancelled")</f>
        <v>15</v>
      </c>
      <c r="J2238" s="10">
        <f>IFERROR(MOD(Table1[[#This Row],[cancellation hour rounded]],24),"not cancelled")</f>
        <v>15</v>
      </c>
      <c r="K2238" s="32">
        <f>1/Table1[[#This Row],[Duration (Time between doses '[in hours'])]]</f>
        <v>0.125</v>
      </c>
      <c r="L2238" s="33">
        <f>Table1[[#This Row],[number doses per hour]]*INDEX(Table2[price per dose],Table1[[#This Row],[Drug ID]])</f>
        <v>0.84929166666666667</v>
      </c>
      <c r="M2238" s="11" t="b">
        <f>AND(Table1[[#This Row],[hour of cancellation 0 to 23]]&gt;=0,Table1[[#This Row],[hour of cancellation 0 to 23]]&lt;=23)</f>
        <v>1</v>
      </c>
    </row>
    <row r="2239" spans="1:13" x14ac:dyDescent="0.3">
      <c r="A2239" s="1">
        <v>2238</v>
      </c>
      <c r="B2239" s="1">
        <v>1</v>
      </c>
      <c r="C2239" s="2">
        <v>41011.403642232697</v>
      </c>
      <c r="D2239" s="2">
        <v>41014.695138888885</v>
      </c>
      <c r="E2239" s="1">
        <v>8</v>
      </c>
      <c r="F2239" s="2">
        <v>41012.407660378922</v>
      </c>
      <c r="G2239" s="1">
        <v>0</v>
      </c>
      <c r="H2239" s="32">
        <f>IFERROR(HOUR(Table1[[#This Row],[Cancel Date/time]])+MINUTE(Table1[[#This Row],[Cancel Date/time]])/60,"not cancelled")</f>
        <v>9.7833333333333332</v>
      </c>
      <c r="I2239" s="47">
        <f>IFERROR(ROUND(Table1[[#This Row],[cancellation time decimal]],0),"not cancelled")</f>
        <v>10</v>
      </c>
      <c r="J2239" s="10">
        <f>IFERROR(MOD(Table1[[#This Row],[cancellation hour rounded]],24),"not cancelled")</f>
        <v>10</v>
      </c>
      <c r="K2239" s="32">
        <f>1/Table1[[#This Row],[Duration (Time between doses '[in hours'])]]</f>
        <v>0.125</v>
      </c>
      <c r="L2239" s="33">
        <f>Table1[[#This Row],[number doses per hour]]*INDEX(Table2[price per dose],Table1[[#This Row],[Drug ID]])</f>
        <v>0.84929166666666667</v>
      </c>
      <c r="M2239" s="11" t="b">
        <f>AND(Table1[[#This Row],[hour of cancellation 0 to 23]]&gt;=0,Table1[[#This Row],[hour of cancellation 0 to 23]]&lt;=23)</f>
        <v>1</v>
      </c>
    </row>
    <row r="2240" spans="1:13" x14ac:dyDescent="0.3">
      <c r="A2240" s="1">
        <v>2239</v>
      </c>
      <c r="B2240" s="1">
        <v>1</v>
      </c>
      <c r="C2240" s="2">
        <v>41011.399934427347</v>
      </c>
      <c r="D2240" s="2">
        <v>41071.399305555555</v>
      </c>
      <c r="E2240" s="1">
        <v>8</v>
      </c>
      <c r="F2240" s="2">
        <v>41012.451082279222</v>
      </c>
      <c r="G2240" s="1">
        <v>0</v>
      </c>
      <c r="H2240" s="32">
        <f>IFERROR(HOUR(Table1[[#This Row],[Cancel Date/time]])+MINUTE(Table1[[#This Row],[Cancel Date/time]])/60,"not cancelled")</f>
        <v>10.816666666666666</v>
      </c>
      <c r="I2240" s="47">
        <f>IFERROR(ROUND(Table1[[#This Row],[cancellation time decimal]],0),"not cancelled")</f>
        <v>11</v>
      </c>
      <c r="J2240" s="10">
        <f>IFERROR(MOD(Table1[[#This Row],[cancellation hour rounded]],24),"not cancelled")</f>
        <v>11</v>
      </c>
      <c r="K2240" s="32">
        <f>1/Table1[[#This Row],[Duration (Time between doses '[in hours'])]]</f>
        <v>0.125</v>
      </c>
      <c r="L2240" s="33">
        <f>Table1[[#This Row],[number doses per hour]]*INDEX(Table2[price per dose],Table1[[#This Row],[Drug ID]])</f>
        <v>0.84929166666666667</v>
      </c>
      <c r="M2240" s="11" t="b">
        <f>AND(Table1[[#This Row],[hour of cancellation 0 to 23]]&gt;=0,Table1[[#This Row],[hour of cancellation 0 to 23]]&lt;=23)</f>
        <v>1</v>
      </c>
    </row>
    <row r="2241" spans="1:13" x14ac:dyDescent="0.3">
      <c r="A2241" s="1">
        <v>2240</v>
      </c>
      <c r="B2241" s="1">
        <v>5</v>
      </c>
      <c r="C2241" s="2">
        <v>41011.384312495982</v>
      </c>
      <c r="D2241" s="2">
        <v>41071.384027777778</v>
      </c>
      <c r="E2241" s="1">
        <v>24</v>
      </c>
      <c r="F2241" s="2">
        <v>41013.556064895813</v>
      </c>
      <c r="G2241" s="1">
        <v>0</v>
      </c>
      <c r="H2241" s="32">
        <f>IFERROR(HOUR(Table1[[#This Row],[Cancel Date/time]])+MINUTE(Table1[[#This Row],[Cancel Date/time]])/60,"not cancelled")</f>
        <v>13.333333333333334</v>
      </c>
      <c r="I2241" s="47">
        <f>IFERROR(ROUND(Table1[[#This Row],[cancellation time decimal]],0),"not cancelled")</f>
        <v>13</v>
      </c>
      <c r="J2241" s="10">
        <f>IFERROR(MOD(Table1[[#This Row],[cancellation hour rounded]],24),"not cancelled")</f>
        <v>13</v>
      </c>
      <c r="K2241" s="32">
        <f>1/Table1[[#This Row],[Duration (Time between doses '[in hours'])]]</f>
        <v>4.1666666666666664E-2</v>
      </c>
      <c r="L2241" s="33">
        <f>Table1[[#This Row],[number doses per hour]]*INDEX(Table2[price per dose],Table1[[#This Row],[Drug ID]])</f>
        <v>0.2815833333333333</v>
      </c>
      <c r="M2241" s="11" t="b">
        <f>AND(Table1[[#This Row],[hour of cancellation 0 to 23]]&gt;=0,Table1[[#This Row],[hour of cancellation 0 to 23]]&lt;=23)</f>
        <v>1</v>
      </c>
    </row>
    <row r="2242" spans="1:13" x14ac:dyDescent="0.3">
      <c r="A2242" s="1">
        <v>2241</v>
      </c>
      <c r="B2242" s="1">
        <v>9</v>
      </c>
      <c r="C2242" s="2">
        <v>41011.400056121151</v>
      </c>
      <c r="D2242" s="2">
        <v>41071.4</v>
      </c>
      <c r="E2242" s="1">
        <v>5</v>
      </c>
      <c r="F2242" s="2">
        <v>41014.649272836359</v>
      </c>
      <c r="G2242" s="1">
        <v>0</v>
      </c>
      <c r="H2242" s="32">
        <f>IFERROR(HOUR(Table1[[#This Row],[Cancel Date/time]])+MINUTE(Table1[[#This Row],[Cancel Date/time]])/60,"not cancelled")</f>
        <v>15.566666666666666</v>
      </c>
      <c r="I2242" s="47">
        <f>IFERROR(ROUND(Table1[[#This Row],[cancellation time decimal]],0),"not cancelled")</f>
        <v>16</v>
      </c>
      <c r="J2242" s="10">
        <f>IFERROR(MOD(Table1[[#This Row],[cancellation hour rounded]],24),"not cancelled")</f>
        <v>16</v>
      </c>
      <c r="K2242" s="32">
        <f>1/Table1[[#This Row],[Duration (Time between doses '[in hours'])]]</f>
        <v>0.2</v>
      </c>
      <c r="L2242" s="33">
        <f>Table1[[#This Row],[number doses per hour]]*INDEX(Table2[price per dose],Table1[[#This Row],[Drug ID]])</f>
        <v>5.6740000000000004</v>
      </c>
      <c r="M2242" s="11" t="b">
        <f>AND(Table1[[#This Row],[hour of cancellation 0 to 23]]&gt;=0,Table1[[#This Row],[hour of cancellation 0 to 23]]&lt;=23)</f>
        <v>1</v>
      </c>
    </row>
    <row r="2243" spans="1:13" x14ac:dyDescent="0.3">
      <c r="A2243" s="1">
        <v>2242</v>
      </c>
      <c r="B2243" s="1">
        <v>1</v>
      </c>
      <c r="C2243" s="2">
        <v>41011.456987203681</v>
      </c>
      <c r="D2243" s="2">
        <v>41071.456944444442</v>
      </c>
      <c r="E2243" s="1">
        <v>8</v>
      </c>
      <c r="F2243" s="2">
        <v>41012.665921073931</v>
      </c>
      <c r="G2243" s="1">
        <v>0</v>
      </c>
      <c r="H2243" s="32">
        <f>IFERROR(HOUR(Table1[[#This Row],[Cancel Date/time]])+MINUTE(Table1[[#This Row],[Cancel Date/time]])/60,"not cancelled")</f>
        <v>15.966666666666667</v>
      </c>
      <c r="I2243" s="47">
        <f>IFERROR(ROUND(Table1[[#This Row],[cancellation time decimal]],0),"not cancelled")</f>
        <v>16</v>
      </c>
      <c r="J2243" s="10">
        <f>IFERROR(MOD(Table1[[#This Row],[cancellation hour rounded]],24),"not cancelled")</f>
        <v>16</v>
      </c>
      <c r="K2243" s="32">
        <f>1/Table1[[#This Row],[Duration (Time between doses '[in hours'])]]</f>
        <v>0.125</v>
      </c>
      <c r="L2243" s="33">
        <f>Table1[[#This Row],[number doses per hour]]*INDEX(Table2[price per dose],Table1[[#This Row],[Drug ID]])</f>
        <v>0.84929166666666667</v>
      </c>
      <c r="M2243" s="11" t="b">
        <f>AND(Table1[[#This Row],[hour of cancellation 0 to 23]]&gt;=0,Table1[[#This Row],[hour of cancellation 0 to 23]]&lt;=23)</f>
        <v>1</v>
      </c>
    </row>
    <row r="2244" spans="1:13" x14ac:dyDescent="0.3">
      <c r="A2244" s="1">
        <v>2243</v>
      </c>
      <c r="B2244" s="1">
        <v>7</v>
      </c>
      <c r="C2244" s="2">
        <v>41011.470890817654</v>
      </c>
      <c r="D2244" s="2">
        <v>41071.470833333333</v>
      </c>
      <c r="E2244" s="1">
        <v>24</v>
      </c>
      <c r="F2244" s="2">
        <v>41027.195774977816</v>
      </c>
      <c r="G2244" s="1">
        <v>0</v>
      </c>
      <c r="H2244" s="32">
        <f>IFERROR(HOUR(Table1[[#This Row],[Cancel Date/time]])+MINUTE(Table1[[#This Row],[Cancel Date/time]])/60,"not cancelled")</f>
        <v>4.6833333333333336</v>
      </c>
      <c r="I2244" s="47">
        <f>IFERROR(ROUND(Table1[[#This Row],[cancellation time decimal]],0),"not cancelled")</f>
        <v>5</v>
      </c>
      <c r="J2244" s="10">
        <f>IFERROR(MOD(Table1[[#This Row],[cancellation hour rounded]],24),"not cancelled")</f>
        <v>5</v>
      </c>
      <c r="K2244" s="32">
        <f>1/Table1[[#This Row],[Duration (Time between doses '[in hours'])]]</f>
        <v>4.1666666666666664E-2</v>
      </c>
      <c r="L2244" s="33">
        <f>Table1[[#This Row],[number doses per hour]]*INDEX(Table2[price per dose],Table1[[#This Row],[Drug ID]])</f>
        <v>1.2958049999999997</v>
      </c>
      <c r="M2244" s="11" t="b">
        <f>AND(Table1[[#This Row],[hour of cancellation 0 to 23]]&gt;=0,Table1[[#This Row],[hour of cancellation 0 to 23]]&lt;=23)</f>
        <v>1</v>
      </c>
    </row>
    <row r="2245" spans="1:13" x14ac:dyDescent="0.3">
      <c r="A2245" s="1">
        <v>2244</v>
      </c>
      <c r="B2245" s="1">
        <v>5</v>
      </c>
      <c r="C2245" s="2">
        <v>41011.520010063425</v>
      </c>
      <c r="D2245" s="2">
        <v>41071.519444444442</v>
      </c>
      <c r="E2245" s="1">
        <v>24</v>
      </c>
      <c r="F2245" s="2">
        <v>41015.530239803848</v>
      </c>
      <c r="G2245" s="1">
        <v>0</v>
      </c>
      <c r="H2245" s="32">
        <f>IFERROR(HOUR(Table1[[#This Row],[Cancel Date/time]])+MINUTE(Table1[[#This Row],[Cancel Date/time]])/60,"not cancelled")</f>
        <v>12.716666666666667</v>
      </c>
      <c r="I2245" s="47">
        <f>IFERROR(ROUND(Table1[[#This Row],[cancellation time decimal]],0),"not cancelled")</f>
        <v>13</v>
      </c>
      <c r="J2245" s="10">
        <f>IFERROR(MOD(Table1[[#This Row],[cancellation hour rounded]],24),"not cancelled")</f>
        <v>13</v>
      </c>
      <c r="K2245" s="32">
        <f>1/Table1[[#This Row],[Duration (Time between doses '[in hours'])]]</f>
        <v>4.1666666666666664E-2</v>
      </c>
      <c r="L2245" s="33">
        <f>Table1[[#This Row],[number doses per hour]]*INDEX(Table2[price per dose],Table1[[#This Row],[Drug ID]])</f>
        <v>0.2815833333333333</v>
      </c>
      <c r="M2245" s="11" t="b">
        <f>AND(Table1[[#This Row],[hour of cancellation 0 to 23]]&gt;=0,Table1[[#This Row],[hour of cancellation 0 to 23]]&lt;=23)</f>
        <v>1</v>
      </c>
    </row>
    <row r="2246" spans="1:13" hidden="1" x14ac:dyDescent="0.3">
      <c r="A2246" s="1">
        <v>2245</v>
      </c>
      <c r="B2246" s="1">
        <v>1</v>
      </c>
      <c r="C2246" s="2">
        <v>41011.509150095757</v>
      </c>
      <c r="D2246" s="2">
        <v>41015.550266851766</v>
      </c>
      <c r="E2246" s="1">
        <v>8</v>
      </c>
      <c r="F2246" s="2" t="s">
        <v>5</v>
      </c>
      <c r="G2246" s="1">
        <v>0</v>
      </c>
      <c r="H2246" s="32" t="str">
        <f>IFERROR(HOUR(Table1[[#This Row],[Cancel Date/time]])+MINUTE(Table1[[#This Row],[Cancel Date/time]])/60,"not cancelled")</f>
        <v>not cancelled</v>
      </c>
      <c r="I2246" s="47" t="str">
        <f>IFERROR(ROUND(Table1[[#This Row],[cancellation time decimal]],0),"not cancelled")</f>
        <v>not cancelled</v>
      </c>
      <c r="J2246" s="10" t="str">
        <f>IFERROR(MOD(Table1[[#This Row],[cancellation hour rounded]],24),"not cancelled")</f>
        <v>not cancelled</v>
      </c>
      <c r="K2246" s="32">
        <f>1/Table1[[#This Row],[Duration (Time between doses '[in hours'])]]</f>
        <v>0.125</v>
      </c>
      <c r="L2246" s="33">
        <f>Table1[[#This Row],[number doses per hour]]*INDEX(Table2[price per dose],Table1[[#This Row],[Drug ID]])</f>
        <v>0.84929166666666667</v>
      </c>
      <c r="M2246" s="11" t="b">
        <f>AND(Table1[[#This Row],[hour of cancellation 0 to 23]]&gt;=0,Table1[[#This Row],[hour of cancellation 0 to 23]]&lt;=23)</f>
        <v>0</v>
      </c>
    </row>
    <row r="2247" spans="1:13" x14ac:dyDescent="0.3">
      <c r="A2247" s="1">
        <v>2246</v>
      </c>
      <c r="B2247" s="1">
        <v>1</v>
      </c>
      <c r="C2247" s="2">
        <v>41011.519494630149</v>
      </c>
      <c r="D2247" s="2">
        <v>41071.519444444442</v>
      </c>
      <c r="E2247" s="1">
        <v>12</v>
      </c>
      <c r="F2247" s="2">
        <v>41012.909927425942</v>
      </c>
      <c r="G2247" s="1">
        <v>0</v>
      </c>
      <c r="H2247" s="32">
        <f>IFERROR(HOUR(Table1[[#This Row],[Cancel Date/time]])+MINUTE(Table1[[#This Row],[Cancel Date/time]])/60,"not cancelled")</f>
        <v>21.833333333333332</v>
      </c>
      <c r="I2247" s="47">
        <f>IFERROR(ROUND(Table1[[#This Row],[cancellation time decimal]],0),"not cancelled")</f>
        <v>22</v>
      </c>
      <c r="J2247" s="10">
        <f>IFERROR(MOD(Table1[[#This Row],[cancellation hour rounded]],24),"not cancelled")</f>
        <v>22</v>
      </c>
      <c r="K2247" s="32">
        <f>1/Table1[[#This Row],[Duration (Time between doses '[in hours'])]]</f>
        <v>8.3333333333333329E-2</v>
      </c>
      <c r="L2247" s="33">
        <f>Table1[[#This Row],[number doses per hour]]*INDEX(Table2[price per dose],Table1[[#This Row],[Drug ID]])</f>
        <v>0.56619444444444444</v>
      </c>
      <c r="M2247" s="11" t="b">
        <f>AND(Table1[[#This Row],[hour of cancellation 0 to 23]]&gt;=0,Table1[[#This Row],[hour of cancellation 0 to 23]]&lt;=23)</f>
        <v>1</v>
      </c>
    </row>
    <row r="2248" spans="1:13" x14ac:dyDescent="0.3">
      <c r="A2248" s="1">
        <v>2247</v>
      </c>
      <c r="B2248" s="1">
        <v>1</v>
      </c>
      <c r="C2248" s="2">
        <v>41011.538876787075</v>
      </c>
      <c r="D2248" s="2">
        <v>41071.538194444445</v>
      </c>
      <c r="E2248" s="1">
        <v>8</v>
      </c>
      <c r="F2248" s="2">
        <v>41011.685545718108</v>
      </c>
      <c r="G2248" s="1">
        <v>0</v>
      </c>
      <c r="H2248" s="32">
        <f>IFERROR(HOUR(Table1[[#This Row],[Cancel Date/time]])+MINUTE(Table1[[#This Row],[Cancel Date/time]])/60,"not cancelled")</f>
        <v>16.45</v>
      </c>
      <c r="I2248" s="47">
        <f>IFERROR(ROUND(Table1[[#This Row],[cancellation time decimal]],0),"not cancelled")</f>
        <v>16</v>
      </c>
      <c r="J2248" s="10">
        <f>IFERROR(MOD(Table1[[#This Row],[cancellation hour rounded]],24),"not cancelled")</f>
        <v>16</v>
      </c>
      <c r="K2248" s="32">
        <f>1/Table1[[#This Row],[Duration (Time between doses '[in hours'])]]</f>
        <v>0.125</v>
      </c>
      <c r="L2248" s="33">
        <f>Table1[[#This Row],[number doses per hour]]*INDEX(Table2[price per dose],Table1[[#This Row],[Drug ID]])</f>
        <v>0.84929166666666667</v>
      </c>
      <c r="M2248" s="11" t="b">
        <f>AND(Table1[[#This Row],[hour of cancellation 0 to 23]]&gt;=0,Table1[[#This Row],[hour of cancellation 0 to 23]]&lt;=23)</f>
        <v>1</v>
      </c>
    </row>
    <row r="2249" spans="1:13" x14ac:dyDescent="0.3">
      <c r="A2249" s="1">
        <v>2248</v>
      </c>
      <c r="B2249" s="1">
        <v>1</v>
      </c>
      <c r="C2249" s="2">
        <v>41011.579948242681</v>
      </c>
      <c r="D2249" s="2">
        <v>41071.579861111109</v>
      </c>
      <c r="E2249" s="1">
        <v>8</v>
      </c>
      <c r="F2249" s="2">
        <v>41011.84836852071</v>
      </c>
      <c r="G2249" s="1">
        <v>0</v>
      </c>
      <c r="H2249" s="32">
        <f>IFERROR(HOUR(Table1[[#This Row],[Cancel Date/time]])+MINUTE(Table1[[#This Row],[Cancel Date/time]])/60,"not cancelled")</f>
        <v>20.350000000000001</v>
      </c>
      <c r="I2249" s="47">
        <f>IFERROR(ROUND(Table1[[#This Row],[cancellation time decimal]],0),"not cancelled")</f>
        <v>20</v>
      </c>
      <c r="J2249" s="10">
        <f>IFERROR(MOD(Table1[[#This Row],[cancellation hour rounded]],24),"not cancelled")</f>
        <v>20</v>
      </c>
      <c r="K2249" s="32">
        <f>1/Table1[[#This Row],[Duration (Time between doses '[in hours'])]]</f>
        <v>0.125</v>
      </c>
      <c r="L2249" s="33">
        <f>Table1[[#This Row],[number doses per hour]]*INDEX(Table2[price per dose],Table1[[#This Row],[Drug ID]])</f>
        <v>0.84929166666666667</v>
      </c>
      <c r="M2249" s="11" t="b">
        <f>AND(Table1[[#This Row],[hour of cancellation 0 to 23]]&gt;=0,Table1[[#This Row],[hour of cancellation 0 to 23]]&lt;=23)</f>
        <v>1</v>
      </c>
    </row>
    <row r="2250" spans="1:13" x14ac:dyDescent="0.3">
      <c r="A2250" s="1">
        <v>2249</v>
      </c>
      <c r="B2250" s="1">
        <v>6</v>
      </c>
      <c r="C2250" s="2">
        <v>41011.546879217844</v>
      </c>
      <c r="D2250" s="2">
        <v>41071.546527777777</v>
      </c>
      <c r="E2250" s="1">
        <v>24</v>
      </c>
      <c r="F2250" s="2">
        <v>41018.466524177762</v>
      </c>
      <c r="G2250" s="1">
        <v>0</v>
      </c>
      <c r="H2250" s="32">
        <f>IFERROR(HOUR(Table1[[#This Row],[Cancel Date/time]])+MINUTE(Table1[[#This Row],[Cancel Date/time]])/60,"not cancelled")</f>
        <v>11.183333333333334</v>
      </c>
      <c r="I2250" s="47">
        <f>IFERROR(ROUND(Table1[[#This Row],[cancellation time decimal]],0),"not cancelled")</f>
        <v>11</v>
      </c>
      <c r="J2250" s="10">
        <f>IFERROR(MOD(Table1[[#This Row],[cancellation hour rounded]],24),"not cancelled")</f>
        <v>11</v>
      </c>
      <c r="K2250" s="32">
        <f>1/Table1[[#This Row],[Duration (Time between doses '[in hours'])]]</f>
        <v>4.1666666666666664E-2</v>
      </c>
      <c r="L2250" s="33">
        <f>Table1[[#This Row],[number doses per hour]]*INDEX(Table2[price per dose],Table1[[#This Row],[Drug ID]])</f>
        <v>0.35218749999999999</v>
      </c>
      <c r="M2250" s="11" t="b">
        <f>AND(Table1[[#This Row],[hour of cancellation 0 to 23]]&gt;=0,Table1[[#This Row],[hour of cancellation 0 to 23]]&lt;=23)</f>
        <v>1</v>
      </c>
    </row>
    <row r="2251" spans="1:13" hidden="1" x14ac:dyDescent="0.3">
      <c r="A2251" s="1">
        <v>2250</v>
      </c>
      <c r="B2251" s="1">
        <v>4</v>
      </c>
      <c r="C2251" s="2">
        <v>41011.572862828274</v>
      </c>
      <c r="D2251" s="2">
        <v>41014.28099508219</v>
      </c>
      <c r="E2251" s="1">
        <v>12</v>
      </c>
      <c r="F2251" s="2" t="s">
        <v>5</v>
      </c>
      <c r="G2251" s="1">
        <v>0</v>
      </c>
      <c r="H2251" s="32" t="str">
        <f>IFERROR(HOUR(Table1[[#This Row],[Cancel Date/time]])+MINUTE(Table1[[#This Row],[Cancel Date/time]])/60,"not cancelled")</f>
        <v>not cancelled</v>
      </c>
      <c r="I2251" s="47" t="str">
        <f>IFERROR(ROUND(Table1[[#This Row],[cancellation time decimal]],0),"not cancelled")</f>
        <v>not cancelled</v>
      </c>
      <c r="J2251" s="10" t="str">
        <f>IFERROR(MOD(Table1[[#This Row],[cancellation hour rounded]],24),"not cancelled")</f>
        <v>not cancelled</v>
      </c>
      <c r="K2251" s="32">
        <f>1/Table1[[#This Row],[Duration (Time between doses '[in hours'])]]</f>
        <v>8.3333333333333329E-2</v>
      </c>
      <c r="L2251" s="33">
        <f>Table1[[#This Row],[number doses per hour]]*INDEX(Table2[price per dose],Table1[[#This Row],[Drug ID]])</f>
        <v>1.448055119047619</v>
      </c>
      <c r="M2251" s="11" t="b">
        <f>AND(Table1[[#This Row],[hour of cancellation 0 to 23]]&gt;=0,Table1[[#This Row],[hour of cancellation 0 to 23]]&lt;=23)</f>
        <v>0</v>
      </c>
    </row>
    <row r="2252" spans="1:13" x14ac:dyDescent="0.3">
      <c r="A2252" s="1">
        <v>2251</v>
      </c>
      <c r="B2252" s="1">
        <v>3</v>
      </c>
      <c r="C2252" s="2">
        <v>41011.616998467558</v>
      </c>
      <c r="D2252" s="2">
        <v>41071.616666666669</v>
      </c>
      <c r="E2252" s="1">
        <v>24</v>
      </c>
      <c r="F2252" s="2">
        <v>41014.381432200862</v>
      </c>
      <c r="G2252" s="1">
        <v>0</v>
      </c>
      <c r="H2252" s="32">
        <f>IFERROR(HOUR(Table1[[#This Row],[Cancel Date/time]])+MINUTE(Table1[[#This Row],[Cancel Date/time]])/60,"not cancelled")</f>
        <v>9.15</v>
      </c>
      <c r="I2252" s="47">
        <f>IFERROR(ROUND(Table1[[#This Row],[cancellation time decimal]],0),"not cancelled")</f>
        <v>9</v>
      </c>
      <c r="J2252" s="10">
        <f>IFERROR(MOD(Table1[[#This Row],[cancellation hour rounded]],24),"not cancelled")</f>
        <v>9</v>
      </c>
      <c r="K2252" s="32">
        <f>1/Table1[[#This Row],[Duration (Time between doses '[in hours'])]]</f>
        <v>4.1666666666666664E-2</v>
      </c>
      <c r="L2252" s="33">
        <f>Table1[[#This Row],[number doses per hour]]*INDEX(Table2[price per dose],Table1[[#This Row],[Drug ID]])</f>
        <v>0.18133000000000002</v>
      </c>
      <c r="M2252" s="11" t="b">
        <f>AND(Table1[[#This Row],[hour of cancellation 0 to 23]]&gt;=0,Table1[[#This Row],[hour of cancellation 0 to 23]]&lt;=23)</f>
        <v>1</v>
      </c>
    </row>
    <row r="2253" spans="1:13" x14ac:dyDescent="0.3">
      <c r="A2253" s="1">
        <v>2252</v>
      </c>
      <c r="B2253" s="1">
        <v>1</v>
      </c>
      <c r="C2253" s="2">
        <v>41011.615987368867</v>
      </c>
      <c r="D2253" s="2">
        <v>41071.615972222222</v>
      </c>
      <c r="E2253" s="1">
        <v>12</v>
      </c>
      <c r="F2253" s="2">
        <v>41012.414316198898</v>
      </c>
      <c r="G2253" s="1">
        <v>0</v>
      </c>
      <c r="H2253" s="32">
        <f>IFERROR(HOUR(Table1[[#This Row],[Cancel Date/time]])+MINUTE(Table1[[#This Row],[Cancel Date/time]])/60,"not cancelled")</f>
        <v>9.9333333333333336</v>
      </c>
      <c r="I2253" s="47">
        <f>IFERROR(ROUND(Table1[[#This Row],[cancellation time decimal]],0),"not cancelled")</f>
        <v>10</v>
      </c>
      <c r="J2253" s="10">
        <f>IFERROR(MOD(Table1[[#This Row],[cancellation hour rounded]],24),"not cancelled")</f>
        <v>10</v>
      </c>
      <c r="K2253" s="32">
        <f>1/Table1[[#This Row],[Duration (Time between doses '[in hours'])]]</f>
        <v>8.3333333333333329E-2</v>
      </c>
      <c r="L2253" s="33">
        <f>Table1[[#This Row],[number doses per hour]]*INDEX(Table2[price per dose],Table1[[#This Row],[Drug ID]])</f>
        <v>0.56619444444444444</v>
      </c>
      <c r="M2253" s="11" t="b">
        <f>AND(Table1[[#This Row],[hour of cancellation 0 to 23]]&gt;=0,Table1[[#This Row],[hour of cancellation 0 to 23]]&lt;=23)</f>
        <v>1</v>
      </c>
    </row>
    <row r="2254" spans="1:13" hidden="1" x14ac:dyDescent="0.3">
      <c r="A2254" s="1">
        <v>2253</v>
      </c>
      <c r="B2254" s="1">
        <v>2</v>
      </c>
      <c r="C2254" s="2">
        <v>41011.607674661274</v>
      </c>
      <c r="D2254" s="2">
        <v>41014.357484402812</v>
      </c>
      <c r="E2254" s="1">
        <v>10</v>
      </c>
      <c r="F2254" s="2" t="s">
        <v>5</v>
      </c>
      <c r="G2254" s="1">
        <v>0</v>
      </c>
      <c r="H2254" s="32" t="str">
        <f>IFERROR(HOUR(Table1[[#This Row],[Cancel Date/time]])+MINUTE(Table1[[#This Row],[Cancel Date/time]])/60,"not cancelled")</f>
        <v>not cancelled</v>
      </c>
      <c r="I2254" s="47" t="str">
        <f>IFERROR(ROUND(Table1[[#This Row],[cancellation time decimal]],0),"not cancelled")</f>
        <v>not cancelled</v>
      </c>
      <c r="J2254" s="10" t="str">
        <f>IFERROR(MOD(Table1[[#This Row],[cancellation hour rounded]],24),"not cancelled")</f>
        <v>not cancelled</v>
      </c>
      <c r="K2254" s="32">
        <f>1/Table1[[#This Row],[Duration (Time between doses '[in hours'])]]</f>
        <v>0.1</v>
      </c>
      <c r="L2254" s="33">
        <f>Table1[[#This Row],[number doses per hour]]*INDEX(Table2[price per dose],Table1[[#This Row],[Drug ID]])</f>
        <v>0.84959999999999969</v>
      </c>
      <c r="M2254" s="11" t="b">
        <f>AND(Table1[[#This Row],[hour of cancellation 0 to 23]]&gt;=0,Table1[[#This Row],[hour of cancellation 0 to 23]]&lt;=23)</f>
        <v>0</v>
      </c>
    </row>
    <row r="2255" spans="1:13" x14ac:dyDescent="0.3">
      <c r="A2255" s="1">
        <v>2254</v>
      </c>
      <c r="B2255" s="1">
        <v>1</v>
      </c>
      <c r="C2255" s="2">
        <v>41011.655032901115</v>
      </c>
      <c r="D2255" s="2">
        <v>41071.654861111114</v>
      </c>
      <c r="E2255" s="1">
        <v>8</v>
      </c>
      <c r="F2255" s="2">
        <v>41012.021833639505</v>
      </c>
      <c r="G2255" s="1">
        <v>0</v>
      </c>
      <c r="H2255" s="32">
        <f>IFERROR(HOUR(Table1[[#This Row],[Cancel Date/time]])+MINUTE(Table1[[#This Row],[Cancel Date/time]])/60,"not cancelled")</f>
        <v>0.51666666666666672</v>
      </c>
      <c r="I2255" s="47">
        <f>IFERROR(ROUND(Table1[[#This Row],[cancellation time decimal]],0),"not cancelled")</f>
        <v>1</v>
      </c>
      <c r="J2255" s="10">
        <f>IFERROR(MOD(Table1[[#This Row],[cancellation hour rounded]],24),"not cancelled")</f>
        <v>1</v>
      </c>
      <c r="K2255" s="32">
        <f>1/Table1[[#This Row],[Duration (Time between doses '[in hours'])]]</f>
        <v>0.125</v>
      </c>
      <c r="L2255" s="33">
        <f>Table1[[#This Row],[number doses per hour]]*INDEX(Table2[price per dose],Table1[[#This Row],[Drug ID]])</f>
        <v>0.84929166666666667</v>
      </c>
      <c r="M2255" s="11" t="b">
        <f>AND(Table1[[#This Row],[hour of cancellation 0 to 23]]&gt;=0,Table1[[#This Row],[hour of cancellation 0 to 23]]&lt;=23)</f>
        <v>1</v>
      </c>
    </row>
    <row r="2256" spans="1:13" x14ac:dyDescent="0.3">
      <c r="A2256" s="1">
        <v>2255</v>
      </c>
      <c r="B2256" s="1">
        <v>1</v>
      </c>
      <c r="C2256" s="2">
        <v>41011.782163355223</v>
      </c>
      <c r="D2256" s="2">
        <v>41071.781944444447</v>
      </c>
      <c r="E2256" s="1">
        <v>8</v>
      </c>
      <c r="F2256" s="2">
        <v>41012.551976333481</v>
      </c>
      <c r="G2256" s="1">
        <v>0</v>
      </c>
      <c r="H2256" s="32">
        <f>IFERROR(HOUR(Table1[[#This Row],[Cancel Date/time]])+MINUTE(Table1[[#This Row],[Cancel Date/time]])/60,"not cancelled")</f>
        <v>13.233333333333333</v>
      </c>
      <c r="I2256" s="47">
        <f>IFERROR(ROUND(Table1[[#This Row],[cancellation time decimal]],0),"not cancelled")</f>
        <v>13</v>
      </c>
      <c r="J2256" s="10">
        <f>IFERROR(MOD(Table1[[#This Row],[cancellation hour rounded]],24),"not cancelled")</f>
        <v>13</v>
      </c>
      <c r="K2256" s="32">
        <f>1/Table1[[#This Row],[Duration (Time between doses '[in hours'])]]</f>
        <v>0.125</v>
      </c>
      <c r="L2256" s="33">
        <f>Table1[[#This Row],[number doses per hour]]*INDEX(Table2[price per dose],Table1[[#This Row],[Drug ID]])</f>
        <v>0.84929166666666667</v>
      </c>
      <c r="M2256" s="11" t="b">
        <f>AND(Table1[[#This Row],[hour of cancellation 0 to 23]]&gt;=0,Table1[[#This Row],[hour of cancellation 0 to 23]]&lt;=23)</f>
        <v>1</v>
      </c>
    </row>
    <row r="2257" spans="1:13" x14ac:dyDescent="0.3">
      <c r="A2257" s="1">
        <v>2256</v>
      </c>
      <c r="B2257" s="1">
        <v>7</v>
      </c>
      <c r="C2257" s="2">
        <v>41011.819412632052</v>
      </c>
      <c r="D2257" s="2">
        <v>41071.818749999999</v>
      </c>
      <c r="E2257" s="1">
        <v>24</v>
      </c>
      <c r="F2257" s="2">
        <v>41027.377703180122</v>
      </c>
      <c r="G2257" s="1">
        <v>0</v>
      </c>
      <c r="H2257" s="32">
        <f>IFERROR(HOUR(Table1[[#This Row],[Cancel Date/time]])+MINUTE(Table1[[#This Row],[Cancel Date/time]])/60,"not cancelled")</f>
        <v>9.0500000000000007</v>
      </c>
      <c r="I2257" s="47">
        <f>IFERROR(ROUND(Table1[[#This Row],[cancellation time decimal]],0),"not cancelled")</f>
        <v>9</v>
      </c>
      <c r="J2257" s="10">
        <f>IFERROR(MOD(Table1[[#This Row],[cancellation hour rounded]],24),"not cancelled")</f>
        <v>9</v>
      </c>
      <c r="K2257" s="32">
        <f>1/Table1[[#This Row],[Duration (Time between doses '[in hours'])]]</f>
        <v>4.1666666666666664E-2</v>
      </c>
      <c r="L2257" s="33">
        <f>Table1[[#This Row],[number doses per hour]]*INDEX(Table2[price per dose],Table1[[#This Row],[Drug ID]])</f>
        <v>1.2958049999999997</v>
      </c>
      <c r="M2257" s="11" t="b">
        <f>AND(Table1[[#This Row],[hour of cancellation 0 to 23]]&gt;=0,Table1[[#This Row],[hour of cancellation 0 to 23]]&lt;=23)</f>
        <v>1</v>
      </c>
    </row>
    <row r="2258" spans="1:13" hidden="1" x14ac:dyDescent="0.3">
      <c r="A2258" s="1">
        <v>2257</v>
      </c>
      <c r="B2258" s="1">
        <v>2</v>
      </c>
      <c r="C2258" s="2">
        <v>41011.907844230875</v>
      </c>
      <c r="D2258" s="2">
        <v>41014.324116789619</v>
      </c>
      <c r="E2258" s="1">
        <v>10</v>
      </c>
      <c r="F2258" s="2" t="s">
        <v>5</v>
      </c>
      <c r="G2258" s="1">
        <v>0</v>
      </c>
      <c r="H2258" s="32" t="str">
        <f>IFERROR(HOUR(Table1[[#This Row],[Cancel Date/time]])+MINUTE(Table1[[#This Row],[Cancel Date/time]])/60,"not cancelled")</f>
        <v>not cancelled</v>
      </c>
      <c r="I2258" s="47" t="str">
        <f>IFERROR(ROUND(Table1[[#This Row],[cancellation time decimal]],0),"not cancelled")</f>
        <v>not cancelled</v>
      </c>
      <c r="J2258" s="10" t="str">
        <f>IFERROR(MOD(Table1[[#This Row],[cancellation hour rounded]],24),"not cancelled")</f>
        <v>not cancelled</v>
      </c>
      <c r="K2258" s="32">
        <f>1/Table1[[#This Row],[Duration (Time between doses '[in hours'])]]</f>
        <v>0.1</v>
      </c>
      <c r="L2258" s="33">
        <f>Table1[[#This Row],[number doses per hour]]*INDEX(Table2[price per dose],Table1[[#This Row],[Drug ID]])</f>
        <v>0.84959999999999969</v>
      </c>
      <c r="M2258" s="11" t="b">
        <f>AND(Table1[[#This Row],[hour of cancellation 0 to 23]]&gt;=0,Table1[[#This Row],[hour of cancellation 0 to 23]]&lt;=23)</f>
        <v>0</v>
      </c>
    </row>
    <row r="2259" spans="1:13" x14ac:dyDescent="0.3">
      <c r="A2259" s="1">
        <v>2258</v>
      </c>
      <c r="B2259" s="1">
        <v>5</v>
      </c>
      <c r="C2259" s="2">
        <v>41011.983901614651</v>
      </c>
      <c r="D2259" s="2">
        <v>41071.983333333337</v>
      </c>
      <c r="E2259" s="1">
        <v>24</v>
      </c>
      <c r="F2259" s="2">
        <v>41013.776971415253</v>
      </c>
      <c r="G2259" s="1">
        <v>0</v>
      </c>
      <c r="H2259" s="32">
        <f>IFERROR(HOUR(Table1[[#This Row],[Cancel Date/time]])+MINUTE(Table1[[#This Row],[Cancel Date/time]])/60,"not cancelled")</f>
        <v>18.633333333333333</v>
      </c>
      <c r="I2259" s="47">
        <f>IFERROR(ROUND(Table1[[#This Row],[cancellation time decimal]],0),"not cancelled")</f>
        <v>19</v>
      </c>
      <c r="J2259" s="10">
        <f>IFERROR(MOD(Table1[[#This Row],[cancellation hour rounded]],24),"not cancelled")</f>
        <v>19</v>
      </c>
      <c r="K2259" s="32">
        <f>1/Table1[[#This Row],[Duration (Time between doses '[in hours'])]]</f>
        <v>4.1666666666666664E-2</v>
      </c>
      <c r="L2259" s="33">
        <f>Table1[[#This Row],[number doses per hour]]*INDEX(Table2[price per dose],Table1[[#This Row],[Drug ID]])</f>
        <v>0.2815833333333333</v>
      </c>
      <c r="M2259" s="11" t="b">
        <f>AND(Table1[[#This Row],[hour of cancellation 0 to 23]]&gt;=0,Table1[[#This Row],[hour of cancellation 0 to 23]]&lt;=23)</f>
        <v>1</v>
      </c>
    </row>
    <row r="2260" spans="1:13" x14ac:dyDescent="0.3">
      <c r="A2260" s="1">
        <v>2259</v>
      </c>
      <c r="B2260" s="1">
        <v>1</v>
      </c>
      <c r="C2260" s="2">
        <v>41012.003937710462</v>
      </c>
      <c r="D2260" s="2">
        <v>41072.003472222219</v>
      </c>
      <c r="E2260" s="1">
        <v>12</v>
      </c>
      <c r="F2260" s="2">
        <v>41012.752775316148</v>
      </c>
      <c r="G2260" s="1">
        <v>0</v>
      </c>
      <c r="H2260" s="32">
        <f>IFERROR(HOUR(Table1[[#This Row],[Cancel Date/time]])+MINUTE(Table1[[#This Row],[Cancel Date/time]])/60,"not cancelled")</f>
        <v>18.066666666666666</v>
      </c>
      <c r="I2260" s="47">
        <f>IFERROR(ROUND(Table1[[#This Row],[cancellation time decimal]],0),"not cancelled")</f>
        <v>18</v>
      </c>
      <c r="J2260" s="10">
        <f>IFERROR(MOD(Table1[[#This Row],[cancellation hour rounded]],24),"not cancelled")</f>
        <v>18</v>
      </c>
      <c r="K2260" s="32">
        <f>1/Table1[[#This Row],[Duration (Time between doses '[in hours'])]]</f>
        <v>8.3333333333333329E-2</v>
      </c>
      <c r="L2260" s="33">
        <f>Table1[[#This Row],[number doses per hour]]*INDEX(Table2[price per dose],Table1[[#This Row],[Drug ID]])</f>
        <v>0.56619444444444444</v>
      </c>
      <c r="M2260" s="11" t="b">
        <f>AND(Table1[[#This Row],[hour of cancellation 0 to 23]]&gt;=0,Table1[[#This Row],[hour of cancellation 0 to 23]]&lt;=23)</f>
        <v>1</v>
      </c>
    </row>
    <row r="2261" spans="1:13" x14ac:dyDescent="0.3">
      <c r="A2261" s="1">
        <v>2260</v>
      </c>
      <c r="B2261" s="1">
        <v>6</v>
      </c>
      <c r="C2261" s="2">
        <v>41012.035030598272</v>
      </c>
      <c r="D2261" s="2">
        <v>41072.034722222219</v>
      </c>
      <c r="E2261" s="1">
        <v>24</v>
      </c>
      <c r="F2261" s="2">
        <v>41017.606679916578</v>
      </c>
      <c r="G2261" s="1">
        <v>0</v>
      </c>
      <c r="H2261" s="32">
        <f>IFERROR(HOUR(Table1[[#This Row],[Cancel Date/time]])+MINUTE(Table1[[#This Row],[Cancel Date/time]])/60,"not cancelled")</f>
        <v>14.55</v>
      </c>
      <c r="I2261" s="47">
        <f>IFERROR(ROUND(Table1[[#This Row],[cancellation time decimal]],0),"not cancelled")</f>
        <v>15</v>
      </c>
      <c r="J2261" s="10">
        <f>IFERROR(MOD(Table1[[#This Row],[cancellation hour rounded]],24),"not cancelled")</f>
        <v>15</v>
      </c>
      <c r="K2261" s="32">
        <f>1/Table1[[#This Row],[Duration (Time between doses '[in hours'])]]</f>
        <v>4.1666666666666664E-2</v>
      </c>
      <c r="L2261" s="33">
        <f>Table1[[#This Row],[number doses per hour]]*INDEX(Table2[price per dose],Table1[[#This Row],[Drug ID]])</f>
        <v>0.35218749999999999</v>
      </c>
      <c r="M2261" s="11" t="b">
        <f>AND(Table1[[#This Row],[hour of cancellation 0 to 23]]&gt;=0,Table1[[#This Row],[hour of cancellation 0 to 23]]&lt;=23)</f>
        <v>1</v>
      </c>
    </row>
    <row r="2262" spans="1:13" x14ac:dyDescent="0.3">
      <c r="A2262" s="1">
        <v>2261</v>
      </c>
      <c r="B2262" s="1">
        <v>5</v>
      </c>
      <c r="C2262" s="2">
        <v>41012.12640801807</v>
      </c>
      <c r="D2262" s="2">
        <v>41072.126388888886</v>
      </c>
      <c r="E2262" s="1">
        <v>24</v>
      </c>
      <c r="F2262" s="2">
        <v>41015.484638160939</v>
      </c>
      <c r="G2262" s="1">
        <v>0</v>
      </c>
      <c r="H2262" s="32">
        <f>IFERROR(HOUR(Table1[[#This Row],[Cancel Date/time]])+MINUTE(Table1[[#This Row],[Cancel Date/time]])/60,"not cancelled")</f>
        <v>11.616666666666667</v>
      </c>
      <c r="I2262" s="47">
        <f>IFERROR(ROUND(Table1[[#This Row],[cancellation time decimal]],0),"not cancelled")</f>
        <v>12</v>
      </c>
      <c r="J2262" s="10">
        <f>IFERROR(MOD(Table1[[#This Row],[cancellation hour rounded]],24),"not cancelled")</f>
        <v>12</v>
      </c>
      <c r="K2262" s="32">
        <f>1/Table1[[#This Row],[Duration (Time between doses '[in hours'])]]</f>
        <v>4.1666666666666664E-2</v>
      </c>
      <c r="L2262" s="33">
        <f>Table1[[#This Row],[number doses per hour]]*INDEX(Table2[price per dose],Table1[[#This Row],[Drug ID]])</f>
        <v>0.2815833333333333</v>
      </c>
      <c r="M2262" s="11" t="b">
        <f>AND(Table1[[#This Row],[hour of cancellation 0 to 23]]&gt;=0,Table1[[#This Row],[hour of cancellation 0 to 23]]&lt;=23)</f>
        <v>1</v>
      </c>
    </row>
    <row r="2263" spans="1:13" x14ac:dyDescent="0.3">
      <c r="A2263" s="1">
        <v>2262</v>
      </c>
      <c r="B2263" s="1">
        <v>5</v>
      </c>
      <c r="C2263" s="2">
        <v>41012.150106191046</v>
      </c>
      <c r="D2263" s="2">
        <v>41072.15</v>
      </c>
      <c r="E2263" s="1">
        <v>24</v>
      </c>
      <c r="F2263" s="2">
        <v>41016.508004080351</v>
      </c>
      <c r="G2263" s="1">
        <v>0</v>
      </c>
      <c r="H2263" s="32">
        <f>IFERROR(HOUR(Table1[[#This Row],[Cancel Date/time]])+MINUTE(Table1[[#This Row],[Cancel Date/time]])/60,"not cancelled")</f>
        <v>12.183333333333334</v>
      </c>
      <c r="I2263" s="47">
        <f>IFERROR(ROUND(Table1[[#This Row],[cancellation time decimal]],0),"not cancelled")</f>
        <v>12</v>
      </c>
      <c r="J2263" s="10">
        <f>IFERROR(MOD(Table1[[#This Row],[cancellation hour rounded]],24),"not cancelled")</f>
        <v>12</v>
      </c>
      <c r="K2263" s="32">
        <f>1/Table1[[#This Row],[Duration (Time between doses '[in hours'])]]</f>
        <v>4.1666666666666664E-2</v>
      </c>
      <c r="L2263" s="33">
        <f>Table1[[#This Row],[number doses per hour]]*INDEX(Table2[price per dose],Table1[[#This Row],[Drug ID]])</f>
        <v>0.2815833333333333</v>
      </c>
      <c r="M2263" s="11" t="b">
        <f>AND(Table1[[#This Row],[hour of cancellation 0 to 23]]&gt;=0,Table1[[#This Row],[hour of cancellation 0 to 23]]&lt;=23)</f>
        <v>1</v>
      </c>
    </row>
    <row r="2264" spans="1:13" x14ac:dyDescent="0.3">
      <c r="A2264" s="1">
        <v>2263</v>
      </c>
      <c r="B2264" s="1">
        <v>3</v>
      </c>
      <c r="C2264" s="2">
        <v>41012.235558426371</v>
      </c>
      <c r="D2264" s="2">
        <v>41072.23541666667</v>
      </c>
      <c r="E2264" s="1">
        <v>24</v>
      </c>
      <c r="F2264" s="2">
        <v>41014.381655383033</v>
      </c>
      <c r="G2264" s="1">
        <v>0</v>
      </c>
      <c r="H2264" s="32">
        <f>IFERROR(HOUR(Table1[[#This Row],[Cancel Date/time]])+MINUTE(Table1[[#This Row],[Cancel Date/time]])/60,"not cancelled")</f>
        <v>9.15</v>
      </c>
      <c r="I2264" s="47">
        <f>IFERROR(ROUND(Table1[[#This Row],[cancellation time decimal]],0),"not cancelled")</f>
        <v>9</v>
      </c>
      <c r="J2264" s="10">
        <f>IFERROR(MOD(Table1[[#This Row],[cancellation hour rounded]],24),"not cancelled")</f>
        <v>9</v>
      </c>
      <c r="K2264" s="32">
        <f>1/Table1[[#This Row],[Duration (Time between doses '[in hours'])]]</f>
        <v>4.1666666666666664E-2</v>
      </c>
      <c r="L2264" s="33">
        <f>Table1[[#This Row],[number doses per hour]]*INDEX(Table2[price per dose],Table1[[#This Row],[Drug ID]])</f>
        <v>0.18133000000000002</v>
      </c>
      <c r="M2264" s="11" t="b">
        <f>AND(Table1[[#This Row],[hour of cancellation 0 to 23]]&gt;=0,Table1[[#This Row],[hour of cancellation 0 to 23]]&lt;=23)</f>
        <v>1</v>
      </c>
    </row>
    <row r="2265" spans="1:13" x14ac:dyDescent="0.3">
      <c r="A2265" s="1">
        <v>2264</v>
      </c>
      <c r="B2265" s="1">
        <v>6</v>
      </c>
      <c r="C2265" s="2">
        <v>41012.337905068467</v>
      </c>
      <c r="D2265" s="2">
        <v>41072.337500000001</v>
      </c>
      <c r="E2265" s="1">
        <v>24</v>
      </c>
      <c r="F2265" s="2">
        <v>41016.714324439992</v>
      </c>
      <c r="G2265" s="1">
        <v>0</v>
      </c>
      <c r="H2265" s="32">
        <f>IFERROR(HOUR(Table1[[#This Row],[Cancel Date/time]])+MINUTE(Table1[[#This Row],[Cancel Date/time]])/60,"not cancelled")</f>
        <v>17.133333333333333</v>
      </c>
      <c r="I2265" s="47">
        <f>IFERROR(ROUND(Table1[[#This Row],[cancellation time decimal]],0),"not cancelled")</f>
        <v>17</v>
      </c>
      <c r="J2265" s="10">
        <f>IFERROR(MOD(Table1[[#This Row],[cancellation hour rounded]],24),"not cancelled")</f>
        <v>17</v>
      </c>
      <c r="K2265" s="32">
        <f>1/Table1[[#This Row],[Duration (Time between doses '[in hours'])]]</f>
        <v>4.1666666666666664E-2</v>
      </c>
      <c r="L2265" s="33">
        <f>Table1[[#This Row],[number doses per hour]]*INDEX(Table2[price per dose],Table1[[#This Row],[Drug ID]])</f>
        <v>0.35218749999999999</v>
      </c>
      <c r="M2265" s="11" t="b">
        <f>AND(Table1[[#This Row],[hour of cancellation 0 to 23]]&gt;=0,Table1[[#This Row],[hour of cancellation 0 to 23]]&lt;=23)</f>
        <v>1</v>
      </c>
    </row>
    <row r="2266" spans="1:13" x14ac:dyDescent="0.3">
      <c r="A2266" s="1">
        <v>2265</v>
      </c>
      <c r="B2266" s="1">
        <v>2</v>
      </c>
      <c r="C2266" s="2">
        <v>41012.334975107231</v>
      </c>
      <c r="D2266" s="2">
        <v>41072.334722222222</v>
      </c>
      <c r="E2266" s="1">
        <v>10</v>
      </c>
      <c r="F2266" s="2">
        <v>41013.732922087722</v>
      </c>
      <c r="G2266" s="1">
        <v>0</v>
      </c>
      <c r="H2266" s="32">
        <f>IFERROR(HOUR(Table1[[#This Row],[Cancel Date/time]])+MINUTE(Table1[[#This Row],[Cancel Date/time]])/60,"not cancelled")</f>
        <v>17.583333333333332</v>
      </c>
      <c r="I2266" s="47">
        <f>IFERROR(ROUND(Table1[[#This Row],[cancellation time decimal]],0),"not cancelled")</f>
        <v>18</v>
      </c>
      <c r="J2266" s="10">
        <f>IFERROR(MOD(Table1[[#This Row],[cancellation hour rounded]],24),"not cancelled")</f>
        <v>18</v>
      </c>
      <c r="K2266" s="32">
        <f>1/Table1[[#This Row],[Duration (Time between doses '[in hours'])]]</f>
        <v>0.1</v>
      </c>
      <c r="L2266" s="33">
        <f>Table1[[#This Row],[number doses per hour]]*INDEX(Table2[price per dose],Table1[[#This Row],[Drug ID]])</f>
        <v>0.84959999999999969</v>
      </c>
      <c r="M2266" s="11" t="b">
        <f>AND(Table1[[#This Row],[hour of cancellation 0 to 23]]&gt;=0,Table1[[#This Row],[hour of cancellation 0 to 23]]&lt;=23)</f>
        <v>1</v>
      </c>
    </row>
    <row r="2267" spans="1:13" x14ac:dyDescent="0.3">
      <c r="A2267" s="1">
        <v>2266</v>
      </c>
      <c r="B2267" s="1">
        <v>1</v>
      </c>
      <c r="C2267" s="2">
        <v>41012.382579672092</v>
      </c>
      <c r="D2267" s="2">
        <v>41072.381944444445</v>
      </c>
      <c r="E2267" s="1">
        <v>8</v>
      </c>
      <c r="F2267" s="2">
        <v>41013.625046441761</v>
      </c>
      <c r="G2267" s="1">
        <v>0</v>
      </c>
      <c r="H2267" s="32">
        <f>IFERROR(HOUR(Table1[[#This Row],[Cancel Date/time]])+MINUTE(Table1[[#This Row],[Cancel Date/time]])/60,"not cancelled")</f>
        <v>15</v>
      </c>
      <c r="I2267" s="47">
        <f>IFERROR(ROUND(Table1[[#This Row],[cancellation time decimal]],0),"not cancelled")</f>
        <v>15</v>
      </c>
      <c r="J2267" s="10">
        <f>IFERROR(MOD(Table1[[#This Row],[cancellation hour rounded]],24),"not cancelled")</f>
        <v>15</v>
      </c>
      <c r="K2267" s="32">
        <f>1/Table1[[#This Row],[Duration (Time between doses '[in hours'])]]</f>
        <v>0.125</v>
      </c>
      <c r="L2267" s="33">
        <f>Table1[[#This Row],[number doses per hour]]*INDEX(Table2[price per dose],Table1[[#This Row],[Drug ID]])</f>
        <v>0.84929166666666667</v>
      </c>
      <c r="M2267" s="11" t="b">
        <f>AND(Table1[[#This Row],[hour of cancellation 0 to 23]]&gt;=0,Table1[[#This Row],[hour of cancellation 0 to 23]]&lt;=23)</f>
        <v>1</v>
      </c>
    </row>
    <row r="2268" spans="1:13" x14ac:dyDescent="0.3">
      <c r="A2268" s="1">
        <v>2267</v>
      </c>
      <c r="B2268" s="1">
        <v>4</v>
      </c>
      <c r="C2268" s="2">
        <v>41012.528361484583</v>
      </c>
      <c r="D2268" s="2">
        <v>41072.527777777781</v>
      </c>
      <c r="E2268" s="1">
        <v>12</v>
      </c>
      <c r="F2268" s="2">
        <v>41015.53458933872</v>
      </c>
      <c r="G2268" s="1">
        <v>0</v>
      </c>
      <c r="H2268" s="32">
        <f>IFERROR(HOUR(Table1[[#This Row],[Cancel Date/time]])+MINUTE(Table1[[#This Row],[Cancel Date/time]])/60,"not cancelled")</f>
        <v>12.816666666666666</v>
      </c>
      <c r="I2268" s="47">
        <f>IFERROR(ROUND(Table1[[#This Row],[cancellation time decimal]],0),"not cancelled")</f>
        <v>13</v>
      </c>
      <c r="J2268" s="10">
        <f>IFERROR(MOD(Table1[[#This Row],[cancellation hour rounded]],24),"not cancelled")</f>
        <v>13</v>
      </c>
      <c r="K2268" s="32">
        <f>1/Table1[[#This Row],[Duration (Time between doses '[in hours'])]]</f>
        <v>8.3333333333333329E-2</v>
      </c>
      <c r="L2268" s="33">
        <f>Table1[[#This Row],[number doses per hour]]*INDEX(Table2[price per dose],Table1[[#This Row],[Drug ID]])</f>
        <v>1.448055119047619</v>
      </c>
      <c r="M2268" s="11" t="b">
        <f>AND(Table1[[#This Row],[hour of cancellation 0 to 23]]&gt;=0,Table1[[#This Row],[hour of cancellation 0 to 23]]&lt;=23)</f>
        <v>1</v>
      </c>
    </row>
    <row r="2269" spans="1:13" x14ac:dyDescent="0.3">
      <c r="A2269" s="1">
        <v>2268</v>
      </c>
      <c r="B2269" s="1">
        <v>3</v>
      </c>
      <c r="C2269" s="2">
        <v>41012.537661386064</v>
      </c>
      <c r="D2269" s="2">
        <v>41072.537499999999</v>
      </c>
      <c r="E2269" s="1">
        <v>24</v>
      </c>
      <c r="F2269" s="2">
        <v>41014.534782369352</v>
      </c>
      <c r="G2269" s="1">
        <v>0</v>
      </c>
      <c r="H2269" s="32">
        <f>IFERROR(HOUR(Table1[[#This Row],[Cancel Date/time]])+MINUTE(Table1[[#This Row],[Cancel Date/time]])/60,"not cancelled")</f>
        <v>12.833333333333334</v>
      </c>
      <c r="I2269" s="47">
        <f>IFERROR(ROUND(Table1[[#This Row],[cancellation time decimal]],0),"not cancelled")</f>
        <v>13</v>
      </c>
      <c r="J2269" s="10">
        <f>IFERROR(MOD(Table1[[#This Row],[cancellation hour rounded]],24),"not cancelled")</f>
        <v>13</v>
      </c>
      <c r="K2269" s="32">
        <f>1/Table1[[#This Row],[Duration (Time between doses '[in hours'])]]</f>
        <v>4.1666666666666664E-2</v>
      </c>
      <c r="L2269" s="33">
        <f>Table1[[#This Row],[number doses per hour]]*INDEX(Table2[price per dose],Table1[[#This Row],[Drug ID]])</f>
        <v>0.18133000000000002</v>
      </c>
      <c r="M2269" s="11" t="b">
        <f>AND(Table1[[#This Row],[hour of cancellation 0 to 23]]&gt;=0,Table1[[#This Row],[hour of cancellation 0 to 23]]&lt;=23)</f>
        <v>1</v>
      </c>
    </row>
    <row r="2270" spans="1:13" x14ac:dyDescent="0.3">
      <c r="A2270" s="1">
        <v>2269</v>
      </c>
      <c r="B2270" s="1">
        <v>1</v>
      </c>
      <c r="C2270" s="2">
        <v>41012.538650141367</v>
      </c>
      <c r="D2270" s="2">
        <v>41072.538194444445</v>
      </c>
      <c r="E2270" s="1">
        <v>8</v>
      </c>
      <c r="F2270" s="2">
        <v>41013.521441141929</v>
      </c>
      <c r="G2270" s="1">
        <v>0</v>
      </c>
      <c r="H2270" s="32">
        <f>IFERROR(HOUR(Table1[[#This Row],[Cancel Date/time]])+MINUTE(Table1[[#This Row],[Cancel Date/time]])/60,"not cancelled")</f>
        <v>12.5</v>
      </c>
      <c r="I2270" s="47">
        <f>IFERROR(ROUND(Table1[[#This Row],[cancellation time decimal]],0),"not cancelled")</f>
        <v>13</v>
      </c>
      <c r="J2270" s="10">
        <f>IFERROR(MOD(Table1[[#This Row],[cancellation hour rounded]],24),"not cancelled")</f>
        <v>13</v>
      </c>
      <c r="K2270" s="32">
        <f>1/Table1[[#This Row],[Duration (Time between doses '[in hours'])]]</f>
        <v>0.125</v>
      </c>
      <c r="L2270" s="33">
        <f>Table1[[#This Row],[number doses per hour]]*INDEX(Table2[price per dose],Table1[[#This Row],[Drug ID]])</f>
        <v>0.84929166666666667</v>
      </c>
      <c r="M2270" s="11" t="b">
        <f>AND(Table1[[#This Row],[hour of cancellation 0 to 23]]&gt;=0,Table1[[#This Row],[hour of cancellation 0 to 23]]&lt;=23)</f>
        <v>1</v>
      </c>
    </row>
    <row r="2271" spans="1:13" x14ac:dyDescent="0.3">
      <c r="A2271" s="1">
        <v>2270</v>
      </c>
      <c r="B2271" s="1">
        <v>7</v>
      </c>
      <c r="C2271" s="2">
        <v>41012.566834422752</v>
      </c>
      <c r="D2271" s="2">
        <v>41072.566666666666</v>
      </c>
      <c r="E2271" s="1">
        <v>24</v>
      </c>
      <c r="F2271" s="2">
        <v>41034.502572857229</v>
      </c>
      <c r="G2271" s="1">
        <v>0</v>
      </c>
      <c r="H2271" s="32">
        <f>IFERROR(HOUR(Table1[[#This Row],[Cancel Date/time]])+MINUTE(Table1[[#This Row],[Cancel Date/time]])/60,"not cancelled")</f>
        <v>12.05</v>
      </c>
      <c r="I2271" s="47">
        <f>IFERROR(ROUND(Table1[[#This Row],[cancellation time decimal]],0),"not cancelled")</f>
        <v>12</v>
      </c>
      <c r="J2271" s="10">
        <f>IFERROR(MOD(Table1[[#This Row],[cancellation hour rounded]],24),"not cancelled")</f>
        <v>12</v>
      </c>
      <c r="K2271" s="32">
        <f>1/Table1[[#This Row],[Duration (Time between doses '[in hours'])]]</f>
        <v>4.1666666666666664E-2</v>
      </c>
      <c r="L2271" s="33">
        <f>Table1[[#This Row],[number doses per hour]]*INDEX(Table2[price per dose],Table1[[#This Row],[Drug ID]])</f>
        <v>1.2958049999999997</v>
      </c>
      <c r="M2271" s="11" t="b">
        <f>AND(Table1[[#This Row],[hour of cancellation 0 to 23]]&gt;=0,Table1[[#This Row],[hour of cancellation 0 to 23]]&lt;=23)</f>
        <v>1</v>
      </c>
    </row>
    <row r="2272" spans="1:13" x14ac:dyDescent="0.3">
      <c r="A2272" s="1">
        <v>2271</v>
      </c>
      <c r="B2272" s="1">
        <v>7</v>
      </c>
      <c r="C2272" s="2">
        <v>41012.574354962744</v>
      </c>
      <c r="D2272" s="2">
        <v>41072.57430555555</v>
      </c>
      <c r="E2272" s="1">
        <v>24</v>
      </c>
      <c r="F2272" s="2">
        <v>41032.688368734627</v>
      </c>
      <c r="G2272" s="1">
        <v>0</v>
      </c>
      <c r="H2272" s="32">
        <f>IFERROR(HOUR(Table1[[#This Row],[Cancel Date/time]])+MINUTE(Table1[[#This Row],[Cancel Date/time]])/60,"not cancelled")</f>
        <v>16.516666666666666</v>
      </c>
      <c r="I2272" s="47">
        <f>IFERROR(ROUND(Table1[[#This Row],[cancellation time decimal]],0),"not cancelled")</f>
        <v>17</v>
      </c>
      <c r="J2272" s="10">
        <f>IFERROR(MOD(Table1[[#This Row],[cancellation hour rounded]],24),"not cancelled")</f>
        <v>17</v>
      </c>
      <c r="K2272" s="32">
        <f>1/Table1[[#This Row],[Duration (Time between doses '[in hours'])]]</f>
        <v>4.1666666666666664E-2</v>
      </c>
      <c r="L2272" s="33">
        <f>Table1[[#This Row],[number doses per hour]]*INDEX(Table2[price per dose],Table1[[#This Row],[Drug ID]])</f>
        <v>1.2958049999999997</v>
      </c>
      <c r="M2272" s="11" t="b">
        <f>AND(Table1[[#This Row],[hour of cancellation 0 to 23]]&gt;=0,Table1[[#This Row],[hour of cancellation 0 to 23]]&lt;=23)</f>
        <v>1</v>
      </c>
    </row>
    <row r="2273" spans="1:13" x14ac:dyDescent="0.3">
      <c r="A2273" s="1">
        <v>2272</v>
      </c>
      <c r="B2273" s="1">
        <v>7</v>
      </c>
      <c r="C2273" s="2">
        <v>41012.549042103346</v>
      </c>
      <c r="D2273" s="2">
        <v>41072.548611111109</v>
      </c>
      <c r="E2273" s="1">
        <v>24</v>
      </c>
      <c r="F2273" s="2">
        <v>41039.681789163282</v>
      </c>
      <c r="G2273" s="1">
        <v>0</v>
      </c>
      <c r="H2273" s="32">
        <f>IFERROR(HOUR(Table1[[#This Row],[Cancel Date/time]])+MINUTE(Table1[[#This Row],[Cancel Date/time]])/60,"not cancelled")</f>
        <v>16.350000000000001</v>
      </c>
      <c r="I2273" s="47">
        <f>IFERROR(ROUND(Table1[[#This Row],[cancellation time decimal]],0),"not cancelled")</f>
        <v>16</v>
      </c>
      <c r="J2273" s="10">
        <f>IFERROR(MOD(Table1[[#This Row],[cancellation hour rounded]],24),"not cancelled")</f>
        <v>16</v>
      </c>
      <c r="K2273" s="32">
        <f>1/Table1[[#This Row],[Duration (Time between doses '[in hours'])]]</f>
        <v>4.1666666666666664E-2</v>
      </c>
      <c r="L2273" s="33">
        <f>Table1[[#This Row],[number doses per hour]]*INDEX(Table2[price per dose],Table1[[#This Row],[Drug ID]])</f>
        <v>1.2958049999999997</v>
      </c>
      <c r="M2273" s="11" t="b">
        <f>AND(Table1[[#This Row],[hour of cancellation 0 to 23]]&gt;=0,Table1[[#This Row],[hour of cancellation 0 to 23]]&lt;=23)</f>
        <v>1</v>
      </c>
    </row>
    <row r="2274" spans="1:13" x14ac:dyDescent="0.3">
      <c r="A2274" s="1">
        <v>2273</v>
      </c>
      <c r="B2274" s="1">
        <v>3</v>
      </c>
      <c r="C2274" s="2">
        <v>41012.600441476658</v>
      </c>
      <c r="D2274" s="2">
        <v>41072.600000000006</v>
      </c>
      <c r="E2274" s="1">
        <v>24</v>
      </c>
      <c r="F2274" s="2">
        <v>41015.410148318457</v>
      </c>
      <c r="G2274" s="1">
        <v>0</v>
      </c>
      <c r="H2274" s="32">
        <f>IFERROR(HOUR(Table1[[#This Row],[Cancel Date/time]])+MINUTE(Table1[[#This Row],[Cancel Date/time]])/60,"not cancelled")</f>
        <v>9.8333333333333339</v>
      </c>
      <c r="I2274" s="47">
        <f>IFERROR(ROUND(Table1[[#This Row],[cancellation time decimal]],0),"not cancelled")</f>
        <v>10</v>
      </c>
      <c r="J2274" s="10">
        <f>IFERROR(MOD(Table1[[#This Row],[cancellation hour rounded]],24),"not cancelled")</f>
        <v>10</v>
      </c>
      <c r="K2274" s="32">
        <f>1/Table1[[#This Row],[Duration (Time between doses '[in hours'])]]</f>
        <v>4.1666666666666664E-2</v>
      </c>
      <c r="L2274" s="33">
        <f>Table1[[#This Row],[number doses per hour]]*INDEX(Table2[price per dose],Table1[[#This Row],[Drug ID]])</f>
        <v>0.18133000000000002</v>
      </c>
      <c r="M2274" s="11" t="b">
        <f>AND(Table1[[#This Row],[hour of cancellation 0 to 23]]&gt;=0,Table1[[#This Row],[hour of cancellation 0 to 23]]&lt;=23)</f>
        <v>1</v>
      </c>
    </row>
    <row r="2275" spans="1:13" x14ac:dyDescent="0.3">
      <c r="A2275" s="1">
        <v>2274</v>
      </c>
      <c r="B2275" s="1">
        <v>4</v>
      </c>
      <c r="C2275" s="2">
        <v>41012.650237116759</v>
      </c>
      <c r="D2275" s="2">
        <v>41072.65</v>
      </c>
      <c r="E2275" s="1">
        <v>12</v>
      </c>
      <c r="F2275" s="2">
        <v>41015.703656106947</v>
      </c>
      <c r="G2275" s="1">
        <v>0</v>
      </c>
      <c r="H2275" s="32">
        <f>IFERROR(HOUR(Table1[[#This Row],[Cancel Date/time]])+MINUTE(Table1[[#This Row],[Cancel Date/time]])/60,"not cancelled")</f>
        <v>16.883333333333333</v>
      </c>
      <c r="I2275" s="47">
        <f>IFERROR(ROUND(Table1[[#This Row],[cancellation time decimal]],0),"not cancelled")</f>
        <v>17</v>
      </c>
      <c r="J2275" s="10">
        <f>IFERROR(MOD(Table1[[#This Row],[cancellation hour rounded]],24),"not cancelled")</f>
        <v>17</v>
      </c>
      <c r="K2275" s="32">
        <f>1/Table1[[#This Row],[Duration (Time between doses '[in hours'])]]</f>
        <v>8.3333333333333329E-2</v>
      </c>
      <c r="L2275" s="33">
        <f>Table1[[#This Row],[number doses per hour]]*INDEX(Table2[price per dose],Table1[[#This Row],[Drug ID]])</f>
        <v>1.448055119047619</v>
      </c>
      <c r="M2275" s="11" t="b">
        <f>AND(Table1[[#This Row],[hour of cancellation 0 to 23]]&gt;=0,Table1[[#This Row],[hour of cancellation 0 to 23]]&lt;=23)</f>
        <v>1</v>
      </c>
    </row>
    <row r="2276" spans="1:13" hidden="1" x14ac:dyDescent="0.3">
      <c r="A2276" s="1">
        <v>2275</v>
      </c>
      <c r="B2276" s="1">
        <v>4</v>
      </c>
      <c r="C2276" s="2">
        <v>41012.656982457884</v>
      </c>
      <c r="D2276" s="2">
        <v>41015.073064145312</v>
      </c>
      <c r="E2276" s="1">
        <v>12</v>
      </c>
      <c r="F2276" s="2" t="s">
        <v>5</v>
      </c>
      <c r="G2276" s="1">
        <v>0</v>
      </c>
      <c r="H2276" s="32" t="str">
        <f>IFERROR(HOUR(Table1[[#This Row],[Cancel Date/time]])+MINUTE(Table1[[#This Row],[Cancel Date/time]])/60,"not cancelled")</f>
        <v>not cancelled</v>
      </c>
      <c r="I2276" s="47" t="str">
        <f>IFERROR(ROUND(Table1[[#This Row],[cancellation time decimal]],0),"not cancelled")</f>
        <v>not cancelled</v>
      </c>
      <c r="J2276" s="10" t="str">
        <f>IFERROR(MOD(Table1[[#This Row],[cancellation hour rounded]],24),"not cancelled")</f>
        <v>not cancelled</v>
      </c>
      <c r="K2276" s="32">
        <f>1/Table1[[#This Row],[Duration (Time between doses '[in hours'])]]</f>
        <v>8.3333333333333329E-2</v>
      </c>
      <c r="L2276" s="33">
        <f>Table1[[#This Row],[number doses per hour]]*INDEX(Table2[price per dose],Table1[[#This Row],[Drug ID]])</f>
        <v>1.448055119047619</v>
      </c>
      <c r="M2276" s="11" t="b">
        <f>AND(Table1[[#This Row],[hour of cancellation 0 to 23]]&gt;=0,Table1[[#This Row],[hour of cancellation 0 to 23]]&lt;=23)</f>
        <v>0</v>
      </c>
    </row>
    <row r="2277" spans="1:13" x14ac:dyDescent="0.3">
      <c r="A2277" s="1">
        <v>2276</v>
      </c>
      <c r="B2277" s="1">
        <v>1</v>
      </c>
      <c r="C2277" s="2">
        <v>41012.665141948659</v>
      </c>
      <c r="D2277" s="2">
        <v>41015.747916666667</v>
      </c>
      <c r="E2277" s="1">
        <v>12</v>
      </c>
      <c r="F2277" s="2">
        <v>41013.525717836674</v>
      </c>
      <c r="G2277" s="1">
        <v>0</v>
      </c>
      <c r="H2277" s="32">
        <f>IFERROR(HOUR(Table1[[#This Row],[Cancel Date/time]])+MINUTE(Table1[[#This Row],[Cancel Date/time]])/60,"not cancelled")</f>
        <v>12.616666666666667</v>
      </c>
      <c r="I2277" s="47">
        <f>IFERROR(ROUND(Table1[[#This Row],[cancellation time decimal]],0),"not cancelled")</f>
        <v>13</v>
      </c>
      <c r="J2277" s="10">
        <f>IFERROR(MOD(Table1[[#This Row],[cancellation hour rounded]],24),"not cancelled")</f>
        <v>13</v>
      </c>
      <c r="K2277" s="32">
        <f>1/Table1[[#This Row],[Duration (Time between doses '[in hours'])]]</f>
        <v>8.3333333333333329E-2</v>
      </c>
      <c r="L2277" s="33">
        <f>Table1[[#This Row],[number doses per hour]]*INDEX(Table2[price per dose],Table1[[#This Row],[Drug ID]])</f>
        <v>0.56619444444444444</v>
      </c>
      <c r="M2277" s="11" t="b">
        <f>AND(Table1[[#This Row],[hour of cancellation 0 to 23]]&gt;=0,Table1[[#This Row],[hour of cancellation 0 to 23]]&lt;=23)</f>
        <v>1</v>
      </c>
    </row>
    <row r="2278" spans="1:13" x14ac:dyDescent="0.3">
      <c r="A2278" s="1">
        <v>2277</v>
      </c>
      <c r="B2278" s="1">
        <v>6</v>
      </c>
      <c r="C2278" s="2">
        <v>41012.745771740425</v>
      </c>
      <c r="D2278" s="2">
        <v>41072.745138888895</v>
      </c>
      <c r="E2278" s="1">
        <v>24</v>
      </c>
      <c r="F2278" s="2">
        <v>41018.447076389319</v>
      </c>
      <c r="G2278" s="1">
        <v>0</v>
      </c>
      <c r="H2278" s="32">
        <f>IFERROR(HOUR(Table1[[#This Row],[Cancel Date/time]])+MINUTE(Table1[[#This Row],[Cancel Date/time]])/60,"not cancelled")</f>
        <v>10.716666666666667</v>
      </c>
      <c r="I2278" s="47">
        <f>IFERROR(ROUND(Table1[[#This Row],[cancellation time decimal]],0),"not cancelled")</f>
        <v>11</v>
      </c>
      <c r="J2278" s="10">
        <f>IFERROR(MOD(Table1[[#This Row],[cancellation hour rounded]],24),"not cancelled")</f>
        <v>11</v>
      </c>
      <c r="K2278" s="32">
        <f>1/Table1[[#This Row],[Duration (Time between doses '[in hours'])]]</f>
        <v>4.1666666666666664E-2</v>
      </c>
      <c r="L2278" s="33">
        <f>Table1[[#This Row],[number doses per hour]]*INDEX(Table2[price per dose],Table1[[#This Row],[Drug ID]])</f>
        <v>0.35218749999999999</v>
      </c>
      <c r="M2278" s="11" t="b">
        <f>AND(Table1[[#This Row],[hour of cancellation 0 to 23]]&gt;=0,Table1[[#This Row],[hour of cancellation 0 to 23]]&lt;=23)</f>
        <v>1</v>
      </c>
    </row>
    <row r="2279" spans="1:13" x14ac:dyDescent="0.3">
      <c r="A2279" s="1">
        <v>2278</v>
      </c>
      <c r="B2279" s="1">
        <v>1</v>
      </c>
      <c r="C2279" s="2">
        <v>41012.861463995061</v>
      </c>
      <c r="D2279" s="2">
        <v>41072.861111111117</v>
      </c>
      <c r="E2279" s="1">
        <v>8</v>
      </c>
      <c r="F2279" s="2">
        <v>41013.477275630888</v>
      </c>
      <c r="G2279" s="1">
        <v>0</v>
      </c>
      <c r="H2279" s="32">
        <f>IFERROR(HOUR(Table1[[#This Row],[Cancel Date/time]])+MINUTE(Table1[[#This Row],[Cancel Date/time]])/60,"not cancelled")</f>
        <v>11.45</v>
      </c>
      <c r="I2279" s="47">
        <f>IFERROR(ROUND(Table1[[#This Row],[cancellation time decimal]],0),"not cancelled")</f>
        <v>11</v>
      </c>
      <c r="J2279" s="10">
        <f>IFERROR(MOD(Table1[[#This Row],[cancellation hour rounded]],24),"not cancelled")</f>
        <v>11</v>
      </c>
      <c r="K2279" s="32">
        <f>1/Table1[[#This Row],[Duration (Time between doses '[in hours'])]]</f>
        <v>0.125</v>
      </c>
      <c r="L2279" s="33">
        <f>Table1[[#This Row],[number doses per hour]]*INDEX(Table2[price per dose],Table1[[#This Row],[Drug ID]])</f>
        <v>0.84929166666666667</v>
      </c>
      <c r="M2279" s="11" t="b">
        <f>AND(Table1[[#This Row],[hour of cancellation 0 to 23]]&gt;=0,Table1[[#This Row],[hour of cancellation 0 to 23]]&lt;=23)</f>
        <v>1</v>
      </c>
    </row>
    <row r="2280" spans="1:13" x14ac:dyDescent="0.3">
      <c r="A2280" s="1">
        <v>2279</v>
      </c>
      <c r="B2280" s="1">
        <v>6</v>
      </c>
      <c r="C2280" s="2">
        <v>41012.861394648571</v>
      </c>
      <c r="D2280" s="2">
        <v>41072.861111111117</v>
      </c>
      <c r="E2280" s="1">
        <v>24</v>
      </c>
      <c r="F2280" s="2">
        <v>41031.580787146799</v>
      </c>
      <c r="G2280" s="1">
        <v>1</v>
      </c>
      <c r="H2280" s="32">
        <f>IFERROR(HOUR(Table1[[#This Row],[Cancel Date/time]])+MINUTE(Table1[[#This Row],[Cancel Date/time]])/60,"not cancelled")</f>
        <v>13.933333333333334</v>
      </c>
      <c r="I2280" s="47">
        <f>IFERROR(ROUND(Table1[[#This Row],[cancellation time decimal]],0),"not cancelled")</f>
        <v>14</v>
      </c>
      <c r="J2280" s="10">
        <f>IFERROR(MOD(Table1[[#This Row],[cancellation hour rounded]],24),"not cancelled")</f>
        <v>14</v>
      </c>
      <c r="K2280" s="32">
        <f>1/Table1[[#This Row],[Duration (Time between doses '[in hours'])]]</f>
        <v>4.1666666666666664E-2</v>
      </c>
      <c r="L2280" s="33">
        <f>Table1[[#This Row],[number doses per hour]]*INDEX(Table2[price per dose],Table1[[#This Row],[Drug ID]])</f>
        <v>0.35218749999999999</v>
      </c>
      <c r="M2280" s="11" t="b">
        <f>AND(Table1[[#This Row],[hour of cancellation 0 to 23]]&gt;=0,Table1[[#This Row],[hour of cancellation 0 to 23]]&lt;=23)</f>
        <v>1</v>
      </c>
    </row>
    <row r="2281" spans="1:13" x14ac:dyDescent="0.3">
      <c r="A2281" s="1">
        <v>2280</v>
      </c>
      <c r="B2281" s="1">
        <v>1</v>
      </c>
      <c r="C2281" s="2">
        <v>41012.867145712931</v>
      </c>
      <c r="D2281" s="2">
        <v>41072.866666666669</v>
      </c>
      <c r="E2281" s="1">
        <v>8</v>
      </c>
      <c r="F2281" s="2">
        <v>41013.87243571788</v>
      </c>
      <c r="G2281" s="1">
        <v>0</v>
      </c>
      <c r="H2281" s="32">
        <f>IFERROR(HOUR(Table1[[#This Row],[Cancel Date/time]])+MINUTE(Table1[[#This Row],[Cancel Date/time]])/60,"not cancelled")</f>
        <v>20.933333333333334</v>
      </c>
      <c r="I2281" s="47">
        <f>IFERROR(ROUND(Table1[[#This Row],[cancellation time decimal]],0),"not cancelled")</f>
        <v>21</v>
      </c>
      <c r="J2281" s="10">
        <f>IFERROR(MOD(Table1[[#This Row],[cancellation hour rounded]],24),"not cancelled")</f>
        <v>21</v>
      </c>
      <c r="K2281" s="32">
        <f>1/Table1[[#This Row],[Duration (Time between doses '[in hours'])]]</f>
        <v>0.125</v>
      </c>
      <c r="L2281" s="33">
        <f>Table1[[#This Row],[number doses per hour]]*INDEX(Table2[price per dose],Table1[[#This Row],[Drug ID]])</f>
        <v>0.84929166666666667</v>
      </c>
      <c r="M2281" s="11" t="b">
        <f>AND(Table1[[#This Row],[hour of cancellation 0 to 23]]&gt;=0,Table1[[#This Row],[hour of cancellation 0 to 23]]&lt;=23)</f>
        <v>1</v>
      </c>
    </row>
    <row r="2282" spans="1:13" hidden="1" x14ac:dyDescent="0.3">
      <c r="A2282" s="1">
        <v>2281</v>
      </c>
      <c r="B2282" s="1">
        <v>5</v>
      </c>
      <c r="C2282" s="2">
        <v>41012.869490350196</v>
      </c>
      <c r="D2282" s="2">
        <v>41014.952379930386</v>
      </c>
      <c r="E2282" s="1">
        <v>24</v>
      </c>
      <c r="F2282" s="2" t="s">
        <v>5</v>
      </c>
      <c r="G2282" s="1">
        <v>0</v>
      </c>
      <c r="H2282" s="32" t="str">
        <f>IFERROR(HOUR(Table1[[#This Row],[Cancel Date/time]])+MINUTE(Table1[[#This Row],[Cancel Date/time]])/60,"not cancelled")</f>
        <v>not cancelled</v>
      </c>
      <c r="I2282" s="47" t="str">
        <f>IFERROR(ROUND(Table1[[#This Row],[cancellation time decimal]],0),"not cancelled")</f>
        <v>not cancelled</v>
      </c>
      <c r="J2282" s="10" t="str">
        <f>IFERROR(MOD(Table1[[#This Row],[cancellation hour rounded]],24),"not cancelled")</f>
        <v>not cancelled</v>
      </c>
      <c r="K2282" s="32">
        <f>1/Table1[[#This Row],[Duration (Time between doses '[in hours'])]]</f>
        <v>4.1666666666666664E-2</v>
      </c>
      <c r="L2282" s="33">
        <f>Table1[[#This Row],[number doses per hour]]*INDEX(Table2[price per dose],Table1[[#This Row],[Drug ID]])</f>
        <v>0.2815833333333333</v>
      </c>
      <c r="M2282" s="11" t="b">
        <f>AND(Table1[[#This Row],[hour of cancellation 0 to 23]]&gt;=0,Table1[[#This Row],[hour of cancellation 0 to 23]]&lt;=23)</f>
        <v>0</v>
      </c>
    </row>
    <row r="2283" spans="1:13" x14ac:dyDescent="0.3">
      <c r="A2283" s="1">
        <v>2282</v>
      </c>
      <c r="B2283" s="1">
        <v>6</v>
      </c>
      <c r="C2283" s="2">
        <v>41012.86658279792</v>
      </c>
      <c r="D2283" s="2">
        <v>41072.865972222222</v>
      </c>
      <c r="E2283" s="1">
        <v>24</v>
      </c>
      <c r="F2283" s="2">
        <v>41025.487458080279</v>
      </c>
      <c r="G2283" s="1">
        <v>1</v>
      </c>
      <c r="H2283" s="32">
        <f>IFERROR(HOUR(Table1[[#This Row],[Cancel Date/time]])+MINUTE(Table1[[#This Row],[Cancel Date/time]])/60,"not cancelled")</f>
        <v>11.683333333333334</v>
      </c>
      <c r="I2283" s="47">
        <f>IFERROR(ROUND(Table1[[#This Row],[cancellation time decimal]],0),"not cancelled")</f>
        <v>12</v>
      </c>
      <c r="J2283" s="10">
        <f>IFERROR(MOD(Table1[[#This Row],[cancellation hour rounded]],24),"not cancelled")</f>
        <v>12</v>
      </c>
      <c r="K2283" s="32">
        <f>1/Table1[[#This Row],[Duration (Time between doses '[in hours'])]]</f>
        <v>4.1666666666666664E-2</v>
      </c>
      <c r="L2283" s="33">
        <f>Table1[[#This Row],[number doses per hour]]*INDEX(Table2[price per dose],Table1[[#This Row],[Drug ID]])</f>
        <v>0.35218749999999999</v>
      </c>
      <c r="M2283" s="11" t="b">
        <f>AND(Table1[[#This Row],[hour of cancellation 0 to 23]]&gt;=0,Table1[[#This Row],[hour of cancellation 0 to 23]]&lt;=23)</f>
        <v>1</v>
      </c>
    </row>
    <row r="2284" spans="1:13" x14ac:dyDescent="0.3">
      <c r="A2284" s="1">
        <v>2283</v>
      </c>
      <c r="B2284" s="1">
        <v>1</v>
      </c>
      <c r="C2284" s="2">
        <v>41012.860592865502</v>
      </c>
      <c r="D2284" s="2">
        <v>41072.86041666667</v>
      </c>
      <c r="E2284" s="1">
        <v>12</v>
      </c>
      <c r="F2284" s="2">
        <v>41014.478743010834</v>
      </c>
      <c r="G2284" s="1">
        <v>0</v>
      </c>
      <c r="H2284" s="32">
        <f>IFERROR(HOUR(Table1[[#This Row],[Cancel Date/time]])+MINUTE(Table1[[#This Row],[Cancel Date/time]])/60,"not cancelled")</f>
        <v>11.483333333333333</v>
      </c>
      <c r="I2284" s="47">
        <f>IFERROR(ROUND(Table1[[#This Row],[cancellation time decimal]],0),"not cancelled")</f>
        <v>11</v>
      </c>
      <c r="J2284" s="10">
        <f>IFERROR(MOD(Table1[[#This Row],[cancellation hour rounded]],24),"not cancelled")</f>
        <v>11</v>
      </c>
      <c r="K2284" s="32">
        <f>1/Table1[[#This Row],[Duration (Time between doses '[in hours'])]]</f>
        <v>8.3333333333333329E-2</v>
      </c>
      <c r="L2284" s="33">
        <f>Table1[[#This Row],[number doses per hour]]*INDEX(Table2[price per dose],Table1[[#This Row],[Drug ID]])</f>
        <v>0.56619444444444444</v>
      </c>
      <c r="M2284" s="11" t="b">
        <f>AND(Table1[[#This Row],[hour of cancellation 0 to 23]]&gt;=0,Table1[[#This Row],[hour of cancellation 0 to 23]]&lt;=23)</f>
        <v>1</v>
      </c>
    </row>
    <row r="2285" spans="1:13" x14ac:dyDescent="0.3">
      <c r="A2285" s="1">
        <v>2284</v>
      </c>
      <c r="B2285" s="1">
        <v>1</v>
      </c>
      <c r="C2285" s="2">
        <v>41012.988463991227</v>
      </c>
      <c r="D2285" s="2">
        <v>41072.98819444445</v>
      </c>
      <c r="E2285" s="1">
        <v>8</v>
      </c>
      <c r="F2285" s="2">
        <v>41013.554586727252</v>
      </c>
      <c r="G2285" s="1">
        <v>0</v>
      </c>
      <c r="H2285" s="32">
        <f>IFERROR(HOUR(Table1[[#This Row],[Cancel Date/time]])+MINUTE(Table1[[#This Row],[Cancel Date/time]])/60,"not cancelled")</f>
        <v>13.3</v>
      </c>
      <c r="I2285" s="47">
        <f>IFERROR(ROUND(Table1[[#This Row],[cancellation time decimal]],0),"not cancelled")</f>
        <v>13</v>
      </c>
      <c r="J2285" s="10">
        <f>IFERROR(MOD(Table1[[#This Row],[cancellation hour rounded]],24),"not cancelled")</f>
        <v>13</v>
      </c>
      <c r="K2285" s="32">
        <f>1/Table1[[#This Row],[Duration (Time between doses '[in hours'])]]</f>
        <v>0.125</v>
      </c>
      <c r="L2285" s="33">
        <f>Table1[[#This Row],[number doses per hour]]*INDEX(Table2[price per dose],Table1[[#This Row],[Drug ID]])</f>
        <v>0.84929166666666667</v>
      </c>
      <c r="M2285" s="11" t="b">
        <f>AND(Table1[[#This Row],[hour of cancellation 0 to 23]]&gt;=0,Table1[[#This Row],[hour of cancellation 0 to 23]]&lt;=23)</f>
        <v>1</v>
      </c>
    </row>
    <row r="2286" spans="1:13" x14ac:dyDescent="0.3">
      <c r="A2286" s="1">
        <v>2285</v>
      </c>
      <c r="B2286" s="1">
        <v>4</v>
      </c>
      <c r="C2286" s="2">
        <v>41013.085224149698</v>
      </c>
      <c r="D2286" s="2">
        <v>41073.084722222222</v>
      </c>
      <c r="E2286" s="1">
        <v>12</v>
      </c>
      <c r="F2286" s="2">
        <v>41016.412993140912</v>
      </c>
      <c r="G2286" s="1">
        <v>0</v>
      </c>
      <c r="H2286" s="32">
        <f>IFERROR(HOUR(Table1[[#This Row],[Cancel Date/time]])+MINUTE(Table1[[#This Row],[Cancel Date/time]])/60,"not cancelled")</f>
        <v>9.9</v>
      </c>
      <c r="I2286" s="47">
        <f>IFERROR(ROUND(Table1[[#This Row],[cancellation time decimal]],0),"not cancelled")</f>
        <v>10</v>
      </c>
      <c r="J2286" s="10">
        <f>IFERROR(MOD(Table1[[#This Row],[cancellation hour rounded]],24),"not cancelled")</f>
        <v>10</v>
      </c>
      <c r="K2286" s="32">
        <f>1/Table1[[#This Row],[Duration (Time between doses '[in hours'])]]</f>
        <v>8.3333333333333329E-2</v>
      </c>
      <c r="L2286" s="33">
        <f>Table1[[#This Row],[number doses per hour]]*INDEX(Table2[price per dose],Table1[[#This Row],[Drug ID]])</f>
        <v>1.448055119047619</v>
      </c>
      <c r="M2286" s="11" t="b">
        <f>AND(Table1[[#This Row],[hour of cancellation 0 to 23]]&gt;=0,Table1[[#This Row],[hour of cancellation 0 to 23]]&lt;=23)</f>
        <v>1</v>
      </c>
    </row>
    <row r="2287" spans="1:13" x14ac:dyDescent="0.3">
      <c r="A2287" s="1">
        <v>2286</v>
      </c>
      <c r="B2287" s="1">
        <v>3</v>
      </c>
      <c r="C2287" s="2">
        <v>41013.10236538497</v>
      </c>
      <c r="D2287" s="2">
        <v>41017.685416666667</v>
      </c>
      <c r="E2287" s="1">
        <v>24</v>
      </c>
      <c r="F2287" s="2">
        <v>41014.36309467809</v>
      </c>
      <c r="G2287" s="1">
        <v>0</v>
      </c>
      <c r="H2287" s="32">
        <f>IFERROR(HOUR(Table1[[#This Row],[Cancel Date/time]])+MINUTE(Table1[[#This Row],[Cancel Date/time]])/60,"not cancelled")</f>
        <v>8.6999999999999993</v>
      </c>
      <c r="I2287" s="47">
        <f>IFERROR(ROUND(Table1[[#This Row],[cancellation time decimal]],0),"not cancelled")</f>
        <v>9</v>
      </c>
      <c r="J2287" s="10">
        <f>IFERROR(MOD(Table1[[#This Row],[cancellation hour rounded]],24),"not cancelled")</f>
        <v>9</v>
      </c>
      <c r="K2287" s="32">
        <f>1/Table1[[#This Row],[Duration (Time between doses '[in hours'])]]</f>
        <v>4.1666666666666664E-2</v>
      </c>
      <c r="L2287" s="33">
        <f>Table1[[#This Row],[number doses per hour]]*INDEX(Table2[price per dose],Table1[[#This Row],[Drug ID]])</f>
        <v>0.18133000000000002</v>
      </c>
      <c r="M2287" s="11" t="b">
        <f>AND(Table1[[#This Row],[hour of cancellation 0 to 23]]&gt;=0,Table1[[#This Row],[hour of cancellation 0 to 23]]&lt;=23)</f>
        <v>1</v>
      </c>
    </row>
    <row r="2288" spans="1:13" x14ac:dyDescent="0.3">
      <c r="A2288" s="1">
        <v>2287</v>
      </c>
      <c r="B2288" s="1">
        <v>5</v>
      </c>
      <c r="C2288" s="2">
        <v>41013.149970410595</v>
      </c>
      <c r="D2288" s="2">
        <v>41073.149305555555</v>
      </c>
      <c r="E2288" s="1">
        <v>24</v>
      </c>
      <c r="F2288" s="2">
        <v>41014.664976214022</v>
      </c>
      <c r="G2288" s="1">
        <v>0</v>
      </c>
      <c r="H2288" s="32">
        <f>IFERROR(HOUR(Table1[[#This Row],[Cancel Date/time]])+MINUTE(Table1[[#This Row],[Cancel Date/time]])/60,"not cancelled")</f>
        <v>15.95</v>
      </c>
      <c r="I2288" s="47">
        <f>IFERROR(ROUND(Table1[[#This Row],[cancellation time decimal]],0),"not cancelled")</f>
        <v>16</v>
      </c>
      <c r="J2288" s="10">
        <f>IFERROR(MOD(Table1[[#This Row],[cancellation hour rounded]],24),"not cancelled")</f>
        <v>16</v>
      </c>
      <c r="K2288" s="32">
        <f>1/Table1[[#This Row],[Duration (Time between doses '[in hours'])]]</f>
        <v>4.1666666666666664E-2</v>
      </c>
      <c r="L2288" s="33">
        <f>Table1[[#This Row],[number doses per hour]]*INDEX(Table2[price per dose],Table1[[#This Row],[Drug ID]])</f>
        <v>0.2815833333333333</v>
      </c>
      <c r="M2288" s="11" t="b">
        <f>AND(Table1[[#This Row],[hour of cancellation 0 to 23]]&gt;=0,Table1[[#This Row],[hour of cancellation 0 to 23]]&lt;=23)</f>
        <v>1</v>
      </c>
    </row>
    <row r="2289" spans="1:13" x14ac:dyDescent="0.3">
      <c r="A2289" s="1">
        <v>2288</v>
      </c>
      <c r="B2289" s="1">
        <v>6</v>
      </c>
      <c r="C2289" s="2">
        <v>41013.176166382451</v>
      </c>
      <c r="D2289" s="2">
        <v>41073.175694444442</v>
      </c>
      <c r="E2289" s="1">
        <v>24</v>
      </c>
      <c r="F2289" s="2">
        <v>41015.910883224606</v>
      </c>
      <c r="G2289" s="1">
        <v>0</v>
      </c>
      <c r="H2289" s="32">
        <f>IFERROR(HOUR(Table1[[#This Row],[Cancel Date/time]])+MINUTE(Table1[[#This Row],[Cancel Date/time]])/60,"not cancelled")</f>
        <v>21.85</v>
      </c>
      <c r="I2289" s="47">
        <f>IFERROR(ROUND(Table1[[#This Row],[cancellation time decimal]],0),"not cancelled")</f>
        <v>22</v>
      </c>
      <c r="J2289" s="10">
        <f>IFERROR(MOD(Table1[[#This Row],[cancellation hour rounded]],24),"not cancelled")</f>
        <v>22</v>
      </c>
      <c r="K2289" s="32">
        <f>1/Table1[[#This Row],[Duration (Time between doses '[in hours'])]]</f>
        <v>4.1666666666666664E-2</v>
      </c>
      <c r="L2289" s="33">
        <f>Table1[[#This Row],[number doses per hour]]*INDEX(Table2[price per dose],Table1[[#This Row],[Drug ID]])</f>
        <v>0.35218749999999999</v>
      </c>
      <c r="M2289" s="11" t="b">
        <f>AND(Table1[[#This Row],[hour of cancellation 0 to 23]]&gt;=0,Table1[[#This Row],[hour of cancellation 0 to 23]]&lt;=23)</f>
        <v>1</v>
      </c>
    </row>
    <row r="2290" spans="1:13" x14ac:dyDescent="0.3">
      <c r="A2290" s="1">
        <v>2289</v>
      </c>
      <c r="B2290" s="1">
        <v>10</v>
      </c>
      <c r="C2290" s="2">
        <v>41013.327846589491</v>
      </c>
      <c r="D2290" s="2">
        <v>41073.327777777777</v>
      </c>
      <c r="E2290" s="1">
        <v>1</v>
      </c>
      <c r="F2290" s="2">
        <v>41019.914849552784</v>
      </c>
      <c r="G2290" s="1">
        <v>3</v>
      </c>
      <c r="H2290" s="32">
        <f>IFERROR(HOUR(Table1[[#This Row],[Cancel Date/time]])+MINUTE(Table1[[#This Row],[Cancel Date/time]])/60,"not cancelled")</f>
        <v>21.95</v>
      </c>
      <c r="I2290" s="47">
        <f>IFERROR(ROUND(Table1[[#This Row],[cancellation time decimal]],0),"not cancelled")</f>
        <v>22</v>
      </c>
      <c r="J2290" s="10">
        <f>IFERROR(MOD(Table1[[#This Row],[cancellation hour rounded]],24),"not cancelled")</f>
        <v>22</v>
      </c>
      <c r="K2290" s="32">
        <f>1/Table1[[#This Row],[Duration (Time between doses '[in hours'])]]</f>
        <v>1</v>
      </c>
      <c r="L2290" s="33">
        <f>Table1[[#This Row],[number doses per hour]]*INDEX(Table2[price per dose],Table1[[#This Row],[Drug ID]])</f>
        <v>2.5716000000000001</v>
      </c>
      <c r="M2290" s="11" t="b">
        <f>AND(Table1[[#This Row],[hour of cancellation 0 to 23]]&gt;=0,Table1[[#This Row],[hour of cancellation 0 to 23]]&lt;=23)</f>
        <v>1</v>
      </c>
    </row>
    <row r="2291" spans="1:13" x14ac:dyDescent="0.3">
      <c r="A2291" s="1">
        <v>2290</v>
      </c>
      <c r="B2291" s="1">
        <v>5</v>
      </c>
      <c r="C2291" s="2">
        <v>41013.335956181567</v>
      </c>
      <c r="D2291" s="2">
        <v>41073.335416666669</v>
      </c>
      <c r="E2291" s="1">
        <v>24</v>
      </c>
      <c r="F2291" s="2">
        <v>41015.557769220461</v>
      </c>
      <c r="G2291" s="1">
        <v>0</v>
      </c>
      <c r="H2291" s="32">
        <f>IFERROR(HOUR(Table1[[#This Row],[Cancel Date/time]])+MINUTE(Table1[[#This Row],[Cancel Date/time]])/60,"not cancelled")</f>
        <v>13.383333333333333</v>
      </c>
      <c r="I2291" s="47">
        <f>IFERROR(ROUND(Table1[[#This Row],[cancellation time decimal]],0),"not cancelled")</f>
        <v>13</v>
      </c>
      <c r="J2291" s="10">
        <f>IFERROR(MOD(Table1[[#This Row],[cancellation hour rounded]],24),"not cancelled")</f>
        <v>13</v>
      </c>
      <c r="K2291" s="32">
        <f>1/Table1[[#This Row],[Duration (Time between doses '[in hours'])]]</f>
        <v>4.1666666666666664E-2</v>
      </c>
      <c r="L2291" s="33">
        <f>Table1[[#This Row],[number doses per hour]]*INDEX(Table2[price per dose],Table1[[#This Row],[Drug ID]])</f>
        <v>0.2815833333333333</v>
      </c>
      <c r="M2291" s="11" t="b">
        <f>AND(Table1[[#This Row],[hour of cancellation 0 to 23]]&gt;=0,Table1[[#This Row],[hour of cancellation 0 to 23]]&lt;=23)</f>
        <v>1</v>
      </c>
    </row>
    <row r="2292" spans="1:13" hidden="1" x14ac:dyDescent="0.3">
      <c r="A2292" s="1">
        <v>2291</v>
      </c>
      <c r="B2292" s="1">
        <v>8</v>
      </c>
      <c r="C2292" s="2">
        <v>41013.33335550857</v>
      </c>
      <c r="D2292" s="2">
        <v>41015.707738755409</v>
      </c>
      <c r="E2292" s="1">
        <v>3</v>
      </c>
      <c r="F2292" s="2" t="s">
        <v>5</v>
      </c>
      <c r="G2292" s="1">
        <v>2</v>
      </c>
      <c r="H2292" s="32" t="str">
        <f>IFERROR(HOUR(Table1[[#This Row],[Cancel Date/time]])+MINUTE(Table1[[#This Row],[Cancel Date/time]])/60,"not cancelled")</f>
        <v>not cancelled</v>
      </c>
      <c r="I2292" s="47" t="str">
        <f>IFERROR(ROUND(Table1[[#This Row],[cancellation time decimal]],0),"not cancelled")</f>
        <v>not cancelled</v>
      </c>
      <c r="J2292" s="10" t="str">
        <f>IFERROR(MOD(Table1[[#This Row],[cancellation hour rounded]],24),"not cancelled")</f>
        <v>not cancelled</v>
      </c>
      <c r="K2292" s="32">
        <f>1/Table1[[#This Row],[Duration (Time between doses '[in hours'])]]</f>
        <v>0.33333333333333331</v>
      </c>
      <c r="L2292" s="33">
        <f>Table1[[#This Row],[number doses per hour]]*INDEX(Table2[price per dose],Table1[[#This Row],[Drug ID]])</f>
        <v>0.29998222222222221</v>
      </c>
      <c r="M2292" s="11" t="b">
        <f>AND(Table1[[#This Row],[hour of cancellation 0 to 23]]&gt;=0,Table1[[#This Row],[hour of cancellation 0 to 23]]&lt;=23)</f>
        <v>0</v>
      </c>
    </row>
    <row r="2293" spans="1:13" x14ac:dyDescent="0.3">
      <c r="A2293" s="1">
        <v>2292</v>
      </c>
      <c r="B2293" s="1">
        <v>3</v>
      </c>
      <c r="C2293" s="2">
        <v>41013.376623064411</v>
      </c>
      <c r="D2293" s="2">
        <v>41073.376388888886</v>
      </c>
      <c r="E2293" s="1">
        <v>24</v>
      </c>
      <c r="F2293" s="2">
        <v>41014.695137796414</v>
      </c>
      <c r="G2293" s="1">
        <v>0</v>
      </c>
      <c r="H2293" s="32">
        <f>IFERROR(HOUR(Table1[[#This Row],[Cancel Date/time]])+MINUTE(Table1[[#This Row],[Cancel Date/time]])/60,"not cancelled")</f>
        <v>16.683333333333334</v>
      </c>
      <c r="I2293" s="47">
        <f>IFERROR(ROUND(Table1[[#This Row],[cancellation time decimal]],0),"not cancelled")</f>
        <v>17</v>
      </c>
      <c r="J2293" s="10">
        <f>IFERROR(MOD(Table1[[#This Row],[cancellation hour rounded]],24),"not cancelled")</f>
        <v>17</v>
      </c>
      <c r="K2293" s="32">
        <f>1/Table1[[#This Row],[Duration (Time between doses '[in hours'])]]</f>
        <v>4.1666666666666664E-2</v>
      </c>
      <c r="L2293" s="33">
        <f>Table1[[#This Row],[number doses per hour]]*INDEX(Table2[price per dose],Table1[[#This Row],[Drug ID]])</f>
        <v>0.18133000000000002</v>
      </c>
      <c r="M2293" s="11" t="b">
        <f>AND(Table1[[#This Row],[hour of cancellation 0 to 23]]&gt;=0,Table1[[#This Row],[hour of cancellation 0 to 23]]&lt;=23)</f>
        <v>1</v>
      </c>
    </row>
    <row r="2294" spans="1:13" x14ac:dyDescent="0.3">
      <c r="A2294" s="1">
        <v>2293</v>
      </c>
      <c r="B2294" s="1">
        <v>9</v>
      </c>
      <c r="C2294" s="2">
        <v>41013.397991647718</v>
      </c>
      <c r="D2294" s="2">
        <v>41073.397916666669</v>
      </c>
      <c r="E2294" s="1">
        <v>5</v>
      </c>
      <c r="F2294" s="2">
        <v>41015.910984422706</v>
      </c>
      <c r="G2294" s="1">
        <v>0</v>
      </c>
      <c r="H2294" s="32">
        <f>IFERROR(HOUR(Table1[[#This Row],[Cancel Date/time]])+MINUTE(Table1[[#This Row],[Cancel Date/time]])/60,"not cancelled")</f>
        <v>21.85</v>
      </c>
      <c r="I2294" s="47">
        <f>IFERROR(ROUND(Table1[[#This Row],[cancellation time decimal]],0),"not cancelled")</f>
        <v>22</v>
      </c>
      <c r="J2294" s="10">
        <f>IFERROR(MOD(Table1[[#This Row],[cancellation hour rounded]],24),"not cancelled")</f>
        <v>22</v>
      </c>
      <c r="K2294" s="32">
        <f>1/Table1[[#This Row],[Duration (Time between doses '[in hours'])]]</f>
        <v>0.2</v>
      </c>
      <c r="L2294" s="33">
        <f>Table1[[#This Row],[number doses per hour]]*INDEX(Table2[price per dose],Table1[[#This Row],[Drug ID]])</f>
        <v>5.6740000000000004</v>
      </c>
      <c r="M2294" s="11" t="b">
        <f>AND(Table1[[#This Row],[hour of cancellation 0 to 23]]&gt;=0,Table1[[#This Row],[hour of cancellation 0 to 23]]&lt;=23)</f>
        <v>1</v>
      </c>
    </row>
    <row r="2295" spans="1:13" x14ac:dyDescent="0.3">
      <c r="A2295" s="1">
        <v>2294</v>
      </c>
      <c r="B2295" s="1">
        <v>1</v>
      </c>
      <c r="C2295" s="2">
        <v>41013.411559769505</v>
      </c>
      <c r="D2295" s="2">
        <v>41073.411111111112</v>
      </c>
      <c r="E2295" s="1">
        <v>8</v>
      </c>
      <c r="F2295" s="2">
        <v>41014.542349597927</v>
      </c>
      <c r="G2295" s="1">
        <v>0</v>
      </c>
      <c r="H2295" s="32">
        <f>IFERROR(HOUR(Table1[[#This Row],[Cancel Date/time]])+MINUTE(Table1[[#This Row],[Cancel Date/time]])/60,"not cancelled")</f>
        <v>13</v>
      </c>
      <c r="I2295" s="47">
        <f>IFERROR(ROUND(Table1[[#This Row],[cancellation time decimal]],0),"not cancelled")</f>
        <v>13</v>
      </c>
      <c r="J2295" s="10">
        <f>IFERROR(MOD(Table1[[#This Row],[cancellation hour rounded]],24),"not cancelled")</f>
        <v>13</v>
      </c>
      <c r="K2295" s="32">
        <f>1/Table1[[#This Row],[Duration (Time between doses '[in hours'])]]</f>
        <v>0.125</v>
      </c>
      <c r="L2295" s="33">
        <f>Table1[[#This Row],[number doses per hour]]*INDEX(Table2[price per dose],Table1[[#This Row],[Drug ID]])</f>
        <v>0.84929166666666667</v>
      </c>
      <c r="M2295" s="11" t="b">
        <f>AND(Table1[[#This Row],[hour of cancellation 0 to 23]]&gt;=0,Table1[[#This Row],[hour of cancellation 0 to 23]]&lt;=23)</f>
        <v>1</v>
      </c>
    </row>
    <row r="2296" spans="1:13" x14ac:dyDescent="0.3">
      <c r="A2296" s="1">
        <v>2295</v>
      </c>
      <c r="B2296" s="1">
        <v>9</v>
      </c>
      <c r="C2296" s="2">
        <v>41013.411488192825</v>
      </c>
      <c r="D2296" s="2">
        <v>41073.411111111112</v>
      </c>
      <c r="E2296" s="1">
        <v>5</v>
      </c>
      <c r="F2296" s="2">
        <v>41016.671283524876</v>
      </c>
      <c r="G2296" s="1">
        <v>0</v>
      </c>
      <c r="H2296" s="32">
        <f>IFERROR(HOUR(Table1[[#This Row],[Cancel Date/time]])+MINUTE(Table1[[#This Row],[Cancel Date/time]])/60,"not cancelled")</f>
        <v>16.100000000000001</v>
      </c>
      <c r="I2296" s="47">
        <f>IFERROR(ROUND(Table1[[#This Row],[cancellation time decimal]],0),"not cancelled")</f>
        <v>16</v>
      </c>
      <c r="J2296" s="10">
        <f>IFERROR(MOD(Table1[[#This Row],[cancellation hour rounded]],24),"not cancelled")</f>
        <v>16</v>
      </c>
      <c r="K2296" s="32">
        <f>1/Table1[[#This Row],[Duration (Time between doses '[in hours'])]]</f>
        <v>0.2</v>
      </c>
      <c r="L2296" s="33">
        <f>Table1[[#This Row],[number doses per hour]]*INDEX(Table2[price per dose],Table1[[#This Row],[Drug ID]])</f>
        <v>5.6740000000000004</v>
      </c>
      <c r="M2296" s="11" t="b">
        <f>AND(Table1[[#This Row],[hour of cancellation 0 to 23]]&gt;=0,Table1[[#This Row],[hour of cancellation 0 to 23]]&lt;=23)</f>
        <v>1</v>
      </c>
    </row>
    <row r="2297" spans="1:13" x14ac:dyDescent="0.3">
      <c r="A2297" s="1">
        <v>2296</v>
      </c>
      <c r="B2297" s="1">
        <v>1</v>
      </c>
      <c r="C2297" s="2">
        <v>41013.376077510446</v>
      </c>
      <c r="D2297" s="2">
        <v>41073.375694444447</v>
      </c>
      <c r="E2297" s="1">
        <v>8</v>
      </c>
      <c r="F2297" s="2">
        <v>41013.665915139129</v>
      </c>
      <c r="G2297" s="1">
        <v>0</v>
      </c>
      <c r="H2297" s="32">
        <f>IFERROR(HOUR(Table1[[#This Row],[Cancel Date/time]])+MINUTE(Table1[[#This Row],[Cancel Date/time]])/60,"not cancelled")</f>
        <v>15.966666666666667</v>
      </c>
      <c r="I2297" s="47">
        <f>IFERROR(ROUND(Table1[[#This Row],[cancellation time decimal]],0),"not cancelled")</f>
        <v>16</v>
      </c>
      <c r="J2297" s="10">
        <f>IFERROR(MOD(Table1[[#This Row],[cancellation hour rounded]],24),"not cancelled")</f>
        <v>16</v>
      </c>
      <c r="K2297" s="32">
        <f>1/Table1[[#This Row],[Duration (Time between doses '[in hours'])]]</f>
        <v>0.125</v>
      </c>
      <c r="L2297" s="33">
        <f>Table1[[#This Row],[number doses per hour]]*INDEX(Table2[price per dose],Table1[[#This Row],[Drug ID]])</f>
        <v>0.84929166666666667</v>
      </c>
      <c r="M2297" s="11" t="b">
        <f>AND(Table1[[#This Row],[hour of cancellation 0 to 23]]&gt;=0,Table1[[#This Row],[hour of cancellation 0 to 23]]&lt;=23)</f>
        <v>1</v>
      </c>
    </row>
    <row r="2298" spans="1:13" x14ac:dyDescent="0.3">
      <c r="A2298" s="1">
        <v>2297</v>
      </c>
      <c r="B2298" s="1">
        <v>1</v>
      </c>
      <c r="C2298" s="2">
        <v>41013.420611189715</v>
      </c>
      <c r="D2298" s="2">
        <v>41073.420138888883</v>
      </c>
      <c r="E2298" s="1">
        <v>8</v>
      </c>
      <c r="F2298" s="2">
        <v>41014.610774263594</v>
      </c>
      <c r="G2298" s="1">
        <v>0</v>
      </c>
      <c r="H2298" s="32">
        <f>IFERROR(HOUR(Table1[[#This Row],[Cancel Date/time]])+MINUTE(Table1[[#This Row],[Cancel Date/time]])/60,"not cancelled")</f>
        <v>14.65</v>
      </c>
      <c r="I2298" s="47">
        <f>IFERROR(ROUND(Table1[[#This Row],[cancellation time decimal]],0),"not cancelled")</f>
        <v>15</v>
      </c>
      <c r="J2298" s="10">
        <f>IFERROR(MOD(Table1[[#This Row],[cancellation hour rounded]],24),"not cancelled")</f>
        <v>15</v>
      </c>
      <c r="K2298" s="32">
        <f>1/Table1[[#This Row],[Duration (Time between doses '[in hours'])]]</f>
        <v>0.125</v>
      </c>
      <c r="L2298" s="33">
        <f>Table1[[#This Row],[number doses per hour]]*INDEX(Table2[price per dose],Table1[[#This Row],[Drug ID]])</f>
        <v>0.84929166666666667</v>
      </c>
      <c r="M2298" s="11" t="b">
        <f>AND(Table1[[#This Row],[hour of cancellation 0 to 23]]&gt;=0,Table1[[#This Row],[hour of cancellation 0 to 23]]&lt;=23)</f>
        <v>1</v>
      </c>
    </row>
    <row r="2299" spans="1:13" x14ac:dyDescent="0.3">
      <c r="A2299" s="1">
        <v>2298</v>
      </c>
      <c r="B2299" s="1">
        <v>2</v>
      </c>
      <c r="C2299" s="2">
        <v>41013.442624998585</v>
      </c>
      <c r="D2299" s="2">
        <v>41073.442361111105</v>
      </c>
      <c r="E2299" s="1">
        <v>10</v>
      </c>
      <c r="F2299" s="2">
        <v>41014.854511162754</v>
      </c>
      <c r="G2299" s="1">
        <v>0</v>
      </c>
      <c r="H2299" s="32">
        <f>IFERROR(HOUR(Table1[[#This Row],[Cancel Date/time]])+MINUTE(Table1[[#This Row],[Cancel Date/time]])/60,"not cancelled")</f>
        <v>20.5</v>
      </c>
      <c r="I2299" s="47">
        <f>IFERROR(ROUND(Table1[[#This Row],[cancellation time decimal]],0),"not cancelled")</f>
        <v>21</v>
      </c>
      <c r="J2299" s="10">
        <f>IFERROR(MOD(Table1[[#This Row],[cancellation hour rounded]],24),"not cancelled")</f>
        <v>21</v>
      </c>
      <c r="K2299" s="32">
        <f>1/Table1[[#This Row],[Duration (Time between doses '[in hours'])]]</f>
        <v>0.1</v>
      </c>
      <c r="L2299" s="33">
        <f>Table1[[#This Row],[number doses per hour]]*INDEX(Table2[price per dose],Table1[[#This Row],[Drug ID]])</f>
        <v>0.84959999999999969</v>
      </c>
      <c r="M2299" s="11" t="b">
        <f>AND(Table1[[#This Row],[hour of cancellation 0 to 23]]&gt;=0,Table1[[#This Row],[hour of cancellation 0 to 23]]&lt;=23)</f>
        <v>1</v>
      </c>
    </row>
    <row r="2300" spans="1:13" x14ac:dyDescent="0.3">
      <c r="A2300" s="1">
        <v>2299</v>
      </c>
      <c r="B2300" s="1">
        <v>3</v>
      </c>
      <c r="C2300" s="2">
        <v>41013.525794677829</v>
      </c>
      <c r="D2300" s="2">
        <v>41073.525694444441</v>
      </c>
      <c r="E2300" s="1">
        <v>24</v>
      </c>
      <c r="F2300" s="2">
        <v>41015.535170082992</v>
      </c>
      <c r="G2300" s="1">
        <v>0</v>
      </c>
      <c r="H2300" s="32">
        <f>IFERROR(HOUR(Table1[[#This Row],[Cancel Date/time]])+MINUTE(Table1[[#This Row],[Cancel Date/time]])/60,"not cancelled")</f>
        <v>12.833333333333334</v>
      </c>
      <c r="I2300" s="47">
        <f>IFERROR(ROUND(Table1[[#This Row],[cancellation time decimal]],0),"not cancelled")</f>
        <v>13</v>
      </c>
      <c r="J2300" s="10">
        <f>IFERROR(MOD(Table1[[#This Row],[cancellation hour rounded]],24),"not cancelled")</f>
        <v>13</v>
      </c>
      <c r="K2300" s="32">
        <f>1/Table1[[#This Row],[Duration (Time between doses '[in hours'])]]</f>
        <v>4.1666666666666664E-2</v>
      </c>
      <c r="L2300" s="33">
        <f>Table1[[#This Row],[number doses per hour]]*INDEX(Table2[price per dose],Table1[[#This Row],[Drug ID]])</f>
        <v>0.18133000000000002</v>
      </c>
      <c r="M2300" s="11" t="b">
        <f>AND(Table1[[#This Row],[hour of cancellation 0 to 23]]&gt;=0,Table1[[#This Row],[hour of cancellation 0 to 23]]&lt;=23)</f>
        <v>1</v>
      </c>
    </row>
    <row r="2301" spans="1:13" x14ac:dyDescent="0.3">
      <c r="A2301" s="1">
        <v>2300</v>
      </c>
      <c r="B2301" s="1">
        <v>1</v>
      </c>
      <c r="C2301" s="2">
        <v>41013.576482748525</v>
      </c>
      <c r="D2301" s="2">
        <v>41073.576388888883</v>
      </c>
      <c r="E2301" s="1">
        <v>8</v>
      </c>
      <c r="F2301" s="2">
        <v>41013.64512435595</v>
      </c>
      <c r="G2301" s="1">
        <v>0</v>
      </c>
      <c r="H2301" s="32">
        <f>IFERROR(HOUR(Table1[[#This Row],[Cancel Date/time]])+MINUTE(Table1[[#This Row],[Cancel Date/time]])/60,"not cancelled")</f>
        <v>15.466666666666667</v>
      </c>
      <c r="I2301" s="47">
        <f>IFERROR(ROUND(Table1[[#This Row],[cancellation time decimal]],0),"not cancelled")</f>
        <v>15</v>
      </c>
      <c r="J2301" s="10">
        <f>IFERROR(MOD(Table1[[#This Row],[cancellation hour rounded]],24),"not cancelled")</f>
        <v>15</v>
      </c>
      <c r="K2301" s="32">
        <f>1/Table1[[#This Row],[Duration (Time between doses '[in hours'])]]</f>
        <v>0.125</v>
      </c>
      <c r="L2301" s="33">
        <f>Table1[[#This Row],[number doses per hour]]*INDEX(Table2[price per dose],Table1[[#This Row],[Drug ID]])</f>
        <v>0.84929166666666667</v>
      </c>
      <c r="M2301" s="11" t="b">
        <f>AND(Table1[[#This Row],[hour of cancellation 0 to 23]]&gt;=0,Table1[[#This Row],[hour of cancellation 0 to 23]]&lt;=23)</f>
        <v>1</v>
      </c>
    </row>
    <row r="2302" spans="1:13" hidden="1" x14ac:dyDescent="0.3">
      <c r="A2302" s="1">
        <v>2301</v>
      </c>
      <c r="B2302" s="1">
        <v>4</v>
      </c>
      <c r="C2302" s="2">
        <v>41013.569186417662</v>
      </c>
      <c r="D2302" s="2">
        <v>41015.860574660881</v>
      </c>
      <c r="E2302" s="1">
        <v>12</v>
      </c>
      <c r="F2302" s="2" t="s">
        <v>5</v>
      </c>
      <c r="G2302" s="1">
        <v>0</v>
      </c>
      <c r="H2302" s="32" t="str">
        <f>IFERROR(HOUR(Table1[[#This Row],[Cancel Date/time]])+MINUTE(Table1[[#This Row],[Cancel Date/time]])/60,"not cancelled")</f>
        <v>not cancelled</v>
      </c>
      <c r="I2302" s="47" t="str">
        <f>IFERROR(ROUND(Table1[[#This Row],[cancellation time decimal]],0),"not cancelled")</f>
        <v>not cancelled</v>
      </c>
      <c r="J2302" s="10" t="str">
        <f>IFERROR(MOD(Table1[[#This Row],[cancellation hour rounded]],24),"not cancelled")</f>
        <v>not cancelled</v>
      </c>
      <c r="K2302" s="32">
        <f>1/Table1[[#This Row],[Duration (Time between doses '[in hours'])]]</f>
        <v>8.3333333333333329E-2</v>
      </c>
      <c r="L2302" s="33">
        <f>Table1[[#This Row],[number doses per hour]]*INDEX(Table2[price per dose],Table1[[#This Row],[Drug ID]])</f>
        <v>1.448055119047619</v>
      </c>
      <c r="M2302" s="11" t="b">
        <f>AND(Table1[[#This Row],[hour of cancellation 0 to 23]]&gt;=0,Table1[[#This Row],[hour of cancellation 0 to 23]]&lt;=23)</f>
        <v>0</v>
      </c>
    </row>
    <row r="2303" spans="1:13" x14ac:dyDescent="0.3">
      <c r="A2303" s="1">
        <v>2302</v>
      </c>
      <c r="B2303" s="1">
        <v>7</v>
      </c>
      <c r="C2303" s="2">
        <v>41013.615565343884</v>
      </c>
      <c r="D2303" s="2">
        <v>41073.615277777782</v>
      </c>
      <c r="E2303" s="1">
        <v>24</v>
      </c>
      <c r="F2303" s="2">
        <v>41035.777893190439</v>
      </c>
      <c r="G2303" s="1">
        <v>0</v>
      </c>
      <c r="H2303" s="32">
        <f>IFERROR(HOUR(Table1[[#This Row],[Cancel Date/time]])+MINUTE(Table1[[#This Row],[Cancel Date/time]])/60,"not cancelled")</f>
        <v>18.666666666666668</v>
      </c>
      <c r="I2303" s="47">
        <f>IFERROR(ROUND(Table1[[#This Row],[cancellation time decimal]],0),"not cancelled")</f>
        <v>19</v>
      </c>
      <c r="J2303" s="10">
        <f>IFERROR(MOD(Table1[[#This Row],[cancellation hour rounded]],24),"not cancelled")</f>
        <v>19</v>
      </c>
      <c r="K2303" s="32">
        <f>1/Table1[[#This Row],[Duration (Time between doses '[in hours'])]]</f>
        <v>4.1666666666666664E-2</v>
      </c>
      <c r="L2303" s="33">
        <f>Table1[[#This Row],[number doses per hour]]*INDEX(Table2[price per dose],Table1[[#This Row],[Drug ID]])</f>
        <v>1.2958049999999997</v>
      </c>
      <c r="M2303" s="11" t="b">
        <f>AND(Table1[[#This Row],[hour of cancellation 0 to 23]]&gt;=0,Table1[[#This Row],[hour of cancellation 0 to 23]]&lt;=23)</f>
        <v>1</v>
      </c>
    </row>
    <row r="2304" spans="1:13" x14ac:dyDescent="0.3">
      <c r="A2304" s="1">
        <v>2303</v>
      </c>
      <c r="B2304" s="1">
        <v>1</v>
      </c>
      <c r="C2304" s="2">
        <v>41013.760424246844</v>
      </c>
      <c r="D2304" s="2">
        <v>41073.760416666664</v>
      </c>
      <c r="E2304" s="1">
        <v>8</v>
      </c>
      <c r="F2304" s="2">
        <v>41014.598925144877</v>
      </c>
      <c r="G2304" s="1">
        <v>0</v>
      </c>
      <c r="H2304" s="32">
        <f>IFERROR(HOUR(Table1[[#This Row],[Cancel Date/time]])+MINUTE(Table1[[#This Row],[Cancel Date/time]])/60,"not cancelled")</f>
        <v>14.366666666666667</v>
      </c>
      <c r="I2304" s="47">
        <f>IFERROR(ROUND(Table1[[#This Row],[cancellation time decimal]],0),"not cancelled")</f>
        <v>14</v>
      </c>
      <c r="J2304" s="10">
        <f>IFERROR(MOD(Table1[[#This Row],[cancellation hour rounded]],24),"not cancelled")</f>
        <v>14</v>
      </c>
      <c r="K2304" s="32">
        <f>1/Table1[[#This Row],[Duration (Time between doses '[in hours'])]]</f>
        <v>0.125</v>
      </c>
      <c r="L2304" s="33">
        <f>Table1[[#This Row],[number doses per hour]]*INDEX(Table2[price per dose],Table1[[#This Row],[Drug ID]])</f>
        <v>0.84929166666666667</v>
      </c>
      <c r="M2304" s="11" t="b">
        <f>AND(Table1[[#This Row],[hour of cancellation 0 to 23]]&gt;=0,Table1[[#This Row],[hour of cancellation 0 to 23]]&lt;=23)</f>
        <v>1</v>
      </c>
    </row>
    <row r="2305" spans="1:13" x14ac:dyDescent="0.3">
      <c r="A2305" s="1">
        <v>2304</v>
      </c>
      <c r="B2305" s="1">
        <v>6</v>
      </c>
      <c r="C2305" s="2">
        <v>41013.771707818174</v>
      </c>
      <c r="D2305" s="2">
        <v>41073.771527777775</v>
      </c>
      <c r="E2305" s="1">
        <v>24</v>
      </c>
      <c r="F2305" s="2">
        <v>41017.4540041043</v>
      </c>
      <c r="G2305" s="1">
        <v>0</v>
      </c>
      <c r="H2305" s="32">
        <f>IFERROR(HOUR(Table1[[#This Row],[Cancel Date/time]])+MINUTE(Table1[[#This Row],[Cancel Date/time]])/60,"not cancelled")</f>
        <v>10.883333333333333</v>
      </c>
      <c r="I2305" s="47">
        <f>IFERROR(ROUND(Table1[[#This Row],[cancellation time decimal]],0),"not cancelled")</f>
        <v>11</v>
      </c>
      <c r="J2305" s="10">
        <f>IFERROR(MOD(Table1[[#This Row],[cancellation hour rounded]],24),"not cancelled")</f>
        <v>11</v>
      </c>
      <c r="K2305" s="32">
        <f>1/Table1[[#This Row],[Duration (Time between doses '[in hours'])]]</f>
        <v>4.1666666666666664E-2</v>
      </c>
      <c r="L2305" s="33">
        <f>Table1[[#This Row],[number doses per hour]]*INDEX(Table2[price per dose],Table1[[#This Row],[Drug ID]])</f>
        <v>0.35218749999999999</v>
      </c>
      <c r="M2305" s="11" t="b">
        <f>AND(Table1[[#This Row],[hour of cancellation 0 to 23]]&gt;=0,Table1[[#This Row],[hour of cancellation 0 to 23]]&lt;=23)</f>
        <v>1</v>
      </c>
    </row>
    <row r="2306" spans="1:13" hidden="1" x14ac:dyDescent="0.3">
      <c r="A2306" s="1">
        <v>2305</v>
      </c>
      <c r="B2306" s="1">
        <v>1</v>
      </c>
      <c r="C2306" s="2">
        <v>41013.758900913075</v>
      </c>
      <c r="D2306" s="2">
        <v>41017.216808455501</v>
      </c>
      <c r="E2306" s="1">
        <v>8</v>
      </c>
      <c r="F2306" s="2" t="s">
        <v>5</v>
      </c>
      <c r="G2306" s="1">
        <v>0</v>
      </c>
      <c r="H2306" s="32" t="str">
        <f>IFERROR(HOUR(Table1[[#This Row],[Cancel Date/time]])+MINUTE(Table1[[#This Row],[Cancel Date/time]])/60,"not cancelled")</f>
        <v>not cancelled</v>
      </c>
      <c r="I2306" s="47" t="str">
        <f>IFERROR(ROUND(Table1[[#This Row],[cancellation time decimal]],0),"not cancelled")</f>
        <v>not cancelled</v>
      </c>
      <c r="J2306" s="10" t="str">
        <f>IFERROR(MOD(Table1[[#This Row],[cancellation hour rounded]],24),"not cancelled")</f>
        <v>not cancelled</v>
      </c>
      <c r="K2306" s="32">
        <f>1/Table1[[#This Row],[Duration (Time between doses '[in hours'])]]</f>
        <v>0.125</v>
      </c>
      <c r="L2306" s="33">
        <f>Table1[[#This Row],[number doses per hour]]*INDEX(Table2[price per dose],Table1[[#This Row],[Drug ID]])</f>
        <v>0.84929166666666667</v>
      </c>
      <c r="M2306" s="11" t="b">
        <f>AND(Table1[[#This Row],[hour of cancellation 0 to 23]]&gt;=0,Table1[[#This Row],[hour of cancellation 0 to 23]]&lt;=23)</f>
        <v>0</v>
      </c>
    </row>
    <row r="2307" spans="1:13" x14ac:dyDescent="0.3">
      <c r="A2307" s="1">
        <v>2306</v>
      </c>
      <c r="B2307" s="1">
        <v>2</v>
      </c>
      <c r="C2307" s="2">
        <v>41013.816982230601</v>
      </c>
      <c r="D2307" s="2">
        <v>41073.816666666666</v>
      </c>
      <c r="E2307" s="1">
        <v>10</v>
      </c>
      <c r="F2307" s="2">
        <v>41015.336455378951</v>
      </c>
      <c r="G2307" s="1">
        <v>0</v>
      </c>
      <c r="H2307" s="32">
        <f>IFERROR(HOUR(Table1[[#This Row],[Cancel Date/time]])+MINUTE(Table1[[#This Row],[Cancel Date/time]])/60,"not cancelled")</f>
        <v>8.0666666666666664</v>
      </c>
      <c r="I2307" s="47">
        <f>IFERROR(ROUND(Table1[[#This Row],[cancellation time decimal]],0),"not cancelled")</f>
        <v>8</v>
      </c>
      <c r="J2307" s="10">
        <f>IFERROR(MOD(Table1[[#This Row],[cancellation hour rounded]],24),"not cancelled")</f>
        <v>8</v>
      </c>
      <c r="K2307" s="32">
        <f>1/Table1[[#This Row],[Duration (Time between doses '[in hours'])]]</f>
        <v>0.1</v>
      </c>
      <c r="L2307" s="33">
        <f>Table1[[#This Row],[number doses per hour]]*INDEX(Table2[price per dose],Table1[[#This Row],[Drug ID]])</f>
        <v>0.84959999999999969</v>
      </c>
      <c r="M2307" s="11" t="b">
        <f>AND(Table1[[#This Row],[hour of cancellation 0 to 23]]&gt;=0,Table1[[#This Row],[hour of cancellation 0 to 23]]&lt;=23)</f>
        <v>1</v>
      </c>
    </row>
    <row r="2308" spans="1:13" hidden="1" x14ac:dyDescent="0.3">
      <c r="A2308" s="1">
        <v>2307</v>
      </c>
      <c r="B2308" s="1">
        <v>1</v>
      </c>
      <c r="C2308" s="2">
        <v>41013.793294311086</v>
      </c>
      <c r="D2308" s="2">
        <v>41016.459641663299</v>
      </c>
      <c r="E2308" s="1">
        <v>8</v>
      </c>
      <c r="F2308" s="2" t="s">
        <v>5</v>
      </c>
      <c r="G2308" s="1">
        <v>0</v>
      </c>
      <c r="H2308" s="32" t="str">
        <f>IFERROR(HOUR(Table1[[#This Row],[Cancel Date/time]])+MINUTE(Table1[[#This Row],[Cancel Date/time]])/60,"not cancelled")</f>
        <v>not cancelled</v>
      </c>
      <c r="I2308" s="47" t="str">
        <f>IFERROR(ROUND(Table1[[#This Row],[cancellation time decimal]],0),"not cancelled")</f>
        <v>not cancelled</v>
      </c>
      <c r="J2308" s="10" t="str">
        <f>IFERROR(MOD(Table1[[#This Row],[cancellation hour rounded]],24),"not cancelled")</f>
        <v>not cancelled</v>
      </c>
      <c r="K2308" s="32">
        <f>1/Table1[[#This Row],[Duration (Time between doses '[in hours'])]]</f>
        <v>0.125</v>
      </c>
      <c r="L2308" s="33">
        <f>Table1[[#This Row],[number doses per hour]]*INDEX(Table2[price per dose],Table1[[#This Row],[Drug ID]])</f>
        <v>0.84929166666666667</v>
      </c>
      <c r="M2308" s="11" t="b">
        <f>AND(Table1[[#This Row],[hour of cancellation 0 to 23]]&gt;=0,Table1[[#This Row],[hour of cancellation 0 to 23]]&lt;=23)</f>
        <v>0</v>
      </c>
    </row>
    <row r="2309" spans="1:13" x14ac:dyDescent="0.3">
      <c r="A2309" s="1">
        <v>2308</v>
      </c>
      <c r="B2309" s="1">
        <v>1</v>
      </c>
      <c r="C2309" s="2">
        <v>41013.843282370581</v>
      </c>
      <c r="D2309" s="2">
        <v>41073.843055555561</v>
      </c>
      <c r="E2309" s="1">
        <v>12</v>
      </c>
      <c r="F2309" s="2">
        <v>41015.610165050661</v>
      </c>
      <c r="G2309" s="1">
        <v>0</v>
      </c>
      <c r="H2309" s="32">
        <f>IFERROR(HOUR(Table1[[#This Row],[Cancel Date/time]])+MINUTE(Table1[[#This Row],[Cancel Date/time]])/60,"not cancelled")</f>
        <v>14.633333333333333</v>
      </c>
      <c r="I2309" s="47">
        <f>IFERROR(ROUND(Table1[[#This Row],[cancellation time decimal]],0),"not cancelled")</f>
        <v>15</v>
      </c>
      <c r="J2309" s="10">
        <f>IFERROR(MOD(Table1[[#This Row],[cancellation hour rounded]],24),"not cancelled")</f>
        <v>15</v>
      </c>
      <c r="K2309" s="32">
        <f>1/Table1[[#This Row],[Duration (Time between doses '[in hours'])]]</f>
        <v>8.3333333333333329E-2</v>
      </c>
      <c r="L2309" s="33">
        <f>Table1[[#This Row],[number doses per hour]]*INDEX(Table2[price per dose],Table1[[#This Row],[Drug ID]])</f>
        <v>0.56619444444444444</v>
      </c>
      <c r="M2309" s="11" t="b">
        <f>AND(Table1[[#This Row],[hour of cancellation 0 to 23]]&gt;=0,Table1[[#This Row],[hour of cancellation 0 to 23]]&lt;=23)</f>
        <v>1</v>
      </c>
    </row>
    <row r="2310" spans="1:13" hidden="1" x14ac:dyDescent="0.3">
      <c r="A2310" s="1">
        <v>2309</v>
      </c>
      <c r="B2310" s="1">
        <v>4</v>
      </c>
      <c r="C2310" s="2">
        <v>41013.887611213497</v>
      </c>
      <c r="D2310" s="2">
        <v>41017.512357363979</v>
      </c>
      <c r="E2310" s="1">
        <v>12</v>
      </c>
      <c r="F2310" s="2" t="s">
        <v>5</v>
      </c>
      <c r="G2310" s="1">
        <v>0</v>
      </c>
      <c r="H2310" s="32" t="str">
        <f>IFERROR(HOUR(Table1[[#This Row],[Cancel Date/time]])+MINUTE(Table1[[#This Row],[Cancel Date/time]])/60,"not cancelled")</f>
        <v>not cancelled</v>
      </c>
      <c r="I2310" s="47" t="str">
        <f>IFERROR(ROUND(Table1[[#This Row],[cancellation time decimal]],0),"not cancelled")</f>
        <v>not cancelled</v>
      </c>
      <c r="J2310" s="10" t="str">
        <f>IFERROR(MOD(Table1[[#This Row],[cancellation hour rounded]],24),"not cancelled")</f>
        <v>not cancelled</v>
      </c>
      <c r="K2310" s="32">
        <f>1/Table1[[#This Row],[Duration (Time between doses '[in hours'])]]</f>
        <v>8.3333333333333329E-2</v>
      </c>
      <c r="L2310" s="33">
        <f>Table1[[#This Row],[number doses per hour]]*INDEX(Table2[price per dose],Table1[[#This Row],[Drug ID]])</f>
        <v>1.448055119047619</v>
      </c>
      <c r="M2310" s="11" t="b">
        <f>AND(Table1[[#This Row],[hour of cancellation 0 to 23]]&gt;=0,Table1[[#This Row],[hour of cancellation 0 to 23]]&lt;=23)</f>
        <v>0</v>
      </c>
    </row>
    <row r="2311" spans="1:13" x14ac:dyDescent="0.3">
      <c r="A2311" s="1">
        <v>2310</v>
      </c>
      <c r="B2311" s="1">
        <v>11</v>
      </c>
      <c r="C2311" s="2">
        <v>41013.914232244359</v>
      </c>
      <c r="D2311" s="2">
        <v>41073.913888888892</v>
      </c>
      <c r="E2311" s="1">
        <v>1</v>
      </c>
      <c r="F2311" s="2">
        <v>41020.835507085772</v>
      </c>
      <c r="G2311" s="1">
        <v>5</v>
      </c>
      <c r="H2311" s="32">
        <f>IFERROR(HOUR(Table1[[#This Row],[Cancel Date/time]])+MINUTE(Table1[[#This Row],[Cancel Date/time]])/60,"not cancelled")</f>
        <v>20.05</v>
      </c>
      <c r="I2311" s="47">
        <f>IFERROR(ROUND(Table1[[#This Row],[cancellation time decimal]],0),"not cancelled")</f>
        <v>20</v>
      </c>
      <c r="J2311" s="10">
        <f>IFERROR(MOD(Table1[[#This Row],[cancellation hour rounded]],24),"not cancelled")</f>
        <v>20</v>
      </c>
      <c r="K2311" s="32">
        <f>1/Table1[[#This Row],[Duration (Time between doses '[in hours'])]]</f>
        <v>1</v>
      </c>
      <c r="L2311" s="33">
        <f>Table1[[#This Row],[number doses per hour]]*INDEX(Table2[price per dose],Table1[[#This Row],[Drug ID]])</f>
        <v>1</v>
      </c>
      <c r="M2311" s="11" t="b">
        <f>AND(Table1[[#This Row],[hour of cancellation 0 to 23]]&gt;=0,Table1[[#This Row],[hour of cancellation 0 to 23]]&lt;=23)</f>
        <v>1</v>
      </c>
    </row>
    <row r="2312" spans="1:13" x14ac:dyDescent="0.3">
      <c r="A2312" s="1">
        <v>2311</v>
      </c>
      <c r="B2312" s="1">
        <v>6</v>
      </c>
      <c r="C2312" s="2">
        <v>41013.973513361096</v>
      </c>
      <c r="D2312" s="2">
        <v>41073.972916666666</v>
      </c>
      <c r="E2312" s="1">
        <v>24</v>
      </c>
      <c r="F2312" s="2">
        <v>41024.565329227822</v>
      </c>
      <c r="G2312" s="1">
        <v>0</v>
      </c>
      <c r="H2312" s="32">
        <f>IFERROR(HOUR(Table1[[#This Row],[Cancel Date/time]])+MINUTE(Table1[[#This Row],[Cancel Date/time]])/60,"not cancelled")</f>
        <v>13.566666666666666</v>
      </c>
      <c r="I2312" s="47">
        <f>IFERROR(ROUND(Table1[[#This Row],[cancellation time decimal]],0),"not cancelled")</f>
        <v>14</v>
      </c>
      <c r="J2312" s="10">
        <f>IFERROR(MOD(Table1[[#This Row],[cancellation hour rounded]],24),"not cancelled")</f>
        <v>14</v>
      </c>
      <c r="K2312" s="32">
        <f>1/Table1[[#This Row],[Duration (Time between doses '[in hours'])]]</f>
        <v>4.1666666666666664E-2</v>
      </c>
      <c r="L2312" s="33">
        <f>Table1[[#This Row],[number doses per hour]]*INDEX(Table2[price per dose],Table1[[#This Row],[Drug ID]])</f>
        <v>0.35218749999999999</v>
      </c>
      <c r="M2312" s="11" t="b">
        <f>AND(Table1[[#This Row],[hour of cancellation 0 to 23]]&gt;=0,Table1[[#This Row],[hour of cancellation 0 to 23]]&lt;=23)</f>
        <v>1</v>
      </c>
    </row>
    <row r="2313" spans="1:13" x14ac:dyDescent="0.3">
      <c r="A2313" s="1">
        <v>2312</v>
      </c>
      <c r="B2313" s="1">
        <v>6</v>
      </c>
      <c r="C2313" s="2">
        <v>41014.201534360393</v>
      </c>
      <c r="D2313" s="2">
        <v>41074.201388888883</v>
      </c>
      <c r="E2313" s="1">
        <v>24</v>
      </c>
      <c r="F2313" s="2">
        <v>41015.906768215253</v>
      </c>
      <c r="G2313" s="1">
        <v>0</v>
      </c>
      <c r="H2313" s="32">
        <f>IFERROR(HOUR(Table1[[#This Row],[Cancel Date/time]])+MINUTE(Table1[[#This Row],[Cancel Date/time]])/60,"not cancelled")</f>
        <v>21.75</v>
      </c>
      <c r="I2313" s="47">
        <f>IFERROR(ROUND(Table1[[#This Row],[cancellation time decimal]],0),"not cancelled")</f>
        <v>22</v>
      </c>
      <c r="J2313" s="10">
        <f>IFERROR(MOD(Table1[[#This Row],[cancellation hour rounded]],24),"not cancelled")</f>
        <v>22</v>
      </c>
      <c r="K2313" s="32">
        <f>1/Table1[[#This Row],[Duration (Time between doses '[in hours'])]]</f>
        <v>4.1666666666666664E-2</v>
      </c>
      <c r="L2313" s="33">
        <f>Table1[[#This Row],[number doses per hour]]*INDEX(Table2[price per dose],Table1[[#This Row],[Drug ID]])</f>
        <v>0.35218749999999999</v>
      </c>
      <c r="M2313" s="11" t="b">
        <f>AND(Table1[[#This Row],[hour of cancellation 0 to 23]]&gt;=0,Table1[[#This Row],[hour of cancellation 0 to 23]]&lt;=23)</f>
        <v>1</v>
      </c>
    </row>
    <row r="2314" spans="1:13" x14ac:dyDescent="0.3">
      <c r="A2314" s="1">
        <v>2313</v>
      </c>
      <c r="B2314" s="1">
        <v>6</v>
      </c>
      <c r="C2314" s="2">
        <v>41014.259643458674</v>
      </c>
      <c r="D2314" s="2">
        <v>41074.259027777778</v>
      </c>
      <c r="E2314" s="1">
        <v>24</v>
      </c>
      <c r="F2314" s="2">
        <v>41017.643091088947</v>
      </c>
      <c r="G2314" s="1">
        <v>0</v>
      </c>
      <c r="H2314" s="32">
        <f>IFERROR(HOUR(Table1[[#This Row],[Cancel Date/time]])+MINUTE(Table1[[#This Row],[Cancel Date/time]])/60,"not cancelled")</f>
        <v>15.433333333333334</v>
      </c>
      <c r="I2314" s="47">
        <f>IFERROR(ROUND(Table1[[#This Row],[cancellation time decimal]],0),"not cancelled")</f>
        <v>15</v>
      </c>
      <c r="J2314" s="10">
        <f>IFERROR(MOD(Table1[[#This Row],[cancellation hour rounded]],24),"not cancelled")</f>
        <v>15</v>
      </c>
      <c r="K2314" s="32">
        <f>1/Table1[[#This Row],[Duration (Time between doses '[in hours'])]]</f>
        <v>4.1666666666666664E-2</v>
      </c>
      <c r="L2314" s="33">
        <f>Table1[[#This Row],[number doses per hour]]*INDEX(Table2[price per dose],Table1[[#This Row],[Drug ID]])</f>
        <v>0.35218749999999999</v>
      </c>
      <c r="M2314" s="11" t="b">
        <f>AND(Table1[[#This Row],[hour of cancellation 0 to 23]]&gt;=0,Table1[[#This Row],[hour of cancellation 0 to 23]]&lt;=23)</f>
        <v>1</v>
      </c>
    </row>
    <row r="2315" spans="1:13" hidden="1" x14ac:dyDescent="0.3">
      <c r="A2315" s="1">
        <v>2314</v>
      </c>
      <c r="B2315" s="1">
        <v>1</v>
      </c>
      <c r="C2315" s="2">
        <v>41014.299449250808</v>
      </c>
      <c r="D2315" s="2">
        <v>41017.882608816508</v>
      </c>
      <c r="E2315" s="1">
        <v>8</v>
      </c>
      <c r="F2315" s="2" t="s">
        <v>5</v>
      </c>
      <c r="G2315" s="1">
        <v>0</v>
      </c>
      <c r="H2315" s="32" t="str">
        <f>IFERROR(HOUR(Table1[[#This Row],[Cancel Date/time]])+MINUTE(Table1[[#This Row],[Cancel Date/time]])/60,"not cancelled")</f>
        <v>not cancelled</v>
      </c>
      <c r="I2315" s="47" t="str">
        <f>IFERROR(ROUND(Table1[[#This Row],[cancellation time decimal]],0),"not cancelled")</f>
        <v>not cancelled</v>
      </c>
      <c r="J2315" s="10" t="str">
        <f>IFERROR(MOD(Table1[[#This Row],[cancellation hour rounded]],24),"not cancelled")</f>
        <v>not cancelled</v>
      </c>
      <c r="K2315" s="32">
        <f>1/Table1[[#This Row],[Duration (Time between doses '[in hours'])]]</f>
        <v>0.125</v>
      </c>
      <c r="L2315" s="33">
        <f>Table1[[#This Row],[number doses per hour]]*INDEX(Table2[price per dose],Table1[[#This Row],[Drug ID]])</f>
        <v>0.84929166666666667</v>
      </c>
      <c r="M2315" s="11" t="b">
        <f>AND(Table1[[#This Row],[hour of cancellation 0 to 23]]&gt;=0,Table1[[#This Row],[hour of cancellation 0 to 23]]&lt;=23)</f>
        <v>0</v>
      </c>
    </row>
    <row r="2316" spans="1:13" x14ac:dyDescent="0.3">
      <c r="A2316" s="1">
        <v>2315</v>
      </c>
      <c r="B2316" s="1">
        <v>4</v>
      </c>
      <c r="C2316" s="2">
        <v>41014.379556148597</v>
      </c>
      <c r="D2316" s="2">
        <v>41074.379166666666</v>
      </c>
      <c r="E2316" s="1">
        <v>12</v>
      </c>
      <c r="F2316" s="2">
        <v>41015.60398763977</v>
      </c>
      <c r="G2316" s="1">
        <v>0</v>
      </c>
      <c r="H2316" s="32">
        <f>IFERROR(HOUR(Table1[[#This Row],[Cancel Date/time]])+MINUTE(Table1[[#This Row],[Cancel Date/time]])/60,"not cancelled")</f>
        <v>14.483333333333333</v>
      </c>
      <c r="I2316" s="47">
        <f>IFERROR(ROUND(Table1[[#This Row],[cancellation time decimal]],0),"not cancelled")</f>
        <v>14</v>
      </c>
      <c r="J2316" s="10">
        <f>IFERROR(MOD(Table1[[#This Row],[cancellation hour rounded]],24),"not cancelled")</f>
        <v>14</v>
      </c>
      <c r="K2316" s="32">
        <f>1/Table1[[#This Row],[Duration (Time between doses '[in hours'])]]</f>
        <v>8.3333333333333329E-2</v>
      </c>
      <c r="L2316" s="33">
        <f>Table1[[#This Row],[number doses per hour]]*INDEX(Table2[price per dose],Table1[[#This Row],[Drug ID]])</f>
        <v>1.448055119047619</v>
      </c>
      <c r="M2316" s="11" t="b">
        <f>AND(Table1[[#This Row],[hour of cancellation 0 to 23]]&gt;=0,Table1[[#This Row],[hour of cancellation 0 to 23]]&lt;=23)</f>
        <v>1</v>
      </c>
    </row>
    <row r="2317" spans="1:13" x14ac:dyDescent="0.3">
      <c r="A2317" s="1">
        <v>2316</v>
      </c>
      <c r="B2317" s="1">
        <v>9</v>
      </c>
      <c r="C2317" s="2">
        <v>41014.406640920191</v>
      </c>
      <c r="D2317" s="2">
        <v>41074.40625</v>
      </c>
      <c r="E2317" s="1">
        <v>5</v>
      </c>
      <c r="F2317" s="2">
        <v>41017.857310402891</v>
      </c>
      <c r="G2317" s="1">
        <v>1</v>
      </c>
      <c r="H2317" s="32">
        <f>IFERROR(HOUR(Table1[[#This Row],[Cancel Date/time]])+MINUTE(Table1[[#This Row],[Cancel Date/time]])/60,"not cancelled")</f>
        <v>20.566666666666666</v>
      </c>
      <c r="I2317" s="47">
        <f>IFERROR(ROUND(Table1[[#This Row],[cancellation time decimal]],0),"not cancelled")</f>
        <v>21</v>
      </c>
      <c r="J2317" s="10">
        <f>IFERROR(MOD(Table1[[#This Row],[cancellation hour rounded]],24),"not cancelled")</f>
        <v>21</v>
      </c>
      <c r="K2317" s="32">
        <f>1/Table1[[#This Row],[Duration (Time between doses '[in hours'])]]</f>
        <v>0.2</v>
      </c>
      <c r="L2317" s="33">
        <f>Table1[[#This Row],[number doses per hour]]*INDEX(Table2[price per dose],Table1[[#This Row],[Drug ID]])</f>
        <v>5.6740000000000004</v>
      </c>
      <c r="M2317" s="11" t="b">
        <f>AND(Table1[[#This Row],[hour of cancellation 0 to 23]]&gt;=0,Table1[[#This Row],[hour of cancellation 0 to 23]]&lt;=23)</f>
        <v>1</v>
      </c>
    </row>
    <row r="2318" spans="1:13" x14ac:dyDescent="0.3">
      <c r="A2318" s="1">
        <v>2317</v>
      </c>
      <c r="B2318" s="1">
        <v>1</v>
      </c>
      <c r="C2318" s="2">
        <v>41014.436156890501</v>
      </c>
      <c r="D2318" s="2">
        <v>41074.436111111107</v>
      </c>
      <c r="E2318" s="1">
        <v>8</v>
      </c>
      <c r="F2318" s="2">
        <v>41014.675225382285</v>
      </c>
      <c r="G2318" s="1">
        <v>0</v>
      </c>
      <c r="H2318" s="32">
        <f>IFERROR(HOUR(Table1[[#This Row],[Cancel Date/time]])+MINUTE(Table1[[#This Row],[Cancel Date/time]])/60,"not cancelled")</f>
        <v>16.2</v>
      </c>
      <c r="I2318" s="47">
        <f>IFERROR(ROUND(Table1[[#This Row],[cancellation time decimal]],0),"not cancelled")</f>
        <v>16</v>
      </c>
      <c r="J2318" s="10">
        <f>IFERROR(MOD(Table1[[#This Row],[cancellation hour rounded]],24),"not cancelled")</f>
        <v>16</v>
      </c>
      <c r="K2318" s="32">
        <f>1/Table1[[#This Row],[Duration (Time between doses '[in hours'])]]</f>
        <v>0.125</v>
      </c>
      <c r="L2318" s="33">
        <f>Table1[[#This Row],[number doses per hour]]*INDEX(Table2[price per dose],Table1[[#This Row],[Drug ID]])</f>
        <v>0.84929166666666667</v>
      </c>
      <c r="M2318" s="11" t="b">
        <f>AND(Table1[[#This Row],[hour of cancellation 0 to 23]]&gt;=0,Table1[[#This Row],[hour of cancellation 0 to 23]]&lt;=23)</f>
        <v>1</v>
      </c>
    </row>
    <row r="2319" spans="1:13" x14ac:dyDescent="0.3">
      <c r="A2319" s="1">
        <v>2318</v>
      </c>
      <c r="B2319" s="1">
        <v>7</v>
      </c>
      <c r="C2319" s="2">
        <v>41014.450210693554</v>
      </c>
      <c r="D2319" s="2">
        <v>41074.449999999997</v>
      </c>
      <c r="E2319" s="1">
        <v>24</v>
      </c>
      <c r="F2319" s="2">
        <v>41034.534386388441</v>
      </c>
      <c r="G2319" s="1">
        <v>0</v>
      </c>
      <c r="H2319" s="32">
        <f>IFERROR(HOUR(Table1[[#This Row],[Cancel Date/time]])+MINUTE(Table1[[#This Row],[Cancel Date/time]])/60,"not cancelled")</f>
        <v>12.816666666666666</v>
      </c>
      <c r="I2319" s="47">
        <f>IFERROR(ROUND(Table1[[#This Row],[cancellation time decimal]],0),"not cancelled")</f>
        <v>13</v>
      </c>
      <c r="J2319" s="10">
        <f>IFERROR(MOD(Table1[[#This Row],[cancellation hour rounded]],24),"not cancelled")</f>
        <v>13</v>
      </c>
      <c r="K2319" s="32">
        <f>1/Table1[[#This Row],[Duration (Time between doses '[in hours'])]]</f>
        <v>4.1666666666666664E-2</v>
      </c>
      <c r="L2319" s="33">
        <f>Table1[[#This Row],[number doses per hour]]*INDEX(Table2[price per dose],Table1[[#This Row],[Drug ID]])</f>
        <v>1.2958049999999997</v>
      </c>
      <c r="M2319" s="11" t="b">
        <f>AND(Table1[[#This Row],[hour of cancellation 0 to 23]]&gt;=0,Table1[[#This Row],[hour of cancellation 0 to 23]]&lt;=23)</f>
        <v>1</v>
      </c>
    </row>
    <row r="2320" spans="1:13" x14ac:dyDescent="0.3">
      <c r="A2320" s="1">
        <v>2319</v>
      </c>
      <c r="B2320" s="1">
        <v>3</v>
      </c>
      <c r="C2320" s="2">
        <v>41014.46041212869</v>
      </c>
      <c r="D2320" s="2">
        <v>41074.460416666669</v>
      </c>
      <c r="E2320" s="1">
        <v>24</v>
      </c>
      <c r="F2320" s="2">
        <v>41016.46821543746</v>
      </c>
      <c r="G2320" s="1">
        <v>0</v>
      </c>
      <c r="H2320" s="32">
        <f>IFERROR(HOUR(Table1[[#This Row],[Cancel Date/time]])+MINUTE(Table1[[#This Row],[Cancel Date/time]])/60,"not cancelled")</f>
        <v>11.233333333333333</v>
      </c>
      <c r="I2320" s="47">
        <f>IFERROR(ROUND(Table1[[#This Row],[cancellation time decimal]],0),"not cancelled")</f>
        <v>11</v>
      </c>
      <c r="J2320" s="10">
        <f>IFERROR(MOD(Table1[[#This Row],[cancellation hour rounded]],24),"not cancelled")</f>
        <v>11</v>
      </c>
      <c r="K2320" s="32">
        <f>1/Table1[[#This Row],[Duration (Time between doses '[in hours'])]]</f>
        <v>4.1666666666666664E-2</v>
      </c>
      <c r="L2320" s="33">
        <f>Table1[[#This Row],[number doses per hour]]*INDEX(Table2[price per dose],Table1[[#This Row],[Drug ID]])</f>
        <v>0.18133000000000002</v>
      </c>
      <c r="M2320" s="11" t="b">
        <f>AND(Table1[[#This Row],[hour of cancellation 0 to 23]]&gt;=0,Table1[[#This Row],[hour of cancellation 0 to 23]]&lt;=23)</f>
        <v>1</v>
      </c>
    </row>
    <row r="2321" spans="1:13" x14ac:dyDescent="0.3">
      <c r="A2321" s="1">
        <v>2320</v>
      </c>
      <c r="B2321" s="1">
        <v>1</v>
      </c>
      <c r="C2321" s="2">
        <v>41014.494409471139</v>
      </c>
      <c r="D2321" s="2">
        <v>41074.493750000001</v>
      </c>
      <c r="E2321" s="1">
        <v>12</v>
      </c>
      <c r="F2321" s="2">
        <v>41015.4422582724</v>
      </c>
      <c r="G2321" s="1">
        <v>0</v>
      </c>
      <c r="H2321" s="32">
        <f>IFERROR(HOUR(Table1[[#This Row],[Cancel Date/time]])+MINUTE(Table1[[#This Row],[Cancel Date/time]])/60,"not cancelled")</f>
        <v>10.6</v>
      </c>
      <c r="I2321" s="47">
        <f>IFERROR(ROUND(Table1[[#This Row],[cancellation time decimal]],0),"not cancelled")</f>
        <v>11</v>
      </c>
      <c r="J2321" s="10">
        <f>IFERROR(MOD(Table1[[#This Row],[cancellation hour rounded]],24),"not cancelled")</f>
        <v>11</v>
      </c>
      <c r="K2321" s="32">
        <f>1/Table1[[#This Row],[Duration (Time between doses '[in hours'])]]</f>
        <v>8.3333333333333329E-2</v>
      </c>
      <c r="L2321" s="33">
        <f>Table1[[#This Row],[number doses per hour]]*INDEX(Table2[price per dose],Table1[[#This Row],[Drug ID]])</f>
        <v>0.56619444444444444</v>
      </c>
      <c r="M2321" s="11" t="b">
        <f>AND(Table1[[#This Row],[hour of cancellation 0 to 23]]&gt;=0,Table1[[#This Row],[hour of cancellation 0 to 23]]&lt;=23)</f>
        <v>1</v>
      </c>
    </row>
    <row r="2322" spans="1:13" hidden="1" x14ac:dyDescent="0.3">
      <c r="A2322" s="1">
        <v>2321</v>
      </c>
      <c r="B2322" s="1">
        <v>3</v>
      </c>
      <c r="C2322" s="2">
        <v>41014.497126710485</v>
      </c>
      <c r="D2322" s="2">
        <v>41019.372087572832</v>
      </c>
      <c r="E2322" s="1">
        <v>24</v>
      </c>
      <c r="F2322" s="2" t="s">
        <v>5</v>
      </c>
      <c r="G2322" s="1">
        <v>0</v>
      </c>
      <c r="H2322" s="32" t="str">
        <f>IFERROR(HOUR(Table1[[#This Row],[Cancel Date/time]])+MINUTE(Table1[[#This Row],[Cancel Date/time]])/60,"not cancelled")</f>
        <v>not cancelled</v>
      </c>
      <c r="I2322" s="47" t="str">
        <f>IFERROR(ROUND(Table1[[#This Row],[cancellation time decimal]],0),"not cancelled")</f>
        <v>not cancelled</v>
      </c>
      <c r="J2322" s="10" t="str">
        <f>IFERROR(MOD(Table1[[#This Row],[cancellation hour rounded]],24),"not cancelled")</f>
        <v>not cancelled</v>
      </c>
      <c r="K2322" s="32">
        <f>1/Table1[[#This Row],[Duration (Time between doses '[in hours'])]]</f>
        <v>4.1666666666666664E-2</v>
      </c>
      <c r="L2322" s="33">
        <f>Table1[[#This Row],[number doses per hour]]*INDEX(Table2[price per dose],Table1[[#This Row],[Drug ID]])</f>
        <v>0.18133000000000002</v>
      </c>
      <c r="M2322" s="11" t="b">
        <f>AND(Table1[[#This Row],[hour of cancellation 0 to 23]]&gt;=0,Table1[[#This Row],[hour of cancellation 0 to 23]]&lt;=23)</f>
        <v>0</v>
      </c>
    </row>
    <row r="2323" spans="1:13" x14ac:dyDescent="0.3">
      <c r="A2323" s="1">
        <v>2322</v>
      </c>
      <c r="B2323" s="1">
        <v>1</v>
      </c>
      <c r="C2323" s="2">
        <v>41014.486724625705</v>
      </c>
      <c r="D2323" s="2">
        <v>41074.486111111117</v>
      </c>
      <c r="E2323" s="1">
        <v>8</v>
      </c>
      <c r="F2323" s="2">
        <v>41015.171803094345</v>
      </c>
      <c r="G2323" s="1">
        <v>0</v>
      </c>
      <c r="H2323" s="32">
        <f>IFERROR(HOUR(Table1[[#This Row],[Cancel Date/time]])+MINUTE(Table1[[#This Row],[Cancel Date/time]])/60,"not cancelled")</f>
        <v>4.1166666666666663</v>
      </c>
      <c r="I2323" s="47">
        <f>IFERROR(ROUND(Table1[[#This Row],[cancellation time decimal]],0),"not cancelled")</f>
        <v>4</v>
      </c>
      <c r="J2323" s="10">
        <f>IFERROR(MOD(Table1[[#This Row],[cancellation hour rounded]],24),"not cancelled")</f>
        <v>4</v>
      </c>
      <c r="K2323" s="32">
        <f>1/Table1[[#This Row],[Duration (Time between doses '[in hours'])]]</f>
        <v>0.125</v>
      </c>
      <c r="L2323" s="33">
        <f>Table1[[#This Row],[number doses per hour]]*INDEX(Table2[price per dose],Table1[[#This Row],[Drug ID]])</f>
        <v>0.84929166666666667</v>
      </c>
      <c r="M2323" s="11" t="b">
        <f>AND(Table1[[#This Row],[hour of cancellation 0 to 23]]&gt;=0,Table1[[#This Row],[hour of cancellation 0 to 23]]&lt;=23)</f>
        <v>1</v>
      </c>
    </row>
    <row r="2324" spans="1:13" x14ac:dyDescent="0.3">
      <c r="A2324" s="1">
        <v>2323</v>
      </c>
      <c r="B2324" s="1">
        <v>3</v>
      </c>
      <c r="C2324" s="2">
        <v>41014.549966810184</v>
      </c>
      <c r="D2324" s="2">
        <v>41074.549305555556</v>
      </c>
      <c r="E2324" s="1">
        <v>24</v>
      </c>
      <c r="F2324" s="2">
        <v>41016.076719788929</v>
      </c>
      <c r="G2324" s="1">
        <v>0</v>
      </c>
      <c r="H2324" s="32">
        <f>IFERROR(HOUR(Table1[[#This Row],[Cancel Date/time]])+MINUTE(Table1[[#This Row],[Cancel Date/time]])/60,"not cancelled")</f>
        <v>1.8333333333333335</v>
      </c>
      <c r="I2324" s="47">
        <f>IFERROR(ROUND(Table1[[#This Row],[cancellation time decimal]],0),"not cancelled")</f>
        <v>2</v>
      </c>
      <c r="J2324" s="10">
        <f>IFERROR(MOD(Table1[[#This Row],[cancellation hour rounded]],24),"not cancelled")</f>
        <v>2</v>
      </c>
      <c r="K2324" s="32">
        <f>1/Table1[[#This Row],[Duration (Time between doses '[in hours'])]]</f>
        <v>4.1666666666666664E-2</v>
      </c>
      <c r="L2324" s="33">
        <f>Table1[[#This Row],[number doses per hour]]*INDEX(Table2[price per dose],Table1[[#This Row],[Drug ID]])</f>
        <v>0.18133000000000002</v>
      </c>
      <c r="M2324" s="11" t="b">
        <f>AND(Table1[[#This Row],[hour of cancellation 0 to 23]]&gt;=0,Table1[[#This Row],[hour of cancellation 0 to 23]]&lt;=23)</f>
        <v>1</v>
      </c>
    </row>
    <row r="2325" spans="1:13" x14ac:dyDescent="0.3">
      <c r="A2325" s="1">
        <v>2324</v>
      </c>
      <c r="B2325" s="1">
        <v>3</v>
      </c>
      <c r="C2325" s="2">
        <v>41014.615028906635</v>
      </c>
      <c r="D2325" s="2">
        <v>41074.614583333336</v>
      </c>
      <c r="E2325" s="1">
        <v>24</v>
      </c>
      <c r="F2325" s="2">
        <v>41017.800037028639</v>
      </c>
      <c r="G2325" s="1">
        <v>0</v>
      </c>
      <c r="H2325" s="32">
        <f>IFERROR(HOUR(Table1[[#This Row],[Cancel Date/time]])+MINUTE(Table1[[#This Row],[Cancel Date/time]])/60,"not cancelled")</f>
        <v>19.2</v>
      </c>
      <c r="I2325" s="47">
        <f>IFERROR(ROUND(Table1[[#This Row],[cancellation time decimal]],0),"not cancelled")</f>
        <v>19</v>
      </c>
      <c r="J2325" s="10">
        <f>IFERROR(MOD(Table1[[#This Row],[cancellation hour rounded]],24),"not cancelled")</f>
        <v>19</v>
      </c>
      <c r="K2325" s="32">
        <f>1/Table1[[#This Row],[Duration (Time between doses '[in hours'])]]</f>
        <v>4.1666666666666664E-2</v>
      </c>
      <c r="L2325" s="33">
        <f>Table1[[#This Row],[number doses per hour]]*INDEX(Table2[price per dose],Table1[[#This Row],[Drug ID]])</f>
        <v>0.18133000000000002</v>
      </c>
      <c r="M2325" s="11" t="b">
        <f>AND(Table1[[#This Row],[hour of cancellation 0 to 23]]&gt;=0,Table1[[#This Row],[hour of cancellation 0 to 23]]&lt;=23)</f>
        <v>1</v>
      </c>
    </row>
    <row r="2326" spans="1:13" hidden="1" x14ac:dyDescent="0.3">
      <c r="A2326" s="1">
        <v>2325</v>
      </c>
      <c r="B2326" s="1">
        <v>5</v>
      </c>
      <c r="C2326" s="2">
        <v>41014.610054292345</v>
      </c>
      <c r="D2326" s="2">
        <v>41018.901226217473</v>
      </c>
      <c r="E2326" s="1">
        <v>24</v>
      </c>
      <c r="F2326" s="2" t="s">
        <v>5</v>
      </c>
      <c r="G2326" s="1">
        <v>0</v>
      </c>
      <c r="H2326" s="32" t="str">
        <f>IFERROR(HOUR(Table1[[#This Row],[Cancel Date/time]])+MINUTE(Table1[[#This Row],[Cancel Date/time]])/60,"not cancelled")</f>
        <v>not cancelled</v>
      </c>
      <c r="I2326" s="47" t="str">
        <f>IFERROR(ROUND(Table1[[#This Row],[cancellation time decimal]],0),"not cancelled")</f>
        <v>not cancelled</v>
      </c>
      <c r="J2326" s="10" t="str">
        <f>IFERROR(MOD(Table1[[#This Row],[cancellation hour rounded]],24),"not cancelled")</f>
        <v>not cancelled</v>
      </c>
      <c r="K2326" s="32">
        <f>1/Table1[[#This Row],[Duration (Time between doses '[in hours'])]]</f>
        <v>4.1666666666666664E-2</v>
      </c>
      <c r="L2326" s="33">
        <f>Table1[[#This Row],[number doses per hour]]*INDEX(Table2[price per dose],Table1[[#This Row],[Drug ID]])</f>
        <v>0.2815833333333333</v>
      </c>
      <c r="M2326" s="11" t="b">
        <f>AND(Table1[[#This Row],[hour of cancellation 0 to 23]]&gt;=0,Table1[[#This Row],[hour of cancellation 0 to 23]]&lt;=23)</f>
        <v>0</v>
      </c>
    </row>
    <row r="2327" spans="1:13" x14ac:dyDescent="0.3">
      <c r="A2327" s="1">
        <v>2326</v>
      </c>
      <c r="B2327" s="1">
        <v>2</v>
      </c>
      <c r="C2327" s="2">
        <v>41014.599631081968</v>
      </c>
      <c r="D2327" s="2">
        <v>41074.599305555559</v>
      </c>
      <c r="E2327" s="1">
        <v>10</v>
      </c>
      <c r="F2327" s="2">
        <v>41015.393860486518</v>
      </c>
      <c r="G2327" s="1">
        <v>0</v>
      </c>
      <c r="H2327" s="32">
        <f>IFERROR(HOUR(Table1[[#This Row],[Cancel Date/time]])+MINUTE(Table1[[#This Row],[Cancel Date/time]])/60,"not cancelled")</f>
        <v>9.4499999999999993</v>
      </c>
      <c r="I2327" s="47">
        <f>IFERROR(ROUND(Table1[[#This Row],[cancellation time decimal]],0),"not cancelled")</f>
        <v>9</v>
      </c>
      <c r="J2327" s="10">
        <f>IFERROR(MOD(Table1[[#This Row],[cancellation hour rounded]],24),"not cancelled")</f>
        <v>9</v>
      </c>
      <c r="K2327" s="32">
        <f>1/Table1[[#This Row],[Duration (Time between doses '[in hours'])]]</f>
        <v>0.1</v>
      </c>
      <c r="L2327" s="33">
        <f>Table1[[#This Row],[number doses per hour]]*INDEX(Table2[price per dose],Table1[[#This Row],[Drug ID]])</f>
        <v>0.84959999999999969</v>
      </c>
      <c r="M2327" s="11" t="b">
        <f>AND(Table1[[#This Row],[hour of cancellation 0 to 23]]&gt;=0,Table1[[#This Row],[hour of cancellation 0 to 23]]&lt;=23)</f>
        <v>1</v>
      </c>
    </row>
    <row r="2328" spans="1:13" x14ac:dyDescent="0.3">
      <c r="A2328" s="1">
        <v>2327</v>
      </c>
      <c r="B2328" s="1">
        <v>1</v>
      </c>
      <c r="C2328" s="2">
        <v>41014.664458589141</v>
      </c>
      <c r="D2328" s="2">
        <v>41074.663888888892</v>
      </c>
      <c r="E2328" s="1">
        <v>12</v>
      </c>
      <c r="F2328" s="2">
        <v>41015.437756453968</v>
      </c>
      <c r="G2328" s="1">
        <v>0</v>
      </c>
      <c r="H2328" s="32">
        <f>IFERROR(HOUR(Table1[[#This Row],[Cancel Date/time]])+MINUTE(Table1[[#This Row],[Cancel Date/time]])/60,"not cancelled")</f>
        <v>10.5</v>
      </c>
      <c r="I2328" s="47">
        <f>IFERROR(ROUND(Table1[[#This Row],[cancellation time decimal]],0),"not cancelled")</f>
        <v>11</v>
      </c>
      <c r="J2328" s="10">
        <f>IFERROR(MOD(Table1[[#This Row],[cancellation hour rounded]],24),"not cancelled")</f>
        <v>11</v>
      </c>
      <c r="K2328" s="32">
        <f>1/Table1[[#This Row],[Duration (Time between doses '[in hours'])]]</f>
        <v>8.3333333333333329E-2</v>
      </c>
      <c r="L2328" s="33">
        <f>Table1[[#This Row],[number doses per hour]]*INDEX(Table2[price per dose],Table1[[#This Row],[Drug ID]])</f>
        <v>0.56619444444444444</v>
      </c>
      <c r="M2328" s="11" t="b">
        <f>AND(Table1[[#This Row],[hour of cancellation 0 to 23]]&gt;=0,Table1[[#This Row],[hour of cancellation 0 to 23]]&lt;=23)</f>
        <v>1</v>
      </c>
    </row>
    <row r="2329" spans="1:13" x14ac:dyDescent="0.3">
      <c r="A2329" s="1">
        <v>2328</v>
      </c>
      <c r="B2329" s="1">
        <v>3</v>
      </c>
      <c r="C2329" s="2">
        <v>41014.650456598247</v>
      </c>
      <c r="D2329" s="2">
        <v>41018.275000000001</v>
      </c>
      <c r="E2329" s="1">
        <v>24</v>
      </c>
      <c r="F2329" s="2">
        <v>41018.032932601913</v>
      </c>
      <c r="G2329" s="1">
        <v>0</v>
      </c>
      <c r="H2329" s="32">
        <f>IFERROR(HOUR(Table1[[#This Row],[Cancel Date/time]])+MINUTE(Table1[[#This Row],[Cancel Date/time]])/60,"not cancelled")</f>
        <v>0.78333333333333333</v>
      </c>
      <c r="I2329" s="47">
        <f>IFERROR(ROUND(Table1[[#This Row],[cancellation time decimal]],0),"not cancelled")</f>
        <v>1</v>
      </c>
      <c r="J2329" s="10">
        <f>IFERROR(MOD(Table1[[#This Row],[cancellation hour rounded]],24),"not cancelled")</f>
        <v>1</v>
      </c>
      <c r="K2329" s="32">
        <f>1/Table1[[#This Row],[Duration (Time between doses '[in hours'])]]</f>
        <v>4.1666666666666664E-2</v>
      </c>
      <c r="L2329" s="33">
        <f>Table1[[#This Row],[number doses per hour]]*INDEX(Table2[price per dose],Table1[[#This Row],[Drug ID]])</f>
        <v>0.18133000000000002</v>
      </c>
      <c r="M2329" s="11" t="b">
        <f>AND(Table1[[#This Row],[hour of cancellation 0 to 23]]&gt;=0,Table1[[#This Row],[hour of cancellation 0 to 23]]&lt;=23)</f>
        <v>1</v>
      </c>
    </row>
    <row r="2330" spans="1:13" x14ac:dyDescent="0.3">
      <c r="A2330" s="1">
        <v>2329</v>
      </c>
      <c r="B2330" s="1">
        <v>3</v>
      </c>
      <c r="C2330" s="2">
        <v>41014.719461578636</v>
      </c>
      <c r="D2330" s="2">
        <v>41074.719444444447</v>
      </c>
      <c r="E2330" s="1">
        <v>24</v>
      </c>
      <c r="F2330" s="2">
        <v>41017.267901012936</v>
      </c>
      <c r="G2330" s="1">
        <v>0</v>
      </c>
      <c r="H2330" s="32">
        <f>IFERROR(HOUR(Table1[[#This Row],[Cancel Date/time]])+MINUTE(Table1[[#This Row],[Cancel Date/time]])/60,"not cancelled")</f>
        <v>6.416666666666667</v>
      </c>
      <c r="I2330" s="47">
        <f>IFERROR(ROUND(Table1[[#This Row],[cancellation time decimal]],0),"not cancelled")</f>
        <v>6</v>
      </c>
      <c r="J2330" s="10">
        <f>IFERROR(MOD(Table1[[#This Row],[cancellation hour rounded]],24),"not cancelled")</f>
        <v>6</v>
      </c>
      <c r="K2330" s="32">
        <f>1/Table1[[#This Row],[Duration (Time between doses '[in hours'])]]</f>
        <v>4.1666666666666664E-2</v>
      </c>
      <c r="L2330" s="33">
        <f>Table1[[#This Row],[number doses per hour]]*INDEX(Table2[price per dose],Table1[[#This Row],[Drug ID]])</f>
        <v>0.18133000000000002</v>
      </c>
      <c r="M2330" s="11" t="b">
        <f>AND(Table1[[#This Row],[hour of cancellation 0 to 23]]&gt;=0,Table1[[#This Row],[hour of cancellation 0 to 23]]&lt;=23)</f>
        <v>1</v>
      </c>
    </row>
    <row r="2331" spans="1:13" x14ac:dyDescent="0.3">
      <c r="A2331" s="1">
        <v>2330</v>
      </c>
      <c r="B2331" s="1">
        <v>1</v>
      </c>
      <c r="C2331" s="2">
        <v>41014.730314421809</v>
      </c>
      <c r="D2331" s="2">
        <v>41074.729861111111</v>
      </c>
      <c r="E2331" s="1">
        <v>8</v>
      </c>
      <c r="F2331" s="2">
        <v>41015.45308595134</v>
      </c>
      <c r="G2331" s="1">
        <v>0</v>
      </c>
      <c r="H2331" s="32">
        <f>IFERROR(HOUR(Table1[[#This Row],[Cancel Date/time]])+MINUTE(Table1[[#This Row],[Cancel Date/time]])/60,"not cancelled")</f>
        <v>10.866666666666667</v>
      </c>
      <c r="I2331" s="47">
        <f>IFERROR(ROUND(Table1[[#This Row],[cancellation time decimal]],0),"not cancelled")</f>
        <v>11</v>
      </c>
      <c r="J2331" s="10">
        <f>IFERROR(MOD(Table1[[#This Row],[cancellation hour rounded]],24),"not cancelled")</f>
        <v>11</v>
      </c>
      <c r="K2331" s="32">
        <f>1/Table1[[#This Row],[Duration (Time between doses '[in hours'])]]</f>
        <v>0.125</v>
      </c>
      <c r="L2331" s="33">
        <f>Table1[[#This Row],[number doses per hour]]*INDEX(Table2[price per dose],Table1[[#This Row],[Drug ID]])</f>
        <v>0.84929166666666667</v>
      </c>
      <c r="M2331" s="11" t="b">
        <f>AND(Table1[[#This Row],[hour of cancellation 0 to 23]]&gt;=0,Table1[[#This Row],[hour of cancellation 0 to 23]]&lt;=23)</f>
        <v>1</v>
      </c>
    </row>
    <row r="2332" spans="1:13" x14ac:dyDescent="0.3">
      <c r="A2332" s="1">
        <v>2331</v>
      </c>
      <c r="B2332" s="1">
        <v>4</v>
      </c>
      <c r="C2332" s="2">
        <v>41014.789348242652</v>
      </c>
      <c r="D2332" s="2">
        <v>41074.788888888892</v>
      </c>
      <c r="E2332" s="1">
        <v>12</v>
      </c>
      <c r="F2332" s="2">
        <v>41016.290628150957</v>
      </c>
      <c r="G2332" s="1">
        <v>0</v>
      </c>
      <c r="H2332" s="32">
        <f>IFERROR(HOUR(Table1[[#This Row],[Cancel Date/time]])+MINUTE(Table1[[#This Row],[Cancel Date/time]])/60,"not cancelled")</f>
        <v>6.9666666666666668</v>
      </c>
      <c r="I2332" s="47">
        <f>IFERROR(ROUND(Table1[[#This Row],[cancellation time decimal]],0),"not cancelled")</f>
        <v>7</v>
      </c>
      <c r="J2332" s="10">
        <f>IFERROR(MOD(Table1[[#This Row],[cancellation hour rounded]],24),"not cancelled")</f>
        <v>7</v>
      </c>
      <c r="K2332" s="32">
        <f>1/Table1[[#This Row],[Duration (Time between doses '[in hours'])]]</f>
        <v>8.3333333333333329E-2</v>
      </c>
      <c r="L2332" s="33">
        <f>Table1[[#This Row],[number doses per hour]]*INDEX(Table2[price per dose],Table1[[#This Row],[Drug ID]])</f>
        <v>1.448055119047619</v>
      </c>
      <c r="M2332" s="11" t="b">
        <f>AND(Table1[[#This Row],[hour of cancellation 0 to 23]]&gt;=0,Table1[[#This Row],[hour of cancellation 0 to 23]]&lt;=23)</f>
        <v>1</v>
      </c>
    </row>
    <row r="2333" spans="1:13" x14ac:dyDescent="0.3">
      <c r="A2333" s="1">
        <v>2332</v>
      </c>
      <c r="B2333" s="1">
        <v>2</v>
      </c>
      <c r="C2333" s="2">
        <v>41014.800963167319</v>
      </c>
      <c r="D2333" s="2">
        <v>41074.800694444442</v>
      </c>
      <c r="E2333" s="1">
        <v>10</v>
      </c>
      <c r="F2333" s="2">
        <v>41015.578625691029</v>
      </c>
      <c r="G2333" s="1">
        <v>0</v>
      </c>
      <c r="H2333" s="32">
        <f>IFERROR(HOUR(Table1[[#This Row],[Cancel Date/time]])+MINUTE(Table1[[#This Row],[Cancel Date/time]])/60,"not cancelled")</f>
        <v>13.883333333333333</v>
      </c>
      <c r="I2333" s="47">
        <f>IFERROR(ROUND(Table1[[#This Row],[cancellation time decimal]],0),"not cancelled")</f>
        <v>14</v>
      </c>
      <c r="J2333" s="10">
        <f>IFERROR(MOD(Table1[[#This Row],[cancellation hour rounded]],24),"not cancelled")</f>
        <v>14</v>
      </c>
      <c r="K2333" s="32">
        <f>1/Table1[[#This Row],[Duration (Time between doses '[in hours'])]]</f>
        <v>0.1</v>
      </c>
      <c r="L2333" s="33">
        <f>Table1[[#This Row],[number doses per hour]]*INDEX(Table2[price per dose],Table1[[#This Row],[Drug ID]])</f>
        <v>0.84959999999999969</v>
      </c>
      <c r="M2333" s="11" t="b">
        <f>AND(Table1[[#This Row],[hour of cancellation 0 to 23]]&gt;=0,Table1[[#This Row],[hour of cancellation 0 to 23]]&lt;=23)</f>
        <v>1</v>
      </c>
    </row>
    <row r="2334" spans="1:13" hidden="1" x14ac:dyDescent="0.3">
      <c r="A2334" s="1">
        <v>2333</v>
      </c>
      <c r="B2334" s="1">
        <v>1</v>
      </c>
      <c r="C2334" s="2">
        <v>41014.895600590047</v>
      </c>
      <c r="D2334" s="2">
        <v>41017.020309795589</v>
      </c>
      <c r="E2334" s="1">
        <v>8</v>
      </c>
      <c r="F2334" s="2" t="s">
        <v>5</v>
      </c>
      <c r="G2334" s="1">
        <v>0</v>
      </c>
      <c r="H2334" s="32" t="str">
        <f>IFERROR(HOUR(Table1[[#This Row],[Cancel Date/time]])+MINUTE(Table1[[#This Row],[Cancel Date/time]])/60,"not cancelled")</f>
        <v>not cancelled</v>
      </c>
      <c r="I2334" s="47" t="str">
        <f>IFERROR(ROUND(Table1[[#This Row],[cancellation time decimal]],0),"not cancelled")</f>
        <v>not cancelled</v>
      </c>
      <c r="J2334" s="10" t="str">
        <f>IFERROR(MOD(Table1[[#This Row],[cancellation hour rounded]],24),"not cancelled")</f>
        <v>not cancelled</v>
      </c>
      <c r="K2334" s="32">
        <f>1/Table1[[#This Row],[Duration (Time between doses '[in hours'])]]</f>
        <v>0.125</v>
      </c>
      <c r="L2334" s="33">
        <f>Table1[[#This Row],[number doses per hour]]*INDEX(Table2[price per dose],Table1[[#This Row],[Drug ID]])</f>
        <v>0.84929166666666667</v>
      </c>
      <c r="M2334" s="11" t="b">
        <f>AND(Table1[[#This Row],[hour of cancellation 0 to 23]]&gt;=0,Table1[[#This Row],[hour of cancellation 0 to 23]]&lt;=23)</f>
        <v>0</v>
      </c>
    </row>
    <row r="2335" spans="1:13" x14ac:dyDescent="0.3">
      <c r="A2335" s="1">
        <v>2334</v>
      </c>
      <c r="B2335" s="1">
        <v>1</v>
      </c>
      <c r="C2335" s="2">
        <v>41015.012272406333</v>
      </c>
      <c r="D2335" s="2">
        <v>41075.011805555558</v>
      </c>
      <c r="E2335" s="1">
        <v>12</v>
      </c>
      <c r="F2335" s="2">
        <v>41015.622199081234</v>
      </c>
      <c r="G2335" s="1">
        <v>0</v>
      </c>
      <c r="H2335" s="32">
        <f>IFERROR(HOUR(Table1[[#This Row],[Cancel Date/time]])+MINUTE(Table1[[#This Row],[Cancel Date/time]])/60,"not cancelled")</f>
        <v>14.916666666666666</v>
      </c>
      <c r="I2335" s="47">
        <f>IFERROR(ROUND(Table1[[#This Row],[cancellation time decimal]],0),"not cancelled")</f>
        <v>15</v>
      </c>
      <c r="J2335" s="10">
        <f>IFERROR(MOD(Table1[[#This Row],[cancellation hour rounded]],24),"not cancelled")</f>
        <v>15</v>
      </c>
      <c r="K2335" s="32">
        <f>1/Table1[[#This Row],[Duration (Time between doses '[in hours'])]]</f>
        <v>8.3333333333333329E-2</v>
      </c>
      <c r="L2335" s="33">
        <f>Table1[[#This Row],[number doses per hour]]*INDEX(Table2[price per dose],Table1[[#This Row],[Drug ID]])</f>
        <v>0.56619444444444444</v>
      </c>
      <c r="M2335" s="11" t="b">
        <f>AND(Table1[[#This Row],[hour of cancellation 0 to 23]]&gt;=0,Table1[[#This Row],[hour of cancellation 0 to 23]]&lt;=23)</f>
        <v>1</v>
      </c>
    </row>
    <row r="2336" spans="1:13" x14ac:dyDescent="0.3">
      <c r="A2336" s="1">
        <v>2335</v>
      </c>
      <c r="B2336" s="1">
        <v>3</v>
      </c>
      <c r="C2336" s="2">
        <v>41015.122595256311</v>
      </c>
      <c r="D2336" s="2">
        <v>41075.122222222228</v>
      </c>
      <c r="E2336" s="1">
        <v>24</v>
      </c>
      <c r="F2336" s="2">
        <v>41015.786822868657</v>
      </c>
      <c r="G2336" s="1">
        <v>0</v>
      </c>
      <c r="H2336" s="32">
        <f>IFERROR(HOUR(Table1[[#This Row],[Cancel Date/time]])+MINUTE(Table1[[#This Row],[Cancel Date/time]])/60,"not cancelled")</f>
        <v>18.883333333333333</v>
      </c>
      <c r="I2336" s="47">
        <f>IFERROR(ROUND(Table1[[#This Row],[cancellation time decimal]],0),"not cancelled")</f>
        <v>19</v>
      </c>
      <c r="J2336" s="10">
        <f>IFERROR(MOD(Table1[[#This Row],[cancellation hour rounded]],24),"not cancelled")</f>
        <v>19</v>
      </c>
      <c r="K2336" s="32">
        <f>1/Table1[[#This Row],[Duration (Time between doses '[in hours'])]]</f>
        <v>4.1666666666666664E-2</v>
      </c>
      <c r="L2336" s="33">
        <f>Table1[[#This Row],[number doses per hour]]*INDEX(Table2[price per dose],Table1[[#This Row],[Drug ID]])</f>
        <v>0.18133000000000002</v>
      </c>
      <c r="M2336" s="11" t="b">
        <f>AND(Table1[[#This Row],[hour of cancellation 0 to 23]]&gt;=0,Table1[[#This Row],[hour of cancellation 0 to 23]]&lt;=23)</f>
        <v>1</v>
      </c>
    </row>
    <row r="2337" spans="1:13" x14ac:dyDescent="0.3">
      <c r="A2337" s="1">
        <v>2336</v>
      </c>
      <c r="B2337" s="1">
        <v>5</v>
      </c>
      <c r="C2337" s="2">
        <v>41015.160823867518</v>
      </c>
      <c r="D2337" s="2">
        <v>41075.160416666666</v>
      </c>
      <c r="E2337" s="1">
        <v>24</v>
      </c>
      <c r="F2337" s="2">
        <v>41018.190002451745</v>
      </c>
      <c r="G2337" s="1">
        <v>0</v>
      </c>
      <c r="H2337" s="32">
        <f>IFERROR(HOUR(Table1[[#This Row],[Cancel Date/time]])+MINUTE(Table1[[#This Row],[Cancel Date/time]])/60,"not cancelled")</f>
        <v>4.55</v>
      </c>
      <c r="I2337" s="47">
        <f>IFERROR(ROUND(Table1[[#This Row],[cancellation time decimal]],0),"not cancelled")</f>
        <v>5</v>
      </c>
      <c r="J2337" s="10">
        <f>IFERROR(MOD(Table1[[#This Row],[cancellation hour rounded]],24),"not cancelled")</f>
        <v>5</v>
      </c>
      <c r="K2337" s="32">
        <f>1/Table1[[#This Row],[Duration (Time between doses '[in hours'])]]</f>
        <v>4.1666666666666664E-2</v>
      </c>
      <c r="L2337" s="33">
        <f>Table1[[#This Row],[number doses per hour]]*INDEX(Table2[price per dose],Table1[[#This Row],[Drug ID]])</f>
        <v>0.2815833333333333</v>
      </c>
      <c r="M2337" s="11" t="b">
        <f>AND(Table1[[#This Row],[hour of cancellation 0 to 23]]&gt;=0,Table1[[#This Row],[hour of cancellation 0 to 23]]&lt;=23)</f>
        <v>1</v>
      </c>
    </row>
    <row r="2338" spans="1:13" hidden="1" x14ac:dyDescent="0.3">
      <c r="A2338" s="1">
        <v>2337</v>
      </c>
      <c r="B2338" s="1">
        <v>6</v>
      </c>
      <c r="C2338" s="2">
        <v>41015.205224890466</v>
      </c>
      <c r="D2338" s="2">
        <v>41017.288131084933</v>
      </c>
      <c r="E2338" s="1">
        <v>24</v>
      </c>
      <c r="F2338" s="2" t="s">
        <v>5</v>
      </c>
      <c r="G2338" s="1">
        <v>0</v>
      </c>
      <c r="H2338" s="32" t="str">
        <f>IFERROR(HOUR(Table1[[#This Row],[Cancel Date/time]])+MINUTE(Table1[[#This Row],[Cancel Date/time]])/60,"not cancelled")</f>
        <v>not cancelled</v>
      </c>
      <c r="I2338" s="47" t="str">
        <f>IFERROR(ROUND(Table1[[#This Row],[cancellation time decimal]],0),"not cancelled")</f>
        <v>not cancelled</v>
      </c>
      <c r="J2338" s="10" t="str">
        <f>IFERROR(MOD(Table1[[#This Row],[cancellation hour rounded]],24),"not cancelled")</f>
        <v>not cancelled</v>
      </c>
      <c r="K2338" s="32">
        <f>1/Table1[[#This Row],[Duration (Time between doses '[in hours'])]]</f>
        <v>4.1666666666666664E-2</v>
      </c>
      <c r="L2338" s="33">
        <f>Table1[[#This Row],[number doses per hour]]*INDEX(Table2[price per dose],Table1[[#This Row],[Drug ID]])</f>
        <v>0.35218749999999999</v>
      </c>
      <c r="M2338" s="11" t="b">
        <f>AND(Table1[[#This Row],[hour of cancellation 0 to 23]]&gt;=0,Table1[[#This Row],[hour of cancellation 0 to 23]]&lt;=23)</f>
        <v>0</v>
      </c>
    </row>
    <row r="2339" spans="1:13" x14ac:dyDescent="0.3">
      <c r="A2339" s="1">
        <v>2338</v>
      </c>
      <c r="B2339" s="1">
        <v>6</v>
      </c>
      <c r="C2339" s="2">
        <v>41015.195138051487</v>
      </c>
      <c r="D2339" s="2">
        <v>41075.195138888885</v>
      </c>
      <c r="E2339" s="1">
        <v>24</v>
      </c>
      <c r="F2339" s="2">
        <v>41016.883561653354</v>
      </c>
      <c r="G2339" s="1">
        <v>0</v>
      </c>
      <c r="H2339" s="32">
        <f>IFERROR(HOUR(Table1[[#This Row],[Cancel Date/time]])+MINUTE(Table1[[#This Row],[Cancel Date/time]])/60,"not cancelled")</f>
        <v>21.2</v>
      </c>
      <c r="I2339" s="47">
        <f>IFERROR(ROUND(Table1[[#This Row],[cancellation time decimal]],0),"not cancelled")</f>
        <v>21</v>
      </c>
      <c r="J2339" s="10">
        <f>IFERROR(MOD(Table1[[#This Row],[cancellation hour rounded]],24),"not cancelled")</f>
        <v>21</v>
      </c>
      <c r="K2339" s="32">
        <f>1/Table1[[#This Row],[Duration (Time between doses '[in hours'])]]</f>
        <v>4.1666666666666664E-2</v>
      </c>
      <c r="L2339" s="33">
        <f>Table1[[#This Row],[number doses per hour]]*INDEX(Table2[price per dose],Table1[[#This Row],[Drug ID]])</f>
        <v>0.35218749999999999</v>
      </c>
      <c r="M2339" s="11" t="b">
        <f>AND(Table1[[#This Row],[hour of cancellation 0 to 23]]&gt;=0,Table1[[#This Row],[hour of cancellation 0 to 23]]&lt;=23)</f>
        <v>1</v>
      </c>
    </row>
    <row r="2340" spans="1:13" x14ac:dyDescent="0.3">
      <c r="A2340" s="1">
        <v>2339</v>
      </c>
      <c r="B2340" s="1">
        <v>11</v>
      </c>
      <c r="C2340" s="2">
        <v>41015.254389547736</v>
      </c>
      <c r="D2340" s="2">
        <v>41075.254166666666</v>
      </c>
      <c r="E2340" s="1">
        <v>1</v>
      </c>
      <c r="F2340" s="2">
        <v>41022.617666561433</v>
      </c>
      <c r="G2340" s="1">
        <v>3</v>
      </c>
      <c r="H2340" s="32">
        <f>IFERROR(HOUR(Table1[[#This Row],[Cancel Date/time]])+MINUTE(Table1[[#This Row],[Cancel Date/time]])/60,"not cancelled")</f>
        <v>14.816666666666666</v>
      </c>
      <c r="I2340" s="47">
        <f>IFERROR(ROUND(Table1[[#This Row],[cancellation time decimal]],0),"not cancelled")</f>
        <v>15</v>
      </c>
      <c r="J2340" s="10">
        <f>IFERROR(MOD(Table1[[#This Row],[cancellation hour rounded]],24),"not cancelled")</f>
        <v>15</v>
      </c>
      <c r="K2340" s="32">
        <f>1/Table1[[#This Row],[Duration (Time between doses '[in hours'])]]</f>
        <v>1</v>
      </c>
      <c r="L2340" s="33">
        <f>Table1[[#This Row],[number doses per hour]]*INDEX(Table2[price per dose],Table1[[#This Row],[Drug ID]])</f>
        <v>1</v>
      </c>
      <c r="M2340" s="11" t="b">
        <f>AND(Table1[[#This Row],[hour of cancellation 0 to 23]]&gt;=0,Table1[[#This Row],[hour of cancellation 0 to 23]]&lt;=23)</f>
        <v>1</v>
      </c>
    </row>
    <row r="2341" spans="1:13" hidden="1" x14ac:dyDescent="0.3">
      <c r="A2341" s="1">
        <v>2340</v>
      </c>
      <c r="B2341" s="1">
        <v>11</v>
      </c>
      <c r="C2341" s="2">
        <v>41015.363163802307</v>
      </c>
      <c r="D2341" s="2">
        <v>41018.195882396023</v>
      </c>
      <c r="E2341" s="1">
        <v>1</v>
      </c>
      <c r="F2341" s="2" t="s">
        <v>5</v>
      </c>
      <c r="G2341" s="1">
        <v>4</v>
      </c>
      <c r="H2341" s="32" t="str">
        <f>IFERROR(HOUR(Table1[[#This Row],[Cancel Date/time]])+MINUTE(Table1[[#This Row],[Cancel Date/time]])/60,"not cancelled")</f>
        <v>not cancelled</v>
      </c>
      <c r="I2341" s="47" t="str">
        <f>IFERROR(ROUND(Table1[[#This Row],[cancellation time decimal]],0),"not cancelled")</f>
        <v>not cancelled</v>
      </c>
      <c r="J2341" s="10" t="str">
        <f>IFERROR(MOD(Table1[[#This Row],[cancellation hour rounded]],24),"not cancelled")</f>
        <v>not cancelled</v>
      </c>
      <c r="K2341" s="32">
        <f>1/Table1[[#This Row],[Duration (Time between doses '[in hours'])]]</f>
        <v>1</v>
      </c>
      <c r="L2341" s="33">
        <f>Table1[[#This Row],[number doses per hour]]*INDEX(Table2[price per dose],Table1[[#This Row],[Drug ID]])</f>
        <v>1</v>
      </c>
      <c r="M2341" s="11" t="b">
        <f>AND(Table1[[#This Row],[hour of cancellation 0 to 23]]&gt;=0,Table1[[#This Row],[hour of cancellation 0 to 23]]&lt;=23)</f>
        <v>0</v>
      </c>
    </row>
    <row r="2342" spans="1:13" x14ac:dyDescent="0.3">
      <c r="A2342" s="1">
        <v>2341</v>
      </c>
      <c r="B2342" s="1">
        <v>1</v>
      </c>
      <c r="C2342" s="2">
        <v>41015.376537326687</v>
      </c>
      <c r="D2342" s="2">
        <v>41075.376388888886</v>
      </c>
      <c r="E2342" s="1">
        <v>8</v>
      </c>
      <c r="F2342" s="2">
        <v>41015.840527233435</v>
      </c>
      <c r="G2342" s="1">
        <v>0</v>
      </c>
      <c r="H2342" s="32">
        <f>IFERROR(HOUR(Table1[[#This Row],[Cancel Date/time]])+MINUTE(Table1[[#This Row],[Cancel Date/time]])/60,"not cancelled")</f>
        <v>20.166666666666668</v>
      </c>
      <c r="I2342" s="47">
        <f>IFERROR(ROUND(Table1[[#This Row],[cancellation time decimal]],0),"not cancelled")</f>
        <v>20</v>
      </c>
      <c r="J2342" s="10">
        <f>IFERROR(MOD(Table1[[#This Row],[cancellation hour rounded]],24),"not cancelled")</f>
        <v>20</v>
      </c>
      <c r="K2342" s="32">
        <f>1/Table1[[#This Row],[Duration (Time between doses '[in hours'])]]</f>
        <v>0.125</v>
      </c>
      <c r="L2342" s="33">
        <f>Table1[[#This Row],[number doses per hour]]*INDEX(Table2[price per dose],Table1[[#This Row],[Drug ID]])</f>
        <v>0.84929166666666667</v>
      </c>
      <c r="M2342" s="11" t="b">
        <f>AND(Table1[[#This Row],[hour of cancellation 0 to 23]]&gt;=0,Table1[[#This Row],[hour of cancellation 0 to 23]]&lt;=23)</f>
        <v>1</v>
      </c>
    </row>
    <row r="2343" spans="1:13" x14ac:dyDescent="0.3">
      <c r="A2343" s="1">
        <v>2342</v>
      </c>
      <c r="B2343" s="1">
        <v>2</v>
      </c>
      <c r="C2343" s="2">
        <v>41015.394033443466</v>
      </c>
      <c r="D2343" s="2">
        <v>41075.393750000003</v>
      </c>
      <c r="E2343" s="1">
        <v>10</v>
      </c>
      <c r="F2343" s="2">
        <v>41015.554379697525</v>
      </c>
      <c r="G2343" s="1">
        <v>0</v>
      </c>
      <c r="H2343" s="32">
        <f>IFERROR(HOUR(Table1[[#This Row],[Cancel Date/time]])+MINUTE(Table1[[#This Row],[Cancel Date/time]])/60,"not cancelled")</f>
        <v>13.3</v>
      </c>
      <c r="I2343" s="47">
        <f>IFERROR(ROUND(Table1[[#This Row],[cancellation time decimal]],0),"not cancelled")</f>
        <v>13</v>
      </c>
      <c r="J2343" s="10">
        <f>IFERROR(MOD(Table1[[#This Row],[cancellation hour rounded]],24),"not cancelled")</f>
        <v>13</v>
      </c>
      <c r="K2343" s="32">
        <f>1/Table1[[#This Row],[Duration (Time between doses '[in hours'])]]</f>
        <v>0.1</v>
      </c>
      <c r="L2343" s="33">
        <f>Table1[[#This Row],[number doses per hour]]*INDEX(Table2[price per dose],Table1[[#This Row],[Drug ID]])</f>
        <v>0.84959999999999969</v>
      </c>
      <c r="M2343" s="11" t="b">
        <f>AND(Table1[[#This Row],[hour of cancellation 0 to 23]]&gt;=0,Table1[[#This Row],[hour of cancellation 0 to 23]]&lt;=23)</f>
        <v>1</v>
      </c>
    </row>
    <row r="2344" spans="1:13" x14ac:dyDescent="0.3">
      <c r="A2344" s="1">
        <v>2343</v>
      </c>
      <c r="B2344" s="1">
        <v>1</v>
      </c>
      <c r="C2344" s="2">
        <v>41015.476296508721</v>
      </c>
      <c r="D2344" s="2">
        <v>41075.475694444445</v>
      </c>
      <c r="E2344" s="1">
        <v>12</v>
      </c>
      <c r="F2344" s="2">
        <v>41016.456610812565</v>
      </c>
      <c r="G2344" s="1">
        <v>0</v>
      </c>
      <c r="H2344" s="32">
        <f>IFERROR(HOUR(Table1[[#This Row],[Cancel Date/time]])+MINUTE(Table1[[#This Row],[Cancel Date/time]])/60,"not cancelled")</f>
        <v>10.95</v>
      </c>
      <c r="I2344" s="47">
        <f>IFERROR(ROUND(Table1[[#This Row],[cancellation time decimal]],0),"not cancelled")</f>
        <v>11</v>
      </c>
      <c r="J2344" s="10">
        <f>IFERROR(MOD(Table1[[#This Row],[cancellation hour rounded]],24),"not cancelled")</f>
        <v>11</v>
      </c>
      <c r="K2344" s="32">
        <f>1/Table1[[#This Row],[Duration (Time between doses '[in hours'])]]</f>
        <v>8.3333333333333329E-2</v>
      </c>
      <c r="L2344" s="33">
        <f>Table1[[#This Row],[number doses per hour]]*INDEX(Table2[price per dose],Table1[[#This Row],[Drug ID]])</f>
        <v>0.56619444444444444</v>
      </c>
      <c r="M2344" s="11" t="b">
        <f>AND(Table1[[#This Row],[hour of cancellation 0 to 23]]&gt;=0,Table1[[#This Row],[hour of cancellation 0 to 23]]&lt;=23)</f>
        <v>1</v>
      </c>
    </row>
    <row r="2345" spans="1:13" x14ac:dyDescent="0.3">
      <c r="A2345" s="1">
        <v>2344</v>
      </c>
      <c r="B2345" s="1">
        <v>4</v>
      </c>
      <c r="C2345" s="2">
        <v>41015.536241892041</v>
      </c>
      <c r="D2345" s="2">
        <v>41075.536111111112</v>
      </c>
      <c r="E2345" s="1">
        <v>12</v>
      </c>
      <c r="F2345" s="2">
        <v>41017.500957466087</v>
      </c>
      <c r="G2345" s="1">
        <v>0</v>
      </c>
      <c r="H2345" s="32">
        <f>IFERROR(HOUR(Table1[[#This Row],[Cancel Date/time]])+MINUTE(Table1[[#This Row],[Cancel Date/time]])/60,"not cancelled")</f>
        <v>12.016666666666667</v>
      </c>
      <c r="I2345" s="47">
        <f>IFERROR(ROUND(Table1[[#This Row],[cancellation time decimal]],0),"not cancelled")</f>
        <v>12</v>
      </c>
      <c r="J2345" s="10">
        <f>IFERROR(MOD(Table1[[#This Row],[cancellation hour rounded]],24),"not cancelled")</f>
        <v>12</v>
      </c>
      <c r="K2345" s="32">
        <f>1/Table1[[#This Row],[Duration (Time between doses '[in hours'])]]</f>
        <v>8.3333333333333329E-2</v>
      </c>
      <c r="L2345" s="33">
        <f>Table1[[#This Row],[number doses per hour]]*INDEX(Table2[price per dose],Table1[[#This Row],[Drug ID]])</f>
        <v>1.448055119047619</v>
      </c>
      <c r="M2345" s="11" t="b">
        <f>AND(Table1[[#This Row],[hour of cancellation 0 to 23]]&gt;=0,Table1[[#This Row],[hour of cancellation 0 to 23]]&lt;=23)</f>
        <v>1</v>
      </c>
    </row>
    <row r="2346" spans="1:13" x14ac:dyDescent="0.3">
      <c r="A2346" s="1">
        <v>2345</v>
      </c>
      <c r="B2346" s="1">
        <v>5</v>
      </c>
      <c r="C2346" s="2">
        <v>41015.524250961324</v>
      </c>
      <c r="D2346" s="2">
        <v>41075.523611111108</v>
      </c>
      <c r="E2346" s="1">
        <v>24</v>
      </c>
      <c r="F2346" s="2">
        <v>41018.45913123044</v>
      </c>
      <c r="G2346" s="1">
        <v>0</v>
      </c>
      <c r="H2346" s="32">
        <f>IFERROR(HOUR(Table1[[#This Row],[Cancel Date/time]])+MINUTE(Table1[[#This Row],[Cancel Date/time]])/60,"not cancelled")</f>
        <v>11.016666666666667</v>
      </c>
      <c r="I2346" s="47">
        <f>IFERROR(ROUND(Table1[[#This Row],[cancellation time decimal]],0),"not cancelled")</f>
        <v>11</v>
      </c>
      <c r="J2346" s="10">
        <f>IFERROR(MOD(Table1[[#This Row],[cancellation hour rounded]],24),"not cancelled")</f>
        <v>11</v>
      </c>
      <c r="K2346" s="32">
        <f>1/Table1[[#This Row],[Duration (Time between doses '[in hours'])]]</f>
        <v>4.1666666666666664E-2</v>
      </c>
      <c r="L2346" s="33">
        <f>Table1[[#This Row],[number doses per hour]]*INDEX(Table2[price per dose],Table1[[#This Row],[Drug ID]])</f>
        <v>0.2815833333333333</v>
      </c>
      <c r="M2346" s="11" t="b">
        <f>AND(Table1[[#This Row],[hour of cancellation 0 to 23]]&gt;=0,Table1[[#This Row],[hour of cancellation 0 to 23]]&lt;=23)</f>
        <v>1</v>
      </c>
    </row>
    <row r="2347" spans="1:13" x14ac:dyDescent="0.3">
      <c r="A2347" s="1">
        <v>2346</v>
      </c>
      <c r="B2347" s="1">
        <v>1</v>
      </c>
      <c r="C2347" s="2">
        <v>41015.59747048936</v>
      </c>
      <c r="D2347" s="2">
        <v>41075.597222222226</v>
      </c>
      <c r="E2347" s="1">
        <v>12</v>
      </c>
      <c r="F2347" s="2">
        <v>41016.787107756143</v>
      </c>
      <c r="G2347" s="1">
        <v>0</v>
      </c>
      <c r="H2347" s="32">
        <f>IFERROR(HOUR(Table1[[#This Row],[Cancel Date/time]])+MINUTE(Table1[[#This Row],[Cancel Date/time]])/60,"not cancelled")</f>
        <v>18.883333333333333</v>
      </c>
      <c r="I2347" s="47">
        <f>IFERROR(ROUND(Table1[[#This Row],[cancellation time decimal]],0),"not cancelled")</f>
        <v>19</v>
      </c>
      <c r="J2347" s="10">
        <f>IFERROR(MOD(Table1[[#This Row],[cancellation hour rounded]],24),"not cancelled")</f>
        <v>19</v>
      </c>
      <c r="K2347" s="32">
        <f>1/Table1[[#This Row],[Duration (Time between doses '[in hours'])]]</f>
        <v>8.3333333333333329E-2</v>
      </c>
      <c r="L2347" s="33">
        <f>Table1[[#This Row],[number doses per hour]]*INDEX(Table2[price per dose],Table1[[#This Row],[Drug ID]])</f>
        <v>0.56619444444444444</v>
      </c>
      <c r="M2347" s="11" t="b">
        <f>AND(Table1[[#This Row],[hour of cancellation 0 to 23]]&gt;=0,Table1[[#This Row],[hour of cancellation 0 to 23]]&lt;=23)</f>
        <v>1</v>
      </c>
    </row>
    <row r="2348" spans="1:13" x14ac:dyDescent="0.3">
      <c r="A2348" s="1">
        <v>2347</v>
      </c>
      <c r="B2348" s="1">
        <v>1</v>
      </c>
      <c r="C2348" s="2">
        <v>41015.607217461125</v>
      </c>
      <c r="D2348" s="2">
        <v>41075.606944444444</v>
      </c>
      <c r="E2348" s="1">
        <v>12</v>
      </c>
      <c r="F2348" s="2">
        <v>41016.568137226895</v>
      </c>
      <c r="G2348" s="1">
        <v>0</v>
      </c>
      <c r="H2348" s="32">
        <f>IFERROR(HOUR(Table1[[#This Row],[Cancel Date/time]])+MINUTE(Table1[[#This Row],[Cancel Date/time]])/60,"not cancelled")</f>
        <v>13.633333333333333</v>
      </c>
      <c r="I2348" s="47">
        <f>IFERROR(ROUND(Table1[[#This Row],[cancellation time decimal]],0),"not cancelled")</f>
        <v>14</v>
      </c>
      <c r="J2348" s="10">
        <f>IFERROR(MOD(Table1[[#This Row],[cancellation hour rounded]],24),"not cancelled")</f>
        <v>14</v>
      </c>
      <c r="K2348" s="32">
        <f>1/Table1[[#This Row],[Duration (Time between doses '[in hours'])]]</f>
        <v>8.3333333333333329E-2</v>
      </c>
      <c r="L2348" s="33">
        <f>Table1[[#This Row],[number doses per hour]]*INDEX(Table2[price per dose],Table1[[#This Row],[Drug ID]])</f>
        <v>0.56619444444444444</v>
      </c>
      <c r="M2348" s="11" t="b">
        <f>AND(Table1[[#This Row],[hour of cancellation 0 to 23]]&gt;=0,Table1[[#This Row],[hour of cancellation 0 to 23]]&lt;=23)</f>
        <v>1</v>
      </c>
    </row>
    <row r="2349" spans="1:13" x14ac:dyDescent="0.3">
      <c r="A2349" s="1">
        <v>2348</v>
      </c>
      <c r="B2349" s="1">
        <v>2</v>
      </c>
      <c r="C2349" s="2">
        <v>41015.584910319514</v>
      </c>
      <c r="D2349" s="2">
        <v>41075.584722222222</v>
      </c>
      <c r="E2349" s="1">
        <v>10</v>
      </c>
      <c r="F2349" s="2">
        <v>41017.695025232206</v>
      </c>
      <c r="G2349" s="1">
        <v>0</v>
      </c>
      <c r="H2349" s="32">
        <f>IFERROR(HOUR(Table1[[#This Row],[Cancel Date/time]])+MINUTE(Table1[[#This Row],[Cancel Date/time]])/60,"not cancelled")</f>
        <v>16.666666666666668</v>
      </c>
      <c r="I2349" s="47">
        <f>IFERROR(ROUND(Table1[[#This Row],[cancellation time decimal]],0),"not cancelled")</f>
        <v>17</v>
      </c>
      <c r="J2349" s="10">
        <f>IFERROR(MOD(Table1[[#This Row],[cancellation hour rounded]],24),"not cancelled")</f>
        <v>17</v>
      </c>
      <c r="K2349" s="32">
        <f>1/Table1[[#This Row],[Duration (Time between doses '[in hours'])]]</f>
        <v>0.1</v>
      </c>
      <c r="L2349" s="33">
        <f>Table1[[#This Row],[number doses per hour]]*INDEX(Table2[price per dose],Table1[[#This Row],[Drug ID]])</f>
        <v>0.84959999999999969</v>
      </c>
      <c r="M2349" s="11" t="b">
        <f>AND(Table1[[#This Row],[hour of cancellation 0 to 23]]&gt;=0,Table1[[#This Row],[hour of cancellation 0 to 23]]&lt;=23)</f>
        <v>1</v>
      </c>
    </row>
    <row r="2350" spans="1:13" x14ac:dyDescent="0.3">
      <c r="A2350" s="1">
        <v>2349</v>
      </c>
      <c r="B2350" s="1">
        <v>3</v>
      </c>
      <c r="C2350" s="2">
        <v>41015.584606622011</v>
      </c>
      <c r="D2350" s="2">
        <v>41075.584027777782</v>
      </c>
      <c r="E2350" s="1">
        <v>24</v>
      </c>
      <c r="F2350" s="2">
        <v>41018.430179732059</v>
      </c>
      <c r="G2350" s="1">
        <v>0</v>
      </c>
      <c r="H2350" s="32">
        <f>IFERROR(HOUR(Table1[[#This Row],[Cancel Date/time]])+MINUTE(Table1[[#This Row],[Cancel Date/time]])/60,"not cancelled")</f>
        <v>10.316666666666666</v>
      </c>
      <c r="I2350" s="47">
        <f>IFERROR(ROUND(Table1[[#This Row],[cancellation time decimal]],0),"not cancelled")</f>
        <v>10</v>
      </c>
      <c r="J2350" s="10">
        <f>IFERROR(MOD(Table1[[#This Row],[cancellation hour rounded]],24),"not cancelled")</f>
        <v>10</v>
      </c>
      <c r="K2350" s="32">
        <f>1/Table1[[#This Row],[Duration (Time between doses '[in hours'])]]</f>
        <v>4.1666666666666664E-2</v>
      </c>
      <c r="L2350" s="33">
        <f>Table1[[#This Row],[number doses per hour]]*INDEX(Table2[price per dose],Table1[[#This Row],[Drug ID]])</f>
        <v>0.18133000000000002</v>
      </c>
      <c r="M2350" s="11" t="b">
        <f>AND(Table1[[#This Row],[hour of cancellation 0 to 23]]&gt;=0,Table1[[#This Row],[hour of cancellation 0 to 23]]&lt;=23)</f>
        <v>1</v>
      </c>
    </row>
    <row r="2351" spans="1:13" hidden="1" x14ac:dyDescent="0.3">
      <c r="A2351" s="1">
        <v>2350</v>
      </c>
      <c r="B2351" s="1">
        <v>6</v>
      </c>
      <c r="C2351" s="2">
        <v>41015.626484122629</v>
      </c>
      <c r="D2351" s="2">
        <v>41019.251388888886</v>
      </c>
      <c r="E2351" s="1">
        <v>24</v>
      </c>
      <c r="F2351" s="2" t="s">
        <v>5</v>
      </c>
      <c r="G2351" s="1">
        <v>0</v>
      </c>
      <c r="H2351" s="32" t="str">
        <f>IFERROR(HOUR(Table1[[#This Row],[Cancel Date/time]])+MINUTE(Table1[[#This Row],[Cancel Date/time]])/60,"not cancelled")</f>
        <v>not cancelled</v>
      </c>
      <c r="I2351" s="47" t="str">
        <f>IFERROR(ROUND(Table1[[#This Row],[cancellation time decimal]],0),"not cancelled")</f>
        <v>not cancelled</v>
      </c>
      <c r="J2351" s="10" t="str">
        <f>IFERROR(MOD(Table1[[#This Row],[cancellation hour rounded]],24),"not cancelled")</f>
        <v>not cancelled</v>
      </c>
      <c r="K2351" s="32">
        <f>1/Table1[[#This Row],[Duration (Time between doses '[in hours'])]]</f>
        <v>4.1666666666666664E-2</v>
      </c>
      <c r="L2351" s="33">
        <f>Table1[[#This Row],[number doses per hour]]*INDEX(Table2[price per dose],Table1[[#This Row],[Drug ID]])</f>
        <v>0.35218749999999999</v>
      </c>
      <c r="M2351" s="11" t="b">
        <f>AND(Table1[[#This Row],[hour of cancellation 0 to 23]]&gt;=0,Table1[[#This Row],[hour of cancellation 0 to 23]]&lt;=23)</f>
        <v>0</v>
      </c>
    </row>
    <row r="2352" spans="1:13" x14ac:dyDescent="0.3">
      <c r="A2352" s="1">
        <v>2351</v>
      </c>
      <c r="B2352" s="1">
        <v>4</v>
      </c>
      <c r="C2352" s="2">
        <v>41015.625378860233</v>
      </c>
      <c r="D2352" s="2">
        <v>41075.625</v>
      </c>
      <c r="E2352" s="1">
        <v>12</v>
      </c>
      <c r="F2352" s="2">
        <v>41018.511951405846</v>
      </c>
      <c r="G2352" s="1">
        <v>0</v>
      </c>
      <c r="H2352" s="32">
        <f>IFERROR(HOUR(Table1[[#This Row],[Cancel Date/time]])+MINUTE(Table1[[#This Row],[Cancel Date/time]])/60,"not cancelled")</f>
        <v>12.283333333333333</v>
      </c>
      <c r="I2352" s="47">
        <f>IFERROR(ROUND(Table1[[#This Row],[cancellation time decimal]],0),"not cancelled")</f>
        <v>12</v>
      </c>
      <c r="J2352" s="10">
        <f>IFERROR(MOD(Table1[[#This Row],[cancellation hour rounded]],24),"not cancelled")</f>
        <v>12</v>
      </c>
      <c r="K2352" s="32">
        <f>1/Table1[[#This Row],[Duration (Time between doses '[in hours'])]]</f>
        <v>8.3333333333333329E-2</v>
      </c>
      <c r="L2352" s="33">
        <f>Table1[[#This Row],[number doses per hour]]*INDEX(Table2[price per dose],Table1[[#This Row],[Drug ID]])</f>
        <v>1.448055119047619</v>
      </c>
      <c r="M2352" s="11" t="b">
        <f>AND(Table1[[#This Row],[hour of cancellation 0 to 23]]&gt;=0,Table1[[#This Row],[hour of cancellation 0 to 23]]&lt;=23)</f>
        <v>1</v>
      </c>
    </row>
    <row r="2353" spans="1:13" hidden="1" x14ac:dyDescent="0.3">
      <c r="A2353" s="1">
        <v>2352</v>
      </c>
      <c r="B2353" s="1">
        <v>4</v>
      </c>
      <c r="C2353" s="2">
        <v>41015.664870448723</v>
      </c>
      <c r="D2353" s="2">
        <v>41018.49778864946</v>
      </c>
      <c r="E2353" s="1">
        <v>12</v>
      </c>
      <c r="F2353" s="2" t="s">
        <v>5</v>
      </c>
      <c r="G2353" s="1">
        <v>0</v>
      </c>
      <c r="H2353" s="32" t="str">
        <f>IFERROR(HOUR(Table1[[#This Row],[Cancel Date/time]])+MINUTE(Table1[[#This Row],[Cancel Date/time]])/60,"not cancelled")</f>
        <v>not cancelled</v>
      </c>
      <c r="I2353" s="47" t="str">
        <f>IFERROR(ROUND(Table1[[#This Row],[cancellation time decimal]],0),"not cancelled")</f>
        <v>not cancelled</v>
      </c>
      <c r="J2353" s="10" t="str">
        <f>IFERROR(MOD(Table1[[#This Row],[cancellation hour rounded]],24),"not cancelled")</f>
        <v>not cancelled</v>
      </c>
      <c r="K2353" s="32">
        <f>1/Table1[[#This Row],[Duration (Time between doses '[in hours'])]]</f>
        <v>8.3333333333333329E-2</v>
      </c>
      <c r="L2353" s="33">
        <f>Table1[[#This Row],[number doses per hour]]*INDEX(Table2[price per dose],Table1[[#This Row],[Drug ID]])</f>
        <v>1.448055119047619</v>
      </c>
      <c r="M2353" s="11" t="b">
        <f>AND(Table1[[#This Row],[hour of cancellation 0 to 23]]&gt;=0,Table1[[#This Row],[hour of cancellation 0 to 23]]&lt;=23)</f>
        <v>0</v>
      </c>
    </row>
    <row r="2354" spans="1:13" hidden="1" x14ac:dyDescent="0.3">
      <c r="A2354" s="1">
        <v>2353</v>
      </c>
      <c r="B2354" s="1">
        <v>1</v>
      </c>
      <c r="C2354" s="2">
        <v>41015.65361264989</v>
      </c>
      <c r="D2354" s="2">
        <v>41018.028319489051</v>
      </c>
      <c r="E2354" s="1">
        <v>12</v>
      </c>
      <c r="F2354" s="2" t="s">
        <v>5</v>
      </c>
      <c r="G2354" s="1">
        <v>0</v>
      </c>
      <c r="H2354" s="32" t="str">
        <f>IFERROR(HOUR(Table1[[#This Row],[Cancel Date/time]])+MINUTE(Table1[[#This Row],[Cancel Date/time]])/60,"not cancelled")</f>
        <v>not cancelled</v>
      </c>
      <c r="I2354" s="47" t="str">
        <f>IFERROR(ROUND(Table1[[#This Row],[cancellation time decimal]],0),"not cancelled")</f>
        <v>not cancelled</v>
      </c>
      <c r="J2354" s="10" t="str">
        <f>IFERROR(MOD(Table1[[#This Row],[cancellation hour rounded]],24),"not cancelled")</f>
        <v>not cancelled</v>
      </c>
      <c r="K2354" s="32">
        <f>1/Table1[[#This Row],[Duration (Time between doses '[in hours'])]]</f>
        <v>8.3333333333333329E-2</v>
      </c>
      <c r="L2354" s="33">
        <f>Table1[[#This Row],[number doses per hour]]*INDEX(Table2[price per dose],Table1[[#This Row],[Drug ID]])</f>
        <v>0.56619444444444444</v>
      </c>
      <c r="M2354" s="11" t="b">
        <f>AND(Table1[[#This Row],[hour of cancellation 0 to 23]]&gt;=0,Table1[[#This Row],[hour of cancellation 0 to 23]]&lt;=23)</f>
        <v>0</v>
      </c>
    </row>
    <row r="2355" spans="1:13" x14ac:dyDescent="0.3">
      <c r="A2355" s="1">
        <v>2354</v>
      </c>
      <c r="B2355" s="1">
        <v>2</v>
      </c>
      <c r="C2355" s="2">
        <v>41015.676378569005</v>
      </c>
      <c r="D2355" s="2">
        <v>41075.675694444442</v>
      </c>
      <c r="E2355" s="1">
        <v>10</v>
      </c>
      <c r="F2355" s="2">
        <v>41017.493123536893</v>
      </c>
      <c r="G2355" s="1">
        <v>0</v>
      </c>
      <c r="H2355" s="32">
        <f>IFERROR(HOUR(Table1[[#This Row],[Cancel Date/time]])+MINUTE(Table1[[#This Row],[Cancel Date/time]])/60,"not cancelled")</f>
        <v>11.833333333333334</v>
      </c>
      <c r="I2355" s="47">
        <f>IFERROR(ROUND(Table1[[#This Row],[cancellation time decimal]],0),"not cancelled")</f>
        <v>12</v>
      </c>
      <c r="J2355" s="10">
        <f>IFERROR(MOD(Table1[[#This Row],[cancellation hour rounded]],24),"not cancelled")</f>
        <v>12</v>
      </c>
      <c r="K2355" s="32">
        <f>1/Table1[[#This Row],[Duration (Time between doses '[in hours'])]]</f>
        <v>0.1</v>
      </c>
      <c r="L2355" s="33">
        <f>Table1[[#This Row],[number doses per hour]]*INDEX(Table2[price per dose],Table1[[#This Row],[Drug ID]])</f>
        <v>0.84959999999999969</v>
      </c>
      <c r="M2355" s="11" t="b">
        <f>AND(Table1[[#This Row],[hour of cancellation 0 to 23]]&gt;=0,Table1[[#This Row],[hour of cancellation 0 to 23]]&lt;=23)</f>
        <v>1</v>
      </c>
    </row>
    <row r="2356" spans="1:13" x14ac:dyDescent="0.3">
      <c r="A2356" s="1">
        <v>2355</v>
      </c>
      <c r="B2356" s="1">
        <v>1</v>
      </c>
      <c r="C2356" s="2">
        <v>41015.71125052846</v>
      </c>
      <c r="D2356" s="2">
        <v>41075.711111111115</v>
      </c>
      <c r="E2356" s="1">
        <v>12</v>
      </c>
      <c r="F2356" s="2">
        <v>41016.253704642128</v>
      </c>
      <c r="G2356" s="1">
        <v>0</v>
      </c>
      <c r="H2356" s="32">
        <f>IFERROR(HOUR(Table1[[#This Row],[Cancel Date/time]])+MINUTE(Table1[[#This Row],[Cancel Date/time]])/60,"not cancelled")</f>
        <v>6.083333333333333</v>
      </c>
      <c r="I2356" s="47">
        <f>IFERROR(ROUND(Table1[[#This Row],[cancellation time decimal]],0),"not cancelled")</f>
        <v>6</v>
      </c>
      <c r="J2356" s="10">
        <f>IFERROR(MOD(Table1[[#This Row],[cancellation hour rounded]],24),"not cancelled")</f>
        <v>6</v>
      </c>
      <c r="K2356" s="32">
        <f>1/Table1[[#This Row],[Duration (Time between doses '[in hours'])]]</f>
        <v>8.3333333333333329E-2</v>
      </c>
      <c r="L2356" s="33">
        <f>Table1[[#This Row],[number doses per hour]]*INDEX(Table2[price per dose],Table1[[#This Row],[Drug ID]])</f>
        <v>0.56619444444444444</v>
      </c>
      <c r="M2356" s="11" t="b">
        <f>AND(Table1[[#This Row],[hour of cancellation 0 to 23]]&gt;=0,Table1[[#This Row],[hour of cancellation 0 to 23]]&lt;=23)</f>
        <v>1</v>
      </c>
    </row>
    <row r="2357" spans="1:13" x14ac:dyDescent="0.3">
      <c r="A2357" s="1">
        <v>2356</v>
      </c>
      <c r="B2357" s="1">
        <v>8</v>
      </c>
      <c r="C2357" s="2">
        <v>41015.781155920085</v>
      </c>
      <c r="D2357" s="2">
        <v>41075.780555555553</v>
      </c>
      <c r="E2357" s="1">
        <v>3</v>
      </c>
      <c r="F2357" s="2">
        <v>41020.321334494271</v>
      </c>
      <c r="G2357" s="1">
        <v>0</v>
      </c>
      <c r="H2357" s="32">
        <f>IFERROR(HOUR(Table1[[#This Row],[Cancel Date/time]])+MINUTE(Table1[[#This Row],[Cancel Date/time]])/60,"not cancelled")</f>
        <v>7.7</v>
      </c>
      <c r="I2357" s="47">
        <f>IFERROR(ROUND(Table1[[#This Row],[cancellation time decimal]],0),"not cancelled")</f>
        <v>8</v>
      </c>
      <c r="J2357" s="10">
        <f>IFERROR(MOD(Table1[[#This Row],[cancellation hour rounded]],24),"not cancelled")</f>
        <v>8</v>
      </c>
      <c r="K2357" s="32">
        <f>1/Table1[[#This Row],[Duration (Time between doses '[in hours'])]]</f>
        <v>0.33333333333333331</v>
      </c>
      <c r="L2357" s="33">
        <f>Table1[[#This Row],[number doses per hour]]*INDEX(Table2[price per dose],Table1[[#This Row],[Drug ID]])</f>
        <v>0.29998222222222221</v>
      </c>
      <c r="M2357" s="11" t="b">
        <f>AND(Table1[[#This Row],[hour of cancellation 0 to 23]]&gt;=0,Table1[[#This Row],[hour of cancellation 0 to 23]]&lt;=23)</f>
        <v>1</v>
      </c>
    </row>
    <row r="2358" spans="1:13" x14ac:dyDescent="0.3">
      <c r="A2358" s="1">
        <v>2357</v>
      </c>
      <c r="B2358" s="1">
        <v>3</v>
      </c>
      <c r="C2358" s="2">
        <v>41015.774686866636</v>
      </c>
      <c r="D2358" s="2">
        <v>41075.774305555555</v>
      </c>
      <c r="E2358" s="1">
        <v>24</v>
      </c>
      <c r="F2358" s="2">
        <v>41017.44042940512</v>
      </c>
      <c r="G2358" s="1">
        <v>0</v>
      </c>
      <c r="H2358" s="32">
        <f>IFERROR(HOUR(Table1[[#This Row],[Cancel Date/time]])+MINUTE(Table1[[#This Row],[Cancel Date/time]])/60,"not cancelled")</f>
        <v>10.566666666666666</v>
      </c>
      <c r="I2358" s="47">
        <f>IFERROR(ROUND(Table1[[#This Row],[cancellation time decimal]],0),"not cancelled")</f>
        <v>11</v>
      </c>
      <c r="J2358" s="10">
        <f>IFERROR(MOD(Table1[[#This Row],[cancellation hour rounded]],24),"not cancelled")</f>
        <v>11</v>
      </c>
      <c r="K2358" s="32">
        <f>1/Table1[[#This Row],[Duration (Time between doses '[in hours'])]]</f>
        <v>4.1666666666666664E-2</v>
      </c>
      <c r="L2358" s="33">
        <f>Table1[[#This Row],[number doses per hour]]*INDEX(Table2[price per dose],Table1[[#This Row],[Drug ID]])</f>
        <v>0.18133000000000002</v>
      </c>
      <c r="M2358" s="11" t="b">
        <f>AND(Table1[[#This Row],[hour of cancellation 0 to 23]]&gt;=0,Table1[[#This Row],[hour of cancellation 0 to 23]]&lt;=23)</f>
        <v>1</v>
      </c>
    </row>
    <row r="2359" spans="1:13" x14ac:dyDescent="0.3">
      <c r="A2359" s="1">
        <v>2358</v>
      </c>
      <c r="B2359" s="1">
        <v>1</v>
      </c>
      <c r="C2359" s="2">
        <v>41015.808273909592</v>
      </c>
      <c r="D2359" s="2">
        <v>41075.807638888888</v>
      </c>
      <c r="E2359" s="1">
        <v>8</v>
      </c>
      <c r="F2359" s="2">
        <v>41016.371420861673</v>
      </c>
      <c r="G2359" s="1">
        <v>0</v>
      </c>
      <c r="H2359" s="32">
        <f>IFERROR(HOUR(Table1[[#This Row],[Cancel Date/time]])+MINUTE(Table1[[#This Row],[Cancel Date/time]])/60,"not cancelled")</f>
        <v>8.9</v>
      </c>
      <c r="I2359" s="47">
        <f>IFERROR(ROUND(Table1[[#This Row],[cancellation time decimal]],0),"not cancelled")</f>
        <v>9</v>
      </c>
      <c r="J2359" s="10">
        <f>IFERROR(MOD(Table1[[#This Row],[cancellation hour rounded]],24),"not cancelled")</f>
        <v>9</v>
      </c>
      <c r="K2359" s="32">
        <f>1/Table1[[#This Row],[Duration (Time between doses '[in hours'])]]</f>
        <v>0.125</v>
      </c>
      <c r="L2359" s="33">
        <f>Table1[[#This Row],[number doses per hour]]*INDEX(Table2[price per dose],Table1[[#This Row],[Drug ID]])</f>
        <v>0.84929166666666667</v>
      </c>
      <c r="M2359" s="11" t="b">
        <f>AND(Table1[[#This Row],[hour of cancellation 0 to 23]]&gt;=0,Table1[[#This Row],[hour of cancellation 0 to 23]]&lt;=23)</f>
        <v>1</v>
      </c>
    </row>
    <row r="2360" spans="1:13" x14ac:dyDescent="0.3">
      <c r="A2360" s="1">
        <v>2359</v>
      </c>
      <c r="B2360" s="1">
        <v>1</v>
      </c>
      <c r="C2360" s="2">
        <v>41015.85360624468</v>
      </c>
      <c r="D2360" s="2">
        <v>41075.853472222225</v>
      </c>
      <c r="E2360" s="1">
        <v>8</v>
      </c>
      <c r="F2360" s="2">
        <v>41017.270776044381</v>
      </c>
      <c r="G2360" s="1">
        <v>0</v>
      </c>
      <c r="H2360" s="32">
        <f>IFERROR(HOUR(Table1[[#This Row],[Cancel Date/time]])+MINUTE(Table1[[#This Row],[Cancel Date/time]])/60,"not cancelled")</f>
        <v>6.4833333333333334</v>
      </c>
      <c r="I2360" s="47">
        <f>IFERROR(ROUND(Table1[[#This Row],[cancellation time decimal]],0),"not cancelled")</f>
        <v>6</v>
      </c>
      <c r="J2360" s="10">
        <f>IFERROR(MOD(Table1[[#This Row],[cancellation hour rounded]],24),"not cancelled")</f>
        <v>6</v>
      </c>
      <c r="K2360" s="32">
        <f>1/Table1[[#This Row],[Duration (Time between doses '[in hours'])]]</f>
        <v>0.125</v>
      </c>
      <c r="L2360" s="33">
        <f>Table1[[#This Row],[number doses per hour]]*INDEX(Table2[price per dose],Table1[[#This Row],[Drug ID]])</f>
        <v>0.84929166666666667</v>
      </c>
      <c r="M2360" s="11" t="b">
        <f>AND(Table1[[#This Row],[hour of cancellation 0 to 23]]&gt;=0,Table1[[#This Row],[hour of cancellation 0 to 23]]&lt;=23)</f>
        <v>1</v>
      </c>
    </row>
    <row r="2361" spans="1:13" x14ac:dyDescent="0.3">
      <c r="A2361" s="1">
        <v>2360</v>
      </c>
      <c r="B2361" s="1">
        <v>1</v>
      </c>
      <c r="C2361" s="2">
        <v>41015.862097645237</v>
      </c>
      <c r="D2361" s="2">
        <v>41075.861805555556</v>
      </c>
      <c r="E2361" s="1">
        <v>12</v>
      </c>
      <c r="F2361" s="2">
        <v>41016.835079368575</v>
      </c>
      <c r="G2361" s="1">
        <v>0</v>
      </c>
      <c r="H2361" s="32">
        <f>IFERROR(HOUR(Table1[[#This Row],[Cancel Date/time]])+MINUTE(Table1[[#This Row],[Cancel Date/time]])/60,"not cancelled")</f>
        <v>20.033333333333335</v>
      </c>
      <c r="I2361" s="47">
        <f>IFERROR(ROUND(Table1[[#This Row],[cancellation time decimal]],0),"not cancelled")</f>
        <v>20</v>
      </c>
      <c r="J2361" s="10">
        <f>IFERROR(MOD(Table1[[#This Row],[cancellation hour rounded]],24),"not cancelled")</f>
        <v>20</v>
      </c>
      <c r="K2361" s="32">
        <f>1/Table1[[#This Row],[Duration (Time between doses '[in hours'])]]</f>
        <v>8.3333333333333329E-2</v>
      </c>
      <c r="L2361" s="33">
        <f>Table1[[#This Row],[number doses per hour]]*INDEX(Table2[price per dose],Table1[[#This Row],[Drug ID]])</f>
        <v>0.56619444444444444</v>
      </c>
      <c r="M2361" s="11" t="b">
        <f>AND(Table1[[#This Row],[hour of cancellation 0 to 23]]&gt;=0,Table1[[#This Row],[hour of cancellation 0 to 23]]&lt;=23)</f>
        <v>1</v>
      </c>
    </row>
    <row r="2362" spans="1:13" hidden="1" x14ac:dyDescent="0.3">
      <c r="A2362" s="1">
        <v>2361</v>
      </c>
      <c r="B2362" s="1">
        <v>1</v>
      </c>
      <c r="C2362" s="2">
        <v>41016.034633557938</v>
      </c>
      <c r="D2362" s="2">
        <v>41018.284012771874</v>
      </c>
      <c r="E2362" s="1">
        <v>8</v>
      </c>
      <c r="F2362" s="2" t="s">
        <v>5</v>
      </c>
      <c r="G2362" s="1">
        <v>0</v>
      </c>
      <c r="H2362" s="32" t="str">
        <f>IFERROR(HOUR(Table1[[#This Row],[Cancel Date/time]])+MINUTE(Table1[[#This Row],[Cancel Date/time]])/60,"not cancelled")</f>
        <v>not cancelled</v>
      </c>
      <c r="I2362" s="47" t="str">
        <f>IFERROR(ROUND(Table1[[#This Row],[cancellation time decimal]],0),"not cancelled")</f>
        <v>not cancelled</v>
      </c>
      <c r="J2362" s="10" t="str">
        <f>IFERROR(MOD(Table1[[#This Row],[cancellation hour rounded]],24),"not cancelled")</f>
        <v>not cancelled</v>
      </c>
      <c r="K2362" s="32">
        <f>1/Table1[[#This Row],[Duration (Time between doses '[in hours'])]]</f>
        <v>0.125</v>
      </c>
      <c r="L2362" s="33">
        <f>Table1[[#This Row],[number doses per hour]]*INDEX(Table2[price per dose],Table1[[#This Row],[Drug ID]])</f>
        <v>0.84929166666666667</v>
      </c>
      <c r="M2362" s="11" t="b">
        <f>AND(Table1[[#This Row],[hour of cancellation 0 to 23]]&gt;=0,Table1[[#This Row],[hour of cancellation 0 to 23]]&lt;=23)</f>
        <v>0</v>
      </c>
    </row>
    <row r="2363" spans="1:13" x14ac:dyDescent="0.3">
      <c r="A2363" s="1">
        <v>2362</v>
      </c>
      <c r="B2363" s="1">
        <v>1</v>
      </c>
      <c r="C2363" s="2">
        <v>41016.014401929373</v>
      </c>
      <c r="D2363" s="2">
        <v>41076.013888888891</v>
      </c>
      <c r="E2363" s="1">
        <v>12</v>
      </c>
      <c r="F2363" s="2">
        <v>41016.525602911694</v>
      </c>
      <c r="G2363" s="1">
        <v>0</v>
      </c>
      <c r="H2363" s="32">
        <f>IFERROR(HOUR(Table1[[#This Row],[Cancel Date/time]])+MINUTE(Table1[[#This Row],[Cancel Date/time]])/60,"not cancelled")</f>
        <v>12.6</v>
      </c>
      <c r="I2363" s="47">
        <f>IFERROR(ROUND(Table1[[#This Row],[cancellation time decimal]],0),"not cancelled")</f>
        <v>13</v>
      </c>
      <c r="J2363" s="10">
        <f>IFERROR(MOD(Table1[[#This Row],[cancellation hour rounded]],24),"not cancelled")</f>
        <v>13</v>
      </c>
      <c r="K2363" s="32">
        <f>1/Table1[[#This Row],[Duration (Time between doses '[in hours'])]]</f>
        <v>8.3333333333333329E-2</v>
      </c>
      <c r="L2363" s="33">
        <f>Table1[[#This Row],[number doses per hour]]*INDEX(Table2[price per dose],Table1[[#This Row],[Drug ID]])</f>
        <v>0.56619444444444444</v>
      </c>
      <c r="M2363" s="11" t="b">
        <f>AND(Table1[[#This Row],[hour of cancellation 0 to 23]]&gt;=0,Table1[[#This Row],[hour of cancellation 0 to 23]]&lt;=23)</f>
        <v>1</v>
      </c>
    </row>
    <row r="2364" spans="1:13" hidden="1" x14ac:dyDescent="0.3">
      <c r="A2364" s="1">
        <v>2363</v>
      </c>
      <c r="B2364" s="1">
        <v>9</v>
      </c>
      <c r="C2364" s="2">
        <v>41016.407204052564</v>
      </c>
      <c r="D2364" s="2">
        <v>41020.573306633021</v>
      </c>
      <c r="E2364" s="1">
        <v>5</v>
      </c>
      <c r="F2364" s="2" t="s">
        <v>5</v>
      </c>
      <c r="G2364" s="1">
        <v>0</v>
      </c>
      <c r="H2364" s="32" t="str">
        <f>IFERROR(HOUR(Table1[[#This Row],[Cancel Date/time]])+MINUTE(Table1[[#This Row],[Cancel Date/time]])/60,"not cancelled")</f>
        <v>not cancelled</v>
      </c>
      <c r="I2364" s="47" t="str">
        <f>IFERROR(ROUND(Table1[[#This Row],[cancellation time decimal]],0),"not cancelled")</f>
        <v>not cancelled</v>
      </c>
      <c r="J2364" s="10" t="str">
        <f>IFERROR(MOD(Table1[[#This Row],[cancellation hour rounded]],24),"not cancelled")</f>
        <v>not cancelled</v>
      </c>
      <c r="K2364" s="32">
        <f>1/Table1[[#This Row],[Duration (Time between doses '[in hours'])]]</f>
        <v>0.2</v>
      </c>
      <c r="L2364" s="33">
        <f>Table1[[#This Row],[number doses per hour]]*INDEX(Table2[price per dose],Table1[[#This Row],[Drug ID]])</f>
        <v>5.6740000000000004</v>
      </c>
      <c r="M2364" s="11" t="b">
        <f>AND(Table1[[#This Row],[hour of cancellation 0 to 23]]&gt;=0,Table1[[#This Row],[hour of cancellation 0 to 23]]&lt;=23)</f>
        <v>0</v>
      </c>
    </row>
    <row r="2365" spans="1:13" x14ac:dyDescent="0.3">
      <c r="A2365" s="1">
        <v>2364</v>
      </c>
      <c r="B2365" s="1">
        <v>9</v>
      </c>
      <c r="C2365" s="2">
        <v>41016.415159958487</v>
      </c>
      <c r="D2365" s="2">
        <v>41020.164583333331</v>
      </c>
      <c r="E2365" s="1">
        <v>5</v>
      </c>
      <c r="F2365" s="2">
        <v>41019.316337811921</v>
      </c>
      <c r="G2365" s="1">
        <v>0</v>
      </c>
      <c r="H2365" s="32">
        <f>IFERROR(HOUR(Table1[[#This Row],[Cancel Date/time]])+MINUTE(Table1[[#This Row],[Cancel Date/time]])/60,"not cancelled")</f>
        <v>7.583333333333333</v>
      </c>
      <c r="I2365" s="47">
        <f>IFERROR(ROUND(Table1[[#This Row],[cancellation time decimal]],0),"not cancelled")</f>
        <v>8</v>
      </c>
      <c r="J2365" s="10">
        <f>IFERROR(MOD(Table1[[#This Row],[cancellation hour rounded]],24),"not cancelled")</f>
        <v>8</v>
      </c>
      <c r="K2365" s="32">
        <f>1/Table1[[#This Row],[Duration (Time between doses '[in hours'])]]</f>
        <v>0.2</v>
      </c>
      <c r="L2365" s="33">
        <f>Table1[[#This Row],[number doses per hour]]*INDEX(Table2[price per dose],Table1[[#This Row],[Drug ID]])</f>
        <v>5.6740000000000004</v>
      </c>
      <c r="M2365" s="11" t="b">
        <f>AND(Table1[[#This Row],[hour of cancellation 0 to 23]]&gt;=0,Table1[[#This Row],[hour of cancellation 0 to 23]]&lt;=23)</f>
        <v>1</v>
      </c>
    </row>
    <row r="2366" spans="1:13" x14ac:dyDescent="0.3">
      <c r="A2366" s="1">
        <v>2365</v>
      </c>
      <c r="B2366" s="1">
        <v>3</v>
      </c>
      <c r="C2366" s="2">
        <v>41016.497645874377</v>
      </c>
      <c r="D2366" s="2">
        <v>41076.497222222228</v>
      </c>
      <c r="E2366" s="1">
        <v>24</v>
      </c>
      <c r="F2366" s="2">
        <v>41019.470330476935</v>
      </c>
      <c r="G2366" s="1">
        <v>0</v>
      </c>
      <c r="H2366" s="32">
        <f>IFERROR(HOUR(Table1[[#This Row],[Cancel Date/time]])+MINUTE(Table1[[#This Row],[Cancel Date/time]])/60,"not cancelled")</f>
        <v>11.283333333333333</v>
      </c>
      <c r="I2366" s="47">
        <f>IFERROR(ROUND(Table1[[#This Row],[cancellation time decimal]],0),"not cancelled")</f>
        <v>11</v>
      </c>
      <c r="J2366" s="10">
        <f>IFERROR(MOD(Table1[[#This Row],[cancellation hour rounded]],24),"not cancelled")</f>
        <v>11</v>
      </c>
      <c r="K2366" s="32">
        <f>1/Table1[[#This Row],[Duration (Time between doses '[in hours'])]]</f>
        <v>4.1666666666666664E-2</v>
      </c>
      <c r="L2366" s="33">
        <f>Table1[[#This Row],[number doses per hour]]*INDEX(Table2[price per dose],Table1[[#This Row],[Drug ID]])</f>
        <v>0.18133000000000002</v>
      </c>
      <c r="M2366" s="11" t="b">
        <f>AND(Table1[[#This Row],[hour of cancellation 0 to 23]]&gt;=0,Table1[[#This Row],[hour of cancellation 0 to 23]]&lt;=23)</f>
        <v>1</v>
      </c>
    </row>
    <row r="2367" spans="1:13" x14ac:dyDescent="0.3">
      <c r="A2367" s="1">
        <v>2366</v>
      </c>
      <c r="B2367" s="1">
        <v>7</v>
      </c>
      <c r="C2367" s="2">
        <v>41016.551531648438</v>
      </c>
      <c r="D2367" s="2">
        <v>41076.551388888889</v>
      </c>
      <c r="E2367" s="1">
        <v>24</v>
      </c>
      <c r="F2367" s="2">
        <v>41032.536292547295</v>
      </c>
      <c r="G2367" s="1">
        <v>0</v>
      </c>
      <c r="H2367" s="32">
        <f>IFERROR(HOUR(Table1[[#This Row],[Cancel Date/time]])+MINUTE(Table1[[#This Row],[Cancel Date/time]])/60,"not cancelled")</f>
        <v>12.866666666666667</v>
      </c>
      <c r="I2367" s="47">
        <f>IFERROR(ROUND(Table1[[#This Row],[cancellation time decimal]],0),"not cancelled")</f>
        <v>13</v>
      </c>
      <c r="J2367" s="10">
        <f>IFERROR(MOD(Table1[[#This Row],[cancellation hour rounded]],24),"not cancelled")</f>
        <v>13</v>
      </c>
      <c r="K2367" s="32">
        <f>1/Table1[[#This Row],[Duration (Time between doses '[in hours'])]]</f>
        <v>4.1666666666666664E-2</v>
      </c>
      <c r="L2367" s="33">
        <f>Table1[[#This Row],[number doses per hour]]*INDEX(Table2[price per dose],Table1[[#This Row],[Drug ID]])</f>
        <v>1.2958049999999997</v>
      </c>
      <c r="M2367" s="11" t="b">
        <f>AND(Table1[[#This Row],[hour of cancellation 0 to 23]]&gt;=0,Table1[[#This Row],[hour of cancellation 0 to 23]]&lt;=23)</f>
        <v>1</v>
      </c>
    </row>
    <row r="2368" spans="1:13" x14ac:dyDescent="0.3">
      <c r="A2368" s="1">
        <v>2367</v>
      </c>
      <c r="B2368" s="1">
        <v>4</v>
      </c>
      <c r="C2368" s="2">
        <v>41016.543751342993</v>
      </c>
      <c r="D2368" s="2">
        <v>41076.543749999997</v>
      </c>
      <c r="E2368" s="1">
        <v>12</v>
      </c>
      <c r="F2368" s="2">
        <v>41019.647916789072</v>
      </c>
      <c r="G2368" s="1">
        <v>0</v>
      </c>
      <c r="H2368" s="32">
        <f>IFERROR(HOUR(Table1[[#This Row],[Cancel Date/time]])+MINUTE(Table1[[#This Row],[Cancel Date/time]])/60,"not cancelled")</f>
        <v>15.55</v>
      </c>
      <c r="I2368" s="47">
        <f>IFERROR(ROUND(Table1[[#This Row],[cancellation time decimal]],0),"not cancelled")</f>
        <v>16</v>
      </c>
      <c r="J2368" s="10">
        <f>IFERROR(MOD(Table1[[#This Row],[cancellation hour rounded]],24),"not cancelled")</f>
        <v>16</v>
      </c>
      <c r="K2368" s="32">
        <f>1/Table1[[#This Row],[Duration (Time between doses '[in hours'])]]</f>
        <v>8.3333333333333329E-2</v>
      </c>
      <c r="L2368" s="33">
        <f>Table1[[#This Row],[number doses per hour]]*INDEX(Table2[price per dose],Table1[[#This Row],[Drug ID]])</f>
        <v>1.448055119047619</v>
      </c>
      <c r="M2368" s="11" t="b">
        <f>AND(Table1[[#This Row],[hour of cancellation 0 to 23]]&gt;=0,Table1[[#This Row],[hour of cancellation 0 to 23]]&lt;=23)</f>
        <v>1</v>
      </c>
    </row>
    <row r="2369" spans="1:13" x14ac:dyDescent="0.3">
      <c r="A2369" s="1">
        <v>2368</v>
      </c>
      <c r="B2369" s="1">
        <v>4</v>
      </c>
      <c r="C2369" s="2">
        <v>41016.569389884302</v>
      </c>
      <c r="D2369" s="2">
        <v>41076.568749999999</v>
      </c>
      <c r="E2369" s="1">
        <v>12</v>
      </c>
      <c r="F2369" s="2">
        <v>41019.703699484002</v>
      </c>
      <c r="G2369" s="1">
        <v>0</v>
      </c>
      <c r="H2369" s="32">
        <f>IFERROR(HOUR(Table1[[#This Row],[Cancel Date/time]])+MINUTE(Table1[[#This Row],[Cancel Date/time]])/60,"not cancelled")</f>
        <v>16.883333333333333</v>
      </c>
      <c r="I2369" s="47">
        <f>IFERROR(ROUND(Table1[[#This Row],[cancellation time decimal]],0),"not cancelled")</f>
        <v>17</v>
      </c>
      <c r="J2369" s="10">
        <f>IFERROR(MOD(Table1[[#This Row],[cancellation hour rounded]],24),"not cancelled")</f>
        <v>17</v>
      </c>
      <c r="K2369" s="32">
        <f>1/Table1[[#This Row],[Duration (Time between doses '[in hours'])]]</f>
        <v>8.3333333333333329E-2</v>
      </c>
      <c r="L2369" s="33">
        <f>Table1[[#This Row],[number doses per hour]]*INDEX(Table2[price per dose],Table1[[#This Row],[Drug ID]])</f>
        <v>1.448055119047619</v>
      </c>
      <c r="M2369" s="11" t="b">
        <f>AND(Table1[[#This Row],[hour of cancellation 0 to 23]]&gt;=0,Table1[[#This Row],[hour of cancellation 0 to 23]]&lt;=23)</f>
        <v>1</v>
      </c>
    </row>
    <row r="2370" spans="1:13" hidden="1" x14ac:dyDescent="0.3">
      <c r="A2370" s="1">
        <v>2369</v>
      </c>
      <c r="B2370" s="1">
        <v>4</v>
      </c>
      <c r="C2370" s="2">
        <v>41016.549829941774</v>
      </c>
      <c r="D2370" s="2">
        <v>41019.549305555556</v>
      </c>
      <c r="E2370" s="1">
        <v>12</v>
      </c>
      <c r="F2370" s="2" t="s">
        <v>5</v>
      </c>
      <c r="G2370" s="1">
        <v>0</v>
      </c>
      <c r="H2370" s="32" t="str">
        <f>IFERROR(HOUR(Table1[[#This Row],[Cancel Date/time]])+MINUTE(Table1[[#This Row],[Cancel Date/time]])/60,"not cancelled")</f>
        <v>not cancelled</v>
      </c>
      <c r="I2370" s="47" t="str">
        <f>IFERROR(ROUND(Table1[[#This Row],[cancellation time decimal]],0),"not cancelled")</f>
        <v>not cancelled</v>
      </c>
      <c r="J2370" s="10" t="str">
        <f>IFERROR(MOD(Table1[[#This Row],[cancellation hour rounded]],24),"not cancelled")</f>
        <v>not cancelled</v>
      </c>
      <c r="K2370" s="32">
        <f>1/Table1[[#This Row],[Duration (Time between doses '[in hours'])]]</f>
        <v>8.3333333333333329E-2</v>
      </c>
      <c r="L2370" s="33">
        <f>Table1[[#This Row],[number doses per hour]]*INDEX(Table2[price per dose],Table1[[#This Row],[Drug ID]])</f>
        <v>1.448055119047619</v>
      </c>
      <c r="M2370" s="11" t="b">
        <f>AND(Table1[[#This Row],[hour of cancellation 0 to 23]]&gt;=0,Table1[[#This Row],[hour of cancellation 0 to 23]]&lt;=23)</f>
        <v>0</v>
      </c>
    </row>
    <row r="2371" spans="1:13" hidden="1" x14ac:dyDescent="0.3">
      <c r="A2371" s="1">
        <v>2370</v>
      </c>
      <c r="B2371" s="1">
        <v>2</v>
      </c>
      <c r="C2371" s="2">
        <v>41016.667075756894</v>
      </c>
      <c r="D2371" s="2">
        <v>41020.916389481077</v>
      </c>
      <c r="E2371" s="1">
        <v>10</v>
      </c>
      <c r="F2371" s="2" t="s">
        <v>5</v>
      </c>
      <c r="G2371" s="1">
        <v>0</v>
      </c>
      <c r="H2371" s="32" t="str">
        <f>IFERROR(HOUR(Table1[[#This Row],[Cancel Date/time]])+MINUTE(Table1[[#This Row],[Cancel Date/time]])/60,"not cancelled")</f>
        <v>not cancelled</v>
      </c>
      <c r="I2371" s="47" t="str">
        <f>IFERROR(ROUND(Table1[[#This Row],[cancellation time decimal]],0),"not cancelled")</f>
        <v>not cancelled</v>
      </c>
      <c r="J2371" s="10" t="str">
        <f>IFERROR(MOD(Table1[[#This Row],[cancellation hour rounded]],24),"not cancelled")</f>
        <v>not cancelled</v>
      </c>
      <c r="K2371" s="32">
        <f>1/Table1[[#This Row],[Duration (Time between doses '[in hours'])]]</f>
        <v>0.1</v>
      </c>
      <c r="L2371" s="33">
        <f>Table1[[#This Row],[number doses per hour]]*INDEX(Table2[price per dose],Table1[[#This Row],[Drug ID]])</f>
        <v>0.84959999999999969</v>
      </c>
      <c r="M2371" s="11" t="b">
        <f>AND(Table1[[#This Row],[hour of cancellation 0 to 23]]&gt;=0,Table1[[#This Row],[hour of cancellation 0 to 23]]&lt;=23)</f>
        <v>0</v>
      </c>
    </row>
    <row r="2372" spans="1:13" x14ac:dyDescent="0.3">
      <c r="A2372" s="1">
        <v>2371</v>
      </c>
      <c r="B2372" s="1">
        <v>1</v>
      </c>
      <c r="C2372" s="2">
        <v>41016.689425944838</v>
      </c>
      <c r="D2372" s="2">
        <v>41076.688888888886</v>
      </c>
      <c r="E2372" s="1">
        <v>8</v>
      </c>
      <c r="F2372" s="2">
        <v>41017.585498078995</v>
      </c>
      <c r="G2372" s="1">
        <v>0</v>
      </c>
      <c r="H2372" s="32">
        <f>IFERROR(HOUR(Table1[[#This Row],[Cancel Date/time]])+MINUTE(Table1[[#This Row],[Cancel Date/time]])/60,"not cancelled")</f>
        <v>14.05</v>
      </c>
      <c r="I2372" s="47">
        <f>IFERROR(ROUND(Table1[[#This Row],[cancellation time decimal]],0),"not cancelled")</f>
        <v>14</v>
      </c>
      <c r="J2372" s="10">
        <f>IFERROR(MOD(Table1[[#This Row],[cancellation hour rounded]],24),"not cancelled")</f>
        <v>14</v>
      </c>
      <c r="K2372" s="32">
        <f>1/Table1[[#This Row],[Duration (Time between doses '[in hours'])]]</f>
        <v>0.125</v>
      </c>
      <c r="L2372" s="33">
        <f>Table1[[#This Row],[number doses per hour]]*INDEX(Table2[price per dose],Table1[[#This Row],[Drug ID]])</f>
        <v>0.84929166666666667</v>
      </c>
      <c r="M2372" s="11" t="b">
        <f>AND(Table1[[#This Row],[hour of cancellation 0 to 23]]&gt;=0,Table1[[#This Row],[hour of cancellation 0 to 23]]&lt;=23)</f>
        <v>1</v>
      </c>
    </row>
    <row r="2373" spans="1:13" x14ac:dyDescent="0.3">
      <c r="A2373" s="1">
        <v>2372</v>
      </c>
      <c r="B2373" s="1">
        <v>1</v>
      </c>
      <c r="C2373" s="2">
        <v>41016.729730684514</v>
      </c>
      <c r="D2373" s="2">
        <v>41076.729166666672</v>
      </c>
      <c r="E2373" s="1">
        <v>8</v>
      </c>
      <c r="F2373" s="2">
        <v>41017.615640312186</v>
      </c>
      <c r="G2373" s="1">
        <v>0</v>
      </c>
      <c r="H2373" s="32">
        <f>IFERROR(HOUR(Table1[[#This Row],[Cancel Date/time]])+MINUTE(Table1[[#This Row],[Cancel Date/time]])/60,"not cancelled")</f>
        <v>14.766666666666667</v>
      </c>
      <c r="I2373" s="47">
        <f>IFERROR(ROUND(Table1[[#This Row],[cancellation time decimal]],0),"not cancelled")</f>
        <v>15</v>
      </c>
      <c r="J2373" s="10">
        <f>IFERROR(MOD(Table1[[#This Row],[cancellation hour rounded]],24),"not cancelled")</f>
        <v>15</v>
      </c>
      <c r="K2373" s="32">
        <f>1/Table1[[#This Row],[Duration (Time between doses '[in hours'])]]</f>
        <v>0.125</v>
      </c>
      <c r="L2373" s="33">
        <f>Table1[[#This Row],[number doses per hour]]*INDEX(Table2[price per dose],Table1[[#This Row],[Drug ID]])</f>
        <v>0.84929166666666667</v>
      </c>
      <c r="M2373" s="11" t="b">
        <f>AND(Table1[[#This Row],[hour of cancellation 0 to 23]]&gt;=0,Table1[[#This Row],[hour of cancellation 0 to 23]]&lt;=23)</f>
        <v>1</v>
      </c>
    </row>
    <row r="2374" spans="1:13" x14ac:dyDescent="0.3">
      <c r="A2374" s="1">
        <v>2373</v>
      </c>
      <c r="B2374" s="1">
        <v>1</v>
      </c>
      <c r="C2374" s="2">
        <v>41016.714673185314</v>
      </c>
      <c r="D2374" s="2">
        <v>41076.714583333334</v>
      </c>
      <c r="E2374" s="1">
        <v>8</v>
      </c>
      <c r="F2374" s="2">
        <v>41017.53071624336</v>
      </c>
      <c r="G2374" s="1">
        <v>0</v>
      </c>
      <c r="H2374" s="32">
        <f>IFERROR(HOUR(Table1[[#This Row],[Cancel Date/time]])+MINUTE(Table1[[#This Row],[Cancel Date/time]])/60,"not cancelled")</f>
        <v>12.733333333333333</v>
      </c>
      <c r="I2374" s="47">
        <f>IFERROR(ROUND(Table1[[#This Row],[cancellation time decimal]],0),"not cancelled")</f>
        <v>13</v>
      </c>
      <c r="J2374" s="10">
        <f>IFERROR(MOD(Table1[[#This Row],[cancellation hour rounded]],24),"not cancelled")</f>
        <v>13</v>
      </c>
      <c r="K2374" s="32">
        <f>1/Table1[[#This Row],[Duration (Time between doses '[in hours'])]]</f>
        <v>0.125</v>
      </c>
      <c r="L2374" s="33">
        <f>Table1[[#This Row],[number doses per hour]]*INDEX(Table2[price per dose],Table1[[#This Row],[Drug ID]])</f>
        <v>0.84929166666666667</v>
      </c>
      <c r="M2374" s="11" t="b">
        <f>AND(Table1[[#This Row],[hour of cancellation 0 to 23]]&gt;=0,Table1[[#This Row],[hour of cancellation 0 to 23]]&lt;=23)</f>
        <v>1</v>
      </c>
    </row>
    <row r="2375" spans="1:13" x14ac:dyDescent="0.3">
      <c r="A2375" s="1">
        <v>2374</v>
      </c>
      <c r="B2375" s="1">
        <v>1</v>
      </c>
      <c r="C2375" s="2">
        <v>41016.719765718095</v>
      </c>
      <c r="D2375" s="2">
        <v>41076.719444444447</v>
      </c>
      <c r="E2375" s="1">
        <v>8</v>
      </c>
      <c r="F2375" s="2">
        <v>41016.888251232354</v>
      </c>
      <c r="G2375" s="1">
        <v>0</v>
      </c>
      <c r="H2375" s="32">
        <f>IFERROR(HOUR(Table1[[#This Row],[Cancel Date/time]])+MINUTE(Table1[[#This Row],[Cancel Date/time]])/60,"not cancelled")</f>
        <v>21.316666666666666</v>
      </c>
      <c r="I2375" s="47">
        <f>IFERROR(ROUND(Table1[[#This Row],[cancellation time decimal]],0),"not cancelled")</f>
        <v>21</v>
      </c>
      <c r="J2375" s="10">
        <f>IFERROR(MOD(Table1[[#This Row],[cancellation hour rounded]],24),"not cancelled")</f>
        <v>21</v>
      </c>
      <c r="K2375" s="32">
        <f>1/Table1[[#This Row],[Duration (Time between doses '[in hours'])]]</f>
        <v>0.125</v>
      </c>
      <c r="L2375" s="33">
        <f>Table1[[#This Row],[number doses per hour]]*INDEX(Table2[price per dose],Table1[[#This Row],[Drug ID]])</f>
        <v>0.84929166666666667</v>
      </c>
      <c r="M2375" s="11" t="b">
        <f>AND(Table1[[#This Row],[hour of cancellation 0 to 23]]&gt;=0,Table1[[#This Row],[hour of cancellation 0 to 23]]&lt;=23)</f>
        <v>1</v>
      </c>
    </row>
    <row r="2376" spans="1:13" hidden="1" x14ac:dyDescent="0.3">
      <c r="A2376" s="1">
        <v>2375</v>
      </c>
      <c r="B2376" s="1">
        <v>6</v>
      </c>
      <c r="C2376" s="2">
        <v>41016.755790221832</v>
      </c>
      <c r="D2376" s="2">
        <v>41019.213841667821</v>
      </c>
      <c r="E2376" s="1">
        <v>24</v>
      </c>
      <c r="F2376" s="2" t="s">
        <v>5</v>
      </c>
      <c r="G2376" s="1">
        <v>0</v>
      </c>
      <c r="H2376" s="32" t="str">
        <f>IFERROR(HOUR(Table1[[#This Row],[Cancel Date/time]])+MINUTE(Table1[[#This Row],[Cancel Date/time]])/60,"not cancelled")</f>
        <v>not cancelled</v>
      </c>
      <c r="I2376" s="47" t="str">
        <f>IFERROR(ROUND(Table1[[#This Row],[cancellation time decimal]],0),"not cancelled")</f>
        <v>not cancelled</v>
      </c>
      <c r="J2376" s="10" t="str">
        <f>IFERROR(MOD(Table1[[#This Row],[cancellation hour rounded]],24),"not cancelled")</f>
        <v>not cancelled</v>
      </c>
      <c r="K2376" s="32">
        <f>1/Table1[[#This Row],[Duration (Time between doses '[in hours'])]]</f>
        <v>4.1666666666666664E-2</v>
      </c>
      <c r="L2376" s="33">
        <f>Table1[[#This Row],[number doses per hour]]*INDEX(Table2[price per dose],Table1[[#This Row],[Drug ID]])</f>
        <v>0.35218749999999999</v>
      </c>
      <c r="M2376" s="11" t="b">
        <f>AND(Table1[[#This Row],[hour of cancellation 0 to 23]]&gt;=0,Table1[[#This Row],[hour of cancellation 0 to 23]]&lt;=23)</f>
        <v>0</v>
      </c>
    </row>
    <row r="2377" spans="1:13" hidden="1" x14ac:dyDescent="0.3">
      <c r="A2377" s="1">
        <v>2376</v>
      </c>
      <c r="B2377" s="1">
        <v>5</v>
      </c>
      <c r="C2377" s="2">
        <v>41016.77836034145</v>
      </c>
      <c r="D2377" s="2">
        <v>41020.403265107707</v>
      </c>
      <c r="E2377" s="1">
        <v>24</v>
      </c>
      <c r="F2377" s="2" t="s">
        <v>5</v>
      </c>
      <c r="G2377" s="1">
        <v>0</v>
      </c>
      <c r="H2377" s="32" t="str">
        <f>IFERROR(HOUR(Table1[[#This Row],[Cancel Date/time]])+MINUTE(Table1[[#This Row],[Cancel Date/time]])/60,"not cancelled")</f>
        <v>not cancelled</v>
      </c>
      <c r="I2377" s="47" t="str">
        <f>IFERROR(ROUND(Table1[[#This Row],[cancellation time decimal]],0),"not cancelled")</f>
        <v>not cancelled</v>
      </c>
      <c r="J2377" s="10" t="str">
        <f>IFERROR(MOD(Table1[[#This Row],[cancellation hour rounded]],24),"not cancelled")</f>
        <v>not cancelled</v>
      </c>
      <c r="K2377" s="32">
        <f>1/Table1[[#This Row],[Duration (Time between doses '[in hours'])]]</f>
        <v>4.1666666666666664E-2</v>
      </c>
      <c r="L2377" s="33">
        <f>Table1[[#This Row],[number doses per hour]]*INDEX(Table2[price per dose],Table1[[#This Row],[Drug ID]])</f>
        <v>0.2815833333333333</v>
      </c>
      <c r="M2377" s="11" t="b">
        <f>AND(Table1[[#This Row],[hour of cancellation 0 to 23]]&gt;=0,Table1[[#This Row],[hour of cancellation 0 to 23]]&lt;=23)</f>
        <v>0</v>
      </c>
    </row>
    <row r="2378" spans="1:13" hidden="1" x14ac:dyDescent="0.3">
      <c r="A2378" s="1">
        <v>2377</v>
      </c>
      <c r="B2378" s="1">
        <v>5</v>
      </c>
      <c r="C2378" s="2">
        <v>41016.835303639804</v>
      </c>
      <c r="D2378" s="2">
        <v>41020.626467166556</v>
      </c>
      <c r="E2378" s="1">
        <v>24</v>
      </c>
      <c r="F2378" s="2" t="s">
        <v>5</v>
      </c>
      <c r="G2378" s="1">
        <v>0</v>
      </c>
      <c r="H2378" s="32" t="str">
        <f>IFERROR(HOUR(Table1[[#This Row],[Cancel Date/time]])+MINUTE(Table1[[#This Row],[Cancel Date/time]])/60,"not cancelled")</f>
        <v>not cancelled</v>
      </c>
      <c r="I2378" s="47" t="str">
        <f>IFERROR(ROUND(Table1[[#This Row],[cancellation time decimal]],0),"not cancelled")</f>
        <v>not cancelled</v>
      </c>
      <c r="J2378" s="10" t="str">
        <f>IFERROR(MOD(Table1[[#This Row],[cancellation hour rounded]],24),"not cancelled")</f>
        <v>not cancelled</v>
      </c>
      <c r="K2378" s="32">
        <f>1/Table1[[#This Row],[Duration (Time between doses '[in hours'])]]</f>
        <v>4.1666666666666664E-2</v>
      </c>
      <c r="L2378" s="33">
        <f>Table1[[#This Row],[number doses per hour]]*INDEX(Table2[price per dose],Table1[[#This Row],[Drug ID]])</f>
        <v>0.2815833333333333</v>
      </c>
      <c r="M2378" s="11" t="b">
        <f>AND(Table1[[#This Row],[hour of cancellation 0 to 23]]&gt;=0,Table1[[#This Row],[hour of cancellation 0 to 23]]&lt;=23)</f>
        <v>0</v>
      </c>
    </row>
    <row r="2379" spans="1:13" x14ac:dyDescent="0.3">
      <c r="A2379" s="1">
        <v>2378</v>
      </c>
      <c r="B2379" s="1">
        <v>1</v>
      </c>
      <c r="C2379" s="2">
        <v>41016.850493288344</v>
      </c>
      <c r="D2379" s="2">
        <v>41076.850000000006</v>
      </c>
      <c r="E2379" s="1">
        <v>12</v>
      </c>
      <c r="F2379" s="2">
        <v>41017.580578696616</v>
      </c>
      <c r="G2379" s="1">
        <v>0</v>
      </c>
      <c r="H2379" s="32">
        <f>IFERROR(HOUR(Table1[[#This Row],[Cancel Date/time]])+MINUTE(Table1[[#This Row],[Cancel Date/time]])/60,"not cancelled")</f>
        <v>13.933333333333334</v>
      </c>
      <c r="I2379" s="47">
        <f>IFERROR(ROUND(Table1[[#This Row],[cancellation time decimal]],0),"not cancelled")</f>
        <v>14</v>
      </c>
      <c r="J2379" s="10">
        <f>IFERROR(MOD(Table1[[#This Row],[cancellation hour rounded]],24),"not cancelled")</f>
        <v>14</v>
      </c>
      <c r="K2379" s="32">
        <f>1/Table1[[#This Row],[Duration (Time between doses '[in hours'])]]</f>
        <v>8.3333333333333329E-2</v>
      </c>
      <c r="L2379" s="33">
        <f>Table1[[#This Row],[number doses per hour]]*INDEX(Table2[price per dose],Table1[[#This Row],[Drug ID]])</f>
        <v>0.56619444444444444</v>
      </c>
      <c r="M2379" s="11" t="b">
        <f>AND(Table1[[#This Row],[hour of cancellation 0 to 23]]&gt;=0,Table1[[#This Row],[hour of cancellation 0 to 23]]&lt;=23)</f>
        <v>1</v>
      </c>
    </row>
    <row r="2380" spans="1:13" x14ac:dyDescent="0.3">
      <c r="A2380" s="1">
        <v>2379</v>
      </c>
      <c r="B2380" s="1">
        <v>2</v>
      </c>
      <c r="C2380" s="2">
        <v>41016.907867390393</v>
      </c>
      <c r="D2380" s="2">
        <v>41076.907638888886</v>
      </c>
      <c r="E2380" s="1">
        <v>10</v>
      </c>
      <c r="F2380" s="2">
        <v>41017.043646002778</v>
      </c>
      <c r="G2380" s="1">
        <v>0</v>
      </c>
      <c r="H2380" s="32">
        <f>IFERROR(HOUR(Table1[[#This Row],[Cancel Date/time]])+MINUTE(Table1[[#This Row],[Cancel Date/time]])/60,"not cancelled")</f>
        <v>1.0333333333333334</v>
      </c>
      <c r="I2380" s="47">
        <f>IFERROR(ROUND(Table1[[#This Row],[cancellation time decimal]],0),"not cancelled")</f>
        <v>1</v>
      </c>
      <c r="J2380" s="10">
        <f>IFERROR(MOD(Table1[[#This Row],[cancellation hour rounded]],24),"not cancelled")</f>
        <v>1</v>
      </c>
      <c r="K2380" s="32">
        <f>1/Table1[[#This Row],[Duration (Time between doses '[in hours'])]]</f>
        <v>0.1</v>
      </c>
      <c r="L2380" s="33">
        <f>Table1[[#This Row],[number doses per hour]]*INDEX(Table2[price per dose],Table1[[#This Row],[Drug ID]])</f>
        <v>0.84959999999999969</v>
      </c>
      <c r="M2380" s="11" t="b">
        <f>AND(Table1[[#This Row],[hour of cancellation 0 to 23]]&gt;=0,Table1[[#This Row],[hour of cancellation 0 to 23]]&lt;=23)</f>
        <v>1</v>
      </c>
    </row>
    <row r="2381" spans="1:13" x14ac:dyDescent="0.3">
      <c r="A2381" s="1">
        <v>2380</v>
      </c>
      <c r="B2381" s="1">
        <v>6</v>
      </c>
      <c r="C2381" s="2">
        <v>41016.973995546679</v>
      </c>
      <c r="D2381" s="2">
        <v>41076.973611111112</v>
      </c>
      <c r="E2381" s="1">
        <v>24</v>
      </c>
      <c r="F2381" s="2">
        <v>41035.69247410784</v>
      </c>
      <c r="G2381" s="1">
        <v>1</v>
      </c>
      <c r="H2381" s="32">
        <f>IFERROR(HOUR(Table1[[#This Row],[Cancel Date/time]])+MINUTE(Table1[[#This Row],[Cancel Date/time]])/60,"not cancelled")</f>
        <v>16.616666666666667</v>
      </c>
      <c r="I2381" s="47">
        <f>IFERROR(ROUND(Table1[[#This Row],[cancellation time decimal]],0),"not cancelled")</f>
        <v>17</v>
      </c>
      <c r="J2381" s="10">
        <f>IFERROR(MOD(Table1[[#This Row],[cancellation hour rounded]],24),"not cancelled")</f>
        <v>17</v>
      </c>
      <c r="K2381" s="32">
        <f>1/Table1[[#This Row],[Duration (Time between doses '[in hours'])]]</f>
        <v>4.1666666666666664E-2</v>
      </c>
      <c r="L2381" s="33">
        <f>Table1[[#This Row],[number doses per hour]]*INDEX(Table2[price per dose],Table1[[#This Row],[Drug ID]])</f>
        <v>0.35218749999999999</v>
      </c>
      <c r="M2381" s="11" t="b">
        <f>AND(Table1[[#This Row],[hour of cancellation 0 to 23]]&gt;=0,Table1[[#This Row],[hour of cancellation 0 to 23]]&lt;=23)</f>
        <v>1</v>
      </c>
    </row>
    <row r="2382" spans="1:13" hidden="1" x14ac:dyDescent="0.3">
      <c r="A2382" s="1">
        <v>2381</v>
      </c>
      <c r="B2382" s="1">
        <v>7</v>
      </c>
      <c r="C2382" s="2">
        <v>41017.064236622376</v>
      </c>
      <c r="D2382" s="2">
        <v>41019.897137469598</v>
      </c>
      <c r="E2382" s="1">
        <v>24</v>
      </c>
      <c r="F2382" s="2" t="s">
        <v>5</v>
      </c>
      <c r="G2382" s="1">
        <v>0</v>
      </c>
      <c r="H2382" s="32" t="str">
        <f>IFERROR(HOUR(Table1[[#This Row],[Cancel Date/time]])+MINUTE(Table1[[#This Row],[Cancel Date/time]])/60,"not cancelled")</f>
        <v>not cancelled</v>
      </c>
      <c r="I2382" s="47" t="str">
        <f>IFERROR(ROUND(Table1[[#This Row],[cancellation time decimal]],0),"not cancelled")</f>
        <v>not cancelled</v>
      </c>
      <c r="J2382" s="10" t="str">
        <f>IFERROR(MOD(Table1[[#This Row],[cancellation hour rounded]],24),"not cancelled")</f>
        <v>not cancelled</v>
      </c>
      <c r="K2382" s="32">
        <f>1/Table1[[#This Row],[Duration (Time between doses '[in hours'])]]</f>
        <v>4.1666666666666664E-2</v>
      </c>
      <c r="L2382" s="33">
        <f>Table1[[#This Row],[number doses per hour]]*INDEX(Table2[price per dose],Table1[[#This Row],[Drug ID]])</f>
        <v>1.2958049999999997</v>
      </c>
      <c r="M2382" s="11" t="b">
        <f>AND(Table1[[#This Row],[hour of cancellation 0 to 23]]&gt;=0,Table1[[#This Row],[hour of cancellation 0 to 23]]&lt;=23)</f>
        <v>0</v>
      </c>
    </row>
    <row r="2383" spans="1:13" x14ac:dyDescent="0.3">
      <c r="A2383" s="1">
        <v>2382</v>
      </c>
      <c r="B2383" s="1">
        <v>3</v>
      </c>
      <c r="C2383" s="2">
        <v>41017.335918970115</v>
      </c>
      <c r="D2383" s="2">
        <v>41077.335416666669</v>
      </c>
      <c r="E2383" s="1">
        <v>24</v>
      </c>
      <c r="F2383" s="2">
        <v>41019.395660554161</v>
      </c>
      <c r="G2383" s="1">
        <v>0</v>
      </c>
      <c r="H2383" s="32">
        <f>IFERROR(HOUR(Table1[[#This Row],[Cancel Date/time]])+MINUTE(Table1[[#This Row],[Cancel Date/time]])/60,"not cancelled")</f>
        <v>9.4833333333333325</v>
      </c>
      <c r="I2383" s="47">
        <f>IFERROR(ROUND(Table1[[#This Row],[cancellation time decimal]],0),"not cancelled")</f>
        <v>9</v>
      </c>
      <c r="J2383" s="10">
        <f>IFERROR(MOD(Table1[[#This Row],[cancellation hour rounded]],24),"not cancelled")</f>
        <v>9</v>
      </c>
      <c r="K2383" s="32">
        <f>1/Table1[[#This Row],[Duration (Time between doses '[in hours'])]]</f>
        <v>4.1666666666666664E-2</v>
      </c>
      <c r="L2383" s="33">
        <f>Table1[[#This Row],[number doses per hour]]*INDEX(Table2[price per dose],Table1[[#This Row],[Drug ID]])</f>
        <v>0.18133000000000002</v>
      </c>
      <c r="M2383" s="11" t="b">
        <f>AND(Table1[[#This Row],[hour of cancellation 0 to 23]]&gt;=0,Table1[[#This Row],[hour of cancellation 0 to 23]]&lt;=23)</f>
        <v>1</v>
      </c>
    </row>
    <row r="2384" spans="1:13" x14ac:dyDescent="0.3">
      <c r="A2384" s="1">
        <v>2383</v>
      </c>
      <c r="B2384" s="1">
        <v>2</v>
      </c>
      <c r="C2384" s="2">
        <v>41017.344627995837</v>
      </c>
      <c r="D2384" s="2">
        <v>41020.552777777775</v>
      </c>
      <c r="E2384" s="1">
        <v>10</v>
      </c>
      <c r="F2384" s="2">
        <v>41018.349925771901</v>
      </c>
      <c r="G2384" s="1">
        <v>0</v>
      </c>
      <c r="H2384" s="32">
        <f>IFERROR(HOUR(Table1[[#This Row],[Cancel Date/time]])+MINUTE(Table1[[#This Row],[Cancel Date/time]])/60,"not cancelled")</f>
        <v>8.3833333333333329</v>
      </c>
      <c r="I2384" s="47">
        <f>IFERROR(ROUND(Table1[[#This Row],[cancellation time decimal]],0),"not cancelled")</f>
        <v>8</v>
      </c>
      <c r="J2384" s="10">
        <f>IFERROR(MOD(Table1[[#This Row],[cancellation hour rounded]],24),"not cancelled")</f>
        <v>8</v>
      </c>
      <c r="K2384" s="32">
        <f>1/Table1[[#This Row],[Duration (Time between doses '[in hours'])]]</f>
        <v>0.1</v>
      </c>
      <c r="L2384" s="33">
        <f>Table1[[#This Row],[number doses per hour]]*INDEX(Table2[price per dose],Table1[[#This Row],[Drug ID]])</f>
        <v>0.84959999999999969</v>
      </c>
      <c r="M2384" s="11" t="b">
        <f>AND(Table1[[#This Row],[hour of cancellation 0 to 23]]&gt;=0,Table1[[#This Row],[hour of cancellation 0 to 23]]&lt;=23)</f>
        <v>1</v>
      </c>
    </row>
    <row r="2385" spans="1:13" x14ac:dyDescent="0.3">
      <c r="A2385" s="1">
        <v>2384</v>
      </c>
      <c r="B2385" s="1">
        <v>1</v>
      </c>
      <c r="C2385" s="2">
        <v>41017.367287853842</v>
      </c>
      <c r="D2385" s="2">
        <v>41077.366666666669</v>
      </c>
      <c r="E2385" s="1">
        <v>8</v>
      </c>
      <c r="F2385" s="2">
        <v>41017.742227543902</v>
      </c>
      <c r="G2385" s="1">
        <v>0</v>
      </c>
      <c r="H2385" s="32">
        <f>IFERROR(HOUR(Table1[[#This Row],[Cancel Date/time]])+MINUTE(Table1[[#This Row],[Cancel Date/time]])/60,"not cancelled")</f>
        <v>17.8</v>
      </c>
      <c r="I2385" s="47">
        <f>IFERROR(ROUND(Table1[[#This Row],[cancellation time decimal]],0),"not cancelled")</f>
        <v>18</v>
      </c>
      <c r="J2385" s="10">
        <f>IFERROR(MOD(Table1[[#This Row],[cancellation hour rounded]],24),"not cancelled")</f>
        <v>18</v>
      </c>
      <c r="K2385" s="32">
        <f>1/Table1[[#This Row],[Duration (Time between doses '[in hours'])]]</f>
        <v>0.125</v>
      </c>
      <c r="L2385" s="33">
        <f>Table1[[#This Row],[number doses per hour]]*INDEX(Table2[price per dose],Table1[[#This Row],[Drug ID]])</f>
        <v>0.84929166666666667</v>
      </c>
      <c r="M2385" s="11" t="b">
        <f>AND(Table1[[#This Row],[hour of cancellation 0 to 23]]&gt;=0,Table1[[#This Row],[hour of cancellation 0 to 23]]&lt;=23)</f>
        <v>1</v>
      </c>
    </row>
    <row r="2386" spans="1:13" hidden="1" x14ac:dyDescent="0.3">
      <c r="A2386" s="1">
        <v>2385</v>
      </c>
      <c r="B2386" s="1">
        <v>5</v>
      </c>
      <c r="C2386" s="2">
        <v>41017.353396060469</v>
      </c>
      <c r="D2386" s="2">
        <v>41019.644755535148</v>
      </c>
      <c r="E2386" s="1">
        <v>24</v>
      </c>
      <c r="F2386" s="2" t="s">
        <v>5</v>
      </c>
      <c r="G2386" s="1">
        <v>0</v>
      </c>
      <c r="H2386" s="32" t="str">
        <f>IFERROR(HOUR(Table1[[#This Row],[Cancel Date/time]])+MINUTE(Table1[[#This Row],[Cancel Date/time]])/60,"not cancelled")</f>
        <v>not cancelled</v>
      </c>
      <c r="I2386" s="47" t="str">
        <f>IFERROR(ROUND(Table1[[#This Row],[cancellation time decimal]],0),"not cancelled")</f>
        <v>not cancelled</v>
      </c>
      <c r="J2386" s="10" t="str">
        <f>IFERROR(MOD(Table1[[#This Row],[cancellation hour rounded]],24),"not cancelled")</f>
        <v>not cancelled</v>
      </c>
      <c r="K2386" s="32">
        <f>1/Table1[[#This Row],[Duration (Time between doses '[in hours'])]]</f>
        <v>4.1666666666666664E-2</v>
      </c>
      <c r="L2386" s="33">
        <f>Table1[[#This Row],[number doses per hour]]*INDEX(Table2[price per dose],Table1[[#This Row],[Drug ID]])</f>
        <v>0.2815833333333333</v>
      </c>
      <c r="M2386" s="11" t="b">
        <f>AND(Table1[[#This Row],[hour of cancellation 0 to 23]]&gt;=0,Table1[[#This Row],[hour of cancellation 0 to 23]]&lt;=23)</f>
        <v>0</v>
      </c>
    </row>
    <row r="2387" spans="1:13" x14ac:dyDescent="0.3">
      <c r="A2387" s="1">
        <v>2386</v>
      </c>
      <c r="B2387" s="1">
        <v>2</v>
      </c>
      <c r="C2387" s="2">
        <v>41017.347786423998</v>
      </c>
      <c r="D2387" s="2">
        <v>41077.347222222226</v>
      </c>
      <c r="E2387" s="1">
        <v>10</v>
      </c>
      <c r="F2387" s="2">
        <v>41018.358747052211</v>
      </c>
      <c r="G2387" s="1">
        <v>0</v>
      </c>
      <c r="H2387" s="32">
        <f>IFERROR(HOUR(Table1[[#This Row],[Cancel Date/time]])+MINUTE(Table1[[#This Row],[Cancel Date/time]])/60,"not cancelled")</f>
        <v>8.6</v>
      </c>
      <c r="I2387" s="47">
        <f>IFERROR(ROUND(Table1[[#This Row],[cancellation time decimal]],0),"not cancelled")</f>
        <v>9</v>
      </c>
      <c r="J2387" s="10">
        <f>IFERROR(MOD(Table1[[#This Row],[cancellation hour rounded]],24),"not cancelled")</f>
        <v>9</v>
      </c>
      <c r="K2387" s="32">
        <f>1/Table1[[#This Row],[Duration (Time between doses '[in hours'])]]</f>
        <v>0.1</v>
      </c>
      <c r="L2387" s="33">
        <f>Table1[[#This Row],[number doses per hour]]*INDEX(Table2[price per dose],Table1[[#This Row],[Drug ID]])</f>
        <v>0.84959999999999969</v>
      </c>
      <c r="M2387" s="11" t="b">
        <f>AND(Table1[[#This Row],[hour of cancellation 0 to 23]]&gt;=0,Table1[[#This Row],[hour of cancellation 0 to 23]]&lt;=23)</f>
        <v>1</v>
      </c>
    </row>
    <row r="2388" spans="1:13" hidden="1" x14ac:dyDescent="0.3">
      <c r="A2388" s="1">
        <v>2387</v>
      </c>
      <c r="B2388" s="1">
        <v>10</v>
      </c>
      <c r="C2388" s="2">
        <v>41017.338171178533</v>
      </c>
      <c r="D2388" s="2">
        <v>41020.587865316586</v>
      </c>
      <c r="E2388" s="1">
        <v>1</v>
      </c>
      <c r="F2388" s="2" t="s">
        <v>5</v>
      </c>
      <c r="G2388" s="1">
        <v>3</v>
      </c>
      <c r="H2388" s="32" t="str">
        <f>IFERROR(HOUR(Table1[[#This Row],[Cancel Date/time]])+MINUTE(Table1[[#This Row],[Cancel Date/time]])/60,"not cancelled")</f>
        <v>not cancelled</v>
      </c>
      <c r="I2388" s="47" t="str">
        <f>IFERROR(ROUND(Table1[[#This Row],[cancellation time decimal]],0),"not cancelled")</f>
        <v>not cancelled</v>
      </c>
      <c r="J2388" s="10" t="str">
        <f>IFERROR(MOD(Table1[[#This Row],[cancellation hour rounded]],24),"not cancelled")</f>
        <v>not cancelled</v>
      </c>
      <c r="K2388" s="32">
        <f>1/Table1[[#This Row],[Duration (Time between doses '[in hours'])]]</f>
        <v>1</v>
      </c>
      <c r="L2388" s="33">
        <f>Table1[[#This Row],[number doses per hour]]*INDEX(Table2[price per dose],Table1[[#This Row],[Drug ID]])</f>
        <v>2.5716000000000001</v>
      </c>
      <c r="M2388" s="11" t="b">
        <f>AND(Table1[[#This Row],[hour of cancellation 0 to 23]]&gt;=0,Table1[[#This Row],[hour of cancellation 0 to 23]]&lt;=23)</f>
        <v>0</v>
      </c>
    </row>
    <row r="2389" spans="1:13" x14ac:dyDescent="0.3">
      <c r="A2389" s="1">
        <v>2388</v>
      </c>
      <c r="B2389" s="1">
        <v>3</v>
      </c>
      <c r="C2389" s="2">
        <v>41017.352353638627</v>
      </c>
      <c r="D2389" s="2">
        <v>41077.352083333339</v>
      </c>
      <c r="E2389" s="1">
        <v>24</v>
      </c>
      <c r="F2389" s="2">
        <v>41019.737931079726</v>
      </c>
      <c r="G2389" s="1">
        <v>0</v>
      </c>
      <c r="H2389" s="32">
        <f>IFERROR(HOUR(Table1[[#This Row],[Cancel Date/time]])+MINUTE(Table1[[#This Row],[Cancel Date/time]])/60,"not cancelled")</f>
        <v>17.7</v>
      </c>
      <c r="I2389" s="47">
        <f>IFERROR(ROUND(Table1[[#This Row],[cancellation time decimal]],0),"not cancelled")</f>
        <v>18</v>
      </c>
      <c r="J2389" s="10">
        <f>IFERROR(MOD(Table1[[#This Row],[cancellation hour rounded]],24),"not cancelled")</f>
        <v>18</v>
      </c>
      <c r="K2389" s="32">
        <f>1/Table1[[#This Row],[Duration (Time between doses '[in hours'])]]</f>
        <v>4.1666666666666664E-2</v>
      </c>
      <c r="L2389" s="33">
        <f>Table1[[#This Row],[number doses per hour]]*INDEX(Table2[price per dose],Table1[[#This Row],[Drug ID]])</f>
        <v>0.18133000000000002</v>
      </c>
      <c r="M2389" s="11" t="b">
        <f>AND(Table1[[#This Row],[hour of cancellation 0 to 23]]&gt;=0,Table1[[#This Row],[hour of cancellation 0 to 23]]&lt;=23)</f>
        <v>1</v>
      </c>
    </row>
    <row r="2390" spans="1:13" hidden="1" x14ac:dyDescent="0.3">
      <c r="A2390" s="1">
        <v>2389</v>
      </c>
      <c r="B2390" s="1">
        <v>6</v>
      </c>
      <c r="C2390" s="2">
        <v>41017.387380654</v>
      </c>
      <c r="D2390" s="2">
        <v>41021.512128916038</v>
      </c>
      <c r="E2390" s="1">
        <v>24</v>
      </c>
      <c r="F2390" s="2" t="s">
        <v>5</v>
      </c>
      <c r="G2390" s="1">
        <v>0</v>
      </c>
      <c r="H2390" s="32" t="str">
        <f>IFERROR(HOUR(Table1[[#This Row],[Cancel Date/time]])+MINUTE(Table1[[#This Row],[Cancel Date/time]])/60,"not cancelled")</f>
        <v>not cancelled</v>
      </c>
      <c r="I2390" s="47" t="str">
        <f>IFERROR(ROUND(Table1[[#This Row],[cancellation time decimal]],0),"not cancelled")</f>
        <v>not cancelled</v>
      </c>
      <c r="J2390" s="10" t="str">
        <f>IFERROR(MOD(Table1[[#This Row],[cancellation hour rounded]],24),"not cancelled")</f>
        <v>not cancelled</v>
      </c>
      <c r="K2390" s="32">
        <f>1/Table1[[#This Row],[Duration (Time between doses '[in hours'])]]</f>
        <v>4.1666666666666664E-2</v>
      </c>
      <c r="L2390" s="33">
        <f>Table1[[#This Row],[number doses per hour]]*INDEX(Table2[price per dose],Table1[[#This Row],[Drug ID]])</f>
        <v>0.35218749999999999</v>
      </c>
      <c r="M2390" s="11" t="b">
        <f>AND(Table1[[#This Row],[hour of cancellation 0 to 23]]&gt;=0,Table1[[#This Row],[hour of cancellation 0 to 23]]&lt;=23)</f>
        <v>0</v>
      </c>
    </row>
    <row r="2391" spans="1:13" x14ac:dyDescent="0.3">
      <c r="A2391" s="1">
        <v>2390</v>
      </c>
      <c r="B2391" s="1">
        <v>9</v>
      </c>
      <c r="C2391" s="2">
        <v>41017.396620734617</v>
      </c>
      <c r="D2391" s="2">
        <v>41077.396527777775</v>
      </c>
      <c r="E2391" s="1">
        <v>5</v>
      </c>
      <c r="F2391" s="2">
        <v>41020.534718291492</v>
      </c>
      <c r="G2391" s="1">
        <v>0</v>
      </c>
      <c r="H2391" s="32">
        <f>IFERROR(HOUR(Table1[[#This Row],[Cancel Date/time]])+MINUTE(Table1[[#This Row],[Cancel Date/time]])/60,"not cancelled")</f>
        <v>12.833333333333334</v>
      </c>
      <c r="I2391" s="47">
        <f>IFERROR(ROUND(Table1[[#This Row],[cancellation time decimal]],0),"not cancelled")</f>
        <v>13</v>
      </c>
      <c r="J2391" s="10">
        <f>IFERROR(MOD(Table1[[#This Row],[cancellation hour rounded]],24),"not cancelled")</f>
        <v>13</v>
      </c>
      <c r="K2391" s="32">
        <f>1/Table1[[#This Row],[Duration (Time between doses '[in hours'])]]</f>
        <v>0.2</v>
      </c>
      <c r="L2391" s="33">
        <f>Table1[[#This Row],[number doses per hour]]*INDEX(Table2[price per dose],Table1[[#This Row],[Drug ID]])</f>
        <v>5.6740000000000004</v>
      </c>
      <c r="M2391" s="11" t="b">
        <f>AND(Table1[[#This Row],[hour of cancellation 0 to 23]]&gt;=0,Table1[[#This Row],[hour of cancellation 0 to 23]]&lt;=23)</f>
        <v>1</v>
      </c>
    </row>
    <row r="2392" spans="1:13" x14ac:dyDescent="0.3">
      <c r="A2392" s="1">
        <v>2391</v>
      </c>
      <c r="B2392" s="1">
        <v>1</v>
      </c>
      <c r="C2392" s="2">
        <v>41017.458693403831</v>
      </c>
      <c r="D2392" s="2">
        <v>41077.458333333336</v>
      </c>
      <c r="E2392" s="1">
        <v>12</v>
      </c>
      <c r="F2392" s="2">
        <v>41018.669353745034</v>
      </c>
      <c r="G2392" s="1">
        <v>0</v>
      </c>
      <c r="H2392" s="32">
        <f>IFERROR(HOUR(Table1[[#This Row],[Cancel Date/time]])+MINUTE(Table1[[#This Row],[Cancel Date/time]])/60,"not cancelled")</f>
        <v>16.05</v>
      </c>
      <c r="I2392" s="47">
        <f>IFERROR(ROUND(Table1[[#This Row],[cancellation time decimal]],0),"not cancelled")</f>
        <v>16</v>
      </c>
      <c r="J2392" s="10">
        <f>IFERROR(MOD(Table1[[#This Row],[cancellation hour rounded]],24),"not cancelled")</f>
        <v>16</v>
      </c>
      <c r="K2392" s="32">
        <f>1/Table1[[#This Row],[Duration (Time between doses '[in hours'])]]</f>
        <v>8.3333333333333329E-2</v>
      </c>
      <c r="L2392" s="33">
        <f>Table1[[#This Row],[number doses per hour]]*INDEX(Table2[price per dose],Table1[[#This Row],[Drug ID]])</f>
        <v>0.56619444444444444</v>
      </c>
      <c r="M2392" s="11" t="b">
        <f>AND(Table1[[#This Row],[hour of cancellation 0 to 23]]&gt;=0,Table1[[#This Row],[hour of cancellation 0 to 23]]&lt;=23)</f>
        <v>1</v>
      </c>
    </row>
    <row r="2393" spans="1:13" hidden="1" x14ac:dyDescent="0.3">
      <c r="A2393" s="1">
        <v>2392</v>
      </c>
      <c r="B2393" s="1">
        <v>4</v>
      </c>
      <c r="C2393" s="2">
        <v>41017.466949741254</v>
      </c>
      <c r="D2393" s="2">
        <v>41021.258294188534</v>
      </c>
      <c r="E2393" s="1">
        <v>12</v>
      </c>
      <c r="F2393" s="2" t="s">
        <v>5</v>
      </c>
      <c r="G2393" s="1">
        <v>0</v>
      </c>
      <c r="H2393" s="32" t="str">
        <f>IFERROR(HOUR(Table1[[#This Row],[Cancel Date/time]])+MINUTE(Table1[[#This Row],[Cancel Date/time]])/60,"not cancelled")</f>
        <v>not cancelled</v>
      </c>
      <c r="I2393" s="47" t="str">
        <f>IFERROR(ROUND(Table1[[#This Row],[cancellation time decimal]],0),"not cancelled")</f>
        <v>not cancelled</v>
      </c>
      <c r="J2393" s="10" t="str">
        <f>IFERROR(MOD(Table1[[#This Row],[cancellation hour rounded]],24),"not cancelled")</f>
        <v>not cancelled</v>
      </c>
      <c r="K2393" s="32">
        <f>1/Table1[[#This Row],[Duration (Time between doses '[in hours'])]]</f>
        <v>8.3333333333333329E-2</v>
      </c>
      <c r="L2393" s="33">
        <f>Table1[[#This Row],[number doses per hour]]*INDEX(Table2[price per dose],Table1[[#This Row],[Drug ID]])</f>
        <v>1.448055119047619</v>
      </c>
      <c r="M2393" s="11" t="b">
        <f>AND(Table1[[#This Row],[hour of cancellation 0 to 23]]&gt;=0,Table1[[#This Row],[hour of cancellation 0 to 23]]&lt;=23)</f>
        <v>0</v>
      </c>
    </row>
    <row r="2394" spans="1:13" x14ac:dyDescent="0.3">
      <c r="A2394" s="1">
        <v>2393</v>
      </c>
      <c r="B2394" s="1">
        <v>5</v>
      </c>
      <c r="C2394" s="2">
        <v>41017.463796648939</v>
      </c>
      <c r="D2394" s="2">
        <v>41077.463194444448</v>
      </c>
      <c r="E2394" s="1">
        <v>24</v>
      </c>
      <c r="F2394" s="2">
        <v>41021.428844205948</v>
      </c>
      <c r="G2394" s="1">
        <v>0</v>
      </c>
      <c r="H2394" s="32">
        <f>IFERROR(HOUR(Table1[[#This Row],[Cancel Date/time]])+MINUTE(Table1[[#This Row],[Cancel Date/time]])/60,"not cancelled")</f>
        <v>10.283333333333333</v>
      </c>
      <c r="I2394" s="47">
        <f>IFERROR(ROUND(Table1[[#This Row],[cancellation time decimal]],0),"not cancelled")</f>
        <v>10</v>
      </c>
      <c r="J2394" s="10">
        <f>IFERROR(MOD(Table1[[#This Row],[cancellation hour rounded]],24),"not cancelled")</f>
        <v>10</v>
      </c>
      <c r="K2394" s="32">
        <f>1/Table1[[#This Row],[Duration (Time between doses '[in hours'])]]</f>
        <v>4.1666666666666664E-2</v>
      </c>
      <c r="L2394" s="33">
        <f>Table1[[#This Row],[number doses per hour]]*INDEX(Table2[price per dose],Table1[[#This Row],[Drug ID]])</f>
        <v>0.2815833333333333</v>
      </c>
      <c r="M2394" s="11" t="b">
        <f>AND(Table1[[#This Row],[hour of cancellation 0 to 23]]&gt;=0,Table1[[#This Row],[hour of cancellation 0 to 23]]&lt;=23)</f>
        <v>1</v>
      </c>
    </row>
    <row r="2395" spans="1:13" x14ac:dyDescent="0.3">
      <c r="A2395" s="1">
        <v>2394</v>
      </c>
      <c r="B2395" s="1">
        <v>7</v>
      </c>
      <c r="C2395" s="2">
        <v>41017.501958938345</v>
      </c>
      <c r="D2395" s="2">
        <v>41077.501388888886</v>
      </c>
      <c r="E2395" s="1">
        <v>24</v>
      </c>
      <c r="F2395" s="2">
        <v>41044.330447300541</v>
      </c>
      <c r="G2395" s="1">
        <v>1</v>
      </c>
      <c r="H2395" s="32">
        <f>IFERROR(HOUR(Table1[[#This Row],[Cancel Date/time]])+MINUTE(Table1[[#This Row],[Cancel Date/time]])/60,"not cancelled")</f>
        <v>7.916666666666667</v>
      </c>
      <c r="I2395" s="47">
        <f>IFERROR(ROUND(Table1[[#This Row],[cancellation time decimal]],0),"not cancelled")</f>
        <v>8</v>
      </c>
      <c r="J2395" s="10">
        <f>IFERROR(MOD(Table1[[#This Row],[cancellation hour rounded]],24),"not cancelled")</f>
        <v>8</v>
      </c>
      <c r="K2395" s="32">
        <f>1/Table1[[#This Row],[Duration (Time between doses '[in hours'])]]</f>
        <v>4.1666666666666664E-2</v>
      </c>
      <c r="L2395" s="33">
        <f>Table1[[#This Row],[number doses per hour]]*INDEX(Table2[price per dose],Table1[[#This Row],[Drug ID]])</f>
        <v>1.2958049999999997</v>
      </c>
      <c r="M2395" s="11" t="b">
        <f>AND(Table1[[#This Row],[hour of cancellation 0 to 23]]&gt;=0,Table1[[#This Row],[hour of cancellation 0 to 23]]&lt;=23)</f>
        <v>1</v>
      </c>
    </row>
    <row r="2396" spans="1:13" x14ac:dyDescent="0.3">
      <c r="A2396" s="1">
        <v>2395</v>
      </c>
      <c r="B2396" s="1">
        <v>6</v>
      </c>
      <c r="C2396" s="2">
        <v>41017.520682234579</v>
      </c>
      <c r="D2396" s="2">
        <v>41077.520138888889</v>
      </c>
      <c r="E2396" s="1">
        <v>24</v>
      </c>
      <c r="F2396" s="2">
        <v>41023.461385550901</v>
      </c>
      <c r="G2396" s="1">
        <v>0</v>
      </c>
      <c r="H2396" s="32">
        <f>IFERROR(HOUR(Table1[[#This Row],[Cancel Date/time]])+MINUTE(Table1[[#This Row],[Cancel Date/time]])/60,"not cancelled")</f>
        <v>11.066666666666666</v>
      </c>
      <c r="I2396" s="47">
        <f>IFERROR(ROUND(Table1[[#This Row],[cancellation time decimal]],0),"not cancelled")</f>
        <v>11</v>
      </c>
      <c r="J2396" s="10">
        <f>IFERROR(MOD(Table1[[#This Row],[cancellation hour rounded]],24),"not cancelled")</f>
        <v>11</v>
      </c>
      <c r="K2396" s="32">
        <f>1/Table1[[#This Row],[Duration (Time between doses '[in hours'])]]</f>
        <v>4.1666666666666664E-2</v>
      </c>
      <c r="L2396" s="33">
        <f>Table1[[#This Row],[number doses per hour]]*INDEX(Table2[price per dose],Table1[[#This Row],[Drug ID]])</f>
        <v>0.35218749999999999</v>
      </c>
      <c r="M2396" s="11" t="b">
        <f>AND(Table1[[#This Row],[hour of cancellation 0 to 23]]&gt;=0,Table1[[#This Row],[hour of cancellation 0 to 23]]&lt;=23)</f>
        <v>1</v>
      </c>
    </row>
    <row r="2397" spans="1:13" x14ac:dyDescent="0.3">
      <c r="A2397" s="1">
        <v>2396</v>
      </c>
      <c r="B2397" s="1">
        <v>4</v>
      </c>
      <c r="C2397" s="2">
        <v>41017.559741792866</v>
      </c>
      <c r="D2397" s="2">
        <v>41077.55972222222</v>
      </c>
      <c r="E2397" s="1">
        <v>12</v>
      </c>
      <c r="F2397" s="2">
        <v>41019.382857912526</v>
      </c>
      <c r="G2397" s="1">
        <v>0</v>
      </c>
      <c r="H2397" s="32">
        <f>IFERROR(HOUR(Table1[[#This Row],[Cancel Date/time]])+MINUTE(Table1[[#This Row],[Cancel Date/time]])/60,"not cancelled")</f>
        <v>9.1833333333333336</v>
      </c>
      <c r="I2397" s="47">
        <f>IFERROR(ROUND(Table1[[#This Row],[cancellation time decimal]],0),"not cancelled")</f>
        <v>9</v>
      </c>
      <c r="J2397" s="10">
        <f>IFERROR(MOD(Table1[[#This Row],[cancellation hour rounded]],24),"not cancelled")</f>
        <v>9</v>
      </c>
      <c r="K2397" s="32">
        <f>1/Table1[[#This Row],[Duration (Time between doses '[in hours'])]]</f>
        <v>8.3333333333333329E-2</v>
      </c>
      <c r="L2397" s="33">
        <f>Table1[[#This Row],[number doses per hour]]*INDEX(Table2[price per dose],Table1[[#This Row],[Drug ID]])</f>
        <v>1.448055119047619</v>
      </c>
      <c r="M2397" s="11" t="b">
        <f>AND(Table1[[#This Row],[hour of cancellation 0 to 23]]&gt;=0,Table1[[#This Row],[hour of cancellation 0 to 23]]&lt;=23)</f>
        <v>1</v>
      </c>
    </row>
    <row r="2398" spans="1:13" x14ac:dyDescent="0.3">
      <c r="A2398" s="1">
        <v>2397</v>
      </c>
      <c r="B2398" s="1">
        <v>2</v>
      </c>
      <c r="C2398" s="2">
        <v>41017.742260562401</v>
      </c>
      <c r="D2398" s="2">
        <v>41077.741666666669</v>
      </c>
      <c r="E2398" s="1">
        <v>10</v>
      </c>
      <c r="F2398" s="2">
        <v>41018.397069781568</v>
      </c>
      <c r="G2398" s="1">
        <v>0</v>
      </c>
      <c r="H2398" s="32">
        <f>IFERROR(HOUR(Table1[[#This Row],[Cancel Date/time]])+MINUTE(Table1[[#This Row],[Cancel Date/time]])/60,"not cancelled")</f>
        <v>9.5166666666666675</v>
      </c>
      <c r="I2398" s="47">
        <f>IFERROR(ROUND(Table1[[#This Row],[cancellation time decimal]],0),"not cancelled")</f>
        <v>10</v>
      </c>
      <c r="J2398" s="10">
        <f>IFERROR(MOD(Table1[[#This Row],[cancellation hour rounded]],24),"not cancelled")</f>
        <v>10</v>
      </c>
      <c r="K2398" s="32">
        <f>1/Table1[[#This Row],[Duration (Time between doses '[in hours'])]]</f>
        <v>0.1</v>
      </c>
      <c r="L2398" s="33">
        <f>Table1[[#This Row],[number doses per hour]]*INDEX(Table2[price per dose],Table1[[#This Row],[Drug ID]])</f>
        <v>0.84959999999999969</v>
      </c>
      <c r="M2398" s="11" t="b">
        <f>AND(Table1[[#This Row],[hour of cancellation 0 to 23]]&gt;=0,Table1[[#This Row],[hour of cancellation 0 to 23]]&lt;=23)</f>
        <v>1</v>
      </c>
    </row>
    <row r="2399" spans="1:13" hidden="1" x14ac:dyDescent="0.3">
      <c r="A2399" s="1">
        <v>2398</v>
      </c>
      <c r="B2399" s="1">
        <v>1</v>
      </c>
      <c r="C2399" s="2">
        <v>41017.733411217421</v>
      </c>
      <c r="D2399" s="2">
        <v>41019.982790431357</v>
      </c>
      <c r="E2399" s="1">
        <v>12</v>
      </c>
      <c r="F2399" s="2" t="s">
        <v>5</v>
      </c>
      <c r="G2399" s="1">
        <v>0</v>
      </c>
      <c r="H2399" s="32" t="str">
        <f>IFERROR(HOUR(Table1[[#This Row],[Cancel Date/time]])+MINUTE(Table1[[#This Row],[Cancel Date/time]])/60,"not cancelled")</f>
        <v>not cancelled</v>
      </c>
      <c r="I2399" s="47" t="str">
        <f>IFERROR(ROUND(Table1[[#This Row],[cancellation time decimal]],0),"not cancelled")</f>
        <v>not cancelled</v>
      </c>
      <c r="J2399" s="10" t="str">
        <f>IFERROR(MOD(Table1[[#This Row],[cancellation hour rounded]],24),"not cancelled")</f>
        <v>not cancelled</v>
      </c>
      <c r="K2399" s="32">
        <f>1/Table1[[#This Row],[Duration (Time between doses '[in hours'])]]</f>
        <v>8.3333333333333329E-2</v>
      </c>
      <c r="L2399" s="33">
        <f>Table1[[#This Row],[number doses per hour]]*INDEX(Table2[price per dose],Table1[[#This Row],[Drug ID]])</f>
        <v>0.56619444444444444</v>
      </c>
      <c r="M2399" s="11" t="b">
        <f>AND(Table1[[#This Row],[hour of cancellation 0 to 23]]&gt;=0,Table1[[#This Row],[hour of cancellation 0 to 23]]&lt;=23)</f>
        <v>0</v>
      </c>
    </row>
    <row r="2400" spans="1:13" hidden="1" x14ac:dyDescent="0.3">
      <c r="A2400" s="1">
        <v>2399</v>
      </c>
      <c r="B2400" s="1">
        <v>2</v>
      </c>
      <c r="C2400" s="2">
        <v>41017.715918541508</v>
      </c>
      <c r="D2400" s="2">
        <v>41019.923944196758</v>
      </c>
      <c r="E2400" s="1">
        <v>10</v>
      </c>
      <c r="F2400" s="2" t="s">
        <v>5</v>
      </c>
      <c r="G2400" s="1">
        <v>0</v>
      </c>
      <c r="H2400" s="32" t="str">
        <f>IFERROR(HOUR(Table1[[#This Row],[Cancel Date/time]])+MINUTE(Table1[[#This Row],[Cancel Date/time]])/60,"not cancelled")</f>
        <v>not cancelled</v>
      </c>
      <c r="I2400" s="47" t="str">
        <f>IFERROR(ROUND(Table1[[#This Row],[cancellation time decimal]],0),"not cancelled")</f>
        <v>not cancelled</v>
      </c>
      <c r="J2400" s="10" t="str">
        <f>IFERROR(MOD(Table1[[#This Row],[cancellation hour rounded]],24),"not cancelled")</f>
        <v>not cancelled</v>
      </c>
      <c r="K2400" s="32">
        <f>1/Table1[[#This Row],[Duration (Time between doses '[in hours'])]]</f>
        <v>0.1</v>
      </c>
      <c r="L2400" s="33">
        <f>Table1[[#This Row],[number doses per hour]]*INDEX(Table2[price per dose],Table1[[#This Row],[Drug ID]])</f>
        <v>0.84959999999999969</v>
      </c>
      <c r="M2400" s="11" t="b">
        <f>AND(Table1[[#This Row],[hour of cancellation 0 to 23]]&gt;=0,Table1[[#This Row],[hour of cancellation 0 to 23]]&lt;=23)</f>
        <v>0</v>
      </c>
    </row>
    <row r="2401" spans="1:13" x14ac:dyDescent="0.3">
      <c r="A2401" s="1">
        <v>2400</v>
      </c>
      <c r="B2401" s="1">
        <v>6</v>
      </c>
      <c r="C2401" s="2">
        <v>41017.778079832991</v>
      </c>
      <c r="D2401" s="2">
        <v>41077.777777777781</v>
      </c>
      <c r="E2401" s="1">
        <v>24</v>
      </c>
      <c r="F2401" s="2">
        <v>41022.01924051169</v>
      </c>
      <c r="G2401" s="1">
        <v>0</v>
      </c>
      <c r="H2401" s="32">
        <f>IFERROR(HOUR(Table1[[#This Row],[Cancel Date/time]])+MINUTE(Table1[[#This Row],[Cancel Date/time]])/60,"not cancelled")</f>
        <v>0.45</v>
      </c>
      <c r="I2401" s="47">
        <f>IFERROR(ROUND(Table1[[#This Row],[cancellation time decimal]],0),"not cancelled")</f>
        <v>0</v>
      </c>
      <c r="J2401" s="10">
        <f>IFERROR(MOD(Table1[[#This Row],[cancellation hour rounded]],24),"not cancelled")</f>
        <v>0</v>
      </c>
      <c r="K2401" s="32">
        <f>1/Table1[[#This Row],[Duration (Time between doses '[in hours'])]]</f>
        <v>4.1666666666666664E-2</v>
      </c>
      <c r="L2401" s="33">
        <f>Table1[[#This Row],[number doses per hour]]*INDEX(Table2[price per dose],Table1[[#This Row],[Drug ID]])</f>
        <v>0.35218749999999999</v>
      </c>
      <c r="M2401" s="11" t="b">
        <f>AND(Table1[[#This Row],[hour of cancellation 0 to 23]]&gt;=0,Table1[[#This Row],[hour of cancellation 0 to 23]]&lt;=23)</f>
        <v>1</v>
      </c>
    </row>
    <row r="2402" spans="1:13" x14ac:dyDescent="0.3">
      <c r="A2402" s="1">
        <v>2401</v>
      </c>
      <c r="B2402" s="1">
        <v>2</v>
      </c>
      <c r="C2402" s="2">
        <v>41017.809723508311</v>
      </c>
      <c r="D2402" s="2">
        <v>41077.80972222222</v>
      </c>
      <c r="E2402" s="1">
        <v>10</v>
      </c>
      <c r="F2402" s="2">
        <v>41018.589933675568</v>
      </c>
      <c r="G2402" s="1">
        <v>0</v>
      </c>
      <c r="H2402" s="32">
        <f>IFERROR(HOUR(Table1[[#This Row],[Cancel Date/time]])+MINUTE(Table1[[#This Row],[Cancel Date/time]])/60,"not cancelled")</f>
        <v>14.15</v>
      </c>
      <c r="I2402" s="47">
        <f>IFERROR(ROUND(Table1[[#This Row],[cancellation time decimal]],0),"not cancelled")</f>
        <v>14</v>
      </c>
      <c r="J2402" s="10">
        <f>IFERROR(MOD(Table1[[#This Row],[cancellation hour rounded]],24),"not cancelled")</f>
        <v>14</v>
      </c>
      <c r="K2402" s="32">
        <f>1/Table1[[#This Row],[Duration (Time between doses '[in hours'])]]</f>
        <v>0.1</v>
      </c>
      <c r="L2402" s="33">
        <f>Table1[[#This Row],[number doses per hour]]*INDEX(Table2[price per dose],Table1[[#This Row],[Drug ID]])</f>
        <v>0.84959999999999969</v>
      </c>
      <c r="M2402" s="11" t="b">
        <f>AND(Table1[[#This Row],[hour of cancellation 0 to 23]]&gt;=0,Table1[[#This Row],[hour of cancellation 0 to 23]]&lt;=23)</f>
        <v>1</v>
      </c>
    </row>
    <row r="2403" spans="1:13" x14ac:dyDescent="0.3">
      <c r="A2403" s="1">
        <v>2402</v>
      </c>
      <c r="B2403" s="1">
        <v>1</v>
      </c>
      <c r="C2403" s="2">
        <v>41017.842415055042</v>
      </c>
      <c r="D2403" s="2">
        <v>41077.842361111114</v>
      </c>
      <c r="E2403" s="1">
        <v>12</v>
      </c>
      <c r="F2403" s="2">
        <v>41018.506733134316</v>
      </c>
      <c r="G2403" s="1">
        <v>0</v>
      </c>
      <c r="H2403" s="32">
        <f>IFERROR(HOUR(Table1[[#This Row],[Cancel Date/time]])+MINUTE(Table1[[#This Row],[Cancel Date/time]])/60,"not cancelled")</f>
        <v>12.15</v>
      </c>
      <c r="I2403" s="47">
        <f>IFERROR(ROUND(Table1[[#This Row],[cancellation time decimal]],0),"not cancelled")</f>
        <v>12</v>
      </c>
      <c r="J2403" s="10">
        <f>IFERROR(MOD(Table1[[#This Row],[cancellation hour rounded]],24),"not cancelled")</f>
        <v>12</v>
      </c>
      <c r="K2403" s="32">
        <f>1/Table1[[#This Row],[Duration (Time between doses '[in hours'])]]</f>
        <v>8.3333333333333329E-2</v>
      </c>
      <c r="L2403" s="33">
        <f>Table1[[#This Row],[number doses per hour]]*INDEX(Table2[price per dose],Table1[[#This Row],[Drug ID]])</f>
        <v>0.56619444444444444</v>
      </c>
      <c r="M2403" s="11" t="b">
        <f>AND(Table1[[#This Row],[hour of cancellation 0 to 23]]&gt;=0,Table1[[#This Row],[hour of cancellation 0 to 23]]&lt;=23)</f>
        <v>1</v>
      </c>
    </row>
    <row r="2404" spans="1:13" x14ac:dyDescent="0.3">
      <c r="A2404" s="1">
        <v>2403</v>
      </c>
      <c r="B2404" s="1">
        <v>1</v>
      </c>
      <c r="C2404" s="2">
        <v>41017.854557671686</v>
      </c>
      <c r="D2404" s="2">
        <v>41077.854166666672</v>
      </c>
      <c r="E2404" s="1">
        <v>12</v>
      </c>
      <c r="F2404" s="2">
        <v>41019.999069185433</v>
      </c>
      <c r="G2404" s="1">
        <v>0</v>
      </c>
      <c r="H2404" s="32">
        <f>IFERROR(HOUR(Table1[[#This Row],[Cancel Date/time]])+MINUTE(Table1[[#This Row],[Cancel Date/time]])/60,"not cancelled")</f>
        <v>23.966666666666665</v>
      </c>
      <c r="I2404" s="47">
        <f>IFERROR(ROUND(Table1[[#This Row],[cancellation time decimal]],0),"not cancelled")</f>
        <v>24</v>
      </c>
      <c r="J2404" s="10">
        <f>IFERROR(MOD(Table1[[#This Row],[cancellation hour rounded]],24),"not cancelled")</f>
        <v>0</v>
      </c>
      <c r="K2404" s="32">
        <f>1/Table1[[#This Row],[Duration (Time between doses '[in hours'])]]</f>
        <v>8.3333333333333329E-2</v>
      </c>
      <c r="L2404" s="33">
        <f>Table1[[#This Row],[number doses per hour]]*INDEX(Table2[price per dose],Table1[[#This Row],[Drug ID]])</f>
        <v>0.56619444444444444</v>
      </c>
      <c r="M2404" s="11" t="b">
        <f>AND(Table1[[#This Row],[hour of cancellation 0 to 23]]&gt;=0,Table1[[#This Row],[hour of cancellation 0 to 23]]&lt;=23)</f>
        <v>1</v>
      </c>
    </row>
    <row r="2405" spans="1:13" x14ac:dyDescent="0.3">
      <c r="A2405" s="1">
        <v>2404</v>
      </c>
      <c r="B2405" s="1">
        <v>2</v>
      </c>
      <c r="C2405" s="2">
        <v>41017.909080645142</v>
      </c>
      <c r="D2405" s="2">
        <v>41077.90902777778</v>
      </c>
      <c r="E2405" s="1">
        <v>10</v>
      </c>
      <c r="F2405" s="2">
        <v>41018.368547544414</v>
      </c>
      <c r="G2405" s="1">
        <v>0</v>
      </c>
      <c r="H2405" s="32">
        <f>IFERROR(HOUR(Table1[[#This Row],[Cancel Date/time]])+MINUTE(Table1[[#This Row],[Cancel Date/time]])/60,"not cancelled")</f>
        <v>8.8333333333333339</v>
      </c>
      <c r="I2405" s="47">
        <f>IFERROR(ROUND(Table1[[#This Row],[cancellation time decimal]],0),"not cancelled")</f>
        <v>9</v>
      </c>
      <c r="J2405" s="10">
        <f>IFERROR(MOD(Table1[[#This Row],[cancellation hour rounded]],24),"not cancelled")</f>
        <v>9</v>
      </c>
      <c r="K2405" s="32">
        <f>1/Table1[[#This Row],[Duration (Time between doses '[in hours'])]]</f>
        <v>0.1</v>
      </c>
      <c r="L2405" s="33">
        <f>Table1[[#This Row],[number doses per hour]]*INDEX(Table2[price per dose],Table1[[#This Row],[Drug ID]])</f>
        <v>0.84959999999999969</v>
      </c>
      <c r="M2405" s="11" t="b">
        <f>AND(Table1[[#This Row],[hour of cancellation 0 to 23]]&gt;=0,Table1[[#This Row],[hour of cancellation 0 to 23]]&lt;=23)</f>
        <v>1</v>
      </c>
    </row>
    <row r="2406" spans="1:13" x14ac:dyDescent="0.3">
      <c r="A2406" s="1">
        <v>2405</v>
      </c>
      <c r="B2406" s="1">
        <v>7</v>
      </c>
      <c r="C2406" s="2">
        <v>41018.079712152452</v>
      </c>
      <c r="D2406" s="2">
        <v>41078.079166666663</v>
      </c>
      <c r="E2406" s="1">
        <v>24</v>
      </c>
      <c r="F2406" s="2">
        <v>41022.277596418127</v>
      </c>
      <c r="G2406" s="1">
        <v>0</v>
      </c>
      <c r="H2406" s="32">
        <f>IFERROR(HOUR(Table1[[#This Row],[Cancel Date/time]])+MINUTE(Table1[[#This Row],[Cancel Date/time]])/60,"not cancelled")</f>
        <v>6.65</v>
      </c>
      <c r="I2406" s="47">
        <f>IFERROR(ROUND(Table1[[#This Row],[cancellation time decimal]],0),"not cancelled")</f>
        <v>7</v>
      </c>
      <c r="J2406" s="10">
        <f>IFERROR(MOD(Table1[[#This Row],[cancellation hour rounded]],24),"not cancelled")</f>
        <v>7</v>
      </c>
      <c r="K2406" s="32">
        <f>1/Table1[[#This Row],[Duration (Time between doses '[in hours'])]]</f>
        <v>4.1666666666666664E-2</v>
      </c>
      <c r="L2406" s="33">
        <f>Table1[[#This Row],[number doses per hour]]*INDEX(Table2[price per dose],Table1[[#This Row],[Drug ID]])</f>
        <v>1.2958049999999997</v>
      </c>
      <c r="M2406" s="11" t="b">
        <f>AND(Table1[[#This Row],[hour of cancellation 0 to 23]]&gt;=0,Table1[[#This Row],[hour of cancellation 0 to 23]]&lt;=23)</f>
        <v>1</v>
      </c>
    </row>
    <row r="2407" spans="1:13" x14ac:dyDescent="0.3">
      <c r="A2407" s="1">
        <v>2406</v>
      </c>
      <c r="B2407" s="1">
        <v>6</v>
      </c>
      <c r="C2407" s="2">
        <v>41018.126717978674</v>
      </c>
      <c r="D2407" s="2">
        <v>41078.126388888886</v>
      </c>
      <c r="E2407" s="1">
        <v>24</v>
      </c>
      <c r="F2407" s="2">
        <v>41029.192512116409</v>
      </c>
      <c r="G2407" s="1">
        <v>0</v>
      </c>
      <c r="H2407" s="32">
        <f>IFERROR(HOUR(Table1[[#This Row],[Cancel Date/time]])+MINUTE(Table1[[#This Row],[Cancel Date/time]])/60,"not cancelled")</f>
        <v>4.6166666666666671</v>
      </c>
      <c r="I2407" s="47">
        <f>IFERROR(ROUND(Table1[[#This Row],[cancellation time decimal]],0),"not cancelled")</f>
        <v>5</v>
      </c>
      <c r="J2407" s="10">
        <f>IFERROR(MOD(Table1[[#This Row],[cancellation hour rounded]],24),"not cancelled")</f>
        <v>5</v>
      </c>
      <c r="K2407" s="32">
        <f>1/Table1[[#This Row],[Duration (Time between doses '[in hours'])]]</f>
        <v>4.1666666666666664E-2</v>
      </c>
      <c r="L2407" s="33">
        <f>Table1[[#This Row],[number doses per hour]]*INDEX(Table2[price per dose],Table1[[#This Row],[Drug ID]])</f>
        <v>0.35218749999999999</v>
      </c>
      <c r="M2407" s="11" t="b">
        <f>AND(Table1[[#This Row],[hour of cancellation 0 to 23]]&gt;=0,Table1[[#This Row],[hour of cancellation 0 to 23]]&lt;=23)</f>
        <v>1</v>
      </c>
    </row>
    <row r="2408" spans="1:13" x14ac:dyDescent="0.3">
      <c r="A2408" s="1">
        <v>2407</v>
      </c>
      <c r="B2408" s="1">
        <v>6</v>
      </c>
      <c r="C2408" s="2">
        <v>41018.180682922364</v>
      </c>
      <c r="D2408" s="2">
        <v>41078.180555555555</v>
      </c>
      <c r="E2408" s="1">
        <v>24</v>
      </c>
      <c r="F2408" s="2">
        <v>41019.779714158612</v>
      </c>
      <c r="G2408" s="1">
        <v>0</v>
      </c>
      <c r="H2408" s="32">
        <f>IFERROR(HOUR(Table1[[#This Row],[Cancel Date/time]])+MINUTE(Table1[[#This Row],[Cancel Date/time]])/60,"not cancelled")</f>
        <v>18.7</v>
      </c>
      <c r="I2408" s="47">
        <f>IFERROR(ROUND(Table1[[#This Row],[cancellation time decimal]],0),"not cancelled")</f>
        <v>19</v>
      </c>
      <c r="J2408" s="10">
        <f>IFERROR(MOD(Table1[[#This Row],[cancellation hour rounded]],24),"not cancelled")</f>
        <v>19</v>
      </c>
      <c r="K2408" s="32">
        <f>1/Table1[[#This Row],[Duration (Time between doses '[in hours'])]]</f>
        <v>4.1666666666666664E-2</v>
      </c>
      <c r="L2408" s="33">
        <f>Table1[[#This Row],[number doses per hour]]*INDEX(Table2[price per dose],Table1[[#This Row],[Drug ID]])</f>
        <v>0.35218749999999999</v>
      </c>
      <c r="M2408" s="11" t="b">
        <f>AND(Table1[[#This Row],[hour of cancellation 0 to 23]]&gt;=0,Table1[[#This Row],[hour of cancellation 0 to 23]]&lt;=23)</f>
        <v>1</v>
      </c>
    </row>
    <row r="2409" spans="1:13" x14ac:dyDescent="0.3">
      <c r="A2409" s="1">
        <v>2408</v>
      </c>
      <c r="B2409" s="1">
        <v>1</v>
      </c>
      <c r="C2409" s="2">
        <v>41018.280820644737</v>
      </c>
      <c r="D2409" s="2">
        <v>41078.280555555553</v>
      </c>
      <c r="E2409" s="1">
        <v>8</v>
      </c>
      <c r="F2409" s="2">
        <v>41018.394831268226</v>
      </c>
      <c r="G2409" s="1">
        <v>0</v>
      </c>
      <c r="H2409" s="32">
        <f>IFERROR(HOUR(Table1[[#This Row],[Cancel Date/time]])+MINUTE(Table1[[#This Row],[Cancel Date/time]])/60,"not cancelled")</f>
        <v>9.4666666666666668</v>
      </c>
      <c r="I2409" s="47">
        <f>IFERROR(ROUND(Table1[[#This Row],[cancellation time decimal]],0),"not cancelled")</f>
        <v>9</v>
      </c>
      <c r="J2409" s="10">
        <f>IFERROR(MOD(Table1[[#This Row],[cancellation hour rounded]],24),"not cancelled")</f>
        <v>9</v>
      </c>
      <c r="K2409" s="32">
        <f>1/Table1[[#This Row],[Duration (Time between doses '[in hours'])]]</f>
        <v>0.125</v>
      </c>
      <c r="L2409" s="33">
        <f>Table1[[#This Row],[number doses per hour]]*INDEX(Table2[price per dose],Table1[[#This Row],[Drug ID]])</f>
        <v>0.84929166666666667</v>
      </c>
      <c r="M2409" s="11" t="b">
        <f>AND(Table1[[#This Row],[hour of cancellation 0 to 23]]&gt;=0,Table1[[#This Row],[hour of cancellation 0 to 23]]&lt;=23)</f>
        <v>1</v>
      </c>
    </row>
    <row r="2410" spans="1:13" x14ac:dyDescent="0.3">
      <c r="A2410" s="1">
        <v>2409</v>
      </c>
      <c r="B2410" s="1">
        <v>1</v>
      </c>
      <c r="C2410" s="2">
        <v>41018.370850963147</v>
      </c>
      <c r="D2410" s="2">
        <v>41078.370833333334</v>
      </c>
      <c r="E2410" s="1">
        <v>8</v>
      </c>
      <c r="F2410" s="2">
        <v>41019.697936449877</v>
      </c>
      <c r="G2410" s="1">
        <v>0</v>
      </c>
      <c r="H2410" s="32">
        <f>IFERROR(HOUR(Table1[[#This Row],[Cancel Date/time]])+MINUTE(Table1[[#This Row],[Cancel Date/time]])/60,"not cancelled")</f>
        <v>16.75</v>
      </c>
      <c r="I2410" s="47">
        <f>IFERROR(ROUND(Table1[[#This Row],[cancellation time decimal]],0),"not cancelled")</f>
        <v>17</v>
      </c>
      <c r="J2410" s="10">
        <f>IFERROR(MOD(Table1[[#This Row],[cancellation hour rounded]],24),"not cancelled")</f>
        <v>17</v>
      </c>
      <c r="K2410" s="32">
        <f>1/Table1[[#This Row],[Duration (Time between doses '[in hours'])]]</f>
        <v>0.125</v>
      </c>
      <c r="L2410" s="33">
        <f>Table1[[#This Row],[number doses per hour]]*INDEX(Table2[price per dose],Table1[[#This Row],[Drug ID]])</f>
        <v>0.84929166666666667</v>
      </c>
      <c r="M2410" s="11" t="b">
        <f>AND(Table1[[#This Row],[hour of cancellation 0 to 23]]&gt;=0,Table1[[#This Row],[hour of cancellation 0 to 23]]&lt;=23)</f>
        <v>1</v>
      </c>
    </row>
    <row r="2411" spans="1:13" x14ac:dyDescent="0.3">
      <c r="A2411" s="1">
        <v>2410</v>
      </c>
      <c r="B2411" s="1">
        <v>6</v>
      </c>
      <c r="C2411" s="2">
        <v>41018.37259001693</v>
      </c>
      <c r="D2411" s="2">
        <v>41078.372222222228</v>
      </c>
      <c r="E2411" s="1">
        <v>24</v>
      </c>
      <c r="F2411" s="2">
        <v>41022.474321302485</v>
      </c>
      <c r="G2411" s="1">
        <v>0</v>
      </c>
      <c r="H2411" s="32">
        <f>IFERROR(HOUR(Table1[[#This Row],[Cancel Date/time]])+MINUTE(Table1[[#This Row],[Cancel Date/time]])/60,"not cancelled")</f>
        <v>11.383333333333333</v>
      </c>
      <c r="I2411" s="47">
        <f>IFERROR(ROUND(Table1[[#This Row],[cancellation time decimal]],0),"not cancelled")</f>
        <v>11</v>
      </c>
      <c r="J2411" s="10">
        <f>IFERROR(MOD(Table1[[#This Row],[cancellation hour rounded]],24),"not cancelled")</f>
        <v>11</v>
      </c>
      <c r="K2411" s="32">
        <f>1/Table1[[#This Row],[Duration (Time between doses '[in hours'])]]</f>
        <v>4.1666666666666664E-2</v>
      </c>
      <c r="L2411" s="33">
        <f>Table1[[#This Row],[number doses per hour]]*INDEX(Table2[price per dose],Table1[[#This Row],[Drug ID]])</f>
        <v>0.35218749999999999</v>
      </c>
      <c r="M2411" s="11" t="b">
        <f>AND(Table1[[#This Row],[hour of cancellation 0 to 23]]&gt;=0,Table1[[#This Row],[hour of cancellation 0 to 23]]&lt;=23)</f>
        <v>1</v>
      </c>
    </row>
    <row r="2412" spans="1:13" hidden="1" x14ac:dyDescent="0.3">
      <c r="A2412" s="1">
        <v>2411</v>
      </c>
      <c r="B2412" s="1">
        <v>2</v>
      </c>
      <c r="C2412" s="2">
        <v>41018.348927544786</v>
      </c>
      <c r="D2412" s="2">
        <v>41022.473367370781</v>
      </c>
      <c r="E2412" s="1">
        <v>10</v>
      </c>
      <c r="F2412" s="2" t="s">
        <v>5</v>
      </c>
      <c r="G2412" s="1">
        <v>0</v>
      </c>
      <c r="H2412" s="32" t="str">
        <f>IFERROR(HOUR(Table1[[#This Row],[Cancel Date/time]])+MINUTE(Table1[[#This Row],[Cancel Date/time]])/60,"not cancelled")</f>
        <v>not cancelled</v>
      </c>
      <c r="I2412" s="47" t="str">
        <f>IFERROR(ROUND(Table1[[#This Row],[cancellation time decimal]],0),"not cancelled")</f>
        <v>not cancelled</v>
      </c>
      <c r="J2412" s="10" t="str">
        <f>IFERROR(MOD(Table1[[#This Row],[cancellation hour rounded]],24),"not cancelled")</f>
        <v>not cancelled</v>
      </c>
      <c r="K2412" s="32">
        <f>1/Table1[[#This Row],[Duration (Time between doses '[in hours'])]]</f>
        <v>0.1</v>
      </c>
      <c r="L2412" s="33">
        <f>Table1[[#This Row],[number doses per hour]]*INDEX(Table2[price per dose],Table1[[#This Row],[Drug ID]])</f>
        <v>0.84959999999999969</v>
      </c>
      <c r="M2412" s="11" t="b">
        <f>AND(Table1[[#This Row],[hour of cancellation 0 to 23]]&gt;=0,Table1[[#This Row],[hour of cancellation 0 to 23]]&lt;=23)</f>
        <v>0</v>
      </c>
    </row>
    <row r="2413" spans="1:13" hidden="1" x14ac:dyDescent="0.3">
      <c r="A2413" s="1">
        <v>2412</v>
      </c>
      <c r="B2413" s="1">
        <v>1</v>
      </c>
      <c r="C2413" s="2">
        <v>41018.360285459763</v>
      </c>
      <c r="D2413" s="2">
        <v>41020.901864036372</v>
      </c>
      <c r="E2413" s="1">
        <v>8</v>
      </c>
      <c r="F2413" s="2" t="s">
        <v>5</v>
      </c>
      <c r="G2413" s="1">
        <v>0</v>
      </c>
      <c r="H2413" s="32" t="str">
        <f>IFERROR(HOUR(Table1[[#This Row],[Cancel Date/time]])+MINUTE(Table1[[#This Row],[Cancel Date/time]])/60,"not cancelled")</f>
        <v>not cancelled</v>
      </c>
      <c r="I2413" s="47" t="str">
        <f>IFERROR(ROUND(Table1[[#This Row],[cancellation time decimal]],0),"not cancelled")</f>
        <v>not cancelled</v>
      </c>
      <c r="J2413" s="10" t="str">
        <f>IFERROR(MOD(Table1[[#This Row],[cancellation hour rounded]],24),"not cancelled")</f>
        <v>not cancelled</v>
      </c>
      <c r="K2413" s="32">
        <f>1/Table1[[#This Row],[Duration (Time between doses '[in hours'])]]</f>
        <v>0.125</v>
      </c>
      <c r="L2413" s="33">
        <f>Table1[[#This Row],[number doses per hour]]*INDEX(Table2[price per dose],Table1[[#This Row],[Drug ID]])</f>
        <v>0.84929166666666667</v>
      </c>
      <c r="M2413" s="11" t="b">
        <f>AND(Table1[[#This Row],[hour of cancellation 0 to 23]]&gt;=0,Table1[[#This Row],[hour of cancellation 0 to 23]]&lt;=23)</f>
        <v>0</v>
      </c>
    </row>
    <row r="2414" spans="1:13" x14ac:dyDescent="0.3">
      <c r="A2414" s="1">
        <v>2413</v>
      </c>
      <c r="B2414" s="1">
        <v>6</v>
      </c>
      <c r="C2414" s="2">
        <v>41018.384701211013</v>
      </c>
      <c r="D2414" s="2">
        <v>41078.384027777778</v>
      </c>
      <c r="E2414" s="1">
        <v>24</v>
      </c>
      <c r="F2414" s="2">
        <v>41021.105014684923</v>
      </c>
      <c r="G2414" s="1">
        <v>0</v>
      </c>
      <c r="H2414" s="32">
        <f>IFERROR(HOUR(Table1[[#This Row],[Cancel Date/time]])+MINUTE(Table1[[#This Row],[Cancel Date/time]])/60,"not cancelled")</f>
        <v>2.5166666666666666</v>
      </c>
      <c r="I2414" s="47">
        <f>IFERROR(ROUND(Table1[[#This Row],[cancellation time decimal]],0),"not cancelled")</f>
        <v>3</v>
      </c>
      <c r="J2414" s="10">
        <f>IFERROR(MOD(Table1[[#This Row],[cancellation hour rounded]],24),"not cancelled")</f>
        <v>3</v>
      </c>
      <c r="K2414" s="32">
        <f>1/Table1[[#This Row],[Duration (Time between doses '[in hours'])]]</f>
        <v>4.1666666666666664E-2</v>
      </c>
      <c r="L2414" s="33">
        <f>Table1[[#This Row],[number doses per hour]]*INDEX(Table2[price per dose],Table1[[#This Row],[Drug ID]])</f>
        <v>0.35218749999999999</v>
      </c>
      <c r="M2414" s="11" t="b">
        <f>AND(Table1[[#This Row],[hour of cancellation 0 to 23]]&gt;=0,Table1[[#This Row],[hour of cancellation 0 to 23]]&lt;=23)</f>
        <v>1</v>
      </c>
    </row>
    <row r="2415" spans="1:13" x14ac:dyDescent="0.3">
      <c r="A2415" s="1">
        <v>2414</v>
      </c>
      <c r="B2415" s="1">
        <v>8</v>
      </c>
      <c r="C2415" s="2">
        <v>41018.410691740144</v>
      </c>
      <c r="D2415" s="2">
        <v>41078.410416666666</v>
      </c>
      <c r="E2415" s="1">
        <v>3</v>
      </c>
      <c r="F2415" s="2">
        <v>41021.317921668277</v>
      </c>
      <c r="G2415" s="1">
        <v>0</v>
      </c>
      <c r="H2415" s="32">
        <f>IFERROR(HOUR(Table1[[#This Row],[Cancel Date/time]])+MINUTE(Table1[[#This Row],[Cancel Date/time]])/60,"not cancelled")</f>
        <v>7.6166666666666671</v>
      </c>
      <c r="I2415" s="47">
        <f>IFERROR(ROUND(Table1[[#This Row],[cancellation time decimal]],0),"not cancelled")</f>
        <v>8</v>
      </c>
      <c r="J2415" s="10">
        <f>IFERROR(MOD(Table1[[#This Row],[cancellation hour rounded]],24),"not cancelled")</f>
        <v>8</v>
      </c>
      <c r="K2415" s="32">
        <f>1/Table1[[#This Row],[Duration (Time between doses '[in hours'])]]</f>
        <v>0.33333333333333331</v>
      </c>
      <c r="L2415" s="33">
        <f>Table1[[#This Row],[number doses per hour]]*INDEX(Table2[price per dose],Table1[[#This Row],[Drug ID]])</f>
        <v>0.29998222222222221</v>
      </c>
      <c r="M2415" s="11" t="b">
        <f>AND(Table1[[#This Row],[hour of cancellation 0 to 23]]&gt;=0,Table1[[#This Row],[hour of cancellation 0 to 23]]&lt;=23)</f>
        <v>1</v>
      </c>
    </row>
    <row r="2416" spans="1:13" x14ac:dyDescent="0.3">
      <c r="A2416" s="1">
        <v>2415</v>
      </c>
      <c r="B2416" s="1">
        <v>1</v>
      </c>
      <c r="C2416" s="2">
        <v>41018.444049575715</v>
      </c>
      <c r="D2416" s="2">
        <v>41078.443749999999</v>
      </c>
      <c r="E2416" s="1">
        <v>8</v>
      </c>
      <c r="F2416" s="2">
        <v>41019.40470492826</v>
      </c>
      <c r="G2416" s="1">
        <v>0</v>
      </c>
      <c r="H2416" s="32">
        <f>IFERROR(HOUR(Table1[[#This Row],[Cancel Date/time]])+MINUTE(Table1[[#This Row],[Cancel Date/time]])/60,"not cancelled")</f>
        <v>9.6999999999999993</v>
      </c>
      <c r="I2416" s="47">
        <f>IFERROR(ROUND(Table1[[#This Row],[cancellation time decimal]],0),"not cancelled")</f>
        <v>10</v>
      </c>
      <c r="J2416" s="10">
        <f>IFERROR(MOD(Table1[[#This Row],[cancellation hour rounded]],24),"not cancelled")</f>
        <v>10</v>
      </c>
      <c r="K2416" s="32">
        <f>1/Table1[[#This Row],[Duration (Time between doses '[in hours'])]]</f>
        <v>0.125</v>
      </c>
      <c r="L2416" s="33">
        <f>Table1[[#This Row],[number doses per hour]]*INDEX(Table2[price per dose],Table1[[#This Row],[Drug ID]])</f>
        <v>0.84929166666666667</v>
      </c>
      <c r="M2416" s="11" t="b">
        <f>AND(Table1[[#This Row],[hour of cancellation 0 to 23]]&gt;=0,Table1[[#This Row],[hour of cancellation 0 to 23]]&lt;=23)</f>
        <v>1</v>
      </c>
    </row>
    <row r="2417" spans="1:13" x14ac:dyDescent="0.3">
      <c r="A2417" s="1">
        <v>2416</v>
      </c>
      <c r="B2417" s="1">
        <v>1</v>
      </c>
      <c r="C2417" s="2">
        <v>41018.41900422761</v>
      </c>
      <c r="D2417" s="2">
        <v>41078.418749999997</v>
      </c>
      <c r="E2417" s="1">
        <v>8</v>
      </c>
      <c r="F2417" s="2">
        <v>41019.463419747888</v>
      </c>
      <c r="G2417" s="1">
        <v>0</v>
      </c>
      <c r="H2417" s="32">
        <f>IFERROR(HOUR(Table1[[#This Row],[Cancel Date/time]])+MINUTE(Table1[[#This Row],[Cancel Date/time]])/60,"not cancelled")</f>
        <v>11.116666666666667</v>
      </c>
      <c r="I2417" s="47">
        <f>IFERROR(ROUND(Table1[[#This Row],[cancellation time decimal]],0),"not cancelled")</f>
        <v>11</v>
      </c>
      <c r="J2417" s="10">
        <f>IFERROR(MOD(Table1[[#This Row],[cancellation hour rounded]],24),"not cancelled")</f>
        <v>11</v>
      </c>
      <c r="K2417" s="32">
        <f>1/Table1[[#This Row],[Duration (Time between doses '[in hours'])]]</f>
        <v>0.125</v>
      </c>
      <c r="L2417" s="33">
        <f>Table1[[#This Row],[number doses per hour]]*INDEX(Table2[price per dose],Table1[[#This Row],[Drug ID]])</f>
        <v>0.84929166666666667</v>
      </c>
      <c r="M2417" s="11" t="b">
        <f>AND(Table1[[#This Row],[hour of cancellation 0 to 23]]&gt;=0,Table1[[#This Row],[hour of cancellation 0 to 23]]&lt;=23)</f>
        <v>1</v>
      </c>
    </row>
    <row r="2418" spans="1:13" hidden="1" x14ac:dyDescent="0.3">
      <c r="A2418" s="1">
        <v>2417</v>
      </c>
      <c r="B2418" s="1">
        <v>7</v>
      </c>
      <c r="C2418" s="2">
        <v>41018.428315324592</v>
      </c>
      <c r="D2418" s="2">
        <v>41022.76108809522</v>
      </c>
      <c r="E2418" s="1">
        <v>24</v>
      </c>
      <c r="F2418" s="2" t="s">
        <v>5</v>
      </c>
      <c r="G2418" s="1">
        <v>0</v>
      </c>
      <c r="H2418" s="32" t="str">
        <f>IFERROR(HOUR(Table1[[#This Row],[Cancel Date/time]])+MINUTE(Table1[[#This Row],[Cancel Date/time]])/60,"not cancelled")</f>
        <v>not cancelled</v>
      </c>
      <c r="I2418" s="47" t="str">
        <f>IFERROR(ROUND(Table1[[#This Row],[cancellation time decimal]],0),"not cancelled")</f>
        <v>not cancelled</v>
      </c>
      <c r="J2418" s="10" t="str">
        <f>IFERROR(MOD(Table1[[#This Row],[cancellation hour rounded]],24),"not cancelled")</f>
        <v>not cancelled</v>
      </c>
      <c r="K2418" s="32">
        <f>1/Table1[[#This Row],[Duration (Time between doses '[in hours'])]]</f>
        <v>4.1666666666666664E-2</v>
      </c>
      <c r="L2418" s="33">
        <f>Table1[[#This Row],[number doses per hour]]*INDEX(Table2[price per dose],Table1[[#This Row],[Drug ID]])</f>
        <v>1.2958049999999997</v>
      </c>
      <c r="M2418" s="11" t="b">
        <f>AND(Table1[[#This Row],[hour of cancellation 0 to 23]]&gt;=0,Table1[[#This Row],[hour of cancellation 0 to 23]]&lt;=23)</f>
        <v>0</v>
      </c>
    </row>
    <row r="2419" spans="1:13" x14ac:dyDescent="0.3">
      <c r="A2419" s="1">
        <v>2418</v>
      </c>
      <c r="B2419" s="1">
        <v>4</v>
      </c>
      <c r="C2419" s="2">
        <v>41018.435641281183</v>
      </c>
      <c r="D2419" s="2">
        <v>41078.435416666667</v>
      </c>
      <c r="E2419" s="1">
        <v>12</v>
      </c>
      <c r="F2419" s="2">
        <v>41020.433925885969</v>
      </c>
      <c r="G2419" s="1">
        <v>0</v>
      </c>
      <c r="H2419" s="32">
        <f>IFERROR(HOUR(Table1[[#This Row],[Cancel Date/time]])+MINUTE(Table1[[#This Row],[Cancel Date/time]])/60,"not cancelled")</f>
        <v>10.4</v>
      </c>
      <c r="I2419" s="47">
        <f>IFERROR(ROUND(Table1[[#This Row],[cancellation time decimal]],0),"not cancelled")</f>
        <v>10</v>
      </c>
      <c r="J2419" s="10">
        <f>IFERROR(MOD(Table1[[#This Row],[cancellation hour rounded]],24),"not cancelled")</f>
        <v>10</v>
      </c>
      <c r="K2419" s="32">
        <f>1/Table1[[#This Row],[Duration (Time between doses '[in hours'])]]</f>
        <v>8.3333333333333329E-2</v>
      </c>
      <c r="L2419" s="33">
        <f>Table1[[#This Row],[number doses per hour]]*INDEX(Table2[price per dose],Table1[[#This Row],[Drug ID]])</f>
        <v>1.448055119047619</v>
      </c>
      <c r="M2419" s="11" t="b">
        <f>AND(Table1[[#This Row],[hour of cancellation 0 to 23]]&gt;=0,Table1[[#This Row],[hour of cancellation 0 to 23]]&lt;=23)</f>
        <v>1</v>
      </c>
    </row>
    <row r="2420" spans="1:13" x14ac:dyDescent="0.3">
      <c r="A2420" s="1">
        <v>2419</v>
      </c>
      <c r="B2420" s="1">
        <v>4</v>
      </c>
      <c r="C2420" s="2">
        <v>41018.441885870481</v>
      </c>
      <c r="D2420" s="2">
        <v>41078.441666666666</v>
      </c>
      <c r="E2420" s="1">
        <v>12</v>
      </c>
      <c r="F2420" s="2">
        <v>41020.674600842729</v>
      </c>
      <c r="G2420" s="1">
        <v>0</v>
      </c>
      <c r="H2420" s="32">
        <f>IFERROR(HOUR(Table1[[#This Row],[Cancel Date/time]])+MINUTE(Table1[[#This Row],[Cancel Date/time]])/60,"not cancelled")</f>
        <v>16.183333333333334</v>
      </c>
      <c r="I2420" s="47">
        <f>IFERROR(ROUND(Table1[[#This Row],[cancellation time decimal]],0),"not cancelled")</f>
        <v>16</v>
      </c>
      <c r="J2420" s="10">
        <f>IFERROR(MOD(Table1[[#This Row],[cancellation hour rounded]],24),"not cancelled")</f>
        <v>16</v>
      </c>
      <c r="K2420" s="32">
        <f>1/Table1[[#This Row],[Duration (Time between doses '[in hours'])]]</f>
        <v>8.3333333333333329E-2</v>
      </c>
      <c r="L2420" s="33">
        <f>Table1[[#This Row],[number doses per hour]]*INDEX(Table2[price per dose],Table1[[#This Row],[Drug ID]])</f>
        <v>1.448055119047619</v>
      </c>
      <c r="M2420" s="11" t="b">
        <f>AND(Table1[[#This Row],[hour of cancellation 0 to 23]]&gt;=0,Table1[[#This Row],[hour of cancellation 0 to 23]]&lt;=23)</f>
        <v>1</v>
      </c>
    </row>
    <row r="2421" spans="1:13" x14ac:dyDescent="0.3">
      <c r="A2421" s="1">
        <v>2420</v>
      </c>
      <c r="B2421" s="1">
        <v>4</v>
      </c>
      <c r="C2421" s="2">
        <v>41018.454106612357</v>
      </c>
      <c r="D2421" s="2">
        <v>41078.453472222223</v>
      </c>
      <c r="E2421" s="1">
        <v>12</v>
      </c>
      <c r="F2421" s="2">
        <v>41021.641366182608</v>
      </c>
      <c r="G2421" s="1">
        <v>0</v>
      </c>
      <c r="H2421" s="32">
        <f>IFERROR(HOUR(Table1[[#This Row],[Cancel Date/time]])+MINUTE(Table1[[#This Row],[Cancel Date/time]])/60,"not cancelled")</f>
        <v>15.383333333333333</v>
      </c>
      <c r="I2421" s="47">
        <f>IFERROR(ROUND(Table1[[#This Row],[cancellation time decimal]],0),"not cancelled")</f>
        <v>15</v>
      </c>
      <c r="J2421" s="10">
        <f>IFERROR(MOD(Table1[[#This Row],[cancellation hour rounded]],24),"not cancelled")</f>
        <v>15</v>
      </c>
      <c r="K2421" s="32">
        <f>1/Table1[[#This Row],[Duration (Time between doses '[in hours'])]]</f>
        <v>8.3333333333333329E-2</v>
      </c>
      <c r="L2421" s="33">
        <f>Table1[[#This Row],[number doses per hour]]*INDEX(Table2[price per dose],Table1[[#This Row],[Drug ID]])</f>
        <v>1.448055119047619</v>
      </c>
      <c r="M2421" s="11" t="b">
        <f>AND(Table1[[#This Row],[hour of cancellation 0 to 23]]&gt;=0,Table1[[#This Row],[hour of cancellation 0 to 23]]&lt;=23)</f>
        <v>1</v>
      </c>
    </row>
    <row r="2422" spans="1:13" x14ac:dyDescent="0.3">
      <c r="A2422" s="1">
        <v>2421</v>
      </c>
      <c r="B2422" s="1">
        <v>3</v>
      </c>
      <c r="C2422" s="2">
        <v>41018.525334716905</v>
      </c>
      <c r="D2422" s="2">
        <v>41078.525000000001</v>
      </c>
      <c r="E2422" s="1">
        <v>24</v>
      </c>
      <c r="F2422" s="2">
        <v>41020.153356520925</v>
      </c>
      <c r="G2422" s="1">
        <v>0</v>
      </c>
      <c r="H2422" s="32">
        <f>IFERROR(HOUR(Table1[[#This Row],[Cancel Date/time]])+MINUTE(Table1[[#This Row],[Cancel Date/time]])/60,"not cancelled")</f>
        <v>3.6666666666666665</v>
      </c>
      <c r="I2422" s="47">
        <f>IFERROR(ROUND(Table1[[#This Row],[cancellation time decimal]],0),"not cancelled")</f>
        <v>4</v>
      </c>
      <c r="J2422" s="10">
        <f>IFERROR(MOD(Table1[[#This Row],[cancellation hour rounded]],24),"not cancelled")</f>
        <v>4</v>
      </c>
      <c r="K2422" s="32">
        <f>1/Table1[[#This Row],[Duration (Time between doses '[in hours'])]]</f>
        <v>4.1666666666666664E-2</v>
      </c>
      <c r="L2422" s="33">
        <f>Table1[[#This Row],[number doses per hour]]*INDEX(Table2[price per dose],Table1[[#This Row],[Drug ID]])</f>
        <v>0.18133000000000002</v>
      </c>
      <c r="M2422" s="11" t="b">
        <f>AND(Table1[[#This Row],[hour of cancellation 0 to 23]]&gt;=0,Table1[[#This Row],[hour of cancellation 0 to 23]]&lt;=23)</f>
        <v>1</v>
      </c>
    </row>
    <row r="2423" spans="1:13" x14ac:dyDescent="0.3">
      <c r="A2423" s="1">
        <v>2422</v>
      </c>
      <c r="B2423" s="1">
        <v>4</v>
      </c>
      <c r="C2423" s="2">
        <v>41018.501882849516</v>
      </c>
      <c r="D2423" s="2">
        <v>41078.501388888886</v>
      </c>
      <c r="E2423" s="1">
        <v>12</v>
      </c>
      <c r="F2423" s="2">
        <v>41020.404563361473</v>
      </c>
      <c r="G2423" s="1">
        <v>0</v>
      </c>
      <c r="H2423" s="32">
        <f>IFERROR(HOUR(Table1[[#This Row],[Cancel Date/time]])+MINUTE(Table1[[#This Row],[Cancel Date/time]])/60,"not cancelled")</f>
        <v>9.6999999999999993</v>
      </c>
      <c r="I2423" s="47">
        <f>IFERROR(ROUND(Table1[[#This Row],[cancellation time decimal]],0),"not cancelled")</f>
        <v>10</v>
      </c>
      <c r="J2423" s="10">
        <f>IFERROR(MOD(Table1[[#This Row],[cancellation hour rounded]],24),"not cancelled")</f>
        <v>10</v>
      </c>
      <c r="K2423" s="32">
        <f>1/Table1[[#This Row],[Duration (Time between doses '[in hours'])]]</f>
        <v>8.3333333333333329E-2</v>
      </c>
      <c r="L2423" s="33">
        <f>Table1[[#This Row],[number doses per hour]]*INDEX(Table2[price per dose],Table1[[#This Row],[Drug ID]])</f>
        <v>1.448055119047619</v>
      </c>
      <c r="M2423" s="11" t="b">
        <f>AND(Table1[[#This Row],[hour of cancellation 0 to 23]]&gt;=0,Table1[[#This Row],[hour of cancellation 0 to 23]]&lt;=23)</f>
        <v>1</v>
      </c>
    </row>
    <row r="2424" spans="1:13" x14ac:dyDescent="0.3">
      <c r="A2424" s="1">
        <v>2423</v>
      </c>
      <c r="B2424" s="1">
        <v>1</v>
      </c>
      <c r="C2424" s="2">
        <v>41018.571740853127</v>
      </c>
      <c r="D2424" s="2">
        <v>41078.571527777778</v>
      </c>
      <c r="E2424" s="1">
        <v>8</v>
      </c>
      <c r="F2424" s="2">
        <v>41019.325311385714</v>
      </c>
      <c r="G2424" s="1">
        <v>0</v>
      </c>
      <c r="H2424" s="32">
        <f>IFERROR(HOUR(Table1[[#This Row],[Cancel Date/time]])+MINUTE(Table1[[#This Row],[Cancel Date/time]])/60,"not cancelled")</f>
        <v>7.8</v>
      </c>
      <c r="I2424" s="47">
        <f>IFERROR(ROUND(Table1[[#This Row],[cancellation time decimal]],0),"not cancelled")</f>
        <v>8</v>
      </c>
      <c r="J2424" s="10">
        <f>IFERROR(MOD(Table1[[#This Row],[cancellation hour rounded]],24),"not cancelled")</f>
        <v>8</v>
      </c>
      <c r="K2424" s="32">
        <f>1/Table1[[#This Row],[Duration (Time between doses '[in hours'])]]</f>
        <v>0.125</v>
      </c>
      <c r="L2424" s="33">
        <f>Table1[[#This Row],[number doses per hour]]*INDEX(Table2[price per dose],Table1[[#This Row],[Drug ID]])</f>
        <v>0.84929166666666667</v>
      </c>
      <c r="M2424" s="11" t="b">
        <f>AND(Table1[[#This Row],[hour of cancellation 0 to 23]]&gt;=0,Table1[[#This Row],[hour of cancellation 0 to 23]]&lt;=23)</f>
        <v>1</v>
      </c>
    </row>
    <row r="2425" spans="1:13" x14ac:dyDescent="0.3">
      <c r="A2425" s="1">
        <v>2424</v>
      </c>
      <c r="B2425" s="1">
        <v>1</v>
      </c>
      <c r="C2425" s="2">
        <v>41018.565235756192</v>
      </c>
      <c r="D2425" s="2">
        <v>41078.564583333333</v>
      </c>
      <c r="E2425" s="1">
        <v>8</v>
      </c>
      <c r="F2425" s="2">
        <v>41019.062685778721</v>
      </c>
      <c r="G2425" s="1">
        <v>0</v>
      </c>
      <c r="H2425" s="32">
        <f>IFERROR(HOUR(Table1[[#This Row],[Cancel Date/time]])+MINUTE(Table1[[#This Row],[Cancel Date/time]])/60,"not cancelled")</f>
        <v>1.5</v>
      </c>
      <c r="I2425" s="47">
        <f>IFERROR(ROUND(Table1[[#This Row],[cancellation time decimal]],0),"not cancelled")</f>
        <v>2</v>
      </c>
      <c r="J2425" s="10">
        <f>IFERROR(MOD(Table1[[#This Row],[cancellation hour rounded]],24),"not cancelled")</f>
        <v>2</v>
      </c>
      <c r="K2425" s="32">
        <f>1/Table1[[#This Row],[Duration (Time between doses '[in hours'])]]</f>
        <v>0.125</v>
      </c>
      <c r="L2425" s="33">
        <f>Table1[[#This Row],[number doses per hour]]*INDEX(Table2[price per dose],Table1[[#This Row],[Drug ID]])</f>
        <v>0.84929166666666667</v>
      </c>
      <c r="M2425" s="11" t="b">
        <f>AND(Table1[[#This Row],[hour of cancellation 0 to 23]]&gt;=0,Table1[[#This Row],[hour of cancellation 0 to 23]]&lt;=23)</f>
        <v>1</v>
      </c>
    </row>
    <row r="2426" spans="1:13" x14ac:dyDescent="0.3">
      <c r="A2426" s="1">
        <v>2425</v>
      </c>
      <c r="B2426" s="1">
        <v>4</v>
      </c>
      <c r="C2426" s="2">
        <v>41018.572177520713</v>
      </c>
      <c r="D2426" s="2">
        <v>41078.571527777778</v>
      </c>
      <c r="E2426" s="1">
        <v>12</v>
      </c>
      <c r="F2426" s="2">
        <v>41021.657093446767</v>
      </c>
      <c r="G2426" s="1">
        <v>0</v>
      </c>
      <c r="H2426" s="32">
        <f>IFERROR(HOUR(Table1[[#This Row],[Cancel Date/time]])+MINUTE(Table1[[#This Row],[Cancel Date/time]])/60,"not cancelled")</f>
        <v>15.766666666666667</v>
      </c>
      <c r="I2426" s="47">
        <f>IFERROR(ROUND(Table1[[#This Row],[cancellation time decimal]],0),"not cancelled")</f>
        <v>16</v>
      </c>
      <c r="J2426" s="10">
        <f>IFERROR(MOD(Table1[[#This Row],[cancellation hour rounded]],24),"not cancelled")</f>
        <v>16</v>
      </c>
      <c r="K2426" s="32">
        <f>1/Table1[[#This Row],[Duration (Time between doses '[in hours'])]]</f>
        <v>8.3333333333333329E-2</v>
      </c>
      <c r="L2426" s="33">
        <f>Table1[[#This Row],[number doses per hour]]*INDEX(Table2[price per dose],Table1[[#This Row],[Drug ID]])</f>
        <v>1.448055119047619</v>
      </c>
      <c r="M2426" s="11" t="b">
        <f>AND(Table1[[#This Row],[hour of cancellation 0 to 23]]&gt;=0,Table1[[#This Row],[hour of cancellation 0 to 23]]&lt;=23)</f>
        <v>1</v>
      </c>
    </row>
    <row r="2427" spans="1:13" x14ac:dyDescent="0.3">
      <c r="A2427" s="1">
        <v>2426</v>
      </c>
      <c r="B2427" s="1">
        <v>5</v>
      </c>
      <c r="C2427" s="2">
        <v>41018.551206023891</v>
      </c>
      <c r="D2427" s="2">
        <v>41078.550694444442</v>
      </c>
      <c r="E2427" s="1">
        <v>24</v>
      </c>
      <c r="F2427" s="2">
        <v>41022.475206203329</v>
      </c>
      <c r="G2427" s="1">
        <v>0</v>
      </c>
      <c r="H2427" s="32">
        <f>IFERROR(HOUR(Table1[[#This Row],[Cancel Date/time]])+MINUTE(Table1[[#This Row],[Cancel Date/time]])/60,"not cancelled")</f>
        <v>11.4</v>
      </c>
      <c r="I2427" s="47">
        <f>IFERROR(ROUND(Table1[[#This Row],[cancellation time decimal]],0),"not cancelled")</f>
        <v>11</v>
      </c>
      <c r="J2427" s="10">
        <f>IFERROR(MOD(Table1[[#This Row],[cancellation hour rounded]],24),"not cancelled")</f>
        <v>11</v>
      </c>
      <c r="K2427" s="32">
        <f>1/Table1[[#This Row],[Duration (Time between doses '[in hours'])]]</f>
        <v>4.1666666666666664E-2</v>
      </c>
      <c r="L2427" s="33">
        <f>Table1[[#This Row],[number doses per hour]]*INDEX(Table2[price per dose],Table1[[#This Row],[Drug ID]])</f>
        <v>0.2815833333333333</v>
      </c>
      <c r="M2427" s="11" t="b">
        <f>AND(Table1[[#This Row],[hour of cancellation 0 to 23]]&gt;=0,Table1[[#This Row],[hour of cancellation 0 to 23]]&lt;=23)</f>
        <v>1</v>
      </c>
    </row>
    <row r="2428" spans="1:13" x14ac:dyDescent="0.3">
      <c r="A2428" s="1">
        <v>2427</v>
      </c>
      <c r="B2428" s="1">
        <v>7</v>
      </c>
      <c r="C2428" s="2">
        <v>41018.552047437588</v>
      </c>
      <c r="D2428" s="2">
        <v>41078.551388888889</v>
      </c>
      <c r="E2428" s="1">
        <v>24</v>
      </c>
      <c r="F2428" s="2">
        <v>41040.513103263009</v>
      </c>
      <c r="G2428" s="1">
        <v>0</v>
      </c>
      <c r="H2428" s="32">
        <f>IFERROR(HOUR(Table1[[#This Row],[Cancel Date/time]])+MINUTE(Table1[[#This Row],[Cancel Date/time]])/60,"not cancelled")</f>
        <v>12.3</v>
      </c>
      <c r="I2428" s="47">
        <f>IFERROR(ROUND(Table1[[#This Row],[cancellation time decimal]],0),"not cancelled")</f>
        <v>12</v>
      </c>
      <c r="J2428" s="10">
        <f>IFERROR(MOD(Table1[[#This Row],[cancellation hour rounded]],24),"not cancelled")</f>
        <v>12</v>
      </c>
      <c r="K2428" s="32">
        <f>1/Table1[[#This Row],[Duration (Time between doses '[in hours'])]]</f>
        <v>4.1666666666666664E-2</v>
      </c>
      <c r="L2428" s="33">
        <f>Table1[[#This Row],[number doses per hour]]*INDEX(Table2[price per dose],Table1[[#This Row],[Drug ID]])</f>
        <v>1.2958049999999997</v>
      </c>
      <c r="M2428" s="11" t="b">
        <f>AND(Table1[[#This Row],[hour of cancellation 0 to 23]]&gt;=0,Table1[[#This Row],[hour of cancellation 0 to 23]]&lt;=23)</f>
        <v>1</v>
      </c>
    </row>
    <row r="2429" spans="1:13" x14ac:dyDescent="0.3">
      <c r="A2429" s="1">
        <v>2428</v>
      </c>
      <c r="B2429" s="1">
        <v>2</v>
      </c>
      <c r="C2429" s="2">
        <v>41018.594028262909</v>
      </c>
      <c r="D2429" s="2">
        <v>41078.59375</v>
      </c>
      <c r="E2429" s="1">
        <v>10</v>
      </c>
      <c r="F2429" s="2">
        <v>41020.404378667248</v>
      </c>
      <c r="G2429" s="1">
        <v>0</v>
      </c>
      <c r="H2429" s="32">
        <f>IFERROR(HOUR(Table1[[#This Row],[Cancel Date/time]])+MINUTE(Table1[[#This Row],[Cancel Date/time]])/60,"not cancelled")</f>
        <v>9.6999999999999993</v>
      </c>
      <c r="I2429" s="47">
        <f>IFERROR(ROUND(Table1[[#This Row],[cancellation time decimal]],0),"not cancelled")</f>
        <v>10</v>
      </c>
      <c r="J2429" s="10">
        <f>IFERROR(MOD(Table1[[#This Row],[cancellation hour rounded]],24),"not cancelled")</f>
        <v>10</v>
      </c>
      <c r="K2429" s="32">
        <f>1/Table1[[#This Row],[Duration (Time between doses '[in hours'])]]</f>
        <v>0.1</v>
      </c>
      <c r="L2429" s="33">
        <f>Table1[[#This Row],[number doses per hour]]*INDEX(Table2[price per dose],Table1[[#This Row],[Drug ID]])</f>
        <v>0.84959999999999969</v>
      </c>
      <c r="M2429" s="11" t="b">
        <f>AND(Table1[[#This Row],[hour of cancellation 0 to 23]]&gt;=0,Table1[[#This Row],[hour of cancellation 0 to 23]]&lt;=23)</f>
        <v>1</v>
      </c>
    </row>
    <row r="2430" spans="1:13" x14ac:dyDescent="0.3">
      <c r="A2430" s="1">
        <v>2429</v>
      </c>
      <c r="B2430" s="1">
        <v>1</v>
      </c>
      <c r="C2430" s="2">
        <v>41018.607908565107</v>
      </c>
      <c r="D2430" s="2">
        <v>41078.607638888891</v>
      </c>
      <c r="E2430" s="1">
        <v>8</v>
      </c>
      <c r="F2430" s="2">
        <v>41018.705284344192</v>
      </c>
      <c r="G2430" s="1">
        <v>0</v>
      </c>
      <c r="H2430" s="32">
        <f>IFERROR(HOUR(Table1[[#This Row],[Cancel Date/time]])+MINUTE(Table1[[#This Row],[Cancel Date/time]])/60,"not cancelled")</f>
        <v>16.916666666666668</v>
      </c>
      <c r="I2430" s="47">
        <f>IFERROR(ROUND(Table1[[#This Row],[cancellation time decimal]],0),"not cancelled")</f>
        <v>17</v>
      </c>
      <c r="J2430" s="10">
        <f>IFERROR(MOD(Table1[[#This Row],[cancellation hour rounded]],24),"not cancelled")</f>
        <v>17</v>
      </c>
      <c r="K2430" s="32">
        <f>1/Table1[[#This Row],[Duration (Time between doses '[in hours'])]]</f>
        <v>0.125</v>
      </c>
      <c r="L2430" s="33">
        <f>Table1[[#This Row],[number doses per hour]]*INDEX(Table2[price per dose],Table1[[#This Row],[Drug ID]])</f>
        <v>0.84929166666666667</v>
      </c>
      <c r="M2430" s="11" t="b">
        <f>AND(Table1[[#This Row],[hour of cancellation 0 to 23]]&gt;=0,Table1[[#This Row],[hour of cancellation 0 to 23]]&lt;=23)</f>
        <v>1</v>
      </c>
    </row>
    <row r="2431" spans="1:13" x14ac:dyDescent="0.3">
      <c r="A2431" s="1">
        <v>2430</v>
      </c>
      <c r="B2431" s="1">
        <v>2</v>
      </c>
      <c r="C2431" s="2">
        <v>41018.66134231897</v>
      </c>
      <c r="D2431" s="2">
        <v>41078.661111111112</v>
      </c>
      <c r="E2431" s="1">
        <v>10</v>
      </c>
      <c r="F2431" s="2">
        <v>41019.507916505849</v>
      </c>
      <c r="G2431" s="1">
        <v>0</v>
      </c>
      <c r="H2431" s="32">
        <f>IFERROR(HOUR(Table1[[#This Row],[Cancel Date/time]])+MINUTE(Table1[[#This Row],[Cancel Date/time]])/60,"not cancelled")</f>
        <v>12.183333333333334</v>
      </c>
      <c r="I2431" s="47">
        <f>IFERROR(ROUND(Table1[[#This Row],[cancellation time decimal]],0),"not cancelled")</f>
        <v>12</v>
      </c>
      <c r="J2431" s="10">
        <f>IFERROR(MOD(Table1[[#This Row],[cancellation hour rounded]],24),"not cancelled")</f>
        <v>12</v>
      </c>
      <c r="K2431" s="32">
        <f>1/Table1[[#This Row],[Duration (Time between doses '[in hours'])]]</f>
        <v>0.1</v>
      </c>
      <c r="L2431" s="33">
        <f>Table1[[#This Row],[number doses per hour]]*INDEX(Table2[price per dose],Table1[[#This Row],[Drug ID]])</f>
        <v>0.84959999999999969</v>
      </c>
      <c r="M2431" s="11" t="b">
        <f>AND(Table1[[#This Row],[hour of cancellation 0 to 23]]&gt;=0,Table1[[#This Row],[hour of cancellation 0 to 23]]&lt;=23)</f>
        <v>1</v>
      </c>
    </row>
    <row r="2432" spans="1:13" hidden="1" x14ac:dyDescent="0.3">
      <c r="A2432" s="1">
        <v>2431</v>
      </c>
      <c r="B2432" s="1">
        <v>1</v>
      </c>
      <c r="C2432" s="2">
        <v>41018.653920258897</v>
      </c>
      <c r="D2432" s="2">
        <v>41023.153296540164</v>
      </c>
      <c r="E2432" s="1">
        <v>8</v>
      </c>
      <c r="F2432" s="2" t="s">
        <v>5</v>
      </c>
      <c r="G2432" s="1">
        <v>0</v>
      </c>
      <c r="H2432" s="32" t="str">
        <f>IFERROR(HOUR(Table1[[#This Row],[Cancel Date/time]])+MINUTE(Table1[[#This Row],[Cancel Date/time]])/60,"not cancelled")</f>
        <v>not cancelled</v>
      </c>
      <c r="I2432" s="47" t="str">
        <f>IFERROR(ROUND(Table1[[#This Row],[cancellation time decimal]],0),"not cancelled")</f>
        <v>not cancelled</v>
      </c>
      <c r="J2432" s="10" t="str">
        <f>IFERROR(MOD(Table1[[#This Row],[cancellation hour rounded]],24),"not cancelled")</f>
        <v>not cancelled</v>
      </c>
      <c r="K2432" s="32">
        <f>1/Table1[[#This Row],[Duration (Time between doses '[in hours'])]]</f>
        <v>0.125</v>
      </c>
      <c r="L2432" s="33">
        <f>Table1[[#This Row],[number doses per hour]]*INDEX(Table2[price per dose],Table1[[#This Row],[Drug ID]])</f>
        <v>0.84929166666666667</v>
      </c>
      <c r="M2432" s="11" t="b">
        <f>AND(Table1[[#This Row],[hour of cancellation 0 to 23]]&gt;=0,Table1[[#This Row],[hour of cancellation 0 to 23]]&lt;=23)</f>
        <v>0</v>
      </c>
    </row>
    <row r="2433" spans="1:13" x14ac:dyDescent="0.3">
      <c r="A2433" s="1">
        <v>2432</v>
      </c>
      <c r="B2433" s="1">
        <v>5</v>
      </c>
      <c r="C2433" s="2">
        <v>41018.665514665525</v>
      </c>
      <c r="D2433" s="2">
        <v>41078.665277777778</v>
      </c>
      <c r="E2433" s="1">
        <v>24</v>
      </c>
      <c r="F2433" s="2">
        <v>41023.196620712908</v>
      </c>
      <c r="G2433" s="1">
        <v>0</v>
      </c>
      <c r="H2433" s="32">
        <f>IFERROR(HOUR(Table1[[#This Row],[Cancel Date/time]])+MINUTE(Table1[[#This Row],[Cancel Date/time]])/60,"not cancelled")</f>
        <v>4.7166666666666668</v>
      </c>
      <c r="I2433" s="47">
        <f>IFERROR(ROUND(Table1[[#This Row],[cancellation time decimal]],0),"not cancelled")</f>
        <v>5</v>
      </c>
      <c r="J2433" s="10">
        <f>IFERROR(MOD(Table1[[#This Row],[cancellation hour rounded]],24),"not cancelled")</f>
        <v>5</v>
      </c>
      <c r="K2433" s="32">
        <f>1/Table1[[#This Row],[Duration (Time between doses '[in hours'])]]</f>
        <v>4.1666666666666664E-2</v>
      </c>
      <c r="L2433" s="33">
        <f>Table1[[#This Row],[number doses per hour]]*INDEX(Table2[price per dose],Table1[[#This Row],[Drug ID]])</f>
        <v>0.2815833333333333</v>
      </c>
      <c r="M2433" s="11" t="b">
        <f>AND(Table1[[#This Row],[hour of cancellation 0 to 23]]&gt;=0,Table1[[#This Row],[hour of cancellation 0 to 23]]&lt;=23)</f>
        <v>1</v>
      </c>
    </row>
    <row r="2434" spans="1:13" x14ac:dyDescent="0.3">
      <c r="A2434" s="1">
        <v>2433</v>
      </c>
      <c r="B2434" s="1">
        <v>10</v>
      </c>
      <c r="C2434" s="2">
        <v>41018.665493539964</v>
      </c>
      <c r="D2434" s="2">
        <v>41078.665277777778</v>
      </c>
      <c r="E2434" s="1">
        <v>1</v>
      </c>
      <c r="F2434" s="2">
        <v>41025.320797145112</v>
      </c>
      <c r="G2434" s="1">
        <v>0</v>
      </c>
      <c r="H2434" s="32">
        <f>IFERROR(HOUR(Table1[[#This Row],[Cancel Date/time]])+MINUTE(Table1[[#This Row],[Cancel Date/time]])/60,"not cancelled")</f>
        <v>7.6833333333333336</v>
      </c>
      <c r="I2434" s="47">
        <f>IFERROR(ROUND(Table1[[#This Row],[cancellation time decimal]],0),"not cancelled")</f>
        <v>8</v>
      </c>
      <c r="J2434" s="10">
        <f>IFERROR(MOD(Table1[[#This Row],[cancellation hour rounded]],24),"not cancelled")</f>
        <v>8</v>
      </c>
      <c r="K2434" s="32">
        <f>1/Table1[[#This Row],[Duration (Time between doses '[in hours'])]]</f>
        <v>1</v>
      </c>
      <c r="L2434" s="33">
        <f>Table1[[#This Row],[number doses per hour]]*INDEX(Table2[price per dose],Table1[[#This Row],[Drug ID]])</f>
        <v>2.5716000000000001</v>
      </c>
      <c r="M2434" s="11" t="b">
        <f>AND(Table1[[#This Row],[hour of cancellation 0 to 23]]&gt;=0,Table1[[#This Row],[hour of cancellation 0 to 23]]&lt;=23)</f>
        <v>1</v>
      </c>
    </row>
    <row r="2435" spans="1:13" x14ac:dyDescent="0.3">
      <c r="A2435" s="1">
        <v>2434</v>
      </c>
      <c r="B2435" s="1">
        <v>5</v>
      </c>
      <c r="C2435" s="2">
        <v>41018.705918900072</v>
      </c>
      <c r="D2435" s="2">
        <v>41078.705555555556</v>
      </c>
      <c r="E2435" s="1">
        <v>24</v>
      </c>
      <c r="F2435" s="2">
        <v>41022.827087228048</v>
      </c>
      <c r="G2435" s="1">
        <v>0</v>
      </c>
      <c r="H2435" s="32">
        <f>IFERROR(HOUR(Table1[[#This Row],[Cancel Date/time]])+MINUTE(Table1[[#This Row],[Cancel Date/time]])/60,"not cancelled")</f>
        <v>19.850000000000001</v>
      </c>
      <c r="I2435" s="47">
        <f>IFERROR(ROUND(Table1[[#This Row],[cancellation time decimal]],0),"not cancelled")</f>
        <v>20</v>
      </c>
      <c r="J2435" s="10">
        <f>IFERROR(MOD(Table1[[#This Row],[cancellation hour rounded]],24),"not cancelled")</f>
        <v>20</v>
      </c>
      <c r="K2435" s="32">
        <f>1/Table1[[#This Row],[Duration (Time between doses '[in hours'])]]</f>
        <v>4.1666666666666664E-2</v>
      </c>
      <c r="L2435" s="33">
        <f>Table1[[#This Row],[number doses per hour]]*INDEX(Table2[price per dose],Table1[[#This Row],[Drug ID]])</f>
        <v>0.2815833333333333</v>
      </c>
      <c r="M2435" s="11" t="b">
        <f>AND(Table1[[#This Row],[hour of cancellation 0 to 23]]&gt;=0,Table1[[#This Row],[hour of cancellation 0 to 23]]&lt;=23)</f>
        <v>1</v>
      </c>
    </row>
    <row r="2436" spans="1:13" hidden="1" x14ac:dyDescent="0.3">
      <c r="A2436" s="1">
        <v>2435</v>
      </c>
      <c r="B2436" s="1">
        <v>1</v>
      </c>
      <c r="C2436" s="2">
        <v>41018.72541971795</v>
      </c>
      <c r="D2436" s="2">
        <v>41021.392057791483</v>
      </c>
      <c r="E2436" s="1">
        <v>8</v>
      </c>
      <c r="F2436" s="2" t="s">
        <v>5</v>
      </c>
      <c r="G2436" s="1">
        <v>0</v>
      </c>
      <c r="H2436" s="32" t="str">
        <f>IFERROR(HOUR(Table1[[#This Row],[Cancel Date/time]])+MINUTE(Table1[[#This Row],[Cancel Date/time]])/60,"not cancelled")</f>
        <v>not cancelled</v>
      </c>
      <c r="I2436" s="47" t="str">
        <f>IFERROR(ROUND(Table1[[#This Row],[cancellation time decimal]],0),"not cancelled")</f>
        <v>not cancelled</v>
      </c>
      <c r="J2436" s="10" t="str">
        <f>IFERROR(MOD(Table1[[#This Row],[cancellation hour rounded]],24),"not cancelled")</f>
        <v>not cancelled</v>
      </c>
      <c r="K2436" s="32">
        <f>1/Table1[[#This Row],[Duration (Time between doses '[in hours'])]]</f>
        <v>0.125</v>
      </c>
      <c r="L2436" s="33">
        <f>Table1[[#This Row],[number doses per hour]]*INDEX(Table2[price per dose],Table1[[#This Row],[Drug ID]])</f>
        <v>0.84929166666666667</v>
      </c>
      <c r="M2436" s="11" t="b">
        <f>AND(Table1[[#This Row],[hour of cancellation 0 to 23]]&gt;=0,Table1[[#This Row],[hour of cancellation 0 to 23]]&lt;=23)</f>
        <v>0</v>
      </c>
    </row>
    <row r="2437" spans="1:13" x14ac:dyDescent="0.3">
      <c r="A2437" s="1">
        <v>2436</v>
      </c>
      <c r="B2437" s="1">
        <v>3</v>
      </c>
      <c r="C2437" s="2">
        <v>41018.73225074487</v>
      </c>
      <c r="D2437" s="2">
        <v>41078.731944444444</v>
      </c>
      <c r="E2437" s="1">
        <v>24</v>
      </c>
      <c r="F2437" s="2">
        <v>41021.514118983432</v>
      </c>
      <c r="G2437" s="1">
        <v>0</v>
      </c>
      <c r="H2437" s="32">
        <f>IFERROR(HOUR(Table1[[#This Row],[Cancel Date/time]])+MINUTE(Table1[[#This Row],[Cancel Date/time]])/60,"not cancelled")</f>
        <v>12.333333333333334</v>
      </c>
      <c r="I2437" s="47">
        <f>IFERROR(ROUND(Table1[[#This Row],[cancellation time decimal]],0),"not cancelled")</f>
        <v>12</v>
      </c>
      <c r="J2437" s="10">
        <f>IFERROR(MOD(Table1[[#This Row],[cancellation hour rounded]],24),"not cancelled")</f>
        <v>12</v>
      </c>
      <c r="K2437" s="32">
        <f>1/Table1[[#This Row],[Duration (Time between doses '[in hours'])]]</f>
        <v>4.1666666666666664E-2</v>
      </c>
      <c r="L2437" s="33">
        <f>Table1[[#This Row],[number doses per hour]]*INDEX(Table2[price per dose],Table1[[#This Row],[Drug ID]])</f>
        <v>0.18133000000000002</v>
      </c>
      <c r="M2437" s="11" t="b">
        <f>AND(Table1[[#This Row],[hour of cancellation 0 to 23]]&gt;=0,Table1[[#This Row],[hour of cancellation 0 to 23]]&lt;=23)</f>
        <v>1</v>
      </c>
    </row>
    <row r="2438" spans="1:13" x14ac:dyDescent="0.3">
      <c r="A2438" s="1">
        <v>2437</v>
      </c>
      <c r="B2438" s="1">
        <v>8</v>
      </c>
      <c r="C2438" s="2">
        <v>41018.76837252533</v>
      </c>
      <c r="D2438" s="2">
        <v>41078.768055555556</v>
      </c>
      <c r="E2438" s="1">
        <v>3</v>
      </c>
      <c r="F2438" s="2">
        <v>41025.481890684088</v>
      </c>
      <c r="G2438" s="1">
        <v>2</v>
      </c>
      <c r="H2438" s="32">
        <f>IFERROR(HOUR(Table1[[#This Row],[Cancel Date/time]])+MINUTE(Table1[[#This Row],[Cancel Date/time]])/60,"not cancelled")</f>
        <v>11.55</v>
      </c>
      <c r="I2438" s="47">
        <f>IFERROR(ROUND(Table1[[#This Row],[cancellation time decimal]],0),"not cancelled")</f>
        <v>12</v>
      </c>
      <c r="J2438" s="10">
        <f>IFERROR(MOD(Table1[[#This Row],[cancellation hour rounded]],24),"not cancelled")</f>
        <v>12</v>
      </c>
      <c r="K2438" s="32">
        <f>1/Table1[[#This Row],[Duration (Time between doses '[in hours'])]]</f>
        <v>0.33333333333333331</v>
      </c>
      <c r="L2438" s="33">
        <f>Table1[[#This Row],[number doses per hour]]*INDEX(Table2[price per dose],Table1[[#This Row],[Drug ID]])</f>
        <v>0.29998222222222221</v>
      </c>
      <c r="M2438" s="11" t="b">
        <f>AND(Table1[[#This Row],[hour of cancellation 0 to 23]]&gt;=0,Table1[[#This Row],[hour of cancellation 0 to 23]]&lt;=23)</f>
        <v>1</v>
      </c>
    </row>
    <row r="2439" spans="1:13" x14ac:dyDescent="0.3">
      <c r="A2439" s="1">
        <v>2438</v>
      </c>
      <c r="B2439" s="1">
        <v>1</v>
      </c>
      <c r="C2439" s="2">
        <v>41018.770462407905</v>
      </c>
      <c r="D2439" s="2">
        <v>41078.770138888889</v>
      </c>
      <c r="E2439" s="1">
        <v>8</v>
      </c>
      <c r="F2439" s="2">
        <v>41019.630157048603</v>
      </c>
      <c r="G2439" s="1">
        <v>0</v>
      </c>
      <c r="H2439" s="32">
        <f>IFERROR(HOUR(Table1[[#This Row],[Cancel Date/time]])+MINUTE(Table1[[#This Row],[Cancel Date/time]])/60,"not cancelled")</f>
        <v>15.116666666666667</v>
      </c>
      <c r="I2439" s="47">
        <f>IFERROR(ROUND(Table1[[#This Row],[cancellation time decimal]],0),"not cancelled")</f>
        <v>15</v>
      </c>
      <c r="J2439" s="10">
        <f>IFERROR(MOD(Table1[[#This Row],[cancellation hour rounded]],24),"not cancelled")</f>
        <v>15</v>
      </c>
      <c r="K2439" s="32">
        <f>1/Table1[[#This Row],[Duration (Time between doses '[in hours'])]]</f>
        <v>0.125</v>
      </c>
      <c r="L2439" s="33">
        <f>Table1[[#This Row],[number doses per hour]]*INDEX(Table2[price per dose],Table1[[#This Row],[Drug ID]])</f>
        <v>0.84929166666666667</v>
      </c>
      <c r="M2439" s="11" t="b">
        <f>AND(Table1[[#This Row],[hour of cancellation 0 to 23]]&gt;=0,Table1[[#This Row],[hour of cancellation 0 to 23]]&lt;=23)</f>
        <v>1</v>
      </c>
    </row>
    <row r="2440" spans="1:13" x14ac:dyDescent="0.3">
      <c r="A2440" s="1">
        <v>2439</v>
      </c>
      <c r="B2440" s="1">
        <v>4</v>
      </c>
      <c r="C2440" s="2">
        <v>41018.832414054465</v>
      </c>
      <c r="D2440" s="2">
        <v>41078.831944444442</v>
      </c>
      <c r="E2440" s="1">
        <v>12</v>
      </c>
      <c r="F2440" s="2">
        <v>41021.674947855179</v>
      </c>
      <c r="G2440" s="1">
        <v>0</v>
      </c>
      <c r="H2440" s="32">
        <f>IFERROR(HOUR(Table1[[#This Row],[Cancel Date/time]])+MINUTE(Table1[[#This Row],[Cancel Date/time]])/60,"not cancelled")</f>
        <v>16.183333333333334</v>
      </c>
      <c r="I2440" s="47">
        <f>IFERROR(ROUND(Table1[[#This Row],[cancellation time decimal]],0),"not cancelled")</f>
        <v>16</v>
      </c>
      <c r="J2440" s="10">
        <f>IFERROR(MOD(Table1[[#This Row],[cancellation hour rounded]],24),"not cancelled")</f>
        <v>16</v>
      </c>
      <c r="K2440" s="32">
        <f>1/Table1[[#This Row],[Duration (Time between doses '[in hours'])]]</f>
        <v>8.3333333333333329E-2</v>
      </c>
      <c r="L2440" s="33">
        <f>Table1[[#This Row],[number doses per hour]]*INDEX(Table2[price per dose],Table1[[#This Row],[Drug ID]])</f>
        <v>1.448055119047619</v>
      </c>
      <c r="M2440" s="11" t="b">
        <f>AND(Table1[[#This Row],[hour of cancellation 0 to 23]]&gt;=0,Table1[[#This Row],[hour of cancellation 0 to 23]]&lt;=23)</f>
        <v>1</v>
      </c>
    </row>
    <row r="2441" spans="1:13" x14ac:dyDescent="0.3">
      <c r="A2441" s="1">
        <v>2440</v>
      </c>
      <c r="B2441" s="1">
        <v>1</v>
      </c>
      <c r="C2441" s="2">
        <v>41018.846964946562</v>
      </c>
      <c r="D2441" s="2">
        <v>41078.84652777778</v>
      </c>
      <c r="E2441" s="1">
        <v>8</v>
      </c>
      <c r="F2441" s="2">
        <v>41019.873793851475</v>
      </c>
      <c r="G2441" s="1">
        <v>0</v>
      </c>
      <c r="H2441" s="32">
        <f>IFERROR(HOUR(Table1[[#This Row],[Cancel Date/time]])+MINUTE(Table1[[#This Row],[Cancel Date/time]])/60,"not cancelled")</f>
        <v>20.966666666666665</v>
      </c>
      <c r="I2441" s="47">
        <f>IFERROR(ROUND(Table1[[#This Row],[cancellation time decimal]],0),"not cancelled")</f>
        <v>21</v>
      </c>
      <c r="J2441" s="10">
        <f>IFERROR(MOD(Table1[[#This Row],[cancellation hour rounded]],24),"not cancelled")</f>
        <v>21</v>
      </c>
      <c r="K2441" s="32">
        <f>1/Table1[[#This Row],[Duration (Time between doses '[in hours'])]]</f>
        <v>0.125</v>
      </c>
      <c r="L2441" s="33">
        <f>Table1[[#This Row],[number doses per hour]]*INDEX(Table2[price per dose],Table1[[#This Row],[Drug ID]])</f>
        <v>0.84929166666666667</v>
      </c>
      <c r="M2441" s="11" t="b">
        <f>AND(Table1[[#This Row],[hour of cancellation 0 to 23]]&gt;=0,Table1[[#This Row],[hour of cancellation 0 to 23]]&lt;=23)</f>
        <v>1</v>
      </c>
    </row>
    <row r="2442" spans="1:13" x14ac:dyDescent="0.3">
      <c r="A2442" s="1">
        <v>2441</v>
      </c>
      <c r="B2442" s="1">
        <v>1</v>
      </c>
      <c r="C2442" s="2">
        <v>41018.865437405329</v>
      </c>
      <c r="D2442" s="2">
        <v>41078.865277777782</v>
      </c>
      <c r="E2442" s="1">
        <v>8</v>
      </c>
      <c r="F2442" s="2">
        <v>41019.542491236149</v>
      </c>
      <c r="G2442" s="1">
        <v>0</v>
      </c>
      <c r="H2442" s="32">
        <f>IFERROR(HOUR(Table1[[#This Row],[Cancel Date/time]])+MINUTE(Table1[[#This Row],[Cancel Date/time]])/60,"not cancelled")</f>
        <v>13.016666666666667</v>
      </c>
      <c r="I2442" s="47">
        <f>IFERROR(ROUND(Table1[[#This Row],[cancellation time decimal]],0),"not cancelled")</f>
        <v>13</v>
      </c>
      <c r="J2442" s="10">
        <f>IFERROR(MOD(Table1[[#This Row],[cancellation hour rounded]],24),"not cancelled")</f>
        <v>13</v>
      </c>
      <c r="K2442" s="32">
        <f>1/Table1[[#This Row],[Duration (Time between doses '[in hours'])]]</f>
        <v>0.125</v>
      </c>
      <c r="L2442" s="33">
        <f>Table1[[#This Row],[number doses per hour]]*INDEX(Table2[price per dose],Table1[[#This Row],[Drug ID]])</f>
        <v>0.84929166666666667</v>
      </c>
      <c r="M2442" s="11" t="b">
        <f>AND(Table1[[#This Row],[hour of cancellation 0 to 23]]&gt;=0,Table1[[#This Row],[hour of cancellation 0 to 23]]&lt;=23)</f>
        <v>1</v>
      </c>
    </row>
    <row r="2443" spans="1:13" hidden="1" x14ac:dyDescent="0.3">
      <c r="A2443" s="1">
        <v>2442</v>
      </c>
      <c r="B2443" s="1">
        <v>6</v>
      </c>
      <c r="C2443" s="2">
        <v>41018.865004372296</v>
      </c>
      <c r="D2443" s="2">
        <v>41023.697916666664</v>
      </c>
      <c r="E2443" s="1">
        <v>24</v>
      </c>
      <c r="F2443" s="2" t="s">
        <v>5</v>
      </c>
      <c r="G2443" s="1">
        <v>0</v>
      </c>
      <c r="H2443" s="32" t="str">
        <f>IFERROR(HOUR(Table1[[#This Row],[Cancel Date/time]])+MINUTE(Table1[[#This Row],[Cancel Date/time]])/60,"not cancelled")</f>
        <v>not cancelled</v>
      </c>
      <c r="I2443" s="47" t="str">
        <f>IFERROR(ROUND(Table1[[#This Row],[cancellation time decimal]],0),"not cancelled")</f>
        <v>not cancelled</v>
      </c>
      <c r="J2443" s="10" t="str">
        <f>IFERROR(MOD(Table1[[#This Row],[cancellation hour rounded]],24),"not cancelled")</f>
        <v>not cancelled</v>
      </c>
      <c r="K2443" s="32">
        <f>1/Table1[[#This Row],[Duration (Time between doses '[in hours'])]]</f>
        <v>4.1666666666666664E-2</v>
      </c>
      <c r="L2443" s="33">
        <f>Table1[[#This Row],[number doses per hour]]*INDEX(Table2[price per dose],Table1[[#This Row],[Drug ID]])</f>
        <v>0.35218749999999999</v>
      </c>
      <c r="M2443" s="11" t="b">
        <f>AND(Table1[[#This Row],[hour of cancellation 0 to 23]]&gt;=0,Table1[[#This Row],[hour of cancellation 0 to 23]]&lt;=23)</f>
        <v>0</v>
      </c>
    </row>
    <row r="2444" spans="1:13" x14ac:dyDescent="0.3">
      <c r="A2444" s="1">
        <v>2443</v>
      </c>
      <c r="B2444" s="1">
        <v>1</v>
      </c>
      <c r="C2444" s="2">
        <v>41018.907150964093</v>
      </c>
      <c r="D2444" s="2">
        <v>41078.906944444447</v>
      </c>
      <c r="E2444" s="1">
        <v>8</v>
      </c>
      <c r="F2444" s="2">
        <v>41019.614806857237</v>
      </c>
      <c r="G2444" s="1">
        <v>0</v>
      </c>
      <c r="H2444" s="32">
        <f>IFERROR(HOUR(Table1[[#This Row],[Cancel Date/time]])+MINUTE(Table1[[#This Row],[Cancel Date/time]])/60,"not cancelled")</f>
        <v>14.75</v>
      </c>
      <c r="I2444" s="47">
        <f>IFERROR(ROUND(Table1[[#This Row],[cancellation time decimal]],0),"not cancelled")</f>
        <v>15</v>
      </c>
      <c r="J2444" s="10">
        <f>IFERROR(MOD(Table1[[#This Row],[cancellation hour rounded]],24),"not cancelled")</f>
        <v>15</v>
      </c>
      <c r="K2444" s="32">
        <f>1/Table1[[#This Row],[Duration (Time between doses '[in hours'])]]</f>
        <v>0.125</v>
      </c>
      <c r="L2444" s="33">
        <f>Table1[[#This Row],[number doses per hour]]*INDEX(Table2[price per dose],Table1[[#This Row],[Drug ID]])</f>
        <v>0.84929166666666667</v>
      </c>
      <c r="M2444" s="11" t="b">
        <f>AND(Table1[[#This Row],[hour of cancellation 0 to 23]]&gt;=0,Table1[[#This Row],[hour of cancellation 0 to 23]]&lt;=23)</f>
        <v>1</v>
      </c>
    </row>
    <row r="2445" spans="1:13" x14ac:dyDescent="0.3">
      <c r="A2445" s="1">
        <v>2444</v>
      </c>
      <c r="B2445" s="1">
        <v>11</v>
      </c>
      <c r="C2445" s="2">
        <v>41018.941039155849</v>
      </c>
      <c r="D2445" s="2">
        <v>41078.940972222219</v>
      </c>
      <c r="E2445" s="1">
        <v>1</v>
      </c>
      <c r="F2445" s="2">
        <v>41025.474493639995</v>
      </c>
      <c r="G2445" s="1">
        <v>0</v>
      </c>
      <c r="H2445" s="32">
        <f>IFERROR(HOUR(Table1[[#This Row],[Cancel Date/time]])+MINUTE(Table1[[#This Row],[Cancel Date/time]])/60,"not cancelled")</f>
        <v>11.383333333333333</v>
      </c>
      <c r="I2445" s="47">
        <f>IFERROR(ROUND(Table1[[#This Row],[cancellation time decimal]],0),"not cancelled")</f>
        <v>11</v>
      </c>
      <c r="J2445" s="10">
        <f>IFERROR(MOD(Table1[[#This Row],[cancellation hour rounded]],24),"not cancelled")</f>
        <v>11</v>
      </c>
      <c r="K2445" s="32">
        <f>1/Table1[[#This Row],[Duration (Time between doses '[in hours'])]]</f>
        <v>1</v>
      </c>
      <c r="L2445" s="33">
        <f>Table1[[#This Row],[number doses per hour]]*INDEX(Table2[price per dose],Table1[[#This Row],[Drug ID]])</f>
        <v>1</v>
      </c>
      <c r="M2445" s="11" t="b">
        <f>AND(Table1[[#This Row],[hour of cancellation 0 to 23]]&gt;=0,Table1[[#This Row],[hour of cancellation 0 to 23]]&lt;=23)</f>
        <v>1</v>
      </c>
    </row>
    <row r="2446" spans="1:13" x14ac:dyDescent="0.3">
      <c r="A2446" s="1">
        <v>2445</v>
      </c>
      <c r="B2446" s="1">
        <v>2</v>
      </c>
      <c r="C2446" s="2">
        <v>41018.986909508509</v>
      </c>
      <c r="D2446" s="2">
        <v>41078.986805555556</v>
      </c>
      <c r="E2446" s="1">
        <v>10</v>
      </c>
      <c r="F2446" s="2">
        <v>41019.371721181116</v>
      </c>
      <c r="G2446" s="1">
        <v>0</v>
      </c>
      <c r="H2446" s="32">
        <f>IFERROR(HOUR(Table1[[#This Row],[Cancel Date/time]])+MINUTE(Table1[[#This Row],[Cancel Date/time]])/60,"not cancelled")</f>
        <v>8.9166666666666661</v>
      </c>
      <c r="I2446" s="47">
        <f>IFERROR(ROUND(Table1[[#This Row],[cancellation time decimal]],0),"not cancelled")</f>
        <v>9</v>
      </c>
      <c r="J2446" s="10">
        <f>IFERROR(MOD(Table1[[#This Row],[cancellation hour rounded]],24),"not cancelled")</f>
        <v>9</v>
      </c>
      <c r="K2446" s="32">
        <f>1/Table1[[#This Row],[Duration (Time between doses '[in hours'])]]</f>
        <v>0.1</v>
      </c>
      <c r="L2446" s="33">
        <f>Table1[[#This Row],[number doses per hour]]*INDEX(Table2[price per dose],Table1[[#This Row],[Drug ID]])</f>
        <v>0.84959999999999969</v>
      </c>
      <c r="M2446" s="11" t="b">
        <f>AND(Table1[[#This Row],[hour of cancellation 0 to 23]]&gt;=0,Table1[[#This Row],[hour of cancellation 0 to 23]]&lt;=23)</f>
        <v>1</v>
      </c>
    </row>
    <row r="2447" spans="1:13" hidden="1" x14ac:dyDescent="0.3">
      <c r="A2447" s="1">
        <v>2446</v>
      </c>
      <c r="B2447" s="1">
        <v>3</v>
      </c>
      <c r="C2447" s="2">
        <v>41019.159699107375</v>
      </c>
      <c r="D2447" s="2">
        <v>41021.659271767108</v>
      </c>
      <c r="E2447" s="1">
        <v>24</v>
      </c>
      <c r="F2447" s="2" t="s">
        <v>5</v>
      </c>
      <c r="G2447" s="1">
        <v>0</v>
      </c>
      <c r="H2447" s="32" t="str">
        <f>IFERROR(HOUR(Table1[[#This Row],[Cancel Date/time]])+MINUTE(Table1[[#This Row],[Cancel Date/time]])/60,"not cancelled")</f>
        <v>not cancelled</v>
      </c>
      <c r="I2447" s="47" t="str">
        <f>IFERROR(ROUND(Table1[[#This Row],[cancellation time decimal]],0),"not cancelled")</f>
        <v>not cancelled</v>
      </c>
      <c r="J2447" s="10" t="str">
        <f>IFERROR(MOD(Table1[[#This Row],[cancellation hour rounded]],24),"not cancelled")</f>
        <v>not cancelled</v>
      </c>
      <c r="K2447" s="32">
        <f>1/Table1[[#This Row],[Duration (Time between doses '[in hours'])]]</f>
        <v>4.1666666666666664E-2</v>
      </c>
      <c r="L2447" s="33">
        <f>Table1[[#This Row],[number doses per hour]]*INDEX(Table2[price per dose],Table1[[#This Row],[Drug ID]])</f>
        <v>0.18133000000000002</v>
      </c>
      <c r="M2447" s="11" t="b">
        <f>AND(Table1[[#This Row],[hour of cancellation 0 to 23]]&gt;=0,Table1[[#This Row],[hour of cancellation 0 to 23]]&lt;=23)</f>
        <v>0</v>
      </c>
    </row>
    <row r="2448" spans="1:13" x14ac:dyDescent="0.3">
      <c r="A2448" s="1">
        <v>2447</v>
      </c>
      <c r="B2448" s="1">
        <v>3</v>
      </c>
      <c r="C2448" s="2">
        <v>41019.369512890538</v>
      </c>
      <c r="D2448" s="2">
        <v>41079.369444444448</v>
      </c>
      <c r="E2448" s="1">
        <v>24</v>
      </c>
      <c r="F2448" s="2">
        <v>41021.572501778974</v>
      </c>
      <c r="G2448" s="1">
        <v>0</v>
      </c>
      <c r="H2448" s="32">
        <f>IFERROR(HOUR(Table1[[#This Row],[Cancel Date/time]])+MINUTE(Table1[[#This Row],[Cancel Date/time]])/60,"not cancelled")</f>
        <v>13.733333333333333</v>
      </c>
      <c r="I2448" s="47">
        <f>IFERROR(ROUND(Table1[[#This Row],[cancellation time decimal]],0),"not cancelled")</f>
        <v>14</v>
      </c>
      <c r="J2448" s="10">
        <f>IFERROR(MOD(Table1[[#This Row],[cancellation hour rounded]],24),"not cancelled")</f>
        <v>14</v>
      </c>
      <c r="K2448" s="32">
        <f>1/Table1[[#This Row],[Duration (Time between doses '[in hours'])]]</f>
        <v>4.1666666666666664E-2</v>
      </c>
      <c r="L2448" s="33">
        <f>Table1[[#This Row],[number doses per hour]]*INDEX(Table2[price per dose],Table1[[#This Row],[Drug ID]])</f>
        <v>0.18133000000000002</v>
      </c>
      <c r="M2448" s="11" t="b">
        <f>AND(Table1[[#This Row],[hour of cancellation 0 to 23]]&gt;=0,Table1[[#This Row],[hour of cancellation 0 to 23]]&lt;=23)</f>
        <v>1</v>
      </c>
    </row>
    <row r="2449" spans="1:13" x14ac:dyDescent="0.3">
      <c r="A2449" s="1">
        <v>2448</v>
      </c>
      <c r="B2449" s="1">
        <v>5</v>
      </c>
      <c r="C2449" s="2">
        <v>41019.361001844765</v>
      </c>
      <c r="D2449" s="2">
        <v>41079.36041666667</v>
      </c>
      <c r="E2449" s="1">
        <v>24</v>
      </c>
      <c r="F2449" s="2">
        <v>41022.400841137853</v>
      </c>
      <c r="G2449" s="1">
        <v>0</v>
      </c>
      <c r="H2449" s="32">
        <f>IFERROR(HOUR(Table1[[#This Row],[Cancel Date/time]])+MINUTE(Table1[[#This Row],[Cancel Date/time]])/60,"not cancelled")</f>
        <v>9.6166666666666671</v>
      </c>
      <c r="I2449" s="47">
        <f>IFERROR(ROUND(Table1[[#This Row],[cancellation time decimal]],0),"not cancelled")</f>
        <v>10</v>
      </c>
      <c r="J2449" s="10">
        <f>IFERROR(MOD(Table1[[#This Row],[cancellation hour rounded]],24),"not cancelled")</f>
        <v>10</v>
      </c>
      <c r="K2449" s="32">
        <f>1/Table1[[#This Row],[Duration (Time between doses '[in hours'])]]</f>
        <v>4.1666666666666664E-2</v>
      </c>
      <c r="L2449" s="33">
        <f>Table1[[#This Row],[number doses per hour]]*INDEX(Table2[price per dose],Table1[[#This Row],[Drug ID]])</f>
        <v>0.2815833333333333</v>
      </c>
      <c r="M2449" s="11" t="b">
        <f>AND(Table1[[#This Row],[hour of cancellation 0 to 23]]&gt;=0,Table1[[#This Row],[hour of cancellation 0 to 23]]&lt;=23)</f>
        <v>1</v>
      </c>
    </row>
    <row r="2450" spans="1:13" hidden="1" x14ac:dyDescent="0.3">
      <c r="A2450" s="1">
        <v>2449</v>
      </c>
      <c r="B2450" s="1">
        <v>8</v>
      </c>
      <c r="C2450" s="2">
        <v>41019.401359145137</v>
      </c>
      <c r="D2450" s="2">
        <v>41022.275711220122</v>
      </c>
      <c r="E2450" s="1">
        <v>3</v>
      </c>
      <c r="F2450" s="2" t="s">
        <v>5</v>
      </c>
      <c r="G2450" s="1">
        <v>0</v>
      </c>
      <c r="H2450" s="32" t="str">
        <f>IFERROR(HOUR(Table1[[#This Row],[Cancel Date/time]])+MINUTE(Table1[[#This Row],[Cancel Date/time]])/60,"not cancelled")</f>
        <v>not cancelled</v>
      </c>
      <c r="I2450" s="47" t="str">
        <f>IFERROR(ROUND(Table1[[#This Row],[cancellation time decimal]],0),"not cancelled")</f>
        <v>not cancelled</v>
      </c>
      <c r="J2450" s="10" t="str">
        <f>IFERROR(MOD(Table1[[#This Row],[cancellation hour rounded]],24),"not cancelled")</f>
        <v>not cancelled</v>
      </c>
      <c r="K2450" s="32">
        <f>1/Table1[[#This Row],[Duration (Time between doses '[in hours'])]]</f>
        <v>0.33333333333333331</v>
      </c>
      <c r="L2450" s="33">
        <f>Table1[[#This Row],[number doses per hour]]*INDEX(Table2[price per dose],Table1[[#This Row],[Drug ID]])</f>
        <v>0.29998222222222221</v>
      </c>
      <c r="M2450" s="11" t="b">
        <f>AND(Table1[[#This Row],[hour of cancellation 0 to 23]]&gt;=0,Table1[[#This Row],[hour of cancellation 0 to 23]]&lt;=23)</f>
        <v>0</v>
      </c>
    </row>
    <row r="2451" spans="1:13" x14ac:dyDescent="0.3">
      <c r="A2451" s="1">
        <v>2450</v>
      </c>
      <c r="B2451" s="1">
        <v>8</v>
      </c>
      <c r="C2451" s="2">
        <v>41019.395776628022</v>
      </c>
      <c r="D2451" s="2">
        <v>41079.395138888889</v>
      </c>
      <c r="E2451" s="1">
        <v>3</v>
      </c>
      <c r="F2451" s="2">
        <v>41023.668890962785</v>
      </c>
      <c r="G2451" s="1">
        <v>0</v>
      </c>
      <c r="H2451" s="32">
        <f>IFERROR(HOUR(Table1[[#This Row],[Cancel Date/time]])+MINUTE(Table1[[#This Row],[Cancel Date/time]])/60,"not cancelled")</f>
        <v>16.05</v>
      </c>
      <c r="I2451" s="47">
        <f>IFERROR(ROUND(Table1[[#This Row],[cancellation time decimal]],0),"not cancelled")</f>
        <v>16</v>
      </c>
      <c r="J2451" s="10">
        <f>IFERROR(MOD(Table1[[#This Row],[cancellation hour rounded]],24),"not cancelled")</f>
        <v>16</v>
      </c>
      <c r="K2451" s="32">
        <f>1/Table1[[#This Row],[Duration (Time between doses '[in hours'])]]</f>
        <v>0.33333333333333331</v>
      </c>
      <c r="L2451" s="33">
        <f>Table1[[#This Row],[number doses per hour]]*INDEX(Table2[price per dose],Table1[[#This Row],[Drug ID]])</f>
        <v>0.29998222222222221</v>
      </c>
      <c r="M2451" s="11" t="b">
        <f>AND(Table1[[#This Row],[hour of cancellation 0 to 23]]&gt;=0,Table1[[#This Row],[hour of cancellation 0 to 23]]&lt;=23)</f>
        <v>1</v>
      </c>
    </row>
    <row r="2452" spans="1:13" x14ac:dyDescent="0.3">
      <c r="A2452" s="1">
        <v>2451</v>
      </c>
      <c r="B2452" s="1">
        <v>9</v>
      </c>
      <c r="C2452" s="2">
        <v>41019.408469261718</v>
      </c>
      <c r="D2452" s="2">
        <v>41079.408333333333</v>
      </c>
      <c r="E2452" s="1">
        <v>5</v>
      </c>
      <c r="F2452" s="2">
        <v>41022.828855877298</v>
      </c>
      <c r="G2452" s="1">
        <v>0</v>
      </c>
      <c r="H2452" s="32">
        <f>IFERROR(HOUR(Table1[[#This Row],[Cancel Date/time]])+MINUTE(Table1[[#This Row],[Cancel Date/time]])/60,"not cancelled")</f>
        <v>19.883333333333333</v>
      </c>
      <c r="I2452" s="47">
        <f>IFERROR(ROUND(Table1[[#This Row],[cancellation time decimal]],0),"not cancelled")</f>
        <v>20</v>
      </c>
      <c r="J2452" s="10">
        <f>IFERROR(MOD(Table1[[#This Row],[cancellation hour rounded]],24),"not cancelled")</f>
        <v>20</v>
      </c>
      <c r="K2452" s="32">
        <f>1/Table1[[#This Row],[Duration (Time between doses '[in hours'])]]</f>
        <v>0.2</v>
      </c>
      <c r="L2452" s="33">
        <f>Table1[[#This Row],[number doses per hour]]*INDEX(Table2[price per dose],Table1[[#This Row],[Drug ID]])</f>
        <v>5.6740000000000004</v>
      </c>
      <c r="M2452" s="11" t="b">
        <f>AND(Table1[[#This Row],[hour of cancellation 0 to 23]]&gt;=0,Table1[[#This Row],[hour of cancellation 0 to 23]]&lt;=23)</f>
        <v>1</v>
      </c>
    </row>
    <row r="2453" spans="1:13" x14ac:dyDescent="0.3">
      <c r="A2453" s="1">
        <v>2452</v>
      </c>
      <c r="B2453" s="1">
        <v>9</v>
      </c>
      <c r="C2453" s="2">
        <v>41019.408905564094</v>
      </c>
      <c r="D2453" s="2">
        <v>41079.408333333333</v>
      </c>
      <c r="E2453" s="1">
        <v>5</v>
      </c>
      <c r="F2453" s="2">
        <v>41022.543758291999</v>
      </c>
      <c r="G2453" s="1">
        <v>0</v>
      </c>
      <c r="H2453" s="32">
        <f>IFERROR(HOUR(Table1[[#This Row],[Cancel Date/time]])+MINUTE(Table1[[#This Row],[Cancel Date/time]])/60,"not cancelled")</f>
        <v>13.05</v>
      </c>
      <c r="I2453" s="47">
        <f>IFERROR(ROUND(Table1[[#This Row],[cancellation time decimal]],0),"not cancelled")</f>
        <v>13</v>
      </c>
      <c r="J2453" s="10">
        <f>IFERROR(MOD(Table1[[#This Row],[cancellation hour rounded]],24),"not cancelled")</f>
        <v>13</v>
      </c>
      <c r="K2453" s="32">
        <f>1/Table1[[#This Row],[Duration (Time between doses '[in hours'])]]</f>
        <v>0.2</v>
      </c>
      <c r="L2453" s="33">
        <f>Table1[[#This Row],[number doses per hour]]*INDEX(Table2[price per dose],Table1[[#This Row],[Drug ID]])</f>
        <v>5.6740000000000004</v>
      </c>
      <c r="M2453" s="11" t="b">
        <f>AND(Table1[[#This Row],[hour of cancellation 0 to 23]]&gt;=0,Table1[[#This Row],[hour of cancellation 0 to 23]]&lt;=23)</f>
        <v>1</v>
      </c>
    </row>
    <row r="2454" spans="1:13" x14ac:dyDescent="0.3">
      <c r="A2454" s="1">
        <v>2453</v>
      </c>
      <c r="B2454" s="1">
        <v>3</v>
      </c>
      <c r="C2454" s="2">
        <v>41019.441391487955</v>
      </c>
      <c r="D2454" s="2">
        <v>41079.440972222219</v>
      </c>
      <c r="E2454" s="1">
        <v>24</v>
      </c>
      <c r="F2454" s="2">
        <v>41021.564306713801</v>
      </c>
      <c r="G2454" s="1">
        <v>0</v>
      </c>
      <c r="H2454" s="32">
        <f>IFERROR(HOUR(Table1[[#This Row],[Cancel Date/time]])+MINUTE(Table1[[#This Row],[Cancel Date/time]])/60,"not cancelled")</f>
        <v>13.533333333333333</v>
      </c>
      <c r="I2454" s="47">
        <f>IFERROR(ROUND(Table1[[#This Row],[cancellation time decimal]],0),"not cancelled")</f>
        <v>14</v>
      </c>
      <c r="J2454" s="10">
        <f>IFERROR(MOD(Table1[[#This Row],[cancellation hour rounded]],24),"not cancelled")</f>
        <v>14</v>
      </c>
      <c r="K2454" s="32">
        <f>1/Table1[[#This Row],[Duration (Time between doses '[in hours'])]]</f>
        <v>4.1666666666666664E-2</v>
      </c>
      <c r="L2454" s="33">
        <f>Table1[[#This Row],[number doses per hour]]*INDEX(Table2[price per dose],Table1[[#This Row],[Drug ID]])</f>
        <v>0.18133000000000002</v>
      </c>
      <c r="M2454" s="11" t="b">
        <f>AND(Table1[[#This Row],[hour of cancellation 0 to 23]]&gt;=0,Table1[[#This Row],[hour of cancellation 0 to 23]]&lt;=23)</f>
        <v>1</v>
      </c>
    </row>
    <row r="2455" spans="1:13" x14ac:dyDescent="0.3">
      <c r="A2455" s="1">
        <v>2454</v>
      </c>
      <c r="B2455" s="1">
        <v>4</v>
      </c>
      <c r="C2455" s="2">
        <v>41019.437041329693</v>
      </c>
      <c r="D2455" s="2">
        <v>41079.436805555553</v>
      </c>
      <c r="E2455" s="1">
        <v>12</v>
      </c>
      <c r="F2455" s="2">
        <v>41021.662711486191</v>
      </c>
      <c r="G2455" s="1">
        <v>0</v>
      </c>
      <c r="H2455" s="32">
        <f>IFERROR(HOUR(Table1[[#This Row],[Cancel Date/time]])+MINUTE(Table1[[#This Row],[Cancel Date/time]])/60,"not cancelled")</f>
        <v>15.9</v>
      </c>
      <c r="I2455" s="47">
        <f>IFERROR(ROUND(Table1[[#This Row],[cancellation time decimal]],0),"not cancelled")</f>
        <v>16</v>
      </c>
      <c r="J2455" s="10">
        <f>IFERROR(MOD(Table1[[#This Row],[cancellation hour rounded]],24),"not cancelled")</f>
        <v>16</v>
      </c>
      <c r="K2455" s="32">
        <f>1/Table1[[#This Row],[Duration (Time between doses '[in hours'])]]</f>
        <v>8.3333333333333329E-2</v>
      </c>
      <c r="L2455" s="33">
        <f>Table1[[#This Row],[number doses per hour]]*INDEX(Table2[price per dose],Table1[[#This Row],[Drug ID]])</f>
        <v>1.448055119047619</v>
      </c>
      <c r="M2455" s="11" t="b">
        <f>AND(Table1[[#This Row],[hour of cancellation 0 to 23]]&gt;=0,Table1[[#This Row],[hour of cancellation 0 to 23]]&lt;=23)</f>
        <v>1</v>
      </c>
    </row>
    <row r="2456" spans="1:13" x14ac:dyDescent="0.3">
      <c r="A2456" s="1">
        <v>2455</v>
      </c>
      <c r="B2456" s="1">
        <v>1</v>
      </c>
      <c r="C2456" s="2">
        <v>41019.471707841447</v>
      </c>
      <c r="D2456" s="2">
        <v>41079.47152777778</v>
      </c>
      <c r="E2456" s="1">
        <v>12</v>
      </c>
      <c r="F2456" s="2">
        <v>41020.377765251651</v>
      </c>
      <c r="G2456" s="1">
        <v>0</v>
      </c>
      <c r="H2456" s="32">
        <f>IFERROR(HOUR(Table1[[#This Row],[Cancel Date/time]])+MINUTE(Table1[[#This Row],[Cancel Date/time]])/60,"not cancelled")</f>
        <v>9.0500000000000007</v>
      </c>
      <c r="I2456" s="47">
        <f>IFERROR(ROUND(Table1[[#This Row],[cancellation time decimal]],0),"not cancelled")</f>
        <v>9</v>
      </c>
      <c r="J2456" s="10">
        <f>IFERROR(MOD(Table1[[#This Row],[cancellation hour rounded]],24),"not cancelled")</f>
        <v>9</v>
      </c>
      <c r="K2456" s="32">
        <f>1/Table1[[#This Row],[Duration (Time between doses '[in hours'])]]</f>
        <v>8.3333333333333329E-2</v>
      </c>
      <c r="L2456" s="33">
        <f>Table1[[#This Row],[number doses per hour]]*INDEX(Table2[price per dose],Table1[[#This Row],[Drug ID]])</f>
        <v>0.56619444444444444</v>
      </c>
      <c r="M2456" s="11" t="b">
        <f>AND(Table1[[#This Row],[hour of cancellation 0 to 23]]&gt;=0,Table1[[#This Row],[hour of cancellation 0 to 23]]&lt;=23)</f>
        <v>1</v>
      </c>
    </row>
    <row r="2457" spans="1:13" x14ac:dyDescent="0.3">
      <c r="A2457" s="1">
        <v>2456</v>
      </c>
      <c r="B2457" s="1">
        <v>3</v>
      </c>
      <c r="C2457" s="2">
        <v>41019.492916988442</v>
      </c>
      <c r="D2457" s="2">
        <v>41079.492361111115</v>
      </c>
      <c r="E2457" s="1">
        <v>24</v>
      </c>
      <c r="F2457" s="2">
        <v>41021.657014558208</v>
      </c>
      <c r="G2457" s="1">
        <v>0</v>
      </c>
      <c r="H2457" s="32">
        <f>IFERROR(HOUR(Table1[[#This Row],[Cancel Date/time]])+MINUTE(Table1[[#This Row],[Cancel Date/time]])/60,"not cancelled")</f>
        <v>15.766666666666667</v>
      </c>
      <c r="I2457" s="47">
        <f>IFERROR(ROUND(Table1[[#This Row],[cancellation time decimal]],0),"not cancelled")</f>
        <v>16</v>
      </c>
      <c r="J2457" s="10">
        <f>IFERROR(MOD(Table1[[#This Row],[cancellation hour rounded]],24),"not cancelled")</f>
        <v>16</v>
      </c>
      <c r="K2457" s="32">
        <f>1/Table1[[#This Row],[Duration (Time between doses '[in hours'])]]</f>
        <v>4.1666666666666664E-2</v>
      </c>
      <c r="L2457" s="33">
        <f>Table1[[#This Row],[number doses per hour]]*INDEX(Table2[price per dose],Table1[[#This Row],[Drug ID]])</f>
        <v>0.18133000000000002</v>
      </c>
      <c r="M2457" s="11" t="b">
        <f>AND(Table1[[#This Row],[hour of cancellation 0 to 23]]&gt;=0,Table1[[#This Row],[hour of cancellation 0 to 23]]&lt;=23)</f>
        <v>1</v>
      </c>
    </row>
    <row r="2458" spans="1:13" x14ac:dyDescent="0.3">
      <c r="A2458" s="1">
        <v>2457</v>
      </c>
      <c r="B2458" s="1">
        <v>2</v>
      </c>
      <c r="C2458" s="2">
        <v>41019.463901444971</v>
      </c>
      <c r="D2458" s="2">
        <v>41079.463888888895</v>
      </c>
      <c r="E2458" s="1">
        <v>10</v>
      </c>
      <c r="F2458" s="2">
        <v>41020.294829537866</v>
      </c>
      <c r="G2458" s="1">
        <v>0</v>
      </c>
      <c r="H2458" s="32">
        <f>IFERROR(HOUR(Table1[[#This Row],[Cancel Date/time]])+MINUTE(Table1[[#This Row],[Cancel Date/time]])/60,"not cancelled")</f>
        <v>7.0666666666666664</v>
      </c>
      <c r="I2458" s="47">
        <f>IFERROR(ROUND(Table1[[#This Row],[cancellation time decimal]],0),"not cancelled")</f>
        <v>7</v>
      </c>
      <c r="J2458" s="10">
        <f>IFERROR(MOD(Table1[[#This Row],[cancellation hour rounded]],24),"not cancelled")</f>
        <v>7</v>
      </c>
      <c r="K2458" s="32">
        <f>1/Table1[[#This Row],[Duration (Time between doses '[in hours'])]]</f>
        <v>0.1</v>
      </c>
      <c r="L2458" s="33">
        <f>Table1[[#This Row],[number doses per hour]]*INDEX(Table2[price per dose],Table1[[#This Row],[Drug ID]])</f>
        <v>0.84959999999999969</v>
      </c>
      <c r="M2458" s="11" t="b">
        <f>AND(Table1[[#This Row],[hour of cancellation 0 to 23]]&gt;=0,Table1[[#This Row],[hour of cancellation 0 to 23]]&lt;=23)</f>
        <v>1</v>
      </c>
    </row>
    <row r="2459" spans="1:13" x14ac:dyDescent="0.3">
      <c r="A2459" s="1">
        <v>2458</v>
      </c>
      <c r="B2459" s="1">
        <v>8</v>
      </c>
      <c r="C2459" s="2">
        <v>41019.472302442191</v>
      </c>
      <c r="D2459" s="2">
        <v>41079.472222222226</v>
      </c>
      <c r="E2459" s="1">
        <v>3</v>
      </c>
      <c r="F2459" s="2">
        <v>41026.903729856429</v>
      </c>
      <c r="G2459" s="1">
        <v>1</v>
      </c>
      <c r="H2459" s="32">
        <f>IFERROR(HOUR(Table1[[#This Row],[Cancel Date/time]])+MINUTE(Table1[[#This Row],[Cancel Date/time]])/60,"not cancelled")</f>
        <v>21.683333333333334</v>
      </c>
      <c r="I2459" s="47">
        <f>IFERROR(ROUND(Table1[[#This Row],[cancellation time decimal]],0),"not cancelled")</f>
        <v>22</v>
      </c>
      <c r="J2459" s="10">
        <f>IFERROR(MOD(Table1[[#This Row],[cancellation hour rounded]],24),"not cancelled")</f>
        <v>22</v>
      </c>
      <c r="K2459" s="32">
        <f>1/Table1[[#This Row],[Duration (Time between doses '[in hours'])]]</f>
        <v>0.33333333333333331</v>
      </c>
      <c r="L2459" s="33">
        <f>Table1[[#This Row],[number doses per hour]]*INDEX(Table2[price per dose],Table1[[#This Row],[Drug ID]])</f>
        <v>0.29998222222222221</v>
      </c>
      <c r="M2459" s="11" t="b">
        <f>AND(Table1[[#This Row],[hour of cancellation 0 to 23]]&gt;=0,Table1[[#This Row],[hour of cancellation 0 to 23]]&lt;=23)</f>
        <v>1</v>
      </c>
    </row>
    <row r="2460" spans="1:13" x14ac:dyDescent="0.3">
      <c r="A2460" s="1">
        <v>2459</v>
      </c>
      <c r="B2460" s="1">
        <v>3</v>
      </c>
      <c r="C2460" s="2">
        <v>41019.513253014615</v>
      </c>
      <c r="D2460" s="2">
        <v>41079.513194444444</v>
      </c>
      <c r="E2460" s="1">
        <v>24</v>
      </c>
      <c r="F2460" s="2">
        <v>41021.402753886403</v>
      </c>
      <c r="G2460" s="1">
        <v>0</v>
      </c>
      <c r="H2460" s="32">
        <f>IFERROR(HOUR(Table1[[#This Row],[Cancel Date/time]])+MINUTE(Table1[[#This Row],[Cancel Date/time]])/60,"not cancelled")</f>
        <v>9.65</v>
      </c>
      <c r="I2460" s="47">
        <f>IFERROR(ROUND(Table1[[#This Row],[cancellation time decimal]],0),"not cancelled")</f>
        <v>10</v>
      </c>
      <c r="J2460" s="10">
        <f>IFERROR(MOD(Table1[[#This Row],[cancellation hour rounded]],24),"not cancelled")</f>
        <v>10</v>
      </c>
      <c r="K2460" s="32">
        <f>1/Table1[[#This Row],[Duration (Time between doses '[in hours'])]]</f>
        <v>4.1666666666666664E-2</v>
      </c>
      <c r="L2460" s="33">
        <f>Table1[[#This Row],[number doses per hour]]*INDEX(Table2[price per dose],Table1[[#This Row],[Drug ID]])</f>
        <v>0.18133000000000002</v>
      </c>
      <c r="M2460" s="11" t="b">
        <f>AND(Table1[[#This Row],[hour of cancellation 0 to 23]]&gt;=0,Table1[[#This Row],[hour of cancellation 0 to 23]]&lt;=23)</f>
        <v>1</v>
      </c>
    </row>
    <row r="2461" spans="1:13" x14ac:dyDescent="0.3">
      <c r="A2461" s="1">
        <v>2460</v>
      </c>
      <c r="B2461" s="1">
        <v>4</v>
      </c>
      <c r="C2461" s="2">
        <v>41019.550491867434</v>
      </c>
      <c r="D2461" s="2">
        <v>41079.549999999996</v>
      </c>
      <c r="E2461" s="1">
        <v>12</v>
      </c>
      <c r="F2461" s="2">
        <v>41021.485907241527</v>
      </c>
      <c r="G2461" s="1">
        <v>0</v>
      </c>
      <c r="H2461" s="32">
        <f>IFERROR(HOUR(Table1[[#This Row],[Cancel Date/time]])+MINUTE(Table1[[#This Row],[Cancel Date/time]])/60,"not cancelled")</f>
        <v>11.65</v>
      </c>
      <c r="I2461" s="47">
        <f>IFERROR(ROUND(Table1[[#This Row],[cancellation time decimal]],0),"not cancelled")</f>
        <v>12</v>
      </c>
      <c r="J2461" s="10">
        <f>IFERROR(MOD(Table1[[#This Row],[cancellation hour rounded]],24),"not cancelled")</f>
        <v>12</v>
      </c>
      <c r="K2461" s="32">
        <f>1/Table1[[#This Row],[Duration (Time between doses '[in hours'])]]</f>
        <v>8.3333333333333329E-2</v>
      </c>
      <c r="L2461" s="33">
        <f>Table1[[#This Row],[number doses per hour]]*INDEX(Table2[price per dose],Table1[[#This Row],[Drug ID]])</f>
        <v>1.448055119047619</v>
      </c>
      <c r="M2461" s="11" t="b">
        <f>AND(Table1[[#This Row],[hour of cancellation 0 to 23]]&gt;=0,Table1[[#This Row],[hour of cancellation 0 to 23]]&lt;=23)</f>
        <v>1</v>
      </c>
    </row>
    <row r="2462" spans="1:13" hidden="1" x14ac:dyDescent="0.3">
      <c r="A2462" s="1">
        <v>2461</v>
      </c>
      <c r="B2462" s="1">
        <v>7</v>
      </c>
      <c r="C2462" s="2">
        <v>41019.553050125251</v>
      </c>
      <c r="D2462" s="2">
        <v>41021.844432417602</v>
      </c>
      <c r="E2462" s="1">
        <v>24</v>
      </c>
      <c r="F2462" s="2" t="s">
        <v>5</v>
      </c>
      <c r="G2462" s="1">
        <v>0</v>
      </c>
      <c r="H2462" s="32" t="str">
        <f>IFERROR(HOUR(Table1[[#This Row],[Cancel Date/time]])+MINUTE(Table1[[#This Row],[Cancel Date/time]])/60,"not cancelled")</f>
        <v>not cancelled</v>
      </c>
      <c r="I2462" s="47" t="str">
        <f>IFERROR(ROUND(Table1[[#This Row],[cancellation time decimal]],0),"not cancelled")</f>
        <v>not cancelled</v>
      </c>
      <c r="J2462" s="10" t="str">
        <f>IFERROR(MOD(Table1[[#This Row],[cancellation hour rounded]],24),"not cancelled")</f>
        <v>not cancelled</v>
      </c>
      <c r="K2462" s="32">
        <f>1/Table1[[#This Row],[Duration (Time between doses '[in hours'])]]</f>
        <v>4.1666666666666664E-2</v>
      </c>
      <c r="L2462" s="33">
        <f>Table1[[#This Row],[number doses per hour]]*INDEX(Table2[price per dose],Table1[[#This Row],[Drug ID]])</f>
        <v>1.2958049999999997</v>
      </c>
      <c r="M2462" s="11" t="b">
        <f>AND(Table1[[#This Row],[hour of cancellation 0 to 23]]&gt;=0,Table1[[#This Row],[hour of cancellation 0 to 23]]&lt;=23)</f>
        <v>0</v>
      </c>
    </row>
    <row r="2463" spans="1:13" x14ac:dyDescent="0.3">
      <c r="A2463" s="1">
        <v>2462</v>
      </c>
      <c r="B2463" s="1">
        <v>4</v>
      </c>
      <c r="C2463" s="2">
        <v>41019.625137881645</v>
      </c>
      <c r="D2463" s="2">
        <v>41079.625</v>
      </c>
      <c r="E2463" s="1">
        <v>12</v>
      </c>
      <c r="F2463" s="2">
        <v>41023.608681287296</v>
      </c>
      <c r="G2463" s="1">
        <v>0</v>
      </c>
      <c r="H2463" s="32">
        <f>IFERROR(HOUR(Table1[[#This Row],[Cancel Date/time]])+MINUTE(Table1[[#This Row],[Cancel Date/time]])/60,"not cancelled")</f>
        <v>14.6</v>
      </c>
      <c r="I2463" s="47">
        <f>IFERROR(ROUND(Table1[[#This Row],[cancellation time decimal]],0),"not cancelled")</f>
        <v>15</v>
      </c>
      <c r="J2463" s="10">
        <f>IFERROR(MOD(Table1[[#This Row],[cancellation hour rounded]],24),"not cancelled")</f>
        <v>15</v>
      </c>
      <c r="K2463" s="32">
        <f>1/Table1[[#This Row],[Duration (Time between doses '[in hours'])]]</f>
        <v>8.3333333333333329E-2</v>
      </c>
      <c r="L2463" s="33">
        <f>Table1[[#This Row],[number doses per hour]]*INDEX(Table2[price per dose],Table1[[#This Row],[Drug ID]])</f>
        <v>1.448055119047619</v>
      </c>
      <c r="M2463" s="11" t="b">
        <f>AND(Table1[[#This Row],[hour of cancellation 0 to 23]]&gt;=0,Table1[[#This Row],[hour of cancellation 0 to 23]]&lt;=23)</f>
        <v>1</v>
      </c>
    </row>
    <row r="2464" spans="1:13" x14ac:dyDescent="0.3">
      <c r="A2464" s="1">
        <v>2463</v>
      </c>
      <c r="B2464" s="1">
        <v>4</v>
      </c>
      <c r="C2464" s="2">
        <v>41019.643092282859</v>
      </c>
      <c r="D2464" s="2">
        <v>41079.643055555556</v>
      </c>
      <c r="E2464" s="1">
        <v>12</v>
      </c>
      <c r="F2464" s="2">
        <v>41023.354589716306</v>
      </c>
      <c r="G2464" s="1">
        <v>0</v>
      </c>
      <c r="H2464" s="32">
        <f>IFERROR(HOUR(Table1[[#This Row],[Cancel Date/time]])+MINUTE(Table1[[#This Row],[Cancel Date/time]])/60,"not cancelled")</f>
        <v>8.5</v>
      </c>
      <c r="I2464" s="47">
        <f>IFERROR(ROUND(Table1[[#This Row],[cancellation time decimal]],0),"not cancelled")</f>
        <v>9</v>
      </c>
      <c r="J2464" s="10">
        <f>IFERROR(MOD(Table1[[#This Row],[cancellation hour rounded]],24),"not cancelled")</f>
        <v>9</v>
      </c>
      <c r="K2464" s="32">
        <f>1/Table1[[#This Row],[Duration (Time between doses '[in hours'])]]</f>
        <v>8.3333333333333329E-2</v>
      </c>
      <c r="L2464" s="33">
        <f>Table1[[#This Row],[number doses per hour]]*INDEX(Table2[price per dose],Table1[[#This Row],[Drug ID]])</f>
        <v>1.448055119047619</v>
      </c>
      <c r="M2464" s="11" t="b">
        <f>AND(Table1[[#This Row],[hour of cancellation 0 to 23]]&gt;=0,Table1[[#This Row],[hour of cancellation 0 to 23]]&lt;=23)</f>
        <v>1</v>
      </c>
    </row>
    <row r="2465" spans="1:13" x14ac:dyDescent="0.3">
      <c r="A2465" s="1">
        <v>2464</v>
      </c>
      <c r="B2465" s="1">
        <v>3</v>
      </c>
      <c r="C2465" s="2">
        <v>41019.708451099832</v>
      </c>
      <c r="D2465" s="2">
        <v>41079.708333333336</v>
      </c>
      <c r="E2465" s="1">
        <v>24</v>
      </c>
      <c r="F2465" s="2">
        <v>41022.555753960041</v>
      </c>
      <c r="G2465" s="1">
        <v>0</v>
      </c>
      <c r="H2465" s="32">
        <f>IFERROR(HOUR(Table1[[#This Row],[Cancel Date/time]])+MINUTE(Table1[[#This Row],[Cancel Date/time]])/60,"not cancelled")</f>
        <v>13.333333333333334</v>
      </c>
      <c r="I2465" s="47">
        <f>IFERROR(ROUND(Table1[[#This Row],[cancellation time decimal]],0),"not cancelled")</f>
        <v>13</v>
      </c>
      <c r="J2465" s="10">
        <f>IFERROR(MOD(Table1[[#This Row],[cancellation hour rounded]],24),"not cancelled")</f>
        <v>13</v>
      </c>
      <c r="K2465" s="32">
        <f>1/Table1[[#This Row],[Duration (Time between doses '[in hours'])]]</f>
        <v>4.1666666666666664E-2</v>
      </c>
      <c r="L2465" s="33">
        <f>Table1[[#This Row],[number doses per hour]]*INDEX(Table2[price per dose],Table1[[#This Row],[Drug ID]])</f>
        <v>0.18133000000000002</v>
      </c>
      <c r="M2465" s="11" t="b">
        <f>AND(Table1[[#This Row],[hour of cancellation 0 to 23]]&gt;=0,Table1[[#This Row],[hour of cancellation 0 to 23]]&lt;=23)</f>
        <v>1</v>
      </c>
    </row>
    <row r="2466" spans="1:13" x14ac:dyDescent="0.3">
      <c r="A2466" s="1">
        <v>2465</v>
      </c>
      <c r="B2466" s="1">
        <v>1</v>
      </c>
      <c r="C2466" s="2">
        <v>41019.769759206814</v>
      </c>
      <c r="D2466" s="2">
        <v>41079.769444444442</v>
      </c>
      <c r="E2466" s="1">
        <v>12</v>
      </c>
      <c r="F2466" s="2">
        <v>41020.455148145229</v>
      </c>
      <c r="G2466" s="1">
        <v>0</v>
      </c>
      <c r="H2466" s="32">
        <f>IFERROR(HOUR(Table1[[#This Row],[Cancel Date/time]])+MINUTE(Table1[[#This Row],[Cancel Date/time]])/60,"not cancelled")</f>
        <v>10.916666666666666</v>
      </c>
      <c r="I2466" s="47">
        <f>IFERROR(ROUND(Table1[[#This Row],[cancellation time decimal]],0),"not cancelled")</f>
        <v>11</v>
      </c>
      <c r="J2466" s="10">
        <f>IFERROR(MOD(Table1[[#This Row],[cancellation hour rounded]],24),"not cancelled")</f>
        <v>11</v>
      </c>
      <c r="K2466" s="32">
        <f>1/Table1[[#This Row],[Duration (Time between doses '[in hours'])]]</f>
        <v>8.3333333333333329E-2</v>
      </c>
      <c r="L2466" s="33">
        <f>Table1[[#This Row],[number doses per hour]]*INDEX(Table2[price per dose],Table1[[#This Row],[Drug ID]])</f>
        <v>0.56619444444444444</v>
      </c>
      <c r="M2466" s="11" t="b">
        <f>AND(Table1[[#This Row],[hour of cancellation 0 to 23]]&gt;=0,Table1[[#This Row],[hour of cancellation 0 to 23]]&lt;=23)</f>
        <v>1</v>
      </c>
    </row>
    <row r="2467" spans="1:13" x14ac:dyDescent="0.3">
      <c r="A2467" s="1">
        <v>2466</v>
      </c>
      <c r="B2467" s="1">
        <v>1</v>
      </c>
      <c r="C2467" s="2">
        <v>41019.845276361411</v>
      </c>
      <c r="D2467" s="2">
        <v>41022.803472222222</v>
      </c>
      <c r="E2467" s="1">
        <v>12</v>
      </c>
      <c r="F2467" s="2">
        <v>41020.581873886382</v>
      </c>
      <c r="G2467" s="1">
        <v>0</v>
      </c>
      <c r="H2467" s="32">
        <f>IFERROR(HOUR(Table1[[#This Row],[Cancel Date/time]])+MINUTE(Table1[[#This Row],[Cancel Date/time]])/60,"not cancelled")</f>
        <v>13.95</v>
      </c>
      <c r="I2467" s="47">
        <f>IFERROR(ROUND(Table1[[#This Row],[cancellation time decimal]],0),"not cancelled")</f>
        <v>14</v>
      </c>
      <c r="J2467" s="10">
        <f>IFERROR(MOD(Table1[[#This Row],[cancellation hour rounded]],24),"not cancelled")</f>
        <v>14</v>
      </c>
      <c r="K2467" s="32">
        <f>1/Table1[[#This Row],[Duration (Time between doses '[in hours'])]]</f>
        <v>8.3333333333333329E-2</v>
      </c>
      <c r="L2467" s="33">
        <f>Table1[[#This Row],[number doses per hour]]*INDEX(Table2[price per dose],Table1[[#This Row],[Drug ID]])</f>
        <v>0.56619444444444444</v>
      </c>
      <c r="M2467" s="11" t="b">
        <f>AND(Table1[[#This Row],[hour of cancellation 0 to 23]]&gt;=0,Table1[[#This Row],[hour of cancellation 0 to 23]]&lt;=23)</f>
        <v>1</v>
      </c>
    </row>
    <row r="2468" spans="1:13" x14ac:dyDescent="0.3">
      <c r="A2468" s="1">
        <v>2467</v>
      </c>
      <c r="B2468" s="1">
        <v>5</v>
      </c>
      <c r="C2468" s="2">
        <v>41019.90963707483</v>
      </c>
      <c r="D2468" s="2">
        <v>41079.90902777778</v>
      </c>
      <c r="E2468" s="1">
        <v>24</v>
      </c>
      <c r="F2468" s="2">
        <v>41022.727989339626</v>
      </c>
      <c r="G2468" s="1">
        <v>0</v>
      </c>
      <c r="H2468" s="32">
        <f>IFERROR(HOUR(Table1[[#This Row],[Cancel Date/time]])+MINUTE(Table1[[#This Row],[Cancel Date/time]])/60,"not cancelled")</f>
        <v>17.466666666666665</v>
      </c>
      <c r="I2468" s="47">
        <f>IFERROR(ROUND(Table1[[#This Row],[cancellation time decimal]],0),"not cancelled")</f>
        <v>17</v>
      </c>
      <c r="J2468" s="10">
        <f>IFERROR(MOD(Table1[[#This Row],[cancellation hour rounded]],24),"not cancelled")</f>
        <v>17</v>
      </c>
      <c r="K2468" s="32">
        <f>1/Table1[[#This Row],[Duration (Time between doses '[in hours'])]]</f>
        <v>4.1666666666666664E-2</v>
      </c>
      <c r="L2468" s="33">
        <f>Table1[[#This Row],[number doses per hour]]*INDEX(Table2[price per dose],Table1[[#This Row],[Drug ID]])</f>
        <v>0.2815833333333333</v>
      </c>
      <c r="M2468" s="11" t="b">
        <f>AND(Table1[[#This Row],[hour of cancellation 0 to 23]]&gt;=0,Table1[[#This Row],[hour of cancellation 0 to 23]]&lt;=23)</f>
        <v>1</v>
      </c>
    </row>
    <row r="2469" spans="1:13" x14ac:dyDescent="0.3">
      <c r="A2469" s="1">
        <v>2468</v>
      </c>
      <c r="B2469" s="1">
        <v>10</v>
      </c>
      <c r="C2469" s="2">
        <v>41019.954741387723</v>
      </c>
      <c r="D2469" s="2">
        <v>41079.954166666663</v>
      </c>
      <c r="E2469" s="1">
        <v>1</v>
      </c>
      <c r="F2469" s="2">
        <v>41024.352237087136</v>
      </c>
      <c r="G2469" s="1">
        <v>1</v>
      </c>
      <c r="H2469" s="32">
        <f>IFERROR(HOUR(Table1[[#This Row],[Cancel Date/time]])+MINUTE(Table1[[#This Row],[Cancel Date/time]])/60,"not cancelled")</f>
        <v>8.4499999999999993</v>
      </c>
      <c r="I2469" s="47">
        <f>IFERROR(ROUND(Table1[[#This Row],[cancellation time decimal]],0),"not cancelled")</f>
        <v>8</v>
      </c>
      <c r="J2469" s="10">
        <f>IFERROR(MOD(Table1[[#This Row],[cancellation hour rounded]],24),"not cancelled")</f>
        <v>8</v>
      </c>
      <c r="K2469" s="32">
        <f>1/Table1[[#This Row],[Duration (Time between doses '[in hours'])]]</f>
        <v>1</v>
      </c>
      <c r="L2469" s="33">
        <f>Table1[[#This Row],[number doses per hour]]*INDEX(Table2[price per dose],Table1[[#This Row],[Drug ID]])</f>
        <v>2.5716000000000001</v>
      </c>
      <c r="M2469" s="11" t="b">
        <f>AND(Table1[[#This Row],[hour of cancellation 0 to 23]]&gt;=0,Table1[[#This Row],[hour of cancellation 0 to 23]]&lt;=23)</f>
        <v>1</v>
      </c>
    </row>
    <row r="2470" spans="1:13" x14ac:dyDescent="0.3">
      <c r="A2470" s="1">
        <v>2469</v>
      </c>
      <c r="B2470" s="1">
        <v>1</v>
      </c>
      <c r="C2470" s="2">
        <v>41019.996796013373</v>
      </c>
      <c r="D2470" s="2">
        <v>41079.996527777781</v>
      </c>
      <c r="E2470" s="1">
        <v>8</v>
      </c>
      <c r="F2470" s="2">
        <v>41020.859160817228</v>
      </c>
      <c r="G2470" s="1">
        <v>0</v>
      </c>
      <c r="H2470" s="32">
        <f>IFERROR(HOUR(Table1[[#This Row],[Cancel Date/time]])+MINUTE(Table1[[#This Row],[Cancel Date/time]])/60,"not cancelled")</f>
        <v>20.616666666666667</v>
      </c>
      <c r="I2470" s="47">
        <f>IFERROR(ROUND(Table1[[#This Row],[cancellation time decimal]],0),"not cancelled")</f>
        <v>21</v>
      </c>
      <c r="J2470" s="10">
        <f>IFERROR(MOD(Table1[[#This Row],[cancellation hour rounded]],24),"not cancelled")</f>
        <v>21</v>
      </c>
      <c r="K2470" s="32">
        <f>1/Table1[[#This Row],[Duration (Time between doses '[in hours'])]]</f>
        <v>0.125</v>
      </c>
      <c r="L2470" s="33">
        <f>Table1[[#This Row],[number doses per hour]]*INDEX(Table2[price per dose],Table1[[#This Row],[Drug ID]])</f>
        <v>0.84929166666666667</v>
      </c>
      <c r="M2470" s="11" t="b">
        <f>AND(Table1[[#This Row],[hour of cancellation 0 to 23]]&gt;=0,Table1[[#This Row],[hour of cancellation 0 to 23]]&lt;=23)</f>
        <v>1</v>
      </c>
    </row>
    <row r="2471" spans="1:13" x14ac:dyDescent="0.3">
      <c r="A2471" s="1">
        <v>2470</v>
      </c>
      <c r="B2471" s="1">
        <v>1</v>
      </c>
      <c r="C2471" s="2">
        <v>41020.037045346027</v>
      </c>
      <c r="D2471" s="2">
        <v>41080.036805555559</v>
      </c>
      <c r="E2471" s="1">
        <v>12</v>
      </c>
      <c r="F2471" s="2">
        <v>41022.478415405698</v>
      </c>
      <c r="G2471" s="1">
        <v>0</v>
      </c>
      <c r="H2471" s="32">
        <f>IFERROR(HOUR(Table1[[#This Row],[Cancel Date/time]])+MINUTE(Table1[[#This Row],[Cancel Date/time]])/60,"not cancelled")</f>
        <v>11.466666666666667</v>
      </c>
      <c r="I2471" s="47">
        <f>IFERROR(ROUND(Table1[[#This Row],[cancellation time decimal]],0),"not cancelled")</f>
        <v>11</v>
      </c>
      <c r="J2471" s="10">
        <f>IFERROR(MOD(Table1[[#This Row],[cancellation hour rounded]],24),"not cancelled")</f>
        <v>11</v>
      </c>
      <c r="K2471" s="32">
        <f>1/Table1[[#This Row],[Duration (Time between doses '[in hours'])]]</f>
        <v>8.3333333333333329E-2</v>
      </c>
      <c r="L2471" s="33">
        <f>Table1[[#This Row],[number doses per hour]]*INDEX(Table2[price per dose],Table1[[#This Row],[Drug ID]])</f>
        <v>0.56619444444444444</v>
      </c>
      <c r="M2471" s="11" t="b">
        <f>AND(Table1[[#This Row],[hour of cancellation 0 to 23]]&gt;=0,Table1[[#This Row],[hour of cancellation 0 to 23]]&lt;=23)</f>
        <v>1</v>
      </c>
    </row>
    <row r="2472" spans="1:13" hidden="1" x14ac:dyDescent="0.3">
      <c r="A2472" s="1">
        <v>2471</v>
      </c>
      <c r="B2472" s="1">
        <v>1</v>
      </c>
      <c r="C2472" s="2">
        <v>41020.022476991595</v>
      </c>
      <c r="D2472" s="2">
        <v>41024.147225253633</v>
      </c>
      <c r="E2472" s="1">
        <v>12</v>
      </c>
      <c r="F2472" s="2" t="s">
        <v>5</v>
      </c>
      <c r="G2472" s="1">
        <v>0</v>
      </c>
      <c r="H2472" s="32" t="str">
        <f>IFERROR(HOUR(Table1[[#This Row],[Cancel Date/time]])+MINUTE(Table1[[#This Row],[Cancel Date/time]])/60,"not cancelled")</f>
        <v>not cancelled</v>
      </c>
      <c r="I2472" s="47" t="str">
        <f>IFERROR(ROUND(Table1[[#This Row],[cancellation time decimal]],0),"not cancelled")</f>
        <v>not cancelled</v>
      </c>
      <c r="J2472" s="10" t="str">
        <f>IFERROR(MOD(Table1[[#This Row],[cancellation hour rounded]],24),"not cancelled")</f>
        <v>not cancelled</v>
      </c>
      <c r="K2472" s="32">
        <f>1/Table1[[#This Row],[Duration (Time between doses '[in hours'])]]</f>
        <v>8.3333333333333329E-2</v>
      </c>
      <c r="L2472" s="33">
        <f>Table1[[#This Row],[number doses per hour]]*INDEX(Table2[price per dose],Table1[[#This Row],[Drug ID]])</f>
        <v>0.56619444444444444</v>
      </c>
      <c r="M2472" s="11" t="b">
        <f>AND(Table1[[#This Row],[hour of cancellation 0 to 23]]&gt;=0,Table1[[#This Row],[hour of cancellation 0 to 23]]&lt;=23)</f>
        <v>0</v>
      </c>
    </row>
    <row r="2473" spans="1:13" x14ac:dyDescent="0.3">
      <c r="A2473" s="1">
        <v>2472</v>
      </c>
      <c r="B2473" s="1">
        <v>7</v>
      </c>
      <c r="C2473" s="2">
        <v>41020.06851477726</v>
      </c>
      <c r="D2473" s="2">
        <v>41080.068055555552</v>
      </c>
      <c r="E2473" s="1">
        <v>24</v>
      </c>
      <c r="F2473" s="2">
        <v>41036.53073706694</v>
      </c>
      <c r="G2473" s="1">
        <v>0</v>
      </c>
      <c r="H2473" s="32">
        <f>IFERROR(HOUR(Table1[[#This Row],[Cancel Date/time]])+MINUTE(Table1[[#This Row],[Cancel Date/time]])/60,"not cancelled")</f>
        <v>12.733333333333333</v>
      </c>
      <c r="I2473" s="47">
        <f>IFERROR(ROUND(Table1[[#This Row],[cancellation time decimal]],0),"not cancelled")</f>
        <v>13</v>
      </c>
      <c r="J2473" s="10">
        <f>IFERROR(MOD(Table1[[#This Row],[cancellation hour rounded]],24),"not cancelled")</f>
        <v>13</v>
      </c>
      <c r="K2473" s="32">
        <f>1/Table1[[#This Row],[Duration (Time between doses '[in hours'])]]</f>
        <v>4.1666666666666664E-2</v>
      </c>
      <c r="L2473" s="33">
        <f>Table1[[#This Row],[number doses per hour]]*INDEX(Table2[price per dose],Table1[[#This Row],[Drug ID]])</f>
        <v>1.2958049999999997</v>
      </c>
      <c r="M2473" s="11" t="b">
        <f>AND(Table1[[#This Row],[hour of cancellation 0 to 23]]&gt;=0,Table1[[#This Row],[hour of cancellation 0 to 23]]&lt;=23)</f>
        <v>1</v>
      </c>
    </row>
    <row r="2474" spans="1:13" x14ac:dyDescent="0.3">
      <c r="A2474" s="1">
        <v>2473</v>
      </c>
      <c r="B2474" s="1">
        <v>8</v>
      </c>
      <c r="C2474" s="2">
        <v>41020.361795197139</v>
      </c>
      <c r="D2474" s="2">
        <v>41080.361111111117</v>
      </c>
      <c r="E2474" s="1">
        <v>3</v>
      </c>
      <c r="F2474" s="2">
        <v>41025.371787908713</v>
      </c>
      <c r="G2474" s="1">
        <v>0</v>
      </c>
      <c r="H2474" s="32">
        <f>IFERROR(HOUR(Table1[[#This Row],[Cancel Date/time]])+MINUTE(Table1[[#This Row],[Cancel Date/time]])/60,"not cancelled")</f>
        <v>8.9166666666666661</v>
      </c>
      <c r="I2474" s="47">
        <f>IFERROR(ROUND(Table1[[#This Row],[cancellation time decimal]],0),"not cancelled")</f>
        <v>9</v>
      </c>
      <c r="J2474" s="10">
        <f>IFERROR(MOD(Table1[[#This Row],[cancellation hour rounded]],24),"not cancelled")</f>
        <v>9</v>
      </c>
      <c r="K2474" s="32">
        <f>1/Table1[[#This Row],[Duration (Time between doses '[in hours'])]]</f>
        <v>0.33333333333333331</v>
      </c>
      <c r="L2474" s="33">
        <f>Table1[[#This Row],[number doses per hour]]*INDEX(Table2[price per dose],Table1[[#This Row],[Drug ID]])</f>
        <v>0.29998222222222221</v>
      </c>
      <c r="M2474" s="11" t="b">
        <f>AND(Table1[[#This Row],[hour of cancellation 0 to 23]]&gt;=0,Table1[[#This Row],[hour of cancellation 0 to 23]]&lt;=23)</f>
        <v>1</v>
      </c>
    </row>
    <row r="2475" spans="1:13" x14ac:dyDescent="0.3">
      <c r="A2475" s="1">
        <v>2474</v>
      </c>
      <c r="B2475" s="1">
        <v>1</v>
      </c>
      <c r="C2475" s="2">
        <v>41020.334812369561</v>
      </c>
      <c r="D2475" s="2">
        <v>41080.334722222222</v>
      </c>
      <c r="E2475" s="1">
        <v>8</v>
      </c>
      <c r="F2475" s="2">
        <v>41020.395258635021</v>
      </c>
      <c r="G2475" s="1">
        <v>0</v>
      </c>
      <c r="H2475" s="32">
        <f>IFERROR(HOUR(Table1[[#This Row],[Cancel Date/time]])+MINUTE(Table1[[#This Row],[Cancel Date/time]])/60,"not cancelled")</f>
        <v>9.4833333333333325</v>
      </c>
      <c r="I2475" s="47">
        <f>IFERROR(ROUND(Table1[[#This Row],[cancellation time decimal]],0),"not cancelled")</f>
        <v>9</v>
      </c>
      <c r="J2475" s="10">
        <f>IFERROR(MOD(Table1[[#This Row],[cancellation hour rounded]],24),"not cancelled")</f>
        <v>9</v>
      </c>
      <c r="K2475" s="32">
        <f>1/Table1[[#This Row],[Duration (Time between doses '[in hours'])]]</f>
        <v>0.125</v>
      </c>
      <c r="L2475" s="33">
        <f>Table1[[#This Row],[number doses per hour]]*INDEX(Table2[price per dose],Table1[[#This Row],[Drug ID]])</f>
        <v>0.84929166666666667</v>
      </c>
      <c r="M2475" s="11" t="b">
        <f>AND(Table1[[#This Row],[hour of cancellation 0 to 23]]&gt;=0,Table1[[#This Row],[hour of cancellation 0 to 23]]&lt;=23)</f>
        <v>1</v>
      </c>
    </row>
    <row r="2476" spans="1:13" x14ac:dyDescent="0.3">
      <c r="A2476" s="1">
        <v>2475</v>
      </c>
      <c r="B2476" s="1">
        <v>7</v>
      </c>
      <c r="C2476" s="2">
        <v>41020.347223614321</v>
      </c>
      <c r="D2476" s="2">
        <v>41080.347222222226</v>
      </c>
      <c r="E2476" s="1">
        <v>24</v>
      </c>
      <c r="F2476" s="2">
        <v>41027.738223415989</v>
      </c>
      <c r="G2476" s="1">
        <v>0</v>
      </c>
      <c r="H2476" s="32">
        <f>IFERROR(HOUR(Table1[[#This Row],[Cancel Date/time]])+MINUTE(Table1[[#This Row],[Cancel Date/time]])/60,"not cancelled")</f>
        <v>17.716666666666665</v>
      </c>
      <c r="I2476" s="47">
        <f>IFERROR(ROUND(Table1[[#This Row],[cancellation time decimal]],0),"not cancelled")</f>
        <v>18</v>
      </c>
      <c r="J2476" s="10">
        <f>IFERROR(MOD(Table1[[#This Row],[cancellation hour rounded]],24),"not cancelled")</f>
        <v>18</v>
      </c>
      <c r="K2476" s="32">
        <f>1/Table1[[#This Row],[Duration (Time between doses '[in hours'])]]</f>
        <v>4.1666666666666664E-2</v>
      </c>
      <c r="L2476" s="33">
        <f>Table1[[#This Row],[number doses per hour]]*INDEX(Table2[price per dose],Table1[[#This Row],[Drug ID]])</f>
        <v>1.2958049999999997</v>
      </c>
      <c r="M2476" s="11" t="b">
        <f>AND(Table1[[#This Row],[hour of cancellation 0 to 23]]&gt;=0,Table1[[#This Row],[hour of cancellation 0 to 23]]&lt;=23)</f>
        <v>1</v>
      </c>
    </row>
    <row r="2477" spans="1:13" hidden="1" x14ac:dyDescent="0.3">
      <c r="A2477" s="1">
        <v>2476</v>
      </c>
      <c r="B2477" s="1">
        <v>11</v>
      </c>
      <c r="C2477" s="2">
        <v>41020.352559441941</v>
      </c>
      <c r="D2477" s="2">
        <v>41023.685802165332</v>
      </c>
      <c r="E2477" s="1">
        <v>1</v>
      </c>
      <c r="F2477" s="2" t="s">
        <v>5</v>
      </c>
      <c r="G2477" s="1">
        <v>2</v>
      </c>
      <c r="H2477" s="32" t="str">
        <f>IFERROR(HOUR(Table1[[#This Row],[Cancel Date/time]])+MINUTE(Table1[[#This Row],[Cancel Date/time]])/60,"not cancelled")</f>
        <v>not cancelled</v>
      </c>
      <c r="I2477" s="47" t="str">
        <f>IFERROR(ROUND(Table1[[#This Row],[cancellation time decimal]],0),"not cancelled")</f>
        <v>not cancelled</v>
      </c>
      <c r="J2477" s="10" t="str">
        <f>IFERROR(MOD(Table1[[#This Row],[cancellation hour rounded]],24),"not cancelled")</f>
        <v>not cancelled</v>
      </c>
      <c r="K2477" s="32">
        <f>1/Table1[[#This Row],[Duration (Time between doses '[in hours'])]]</f>
        <v>1</v>
      </c>
      <c r="L2477" s="33">
        <f>Table1[[#This Row],[number doses per hour]]*INDEX(Table2[price per dose],Table1[[#This Row],[Drug ID]])</f>
        <v>1</v>
      </c>
      <c r="M2477" s="11" t="b">
        <f>AND(Table1[[#This Row],[hour of cancellation 0 to 23]]&gt;=0,Table1[[#This Row],[hour of cancellation 0 to 23]]&lt;=23)</f>
        <v>0</v>
      </c>
    </row>
    <row r="2478" spans="1:13" hidden="1" x14ac:dyDescent="0.3">
      <c r="A2478" s="1">
        <v>2477</v>
      </c>
      <c r="B2478" s="1">
        <v>1</v>
      </c>
      <c r="C2478" s="2">
        <v>41020.397994095139</v>
      </c>
      <c r="D2478" s="2">
        <v>41024.189380271651</v>
      </c>
      <c r="E2478" s="1">
        <v>8</v>
      </c>
      <c r="F2478" s="2" t="s">
        <v>5</v>
      </c>
      <c r="G2478" s="1">
        <v>0</v>
      </c>
      <c r="H2478" s="32" t="str">
        <f>IFERROR(HOUR(Table1[[#This Row],[Cancel Date/time]])+MINUTE(Table1[[#This Row],[Cancel Date/time]])/60,"not cancelled")</f>
        <v>not cancelled</v>
      </c>
      <c r="I2478" s="47" t="str">
        <f>IFERROR(ROUND(Table1[[#This Row],[cancellation time decimal]],0),"not cancelled")</f>
        <v>not cancelled</v>
      </c>
      <c r="J2478" s="10" t="str">
        <f>IFERROR(MOD(Table1[[#This Row],[cancellation hour rounded]],24),"not cancelled")</f>
        <v>not cancelled</v>
      </c>
      <c r="K2478" s="32">
        <f>1/Table1[[#This Row],[Duration (Time between doses '[in hours'])]]</f>
        <v>0.125</v>
      </c>
      <c r="L2478" s="33">
        <f>Table1[[#This Row],[number doses per hour]]*INDEX(Table2[price per dose],Table1[[#This Row],[Drug ID]])</f>
        <v>0.84929166666666667</v>
      </c>
      <c r="M2478" s="11" t="b">
        <f>AND(Table1[[#This Row],[hour of cancellation 0 to 23]]&gt;=0,Table1[[#This Row],[hour of cancellation 0 to 23]]&lt;=23)</f>
        <v>0</v>
      </c>
    </row>
    <row r="2479" spans="1:13" x14ac:dyDescent="0.3">
      <c r="A2479" s="1">
        <v>2478</v>
      </c>
      <c r="B2479" s="1">
        <v>8</v>
      </c>
      <c r="C2479" s="2">
        <v>41020.464664373991</v>
      </c>
      <c r="D2479" s="2">
        <v>41080.464583333334</v>
      </c>
      <c r="E2479" s="1">
        <v>3</v>
      </c>
      <c r="F2479" s="2">
        <v>41027.401443302326</v>
      </c>
      <c r="G2479" s="1">
        <v>0</v>
      </c>
      <c r="H2479" s="32">
        <f>IFERROR(HOUR(Table1[[#This Row],[Cancel Date/time]])+MINUTE(Table1[[#This Row],[Cancel Date/time]])/60,"not cancelled")</f>
        <v>9.6333333333333329</v>
      </c>
      <c r="I2479" s="47">
        <f>IFERROR(ROUND(Table1[[#This Row],[cancellation time decimal]],0),"not cancelled")</f>
        <v>10</v>
      </c>
      <c r="J2479" s="10">
        <f>IFERROR(MOD(Table1[[#This Row],[cancellation hour rounded]],24),"not cancelled")</f>
        <v>10</v>
      </c>
      <c r="K2479" s="32">
        <f>1/Table1[[#This Row],[Duration (Time between doses '[in hours'])]]</f>
        <v>0.33333333333333331</v>
      </c>
      <c r="L2479" s="33">
        <f>Table1[[#This Row],[number doses per hour]]*INDEX(Table2[price per dose],Table1[[#This Row],[Drug ID]])</f>
        <v>0.29998222222222221</v>
      </c>
      <c r="M2479" s="11" t="b">
        <f>AND(Table1[[#This Row],[hour of cancellation 0 to 23]]&gt;=0,Table1[[#This Row],[hour of cancellation 0 to 23]]&lt;=23)</f>
        <v>1</v>
      </c>
    </row>
    <row r="2480" spans="1:13" x14ac:dyDescent="0.3">
      <c r="A2480" s="1">
        <v>2479</v>
      </c>
      <c r="B2480" s="1">
        <v>2</v>
      </c>
      <c r="C2480" s="2">
        <v>41020.495737301841</v>
      </c>
      <c r="D2480" s="2">
        <v>41080.495138888895</v>
      </c>
      <c r="E2480" s="1">
        <v>10</v>
      </c>
      <c r="F2480" s="2">
        <v>41021.417834473017</v>
      </c>
      <c r="G2480" s="1">
        <v>0</v>
      </c>
      <c r="H2480" s="32">
        <f>IFERROR(HOUR(Table1[[#This Row],[Cancel Date/time]])+MINUTE(Table1[[#This Row],[Cancel Date/time]])/60,"not cancelled")</f>
        <v>10.016666666666667</v>
      </c>
      <c r="I2480" s="47">
        <f>IFERROR(ROUND(Table1[[#This Row],[cancellation time decimal]],0),"not cancelled")</f>
        <v>10</v>
      </c>
      <c r="J2480" s="10">
        <f>IFERROR(MOD(Table1[[#This Row],[cancellation hour rounded]],24),"not cancelled")</f>
        <v>10</v>
      </c>
      <c r="K2480" s="32">
        <f>1/Table1[[#This Row],[Duration (Time between doses '[in hours'])]]</f>
        <v>0.1</v>
      </c>
      <c r="L2480" s="33">
        <f>Table1[[#This Row],[number doses per hour]]*INDEX(Table2[price per dose],Table1[[#This Row],[Drug ID]])</f>
        <v>0.84959999999999969</v>
      </c>
      <c r="M2480" s="11" t="b">
        <f>AND(Table1[[#This Row],[hour of cancellation 0 to 23]]&gt;=0,Table1[[#This Row],[hour of cancellation 0 to 23]]&lt;=23)</f>
        <v>1</v>
      </c>
    </row>
    <row r="2481" spans="1:13" x14ac:dyDescent="0.3">
      <c r="A2481" s="1">
        <v>2480</v>
      </c>
      <c r="B2481" s="1">
        <v>1</v>
      </c>
      <c r="C2481" s="2">
        <v>41020.494071957502</v>
      </c>
      <c r="D2481" s="2">
        <v>41080.493750000001</v>
      </c>
      <c r="E2481" s="1">
        <v>8</v>
      </c>
      <c r="F2481" s="2">
        <v>41021.18289546077</v>
      </c>
      <c r="G2481" s="1">
        <v>0</v>
      </c>
      <c r="H2481" s="32">
        <f>IFERROR(HOUR(Table1[[#This Row],[Cancel Date/time]])+MINUTE(Table1[[#This Row],[Cancel Date/time]])/60,"not cancelled")</f>
        <v>4.3833333333333337</v>
      </c>
      <c r="I2481" s="47">
        <f>IFERROR(ROUND(Table1[[#This Row],[cancellation time decimal]],0),"not cancelled")</f>
        <v>4</v>
      </c>
      <c r="J2481" s="10">
        <f>IFERROR(MOD(Table1[[#This Row],[cancellation hour rounded]],24),"not cancelled")</f>
        <v>4</v>
      </c>
      <c r="K2481" s="32">
        <f>1/Table1[[#This Row],[Duration (Time between doses '[in hours'])]]</f>
        <v>0.125</v>
      </c>
      <c r="L2481" s="33">
        <f>Table1[[#This Row],[number doses per hour]]*INDEX(Table2[price per dose],Table1[[#This Row],[Drug ID]])</f>
        <v>0.84929166666666667</v>
      </c>
      <c r="M2481" s="11" t="b">
        <f>AND(Table1[[#This Row],[hour of cancellation 0 to 23]]&gt;=0,Table1[[#This Row],[hour of cancellation 0 to 23]]&lt;=23)</f>
        <v>1</v>
      </c>
    </row>
    <row r="2482" spans="1:13" x14ac:dyDescent="0.3">
      <c r="A2482" s="1">
        <v>2481</v>
      </c>
      <c r="B2482" s="1">
        <v>5</v>
      </c>
      <c r="C2482" s="2">
        <v>41020.492069613036</v>
      </c>
      <c r="D2482" s="2">
        <v>41080.491666666669</v>
      </c>
      <c r="E2482" s="1">
        <v>24</v>
      </c>
      <c r="F2482" s="2">
        <v>41024.46307485654</v>
      </c>
      <c r="G2482" s="1">
        <v>0</v>
      </c>
      <c r="H2482" s="32">
        <f>IFERROR(HOUR(Table1[[#This Row],[Cancel Date/time]])+MINUTE(Table1[[#This Row],[Cancel Date/time]])/60,"not cancelled")</f>
        <v>11.1</v>
      </c>
      <c r="I2482" s="47">
        <f>IFERROR(ROUND(Table1[[#This Row],[cancellation time decimal]],0),"not cancelled")</f>
        <v>11</v>
      </c>
      <c r="J2482" s="10">
        <f>IFERROR(MOD(Table1[[#This Row],[cancellation hour rounded]],24),"not cancelled")</f>
        <v>11</v>
      </c>
      <c r="K2482" s="32">
        <f>1/Table1[[#This Row],[Duration (Time between doses '[in hours'])]]</f>
        <v>4.1666666666666664E-2</v>
      </c>
      <c r="L2482" s="33">
        <f>Table1[[#This Row],[number doses per hour]]*INDEX(Table2[price per dose],Table1[[#This Row],[Drug ID]])</f>
        <v>0.2815833333333333</v>
      </c>
      <c r="M2482" s="11" t="b">
        <f>AND(Table1[[#This Row],[hour of cancellation 0 to 23]]&gt;=0,Table1[[#This Row],[hour of cancellation 0 to 23]]&lt;=23)</f>
        <v>1</v>
      </c>
    </row>
    <row r="2483" spans="1:13" x14ac:dyDescent="0.3">
      <c r="A2483" s="1">
        <v>2482</v>
      </c>
      <c r="B2483" s="1">
        <v>2</v>
      </c>
      <c r="C2483" s="2">
        <v>41020.517110466622</v>
      </c>
      <c r="D2483" s="2">
        <v>41080.51666666667</v>
      </c>
      <c r="E2483" s="1">
        <v>10</v>
      </c>
      <c r="F2483" s="2">
        <v>41021.717564189661</v>
      </c>
      <c r="G2483" s="1">
        <v>0</v>
      </c>
      <c r="H2483" s="32">
        <f>IFERROR(HOUR(Table1[[#This Row],[Cancel Date/time]])+MINUTE(Table1[[#This Row],[Cancel Date/time]])/60,"not cancelled")</f>
        <v>17.216666666666665</v>
      </c>
      <c r="I2483" s="47">
        <f>IFERROR(ROUND(Table1[[#This Row],[cancellation time decimal]],0),"not cancelled")</f>
        <v>17</v>
      </c>
      <c r="J2483" s="10">
        <f>IFERROR(MOD(Table1[[#This Row],[cancellation hour rounded]],24),"not cancelled")</f>
        <v>17</v>
      </c>
      <c r="K2483" s="32">
        <f>1/Table1[[#This Row],[Duration (Time between doses '[in hours'])]]</f>
        <v>0.1</v>
      </c>
      <c r="L2483" s="33">
        <f>Table1[[#This Row],[number doses per hour]]*INDEX(Table2[price per dose],Table1[[#This Row],[Drug ID]])</f>
        <v>0.84959999999999969</v>
      </c>
      <c r="M2483" s="11" t="b">
        <f>AND(Table1[[#This Row],[hour of cancellation 0 to 23]]&gt;=0,Table1[[#This Row],[hour of cancellation 0 to 23]]&lt;=23)</f>
        <v>1</v>
      </c>
    </row>
    <row r="2484" spans="1:13" x14ac:dyDescent="0.3">
      <c r="A2484" s="1">
        <v>2483</v>
      </c>
      <c r="B2484" s="1">
        <v>1</v>
      </c>
      <c r="C2484" s="2">
        <v>41020.588484551263</v>
      </c>
      <c r="D2484" s="2">
        <v>41080.588194444448</v>
      </c>
      <c r="E2484" s="1">
        <v>8</v>
      </c>
      <c r="F2484" s="2">
        <v>41021.330632730613</v>
      </c>
      <c r="G2484" s="1">
        <v>0</v>
      </c>
      <c r="H2484" s="32">
        <f>IFERROR(HOUR(Table1[[#This Row],[Cancel Date/time]])+MINUTE(Table1[[#This Row],[Cancel Date/time]])/60,"not cancelled")</f>
        <v>7.9333333333333336</v>
      </c>
      <c r="I2484" s="47">
        <f>IFERROR(ROUND(Table1[[#This Row],[cancellation time decimal]],0),"not cancelled")</f>
        <v>8</v>
      </c>
      <c r="J2484" s="10">
        <f>IFERROR(MOD(Table1[[#This Row],[cancellation hour rounded]],24),"not cancelled")</f>
        <v>8</v>
      </c>
      <c r="K2484" s="32">
        <f>1/Table1[[#This Row],[Duration (Time between doses '[in hours'])]]</f>
        <v>0.125</v>
      </c>
      <c r="L2484" s="33">
        <f>Table1[[#This Row],[number doses per hour]]*INDEX(Table2[price per dose],Table1[[#This Row],[Drug ID]])</f>
        <v>0.84929166666666667</v>
      </c>
      <c r="M2484" s="11" t="b">
        <f>AND(Table1[[#This Row],[hour of cancellation 0 to 23]]&gt;=0,Table1[[#This Row],[hour of cancellation 0 to 23]]&lt;=23)</f>
        <v>1</v>
      </c>
    </row>
    <row r="2485" spans="1:13" x14ac:dyDescent="0.3">
      <c r="A2485" s="1">
        <v>2484</v>
      </c>
      <c r="B2485" s="1">
        <v>1</v>
      </c>
      <c r="C2485" s="2">
        <v>41020.635976891608</v>
      </c>
      <c r="D2485" s="2">
        <v>41080.635416666664</v>
      </c>
      <c r="E2485" s="1">
        <v>12</v>
      </c>
      <c r="F2485" s="2">
        <v>41021.721296403623</v>
      </c>
      <c r="G2485" s="1">
        <v>0</v>
      </c>
      <c r="H2485" s="32">
        <f>IFERROR(HOUR(Table1[[#This Row],[Cancel Date/time]])+MINUTE(Table1[[#This Row],[Cancel Date/time]])/60,"not cancelled")</f>
        <v>17.3</v>
      </c>
      <c r="I2485" s="47">
        <f>IFERROR(ROUND(Table1[[#This Row],[cancellation time decimal]],0),"not cancelled")</f>
        <v>17</v>
      </c>
      <c r="J2485" s="10">
        <f>IFERROR(MOD(Table1[[#This Row],[cancellation hour rounded]],24),"not cancelled")</f>
        <v>17</v>
      </c>
      <c r="K2485" s="32">
        <f>1/Table1[[#This Row],[Duration (Time between doses '[in hours'])]]</f>
        <v>8.3333333333333329E-2</v>
      </c>
      <c r="L2485" s="33">
        <f>Table1[[#This Row],[number doses per hour]]*INDEX(Table2[price per dose],Table1[[#This Row],[Drug ID]])</f>
        <v>0.56619444444444444</v>
      </c>
      <c r="M2485" s="11" t="b">
        <f>AND(Table1[[#This Row],[hour of cancellation 0 to 23]]&gt;=0,Table1[[#This Row],[hour of cancellation 0 to 23]]&lt;=23)</f>
        <v>1</v>
      </c>
    </row>
    <row r="2486" spans="1:13" x14ac:dyDescent="0.3">
      <c r="A2486" s="1">
        <v>2485</v>
      </c>
      <c r="B2486" s="1">
        <v>5</v>
      </c>
      <c r="C2486" s="2">
        <v>41020.672688878301</v>
      </c>
      <c r="D2486" s="2">
        <v>41080.672222222223</v>
      </c>
      <c r="E2486" s="1">
        <v>24</v>
      </c>
      <c r="F2486" s="2">
        <v>41024.285237695498</v>
      </c>
      <c r="G2486" s="1">
        <v>0</v>
      </c>
      <c r="H2486" s="32">
        <f>IFERROR(HOUR(Table1[[#This Row],[Cancel Date/time]])+MINUTE(Table1[[#This Row],[Cancel Date/time]])/60,"not cancelled")</f>
        <v>6.833333333333333</v>
      </c>
      <c r="I2486" s="47">
        <f>IFERROR(ROUND(Table1[[#This Row],[cancellation time decimal]],0),"not cancelled")</f>
        <v>7</v>
      </c>
      <c r="J2486" s="10">
        <f>IFERROR(MOD(Table1[[#This Row],[cancellation hour rounded]],24),"not cancelled")</f>
        <v>7</v>
      </c>
      <c r="K2486" s="32">
        <f>1/Table1[[#This Row],[Duration (Time between doses '[in hours'])]]</f>
        <v>4.1666666666666664E-2</v>
      </c>
      <c r="L2486" s="33">
        <f>Table1[[#This Row],[number doses per hour]]*INDEX(Table2[price per dose],Table1[[#This Row],[Drug ID]])</f>
        <v>0.2815833333333333</v>
      </c>
      <c r="M2486" s="11" t="b">
        <f>AND(Table1[[#This Row],[hour of cancellation 0 to 23]]&gt;=0,Table1[[#This Row],[hour of cancellation 0 to 23]]&lt;=23)</f>
        <v>1</v>
      </c>
    </row>
    <row r="2487" spans="1:13" x14ac:dyDescent="0.3">
      <c r="A2487" s="1">
        <v>2486</v>
      </c>
      <c r="B2487" s="1">
        <v>6</v>
      </c>
      <c r="C2487" s="2">
        <v>41020.73916784615</v>
      </c>
      <c r="D2487" s="2">
        <v>41080.738888888889</v>
      </c>
      <c r="E2487" s="1">
        <v>24</v>
      </c>
      <c r="F2487" s="2">
        <v>41026.585952023263</v>
      </c>
      <c r="G2487" s="1">
        <v>0</v>
      </c>
      <c r="H2487" s="32">
        <f>IFERROR(HOUR(Table1[[#This Row],[Cancel Date/time]])+MINUTE(Table1[[#This Row],[Cancel Date/time]])/60,"not cancelled")</f>
        <v>14.05</v>
      </c>
      <c r="I2487" s="47">
        <f>IFERROR(ROUND(Table1[[#This Row],[cancellation time decimal]],0),"not cancelled")</f>
        <v>14</v>
      </c>
      <c r="J2487" s="10">
        <f>IFERROR(MOD(Table1[[#This Row],[cancellation hour rounded]],24),"not cancelled")</f>
        <v>14</v>
      </c>
      <c r="K2487" s="32">
        <f>1/Table1[[#This Row],[Duration (Time between doses '[in hours'])]]</f>
        <v>4.1666666666666664E-2</v>
      </c>
      <c r="L2487" s="33">
        <f>Table1[[#This Row],[number doses per hour]]*INDEX(Table2[price per dose],Table1[[#This Row],[Drug ID]])</f>
        <v>0.35218749999999999</v>
      </c>
      <c r="M2487" s="11" t="b">
        <f>AND(Table1[[#This Row],[hour of cancellation 0 to 23]]&gt;=0,Table1[[#This Row],[hour of cancellation 0 to 23]]&lt;=23)</f>
        <v>1</v>
      </c>
    </row>
    <row r="2488" spans="1:13" x14ac:dyDescent="0.3">
      <c r="A2488" s="1">
        <v>2487</v>
      </c>
      <c r="B2488" s="1">
        <v>4</v>
      </c>
      <c r="C2488" s="2">
        <v>41020.877094345466</v>
      </c>
      <c r="D2488" s="2">
        <v>41080.877083333333</v>
      </c>
      <c r="E2488" s="1">
        <v>12</v>
      </c>
      <c r="F2488" s="2">
        <v>41022.438887012817</v>
      </c>
      <c r="G2488" s="1">
        <v>0</v>
      </c>
      <c r="H2488" s="32">
        <f>IFERROR(HOUR(Table1[[#This Row],[Cancel Date/time]])+MINUTE(Table1[[#This Row],[Cancel Date/time]])/60,"not cancelled")</f>
        <v>10.533333333333333</v>
      </c>
      <c r="I2488" s="47">
        <f>IFERROR(ROUND(Table1[[#This Row],[cancellation time decimal]],0),"not cancelled")</f>
        <v>11</v>
      </c>
      <c r="J2488" s="10">
        <f>IFERROR(MOD(Table1[[#This Row],[cancellation hour rounded]],24),"not cancelled")</f>
        <v>11</v>
      </c>
      <c r="K2488" s="32">
        <f>1/Table1[[#This Row],[Duration (Time between doses '[in hours'])]]</f>
        <v>8.3333333333333329E-2</v>
      </c>
      <c r="L2488" s="33">
        <f>Table1[[#This Row],[number doses per hour]]*INDEX(Table2[price per dose],Table1[[#This Row],[Drug ID]])</f>
        <v>1.448055119047619</v>
      </c>
      <c r="M2488" s="11" t="b">
        <f>AND(Table1[[#This Row],[hour of cancellation 0 to 23]]&gt;=0,Table1[[#This Row],[hour of cancellation 0 to 23]]&lt;=23)</f>
        <v>1</v>
      </c>
    </row>
    <row r="2489" spans="1:13" x14ac:dyDescent="0.3">
      <c r="A2489" s="1">
        <v>2488</v>
      </c>
      <c r="B2489" s="1">
        <v>10</v>
      </c>
      <c r="C2489" s="2">
        <v>41020.884477599066</v>
      </c>
      <c r="D2489" s="2">
        <v>41080.884027777778</v>
      </c>
      <c r="E2489" s="1">
        <v>1</v>
      </c>
      <c r="F2489" s="2">
        <v>41027.729196485176</v>
      </c>
      <c r="G2489" s="1">
        <v>2</v>
      </c>
      <c r="H2489" s="32">
        <f>IFERROR(HOUR(Table1[[#This Row],[Cancel Date/time]])+MINUTE(Table1[[#This Row],[Cancel Date/time]])/60,"not cancelled")</f>
        <v>17.5</v>
      </c>
      <c r="I2489" s="47">
        <f>IFERROR(ROUND(Table1[[#This Row],[cancellation time decimal]],0),"not cancelled")</f>
        <v>18</v>
      </c>
      <c r="J2489" s="10">
        <f>IFERROR(MOD(Table1[[#This Row],[cancellation hour rounded]],24),"not cancelled")</f>
        <v>18</v>
      </c>
      <c r="K2489" s="32">
        <f>1/Table1[[#This Row],[Duration (Time between doses '[in hours'])]]</f>
        <v>1</v>
      </c>
      <c r="L2489" s="33">
        <f>Table1[[#This Row],[number doses per hour]]*INDEX(Table2[price per dose],Table1[[#This Row],[Drug ID]])</f>
        <v>2.5716000000000001</v>
      </c>
      <c r="M2489" s="11" t="b">
        <f>AND(Table1[[#This Row],[hour of cancellation 0 to 23]]&gt;=0,Table1[[#This Row],[hour of cancellation 0 to 23]]&lt;=23)</f>
        <v>1</v>
      </c>
    </row>
    <row r="2490" spans="1:13" x14ac:dyDescent="0.3">
      <c r="A2490" s="1">
        <v>2489</v>
      </c>
      <c r="B2490" s="1">
        <v>1</v>
      </c>
      <c r="C2490" s="2">
        <v>41020.939494714119</v>
      </c>
      <c r="D2490" s="2">
        <v>41025.522222222222</v>
      </c>
      <c r="E2490" s="1">
        <v>8</v>
      </c>
      <c r="F2490" s="2">
        <v>41021.393525587519</v>
      </c>
      <c r="G2490" s="1">
        <v>0</v>
      </c>
      <c r="H2490" s="32">
        <f>IFERROR(HOUR(Table1[[#This Row],[Cancel Date/time]])+MINUTE(Table1[[#This Row],[Cancel Date/time]])/60,"not cancelled")</f>
        <v>9.4333333333333336</v>
      </c>
      <c r="I2490" s="47">
        <f>IFERROR(ROUND(Table1[[#This Row],[cancellation time decimal]],0),"not cancelled")</f>
        <v>9</v>
      </c>
      <c r="J2490" s="10">
        <f>IFERROR(MOD(Table1[[#This Row],[cancellation hour rounded]],24),"not cancelled")</f>
        <v>9</v>
      </c>
      <c r="K2490" s="32">
        <f>1/Table1[[#This Row],[Duration (Time between doses '[in hours'])]]</f>
        <v>0.125</v>
      </c>
      <c r="L2490" s="33">
        <f>Table1[[#This Row],[number doses per hour]]*INDEX(Table2[price per dose],Table1[[#This Row],[Drug ID]])</f>
        <v>0.84929166666666667</v>
      </c>
      <c r="M2490" s="11" t="b">
        <f>AND(Table1[[#This Row],[hour of cancellation 0 to 23]]&gt;=0,Table1[[#This Row],[hour of cancellation 0 to 23]]&lt;=23)</f>
        <v>1</v>
      </c>
    </row>
    <row r="2491" spans="1:13" x14ac:dyDescent="0.3">
      <c r="A2491" s="1">
        <v>2490</v>
      </c>
      <c r="B2491" s="1">
        <v>1</v>
      </c>
      <c r="C2491" s="2">
        <v>41021.0116587499</v>
      </c>
      <c r="D2491" s="2">
        <v>41081.011111111111</v>
      </c>
      <c r="E2491" s="1">
        <v>12</v>
      </c>
      <c r="F2491" s="2">
        <v>41022.787099291447</v>
      </c>
      <c r="G2491" s="1">
        <v>0</v>
      </c>
      <c r="H2491" s="32">
        <f>IFERROR(HOUR(Table1[[#This Row],[Cancel Date/time]])+MINUTE(Table1[[#This Row],[Cancel Date/time]])/60,"not cancelled")</f>
        <v>18.883333333333333</v>
      </c>
      <c r="I2491" s="47">
        <f>IFERROR(ROUND(Table1[[#This Row],[cancellation time decimal]],0),"not cancelled")</f>
        <v>19</v>
      </c>
      <c r="J2491" s="10">
        <f>IFERROR(MOD(Table1[[#This Row],[cancellation hour rounded]],24),"not cancelled")</f>
        <v>19</v>
      </c>
      <c r="K2491" s="32">
        <f>1/Table1[[#This Row],[Duration (Time between doses '[in hours'])]]</f>
        <v>8.3333333333333329E-2</v>
      </c>
      <c r="L2491" s="33">
        <f>Table1[[#This Row],[number doses per hour]]*INDEX(Table2[price per dose],Table1[[#This Row],[Drug ID]])</f>
        <v>0.56619444444444444</v>
      </c>
      <c r="M2491" s="11" t="b">
        <f>AND(Table1[[#This Row],[hour of cancellation 0 to 23]]&gt;=0,Table1[[#This Row],[hour of cancellation 0 to 23]]&lt;=23)</f>
        <v>1</v>
      </c>
    </row>
    <row r="2492" spans="1:13" x14ac:dyDescent="0.3">
      <c r="A2492" s="1">
        <v>2491</v>
      </c>
      <c r="B2492" s="1">
        <v>1</v>
      </c>
      <c r="C2492" s="2">
        <v>41021.052165424044</v>
      </c>
      <c r="D2492" s="2">
        <v>41081.052083333328</v>
      </c>
      <c r="E2492" s="1">
        <v>12</v>
      </c>
      <c r="F2492" s="2">
        <v>41022.538774767323</v>
      </c>
      <c r="G2492" s="1">
        <v>0</v>
      </c>
      <c r="H2492" s="32">
        <f>IFERROR(HOUR(Table1[[#This Row],[Cancel Date/time]])+MINUTE(Table1[[#This Row],[Cancel Date/time]])/60,"not cancelled")</f>
        <v>12.916666666666666</v>
      </c>
      <c r="I2492" s="47">
        <f>IFERROR(ROUND(Table1[[#This Row],[cancellation time decimal]],0),"not cancelled")</f>
        <v>13</v>
      </c>
      <c r="J2492" s="10">
        <f>IFERROR(MOD(Table1[[#This Row],[cancellation hour rounded]],24),"not cancelled")</f>
        <v>13</v>
      </c>
      <c r="K2492" s="32">
        <f>1/Table1[[#This Row],[Duration (Time between doses '[in hours'])]]</f>
        <v>8.3333333333333329E-2</v>
      </c>
      <c r="L2492" s="33">
        <f>Table1[[#This Row],[number doses per hour]]*INDEX(Table2[price per dose],Table1[[#This Row],[Drug ID]])</f>
        <v>0.56619444444444444</v>
      </c>
      <c r="M2492" s="11" t="b">
        <f>AND(Table1[[#This Row],[hour of cancellation 0 to 23]]&gt;=0,Table1[[#This Row],[hour of cancellation 0 to 23]]&lt;=23)</f>
        <v>1</v>
      </c>
    </row>
    <row r="2493" spans="1:13" x14ac:dyDescent="0.3">
      <c r="A2493" s="1">
        <v>2492</v>
      </c>
      <c r="B2493" s="1">
        <v>3</v>
      </c>
      <c r="C2493" s="2">
        <v>41021.138693024914</v>
      </c>
      <c r="D2493" s="2">
        <v>41081.138194444444</v>
      </c>
      <c r="E2493" s="1">
        <v>24</v>
      </c>
      <c r="F2493" s="2">
        <v>41022.531545657257</v>
      </c>
      <c r="G2493" s="1">
        <v>0</v>
      </c>
      <c r="H2493" s="32">
        <f>IFERROR(HOUR(Table1[[#This Row],[Cancel Date/time]])+MINUTE(Table1[[#This Row],[Cancel Date/time]])/60,"not cancelled")</f>
        <v>12.75</v>
      </c>
      <c r="I2493" s="47">
        <f>IFERROR(ROUND(Table1[[#This Row],[cancellation time decimal]],0),"not cancelled")</f>
        <v>13</v>
      </c>
      <c r="J2493" s="10">
        <f>IFERROR(MOD(Table1[[#This Row],[cancellation hour rounded]],24),"not cancelled")</f>
        <v>13</v>
      </c>
      <c r="K2493" s="32">
        <f>1/Table1[[#This Row],[Duration (Time between doses '[in hours'])]]</f>
        <v>4.1666666666666664E-2</v>
      </c>
      <c r="L2493" s="33">
        <f>Table1[[#This Row],[number doses per hour]]*INDEX(Table2[price per dose],Table1[[#This Row],[Drug ID]])</f>
        <v>0.18133000000000002</v>
      </c>
      <c r="M2493" s="11" t="b">
        <f>AND(Table1[[#This Row],[hour of cancellation 0 to 23]]&gt;=0,Table1[[#This Row],[hour of cancellation 0 to 23]]&lt;=23)</f>
        <v>1</v>
      </c>
    </row>
    <row r="2494" spans="1:13" x14ac:dyDescent="0.3">
      <c r="A2494" s="1">
        <v>2493</v>
      </c>
      <c r="B2494" s="1">
        <v>6</v>
      </c>
      <c r="C2494" s="2">
        <v>41021.16517675035</v>
      </c>
      <c r="D2494" s="2">
        <v>41081.164583333331</v>
      </c>
      <c r="E2494" s="1">
        <v>24</v>
      </c>
      <c r="F2494" s="2">
        <v>41044.299790276731</v>
      </c>
      <c r="G2494" s="1">
        <v>0</v>
      </c>
      <c r="H2494" s="32">
        <f>IFERROR(HOUR(Table1[[#This Row],[Cancel Date/time]])+MINUTE(Table1[[#This Row],[Cancel Date/time]])/60,"not cancelled")</f>
        <v>7.1833333333333336</v>
      </c>
      <c r="I2494" s="47">
        <f>IFERROR(ROUND(Table1[[#This Row],[cancellation time decimal]],0),"not cancelled")</f>
        <v>7</v>
      </c>
      <c r="J2494" s="10">
        <f>IFERROR(MOD(Table1[[#This Row],[cancellation hour rounded]],24),"not cancelled")</f>
        <v>7</v>
      </c>
      <c r="K2494" s="32">
        <f>1/Table1[[#This Row],[Duration (Time between doses '[in hours'])]]</f>
        <v>4.1666666666666664E-2</v>
      </c>
      <c r="L2494" s="33">
        <f>Table1[[#This Row],[number doses per hour]]*INDEX(Table2[price per dose],Table1[[#This Row],[Drug ID]])</f>
        <v>0.35218749999999999</v>
      </c>
      <c r="M2494" s="11" t="b">
        <f>AND(Table1[[#This Row],[hour of cancellation 0 to 23]]&gt;=0,Table1[[#This Row],[hour of cancellation 0 to 23]]&lt;=23)</f>
        <v>1</v>
      </c>
    </row>
    <row r="2495" spans="1:13" x14ac:dyDescent="0.3">
      <c r="A2495" s="1">
        <v>2494</v>
      </c>
      <c r="B2495" s="1">
        <v>3</v>
      </c>
      <c r="C2495" s="2">
        <v>41021.216591088087</v>
      </c>
      <c r="D2495" s="2">
        <v>41081.215972222228</v>
      </c>
      <c r="E2495" s="1">
        <v>24</v>
      </c>
      <c r="F2495" s="2">
        <v>41023.610437009578</v>
      </c>
      <c r="G2495" s="1">
        <v>0</v>
      </c>
      <c r="H2495" s="32">
        <f>IFERROR(HOUR(Table1[[#This Row],[Cancel Date/time]])+MINUTE(Table1[[#This Row],[Cancel Date/time]])/60,"not cancelled")</f>
        <v>14.65</v>
      </c>
      <c r="I2495" s="47">
        <f>IFERROR(ROUND(Table1[[#This Row],[cancellation time decimal]],0),"not cancelled")</f>
        <v>15</v>
      </c>
      <c r="J2495" s="10">
        <f>IFERROR(MOD(Table1[[#This Row],[cancellation hour rounded]],24),"not cancelled")</f>
        <v>15</v>
      </c>
      <c r="K2495" s="32">
        <f>1/Table1[[#This Row],[Duration (Time between doses '[in hours'])]]</f>
        <v>4.1666666666666664E-2</v>
      </c>
      <c r="L2495" s="33">
        <f>Table1[[#This Row],[number doses per hour]]*INDEX(Table2[price per dose],Table1[[#This Row],[Drug ID]])</f>
        <v>0.18133000000000002</v>
      </c>
      <c r="M2495" s="11" t="b">
        <f>AND(Table1[[#This Row],[hour of cancellation 0 to 23]]&gt;=0,Table1[[#This Row],[hour of cancellation 0 to 23]]&lt;=23)</f>
        <v>1</v>
      </c>
    </row>
    <row r="2496" spans="1:13" x14ac:dyDescent="0.3">
      <c r="A2496" s="1">
        <v>2495</v>
      </c>
      <c r="B2496" s="1">
        <v>1</v>
      </c>
      <c r="C2496" s="2">
        <v>41021.291777440892</v>
      </c>
      <c r="D2496" s="2">
        <v>41081.291666666664</v>
      </c>
      <c r="E2496" s="1">
        <v>12</v>
      </c>
      <c r="F2496" s="2">
        <v>41022.407234723069</v>
      </c>
      <c r="G2496" s="1">
        <v>0</v>
      </c>
      <c r="H2496" s="32">
        <f>IFERROR(HOUR(Table1[[#This Row],[Cancel Date/time]])+MINUTE(Table1[[#This Row],[Cancel Date/time]])/60,"not cancelled")</f>
        <v>9.7666666666666675</v>
      </c>
      <c r="I2496" s="47">
        <f>IFERROR(ROUND(Table1[[#This Row],[cancellation time decimal]],0),"not cancelled")</f>
        <v>10</v>
      </c>
      <c r="J2496" s="10">
        <f>IFERROR(MOD(Table1[[#This Row],[cancellation hour rounded]],24),"not cancelled")</f>
        <v>10</v>
      </c>
      <c r="K2496" s="32">
        <f>1/Table1[[#This Row],[Duration (Time between doses '[in hours'])]]</f>
        <v>8.3333333333333329E-2</v>
      </c>
      <c r="L2496" s="33">
        <f>Table1[[#This Row],[number doses per hour]]*INDEX(Table2[price per dose],Table1[[#This Row],[Drug ID]])</f>
        <v>0.56619444444444444</v>
      </c>
      <c r="M2496" s="11" t="b">
        <f>AND(Table1[[#This Row],[hour of cancellation 0 to 23]]&gt;=0,Table1[[#This Row],[hour of cancellation 0 to 23]]&lt;=23)</f>
        <v>1</v>
      </c>
    </row>
    <row r="2497" spans="1:13" x14ac:dyDescent="0.3">
      <c r="A2497" s="1">
        <v>2496</v>
      </c>
      <c r="B2497" s="1">
        <v>8</v>
      </c>
      <c r="C2497" s="2">
        <v>41021.296582726522</v>
      </c>
      <c r="D2497" s="2">
        <v>41081.296527777777</v>
      </c>
      <c r="E2497" s="1">
        <v>3</v>
      </c>
      <c r="F2497" s="2">
        <v>41026.450489352705</v>
      </c>
      <c r="G2497" s="1">
        <v>0</v>
      </c>
      <c r="H2497" s="32">
        <f>IFERROR(HOUR(Table1[[#This Row],[Cancel Date/time]])+MINUTE(Table1[[#This Row],[Cancel Date/time]])/60,"not cancelled")</f>
        <v>10.8</v>
      </c>
      <c r="I2497" s="47">
        <f>IFERROR(ROUND(Table1[[#This Row],[cancellation time decimal]],0),"not cancelled")</f>
        <v>11</v>
      </c>
      <c r="J2497" s="10">
        <f>IFERROR(MOD(Table1[[#This Row],[cancellation hour rounded]],24),"not cancelled")</f>
        <v>11</v>
      </c>
      <c r="K2497" s="32">
        <f>1/Table1[[#This Row],[Duration (Time between doses '[in hours'])]]</f>
        <v>0.33333333333333331</v>
      </c>
      <c r="L2497" s="33">
        <f>Table1[[#This Row],[number doses per hour]]*INDEX(Table2[price per dose],Table1[[#This Row],[Drug ID]])</f>
        <v>0.29998222222222221</v>
      </c>
      <c r="M2497" s="11" t="b">
        <f>AND(Table1[[#This Row],[hour of cancellation 0 to 23]]&gt;=0,Table1[[#This Row],[hour of cancellation 0 to 23]]&lt;=23)</f>
        <v>1</v>
      </c>
    </row>
    <row r="2498" spans="1:13" x14ac:dyDescent="0.3">
      <c r="A2498" s="1">
        <v>2497</v>
      </c>
      <c r="B2498" s="1">
        <v>6</v>
      </c>
      <c r="C2498" s="2">
        <v>41021.400604623435</v>
      </c>
      <c r="D2498" s="2">
        <v>41081.4</v>
      </c>
      <c r="E2498" s="1">
        <v>24</v>
      </c>
      <c r="F2498" s="2">
        <v>41024.63520919226</v>
      </c>
      <c r="G2498" s="1">
        <v>0</v>
      </c>
      <c r="H2498" s="32">
        <f>IFERROR(HOUR(Table1[[#This Row],[Cancel Date/time]])+MINUTE(Table1[[#This Row],[Cancel Date/time]])/60,"not cancelled")</f>
        <v>15.233333333333333</v>
      </c>
      <c r="I2498" s="47">
        <f>IFERROR(ROUND(Table1[[#This Row],[cancellation time decimal]],0),"not cancelled")</f>
        <v>15</v>
      </c>
      <c r="J2498" s="10">
        <f>IFERROR(MOD(Table1[[#This Row],[cancellation hour rounded]],24),"not cancelled")</f>
        <v>15</v>
      </c>
      <c r="K2498" s="32">
        <f>1/Table1[[#This Row],[Duration (Time between doses '[in hours'])]]</f>
        <v>4.1666666666666664E-2</v>
      </c>
      <c r="L2498" s="33">
        <f>Table1[[#This Row],[number doses per hour]]*INDEX(Table2[price per dose],Table1[[#This Row],[Drug ID]])</f>
        <v>0.35218749999999999</v>
      </c>
      <c r="M2498" s="11" t="b">
        <f>AND(Table1[[#This Row],[hour of cancellation 0 to 23]]&gt;=0,Table1[[#This Row],[hour of cancellation 0 to 23]]&lt;=23)</f>
        <v>1</v>
      </c>
    </row>
    <row r="2499" spans="1:13" x14ac:dyDescent="0.3">
      <c r="A2499" s="1">
        <v>2498</v>
      </c>
      <c r="B2499" s="1">
        <v>5</v>
      </c>
      <c r="C2499" s="2">
        <v>41021.40862888741</v>
      </c>
      <c r="D2499" s="2">
        <v>41081.408333333333</v>
      </c>
      <c r="E2499" s="1">
        <v>24</v>
      </c>
      <c r="F2499" s="2">
        <v>41022.912119227869</v>
      </c>
      <c r="G2499" s="1">
        <v>0</v>
      </c>
      <c r="H2499" s="32">
        <f>IFERROR(HOUR(Table1[[#This Row],[Cancel Date/time]])+MINUTE(Table1[[#This Row],[Cancel Date/time]])/60,"not cancelled")</f>
        <v>21.883333333333333</v>
      </c>
      <c r="I2499" s="47">
        <f>IFERROR(ROUND(Table1[[#This Row],[cancellation time decimal]],0),"not cancelled")</f>
        <v>22</v>
      </c>
      <c r="J2499" s="10">
        <f>IFERROR(MOD(Table1[[#This Row],[cancellation hour rounded]],24),"not cancelled")</f>
        <v>22</v>
      </c>
      <c r="K2499" s="32">
        <f>1/Table1[[#This Row],[Duration (Time between doses '[in hours'])]]</f>
        <v>4.1666666666666664E-2</v>
      </c>
      <c r="L2499" s="33">
        <f>Table1[[#This Row],[number doses per hour]]*INDEX(Table2[price per dose],Table1[[#This Row],[Drug ID]])</f>
        <v>0.2815833333333333</v>
      </c>
      <c r="M2499" s="11" t="b">
        <f>AND(Table1[[#This Row],[hour of cancellation 0 to 23]]&gt;=0,Table1[[#This Row],[hour of cancellation 0 to 23]]&lt;=23)</f>
        <v>1</v>
      </c>
    </row>
    <row r="2500" spans="1:13" x14ac:dyDescent="0.3">
      <c r="A2500" s="1">
        <v>2499</v>
      </c>
      <c r="B2500" s="1">
        <v>9</v>
      </c>
      <c r="C2500" s="2">
        <v>41021.38179503315</v>
      </c>
      <c r="D2500" s="2">
        <v>41081.381249999999</v>
      </c>
      <c r="E2500" s="1">
        <v>5</v>
      </c>
      <c r="F2500" s="2">
        <v>41024.67109063852</v>
      </c>
      <c r="G2500" s="1">
        <v>0</v>
      </c>
      <c r="H2500" s="32">
        <f>IFERROR(HOUR(Table1[[#This Row],[Cancel Date/time]])+MINUTE(Table1[[#This Row],[Cancel Date/time]])/60,"not cancelled")</f>
        <v>16.100000000000001</v>
      </c>
      <c r="I2500" s="47">
        <f>IFERROR(ROUND(Table1[[#This Row],[cancellation time decimal]],0),"not cancelled")</f>
        <v>16</v>
      </c>
      <c r="J2500" s="10">
        <f>IFERROR(MOD(Table1[[#This Row],[cancellation hour rounded]],24),"not cancelled")</f>
        <v>16</v>
      </c>
      <c r="K2500" s="32">
        <f>1/Table1[[#This Row],[Duration (Time between doses '[in hours'])]]</f>
        <v>0.2</v>
      </c>
      <c r="L2500" s="33">
        <f>Table1[[#This Row],[number doses per hour]]*INDEX(Table2[price per dose],Table1[[#This Row],[Drug ID]])</f>
        <v>5.6740000000000004</v>
      </c>
      <c r="M2500" s="11" t="b">
        <f>AND(Table1[[#This Row],[hour of cancellation 0 to 23]]&gt;=0,Table1[[#This Row],[hour of cancellation 0 to 23]]&lt;=23)</f>
        <v>1</v>
      </c>
    </row>
    <row r="2501" spans="1:13" x14ac:dyDescent="0.3">
      <c r="A2501" s="1">
        <v>2500</v>
      </c>
      <c r="B2501" s="1">
        <v>9</v>
      </c>
      <c r="C2501" s="2">
        <v>41021.392402798519</v>
      </c>
      <c r="D2501" s="2">
        <v>41081.392361111109</v>
      </c>
      <c r="E2501" s="1">
        <v>5</v>
      </c>
      <c r="F2501" s="2">
        <v>41024.47017873083</v>
      </c>
      <c r="G2501" s="1">
        <v>0</v>
      </c>
      <c r="H2501" s="32">
        <f>IFERROR(HOUR(Table1[[#This Row],[Cancel Date/time]])+MINUTE(Table1[[#This Row],[Cancel Date/time]])/60,"not cancelled")</f>
        <v>11.283333333333333</v>
      </c>
      <c r="I2501" s="47">
        <f>IFERROR(ROUND(Table1[[#This Row],[cancellation time decimal]],0),"not cancelled")</f>
        <v>11</v>
      </c>
      <c r="J2501" s="10">
        <f>IFERROR(MOD(Table1[[#This Row],[cancellation hour rounded]],24),"not cancelled")</f>
        <v>11</v>
      </c>
      <c r="K2501" s="32">
        <f>1/Table1[[#This Row],[Duration (Time between doses '[in hours'])]]</f>
        <v>0.2</v>
      </c>
      <c r="L2501" s="33">
        <f>Table1[[#This Row],[number doses per hour]]*INDEX(Table2[price per dose],Table1[[#This Row],[Drug ID]])</f>
        <v>5.6740000000000004</v>
      </c>
      <c r="M2501" s="11" t="b">
        <f>AND(Table1[[#This Row],[hour of cancellation 0 to 23]]&gt;=0,Table1[[#This Row],[hour of cancellation 0 to 23]]&lt;=23)</f>
        <v>1</v>
      </c>
    </row>
    <row r="2502" spans="1:13" hidden="1" x14ac:dyDescent="0.3">
      <c r="A2502" s="1">
        <v>2501</v>
      </c>
      <c r="B2502" s="1">
        <v>9</v>
      </c>
      <c r="C2502" s="2">
        <v>41021.394659113161</v>
      </c>
      <c r="D2502" s="2">
        <v>41024.227559960382</v>
      </c>
      <c r="E2502" s="1">
        <v>5</v>
      </c>
      <c r="F2502" s="2" t="s">
        <v>5</v>
      </c>
      <c r="G2502" s="1">
        <v>0</v>
      </c>
      <c r="H2502" s="32" t="str">
        <f>IFERROR(HOUR(Table1[[#This Row],[Cancel Date/time]])+MINUTE(Table1[[#This Row],[Cancel Date/time]])/60,"not cancelled")</f>
        <v>not cancelled</v>
      </c>
      <c r="I2502" s="47" t="str">
        <f>IFERROR(ROUND(Table1[[#This Row],[cancellation time decimal]],0),"not cancelled")</f>
        <v>not cancelled</v>
      </c>
      <c r="J2502" s="10" t="str">
        <f>IFERROR(MOD(Table1[[#This Row],[cancellation hour rounded]],24),"not cancelled")</f>
        <v>not cancelled</v>
      </c>
      <c r="K2502" s="32">
        <f>1/Table1[[#This Row],[Duration (Time between doses '[in hours'])]]</f>
        <v>0.2</v>
      </c>
      <c r="L2502" s="33">
        <f>Table1[[#This Row],[number doses per hour]]*INDEX(Table2[price per dose],Table1[[#This Row],[Drug ID]])</f>
        <v>5.6740000000000004</v>
      </c>
      <c r="M2502" s="11" t="b">
        <f>AND(Table1[[#This Row],[hour of cancellation 0 to 23]]&gt;=0,Table1[[#This Row],[hour of cancellation 0 to 23]]&lt;=23)</f>
        <v>0</v>
      </c>
    </row>
    <row r="2503" spans="1:13" x14ac:dyDescent="0.3">
      <c r="A2503" s="1">
        <v>2502</v>
      </c>
      <c r="B2503" s="1">
        <v>1</v>
      </c>
      <c r="C2503" s="2">
        <v>41021.401586916858</v>
      </c>
      <c r="D2503" s="2">
        <v>41081.401388888888</v>
      </c>
      <c r="E2503" s="1">
        <v>8</v>
      </c>
      <c r="F2503" s="2">
        <v>41022.494627133041</v>
      </c>
      <c r="G2503" s="1">
        <v>0</v>
      </c>
      <c r="H2503" s="32">
        <f>IFERROR(HOUR(Table1[[#This Row],[Cancel Date/time]])+MINUTE(Table1[[#This Row],[Cancel Date/time]])/60,"not cancelled")</f>
        <v>11.866666666666667</v>
      </c>
      <c r="I2503" s="47">
        <f>IFERROR(ROUND(Table1[[#This Row],[cancellation time decimal]],0),"not cancelled")</f>
        <v>12</v>
      </c>
      <c r="J2503" s="10">
        <f>IFERROR(MOD(Table1[[#This Row],[cancellation hour rounded]],24),"not cancelled")</f>
        <v>12</v>
      </c>
      <c r="K2503" s="32">
        <f>1/Table1[[#This Row],[Duration (Time between doses '[in hours'])]]</f>
        <v>0.125</v>
      </c>
      <c r="L2503" s="33">
        <f>Table1[[#This Row],[number doses per hour]]*INDEX(Table2[price per dose],Table1[[#This Row],[Drug ID]])</f>
        <v>0.84929166666666667</v>
      </c>
      <c r="M2503" s="11" t="b">
        <f>AND(Table1[[#This Row],[hour of cancellation 0 to 23]]&gt;=0,Table1[[#This Row],[hour of cancellation 0 to 23]]&lt;=23)</f>
        <v>1</v>
      </c>
    </row>
    <row r="2504" spans="1:13" x14ac:dyDescent="0.3">
      <c r="A2504" s="1">
        <v>2503</v>
      </c>
      <c r="B2504" s="1">
        <v>3</v>
      </c>
      <c r="C2504" s="2">
        <v>41021.448069414349</v>
      </c>
      <c r="D2504" s="2">
        <v>41081.447916666664</v>
      </c>
      <c r="E2504" s="1">
        <v>24</v>
      </c>
      <c r="F2504" s="2">
        <v>41023.412267723084</v>
      </c>
      <c r="G2504" s="1">
        <v>0</v>
      </c>
      <c r="H2504" s="32">
        <f>IFERROR(HOUR(Table1[[#This Row],[Cancel Date/time]])+MINUTE(Table1[[#This Row],[Cancel Date/time]])/60,"not cancelled")</f>
        <v>9.8833333333333329</v>
      </c>
      <c r="I2504" s="47">
        <f>IFERROR(ROUND(Table1[[#This Row],[cancellation time decimal]],0),"not cancelled")</f>
        <v>10</v>
      </c>
      <c r="J2504" s="10">
        <f>IFERROR(MOD(Table1[[#This Row],[cancellation hour rounded]],24),"not cancelled")</f>
        <v>10</v>
      </c>
      <c r="K2504" s="32">
        <f>1/Table1[[#This Row],[Duration (Time between doses '[in hours'])]]</f>
        <v>4.1666666666666664E-2</v>
      </c>
      <c r="L2504" s="33">
        <f>Table1[[#This Row],[number doses per hour]]*INDEX(Table2[price per dose],Table1[[#This Row],[Drug ID]])</f>
        <v>0.18133000000000002</v>
      </c>
      <c r="M2504" s="11" t="b">
        <f>AND(Table1[[#This Row],[hour of cancellation 0 to 23]]&gt;=0,Table1[[#This Row],[hour of cancellation 0 to 23]]&lt;=23)</f>
        <v>1</v>
      </c>
    </row>
    <row r="2505" spans="1:13" x14ac:dyDescent="0.3">
      <c r="A2505" s="1">
        <v>2504</v>
      </c>
      <c r="B2505" s="1">
        <v>5</v>
      </c>
      <c r="C2505" s="2">
        <v>41021.418454158011</v>
      </c>
      <c r="D2505" s="2">
        <v>41081.41805555555</v>
      </c>
      <c r="E2505" s="1">
        <v>24</v>
      </c>
      <c r="F2505" s="2">
        <v>41025.510148693516</v>
      </c>
      <c r="G2505" s="1">
        <v>0</v>
      </c>
      <c r="H2505" s="32">
        <f>IFERROR(HOUR(Table1[[#This Row],[Cancel Date/time]])+MINUTE(Table1[[#This Row],[Cancel Date/time]])/60,"not cancelled")</f>
        <v>12.233333333333333</v>
      </c>
      <c r="I2505" s="47">
        <f>IFERROR(ROUND(Table1[[#This Row],[cancellation time decimal]],0),"not cancelled")</f>
        <v>12</v>
      </c>
      <c r="J2505" s="10">
        <f>IFERROR(MOD(Table1[[#This Row],[cancellation hour rounded]],24),"not cancelled")</f>
        <v>12</v>
      </c>
      <c r="K2505" s="32">
        <f>1/Table1[[#This Row],[Duration (Time between doses '[in hours'])]]</f>
        <v>4.1666666666666664E-2</v>
      </c>
      <c r="L2505" s="33">
        <f>Table1[[#This Row],[number doses per hour]]*INDEX(Table2[price per dose],Table1[[#This Row],[Drug ID]])</f>
        <v>0.2815833333333333</v>
      </c>
      <c r="M2505" s="11" t="b">
        <f>AND(Table1[[#This Row],[hour of cancellation 0 to 23]]&gt;=0,Table1[[#This Row],[hour of cancellation 0 to 23]]&lt;=23)</f>
        <v>1</v>
      </c>
    </row>
    <row r="2506" spans="1:13" x14ac:dyDescent="0.3">
      <c r="A2506" s="1">
        <v>2505</v>
      </c>
      <c r="B2506" s="1">
        <v>4</v>
      </c>
      <c r="C2506" s="2">
        <v>41021.444189097201</v>
      </c>
      <c r="D2506" s="2">
        <v>41081.443749999999</v>
      </c>
      <c r="E2506" s="1">
        <v>12</v>
      </c>
      <c r="F2506" s="2">
        <v>41024.556071485873</v>
      </c>
      <c r="G2506" s="1">
        <v>0</v>
      </c>
      <c r="H2506" s="32">
        <f>IFERROR(HOUR(Table1[[#This Row],[Cancel Date/time]])+MINUTE(Table1[[#This Row],[Cancel Date/time]])/60,"not cancelled")</f>
        <v>13.333333333333334</v>
      </c>
      <c r="I2506" s="47">
        <f>IFERROR(ROUND(Table1[[#This Row],[cancellation time decimal]],0),"not cancelled")</f>
        <v>13</v>
      </c>
      <c r="J2506" s="10">
        <f>IFERROR(MOD(Table1[[#This Row],[cancellation hour rounded]],24),"not cancelled")</f>
        <v>13</v>
      </c>
      <c r="K2506" s="32">
        <f>1/Table1[[#This Row],[Duration (Time between doses '[in hours'])]]</f>
        <v>8.3333333333333329E-2</v>
      </c>
      <c r="L2506" s="33">
        <f>Table1[[#This Row],[number doses per hour]]*INDEX(Table2[price per dose],Table1[[#This Row],[Drug ID]])</f>
        <v>1.448055119047619</v>
      </c>
      <c r="M2506" s="11" t="b">
        <f>AND(Table1[[#This Row],[hour of cancellation 0 to 23]]&gt;=0,Table1[[#This Row],[hour of cancellation 0 to 23]]&lt;=23)</f>
        <v>1</v>
      </c>
    </row>
    <row r="2507" spans="1:13" hidden="1" x14ac:dyDescent="0.3">
      <c r="A2507" s="1">
        <v>2506</v>
      </c>
      <c r="B2507" s="1">
        <v>7</v>
      </c>
      <c r="C2507" s="2">
        <v>41021.450311078843</v>
      </c>
      <c r="D2507" s="2">
        <v>41024.324663153828</v>
      </c>
      <c r="E2507" s="1">
        <v>24</v>
      </c>
      <c r="F2507" s="2" t="s">
        <v>5</v>
      </c>
      <c r="G2507" s="1">
        <v>0</v>
      </c>
      <c r="H2507" s="32" t="str">
        <f>IFERROR(HOUR(Table1[[#This Row],[Cancel Date/time]])+MINUTE(Table1[[#This Row],[Cancel Date/time]])/60,"not cancelled")</f>
        <v>not cancelled</v>
      </c>
      <c r="I2507" s="47" t="str">
        <f>IFERROR(ROUND(Table1[[#This Row],[cancellation time decimal]],0),"not cancelled")</f>
        <v>not cancelled</v>
      </c>
      <c r="J2507" s="10" t="str">
        <f>IFERROR(MOD(Table1[[#This Row],[cancellation hour rounded]],24),"not cancelled")</f>
        <v>not cancelled</v>
      </c>
      <c r="K2507" s="32">
        <f>1/Table1[[#This Row],[Duration (Time between doses '[in hours'])]]</f>
        <v>4.1666666666666664E-2</v>
      </c>
      <c r="L2507" s="33">
        <f>Table1[[#This Row],[number doses per hour]]*INDEX(Table2[price per dose],Table1[[#This Row],[Drug ID]])</f>
        <v>1.2958049999999997</v>
      </c>
      <c r="M2507" s="11" t="b">
        <f>AND(Table1[[#This Row],[hour of cancellation 0 to 23]]&gt;=0,Table1[[#This Row],[hour of cancellation 0 to 23]]&lt;=23)</f>
        <v>0</v>
      </c>
    </row>
    <row r="2508" spans="1:13" x14ac:dyDescent="0.3">
      <c r="A2508" s="1">
        <v>2507</v>
      </c>
      <c r="B2508" s="1">
        <v>4</v>
      </c>
      <c r="C2508" s="2">
        <v>41021.431384089701</v>
      </c>
      <c r="D2508" s="2">
        <v>41081.431249999994</v>
      </c>
      <c r="E2508" s="1">
        <v>12</v>
      </c>
      <c r="F2508" s="2">
        <v>41024.509067945088</v>
      </c>
      <c r="G2508" s="1">
        <v>0</v>
      </c>
      <c r="H2508" s="32">
        <f>IFERROR(HOUR(Table1[[#This Row],[Cancel Date/time]])+MINUTE(Table1[[#This Row],[Cancel Date/time]])/60,"not cancelled")</f>
        <v>12.216666666666667</v>
      </c>
      <c r="I2508" s="47">
        <f>IFERROR(ROUND(Table1[[#This Row],[cancellation time decimal]],0),"not cancelled")</f>
        <v>12</v>
      </c>
      <c r="J2508" s="10">
        <f>IFERROR(MOD(Table1[[#This Row],[cancellation hour rounded]],24),"not cancelled")</f>
        <v>12</v>
      </c>
      <c r="K2508" s="32">
        <f>1/Table1[[#This Row],[Duration (Time between doses '[in hours'])]]</f>
        <v>8.3333333333333329E-2</v>
      </c>
      <c r="L2508" s="33">
        <f>Table1[[#This Row],[number doses per hour]]*INDEX(Table2[price per dose],Table1[[#This Row],[Drug ID]])</f>
        <v>1.448055119047619</v>
      </c>
      <c r="M2508" s="11" t="b">
        <f>AND(Table1[[#This Row],[hour of cancellation 0 to 23]]&gt;=0,Table1[[#This Row],[hour of cancellation 0 to 23]]&lt;=23)</f>
        <v>1</v>
      </c>
    </row>
    <row r="2509" spans="1:13" x14ac:dyDescent="0.3">
      <c r="A2509" s="1">
        <v>2508</v>
      </c>
      <c r="B2509" s="1">
        <v>1</v>
      </c>
      <c r="C2509" s="2">
        <v>41021.49275865333</v>
      </c>
      <c r="D2509" s="2">
        <v>41081.492361111115</v>
      </c>
      <c r="E2509" s="1">
        <v>8</v>
      </c>
      <c r="F2509" s="2">
        <v>41022.450378288981</v>
      </c>
      <c r="G2509" s="1">
        <v>0</v>
      </c>
      <c r="H2509" s="32">
        <f>IFERROR(HOUR(Table1[[#This Row],[Cancel Date/time]])+MINUTE(Table1[[#This Row],[Cancel Date/time]])/60,"not cancelled")</f>
        <v>10.8</v>
      </c>
      <c r="I2509" s="47">
        <f>IFERROR(ROUND(Table1[[#This Row],[cancellation time decimal]],0),"not cancelled")</f>
        <v>11</v>
      </c>
      <c r="J2509" s="10">
        <f>IFERROR(MOD(Table1[[#This Row],[cancellation hour rounded]],24),"not cancelled")</f>
        <v>11</v>
      </c>
      <c r="K2509" s="32">
        <f>1/Table1[[#This Row],[Duration (Time between doses '[in hours'])]]</f>
        <v>0.125</v>
      </c>
      <c r="L2509" s="33">
        <f>Table1[[#This Row],[number doses per hour]]*INDEX(Table2[price per dose],Table1[[#This Row],[Drug ID]])</f>
        <v>0.84929166666666667</v>
      </c>
      <c r="M2509" s="11" t="b">
        <f>AND(Table1[[#This Row],[hour of cancellation 0 to 23]]&gt;=0,Table1[[#This Row],[hour of cancellation 0 to 23]]&lt;=23)</f>
        <v>1</v>
      </c>
    </row>
    <row r="2510" spans="1:13" x14ac:dyDescent="0.3">
      <c r="A2510" s="1">
        <v>2509</v>
      </c>
      <c r="B2510" s="1">
        <v>3</v>
      </c>
      <c r="C2510" s="2">
        <v>41021.509282071449</v>
      </c>
      <c r="D2510" s="2">
        <v>41081.509027777778</v>
      </c>
      <c r="E2510" s="1">
        <v>24</v>
      </c>
      <c r="F2510" s="2">
        <v>41023.511331503862</v>
      </c>
      <c r="G2510" s="1">
        <v>0</v>
      </c>
      <c r="H2510" s="32">
        <f>IFERROR(HOUR(Table1[[#This Row],[Cancel Date/time]])+MINUTE(Table1[[#This Row],[Cancel Date/time]])/60,"not cancelled")</f>
        <v>12.266666666666667</v>
      </c>
      <c r="I2510" s="47">
        <f>IFERROR(ROUND(Table1[[#This Row],[cancellation time decimal]],0),"not cancelled")</f>
        <v>12</v>
      </c>
      <c r="J2510" s="10">
        <f>IFERROR(MOD(Table1[[#This Row],[cancellation hour rounded]],24),"not cancelled")</f>
        <v>12</v>
      </c>
      <c r="K2510" s="32">
        <f>1/Table1[[#This Row],[Duration (Time between doses '[in hours'])]]</f>
        <v>4.1666666666666664E-2</v>
      </c>
      <c r="L2510" s="33">
        <f>Table1[[#This Row],[number doses per hour]]*INDEX(Table2[price per dose],Table1[[#This Row],[Drug ID]])</f>
        <v>0.18133000000000002</v>
      </c>
      <c r="M2510" s="11" t="b">
        <f>AND(Table1[[#This Row],[hour of cancellation 0 to 23]]&gt;=0,Table1[[#This Row],[hour of cancellation 0 to 23]]&lt;=23)</f>
        <v>1</v>
      </c>
    </row>
    <row r="2511" spans="1:13" x14ac:dyDescent="0.3">
      <c r="A2511" s="1">
        <v>2510</v>
      </c>
      <c r="B2511" s="1">
        <v>5</v>
      </c>
      <c r="C2511" s="2">
        <v>41021.554936351386</v>
      </c>
      <c r="D2511" s="2">
        <v>41081.554861111108</v>
      </c>
      <c r="E2511" s="1">
        <v>24</v>
      </c>
      <c r="F2511" s="2">
        <v>41025.472136883036</v>
      </c>
      <c r="G2511" s="1">
        <v>0</v>
      </c>
      <c r="H2511" s="32">
        <f>IFERROR(HOUR(Table1[[#This Row],[Cancel Date/time]])+MINUTE(Table1[[#This Row],[Cancel Date/time]])/60,"not cancelled")</f>
        <v>11.316666666666666</v>
      </c>
      <c r="I2511" s="47">
        <f>IFERROR(ROUND(Table1[[#This Row],[cancellation time decimal]],0),"not cancelled")</f>
        <v>11</v>
      </c>
      <c r="J2511" s="10">
        <f>IFERROR(MOD(Table1[[#This Row],[cancellation hour rounded]],24),"not cancelled")</f>
        <v>11</v>
      </c>
      <c r="K2511" s="32">
        <f>1/Table1[[#This Row],[Duration (Time between doses '[in hours'])]]</f>
        <v>4.1666666666666664E-2</v>
      </c>
      <c r="L2511" s="33">
        <f>Table1[[#This Row],[number doses per hour]]*INDEX(Table2[price per dose],Table1[[#This Row],[Drug ID]])</f>
        <v>0.2815833333333333</v>
      </c>
      <c r="M2511" s="11" t="b">
        <f>AND(Table1[[#This Row],[hour of cancellation 0 to 23]]&gt;=0,Table1[[#This Row],[hour of cancellation 0 to 23]]&lt;=23)</f>
        <v>1</v>
      </c>
    </row>
    <row r="2512" spans="1:13" x14ac:dyDescent="0.3">
      <c r="A2512" s="1">
        <v>2511</v>
      </c>
      <c r="B2512" s="1">
        <v>4</v>
      </c>
      <c r="C2512" s="2">
        <v>41021.556866100116</v>
      </c>
      <c r="D2512" s="2">
        <v>41081.556249999994</v>
      </c>
      <c r="E2512" s="1">
        <v>12</v>
      </c>
      <c r="F2512" s="2">
        <v>41023.338275710179</v>
      </c>
      <c r="G2512" s="1">
        <v>0</v>
      </c>
      <c r="H2512" s="32">
        <f>IFERROR(HOUR(Table1[[#This Row],[Cancel Date/time]])+MINUTE(Table1[[#This Row],[Cancel Date/time]])/60,"not cancelled")</f>
        <v>8.1166666666666671</v>
      </c>
      <c r="I2512" s="47">
        <f>IFERROR(ROUND(Table1[[#This Row],[cancellation time decimal]],0),"not cancelled")</f>
        <v>8</v>
      </c>
      <c r="J2512" s="10">
        <f>IFERROR(MOD(Table1[[#This Row],[cancellation hour rounded]],24),"not cancelled")</f>
        <v>8</v>
      </c>
      <c r="K2512" s="32">
        <f>1/Table1[[#This Row],[Duration (Time between doses '[in hours'])]]</f>
        <v>8.3333333333333329E-2</v>
      </c>
      <c r="L2512" s="33">
        <f>Table1[[#This Row],[number doses per hour]]*INDEX(Table2[price per dose],Table1[[#This Row],[Drug ID]])</f>
        <v>1.448055119047619</v>
      </c>
      <c r="M2512" s="11" t="b">
        <f>AND(Table1[[#This Row],[hour of cancellation 0 to 23]]&gt;=0,Table1[[#This Row],[hour of cancellation 0 to 23]]&lt;=23)</f>
        <v>1</v>
      </c>
    </row>
    <row r="2513" spans="1:13" x14ac:dyDescent="0.3">
      <c r="A2513" s="1">
        <v>2512</v>
      </c>
      <c r="B2513" s="1">
        <v>2</v>
      </c>
      <c r="C2513" s="2">
        <v>41021.582346277268</v>
      </c>
      <c r="D2513" s="2">
        <v>41081.581944444442</v>
      </c>
      <c r="E2513" s="1">
        <v>10</v>
      </c>
      <c r="F2513" s="2">
        <v>41022.502142489939</v>
      </c>
      <c r="G2513" s="1">
        <v>0</v>
      </c>
      <c r="H2513" s="32">
        <f>IFERROR(HOUR(Table1[[#This Row],[Cancel Date/time]])+MINUTE(Table1[[#This Row],[Cancel Date/time]])/60,"not cancelled")</f>
        <v>12.05</v>
      </c>
      <c r="I2513" s="47">
        <f>IFERROR(ROUND(Table1[[#This Row],[cancellation time decimal]],0),"not cancelled")</f>
        <v>12</v>
      </c>
      <c r="J2513" s="10">
        <f>IFERROR(MOD(Table1[[#This Row],[cancellation hour rounded]],24),"not cancelled")</f>
        <v>12</v>
      </c>
      <c r="K2513" s="32">
        <f>1/Table1[[#This Row],[Duration (Time between doses '[in hours'])]]</f>
        <v>0.1</v>
      </c>
      <c r="L2513" s="33">
        <f>Table1[[#This Row],[number doses per hour]]*INDEX(Table2[price per dose],Table1[[#This Row],[Drug ID]])</f>
        <v>0.84959999999999969</v>
      </c>
      <c r="M2513" s="11" t="b">
        <f>AND(Table1[[#This Row],[hour of cancellation 0 to 23]]&gt;=0,Table1[[#This Row],[hour of cancellation 0 to 23]]&lt;=23)</f>
        <v>1</v>
      </c>
    </row>
    <row r="2514" spans="1:13" hidden="1" x14ac:dyDescent="0.3">
      <c r="A2514" s="1">
        <v>2513</v>
      </c>
      <c r="B2514" s="1">
        <v>1</v>
      </c>
      <c r="C2514" s="2">
        <v>41021.623016905563</v>
      </c>
      <c r="D2514" s="2">
        <v>41024.039098592992</v>
      </c>
      <c r="E2514" s="1">
        <v>8</v>
      </c>
      <c r="F2514" s="2" t="s">
        <v>5</v>
      </c>
      <c r="G2514" s="1">
        <v>0</v>
      </c>
      <c r="H2514" s="32" t="str">
        <f>IFERROR(HOUR(Table1[[#This Row],[Cancel Date/time]])+MINUTE(Table1[[#This Row],[Cancel Date/time]])/60,"not cancelled")</f>
        <v>not cancelled</v>
      </c>
      <c r="I2514" s="47" t="str">
        <f>IFERROR(ROUND(Table1[[#This Row],[cancellation time decimal]],0),"not cancelled")</f>
        <v>not cancelled</v>
      </c>
      <c r="J2514" s="10" t="str">
        <f>IFERROR(MOD(Table1[[#This Row],[cancellation hour rounded]],24),"not cancelled")</f>
        <v>not cancelled</v>
      </c>
      <c r="K2514" s="32">
        <f>1/Table1[[#This Row],[Duration (Time between doses '[in hours'])]]</f>
        <v>0.125</v>
      </c>
      <c r="L2514" s="33">
        <f>Table1[[#This Row],[number doses per hour]]*INDEX(Table2[price per dose],Table1[[#This Row],[Drug ID]])</f>
        <v>0.84929166666666667</v>
      </c>
      <c r="M2514" s="11" t="b">
        <f>AND(Table1[[#This Row],[hour of cancellation 0 to 23]]&gt;=0,Table1[[#This Row],[hour of cancellation 0 to 23]]&lt;=23)</f>
        <v>0</v>
      </c>
    </row>
    <row r="2515" spans="1:13" x14ac:dyDescent="0.3">
      <c r="A2515" s="1">
        <v>2514</v>
      </c>
      <c r="B2515" s="1">
        <v>1</v>
      </c>
      <c r="C2515" s="2">
        <v>41021.646008263422</v>
      </c>
      <c r="D2515" s="2">
        <v>41081.645833333336</v>
      </c>
      <c r="E2515" s="1">
        <v>8</v>
      </c>
      <c r="F2515" s="2">
        <v>41021.854205610049</v>
      </c>
      <c r="G2515" s="1">
        <v>0</v>
      </c>
      <c r="H2515" s="32">
        <f>IFERROR(HOUR(Table1[[#This Row],[Cancel Date/time]])+MINUTE(Table1[[#This Row],[Cancel Date/time]])/60,"not cancelled")</f>
        <v>20.5</v>
      </c>
      <c r="I2515" s="47">
        <f>IFERROR(ROUND(Table1[[#This Row],[cancellation time decimal]],0),"not cancelled")</f>
        <v>21</v>
      </c>
      <c r="J2515" s="10">
        <f>IFERROR(MOD(Table1[[#This Row],[cancellation hour rounded]],24),"not cancelled")</f>
        <v>21</v>
      </c>
      <c r="K2515" s="32">
        <f>1/Table1[[#This Row],[Duration (Time between doses '[in hours'])]]</f>
        <v>0.125</v>
      </c>
      <c r="L2515" s="33">
        <f>Table1[[#This Row],[number doses per hour]]*INDEX(Table2[price per dose],Table1[[#This Row],[Drug ID]])</f>
        <v>0.84929166666666667</v>
      </c>
      <c r="M2515" s="11" t="b">
        <f>AND(Table1[[#This Row],[hour of cancellation 0 to 23]]&gt;=0,Table1[[#This Row],[hour of cancellation 0 to 23]]&lt;=23)</f>
        <v>1</v>
      </c>
    </row>
    <row r="2516" spans="1:13" x14ac:dyDescent="0.3">
      <c r="A2516" s="1">
        <v>2515</v>
      </c>
      <c r="B2516" s="1">
        <v>6</v>
      </c>
      <c r="C2516" s="2">
        <v>41021.687871134076</v>
      </c>
      <c r="D2516" s="2">
        <v>41081.6875</v>
      </c>
      <c r="E2516" s="1">
        <v>24</v>
      </c>
      <c r="F2516" s="2">
        <v>41032.495807549458</v>
      </c>
      <c r="G2516" s="1">
        <v>0</v>
      </c>
      <c r="H2516" s="32">
        <f>IFERROR(HOUR(Table1[[#This Row],[Cancel Date/time]])+MINUTE(Table1[[#This Row],[Cancel Date/time]])/60,"not cancelled")</f>
        <v>11.883333333333333</v>
      </c>
      <c r="I2516" s="47">
        <f>IFERROR(ROUND(Table1[[#This Row],[cancellation time decimal]],0),"not cancelled")</f>
        <v>12</v>
      </c>
      <c r="J2516" s="10">
        <f>IFERROR(MOD(Table1[[#This Row],[cancellation hour rounded]],24),"not cancelled")</f>
        <v>12</v>
      </c>
      <c r="K2516" s="32">
        <f>1/Table1[[#This Row],[Duration (Time between doses '[in hours'])]]</f>
        <v>4.1666666666666664E-2</v>
      </c>
      <c r="L2516" s="33">
        <f>Table1[[#This Row],[number doses per hour]]*INDEX(Table2[price per dose],Table1[[#This Row],[Drug ID]])</f>
        <v>0.35218749999999999</v>
      </c>
      <c r="M2516" s="11" t="b">
        <f>AND(Table1[[#This Row],[hour of cancellation 0 to 23]]&gt;=0,Table1[[#This Row],[hour of cancellation 0 to 23]]&lt;=23)</f>
        <v>1</v>
      </c>
    </row>
    <row r="2517" spans="1:13" x14ac:dyDescent="0.3">
      <c r="A2517" s="1">
        <v>2516</v>
      </c>
      <c r="B2517" s="1">
        <v>5</v>
      </c>
      <c r="C2517" s="2">
        <v>41021.683028614651</v>
      </c>
      <c r="D2517" s="2">
        <v>41081.682638888888</v>
      </c>
      <c r="E2517" s="1">
        <v>24</v>
      </c>
      <c r="F2517" s="2">
        <v>41025.300052104758</v>
      </c>
      <c r="G2517" s="1">
        <v>0</v>
      </c>
      <c r="H2517" s="32">
        <f>IFERROR(HOUR(Table1[[#This Row],[Cancel Date/time]])+MINUTE(Table1[[#This Row],[Cancel Date/time]])/60,"not cancelled")</f>
        <v>7.2</v>
      </c>
      <c r="I2517" s="47">
        <f>IFERROR(ROUND(Table1[[#This Row],[cancellation time decimal]],0),"not cancelled")</f>
        <v>7</v>
      </c>
      <c r="J2517" s="10">
        <f>IFERROR(MOD(Table1[[#This Row],[cancellation hour rounded]],24),"not cancelled")</f>
        <v>7</v>
      </c>
      <c r="K2517" s="32">
        <f>1/Table1[[#This Row],[Duration (Time between doses '[in hours'])]]</f>
        <v>4.1666666666666664E-2</v>
      </c>
      <c r="L2517" s="33">
        <f>Table1[[#This Row],[number doses per hour]]*INDEX(Table2[price per dose],Table1[[#This Row],[Drug ID]])</f>
        <v>0.2815833333333333</v>
      </c>
      <c r="M2517" s="11" t="b">
        <f>AND(Table1[[#This Row],[hour of cancellation 0 to 23]]&gt;=0,Table1[[#This Row],[hour of cancellation 0 to 23]]&lt;=23)</f>
        <v>1</v>
      </c>
    </row>
    <row r="2518" spans="1:13" x14ac:dyDescent="0.3">
      <c r="A2518" s="1">
        <v>2517</v>
      </c>
      <c r="B2518" s="1">
        <v>2</v>
      </c>
      <c r="C2518" s="2">
        <v>41021.705172160815</v>
      </c>
      <c r="D2518" s="2">
        <v>41081.704861111109</v>
      </c>
      <c r="E2518" s="1">
        <v>10</v>
      </c>
      <c r="F2518" s="2">
        <v>41023.375942583312</v>
      </c>
      <c r="G2518" s="1">
        <v>0</v>
      </c>
      <c r="H2518" s="32">
        <f>IFERROR(HOUR(Table1[[#This Row],[Cancel Date/time]])+MINUTE(Table1[[#This Row],[Cancel Date/time]])/60,"not cancelled")</f>
        <v>9.0166666666666675</v>
      </c>
      <c r="I2518" s="47">
        <f>IFERROR(ROUND(Table1[[#This Row],[cancellation time decimal]],0),"not cancelled")</f>
        <v>9</v>
      </c>
      <c r="J2518" s="10">
        <f>IFERROR(MOD(Table1[[#This Row],[cancellation hour rounded]],24),"not cancelled")</f>
        <v>9</v>
      </c>
      <c r="K2518" s="32">
        <f>1/Table1[[#This Row],[Duration (Time between doses '[in hours'])]]</f>
        <v>0.1</v>
      </c>
      <c r="L2518" s="33">
        <f>Table1[[#This Row],[number doses per hour]]*INDEX(Table2[price per dose],Table1[[#This Row],[Drug ID]])</f>
        <v>0.84959999999999969</v>
      </c>
      <c r="M2518" s="11" t="b">
        <f>AND(Table1[[#This Row],[hour of cancellation 0 to 23]]&gt;=0,Table1[[#This Row],[hour of cancellation 0 to 23]]&lt;=23)</f>
        <v>1</v>
      </c>
    </row>
    <row r="2519" spans="1:13" hidden="1" x14ac:dyDescent="0.3">
      <c r="A2519" s="1">
        <v>2518</v>
      </c>
      <c r="B2519" s="1">
        <v>5</v>
      </c>
      <c r="C2519" s="2">
        <v>41021.679057343652</v>
      </c>
      <c r="D2519" s="2">
        <v>41025.470401790932</v>
      </c>
      <c r="E2519" s="1">
        <v>24</v>
      </c>
      <c r="F2519" s="2" t="s">
        <v>5</v>
      </c>
      <c r="G2519" s="1">
        <v>0</v>
      </c>
      <c r="H2519" s="32" t="str">
        <f>IFERROR(HOUR(Table1[[#This Row],[Cancel Date/time]])+MINUTE(Table1[[#This Row],[Cancel Date/time]])/60,"not cancelled")</f>
        <v>not cancelled</v>
      </c>
      <c r="I2519" s="47" t="str">
        <f>IFERROR(ROUND(Table1[[#This Row],[cancellation time decimal]],0),"not cancelled")</f>
        <v>not cancelled</v>
      </c>
      <c r="J2519" s="10" t="str">
        <f>IFERROR(MOD(Table1[[#This Row],[cancellation hour rounded]],24),"not cancelled")</f>
        <v>not cancelled</v>
      </c>
      <c r="K2519" s="32">
        <f>1/Table1[[#This Row],[Duration (Time between doses '[in hours'])]]</f>
        <v>4.1666666666666664E-2</v>
      </c>
      <c r="L2519" s="33">
        <f>Table1[[#This Row],[number doses per hour]]*INDEX(Table2[price per dose],Table1[[#This Row],[Drug ID]])</f>
        <v>0.2815833333333333</v>
      </c>
      <c r="M2519" s="11" t="b">
        <f>AND(Table1[[#This Row],[hour of cancellation 0 to 23]]&gt;=0,Table1[[#This Row],[hour of cancellation 0 to 23]]&lt;=23)</f>
        <v>0</v>
      </c>
    </row>
    <row r="2520" spans="1:13" x14ac:dyDescent="0.3">
      <c r="A2520" s="1">
        <v>2519</v>
      </c>
      <c r="B2520" s="1">
        <v>2</v>
      </c>
      <c r="C2520" s="2">
        <v>41021.69676492452</v>
      </c>
      <c r="D2520" s="2">
        <v>41081.696527777778</v>
      </c>
      <c r="E2520" s="1">
        <v>10</v>
      </c>
      <c r="F2520" s="2">
        <v>41023.651093821587</v>
      </c>
      <c r="G2520" s="1">
        <v>0</v>
      </c>
      <c r="H2520" s="32">
        <f>IFERROR(HOUR(Table1[[#This Row],[Cancel Date/time]])+MINUTE(Table1[[#This Row],[Cancel Date/time]])/60,"not cancelled")</f>
        <v>15.616666666666667</v>
      </c>
      <c r="I2520" s="47">
        <f>IFERROR(ROUND(Table1[[#This Row],[cancellation time decimal]],0),"not cancelled")</f>
        <v>16</v>
      </c>
      <c r="J2520" s="10">
        <f>IFERROR(MOD(Table1[[#This Row],[cancellation hour rounded]],24),"not cancelled")</f>
        <v>16</v>
      </c>
      <c r="K2520" s="32">
        <f>1/Table1[[#This Row],[Duration (Time between doses '[in hours'])]]</f>
        <v>0.1</v>
      </c>
      <c r="L2520" s="33">
        <f>Table1[[#This Row],[number doses per hour]]*INDEX(Table2[price per dose],Table1[[#This Row],[Drug ID]])</f>
        <v>0.84959999999999969</v>
      </c>
      <c r="M2520" s="11" t="b">
        <f>AND(Table1[[#This Row],[hour of cancellation 0 to 23]]&gt;=0,Table1[[#This Row],[hour of cancellation 0 to 23]]&lt;=23)</f>
        <v>1</v>
      </c>
    </row>
    <row r="2521" spans="1:13" hidden="1" x14ac:dyDescent="0.3">
      <c r="A2521" s="1">
        <v>2520</v>
      </c>
      <c r="B2521" s="1">
        <v>5</v>
      </c>
      <c r="C2521" s="2">
        <v>41021.701689479116</v>
      </c>
      <c r="D2521" s="2">
        <v>41024.534590326337</v>
      </c>
      <c r="E2521" s="1">
        <v>24</v>
      </c>
      <c r="F2521" s="2" t="s">
        <v>5</v>
      </c>
      <c r="G2521" s="1">
        <v>0</v>
      </c>
      <c r="H2521" s="32" t="str">
        <f>IFERROR(HOUR(Table1[[#This Row],[Cancel Date/time]])+MINUTE(Table1[[#This Row],[Cancel Date/time]])/60,"not cancelled")</f>
        <v>not cancelled</v>
      </c>
      <c r="I2521" s="47" t="str">
        <f>IFERROR(ROUND(Table1[[#This Row],[cancellation time decimal]],0),"not cancelled")</f>
        <v>not cancelled</v>
      </c>
      <c r="J2521" s="10" t="str">
        <f>IFERROR(MOD(Table1[[#This Row],[cancellation hour rounded]],24),"not cancelled")</f>
        <v>not cancelled</v>
      </c>
      <c r="K2521" s="32">
        <f>1/Table1[[#This Row],[Duration (Time between doses '[in hours'])]]</f>
        <v>4.1666666666666664E-2</v>
      </c>
      <c r="L2521" s="33">
        <f>Table1[[#This Row],[number doses per hour]]*INDEX(Table2[price per dose],Table1[[#This Row],[Drug ID]])</f>
        <v>0.2815833333333333</v>
      </c>
      <c r="M2521" s="11" t="b">
        <f>AND(Table1[[#This Row],[hour of cancellation 0 to 23]]&gt;=0,Table1[[#This Row],[hour of cancellation 0 to 23]]&lt;=23)</f>
        <v>0</v>
      </c>
    </row>
    <row r="2522" spans="1:13" x14ac:dyDescent="0.3">
      <c r="A2522" s="1">
        <v>2521</v>
      </c>
      <c r="B2522" s="1">
        <v>4</v>
      </c>
      <c r="C2522" s="2">
        <v>41021.750046483416</v>
      </c>
      <c r="D2522" s="2">
        <v>41081.75</v>
      </c>
      <c r="E2522" s="1">
        <v>12</v>
      </c>
      <c r="F2522" s="2">
        <v>41023.500098154291</v>
      </c>
      <c r="G2522" s="1">
        <v>0</v>
      </c>
      <c r="H2522" s="32">
        <f>IFERROR(HOUR(Table1[[#This Row],[Cancel Date/time]])+MINUTE(Table1[[#This Row],[Cancel Date/time]])/60,"not cancelled")</f>
        <v>12</v>
      </c>
      <c r="I2522" s="47">
        <f>IFERROR(ROUND(Table1[[#This Row],[cancellation time decimal]],0),"not cancelled")</f>
        <v>12</v>
      </c>
      <c r="J2522" s="10">
        <f>IFERROR(MOD(Table1[[#This Row],[cancellation hour rounded]],24),"not cancelled")</f>
        <v>12</v>
      </c>
      <c r="K2522" s="32">
        <f>1/Table1[[#This Row],[Duration (Time between doses '[in hours'])]]</f>
        <v>8.3333333333333329E-2</v>
      </c>
      <c r="L2522" s="33">
        <f>Table1[[#This Row],[number doses per hour]]*INDEX(Table2[price per dose],Table1[[#This Row],[Drug ID]])</f>
        <v>1.448055119047619</v>
      </c>
      <c r="M2522" s="11" t="b">
        <f>AND(Table1[[#This Row],[hour of cancellation 0 to 23]]&gt;=0,Table1[[#This Row],[hour of cancellation 0 to 23]]&lt;=23)</f>
        <v>1</v>
      </c>
    </row>
    <row r="2523" spans="1:13" x14ac:dyDescent="0.3">
      <c r="A2523" s="1">
        <v>2522</v>
      </c>
      <c r="B2523" s="1">
        <v>1</v>
      </c>
      <c r="C2523" s="2">
        <v>41021.800199490441</v>
      </c>
      <c r="D2523" s="2">
        <v>41081.799999999996</v>
      </c>
      <c r="E2523" s="1">
        <v>8</v>
      </c>
      <c r="F2523" s="2">
        <v>41023.132064035606</v>
      </c>
      <c r="G2523" s="1">
        <v>0</v>
      </c>
      <c r="H2523" s="32">
        <f>IFERROR(HOUR(Table1[[#This Row],[Cancel Date/time]])+MINUTE(Table1[[#This Row],[Cancel Date/time]])/60,"not cancelled")</f>
        <v>3.1666666666666665</v>
      </c>
      <c r="I2523" s="47">
        <f>IFERROR(ROUND(Table1[[#This Row],[cancellation time decimal]],0),"not cancelled")</f>
        <v>3</v>
      </c>
      <c r="J2523" s="10">
        <f>IFERROR(MOD(Table1[[#This Row],[cancellation hour rounded]],24),"not cancelled")</f>
        <v>3</v>
      </c>
      <c r="K2523" s="32">
        <f>1/Table1[[#This Row],[Duration (Time between doses '[in hours'])]]</f>
        <v>0.125</v>
      </c>
      <c r="L2523" s="33">
        <f>Table1[[#This Row],[number doses per hour]]*INDEX(Table2[price per dose],Table1[[#This Row],[Drug ID]])</f>
        <v>0.84929166666666667</v>
      </c>
      <c r="M2523" s="11" t="b">
        <f>AND(Table1[[#This Row],[hour of cancellation 0 to 23]]&gt;=0,Table1[[#This Row],[hour of cancellation 0 to 23]]&lt;=23)</f>
        <v>1</v>
      </c>
    </row>
    <row r="2524" spans="1:13" x14ac:dyDescent="0.3">
      <c r="A2524" s="1">
        <v>2523</v>
      </c>
      <c r="B2524" s="1">
        <v>2</v>
      </c>
      <c r="C2524" s="2">
        <v>41021.794388203329</v>
      </c>
      <c r="D2524" s="2">
        <v>41081.793749999997</v>
      </c>
      <c r="E2524" s="1">
        <v>10</v>
      </c>
      <c r="F2524" s="2">
        <v>41024.162224423955</v>
      </c>
      <c r="G2524" s="1">
        <v>0</v>
      </c>
      <c r="H2524" s="32">
        <f>IFERROR(HOUR(Table1[[#This Row],[Cancel Date/time]])+MINUTE(Table1[[#This Row],[Cancel Date/time]])/60,"not cancelled")</f>
        <v>3.8833333333333333</v>
      </c>
      <c r="I2524" s="47">
        <f>IFERROR(ROUND(Table1[[#This Row],[cancellation time decimal]],0),"not cancelled")</f>
        <v>4</v>
      </c>
      <c r="J2524" s="10">
        <f>IFERROR(MOD(Table1[[#This Row],[cancellation hour rounded]],24),"not cancelled")</f>
        <v>4</v>
      </c>
      <c r="K2524" s="32">
        <f>1/Table1[[#This Row],[Duration (Time between doses '[in hours'])]]</f>
        <v>0.1</v>
      </c>
      <c r="L2524" s="33">
        <f>Table1[[#This Row],[number doses per hour]]*INDEX(Table2[price per dose],Table1[[#This Row],[Drug ID]])</f>
        <v>0.84959999999999969</v>
      </c>
      <c r="M2524" s="11" t="b">
        <f>AND(Table1[[#This Row],[hour of cancellation 0 to 23]]&gt;=0,Table1[[#This Row],[hour of cancellation 0 to 23]]&lt;=23)</f>
        <v>1</v>
      </c>
    </row>
    <row r="2525" spans="1:13" x14ac:dyDescent="0.3">
      <c r="A2525" s="1">
        <v>2524</v>
      </c>
      <c r="B2525" s="1">
        <v>1</v>
      </c>
      <c r="C2525" s="2">
        <v>41021.842873462097</v>
      </c>
      <c r="D2525" s="2">
        <v>41081.842361111114</v>
      </c>
      <c r="E2525" s="1">
        <v>12</v>
      </c>
      <c r="F2525" s="2">
        <v>41023.373829043769</v>
      </c>
      <c r="G2525" s="1">
        <v>0</v>
      </c>
      <c r="H2525" s="32">
        <f>IFERROR(HOUR(Table1[[#This Row],[Cancel Date/time]])+MINUTE(Table1[[#This Row],[Cancel Date/time]])/60,"not cancelled")</f>
        <v>8.9666666666666668</v>
      </c>
      <c r="I2525" s="47">
        <f>IFERROR(ROUND(Table1[[#This Row],[cancellation time decimal]],0),"not cancelled")</f>
        <v>9</v>
      </c>
      <c r="J2525" s="10">
        <f>IFERROR(MOD(Table1[[#This Row],[cancellation hour rounded]],24),"not cancelled")</f>
        <v>9</v>
      </c>
      <c r="K2525" s="32">
        <f>1/Table1[[#This Row],[Duration (Time between doses '[in hours'])]]</f>
        <v>8.3333333333333329E-2</v>
      </c>
      <c r="L2525" s="33">
        <f>Table1[[#This Row],[number doses per hour]]*INDEX(Table2[price per dose],Table1[[#This Row],[Drug ID]])</f>
        <v>0.56619444444444444</v>
      </c>
      <c r="M2525" s="11" t="b">
        <f>AND(Table1[[#This Row],[hour of cancellation 0 to 23]]&gt;=0,Table1[[#This Row],[hour of cancellation 0 to 23]]&lt;=23)</f>
        <v>1</v>
      </c>
    </row>
    <row r="2526" spans="1:13" x14ac:dyDescent="0.3">
      <c r="A2526" s="1">
        <v>2525</v>
      </c>
      <c r="B2526" s="1">
        <v>10</v>
      </c>
      <c r="C2526" s="2">
        <v>41021.876233206291</v>
      </c>
      <c r="D2526" s="2">
        <v>41081.875694444447</v>
      </c>
      <c r="E2526" s="1">
        <v>1</v>
      </c>
      <c r="F2526" s="2">
        <v>41028.51991945022</v>
      </c>
      <c r="G2526" s="1">
        <v>1</v>
      </c>
      <c r="H2526" s="32">
        <f>IFERROR(HOUR(Table1[[#This Row],[Cancel Date/time]])+MINUTE(Table1[[#This Row],[Cancel Date/time]])/60,"not cancelled")</f>
        <v>12.466666666666667</v>
      </c>
      <c r="I2526" s="47">
        <f>IFERROR(ROUND(Table1[[#This Row],[cancellation time decimal]],0),"not cancelled")</f>
        <v>12</v>
      </c>
      <c r="J2526" s="10">
        <f>IFERROR(MOD(Table1[[#This Row],[cancellation hour rounded]],24),"not cancelled")</f>
        <v>12</v>
      </c>
      <c r="K2526" s="32">
        <f>1/Table1[[#This Row],[Duration (Time between doses '[in hours'])]]</f>
        <v>1</v>
      </c>
      <c r="L2526" s="33">
        <f>Table1[[#This Row],[number doses per hour]]*INDEX(Table2[price per dose],Table1[[#This Row],[Drug ID]])</f>
        <v>2.5716000000000001</v>
      </c>
      <c r="M2526" s="11" t="b">
        <f>AND(Table1[[#This Row],[hour of cancellation 0 to 23]]&gt;=0,Table1[[#This Row],[hour of cancellation 0 to 23]]&lt;=23)</f>
        <v>1</v>
      </c>
    </row>
    <row r="2527" spans="1:13" x14ac:dyDescent="0.3">
      <c r="A2527" s="1">
        <v>2526</v>
      </c>
      <c r="B2527" s="1">
        <v>3</v>
      </c>
      <c r="C2527" s="2">
        <v>41022.234993693739</v>
      </c>
      <c r="D2527" s="2">
        <v>41082.234722222223</v>
      </c>
      <c r="E2527" s="1">
        <v>24</v>
      </c>
      <c r="F2527" s="2">
        <v>41024.408867902617</v>
      </c>
      <c r="G2527" s="1">
        <v>0</v>
      </c>
      <c r="H2527" s="32">
        <f>IFERROR(HOUR(Table1[[#This Row],[Cancel Date/time]])+MINUTE(Table1[[#This Row],[Cancel Date/time]])/60,"not cancelled")</f>
        <v>9.8000000000000007</v>
      </c>
      <c r="I2527" s="47">
        <f>IFERROR(ROUND(Table1[[#This Row],[cancellation time decimal]],0),"not cancelled")</f>
        <v>10</v>
      </c>
      <c r="J2527" s="10">
        <f>IFERROR(MOD(Table1[[#This Row],[cancellation hour rounded]],24),"not cancelled")</f>
        <v>10</v>
      </c>
      <c r="K2527" s="32">
        <f>1/Table1[[#This Row],[Duration (Time between doses '[in hours'])]]</f>
        <v>4.1666666666666664E-2</v>
      </c>
      <c r="L2527" s="33">
        <f>Table1[[#This Row],[number doses per hour]]*INDEX(Table2[price per dose],Table1[[#This Row],[Drug ID]])</f>
        <v>0.18133000000000002</v>
      </c>
      <c r="M2527" s="11" t="b">
        <f>AND(Table1[[#This Row],[hour of cancellation 0 to 23]]&gt;=0,Table1[[#This Row],[hour of cancellation 0 to 23]]&lt;=23)</f>
        <v>1</v>
      </c>
    </row>
    <row r="2528" spans="1:13" x14ac:dyDescent="0.3">
      <c r="A2528" s="1">
        <v>2527</v>
      </c>
      <c r="B2528" s="1">
        <v>6</v>
      </c>
      <c r="C2528" s="2">
        <v>41022.3718916789</v>
      </c>
      <c r="D2528" s="2">
        <v>41082.371527777781</v>
      </c>
      <c r="E2528" s="1">
        <v>24</v>
      </c>
      <c r="F2528" s="2">
        <v>41026.578574888968</v>
      </c>
      <c r="G2528" s="1">
        <v>0</v>
      </c>
      <c r="H2528" s="32">
        <f>IFERROR(HOUR(Table1[[#This Row],[Cancel Date/time]])+MINUTE(Table1[[#This Row],[Cancel Date/time]])/60,"not cancelled")</f>
        <v>13.883333333333333</v>
      </c>
      <c r="I2528" s="47">
        <f>IFERROR(ROUND(Table1[[#This Row],[cancellation time decimal]],0),"not cancelled")</f>
        <v>14</v>
      </c>
      <c r="J2528" s="10">
        <f>IFERROR(MOD(Table1[[#This Row],[cancellation hour rounded]],24),"not cancelled")</f>
        <v>14</v>
      </c>
      <c r="K2528" s="32">
        <f>1/Table1[[#This Row],[Duration (Time between doses '[in hours'])]]</f>
        <v>4.1666666666666664E-2</v>
      </c>
      <c r="L2528" s="33">
        <f>Table1[[#This Row],[number doses per hour]]*INDEX(Table2[price per dose],Table1[[#This Row],[Drug ID]])</f>
        <v>0.35218749999999999</v>
      </c>
      <c r="M2528" s="11" t="b">
        <f>AND(Table1[[#This Row],[hour of cancellation 0 to 23]]&gt;=0,Table1[[#This Row],[hour of cancellation 0 to 23]]&lt;=23)</f>
        <v>1</v>
      </c>
    </row>
    <row r="2529" spans="1:13" hidden="1" x14ac:dyDescent="0.3">
      <c r="A2529" s="1">
        <v>2528</v>
      </c>
      <c r="B2529" s="1">
        <v>9</v>
      </c>
      <c r="C2529" s="2">
        <v>41022.376742487453</v>
      </c>
      <c r="D2529" s="2">
        <v>41024.751125734292</v>
      </c>
      <c r="E2529" s="1">
        <v>5</v>
      </c>
      <c r="F2529" s="2" t="s">
        <v>5</v>
      </c>
      <c r="G2529" s="1">
        <v>0</v>
      </c>
      <c r="H2529" s="32" t="str">
        <f>IFERROR(HOUR(Table1[[#This Row],[Cancel Date/time]])+MINUTE(Table1[[#This Row],[Cancel Date/time]])/60,"not cancelled")</f>
        <v>not cancelled</v>
      </c>
      <c r="I2529" s="47" t="str">
        <f>IFERROR(ROUND(Table1[[#This Row],[cancellation time decimal]],0),"not cancelled")</f>
        <v>not cancelled</v>
      </c>
      <c r="J2529" s="10" t="str">
        <f>IFERROR(MOD(Table1[[#This Row],[cancellation hour rounded]],24),"not cancelled")</f>
        <v>not cancelled</v>
      </c>
      <c r="K2529" s="32">
        <f>1/Table1[[#This Row],[Duration (Time between doses '[in hours'])]]</f>
        <v>0.2</v>
      </c>
      <c r="L2529" s="33">
        <f>Table1[[#This Row],[number doses per hour]]*INDEX(Table2[price per dose],Table1[[#This Row],[Drug ID]])</f>
        <v>5.6740000000000004</v>
      </c>
      <c r="M2529" s="11" t="b">
        <f>AND(Table1[[#This Row],[hour of cancellation 0 to 23]]&gt;=0,Table1[[#This Row],[hour of cancellation 0 to 23]]&lt;=23)</f>
        <v>0</v>
      </c>
    </row>
    <row r="2530" spans="1:13" hidden="1" x14ac:dyDescent="0.3">
      <c r="A2530" s="1">
        <v>2529</v>
      </c>
      <c r="B2530" s="1">
        <v>1</v>
      </c>
      <c r="C2530" s="2">
        <v>41022.401838129517</v>
      </c>
      <c r="D2530" s="2">
        <v>41026.193224306029</v>
      </c>
      <c r="E2530" s="1">
        <v>8</v>
      </c>
      <c r="F2530" s="2" t="s">
        <v>5</v>
      </c>
      <c r="G2530" s="1">
        <v>0</v>
      </c>
      <c r="H2530" s="32" t="str">
        <f>IFERROR(HOUR(Table1[[#This Row],[Cancel Date/time]])+MINUTE(Table1[[#This Row],[Cancel Date/time]])/60,"not cancelled")</f>
        <v>not cancelled</v>
      </c>
      <c r="I2530" s="47" t="str">
        <f>IFERROR(ROUND(Table1[[#This Row],[cancellation time decimal]],0),"not cancelled")</f>
        <v>not cancelled</v>
      </c>
      <c r="J2530" s="10" t="str">
        <f>IFERROR(MOD(Table1[[#This Row],[cancellation hour rounded]],24),"not cancelled")</f>
        <v>not cancelled</v>
      </c>
      <c r="K2530" s="32">
        <f>1/Table1[[#This Row],[Duration (Time between doses '[in hours'])]]</f>
        <v>0.125</v>
      </c>
      <c r="L2530" s="33">
        <f>Table1[[#This Row],[number doses per hour]]*INDEX(Table2[price per dose],Table1[[#This Row],[Drug ID]])</f>
        <v>0.84929166666666667</v>
      </c>
      <c r="M2530" s="11" t="b">
        <f>AND(Table1[[#This Row],[hour of cancellation 0 to 23]]&gt;=0,Table1[[#This Row],[hour of cancellation 0 to 23]]&lt;=23)</f>
        <v>0</v>
      </c>
    </row>
    <row r="2531" spans="1:13" x14ac:dyDescent="0.3">
      <c r="A2531" s="1">
        <v>2530</v>
      </c>
      <c r="B2531" s="1">
        <v>5</v>
      </c>
      <c r="C2531" s="2">
        <v>41022.408986002738</v>
      </c>
      <c r="D2531" s="2">
        <v>41082.408333333333</v>
      </c>
      <c r="E2531" s="1">
        <v>24</v>
      </c>
      <c r="F2531" s="2">
        <v>41024.362034600446</v>
      </c>
      <c r="G2531" s="1">
        <v>0</v>
      </c>
      <c r="H2531" s="32">
        <f>IFERROR(HOUR(Table1[[#This Row],[Cancel Date/time]])+MINUTE(Table1[[#This Row],[Cancel Date/time]])/60,"not cancelled")</f>
        <v>8.6833333333333336</v>
      </c>
      <c r="I2531" s="47">
        <f>IFERROR(ROUND(Table1[[#This Row],[cancellation time decimal]],0),"not cancelled")</f>
        <v>9</v>
      </c>
      <c r="J2531" s="10">
        <f>IFERROR(MOD(Table1[[#This Row],[cancellation hour rounded]],24),"not cancelled")</f>
        <v>9</v>
      </c>
      <c r="K2531" s="32">
        <f>1/Table1[[#This Row],[Duration (Time between doses '[in hours'])]]</f>
        <v>4.1666666666666664E-2</v>
      </c>
      <c r="L2531" s="33">
        <f>Table1[[#This Row],[number doses per hour]]*INDEX(Table2[price per dose],Table1[[#This Row],[Drug ID]])</f>
        <v>0.2815833333333333</v>
      </c>
      <c r="M2531" s="11" t="b">
        <f>AND(Table1[[#This Row],[hour of cancellation 0 to 23]]&gt;=0,Table1[[#This Row],[hour of cancellation 0 to 23]]&lt;=23)</f>
        <v>1</v>
      </c>
    </row>
    <row r="2532" spans="1:13" x14ac:dyDescent="0.3">
      <c r="A2532" s="1">
        <v>2531</v>
      </c>
      <c r="B2532" s="1">
        <v>8</v>
      </c>
      <c r="C2532" s="2">
        <v>41022.386009468035</v>
      </c>
      <c r="D2532" s="2">
        <v>41082.385416666664</v>
      </c>
      <c r="E2532" s="1">
        <v>3</v>
      </c>
      <c r="F2532" s="2">
        <v>41026.509624574333</v>
      </c>
      <c r="G2532" s="1">
        <v>0</v>
      </c>
      <c r="H2532" s="32">
        <f>IFERROR(HOUR(Table1[[#This Row],[Cancel Date/time]])+MINUTE(Table1[[#This Row],[Cancel Date/time]])/60,"not cancelled")</f>
        <v>12.216666666666667</v>
      </c>
      <c r="I2532" s="47">
        <f>IFERROR(ROUND(Table1[[#This Row],[cancellation time decimal]],0),"not cancelled")</f>
        <v>12</v>
      </c>
      <c r="J2532" s="10">
        <f>IFERROR(MOD(Table1[[#This Row],[cancellation hour rounded]],24),"not cancelled")</f>
        <v>12</v>
      </c>
      <c r="K2532" s="32">
        <f>1/Table1[[#This Row],[Duration (Time between doses '[in hours'])]]</f>
        <v>0.33333333333333331</v>
      </c>
      <c r="L2532" s="33">
        <f>Table1[[#This Row],[number doses per hour]]*INDEX(Table2[price per dose],Table1[[#This Row],[Drug ID]])</f>
        <v>0.29998222222222221</v>
      </c>
      <c r="M2532" s="11" t="b">
        <f>AND(Table1[[#This Row],[hour of cancellation 0 to 23]]&gt;=0,Table1[[#This Row],[hour of cancellation 0 to 23]]&lt;=23)</f>
        <v>1</v>
      </c>
    </row>
    <row r="2533" spans="1:13" x14ac:dyDescent="0.3">
      <c r="A2533" s="1">
        <v>2532</v>
      </c>
      <c r="B2533" s="1">
        <v>9</v>
      </c>
      <c r="C2533" s="2">
        <v>41022.375826381984</v>
      </c>
      <c r="D2533" s="2">
        <v>41082.375694444447</v>
      </c>
      <c r="E2533" s="1">
        <v>5</v>
      </c>
      <c r="F2533" s="2">
        <v>41025.548654398008</v>
      </c>
      <c r="G2533" s="1">
        <v>0</v>
      </c>
      <c r="H2533" s="32">
        <f>IFERROR(HOUR(Table1[[#This Row],[Cancel Date/time]])+MINUTE(Table1[[#This Row],[Cancel Date/time]])/60,"not cancelled")</f>
        <v>13.166666666666666</v>
      </c>
      <c r="I2533" s="47">
        <f>IFERROR(ROUND(Table1[[#This Row],[cancellation time decimal]],0),"not cancelled")</f>
        <v>13</v>
      </c>
      <c r="J2533" s="10">
        <f>IFERROR(MOD(Table1[[#This Row],[cancellation hour rounded]],24),"not cancelled")</f>
        <v>13</v>
      </c>
      <c r="K2533" s="32">
        <f>1/Table1[[#This Row],[Duration (Time between doses '[in hours'])]]</f>
        <v>0.2</v>
      </c>
      <c r="L2533" s="33">
        <f>Table1[[#This Row],[number doses per hour]]*INDEX(Table2[price per dose],Table1[[#This Row],[Drug ID]])</f>
        <v>5.6740000000000004</v>
      </c>
      <c r="M2533" s="11" t="b">
        <f>AND(Table1[[#This Row],[hour of cancellation 0 to 23]]&gt;=0,Table1[[#This Row],[hour of cancellation 0 to 23]]&lt;=23)</f>
        <v>1</v>
      </c>
    </row>
    <row r="2534" spans="1:13" x14ac:dyDescent="0.3">
      <c r="A2534" s="1">
        <v>2533</v>
      </c>
      <c r="B2534" s="1">
        <v>1</v>
      </c>
      <c r="C2534" s="2">
        <v>41022.492184041846</v>
      </c>
      <c r="D2534" s="2">
        <v>41082.491666666669</v>
      </c>
      <c r="E2534" s="1">
        <v>8</v>
      </c>
      <c r="F2534" s="2">
        <v>41022.786814988736</v>
      </c>
      <c r="G2534" s="1">
        <v>0</v>
      </c>
      <c r="H2534" s="32">
        <f>IFERROR(HOUR(Table1[[#This Row],[Cancel Date/time]])+MINUTE(Table1[[#This Row],[Cancel Date/time]])/60,"not cancelled")</f>
        <v>18.883333333333333</v>
      </c>
      <c r="I2534" s="47">
        <f>IFERROR(ROUND(Table1[[#This Row],[cancellation time decimal]],0),"not cancelled")</f>
        <v>19</v>
      </c>
      <c r="J2534" s="10">
        <f>IFERROR(MOD(Table1[[#This Row],[cancellation hour rounded]],24),"not cancelled")</f>
        <v>19</v>
      </c>
      <c r="K2534" s="32">
        <f>1/Table1[[#This Row],[Duration (Time between doses '[in hours'])]]</f>
        <v>0.125</v>
      </c>
      <c r="L2534" s="33">
        <f>Table1[[#This Row],[number doses per hour]]*INDEX(Table2[price per dose],Table1[[#This Row],[Drug ID]])</f>
        <v>0.84929166666666667</v>
      </c>
      <c r="M2534" s="11" t="b">
        <f>AND(Table1[[#This Row],[hour of cancellation 0 to 23]]&gt;=0,Table1[[#This Row],[hour of cancellation 0 to 23]]&lt;=23)</f>
        <v>1</v>
      </c>
    </row>
    <row r="2535" spans="1:13" x14ac:dyDescent="0.3">
      <c r="A2535" s="1">
        <v>2534</v>
      </c>
      <c r="B2535" s="1">
        <v>4</v>
      </c>
      <c r="C2535" s="2">
        <v>41022.573058315887</v>
      </c>
      <c r="D2535" s="2">
        <v>41082.572916666664</v>
      </c>
      <c r="E2535" s="1">
        <v>12</v>
      </c>
      <c r="F2535" s="2">
        <v>41024.704711074053</v>
      </c>
      <c r="G2535" s="1">
        <v>0</v>
      </c>
      <c r="H2535" s="32">
        <f>IFERROR(HOUR(Table1[[#This Row],[Cancel Date/time]])+MINUTE(Table1[[#This Row],[Cancel Date/time]])/60,"not cancelled")</f>
        <v>16.899999999999999</v>
      </c>
      <c r="I2535" s="47">
        <f>IFERROR(ROUND(Table1[[#This Row],[cancellation time decimal]],0),"not cancelled")</f>
        <v>17</v>
      </c>
      <c r="J2535" s="10">
        <f>IFERROR(MOD(Table1[[#This Row],[cancellation hour rounded]],24),"not cancelled")</f>
        <v>17</v>
      </c>
      <c r="K2535" s="32">
        <f>1/Table1[[#This Row],[Duration (Time between doses '[in hours'])]]</f>
        <v>8.3333333333333329E-2</v>
      </c>
      <c r="L2535" s="33">
        <f>Table1[[#This Row],[number doses per hour]]*INDEX(Table2[price per dose],Table1[[#This Row],[Drug ID]])</f>
        <v>1.448055119047619</v>
      </c>
      <c r="M2535" s="11" t="b">
        <f>AND(Table1[[#This Row],[hour of cancellation 0 to 23]]&gt;=0,Table1[[#This Row],[hour of cancellation 0 to 23]]&lt;=23)</f>
        <v>1</v>
      </c>
    </row>
    <row r="2536" spans="1:13" x14ac:dyDescent="0.3">
      <c r="A2536" s="1">
        <v>2535</v>
      </c>
      <c r="B2536" s="1">
        <v>6</v>
      </c>
      <c r="C2536" s="2">
        <v>41022.548122676715</v>
      </c>
      <c r="D2536" s="2">
        <v>41082.547916666663</v>
      </c>
      <c r="E2536" s="1">
        <v>24</v>
      </c>
      <c r="F2536" s="2">
        <v>41029.582028930417</v>
      </c>
      <c r="G2536" s="1">
        <v>0</v>
      </c>
      <c r="H2536" s="32">
        <f>IFERROR(HOUR(Table1[[#This Row],[Cancel Date/time]])+MINUTE(Table1[[#This Row],[Cancel Date/time]])/60,"not cancelled")</f>
        <v>13.966666666666667</v>
      </c>
      <c r="I2536" s="47">
        <f>IFERROR(ROUND(Table1[[#This Row],[cancellation time decimal]],0),"not cancelled")</f>
        <v>14</v>
      </c>
      <c r="J2536" s="10">
        <f>IFERROR(MOD(Table1[[#This Row],[cancellation hour rounded]],24),"not cancelled")</f>
        <v>14</v>
      </c>
      <c r="K2536" s="32">
        <f>1/Table1[[#This Row],[Duration (Time between doses '[in hours'])]]</f>
        <v>4.1666666666666664E-2</v>
      </c>
      <c r="L2536" s="33">
        <f>Table1[[#This Row],[number doses per hour]]*INDEX(Table2[price per dose],Table1[[#This Row],[Drug ID]])</f>
        <v>0.35218749999999999</v>
      </c>
      <c r="M2536" s="11" t="b">
        <f>AND(Table1[[#This Row],[hour of cancellation 0 to 23]]&gt;=0,Table1[[#This Row],[hour of cancellation 0 to 23]]&lt;=23)</f>
        <v>1</v>
      </c>
    </row>
    <row r="2537" spans="1:13" x14ac:dyDescent="0.3">
      <c r="A2537" s="1">
        <v>2536</v>
      </c>
      <c r="B2537" s="1">
        <v>5</v>
      </c>
      <c r="C2537" s="2">
        <v>41022.572905426743</v>
      </c>
      <c r="D2537" s="2">
        <v>41082.572222222218</v>
      </c>
      <c r="E2537" s="1">
        <v>24</v>
      </c>
      <c r="F2537" s="2">
        <v>41026.599881254289</v>
      </c>
      <c r="G2537" s="1">
        <v>0</v>
      </c>
      <c r="H2537" s="32">
        <f>IFERROR(HOUR(Table1[[#This Row],[Cancel Date/time]])+MINUTE(Table1[[#This Row],[Cancel Date/time]])/60,"not cancelled")</f>
        <v>14.383333333333333</v>
      </c>
      <c r="I2537" s="47">
        <f>IFERROR(ROUND(Table1[[#This Row],[cancellation time decimal]],0),"not cancelled")</f>
        <v>14</v>
      </c>
      <c r="J2537" s="10">
        <f>IFERROR(MOD(Table1[[#This Row],[cancellation hour rounded]],24),"not cancelled")</f>
        <v>14</v>
      </c>
      <c r="K2537" s="32">
        <f>1/Table1[[#This Row],[Duration (Time between doses '[in hours'])]]</f>
        <v>4.1666666666666664E-2</v>
      </c>
      <c r="L2537" s="33">
        <f>Table1[[#This Row],[number doses per hour]]*INDEX(Table2[price per dose],Table1[[#This Row],[Drug ID]])</f>
        <v>0.2815833333333333</v>
      </c>
      <c r="M2537" s="11" t="b">
        <f>AND(Table1[[#This Row],[hour of cancellation 0 to 23]]&gt;=0,Table1[[#This Row],[hour of cancellation 0 to 23]]&lt;=23)</f>
        <v>1</v>
      </c>
    </row>
    <row r="2538" spans="1:13" x14ac:dyDescent="0.3">
      <c r="A2538" s="1">
        <v>2537</v>
      </c>
      <c r="B2538" s="1">
        <v>1</v>
      </c>
      <c r="C2538" s="2">
        <v>41022.581383483608</v>
      </c>
      <c r="D2538" s="2">
        <v>41082.581249999996</v>
      </c>
      <c r="E2538" s="1">
        <v>12</v>
      </c>
      <c r="F2538" s="2">
        <v>41023.438990090821</v>
      </c>
      <c r="G2538" s="1">
        <v>0</v>
      </c>
      <c r="H2538" s="32">
        <f>IFERROR(HOUR(Table1[[#This Row],[Cancel Date/time]])+MINUTE(Table1[[#This Row],[Cancel Date/time]])/60,"not cancelled")</f>
        <v>10.533333333333333</v>
      </c>
      <c r="I2538" s="47">
        <f>IFERROR(ROUND(Table1[[#This Row],[cancellation time decimal]],0),"not cancelled")</f>
        <v>11</v>
      </c>
      <c r="J2538" s="10">
        <f>IFERROR(MOD(Table1[[#This Row],[cancellation hour rounded]],24),"not cancelled")</f>
        <v>11</v>
      </c>
      <c r="K2538" s="32">
        <f>1/Table1[[#This Row],[Duration (Time between doses '[in hours'])]]</f>
        <v>8.3333333333333329E-2</v>
      </c>
      <c r="L2538" s="33">
        <f>Table1[[#This Row],[number doses per hour]]*INDEX(Table2[price per dose],Table1[[#This Row],[Drug ID]])</f>
        <v>0.56619444444444444</v>
      </c>
      <c r="M2538" s="11" t="b">
        <f>AND(Table1[[#This Row],[hour of cancellation 0 to 23]]&gt;=0,Table1[[#This Row],[hour of cancellation 0 to 23]]&lt;=23)</f>
        <v>1</v>
      </c>
    </row>
    <row r="2539" spans="1:13" x14ac:dyDescent="0.3">
      <c r="A2539" s="1">
        <v>2538</v>
      </c>
      <c r="B2539" s="1">
        <v>3</v>
      </c>
      <c r="C2539" s="2">
        <v>41022.586762082887</v>
      </c>
      <c r="D2539" s="2">
        <v>41082.586111111115</v>
      </c>
      <c r="E2539" s="1">
        <v>24</v>
      </c>
      <c r="F2539" s="2">
        <v>41025.481776216075</v>
      </c>
      <c r="G2539" s="1">
        <v>0</v>
      </c>
      <c r="H2539" s="32">
        <f>IFERROR(HOUR(Table1[[#This Row],[Cancel Date/time]])+MINUTE(Table1[[#This Row],[Cancel Date/time]])/60,"not cancelled")</f>
        <v>11.55</v>
      </c>
      <c r="I2539" s="47">
        <f>IFERROR(ROUND(Table1[[#This Row],[cancellation time decimal]],0),"not cancelled")</f>
        <v>12</v>
      </c>
      <c r="J2539" s="10">
        <f>IFERROR(MOD(Table1[[#This Row],[cancellation hour rounded]],24),"not cancelled")</f>
        <v>12</v>
      </c>
      <c r="K2539" s="32">
        <f>1/Table1[[#This Row],[Duration (Time between doses '[in hours'])]]</f>
        <v>4.1666666666666664E-2</v>
      </c>
      <c r="L2539" s="33">
        <f>Table1[[#This Row],[number doses per hour]]*INDEX(Table2[price per dose],Table1[[#This Row],[Drug ID]])</f>
        <v>0.18133000000000002</v>
      </c>
      <c r="M2539" s="11" t="b">
        <f>AND(Table1[[#This Row],[hour of cancellation 0 to 23]]&gt;=0,Table1[[#This Row],[hour of cancellation 0 to 23]]&lt;=23)</f>
        <v>1</v>
      </c>
    </row>
    <row r="2540" spans="1:13" x14ac:dyDescent="0.3">
      <c r="A2540" s="1">
        <v>2539</v>
      </c>
      <c r="B2540" s="1">
        <v>3</v>
      </c>
      <c r="C2540" s="2">
        <v>41022.610533323947</v>
      </c>
      <c r="D2540" s="2">
        <v>41082.61041666667</v>
      </c>
      <c r="E2540" s="1">
        <v>24</v>
      </c>
      <c r="F2540" s="2">
        <v>41025.393783902873</v>
      </c>
      <c r="G2540" s="1">
        <v>0</v>
      </c>
      <c r="H2540" s="32">
        <f>IFERROR(HOUR(Table1[[#This Row],[Cancel Date/time]])+MINUTE(Table1[[#This Row],[Cancel Date/time]])/60,"not cancelled")</f>
        <v>9.4499999999999993</v>
      </c>
      <c r="I2540" s="47">
        <f>IFERROR(ROUND(Table1[[#This Row],[cancellation time decimal]],0),"not cancelled")</f>
        <v>9</v>
      </c>
      <c r="J2540" s="10">
        <f>IFERROR(MOD(Table1[[#This Row],[cancellation hour rounded]],24),"not cancelled")</f>
        <v>9</v>
      </c>
      <c r="K2540" s="32">
        <f>1/Table1[[#This Row],[Duration (Time between doses '[in hours'])]]</f>
        <v>4.1666666666666664E-2</v>
      </c>
      <c r="L2540" s="33">
        <f>Table1[[#This Row],[number doses per hour]]*INDEX(Table2[price per dose],Table1[[#This Row],[Drug ID]])</f>
        <v>0.18133000000000002</v>
      </c>
      <c r="M2540" s="11" t="b">
        <f>AND(Table1[[#This Row],[hour of cancellation 0 to 23]]&gt;=0,Table1[[#This Row],[hour of cancellation 0 to 23]]&lt;=23)</f>
        <v>1</v>
      </c>
    </row>
    <row r="2541" spans="1:13" x14ac:dyDescent="0.3">
      <c r="A2541" s="1">
        <v>2540</v>
      </c>
      <c r="B2541" s="1">
        <v>2</v>
      </c>
      <c r="C2541" s="2">
        <v>41022.610626798312</v>
      </c>
      <c r="D2541" s="2">
        <v>41082.61041666667</v>
      </c>
      <c r="E2541" s="1">
        <v>10</v>
      </c>
      <c r="F2541" s="2">
        <v>41024.779884689895</v>
      </c>
      <c r="G2541" s="1">
        <v>0</v>
      </c>
      <c r="H2541" s="32">
        <f>IFERROR(HOUR(Table1[[#This Row],[Cancel Date/time]])+MINUTE(Table1[[#This Row],[Cancel Date/time]])/60,"not cancelled")</f>
        <v>18.716666666666665</v>
      </c>
      <c r="I2541" s="47">
        <f>IFERROR(ROUND(Table1[[#This Row],[cancellation time decimal]],0),"not cancelled")</f>
        <v>19</v>
      </c>
      <c r="J2541" s="10">
        <f>IFERROR(MOD(Table1[[#This Row],[cancellation hour rounded]],24),"not cancelled")</f>
        <v>19</v>
      </c>
      <c r="K2541" s="32">
        <f>1/Table1[[#This Row],[Duration (Time between doses '[in hours'])]]</f>
        <v>0.1</v>
      </c>
      <c r="L2541" s="33">
        <f>Table1[[#This Row],[number doses per hour]]*INDEX(Table2[price per dose],Table1[[#This Row],[Drug ID]])</f>
        <v>0.84959999999999969</v>
      </c>
      <c r="M2541" s="11" t="b">
        <f>AND(Table1[[#This Row],[hour of cancellation 0 to 23]]&gt;=0,Table1[[#This Row],[hour of cancellation 0 to 23]]&lt;=23)</f>
        <v>1</v>
      </c>
    </row>
    <row r="2542" spans="1:13" x14ac:dyDescent="0.3">
      <c r="A2542" s="1">
        <v>2541</v>
      </c>
      <c r="B2542" s="1">
        <v>1</v>
      </c>
      <c r="C2542" s="2">
        <v>41022.609834985975</v>
      </c>
      <c r="D2542" s="2">
        <v>41082.609722222223</v>
      </c>
      <c r="E2542" s="1">
        <v>8</v>
      </c>
      <c r="F2542" s="2">
        <v>41022.781593302221</v>
      </c>
      <c r="G2542" s="1">
        <v>0</v>
      </c>
      <c r="H2542" s="32">
        <f>IFERROR(HOUR(Table1[[#This Row],[Cancel Date/time]])+MINUTE(Table1[[#This Row],[Cancel Date/time]])/60,"not cancelled")</f>
        <v>18.75</v>
      </c>
      <c r="I2542" s="47">
        <f>IFERROR(ROUND(Table1[[#This Row],[cancellation time decimal]],0),"not cancelled")</f>
        <v>19</v>
      </c>
      <c r="J2542" s="10">
        <f>IFERROR(MOD(Table1[[#This Row],[cancellation hour rounded]],24),"not cancelled")</f>
        <v>19</v>
      </c>
      <c r="K2542" s="32">
        <f>1/Table1[[#This Row],[Duration (Time between doses '[in hours'])]]</f>
        <v>0.125</v>
      </c>
      <c r="L2542" s="33">
        <f>Table1[[#This Row],[number doses per hour]]*INDEX(Table2[price per dose],Table1[[#This Row],[Drug ID]])</f>
        <v>0.84929166666666667</v>
      </c>
      <c r="M2542" s="11" t="b">
        <f>AND(Table1[[#This Row],[hour of cancellation 0 to 23]]&gt;=0,Table1[[#This Row],[hour of cancellation 0 to 23]]&lt;=23)</f>
        <v>1</v>
      </c>
    </row>
    <row r="2543" spans="1:13" hidden="1" x14ac:dyDescent="0.3">
      <c r="A2543" s="1">
        <v>2542</v>
      </c>
      <c r="B2543" s="1">
        <v>4</v>
      </c>
      <c r="C2543" s="2">
        <v>41022.635160408245</v>
      </c>
      <c r="D2543" s="2">
        <v>41026.884953655281</v>
      </c>
      <c r="E2543" s="1">
        <v>12</v>
      </c>
      <c r="F2543" s="2" t="s">
        <v>5</v>
      </c>
      <c r="G2543" s="1">
        <v>0</v>
      </c>
      <c r="H2543" s="32" t="str">
        <f>IFERROR(HOUR(Table1[[#This Row],[Cancel Date/time]])+MINUTE(Table1[[#This Row],[Cancel Date/time]])/60,"not cancelled")</f>
        <v>not cancelled</v>
      </c>
      <c r="I2543" s="47" t="str">
        <f>IFERROR(ROUND(Table1[[#This Row],[cancellation time decimal]],0),"not cancelled")</f>
        <v>not cancelled</v>
      </c>
      <c r="J2543" s="10" t="str">
        <f>IFERROR(MOD(Table1[[#This Row],[cancellation hour rounded]],24),"not cancelled")</f>
        <v>not cancelled</v>
      </c>
      <c r="K2543" s="32">
        <f>1/Table1[[#This Row],[Duration (Time between doses '[in hours'])]]</f>
        <v>8.3333333333333329E-2</v>
      </c>
      <c r="L2543" s="33">
        <f>Table1[[#This Row],[number doses per hour]]*INDEX(Table2[price per dose],Table1[[#This Row],[Drug ID]])</f>
        <v>1.448055119047619</v>
      </c>
      <c r="M2543" s="11" t="b">
        <f>AND(Table1[[#This Row],[hour of cancellation 0 to 23]]&gt;=0,Table1[[#This Row],[hour of cancellation 0 to 23]]&lt;=23)</f>
        <v>0</v>
      </c>
    </row>
    <row r="2544" spans="1:13" x14ac:dyDescent="0.3">
      <c r="A2544" s="1">
        <v>2543</v>
      </c>
      <c r="B2544" s="1">
        <v>1</v>
      </c>
      <c r="C2544" s="2">
        <v>41022.628621147596</v>
      </c>
      <c r="D2544" s="2">
        <v>41082.628472222219</v>
      </c>
      <c r="E2544" s="1">
        <v>8</v>
      </c>
      <c r="F2544" s="2">
        <v>41023.292250143888</v>
      </c>
      <c r="G2544" s="1">
        <v>0</v>
      </c>
      <c r="H2544" s="32">
        <f>IFERROR(HOUR(Table1[[#This Row],[Cancel Date/time]])+MINUTE(Table1[[#This Row],[Cancel Date/time]])/60,"not cancelled")</f>
        <v>7</v>
      </c>
      <c r="I2544" s="47">
        <f>IFERROR(ROUND(Table1[[#This Row],[cancellation time decimal]],0),"not cancelled")</f>
        <v>7</v>
      </c>
      <c r="J2544" s="10">
        <f>IFERROR(MOD(Table1[[#This Row],[cancellation hour rounded]],24),"not cancelled")</f>
        <v>7</v>
      </c>
      <c r="K2544" s="32">
        <f>1/Table1[[#This Row],[Duration (Time between doses '[in hours'])]]</f>
        <v>0.125</v>
      </c>
      <c r="L2544" s="33">
        <f>Table1[[#This Row],[number doses per hour]]*INDEX(Table2[price per dose],Table1[[#This Row],[Drug ID]])</f>
        <v>0.84929166666666667</v>
      </c>
      <c r="M2544" s="11" t="b">
        <f>AND(Table1[[#This Row],[hour of cancellation 0 to 23]]&gt;=0,Table1[[#This Row],[hour of cancellation 0 to 23]]&lt;=23)</f>
        <v>1</v>
      </c>
    </row>
    <row r="2545" spans="1:13" hidden="1" x14ac:dyDescent="0.3">
      <c r="A2545" s="1">
        <v>2544</v>
      </c>
      <c r="B2545" s="1">
        <v>2</v>
      </c>
      <c r="C2545" s="2">
        <v>41022.677241300778</v>
      </c>
      <c r="D2545" s="2">
        <v>41027.010014071406</v>
      </c>
      <c r="E2545" s="1">
        <v>10</v>
      </c>
      <c r="F2545" s="2" t="s">
        <v>5</v>
      </c>
      <c r="G2545" s="1">
        <v>0</v>
      </c>
      <c r="H2545" s="32" t="str">
        <f>IFERROR(HOUR(Table1[[#This Row],[Cancel Date/time]])+MINUTE(Table1[[#This Row],[Cancel Date/time]])/60,"not cancelled")</f>
        <v>not cancelled</v>
      </c>
      <c r="I2545" s="47" t="str">
        <f>IFERROR(ROUND(Table1[[#This Row],[cancellation time decimal]],0),"not cancelled")</f>
        <v>not cancelled</v>
      </c>
      <c r="J2545" s="10" t="str">
        <f>IFERROR(MOD(Table1[[#This Row],[cancellation hour rounded]],24),"not cancelled")</f>
        <v>not cancelled</v>
      </c>
      <c r="K2545" s="32">
        <f>1/Table1[[#This Row],[Duration (Time between doses '[in hours'])]]</f>
        <v>0.1</v>
      </c>
      <c r="L2545" s="33">
        <f>Table1[[#This Row],[number doses per hour]]*INDEX(Table2[price per dose],Table1[[#This Row],[Drug ID]])</f>
        <v>0.84959999999999969</v>
      </c>
      <c r="M2545" s="11" t="b">
        <f>AND(Table1[[#This Row],[hour of cancellation 0 to 23]]&gt;=0,Table1[[#This Row],[hour of cancellation 0 to 23]]&lt;=23)</f>
        <v>0</v>
      </c>
    </row>
    <row r="2546" spans="1:13" x14ac:dyDescent="0.3">
      <c r="A2546" s="1">
        <v>2545</v>
      </c>
      <c r="B2546" s="1">
        <v>3</v>
      </c>
      <c r="C2546" s="2">
        <v>41022.719959525035</v>
      </c>
      <c r="D2546" s="2">
        <v>41082.719444444447</v>
      </c>
      <c r="E2546" s="1">
        <v>24</v>
      </c>
      <c r="F2546" s="2">
        <v>41025.388608367502</v>
      </c>
      <c r="G2546" s="1">
        <v>0</v>
      </c>
      <c r="H2546" s="32">
        <f>IFERROR(HOUR(Table1[[#This Row],[Cancel Date/time]])+MINUTE(Table1[[#This Row],[Cancel Date/time]])/60,"not cancelled")</f>
        <v>9.3166666666666664</v>
      </c>
      <c r="I2546" s="47">
        <f>IFERROR(ROUND(Table1[[#This Row],[cancellation time decimal]],0),"not cancelled")</f>
        <v>9</v>
      </c>
      <c r="J2546" s="10">
        <f>IFERROR(MOD(Table1[[#This Row],[cancellation hour rounded]],24),"not cancelled")</f>
        <v>9</v>
      </c>
      <c r="K2546" s="32">
        <f>1/Table1[[#This Row],[Duration (Time between doses '[in hours'])]]</f>
        <v>4.1666666666666664E-2</v>
      </c>
      <c r="L2546" s="33">
        <f>Table1[[#This Row],[number doses per hour]]*INDEX(Table2[price per dose],Table1[[#This Row],[Drug ID]])</f>
        <v>0.18133000000000002</v>
      </c>
      <c r="M2546" s="11" t="b">
        <f>AND(Table1[[#This Row],[hour of cancellation 0 to 23]]&gt;=0,Table1[[#This Row],[hour of cancellation 0 to 23]]&lt;=23)</f>
        <v>1</v>
      </c>
    </row>
    <row r="2547" spans="1:13" x14ac:dyDescent="0.3">
      <c r="A2547" s="1">
        <v>2546</v>
      </c>
      <c r="B2547" s="1">
        <v>1</v>
      </c>
      <c r="C2547" s="2">
        <v>41022.714964541534</v>
      </c>
      <c r="D2547" s="2">
        <v>41082.714583333334</v>
      </c>
      <c r="E2547" s="1">
        <v>12</v>
      </c>
      <c r="F2547" s="2">
        <v>41023.386409887869</v>
      </c>
      <c r="G2547" s="1">
        <v>0</v>
      </c>
      <c r="H2547" s="32">
        <f>IFERROR(HOUR(Table1[[#This Row],[Cancel Date/time]])+MINUTE(Table1[[#This Row],[Cancel Date/time]])/60,"not cancelled")</f>
        <v>9.2666666666666675</v>
      </c>
      <c r="I2547" s="47">
        <f>IFERROR(ROUND(Table1[[#This Row],[cancellation time decimal]],0),"not cancelled")</f>
        <v>9</v>
      </c>
      <c r="J2547" s="10">
        <f>IFERROR(MOD(Table1[[#This Row],[cancellation hour rounded]],24),"not cancelled")</f>
        <v>9</v>
      </c>
      <c r="K2547" s="32">
        <f>1/Table1[[#This Row],[Duration (Time between doses '[in hours'])]]</f>
        <v>8.3333333333333329E-2</v>
      </c>
      <c r="L2547" s="33">
        <f>Table1[[#This Row],[number doses per hour]]*INDEX(Table2[price per dose],Table1[[#This Row],[Drug ID]])</f>
        <v>0.56619444444444444</v>
      </c>
      <c r="M2547" s="11" t="b">
        <f>AND(Table1[[#This Row],[hour of cancellation 0 to 23]]&gt;=0,Table1[[#This Row],[hour of cancellation 0 to 23]]&lt;=23)</f>
        <v>1</v>
      </c>
    </row>
    <row r="2548" spans="1:13" x14ac:dyDescent="0.3">
      <c r="A2548" s="1">
        <v>2547</v>
      </c>
      <c r="B2548" s="1">
        <v>10</v>
      </c>
      <c r="C2548" s="2">
        <v>41022.738021329984</v>
      </c>
      <c r="D2548" s="2">
        <v>41082.737500000003</v>
      </c>
      <c r="E2548" s="1">
        <v>1</v>
      </c>
      <c r="F2548" s="2">
        <v>41029.415136679483</v>
      </c>
      <c r="G2548" s="1">
        <v>3</v>
      </c>
      <c r="H2548" s="32">
        <f>IFERROR(HOUR(Table1[[#This Row],[Cancel Date/time]])+MINUTE(Table1[[#This Row],[Cancel Date/time]])/60,"not cancelled")</f>
        <v>9.9499999999999993</v>
      </c>
      <c r="I2548" s="47">
        <f>IFERROR(ROUND(Table1[[#This Row],[cancellation time decimal]],0),"not cancelled")</f>
        <v>10</v>
      </c>
      <c r="J2548" s="10">
        <f>IFERROR(MOD(Table1[[#This Row],[cancellation hour rounded]],24),"not cancelled")</f>
        <v>10</v>
      </c>
      <c r="K2548" s="32">
        <f>1/Table1[[#This Row],[Duration (Time between doses '[in hours'])]]</f>
        <v>1</v>
      </c>
      <c r="L2548" s="33">
        <f>Table1[[#This Row],[number doses per hour]]*INDEX(Table2[price per dose],Table1[[#This Row],[Drug ID]])</f>
        <v>2.5716000000000001</v>
      </c>
      <c r="M2548" s="11" t="b">
        <f>AND(Table1[[#This Row],[hour of cancellation 0 to 23]]&gt;=0,Table1[[#This Row],[hour of cancellation 0 to 23]]&lt;=23)</f>
        <v>1</v>
      </c>
    </row>
    <row r="2549" spans="1:13" x14ac:dyDescent="0.3">
      <c r="A2549" s="1">
        <v>2548</v>
      </c>
      <c r="B2549" s="1">
        <v>5</v>
      </c>
      <c r="C2549" s="2">
        <v>41022.709982816246</v>
      </c>
      <c r="D2549" s="2">
        <v>41082.709722222222</v>
      </c>
      <c r="E2549" s="1">
        <v>24</v>
      </c>
      <c r="F2549" s="2">
        <v>41026.765932554103</v>
      </c>
      <c r="G2549" s="1">
        <v>0</v>
      </c>
      <c r="H2549" s="32">
        <f>IFERROR(HOUR(Table1[[#This Row],[Cancel Date/time]])+MINUTE(Table1[[#This Row],[Cancel Date/time]])/60,"not cancelled")</f>
        <v>18.366666666666667</v>
      </c>
      <c r="I2549" s="47">
        <f>IFERROR(ROUND(Table1[[#This Row],[cancellation time decimal]],0),"not cancelled")</f>
        <v>18</v>
      </c>
      <c r="J2549" s="10">
        <f>IFERROR(MOD(Table1[[#This Row],[cancellation hour rounded]],24),"not cancelled")</f>
        <v>18</v>
      </c>
      <c r="K2549" s="32">
        <f>1/Table1[[#This Row],[Duration (Time between doses '[in hours'])]]</f>
        <v>4.1666666666666664E-2</v>
      </c>
      <c r="L2549" s="33">
        <f>Table1[[#This Row],[number doses per hour]]*INDEX(Table2[price per dose],Table1[[#This Row],[Drug ID]])</f>
        <v>0.2815833333333333</v>
      </c>
      <c r="M2549" s="11" t="b">
        <f>AND(Table1[[#This Row],[hour of cancellation 0 to 23]]&gt;=0,Table1[[#This Row],[hour of cancellation 0 to 23]]&lt;=23)</f>
        <v>1</v>
      </c>
    </row>
    <row r="2550" spans="1:13" x14ac:dyDescent="0.3">
      <c r="A2550" s="1">
        <v>2549</v>
      </c>
      <c r="B2550" s="1">
        <v>11</v>
      </c>
      <c r="C2550" s="2">
        <v>41022.716390854504</v>
      </c>
      <c r="D2550" s="2">
        <v>41082.715972222228</v>
      </c>
      <c r="E2550" s="1">
        <v>1</v>
      </c>
      <c r="F2550" s="2">
        <v>41029.877592253477</v>
      </c>
      <c r="G2550" s="1">
        <v>2</v>
      </c>
      <c r="H2550" s="32">
        <f>IFERROR(HOUR(Table1[[#This Row],[Cancel Date/time]])+MINUTE(Table1[[#This Row],[Cancel Date/time]])/60,"not cancelled")</f>
        <v>21.05</v>
      </c>
      <c r="I2550" s="47">
        <f>IFERROR(ROUND(Table1[[#This Row],[cancellation time decimal]],0),"not cancelled")</f>
        <v>21</v>
      </c>
      <c r="J2550" s="10">
        <f>IFERROR(MOD(Table1[[#This Row],[cancellation hour rounded]],24),"not cancelled")</f>
        <v>21</v>
      </c>
      <c r="K2550" s="32">
        <f>1/Table1[[#This Row],[Duration (Time between doses '[in hours'])]]</f>
        <v>1</v>
      </c>
      <c r="L2550" s="33">
        <f>Table1[[#This Row],[number doses per hour]]*INDEX(Table2[price per dose],Table1[[#This Row],[Drug ID]])</f>
        <v>1</v>
      </c>
      <c r="M2550" s="11" t="b">
        <f>AND(Table1[[#This Row],[hour of cancellation 0 to 23]]&gt;=0,Table1[[#This Row],[hour of cancellation 0 to 23]]&lt;=23)</f>
        <v>1</v>
      </c>
    </row>
    <row r="2551" spans="1:13" x14ac:dyDescent="0.3">
      <c r="A2551" s="1">
        <v>2550</v>
      </c>
      <c r="B2551" s="1">
        <v>1</v>
      </c>
      <c r="C2551" s="2">
        <v>41022.771290318095</v>
      </c>
      <c r="D2551" s="2">
        <v>41082.770833333336</v>
      </c>
      <c r="E2551" s="1">
        <v>12</v>
      </c>
      <c r="F2551" s="2">
        <v>41023.543965717065</v>
      </c>
      <c r="G2551" s="1">
        <v>0</v>
      </c>
      <c r="H2551" s="32">
        <f>IFERROR(HOUR(Table1[[#This Row],[Cancel Date/time]])+MINUTE(Table1[[#This Row],[Cancel Date/time]])/60,"not cancelled")</f>
        <v>13.05</v>
      </c>
      <c r="I2551" s="47">
        <f>IFERROR(ROUND(Table1[[#This Row],[cancellation time decimal]],0),"not cancelled")</f>
        <v>13</v>
      </c>
      <c r="J2551" s="10">
        <f>IFERROR(MOD(Table1[[#This Row],[cancellation hour rounded]],24),"not cancelled")</f>
        <v>13</v>
      </c>
      <c r="K2551" s="32">
        <f>1/Table1[[#This Row],[Duration (Time between doses '[in hours'])]]</f>
        <v>8.3333333333333329E-2</v>
      </c>
      <c r="L2551" s="33">
        <f>Table1[[#This Row],[number doses per hour]]*INDEX(Table2[price per dose],Table1[[#This Row],[Drug ID]])</f>
        <v>0.56619444444444444</v>
      </c>
      <c r="M2551" s="11" t="b">
        <f>AND(Table1[[#This Row],[hour of cancellation 0 to 23]]&gt;=0,Table1[[#This Row],[hour of cancellation 0 to 23]]&lt;=23)</f>
        <v>1</v>
      </c>
    </row>
    <row r="2552" spans="1:13" x14ac:dyDescent="0.3">
      <c r="A2552" s="1">
        <v>2551</v>
      </c>
      <c r="B2552" s="1">
        <v>4</v>
      </c>
      <c r="C2552" s="2">
        <v>41022.832486124382</v>
      </c>
      <c r="D2552" s="2">
        <v>41082.831944444442</v>
      </c>
      <c r="E2552" s="1">
        <v>12</v>
      </c>
      <c r="F2552" s="2">
        <v>41026.001254372786</v>
      </c>
      <c r="G2552" s="1">
        <v>0</v>
      </c>
      <c r="H2552" s="32">
        <f>IFERROR(HOUR(Table1[[#This Row],[Cancel Date/time]])+MINUTE(Table1[[#This Row],[Cancel Date/time]])/60,"not cancelled")</f>
        <v>1.6666666666666666E-2</v>
      </c>
      <c r="I2552" s="47">
        <f>IFERROR(ROUND(Table1[[#This Row],[cancellation time decimal]],0),"not cancelled")</f>
        <v>0</v>
      </c>
      <c r="J2552" s="10">
        <f>IFERROR(MOD(Table1[[#This Row],[cancellation hour rounded]],24),"not cancelled")</f>
        <v>0</v>
      </c>
      <c r="K2552" s="32">
        <f>1/Table1[[#This Row],[Duration (Time between doses '[in hours'])]]</f>
        <v>8.3333333333333329E-2</v>
      </c>
      <c r="L2552" s="33">
        <f>Table1[[#This Row],[number doses per hour]]*INDEX(Table2[price per dose],Table1[[#This Row],[Drug ID]])</f>
        <v>1.448055119047619</v>
      </c>
      <c r="M2552" s="11" t="b">
        <f>AND(Table1[[#This Row],[hour of cancellation 0 to 23]]&gt;=0,Table1[[#This Row],[hour of cancellation 0 to 23]]&lt;=23)</f>
        <v>1</v>
      </c>
    </row>
    <row r="2553" spans="1:13" hidden="1" x14ac:dyDescent="0.3">
      <c r="A2553" s="1">
        <v>2552</v>
      </c>
      <c r="B2553" s="1">
        <v>1</v>
      </c>
      <c r="C2553" s="2">
        <v>41022.86612166516</v>
      </c>
      <c r="D2553" s="2">
        <v>41025.365565442611</v>
      </c>
      <c r="E2553" s="1">
        <v>12</v>
      </c>
      <c r="F2553" s="2" t="s">
        <v>5</v>
      </c>
      <c r="G2553" s="1">
        <v>0</v>
      </c>
      <c r="H2553" s="32" t="str">
        <f>IFERROR(HOUR(Table1[[#This Row],[Cancel Date/time]])+MINUTE(Table1[[#This Row],[Cancel Date/time]])/60,"not cancelled")</f>
        <v>not cancelled</v>
      </c>
      <c r="I2553" s="47" t="str">
        <f>IFERROR(ROUND(Table1[[#This Row],[cancellation time decimal]],0),"not cancelled")</f>
        <v>not cancelled</v>
      </c>
      <c r="J2553" s="10" t="str">
        <f>IFERROR(MOD(Table1[[#This Row],[cancellation hour rounded]],24),"not cancelled")</f>
        <v>not cancelled</v>
      </c>
      <c r="K2553" s="32">
        <f>1/Table1[[#This Row],[Duration (Time between doses '[in hours'])]]</f>
        <v>8.3333333333333329E-2</v>
      </c>
      <c r="L2553" s="33">
        <f>Table1[[#This Row],[number doses per hour]]*INDEX(Table2[price per dose],Table1[[#This Row],[Drug ID]])</f>
        <v>0.56619444444444444</v>
      </c>
      <c r="M2553" s="11" t="b">
        <f>AND(Table1[[#This Row],[hour of cancellation 0 to 23]]&gt;=0,Table1[[#This Row],[hour of cancellation 0 to 23]]&lt;=23)</f>
        <v>0</v>
      </c>
    </row>
    <row r="2554" spans="1:13" x14ac:dyDescent="0.3">
      <c r="A2554" s="1">
        <v>2553</v>
      </c>
      <c r="B2554" s="1">
        <v>2</v>
      </c>
      <c r="C2554" s="2">
        <v>41022.994090128705</v>
      </c>
      <c r="D2554" s="2">
        <v>41082.993750000001</v>
      </c>
      <c r="E2554" s="1">
        <v>10</v>
      </c>
      <c r="F2554" s="2">
        <v>41023.894148816296</v>
      </c>
      <c r="G2554" s="1">
        <v>0</v>
      </c>
      <c r="H2554" s="32">
        <f>IFERROR(HOUR(Table1[[#This Row],[Cancel Date/time]])+MINUTE(Table1[[#This Row],[Cancel Date/time]])/60,"not cancelled")</f>
        <v>21.45</v>
      </c>
      <c r="I2554" s="47">
        <f>IFERROR(ROUND(Table1[[#This Row],[cancellation time decimal]],0),"not cancelled")</f>
        <v>21</v>
      </c>
      <c r="J2554" s="10">
        <f>IFERROR(MOD(Table1[[#This Row],[cancellation hour rounded]],24),"not cancelled")</f>
        <v>21</v>
      </c>
      <c r="K2554" s="32">
        <f>1/Table1[[#This Row],[Duration (Time between doses '[in hours'])]]</f>
        <v>0.1</v>
      </c>
      <c r="L2554" s="33">
        <f>Table1[[#This Row],[number doses per hour]]*INDEX(Table2[price per dose],Table1[[#This Row],[Drug ID]])</f>
        <v>0.84959999999999969</v>
      </c>
      <c r="M2554" s="11" t="b">
        <f>AND(Table1[[#This Row],[hour of cancellation 0 to 23]]&gt;=0,Table1[[#This Row],[hour of cancellation 0 to 23]]&lt;=23)</f>
        <v>1</v>
      </c>
    </row>
    <row r="2555" spans="1:13" x14ac:dyDescent="0.3">
      <c r="A2555" s="1">
        <v>2554</v>
      </c>
      <c r="B2555" s="1">
        <v>3</v>
      </c>
      <c r="C2555" s="2">
        <v>41023.498825260656</v>
      </c>
      <c r="D2555" s="2">
        <v>41083.498611111114</v>
      </c>
      <c r="E2555" s="1">
        <v>24</v>
      </c>
      <c r="F2555" s="2">
        <v>41025.576705259256</v>
      </c>
      <c r="G2555" s="1">
        <v>0</v>
      </c>
      <c r="H2555" s="32">
        <f>IFERROR(HOUR(Table1[[#This Row],[Cancel Date/time]])+MINUTE(Table1[[#This Row],[Cancel Date/time]])/60,"not cancelled")</f>
        <v>13.833333333333334</v>
      </c>
      <c r="I2555" s="47">
        <f>IFERROR(ROUND(Table1[[#This Row],[cancellation time decimal]],0),"not cancelled")</f>
        <v>14</v>
      </c>
      <c r="J2555" s="10">
        <f>IFERROR(MOD(Table1[[#This Row],[cancellation hour rounded]],24),"not cancelled")</f>
        <v>14</v>
      </c>
      <c r="K2555" s="32">
        <f>1/Table1[[#This Row],[Duration (Time between doses '[in hours'])]]</f>
        <v>4.1666666666666664E-2</v>
      </c>
      <c r="L2555" s="33">
        <f>Table1[[#This Row],[number doses per hour]]*INDEX(Table2[price per dose],Table1[[#This Row],[Drug ID]])</f>
        <v>0.18133000000000002</v>
      </c>
      <c r="M2555" s="11" t="b">
        <f>AND(Table1[[#This Row],[hour of cancellation 0 to 23]]&gt;=0,Table1[[#This Row],[hour of cancellation 0 to 23]]&lt;=23)</f>
        <v>1</v>
      </c>
    </row>
    <row r="2556" spans="1:13" x14ac:dyDescent="0.3">
      <c r="A2556" s="1">
        <v>2555</v>
      </c>
      <c r="B2556" s="1">
        <v>1</v>
      </c>
      <c r="C2556" s="2">
        <v>41023.465018599061</v>
      </c>
      <c r="D2556" s="2">
        <v>41083.464583333334</v>
      </c>
      <c r="E2556" s="1">
        <v>8</v>
      </c>
      <c r="F2556" s="2">
        <v>41024.448407492819</v>
      </c>
      <c r="G2556" s="1">
        <v>0</v>
      </c>
      <c r="H2556" s="32">
        <f>IFERROR(HOUR(Table1[[#This Row],[Cancel Date/time]])+MINUTE(Table1[[#This Row],[Cancel Date/time]])/60,"not cancelled")</f>
        <v>10.75</v>
      </c>
      <c r="I2556" s="47">
        <f>IFERROR(ROUND(Table1[[#This Row],[cancellation time decimal]],0),"not cancelled")</f>
        <v>11</v>
      </c>
      <c r="J2556" s="10">
        <f>IFERROR(MOD(Table1[[#This Row],[cancellation hour rounded]],24),"not cancelled")</f>
        <v>11</v>
      </c>
      <c r="K2556" s="32">
        <f>1/Table1[[#This Row],[Duration (Time between doses '[in hours'])]]</f>
        <v>0.125</v>
      </c>
      <c r="L2556" s="33">
        <f>Table1[[#This Row],[number doses per hour]]*INDEX(Table2[price per dose],Table1[[#This Row],[Drug ID]])</f>
        <v>0.84929166666666667</v>
      </c>
      <c r="M2556" s="11" t="b">
        <f>AND(Table1[[#This Row],[hour of cancellation 0 to 23]]&gt;=0,Table1[[#This Row],[hour of cancellation 0 to 23]]&lt;=23)</f>
        <v>1</v>
      </c>
    </row>
    <row r="2557" spans="1:13" x14ac:dyDescent="0.3">
      <c r="A2557" s="1">
        <v>2556</v>
      </c>
      <c r="B2557" s="1">
        <v>2</v>
      </c>
      <c r="C2557" s="2">
        <v>41023.467653611682</v>
      </c>
      <c r="D2557" s="2">
        <v>41026.175694444442</v>
      </c>
      <c r="E2557" s="1">
        <v>10</v>
      </c>
      <c r="F2557" s="2">
        <v>41024.198629185514</v>
      </c>
      <c r="G2557" s="1">
        <v>0</v>
      </c>
      <c r="H2557" s="32">
        <f>IFERROR(HOUR(Table1[[#This Row],[Cancel Date/time]])+MINUTE(Table1[[#This Row],[Cancel Date/time]])/60,"not cancelled")</f>
        <v>4.7666666666666666</v>
      </c>
      <c r="I2557" s="47">
        <f>IFERROR(ROUND(Table1[[#This Row],[cancellation time decimal]],0),"not cancelled")</f>
        <v>5</v>
      </c>
      <c r="J2557" s="10">
        <f>IFERROR(MOD(Table1[[#This Row],[cancellation hour rounded]],24),"not cancelled")</f>
        <v>5</v>
      </c>
      <c r="K2557" s="32">
        <f>1/Table1[[#This Row],[Duration (Time between doses '[in hours'])]]</f>
        <v>0.1</v>
      </c>
      <c r="L2557" s="33">
        <f>Table1[[#This Row],[number doses per hour]]*INDEX(Table2[price per dose],Table1[[#This Row],[Drug ID]])</f>
        <v>0.84959999999999969</v>
      </c>
      <c r="M2557" s="11" t="b">
        <f>AND(Table1[[#This Row],[hour of cancellation 0 to 23]]&gt;=0,Table1[[#This Row],[hour of cancellation 0 to 23]]&lt;=23)</f>
        <v>1</v>
      </c>
    </row>
    <row r="2558" spans="1:13" x14ac:dyDescent="0.3">
      <c r="A2558" s="1">
        <v>2557</v>
      </c>
      <c r="B2558" s="1">
        <v>5</v>
      </c>
      <c r="C2558" s="2">
        <v>41023.514463412925</v>
      </c>
      <c r="D2558" s="2">
        <v>41083.513888888891</v>
      </c>
      <c r="E2558" s="1">
        <v>24</v>
      </c>
      <c r="F2558" s="2">
        <v>41026.33202081862</v>
      </c>
      <c r="G2558" s="1">
        <v>0</v>
      </c>
      <c r="H2558" s="32">
        <f>IFERROR(HOUR(Table1[[#This Row],[Cancel Date/time]])+MINUTE(Table1[[#This Row],[Cancel Date/time]])/60,"not cancelled")</f>
        <v>7.9666666666666668</v>
      </c>
      <c r="I2558" s="47">
        <f>IFERROR(ROUND(Table1[[#This Row],[cancellation time decimal]],0),"not cancelled")</f>
        <v>8</v>
      </c>
      <c r="J2558" s="10">
        <f>IFERROR(MOD(Table1[[#This Row],[cancellation hour rounded]],24),"not cancelled")</f>
        <v>8</v>
      </c>
      <c r="K2558" s="32">
        <f>1/Table1[[#This Row],[Duration (Time between doses '[in hours'])]]</f>
        <v>4.1666666666666664E-2</v>
      </c>
      <c r="L2558" s="33">
        <f>Table1[[#This Row],[number doses per hour]]*INDEX(Table2[price per dose],Table1[[#This Row],[Drug ID]])</f>
        <v>0.2815833333333333</v>
      </c>
      <c r="M2558" s="11" t="b">
        <f>AND(Table1[[#This Row],[hour of cancellation 0 to 23]]&gt;=0,Table1[[#This Row],[hour of cancellation 0 to 23]]&lt;=23)</f>
        <v>1</v>
      </c>
    </row>
    <row r="2559" spans="1:13" x14ac:dyDescent="0.3">
      <c r="A2559" s="1">
        <v>2558</v>
      </c>
      <c r="B2559" s="1">
        <v>1</v>
      </c>
      <c r="C2559" s="2">
        <v>41023.511855333003</v>
      </c>
      <c r="D2559" s="2">
        <v>41083.511805555558</v>
      </c>
      <c r="E2559" s="1">
        <v>8</v>
      </c>
      <c r="F2559" s="2">
        <v>41024.394940900936</v>
      </c>
      <c r="G2559" s="1">
        <v>0</v>
      </c>
      <c r="H2559" s="32">
        <f>IFERROR(HOUR(Table1[[#This Row],[Cancel Date/time]])+MINUTE(Table1[[#This Row],[Cancel Date/time]])/60,"not cancelled")</f>
        <v>9.4666666666666668</v>
      </c>
      <c r="I2559" s="47">
        <f>IFERROR(ROUND(Table1[[#This Row],[cancellation time decimal]],0),"not cancelled")</f>
        <v>9</v>
      </c>
      <c r="J2559" s="10">
        <f>IFERROR(MOD(Table1[[#This Row],[cancellation hour rounded]],24),"not cancelled")</f>
        <v>9</v>
      </c>
      <c r="K2559" s="32">
        <f>1/Table1[[#This Row],[Duration (Time between doses '[in hours'])]]</f>
        <v>0.125</v>
      </c>
      <c r="L2559" s="33">
        <f>Table1[[#This Row],[number doses per hour]]*INDEX(Table2[price per dose],Table1[[#This Row],[Drug ID]])</f>
        <v>0.84929166666666667</v>
      </c>
      <c r="M2559" s="11" t="b">
        <f>AND(Table1[[#This Row],[hour of cancellation 0 to 23]]&gt;=0,Table1[[#This Row],[hour of cancellation 0 to 23]]&lt;=23)</f>
        <v>1</v>
      </c>
    </row>
    <row r="2560" spans="1:13" x14ac:dyDescent="0.3">
      <c r="A2560" s="1">
        <v>2559</v>
      </c>
      <c r="B2560" s="1">
        <v>7</v>
      </c>
      <c r="C2560" s="2">
        <v>41023.50197330238</v>
      </c>
      <c r="D2560" s="2">
        <v>41083.501388888886</v>
      </c>
      <c r="E2560" s="1">
        <v>24</v>
      </c>
      <c r="F2560" s="2">
        <v>41064.088512523922</v>
      </c>
      <c r="G2560" s="1">
        <v>2</v>
      </c>
      <c r="H2560" s="32">
        <f>IFERROR(HOUR(Table1[[#This Row],[Cancel Date/time]])+MINUTE(Table1[[#This Row],[Cancel Date/time]])/60,"not cancelled")</f>
        <v>2.1166666666666667</v>
      </c>
      <c r="I2560" s="47">
        <f>IFERROR(ROUND(Table1[[#This Row],[cancellation time decimal]],0),"not cancelled")</f>
        <v>2</v>
      </c>
      <c r="J2560" s="10">
        <f>IFERROR(MOD(Table1[[#This Row],[cancellation hour rounded]],24),"not cancelled")</f>
        <v>2</v>
      </c>
      <c r="K2560" s="32">
        <f>1/Table1[[#This Row],[Duration (Time between doses '[in hours'])]]</f>
        <v>4.1666666666666664E-2</v>
      </c>
      <c r="L2560" s="33">
        <f>Table1[[#This Row],[number doses per hour]]*INDEX(Table2[price per dose],Table1[[#This Row],[Drug ID]])</f>
        <v>1.2958049999999997</v>
      </c>
      <c r="M2560" s="11" t="b">
        <f>AND(Table1[[#This Row],[hour of cancellation 0 to 23]]&gt;=0,Table1[[#This Row],[hour of cancellation 0 to 23]]&lt;=23)</f>
        <v>1</v>
      </c>
    </row>
    <row r="2561" spans="1:13" x14ac:dyDescent="0.3">
      <c r="A2561" s="1">
        <v>2560</v>
      </c>
      <c r="B2561" s="1">
        <v>7</v>
      </c>
      <c r="C2561" s="2">
        <v>41023.528502975685</v>
      </c>
      <c r="D2561" s="2">
        <v>41083.52847222222</v>
      </c>
      <c r="E2561" s="1">
        <v>24</v>
      </c>
      <c r="F2561" s="2">
        <v>41050.589782919087</v>
      </c>
      <c r="G2561" s="1">
        <v>1</v>
      </c>
      <c r="H2561" s="32">
        <f>IFERROR(HOUR(Table1[[#This Row],[Cancel Date/time]])+MINUTE(Table1[[#This Row],[Cancel Date/time]])/60,"not cancelled")</f>
        <v>14.15</v>
      </c>
      <c r="I2561" s="47">
        <f>IFERROR(ROUND(Table1[[#This Row],[cancellation time decimal]],0),"not cancelled")</f>
        <v>14</v>
      </c>
      <c r="J2561" s="10">
        <f>IFERROR(MOD(Table1[[#This Row],[cancellation hour rounded]],24),"not cancelled")</f>
        <v>14</v>
      </c>
      <c r="K2561" s="32">
        <f>1/Table1[[#This Row],[Duration (Time between doses '[in hours'])]]</f>
        <v>4.1666666666666664E-2</v>
      </c>
      <c r="L2561" s="33">
        <f>Table1[[#This Row],[number doses per hour]]*INDEX(Table2[price per dose],Table1[[#This Row],[Drug ID]])</f>
        <v>1.2958049999999997</v>
      </c>
      <c r="M2561" s="11" t="b">
        <f>AND(Table1[[#This Row],[hour of cancellation 0 to 23]]&gt;=0,Table1[[#This Row],[hour of cancellation 0 to 23]]&lt;=23)</f>
        <v>1</v>
      </c>
    </row>
    <row r="2562" spans="1:13" x14ac:dyDescent="0.3">
      <c r="A2562" s="1">
        <v>2561</v>
      </c>
      <c r="B2562" s="1">
        <v>3</v>
      </c>
      <c r="C2562" s="2">
        <v>41023.592479848972</v>
      </c>
      <c r="D2562" s="2">
        <v>41083.592361111114</v>
      </c>
      <c r="E2562" s="1">
        <v>24</v>
      </c>
      <c r="F2562" s="2">
        <v>41026.660323318843</v>
      </c>
      <c r="G2562" s="1">
        <v>0</v>
      </c>
      <c r="H2562" s="32">
        <f>IFERROR(HOUR(Table1[[#This Row],[Cancel Date/time]])+MINUTE(Table1[[#This Row],[Cancel Date/time]])/60,"not cancelled")</f>
        <v>15.833333333333334</v>
      </c>
      <c r="I2562" s="47">
        <f>IFERROR(ROUND(Table1[[#This Row],[cancellation time decimal]],0),"not cancelled")</f>
        <v>16</v>
      </c>
      <c r="J2562" s="10">
        <f>IFERROR(MOD(Table1[[#This Row],[cancellation hour rounded]],24),"not cancelled")</f>
        <v>16</v>
      </c>
      <c r="K2562" s="32">
        <f>1/Table1[[#This Row],[Duration (Time between doses '[in hours'])]]</f>
        <v>4.1666666666666664E-2</v>
      </c>
      <c r="L2562" s="33">
        <f>Table1[[#This Row],[number doses per hour]]*INDEX(Table2[price per dose],Table1[[#This Row],[Drug ID]])</f>
        <v>0.18133000000000002</v>
      </c>
      <c r="M2562" s="11" t="b">
        <f>AND(Table1[[#This Row],[hour of cancellation 0 to 23]]&gt;=0,Table1[[#This Row],[hour of cancellation 0 to 23]]&lt;=23)</f>
        <v>1</v>
      </c>
    </row>
    <row r="2563" spans="1:13" hidden="1" x14ac:dyDescent="0.3">
      <c r="A2563" s="1">
        <v>2562</v>
      </c>
      <c r="B2563" s="1">
        <v>2</v>
      </c>
      <c r="C2563" s="2">
        <v>41023.619893107214</v>
      </c>
      <c r="D2563" s="2">
        <v>41026.494606002547</v>
      </c>
      <c r="E2563" s="1">
        <v>10</v>
      </c>
      <c r="F2563" s="2" t="s">
        <v>5</v>
      </c>
      <c r="G2563" s="1">
        <v>0</v>
      </c>
      <c r="H2563" s="32" t="str">
        <f>IFERROR(HOUR(Table1[[#This Row],[Cancel Date/time]])+MINUTE(Table1[[#This Row],[Cancel Date/time]])/60,"not cancelled")</f>
        <v>not cancelled</v>
      </c>
      <c r="I2563" s="47" t="str">
        <f>IFERROR(ROUND(Table1[[#This Row],[cancellation time decimal]],0),"not cancelled")</f>
        <v>not cancelled</v>
      </c>
      <c r="J2563" s="10" t="str">
        <f>IFERROR(MOD(Table1[[#This Row],[cancellation hour rounded]],24),"not cancelled")</f>
        <v>not cancelled</v>
      </c>
      <c r="K2563" s="32">
        <f>1/Table1[[#This Row],[Duration (Time between doses '[in hours'])]]</f>
        <v>0.1</v>
      </c>
      <c r="L2563" s="33">
        <f>Table1[[#This Row],[number doses per hour]]*INDEX(Table2[price per dose],Table1[[#This Row],[Drug ID]])</f>
        <v>0.84959999999999969</v>
      </c>
      <c r="M2563" s="11" t="b">
        <f>AND(Table1[[#This Row],[hour of cancellation 0 to 23]]&gt;=0,Table1[[#This Row],[hour of cancellation 0 to 23]]&lt;=23)</f>
        <v>0</v>
      </c>
    </row>
    <row r="2564" spans="1:13" x14ac:dyDescent="0.3">
      <c r="A2564" s="1">
        <v>2563</v>
      </c>
      <c r="B2564" s="1">
        <v>3</v>
      </c>
      <c r="C2564" s="2">
        <v>41023.745102061468</v>
      </c>
      <c r="D2564" s="2">
        <v>41083.744444444448</v>
      </c>
      <c r="E2564" s="1">
        <v>24</v>
      </c>
      <c r="F2564" s="2">
        <v>41026.414957437264</v>
      </c>
      <c r="G2564" s="1">
        <v>0</v>
      </c>
      <c r="H2564" s="32">
        <f>IFERROR(HOUR(Table1[[#This Row],[Cancel Date/time]])+MINUTE(Table1[[#This Row],[Cancel Date/time]])/60,"not cancelled")</f>
        <v>9.9499999999999993</v>
      </c>
      <c r="I2564" s="47">
        <f>IFERROR(ROUND(Table1[[#This Row],[cancellation time decimal]],0),"not cancelled")</f>
        <v>10</v>
      </c>
      <c r="J2564" s="10">
        <f>IFERROR(MOD(Table1[[#This Row],[cancellation hour rounded]],24),"not cancelled")</f>
        <v>10</v>
      </c>
      <c r="K2564" s="32">
        <f>1/Table1[[#This Row],[Duration (Time between doses '[in hours'])]]</f>
        <v>4.1666666666666664E-2</v>
      </c>
      <c r="L2564" s="33">
        <f>Table1[[#This Row],[number doses per hour]]*INDEX(Table2[price per dose],Table1[[#This Row],[Drug ID]])</f>
        <v>0.18133000000000002</v>
      </c>
      <c r="M2564" s="11" t="b">
        <f>AND(Table1[[#This Row],[hour of cancellation 0 to 23]]&gt;=0,Table1[[#This Row],[hour of cancellation 0 to 23]]&lt;=23)</f>
        <v>1</v>
      </c>
    </row>
    <row r="2565" spans="1:13" x14ac:dyDescent="0.3">
      <c r="A2565" s="1">
        <v>2564</v>
      </c>
      <c r="B2565" s="1">
        <v>2</v>
      </c>
      <c r="C2565" s="2">
        <v>41023.723850053277</v>
      </c>
      <c r="D2565" s="2">
        <v>41083.723611111112</v>
      </c>
      <c r="E2565" s="1">
        <v>10</v>
      </c>
      <c r="F2565" s="2">
        <v>41025.396353621203</v>
      </c>
      <c r="G2565" s="1">
        <v>0</v>
      </c>
      <c r="H2565" s="32">
        <f>IFERROR(HOUR(Table1[[#This Row],[Cancel Date/time]])+MINUTE(Table1[[#This Row],[Cancel Date/time]])/60,"not cancelled")</f>
        <v>9.5</v>
      </c>
      <c r="I2565" s="47">
        <f>IFERROR(ROUND(Table1[[#This Row],[cancellation time decimal]],0),"not cancelled")</f>
        <v>10</v>
      </c>
      <c r="J2565" s="10">
        <f>IFERROR(MOD(Table1[[#This Row],[cancellation hour rounded]],24),"not cancelled")</f>
        <v>10</v>
      </c>
      <c r="K2565" s="32">
        <f>1/Table1[[#This Row],[Duration (Time between doses '[in hours'])]]</f>
        <v>0.1</v>
      </c>
      <c r="L2565" s="33">
        <f>Table1[[#This Row],[number doses per hour]]*INDEX(Table2[price per dose],Table1[[#This Row],[Drug ID]])</f>
        <v>0.84959999999999969</v>
      </c>
      <c r="M2565" s="11" t="b">
        <f>AND(Table1[[#This Row],[hour of cancellation 0 to 23]]&gt;=0,Table1[[#This Row],[hour of cancellation 0 to 23]]&lt;=23)</f>
        <v>1</v>
      </c>
    </row>
    <row r="2566" spans="1:13" x14ac:dyDescent="0.3">
      <c r="A2566" s="1">
        <v>2565</v>
      </c>
      <c r="B2566" s="1">
        <v>7</v>
      </c>
      <c r="C2566" s="2">
        <v>41023.802271812754</v>
      </c>
      <c r="D2566" s="2">
        <v>41083.802083333328</v>
      </c>
      <c r="E2566" s="1">
        <v>24</v>
      </c>
      <c r="F2566" s="2">
        <v>41033.149258450823</v>
      </c>
      <c r="G2566" s="1">
        <v>0</v>
      </c>
      <c r="H2566" s="32">
        <f>IFERROR(HOUR(Table1[[#This Row],[Cancel Date/time]])+MINUTE(Table1[[#This Row],[Cancel Date/time]])/60,"not cancelled")</f>
        <v>3.5666666666666664</v>
      </c>
      <c r="I2566" s="47">
        <f>IFERROR(ROUND(Table1[[#This Row],[cancellation time decimal]],0),"not cancelled")</f>
        <v>4</v>
      </c>
      <c r="J2566" s="10">
        <f>IFERROR(MOD(Table1[[#This Row],[cancellation hour rounded]],24),"not cancelled")</f>
        <v>4</v>
      </c>
      <c r="K2566" s="32">
        <f>1/Table1[[#This Row],[Duration (Time between doses '[in hours'])]]</f>
        <v>4.1666666666666664E-2</v>
      </c>
      <c r="L2566" s="33">
        <f>Table1[[#This Row],[number doses per hour]]*INDEX(Table2[price per dose],Table1[[#This Row],[Drug ID]])</f>
        <v>1.2958049999999997</v>
      </c>
      <c r="M2566" s="11" t="b">
        <f>AND(Table1[[#This Row],[hour of cancellation 0 to 23]]&gt;=0,Table1[[#This Row],[hour of cancellation 0 to 23]]&lt;=23)</f>
        <v>1</v>
      </c>
    </row>
    <row r="2567" spans="1:13" x14ac:dyDescent="0.3">
      <c r="A2567" s="1">
        <v>2566</v>
      </c>
      <c r="B2567" s="1">
        <v>1</v>
      </c>
      <c r="C2567" s="2">
        <v>41023.847925422415</v>
      </c>
      <c r="D2567" s="2">
        <v>41083.847916666666</v>
      </c>
      <c r="E2567" s="1">
        <v>12</v>
      </c>
      <c r="F2567" s="2">
        <v>41025.275168133776</v>
      </c>
      <c r="G2567" s="1">
        <v>0</v>
      </c>
      <c r="H2567" s="32">
        <f>IFERROR(HOUR(Table1[[#This Row],[Cancel Date/time]])+MINUTE(Table1[[#This Row],[Cancel Date/time]])/60,"not cancelled")</f>
        <v>6.6</v>
      </c>
      <c r="I2567" s="47">
        <f>IFERROR(ROUND(Table1[[#This Row],[cancellation time decimal]],0),"not cancelled")</f>
        <v>7</v>
      </c>
      <c r="J2567" s="10">
        <f>IFERROR(MOD(Table1[[#This Row],[cancellation hour rounded]],24),"not cancelled")</f>
        <v>7</v>
      </c>
      <c r="K2567" s="32">
        <f>1/Table1[[#This Row],[Duration (Time between doses '[in hours'])]]</f>
        <v>8.3333333333333329E-2</v>
      </c>
      <c r="L2567" s="33">
        <f>Table1[[#This Row],[number doses per hour]]*INDEX(Table2[price per dose],Table1[[#This Row],[Drug ID]])</f>
        <v>0.56619444444444444</v>
      </c>
      <c r="M2567" s="11" t="b">
        <f>AND(Table1[[#This Row],[hour of cancellation 0 to 23]]&gt;=0,Table1[[#This Row],[hour of cancellation 0 to 23]]&lt;=23)</f>
        <v>1</v>
      </c>
    </row>
    <row r="2568" spans="1:13" x14ac:dyDescent="0.3">
      <c r="A2568" s="1">
        <v>2567</v>
      </c>
      <c r="B2568" s="1">
        <v>1</v>
      </c>
      <c r="C2568" s="2">
        <v>41023.886989257793</v>
      </c>
      <c r="D2568" s="2">
        <v>41083.886805555558</v>
      </c>
      <c r="E2568" s="1">
        <v>8</v>
      </c>
      <c r="F2568" s="2">
        <v>41024.611533957155</v>
      </c>
      <c r="G2568" s="1">
        <v>0</v>
      </c>
      <c r="H2568" s="32">
        <f>IFERROR(HOUR(Table1[[#This Row],[Cancel Date/time]])+MINUTE(Table1[[#This Row],[Cancel Date/time]])/60,"not cancelled")</f>
        <v>14.666666666666666</v>
      </c>
      <c r="I2568" s="47">
        <f>IFERROR(ROUND(Table1[[#This Row],[cancellation time decimal]],0),"not cancelled")</f>
        <v>15</v>
      </c>
      <c r="J2568" s="10">
        <f>IFERROR(MOD(Table1[[#This Row],[cancellation hour rounded]],24),"not cancelled")</f>
        <v>15</v>
      </c>
      <c r="K2568" s="32">
        <f>1/Table1[[#This Row],[Duration (Time between doses '[in hours'])]]</f>
        <v>0.125</v>
      </c>
      <c r="L2568" s="33">
        <f>Table1[[#This Row],[number doses per hour]]*INDEX(Table2[price per dose],Table1[[#This Row],[Drug ID]])</f>
        <v>0.84929166666666667</v>
      </c>
      <c r="M2568" s="11" t="b">
        <f>AND(Table1[[#This Row],[hour of cancellation 0 to 23]]&gt;=0,Table1[[#This Row],[hour of cancellation 0 to 23]]&lt;=23)</f>
        <v>1</v>
      </c>
    </row>
    <row r="2569" spans="1:13" x14ac:dyDescent="0.3">
      <c r="A2569" s="1">
        <v>2568</v>
      </c>
      <c r="B2569" s="1">
        <v>1</v>
      </c>
      <c r="C2569" s="2">
        <v>41024.029887599114</v>
      </c>
      <c r="D2569" s="2">
        <v>41084.029861111114</v>
      </c>
      <c r="E2569" s="1">
        <v>12</v>
      </c>
      <c r="F2569" s="2">
        <v>41024.606446593563</v>
      </c>
      <c r="G2569" s="1">
        <v>0</v>
      </c>
      <c r="H2569" s="32">
        <f>IFERROR(HOUR(Table1[[#This Row],[Cancel Date/time]])+MINUTE(Table1[[#This Row],[Cancel Date/time]])/60,"not cancelled")</f>
        <v>14.55</v>
      </c>
      <c r="I2569" s="47">
        <f>IFERROR(ROUND(Table1[[#This Row],[cancellation time decimal]],0),"not cancelled")</f>
        <v>15</v>
      </c>
      <c r="J2569" s="10">
        <f>IFERROR(MOD(Table1[[#This Row],[cancellation hour rounded]],24),"not cancelled")</f>
        <v>15</v>
      </c>
      <c r="K2569" s="32">
        <f>1/Table1[[#This Row],[Duration (Time between doses '[in hours'])]]</f>
        <v>8.3333333333333329E-2</v>
      </c>
      <c r="L2569" s="33">
        <f>Table1[[#This Row],[number doses per hour]]*INDEX(Table2[price per dose],Table1[[#This Row],[Drug ID]])</f>
        <v>0.56619444444444444</v>
      </c>
      <c r="M2569" s="11" t="b">
        <f>AND(Table1[[#This Row],[hour of cancellation 0 to 23]]&gt;=0,Table1[[#This Row],[hour of cancellation 0 to 23]]&lt;=23)</f>
        <v>1</v>
      </c>
    </row>
    <row r="2570" spans="1:13" x14ac:dyDescent="0.3">
      <c r="A2570" s="1">
        <v>2569</v>
      </c>
      <c r="B2570" s="1">
        <v>7</v>
      </c>
      <c r="C2570" s="2">
        <v>41024.066086072286</v>
      </c>
      <c r="D2570" s="2">
        <v>41084.065972222219</v>
      </c>
      <c r="E2570" s="1">
        <v>24</v>
      </c>
      <c r="F2570" s="2">
        <v>41039.589830959056</v>
      </c>
      <c r="G2570" s="1">
        <v>1</v>
      </c>
      <c r="H2570" s="32">
        <f>IFERROR(HOUR(Table1[[#This Row],[Cancel Date/time]])+MINUTE(Table1[[#This Row],[Cancel Date/time]])/60,"not cancelled")</f>
        <v>14.15</v>
      </c>
      <c r="I2570" s="47">
        <f>IFERROR(ROUND(Table1[[#This Row],[cancellation time decimal]],0),"not cancelled")</f>
        <v>14</v>
      </c>
      <c r="J2570" s="10">
        <f>IFERROR(MOD(Table1[[#This Row],[cancellation hour rounded]],24),"not cancelled")</f>
        <v>14</v>
      </c>
      <c r="K2570" s="32">
        <f>1/Table1[[#This Row],[Duration (Time between doses '[in hours'])]]</f>
        <v>4.1666666666666664E-2</v>
      </c>
      <c r="L2570" s="33">
        <f>Table1[[#This Row],[number doses per hour]]*INDEX(Table2[price per dose],Table1[[#This Row],[Drug ID]])</f>
        <v>1.2958049999999997</v>
      </c>
      <c r="M2570" s="11" t="b">
        <f>AND(Table1[[#This Row],[hour of cancellation 0 to 23]]&gt;=0,Table1[[#This Row],[hour of cancellation 0 to 23]]&lt;=23)</f>
        <v>1</v>
      </c>
    </row>
    <row r="2571" spans="1:13" x14ac:dyDescent="0.3">
      <c r="A2571" s="1">
        <v>2570</v>
      </c>
      <c r="B2571" s="1">
        <v>3</v>
      </c>
      <c r="C2571" s="2">
        <v>41024.088480122984</v>
      </c>
      <c r="D2571" s="2">
        <v>41084.088194444448</v>
      </c>
      <c r="E2571" s="1">
        <v>24</v>
      </c>
      <c r="F2571" s="2">
        <v>41025.334493243798</v>
      </c>
      <c r="G2571" s="1">
        <v>0</v>
      </c>
      <c r="H2571" s="32">
        <f>IFERROR(HOUR(Table1[[#This Row],[Cancel Date/time]])+MINUTE(Table1[[#This Row],[Cancel Date/time]])/60,"not cancelled")</f>
        <v>8.0166666666666675</v>
      </c>
      <c r="I2571" s="47">
        <f>IFERROR(ROUND(Table1[[#This Row],[cancellation time decimal]],0),"not cancelled")</f>
        <v>8</v>
      </c>
      <c r="J2571" s="10">
        <f>IFERROR(MOD(Table1[[#This Row],[cancellation hour rounded]],24),"not cancelled")</f>
        <v>8</v>
      </c>
      <c r="K2571" s="32">
        <f>1/Table1[[#This Row],[Duration (Time between doses '[in hours'])]]</f>
        <v>4.1666666666666664E-2</v>
      </c>
      <c r="L2571" s="33">
        <f>Table1[[#This Row],[number doses per hour]]*INDEX(Table2[price per dose],Table1[[#This Row],[Drug ID]])</f>
        <v>0.18133000000000002</v>
      </c>
      <c r="M2571" s="11" t="b">
        <f>AND(Table1[[#This Row],[hour of cancellation 0 to 23]]&gt;=0,Table1[[#This Row],[hour of cancellation 0 to 23]]&lt;=23)</f>
        <v>1</v>
      </c>
    </row>
    <row r="2572" spans="1:13" x14ac:dyDescent="0.3">
      <c r="A2572" s="1">
        <v>2571</v>
      </c>
      <c r="B2572" s="1">
        <v>3</v>
      </c>
      <c r="C2572" s="2">
        <v>41024.107087904376</v>
      </c>
      <c r="D2572" s="2">
        <v>41084.106944444444</v>
      </c>
      <c r="E2572" s="1">
        <v>24</v>
      </c>
      <c r="F2572" s="2">
        <v>41025.77230173417</v>
      </c>
      <c r="G2572" s="1">
        <v>0</v>
      </c>
      <c r="H2572" s="32">
        <f>IFERROR(HOUR(Table1[[#This Row],[Cancel Date/time]])+MINUTE(Table1[[#This Row],[Cancel Date/time]])/60,"not cancelled")</f>
        <v>18.533333333333335</v>
      </c>
      <c r="I2572" s="47">
        <f>IFERROR(ROUND(Table1[[#This Row],[cancellation time decimal]],0),"not cancelled")</f>
        <v>19</v>
      </c>
      <c r="J2572" s="10">
        <f>IFERROR(MOD(Table1[[#This Row],[cancellation hour rounded]],24),"not cancelled")</f>
        <v>19</v>
      </c>
      <c r="K2572" s="32">
        <f>1/Table1[[#This Row],[Duration (Time between doses '[in hours'])]]</f>
        <v>4.1666666666666664E-2</v>
      </c>
      <c r="L2572" s="33">
        <f>Table1[[#This Row],[number doses per hour]]*INDEX(Table2[price per dose],Table1[[#This Row],[Drug ID]])</f>
        <v>0.18133000000000002</v>
      </c>
      <c r="M2572" s="11" t="b">
        <f>AND(Table1[[#This Row],[hour of cancellation 0 to 23]]&gt;=0,Table1[[#This Row],[hour of cancellation 0 to 23]]&lt;=23)</f>
        <v>1</v>
      </c>
    </row>
    <row r="2573" spans="1:13" hidden="1" x14ac:dyDescent="0.3">
      <c r="A2573" s="1">
        <v>2572</v>
      </c>
      <c r="B2573" s="1">
        <v>1</v>
      </c>
      <c r="C2573" s="2">
        <v>41024.258951998301</v>
      </c>
      <c r="D2573" s="2">
        <v>41027.300430160358</v>
      </c>
      <c r="E2573" s="1">
        <v>8</v>
      </c>
      <c r="F2573" s="2" t="s">
        <v>5</v>
      </c>
      <c r="G2573" s="1">
        <v>0</v>
      </c>
      <c r="H2573" s="32" t="str">
        <f>IFERROR(HOUR(Table1[[#This Row],[Cancel Date/time]])+MINUTE(Table1[[#This Row],[Cancel Date/time]])/60,"not cancelled")</f>
        <v>not cancelled</v>
      </c>
      <c r="I2573" s="47" t="str">
        <f>IFERROR(ROUND(Table1[[#This Row],[cancellation time decimal]],0),"not cancelled")</f>
        <v>not cancelled</v>
      </c>
      <c r="J2573" s="10" t="str">
        <f>IFERROR(MOD(Table1[[#This Row],[cancellation hour rounded]],24),"not cancelled")</f>
        <v>not cancelled</v>
      </c>
      <c r="K2573" s="32">
        <f>1/Table1[[#This Row],[Duration (Time between doses '[in hours'])]]</f>
        <v>0.125</v>
      </c>
      <c r="L2573" s="33">
        <f>Table1[[#This Row],[number doses per hour]]*INDEX(Table2[price per dose],Table1[[#This Row],[Drug ID]])</f>
        <v>0.84929166666666667</v>
      </c>
      <c r="M2573" s="11" t="b">
        <f>AND(Table1[[#This Row],[hour of cancellation 0 to 23]]&gt;=0,Table1[[#This Row],[hour of cancellation 0 to 23]]&lt;=23)</f>
        <v>0</v>
      </c>
    </row>
    <row r="2574" spans="1:13" x14ac:dyDescent="0.3">
      <c r="A2574" s="1">
        <v>2573</v>
      </c>
      <c r="B2574" s="1">
        <v>2</v>
      </c>
      <c r="C2574" s="2">
        <v>41024.359809498405</v>
      </c>
      <c r="D2574" s="2">
        <v>41084.359722222223</v>
      </c>
      <c r="E2574" s="1">
        <v>10</v>
      </c>
      <c r="F2574" s="2">
        <v>41025.786371478818</v>
      </c>
      <c r="G2574" s="1">
        <v>0</v>
      </c>
      <c r="H2574" s="32">
        <f>IFERROR(HOUR(Table1[[#This Row],[Cancel Date/time]])+MINUTE(Table1[[#This Row],[Cancel Date/time]])/60,"not cancelled")</f>
        <v>18.866666666666667</v>
      </c>
      <c r="I2574" s="47">
        <f>IFERROR(ROUND(Table1[[#This Row],[cancellation time decimal]],0),"not cancelled")</f>
        <v>19</v>
      </c>
      <c r="J2574" s="10">
        <f>IFERROR(MOD(Table1[[#This Row],[cancellation hour rounded]],24),"not cancelled")</f>
        <v>19</v>
      </c>
      <c r="K2574" s="32">
        <f>1/Table1[[#This Row],[Duration (Time between doses '[in hours'])]]</f>
        <v>0.1</v>
      </c>
      <c r="L2574" s="33">
        <f>Table1[[#This Row],[number doses per hour]]*INDEX(Table2[price per dose],Table1[[#This Row],[Drug ID]])</f>
        <v>0.84959999999999969</v>
      </c>
      <c r="M2574" s="11" t="b">
        <f>AND(Table1[[#This Row],[hour of cancellation 0 to 23]]&gt;=0,Table1[[#This Row],[hour of cancellation 0 to 23]]&lt;=23)</f>
        <v>1</v>
      </c>
    </row>
    <row r="2575" spans="1:13" x14ac:dyDescent="0.3">
      <c r="A2575" s="1">
        <v>2574</v>
      </c>
      <c r="B2575" s="1">
        <v>5</v>
      </c>
      <c r="C2575" s="2">
        <v>41024.406318320951</v>
      </c>
      <c r="D2575" s="2">
        <v>41084.40625</v>
      </c>
      <c r="E2575" s="1">
        <v>24</v>
      </c>
      <c r="F2575" s="2">
        <v>41026.459877073154</v>
      </c>
      <c r="G2575" s="1">
        <v>0</v>
      </c>
      <c r="H2575" s="32">
        <f>IFERROR(HOUR(Table1[[#This Row],[Cancel Date/time]])+MINUTE(Table1[[#This Row],[Cancel Date/time]])/60,"not cancelled")</f>
        <v>11.033333333333333</v>
      </c>
      <c r="I2575" s="47">
        <f>IFERROR(ROUND(Table1[[#This Row],[cancellation time decimal]],0),"not cancelled")</f>
        <v>11</v>
      </c>
      <c r="J2575" s="10">
        <f>IFERROR(MOD(Table1[[#This Row],[cancellation hour rounded]],24),"not cancelled")</f>
        <v>11</v>
      </c>
      <c r="K2575" s="32">
        <f>1/Table1[[#This Row],[Duration (Time between doses '[in hours'])]]</f>
        <v>4.1666666666666664E-2</v>
      </c>
      <c r="L2575" s="33">
        <f>Table1[[#This Row],[number doses per hour]]*INDEX(Table2[price per dose],Table1[[#This Row],[Drug ID]])</f>
        <v>0.2815833333333333</v>
      </c>
      <c r="M2575" s="11" t="b">
        <f>AND(Table1[[#This Row],[hour of cancellation 0 to 23]]&gt;=0,Table1[[#This Row],[hour of cancellation 0 to 23]]&lt;=23)</f>
        <v>1</v>
      </c>
    </row>
    <row r="2576" spans="1:13" hidden="1" x14ac:dyDescent="0.3">
      <c r="A2576" s="1">
        <v>2575</v>
      </c>
      <c r="B2576" s="1">
        <v>4</v>
      </c>
      <c r="C2576" s="2">
        <v>41024.406671149663</v>
      </c>
      <c r="D2576" s="2">
        <v>41027.656287459846</v>
      </c>
      <c r="E2576" s="1">
        <v>12</v>
      </c>
      <c r="F2576" s="2" t="s">
        <v>5</v>
      </c>
      <c r="G2576" s="1">
        <v>0</v>
      </c>
      <c r="H2576" s="32" t="str">
        <f>IFERROR(HOUR(Table1[[#This Row],[Cancel Date/time]])+MINUTE(Table1[[#This Row],[Cancel Date/time]])/60,"not cancelled")</f>
        <v>not cancelled</v>
      </c>
      <c r="I2576" s="47" t="str">
        <f>IFERROR(ROUND(Table1[[#This Row],[cancellation time decimal]],0),"not cancelled")</f>
        <v>not cancelled</v>
      </c>
      <c r="J2576" s="10" t="str">
        <f>IFERROR(MOD(Table1[[#This Row],[cancellation hour rounded]],24),"not cancelled")</f>
        <v>not cancelled</v>
      </c>
      <c r="K2576" s="32">
        <f>1/Table1[[#This Row],[Duration (Time between doses '[in hours'])]]</f>
        <v>8.3333333333333329E-2</v>
      </c>
      <c r="L2576" s="33">
        <f>Table1[[#This Row],[number doses per hour]]*INDEX(Table2[price per dose],Table1[[#This Row],[Drug ID]])</f>
        <v>1.448055119047619</v>
      </c>
      <c r="M2576" s="11" t="b">
        <f>AND(Table1[[#This Row],[hour of cancellation 0 to 23]]&gt;=0,Table1[[#This Row],[hour of cancellation 0 to 23]]&lt;=23)</f>
        <v>0</v>
      </c>
    </row>
    <row r="2577" spans="1:13" hidden="1" x14ac:dyDescent="0.3">
      <c r="A2577" s="1">
        <v>2576</v>
      </c>
      <c r="B2577" s="1">
        <v>3</v>
      </c>
      <c r="C2577" s="2">
        <v>41024.464420402255</v>
      </c>
      <c r="D2577" s="2">
        <v>41028.630522982712</v>
      </c>
      <c r="E2577" s="1">
        <v>24</v>
      </c>
      <c r="F2577" s="2" t="s">
        <v>5</v>
      </c>
      <c r="G2577" s="1">
        <v>0</v>
      </c>
      <c r="H2577" s="32" t="str">
        <f>IFERROR(HOUR(Table1[[#This Row],[Cancel Date/time]])+MINUTE(Table1[[#This Row],[Cancel Date/time]])/60,"not cancelled")</f>
        <v>not cancelled</v>
      </c>
      <c r="I2577" s="47" t="str">
        <f>IFERROR(ROUND(Table1[[#This Row],[cancellation time decimal]],0),"not cancelled")</f>
        <v>not cancelled</v>
      </c>
      <c r="J2577" s="10" t="str">
        <f>IFERROR(MOD(Table1[[#This Row],[cancellation hour rounded]],24),"not cancelled")</f>
        <v>not cancelled</v>
      </c>
      <c r="K2577" s="32">
        <f>1/Table1[[#This Row],[Duration (Time between doses '[in hours'])]]</f>
        <v>4.1666666666666664E-2</v>
      </c>
      <c r="L2577" s="33">
        <f>Table1[[#This Row],[number doses per hour]]*INDEX(Table2[price per dose],Table1[[#This Row],[Drug ID]])</f>
        <v>0.18133000000000002</v>
      </c>
      <c r="M2577" s="11" t="b">
        <f>AND(Table1[[#This Row],[hour of cancellation 0 to 23]]&gt;=0,Table1[[#This Row],[hour of cancellation 0 to 23]]&lt;=23)</f>
        <v>0</v>
      </c>
    </row>
    <row r="2578" spans="1:13" x14ac:dyDescent="0.3">
      <c r="A2578" s="1">
        <v>2577</v>
      </c>
      <c r="B2578" s="1">
        <v>1</v>
      </c>
      <c r="C2578" s="2">
        <v>41024.468658570207</v>
      </c>
      <c r="D2578" s="2">
        <v>41084.468055555561</v>
      </c>
      <c r="E2578" s="1">
        <v>8</v>
      </c>
      <c r="F2578" s="2">
        <v>41025.40336384454</v>
      </c>
      <c r="G2578" s="1">
        <v>0</v>
      </c>
      <c r="H2578" s="32">
        <f>IFERROR(HOUR(Table1[[#This Row],[Cancel Date/time]])+MINUTE(Table1[[#This Row],[Cancel Date/time]])/60,"not cancelled")</f>
        <v>9.6666666666666661</v>
      </c>
      <c r="I2578" s="47">
        <f>IFERROR(ROUND(Table1[[#This Row],[cancellation time decimal]],0),"not cancelled")</f>
        <v>10</v>
      </c>
      <c r="J2578" s="10">
        <f>IFERROR(MOD(Table1[[#This Row],[cancellation hour rounded]],24),"not cancelled")</f>
        <v>10</v>
      </c>
      <c r="K2578" s="32">
        <f>1/Table1[[#This Row],[Duration (Time between doses '[in hours'])]]</f>
        <v>0.125</v>
      </c>
      <c r="L2578" s="33">
        <f>Table1[[#This Row],[number doses per hour]]*INDEX(Table2[price per dose],Table1[[#This Row],[Drug ID]])</f>
        <v>0.84929166666666667</v>
      </c>
      <c r="M2578" s="11" t="b">
        <f>AND(Table1[[#This Row],[hour of cancellation 0 to 23]]&gt;=0,Table1[[#This Row],[hour of cancellation 0 to 23]]&lt;=23)</f>
        <v>1</v>
      </c>
    </row>
    <row r="2579" spans="1:13" x14ac:dyDescent="0.3">
      <c r="A2579" s="1">
        <v>2578</v>
      </c>
      <c r="B2579" s="1">
        <v>2</v>
      </c>
      <c r="C2579" s="2">
        <v>41024.620867109319</v>
      </c>
      <c r="D2579" s="2">
        <v>41029.454166666663</v>
      </c>
      <c r="E2579" s="1">
        <v>10</v>
      </c>
      <c r="F2579" s="2">
        <v>41026.644980977908</v>
      </c>
      <c r="G2579" s="1">
        <v>0</v>
      </c>
      <c r="H2579" s="32">
        <f>IFERROR(HOUR(Table1[[#This Row],[Cancel Date/time]])+MINUTE(Table1[[#This Row],[Cancel Date/time]])/60,"not cancelled")</f>
        <v>15.466666666666667</v>
      </c>
      <c r="I2579" s="47">
        <f>IFERROR(ROUND(Table1[[#This Row],[cancellation time decimal]],0),"not cancelled")</f>
        <v>15</v>
      </c>
      <c r="J2579" s="10">
        <f>IFERROR(MOD(Table1[[#This Row],[cancellation hour rounded]],24),"not cancelled")</f>
        <v>15</v>
      </c>
      <c r="K2579" s="32">
        <f>1/Table1[[#This Row],[Duration (Time between doses '[in hours'])]]</f>
        <v>0.1</v>
      </c>
      <c r="L2579" s="33">
        <f>Table1[[#This Row],[number doses per hour]]*INDEX(Table2[price per dose],Table1[[#This Row],[Drug ID]])</f>
        <v>0.84959999999999969</v>
      </c>
      <c r="M2579" s="11" t="b">
        <f>AND(Table1[[#This Row],[hour of cancellation 0 to 23]]&gt;=0,Table1[[#This Row],[hour of cancellation 0 to 23]]&lt;=23)</f>
        <v>1</v>
      </c>
    </row>
    <row r="2580" spans="1:13" x14ac:dyDescent="0.3">
      <c r="A2580" s="1">
        <v>2579</v>
      </c>
      <c r="B2580" s="1">
        <v>1</v>
      </c>
      <c r="C2580" s="2">
        <v>41024.604905311659</v>
      </c>
      <c r="D2580" s="2">
        <v>41084.604861111111</v>
      </c>
      <c r="E2580" s="1">
        <v>8</v>
      </c>
      <c r="F2580" s="2">
        <v>41024.754711827365</v>
      </c>
      <c r="G2580" s="1">
        <v>0</v>
      </c>
      <c r="H2580" s="32">
        <f>IFERROR(HOUR(Table1[[#This Row],[Cancel Date/time]])+MINUTE(Table1[[#This Row],[Cancel Date/time]])/60,"not cancelled")</f>
        <v>18.100000000000001</v>
      </c>
      <c r="I2580" s="47">
        <f>IFERROR(ROUND(Table1[[#This Row],[cancellation time decimal]],0),"not cancelled")</f>
        <v>18</v>
      </c>
      <c r="J2580" s="10">
        <f>IFERROR(MOD(Table1[[#This Row],[cancellation hour rounded]],24),"not cancelled")</f>
        <v>18</v>
      </c>
      <c r="K2580" s="32">
        <f>1/Table1[[#This Row],[Duration (Time between doses '[in hours'])]]</f>
        <v>0.125</v>
      </c>
      <c r="L2580" s="33">
        <f>Table1[[#This Row],[number doses per hour]]*INDEX(Table2[price per dose],Table1[[#This Row],[Drug ID]])</f>
        <v>0.84929166666666667</v>
      </c>
      <c r="M2580" s="11" t="b">
        <f>AND(Table1[[#This Row],[hour of cancellation 0 to 23]]&gt;=0,Table1[[#This Row],[hour of cancellation 0 to 23]]&lt;=23)</f>
        <v>1</v>
      </c>
    </row>
    <row r="2581" spans="1:13" x14ac:dyDescent="0.3">
      <c r="A2581" s="1">
        <v>2580</v>
      </c>
      <c r="B2581" s="1">
        <v>3</v>
      </c>
      <c r="C2581" s="2">
        <v>41024.697396529045</v>
      </c>
      <c r="D2581" s="2">
        <v>41084.697222222218</v>
      </c>
      <c r="E2581" s="1">
        <v>24</v>
      </c>
      <c r="F2581" s="2">
        <v>41027.785920043818</v>
      </c>
      <c r="G2581" s="1">
        <v>0</v>
      </c>
      <c r="H2581" s="32">
        <f>IFERROR(HOUR(Table1[[#This Row],[Cancel Date/time]])+MINUTE(Table1[[#This Row],[Cancel Date/time]])/60,"not cancelled")</f>
        <v>18.850000000000001</v>
      </c>
      <c r="I2581" s="47">
        <f>IFERROR(ROUND(Table1[[#This Row],[cancellation time decimal]],0),"not cancelled")</f>
        <v>19</v>
      </c>
      <c r="J2581" s="10">
        <f>IFERROR(MOD(Table1[[#This Row],[cancellation hour rounded]],24),"not cancelled")</f>
        <v>19</v>
      </c>
      <c r="K2581" s="32">
        <f>1/Table1[[#This Row],[Duration (Time between doses '[in hours'])]]</f>
        <v>4.1666666666666664E-2</v>
      </c>
      <c r="L2581" s="33">
        <f>Table1[[#This Row],[number doses per hour]]*INDEX(Table2[price per dose],Table1[[#This Row],[Drug ID]])</f>
        <v>0.18133000000000002</v>
      </c>
      <c r="M2581" s="11" t="b">
        <f>AND(Table1[[#This Row],[hour of cancellation 0 to 23]]&gt;=0,Table1[[#This Row],[hour of cancellation 0 to 23]]&lt;=23)</f>
        <v>1</v>
      </c>
    </row>
    <row r="2582" spans="1:13" x14ac:dyDescent="0.3">
      <c r="A2582" s="1">
        <v>2581</v>
      </c>
      <c r="B2582" s="1">
        <v>1</v>
      </c>
      <c r="C2582" s="2">
        <v>41024.748979714161</v>
      </c>
      <c r="D2582" s="2">
        <v>41028.623611111114</v>
      </c>
      <c r="E2582" s="1">
        <v>8</v>
      </c>
      <c r="F2582" s="2">
        <v>41025.897141880181</v>
      </c>
      <c r="G2582" s="1">
        <v>0</v>
      </c>
      <c r="H2582" s="32">
        <f>IFERROR(HOUR(Table1[[#This Row],[Cancel Date/time]])+MINUTE(Table1[[#This Row],[Cancel Date/time]])/60,"not cancelled")</f>
        <v>21.516666666666666</v>
      </c>
      <c r="I2582" s="47">
        <f>IFERROR(ROUND(Table1[[#This Row],[cancellation time decimal]],0),"not cancelled")</f>
        <v>22</v>
      </c>
      <c r="J2582" s="10">
        <f>IFERROR(MOD(Table1[[#This Row],[cancellation hour rounded]],24),"not cancelled")</f>
        <v>22</v>
      </c>
      <c r="K2582" s="32">
        <f>1/Table1[[#This Row],[Duration (Time between doses '[in hours'])]]</f>
        <v>0.125</v>
      </c>
      <c r="L2582" s="33">
        <f>Table1[[#This Row],[number doses per hour]]*INDEX(Table2[price per dose],Table1[[#This Row],[Drug ID]])</f>
        <v>0.84929166666666667</v>
      </c>
      <c r="M2582" s="11" t="b">
        <f>AND(Table1[[#This Row],[hour of cancellation 0 to 23]]&gt;=0,Table1[[#This Row],[hour of cancellation 0 to 23]]&lt;=23)</f>
        <v>1</v>
      </c>
    </row>
    <row r="2583" spans="1:13" x14ac:dyDescent="0.3">
      <c r="A2583" s="1">
        <v>2582</v>
      </c>
      <c r="B2583" s="1">
        <v>8</v>
      </c>
      <c r="C2583" s="2">
        <v>41024.763280326959</v>
      </c>
      <c r="D2583" s="2">
        <v>41084.763194444444</v>
      </c>
      <c r="E2583" s="1">
        <v>3</v>
      </c>
      <c r="F2583" s="2">
        <v>41031.710201389418</v>
      </c>
      <c r="G2583" s="1">
        <v>0</v>
      </c>
      <c r="H2583" s="32">
        <f>IFERROR(HOUR(Table1[[#This Row],[Cancel Date/time]])+MINUTE(Table1[[#This Row],[Cancel Date/time]])/60,"not cancelled")</f>
        <v>17.033333333333335</v>
      </c>
      <c r="I2583" s="47">
        <f>IFERROR(ROUND(Table1[[#This Row],[cancellation time decimal]],0),"not cancelled")</f>
        <v>17</v>
      </c>
      <c r="J2583" s="10">
        <f>IFERROR(MOD(Table1[[#This Row],[cancellation hour rounded]],24),"not cancelled")</f>
        <v>17</v>
      </c>
      <c r="K2583" s="32">
        <f>1/Table1[[#This Row],[Duration (Time between doses '[in hours'])]]</f>
        <v>0.33333333333333331</v>
      </c>
      <c r="L2583" s="33">
        <f>Table1[[#This Row],[number doses per hour]]*INDEX(Table2[price per dose],Table1[[#This Row],[Drug ID]])</f>
        <v>0.29998222222222221</v>
      </c>
      <c r="M2583" s="11" t="b">
        <f>AND(Table1[[#This Row],[hour of cancellation 0 to 23]]&gt;=0,Table1[[#This Row],[hour of cancellation 0 to 23]]&lt;=23)</f>
        <v>1</v>
      </c>
    </row>
    <row r="2584" spans="1:13" x14ac:dyDescent="0.3">
      <c r="A2584" s="1">
        <v>2583</v>
      </c>
      <c r="B2584" s="1">
        <v>1</v>
      </c>
      <c r="C2584" s="2">
        <v>41024.82036166008</v>
      </c>
      <c r="D2584" s="2">
        <v>41084.820138888885</v>
      </c>
      <c r="E2584" s="1">
        <v>8</v>
      </c>
      <c r="F2584" s="2">
        <v>41025.535722934357</v>
      </c>
      <c r="G2584" s="1">
        <v>0</v>
      </c>
      <c r="H2584" s="32">
        <f>IFERROR(HOUR(Table1[[#This Row],[Cancel Date/time]])+MINUTE(Table1[[#This Row],[Cancel Date/time]])/60,"not cancelled")</f>
        <v>12.85</v>
      </c>
      <c r="I2584" s="47">
        <f>IFERROR(ROUND(Table1[[#This Row],[cancellation time decimal]],0),"not cancelled")</f>
        <v>13</v>
      </c>
      <c r="J2584" s="10">
        <f>IFERROR(MOD(Table1[[#This Row],[cancellation hour rounded]],24),"not cancelled")</f>
        <v>13</v>
      </c>
      <c r="K2584" s="32">
        <f>1/Table1[[#This Row],[Duration (Time between doses '[in hours'])]]</f>
        <v>0.125</v>
      </c>
      <c r="L2584" s="33">
        <f>Table1[[#This Row],[number doses per hour]]*INDEX(Table2[price per dose],Table1[[#This Row],[Drug ID]])</f>
        <v>0.84929166666666667</v>
      </c>
      <c r="M2584" s="11" t="b">
        <f>AND(Table1[[#This Row],[hour of cancellation 0 to 23]]&gt;=0,Table1[[#This Row],[hour of cancellation 0 to 23]]&lt;=23)</f>
        <v>1</v>
      </c>
    </row>
    <row r="2585" spans="1:13" hidden="1" x14ac:dyDescent="0.3">
      <c r="A2585" s="1">
        <v>2584</v>
      </c>
      <c r="B2585" s="1">
        <v>3</v>
      </c>
      <c r="C2585" s="2">
        <v>41024.883012539161</v>
      </c>
      <c r="D2585" s="2">
        <v>41027.757412358354</v>
      </c>
      <c r="E2585" s="1">
        <v>24</v>
      </c>
      <c r="F2585" s="2" t="s">
        <v>5</v>
      </c>
      <c r="G2585" s="1">
        <v>0</v>
      </c>
      <c r="H2585" s="32" t="str">
        <f>IFERROR(HOUR(Table1[[#This Row],[Cancel Date/time]])+MINUTE(Table1[[#This Row],[Cancel Date/time]])/60,"not cancelled")</f>
        <v>not cancelled</v>
      </c>
      <c r="I2585" s="47" t="str">
        <f>IFERROR(ROUND(Table1[[#This Row],[cancellation time decimal]],0),"not cancelled")</f>
        <v>not cancelled</v>
      </c>
      <c r="J2585" s="10" t="str">
        <f>IFERROR(MOD(Table1[[#This Row],[cancellation hour rounded]],24),"not cancelled")</f>
        <v>not cancelled</v>
      </c>
      <c r="K2585" s="32">
        <f>1/Table1[[#This Row],[Duration (Time between doses '[in hours'])]]</f>
        <v>4.1666666666666664E-2</v>
      </c>
      <c r="L2585" s="33">
        <f>Table1[[#This Row],[number doses per hour]]*INDEX(Table2[price per dose],Table1[[#This Row],[Drug ID]])</f>
        <v>0.18133000000000002</v>
      </c>
      <c r="M2585" s="11" t="b">
        <f>AND(Table1[[#This Row],[hour of cancellation 0 to 23]]&gt;=0,Table1[[#This Row],[hour of cancellation 0 to 23]]&lt;=23)</f>
        <v>0</v>
      </c>
    </row>
    <row r="2586" spans="1:13" x14ac:dyDescent="0.3">
      <c r="A2586" s="1">
        <v>2585</v>
      </c>
      <c r="B2586" s="1">
        <v>7</v>
      </c>
      <c r="C2586" s="2">
        <v>41025.044598400105</v>
      </c>
      <c r="D2586" s="2">
        <v>41085.044444444444</v>
      </c>
      <c r="E2586" s="1">
        <v>24</v>
      </c>
      <c r="F2586" s="2">
        <v>41033.946927700636</v>
      </c>
      <c r="G2586" s="1">
        <v>0</v>
      </c>
      <c r="H2586" s="32">
        <f>IFERROR(HOUR(Table1[[#This Row],[Cancel Date/time]])+MINUTE(Table1[[#This Row],[Cancel Date/time]])/60,"not cancelled")</f>
        <v>22.716666666666665</v>
      </c>
      <c r="I2586" s="47">
        <f>IFERROR(ROUND(Table1[[#This Row],[cancellation time decimal]],0),"not cancelled")</f>
        <v>23</v>
      </c>
      <c r="J2586" s="10">
        <f>IFERROR(MOD(Table1[[#This Row],[cancellation hour rounded]],24),"not cancelled")</f>
        <v>23</v>
      </c>
      <c r="K2586" s="32">
        <f>1/Table1[[#This Row],[Duration (Time between doses '[in hours'])]]</f>
        <v>4.1666666666666664E-2</v>
      </c>
      <c r="L2586" s="33">
        <f>Table1[[#This Row],[number doses per hour]]*INDEX(Table2[price per dose],Table1[[#This Row],[Drug ID]])</f>
        <v>1.2958049999999997</v>
      </c>
      <c r="M2586" s="11" t="b">
        <f>AND(Table1[[#This Row],[hour of cancellation 0 to 23]]&gt;=0,Table1[[#This Row],[hour of cancellation 0 to 23]]&lt;=23)</f>
        <v>1</v>
      </c>
    </row>
    <row r="2587" spans="1:13" x14ac:dyDescent="0.3">
      <c r="A2587" s="1">
        <v>2586</v>
      </c>
      <c r="B2587" s="1">
        <v>5</v>
      </c>
      <c r="C2587" s="2">
        <v>41025.231646263193</v>
      </c>
      <c r="D2587" s="2">
        <v>41085.231250000004</v>
      </c>
      <c r="E2587" s="1">
        <v>24</v>
      </c>
      <c r="F2587" s="2">
        <v>41029.440914186569</v>
      </c>
      <c r="G2587" s="1">
        <v>0</v>
      </c>
      <c r="H2587" s="32">
        <f>IFERROR(HOUR(Table1[[#This Row],[Cancel Date/time]])+MINUTE(Table1[[#This Row],[Cancel Date/time]])/60,"not cancelled")</f>
        <v>10.566666666666666</v>
      </c>
      <c r="I2587" s="47">
        <f>IFERROR(ROUND(Table1[[#This Row],[cancellation time decimal]],0),"not cancelled")</f>
        <v>11</v>
      </c>
      <c r="J2587" s="10">
        <f>IFERROR(MOD(Table1[[#This Row],[cancellation hour rounded]],24),"not cancelled")</f>
        <v>11</v>
      </c>
      <c r="K2587" s="32">
        <f>1/Table1[[#This Row],[Duration (Time between doses '[in hours'])]]</f>
        <v>4.1666666666666664E-2</v>
      </c>
      <c r="L2587" s="33">
        <f>Table1[[#This Row],[number doses per hour]]*INDEX(Table2[price per dose],Table1[[#This Row],[Drug ID]])</f>
        <v>0.2815833333333333</v>
      </c>
      <c r="M2587" s="11" t="b">
        <f>AND(Table1[[#This Row],[hour of cancellation 0 to 23]]&gt;=0,Table1[[#This Row],[hour of cancellation 0 to 23]]&lt;=23)</f>
        <v>1</v>
      </c>
    </row>
    <row r="2588" spans="1:13" hidden="1" x14ac:dyDescent="0.3">
      <c r="A2588" s="1">
        <v>2587</v>
      </c>
      <c r="B2588" s="1">
        <v>7</v>
      </c>
      <c r="C2588" s="2">
        <v>41025.344498395352</v>
      </c>
      <c r="D2588" s="2">
        <v>41028.010780154043</v>
      </c>
      <c r="E2588" s="1">
        <v>24</v>
      </c>
      <c r="F2588" s="2" t="s">
        <v>5</v>
      </c>
      <c r="G2588" s="1">
        <v>0</v>
      </c>
      <c r="H2588" s="32" t="str">
        <f>IFERROR(HOUR(Table1[[#This Row],[Cancel Date/time]])+MINUTE(Table1[[#This Row],[Cancel Date/time]])/60,"not cancelled")</f>
        <v>not cancelled</v>
      </c>
      <c r="I2588" s="47" t="str">
        <f>IFERROR(ROUND(Table1[[#This Row],[cancellation time decimal]],0),"not cancelled")</f>
        <v>not cancelled</v>
      </c>
      <c r="J2588" s="10" t="str">
        <f>IFERROR(MOD(Table1[[#This Row],[cancellation hour rounded]],24),"not cancelled")</f>
        <v>not cancelled</v>
      </c>
      <c r="K2588" s="32">
        <f>1/Table1[[#This Row],[Duration (Time between doses '[in hours'])]]</f>
        <v>4.1666666666666664E-2</v>
      </c>
      <c r="L2588" s="33">
        <f>Table1[[#This Row],[number doses per hour]]*INDEX(Table2[price per dose],Table1[[#This Row],[Drug ID]])</f>
        <v>1.2958049999999997</v>
      </c>
      <c r="M2588" s="11" t="b">
        <f>AND(Table1[[#This Row],[hour of cancellation 0 to 23]]&gt;=0,Table1[[#This Row],[hour of cancellation 0 to 23]]&lt;=23)</f>
        <v>0</v>
      </c>
    </row>
    <row r="2589" spans="1:13" x14ac:dyDescent="0.3">
      <c r="A2589" s="1">
        <v>2588</v>
      </c>
      <c r="B2589" s="1">
        <v>2</v>
      </c>
      <c r="C2589" s="2">
        <v>41025.459149494738</v>
      </c>
      <c r="D2589" s="2">
        <v>41085.459027777782</v>
      </c>
      <c r="E2589" s="1">
        <v>10</v>
      </c>
      <c r="F2589" s="2">
        <v>41026.448452895384</v>
      </c>
      <c r="G2589" s="1">
        <v>0</v>
      </c>
      <c r="H2589" s="32">
        <f>IFERROR(HOUR(Table1[[#This Row],[Cancel Date/time]])+MINUTE(Table1[[#This Row],[Cancel Date/time]])/60,"not cancelled")</f>
        <v>10.75</v>
      </c>
      <c r="I2589" s="47">
        <f>IFERROR(ROUND(Table1[[#This Row],[cancellation time decimal]],0),"not cancelled")</f>
        <v>11</v>
      </c>
      <c r="J2589" s="10">
        <f>IFERROR(MOD(Table1[[#This Row],[cancellation hour rounded]],24),"not cancelled")</f>
        <v>11</v>
      </c>
      <c r="K2589" s="32">
        <f>1/Table1[[#This Row],[Duration (Time between doses '[in hours'])]]</f>
        <v>0.1</v>
      </c>
      <c r="L2589" s="33">
        <f>Table1[[#This Row],[number doses per hour]]*INDEX(Table2[price per dose],Table1[[#This Row],[Drug ID]])</f>
        <v>0.84959999999999969</v>
      </c>
      <c r="M2589" s="11" t="b">
        <f>AND(Table1[[#This Row],[hour of cancellation 0 to 23]]&gt;=0,Table1[[#This Row],[hour of cancellation 0 to 23]]&lt;=23)</f>
        <v>1</v>
      </c>
    </row>
    <row r="2590" spans="1:13" x14ac:dyDescent="0.3">
      <c r="A2590" s="1">
        <v>2589</v>
      </c>
      <c r="B2590" s="1">
        <v>6</v>
      </c>
      <c r="C2590" s="2">
        <v>41025.465680377783</v>
      </c>
      <c r="D2590" s="2">
        <v>41085.465277777781</v>
      </c>
      <c r="E2590" s="1">
        <v>24</v>
      </c>
      <c r="F2590" s="2">
        <v>41032.397881357378</v>
      </c>
      <c r="G2590" s="1">
        <v>0</v>
      </c>
      <c r="H2590" s="32">
        <f>IFERROR(HOUR(Table1[[#This Row],[Cancel Date/time]])+MINUTE(Table1[[#This Row],[Cancel Date/time]])/60,"not cancelled")</f>
        <v>9.5333333333333332</v>
      </c>
      <c r="I2590" s="47">
        <f>IFERROR(ROUND(Table1[[#This Row],[cancellation time decimal]],0),"not cancelled")</f>
        <v>10</v>
      </c>
      <c r="J2590" s="10">
        <f>IFERROR(MOD(Table1[[#This Row],[cancellation hour rounded]],24),"not cancelled")</f>
        <v>10</v>
      </c>
      <c r="K2590" s="32">
        <f>1/Table1[[#This Row],[Duration (Time between doses '[in hours'])]]</f>
        <v>4.1666666666666664E-2</v>
      </c>
      <c r="L2590" s="33">
        <f>Table1[[#This Row],[number doses per hour]]*INDEX(Table2[price per dose],Table1[[#This Row],[Drug ID]])</f>
        <v>0.35218749999999999</v>
      </c>
      <c r="M2590" s="11" t="b">
        <f>AND(Table1[[#This Row],[hour of cancellation 0 to 23]]&gt;=0,Table1[[#This Row],[hour of cancellation 0 to 23]]&lt;=23)</f>
        <v>1</v>
      </c>
    </row>
    <row r="2591" spans="1:13" x14ac:dyDescent="0.3">
      <c r="A2591" s="1">
        <v>2590</v>
      </c>
      <c r="B2591" s="1">
        <v>3</v>
      </c>
      <c r="C2591" s="2">
        <v>41025.475199457949</v>
      </c>
      <c r="D2591" s="2">
        <v>41085.475000000006</v>
      </c>
      <c r="E2591" s="1">
        <v>24</v>
      </c>
      <c r="F2591" s="2">
        <v>41028.435150195386</v>
      </c>
      <c r="G2591" s="1">
        <v>0</v>
      </c>
      <c r="H2591" s="32">
        <f>IFERROR(HOUR(Table1[[#This Row],[Cancel Date/time]])+MINUTE(Table1[[#This Row],[Cancel Date/time]])/60,"not cancelled")</f>
        <v>10.433333333333334</v>
      </c>
      <c r="I2591" s="47">
        <f>IFERROR(ROUND(Table1[[#This Row],[cancellation time decimal]],0),"not cancelled")</f>
        <v>10</v>
      </c>
      <c r="J2591" s="10">
        <f>IFERROR(MOD(Table1[[#This Row],[cancellation hour rounded]],24),"not cancelled")</f>
        <v>10</v>
      </c>
      <c r="K2591" s="32">
        <f>1/Table1[[#This Row],[Duration (Time between doses '[in hours'])]]</f>
        <v>4.1666666666666664E-2</v>
      </c>
      <c r="L2591" s="33">
        <f>Table1[[#This Row],[number doses per hour]]*INDEX(Table2[price per dose],Table1[[#This Row],[Drug ID]])</f>
        <v>0.18133000000000002</v>
      </c>
      <c r="M2591" s="11" t="b">
        <f>AND(Table1[[#This Row],[hour of cancellation 0 to 23]]&gt;=0,Table1[[#This Row],[hour of cancellation 0 to 23]]&lt;=23)</f>
        <v>1</v>
      </c>
    </row>
    <row r="2592" spans="1:13" x14ac:dyDescent="0.3">
      <c r="A2592" s="1">
        <v>2591</v>
      </c>
      <c r="B2592" s="1">
        <v>1</v>
      </c>
      <c r="C2592" s="2">
        <v>41025.508422735038</v>
      </c>
      <c r="D2592" s="2">
        <v>41085.508333333331</v>
      </c>
      <c r="E2592" s="1">
        <v>8</v>
      </c>
      <c r="F2592" s="2">
        <v>41026.394292589226</v>
      </c>
      <c r="G2592" s="1">
        <v>0</v>
      </c>
      <c r="H2592" s="32">
        <f>IFERROR(HOUR(Table1[[#This Row],[Cancel Date/time]])+MINUTE(Table1[[#This Row],[Cancel Date/time]])/60,"not cancelled")</f>
        <v>9.4499999999999993</v>
      </c>
      <c r="I2592" s="47">
        <f>IFERROR(ROUND(Table1[[#This Row],[cancellation time decimal]],0),"not cancelled")</f>
        <v>9</v>
      </c>
      <c r="J2592" s="10">
        <f>IFERROR(MOD(Table1[[#This Row],[cancellation hour rounded]],24),"not cancelled")</f>
        <v>9</v>
      </c>
      <c r="K2592" s="32">
        <f>1/Table1[[#This Row],[Duration (Time between doses '[in hours'])]]</f>
        <v>0.125</v>
      </c>
      <c r="L2592" s="33">
        <f>Table1[[#This Row],[number doses per hour]]*INDEX(Table2[price per dose],Table1[[#This Row],[Drug ID]])</f>
        <v>0.84929166666666667</v>
      </c>
      <c r="M2592" s="11" t="b">
        <f>AND(Table1[[#This Row],[hour of cancellation 0 to 23]]&gt;=0,Table1[[#This Row],[hour of cancellation 0 to 23]]&lt;=23)</f>
        <v>1</v>
      </c>
    </row>
    <row r="2593" spans="1:13" x14ac:dyDescent="0.3">
      <c r="A2593" s="1">
        <v>2592</v>
      </c>
      <c r="B2593" s="1">
        <v>5</v>
      </c>
      <c r="C2593" s="2">
        <v>41025.530940276374</v>
      </c>
      <c r="D2593" s="2">
        <v>41085.530555555553</v>
      </c>
      <c r="E2593" s="1">
        <v>24</v>
      </c>
      <c r="F2593" s="2">
        <v>41028.595390816125</v>
      </c>
      <c r="G2593" s="1">
        <v>0</v>
      </c>
      <c r="H2593" s="32">
        <f>IFERROR(HOUR(Table1[[#This Row],[Cancel Date/time]])+MINUTE(Table1[[#This Row],[Cancel Date/time]])/60,"not cancelled")</f>
        <v>14.283333333333333</v>
      </c>
      <c r="I2593" s="47">
        <f>IFERROR(ROUND(Table1[[#This Row],[cancellation time decimal]],0),"not cancelled")</f>
        <v>14</v>
      </c>
      <c r="J2593" s="10">
        <f>IFERROR(MOD(Table1[[#This Row],[cancellation hour rounded]],24),"not cancelled")</f>
        <v>14</v>
      </c>
      <c r="K2593" s="32">
        <f>1/Table1[[#This Row],[Duration (Time between doses '[in hours'])]]</f>
        <v>4.1666666666666664E-2</v>
      </c>
      <c r="L2593" s="33">
        <f>Table1[[#This Row],[number doses per hour]]*INDEX(Table2[price per dose],Table1[[#This Row],[Drug ID]])</f>
        <v>0.2815833333333333</v>
      </c>
      <c r="M2593" s="11" t="b">
        <f>AND(Table1[[#This Row],[hour of cancellation 0 to 23]]&gt;=0,Table1[[#This Row],[hour of cancellation 0 to 23]]&lt;=23)</f>
        <v>1</v>
      </c>
    </row>
    <row r="2594" spans="1:13" x14ac:dyDescent="0.3">
      <c r="A2594" s="1">
        <v>2593</v>
      </c>
      <c r="B2594" s="1">
        <v>1</v>
      </c>
      <c r="C2594" s="2">
        <v>41025.506238984359</v>
      </c>
      <c r="D2594" s="2">
        <v>41085.505555555559</v>
      </c>
      <c r="E2594" s="1">
        <v>12</v>
      </c>
      <c r="F2594" s="2">
        <v>41026.703748866843</v>
      </c>
      <c r="G2594" s="1">
        <v>0</v>
      </c>
      <c r="H2594" s="32">
        <f>IFERROR(HOUR(Table1[[#This Row],[Cancel Date/time]])+MINUTE(Table1[[#This Row],[Cancel Date/time]])/60,"not cancelled")</f>
        <v>16.883333333333333</v>
      </c>
      <c r="I2594" s="47">
        <f>IFERROR(ROUND(Table1[[#This Row],[cancellation time decimal]],0),"not cancelled")</f>
        <v>17</v>
      </c>
      <c r="J2594" s="10">
        <f>IFERROR(MOD(Table1[[#This Row],[cancellation hour rounded]],24),"not cancelled")</f>
        <v>17</v>
      </c>
      <c r="K2594" s="32">
        <f>1/Table1[[#This Row],[Duration (Time between doses '[in hours'])]]</f>
        <v>8.3333333333333329E-2</v>
      </c>
      <c r="L2594" s="33">
        <f>Table1[[#This Row],[number doses per hour]]*INDEX(Table2[price per dose],Table1[[#This Row],[Drug ID]])</f>
        <v>0.56619444444444444</v>
      </c>
      <c r="M2594" s="11" t="b">
        <f>AND(Table1[[#This Row],[hour of cancellation 0 to 23]]&gt;=0,Table1[[#This Row],[hour of cancellation 0 to 23]]&lt;=23)</f>
        <v>1</v>
      </c>
    </row>
    <row r="2595" spans="1:13" x14ac:dyDescent="0.3">
      <c r="A2595" s="1">
        <v>2594</v>
      </c>
      <c r="B2595" s="1">
        <v>7</v>
      </c>
      <c r="C2595" s="2">
        <v>41025.527694941957</v>
      </c>
      <c r="D2595" s="2">
        <v>41085.527083333334</v>
      </c>
      <c r="E2595" s="1">
        <v>24</v>
      </c>
      <c r="F2595" s="2">
        <v>41047.498456854621</v>
      </c>
      <c r="G2595" s="1">
        <v>0</v>
      </c>
      <c r="H2595" s="32">
        <f>IFERROR(HOUR(Table1[[#This Row],[Cancel Date/time]])+MINUTE(Table1[[#This Row],[Cancel Date/time]])/60,"not cancelled")</f>
        <v>11.95</v>
      </c>
      <c r="I2595" s="47">
        <f>IFERROR(ROUND(Table1[[#This Row],[cancellation time decimal]],0),"not cancelled")</f>
        <v>12</v>
      </c>
      <c r="J2595" s="10">
        <f>IFERROR(MOD(Table1[[#This Row],[cancellation hour rounded]],24),"not cancelled")</f>
        <v>12</v>
      </c>
      <c r="K2595" s="32">
        <f>1/Table1[[#This Row],[Duration (Time between doses '[in hours'])]]</f>
        <v>4.1666666666666664E-2</v>
      </c>
      <c r="L2595" s="33">
        <f>Table1[[#This Row],[number doses per hour]]*INDEX(Table2[price per dose],Table1[[#This Row],[Drug ID]])</f>
        <v>1.2958049999999997</v>
      </c>
      <c r="M2595" s="11" t="b">
        <f>AND(Table1[[#This Row],[hour of cancellation 0 to 23]]&gt;=0,Table1[[#This Row],[hour of cancellation 0 to 23]]&lt;=23)</f>
        <v>1</v>
      </c>
    </row>
    <row r="2596" spans="1:13" x14ac:dyDescent="0.3">
      <c r="A2596" s="1">
        <v>2595</v>
      </c>
      <c r="B2596" s="1">
        <v>2</v>
      </c>
      <c r="C2596" s="2">
        <v>41025.558108170088</v>
      </c>
      <c r="D2596" s="2">
        <v>41085.557638888888</v>
      </c>
      <c r="E2596" s="1">
        <v>10</v>
      </c>
      <c r="F2596" s="2">
        <v>41026.070850479475</v>
      </c>
      <c r="G2596" s="1">
        <v>0</v>
      </c>
      <c r="H2596" s="32">
        <f>IFERROR(HOUR(Table1[[#This Row],[Cancel Date/time]])+MINUTE(Table1[[#This Row],[Cancel Date/time]])/60,"not cancelled")</f>
        <v>1.7</v>
      </c>
      <c r="I2596" s="47">
        <f>IFERROR(ROUND(Table1[[#This Row],[cancellation time decimal]],0),"not cancelled")</f>
        <v>2</v>
      </c>
      <c r="J2596" s="10">
        <f>IFERROR(MOD(Table1[[#This Row],[cancellation hour rounded]],24),"not cancelled")</f>
        <v>2</v>
      </c>
      <c r="K2596" s="32">
        <f>1/Table1[[#This Row],[Duration (Time between doses '[in hours'])]]</f>
        <v>0.1</v>
      </c>
      <c r="L2596" s="33">
        <f>Table1[[#This Row],[number doses per hour]]*INDEX(Table2[price per dose],Table1[[#This Row],[Drug ID]])</f>
        <v>0.84959999999999969</v>
      </c>
      <c r="M2596" s="11" t="b">
        <f>AND(Table1[[#This Row],[hour of cancellation 0 to 23]]&gt;=0,Table1[[#This Row],[hour of cancellation 0 to 23]]&lt;=23)</f>
        <v>1</v>
      </c>
    </row>
    <row r="2597" spans="1:13" x14ac:dyDescent="0.3">
      <c r="A2597" s="1">
        <v>2596</v>
      </c>
      <c r="B2597" s="1">
        <v>1</v>
      </c>
      <c r="C2597" s="2">
        <v>41025.563579802649</v>
      </c>
      <c r="D2597" s="2">
        <v>41085.563194444439</v>
      </c>
      <c r="E2597" s="1">
        <v>12</v>
      </c>
      <c r="F2597" s="2">
        <v>41026.351120846957</v>
      </c>
      <c r="G2597" s="1">
        <v>0</v>
      </c>
      <c r="H2597" s="32">
        <f>IFERROR(HOUR(Table1[[#This Row],[Cancel Date/time]])+MINUTE(Table1[[#This Row],[Cancel Date/time]])/60,"not cancelled")</f>
        <v>8.4166666666666661</v>
      </c>
      <c r="I2597" s="47">
        <f>IFERROR(ROUND(Table1[[#This Row],[cancellation time decimal]],0),"not cancelled")</f>
        <v>8</v>
      </c>
      <c r="J2597" s="10">
        <f>IFERROR(MOD(Table1[[#This Row],[cancellation hour rounded]],24),"not cancelled")</f>
        <v>8</v>
      </c>
      <c r="K2597" s="32">
        <f>1/Table1[[#This Row],[Duration (Time between doses '[in hours'])]]</f>
        <v>8.3333333333333329E-2</v>
      </c>
      <c r="L2597" s="33">
        <f>Table1[[#This Row],[number doses per hour]]*INDEX(Table2[price per dose],Table1[[#This Row],[Drug ID]])</f>
        <v>0.56619444444444444</v>
      </c>
      <c r="M2597" s="11" t="b">
        <f>AND(Table1[[#This Row],[hour of cancellation 0 to 23]]&gt;=0,Table1[[#This Row],[hour of cancellation 0 to 23]]&lt;=23)</f>
        <v>1</v>
      </c>
    </row>
    <row r="2598" spans="1:13" x14ac:dyDescent="0.3">
      <c r="A2598" s="1">
        <v>2597</v>
      </c>
      <c r="B2598" s="1">
        <v>1</v>
      </c>
      <c r="C2598" s="2">
        <v>41025.56802883964</v>
      </c>
      <c r="D2598" s="2">
        <v>41085.567361111105</v>
      </c>
      <c r="E2598" s="1">
        <v>12</v>
      </c>
      <c r="F2598" s="2">
        <v>41026.605054253137</v>
      </c>
      <c r="G2598" s="1">
        <v>0</v>
      </c>
      <c r="H2598" s="32">
        <f>IFERROR(HOUR(Table1[[#This Row],[Cancel Date/time]])+MINUTE(Table1[[#This Row],[Cancel Date/time]])/60,"not cancelled")</f>
        <v>14.516666666666667</v>
      </c>
      <c r="I2598" s="47">
        <f>IFERROR(ROUND(Table1[[#This Row],[cancellation time decimal]],0),"not cancelled")</f>
        <v>15</v>
      </c>
      <c r="J2598" s="10">
        <f>IFERROR(MOD(Table1[[#This Row],[cancellation hour rounded]],24),"not cancelled")</f>
        <v>15</v>
      </c>
      <c r="K2598" s="32">
        <f>1/Table1[[#This Row],[Duration (Time between doses '[in hours'])]]</f>
        <v>8.3333333333333329E-2</v>
      </c>
      <c r="L2598" s="33">
        <f>Table1[[#This Row],[number doses per hour]]*INDEX(Table2[price per dose],Table1[[#This Row],[Drug ID]])</f>
        <v>0.56619444444444444</v>
      </c>
      <c r="M2598" s="11" t="b">
        <f>AND(Table1[[#This Row],[hour of cancellation 0 to 23]]&gt;=0,Table1[[#This Row],[hour of cancellation 0 to 23]]&lt;=23)</f>
        <v>1</v>
      </c>
    </row>
    <row r="2599" spans="1:13" hidden="1" x14ac:dyDescent="0.3">
      <c r="A2599" s="1">
        <v>2598</v>
      </c>
      <c r="B2599" s="1">
        <v>1</v>
      </c>
      <c r="C2599" s="2">
        <v>41025.547654792092</v>
      </c>
      <c r="D2599" s="2">
        <v>41029.08869177309</v>
      </c>
      <c r="E2599" s="1">
        <v>8</v>
      </c>
      <c r="F2599" s="2" t="s">
        <v>5</v>
      </c>
      <c r="G2599" s="1">
        <v>0</v>
      </c>
      <c r="H2599" s="32" t="str">
        <f>IFERROR(HOUR(Table1[[#This Row],[Cancel Date/time]])+MINUTE(Table1[[#This Row],[Cancel Date/time]])/60,"not cancelled")</f>
        <v>not cancelled</v>
      </c>
      <c r="I2599" s="47" t="str">
        <f>IFERROR(ROUND(Table1[[#This Row],[cancellation time decimal]],0),"not cancelled")</f>
        <v>not cancelled</v>
      </c>
      <c r="J2599" s="10" t="str">
        <f>IFERROR(MOD(Table1[[#This Row],[cancellation hour rounded]],24),"not cancelled")</f>
        <v>not cancelled</v>
      </c>
      <c r="K2599" s="32">
        <f>1/Table1[[#This Row],[Duration (Time between doses '[in hours'])]]</f>
        <v>0.125</v>
      </c>
      <c r="L2599" s="33">
        <f>Table1[[#This Row],[number doses per hour]]*INDEX(Table2[price per dose],Table1[[#This Row],[Drug ID]])</f>
        <v>0.84929166666666667</v>
      </c>
      <c r="M2599" s="11" t="b">
        <f>AND(Table1[[#This Row],[hour of cancellation 0 to 23]]&gt;=0,Table1[[#This Row],[hour of cancellation 0 to 23]]&lt;=23)</f>
        <v>0</v>
      </c>
    </row>
    <row r="2600" spans="1:13" x14ac:dyDescent="0.3">
      <c r="A2600" s="1">
        <v>2599</v>
      </c>
      <c r="B2600" s="1">
        <v>1</v>
      </c>
      <c r="C2600" s="2">
        <v>41025.554238213575</v>
      </c>
      <c r="D2600" s="2">
        <v>41085.554166666661</v>
      </c>
      <c r="E2600" s="1">
        <v>8</v>
      </c>
      <c r="F2600" s="2">
        <v>41026.378580867291</v>
      </c>
      <c r="G2600" s="1">
        <v>0</v>
      </c>
      <c r="H2600" s="32">
        <f>IFERROR(HOUR(Table1[[#This Row],[Cancel Date/time]])+MINUTE(Table1[[#This Row],[Cancel Date/time]])/60,"not cancelled")</f>
        <v>9.0833333333333339</v>
      </c>
      <c r="I2600" s="47">
        <f>IFERROR(ROUND(Table1[[#This Row],[cancellation time decimal]],0),"not cancelled")</f>
        <v>9</v>
      </c>
      <c r="J2600" s="10">
        <f>IFERROR(MOD(Table1[[#This Row],[cancellation hour rounded]],24),"not cancelled")</f>
        <v>9</v>
      </c>
      <c r="K2600" s="32">
        <f>1/Table1[[#This Row],[Duration (Time between doses '[in hours'])]]</f>
        <v>0.125</v>
      </c>
      <c r="L2600" s="33">
        <f>Table1[[#This Row],[number doses per hour]]*INDEX(Table2[price per dose],Table1[[#This Row],[Drug ID]])</f>
        <v>0.84929166666666667</v>
      </c>
      <c r="M2600" s="11" t="b">
        <f>AND(Table1[[#This Row],[hour of cancellation 0 to 23]]&gt;=0,Table1[[#This Row],[hour of cancellation 0 to 23]]&lt;=23)</f>
        <v>1</v>
      </c>
    </row>
    <row r="2601" spans="1:13" x14ac:dyDescent="0.3">
      <c r="A2601" s="1">
        <v>2600</v>
      </c>
      <c r="B2601" s="1">
        <v>1</v>
      </c>
      <c r="C2601" s="2">
        <v>41025.868778427677</v>
      </c>
      <c r="D2601" s="2">
        <v>41085.868750000001</v>
      </c>
      <c r="E2601" s="1">
        <v>8</v>
      </c>
      <c r="F2601" s="2">
        <v>41025.982069117192</v>
      </c>
      <c r="G2601" s="1">
        <v>0</v>
      </c>
      <c r="H2601" s="32">
        <f>IFERROR(HOUR(Table1[[#This Row],[Cancel Date/time]])+MINUTE(Table1[[#This Row],[Cancel Date/time]])/60,"not cancelled")</f>
        <v>23.566666666666666</v>
      </c>
      <c r="I2601" s="47">
        <f>IFERROR(ROUND(Table1[[#This Row],[cancellation time decimal]],0),"not cancelled")</f>
        <v>24</v>
      </c>
      <c r="J2601" s="10">
        <f>IFERROR(MOD(Table1[[#This Row],[cancellation hour rounded]],24),"not cancelled")</f>
        <v>0</v>
      </c>
      <c r="K2601" s="32">
        <f>1/Table1[[#This Row],[Duration (Time between doses '[in hours'])]]</f>
        <v>0.125</v>
      </c>
      <c r="L2601" s="33">
        <f>Table1[[#This Row],[number doses per hour]]*INDEX(Table2[price per dose],Table1[[#This Row],[Drug ID]])</f>
        <v>0.84929166666666667</v>
      </c>
      <c r="M2601" s="11" t="b">
        <f>AND(Table1[[#This Row],[hour of cancellation 0 to 23]]&gt;=0,Table1[[#This Row],[hour of cancellation 0 to 23]]&lt;=23)</f>
        <v>1</v>
      </c>
    </row>
    <row r="2602" spans="1:13" x14ac:dyDescent="0.3">
      <c r="A2602" s="1">
        <v>2601</v>
      </c>
      <c r="B2602" s="1">
        <v>11</v>
      </c>
      <c r="C2602" s="2">
        <v>41025.892333404547</v>
      </c>
      <c r="D2602" s="2">
        <v>41085.89166666667</v>
      </c>
      <c r="E2602" s="1">
        <v>1</v>
      </c>
      <c r="F2602" s="2">
        <v>41032.474553664732</v>
      </c>
      <c r="G2602" s="1">
        <v>1</v>
      </c>
      <c r="H2602" s="32">
        <f>IFERROR(HOUR(Table1[[#This Row],[Cancel Date/time]])+MINUTE(Table1[[#This Row],[Cancel Date/time]])/60,"not cancelled")</f>
        <v>11.383333333333333</v>
      </c>
      <c r="I2602" s="47">
        <f>IFERROR(ROUND(Table1[[#This Row],[cancellation time decimal]],0),"not cancelled")</f>
        <v>11</v>
      </c>
      <c r="J2602" s="10">
        <f>IFERROR(MOD(Table1[[#This Row],[cancellation hour rounded]],24),"not cancelled")</f>
        <v>11</v>
      </c>
      <c r="K2602" s="32">
        <f>1/Table1[[#This Row],[Duration (Time between doses '[in hours'])]]</f>
        <v>1</v>
      </c>
      <c r="L2602" s="33">
        <f>Table1[[#This Row],[number doses per hour]]*INDEX(Table2[price per dose],Table1[[#This Row],[Drug ID]])</f>
        <v>1</v>
      </c>
      <c r="M2602" s="11" t="b">
        <f>AND(Table1[[#This Row],[hour of cancellation 0 to 23]]&gt;=0,Table1[[#This Row],[hour of cancellation 0 to 23]]&lt;=23)</f>
        <v>1</v>
      </c>
    </row>
    <row r="2603" spans="1:13" x14ac:dyDescent="0.3">
      <c r="A2603" s="1">
        <v>2602</v>
      </c>
      <c r="B2603" s="1">
        <v>6</v>
      </c>
      <c r="C2603" s="2">
        <v>41025.92301913492</v>
      </c>
      <c r="D2603" s="2">
        <v>41085.922916666663</v>
      </c>
      <c r="E2603" s="1">
        <v>24</v>
      </c>
      <c r="F2603" s="2">
        <v>41028.675323966389</v>
      </c>
      <c r="G2603" s="1">
        <v>0</v>
      </c>
      <c r="H2603" s="32">
        <f>IFERROR(HOUR(Table1[[#This Row],[Cancel Date/time]])+MINUTE(Table1[[#This Row],[Cancel Date/time]])/60,"not cancelled")</f>
        <v>16.2</v>
      </c>
      <c r="I2603" s="47">
        <f>IFERROR(ROUND(Table1[[#This Row],[cancellation time decimal]],0),"not cancelled")</f>
        <v>16</v>
      </c>
      <c r="J2603" s="10">
        <f>IFERROR(MOD(Table1[[#This Row],[cancellation hour rounded]],24),"not cancelled")</f>
        <v>16</v>
      </c>
      <c r="K2603" s="32">
        <f>1/Table1[[#This Row],[Duration (Time between doses '[in hours'])]]</f>
        <v>4.1666666666666664E-2</v>
      </c>
      <c r="L2603" s="33">
        <f>Table1[[#This Row],[number doses per hour]]*INDEX(Table2[price per dose],Table1[[#This Row],[Drug ID]])</f>
        <v>0.35218749999999999</v>
      </c>
      <c r="M2603" s="11" t="b">
        <f>AND(Table1[[#This Row],[hour of cancellation 0 to 23]]&gt;=0,Table1[[#This Row],[hour of cancellation 0 to 23]]&lt;=23)</f>
        <v>1</v>
      </c>
    </row>
    <row r="2604" spans="1:13" x14ac:dyDescent="0.3">
      <c r="A2604" s="1">
        <v>2603</v>
      </c>
      <c r="B2604" s="1">
        <v>1</v>
      </c>
      <c r="C2604" s="2">
        <v>41026.009153145387</v>
      </c>
      <c r="D2604" s="2">
        <v>41086.009027777778</v>
      </c>
      <c r="E2604" s="1">
        <v>8</v>
      </c>
      <c r="F2604" s="2">
        <v>41027.357695384359</v>
      </c>
      <c r="G2604" s="1">
        <v>0</v>
      </c>
      <c r="H2604" s="32">
        <f>IFERROR(HOUR(Table1[[#This Row],[Cancel Date/time]])+MINUTE(Table1[[#This Row],[Cancel Date/time]])/60,"not cancelled")</f>
        <v>8.5833333333333339</v>
      </c>
      <c r="I2604" s="47">
        <f>IFERROR(ROUND(Table1[[#This Row],[cancellation time decimal]],0),"not cancelled")</f>
        <v>9</v>
      </c>
      <c r="J2604" s="10">
        <f>IFERROR(MOD(Table1[[#This Row],[cancellation hour rounded]],24),"not cancelled")</f>
        <v>9</v>
      </c>
      <c r="K2604" s="32">
        <f>1/Table1[[#This Row],[Duration (Time between doses '[in hours'])]]</f>
        <v>0.125</v>
      </c>
      <c r="L2604" s="33">
        <f>Table1[[#This Row],[number doses per hour]]*INDEX(Table2[price per dose],Table1[[#This Row],[Drug ID]])</f>
        <v>0.84929166666666667</v>
      </c>
      <c r="M2604" s="11" t="b">
        <f>AND(Table1[[#This Row],[hour of cancellation 0 to 23]]&gt;=0,Table1[[#This Row],[hour of cancellation 0 to 23]]&lt;=23)</f>
        <v>1</v>
      </c>
    </row>
    <row r="2605" spans="1:13" x14ac:dyDescent="0.3">
      <c r="A2605" s="1">
        <v>2604</v>
      </c>
      <c r="B2605" s="1">
        <v>6</v>
      </c>
      <c r="C2605" s="2">
        <v>41026.008991481664</v>
      </c>
      <c r="D2605" s="2">
        <v>41086.008333333331</v>
      </c>
      <c r="E2605" s="1">
        <v>24</v>
      </c>
      <c r="F2605" s="2">
        <v>41031.521081320985</v>
      </c>
      <c r="G2605" s="1">
        <v>0</v>
      </c>
      <c r="H2605" s="32">
        <f>IFERROR(HOUR(Table1[[#This Row],[Cancel Date/time]])+MINUTE(Table1[[#This Row],[Cancel Date/time]])/60,"not cancelled")</f>
        <v>12.5</v>
      </c>
      <c r="I2605" s="47">
        <f>IFERROR(ROUND(Table1[[#This Row],[cancellation time decimal]],0),"not cancelled")</f>
        <v>13</v>
      </c>
      <c r="J2605" s="10">
        <f>IFERROR(MOD(Table1[[#This Row],[cancellation hour rounded]],24),"not cancelled")</f>
        <v>13</v>
      </c>
      <c r="K2605" s="32">
        <f>1/Table1[[#This Row],[Duration (Time between doses '[in hours'])]]</f>
        <v>4.1666666666666664E-2</v>
      </c>
      <c r="L2605" s="33">
        <f>Table1[[#This Row],[number doses per hour]]*INDEX(Table2[price per dose],Table1[[#This Row],[Drug ID]])</f>
        <v>0.35218749999999999</v>
      </c>
      <c r="M2605" s="11" t="b">
        <f>AND(Table1[[#This Row],[hour of cancellation 0 to 23]]&gt;=0,Table1[[#This Row],[hour of cancellation 0 to 23]]&lt;=23)</f>
        <v>1</v>
      </c>
    </row>
    <row r="2606" spans="1:13" x14ac:dyDescent="0.3">
      <c r="A2606" s="1">
        <v>2605</v>
      </c>
      <c r="B2606" s="1">
        <v>7</v>
      </c>
      <c r="C2606" s="2">
        <v>41026.059502903699</v>
      </c>
      <c r="D2606" s="2">
        <v>41086.059027777774</v>
      </c>
      <c r="E2606" s="1">
        <v>24</v>
      </c>
      <c r="F2606" s="2">
        <v>41028.65817629049</v>
      </c>
      <c r="G2606" s="1">
        <v>0</v>
      </c>
      <c r="H2606" s="32">
        <f>IFERROR(HOUR(Table1[[#This Row],[Cancel Date/time]])+MINUTE(Table1[[#This Row],[Cancel Date/time]])/60,"not cancelled")</f>
        <v>15.783333333333333</v>
      </c>
      <c r="I2606" s="47">
        <f>IFERROR(ROUND(Table1[[#This Row],[cancellation time decimal]],0),"not cancelled")</f>
        <v>16</v>
      </c>
      <c r="J2606" s="10">
        <f>IFERROR(MOD(Table1[[#This Row],[cancellation hour rounded]],24),"not cancelled")</f>
        <v>16</v>
      </c>
      <c r="K2606" s="32">
        <f>1/Table1[[#This Row],[Duration (Time between doses '[in hours'])]]</f>
        <v>4.1666666666666664E-2</v>
      </c>
      <c r="L2606" s="33">
        <f>Table1[[#This Row],[number doses per hour]]*INDEX(Table2[price per dose],Table1[[#This Row],[Drug ID]])</f>
        <v>1.2958049999999997</v>
      </c>
      <c r="M2606" s="11" t="b">
        <f>AND(Table1[[#This Row],[hour of cancellation 0 to 23]]&gt;=0,Table1[[#This Row],[hour of cancellation 0 to 23]]&lt;=23)</f>
        <v>1</v>
      </c>
    </row>
    <row r="2607" spans="1:13" hidden="1" x14ac:dyDescent="0.3">
      <c r="A2607" s="1">
        <v>2606</v>
      </c>
      <c r="B2607" s="1">
        <v>6</v>
      </c>
      <c r="C2607" s="2">
        <v>41026.197636871766</v>
      </c>
      <c r="D2607" s="2">
        <v>41029.697028440161</v>
      </c>
      <c r="E2607" s="1">
        <v>24</v>
      </c>
      <c r="F2607" s="2" t="s">
        <v>5</v>
      </c>
      <c r="G2607" s="1">
        <v>0</v>
      </c>
      <c r="H2607" s="32" t="str">
        <f>IFERROR(HOUR(Table1[[#This Row],[Cancel Date/time]])+MINUTE(Table1[[#This Row],[Cancel Date/time]])/60,"not cancelled")</f>
        <v>not cancelled</v>
      </c>
      <c r="I2607" s="47" t="str">
        <f>IFERROR(ROUND(Table1[[#This Row],[cancellation time decimal]],0),"not cancelled")</f>
        <v>not cancelled</v>
      </c>
      <c r="J2607" s="10" t="str">
        <f>IFERROR(MOD(Table1[[#This Row],[cancellation hour rounded]],24),"not cancelled")</f>
        <v>not cancelled</v>
      </c>
      <c r="K2607" s="32">
        <f>1/Table1[[#This Row],[Duration (Time between doses '[in hours'])]]</f>
        <v>4.1666666666666664E-2</v>
      </c>
      <c r="L2607" s="33">
        <f>Table1[[#This Row],[number doses per hour]]*INDEX(Table2[price per dose],Table1[[#This Row],[Drug ID]])</f>
        <v>0.35218749999999999</v>
      </c>
      <c r="M2607" s="11" t="b">
        <f>AND(Table1[[#This Row],[hour of cancellation 0 to 23]]&gt;=0,Table1[[#This Row],[hour of cancellation 0 to 23]]&lt;=23)</f>
        <v>0</v>
      </c>
    </row>
    <row r="2608" spans="1:13" hidden="1" x14ac:dyDescent="0.3">
      <c r="A2608" s="1">
        <v>2607</v>
      </c>
      <c r="B2608" s="1">
        <v>1</v>
      </c>
      <c r="C2608" s="2">
        <v>41026.31177009119</v>
      </c>
      <c r="D2608" s="2">
        <v>41028.769663543026</v>
      </c>
      <c r="E2608" s="1">
        <v>12</v>
      </c>
      <c r="F2608" s="2" t="s">
        <v>5</v>
      </c>
      <c r="G2608" s="1">
        <v>0</v>
      </c>
      <c r="H2608" s="32" t="str">
        <f>IFERROR(HOUR(Table1[[#This Row],[Cancel Date/time]])+MINUTE(Table1[[#This Row],[Cancel Date/time]])/60,"not cancelled")</f>
        <v>not cancelled</v>
      </c>
      <c r="I2608" s="47" t="str">
        <f>IFERROR(ROUND(Table1[[#This Row],[cancellation time decimal]],0),"not cancelled")</f>
        <v>not cancelled</v>
      </c>
      <c r="J2608" s="10" t="str">
        <f>IFERROR(MOD(Table1[[#This Row],[cancellation hour rounded]],24),"not cancelled")</f>
        <v>not cancelled</v>
      </c>
      <c r="K2608" s="32">
        <f>1/Table1[[#This Row],[Duration (Time between doses '[in hours'])]]</f>
        <v>8.3333333333333329E-2</v>
      </c>
      <c r="L2608" s="33">
        <f>Table1[[#This Row],[number doses per hour]]*INDEX(Table2[price per dose],Table1[[#This Row],[Drug ID]])</f>
        <v>0.56619444444444444</v>
      </c>
      <c r="M2608" s="11" t="b">
        <f>AND(Table1[[#This Row],[hour of cancellation 0 to 23]]&gt;=0,Table1[[#This Row],[hour of cancellation 0 to 23]]&lt;=23)</f>
        <v>0</v>
      </c>
    </row>
    <row r="2609" spans="1:13" x14ac:dyDescent="0.3">
      <c r="A2609" s="1">
        <v>2608</v>
      </c>
      <c r="B2609" s="1">
        <v>2</v>
      </c>
      <c r="C2609" s="2">
        <v>41026.364769886684</v>
      </c>
      <c r="D2609" s="2">
        <v>41086.364583333336</v>
      </c>
      <c r="E2609" s="1">
        <v>10</v>
      </c>
      <c r="F2609" s="2">
        <v>41027.564762969378</v>
      </c>
      <c r="G2609" s="1">
        <v>0</v>
      </c>
      <c r="H2609" s="32">
        <f>IFERROR(HOUR(Table1[[#This Row],[Cancel Date/time]])+MINUTE(Table1[[#This Row],[Cancel Date/time]])/60,"not cancelled")</f>
        <v>13.55</v>
      </c>
      <c r="I2609" s="47">
        <f>IFERROR(ROUND(Table1[[#This Row],[cancellation time decimal]],0),"not cancelled")</f>
        <v>14</v>
      </c>
      <c r="J2609" s="10">
        <f>IFERROR(MOD(Table1[[#This Row],[cancellation hour rounded]],24),"not cancelled")</f>
        <v>14</v>
      </c>
      <c r="K2609" s="32">
        <f>1/Table1[[#This Row],[Duration (Time between doses '[in hours'])]]</f>
        <v>0.1</v>
      </c>
      <c r="L2609" s="33">
        <f>Table1[[#This Row],[number doses per hour]]*INDEX(Table2[price per dose],Table1[[#This Row],[Drug ID]])</f>
        <v>0.84959999999999969</v>
      </c>
      <c r="M2609" s="11" t="b">
        <f>AND(Table1[[#This Row],[hour of cancellation 0 to 23]]&gt;=0,Table1[[#This Row],[hour of cancellation 0 to 23]]&lt;=23)</f>
        <v>1</v>
      </c>
    </row>
    <row r="2610" spans="1:13" x14ac:dyDescent="0.3">
      <c r="A2610" s="1">
        <v>2609</v>
      </c>
      <c r="B2610" s="1">
        <v>1</v>
      </c>
      <c r="C2610" s="2">
        <v>41026.399940176627</v>
      </c>
      <c r="D2610" s="2">
        <v>41086.399305555555</v>
      </c>
      <c r="E2610" s="1">
        <v>8</v>
      </c>
      <c r="F2610" s="2">
        <v>41027.564972519627</v>
      </c>
      <c r="G2610" s="1">
        <v>0</v>
      </c>
      <c r="H2610" s="32">
        <f>IFERROR(HOUR(Table1[[#This Row],[Cancel Date/time]])+MINUTE(Table1[[#This Row],[Cancel Date/time]])/60,"not cancelled")</f>
        <v>13.55</v>
      </c>
      <c r="I2610" s="47">
        <f>IFERROR(ROUND(Table1[[#This Row],[cancellation time decimal]],0),"not cancelled")</f>
        <v>14</v>
      </c>
      <c r="J2610" s="10">
        <f>IFERROR(MOD(Table1[[#This Row],[cancellation hour rounded]],24),"not cancelled")</f>
        <v>14</v>
      </c>
      <c r="K2610" s="32">
        <f>1/Table1[[#This Row],[Duration (Time between doses '[in hours'])]]</f>
        <v>0.125</v>
      </c>
      <c r="L2610" s="33">
        <f>Table1[[#This Row],[number doses per hour]]*INDEX(Table2[price per dose],Table1[[#This Row],[Drug ID]])</f>
        <v>0.84929166666666667</v>
      </c>
      <c r="M2610" s="11" t="b">
        <f>AND(Table1[[#This Row],[hour of cancellation 0 to 23]]&gt;=0,Table1[[#This Row],[hour of cancellation 0 to 23]]&lt;=23)</f>
        <v>1</v>
      </c>
    </row>
    <row r="2611" spans="1:13" x14ac:dyDescent="0.3">
      <c r="A2611" s="1">
        <v>2610</v>
      </c>
      <c r="B2611" s="1">
        <v>9</v>
      </c>
      <c r="C2611" s="2">
        <v>41026.383253851542</v>
      </c>
      <c r="D2611" s="2">
        <v>41086.382638888892</v>
      </c>
      <c r="E2611" s="1">
        <v>5</v>
      </c>
      <c r="F2611" s="2">
        <v>41029.474839938783</v>
      </c>
      <c r="G2611" s="1">
        <v>0</v>
      </c>
      <c r="H2611" s="32">
        <f>IFERROR(HOUR(Table1[[#This Row],[Cancel Date/time]])+MINUTE(Table1[[#This Row],[Cancel Date/time]])/60,"not cancelled")</f>
        <v>11.383333333333333</v>
      </c>
      <c r="I2611" s="47">
        <f>IFERROR(ROUND(Table1[[#This Row],[cancellation time decimal]],0),"not cancelled")</f>
        <v>11</v>
      </c>
      <c r="J2611" s="10">
        <f>IFERROR(MOD(Table1[[#This Row],[cancellation hour rounded]],24),"not cancelled")</f>
        <v>11</v>
      </c>
      <c r="K2611" s="32">
        <f>1/Table1[[#This Row],[Duration (Time between doses '[in hours'])]]</f>
        <v>0.2</v>
      </c>
      <c r="L2611" s="33">
        <f>Table1[[#This Row],[number doses per hour]]*INDEX(Table2[price per dose],Table1[[#This Row],[Drug ID]])</f>
        <v>5.6740000000000004</v>
      </c>
      <c r="M2611" s="11" t="b">
        <f>AND(Table1[[#This Row],[hour of cancellation 0 to 23]]&gt;=0,Table1[[#This Row],[hour of cancellation 0 to 23]]&lt;=23)</f>
        <v>1</v>
      </c>
    </row>
    <row r="2612" spans="1:13" x14ac:dyDescent="0.3">
      <c r="A2612" s="1">
        <v>2611</v>
      </c>
      <c r="B2612" s="1">
        <v>6</v>
      </c>
      <c r="C2612" s="2">
        <v>41026.395572459893</v>
      </c>
      <c r="D2612" s="2">
        <v>41086.395138888889</v>
      </c>
      <c r="E2612" s="1">
        <v>24</v>
      </c>
      <c r="F2612" s="2">
        <v>41029.565165007443</v>
      </c>
      <c r="G2612" s="1">
        <v>0</v>
      </c>
      <c r="H2612" s="32">
        <f>IFERROR(HOUR(Table1[[#This Row],[Cancel Date/time]])+MINUTE(Table1[[#This Row],[Cancel Date/time]])/60,"not cancelled")</f>
        <v>13.55</v>
      </c>
      <c r="I2612" s="47">
        <f>IFERROR(ROUND(Table1[[#This Row],[cancellation time decimal]],0),"not cancelled")</f>
        <v>14</v>
      </c>
      <c r="J2612" s="10">
        <f>IFERROR(MOD(Table1[[#This Row],[cancellation hour rounded]],24),"not cancelled")</f>
        <v>14</v>
      </c>
      <c r="K2612" s="32">
        <f>1/Table1[[#This Row],[Duration (Time between doses '[in hours'])]]</f>
        <v>4.1666666666666664E-2</v>
      </c>
      <c r="L2612" s="33">
        <f>Table1[[#This Row],[number doses per hour]]*INDEX(Table2[price per dose],Table1[[#This Row],[Drug ID]])</f>
        <v>0.35218749999999999</v>
      </c>
      <c r="M2612" s="11" t="b">
        <f>AND(Table1[[#This Row],[hour of cancellation 0 to 23]]&gt;=0,Table1[[#This Row],[hour of cancellation 0 to 23]]&lt;=23)</f>
        <v>1</v>
      </c>
    </row>
    <row r="2613" spans="1:13" x14ac:dyDescent="0.3">
      <c r="A2613" s="1">
        <v>2612</v>
      </c>
      <c r="B2613" s="1">
        <v>5</v>
      </c>
      <c r="C2613" s="2">
        <v>41026.421738329744</v>
      </c>
      <c r="D2613" s="2">
        <v>41031.296527777777</v>
      </c>
      <c r="E2613" s="1">
        <v>24</v>
      </c>
      <c r="F2613" s="2">
        <v>41030.379840126807</v>
      </c>
      <c r="G2613" s="1">
        <v>0</v>
      </c>
      <c r="H2613" s="32">
        <f>IFERROR(HOUR(Table1[[#This Row],[Cancel Date/time]])+MINUTE(Table1[[#This Row],[Cancel Date/time]])/60,"not cancelled")</f>
        <v>9.1</v>
      </c>
      <c r="I2613" s="47">
        <f>IFERROR(ROUND(Table1[[#This Row],[cancellation time decimal]],0),"not cancelled")</f>
        <v>9</v>
      </c>
      <c r="J2613" s="10">
        <f>IFERROR(MOD(Table1[[#This Row],[cancellation hour rounded]],24),"not cancelled")</f>
        <v>9</v>
      </c>
      <c r="K2613" s="32">
        <f>1/Table1[[#This Row],[Duration (Time between doses '[in hours'])]]</f>
        <v>4.1666666666666664E-2</v>
      </c>
      <c r="L2613" s="33">
        <f>Table1[[#This Row],[number doses per hour]]*INDEX(Table2[price per dose],Table1[[#This Row],[Drug ID]])</f>
        <v>0.2815833333333333</v>
      </c>
      <c r="M2613" s="11" t="b">
        <f>AND(Table1[[#This Row],[hour of cancellation 0 to 23]]&gt;=0,Table1[[#This Row],[hour of cancellation 0 to 23]]&lt;=23)</f>
        <v>1</v>
      </c>
    </row>
    <row r="2614" spans="1:13" x14ac:dyDescent="0.3">
      <c r="A2614" s="1">
        <v>2613</v>
      </c>
      <c r="B2614" s="1">
        <v>5</v>
      </c>
      <c r="C2614" s="2">
        <v>41026.430640845145</v>
      </c>
      <c r="D2614" s="2">
        <v>41086.430555555555</v>
      </c>
      <c r="E2614" s="1">
        <v>24</v>
      </c>
      <c r="F2614" s="2">
        <v>41030.413128488472</v>
      </c>
      <c r="G2614" s="1">
        <v>0</v>
      </c>
      <c r="H2614" s="32">
        <f>IFERROR(HOUR(Table1[[#This Row],[Cancel Date/time]])+MINUTE(Table1[[#This Row],[Cancel Date/time]])/60,"not cancelled")</f>
        <v>9.9</v>
      </c>
      <c r="I2614" s="47">
        <f>IFERROR(ROUND(Table1[[#This Row],[cancellation time decimal]],0),"not cancelled")</f>
        <v>10</v>
      </c>
      <c r="J2614" s="10">
        <f>IFERROR(MOD(Table1[[#This Row],[cancellation hour rounded]],24),"not cancelled")</f>
        <v>10</v>
      </c>
      <c r="K2614" s="32">
        <f>1/Table1[[#This Row],[Duration (Time between doses '[in hours'])]]</f>
        <v>4.1666666666666664E-2</v>
      </c>
      <c r="L2614" s="33">
        <f>Table1[[#This Row],[number doses per hour]]*INDEX(Table2[price per dose],Table1[[#This Row],[Drug ID]])</f>
        <v>0.2815833333333333</v>
      </c>
      <c r="M2614" s="11" t="b">
        <f>AND(Table1[[#This Row],[hour of cancellation 0 to 23]]&gt;=0,Table1[[#This Row],[hour of cancellation 0 to 23]]&lt;=23)</f>
        <v>1</v>
      </c>
    </row>
    <row r="2615" spans="1:13" x14ac:dyDescent="0.3">
      <c r="A2615" s="1">
        <v>2614</v>
      </c>
      <c r="B2615" s="1">
        <v>5</v>
      </c>
      <c r="C2615" s="2">
        <v>41026.512570413317</v>
      </c>
      <c r="D2615" s="2">
        <v>41086.512499999997</v>
      </c>
      <c r="E2615" s="1">
        <v>24</v>
      </c>
      <c r="F2615" s="2">
        <v>41029.576977891411</v>
      </c>
      <c r="G2615" s="1">
        <v>0</v>
      </c>
      <c r="H2615" s="32">
        <f>IFERROR(HOUR(Table1[[#This Row],[Cancel Date/time]])+MINUTE(Table1[[#This Row],[Cancel Date/time]])/60,"not cancelled")</f>
        <v>13.833333333333334</v>
      </c>
      <c r="I2615" s="47">
        <f>IFERROR(ROUND(Table1[[#This Row],[cancellation time decimal]],0),"not cancelled")</f>
        <v>14</v>
      </c>
      <c r="J2615" s="10">
        <f>IFERROR(MOD(Table1[[#This Row],[cancellation hour rounded]],24),"not cancelled")</f>
        <v>14</v>
      </c>
      <c r="K2615" s="32">
        <f>1/Table1[[#This Row],[Duration (Time between doses '[in hours'])]]</f>
        <v>4.1666666666666664E-2</v>
      </c>
      <c r="L2615" s="33">
        <f>Table1[[#This Row],[number doses per hour]]*INDEX(Table2[price per dose],Table1[[#This Row],[Drug ID]])</f>
        <v>0.2815833333333333</v>
      </c>
      <c r="M2615" s="11" t="b">
        <f>AND(Table1[[#This Row],[hour of cancellation 0 to 23]]&gt;=0,Table1[[#This Row],[hour of cancellation 0 to 23]]&lt;=23)</f>
        <v>1</v>
      </c>
    </row>
    <row r="2616" spans="1:13" x14ac:dyDescent="0.3">
      <c r="A2616" s="1">
        <v>2615</v>
      </c>
      <c r="B2616" s="1">
        <v>1</v>
      </c>
      <c r="C2616" s="2">
        <v>41026.57709094575</v>
      </c>
      <c r="D2616" s="2">
        <v>41086.57708333333</v>
      </c>
      <c r="E2616" s="1">
        <v>8</v>
      </c>
      <c r="F2616" s="2">
        <v>41027.654357654101</v>
      </c>
      <c r="G2616" s="1">
        <v>0</v>
      </c>
      <c r="H2616" s="32">
        <f>IFERROR(HOUR(Table1[[#This Row],[Cancel Date/time]])+MINUTE(Table1[[#This Row],[Cancel Date/time]])/60,"not cancelled")</f>
        <v>15.7</v>
      </c>
      <c r="I2616" s="47">
        <f>IFERROR(ROUND(Table1[[#This Row],[cancellation time decimal]],0),"not cancelled")</f>
        <v>16</v>
      </c>
      <c r="J2616" s="10">
        <f>IFERROR(MOD(Table1[[#This Row],[cancellation hour rounded]],24),"not cancelled")</f>
        <v>16</v>
      </c>
      <c r="K2616" s="32">
        <f>1/Table1[[#This Row],[Duration (Time between doses '[in hours'])]]</f>
        <v>0.125</v>
      </c>
      <c r="L2616" s="33">
        <f>Table1[[#This Row],[number doses per hour]]*INDEX(Table2[price per dose],Table1[[#This Row],[Drug ID]])</f>
        <v>0.84929166666666667</v>
      </c>
      <c r="M2616" s="11" t="b">
        <f>AND(Table1[[#This Row],[hour of cancellation 0 to 23]]&gt;=0,Table1[[#This Row],[hour of cancellation 0 to 23]]&lt;=23)</f>
        <v>1</v>
      </c>
    </row>
    <row r="2617" spans="1:13" x14ac:dyDescent="0.3">
      <c r="A2617" s="1">
        <v>2616</v>
      </c>
      <c r="B2617" s="1">
        <v>1</v>
      </c>
      <c r="C2617" s="2">
        <v>41026.609515567732</v>
      </c>
      <c r="D2617" s="2">
        <v>41086.609027777777</v>
      </c>
      <c r="E2617" s="1">
        <v>12</v>
      </c>
      <c r="F2617" s="2">
        <v>41027.81808583306</v>
      </c>
      <c r="G2617" s="1">
        <v>0</v>
      </c>
      <c r="H2617" s="32">
        <f>IFERROR(HOUR(Table1[[#This Row],[Cancel Date/time]])+MINUTE(Table1[[#This Row],[Cancel Date/time]])/60,"not cancelled")</f>
        <v>19.633333333333333</v>
      </c>
      <c r="I2617" s="47">
        <f>IFERROR(ROUND(Table1[[#This Row],[cancellation time decimal]],0),"not cancelled")</f>
        <v>20</v>
      </c>
      <c r="J2617" s="10">
        <f>IFERROR(MOD(Table1[[#This Row],[cancellation hour rounded]],24),"not cancelled")</f>
        <v>20</v>
      </c>
      <c r="K2617" s="32">
        <f>1/Table1[[#This Row],[Duration (Time between doses '[in hours'])]]</f>
        <v>8.3333333333333329E-2</v>
      </c>
      <c r="L2617" s="33">
        <f>Table1[[#This Row],[number doses per hour]]*INDEX(Table2[price per dose],Table1[[#This Row],[Drug ID]])</f>
        <v>0.56619444444444444</v>
      </c>
      <c r="M2617" s="11" t="b">
        <f>AND(Table1[[#This Row],[hour of cancellation 0 to 23]]&gt;=0,Table1[[#This Row],[hour of cancellation 0 to 23]]&lt;=23)</f>
        <v>1</v>
      </c>
    </row>
    <row r="2618" spans="1:13" x14ac:dyDescent="0.3">
      <c r="A2618" s="1">
        <v>2617</v>
      </c>
      <c r="B2618" s="1">
        <v>1</v>
      </c>
      <c r="C2618" s="2">
        <v>41026.740956225629</v>
      </c>
      <c r="D2618" s="2">
        <v>41086.740277777782</v>
      </c>
      <c r="E2618" s="1">
        <v>8</v>
      </c>
      <c r="F2618" s="2">
        <v>41026.889448600356</v>
      </c>
      <c r="G2618" s="1">
        <v>0</v>
      </c>
      <c r="H2618" s="32">
        <f>IFERROR(HOUR(Table1[[#This Row],[Cancel Date/time]])+MINUTE(Table1[[#This Row],[Cancel Date/time]])/60,"not cancelled")</f>
        <v>21.333333333333332</v>
      </c>
      <c r="I2618" s="47">
        <f>IFERROR(ROUND(Table1[[#This Row],[cancellation time decimal]],0),"not cancelled")</f>
        <v>21</v>
      </c>
      <c r="J2618" s="10">
        <f>IFERROR(MOD(Table1[[#This Row],[cancellation hour rounded]],24),"not cancelled")</f>
        <v>21</v>
      </c>
      <c r="K2618" s="32">
        <f>1/Table1[[#This Row],[Duration (Time between doses '[in hours'])]]</f>
        <v>0.125</v>
      </c>
      <c r="L2618" s="33">
        <f>Table1[[#This Row],[number doses per hour]]*INDEX(Table2[price per dose],Table1[[#This Row],[Drug ID]])</f>
        <v>0.84929166666666667</v>
      </c>
      <c r="M2618" s="11" t="b">
        <f>AND(Table1[[#This Row],[hour of cancellation 0 to 23]]&gt;=0,Table1[[#This Row],[hour of cancellation 0 to 23]]&lt;=23)</f>
        <v>1</v>
      </c>
    </row>
    <row r="2619" spans="1:13" x14ac:dyDescent="0.3">
      <c r="A2619" s="1">
        <v>2618</v>
      </c>
      <c r="B2619" s="1">
        <v>5</v>
      </c>
      <c r="C2619" s="2">
        <v>41026.732235100411</v>
      </c>
      <c r="D2619" s="2">
        <v>41086.731944444444</v>
      </c>
      <c r="E2619" s="1">
        <v>24</v>
      </c>
      <c r="F2619" s="2">
        <v>41029.494178337081</v>
      </c>
      <c r="G2619" s="1">
        <v>0</v>
      </c>
      <c r="H2619" s="32">
        <f>IFERROR(HOUR(Table1[[#This Row],[Cancel Date/time]])+MINUTE(Table1[[#This Row],[Cancel Date/time]])/60,"not cancelled")</f>
        <v>11.85</v>
      </c>
      <c r="I2619" s="47">
        <f>IFERROR(ROUND(Table1[[#This Row],[cancellation time decimal]],0),"not cancelled")</f>
        <v>12</v>
      </c>
      <c r="J2619" s="10">
        <f>IFERROR(MOD(Table1[[#This Row],[cancellation hour rounded]],24),"not cancelled")</f>
        <v>12</v>
      </c>
      <c r="K2619" s="32">
        <f>1/Table1[[#This Row],[Duration (Time between doses '[in hours'])]]</f>
        <v>4.1666666666666664E-2</v>
      </c>
      <c r="L2619" s="33">
        <f>Table1[[#This Row],[number doses per hour]]*INDEX(Table2[price per dose],Table1[[#This Row],[Drug ID]])</f>
        <v>0.2815833333333333</v>
      </c>
      <c r="M2619" s="11" t="b">
        <f>AND(Table1[[#This Row],[hour of cancellation 0 to 23]]&gt;=0,Table1[[#This Row],[hour of cancellation 0 to 23]]&lt;=23)</f>
        <v>1</v>
      </c>
    </row>
    <row r="2620" spans="1:13" x14ac:dyDescent="0.3">
      <c r="A2620" s="1">
        <v>2619</v>
      </c>
      <c r="B2620" s="1">
        <v>1</v>
      </c>
      <c r="C2620" s="2">
        <v>41026.711157928825</v>
      </c>
      <c r="D2620" s="2">
        <v>41086.711111111115</v>
      </c>
      <c r="E2620" s="1">
        <v>12</v>
      </c>
      <c r="F2620" s="2">
        <v>41027.30946357717</v>
      </c>
      <c r="G2620" s="1">
        <v>0</v>
      </c>
      <c r="H2620" s="32">
        <f>IFERROR(HOUR(Table1[[#This Row],[Cancel Date/time]])+MINUTE(Table1[[#This Row],[Cancel Date/time]])/60,"not cancelled")</f>
        <v>7.416666666666667</v>
      </c>
      <c r="I2620" s="47">
        <f>IFERROR(ROUND(Table1[[#This Row],[cancellation time decimal]],0),"not cancelled")</f>
        <v>7</v>
      </c>
      <c r="J2620" s="10">
        <f>IFERROR(MOD(Table1[[#This Row],[cancellation hour rounded]],24),"not cancelled")</f>
        <v>7</v>
      </c>
      <c r="K2620" s="32">
        <f>1/Table1[[#This Row],[Duration (Time between doses '[in hours'])]]</f>
        <v>8.3333333333333329E-2</v>
      </c>
      <c r="L2620" s="33">
        <f>Table1[[#This Row],[number doses per hour]]*INDEX(Table2[price per dose],Table1[[#This Row],[Drug ID]])</f>
        <v>0.56619444444444444</v>
      </c>
      <c r="M2620" s="11" t="b">
        <f>AND(Table1[[#This Row],[hour of cancellation 0 to 23]]&gt;=0,Table1[[#This Row],[hour of cancellation 0 to 23]]&lt;=23)</f>
        <v>1</v>
      </c>
    </row>
    <row r="2621" spans="1:13" x14ac:dyDescent="0.3">
      <c r="A2621" s="1">
        <v>2620</v>
      </c>
      <c r="B2621" s="1">
        <v>7</v>
      </c>
      <c r="C2621" s="2">
        <v>41026.711651768492</v>
      </c>
      <c r="D2621" s="2">
        <v>41086.711111111115</v>
      </c>
      <c r="E2621" s="1">
        <v>24</v>
      </c>
      <c r="F2621" s="2">
        <v>41036.446784083681</v>
      </c>
      <c r="G2621" s="1">
        <v>0</v>
      </c>
      <c r="H2621" s="32">
        <f>IFERROR(HOUR(Table1[[#This Row],[Cancel Date/time]])+MINUTE(Table1[[#This Row],[Cancel Date/time]])/60,"not cancelled")</f>
        <v>10.716666666666667</v>
      </c>
      <c r="I2621" s="47">
        <f>IFERROR(ROUND(Table1[[#This Row],[cancellation time decimal]],0),"not cancelled")</f>
        <v>11</v>
      </c>
      <c r="J2621" s="10">
        <f>IFERROR(MOD(Table1[[#This Row],[cancellation hour rounded]],24),"not cancelled")</f>
        <v>11</v>
      </c>
      <c r="K2621" s="32">
        <f>1/Table1[[#This Row],[Duration (Time between doses '[in hours'])]]</f>
        <v>4.1666666666666664E-2</v>
      </c>
      <c r="L2621" s="33">
        <f>Table1[[#This Row],[number doses per hour]]*INDEX(Table2[price per dose],Table1[[#This Row],[Drug ID]])</f>
        <v>1.2958049999999997</v>
      </c>
      <c r="M2621" s="11" t="b">
        <f>AND(Table1[[#This Row],[hour of cancellation 0 to 23]]&gt;=0,Table1[[#This Row],[hour of cancellation 0 to 23]]&lt;=23)</f>
        <v>1</v>
      </c>
    </row>
    <row r="2622" spans="1:13" x14ac:dyDescent="0.3">
      <c r="A2622" s="1">
        <v>2621</v>
      </c>
      <c r="B2622" s="1">
        <v>5</v>
      </c>
      <c r="C2622" s="2">
        <v>41026.723389728184</v>
      </c>
      <c r="D2622" s="2">
        <v>41086.722916666666</v>
      </c>
      <c r="E2622" s="1">
        <v>24</v>
      </c>
      <c r="F2622" s="2">
        <v>41030.285607040423</v>
      </c>
      <c r="G2622" s="1">
        <v>0</v>
      </c>
      <c r="H2622" s="32">
        <f>IFERROR(HOUR(Table1[[#This Row],[Cancel Date/time]])+MINUTE(Table1[[#This Row],[Cancel Date/time]])/60,"not cancelled")</f>
        <v>6.85</v>
      </c>
      <c r="I2622" s="47">
        <f>IFERROR(ROUND(Table1[[#This Row],[cancellation time decimal]],0),"not cancelled")</f>
        <v>7</v>
      </c>
      <c r="J2622" s="10">
        <f>IFERROR(MOD(Table1[[#This Row],[cancellation hour rounded]],24),"not cancelled")</f>
        <v>7</v>
      </c>
      <c r="K2622" s="32">
        <f>1/Table1[[#This Row],[Duration (Time between doses '[in hours'])]]</f>
        <v>4.1666666666666664E-2</v>
      </c>
      <c r="L2622" s="33">
        <f>Table1[[#This Row],[number doses per hour]]*INDEX(Table2[price per dose],Table1[[#This Row],[Drug ID]])</f>
        <v>0.2815833333333333</v>
      </c>
      <c r="M2622" s="11" t="b">
        <f>AND(Table1[[#This Row],[hour of cancellation 0 to 23]]&gt;=0,Table1[[#This Row],[hour of cancellation 0 to 23]]&lt;=23)</f>
        <v>1</v>
      </c>
    </row>
    <row r="2623" spans="1:13" x14ac:dyDescent="0.3">
      <c r="A2623" s="1">
        <v>2622</v>
      </c>
      <c r="B2623" s="1">
        <v>1</v>
      </c>
      <c r="C2623" s="2">
        <v>41026.724781916506</v>
      </c>
      <c r="D2623" s="2">
        <v>41086.724305555559</v>
      </c>
      <c r="E2623" s="1">
        <v>12</v>
      </c>
      <c r="F2623" s="2">
        <v>41027.765777864966</v>
      </c>
      <c r="G2623" s="1">
        <v>0</v>
      </c>
      <c r="H2623" s="32">
        <f>IFERROR(HOUR(Table1[[#This Row],[Cancel Date/time]])+MINUTE(Table1[[#This Row],[Cancel Date/time]])/60,"not cancelled")</f>
        <v>18.366666666666667</v>
      </c>
      <c r="I2623" s="47">
        <f>IFERROR(ROUND(Table1[[#This Row],[cancellation time decimal]],0),"not cancelled")</f>
        <v>18</v>
      </c>
      <c r="J2623" s="10">
        <f>IFERROR(MOD(Table1[[#This Row],[cancellation hour rounded]],24),"not cancelled")</f>
        <v>18</v>
      </c>
      <c r="K2623" s="32">
        <f>1/Table1[[#This Row],[Duration (Time between doses '[in hours'])]]</f>
        <v>8.3333333333333329E-2</v>
      </c>
      <c r="L2623" s="33">
        <f>Table1[[#This Row],[number doses per hour]]*INDEX(Table2[price per dose],Table1[[#This Row],[Drug ID]])</f>
        <v>0.56619444444444444</v>
      </c>
      <c r="M2623" s="11" t="b">
        <f>AND(Table1[[#This Row],[hour of cancellation 0 to 23]]&gt;=0,Table1[[#This Row],[hour of cancellation 0 to 23]]&lt;=23)</f>
        <v>1</v>
      </c>
    </row>
    <row r="2624" spans="1:13" x14ac:dyDescent="0.3">
      <c r="A2624" s="1">
        <v>2623</v>
      </c>
      <c r="B2624" s="1">
        <v>3</v>
      </c>
      <c r="C2624" s="2">
        <v>41027.010172316121</v>
      </c>
      <c r="D2624" s="2">
        <v>41087.009722222225</v>
      </c>
      <c r="E2624" s="1">
        <v>24</v>
      </c>
      <c r="F2624" s="2">
        <v>41030.476092143945</v>
      </c>
      <c r="G2624" s="1">
        <v>0</v>
      </c>
      <c r="H2624" s="32">
        <f>IFERROR(HOUR(Table1[[#This Row],[Cancel Date/time]])+MINUTE(Table1[[#This Row],[Cancel Date/time]])/60,"not cancelled")</f>
        <v>11.416666666666666</v>
      </c>
      <c r="I2624" s="47">
        <f>IFERROR(ROUND(Table1[[#This Row],[cancellation time decimal]],0),"not cancelled")</f>
        <v>11</v>
      </c>
      <c r="J2624" s="10">
        <f>IFERROR(MOD(Table1[[#This Row],[cancellation hour rounded]],24),"not cancelled")</f>
        <v>11</v>
      </c>
      <c r="K2624" s="32">
        <f>1/Table1[[#This Row],[Duration (Time between doses '[in hours'])]]</f>
        <v>4.1666666666666664E-2</v>
      </c>
      <c r="L2624" s="33">
        <f>Table1[[#This Row],[number doses per hour]]*INDEX(Table2[price per dose],Table1[[#This Row],[Drug ID]])</f>
        <v>0.18133000000000002</v>
      </c>
      <c r="M2624" s="11" t="b">
        <f>AND(Table1[[#This Row],[hour of cancellation 0 to 23]]&gt;=0,Table1[[#This Row],[hour of cancellation 0 to 23]]&lt;=23)</f>
        <v>1</v>
      </c>
    </row>
    <row r="2625" spans="1:13" x14ac:dyDescent="0.3">
      <c r="A2625" s="1">
        <v>2624</v>
      </c>
      <c r="B2625" s="1">
        <v>1</v>
      </c>
      <c r="C2625" s="2">
        <v>41027.02956259394</v>
      </c>
      <c r="D2625" s="2">
        <v>41087.029166666667</v>
      </c>
      <c r="E2625" s="1">
        <v>12</v>
      </c>
      <c r="F2625" s="2">
        <v>41028.450101750845</v>
      </c>
      <c r="G2625" s="1">
        <v>0</v>
      </c>
      <c r="H2625" s="32">
        <f>IFERROR(HOUR(Table1[[#This Row],[Cancel Date/time]])+MINUTE(Table1[[#This Row],[Cancel Date/time]])/60,"not cancelled")</f>
        <v>10.8</v>
      </c>
      <c r="I2625" s="47">
        <f>IFERROR(ROUND(Table1[[#This Row],[cancellation time decimal]],0),"not cancelled")</f>
        <v>11</v>
      </c>
      <c r="J2625" s="10">
        <f>IFERROR(MOD(Table1[[#This Row],[cancellation hour rounded]],24),"not cancelled")</f>
        <v>11</v>
      </c>
      <c r="K2625" s="32">
        <f>1/Table1[[#This Row],[Duration (Time between doses '[in hours'])]]</f>
        <v>8.3333333333333329E-2</v>
      </c>
      <c r="L2625" s="33">
        <f>Table1[[#This Row],[number doses per hour]]*INDEX(Table2[price per dose],Table1[[#This Row],[Drug ID]])</f>
        <v>0.56619444444444444</v>
      </c>
      <c r="M2625" s="11" t="b">
        <f>AND(Table1[[#This Row],[hour of cancellation 0 to 23]]&gt;=0,Table1[[#This Row],[hour of cancellation 0 to 23]]&lt;=23)</f>
        <v>1</v>
      </c>
    </row>
    <row r="2626" spans="1:13" x14ac:dyDescent="0.3">
      <c r="A2626" s="1">
        <v>2625</v>
      </c>
      <c r="B2626" s="1">
        <v>11</v>
      </c>
      <c r="C2626" s="2">
        <v>41027.271130442969</v>
      </c>
      <c r="D2626" s="2">
        <v>41087.270833333336</v>
      </c>
      <c r="E2626" s="1">
        <v>1</v>
      </c>
      <c r="F2626" s="2">
        <v>41034.38001181712</v>
      </c>
      <c r="G2626" s="1">
        <v>0</v>
      </c>
      <c r="H2626" s="32">
        <f>IFERROR(HOUR(Table1[[#This Row],[Cancel Date/time]])+MINUTE(Table1[[#This Row],[Cancel Date/time]])/60,"not cancelled")</f>
        <v>9.1166666666666671</v>
      </c>
      <c r="I2626" s="47">
        <f>IFERROR(ROUND(Table1[[#This Row],[cancellation time decimal]],0),"not cancelled")</f>
        <v>9</v>
      </c>
      <c r="J2626" s="10">
        <f>IFERROR(MOD(Table1[[#This Row],[cancellation hour rounded]],24),"not cancelled")</f>
        <v>9</v>
      </c>
      <c r="K2626" s="32">
        <f>1/Table1[[#This Row],[Duration (Time between doses '[in hours'])]]</f>
        <v>1</v>
      </c>
      <c r="L2626" s="33">
        <f>Table1[[#This Row],[number doses per hour]]*INDEX(Table2[price per dose],Table1[[#This Row],[Drug ID]])</f>
        <v>1</v>
      </c>
      <c r="M2626" s="11" t="b">
        <f>AND(Table1[[#This Row],[hour of cancellation 0 to 23]]&gt;=0,Table1[[#This Row],[hour of cancellation 0 to 23]]&lt;=23)</f>
        <v>1</v>
      </c>
    </row>
    <row r="2627" spans="1:13" x14ac:dyDescent="0.3">
      <c r="A2627" s="1">
        <v>2626</v>
      </c>
      <c r="B2627" s="1">
        <v>3</v>
      </c>
      <c r="C2627" s="2">
        <v>41027.331676144997</v>
      </c>
      <c r="D2627" s="2">
        <v>41087.331249999996</v>
      </c>
      <c r="E2627" s="1">
        <v>24</v>
      </c>
      <c r="F2627" s="2">
        <v>41030.602331411705</v>
      </c>
      <c r="G2627" s="1">
        <v>0</v>
      </c>
      <c r="H2627" s="32">
        <f>IFERROR(HOUR(Table1[[#This Row],[Cancel Date/time]])+MINUTE(Table1[[#This Row],[Cancel Date/time]])/60,"not cancelled")</f>
        <v>14.45</v>
      </c>
      <c r="I2627" s="47">
        <f>IFERROR(ROUND(Table1[[#This Row],[cancellation time decimal]],0),"not cancelled")</f>
        <v>14</v>
      </c>
      <c r="J2627" s="10">
        <f>IFERROR(MOD(Table1[[#This Row],[cancellation hour rounded]],24),"not cancelled")</f>
        <v>14</v>
      </c>
      <c r="K2627" s="32">
        <f>1/Table1[[#This Row],[Duration (Time between doses '[in hours'])]]</f>
        <v>4.1666666666666664E-2</v>
      </c>
      <c r="L2627" s="33">
        <f>Table1[[#This Row],[number doses per hour]]*INDEX(Table2[price per dose],Table1[[#This Row],[Drug ID]])</f>
        <v>0.18133000000000002</v>
      </c>
      <c r="M2627" s="11" t="b">
        <f>AND(Table1[[#This Row],[hour of cancellation 0 to 23]]&gt;=0,Table1[[#This Row],[hour of cancellation 0 to 23]]&lt;=23)</f>
        <v>1</v>
      </c>
    </row>
    <row r="2628" spans="1:13" x14ac:dyDescent="0.3">
      <c r="A2628" s="1">
        <v>2627</v>
      </c>
      <c r="B2628" s="1">
        <v>11</v>
      </c>
      <c r="C2628" s="2">
        <v>41027.320134121168</v>
      </c>
      <c r="D2628" s="2">
        <v>41087.320138888885</v>
      </c>
      <c r="E2628" s="1">
        <v>1</v>
      </c>
      <c r="F2628" s="2">
        <v>41034.747003852426</v>
      </c>
      <c r="G2628" s="1">
        <v>4</v>
      </c>
      <c r="H2628" s="32">
        <f>IFERROR(HOUR(Table1[[#This Row],[Cancel Date/time]])+MINUTE(Table1[[#This Row],[Cancel Date/time]])/60,"not cancelled")</f>
        <v>17.916666666666668</v>
      </c>
      <c r="I2628" s="47">
        <f>IFERROR(ROUND(Table1[[#This Row],[cancellation time decimal]],0),"not cancelled")</f>
        <v>18</v>
      </c>
      <c r="J2628" s="10">
        <f>IFERROR(MOD(Table1[[#This Row],[cancellation hour rounded]],24),"not cancelled")</f>
        <v>18</v>
      </c>
      <c r="K2628" s="32">
        <f>1/Table1[[#This Row],[Duration (Time between doses '[in hours'])]]</f>
        <v>1</v>
      </c>
      <c r="L2628" s="33">
        <f>Table1[[#This Row],[number doses per hour]]*INDEX(Table2[price per dose],Table1[[#This Row],[Drug ID]])</f>
        <v>1</v>
      </c>
      <c r="M2628" s="11" t="b">
        <f>AND(Table1[[#This Row],[hour of cancellation 0 to 23]]&gt;=0,Table1[[#This Row],[hour of cancellation 0 to 23]]&lt;=23)</f>
        <v>1</v>
      </c>
    </row>
    <row r="2629" spans="1:13" x14ac:dyDescent="0.3">
      <c r="A2629" s="1">
        <v>2628</v>
      </c>
      <c r="B2629" s="1">
        <v>1</v>
      </c>
      <c r="C2629" s="2">
        <v>41027.308883272621</v>
      </c>
      <c r="D2629" s="2">
        <v>41087.308333333334</v>
      </c>
      <c r="E2629" s="1">
        <v>12</v>
      </c>
      <c r="F2629" s="2">
        <v>41028.38815293309</v>
      </c>
      <c r="G2629" s="1">
        <v>0</v>
      </c>
      <c r="H2629" s="32">
        <f>IFERROR(HOUR(Table1[[#This Row],[Cancel Date/time]])+MINUTE(Table1[[#This Row],[Cancel Date/time]])/60,"not cancelled")</f>
        <v>9.3000000000000007</v>
      </c>
      <c r="I2629" s="47">
        <f>IFERROR(ROUND(Table1[[#This Row],[cancellation time decimal]],0),"not cancelled")</f>
        <v>9</v>
      </c>
      <c r="J2629" s="10">
        <f>IFERROR(MOD(Table1[[#This Row],[cancellation hour rounded]],24),"not cancelled")</f>
        <v>9</v>
      </c>
      <c r="K2629" s="32">
        <f>1/Table1[[#This Row],[Duration (Time between doses '[in hours'])]]</f>
        <v>8.3333333333333329E-2</v>
      </c>
      <c r="L2629" s="33">
        <f>Table1[[#This Row],[number doses per hour]]*INDEX(Table2[price per dose],Table1[[#This Row],[Drug ID]])</f>
        <v>0.56619444444444444</v>
      </c>
      <c r="M2629" s="11" t="b">
        <f>AND(Table1[[#This Row],[hour of cancellation 0 to 23]]&gt;=0,Table1[[#This Row],[hour of cancellation 0 to 23]]&lt;=23)</f>
        <v>1</v>
      </c>
    </row>
    <row r="2630" spans="1:13" x14ac:dyDescent="0.3">
      <c r="A2630" s="1">
        <v>2629</v>
      </c>
      <c r="B2630" s="1">
        <v>4</v>
      </c>
      <c r="C2630" s="2">
        <v>41027.338415408536</v>
      </c>
      <c r="D2630" s="2">
        <v>41087.338194444448</v>
      </c>
      <c r="E2630" s="1">
        <v>12</v>
      </c>
      <c r="F2630" s="2">
        <v>41029.747880313647</v>
      </c>
      <c r="G2630" s="1">
        <v>0</v>
      </c>
      <c r="H2630" s="32">
        <f>IFERROR(HOUR(Table1[[#This Row],[Cancel Date/time]])+MINUTE(Table1[[#This Row],[Cancel Date/time]])/60,"not cancelled")</f>
        <v>17.933333333333334</v>
      </c>
      <c r="I2630" s="47">
        <f>IFERROR(ROUND(Table1[[#This Row],[cancellation time decimal]],0),"not cancelled")</f>
        <v>18</v>
      </c>
      <c r="J2630" s="10">
        <f>IFERROR(MOD(Table1[[#This Row],[cancellation hour rounded]],24),"not cancelled")</f>
        <v>18</v>
      </c>
      <c r="K2630" s="32">
        <f>1/Table1[[#This Row],[Duration (Time between doses '[in hours'])]]</f>
        <v>8.3333333333333329E-2</v>
      </c>
      <c r="L2630" s="33">
        <f>Table1[[#This Row],[number doses per hour]]*INDEX(Table2[price per dose],Table1[[#This Row],[Drug ID]])</f>
        <v>1.448055119047619</v>
      </c>
      <c r="M2630" s="11" t="b">
        <f>AND(Table1[[#This Row],[hour of cancellation 0 to 23]]&gt;=0,Table1[[#This Row],[hour of cancellation 0 to 23]]&lt;=23)</f>
        <v>1</v>
      </c>
    </row>
    <row r="2631" spans="1:13" x14ac:dyDescent="0.3">
      <c r="A2631" s="1">
        <v>2630</v>
      </c>
      <c r="B2631" s="1">
        <v>11</v>
      </c>
      <c r="C2631" s="2">
        <v>41027.364293221632</v>
      </c>
      <c r="D2631" s="2">
        <v>41087.363888888889</v>
      </c>
      <c r="E2631" s="1">
        <v>1</v>
      </c>
      <c r="F2631" s="2">
        <v>41034.402758551885</v>
      </c>
      <c r="G2631" s="1">
        <v>4</v>
      </c>
      <c r="H2631" s="32">
        <f>IFERROR(HOUR(Table1[[#This Row],[Cancel Date/time]])+MINUTE(Table1[[#This Row],[Cancel Date/time]])/60,"not cancelled")</f>
        <v>9.65</v>
      </c>
      <c r="I2631" s="47">
        <f>IFERROR(ROUND(Table1[[#This Row],[cancellation time decimal]],0),"not cancelled")</f>
        <v>10</v>
      </c>
      <c r="J2631" s="10">
        <f>IFERROR(MOD(Table1[[#This Row],[cancellation hour rounded]],24),"not cancelled")</f>
        <v>10</v>
      </c>
      <c r="K2631" s="32">
        <f>1/Table1[[#This Row],[Duration (Time between doses '[in hours'])]]</f>
        <v>1</v>
      </c>
      <c r="L2631" s="33">
        <f>Table1[[#This Row],[number doses per hour]]*INDEX(Table2[price per dose],Table1[[#This Row],[Drug ID]])</f>
        <v>1</v>
      </c>
      <c r="M2631" s="11" t="b">
        <f>AND(Table1[[#This Row],[hour of cancellation 0 to 23]]&gt;=0,Table1[[#This Row],[hour of cancellation 0 to 23]]&lt;=23)</f>
        <v>1</v>
      </c>
    </row>
    <row r="2632" spans="1:13" x14ac:dyDescent="0.3">
      <c r="A2632" s="1">
        <v>2631</v>
      </c>
      <c r="B2632" s="1">
        <v>6</v>
      </c>
      <c r="C2632" s="2">
        <v>41027.337179877235</v>
      </c>
      <c r="D2632" s="2">
        <v>41087.336805555555</v>
      </c>
      <c r="E2632" s="1">
        <v>24</v>
      </c>
      <c r="F2632" s="2">
        <v>41031.336603037402</v>
      </c>
      <c r="G2632" s="1">
        <v>0</v>
      </c>
      <c r="H2632" s="32">
        <f>IFERROR(HOUR(Table1[[#This Row],[Cancel Date/time]])+MINUTE(Table1[[#This Row],[Cancel Date/time]])/60,"not cancelled")</f>
        <v>8.0666666666666664</v>
      </c>
      <c r="I2632" s="47">
        <f>IFERROR(ROUND(Table1[[#This Row],[cancellation time decimal]],0),"not cancelled")</f>
        <v>8</v>
      </c>
      <c r="J2632" s="10">
        <f>IFERROR(MOD(Table1[[#This Row],[cancellation hour rounded]],24),"not cancelled")</f>
        <v>8</v>
      </c>
      <c r="K2632" s="32">
        <f>1/Table1[[#This Row],[Duration (Time between doses '[in hours'])]]</f>
        <v>4.1666666666666664E-2</v>
      </c>
      <c r="L2632" s="33">
        <f>Table1[[#This Row],[number doses per hour]]*INDEX(Table2[price per dose],Table1[[#This Row],[Drug ID]])</f>
        <v>0.35218749999999999</v>
      </c>
      <c r="M2632" s="11" t="b">
        <f>AND(Table1[[#This Row],[hour of cancellation 0 to 23]]&gt;=0,Table1[[#This Row],[hour of cancellation 0 to 23]]&lt;=23)</f>
        <v>1</v>
      </c>
    </row>
    <row r="2633" spans="1:13" x14ac:dyDescent="0.3">
      <c r="A2633" s="1">
        <v>2632</v>
      </c>
      <c r="B2633" s="1">
        <v>11</v>
      </c>
      <c r="C2633" s="2">
        <v>41027.345753687201</v>
      </c>
      <c r="D2633" s="2">
        <v>41087.345138888893</v>
      </c>
      <c r="E2633" s="1">
        <v>1</v>
      </c>
      <c r="F2633" s="2">
        <v>41034.71445356137</v>
      </c>
      <c r="G2633" s="1">
        <v>2</v>
      </c>
      <c r="H2633" s="32">
        <f>IFERROR(HOUR(Table1[[#This Row],[Cancel Date/time]])+MINUTE(Table1[[#This Row],[Cancel Date/time]])/60,"not cancelled")</f>
        <v>17.133333333333333</v>
      </c>
      <c r="I2633" s="47">
        <f>IFERROR(ROUND(Table1[[#This Row],[cancellation time decimal]],0),"not cancelled")</f>
        <v>17</v>
      </c>
      <c r="J2633" s="10">
        <f>IFERROR(MOD(Table1[[#This Row],[cancellation hour rounded]],24),"not cancelled")</f>
        <v>17</v>
      </c>
      <c r="K2633" s="32">
        <f>1/Table1[[#This Row],[Duration (Time between doses '[in hours'])]]</f>
        <v>1</v>
      </c>
      <c r="L2633" s="33">
        <f>Table1[[#This Row],[number doses per hour]]*INDEX(Table2[price per dose],Table1[[#This Row],[Drug ID]])</f>
        <v>1</v>
      </c>
      <c r="M2633" s="11" t="b">
        <f>AND(Table1[[#This Row],[hour of cancellation 0 to 23]]&gt;=0,Table1[[#This Row],[hour of cancellation 0 to 23]]&lt;=23)</f>
        <v>1</v>
      </c>
    </row>
    <row r="2634" spans="1:13" x14ac:dyDescent="0.3">
      <c r="A2634" s="1">
        <v>2633</v>
      </c>
      <c r="B2634" s="1">
        <v>3</v>
      </c>
      <c r="C2634" s="2">
        <v>41027.334702648339</v>
      </c>
      <c r="D2634" s="2">
        <v>41087.334027777782</v>
      </c>
      <c r="E2634" s="1">
        <v>24</v>
      </c>
      <c r="F2634" s="2">
        <v>41029.402374486403</v>
      </c>
      <c r="G2634" s="1">
        <v>0</v>
      </c>
      <c r="H2634" s="32">
        <f>IFERROR(HOUR(Table1[[#This Row],[Cancel Date/time]])+MINUTE(Table1[[#This Row],[Cancel Date/time]])/60,"not cancelled")</f>
        <v>9.65</v>
      </c>
      <c r="I2634" s="47">
        <f>IFERROR(ROUND(Table1[[#This Row],[cancellation time decimal]],0),"not cancelled")</f>
        <v>10</v>
      </c>
      <c r="J2634" s="10">
        <f>IFERROR(MOD(Table1[[#This Row],[cancellation hour rounded]],24),"not cancelled")</f>
        <v>10</v>
      </c>
      <c r="K2634" s="32">
        <f>1/Table1[[#This Row],[Duration (Time between doses '[in hours'])]]</f>
        <v>4.1666666666666664E-2</v>
      </c>
      <c r="L2634" s="33">
        <f>Table1[[#This Row],[number doses per hour]]*INDEX(Table2[price per dose],Table1[[#This Row],[Drug ID]])</f>
        <v>0.18133000000000002</v>
      </c>
      <c r="M2634" s="11" t="b">
        <f>AND(Table1[[#This Row],[hour of cancellation 0 to 23]]&gt;=0,Table1[[#This Row],[hour of cancellation 0 to 23]]&lt;=23)</f>
        <v>1</v>
      </c>
    </row>
    <row r="2635" spans="1:13" x14ac:dyDescent="0.3">
      <c r="A2635" s="1">
        <v>2634</v>
      </c>
      <c r="B2635" s="1">
        <v>7</v>
      </c>
      <c r="C2635" s="2">
        <v>41027.364770119486</v>
      </c>
      <c r="D2635" s="2">
        <v>41087.364583333336</v>
      </c>
      <c r="E2635" s="1">
        <v>24</v>
      </c>
      <c r="F2635" s="2">
        <v>41032.814983994002</v>
      </c>
      <c r="G2635" s="1">
        <v>0</v>
      </c>
      <c r="H2635" s="32">
        <f>IFERROR(HOUR(Table1[[#This Row],[Cancel Date/time]])+MINUTE(Table1[[#This Row],[Cancel Date/time]])/60,"not cancelled")</f>
        <v>19.55</v>
      </c>
      <c r="I2635" s="47">
        <f>IFERROR(ROUND(Table1[[#This Row],[cancellation time decimal]],0),"not cancelled")</f>
        <v>20</v>
      </c>
      <c r="J2635" s="10">
        <f>IFERROR(MOD(Table1[[#This Row],[cancellation hour rounded]],24),"not cancelled")</f>
        <v>20</v>
      </c>
      <c r="K2635" s="32">
        <f>1/Table1[[#This Row],[Duration (Time between doses '[in hours'])]]</f>
        <v>4.1666666666666664E-2</v>
      </c>
      <c r="L2635" s="33">
        <f>Table1[[#This Row],[number doses per hour]]*INDEX(Table2[price per dose],Table1[[#This Row],[Drug ID]])</f>
        <v>1.2958049999999997</v>
      </c>
      <c r="M2635" s="11" t="b">
        <f>AND(Table1[[#This Row],[hour of cancellation 0 to 23]]&gt;=0,Table1[[#This Row],[hour of cancellation 0 to 23]]&lt;=23)</f>
        <v>1</v>
      </c>
    </row>
    <row r="2636" spans="1:13" x14ac:dyDescent="0.3">
      <c r="A2636" s="1">
        <v>2635</v>
      </c>
      <c r="B2636" s="1">
        <v>7</v>
      </c>
      <c r="C2636" s="2">
        <v>41027.359700508845</v>
      </c>
      <c r="D2636" s="2">
        <v>41087.359027777777</v>
      </c>
      <c r="E2636" s="1">
        <v>24</v>
      </c>
      <c r="F2636" s="2">
        <v>41034.454794932499</v>
      </c>
      <c r="G2636" s="1">
        <v>0</v>
      </c>
      <c r="H2636" s="32">
        <f>IFERROR(HOUR(Table1[[#This Row],[Cancel Date/time]])+MINUTE(Table1[[#This Row],[Cancel Date/time]])/60,"not cancelled")</f>
        <v>10.9</v>
      </c>
      <c r="I2636" s="47">
        <f>IFERROR(ROUND(Table1[[#This Row],[cancellation time decimal]],0),"not cancelled")</f>
        <v>11</v>
      </c>
      <c r="J2636" s="10">
        <f>IFERROR(MOD(Table1[[#This Row],[cancellation hour rounded]],24),"not cancelled")</f>
        <v>11</v>
      </c>
      <c r="K2636" s="32">
        <f>1/Table1[[#This Row],[Duration (Time between doses '[in hours'])]]</f>
        <v>4.1666666666666664E-2</v>
      </c>
      <c r="L2636" s="33">
        <f>Table1[[#This Row],[number doses per hour]]*INDEX(Table2[price per dose],Table1[[#This Row],[Drug ID]])</f>
        <v>1.2958049999999997</v>
      </c>
      <c r="M2636" s="11" t="b">
        <f>AND(Table1[[#This Row],[hour of cancellation 0 to 23]]&gt;=0,Table1[[#This Row],[hour of cancellation 0 to 23]]&lt;=23)</f>
        <v>1</v>
      </c>
    </row>
    <row r="2637" spans="1:13" x14ac:dyDescent="0.3">
      <c r="A2637" s="1">
        <v>2636</v>
      </c>
      <c r="B2637" s="1">
        <v>9</v>
      </c>
      <c r="C2637" s="2">
        <v>41027.402340398941</v>
      </c>
      <c r="D2637" s="2">
        <v>41087.402083333334</v>
      </c>
      <c r="E2637" s="1">
        <v>5</v>
      </c>
      <c r="F2637" s="2">
        <v>41030.495394538819</v>
      </c>
      <c r="G2637" s="1">
        <v>0</v>
      </c>
      <c r="H2637" s="32">
        <f>IFERROR(HOUR(Table1[[#This Row],[Cancel Date/time]])+MINUTE(Table1[[#This Row],[Cancel Date/time]])/60,"not cancelled")</f>
        <v>11.883333333333333</v>
      </c>
      <c r="I2637" s="47">
        <f>IFERROR(ROUND(Table1[[#This Row],[cancellation time decimal]],0),"not cancelled")</f>
        <v>12</v>
      </c>
      <c r="J2637" s="10">
        <f>IFERROR(MOD(Table1[[#This Row],[cancellation hour rounded]],24),"not cancelled")</f>
        <v>12</v>
      </c>
      <c r="K2637" s="32">
        <f>1/Table1[[#This Row],[Duration (Time between doses '[in hours'])]]</f>
        <v>0.2</v>
      </c>
      <c r="L2637" s="33">
        <f>Table1[[#This Row],[number doses per hour]]*INDEX(Table2[price per dose],Table1[[#This Row],[Drug ID]])</f>
        <v>5.6740000000000004</v>
      </c>
      <c r="M2637" s="11" t="b">
        <f>AND(Table1[[#This Row],[hour of cancellation 0 to 23]]&gt;=0,Table1[[#This Row],[hour of cancellation 0 to 23]]&lt;=23)</f>
        <v>1</v>
      </c>
    </row>
    <row r="2638" spans="1:13" x14ac:dyDescent="0.3">
      <c r="A2638" s="1">
        <v>2637</v>
      </c>
      <c r="B2638" s="1">
        <v>9</v>
      </c>
      <c r="C2638" s="2">
        <v>41027.415731342793</v>
      </c>
      <c r="D2638" s="2">
        <v>41087.415277777778</v>
      </c>
      <c r="E2638" s="1">
        <v>5</v>
      </c>
      <c r="F2638" s="2">
        <v>41030.479721219759</v>
      </c>
      <c r="G2638" s="1">
        <v>0</v>
      </c>
      <c r="H2638" s="32">
        <f>IFERROR(HOUR(Table1[[#This Row],[Cancel Date/time]])+MINUTE(Table1[[#This Row],[Cancel Date/time]])/60,"not cancelled")</f>
        <v>11.5</v>
      </c>
      <c r="I2638" s="47">
        <f>IFERROR(ROUND(Table1[[#This Row],[cancellation time decimal]],0),"not cancelled")</f>
        <v>12</v>
      </c>
      <c r="J2638" s="10">
        <f>IFERROR(MOD(Table1[[#This Row],[cancellation hour rounded]],24),"not cancelled")</f>
        <v>12</v>
      </c>
      <c r="K2638" s="32">
        <f>1/Table1[[#This Row],[Duration (Time between doses '[in hours'])]]</f>
        <v>0.2</v>
      </c>
      <c r="L2638" s="33">
        <f>Table1[[#This Row],[number doses per hour]]*INDEX(Table2[price per dose],Table1[[#This Row],[Drug ID]])</f>
        <v>5.6740000000000004</v>
      </c>
      <c r="M2638" s="11" t="b">
        <f>AND(Table1[[#This Row],[hour of cancellation 0 to 23]]&gt;=0,Table1[[#This Row],[hour of cancellation 0 to 23]]&lt;=23)</f>
        <v>1</v>
      </c>
    </row>
    <row r="2639" spans="1:13" x14ac:dyDescent="0.3">
      <c r="A2639" s="1">
        <v>2638</v>
      </c>
      <c r="B2639" s="1">
        <v>6</v>
      </c>
      <c r="C2639" s="2">
        <v>41027.388014252363</v>
      </c>
      <c r="D2639" s="2">
        <v>41087.387499999997</v>
      </c>
      <c r="E2639" s="1">
        <v>24</v>
      </c>
      <c r="F2639" s="2">
        <v>41030.564770159144</v>
      </c>
      <c r="G2639" s="1">
        <v>0</v>
      </c>
      <c r="H2639" s="32">
        <f>IFERROR(HOUR(Table1[[#This Row],[Cancel Date/time]])+MINUTE(Table1[[#This Row],[Cancel Date/time]])/60,"not cancelled")</f>
        <v>13.55</v>
      </c>
      <c r="I2639" s="47">
        <f>IFERROR(ROUND(Table1[[#This Row],[cancellation time decimal]],0),"not cancelled")</f>
        <v>14</v>
      </c>
      <c r="J2639" s="10">
        <f>IFERROR(MOD(Table1[[#This Row],[cancellation hour rounded]],24),"not cancelled")</f>
        <v>14</v>
      </c>
      <c r="K2639" s="32">
        <f>1/Table1[[#This Row],[Duration (Time between doses '[in hours'])]]</f>
        <v>4.1666666666666664E-2</v>
      </c>
      <c r="L2639" s="33">
        <f>Table1[[#This Row],[number doses per hour]]*INDEX(Table2[price per dose],Table1[[#This Row],[Drug ID]])</f>
        <v>0.35218749999999999</v>
      </c>
      <c r="M2639" s="11" t="b">
        <f>AND(Table1[[#This Row],[hour of cancellation 0 to 23]]&gt;=0,Table1[[#This Row],[hour of cancellation 0 to 23]]&lt;=23)</f>
        <v>1</v>
      </c>
    </row>
    <row r="2640" spans="1:13" x14ac:dyDescent="0.3">
      <c r="A2640" s="1">
        <v>2639</v>
      </c>
      <c r="B2640" s="1">
        <v>9</v>
      </c>
      <c r="C2640" s="2">
        <v>41027.394077131663</v>
      </c>
      <c r="D2640" s="2">
        <v>41087.393750000003</v>
      </c>
      <c r="E2640" s="1">
        <v>5</v>
      </c>
      <c r="F2640" s="2">
        <v>41030.557827649936</v>
      </c>
      <c r="G2640" s="1">
        <v>0</v>
      </c>
      <c r="H2640" s="32">
        <f>IFERROR(HOUR(Table1[[#This Row],[Cancel Date/time]])+MINUTE(Table1[[#This Row],[Cancel Date/time]])/60,"not cancelled")</f>
        <v>13.383333333333333</v>
      </c>
      <c r="I2640" s="47">
        <f>IFERROR(ROUND(Table1[[#This Row],[cancellation time decimal]],0),"not cancelled")</f>
        <v>13</v>
      </c>
      <c r="J2640" s="10">
        <f>IFERROR(MOD(Table1[[#This Row],[cancellation hour rounded]],24),"not cancelled")</f>
        <v>13</v>
      </c>
      <c r="K2640" s="32">
        <f>1/Table1[[#This Row],[Duration (Time between doses '[in hours'])]]</f>
        <v>0.2</v>
      </c>
      <c r="L2640" s="33">
        <f>Table1[[#This Row],[number doses per hour]]*INDEX(Table2[price per dose],Table1[[#This Row],[Drug ID]])</f>
        <v>5.6740000000000004</v>
      </c>
      <c r="M2640" s="11" t="b">
        <f>AND(Table1[[#This Row],[hour of cancellation 0 to 23]]&gt;=0,Table1[[#This Row],[hour of cancellation 0 to 23]]&lt;=23)</f>
        <v>1</v>
      </c>
    </row>
    <row r="2641" spans="1:13" x14ac:dyDescent="0.3">
      <c r="A2641" s="1">
        <v>2640</v>
      </c>
      <c r="B2641" s="1">
        <v>6</v>
      </c>
      <c r="C2641" s="2">
        <v>41027.426813888444</v>
      </c>
      <c r="D2641" s="2">
        <v>41087.426388888889</v>
      </c>
      <c r="E2641" s="1">
        <v>24</v>
      </c>
      <c r="F2641" s="2">
        <v>41034.617184924842</v>
      </c>
      <c r="G2641" s="1">
        <v>0</v>
      </c>
      <c r="H2641" s="32">
        <f>IFERROR(HOUR(Table1[[#This Row],[Cancel Date/time]])+MINUTE(Table1[[#This Row],[Cancel Date/time]])/60,"not cancelled")</f>
        <v>14.8</v>
      </c>
      <c r="I2641" s="47">
        <f>IFERROR(ROUND(Table1[[#This Row],[cancellation time decimal]],0),"not cancelled")</f>
        <v>15</v>
      </c>
      <c r="J2641" s="10">
        <f>IFERROR(MOD(Table1[[#This Row],[cancellation hour rounded]],24),"not cancelled")</f>
        <v>15</v>
      </c>
      <c r="K2641" s="32">
        <f>1/Table1[[#This Row],[Duration (Time between doses '[in hours'])]]</f>
        <v>4.1666666666666664E-2</v>
      </c>
      <c r="L2641" s="33">
        <f>Table1[[#This Row],[number doses per hour]]*INDEX(Table2[price per dose],Table1[[#This Row],[Drug ID]])</f>
        <v>0.35218749999999999</v>
      </c>
      <c r="M2641" s="11" t="b">
        <f>AND(Table1[[#This Row],[hour of cancellation 0 to 23]]&gt;=0,Table1[[#This Row],[hour of cancellation 0 to 23]]&lt;=23)</f>
        <v>1</v>
      </c>
    </row>
    <row r="2642" spans="1:13" hidden="1" x14ac:dyDescent="0.3">
      <c r="A2642" s="1">
        <v>2641</v>
      </c>
      <c r="B2642" s="1">
        <v>1</v>
      </c>
      <c r="C2642" s="2">
        <v>41027.483686700929</v>
      </c>
      <c r="D2642" s="2">
        <v>41030.150034053142</v>
      </c>
      <c r="E2642" s="1">
        <v>8</v>
      </c>
      <c r="F2642" s="2" t="s">
        <v>5</v>
      </c>
      <c r="G2642" s="1">
        <v>0</v>
      </c>
      <c r="H2642" s="32" t="str">
        <f>IFERROR(HOUR(Table1[[#This Row],[Cancel Date/time]])+MINUTE(Table1[[#This Row],[Cancel Date/time]])/60,"not cancelled")</f>
        <v>not cancelled</v>
      </c>
      <c r="I2642" s="47" t="str">
        <f>IFERROR(ROUND(Table1[[#This Row],[cancellation time decimal]],0),"not cancelled")</f>
        <v>not cancelled</v>
      </c>
      <c r="J2642" s="10" t="str">
        <f>IFERROR(MOD(Table1[[#This Row],[cancellation hour rounded]],24),"not cancelled")</f>
        <v>not cancelled</v>
      </c>
      <c r="K2642" s="32">
        <f>1/Table1[[#This Row],[Duration (Time between doses '[in hours'])]]</f>
        <v>0.125</v>
      </c>
      <c r="L2642" s="33">
        <f>Table1[[#This Row],[number doses per hour]]*INDEX(Table2[price per dose],Table1[[#This Row],[Drug ID]])</f>
        <v>0.84929166666666667</v>
      </c>
      <c r="M2642" s="11" t="b">
        <f>AND(Table1[[#This Row],[hour of cancellation 0 to 23]]&gt;=0,Table1[[#This Row],[hour of cancellation 0 to 23]]&lt;=23)</f>
        <v>0</v>
      </c>
    </row>
    <row r="2643" spans="1:13" x14ac:dyDescent="0.3">
      <c r="A2643" s="1">
        <v>2642</v>
      </c>
      <c r="B2643" s="1">
        <v>1</v>
      </c>
      <c r="C2643" s="2">
        <v>41027.475800492903</v>
      </c>
      <c r="D2643" s="2">
        <v>41087.475694444445</v>
      </c>
      <c r="E2643" s="1">
        <v>8</v>
      </c>
      <c r="F2643" s="2">
        <v>41028.683130616526</v>
      </c>
      <c r="G2643" s="1">
        <v>0</v>
      </c>
      <c r="H2643" s="32">
        <f>IFERROR(HOUR(Table1[[#This Row],[Cancel Date/time]])+MINUTE(Table1[[#This Row],[Cancel Date/time]])/60,"not cancelled")</f>
        <v>16.383333333333333</v>
      </c>
      <c r="I2643" s="47">
        <f>IFERROR(ROUND(Table1[[#This Row],[cancellation time decimal]],0),"not cancelled")</f>
        <v>16</v>
      </c>
      <c r="J2643" s="10">
        <f>IFERROR(MOD(Table1[[#This Row],[cancellation hour rounded]],24),"not cancelled")</f>
        <v>16</v>
      </c>
      <c r="K2643" s="32">
        <f>1/Table1[[#This Row],[Duration (Time between doses '[in hours'])]]</f>
        <v>0.125</v>
      </c>
      <c r="L2643" s="33">
        <f>Table1[[#This Row],[number doses per hour]]*INDEX(Table2[price per dose],Table1[[#This Row],[Drug ID]])</f>
        <v>0.84929166666666667</v>
      </c>
      <c r="M2643" s="11" t="b">
        <f>AND(Table1[[#This Row],[hour of cancellation 0 to 23]]&gt;=0,Table1[[#This Row],[hour of cancellation 0 to 23]]&lt;=23)</f>
        <v>1</v>
      </c>
    </row>
    <row r="2644" spans="1:13" x14ac:dyDescent="0.3">
      <c r="A2644" s="1">
        <v>2643</v>
      </c>
      <c r="B2644" s="1">
        <v>4</v>
      </c>
      <c r="C2644" s="2">
        <v>41027.516875694506</v>
      </c>
      <c r="D2644" s="2">
        <v>41087.51666666667</v>
      </c>
      <c r="E2644" s="1">
        <v>12</v>
      </c>
      <c r="F2644" s="2">
        <v>41029.529721426319</v>
      </c>
      <c r="G2644" s="1">
        <v>0</v>
      </c>
      <c r="H2644" s="32">
        <f>IFERROR(HOUR(Table1[[#This Row],[Cancel Date/time]])+MINUTE(Table1[[#This Row],[Cancel Date/time]])/60,"not cancelled")</f>
        <v>12.7</v>
      </c>
      <c r="I2644" s="47">
        <f>IFERROR(ROUND(Table1[[#This Row],[cancellation time decimal]],0),"not cancelled")</f>
        <v>13</v>
      </c>
      <c r="J2644" s="10">
        <f>IFERROR(MOD(Table1[[#This Row],[cancellation hour rounded]],24),"not cancelled")</f>
        <v>13</v>
      </c>
      <c r="K2644" s="32">
        <f>1/Table1[[#This Row],[Duration (Time between doses '[in hours'])]]</f>
        <v>8.3333333333333329E-2</v>
      </c>
      <c r="L2644" s="33">
        <f>Table1[[#This Row],[number doses per hour]]*INDEX(Table2[price per dose],Table1[[#This Row],[Drug ID]])</f>
        <v>1.448055119047619</v>
      </c>
      <c r="M2644" s="11" t="b">
        <f>AND(Table1[[#This Row],[hour of cancellation 0 to 23]]&gt;=0,Table1[[#This Row],[hour of cancellation 0 to 23]]&lt;=23)</f>
        <v>1</v>
      </c>
    </row>
    <row r="2645" spans="1:13" x14ac:dyDescent="0.3">
      <c r="A2645" s="1">
        <v>2644</v>
      </c>
      <c r="B2645" s="1">
        <v>4</v>
      </c>
      <c r="C2645" s="2">
        <v>41027.571434152153</v>
      </c>
      <c r="D2645" s="2">
        <v>41087.570833333331</v>
      </c>
      <c r="E2645" s="1">
        <v>12</v>
      </c>
      <c r="F2645" s="2">
        <v>41030.486767419847</v>
      </c>
      <c r="G2645" s="1">
        <v>0</v>
      </c>
      <c r="H2645" s="32">
        <f>IFERROR(HOUR(Table1[[#This Row],[Cancel Date/time]])+MINUTE(Table1[[#This Row],[Cancel Date/time]])/60,"not cancelled")</f>
        <v>11.666666666666666</v>
      </c>
      <c r="I2645" s="47">
        <f>IFERROR(ROUND(Table1[[#This Row],[cancellation time decimal]],0),"not cancelled")</f>
        <v>12</v>
      </c>
      <c r="J2645" s="10">
        <f>IFERROR(MOD(Table1[[#This Row],[cancellation hour rounded]],24),"not cancelled")</f>
        <v>12</v>
      </c>
      <c r="K2645" s="32">
        <f>1/Table1[[#This Row],[Duration (Time between doses '[in hours'])]]</f>
        <v>8.3333333333333329E-2</v>
      </c>
      <c r="L2645" s="33">
        <f>Table1[[#This Row],[number doses per hour]]*INDEX(Table2[price per dose],Table1[[#This Row],[Drug ID]])</f>
        <v>1.448055119047619</v>
      </c>
      <c r="M2645" s="11" t="b">
        <f>AND(Table1[[#This Row],[hour of cancellation 0 to 23]]&gt;=0,Table1[[#This Row],[hour of cancellation 0 to 23]]&lt;=23)</f>
        <v>1</v>
      </c>
    </row>
    <row r="2646" spans="1:13" x14ac:dyDescent="0.3">
      <c r="A2646" s="1">
        <v>2645</v>
      </c>
      <c r="B2646" s="1">
        <v>1</v>
      </c>
      <c r="C2646" s="2">
        <v>41027.625018282815</v>
      </c>
      <c r="D2646" s="2">
        <v>41087.625</v>
      </c>
      <c r="E2646" s="1">
        <v>8</v>
      </c>
      <c r="F2646" s="2">
        <v>41027.821546098668</v>
      </c>
      <c r="G2646" s="1">
        <v>0</v>
      </c>
      <c r="H2646" s="32">
        <f>IFERROR(HOUR(Table1[[#This Row],[Cancel Date/time]])+MINUTE(Table1[[#This Row],[Cancel Date/time]])/60,"not cancelled")</f>
        <v>19.716666666666665</v>
      </c>
      <c r="I2646" s="47">
        <f>IFERROR(ROUND(Table1[[#This Row],[cancellation time decimal]],0),"not cancelled")</f>
        <v>20</v>
      </c>
      <c r="J2646" s="10">
        <f>IFERROR(MOD(Table1[[#This Row],[cancellation hour rounded]],24),"not cancelled")</f>
        <v>20</v>
      </c>
      <c r="K2646" s="32">
        <f>1/Table1[[#This Row],[Duration (Time between doses '[in hours'])]]</f>
        <v>0.125</v>
      </c>
      <c r="L2646" s="33">
        <f>Table1[[#This Row],[number doses per hour]]*INDEX(Table2[price per dose],Table1[[#This Row],[Drug ID]])</f>
        <v>0.84929166666666667</v>
      </c>
      <c r="M2646" s="11" t="b">
        <f>AND(Table1[[#This Row],[hour of cancellation 0 to 23]]&gt;=0,Table1[[#This Row],[hour of cancellation 0 to 23]]&lt;=23)</f>
        <v>1</v>
      </c>
    </row>
    <row r="2647" spans="1:13" x14ac:dyDescent="0.3">
      <c r="A2647" s="1">
        <v>2646</v>
      </c>
      <c r="B2647" s="1">
        <v>4</v>
      </c>
      <c r="C2647" s="2">
        <v>41027.638414045025</v>
      </c>
      <c r="D2647" s="2">
        <v>41087.638194444444</v>
      </c>
      <c r="E2647" s="1">
        <v>12</v>
      </c>
      <c r="F2647" s="2">
        <v>41030.386715176624</v>
      </c>
      <c r="G2647" s="1">
        <v>0</v>
      </c>
      <c r="H2647" s="32">
        <f>IFERROR(HOUR(Table1[[#This Row],[Cancel Date/time]])+MINUTE(Table1[[#This Row],[Cancel Date/time]])/60,"not cancelled")</f>
        <v>9.2666666666666675</v>
      </c>
      <c r="I2647" s="47">
        <f>IFERROR(ROUND(Table1[[#This Row],[cancellation time decimal]],0),"not cancelled")</f>
        <v>9</v>
      </c>
      <c r="J2647" s="10">
        <f>IFERROR(MOD(Table1[[#This Row],[cancellation hour rounded]],24),"not cancelled")</f>
        <v>9</v>
      </c>
      <c r="K2647" s="32">
        <f>1/Table1[[#This Row],[Duration (Time between doses '[in hours'])]]</f>
        <v>8.3333333333333329E-2</v>
      </c>
      <c r="L2647" s="33">
        <f>Table1[[#This Row],[number doses per hour]]*INDEX(Table2[price per dose],Table1[[#This Row],[Drug ID]])</f>
        <v>1.448055119047619</v>
      </c>
      <c r="M2647" s="11" t="b">
        <f>AND(Table1[[#This Row],[hour of cancellation 0 to 23]]&gt;=0,Table1[[#This Row],[hour of cancellation 0 to 23]]&lt;=23)</f>
        <v>1</v>
      </c>
    </row>
    <row r="2648" spans="1:13" x14ac:dyDescent="0.3">
      <c r="A2648" s="1">
        <v>2647</v>
      </c>
      <c r="B2648" s="1">
        <v>1</v>
      </c>
      <c r="C2648" s="2">
        <v>41027.66832754435</v>
      </c>
      <c r="D2648" s="2">
        <v>41087.66805555555</v>
      </c>
      <c r="E2648" s="1">
        <v>12</v>
      </c>
      <c r="F2648" s="2">
        <v>41028.525314496655</v>
      </c>
      <c r="G2648" s="1">
        <v>0</v>
      </c>
      <c r="H2648" s="32">
        <f>IFERROR(HOUR(Table1[[#This Row],[Cancel Date/time]])+MINUTE(Table1[[#This Row],[Cancel Date/time]])/60,"not cancelled")</f>
        <v>12.6</v>
      </c>
      <c r="I2648" s="47">
        <f>IFERROR(ROUND(Table1[[#This Row],[cancellation time decimal]],0),"not cancelled")</f>
        <v>13</v>
      </c>
      <c r="J2648" s="10">
        <f>IFERROR(MOD(Table1[[#This Row],[cancellation hour rounded]],24),"not cancelled")</f>
        <v>13</v>
      </c>
      <c r="K2648" s="32">
        <f>1/Table1[[#This Row],[Duration (Time between doses '[in hours'])]]</f>
        <v>8.3333333333333329E-2</v>
      </c>
      <c r="L2648" s="33">
        <f>Table1[[#This Row],[number doses per hour]]*INDEX(Table2[price per dose],Table1[[#This Row],[Drug ID]])</f>
        <v>0.56619444444444444</v>
      </c>
      <c r="M2648" s="11" t="b">
        <f>AND(Table1[[#This Row],[hour of cancellation 0 to 23]]&gt;=0,Table1[[#This Row],[hour of cancellation 0 to 23]]&lt;=23)</f>
        <v>1</v>
      </c>
    </row>
    <row r="2649" spans="1:13" x14ac:dyDescent="0.3">
      <c r="A2649" s="1">
        <v>2648</v>
      </c>
      <c r="B2649" s="1">
        <v>1</v>
      </c>
      <c r="C2649" s="2">
        <v>41027.716018163846</v>
      </c>
      <c r="D2649" s="2">
        <v>41087.715972222228</v>
      </c>
      <c r="E2649" s="1">
        <v>12</v>
      </c>
      <c r="F2649" s="2">
        <v>41028.437188715689</v>
      </c>
      <c r="G2649" s="1">
        <v>0</v>
      </c>
      <c r="H2649" s="32">
        <f>IFERROR(HOUR(Table1[[#This Row],[Cancel Date/time]])+MINUTE(Table1[[#This Row],[Cancel Date/time]])/60,"not cancelled")</f>
        <v>10.483333333333333</v>
      </c>
      <c r="I2649" s="47">
        <f>IFERROR(ROUND(Table1[[#This Row],[cancellation time decimal]],0),"not cancelled")</f>
        <v>10</v>
      </c>
      <c r="J2649" s="10">
        <f>IFERROR(MOD(Table1[[#This Row],[cancellation hour rounded]],24),"not cancelled")</f>
        <v>10</v>
      </c>
      <c r="K2649" s="32">
        <f>1/Table1[[#This Row],[Duration (Time between doses '[in hours'])]]</f>
        <v>8.3333333333333329E-2</v>
      </c>
      <c r="L2649" s="33">
        <f>Table1[[#This Row],[number doses per hour]]*INDEX(Table2[price per dose],Table1[[#This Row],[Drug ID]])</f>
        <v>0.56619444444444444</v>
      </c>
      <c r="M2649" s="11" t="b">
        <f>AND(Table1[[#This Row],[hour of cancellation 0 to 23]]&gt;=0,Table1[[#This Row],[hour of cancellation 0 to 23]]&lt;=23)</f>
        <v>1</v>
      </c>
    </row>
    <row r="2650" spans="1:13" x14ac:dyDescent="0.3">
      <c r="A2650" s="1">
        <v>2649</v>
      </c>
      <c r="B2650" s="1">
        <v>3</v>
      </c>
      <c r="C2650" s="2">
        <v>41027.727547578819</v>
      </c>
      <c r="D2650" s="2">
        <v>41087.727083333339</v>
      </c>
      <c r="E2650" s="1">
        <v>24</v>
      </c>
      <c r="F2650" s="2">
        <v>41030.898355385347</v>
      </c>
      <c r="G2650" s="1">
        <v>0</v>
      </c>
      <c r="H2650" s="32">
        <f>IFERROR(HOUR(Table1[[#This Row],[Cancel Date/time]])+MINUTE(Table1[[#This Row],[Cancel Date/time]])/60,"not cancelled")</f>
        <v>21.55</v>
      </c>
      <c r="I2650" s="47">
        <f>IFERROR(ROUND(Table1[[#This Row],[cancellation time decimal]],0),"not cancelled")</f>
        <v>22</v>
      </c>
      <c r="J2650" s="10">
        <f>IFERROR(MOD(Table1[[#This Row],[cancellation hour rounded]],24),"not cancelled")</f>
        <v>22</v>
      </c>
      <c r="K2650" s="32">
        <f>1/Table1[[#This Row],[Duration (Time between doses '[in hours'])]]</f>
        <v>4.1666666666666664E-2</v>
      </c>
      <c r="L2650" s="33">
        <f>Table1[[#This Row],[number doses per hour]]*INDEX(Table2[price per dose],Table1[[#This Row],[Drug ID]])</f>
        <v>0.18133000000000002</v>
      </c>
      <c r="M2650" s="11" t="b">
        <f>AND(Table1[[#This Row],[hour of cancellation 0 to 23]]&gt;=0,Table1[[#This Row],[hour of cancellation 0 to 23]]&lt;=23)</f>
        <v>1</v>
      </c>
    </row>
    <row r="2651" spans="1:13" hidden="1" x14ac:dyDescent="0.3">
      <c r="A2651" s="1">
        <v>2650</v>
      </c>
      <c r="B2651" s="1">
        <v>5</v>
      </c>
      <c r="C2651" s="2">
        <v>41027.720178157178</v>
      </c>
      <c r="D2651" s="2">
        <v>41030.969872295231</v>
      </c>
      <c r="E2651" s="1">
        <v>24</v>
      </c>
      <c r="F2651" s="2" t="s">
        <v>5</v>
      </c>
      <c r="G2651" s="1">
        <v>0</v>
      </c>
      <c r="H2651" s="32" t="str">
        <f>IFERROR(HOUR(Table1[[#This Row],[Cancel Date/time]])+MINUTE(Table1[[#This Row],[Cancel Date/time]])/60,"not cancelled")</f>
        <v>not cancelled</v>
      </c>
      <c r="I2651" s="47" t="str">
        <f>IFERROR(ROUND(Table1[[#This Row],[cancellation time decimal]],0),"not cancelled")</f>
        <v>not cancelled</v>
      </c>
      <c r="J2651" s="10" t="str">
        <f>IFERROR(MOD(Table1[[#This Row],[cancellation hour rounded]],24),"not cancelled")</f>
        <v>not cancelled</v>
      </c>
      <c r="K2651" s="32">
        <f>1/Table1[[#This Row],[Duration (Time between doses '[in hours'])]]</f>
        <v>4.1666666666666664E-2</v>
      </c>
      <c r="L2651" s="33">
        <f>Table1[[#This Row],[number doses per hour]]*INDEX(Table2[price per dose],Table1[[#This Row],[Drug ID]])</f>
        <v>0.2815833333333333</v>
      </c>
      <c r="M2651" s="11" t="b">
        <f>AND(Table1[[#This Row],[hour of cancellation 0 to 23]]&gt;=0,Table1[[#This Row],[hour of cancellation 0 to 23]]&lt;=23)</f>
        <v>0</v>
      </c>
    </row>
    <row r="2652" spans="1:13" x14ac:dyDescent="0.3">
      <c r="A2652" s="1">
        <v>2651</v>
      </c>
      <c r="B2652" s="1">
        <v>3</v>
      </c>
      <c r="C2652" s="2">
        <v>41027.718614749188</v>
      </c>
      <c r="D2652" s="2">
        <v>41087.718055555561</v>
      </c>
      <c r="E2652" s="1">
        <v>24</v>
      </c>
      <c r="F2652" s="2">
        <v>41030.483799411166</v>
      </c>
      <c r="G2652" s="1">
        <v>0</v>
      </c>
      <c r="H2652" s="32">
        <f>IFERROR(HOUR(Table1[[#This Row],[Cancel Date/time]])+MINUTE(Table1[[#This Row],[Cancel Date/time]])/60,"not cancelled")</f>
        <v>11.6</v>
      </c>
      <c r="I2652" s="47">
        <f>IFERROR(ROUND(Table1[[#This Row],[cancellation time decimal]],0),"not cancelled")</f>
        <v>12</v>
      </c>
      <c r="J2652" s="10">
        <f>IFERROR(MOD(Table1[[#This Row],[cancellation hour rounded]],24),"not cancelled")</f>
        <v>12</v>
      </c>
      <c r="K2652" s="32">
        <f>1/Table1[[#This Row],[Duration (Time between doses '[in hours'])]]</f>
        <v>4.1666666666666664E-2</v>
      </c>
      <c r="L2652" s="33">
        <f>Table1[[#This Row],[number doses per hour]]*INDEX(Table2[price per dose],Table1[[#This Row],[Drug ID]])</f>
        <v>0.18133000000000002</v>
      </c>
      <c r="M2652" s="11" t="b">
        <f>AND(Table1[[#This Row],[hour of cancellation 0 to 23]]&gt;=0,Table1[[#This Row],[hour of cancellation 0 to 23]]&lt;=23)</f>
        <v>1</v>
      </c>
    </row>
    <row r="2653" spans="1:13" x14ac:dyDescent="0.3">
      <c r="A2653" s="1">
        <v>2652</v>
      </c>
      <c r="B2653" s="1">
        <v>7</v>
      </c>
      <c r="C2653" s="2">
        <v>41027.710742281604</v>
      </c>
      <c r="D2653" s="2">
        <v>41087.710416666669</v>
      </c>
      <c r="E2653" s="1">
        <v>24</v>
      </c>
      <c r="F2653" s="2">
        <v>41043.771671949973</v>
      </c>
      <c r="G2653" s="1">
        <v>0</v>
      </c>
      <c r="H2653" s="32">
        <f>IFERROR(HOUR(Table1[[#This Row],[Cancel Date/time]])+MINUTE(Table1[[#This Row],[Cancel Date/time]])/60,"not cancelled")</f>
        <v>18.516666666666666</v>
      </c>
      <c r="I2653" s="47">
        <f>IFERROR(ROUND(Table1[[#This Row],[cancellation time decimal]],0),"not cancelled")</f>
        <v>19</v>
      </c>
      <c r="J2653" s="10">
        <f>IFERROR(MOD(Table1[[#This Row],[cancellation hour rounded]],24),"not cancelled")</f>
        <v>19</v>
      </c>
      <c r="K2653" s="32">
        <f>1/Table1[[#This Row],[Duration (Time between doses '[in hours'])]]</f>
        <v>4.1666666666666664E-2</v>
      </c>
      <c r="L2653" s="33">
        <f>Table1[[#This Row],[number doses per hour]]*INDEX(Table2[price per dose],Table1[[#This Row],[Drug ID]])</f>
        <v>1.2958049999999997</v>
      </c>
      <c r="M2653" s="11" t="b">
        <f>AND(Table1[[#This Row],[hour of cancellation 0 to 23]]&gt;=0,Table1[[#This Row],[hour of cancellation 0 to 23]]&lt;=23)</f>
        <v>1</v>
      </c>
    </row>
    <row r="2654" spans="1:13" x14ac:dyDescent="0.3">
      <c r="A2654" s="1">
        <v>2653</v>
      </c>
      <c r="B2654" s="1">
        <v>2</v>
      </c>
      <c r="C2654" s="2">
        <v>41027.763522145324</v>
      </c>
      <c r="D2654" s="2">
        <v>41087.763194444444</v>
      </c>
      <c r="E2654" s="1">
        <v>10</v>
      </c>
      <c r="F2654" s="2">
        <v>41028.640135029178</v>
      </c>
      <c r="G2654" s="1">
        <v>0</v>
      </c>
      <c r="H2654" s="32">
        <f>IFERROR(HOUR(Table1[[#This Row],[Cancel Date/time]])+MINUTE(Table1[[#This Row],[Cancel Date/time]])/60,"not cancelled")</f>
        <v>15.35</v>
      </c>
      <c r="I2654" s="47">
        <f>IFERROR(ROUND(Table1[[#This Row],[cancellation time decimal]],0),"not cancelled")</f>
        <v>15</v>
      </c>
      <c r="J2654" s="10">
        <f>IFERROR(MOD(Table1[[#This Row],[cancellation hour rounded]],24),"not cancelled")</f>
        <v>15</v>
      </c>
      <c r="K2654" s="32">
        <f>1/Table1[[#This Row],[Duration (Time between doses '[in hours'])]]</f>
        <v>0.1</v>
      </c>
      <c r="L2654" s="33">
        <f>Table1[[#This Row],[number doses per hour]]*INDEX(Table2[price per dose],Table1[[#This Row],[Drug ID]])</f>
        <v>0.84959999999999969</v>
      </c>
      <c r="M2654" s="11" t="b">
        <f>AND(Table1[[#This Row],[hour of cancellation 0 to 23]]&gt;=0,Table1[[#This Row],[hour of cancellation 0 to 23]]&lt;=23)</f>
        <v>1</v>
      </c>
    </row>
    <row r="2655" spans="1:13" x14ac:dyDescent="0.3">
      <c r="A2655" s="1">
        <v>2654</v>
      </c>
      <c r="B2655" s="1">
        <v>4</v>
      </c>
      <c r="C2655" s="2">
        <v>41027.817800483856</v>
      </c>
      <c r="D2655" s="2">
        <v>41087.817361111105</v>
      </c>
      <c r="E2655" s="1">
        <v>12</v>
      </c>
      <c r="F2655" s="2">
        <v>41031.740042444027</v>
      </c>
      <c r="G2655" s="1">
        <v>0</v>
      </c>
      <c r="H2655" s="32">
        <f>IFERROR(HOUR(Table1[[#This Row],[Cancel Date/time]])+MINUTE(Table1[[#This Row],[Cancel Date/time]])/60,"not cancelled")</f>
        <v>17.75</v>
      </c>
      <c r="I2655" s="47">
        <f>IFERROR(ROUND(Table1[[#This Row],[cancellation time decimal]],0),"not cancelled")</f>
        <v>18</v>
      </c>
      <c r="J2655" s="10">
        <f>IFERROR(MOD(Table1[[#This Row],[cancellation hour rounded]],24),"not cancelled")</f>
        <v>18</v>
      </c>
      <c r="K2655" s="32">
        <f>1/Table1[[#This Row],[Duration (Time between doses '[in hours'])]]</f>
        <v>8.3333333333333329E-2</v>
      </c>
      <c r="L2655" s="33">
        <f>Table1[[#This Row],[number doses per hour]]*INDEX(Table2[price per dose],Table1[[#This Row],[Drug ID]])</f>
        <v>1.448055119047619</v>
      </c>
      <c r="M2655" s="11" t="b">
        <f>AND(Table1[[#This Row],[hour of cancellation 0 to 23]]&gt;=0,Table1[[#This Row],[hour of cancellation 0 to 23]]&lt;=23)</f>
        <v>1</v>
      </c>
    </row>
    <row r="2656" spans="1:13" x14ac:dyDescent="0.3">
      <c r="A2656" s="1">
        <v>2655</v>
      </c>
      <c r="B2656" s="1">
        <v>1</v>
      </c>
      <c r="C2656" s="2">
        <v>41027.802529419714</v>
      </c>
      <c r="D2656" s="2">
        <v>41087.802083333328</v>
      </c>
      <c r="E2656" s="1">
        <v>12</v>
      </c>
      <c r="F2656" s="2">
        <v>41028.548858512666</v>
      </c>
      <c r="G2656" s="1">
        <v>0</v>
      </c>
      <c r="H2656" s="32">
        <f>IFERROR(HOUR(Table1[[#This Row],[Cancel Date/time]])+MINUTE(Table1[[#This Row],[Cancel Date/time]])/60,"not cancelled")</f>
        <v>13.166666666666666</v>
      </c>
      <c r="I2656" s="47">
        <f>IFERROR(ROUND(Table1[[#This Row],[cancellation time decimal]],0),"not cancelled")</f>
        <v>13</v>
      </c>
      <c r="J2656" s="10">
        <f>IFERROR(MOD(Table1[[#This Row],[cancellation hour rounded]],24),"not cancelled")</f>
        <v>13</v>
      </c>
      <c r="K2656" s="32">
        <f>1/Table1[[#This Row],[Duration (Time between doses '[in hours'])]]</f>
        <v>8.3333333333333329E-2</v>
      </c>
      <c r="L2656" s="33">
        <f>Table1[[#This Row],[number doses per hour]]*INDEX(Table2[price per dose],Table1[[#This Row],[Drug ID]])</f>
        <v>0.56619444444444444</v>
      </c>
      <c r="M2656" s="11" t="b">
        <f>AND(Table1[[#This Row],[hour of cancellation 0 to 23]]&gt;=0,Table1[[#This Row],[hour of cancellation 0 to 23]]&lt;=23)</f>
        <v>1</v>
      </c>
    </row>
    <row r="2657" spans="1:13" x14ac:dyDescent="0.3">
      <c r="A2657" s="1">
        <v>2656</v>
      </c>
      <c r="B2657" s="1">
        <v>7</v>
      </c>
      <c r="C2657" s="2">
        <v>41027.81570864519</v>
      </c>
      <c r="D2657" s="2">
        <v>41087.815277777772</v>
      </c>
      <c r="E2657" s="1">
        <v>24</v>
      </c>
      <c r="F2657" s="2">
        <v>41037.391563229088</v>
      </c>
      <c r="G2657" s="1">
        <v>0</v>
      </c>
      <c r="H2657" s="32">
        <f>IFERROR(HOUR(Table1[[#This Row],[Cancel Date/time]])+MINUTE(Table1[[#This Row],[Cancel Date/time]])/60,"not cancelled")</f>
        <v>9.3833333333333329</v>
      </c>
      <c r="I2657" s="47">
        <f>IFERROR(ROUND(Table1[[#This Row],[cancellation time decimal]],0),"not cancelled")</f>
        <v>9</v>
      </c>
      <c r="J2657" s="10">
        <f>IFERROR(MOD(Table1[[#This Row],[cancellation hour rounded]],24),"not cancelled")</f>
        <v>9</v>
      </c>
      <c r="K2657" s="32">
        <f>1/Table1[[#This Row],[Duration (Time between doses '[in hours'])]]</f>
        <v>4.1666666666666664E-2</v>
      </c>
      <c r="L2657" s="33">
        <f>Table1[[#This Row],[number doses per hour]]*INDEX(Table2[price per dose],Table1[[#This Row],[Drug ID]])</f>
        <v>1.2958049999999997</v>
      </c>
      <c r="M2657" s="11" t="b">
        <f>AND(Table1[[#This Row],[hour of cancellation 0 to 23]]&gt;=0,Table1[[#This Row],[hour of cancellation 0 to 23]]&lt;=23)</f>
        <v>1</v>
      </c>
    </row>
    <row r="2658" spans="1:13" x14ac:dyDescent="0.3">
      <c r="A2658" s="1">
        <v>2657</v>
      </c>
      <c r="B2658" s="1">
        <v>1</v>
      </c>
      <c r="C2658" s="2">
        <v>41027.841304357316</v>
      </c>
      <c r="D2658" s="2">
        <v>41087.840972222228</v>
      </c>
      <c r="E2658" s="1">
        <v>12</v>
      </c>
      <c r="F2658" s="2">
        <v>41028.499108267468</v>
      </c>
      <c r="G2658" s="1">
        <v>0</v>
      </c>
      <c r="H2658" s="32">
        <f>IFERROR(HOUR(Table1[[#This Row],[Cancel Date/time]])+MINUTE(Table1[[#This Row],[Cancel Date/time]])/60,"not cancelled")</f>
        <v>11.966666666666667</v>
      </c>
      <c r="I2658" s="47">
        <f>IFERROR(ROUND(Table1[[#This Row],[cancellation time decimal]],0),"not cancelled")</f>
        <v>12</v>
      </c>
      <c r="J2658" s="10">
        <f>IFERROR(MOD(Table1[[#This Row],[cancellation hour rounded]],24),"not cancelled")</f>
        <v>12</v>
      </c>
      <c r="K2658" s="32">
        <f>1/Table1[[#This Row],[Duration (Time between doses '[in hours'])]]</f>
        <v>8.3333333333333329E-2</v>
      </c>
      <c r="L2658" s="33">
        <f>Table1[[#This Row],[number doses per hour]]*INDEX(Table2[price per dose],Table1[[#This Row],[Drug ID]])</f>
        <v>0.56619444444444444</v>
      </c>
      <c r="M2658" s="11" t="b">
        <f>AND(Table1[[#This Row],[hour of cancellation 0 to 23]]&gt;=0,Table1[[#This Row],[hour of cancellation 0 to 23]]&lt;=23)</f>
        <v>1</v>
      </c>
    </row>
    <row r="2659" spans="1:13" x14ac:dyDescent="0.3">
      <c r="A2659" s="1">
        <v>2658</v>
      </c>
      <c r="B2659" s="1">
        <v>4</v>
      </c>
      <c r="C2659" s="2">
        <v>41027.884837575461</v>
      </c>
      <c r="D2659" s="2">
        <v>41087.884722222225</v>
      </c>
      <c r="E2659" s="1">
        <v>12</v>
      </c>
      <c r="F2659" s="2">
        <v>41029.835055383563</v>
      </c>
      <c r="G2659" s="1">
        <v>0</v>
      </c>
      <c r="H2659" s="32">
        <f>IFERROR(HOUR(Table1[[#This Row],[Cancel Date/time]])+MINUTE(Table1[[#This Row],[Cancel Date/time]])/60,"not cancelled")</f>
        <v>20.033333333333335</v>
      </c>
      <c r="I2659" s="47">
        <f>IFERROR(ROUND(Table1[[#This Row],[cancellation time decimal]],0),"not cancelled")</f>
        <v>20</v>
      </c>
      <c r="J2659" s="10">
        <f>IFERROR(MOD(Table1[[#This Row],[cancellation hour rounded]],24),"not cancelled")</f>
        <v>20</v>
      </c>
      <c r="K2659" s="32">
        <f>1/Table1[[#This Row],[Duration (Time between doses '[in hours'])]]</f>
        <v>8.3333333333333329E-2</v>
      </c>
      <c r="L2659" s="33">
        <f>Table1[[#This Row],[number doses per hour]]*INDEX(Table2[price per dose],Table1[[#This Row],[Drug ID]])</f>
        <v>1.448055119047619</v>
      </c>
      <c r="M2659" s="11" t="b">
        <f>AND(Table1[[#This Row],[hour of cancellation 0 to 23]]&gt;=0,Table1[[#This Row],[hour of cancellation 0 to 23]]&lt;=23)</f>
        <v>1</v>
      </c>
    </row>
    <row r="2660" spans="1:13" x14ac:dyDescent="0.3">
      <c r="A2660" s="1">
        <v>2659</v>
      </c>
      <c r="B2660" s="1">
        <v>1</v>
      </c>
      <c r="C2660" s="2">
        <v>41028.018568734078</v>
      </c>
      <c r="D2660" s="2">
        <v>41088.018055555556</v>
      </c>
      <c r="E2660" s="1">
        <v>12</v>
      </c>
      <c r="F2660" s="2">
        <v>41030.393009231113</v>
      </c>
      <c r="G2660" s="1">
        <v>0</v>
      </c>
      <c r="H2660" s="32">
        <f>IFERROR(HOUR(Table1[[#This Row],[Cancel Date/time]])+MINUTE(Table1[[#This Row],[Cancel Date/time]])/60,"not cancelled")</f>
        <v>9.4166666666666661</v>
      </c>
      <c r="I2660" s="47">
        <f>IFERROR(ROUND(Table1[[#This Row],[cancellation time decimal]],0),"not cancelled")</f>
        <v>9</v>
      </c>
      <c r="J2660" s="10">
        <f>IFERROR(MOD(Table1[[#This Row],[cancellation hour rounded]],24),"not cancelled")</f>
        <v>9</v>
      </c>
      <c r="K2660" s="32">
        <f>1/Table1[[#This Row],[Duration (Time between doses '[in hours'])]]</f>
        <v>8.3333333333333329E-2</v>
      </c>
      <c r="L2660" s="33">
        <f>Table1[[#This Row],[number doses per hour]]*INDEX(Table2[price per dose],Table1[[#This Row],[Drug ID]])</f>
        <v>0.56619444444444444</v>
      </c>
      <c r="M2660" s="11" t="b">
        <f>AND(Table1[[#This Row],[hour of cancellation 0 to 23]]&gt;=0,Table1[[#This Row],[hour of cancellation 0 to 23]]&lt;=23)</f>
        <v>1</v>
      </c>
    </row>
    <row r="2661" spans="1:13" x14ac:dyDescent="0.3">
      <c r="A2661" s="1">
        <v>2660</v>
      </c>
      <c r="B2661" s="1">
        <v>1</v>
      </c>
      <c r="C2661" s="2">
        <v>41028.012993352553</v>
      </c>
      <c r="D2661" s="2">
        <v>41088.012499999997</v>
      </c>
      <c r="E2661" s="1">
        <v>12</v>
      </c>
      <c r="F2661" s="2">
        <v>41028.62125791311</v>
      </c>
      <c r="G2661" s="1">
        <v>0</v>
      </c>
      <c r="H2661" s="32">
        <f>IFERROR(HOUR(Table1[[#This Row],[Cancel Date/time]])+MINUTE(Table1[[#This Row],[Cancel Date/time]])/60,"not cancelled")</f>
        <v>14.9</v>
      </c>
      <c r="I2661" s="47">
        <f>IFERROR(ROUND(Table1[[#This Row],[cancellation time decimal]],0),"not cancelled")</f>
        <v>15</v>
      </c>
      <c r="J2661" s="10">
        <f>IFERROR(MOD(Table1[[#This Row],[cancellation hour rounded]],24),"not cancelled")</f>
        <v>15</v>
      </c>
      <c r="K2661" s="32">
        <f>1/Table1[[#This Row],[Duration (Time between doses '[in hours'])]]</f>
        <v>8.3333333333333329E-2</v>
      </c>
      <c r="L2661" s="33">
        <f>Table1[[#This Row],[number doses per hour]]*INDEX(Table2[price per dose],Table1[[#This Row],[Drug ID]])</f>
        <v>0.56619444444444444</v>
      </c>
      <c r="M2661" s="11" t="b">
        <f>AND(Table1[[#This Row],[hour of cancellation 0 to 23]]&gt;=0,Table1[[#This Row],[hour of cancellation 0 to 23]]&lt;=23)</f>
        <v>1</v>
      </c>
    </row>
    <row r="2662" spans="1:13" hidden="1" x14ac:dyDescent="0.3">
      <c r="A2662" s="1">
        <v>2661</v>
      </c>
      <c r="B2662" s="1">
        <v>1</v>
      </c>
      <c r="C2662" s="2">
        <v>41028.040153416106</v>
      </c>
      <c r="D2662" s="2">
        <v>41031.66512743292</v>
      </c>
      <c r="E2662" s="1">
        <v>12</v>
      </c>
      <c r="F2662" s="2" t="s">
        <v>5</v>
      </c>
      <c r="G2662" s="1">
        <v>0</v>
      </c>
      <c r="H2662" s="32" t="str">
        <f>IFERROR(HOUR(Table1[[#This Row],[Cancel Date/time]])+MINUTE(Table1[[#This Row],[Cancel Date/time]])/60,"not cancelled")</f>
        <v>not cancelled</v>
      </c>
      <c r="I2662" s="47" t="str">
        <f>IFERROR(ROUND(Table1[[#This Row],[cancellation time decimal]],0),"not cancelled")</f>
        <v>not cancelled</v>
      </c>
      <c r="J2662" s="10" t="str">
        <f>IFERROR(MOD(Table1[[#This Row],[cancellation hour rounded]],24),"not cancelled")</f>
        <v>not cancelled</v>
      </c>
      <c r="K2662" s="32">
        <f>1/Table1[[#This Row],[Duration (Time between doses '[in hours'])]]</f>
        <v>8.3333333333333329E-2</v>
      </c>
      <c r="L2662" s="33">
        <f>Table1[[#This Row],[number doses per hour]]*INDEX(Table2[price per dose],Table1[[#This Row],[Drug ID]])</f>
        <v>0.56619444444444444</v>
      </c>
      <c r="M2662" s="11" t="b">
        <f>AND(Table1[[#This Row],[hour of cancellation 0 to 23]]&gt;=0,Table1[[#This Row],[hour of cancellation 0 to 23]]&lt;=23)</f>
        <v>0</v>
      </c>
    </row>
    <row r="2663" spans="1:13" x14ac:dyDescent="0.3">
      <c r="A2663" s="1">
        <v>2662</v>
      </c>
      <c r="B2663" s="1">
        <v>7</v>
      </c>
      <c r="C2663" s="2">
        <v>41028.06123803361</v>
      </c>
      <c r="D2663" s="2">
        <v>41088.061111111107</v>
      </c>
      <c r="E2663" s="1">
        <v>24</v>
      </c>
      <c r="F2663" s="2">
        <v>41031.989259565074</v>
      </c>
      <c r="G2663" s="1">
        <v>0</v>
      </c>
      <c r="H2663" s="32">
        <f>IFERROR(HOUR(Table1[[#This Row],[Cancel Date/time]])+MINUTE(Table1[[#This Row],[Cancel Date/time]])/60,"not cancelled")</f>
        <v>23.733333333333334</v>
      </c>
      <c r="I2663" s="47">
        <f>IFERROR(ROUND(Table1[[#This Row],[cancellation time decimal]],0),"not cancelled")</f>
        <v>24</v>
      </c>
      <c r="J2663" s="10">
        <f>IFERROR(MOD(Table1[[#This Row],[cancellation hour rounded]],24),"not cancelled")</f>
        <v>0</v>
      </c>
      <c r="K2663" s="32">
        <f>1/Table1[[#This Row],[Duration (Time between doses '[in hours'])]]</f>
        <v>4.1666666666666664E-2</v>
      </c>
      <c r="L2663" s="33">
        <f>Table1[[#This Row],[number doses per hour]]*INDEX(Table2[price per dose],Table1[[#This Row],[Drug ID]])</f>
        <v>1.2958049999999997</v>
      </c>
      <c r="M2663" s="11" t="b">
        <f>AND(Table1[[#This Row],[hour of cancellation 0 to 23]]&gt;=0,Table1[[#This Row],[hour of cancellation 0 to 23]]&lt;=23)</f>
        <v>1</v>
      </c>
    </row>
    <row r="2664" spans="1:13" x14ac:dyDescent="0.3">
      <c r="A2664" s="1">
        <v>2663</v>
      </c>
      <c r="B2664" s="1">
        <v>11</v>
      </c>
      <c r="C2664" s="2">
        <v>41028.17489355673</v>
      </c>
      <c r="D2664" s="2">
        <v>41088.174305555556</v>
      </c>
      <c r="E2664" s="1">
        <v>1</v>
      </c>
      <c r="F2664" s="2">
        <v>41035.503234096162</v>
      </c>
      <c r="G2664" s="1">
        <v>2</v>
      </c>
      <c r="H2664" s="32">
        <f>IFERROR(HOUR(Table1[[#This Row],[Cancel Date/time]])+MINUTE(Table1[[#This Row],[Cancel Date/time]])/60,"not cancelled")</f>
        <v>12.066666666666666</v>
      </c>
      <c r="I2664" s="47">
        <f>IFERROR(ROUND(Table1[[#This Row],[cancellation time decimal]],0),"not cancelled")</f>
        <v>12</v>
      </c>
      <c r="J2664" s="10">
        <f>IFERROR(MOD(Table1[[#This Row],[cancellation hour rounded]],24),"not cancelled")</f>
        <v>12</v>
      </c>
      <c r="K2664" s="32">
        <f>1/Table1[[#This Row],[Duration (Time between doses '[in hours'])]]</f>
        <v>1</v>
      </c>
      <c r="L2664" s="33">
        <f>Table1[[#This Row],[number doses per hour]]*INDEX(Table2[price per dose],Table1[[#This Row],[Drug ID]])</f>
        <v>1</v>
      </c>
      <c r="M2664" s="11" t="b">
        <f>AND(Table1[[#This Row],[hour of cancellation 0 to 23]]&gt;=0,Table1[[#This Row],[hour of cancellation 0 to 23]]&lt;=23)</f>
        <v>1</v>
      </c>
    </row>
    <row r="2665" spans="1:13" x14ac:dyDescent="0.3">
      <c r="A2665" s="1">
        <v>2664</v>
      </c>
      <c r="B2665" s="1">
        <v>3</v>
      </c>
      <c r="C2665" s="2">
        <v>41028.215053605491</v>
      </c>
      <c r="D2665" s="2">
        <v>41088.214583333334</v>
      </c>
      <c r="E2665" s="1">
        <v>24</v>
      </c>
      <c r="F2665" s="2">
        <v>41031.643246929991</v>
      </c>
      <c r="G2665" s="1">
        <v>0</v>
      </c>
      <c r="H2665" s="32">
        <f>IFERROR(HOUR(Table1[[#This Row],[Cancel Date/time]])+MINUTE(Table1[[#This Row],[Cancel Date/time]])/60,"not cancelled")</f>
        <v>15.433333333333334</v>
      </c>
      <c r="I2665" s="47">
        <f>IFERROR(ROUND(Table1[[#This Row],[cancellation time decimal]],0),"not cancelled")</f>
        <v>15</v>
      </c>
      <c r="J2665" s="10">
        <f>IFERROR(MOD(Table1[[#This Row],[cancellation hour rounded]],24),"not cancelled")</f>
        <v>15</v>
      </c>
      <c r="K2665" s="32">
        <f>1/Table1[[#This Row],[Duration (Time between doses '[in hours'])]]</f>
        <v>4.1666666666666664E-2</v>
      </c>
      <c r="L2665" s="33">
        <f>Table1[[#This Row],[number doses per hour]]*INDEX(Table2[price per dose],Table1[[#This Row],[Drug ID]])</f>
        <v>0.18133000000000002</v>
      </c>
      <c r="M2665" s="11" t="b">
        <f>AND(Table1[[#This Row],[hour of cancellation 0 to 23]]&gt;=0,Table1[[#This Row],[hour of cancellation 0 to 23]]&lt;=23)</f>
        <v>1</v>
      </c>
    </row>
    <row r="2666" spans="1:13" hidden="1" x14ac:dyDescent="0.3">
      <c r="A2666" s="1">
        <v>2665</v>
      </c>
      <c r="B2666" s="1">
        <v>11</v>
      </c>
      <c r="C2666" s="2">
        <v>41028.355364251023</v>
      </c>
      <c r="D2666" s="2">
        <v>41032.146527777775</v>
      </c>
      <c r="E2666" s="1">
        <v>1</v>
      </c>
      <c r="F2666" s="2" t="s">
        <v>5</v>
      </c>
      <c r="G2666" s="1">
        <v>0</v>
      </c>
      <c r="H2666" s="32" t="str">
        <f>IFERROR(HOUR(Table1[[#This Row],[Cancel Date/time]])+MINUTE(Table1[[#This Row],[Cancel Date/time]])/60,"not cancelled")</f>
        <v>not cancelled</v>
      </c>
      <c r="I2666" s="47" t="str">
        <f>IFERROR(ROUND(Table1[[#This Row],[cancellation time decimal]],0),"not cancelled")</f>
        <v>not cancelled</v>
      </c>
      <c r="J2666" s="10" t="str">
        <f>IFERROR(MOD(Table1[[#This Row],[cancellation hour rounded]],24),"not cancelled")</f>
        <v>not cancelled</v>
      </c>
      <c r="K2666" s="32">
        <f>1/Table1[[#This Row],[Duration (Time between doses '[in hours'])]]</f>
        <v>1</v>
      </c>
      <c r="L2666" s="33">
        <f>Table1[[#This Row],[number doses per hour]]*INDEX(Table2[price per dose],Table1[[#This Row],[Drug ID]])</f>
        <v>1</v>
      </c>
      <c r="M2666" s="11" t="b">
        <f>AND(Table1[[#This Row],[hour of cancellation 0 to 23]]&gt;=0,Table1[[#This Row],[hour of cancellation 0 to 23]]&lt;=23)</f>
        <v>0</v>
      </c>
    </row>
    <row r="2667" spans="1:13" x14ac:dyDescent="0.3">
      <c r="A2667" s="1">
        <v>2666</v>
      </c>
      <c r="B2667" s="1">
        <v>8</v>
      </c>
      <c r="C2667" s="2">
        <v>41028.342170448574</v>
      </c>
      <c r="D2667" s="2">
        <v>41088.341666666667</v>
      </c>
      <c r="E2667" s="1">
        <v>3</v>
      </c>
      <c r="F2667" s="2">
        <v>41033.712389781926</v>
      </c>
      <c r="G2667" s="1">
        <v>0</v>
      </c>
      <c r="H2667" s="32">
        <f>IFERROR(HOUR(Table1[[#This Row],[Cancel Date/time]])+MINUTE(Table1[[#This Row],[Cancel Date/time]])/60,"not cancelled")</f>
        <v>17.083333333333332</v>
      </c>
      <c r="I2667" s="47">
        <f>IFERROR(ROUND(Table1[[#This Row],[cancellation time decimal]],0),"not cancelled")</f>
        <v>17</v>
      </c>
      <c r="J2667" s="10">
        <f>IFERROR(MOD(Table1[[#This Row],[cancellation hour rounded]],24),"not cancelled")</f>
        <v>17</v>
      </c>
      <c r="K2667" s="32">
        <f>1/Table1[[#This Row],[Duration (Time between doses '[in hours'])]]</f>
        <v>0.33333333333333331</v>
      </c>
      <c r="L2667" s="33">
        <f>Table1[[#This Row],[number doses per hour]]*INDEX(Table2[price per dose],Table1[[#This Row],[Drug ID]])</f>
        <v>0.29998222222222221</v>
      </c>
      <c r="M2667" s="11" t="b">
        <f>AND(Table1[[#This Row],[hour of cancellation 0 to 23]]&gt;=0,Table1[[#This Row],[hour of cancellation 0 to 23]]&lt;=23)</f>
        <v>1</v>
      </c>
    </row>
    <row r="2668" spans="1:13" x14ac:dyDescent="0.3">
      <c r="A2668" s="1">
        <v>2667</v>
      </c>
      <c r="B2668" s="1">
        <v>1</v>
      </c>
      <c r="C2668" s="2">
        <v>41028.349020358532</v>
      </c>
      <c r="D2668" s="2">
        <v>41088.348611111112</v>
      </c>
      <c r="E2668" s="1">
        <v>8</v>
      </c>
      <c r="F2668" s="2">
        <v>41029.820200306123</v>
      </c>
      <c r="G2668" s="1">
        <v>0</v>
      </c>
      <c r="H2668" s="32">
        <f>IFERROR(HOUR(Table1[[#This Row],[Cancel Date/time]])+MINUTE(Table1[[#This Row],[Cancel Date/time]])/60,"not cancelled")</f>
        <v>19.683333333333334</v>
      </c>
      <c r="I2668" s="47">
        <f>IFERROR(ROUND(Table1[[#This Row],[cancellation time decimal]],0),"not cancelled")</f>
        <v>20</v>
      </c>
      <c r="J2668" s="10">
        <f>IFERROR(MOD(Table1[[#This Row],[cancellation hour rounded]],24),"not cancelled")</f>
        <v>20</v>
      </c>
      <c r="K2668" s="32">
        <f>1/Table1[[#This Row],[Duration (Time between doses '[in hours'])]]</f>
        <v>0.125</v>
      </c>
      <c r="L2668" s="33">
        <f>Table1[[#This Row],[number doses per hour]]*INDEX(Table2[price per dose],Table1[[#This Row],[Drug ID]])</f>
        <v>0.84929166666666667</v>
      </c>
      <c r="M2668" s="11" t="b">
        <f>AND(Table1[[#This Row],[hour of cancellation 0 to 23]]&gt;=0,Table1[[#This Row],[hour of cancellation 0 to 23]]&lt;=23)</f>
        <v>1</v>
      </c>
    </row>
    <row r="2669" spans="1:13" hidden="1" x14ac:dyDescent="0.3">
      <c r="A2669" s="1">
        <v>2668</v>
      </c>
      <c r="B2669" s="1">
        <v>1</v>
      </c>
      <c r="C2669" s="2">
        <v>41028.353101582354</v>
      </c>
      <c r="D2669" s="2">
        <v>41031.977997406517</v>
      </c>
      <c r="E2669" s="1">
        <v>8</v>
      </c>
      <c r="F2669" s="2" t="s">
        <v>5</v>
      </c>
      <c r="G2669" s="1">
        <v>0</v>
      </c>
      <c r="H2669" s="32" t="str">
        <f>IFERROR(HOUR(Table1[[#This Row],[Cancel Date/time]])+MINUTE(Table1[[#This Row],[Cancel Date/time]])/60,"not cancelled")</f>
        <v>not cancelled</v>
      </c>
      <c r="I2669" s="47" t="str">
        <f>IFERROR(ROUND(Table1[[#This Row],[cancellation time decimal]],0),"not cancelled")</f>
        <v>not cancelled</v>
      </c>
      <c r="J2669" s="10" t="str">
        <f>IFERROR(MOD(Table1[[#This Row],[cancellation hour rounded]],24),"not cancelled")</f>
        <v>not cancelled</v>
      </c>
      <c r="K2669" s="32">
        <f>1/Table1[[#This Row],[Duration (Time between doses '[in hours'])]]</f>
        <v>0.125</v>
      </c>
      <c r="L2669" s="33">
        <f>Table1[[#This Row],[number doses per hour]]*INDEX(Table2[price per dose],Table1[[#This Row],[Drug ID]])</f>
        <v>0.84929166666666667</v>
      </c>
      <c r="M2669" s="11" t="b">
        <f>AND(Table1[[#This Row],[hour of cancellation 0 to 23]]&gt;=0,Table1[[#This Row],[hour of cancellation 0 to 23]]&lt;=23)</f>
        <v>0</v>
      </c>
    </row>
    <row r="2670" spans="1:13" x14ac:dyDescent="0.3">
      <c r="A2670" s="1">
        <v>2669</v>
      </c>
      <c r="B2670" s="1">
        <v>1</v>
      </c>
      <c r="C2670" s="2">
        <v>41028.382133607112</v>
      </c>
      <c r="D2670" s="2">
        <v>41088.381944444445</v>
      </c>
      <c r="E2670" s="1">
        <v>8</v>
      </c>
      <c r="F2670" s="2">
        <v>41029.763508951568</v>
      </c>
      <c r="G2670" s="1">
        <v>0</v>
      </c>
      <c r="H2670" s="32">
        <f>IFERROR(HOUR(Table1[[#This Row],[Cancel Date/time]])+MINUTE(Table1[[#This Row],[Cancel Date/time]])/60,"not cancelled")</f>
        <v>18.316666666666666</v>
      </c>
      <c r="I2670" s="47">
        <f>IFERROR(ROUND(Table1[[#This Row],[cancellation time decimal]],0),"not cancelled")</f>
        <v>18</v>
      </c>
      <c r="J2670" s="10">
        <f>IFERROR(MOD(Table1[[#This Row],[cancellation hour rounded]],24),"not cancelled")</f>
        <v>18</v>
      </c>
      <c r="K2670" s="32">
        <f>1/Table1[[#This Row],[Duration (Time between doses '[in hours'])]]</f>
        <v>0.125</v>
      </c>
      <c r="L2670" s="33">
        <f>Table1[[#This Row],[number doses per hour]]*INDEX(Table2[price per dose],Table1[[#This Row],[Drug ID]])</f>
        <v>0.84929166666666667</v>
      </c>
      <c r="M2670" s="11" t="b">
        <f>AND(Table1[[#This Row],[hour of cancellation 0 to 23]]&gt;=0,Table1[[#This Row],[hour of cancellation 0 to 23]]&lt;=23)</f>
        <v>1</v>
      </c>
    </row>
    <row r="2671" spans="1:13" x14ac:dyDescent="0.3">
      <c r="A2671" s="1">
        <v>2670</v>
      </c>
      <c r="B2671" s="1">
        <v>1</v>
      </c>
      <c r="C2671" s="2">
        <v>41028.414040155665</v>
      </c>
      <c r="D2671" s="2">
        <v>41088.413888888892</v>
      </c>
      <c r="E2671" s="1">
        <v>8</v>
      </c>
      <c r="F2671" s="2">
        <v>41029.475702212279</v>
      </c>
      <c r="G2671" s="1">
        <v>0</v>
      </c>
      <c r="H2671" s="32">
        <f>IFERROR(HOUR(Table1[[#This Row],[Cancel Date/time]])+MINUTE(Table1[[#This Row],[Cancel Date/time]])/60,"not cancelled")</f>
        <v>11.416666666666666</v>
      </c>
      <c r="I2671" s="47">
        <f>IFERROR(ROUND(Table1[[#This Row],[cancellation time decimal]],0),"not cancelled")</f>
        <v>11</v>
      </c>
      <c r="J2671" s="10">
        <f>IFERROR(MOD(Table1[[#This Row],[cancellation hour rounded]],24),"not cancelled")</f>
        <v>11</v>
      </c>
      <c r="K2671" s="32">
        <f>1/Table1[[#This Row],[Duration (Time between doses '[in hours'])]]</f>
        <v>0.125</v>
      </c>
      <c r="L2671" s="33">
        <f>Table1[[#This Row],[number doses per hour]]*INDEX(Table2[price per dose],Table1[[#This Row],[Drug ID]])</f>
        <v>0.84929166666666667</v>
      </c>
      <c r="M2671" s="11" t="b">
        <f>AND(Table1[[#This Row],[hour of cancellation 0 to 23]]&gt;=0,Table1[[#This Row],[hour of cancellation 0 to 23]]&lt;=23)</f>
        <v>1</v>
      </c>
    </row>
    <row r="2672" spans="1:13" x14ac:dyDescent="0.3">
      <c r="A2672" s="1">
        <v>2671</v>
      </c>
      <c r="B2672" s="1">
        <v>6</v>
      </c>
      <c r="C2672" s="2">
        <v>41028.399191078963</v>
      </c>
      <c r="D2672" s="2">
        <v>41088.398611111108</v>
      </c>
      <c r="E2672" s="1">
        <v>24</v>
      </c>
      <c r="F2672" s="2">
        <v>41031.086476060809</v>
      </c>
      <c r="G2672" s="1">
        <v>0</v>
      </c>
      <c r="H2672" s="32">
        <f>IFERROR(HOUR(Table1[[#This Row],[Cancel Date/time]])+MINUTE(Table1[[#This Row],[Cancel Date/time]])/60,"not cancelled")</f>
        <v>2.0666666666666669</v>
      </c>
      <c r="I2672" s="47">
        <f>IFERROR(ROUND(Table1[[#This Row],[cancellation time decimal]],0),"not cancelled")</f>
        <v>2</v>
      </c>
      <c r="J2672" s="10">
        <f>IFERROR(MOD(Table1[[#This Row],[cancellation hour rounded]],24),"not cancelled")</f>
        <v>2</v>
      </c>
      <c r="K2672" s="32">
        <f>1/Table1[[#This Row],[Duration (Time between doses '[in hours'])]]</f>
        <v>4.1666666666666664E-2</v>
      </c>
      <c r="L2672" s="33">
        <f>Table1[[#This Row],[number doses per hour]]*INDEX(Table2[price per dose],Table1[[#This Row],[Drug ID]])</f>
        <v>0.35218749999999999</v>
      </c>
      <c r="M2672" s="11" t="b">
        <f>AND(Table1[[#This Row],[hour of cancellation 0 to 23]]&gt;=0,Table1[[#This Row],[hour of cancellation 0 to 23]]&lt;=23)</f>
        <v>1</v>
      </c>
    </row>
    <row r="2673" spans="1:13" x14ac:dyDescent="0.3">
      <c r="A2673" s="1">
        <v>2672</v>
      </c>
      <c r="B2673" s="1">
        <v>5</v>
      </c>
      <c r="C2673" s="2">
        <v>41028.383220764423</v>
      </c>
      <c r="D2673" s="2">
        <v>41088.382638888892</v>
      </c>
      <c r="E2673" s="1">
        <v>24</v>
      </c>
      <c r="F2673" s="2">
        <v>41030.610234967891</v>
      </c>
      <c r="G2673" s="1">
        <v>0</v>
      </c>
      <c r="H2673" s="32">
        <f>IFERROR(HOUR(Table1[[#This Row],[Cancel Date/time]])+MINUTE(Table1[[#This Row],[Cancel Date/time]])/60,"not cancelled")</f>
        <v>14.633333333333333</v>
      </c>
      <c r="I2673" s="47">
        <f>IFERROR(ROUND(Table1[[#This Row],[cancellation time decimal]],0),"not cancelled")</f>
        <v>15</v>
      </c>
      <c r="J2673" s="10">
        <f>IFERROR(MOD(Table1[[#This Row],[cancellation hour rounded]],24),"not cancelled")</f>
        <v>15</v>
      </c>
      <c r="K2673" s="32">
        <f>1/Table1[[#This Row],[Duration (Time between doses '[in hours'])]]</f>
        <v>4.1666666666666664E-2</v>
      </c>
      <c r="L2673" s="33">
        <f>Table1[[#This Row],[number doses per hour]]*INDEX(Table2[price per dose],Table1[[#This Row],[Drug ID]])</f>
        <v>0.2815833333333333</v>
      </c>
      <c r="M2673" s="11" t="b">
        <f>AND(Table1[[#This Row],[hour of cancellation 0 to 23]]&gt;=0,Table1[[#This Row],[hour of cancellation 0 to 23]]&lt;=23)</f>
        <v>1</v>
      </c>
    </row>
    <row r="2674" spans="1:13" x14ac:dyDescent="0.3">
      <c r="A2674" s="1">
        <v>2673</v>
      </c>
      <c r="B2674" s="1">
        <v>9</v>
      </c>
      <c r="C2674" s="2">
        <v>41028.408048502897</v>
      </c>
      <c r="D2674" s="2">
        <v>41088.407638888886</v>
      </c>
      <c r="E2674" s="1">
        <v>5</v>
      </c>
      <c r="F2674" s="2">
        <v>41031.473800686275</v>
      </c>
      <c r="G2674" s="1">
        <v>0</v>
      </c>
      <c r="H2674" s="32">
        <f>IFERROR(HOUR(Table1[[#This Row],[Cancel Date/time]])+MINUTE(Table1[[#This Row],[Cancel Date/time]])/60,"not cancelled")</f>
        <v>11.366666666666667</v>
      </c>
      <c r="I2674" s="47">
        <f>IFERROR(ROUND(Table1[[#This Row],[cancellation time decimal]],0),"not cancelled")</f>
        <v>11</v>
      </c>
      <c r="J2674" s="10">
        <f>IFERROR(MOD(Table1[[#This Row],[cancellation hour rounded]],24),"not cancelled")</f>
        <v>11</v>
      </c>
      <c r="K2674" s="32">
        <f>1/Table1[[#This Row],[Duration (Time between doses '[in hours'])]]</f>
        <v>0.2</v>
      </c>
      <c r="L2674" s="33">
        <f>Table1[[#This Row],[number doses per hour]]*INDEX(Table2[price per dose],Table1[[#This Row],[Drug ID]])</f>
        <v>5.6740000000000004</v>
      </c>
      <c r="M2674" s="11" t="b">
        <f>AND(Table1[[#This Row],[hour of cancellation 0 to 23]]&gt;=0,Table1[[#This Row],[hour of cancellation 0 to 23]]&lt;=23)</f>
        <v>1</v>
      </c>
    </row>
    <row r="2675" spans="1:13" x14ac:dyDescent="0.3">
      <c r="A2675" s="1">
        <v>2674</v>
      </c>
      <c r="B2675" s="1">
        <v>1</v>
      </c>
      <c r="C2675" s="2">
        <v>41028.435313925926</v>
      </c>
      <c r="D2675" s="2">
        <v>41088.43472222222</v>
      </c>
      <c r="E2675" s="1">
        <v>12</v>
      </c>
      <c r="F2675" s="2">
        <v>41029.426827565316</v>
      </c>
      <c r="G2675" s="1">
        <v>0</v>
      </c>
      <c r="H2675" s="32">
        <f>IFERROR(HOUR(Table1[[#This Row],[Cancel Date/time]])+MINUTE(Table1[[#This Row],[Cancel Date/time]])/60,"not cancelled")</f>
        <v>10.233333333333333</v>
      </c>
      <c r="I2675" s="47">
        <f>IFERROR(ROUND(Table1[[#This Row],[cancellation time decimal]],0),"not cancelled")</f>
        <v>10</v>
      </c>
      <c r="J2675" s="10">
        <f>IFERROR(MOD(Table1[[#This Row],[cancellation hour rounded]],24),"not cancelled")</f>
        <v>10</v>
      </c>
      <c r="K2675" s="32">
        <f>1/Table1[[#This Row],[Duration (Time between doses '[in hours'])]]</f>
        <v>8.3333333333333329E-2</v>
      </c>
      <c r="L2675" s="33">
        <f>Table1[[#This Row],[number doses per hour]]*INDEX(Table2[price per dose],Table1[[#This Row],[Drug ID]])</f>
        <v>0.56619444444444444</v>
      </c>
      <c r="M2675" s="11" t="b">
        <f>AND(Table1[[#This Row],[hour of cancellation 0 to 23]]&gt;=0,Table1[[#This Row],[hour of cancellation 0 to 23]]&lt;=23)</f>
        <v>1</v>
      </c>
    </row>
    <row r="2676" spans="1:13" x14ac:dyDescent="0.3">
      <c r="A2676" s="1">
        <v>2675</v>
      </c>
      <c r="B2676" s="1">
        <v>2</v>
      </c>
      <c r="C2676" s="2">
        <v>41028.438986663081</v>
      </c>
      <c r="D2676" s="2">
        <v>41088.438888888886</v>
      </c>
      <c r="E2676" s="1">
        <v>10</v>
      </c>
      <c r="F2676" s="2">
        <v>41029.472743796017</v>
      </c>
      <c r="G2676" s="1">
        <v>0</v>
      </c>
      <c r="H2676" s="32">
        <f>IFERROR(HOUR(Table1[[#This Row],[Cancel Date/time]])+MINUTE(Table1[[#This Row],[Cancel Date/time]])/60,"not cancelled")</f>
        <v>11.333333333333334</v>
      </c>
      <c r="I2676" s="47">
        <f>IFERROR(ROUND(Table1[[#This Row],[cancellation time decimal]],0),"not cancelled")</f>
        <v>11</v>
      </c>
      <c r="J2676" s="10">
        <f>IFERROR(MOD(Table1[[#This Row],[cancellation hour rounded]],24),"not cancelled")</f>
        <v>11</v>
      </c>
      <c r="K2676" s="32">
        <f>1/Table1[[#This Row],[Duration (Time between doses '[in hours'])]]</f>
        <v>0.1</v>
      </c>
      <c r="L2676" s="33">
        <f>Table1[[#This Row],[number doses per hour]]*INDEX(Table2[price per dose],Table1[[#This Row],[Drug ID]])</f>
        <v>0.84959999999999969</v>
      </c>
      <c r="M2676" s="11" t="b">
        <f>AND(Table1[[#This Row],[hour of cancellation 0 to 23]]&gt;=0,Table1[[#This Row],[hour of cancellation 0 to 23]]&lt;=23)</f>
        <v>1</v>
      </c>
    </row>
    <row r="2677" spans="1:13" hidden="1" x14ac:dyDescent="0.3">
      <c r="A2677" s="1">
        <v>2676</v>
      </c>
      <c r="B2677" s="1">
        <v>7</v>
      </c>
      <c r="C2677" s="2">
        <v>41028.444645523865</v>
      </c>
      <c r="D2677" s="2">
        <v>41031.152777777781</v>
      </c>
      <c r="E2677" s="1">
        <v>24</v>
      </c>
      <c r="F2677" s="2" t="s">
        <v>5</v>
      </c>
      <c r="G2677" s="1">
        <v>0</v>
      </c>
      <c r="H2677" s="32" t="str">
        <f>IFERROR(HOUR(Table1[[#This Row],[Cancel Date/time]])+MINUTE(Table1[[#This Row],[Cancel Date/time]])/60,"not cancelled")</f>
        <v>not cancelled</v>
      </c>
      <c r="I2677" s="47" t="str">
        <f>IFERROR(ROUND(Table1[[#This Row],[cancellation time decimal]],0),"not cancelled")</f>
        <v>not cancelled</v>
      </c>
      <c r="J2677" s="10" t="str">
        <f>IFERROR(MOD(Table1[[#This Row],[cancellation hour rounded]],24),"not cancelled")</f>
        <v>not cancelled</v>
      </c>
      <c r="K2677" s="32">
        <f>1/Table1[[#This Row],[Duration (Time between doses '[in hours'])]]</f>
        <v>4.1666666666666664E-2</v>
      </c>
      <c r="L2677" s="33">
        <f>Table1[[#This Row],[number doses per hour]]*INDEX(Table2[price per dose],Table1[[#This Row],[Drug ID]])</f>
        <v>1.2958049999999997</v>
      </c>
      <c r="M2677" s="11" t="b">
        <f>AND(Table1[[#This Row],[hour of cancellation 0 to 23]]&gt;=0,Table1[[#This Row],[hour of cancellation 0 to 23]]&lt;=23)</f>
        <v>0</v>
      </c>
    </row>
    <row r="2678" spans="1:13" x14ac:dyDescent="0.3">
      <c r="A2678" s="1">
        <v>2677</v>
      </c>
      <c r="B2678" s="1">
        <v>2</v>
      </c>
      <c r="C2678" s="2">
        <v>41028.610235292908</v>
      </c>
      <c r="D2678" s="2">
        <v>41088.609722222223</v>
      </c>
      <c r="E2678" s="1">
        <v>10</v>
      </c>
      <c r="F2678" s="2">
        <v>41029.729871246913</v>
      </c>
      <c r="G2678" s="1">
        <v>0</v>
      </c>
      <c r="H2678" s="32">
        <f>IFERROR(HOUR(Table1[[#This Row],[Cancel Date/time]])+MINUTE(Table1[[#This Row],[Cancel Date/time]])/60,"not cancelled")</f>
        <v>17.516666666666666</v>
      </c>
      <c r="I2678" s="47">
        <f>IFERROR(ROUND(Table1[[#This Row],[cancellation time decimal]],0),"not cancelled")</f>
        <v>18</v>
      </c>
      <c r="J2678" s="10">
        <f>IFERROR(MOD(Table1[[#This Row],[cancellation hour rounded]],24),"not cancelled")</f>
        <v>18</v>
      </c>
      <c r="K2678" s="32">
        <f>1/Table1[[#This Row],[Duration (Time between doses '[in hours'])]]</f>
        <v>0.1</v>
      </c>
      <c r="L2678" s="33">
        <f>Table1[[#This Row],[number doses per hour]]*INDEX(Table2[price per dose],Table1[[#This Row],[Drug ID]])</f>
        <v>0.84959999999999969</v>
      </c>
      <c r="M2678" s="11" t="b">
        <f>AND(Table1[[#This Row],[hour of cancellation 0 to 23]]&gt;=0,Table1[[#This Row],[hour of cancellation 0 to 23]]&lt;=23)</f>
        <v>1</v>
      </c>
    </row>
    <row r="2679" spans="1:13" x14ac:dyDescent="0.3">
      <c r="A2679" s="1">
        <v>2678</v>
      </c>
      <c r="B2679" s="1">
        <v>1</v>
      </c>
      <c r="C2679" s="2">
        <v>41028.660608135971</v>
      </c>
      <c r="D2679" s="2">
        <v>41088.660416666666</v>
      </c>
      <c r="E2679" s="1">
        <v>8</v>
      </c>
      <c r="F2679" s="2">
        <v>41029.622512724098</v>
      </c>
      <c r="G2679" s="1">
        <v>0</v>
      </c>
      <c r="H2679" s="32">
        <f>IFERROR(HOUR(Table1[[#This Row],[Cancel Date/time]])+MINUTE(Table1[[#This Row],[Cancel Date/time]])/60,"not cancelled")</f>
        <v>14.933333333333334</v>
      </c>
      <c r="I2679" s="47">
        <f>IFERROR(ROUND(Table1[[#This Row],[cancellation time decimal]],0),"not cancelled")</f>
        <v>15</v>
      </c>
      <c r="J2679" s="10">
        <f>IFERROR(MOD(Table1[[#This Row],[cancellation hour rounded]],24),"not cancelled")</f>
        <v>15</v>
      </c>
      <c r="K2679" s="32">
        <f>1/Table1[[#This Row],[Duration (Time between doses '[in hours'])]]</f>
        <v>0.125</v>
      </c>
      <c r="L2679" s="33">
        <f>Table1[[#This Row],[number doses per hour]]*INDEX(Table2[price per dose],Table1[[#This Row],[Drug ID]])</f>
        <v>0.84929166666666667</v>
      </c>
      <c r="M2679" s="11" t="b">
        <f>AND(Table1[[#This Row],[hour of cancellation 0 to 23]]&gt;=0,Table1[[#This Row],[hour of cancellation 0 to 23]]&lt;=23)</f>
        <v>1</v>
      </c>
    </row>
    <row r="2680" spans="1:13" hidden="1" x14ac:dyDescent="0.3">
      <c r="A2680" s="1">
        <v>2679</v>
      </c>
      <c r="B2680" s="1">
        <v>3</v>
      </c>
      <c r="C2680" s="2">
        <v>41028.628805158674</v>
      </c>
      <c r="D2680" s="2">
        <v>41030.920187451025</v>
      </c>
      <c r="E2680" s="1">
        <v>24</v>
      </c>
      <c r="F2680" s="2" t="s">
        <v>5</v>
      </c>
      <c r="G2680" s="1">
        <v>0</v>
      </c>
      <c r="H2680" s="32" t="str">
        <f>IFERROR(HOUR(Table1[[#This Row],[Cancel Date/time]])+MINUTE(Table1[[#This Row],[Cancel Date/time]])/60,"not cancelled")</f>
        <v>not cancelled</v>
      </c>
      <c r="I2680" s="47" t="str">
        <f>IFERROR(ROUND(Table1[[#This Row],[cancellation time decimal]],0),"not cancelled")</f>
        <v>not cancelled</v>
      </c>
      <c r="J2680" s="10" t="str">
        <f>IFERROR(MOD(Table1[[#This Row],[cancellation hour rounded]],24),"not cancelled")</f>
        <v>not cancelled</v>
      </c>
      <c r="K2680" s="32">
        <f>1/Table1[[#This Row],[Duration (Time between doses '[in hours'])]]</f>
        <v>4.1666666666666664E-2</v>
      </c>
      <c r="L2680" s="33">
        <f>Table1[[#This Row],[number doses per hour]]*INDEX(Table2[price per dose],Table1[[#This Row],[Drug ID]])</f>
        <v>0.18133000000000002</v>
      </c>
      <c r="M2680" s="11" t="b">
        <f>AND(Table1[[#This Row],[hour of cancellation 0 to 23]]&gt;=0,Table1[[#This Row],[hour of cancellation 0 to 23]]&lt;=23)</f>
        <v>0</v>
      </c>
    </row>
    <row r="2681" spans="1:13" x14ac:dyDescent="0.3">
      <c r="A2681" s="1">
        <v>2680</v>
      </c>
      <c r="B2681" s="1">
        <v>4</v>
      </c>
      <c r="C2681" s="2">
        <v>41028.664430021818</v>
      </c>
      <c r="D2681" s="2">
        <v>41088.663888888892</v>
      </c>
      <c r="E2681" s="1">
        <v>12</v>
      </c>
      <c r="F2681" s="2">
        <v>41031.188647535782</v>
      </c>
      <c r="G2681" s="1">
        <v>0</v>
      </c>
      <c r="H2681" s="32">
        <f>IFERROR(HOUR(Table1[[#This Row],[Cancel Date/time]])+MINUTE(Table1[[#This Row],[Cancel Date/time]])/60,"not cancelled")</f>
        <v>4.5166666666666666</v>
      </c>
      <c r="I2681" s="47">
        <f>IFERROR(ROUND(Table1[[#This Row],[cancellation time decimal]],0),"not cancelled")</f>
        <v>5</v>
      </c>
      <c r="J2681" s="10">
        <f>IFERROR(MOD(Table1[[#This Row],[cancellation hour rounded]],24),"not cancelled")</f>
        <v>5</v>
      </c>
      <c r="K2681" s="32">
        <f>1/Table1[[#This Row],[Duration (Time between doses '[in hours'])]]</f>
        <v>8.3333333333333329E-2</v>
      </c>
      <c r="L2681" s="33">
        <f>Table1[[#This Row],[number doses per hour]]*INDEX(Table2[price per dose],Table1[[#This Row],[Drug ID]])</f>
        <v>1.448055119047619</v>
      </c>
      <c r="M2681" s="11" t="b">
        <f>AND(Table1[[#This Row],[hour of cancellation 0 to 23]]&gt;=0,Table1[[#This Row],[hour of cancellation 0 to 23]]&lt;=23)</f>
        <v>1</v>
      </c>
    </row>
    <row r="2682" spans="1:13" hidden="1" x14ac:dyDescent="0.3">
      <c r="A2682" s="1">
        <v>2681</v>
      </c>
      <c r="B2682" s="1">
        <v>2</v>
      </c>
      <c r="C2682" s="2">
        <v>41028.693775288928</v>
      </c>
      <c r="D2682" s="2">
        <v>41032.776468370241</v>
      </c>
      <c r="E2682" s="1">
        <v>10</v>
      </c>
      <c r="F2682" s="2" t="s">
        <v>5</v>
      </c>
      <c r="G2682" s="1">
        <v>0</v>
      </c>
      <c r="H2682" s="32" t="str">
        <f>IFERROR(HOUR(Table1[[#This Row],[Cancel Date/time]])+MINUTE(Table1[[#This Row],[Cancel Date/time]])/60,"not cancelled")</f>
        <v>not cancelled</v>
      </c>
      <c r="I2682" s="47" t="str">
        <f>IFERROR(ROUND(Table1[[#This Row],[cancellation time decimal]],0),"not cancelled")</f>
        <v>not cancelled</v>
      </c>
      <c r="J2682" s="10" t="str">
        <f>IFERROR(MOD(Table1[[#This Row],[cancellation hour rounded]],24),"not cancelled")</f>
        <v>not cancelled</v>
      </c>
      <c r="K2682" s="32">
        <f>1/Table1[[#This Row],[Duration (Time between doses '[in hours'])]]</f>
        <v>0.1</v>
      </c>
      <c r="L2682" s="33">
        <f>Table1[[#This Row],[number doses per hour]]*INDEX(Table2[price per dose],Table1[[#This Row],[Drug ID]])</f>
        <v>0.84959999999999969</v>
      </c>
      <c r="M2682" s="11" t="b">
        <f>AND(Table1[[#This Row],[hour of cancellation 0 to 23]]&gt;=0,Table1[[#This Row],[hour of cancellation 0 to 23]]&lt;=23)</f>
        <v>0</v>
      </c>
    </row>
    <row r="2683" spans="1:13" x14ac:dyDescent="0.3">
      <c r="A2683" s="1">
        <v>2682</v>
      </c>
      <c r="B2683" s="1">
        <v>2</v>
      </c>
      <c r="C2683" s="2">
        <v>41028.731188586498</v>
      </c>
      <c r="D2683" s="2">
        <v>41088.730555555558</v>
      </c>
      <c r="E2683" s="1">
        <v>10</v>
      </c>
      <c r="F2683" s="2">
        <v>41030.388321931525</v>
      </c>
      <c r="G2683" s="1">
        <v>0</v>
      </c>
      <c r="H2683" s="32">
        <f>IFERROR(HOUR(Table1[[#This Row],[Cancel Date/time]])+MINUTE(Table1[[#This Row],[Cancel Date/time]])/60,"not cancelled")</f>
        <v>9.3166666666666664</v>
      </c>
      <c r="I2683" s="47">
        <f>IFERROR(ROUND(Table1[[#This Row],[cancellation time decimal]],0),"not cancelled")</f>
        <v>9</v>
      </c>
      <c r="J2683" s="10">
        <f>IFERROR(MOD(Table1[[#This Row],[cancellation hour rounded]],24),"not cancelled")</f>
        <v>9</v>
      </c>
      <c r="K2683" s="32">
        <f>1/Table1[[#This Row],[Duration (Time between doses '[in hours'])]]</f>
        <v>0.1</v>
      </c>
      <c r="L2683" s="33">
        <f>Table1[[#This Row],[number doses per hour]]*INDEX(Table2[price per dose],Table1[[#This Row],[Drug ID]])</f>
        <v>0.84959999999999969</v>
      </c>
      <c r="M2683" s="11" t="b">
        <f>AND(Table1[[#This Row],[hour of cancellation 0 to 23]]&gt;=0,Table1[[#This Row],[hour of cancellation 0 to 23]]&lt;=23)</f>
        <v>1</v>
      </c>
    </row>
    <row r="2684" spans="1:13" x14ac:dyDescent="0.3">
      <c r="A2684" s="1">
        <v>2683</v>
      </c>
      <c r="B2684" s="1">
        <v>1</v>
      </c>
      <c r="C2684" s="2">
        <v>41028.727840000378</v>
      </c>
      <c r="D2684" s="2">
        <v>41088.727777777778</v>
      </c>
      <c r="E2684" s="1">
        <v>8</v>
      </c>
      <c r="F2684" s="2">
        <v>41029.376999824017</v>
      </c>
      <c r="G2684" s="1">
        <v>0</v>
      </c>
      <c r="H2684" s="32">
        <f>IFERROR(HOUR(Table1[[#This Row],[Cancel Date/time]])+MINUTE(Table1[[#This Row],[Cancel Date/time]])/60,"not cancelled")</f>
        <v>9.0333333333333332</v>
      </c>
      <c r="I2684" s="47">
        <f>IFERROR(ROUND(Table1[[#This Row],[cancellation time decimal]],0),"not cancelled")</f>
        <v>9</v>
      </c>
      <c r="J2684" s="10">
        <f>IFERROR(MOD(Table1[[#This Row],[cancellation hour rounded]],24),"not cancelled")</f>
        <v>9</v>
      </c>
      <c r="K2684" s="32">
        <f>1/Table1[[#This Row],[Duration (Time between doses '[in hours'])]]</f>
        <v>0.125</v>
      </c>
      <c r="L2684" s="33">
        <f>Table1[[#This Row],[number doses per hour]]*INDEX(Table2[price per dose],Table1[[#This Row],[Drug ID]])</f>
        <v>0.84929166666666667</v>
      </c>
      <c r="M2684" s="11" t="b">
        <f>AND(Table1[[#This Row],[hour of cancellation 0 to 23]]&gt;=0,Table1[[#This Row],[hour of cancellation 0 to 23]]&lt;=23)</f>
        <v>1</v>
      </c>
    </row>
    <row r="2685" spans="1:13" x14ac:dyDescent="0.3">
      <c r="A2685" s="1">
        <v>2684</v>
      </c>
      <c r="B2685" s="1">
        <v>1</v>
      </c>
      <c r="C2685" s="2">
        <v>41028.761517890751</v>
      </c>
      <c r="D2685" s="2">
        <v>41088.761111111111</v>
      </c>
      <c r="E2685" s="1">
        <v>8</v>
      </c>
      <c r="F2685" s="2">
        <v>41030.100347562853</v>
      </c>
      <c r="G2685" s="1">
        <v>0</v>
      </c>
      <c r="H2685" s="32">
        <f>IFERROR(HOUR(Table1[[#This Row],[Cancel Date/time]])+MINUTE(Table1[[#This Row],[Cancel Date/time]])/60,"not cancelled")</f>
        <v>2.4</v>
      </c>
      <c r="I2685" s="47">
        <f>IFERROR(ROUND(Table1[[#This Row],[cancellation time decimal]],0),"not cancelled")</f>
        <v>2</v>
      </c>
      <c r="J2685" s="10">
        <f>IFERROR(MOD(Table1[[#This Row],[cancellation hour rounded]],24),"not cancelled")</f>
        <v>2</v>
      </c>
      <c r="K2685" s="32">
        <f>1/Table1[[#This Row],[Duration (Time between doses '[in hours'])]]</f>
        <v>0.125</v>
      </c>
      <c r="L2685" s="33">
        <f>Table1[[#This Row],[number doses per hour]]*INDEX(Table2[price per dose],Table1[[#This Row],[Drug ID]])</f>
        <v>0.84929166666666667</v>
      </c>
      <c r="M2685" s="11" t="b">
        <f>AND(Table1[[#This Row],[hour of cancellation 0 to 23]]&gt;=0,Table1[[#This Row],[hour of cancellation 0 to 23]]&lt;=23)</f>
        <v>1</v>
      </c>
    </row>
    <row r="2686" spans="1:13" x14ac:dyDescent="0.3">
      <c r="A2686" s="1">
        <v>2685</v>
      </c>
      <c r="B2686" s="1">
        <v>1</v>
      </c>
      <c r="C2686" s="2">
        <v>41028.805342115054</v>
      </c>
      <c r="D2686" s="2">
        <v>41088.804861111108</v>
      </c>
      <c r="E2686" s="1">
        <v>8</v>
      </c>
      <c r="F2686" s="2">
        <v>41029.386987001446</v>
      </c>
      <c r="G2686" s="1">
        <v>0</v>
      </c>
      <c r="H2686" s="32">
        <f>IFERROR(HOUR(Table1[[#This Row],[Cancel Date/time]])+MINUTE(Table1[[#This Row],[Cancel Date/time]])/60,"not cancelled")</f>
        <v>9.2833333333333332</v>
      </c>
      <c r="I2686" s="47">
        <f>IFERROR(ROUND(Table1[[#This Row],[cancellation time decimal]],0),"not cancelled")</f>
        <v>9</v>
      </c>
      <c r="J2686" s="10">
        <f>IFERROR(MOD(Table1[[#This Row],[cancellation hour rounded]],24),"not cancelled")</f>
        <v>9</v>
      </c>
      <c r="K2686" s="32">
        <f>1/Table1[[#This Row],[Duration (Time between doses '[in hours'])]]</f>
        <v>0.125</v>
      </c>
      <c r="L2686" s="33">
        <f>Table1[[#This Row],[number doses per hour]]*INDEX(Table2[price per dose],Table1[[#This Row],[Drug ID]])</f>
        <v>0.84929166666666667</v>
      </c>
      <c r="M2686" s="11" t="b">
        <f>AND(Table1[[#This Row],[hour of cancellation 0 to 23]]&gt;=0,Table1[[#This Row],[hour of cancellation 0 to 23]]&lt;=23)</f>
        <v>1</v>
      </c>
    </row>
    <row r="2687" spans="1:13" x14ac:dyDescent="0.3">
      <c r="A2687" s="1">
        <v>2686</v>
      </c>
      <c r="B2687" s="1">
        <v>7</v>
      </c>
      <c r="C2687" s="2">
        <v>41028.911257416759</v>
      </c>
      <c r="D2687" s="2">
        <v>41088.911111111112</v>
      </c>
      <c r="E2687" s="1">
        <v>24</v>
      </c>
      <c r="F2687" s="2">
        <v>41037.579158094544</v>
      </c>
      <c r="G2687" s="1">
        <v>0</v>
      </c>
      <c r="H2687" s="32">
        <f>IFERROR(HOUR(Table1[[#This Row],[Cancel Date/time]])+MINUTE(Table1[[#This Row],[Cancel Date/time]])/60,"not cancelled")</f>
        <v>13.883333333333333</v>
      </c>
      <c r="I2687" s="47">
        <f>IFERROR(ROUND(Table1[[#This Row],[cancellation time decimal]],0),"not cancelled")</f>
        <v>14</v>
      </c>
      <c r="J2687" s="10">
        <f>IFERROR(MOD(Table1[[#This Row],[cancellation hour rounded]],24),"not cancelled")</f>
        <v>14</v>
      </c>
      <c r="K2687" s="32">
        <f>1/Table1[[#This Row],[Duration (Time between doses '[in hours'])]]</f>
        <v>4.1666666666666664E-2</v>
      </c>
      <c r="L2687" s="33">
        <f>Table1[[#This Row],[number doses per hour]]*INDEX(Table2[price per dose],Table1[[#This Row],[Drug ID]])</f>
        <v>1.2958049999999997</v>
      </c>
      <c r="M2687" s="11" t="b">
        <f>AND(Table1[[#This Row],[hour of cancellation 0 to 23]]&gt;=0,Table1[[#This Row],[hour of cancellation 0 to 23]]&lt;=23)</f>
        <v>1</v>
      </c>
    </row>
    <row r="2688" spans="1:13" x14ac:dyDescent="0.3">
      <c r="A2688" s="1">
        <v>2687</v>
      </c>
      <c r="B2688" s="1">
        <v>6</v>
      </c>
      <c r="C2688" s="2">
        <v>41029.397323258025</v>
      </c>
      <c r="D2688" s="2">
        <v>41089.397222222222</v>
      </c>
      <c r="E2688" s="1">
        <v>24</v>
      </c>
      <c r="F2688" s="2">
        <v>41032.65430922465</v>
      </c>
      <c r="G2688" s="1">
        <v>0</v>
      </c>
      <c r="H2688" s="32">
        <f>IFERROR(HOUR(Table1[[#This Row],[Cancel Date/time]])+MINUTE(Table1[[#This Row],[Cancel Date/time]])/60,"not cancelled")</f>
        <v>15.7</v>
      </c>
      <c r="I2688" s="47">
        <f>IFERROR(ROUND(Table1[[#This Row],[cancellation time decimal]],0),"not cancelled")</f>
        <v>16</v>
      </c>
      <c r="J2688" s="10">
        <f>IFERROR(MOD(Table1[[#This Row],[cancellation hour rounded]],24),"not cancelled")</f>
        <v>16</v>
      </c>
      <c r="K2688" s="32">
        <f>1/Table1[[#This Row],[Duration (Time between doses '[in hours'])]]</f>
        <v>4.1666666666666664E-2</v>
      </c>
      <c r="L2688" s="33">
        <f>Table1[[#This Row],[number doses per hour]]*INDEX(Table2[price per dose],Table1[[#This Row],[Drug ID]])</f>
        <v>0.35218749999999999</v>
      </c>
      <c r="M2688" s="11" t="b">
        <f>AND(Table1[[#This Row],[hour of cancellation 0 to 23]]&gt;=0,Table1[[#This Row],[hour of cancellation 0 to 23]]&lt;=23)</f>
        <v>1</v>
      </c>
    </row>
    <row r="2689" spans="1:13" x14ac:dyDescent="0.3">
      <c r="A2689" s="1">
        <v>2688</v>
      </c>
      <c r="B2689" s="1">
        <v>1</v>
      </c>
      <c r="C2689" s="2">
        <v>41029.38706515864</v>
      </c>
      <c r="D2689" s="2">
        <v>41089.386805555558</v>
      </c>
      <c r="E2689" s="1">
        <v>8</v>
      </c>
      <c r="F2689" s="2">
        <v>41029.596801113024</v>
      </c>
      <c r="G2689" s="1">
        <v>0</v>
      </c>
      <c r="H2689" s="32">
        <f>IFERROR(HOUR(Table1[[#This Row],[Cancel Date/time]])+MINUTE(Table1[[#This Row],[Cancel Date/time]])/60,"not cancelled")</f>
        <v>14.316666666666666</v>
      </c>
      <c r="I2689" s="47">
        <f>IFERROR(ROUND(Table1[[#This Row],[cancellation time decimal]],0),"not cancelled")</f>
        <v>14</v>
      </c>
      <c r="J2689" s="10">
        <f>IFERROR(MOD(Table1[[#This Row],[cancellation hour rounded]],24),"not cancelled")</f>
        <v>14</v>
      </c>
      <c r="K2689" s="32">
        <f>1/Table1[[#This Row],[Duration (Time between doses '[in hours'])]]</f>
        <v>0.125</v>
      </c>
      <c r="L2689" s="33">
        <f>Table1[[#This Row],[number doses per hour]]*INDEX(Table2[price per dose],Table1[[#This Row],[Drug ID]])</f>
        <v>0.84929166666666667</v>
      </c>
      <c r="M2689" s="11" t="b">
        <f>AND(Table1[[#This Row],[hour of cancellation 0 to 23]]&gt;=0,Table1[[#This Row],[hour of cancellation 0 to 23]]&lt;=23)</f>
        <v>1</v>
      </c>
    </row>
    <row r="2690" spans="1:13" x14ac:dyDescent="0.3">
      <c r="A2690" s="1">
        <v>2689</v>
      </c>
      <c r="B2690" s="1">
        <v>8</v>
      </c>
      <c r="C2690" s="2">
        <v>41029.375422981881</v>
      </c>
      <c r="D2690" s="2">
        <v>41089.375</v>
      </c>
      <c r="E2690" s="1">
        <v>3</v>
      </c>
      <c r="F2690" s="2">
        <v>41033.551565406495</v>
      </c>
      <c r="G2690" s="1">
        <v>1</v>
      </c>
      <c r="H2690" s="32">
        <f>IFERROR(HOUR(Table1[[#This Row],[Cancel Date/time]])+MINUTE(Table1[[#This Row],[Cancel Date/time]])/60,"not cancelled")</f>
        <v>13.233333333333333</v>
      </c>
      <c r="I2690" s="47">
        <f>IFERROR(ROUND(Table1[[#This Row],[cancellation time decimal]],0),"not cancelled")</f>
        <v>13</v>
      </c>
      <c r="J2690" s="10">
        <f>IFERROR(MOD(Table1[[#This Row],[cancellation hour rounded]],24),"not cancelled")</f>
        <v>13</v>
      </c>
      <c r="K2690" s="32">
        <f>1/Table1[[#This Row],[Duration (Time between doses '[in hours'])]]</f>
        <v>0.33333333333333331</v>
      </c>
      <c r="L2690" s="33">
        <f>Table1[[#This Row],[number doses per hour]]*INDEX(Table2[price per dose],Table1[[#This Row],[Drug ID]])</f>
        <v>0.29998222222222221</v>
      </c>
      <c r="M2690" s="11" t="b">
        <f>AND(Table1[[#This Row],[hour of cancellation 0 to 23]]&gt;=0,Table1[[#This Row],[hour of cancellation 0 to 23]]&lt;=23)</f>
        <v>1</v>
      </c>
    </row>
    <row r="2691" spans="1:13" x14ac:dyDescent="0.3">
      <c r="A2691" s="1">
        <v>2690</v>
      </c>
      <c r="B2691" s="1">
        <v>3</v>
      </c>
      <c r="C2691" s="2">
        <v>41029.591795087348</v>
      </c>
      <c r="D2691" s="2">
        <v>41089.591666666667</v>
      </c>
      <c r="E2691" s="1">
        <v>24</v>
      </c>
      <c r="F2691" s="2">
        <v>41032.492601815589</v>
      </c>
      <c r="G2691" s="1">
        <v>0</v>
      </c>
      <c r="H2691" s="32">
        <f>IFERROR(HOUR(Table1[[#This Row],[Cancel Date/time]])+MINUTE(Table1[[#This Row],[Cancel Date/time]])/60,"not cancelled")</f>
        <v>11.816666666666666</v>
      </c>
      <c r="I2691" s="47">
        <f>IFERROR(ROUND(Table1[[#This Row],[cancellation time decimal]],0),"not cancelled")</f>
        <v>12</v>
      </c>
      <c r="J2691" s="10">
        <f>IFERROR(MOD(Table1[[#This Row],[cancellation hour rounded]],24),"not cancelled")</f>
        <v>12</v>
      </c>
      <c r="K2691" s="32">
        <f>1/Table1[[#This Row],[Duration (Time between doses '[in hours'])]]</f>
        <v>4.1666666666666664E-2</v>
      </c>
      <c r="L2691" s="33">
        <f>Table1[[#This Row],[number doses per hour]]*INDEX(Table2[price per dose],Table1[[#This Row],[Drug ID]])</f>
        <v>0.18133000000000002</v>
      </c>
      <c r="M2691" s="11" t="b">
        <f>AND(Table1[[#This Row],[hour of cancellation 0 to 23]]&gt;=0,Table1[[#This Row],[hour of cancellation 0 to 23]]&lt;=23)</f>
        <v>1</v>
      </c>
    </row>
    <row r="2692" spans="1:13" x14ac:dyDescent="0.3">
      <c r="A2692" s="1">
        <v>2691</v>
      </c>
      <c r="B2692" s="1">
        <v>1</v>
      </c>
      <c r="C2692" s="2">
        <v>41029.592103413102</v>
      </c>
      <c r="D2692" s="2">
        <v>41089.591666666667</v>
      </c>
      <c r="E2692" s="1">
        <v>8</v>
      </c>
      <c r="F2692" s="2">
        <v>41030.848234250967</v>
      </c>
      <c r="G2692" s="1">
        <v>0</v>
      </c>
      <c r="H2692" s="32">
        <f>IFERROR(HOUR(Table1[[#This Row],[Cancel Date/time]])+MINUTE(Table1[[#This Row],[Cancel Date/time]])/60,"not cancelled")</f>
        <v>20.350000000000001</v>
      </c>
      <c r="I2692" s="47">
        <f>IFERROR(ROUND(Table1[[#This Row],[cancellation time decimal]],0),"not cancelled")</f>
        <v>20</v>
      </c>
      <c r="J2692" s="10">
        <f>IFERROR(MOD(Table1[[#This Row],[cancellation hour rounded]],24),"not cancelled")</f>
        <v>20</v>
      </c>
      <c r="K2692" s="32">
        <f>1/Table1[[#This Row],[Duration (Time between doses '[in hours'])]]</f>
        <v>0.125</v>
      </c>
      <c r="L2692" s="33">
        <f>Table1[[#This Row],[number doses per hour]]*INDEX(Table2[price per dose],Table1[[#This Row],[Drug ID]])</f>
        <v>0.84929166666666667</v>
      </c>
      <c r="M2692" s="11" t="b">
        <f>AND(Table1[[#This Row],[hour of cancellation 0 to 23]]&gt;=0,Table1[[#This Row],[hour of cancellation 0 to 23]]&lt;=23)</f>
        <v>1</v>
      </c>
    </row>
    <row r="2693" spans="1:13" x14ac:dyDescent="0.3">
      <c r="A2693" s="1">
        <v>2692</v>
      </c>
      <c r="B2693" s="1">
        <v>8</v>
      </c>
      <c r="C2693" s="2">
        <v>41029.599460066464</v>
      </c>
      <c r="D2693" s="2">
        <v>41089.599305555559</v>
      </c>
      <c r="E2693" s="1">
        <v>3</v>
      </c>
      <c r="F2693" s="2">
        <v>41036.694375497784</v>
      </c>
      <c r="G2693" s="1">
        <v>0</v>
      </c>
      <c r="H2693" s="32">
        <f>IFERROR(HOUR(Table1[[#This Row],[Cancel Date/time]])+MINUTE(Table1[[#This Row],[Cancel Date/time]])/60,"not cancelled")</f>
        <v>16.649999999999999</v>
      </c>
      <c r="I2693" s="47">
        <f>IFERROR(ROUND(Table1[[#This Row],[cancellation time decimal]],0),"not cancelled")</f>
        <v>17</v>
      </c>
      <c r="J2693" s="10">
        <f>IFERROR(MOD(Table1[[#This Row],[cancellation hour rounded]],24),"not cancelled")</f>
        <v>17</v>
      </c>
      <c r="K2693" s="32">
        <f>1/Table1[[#This Row],[Duration (Time between doses '[in hours'])]]</f>
        <v>0.33333333333333331</v>
      </c>
      <c r="L2693" s="33">
        <f>Table1[[#This Row],[number doses per hour]]*INDEX(Table2[price per dose],Table1[[#This Row],[Drug ID]])</f>
        <v>0.29998222222222221</v>
      </c>
      <c r="M2693" s="11" t="b">
        <f>AND(Table1[[#This Row],[hour of cancellation 0 to 23]]&gt;=0,Table1[[#This Row],[hour of cancellation 0 to 23]]&lt;=23)</f>
        <v>1</v>
      </c>
    </row>
    <row r="2694" spans="1:13" x14ac:dyDescent="0.3">
      <c r="A2694" s="1">
        <v>2693</v>
      </c>
      <c r="B2694" s="1">
        <v>3</v>
      </c>
      <c r="C2694" s="2">
        <v>41029.637914588027</v>
      </c>
      <c r="D2694" s="2">
        <v>41089.637499999997</v>
      </c>
      <c r="E2694" s="1">
        <v>24</v>
      </c>
      <c r="F2694" s="2">
        <v>41032.073051416803</v>
      </c>
      <c r="G2694" s="1">
        <v>0</v>
      </c>
      <c r="H2694" s="32">
        <f>IFERROR(HOUR(Table1[[#This Row],[Cancel Date/time]])+MINUTE(Table1[[#This Row],[Cancel Date/time]])/60,"not cancelled")</f>
        <v>1.75</v>
      </c>
      <c r="I2694" s="47">
        <f>IFERROR(ROUND(Table1[[#This Row],[cancellation time decimal]],0),"not cancelled")</f>
        <v>2</v>
      </c>
      <c r="J2694" s="10">
        <f>IFERROR(MOD(Table1[[#This Row],[cancellation hour rounded]],24),"not cancelled")</f>
        <v>2</v>
      </c>
      <c r="K2694" s="32">
        <f>1/Table1[[#This Row],[Duration (Time between doses '[in hours'])]]</f>
        <v>4.1666666666666664E-2</v>
      </c>
      <c r="L2694" s="33">
        <f>Table1[[#This Row],[number doses per hour]]*INDEX(Table2[price per dose],Table1[[#This Row],[Drug ID]])</f>
        <v>0.18133000000000002</v>
      </c>
      <c r="M2694" s="11" t="b">
        <f>AND(Table1[[#This Row],[hour of cancellation 0 to 23]]&gt;=0,Table1[[#This Row],[hour of cancellation 0 to 23]]&lt;=23)</f>
        <v>1</v>
      </c>
    </row>
    <row r="2695" spans="1:13" x14ac:dyDescent="0.3">
      <c r="A2695" s="1">
        <v>2694</v>
      </c>
      <c r="B2695" s="1">
        <v>5</v>
      </c>
      <c r="C2695" s="2">
        <v>41029.670431080223</v>
      </c>
      <c r="D2695" s="2">
        <v>41089.670138888883</v>
      </c>
      <c r="E2695" s="1">
        <v>24</v>
      </c>
      <c r="F2695" s="2">
        <v>41033.357712354111</v>
      </c>
      <c r="G2695" s="1">
        <v>0</v>
      </c>
      <c r="H2695" s="32">
        <f>IFERROR(HOUR(Table1[[#This Row],[Cancel Date/time]])+MINUTE(Table1[[#This Row],[Cancel Date/time]])/60,"not cancelled")</f>
        <v>8.5833333333333339</v>
      </c>
      <c r="I2695" s="47">
        <f>IFERROR(ROUND(Table1[[#This Row],[cancellation time decimal]],0),"not cancelled")</f>
        <v>9</v>
      </c>
      <c r="J2695" s="10">
        <f>IFERROR(MOD(Table1[[#This Row],[cancellation hour rounded]],24),"not cancelled")</f>
        <v>9</v>
      </c>
      <c r="K2695" s="32">
        <f>1/Table1[[#This Row],[Duration (Time between doses '[in hours'])]]</f>
        <v>4.1666666666666664E-2</v>
      </c>
      <c r="L2695" s="33">
        <f>Table1[[#This Row],[number doses per hour]]*INDEX(Table2[price per dose],Table1[[#This Row],[Drug ID]])</f>
        <v>0.2815833333333333</v>
      </c>
      <c r="M2695" s="11" t="b">
        <f>AND(Table1[[#This Row],[hour of cancellation 0 to 23]]&gt;=0,Table1[[#This Row],[hour of cancellation 0 to 23]]&lt;=23)</f>
        <v>1</v>
      </c>
    </row>
    <row r="2696" spans="1:13" x14ac:dyDescent="0.3">
      <c r="A2696" s="1">
        <v>2695</v>
      </c>
      <c r="B2696" s="1">
        <v>2</v>
      </c>
      <c r="C2696" s="2">
        <v>41029.731473578351</v>
      </c>
      <c r="D2696" s="2">
        <v>41089.731250000004</v>
      </c>
      <c r="E2696" s="1">
        <v>10</v>
      </c>
      <c r="F2696" s="2">
        <v>41030.4739601451</v>
      </c>
      <c r="G2696" s="1">
        <v>0</v>
      </c>
      <c r="H2696" s="32">
        <f>IFERROR(HOUR(Table1[[#This Row],[Cancel Date/time]])+MINUTE(Table1[[#This Row],[Cancel Date/time]])/60,"not cancelled")</f>
        <v>11.366666666666667</v>
      </c>
      <c r="I2696" s="47">
        <f>IFERROR(ROUND(Table1[[#This Row],[cancellation time decimal]],0),"not cancelled")</f>
        <v>11</v>
      </c>
      <c r="J2696" s="10">
        <f>IFERROR(MOD(Table1[[#This Row],[cancellation hour rounded]],24),"not cancelled")</f>
        <v>11</v>
      </c>
      <c r="K2696" s="32">
        <f>1/Table1[[#This Row],[Duration (Time between doses '[in hours'])]]</f>
        <v>0.1</v>
      </c>
      <c r="L2696" s="33">
        <f>Table1[[#This Row],[number doses per hour]]*INDEX(Table2[price per dose],Table1[[#This Row],[Drug ID]])</f>
        <v>0.84959999999999969</v>
      </c>
      <c r="M2696" s="11" t="b">
        <f>AND(Table1[[#This Row],[hour of cancellation 0 to 23]]&gt;=0,Table1[[#This Row],[hour of cancellation 0 to 23]]&lt;=23)</f>
        <v>1</v>
      </c>
    </row>
    <row r="2697" spans="1:13" x14ac:dyDescent="0.3">
      <c r="A2697" s="1">
        <v>2696</v>
      </c>
      <c r="B2697" s="1">
        <v>10</v>
      </c>
      <c r="C2697" s="2">
        <v>41029.737481303033</v>
      </c>
      <c r="D2697" s="2">
        <v>41089.736805555556</v>
      </c>
      <c r="E2697" s="1">
        <v>1</v>
      </c>
      <c r="F2697" s="2">
        <v>41036.709847572361</v>
      </c>
      <c r="G2697" s="1">
        <v>3</v>
      </c>
      <c r="H2697" s="32">
        <f>IFERROR(HOUR(Table1[[#This Row],[Cancel Date/time]])+MINUTE(Table1[[#This Row],[Cancel Date/time]])/60,"not cancelled")</f>
        <v>17.033333333333335</v>
      </c>
      <c r="I2697" s="47">
        <f>IFERROR(ROUND(Table1[[#This Row],[cancellation time decimal]],0),"not cancelled")</f>
        <v>17</v>
      </c>
      <c r="J2697" s="10">
        <f>IFERROR(MOD(Table1[[#This Row],[cancellation hour rounded]],24),"not cancelled")</f>
        <v>17</v>
      </c>
      <c r="K2697" s="32">
        <f>1/Table1[[#This Row],[Duration (Time between doses '[in hours'])]]</f>
        <v>1</v>
      </c>
      <c r="L2697" s="33">
        <f>Table1[[#This Row],[number doses per hour]]*INDEX(Table2[price per dose],Table1[[#This Row],[Drug ID]])</f>
        <v>2.5716000000000001</v>
      </c>
      <c r="M2697" s="11" t="b">
        <f>AND(Table1[[#This Row],[hour of cancellation 0 to 23]]&gt;=0,Table1[[#This Row],[hour of cancellation 0 to 23]]&lt;=23)</f>
        <v>1</v>
      </c>
    </row>
    <row r="2698" spans="1:13" x14ac:dyDescent="0.3">
      <c r="A2698" s="1">
        <v>2697</v>
      </c>
      <c r="B2698" s="1">
        <v>1</v>
      </c>
      <c r="C2698" s="2">
        <v>41029.732324896744</v>
      </c>
      <c r="D2698" s="2">
        <v>41034.481944444444</v>
      </c>
      <c r="E2698" s="1">
        <v>12</v>
      </c>
      <c r="F2698" s="2">
        <v>41030.576696049058</v>
      </c>
      <c r="G2698" s="1">
        <v>0</v>
      </c>
      <c r="H2698" s="32">
        <f>IFERROR(HOUR(Table1[[#This Row],[Cancel Date/time]])+MINUTE(Table1[[#This Row],[Cancel Date/time]])/60,"not cancelled")</f>
        <v>13.833333333333334</v>
      </c>
      <c r="I2698" s="47">
        <f>IFERROR(ROUND(Table1[[#This Row],[cancellation time decimal]],0),"not cancelled")</f>
        <v>14</v>
      </c>
      <c r="J2698" s="10">
        <f>IFERROR(MOD(Table1[[#This Row],[cancellation hour rounded]],24),"not cancelled")</f>
        <v>14</v>
      </c>
      <c r="K2698" s="32">
        <f>1/Table1[[#This Row],[Duration (Time between doses '[in hours'])]]</f>
        <v>8.3333333333333329E-2</v>
      </c>
      <c r="L2698" s="33">
        <f>Table1[[#This Row],[number doses per hour]]*INDEX(Table2[price per dose],Table1[[#This Row],[Drug ID]])</f>
        <v>0.56619444444444444</v>
      </c>
      <c r="M2698" s="11" t="b">
        <f>AND(Table1[[#This Row],[hour of cancellation 0 to 23]]&gt;=0,Table1[[#This Row],[hour of cancellation 0 to 23]]&lt;=23)</f>
        <v>1</v>
      </c>
    </row>
    <row r="2699" spans="1:13" x14ac:dyDescent="0.3">
      <c r="A2699" s="1">
        <v>2698</v>
      </c>
      <c r="B2699" s="1">
        <v>11</v>
      </c>
      <c r="C2699" s="2">
        <v>41029.724278517817</v>
      </c>
      <c r="D2699" s="2">
        <v>41089.723611111112</v>
      </c>
      <c r="E2699" s="1">
        <v>1</v>
      </c>
      <c r="F2699" s="2">
        <v>41036.733118497672</v>
      </c>
      <c r="G2699" s="1">
        <v>3</v>
      </c>
      <c r="H2699" s="32">
        <f>IFERROR(HOUR(Table1[[#This Row],[Cancel Date/time]])+MINUTE(Table1[[#This Row],[Cancel Date/time]])/60,"not cancelled")</f>
        <v>17.583333333333332</v>
      </c>
      <c r="I2699" s="47">
        <f>IFERROR(ROUND(Table1[[#This Row],[cancellation time decimal]],0),"not cancelled")</f>
        <v>18</v>
      </c>
      <c r="J2699" s="10">
        <f>IFERROR(MOD(Table1[[#This Row],[cancellation hour rounded]],24),"not cancelled")</f>
        <v>18</v>
      </c>
      <c r="K2699" s="32">
        <f>1/Table1[[#This Row],[Duration (Time between doses '[in hours'])]]</f>
        <v>1</v>
      </c>
      <c r="L2699" s="33">
        <f>Table1[[#This Row],[number doses per hour]]*INDEX(Table2[price per dose],Table1[[#This Row],[Drug ID]])</f>
        <v>1</v>
      </c>
      <c r="M2699" s="11" t="b">
        <f>AND(Table1[[#This Row],[hour of cancellation 0 to 23]]&gt;=0,Table1[[#This Row],[hour of cancellation 0 to 23]]&lt;=23)</f>
        <v>1</v>
      </c>
    </row>
    <row r="2700" spans="1:13" x14ac:dyDescent="0.3">
      <c r="A2700" s="1">
        <v>2699</v>
      </c>
      <c r="B2700" s="1">
        <v>10</v>
      </c>
      <c r="C2700" s="2">
        <v>41029.711599282702</v>
      </c>
      <c r="D2700" s="2">
        <v>41089.711111111115</v>
      </c>
      <c r="E2700" s="1">
        <v>1</v>
      </c>
      <c r="F2700" s="2">
        <v>41036.638782736569</v>
      </c>
      <c r="G2700" s="1">
        <v>2</v>
      </c>
      <c r="H2700" s="32">
        <f>IFERROR(HOUR(Table1[[#This Row],[Cancel Date/time]])+MINUTE(Table1[[#This Row],[Cancel Date/time]])/60,"not cancelled")</f>
        <v>15.316666666666666</v>
      </c>
      <c r="I2700" s="47">
        <f>IFERROR(ROUND(Table1[[#This Row],[cancellation time decimal]],0),"not cancelled")</f>
        <v>15</v>
      </c>
      <c r="J2700" s="10">
        <f>IFERROR(MOD(Table1[[#This Row],[cancellation hour rounded]],24),"not cancelled")</f>
        <v>15</v>
      </c>
      <c r="K2700" s="32">
        <f>1/Table1[[#This Row],[Duration (Time between doses '[in hours'])]]</f>
        <v>1</v>
      </c>
      <c r="L2700" s="33">
        <f>Table1[[#This Row],[number doses per hour]]*INDEX(Table2[price per dose],Table1[[#This Row],[Drug ID]])</f>
        <v>2.5716000000000001</v>
      </c>
      <c r="M2700" s="11" t="b">
        <f>AND(Table1[[#This Row],[hour of cancellation 0 to 23]]&gt;=0,Table1[[#This Row],[hour of cancellation 0 to 23]]&lt;=23)</f>
        <v>1</v>
      </c>
    </row>
    <row r="2701" spans="1:13" x14ac:dyDescent="0.3">
      <c r="A2701" s="1">
        <v>2700</v>
      </c>
      <c r="B2701" s="1">
        <v>2</v>
      </c>
      <c r="C2701" s="2">
        <v>41029.780998014088</v>
      </c>
      <c r="D2701" s="2">
        <v>41089.780555555553</v>
      </c>
      <c r="E2701" s="1">
        <v>10</v>
      </c>
      <c r="F2701" s="2">
        <v>41030.35084855459</v>
      </c>
      <c r="G2701" s="1">
        <v>0</v>
      </c>
      <c r="H2701" s="32">
        <f>IFERROR(HOUR(Table1[[#This Row],[Cancel Date/time]])+MINUTE(Table1[[#This Row],[Cancel Date/time]])/60,"not cancelled")</f>
        <v>8.4166666666666661</v>
      </c>
      <c r="I2701" s="47">
        <f>IFERROR(ROUND(Table1[[#This Row],[cancellation time decimal]],0),"not cancelled")</f>
        <v>8</v>
      </c>
      <c r="J2701" s="10">
        <f>IFERROR(MOD(Table1[[#This Row],[cancellation hour rounded]],24),"not cancelled")</f>
        <v>8</v>
      </c>
      <c r="K2701" s="32">
        <f>1/Table1[[#This Row],[Duration (Time between doses '[in hours'])]]</f>
        <v>0.1</v>
      </c>
      <c r="L2701" s="33">
        <f>Table1[[#This Row],[number doses per hour]]*INDEX(Table2[price per dose],Table1[[#This Row],[Drug ID]])</f>
        <v>0.84959999999999969</v>
      </c>
      <c r="M2701" s="11" t="b">
        <f>AND(Table1[[#This Row],[hour of cancellation 0 to 23]]&gt;=0,Table1[[#This Row],[hour of cancellation 0 to 23]]&lt;=23)</f>
        <v>1</v>
      </c>
    </row>
    <row r="2702" spans="1:13" x14ac:dyDescent="0.3">
      <c r="A2702" s="1">
        <v>2701</v>
      </c>
      <c r="B2702" s="1">
        <v>2</v>
      </c>
      <c r="C2702" s="2">
        <v>41029.810846675777</v>
      </c>
      <c r="D2702" s="2">
        <v>41089.810416666667</v>
      </c>
      <c r="E2702" s="1">
        <v>10</v>
      </c>
      <c r="F2702" s="2">
        <v>41031.459130972762</v>
      </c>
      <c r="G2702" s="1">
        <v>0</v>
      </c>
      <c r="H2702" s="32">
        <f>IFERROR(HOUR(Table1[[#This Row],[Cancel Date/time]])+MINUTE(Table1[[#This Row],[Cancel Date/time]])/60,"not cancelled")</f>
        <v>11.016666666666667</v>
      </c>
      <c r="I2702" s="47">
        <f>IFERROR(ROUND(Table1[[#This Row],[cancellation time decimal]],0),"not cancelled")</f>
        <v>11</v>
      </c>
      <c r="J2702" s="10">
        <f>IFERROR(MOD(Table1[[#This Row],[cancellation hour rounded]],24),"not cancelled")</f>
        <v>11</v>
      </c>
      <c r="K2702" s="32">
        <f>1/Table1[[#This Row],[Duration (Time between doses '[in hours'])]]</f>
        <v>0.1</v>
      </c>
      <c r="L2702" s="33">
        <f>Table1[[#This Row],[number doses per hour]]*INDEX(Table2[price per dose],Table1[[#This Row],[Drug ID]])</f>
        <v>0.84959999999999969</v>
      </c>
      <c r="M2702" s="11" t="b">
        <f>AND(Table1[[#This Row],[hour of cancellation 0 to 23]]&gt;=0,Table1[[#This Row],[hour of cancellation 0 to 23]]&lt;=23)</f>
        <v>1</v>
      </c>
    </row>
    <row r="2703" spans="1:13" x14ac:dyDescent="0.3">
      <c r="A2703" s="1">
        <v>2702</v>
      </c>
      <c r="B2703" s="1">
        <v>4</v>
      </c>
      <c r="C2703" s="2">
        <v>41029.813103790802</v>
      </c>
      <c r="D2703" s="2">
        <v>41089.8125</v>
      </c>
      <c r="E2703" s="1">
        <v>12</v>
      </c>
      <c r="F2703" s="2">
        <v>41033.710955443901</v>
      </c>
      <c r="G2703" s="1">
        <v>0</v>
      </c>
      <c r="H2703" s="32">
        <f>IFERROR(HOUR(Table1[[#This Row],[Cancel Date/time]])+MINUTE(Table1[[#This Row],[Cancel Date/time]])/60,"not cancelled")</f>
        <v>17.05</v>
      </c>
      <c r="I2703" s="47">
        <f>IFERROR(ROUND(Table1[[#This Row],[cancellation time decimal]],0),"not cancelled")</f>
        <v>17</v>
      </c>
      <c r="J2703" s="10">
        <f>IFERROR(MOD(Table1[[#This Row],[cancellation hour rounded]],24),"not cancelled")</f>
        <v>17</v>
      </c>
      <c r="K2703" s="32">
        <f>1/Table1[[#This Row],[Duration (Time between doses '[in hours'])]]</f>
        <v>8.3333333333333329E-2</v>
      </c>
      <c r="L2703" s="33">
        <f>Table1[[#This Row],[number doses per hour]]*INDEX(Table2[price per dose],Table1[[#This Row],[Drug ID]])</f>
        <v>1.448055119047619</v>
      </c>
      <c r="M2703" s="11" t="b">
        <f>AND(Table1[[#This Row],[hour of cancellation 0 to 23]]&gt;=0,Table1[[#This Row],[hour of cancellation 0 to 23]]&lt;=23)</f>
        <v>1</v>
      </c>
    </row>
    <row r="2704" spans="1:13" x14ac:dyDescent="0.3">
      <c r="A2704" s="1">
        <v>2703</v>
      </c>
      <c r="B2704" s="1">
        <v>2</v>
      </c>
      <c r="C2704" s="2">
        <v>41029.817298848975</v>
      </c>
      <c r="D2704" s="2">
        <v>41089.816666666666</v>
      </c>
      <c r="E2704" s="1">
        <v>10</v>
      </c>
      <c r="F2704" s="2">
        <v>41031.553318462858</v>
      </c>
      <c r="G2704" s="1">
        <v>0</v>
      </c>
      <c r="H2704" s="32">
        <f>IFERROR(HOUR(Table1[[#This Row],[Cancel Date/time]])+MINUTE(Table1[[#This Row],[Cancel Date/time]])/60,"not cancelled")</f>
        <v>13.266666666666667</v>
      </c>
      <c r="I2704" s="47">
        <f>IFERROR(ROUND(Table1[[#This Row],[cancellation time decimal]],0),"not cancelled")</f>
        <v>13</v>
      </c>
      <c r="J2704" s="10">
        <f>IFERROR(MOD(Table1[[#This Row],[cancellation hour rounded]],24),"not cancelled")</f>
        <v>13</v>
      </c>
      <c r="K2704" s="32">
        <f>1/Table1[[#This Row],[Duration (Time between doses '[in hours'])]]</f>
        <v>0.1</v>
      </c>
      <c r="L2704" s="33">
        <f>Table1[[#This Row],[number doses per hour]]*INDEX(Table2[price per dose],Table1[[#This Row],[Drug ID]])</f>
        <v>0.84959999999999969</v>
      </c>
      <c r="M2704" s="11" t="b">
        <f>AND(Table1[[#This Row],[hour of cancellation 0 to 23]]&gt;=0,Table1[[#This Row],[hour of cancellation 0 to 23]]&lt;=23)</f>
        <v>1</v>
      </c>
    </row>
    <row r="2705" spans="1:13" x14ac:dyDescent="0.3">
      <c r="A2705" s="1">
        <v>2704</v>
      </c>
      <c r="B2705" s="1">
        <v>1</v>
      </c>
      <c r="C2705" s="2">
        <v>41029.85330803752</v>
      </c>
      <c r="D2705" s="2">
        <v>41089.852777777778</v>
      </c>
      <c r="E2705" s="1">
        <v>12</v>
      </c>
      <c r="F2705" s="2">
        <v>41031.528310117945</v>
      </c>
      <c r="G2705" s="1">
        <v>0</v>
      </c>
      <c r="H2705" s="32">
        <f>IFERROR(HOUR(Table1[[#This Row],[Cancel Date/time]])+MINUTE(Table1[[#This Row],[Cancel Date/time]])/60,"not cancelled")</f>
        <v>12.666666666666666</v>
      </c>
      <c r="I2705" s="47">
        <f>IFERROR(ROUND(Table1[[#This Row],[cancellation time decimal]],0),"not cancelled")</f>
        <v>13</v>
      </c>
      <c r="J2705" s="10">
        <f>IFERROR(MOD(Table1[[#This Row],[cancellation hour rounded]],24),"not cancelled")</f>
        <v>13</v>
      </c>
      <c r="K2705" s="32">
        <f>1/Table1[[#This Row],[Duration (Time between doses '[in hours'])]]</f>
        <v>8.3333333333333329E-2</v>
      </c>
      <c r="L2705" s="33">
        <f>Table1[[#This Row],[number doses per hour]]*INDEX(Table2[price per dose],Table1[[#This Row],[Drug ID]])</f>
        <v>0.56619444444444444</v>
      </c>
      <c r="M2705" s="11" t="b">
        <f>AND(Table1[[#This Row],[hour of cancellation 0 to 23]]&gt;=0,Table1[[#This Row],[hour of cancellation 0 to 23]]&lt;=23)</f>
        <v>1</v>
      </c>
    </row>
    <row r="2706" spans="1:13" hidden="1" x14ac:dyDescent="0.3">
      <c r="A2706" s="1">
        <v>2705</v>
      </c>
      <c r="B2706" s="1">
        <v>6</v>
      </c>
      <c r="C2706" s="2">
        <v>41029.837780490154</v>
      </c>
      <c r="D2706" s="2">
        <v>41033.629166666666</v>
      </c>
      <c r="E2706" s="1">
        <v>24</v>
      </c>
      <c r="F2706" s="2" t="s">
        <v>5</v>
      </c>
      <c r="G2706" s="1">
        <v>0</v>
      </c>
      <c r="H2706" s="32" t="str">
        <f>IFERROR(HOUR(Table1[[#This Row],[Cancel Date/time]])+MINUTE(Table1[[#This Row],[Cancel Date/time]])/60,"not cancelled")</f>
        <v>not cancelled</v>
      </c>
      <c r="I2706" s="47" t="str">
        <f>IFERROR(ROUND(Table1[[#This Row],[cancellation time decimal]],0),"not cancelled")</f>
        <v>not cancelled</v>
      </c>
      <c r="J2706" s="10" t="str">
        <f>IFERROR(MOD(Table1[[#This Row],[cancellation hour rounded]],24),"not cancelled")</f>
        <v>not cancelled</v>
      </c>
      <c r="K2706" s="32">
        <f>1/Table1[[#This Row],[Duration (Time between doses '[in hours'])]]</f>
        <v>4.1666666666666664E-2</v>
      </c>
      <c r="L2706" s="33">
        <f>Table1[[#This Row],[number doses per hour]]*INDEX(Table2[price per dose],Table1[[#This Row],[Drug ID]])</f>
        <v>0.35218749999999999</v>
      </c>
      <c r="M2706" s="11" t="b">
        <f>AND(Table1[[#This Row],[hour of cancellation 0 to 23]]&gt;=0,Table1[[#This Row],[hour of cancellation 0 to 23]]&lt;=23)</f>
        <v>0</v>
      </c>
    </row>
    <row r="2707" spans="1:13" x14ac:dyDescent="0.3">
      <c r="A2707" s="1">
        <v>2706</v>
      </c>
      <c r="B2707" s="1">
        <v>1</v>
      </c>
      <c r="C2707" s="2">
        <v>41029.889808759639</v>
      </c>
      <c r="D2707" s="2">
        <v>41089.88958333333</v>
      </c>
      <c r="E2707" s="1">
        <v>8</v>
      </c>
      <c r="F2707" s="2">
        <v>41030.356356331315</v>
      </c>
      <c r="G2707" s="1">
        <v>0</v>
      </c>
      <c r="H2707" s="32">
        <f>IFERROR(HOUR(Table1[[#This Row],[Cancel Date/time]])+MINUTE(Table1[[#This Row],[Cancel Date/time]])/60,"not cancelled")</f>
        <v>8.5500000000000007</v>
      </c>
      <c r="I2707" s="47">
        <f>IFERROR(ROUND(Table1[[#This Row],[cancellation time decimal]],0),"not cancelled")</f>
        <v>9</v>
      </c>
      <c r="J2707" s="10">
        <f>IFERROR(MOD(Table1[[#This Row],[cancellation hour rounded]],24),"not cancelled")</f>
        <v>9</v>
      </c>
      <c r="K2707" s="32">
        <f>1/Table1[[#This Row],[Duration (Time between doses '[in hours'])]]</f>
        <v>0.125</v>
      </c>
      <c r="L2707" s="33">
        <f>Table1[[#This Row],[number doses per hour]]*INDEX(Table2[price per dose],Table1[[#This Row],[Drug ID]])</f>
        <v>0.84929166666666667</v>
      </c>
      <c r="M2707" s="11" t="b">
        <f>AND(Table1[[#This Row],[hour of cancellation 0 to 23]]&gt;=0,Table1[[#This Row],[hour of cancellation 0 to 23]]&lt;=23)</f>
        <v>1</v>
      </c>
    </row>
    <row r="2708" spans="1:13" x14ac:dyDescent="0.3">
      <c r="A2708" s="1">
        <v>2707</v>
      </c>
      <c r="B2708" s="1">
        <v>6</v>
      </c>
      <c r="C2708" s="2">
        <v>41029.943884326058</v>
      </c>
      <c r="D2708" s="2">
        <v>41089.943749999999</v>
      </c>
      <c r="E2708" s="1">
        <v>24</v>
      </c>
      <c r="F2708" s="2">
        <v>41032.449563775583</v>
      </c>
      <c r="G2708" s="1">
        <v>0</v>
      </c>
      <c r="H2708" s="32">
        <f>IFERROR(HOUR(Table1[[#This Row],[Cancel Date/time]])+MINUTE(Table1[[#This Row],[Cancel Date/time]])/60,"not cancelled")</f>
        <v>10.783333333333333</v>
      </c>
      <c r="I2708" s="47">
        <f>IFERROR(ROUND(Table1[[#This Row],[cancellation time decimal]],0),"not cancelled")</f>
        <v>11</v>
      </c>
      <c r="J2708" s="10">
        <f>IFERROR(MOD(Table1[[#This Row],[cancellation hour rounded]],24),"not cancelled")</f>
        <v>11</v>
      </c>
      <c r="K2708" s="32">
        <f>1/Table1[[#This Row],[Duration (Time between doses '[in hours'])]]</f>
        <v>4.1666666666666664E-2</v>
      </c>
      <c r="L2708" s="33">
        <f>Table1[[#This Row],[number doses per hour]]*INDEX(Table2[price per dose],Table1[[#This Row],[Drug ID]])</f>
        <v>0.35218749999999999</v>
      </c>
      <c r="M2708" s="11" t="b">
        <f>AND(Table1[[#This Row],[hour of cancellation 0 to 23]]&gt;=0,Table1[[#This Row],[hour of cancellation 0 to 23]]&lt;=23)</f>
        <v>1</v>
      </c>
    </row>
    <row r="2709" spans="1:13" hidden="1" x14ac:dyDescent="0.3">
      <c r="A2709" s="1">
        <v>2708</v>
      </c>
      <c r="B2709" s="1">
        <v>6</v>
      </c>
      <c r="C2709" s="2">
        <v>41029.986513847027</v>
      </c>
      <c r="D2709" s="2">
        <v>41032.278153007799</v>
      </c>
      <c r="E2709" s="1">
        <v>24</v>
      </c>
      <c r="F2709" s="2" t="s">
        <v>5</v>
      </c>
      <c r="G2709" s="1">
        <v>0</v>
      </c>
      <c r="H2709" s="32" t="str">
        <f>IFERROR(HOUR(Table1[[#This Row],[Cancel Date/time]])+MINUTE(Table1[[#This Row],[Cancel Date/time]])/60,"not cancelled")</f>
        <v>not cancelled</v>
      </c>
      <c r="I2709" s="47" t="str">
        <f>IFERROR(ROUND(Table1[[#This Row],[cancellation time decimal]],0),"not cancelled")</f>
        <v>not cancelled</v>
      </c>
      <c r="J2709" s="10" t="str">
        <f>IFERROR(MOD(Table1[[#This Row],[cancellation hour rounded]],24),"not cancelled")</f>
        <v>not cancelled</v>
      </c>
      <c r="K2709" s="32">
        <f>1/Table1[[#This Row],[Duration (Time between doses '[in hours'])]]</f>
        <v>4.1666666666666664E-2</v>
      </c>
      <c r="L2709" s="33">
        <f>Table1[[#This Row],[number doses per hour]]*INDEX(Table2[price per dose],Table1[[#This Row],[Drug ID]])</f>
        <v>0.35218749999999999</v>
      </c>
      <c r="M2709" s="11" t="b">
        <f>AND(Table1[[#This Row],[hour of cancellation 0 to 23]]&gt;=0,Table1[[#This Row],[hour of cancellation 0 to 23]]&lt;=23)</f>
        <v>0</v>
      </c>
    </row>
    <row r="2710" spans="1:13" hidden="1" x14ac:dyDescent="0.3">
      <c r="A2710" s="1">
        <v>2709</v>
      </c>
      <c r="B2710" s="1">
        <v>1</v>
      </c>
      <c r="C2710" s="2">
        <v>41030.046446320521</v>
      </c>
      <c r="D2710" s="2">
        <v>41034.71276640267</v>
      </c>
      <c r="E2710" s="1">
        <v>12</v>
      </c>
      <c r="F2710" s="2" t="s">
        <v>5</v>
      </c>
      <c r="G2710" s="1">
        <v>0</v>
      </c>
      <c r="H2710" s="32" t="str">
        <f>IFERROR(HOUR(Table1[[#This Row],[Cancel Date/time]])+MINUTE(Table1[[#This Row],[Cancel Date/time]])/60,"not cancelled")</f>
        <v>not cancelled</v>
      </c>
      <c r="I2710" s="47" t="str">
        <f>IFERROR(ROUND(Table1[[#This Row],[cancellation time decimal]],0),"not cancelled")</f>
        <v>not cancelled</v>
      </c>
      <c r="J2710" s="10" t="str">
        <f>IFERROR(MOD(Table1[[#This Row],[cancellation hour rounded]],24),"not cancelled")</f>
        <v>not cancelled</v>
      </c>
      <c r="K2710" s="32">
        <f>1/Table1[[#This Row],[Duration (Time between doses '[in hours'])]]</f>
        <v>8.3333333333333329E-2</v>
      </c>
      <c r="L2710" s="33">
        <f>Table1[[#This Row],[number doses per hour]]*INDEX(Table2[price per dose],Table1[[#This Row],[Drug ID]])</f>
        <v>0.56619444444444444</v>
      </c>
      <c r="M2710" s="11" t="b">
        <f>AND(Table1[[#This Row],[hour of cancellation 0 to 23]]&gt;=0,Table1[[#This Row],[hour of cancellation 0 to 23]]&lt;=23)</f>
        <v>0</v>
      </c>
    </row>
    <row r="2711" spans="1:13" x14ac:dyDescent="0.3">
      <c r="A2711" s="1">
        <v>2710</v>
      </c>
      <c r="B2711" s="1">
        <v>3</v>
      </c>
      <c r="C2711" s="2">
        <v>41030.090088984631</v>
      </c>
      <c r="D2711" s="2">
        <v>41090.089583333334</v>
      </c>
      <c r="E2711" s="1">
        <v>24</v>
      </c>
      <c r="F2711" s="2">
        <v>41032.359552429531</v>
      </c>
      <c r="G2711" s="1">
        <v>0</v>
      </c>
      <c r="H2711" s="32">
        <f>IFERROR(HOUR(Table1[[#This Row],[Cancel Date/time]])+MINUTE(Table1[[#This Row],[Cancel Date/time]])/60,"not cancelled")</f>
        <v>8.6166666666666671</v>
      </c>
      <c r="I2711" s="47">
        <f>IFERROR(ROUND(Table1[[#This Row],[cancellation time decimal]],0),"not cancelled")</f>
        <v>9</v>
      </c>
      <c r="J2711" s="10">
        <f>IFERROR(MOD(Table1[[#This Row],[cancellation hour rounded]],24),"not cancelled")</f>
        <v>9</v>
      </c>
      <c r="K2711" s="32">
        <f>1/Table1[[#This Row],[Duration (Time between doses '[in hours'])]]</f>
        <v>4.1666666666666664E-2</v>
      </c>
      <c r="L2711" s="33">
        <f>Table1[[#This Row],[number doses per hour]]*INDEX(Table2[price per dose],Table1[[#This Row],[Drug ID]])</f>
        <v>0.18133000000000002</v>
      </c>
      <c r="M2711" s="11" t="b">
        <f>AND(Table1[[#This Row],[hour of cancellation 0 to 23]]&gt;=0,Table1[[#This Row],[hour of cancellation 0 to 23]]&lt;=23)</f>
        <v>1</v>
      </c>
    </row>
    <row r="2712" spans="1:13" hidden="1" x14ac:dyDescent="0.3">
      <c r="A2712" s="1">
        <v>2711</v>
      </c>
      <c r="B2712" s="1">
        <v>3</v>
      </c>
      <c r="C2712" s="2">
        <v>41030.142860169792</v>
      </c>
      <c r="D2712" s="2">
        <v>41033.226090583368</v>
      </c>
      <c r="E2712" s="1">
        <v>24</v>
      </c>
      <c r="F2712" s="2" t="s">
        <v>5</v>
      </c>
      <c r="G2712" s="1">
        <v>0</v>
      </c>
      <c r="H2712" s="32" t="str">
        <f>IFERROR(HOUR(Table1[[#This Row],[Cancel Date/time]])+MINUTE(Table1[[#This Row],[Cancel Date/time]])/60,"not cancelled")</f>
        <v>not cancelled</v>
      </c>
      <c r="I2712" s="47" t="str">
        <f>IFERROR(ROUND(Table1[[#This Row],[cancellation time decimal]],0),"not cancelled")</f>
        <v>not cancelled</v>
      </c>
      <c r="J2712" s="10" t="str">
        <f>IFERROR(MOD(Table1[[#This Row],[cancellation hour rounded]],24),"not cancelled")</f>
        <v>not cancelled</v>
      </c>
      <c r="K2712" s="32">
        <f>1/Table1[[#This Row],[Duration (Time between doses '[in hours'])]]</f>
        <v>4.1666666666666664E-2</v>
      </c>
      <c r="L2712" s="33">
        <f>Table1[[#This Row],[number doses per hour]]*INDEX(Table2[price per dose],Table1[[#This Row],[Drug ID]])</f>
        <v>0.18133000000000002</v>
      </c>
      <c r="M2712" s="11" t="b">
        <f>AND(Table1[[#This Row],[hour of cancellation 0 to 23]]&gt;=0,Table1[[#This Row],[hour of cancellation 0 to 23]]&lt;=23)</f>
        <v>0</v>
      </c>
    </row>
    <row r="2713" spans="1:13" x14ac:dyDescent="0.3">
      <c r="A2713" s="1">
        <v>2712</v>
      </c>
      <c r="B2713" s="1">
        <v>1</v>
      </c>
      <c r="C2713" s="2">
        <v>41030.227737501213</v>
      </c>
      <c r="D2713" s="2">
        <v>41090.227083333339</v>
      </c>
      <c r="E2713" s="1">
        <v>8</v>
      </c>
      <c r="F2713" s="2">
        <v>41031.473056259274</v>
      </c>
      <c r="G2713" s="1">
        <v>0</v>
      </c>
      <c r="H2713" s="32">
        <f>IFERROR(HOUR(Table1[[#This Row],[Cancel Date/time]])+MINUTE(Table1[[#This Row],[Cancel Date/time]])/60,"not cancelled")</f>
        <v>11.35</v>
      </c>
      <c r="I2713" s="47">
        <f>IFERROR(ROUND(Table1[[#This Row],[cancellation time decimal]],0),"not cancelled")</f>
        <v>11</v>
      </c>
      <c r="J2713" s="10">
        <f>IFERROR(MOD(Table1[[#This Row],[cancellation hour rounded]],24),"not cancelled")</f>
        <v>11</v>
      </c>
      <c r="K2713" s="32">
        <f>1/Table1[[#This Row],[Duration (Time between doses '[in hours'])]]</f>
        <v>0.125</v>
      </c>
      <c r="L2713" s="33">
        <f>Table1[[#This Row],[number doses per hour]]*INDEX(Table2[price per dose],Table1[[#This Row],[Drug ID]])</f>
        <v>0.84929166666666667</v>
      </c>
      <c r="M2713" s="11" t="b">
        <f>AND(Table1[[#This Row],[hour of cancellation 0 to 23]]&gt;=0,Table1[[#This Row],[hour of cancellation 0 to 23]]&lt;=23)</f>
        <v>1</v>
      </c>
    </row>
    <row r="2714" spans="1:13" hidden="1" x14ac:dyDescent="0.3">
      <c r="A2714" s="1">
        <v>2713</v>
      </c>
      <c r="B2714" s="1">
        <v>7</v>
      </c>
      <c r="C2714" s="2">
        <v>41030.393484912449</v>
      </c>
      <c r="D2714" s="2">
        <v>41033.393019103707</v>
      </c>
      <c r="E2714" s="1">
        <v>24</v>
      </c>
      <c r="F2714" s="2" t="s">
        <v>5</v>
      </c>
      <c r="G2714" s="1">
        <v>0</v>
      </c>
      <c r="H2714" s="32" t="str">
        <f>IFERROR(HOUR(Table1[[#This Row],[Cancel Date/time]])+MINUTE(Table1[[#This Row],[Cancel Date/time]])/60,"not cancelled")</f>
        <v>not cancelled</v>
      </c>
      <c r="I2714" s="47" t="str">
        <f>IFERROR(ROUND(Table1[[#This Row],[cancellation time decimal]],0),"not cancelled")</f>
        <v>not cancelled</v>
      </c>
      <c r="J2714" s="10" t="str">
        <f>IFERROR(MOD(Table1[[#This Row],[cancellation hour rounded]],24),"not cancelled")</f>
        <v>not cancelled</v>
      </c>
      <c r="K2714" s="32">
        <f>1/Table1[[#This Row],[Duration (Time between doses '[in hours'])]]</f>
        <v>4.1666666666666664E-2</v>
      </c>
      <c r="L2714" s="33">
        <f>Table1[[#This Row],[number doses per hour]]*INDEX(Table2[price per dose],Table1[[#This Row],[Drug ID]])</f>
        <v>1.2958049999999997</v>
      </c>
      <c r="M2714" s="11" t="b">
        <f>AND(Table1[[#This Row],[hour of cancellation 0 to 23]]&gt;=0,Table1[[#This Row],[hour of cancellation 0 to 23]]&lt;=23)</f>
        <v>0</v>
      </c>
    </row>
    <row r="2715" spans="1:13" x14ac:dyDescent="0.3">
      <c r="A2715" s="1">
        <v>2714</v>
      </c>
      <c r="B2715" s="1">
        <v>6</v>
      </c>
      <c r="C2715" s="2">
        <v>41030.380467991825</v>
      </c>
      <c r="D2715" s="2">
        <v>41090.379861111112</v>
      </c>
      <c r="E2715" s="1">
        <v>24</v>
      </c>
      <c r="F2715" s="2">
        <v>41033.509524691362</v>
      </c>
      <c r="G2715" s="1">
        <v>0</v>
      </c>
      <c r="H2715" s="32">
        <f>IFERROR(HOUR(Table1[[#This Row],[Cancel Date/time]])+MINUTE(Table1[[#This Row],[Cancel Date/time]])/60,"not cancelled")</f>
        <v>12.216666666666667</v>
      </c>
      <c r="I2715" s="47">
        <f>IFERROR(ROUND(Table1[[#This Row],[cancellation time decimal]],0),"not cancelled")</f>
        <v>12</v>
      </c>
      <c r="J2715" s="10">
        <f>IFERROR(MOD(Table1[[#This Row],[cancellation hour rounded]],24),"not cancelled")</f>
        <v>12</v>
      </c>
      <c r="K2715" s="32">
        <f>1/Table1[[#This Row],[Duration (Time between doses '[in hours'])]]</f>
        <v>4.1666666666666664E-2</v>
      </c>
      <c r="L2715" s="33">
        <f>Table1[[#This Row],[number doses per hour]]*INDEX(Table2[price per dose],Table1[[#This Row],[Drug ID]])</f>
        <v>0.35218749999999999</v>
      </c>
      <c r="M2715" s="11" t="b">
        <f>AND(Table1[[#This Row],[hour of cancellation 0 to 23]]&gt;=0,Table1[[#This Row],[hour of cancellation 0 to 23]]&lt;=23)</f>
        <v>1</v>
      </c>
    </row>
    <row r="2716" spans="1:13" x14ac:dyDescent="0.3">
      <c r="A2716" s="1">
        <v>2715</v>
      </c>
      <c r="B2716" s="1">
        <v>2</v>
      </c>
      <c r="C2716" s="2">
        <v>41030.385862567615</v>
      </c>
      <c r="D2716" s="2">
        <v>41090.385416666664</v>
      </c>
      <c r="E2716" s="1">
        <v>10</v>
      </c>
      <c r="F2716" s="2">
        <v>41030.57967511977</v>
      </c>
      <c r="G2716" s="1">
        <v>0</v>
      </c>
      <c r="H2716" s="32">
        <f>IFERROR(HOUR(Table1[[#This Row],[Cancel Date/time]])+MINUTE(Table1[[#This Row],[Cancel Date/time]])/60,"not cancelled")</f>
        <v>13.9</v>
      </c>
      <c r="I2716" s="47">
        <f>IFERROR(ROUND(Table1[[#This Row],[cancellation time decimal]],0),"not cancelled")</f>
        <v>14</v>
      </c>
      <c r="J2716" s="10">
        <f>IFERROR(MOD(Table1[[#This Row],[cancellation hour rounded]],24),"not cancelled")</f>
        <v>14</v>
      </c>
      <c r="K2716" s="32">
        <f>1/Table1[[#This Row],[Duration (Time between doses '[in hours'])]]</f>
        <v>0.1</v>
      </c>
      <c r="L2716" s="33">
        <f>Table1[[#This Row],[number doses per hour]]*INDEX(Table2[price per dose],Table1[[#This Row],[Drug ID]])</f>
        <v>0.84959999999999969</v>
      </c>
      <c r="M2716" s="11" t="b">
        <f>AND(Table1[[#This Row],[hour of cancellation 0 to 23]]&gt;=0,Table1[[#This Row],[hour of cancellation 0 to 23]]&lt;=23)</f>
        <v>1</v>
      </c>
    </row>
    <row r="2717" spans="1:13" x14ac:dyDescent="0.3">
      <c r="A2717" s="1">
        <v>2716</v>
      </c>
      <c r="B2717" s="1">
        <v>1</v>
      </c>
      <c r="C2717" s="2">
        <v>41030.383539251787</v>
      </c>
      <c r="D2717" s="2">
        <v>41090.383333333331</v>
      </c>
      <c r="E2717" s="1">
        <v>8</v>
      </c>
      <c r="F2717" s="2">
        <v>41030.564582234219</v>
      </c>
      <c r="G2717" s="1">
        <v>0</v>
      </c>
      <c r="H2717" s="32">
        <f>IFERROR(HOUR(Table1[[#This Row],[Cancel Date/time]])+MINUTE(Table1[[#This Row],[Cancel Date/time]])/60,"not cancelled")</f>
        <v>13.55</v>
      </c>
      <c r="I2717" s="47">
        <f>IFERROR(ROUND(Table1[[#This Row],[cancellation time decimal]],0),"not cancelled")</f>
        <v>14</v>
      </c>
      <c r="J2717" s="10">
        <f>IFERROR(MOD(Table1[[#This Row],[cancellation hour rounded]],24),"not cancelled")</f>
        <v>14</v>
      </c>
      <c r="K2717" s="32">
        <f>1/Table1[[#This Row],[Duration (Time between doses '[in hours'])]]</f>
        <v>0.125</v>
      </c>
      <c r="L2717" s="33">
        <f>Table1[[#This Row],[number doses per hour]]*INDEX(Table2[price per dose],Table1[[#This Row],[Drug ID]])</f>
        <v>0.84929166666666667</v>
      </c>
      <c r="M2717" s="11" t="b">
        <f>AND(Table1[[#This Row],[hour of cancellation 0 to 23]]&gt;=0,Table1[[#This Row],[hour of cancellation 0 to 23]]&lt;=23)</f>
        <v>1</v>
      </c>
    </row>
    <row r="2718" spans="1:13" x14ac:dyDescent="0.3">
      <c r="A2718" s="1">
        <v>2717</v>
      </c>
      <c r="B2718" s="1">
        <v>4</v>
      </c>
      <c r="C2718" s="2">
        <v>41030.445272970413</v>
      </c>
      <c r="D2718" s="2">
        <v>41090.445138888885</v>
      </c>
      <c r="E2718" s="1">
        <v>12</v>
      </c>
      <c r="F2718" s="2">
        <v>41033.448077952642</v>
      </c>
      <c r="G2718" s="1">
        <v>0</v>
      </c>
      <c r="H2718" s="32">
        <f>IFERROR(HOUR(Table1[[#This Row],[Cancel Date/time]])+MINUTE(Table1[[#This Row],[Cancel Date/time]])/60,"not cancelled")</f>
        <v>10.75</v>
      </c>
      <c r="I2718" s="47">
        <f>IFERROR(ROUND(Table1[[#This Row],[cancellation time decimal]],0),"not cancelled")</f>
        <v>11</v>
      </c>
      <c r="J2718" s="10">
        <f>IFERROR(MOD(Table1[[#This Row],[cancellation hour rounded]],24),"not cancelled")</f>
        <v>11</v>
      </c>
      <c r="K2718" s="32">
        <f>1/Table1[[#This Row],[Duration (Time between doses '[in hours'])]]</f>
        <v>8.3333333333333329E-2</v>
      </c>
      <c r="L2718" s="33">
        <f>Table1[[#This Row],[number doses per hour]]*INDEX(Table2[price per dose],Table1[[#This Row],[Drug ID]])</f>
        <v>1.448055119047619</v>
      </c>
      <c r="M2718" s="11" t="b">
        <f>AND(Table1[[#This Row],[hour of cancellation 0 to 23]]&gt;=0,Table1[[#This Row],[hour of cancellation 0 to 23]]&lt;=23)</f>
        <v>1</v>
      </c>
    </row>
    <row r="2719" spans="1:13" x14ac:dyDescent="0.3">
      <c r="A2719" s="1">
        <v>2718</v>
      </c>
      <c r="B2719" s="1">
        <v>5</v>
      </c>
      <c r="C2719" s="2">
        <v>41030.51943248554</v>
      </c>
      <c r="D2719" s="2">
        <v>41090.518750000003</v>
      </c>
      <c r="E2719" s="1">
        <v>24</v>
      </c>
      <c r="F2719" s="2">
        <v>41034.51189565401</v>
      </c>
      <c r="G2719" s="1">
        <v>0</v>
      </c>
      <c r="H2719" s="32">
        <f>IFERROR(HOUR(Table1[[#This Row],[Cancel Date/time]])+MINUTE(Table1[[#This Row],[Cancel Date/time]])/60,"not cancelled")</f>
        <v>12.283333333333333</v>
      </c>
      <c r="I2719" s="47">
        <f>IFERROR(ROUND(Table1[[#This Row],[cancellation time decimal]],0),"not cancelled")</f>
        <v>12</v>
      </c>
      <c r="J2719" s="10">
        <f>IFERROR(MOD(Table1[[#This Row],[cancellation hour rounded]],24),"not cancelled")</f>
        <v>12</v>
      </c>
      <c r="K2719" s="32">
        <f>1/Table1[[#This Row],[Duration (Time between doses '[in hours'])]]</f>
        <v>4.1666666666666664E-2</v>
      </c>
      <c r="L2719" s="33">
        <f>Table1[[#This Row],[number doses per hour]]*INDEX(Table2[price per dose],Table1[[#This Row],[Drug ID]])</f>
        <v>0.2815833333333333</v>
      </c>
      <c r="M2719" s="11" t="b">
        <f>AND(Table1[[#This Row],[hour of cancellation 0 to 23]]&gt;=0,Table1[[#This Row],[hour of cancellation 0 to 23]]&lt;=23)</f>
        <v>1</v>
      </c>
    </row>
    <row r="2720" spans="1:13" x14ac:dyDescent="0.3">
      <c r="A2720" s="1">
        <v>2719</v>
      </c>
      <c r="B2720" s="1">
        <v>1</v>
      </c>
      <c r="C2720" s="2">
        <v>41030.612716495591</v>
      </c>
      <c r="D2720" s="2">
        <v>41090.612500000003</v>
      </c>
      <c r="E2720" s="1">
        <v>8</v>
      </c>
      <c r="F2720" s="2">
        <v>41031.451079716506</v>
      </c>
      <c r="G2720" s="1">
        <v>0</v>
      </c>
      <c r="H2720" s="32">
        <f>IFERROR(HOUR(Table1[[#This Row],[Cancel Date/time]])+MINUTE(Table1[[#This Row],[Cancel Date/time]])/60,"not cancelled")</f>
        <v>10.816666666666666</v>
      </c>
      <c r="I2720" s="47">
        <f>IFERROR(ROUND(Table1[[#This Row],[cancellation time decimal]],0),"not cancelled")</f>
        <v>11</v>
      </c>
      <c r="J2720" s="10">
        <f>IFERROR(MOD(Table1[[#This Row],[cancellation hour rounded]],24),"not cancelled")</f>
        <v>11</v>
      </c>
      <c r="K2720" s="32">
        <f>1/Table1[[#This Row],[Duration (Time between doses '[in hours'])]]</f>
        <v>0.125</v>
      </c>
      <c r="L2720" s="33">
        <f>Table1[[#This Row],[number doses per hour]]*INDEX(Table2[price per dose],Table1[[#This Row],[Drug ID]])</f>
        <v>0.84929166666666667</v>
      </c>
      <c r="M2720" s="11" t="b">
        <f>AND(Table1[[#This Row],[hour of cancellation 0 to 23]]&gt;=0,Table1[[#This Row],[hour of cancellation 0 to 23]]&lt;=23)</f>
        <v>1</v>
      </c>
    </row>
    <row r="2721" spans="1:13" x14ac:dyDescent="0.3">
      <c r="A2721" s="1">
        <v>2720</v>
      </c>
      <c r="B2721" s="1">
        <v>2</v>
      </c>
      <c r="C2721" s="2">
        <v>41030.601323130053</v>
      </c>
      <c r="D2721" s="2">
        <v>41090.600694444445</v>
      </c>
      <c r="E2721" s="1">
        <v>10</v>
      </c>
      <c r="F2721" s="2">
        <v>41031.755741193047</v>
      </c>
      <c r="G2721" s="1">
        <v>0</v>
      </c>
      <c r="H2721" s="32">
        <f>IFERROR(HOUR(Table1[[#This Row],[Cancel Date/time]])+MINUTE(Table1[[#This Row],[Cancel Date/time]])/60,"not cancelled")</f>
        <v>18.133333333333333</v>
      </c>
      <c r="I2721" s="47">
        <f>IFERROR(ROUND(Table1[[#This Row],[cancellation time decimal]],0),"not cancelled")</f>
        <v>18</v>
      </c>
      <c r="J2721" s="10">
        <f>IFERROR(MOD(Table1[[#This Row],[cancellation hour rounded]],24),"not cancelled")</f>
        <v>18</v>
      </c>
      <c r="K2721" s="32">
        <f>1/Table1[[#This Row],[Duration (Time between doses '[in hours'])]]</f>
        <v>0.1</v>
      </c>
      <c r="L2721" s="33">
        <f>Table1[[#This Row],[number doses per hour]]*INDEX(Table2[price per dose],Table1[[#This Row],[Drug ID]])</f>
        <v>0.84959999999999969</v>
      </c>
      <c r="M2721" s="11" t="b">
        <f>AND(Table1[[#This Row],[hour of cancellation 0 to 23]]&gt;=0,Table1[[#This Row],[hour of cancellation 0 to 23]]&lt;=23)</f>
        <v>1</v>
      </c>
    </row>
    <row r="2722" spans="1:13" x14ac:dyDescent="0.3">
      <c r="A2722" s="1">
        <v>2721</v>
      </c>
      <c r="B2722" s="1">
        <v>2</v>
      </c>
      <c r="C2722" s="2">
        <v>41030.695988469597</v>
      </c>
      <c r="D2722" s="2">
        <v>41090.695833333331</v>
      </c>
      <c r="E2722" s="1">
        <v>10</v>
      </c>
      <c r="F2722" s="2">
        <v>41031.518165255009</v>
      </c>
      <c r="G2722" s="1">
        <v>0</v>
      </c>
      <c r="H2722" s="32">
        <f>IFERROR(HOUR(Table1[[#This Row],[Cancel Date/time]])+MINUTE(Table1[[#This Row],[Cancel Date/time]])/60,"not cancelled")</f>
        <v>12.433333333333334</v>
      </c>
      <c r="I2722" s="47">
        <f>IFERROR(ROUND(Table1[[#This Row],[cancellation time decimal]],0),"not cancelled")</f>
        <v>12</v>
      </c>
      <c r="J2722" s="10">
        <f>IFERROR(MOD(Table1[[#This Row],[cancellation hour rounded]],24),"not cancelled")</f>
        <v>12</v>
      </c>
      <c r="K2722" s="32">
        <f>1/Table1[[#This Row],[Duration (Time between doses '[in hours'])]]</f>
        <v>0.1</v>
      </c>
      <c r="L2722" s="33">
        <f>Table1[[#This Row],[number doses per hour]]*INDEX(Table2[price per dose],Table1[[#This Row],[Drug ID]])</f>
        <v>0.84959999999999969</v>
      </c>
      <c r="M2722" s="11" t="b">
        <f>AND(Table1[[#This Row],[hour of cancellation 0 to 23]]&gt;=0,Table1[[#This Row],[hour of cancellation 0 to 23]]&lt;=23)</f>
        <v>1</v>
      </c>
    </row>
    <row r="2723" spans="1:13" hidden="1" x14ac:dyDescent="0.3">
      <c r="A2723" s="1">
        <v>2722</v>
      </c>
      <c r="B2723" s="1">
        <v>7</v>
      </c>
      <c r="C2723" s="2">
        <v>41030.73125809223</v>
      </c>
      <c r="D2723" s="2">
        <v>41035.313983999935</v>
      </c>
      <c r="E2723" s="1">
        <v>24</v>
      </c>
      <c r="F2723" s="2" t="s">
        <v>5</v>
      </c>
      <c r="G2723" s="1">
        <v>0</v>
      </c>
      <c r="H2723" s="32" t="str">
        <f>IFERROR(HOUR(Table1[[#This Row],[Cancel Date/time]])+MINUTE(Table1[[#This Row],[Cancel Date/time]])/60,"not cancelled")</f>
        <v>not cancelled</v>
      </c>
      <c r="I2723" s="47" t="str">
        <f>IFERROR(ROUND(Table1[[#This Row],[cancellation time decimal]],0),"not cancelled")</f>
        <v>not cancelled</v>
      </c>
      <c r="J2723" s="10" t="str">
        <f>IFERROR(MOD(Table1[[#This Row],[cancellation hour rounded]],24),"not cancelled")</f>
        <v>not cancelled</v>
      </c>
      <c r="K2723" s="32">
        <f>1/Table1[[#This Row],[Duration (Time between doses '[in hours'])]]</f>
        <v>4.1666666666666664E-2</v>
      </c>
      <c r="L2723" s="33">
        <f>Table1[[#This Row],[number doses per hour]]*INDEX(Table2[price per dose],Table1[[#This Row],[Drug ID]])</f>
        <v>1.2958049999999997</v>
      </c>
      <c r="M2723" s="11" t="b">
        <f>AND(Table1[[#This Row],[hour of cancellation 0 to 23]]&gt;=0,Table1[[#This Row],[hour of cancellation 0 to 23]]&lt;=23)</f>
        <v>0</v>
      </c>
    </row>
    <row r="2724" spans="1:13" x14ac:dyDescent="0.3">
      <c r="A2724" s="1">
        <v>2723</v>
      </c>
      <c r="B2724" s="1">
        <v>2</v>
      </c>
      <c r="C2724" s="2">
        <v>41030.732873154528</v>
      </c>
      <c r="D2724" s="2">
        <v>41090.732638888891</v>
      </c>
      <c r="E2724" s="1">
        <v>10</v>
      </c>
      <c r="F2724" s="2">
        <v>41031.730171625619</v>
      </c>
      <c r="G2724" s="1">
        <v>0</v>
      </c>
      <c r="H2724" s="32">
        <f>IFERROR(HOUR(Table1[[#This Row],[Cancel Date/time]])+MINUTE(Table1[[#This Row],[Cancel Date/time]])/60,"not cancelled")</f>
        <v>17.516666666666666</v>
      </c>
      <c r="I2724" s="47">
        <f>IFERROR(ROUND(Table1[[#This Row],[cancellation time decimal]],0),"not cancelled")</f>
        <v>18</v>
      </c>
      <c r="J2724" s="10">
        <f>IFERROR(MOD(Table1[[#This Row],[cancellation hour rounded]],24),"not cancelled")</f>
        <v>18</v>
      </c>
      <c r="K2724" s="32">
        <f>1/Table1[[#This Row],[Duration (Time between doses '[in hours'])]]</f>
        <v>0.1</v>
      </c>
      <c r="L2724" s="33">
        <f>Table1[[#This Row],[number doses per hour]]*INDEX(Table2[price per dose],Table1[[#This Row],[Drug ID]])</f>
        <v>0.84959999999999969</v>
      </c>
      <c r="M2724" s="11" t="b">
        <f>AND(Table1[[#This Row],[hour of cancellation 0 to 23]]&gt;=0,Table1[[#This Row],[hour of cancellation 0 to 23]]&lt;=23)</f>
        <v>1</v>
      </c>
    </row>
    <row r="2725" spans="1:13" x14ac:dyDescent="0.3">
      <c r="A2725" s="1">
        <v>2724</v>
      </c>
      <c r="B2725" s="1">
        <v>1</v>
      </c>
      <c r="C2725" s="2">
        <v>41030.764536132185</v>
      </c>
      <c r="D2725" s="2">
        <v>41090.763888888891</v>
      </c>
      <c r="E2725" s="1">
        <v>12</v>
      </c>
      <c r="F2725" s="2">
        <v>41031.292425891428</v>
      </c>
      <c r="G2725" s="1">
        <v>0</v>
      </c>
      <c r="H2725" s="32">
        <f>IFERROR(HOUR(Table1[[#This Row],[Cancel Date/time]])+MINUTE(Table1[[#This Row],[Cancel Date/time]])/60,"not cancelled")</f>
        <v>7.0166666666666666</v>
      </c>
      <c r="I2725" s="47">
        <f>IFERROR(ROUND(Table1[[#This Row],[cancellation time decimal]],0),"not cancelled")</f>
        <v>7</v>
      </c>
      <c r="J2725" s="10">
        <f>IFERROR(MOD(Table1[[#This Row],[cancellation hour rounded]],24),"not cancelled")</f>
        <v>7</v>
      </c>
      <c r="K2725" s="32">
        <f>1/Table1[[#This Row],[Duration (Time between doses '[in hours'])]]</f>
        <v>8.3333333333333329E-2</v>
      </c>
      <c r="L2725" s="33">
        <f>Table1[[#This Row],[number doses per hour]]*INDEX(Table2[price per dose],Table1[[#This Row],[Drug ID]])</f>
        <v>0.56619444444444444</v>
      </c>
      <c r="M2725" s="11" t="b">
        <f>AND(Table1[[#This Row],[hour of cancellation 0 to 23]]&gt;=0,Table1[[#This Row],[hour of cancellation 0 to 23]]&lt;=23)</f>
        <v>1</v>
      </c>
    </row>
    <row r="2726" spans="1:13" hidden="1" x14ac:dyDescent="0.3">
      <c r="A2726" s="1">
        <v>2725</v>
      </c>
      <c r="B2726" s="1">
        <v>1</v>
      </c>
      <c r="C2726" s="2">
        <v>41030.774281186204</v>
      </c>
      <c r="D2726" s="2">
        <v>41033.440919259738</v>
      </c>
      <c r="E2726" s="1">
        <v>12</v>
      </c>
      <c r="F2726" s="2" t="s">
        <v>5</v>
      </c>
      <c r="G2726" s="1">
        <v>0</v>
      </c>
      <c r="H2726" s="32" t="str">
        <f>IFERROR(HOUR(Table1[[#This Row],[Cancel Date/time]])+MINUTE(Table1[[#This Row],[Cancel Date/time]])/60,"not cancelled")</f>
        <v>not cancelled</v>
      </c>
      <c r="I2726" s="47" t="str">
        <f>IFERROR(ROUND(Table1[[#This Row],[cancellation time decimal]],0),"not cancelled")</f>
        <v>not cancelled</v>
      </c>
      <c r="J2726" s="10" t="str">
        <f>IFERROR(MOD(Table1[[#This Row],[cancellation hour rounded]],24),"not cancelled")</f>
        <v>not cancelled</v>
      </c>
      <c r="K2726" s="32">
        <f>1/Table1[[#This Row],[Duration (Time between doses '[in hours'])]]</f>
        <v>8.3333333333333329E-2</v>
      </c>
      <c r="L2726" s="33">
        <f>Table1[[#This Row],[number doses per hour]]*INDEX(Table2[price per dose],Table1[[#This Row],[Drug ID]])</f>
        <v>0.56619444444444444</v>
      </c>
      <c r="M2726" s="11" t="b">
        <f>AND(Table1[[#This Row],[hour of cancellation 0 to 23]]&gt;=0,Table1[[#This Row],[hour of cancellation 0 to 23]]&lt;=23)</f>
        <v>0</v>
      </c>
    </row>
    <row r="2727" spans="1:13" x14ac:dyDescent="0.3">
      <c r="A2727" s="1">
        <v>2726</v>
      </c>
      <c r="B2727" s="1">
        <v>7</v>
      </c>
      <c r="C2727" s="2">
        <v>41030.830372924138</v>
      </c>
      <c r="D2727" s="2">
        <v>41090.829861111109</v>
      </c>
      <c r="E2727" s="1">
        <v>24</v>
      </c>
      <c r="F2727" s="2">
        <v>41050.69136462298</v>
      </c>
      <c r="G2727" s="1">
        <v>0</v>
      </c>
      <c r="H2727" s="32">
        <f>IFERROR(HOUR(Table1[[#This Row],[Cancel Date/time]])+MINUTE(Table1[[#This Row],[Cancel Date/time]])/60,"not cancelled")</f>
        <v>16.583333333333332</v>
      </c>
      <c r="I2727" s="47">
        <f>IFERROR(ROUND(Table1[[#This Row],[cancellation time decimal]],0),"not cancelled")</f>
        <v>17</v>
      </c>
      <c r="J2727" s="10">
        <f>IFERROR(MOD(Table1[[#This Row],[cancellation hour rounded]],24),"not cancelled")</f>
        <v>17</v>
      </c>
      <c r="K2727" s="32">
        <f>1/Table1[[#This Row],[Duration (Time between doses '[in hours'])]]</f>
        <v>4.1666666666666664E-2</v>
      </c>
      <c r="L2727" s="33">
        <f>Table1[[#This Row],[number doses per hour]]*INDEX(Table2[price per dose],Table1[[#This Row],[Drug ID]])</f>
        <v>1.2958049999999997</v>
      </c>
      <c r="M2727" s="11" t="b">
        <f>AND(Table1[[#This Row],[hour of cancellation 0 to 23]]&gt;=0,Table1[[#This Row],[hour of cancellation 0 to 23]]&lt;=23)</f>
        <v>1</v>
      </c>
    </row>
    <row r="2728" spans="1:13" hidden="1" x14ac:dyDescent="0.3">
      <c r="A2728" s="1">
        <v>2727</v>
      </c>
      <c r="B2728" s="1">
        <v>11</v>
      </c>
      <c r="C2728" s="2">
        <v>41030.945757023976</v>
      </c>
      <c r="D2728" s="2">
        <v>41034.403664566402</v>
      </c>
      <c r="E2728" s="1">
        <v>1</v>
      </c>
      <c r="F2728" s="2" t="s">
        <v>5</v>
      </c>
      <c r="G2728" s="1">
        <v>0</v>
      </c>
      <c r="H2728" s="32" t="str">
        <f>IFERROR(HOUR(Table1[[#This Row],[Cancel Date/time]])+MINUTE(Table1[[#This Row],[Cancel Date/time]])/60,"not cancelled")</f>
        <v>not cancelled</v>
      </c>
      <c r="I2728" s="47" t="str">
        <f>IFERROR(ROUND(Table1[[#This Row],[cancellation time decimal]],0),"not cancelled")</f>
        <v>not cancelled</v>
      </c>
      <c r="J2728" s="10" t="str">
        <f>IFERROR(MOD(Table1[[#This Row],[cancellation hour rounded]],24),"not cancelled")</f>
        <v>not cancelled</v>
      </c>
      <c r="K2728" s="32">
        <f>1/Table1[[#This Row],[Duration (Time between doses '[in hours'])]]</f>
        <v>1</v>
      </c>
      <c r="L2728" s="33">
        <f>Table1[[#This Row],[number doses per hour]]*INDEX(Table2[price per dose],Table1[[#This Row],[Drug ID]])</f>
        <v>1</v>
      </c>
      <c r="M2728" s="11" t="b">
        <f>AND(Table1[[#This Row],[hour of cancellation 0 to 23]]&gt;=0,Table1[[#This Row],[hour of cancellation 0 to 23]]&lt;=23)</f>
        <v>0</v>
      </c>
    </row>
    <row r="2729" spans="1:13" x14ac:dyDescent="0.3">
      <c r="A2729" s="1">
        <v>2728</v>
      </c>
      <c r="B2729" s="1">
        <v>6</v>
      </c>
      <c r="C2729" s="2">
        <v>41031.040902003151</v>
      </c>
      <c r="D2729" s="2">
        <v>41091.040277777778</v>
      </c>
      <c r="E2729" s="1">
        <v>24</v>
      </c>
      <c r="F2729" s="2">
        <v>41036.500767678117</v>
      </c>
      <c r="G2729" s="1">
        <v>0</v>
      </c>
      <c r="H2729" s="32">
        <f>IFERROR(HOUR(Table1[[#This Row],[Cancel Date/time]])+MINUTE(Table1[[#This Row],[Cancel Date/time]])/60,"not cancelled")</f>
        <v>12.016666666666667</v>
      </c>
      <c r="I2729" s="47">
        <f>IFERROR(ROUND(Table1[[#This Row],[cancellation time decimal]],0),"not cancelled")</f>
        <v>12</v>
      </c>
      <c r="J2729" s="10">
        <f>IFERROR(MOD(Table1[[#This Row],[cancellation hour rounded]],24),"not cancelled")</f>
        <v>12</v>
      </c>
      <c r="K2729" s="32">
        <f>1/Table1[[#This Row],[Duration (Time between doses '[in hours'])]]</f>
        <v>4.1666666666666664E-2</v>
      </c>
      <c r="L2729" s="33">
        <f>Table1[[#This Row],[number doses per hour]]*INDEX(Table2[price per dose],Table1[[#This Row],[Drug ID]])</f>
        <v>0.35218749999999999</v>
      </c>
      <c r="M2729" s="11" t="b">
        <f>AND(Table1[[#This Row],[hour of cancellation 0 to 23]]&gt;=0,Table1[[#This Row],[hour of cancellation 0 to 23]]&lt;=23)</f>
        <v>1</v>
      </c>
    </row>
    <row r="2730" spans="1:13" x14ac:dyDescent="0.3">
      <c r="A2730" s="1">
        <v>2729</v>
      </c>
      <c r="B2730" s="1">
        <v>7</v>
      </c>
      <c r="C2730" s="2">
        <v>41031.062098926086</v>
      </c>
      <c r="D2730" s="2">
        <v>41034.645138888889</v>
      </c>
      <c r="E2730" s="1">
        <v>24</v>
      </c>
      <c r="F2730" s="2">
        <v>41034.35295716572</v>
      </c>
      <c r="G2730" s="1">
        <v>0</v>
      </c>
      <c r="H2730" s="32">
        <f>IFERROR(HOUR(Table1[[#This Row],[Cancel Date/time]])+MINUTE(Table1[[#This Row],[Cancel Date/time]])/60,"not cancelled")</f>
        <v>8.4666666666666668</v>
      </c>
      <c r="I2730" s="47">
        <f>IFERROR(ROUND(Table1[[#This Row],[cancellation time decimal]],0),"not cancelled")</f>
        <v>8</v>
      </c>
      <c r="J2730" s="10">
        <f>IFERROR(MOD(Table1[[#This Row],[cancellation hour rounded]],24),"not cancelled")</f>
        <v>8</v>
      </c>
      <c r="K2730" s="32">
        <f>1/Table1[[#This Row],[Duration (Time between doses '[in hours'])]]</f>
        <v>4.1666666666666664E-2</v>
      </c>
      <c r="L2730" s="33">
        <f>Table1[[#This Row],[number doses per hour]]*INDEX(Table2[price per dose],Table1[[#This Row],[Drug ID]])</f>
        <v>1.2958049999999997</v>
      </c>
      <c r="M2730" s="11" t="b">
        <f>AND(Table1[[#This Row],[hour of cancellation 0 to 23]]&gt;=0,Table1[[#This Row],[hour of cancellation 0 to 23]]&lt;=23)</f>
        <v>1</v>
      </c>
    </row>
    <row r="2731" spans="1:13" x14ac:dyDescent="0.3">
      <c r="A2731" s="1">
        <v>2730</v>
      </c>
      <c r="B2731" s="1">
        <v>11</v>
      </c>
      <c r="C2731" s="2">
        <v>41031.181516391705</v>
      </c>
      <c r="D2731" s="2">
        <v>41091.181249999994</v>
      </c>
      <c r="E2731" s="1">
        <v>1</v>
      </c>
      <c r="F2731" s="2">
        <v>41038.430146065068</v>
      </c>
      <c r="G2731" s="1">
        <v>3</v>
      </c>
      <c r="H2731" s="32">
        <f>IFERROR(HOUR(Table1[[#This Row],[Cancel Date/time]])+MINUTE(Table1[[#This Row],[Cancel Date/time]])/60,"not cancelled")</f>
        <v>10.316666666666666</v>
      </c>
      <c r="I2731" s="47">
        <f>IFERROR(ROUND(Table1[[#This Row],[cancellation time decimal]],0),"not cancelled")</f>
        <v>10</v>
      </c>
      <c r="J2731" s="10">
        <f>IFERROR(MOD(Table1[[#This Row],[cancellation hour rounded]],24),"not cancelled")</f>
        <v>10</v>
      </c>
      <c r="K2731" s="32">
        <f>1/Table1[[#This Row],[Duration (Time between doses '[in hours'])]]</f>
        <v>1</v>
      </c>
      <c r="L2731" s="33">
        <f>Table1[[#This Row],[number doses per hour]]*INDEX(Table2[price per dose],Table1[[#This Row],[Drug ID]])</f>
        <v>1</v>
      </c>
      <c r="M2731" s="11" t="b">
        <f>AND(Table1[[#This Row],[hour of cancellation 0 to 23]]&gt;=0,Table1[[#This Row],[hour of cancellation 0 to 23]]&lt;=23)</f>
        <v>1</v>
      </c>
    </row>
    <row r="2732" spans="1:13" x14ac:dyDescent="0.3">
      <c r="A2732" s="1">
        <v>2731</v>
      </c>
      <c r="B2732" s="1">
        <v>3</v>
      </c>
      <c r="C2732" s="2">
        <v>41031.228132330805</v>
      </c>
      <c r="D2732" s="2">
        <v>41091.227777777778</v>
      </c>
      <c r="E2732" s="1">
        <v>24</v>
      </c>
      <c r="F2732" s="2">
        <v>41033.656182938699</v>
      </c>
      <c r="G2732" s="1">
        <v>0</v>
      </c>
      <c r="H2732" s="32">
        <f>IFERROR(HOUR(Table1[[#This Row],[Cancel Date/time]])+MINUTE(Table1[[#This Row],[Cancel Date/time]])/60,"not cancelled")</f>
        <v>15.733333333333333</v>
      </c>
      <c r="I2732" s="47">
        <f>IFERROR(ROUND(Table1[[#This Row],[cancellation time decimal]],0),"not cancelled")</f>
        <v>16</v>
      </c>
      <c r="J2732" s="10">
        <f>IFERROR(MOD(Table1[[#This Row],[cancellation hour rounded]],24),"not cancelled")</f>
        <v>16</v>
      </c>
      <c r="K2732" s="32">
        <f>1/Table1[[#This Row],[Duration (Time between doses '[in hours'])]]</f>
        <v>4.1666666666666664E-2</v>
      </c>
      <c r="L2732" s="33">
        <f>Table1[[#This Row],[number doses per hour]]*INDEX(Table2[price per dose],Table1[[#This Row],[Drug ID]])</f>
        <v>0.18133000000000002</v>
      </c>
      <c r="M2732" s="11" t="b">
        <f>AND(Table1[[#This Row],[hour of cancellation 0 to 23]]&gt;=0,Table1[[#This Row],[hour of cancellation 0 to 23]]&lt;=23)</f>
        <v>1</v>
      </c>
    </row>
    <row r="2733" spans="1:13" x14ac:dyDescent="0.3">
      <c r="A2733" s="1">
        <v>2732</v>
      </c>
      <c r="B2733" s="1">
        <v>7</v>
      </c>
      <c r="C2733" s="2">
        <v>41031.288893653989</v>
      </c>
      <c r="D2733" s="2">
        <v>41091.288888888892</v>
      </c>
      <c r="E2733" s="1">
        <v>24</v>
      </c>
      <c r="F2733" s="2">
        <v>41036.438153864881</v>
      </c>
      <c r="G2733" s="1">
        <v>0</v>
      </c>
      <c r="H2733" s="32">
        <f>IFERROR(HOUR(Table1[[#This Row],[Cancel Date/time]])+MINUTE(Table1[[#This Row],[Cancel Date/time]])/60,"not cancelled")</f>
        <v>10.5</v>
      </c>
      <c r="I2733" s="47">
        <f>IFERROR(ROUND(Table1[[#This Row],[cancellation time decimal]],0),"not cancelled")</f>
        <v>11</v>
      </c>
      <c r="J2733" s="10">
        <f>IFERROR(MOD(Table1[[#This Row],[cancellation hour rounded]],24),"not cancelled")</f>
        <v>11</v>
      </c>
      <c r="K2733" s="32">
        <f>1/Table1[[#This Row],[Duration (Time between doses '[in hours'])]]</f>
        <v>4.1666666666666664E-2</v>
      </c>
      <c r="L2733" s="33">
        <f>Table1[[#This Row],[number doses per hour]]*INDEX(Table2[price per dose],Table1[[#This Row],[Drug ID]])</f>
        <v>1.2958049999999997</v>
      </c>
      <c r="M2733" s="11" t="b">
        <f>AND(Table1[[#This Row],[hour of cancellation 0 to 23]]&gt;=0,Table1[[#This Row],[hour of cancellation 0 to 23]]&lt;=23)</f>
        <v>1</v>
      </c>
    </row>
    <row r="2734" spans="1:13" x14ac:dyDescent="0.3">
      <c r="A2734" s="1">
        <v>2733</v>
      </c>
      <c r="B2734" s="1">
        <v>7</v>
      </c>
      <c r="C2734" s="2">
        <v>41031.410270982495</v>
      </c>
      <c r="D2734" s="2">
        <v>41091.409722222219</v>
      </c>
      <c r="E2734" s="1">
        <v>24</v>
      </c>
      <c r="F2734" s="2">
        <v>41034.58549626515</v>
      </c>
      <c r="G2734" s="1">
        <v>0</v>
      </c>
      <c r="H2734" s="32">
        <f>IFERROR(HOUR(Table1[[#This Row],[Cancel Date/time]])+MINUTE(Table1[[#This Row],[Cancel Date/time]])/60,"not cancelled")</f>
        <v>14.05</v>
      </c>
      <c r="I2734" s="47">
        <f>IFERROR(ROUND(Table1[[#This Row],[cancellation time decimal]],0),"not cancelled")</f>
        <v>14</v>
      </c>
      <c r="J2734" s="10">
        <f>IFERROR(MOD(Table1[[#This Row],[cancellation hour rounded]],24),"not cancelled")</f>
        <v>14</v>
      </c>
      <c r="K2734" s="32">
        <f>1/Table1[[#This Row],[Duration (Time between doses '[in hours'])]]</f>
        <v>4.1666666666666664E-2</v>
      </c>
      <c r="L2734" s="33">
        <f>Table1[[#This Row],[number doses per hour]]*INDEX(Table2[price per dose],Table1[[#This Row],[Drug ID]])</f>
        <v>1.2958049999999997</v>
      </c>
      <c r="M2734" s="11" t="b">
        <f>AND(Table1[[#This Row],[hour of cancellation 0 to 23]]&gt;=0,Table1[[#This Row],[hour of cancellation 0 to 23]]&lt;=23)</f>
        <v>1</v>
      </c>
    </row>
    <row r="2735" spans="1:13" x14ac:dyDescent="0.3">
      <c r="A2735" s="1">
        <v>2734</v>
      </c>
      <c r="B2735" s="1">
        <v>1</v>
      </c>
      <c r="C2735" s="2">
        <v>41031.43562819581</v>
      </c>
      <c r="D2735" s="2">
        <v>41091.435416666667</v>
      </c>
      <c r="E2735" s="1">
        <v>8</v>
      </c>
      <c r="F2735" s="2">
        <v>41032.538785386831</v>
      </c>
      <c r="G2735" s="1">
        <v>0</v>
      </c>
      <c r="H2735" s="32">
        <f>IFERROR(HOUR(Table1[[#This Row],[Cancel Date/time]])+MINUTE(Table1[[#This Row],[Cancel Date/time]])/60,"not cancelled")</f>
        <v>12.916666666666666</v>
      </c>
      <c r="I2735" s="47">
        <f>IFERROR(ROUND(Table1[[#This Row],[cancellation time decimal]],0),"not cancelled")</f>
        <v>13</v>
      </c>
      <c r="J2735" s="10">
        <f>IFERROR(MOD(Table1[[#This Row],[cancellation hour rounded]],24),"not cancelled")</f>
        <v>13</v>
      </c>
      <c r="K2735" s="32">
        <f>1/Table1[[#This Row],[Duration (Time between doses '[in hours'])]]</f>
        <v>0.125</v>
      </c>
      <c r="L2735" s="33">
        <f>Table1[[#This Row],[number doses per hour]]*INDEX(Table2[price per dose],Table1[[#This Row],[Drug ID]])</f>
        <v>0.84929166666666667</v>
      </c>
      <c r="M2735" s="11" t="b">
        <f>AND(Table1[[#This Row],[hour of cancellation 0 to 23]]&gt;=0,Table1[[#This Row],[hour of cancellation 0 to 23]]&lt;=23)</f>
        <v>1</v>
      </c>
    </row>
    <row r="2736" spans="1:13" x14ac:dyDescent="0.3">
      <c r="A2736" s="1">
        <v>2735</v>
      </c>
      <c r="B2736" s="1">
        <v>1</v>
      </c>
      <c r="C2736" s="2">
        <v>41031.516109149619</v>
      </c>
      <c r="D2736" s="2">
        <v>41091.515972222223</v>
      </c>
      <c r="E2736" s="1">
        <v>8</v>
      </c>
      <c r="F2736" s="2">
        <v>41031.616289710648</v>
      </c>
      <c r="G2736" s="1">
        <v>0</v>
      </c>
      <c r="H2736" s="32">
        <f>IFERROR(HOUR(Table1[[#This Row],[Cancel Date/time]])+MINUTE(Table1[[#This Row],[Cancel Date/time]])/60,"not cancelled")</f>
        <v>14.783333333333333</v>
      </c>
      <c r="I2736" s="47">
        <f>IFERROR(ROUND(Table1[[#This Row],[cancellation time decimal]],0),"not cancelled")</f>
        <v>15</v>
      </c>
      <c r="J2736" s="10">
        <f>IFERROR(MOD(Table1[[#This Row],[cancellation hour rounded]],24),"not cancelled")</f>
        <v>15</v>
      </c>
      <c r="K2736" s="32">
        <f>1/Table1[[#This Row],[Duration (Time between doses '[in hours'])]]</f>
        <v>0.125</v>
      </c>
      <c r="L2736" s="33">
        <f>Table1[[#This Row],[number doses per hour]]*INDEX(Table2[price per dose],Table1[[#This Row],[Drug ID]])</f>
        <v>0.84929166666666667</v>
      </c>
      <c r="M2736" s="11" t="b">
        <f>AND(Table1[[#This Row],[hour of cancellation 0 to 23]]&gt;=0,Table1[[#This Row],[hour of cancellation 0 to 23]]&lt;=23)</f>
        <v>1</v>
      </c>
    </row>
    <row r="2737" spans="1:13" x14ac:dyDescent="0.3">
      <c r="A2737" s="1">
        <v>2736</v>
      </c>
      <c r="B2737" s="1">
        <v>4</v>
      </c>
      <c r="C2737" s="2">
        <v>41031.517803874311</v>
      </c>
      <c r="D2737" s="2">
        <v>41091.517361111109</v>
      </c>
      <c r="E2737" s="1">
        <v>12</v>
      </c>
      <c r="F2737" s="2">
        <v>41034.536854623126</v>
      </c>
      <c r="G2737" s="1">
        <v>0</v>
      </c>
      <c r="H2737" s="32">
        <f>IFERROR(HOUR(Table1[[#This Row],[Cancel Date/time]])+MINUTE(Table1[[#This Row],[Cancel Date/time]])/60,"not cancelled")</f>
        <v>12.883333333333333</v>
      </c>
      <c r="I2737" s="47">
        <f>IFERROR(ROUND(Table1[[#This Row],[cancellation time decimal]],0),"not cancelled")</f>
        <v>13</v>
      </c>
      <c r="J2737" s="10">
        <f>IFERROR(MOD(Table1[[#This Row],[cancellation hour rounded]],24),"not cancelled")</f>
        <v>13</v>
      </c>
      <c r="K2737" s="32">
        <f>1/Table1[[#This Row],[Duration (Time between doses '[in hours'])]]</f>
        <v>8.3333333333333329E-2</v>
      </c>
      <c r="L2737" s="33">
        <f>Table1[[#This Row],[number doses per hour]]*INDEX(Table2[price per dose],Table1[[#This Row],[Drug ID]])</f>
        <v>1.448055119047619</v>
      </c>
      <c r="M2737" s="11" t="b">
        <f>AND(Table1[[#This Row],[hour of cancellation 0 to 23]]&gt;=0,Table1[[#This Row],[hour of cancellation 0 to 23]]&lt;=23)</f>
        <v>1</v>
      </c>
    </row>
    <row r="2738" spans="1:13" x14ac:dyDescent="0.3">
      <c r="A2738" s="1">
        <v>2737</v>
      </c>
      <c r="B2738" s="1">
        <v>1</v>
      </c>
      <c r="C2738" s="2">
        <v>41031.508294541549</v>
      </c>
      <c r="D2738" s="2">
        <v>41091.507638888892</v>
      </c>
      <c r="E2738" s="1">
        <v>8</v>
      </c>
      <c r="F2738" s="2">
        <v>41032.135296810986</v>
      </c>
      <c r="G2738" s="1">
        <v>0</v>
      </c>
      <c r="H2738" s="32">
        <f>IFERROR(HOUR(Table1[[#This Row],[Cancel Date/time]])+MINUTE(Table1[[#This Row],[Cancel Date/time]])/60,"not cancelled")</f>
        <v>3.2333333333333334</v>
      </c>
      <c r="I2738" s="47">
        <f>IFERROR(ROUND(Table1[[#This Row],[cancellation time decimal]],0),"not cancelled")</f>
        <v>3</v>
      </c>
      <c r="J2738" s="10">
        <f>IFERROR(MOD(Table1[[#This Row],[cancellation hour rounded]],24),"not cancelled")</f>
        <v>3</v>
      </c>
      <c r="K2738" s="32">
        <f>1/Table1[[#This Row],[Duration (Time between doses '[in hours'])]]</f>
        <v>0.125</v>
      </c>
      <c r="L2738" s="33">
        <f>Table1[[#This Row],[number doses per hour]]*INDEX(Table2[price per dose],Table1[[#This Row],[Drug ID]])</f>
        <v>0.84929166666666667</v>
      </c>
      <c r="M2738" s="11" t="b">
        <f>AND(Table1[[#This Row],[hour of cancellation 0 to 23]]&gt;=0,Table1[[#This Row],[hour of cancellation 0 to 23]]&lt;=23)</f>
        <v>1</v>
      </c>
    </row>
    <row r="2739" spans="1:13" x14ac:dyDescent="0.3">
      <c r="A2739" s="1">
        <v>2738</v>
      </c>
      <c r="B2739" s="1">
        <v>1</v>
      </c>
      <c r="C2739" s="2">
        <v>41031.524453655693</v>
      </c>
      <c r="D2739" s="2">
        <v>41091.524305555555</v>
      </c>
      <c r="E2739" s="1">
        <v>8</v>
      </c>
      <c r="F2739" s="2">
        <v>41032.605167850328</v>
      </c>
      <c r="G2739" s="1">
        <v>0</v>
      </c>
      <c r="H2739" s="32">
        <f>IFERROR(HOUR(Table1[[#This Row],[Cancel Date/time]])+MINUTE(Table1[[#This Row],[Cancel Date/time]])/60,"not cancelled")</f>
        <v>14.516666666666667</v>
      </c>
      <c r="I2739" s="47">
        <f>IFERROR(ROUND(Table1[[#This Row],[cancellation time decimal]],0),"not cancelled")</f>
        <v>15</v>
      </c>
      <c r="J2739" s="10">
        <f>IFERROR(MOD(Table1[[#This Row],[cancellation hour rounded]],24),"not cancelled")</f>
        <v>15</v>
      </c>
      <c r="K2739" s="32">
        <f>1/Table1[[#This Row],[Duration (Time between doses '[in hours'])]]</f>
        <v>0.125</v>
      </c>
      <c r="L2739" s="33">
        <f>Table1[[#This Row],[number doses per hour]]*INDEX(Table2[price per dose],Table1[[#This Row],[Drug ID]])</f>
        <v>0.84929166666666667</v>
      </c>
      <c r="M2739" s="11" t="b">
        <f>AND(Table1[[#This Row],[hour of cancellation 0 to 23]]&gt;=0,Table1[[#This Row],[hour of cancellation 0 to 23]]&lt;=23)</f>
        <v>1</v>
      </c>
    </row>
    <row r="2740" spans="1:13" x14ac:dyDescent="0.3">
      <c r="A2740" s="1">
        <v>2739</v>
      </c>
      <c r="B2740" s="1">
        <v>1</v>
      </c>
      <c r="C2740" s="2">
        <v>41031.694210696514</v>
      </c>
      <c r="D2740" s="2">
        <v>41091.693749999999</v>
      </c>
      <c r="E2740" s="1">
        <v>12</v>
      </c>
      <c r="F2740" s="2">
        <v>41032.361810138296</v>
      </c>
      <c r="G2740" s="1">
        <v>0</v>
      </c>
      <c r="H2740" s="32">
        <f>IFERROR(HOUR(Table1[[#This Row],[Cancel Date/time]])+MINUTE(Table1[[#This Row],[Cancel Date/time]])/60,"not cancelled")</f>
        <v>8.6833333333333336</v>
      </c>
      <c r="I2740" s="47">
        <f>IFERROR(ROUND(Table1[[#This Row],[cancellation time decimal]],0),"not cancelled")</f>
        <v>9</v>
      </c>
      <c r="J2740" s="10">
        <f>IFERROR(MOD(Table1[[#This Row],[cancellation hour rounded]],24),"not cancelled")</f>
        <v>9</v>
      </c>
      <c r="K2740" s="32">
        <f>1/Table1[[#This Row],[Duration (Time between doses '[in hours'])]]</f>
        <v>8.3333333333333329E-2</v>
      </c>
      <c r="L2740" s="33">
        <f>Table1[[#This Row],[number doses per hour]]*INDEX(Table2[price per dose],Table1[[#This Row],[Drug ID]])</f>
        <v>0.56619444444444444</v>
      </c>
      <c r="M2740" s="11" t="b">
        <f>AND(Table1[[#This Row],[hour of cancellation 0 to 23]]&gt;=0,Table1[[#This Row],[hour of cancellation 0 to 23]]&lt;=23)</f>
        <v>1</v>
      </c>
    </row>
    <row r="2741" spans="1:13" x14ac:dyDescent="0.3">
      <c r="A2741" s="1">
        <v>2740</v>
      </c>
      <c r="B2741" s="1">
        <v>1</v>
      </c>
      <c r="C2741" s="2">
        <v>41031.689578184516</v>
      </c>
      <c r="D2741" s="2">
        <v>41091.689583333333</v>
      </c>
      <c r="E2741" s="1">
        <v>12</v>
      </c>
      <c r="F2741" s="2">
        <v>41032.516200437443</v>
      </c>
      <c r="G2741" s="1">
        <v>0</v>
      </c>
      <c r="H2741" s="32">
        <f>IFERROR(HOUR(Table1[[#This Row],[Cancel Date/time]])+MINUTE(Table1[[#This Row],[Cancel Date/time]])/60,"not cancelled")</f>
        <v>12.383333333333333</v>
      </c>
      <c r="I2741" s="47">
        <f>IFERROR(ROUND(Table1[[#This Row],[cancellation time decimal]],0),"not cancelled")</f>
        <v>12</v>
      </c>
      <c r="J2741" s="10">
        <f>IFERROR(MOD(Table1[[#This Row],[cancellation hour rounded]],24),"not cancelled")</f>
        <v>12</v>
      </c>
      <c r="K2741" s="32">
        <f>1/Table1[[#This Row],[Duration (Time between doses '[in hours'])]]</f>
        <v>8.3333333333333329E-2</v>
      </c>
      <c r="L2741" s="33">
        <f>Table1[[#This Row],[number doses per hour]]*INDEX(Table2[price per dose],Table1[[#This Row],[Drug ID]])</f>
        <v>0.56619444444444444</v>
      </c>
      <c r="M2741" s="11" t="b">
        <f>AND(Table1[[#This Row],[hour of cancellation 0 to 23]]&gt;=0,Table1[[#This Row],[hour of cancellation 0 to 23]]&lt;=23)</f>
        <v>1</v>
      </c>
    </row>
    <row r="2742" spans="1:13" x14ac:dyDescent="0.3">
      <c r="A2742" s="1">
        <v>2741</v>
      </c>
      <c r="B2742" s="1">
        <v>3</v>
      </c>
      <c r="C2742" s="2">
        <v>41031.727327537912</v>
      </c>
      <c r="D2742" s="2">
        <v>41091.727083333339</v>
      </c>
      <c r="E2742" s="1">
        <v>24</v>
      </c>
      <c r="F2742" s="2">
        <v>41034.505682156916</v>
      </c>
      <c r="G2742" s="1">
        <v>0</v>
      </c>
      <c r="H2742" s="32">
        <f>IFERROR(HOUR(Table1[[#This Row],[Cancel Date/time]])+MINUTE(Table1[[#This Row],[Cancel Date/time]])/60,"not cancelled")</f>
        <v>12.133333333333333</v>
      </c>
      <c r="I2742" s="47">
        <f>IFERROR(ROUND(Table1[[#This Row],[cancellation time decimal]],0),"not cancelled")</f>
        <v>12</v>
      </c>
      <c r="J2742" s="10">
        <f>IFERROR(MOD(Table1[[#This Row],[cancellation hour rounded]],24),"not cancelled")</f>
        <v>12</v>
      </c>
      <c r="K2742" s="32">
        <f>1/Table1[[#This Row],[Duration (Time between doses '[in hours'])]]</f>
        <v>4.1666666666666664E-2</v>
      </c>
      <c r="L2742" s="33">
        <f>Table1[[#This Row],[number doses per hour]]*INDEX(Table2[price per dose],Table1[[#This Row],[Drug ID]])</f>
        <v>0.18133000000000002</v>
      </c>
      <c r="M2742" s="11" t="b">
        <f>AND(Table1[[#This Row],[hour of cancellation 0 to 23]]&gt;=0,Table1[[#This Row],[hour of cancellation 0 to 23]]&lt;=23)</f>
        <v>1</v>
      </c>
    </row>
    <row r="2743" spans="1:13" x14ac:dyDescent="0.3">
      <c r="A2743" s="1">
        <v>2742</v>
      </c>
      <c r="B2743" s="1">
        <v>2</v>
      </c>
      <c r="C2743" s="2">
        <v>41031.806746966948</v>
      </c>
      <c r="D2743" s="2">
        <v>41091.806249999994</v>
      </c>
      <c r="E2743" s="1">
        <v>10</v>
      </c>
      <c r="F2743" s="2">
        <v>41032.413019625455</v>
      </c>
      <c r="G2743" s="1">
        <v>0</v>
      </c>
      <c r="H2743" s="32">
        <f>IFERROR(HOUR(Table1[[#This Row],[Cancel Date/time]])+MINUTE(Table1[[#This Row],[Cancel Date/time]])/60,"not cancelled")</f>
        <v>9.9</v>
      </c>
      <c r="I2743" s="47">
        <f>IFERROR(ROUND(Table1[[#This Row],[cancellation time decimal]],0),"not cancelled")</f>
        <v>10</v>
      </c>
      <c r="J2743" s="10">
        <f>IFERROR(MOD(Table1[[#This Row],[cancellation hour rounded]],24),"not cancelled")</f>
        <v>10</v>
      </c>
      <c r="K2743" s="32">
        <f>1/Table1[[#This Row],[Duration (Time between doses '[in hours'])]]</f>
        <v>0.1</v>
      </c>
      <c r="L2743" s="33">
        <f>Table1[[#This Row],[number doses per hour]]*INDEX(Table2[price per dose],Table1[[#This Row],[Drug ID]])</f>
        <v>0.84959999999999969</v>
      </c>
      <c r="M2743" s="11" t="b">
        <f>AND(Table1[[#This Row],[hour of cancellation 0 to 23]]&gt;=0,Table1[[#This Row],[hour of cancellation 0 to 23]]&lt;=23)</f>
        <v>1</v>
      </c>
    </row>
    <row r="2744" spans="1:13" x14ac:dyDescent="0.3">
      <c r="A2744" s="1">
        <v>2743</v>
      </c>
      <c r="B2744" s="1">
        <v>1</v>
      </c>
      <c r="C2744" s="2">
        <v>41031.870097973566</v>
      </c>
      <c r="D2744" s="2">
        <v>41091.869444444448</v>
      </c>
      <c r="E2744" s="1">
        <v>8</v>
      </c>
      <c r="F2744" s="2">
        <v>41032.985562482034</v>
      </c>
      <c r="G2744" s="1">
        <v>0</v>
      </c>
      <c r="H2744" s="32">
        <f>IFERROR(HOUR(Table1[[#This Row],[Cancel Date/time]])+MINUTE(Table1[[#This Row],[Cancel Date/time]])/60,"not cancelled")</f>
        <v>23.65</v>
      </c>
      <c r="I2744" s="47">
        <f>IFERROR(ROUND(Table1[[#This Row],[cancellation time decimal]],0),"not cancelled")</f>
        <v>24</v>
      </c>
      <c r="J2744" s="10">
        <f>IFERROR(MOD(Table1[[#This Row],[cancellation hour rounded]],24),"not cancelled")</f>
        <v>0</v>
      </c>
      <c r="K2744" s="32">
        <f>1/Table1[[#This Row],[Duration (Time between doses '[in hours'])]]</f>
        <v>0.125</v>
      </c>
      <c r="L2744" s="33">
        <f>Table1[[#This Row],[number doses per hour]]*INDEX(Table2[price per dose],Table1[[#This Row],[Drug ID]])</f>
        <v>0.84929166666666667</v>
      </c>
      <c r="M2744" s="11" t="b">
        <f>AND(Table1[[#This Row],[hour of cancellation 0 to 23]]&gt;=0,Table1[[#This Row],[hour of cancellation 0 to 23]]&lt;=23)</f>
        <v>1</v>
      </c>
    </row>
    <row r="2745" spans="1:13" x14ac:dyDescent="0.3">
      <c r="A2745" s="1">
        <v>2744</v>
      </c>
      <c r="B2745" s="1">
        <v>5</v>
      </c>
      <c r="C2745" s="2">
        <v>41031.85718101095</v>
      </c>
      <c r="D2745" s="2">
        <v>41091.856944444444</v>
      </c>
      <c r="E2745" s="1">
        <v>24</v>
      </c>
      <c r="F2745" s="2">
        <v>41034.870160970429</v>
      </c>
      <c r="G2745" s="1">
        <v>0</v>
      </c>
      <c r="H2745" s="32">
        <f>IFERROR(HOUR(Table1[[#This Row],[Cancel Date/time]])+MINUTE(Table1[[#This Row],[Cancel Date/time]])/60,"not cancelled")</f>
        <v>20.883333333333333</v>
      </c>
      <c r="I2745" s="47">
        <f>IFERROR(ROUND(Table1[[#This Row],[cancellation time decimal]],0),"not cancelled")</f>
        <v>21</v>
      </c>
      <c r="J2745" s="10">
        <f>IFERROR(MOD(Table1[[#This Row],[cancellation hour rounded]],24),"not cancelled")</f>
        <v>21</v>
      </c>
      <c r="K2745" s="32">
        <f>1/Table1[[#This Row],[Duration (Time between doses '[in hours'])]]</f>
        <v>4.1666666666666664E-2</v>
      </c>
      <c r="L2745" s="33">
        <f>Table1[[#This Row],[number doses per hour]]*INDEX(Table2[price per dose],Table1[[#This Row],[Drug ID]])</f>
        <v>0.2815833333333333</v>
      </c>
      <c r="M2745" s="11" t="b">
        <f>AND(Table1[[#This Row],[hour of cancellation 0 to 23]]&gt;=0,Table1[[#This Row],[hour of cancellation 0 to 23]]&lt;=23)</f>
        <v>1</v>
      </c>
    </row>
    <row r="2746" spans="1:13" x14ac:dyDescent="0.3">
      <c r="A2746" s="1">
        <v>2745</v>
      </c>
      <c r="B2746" s="1">
        <v>1</v>
      </c>
      <c r="C2746" s="2">
        <v>41031.866286780547</v>
      </c>
      <c r="D2746" s="2">
        <v>41091.865972222222</v>
      </c>
      <c r="E2746" s="1">
        <v>12</v>
      </c>
      <c r="F2746" s="2">
        <v>41033.278125188852</v>
      </c>
      <c r="G2746" s="1">
        <v>0</v>
      </c>
      <c r="H2746" s="32">
        <f>IFERROR(HOUR(Table1[[#This Row],[Cancel Date/time]])+MINUTE(Table1[[#This Row],[Cancel Date/time]])/60,"not cancelled")</f>
        <v>6.666666666666667</v>
      </c>
      <c r="I2746" s="47">
        <f>IFERROR(ROUND(Table1[[#This Row],[cancellation time decimal]],0),"not cancelled")</f>
        <v>7</v>
      </c>
      <c r="J2746" s="10">
        <f>IFERROR(MOD(Table1[[#This Row],[cancellation hour rounded]],24),"not cancelled")</f>
        <v>7</v>
      </c>
      <c r="K2746" s="32">
        <f>1/Table1[[#This Row],[Duration (Time between doses '[in hours'])]]</f>
        <v>8.3333333333333329E-2</v>
      </c>
      <c r="L2746" s="33">
        <f>Table1[[#This Row],[number doses per hour]]*INDEX(Table2[price per dose],Table1[[#This Row],[Drug ID]])</f>
        <v>0.56619444444444444</v>
      </c>
      <c r="M2746" s="11" t="b">
        <f>AND(Table1[[#This Row],[hour of cancellation 0 to 23]]&gt;=0,Table1[[#This Row],[hour of cancellation 0 to 23]]&lt;=23)</f>
        <v>1</v>
      </c>
    </row>
    <row r="2747" spans="1:13" x14ac:dyDescent="0.3">
      <c r="A2747" s="1">
        <v>2746</v>
      </c>
      <c r="B2747" s="1">
        <v>1</v>
      </c>
      <c r="C2747" s="2">
        <v>41032.0100285152</v>
      </c>
      <c r="D2747" s="2">
        <v>41092.009722222225</v>
      </c>
      <c r="E2747" s="1">
        <v>8</v>
      </c>
      <c r="F2747" s="2">
        <v>41032.337095129384</v>
      </c>
      <c r="G2747" s="1">
        <v>0</v>
      </c>
      <c r="H2747" s="32">
        <f>IFERROR(HOUR(Table1[[#This Row],[Cancel Date/time]])+MINUTE(Table1[[#This Row],[Cancel Date/time]])/60,"not cancelled")</f>
        <v>8.0833333333333339</v>
      </c>
      <c r="I2747" s="47">
        <f>IFERROR(ROUND(Table1[[#This Row],[cancellation time decimal]],0),"not cancelled")</f>
        <v>8</v>
      </c>
      <c r="J2747" s="10">
        <f>IFERROR(MOD(Table1[[#This Row],[cancellation hour rounded]],24),"not cancelled")</f>
        <v>8</v>
      </c>
      <c r="K2747" s="32">
        <f>1/Table1[[#This Row],[Duration (Time between doses '[in hours'])]]</f>
        <v>0.125</v>
      </c>
      <c r="L2747" s="33">
        <f>Table1[[#This Row],[number doses per hour]]*INDEX(Table2[price per dose],Table1[[#This Row],[Drug ID]])</f>
        <v>0.84929166666666667</v>
      </c>
      <c r="M2747" s="11" t="b">
        <f>AND(Table1[[#This Row],[hour of cancellation 0 to 23]]&gt;=0,Table1[[#This Row],[hour of cancellation 0 to 23]]&lt;=23)</f>
        <v>1</v>
      </c>
    </row>
    <row r="2748" spans="1:13" x14ac:dyDescent="0.3">
      <c r="A2748" s="1">
        <v>2747</v>
      </c>
      <c r="B2748" s="1">
        <v>1</v>
      </c>
      <c r="C2748" s="2">
        <v>41032.141224990191</v>
      </c>
      <c r="D2748" s="2">
        <v>41092.140972222223</v>
      </c>
      <c r="E2748" s="1">
        <v>8</v>
      </c>
      <c r="F2748" s="2">
        <v>41033.184977115925</v>
      </c>
      <c r="G2748" s="1">
        <v>0</v>
      </c>
      <c r="H2748" s="32">
        <f>IFERROR(HOUR(Table1[[#This Row],[Cancel Date/time]])+MINUTE(Table1[[#This Row],[Cancel Date/time]])/60,"not cancelled")</f>
        <v>4.4333333333333336</v>
      </c>
      <c r="I2748" s="47">
        <f>IFERROR(ROUND(Table1[[#This Row],[cancellation time decimal]],0),"not cancelled")</f>
        <v>4</v>
      </c>
      <c r="J2748" s="10">
        <f>IFERROR(MOD(Table1[[#This Row],[cancellation hour rounded]],24),"not cancelled")</f>
        <v>4</v>
      </c>
      <c r="K2748" s="32">
        <f>1/Table1[[#This Row],[Duration (Time between doses '[in hours'])]]</f>
        <v>0.125</v>
      </c>
      <c r="L2748" s="33">
        <f>Table1[[#This Row],[number doses per hour]]*INDEX(Table2[price per dose],Table1[[#This Row],[Drug ID]])</f>
        <v>0.84929166666666667</v>
      </c>
      <c r="M2748" s="11" t="b">
        <f>AND(Table1[[#This Row],[hour of cancellation 0 to 23]]&gt;=0,Table1[[#This Row],[hour of cancellation 0 to 23]]&lt;=23)</f>
        <v>1</v>
      </c>
    </row>
    <row r="2749" spans="1:13" x14ac:dyDescent="0.3">
      <c r="A2749" s="1">
        <v>2748</v>
      </c>
      <c r="B2749" s="1">
        <v>6</v>
      </c>
      <c r="C2749" s="2">
        <v>41032.125183242752</v>
      </c>
      <c r="D2749" s="2">
        <v>41092.125</v>
      </c>
      <c r="E2749" s="1">
        <v>24</v>
      </c>
      <c r="F2749" s="2">
        <v>41038.494470532911</v>
      </c>
      <c r="G2749" s="1">
        <v>0</v>
      </c>
      <c r="H2749" s="32">
        <f>IFERROR(HOUR(Table1[[#This Row],[Cancel Date/time]])+MINUTE(Table1[[#This Row],[Cancel Date/time]])/60,"not cancelled")</f>
        <v>11.866666666666667</v>
      </c>
      <c r="I2749" s="47">
        <f>IFERROR(ROUND(Table1[[#This Row],[cancellation time decimal]],0),"not cancelled")</f>
        <v>12</v>
      </c>
      <c r="J2749" s="10">
        <f>IFERROR(MOD(Table1[[#This Row],[cancellation hour rounded]],24),"not cancelled")</f>
        <v>12</v>
      </c>
      <c r="K2749" s="32">
        <f>1/Table1[[#This Row],[Duration (Time between doses '[in hours'])]]</f>
        <v>4.1666666666666664E-2</v>
      </c>
      <c r="L2749" s="33">
        <f>Table1[[#This Row],[number doses per hour]]*INDEX(Table2[price per dose],Table1[[#This Row],[Drug ID]])</f>
        <v>0.35218749999999999</v>
      </c>
      <c r="M2749" s="11" t="b">
        <f>AND(Table1[[#This Row],[hour of cancellation 0 to 23]]&gt;=0,Table1[[#This Row],[hour of cancellation 0 to 23]]&lt;=23)</f>
        <v>1</v>
      </c>
    </row>
    <row r="2750" spans="1:13" x14ac:dyDescent="0.3">
      <c r="A2750" s="1">
        <v>2749</v>
      </c>
      <c r="B2750" s="1">
        <v>10</v>
      </c>
      <c r="C2750" s="2">
        <v>41032.342295062175</v>
      </c>
      <c r="D2750" s="2">
        <v>41092.341666666667</v>
      </c>
      <c r="E2750" s="1">
        <v>1</v>
      </c>
      <c r="F2750" s="2">
        <v>41039.452111598912</v>
      </c>
      <c r="G2750" s="1">
        <v>4</v>
      </c>
      <c r="H2750" s="32">
        <f>IFERROR(HOUR(Table1[[#This Row],[Cancel Date/time]])+MINUTE(Table1[[#This Row],[Cancel Date/time]])/60,"not cancelled")</f>
        <v>10.85</v>
      </c>
      <c r="I2750" s="47">
        <f>IFERROR(ROUND(Table1[[#This Row],[cancellation time decimal]],0),"not cancelled")</f>
        <v>11</v>
      </c>
      <c r="J2750" s="10">
        <f>IFERROR(MOD(Table1[[#This Row],[cancellation hour rounded]],24),"not cancelled")</f>
        <v>11</v>
      </c>
      <c r="K2750" s="32">
        <f>1/Table1[[#This Row],[Duration (Time between doses '[in hours'])]]</f>
        <v>1</v>
      </c>
      <c r="L2750" s="33">
        <f>Table1[[#This Row],[number doses per hour]]*INDEX(Table2[price per dose],Table1[[#This Row],[Drug ID]])</f>
        <v>2.5716000000000001</v>
      </c>
      <c r="M2750" s="11" t="b">
        <f>AND(Table1[[#This Row],[hour of cancellation 0 to 23]]&gt;=0,Table1[[#This Row],[hour of cancellation 0 to 23]]&lt;=23)</f>
        <v>1</v>
      </c>
    </row>
    <row r="2751" spans="1:13" x14ac:dyDescent="0.3">
      <c r="A2751" s="1">
        <v>2750</v>
      </c>
      <c r="B2751" s="1">
        <v>1</v>
      </c>
      <c r="C2751" s="2">
        <v>41032.444713894787</v>
      </c>
      <c r="D2751" s="2">
        <v>41092.444444444445</v>
      </c>
      <c r="E2751" s="1">
        <v>8</v>
      </c>
      <c r="F2751" s="2">
        <v>41032.51909850481</v>
      </c>
      <c r="G2751" s="1">
        <v>0</v>
      </c>
      <c r="H2751" s="32">
        <f>IFERROR(HOUR(Table1[[#This Row],[Cancel Date/time]])+MINUTE(Table1[[#This Row],[Cancel Date/time]])/60,"not cancelled")</f>
        <v>12.45</v>
      </c>
      <c r="I2751" s="47">
        <f>IFERROR(ROUND(Table1[[#This Row],[cancellation time decimal]],0),"not cancelled")</f>
        <v>12</v>
      </c>
      <c r="J2751" s="10">
        <f>IFERROR(MOD(Table1[[#This Row],[cancellation hour rounded]],24),"not cancelled")</f>
        <v>12</v>
      </c>
      <c r="K2751" s="32">
        <f>1/Table1[[#This Row],[Duration (Time between doses '[in hours'])]]</f>
        <v>0.125</v>
      </c>
      <c r="L2751" s="33">
        <f>Table1[[#This Row],[number doses per hour]]*INDEX(Table2[price per dose],Table1[[#This Row],[Drug ID]])</f>
        <v>0.84929166666666667</v>
      </c>
      <c r="M2751" s="11" t="b">
        <f>AND(Table1[[#This Row],[hour of cancellation 0 to 23]]&gt;=0,Table1[[#This Row],[hour of cancellation 0 to 23]]&lt;=23)</f>
        <v>1</v>
      </c>
    </row>
    <row r="2752" spans="1:13" x14ac:dyDescent="0.3">
      <c r="A2752" s="1">
        <v>2751</v>
      </c>
      <c r="B2752" s="1">
        <v>4</v>
      </c>
      <c r="C2752" s="2">
        <v>41032.44940197219</v>
      </c>
      <c r="D2752" s="2">
        <v>41037.240972222222</v>
      </c>
      <c r="E2752" s="1">
        <v>12</v>
      </c>
      <c r="F2752" s="2">
        <v>41035.494004151238</v>
      </c>
      <c r="G2752" s="1">
        <v>0</v>
      </c>
      <c r="H2752" s="32">
        <f>IFERROR(HOUR(Table1[[#This Row],[Cancel Date/time]])+MINUTE(Table1[[#This Row],[Cancel Date/time]])/60,"not cancelled")</f>
        <v>11.85</v>
      </c>
      <c r="I2752" s="47">
        <f>IFERROR(ROUND(Table1[[#This Row],[cancellation time decimal]],0),"not cancelled")</f>
        <v>12</v>
      </c>
      <c r="J2752" s="10">
        <f>IFERROR(MOD(Table1[[#This Row],[cancellation hour rounded]],24),"not cancelled")</f>
        <v>12</v>
      </c>
      <c r="K2752" s="32">
        <f>1/Table1[[#This Row],[Duration (Time between doses '[in hours'])]]</f>
        <v>8.3333333333333329E-2</v>
      </c>
      <c r="L2752" s="33">
        <f>Table1[[#This Row],[number doses per hour]]*INDEX(Table2[price per dose],Table1[[#This Row],[Drug ID]])</f>
        <v>1.448055119047619</v>
      </c>
      <c r="M2752" s="11" t="b">
        <f>AND(Table1[[#This Row],[hour of cancellation 0 to 23]]&gt;=0,Table1[[#This Row],[hour of cancellation 0 to 23]]&lt;=23)</f>
        <v>1</v>
      </c>
    </row>
    <row r="2753" spans="1:13" hidden="1" x14ac:dyDescent="0.3">
      <c r="A2753" s="1">
        <v>2752</v>
      </c>
      <c r="B2753" s="1">
        <v>1</v>
      </c>
      <c r="C2753" s="2">
        <v>41032.431881050012</v>
      </c>
      <c r="D2753" s="2">
        <v>41037.26479334438</v>
      </c>
      <c r="E2753" s="1">
        <v>8</v>
      </c>
      <c r="F2753" s="2" t="s">
        <v>5</v>
      </c>
      <c r="G2753" s="1">
        <v>0</v>
      </c>
      <c r="H2753" s="32" t="str">
        <f>IFERROR(HOUR(Table1[[#This Row],[Cancel Date/time]])+MINUTE(Table1[[#This Row],[Cancel Date/time]])/60,"not cancelled")</f>
        <v>not cancelled</v>
      </c>
      <c r="I2753" s="47" t="str">
        <f>IFERROR(ROUND(Table1[[#This Row],[cancellation time decimal]],0),"not cancelled")</f>
        <v>not cancelled</v>
      </c>
      <c r="J2753" s="10" t="str">
        <f>IFERROR(MOD(Table1[[#This Row],[cancellation hour rounded]],24),"not cancelled")</f>
        <v>not cancelled</v>
      </c>
      <c r="K2753" s="32">
        <f>1/Table1[[#This Row],[Duration (Time between doses '[in hours'])]]</f>
        <v>0.125</v>
      </c>
      <c r="L2753" s="33">
        <f>Table1[[#This Row],[number doses per hour]]*INDEX(Table2[price per dose],Table1[[#This Row],[Drug ID]])</f>
        <v>0.84929166666666667</v>
      </c>
      <c r="M2753" s="11" t="b">
        <f>AND(Table1[[#This Row],[hour of cancellation 0 to 23]]&gt;=0,Table1[[#This Row],[hour of cancellation 0 to 23]]&lt;=23)</f>
        <v>0</v>
      </c>
    </row>
    <row r="2754" spans="1:13" x14ac:dyDescent="0.3">
      <c r="A2754" s="1">
        <v>2753</v>
      </c>
      <c r="B2754" s="1">
        <v>1</v>
      </c>
      <c r="C2754" s="2">
        <v>41032.418726591248</v>
      </c>
      <c r="D2754" s="2">
        <v>41092.41805555555</v>
      </c>
      <c r="E2754" s="1">
        <v>8</v>
      </c>
      <c r="F2754" s="2">
        <v>41032.461435332392</v>
      </c>
      <c r="G2754" s="1">
        <v>0</v>
      </c>
      <c r="H2754" s="32">
        <f>IFERROR(HOUR(Table1[[#This Row],[Cancel Date/time]])+MINUTE(Table1[[#This Row],[Cancel Date/time]])/60,"not cancelled")</f>
        <v>11.066666666666666</v>
      </c>
      <c r="I2754" s="47">
        <f>IFERROR(ROUND(Table1[[#This Row],[cancellation time decimal]],0),"not cancelled")</f>
        <v>11</v>
      </c>
      <c r="J2754" s="10">
        <f>IFERROR(MOD(Table1[[#This Row],[cancellation hour rounded]],24),"not cancelled")</f>
        <v>11</v>
      </c>
      <c r="K2754" s="32">
        <f>1/Table1[[#This Row],[Duration (Time between doses '[in hours'])]]</f>
        <v>0.125</v>
      </c>
      <c r="L2754" s="33">
        <f>Table1[[#This Row],[number doses per hour]]*INDEX(Table2[price per dose],Table1[[#This Row],[Drug ID]])</f>
        <v>0.84929166666666667</v>
      </c>
      <c r="M2754" s="11" t="b">
        <f>AND(Table1[[#This Row],[hour of cancellation 0 to 23]]&gt;=0,Table1[[#This Row],[hour of cancellation 0 to 23]]&lt;=23)</f>
        <v>1</v>
      </c>
    </row>
    <row r="2755" spans="1:13" x14ac:dyDescent="0.3">
      <c r="A2755" s="1">
        <v>2754</v>
      </c>
      <c r="B2755" s="1">
        <v>5</v>
      </c>
      <c r="C2755" s="2">
        <v>41032.44210915549</v>
      </c>
      <c r="D2755" s="2">
        <v>41092.441666666666</v>
      </c>
      <c r="E2755" s="1">
        <v>24</v>
      </c>
      <c r="F2755" s="2">
        <v>41036.512424203356</v>
      </c>
      <c r="G2755" s="1">
        <v>0</v>
      </c>
      <c r="H2755" s="32">
        <f>IFERROR(HOUR(Table1[[#This Row],[Cancel Date/time]])+MINUTE(Table1[[#This Row],[Cancel Date/time]])/60,"not cancelled")</f>
        <v>12.283333333333333</v>
      </c>
      <c r="I2755" s="47">
        <f>IFERROR(ROUND(Table1[[#This Row],[cancellation time decimal]],0),"not cancelled")</f>
        <v>12</v>
      </c>
      <c r="J2755" s="10">
        <f>IFERROR(MOD(Table1[[#This Row],[cancellation hour rounded]],24),"not cancelled")</f>
        <v>12</v>
      </c>
      <c r="K2755" s="32">
        <f>1/Table1[[#This Row],[Duration (Time between doses '[in hours'])]]</f>
        <v>4.1666666666666664E-2</v>
      </c>
      <c r="L2755" s="33">
        <f>Table1[[#This Row],[number doses per hour]]*INDEX(Table2[price per dose],Table1[[#This Row],[Drug ID]])</f>
        <v>0.2815833333333333</v>
      </c>
      <c r="M2755" s="11" t="b">
        <f>AND(Table1[[#This Row],[hour of cancellation 0 to 23]]&gt;=0,Table1[[#This Row],[hour of cancellation 0 to 23]]&lt;=23)</f>
        <v>1</v>
      </c>
    </row>
    <row r="2756" spans="1:13" x14ac:dyDescent="0.3">
      <c r="A2756" s="1">
        <v>2755</v>
      </c>
      <c r="B2756" s="1">
        <v>1</v>
      </c>
      <c r="C2756" s="2">
        <v>41032.424671272689</v>
      </c>
      <c r="D2756" s="2">
        <v>41092.424305555556</v>
      </c>
      <c r="E2756" s="1">
        <v>8</v>
      </c>
      <c r="F2756" s="2">
        <v>41033.444761893981</v>
      </c>
      <c r="G2756" s="1">
        <v>0</v>
      </c>
      <c r="H2756" s="32">
        <f>IFERROR(HOUR(Table1[[#This Row],[Cancel Date/time]])+MINUTE(Table1[[#This Row],[Cancel Date/time]])/60,"not cancelled")</f>
        <v>10.666666666666666</v>
      </c>
      <c r="I2756" s="47">
        <f>IFERROR(ROUND(Table1[[#This Row],[cancellation time decimal]],0),"not cancelled")</f>
        <v>11</v>
      </c>
      <c r="J2756" s="10">
        <f>IFERROR(MOD(Table1[[#This Row],[cancellation hour rounded]],24),"not cancelled")</f>
        <v>11</v>
      </c>
      <c r="K2756" s="32">
        <f>1/Table1[[#This Row],[Duration (Time between doses '[in hours'])]]</f>
        <v>0.125</v>
      </c>
      <c r="L2756" s="33">
        <f>Table1[[#This Row],[number doses per hour]]*INDEX(Table2[price per dose],Table1[[#This Row],[Drug ID]])</f>
        <v>0.84929166666666667</v>
      </c>
      <c r="M2756" s="11" t="b">
        <f>AND(Table1[[#This Row],[hour of cancellation 0 to 23]]&gt;=0,Table1[[#This Row],[hour of cancellation 0 to 23]]&lt;=23)</f>
        <v>1</v>
      </c>
    </row>
    <row r="2757" spans="1:13" x14ac:dyDescent="0.3">
      <c r="A2757" s="1">
        <v>2756</v>
      </c>
      <c r="B2757" s="1">
        <v>3</v>
      </c>
      <c r="C2757" s="2">
        <v>41032.438629213306</v>
      </c>
      <c r="D2757" s="2">
        <v>41092.438194444439</v>
      </c>
      <c r="E2757" s="1">
        <v>24</v>
      </c>
      <c r="F2757" s="2">
        <v>41034.485488717633</v>
      </c>
      <c r="G2757" s="1">
        <v>0</v>
      </c>
      <c r="H2757" s="32">
        <f>IFERROR(HOUR(Table1[[#This Row],[Cancel Date/time]])+MINUTE(Table1[[#This Row],[Cancel Date/time]])/60,"not cancelled")</f>
        <v>11.65</v>
      </c>
      <c r="I2757" s="47">
        <f>IFERROR(ROUND(Table1[[#This Row],[cancellation time decimal]],0),"not cancelled")</f>
        <v>12</v>
      </c>
      <c r="J2757" s="10">
        <f>IFERROR(MOD(Table1[[#This Row],[cancellation hour rounded]],24),"not cancelled")</f>
        <v>12</v>
      </c>
      <c r="K2757" s="32">
        <f>1/Table1[[#This Row],[Duration (Time between doses '[in hours'])]]</f>
        <v>4.1666666666666664E-2</v>
      </c>
      <c r="L2757" s="33">
        <f>Table1[[#This Row],[number doses per hour]]*INDEX(Table2[price per dose],Table1[[#This Row],[Drug ID]])</f>
        <v>0.18133000000000002</v>
      </c>
      <c r="M2757" s="11" t="b">
        <f>AND(Table1[[#This Row],[hour of cancellation 0 to 23]]&gt;=0,Table1[[#This Row],[hour of cancellation 0 to 23]]&lt;=23)</f>
        <v>1</v>
      </c>
    </row>
    <row r="2758" spans="1:13" x14ac:dyDescent="0.3">
      <c r="A2758" s="1">
        <v>2757</v>
      </c>
      <c r="B2758" s="1">
        <v>4</v>
      </c>
      <c r="C2758" s="2">
        <v>41032.536391811293</v>
      </c>
      <c r="D2758" s="2">
        <v>41092.536111111112</v>
      </c>
      <c r="E2758" s="1">
        <v>12</v>
      </c>
      <c r="F2758" s="2">
        <v>41035.59532175921</v>
      </c>
      <c r="G2758" s="1">
        <v>0</v>
      </c>
      <c r="H2758" s="32">
        <f>IFERROR(HOUR(Table1[[#This Row],[Cancel Date/time]])+MINUTE(Table1[[#This Row],[Cancel Date/time]])/60,"not cancelled")</f>
        <v>14.283333333333333</v>
      </c>
      <c r="I2758" s="47">
        <f>IFERROR(ROUND(Table1[[#This Row],[cancellation time decimal]],0),"not cancelled")</f>
        <v>14</v>
      </c>
      <c r="J2758" s="10">
        <f>IFERROR(MOD(Table1[[#This Row],[cancellation hour rounded]],24),"not cancelled")</f>
        <v>14</v>
      </c>
      <c r="K2758" s="32">
        <f>1/Table1[[#This Row],[Duration (Time between doses '[in hours'])]]</f>
        <v>8.3333333333333329E-2</v>
      </c>
      <c r="L2758" s="33">
        <f>Table1[[#This Row],[number doses per hour]]*INDEX(Table2[price per dose],Table1[[#This Row],[Drug ID]])</f>
        <v>1.448055119047619</v>
      </c>
      <c r="M2758" s="11" t="b">
        <f>AND(Table1[[#This Row],[hour of cancellation 0 to 23]]&gt;=0,Table1[[#This Row],[hour of cancellation 0 to 23]]&lt;=23)</f>
        <v>1</v>
      </c>
    </row>
    <row r="2759" spans="1:13" x14ac:dyDescent="0.3">
      <c r="A2759" s="1">
        <v>2758</v>
      </c>
      <c r="B2759" s="1">
        <v>2</v>
      </c>
      <c r="C2759" s="2">
        <v>41032.519586514143</v>
      </c>
      <c r="D2759" s="2">
        <v>41092.519444444442</v>
      </c>
      <c r="E2759" s="1">
        <v>10</v>
      </c>
      <c r="F2759" s="2">
        <v>41033.303837215164</v>
      </c>
      <c r="G2759" s="1">
        <v>0</v>
      </c>
      <c r="H2759" s="32">
        <f>IFERROR(HOUR(Table1[[#This Row],[Cancel Date/time]])+MINUTE(Table1[[#This Row],[Cancel Date/time]])/60,"not cancelled")</f>
        <v>7.2833333333333332</v>
      </c>
      <c r="I2759" s="47">
        <f>IFERROR(ROUND(Table1[[#This Row],[cancellation time decimal]],0),"not cancelled")</f>
        <v>7</v>
      </c>
      <c r="J2759" s="10">
        <f>IFERROR(MOD(Table1[[#This Row],[cancellation hour rounded]],24),"not cancelled")</f>
        <v>7</v>
      </c>
      <c r="K2759" s="32">
        <f>1/Table1[[#This Row],[Duration (Time between doses '[in hours'])]]</f>
        <v>0.1</v>
      </c>
      <c r="L2759" s="33">
        <f>Table1[[#This Row],[number doses per hour]]*INDEX(Table2[price per dose],Table1[[#This Row],[Drug ID]])</f>
        <v>0.84959999999999969</v>
      </c>
      <c r="M2759" s="11" t="b">
        <f>AND(Table1[[#This Row],[hour of cancellation 0 to 23]]&gt;=0,Table1[[#This Row],[hour of cancellation 0 to 23]]&lt;=23)</f>
        <v>1</v>
      </c>
    </row>
    <row r="2760" spans="1:13" x14ac:dyDescent="0.3">
      <c r="A2760" s="1">
        <v>2759</v>
      </c>
      <c r="B2760" s="1">
        <v>2</v>
      </c>
      <c r="C2760" s="2">
        <v>41032.528398346971</v>
      </c>
      <c r="D2760" s="2">
        <v>41092.527777777781</v>
      </c>
      <c r="E2760" s="1">
        <v>10</v>
      </c>
      <c r="F2760" s="2">
        <v>41033.905632937378</v>
      </c>
      <c r="G2760" s="1">
        <v>0</v>
      </c>
      <c r="H2760" s="32">
        <f>IFERROR(HOUR(Table1[[#This Row],[Cancel Date/time]])+MINUTE(Table1[[#This Row],[Cancel Date/time]])/60,"not cancelled")</f>
        <v>21.733333333333334</v>
      </c>
      <c r="I2760" s="47">
        <f>IFERROR(ROUND(Table1[[#This Row],[cancellation time decimal]],0),"not cancelled")</f>
        <v>22</v>
      </c>
      <c r="J2760" s="10">
        <f>IFERROR(MOD(Table1[[#This Row],[cancellation hour rounded]],24),"not cancelled")</f>
        <v>22</v>
      </c>
      <c r="K2760" s="32">
        <f>1/Table1[[#This Row],[Duration (Time between doses '[in hours'])]]</f>
        <v>0.1</v>
      </c>
      <c r="L2760" s="33">
        <f>Table1[[#This Row],[number doses per hour]]*INDEX(Table2[price per dose],Table1[[#This Row],[Drug ID]])</f>
        <v>0.84959999999999969</v>
      </c>
      <c r="M2760" s="11" t="b">
        <f>AND(Table1[[#This Row],[hour of cancellation 0 to 23]]&gt;=0,Table1[[#This Row],[hour of cancellation 0 to 23]]&lt;=23)</f>
        <v>1</v>
      </c>
    </row>
    <row r="2761" spans="1:13" x14ac:dyDescent="0.3">
      <c r="A2761" s="1">
        <v>2760</v>
      </c>
      <c r="B2761" s="1">
        <v>1</v>
      </c>
      <c r="C2761" s="2">
        <v>41032.529894387619</v>
      </c>
      <c r="D2761" s="2">
        <v>41092.529861111114</v>
      </c>
      <c r="E2761" s="1">
        <v>12</v>
      </c>
      <c r="F2761" s="2">
        <v>41033.775759040538</v>
      </c>
      <c r="G2761" s="1">
        <v>0</v>
      </c>
      <c r="H2761" s="32">
        <f>IFERROR(HOUR(Table1[[#This Row],[Cancel Date/time]])+MINUTE(Table1[[#This Row],[Cancel Date/time]])/60,"not cancelled")</f>
        <v>18.616666666666667</v>
      </c>
      <c r="I2761" s="47">
        <f>IFERROR(ROUND(Table1[[#This Row],[cancellation time decimal]],0),"not cancelled")</f>
        <v>19</v>
      </c>
      <c r="J2761" s="10">
        <f>IFERROR(MOD(Table1[[#This Row],[cancellation hour rounded]],24),"not cancelled")</f>
        <v>19</v>
      </c>
      <c r="K2761" s="32">
        <f>1/Table1[[#This Row],[Duration (Time between doses '[in hours'])]]</f>
        <v>8.3333333333333329E-2</v>
      </c>
      <c r="L2761" s="33">
        <f>Table1[[#This Row],[number doses per hour]]*INDEX(Table2[price per dose],Table1[[#This Row],[Drug ID]])</f>
        <v>0.56619444444444444</v>
      </c>
      <c r="M2761" s="11" t="b">
        <f>AND(Table1[[#This Row],[hour of cancellation 0 to 23]]&gt;=0,Table1[[#This Row],[hour of cancellation 0 to 23]]&lt;=23)</f>
        <v>1</v>
      </c>
    </row>
    <row r="2762" spans="1:13" x14ac:dyDescent="0.3">
      <c r="A2762" s="1">
        <v>2761</v>
      </c>
      <c r="B2762" s="1">
        <v>5</v>
      </c>
      <c r="C2762" s="2">
        <v>41032.539183836023</v>
      </c>
      <c r="D2762" s="2">
        <v>41092.538888888892</v>
      </c>
      <c r="E2762" s="1">
        <v>24</v>
      </c>
      <c r="F2762" s="2">
        <v>41036.561727857283</v>
      </c>
      <c r="G2762" s="1">
        <v>0</v>
      </c>
      <c r="H2762" s="32">
        <f>IFERROR(HOUR(Table1[[#This Row],[Cancel Date/time]])+MINUTE(Table1[[#This Row],[Cancel Date/time]])/60,"not cancelled")</f>
        <v>13.466666666666667</v>
      </c>
      <c r="I2762" s="47">
        <f>IFERROR(ROUND(Table1[[#This Row],[cancellation time decimal]],0),"not cancelled")</f>
        <v>13</v>
      </c>
      <c r="J2762" s="10">
        <f>IFERROR(MOD(Table1[[#This Row],[cancellation hour rounded]],24),"not cancelled")</f>
        <v>13</v>
      </c>
      <c r="K2762" s="32">
        <f>1/Table1[[#This Row],[Duration (Time between doses '[in hours'])]]</f>
        <v>4.1666666666666664E-2</v>
      </c>
      <c r="L2762" s="33">
        <f>Table1[[#This Row],[number doses per hour]]*INDEX(Table2[price per dose],Table1[[#This Row],[Drug ID]])</f>
        <v>0.2815833333333333</v>
      </c>
      <c r="M2762" s="11" t="b">
        <f>AND(Table1[[#This Row],[hour of cancellation 0 to 23]]&gt;=0,Table1[[#This Row],[hour of cancellation 0 to 23]]&lt;=23)</f>
        <v>1</v>
      </c>
    </row>
    <row r="2763" spans="1:13" x14ac:dyDescent="0.3">
      <c r="A2763" s="1">
        <v>2762</v>
      </c>
      <c r="B2763" s="1">
        <v>4</v>
      </c>
      <c r="C2763" s="2">
        <v>41032.572809186291</v>
      </c>
      <c r="D2763" s="2">
        <v>41092.572222222218</v>
      </c>
      <c r="E2763" s="1">
        <v>12</v>
      </c>
      <c r="F2763" s="2">
        <v>41035.437419126014</v>
      </c>
      <c r="G2763" s="1">
        <v>0</v>
      </c>
      <c r="H2763" s="32">
        <f>IFERROR(HOUR(Table1[[#This Row],[Cancel Date/time]])+MINUTE(Table1[[#This Row],[Cancel Date/time]])/60,"not cancelled")</f>
        <v>10.483333333333333</v>
      </c>
      <c r="I2763" s="47">
        <f>IFERROR(ROUND(Table1[[#This Row],[cancellation time decimal]],0),"not cancelled")</f>
        <v>10</v>
      </c>
      <c r="J2763" s="10">
        <f>IFERROR(MOD(Table1[[#This Row],[cancellation hour rounded]],24),"not cancelled")</f>
        <v>10</v>
      </c>
      <c r="K2763" s="32">
        <f>1/Table1[[#This Row],[Duration (Time between doses '[in hours'])]]</f>
        <v>8.3333333333333329E-2</v>
      </c>
      <c r="L2763" s="33">
        <f>Table1[[#This Row],[number doses per hour]]*INDEX(Table2[price per dose],Table1[[#This Row],[Drug ID]])</f>
        <v>1.448055119047619</v>
      </c>
      <c r="M2763" s="11" t="b">
        <f>AND(Table1[[#This Row],[hour of cancellation 0 to 23]]&gt;=0,Table1[[#This Row],[hour of cancellation 0 to 23]]&lt;=23)</f>
        <v>1</v>
      </c>
    </row>
    <row r="2764" spans="1:13" x14ac:dyDescent="0.3">
      <c r="A2764" s="1">
        <v>2763</v>
      </c>
      <c r="B2764" s="1">
        <v>8</v>
      </c>
      <c r="C2764" s="2">
        <v>41032.618011029961</v>
      </c>
      <c r="D2764" s="2">
        <v>41092.617361111115</v>
      </c>
      <c r="E2764" s="1">
        <v>3</v>
      </c>
      <c r="F2764" s="2">
        <v>41039.649095964203</v>
      </c>
      <c r="G2764" s="1">
        <v>2</v>
      </c>
      <c r="H2764" s="32">
        <f>IFERROR(HOUR(Table1[[#This Row],[Cancel Date/time]])+MINUTE(Table1[[#This Row],[Cancel Date/time]])/60,"not cancelled")</f>
        <v>15.566666666666666</v>
      </c>
      <c r="I2764" s="47">
        <f>IFERROR(ROUND(Table1[[#This Row],[cancellation time decimal]],0),"not cancelled")</f>
        <v>16</v>
      </c>
      <c r="J2764" s="10">
        <f>IFERROR(MOD(Table1[[#This Row],[cancellation hour rounded]],24),"not cancelled")</f>
        <v>16</v>
      </c>
      <c r="K2764" s="32">
        <f>1/Table1[[#This Row],[Duration (Time between doses '[in hours'])]]</f>
        <v>0.33333333333333331</v>
      </c>
      <c r="L2764" s="33">
        <f>Table1[[#This Row],[number doses per hour]]*INDEX(Table2[price per dose],Table1[[#This Row],[Drug ID]])</f>
        <v>0.29998222222222221</v>
      </c>
      <c r="M2764" s="11" t="b">
        <f>AND(Table1[[#This Row],[hour of cancellation 0 to 23]]&gt;=0,Table1[[#This Row],[hour of cancellation 0 to 23]]&lt;=23)</f>
        <v>1</v>
      </c>
    </row>
    <row r="2765" spans="1:13" hidden="1" x14ac:dyDescent="0.3">
      <c r="A2765" s="1">
        <v>2764</v>
      </c>
      <c r="B2765" s="1">
        <v>1</v>
      </c>
      <c r="C2765" s="2">
        <v>41032.598241594773</v>
      </c>
      <c r="D2765" s="2">
        <v>41036.264302299016</v>
      </c>
      <c r="E2765" s="1">
        <v>12</v>
      </c>
      <c r="F2765" s="2" t="s">
        <v>5</v>
      </c>
      <c r="G2765" s="1">
        <v>0</v>
      </c>
      <c r="H2765" s="32" t="str">
        <f>IFERROR(HOUR(Table1[[#This Row],[Cancel Date/time]])+MINUTE(Table1[[#This Row],[Cancel Date/time]])/60,"not cancelled")</f>
        <v>not cancelled</v>
      </c>
      <c r="I2765" s="47" t="str">
        <f>IFERROR(ROUND(Table1[[#This Row],[cancellation time decimal]],0),"not cancelled")</f>
        <v>not cancelled</v>
      </c>
      <c r="J2765" s="10" t="str">
        <f>IFERROR(MOD(Table1[[#This Row],[cancellation hour rounded]],24),"not cancelled")</f>
        <v>not cancelled</v>
      </c>
      <c r="K2765" s="32">
        <f>1/Table1[[#This Row],[Duration (Time between doses '[in hours'])]]</f>
        <v>8.3333333333333329E-2</v>
      </c>
      <c r="L2765" s="33">
        <f>Table1[[#This Row],[number doses per hour]]*INDEX(Table2[price per dose],Table1[[#This Row],[Drug ID]])</f>
        <v>0.56619444444444444</v>
      </c>
      <c r="M2765" s="11" t="b">
        <f>AND(Table1[[#This Row],[hour of cancellation 0 to 23]]&gt;=0,Table1[[#This Row],[hour of cancellation 0 to 23]]&lt;=23)</f>
        <v>0</v>
      </c>
    </row>
    <row r="2766" spans="1:13" x14ac:dyDescent="0.3">
      <c r="A2766" s="1">
        <v>2765</v>
      </c>
      <c r="B2766" s="1">
        <v>1</v>
      </c>
      <c r="C2766" s="2">
        <v>41032.604851229749</v>
      </c>
      <c r="D2766" s="2">
        <v>41092.604166666672</v>
      </c>
      <c r="E2766" s="1">
        <v>8</v>
      </c>
      <c r="F2766" s="2">
        <v>41032.825989869256</v>
      </c>
      <c r="G2766" s="1">
        <v>0</v>
      </c>
      <c r="H2766" s="32">
        <f>IFERROR(HOUR(Table1[[#This Row],[Cancel Date/time]])+MINUTE(Table1[[#This Row],[Cancel Date/time]])/60,"not cancelled")</f>
        <v>19.816666666666666</v>
      </c>
      <c r="I2766" s="47">
        <f>IFERROR(ROUND(Table1[[#This Row],[cancellation time decimal]],0),"not cancelled")</f>
        <v>20</v>
      </c>
      <c r="J2766" s="10">
        <f>IFERROR(MOD(Table1[[#This Row],[cancellation hour rounded]],24),"not cancelled")</f>
        <v>20</v>
      </c>
      <c r="K2766" s="32">
        <f>1/Table1[[#This Row],[Duration (Time between doses '[in hours'])]]</f>
        <v>0.125</v>
      </c>
      <c r="L2766" s="33">
        <f>Table1[[#This Row],[number doses per hour]]*INDEX(Table2[price per dose],Table1[[#This Row],[Drug ID]])</f>
        <v>0.84929166666666667</v>
      </c>
      <c r="M2766" s="11" t="b">
        <f>AND(Table1[[#This Row],[hour of cancellation 0 to 23]]&gt;=0,Table1[[#This Row],[hour of cancellation 0 to 23]]&lt;=23)</f>
        <v>1</v>
      </c>
    </row>
    <row r="2767" spans="1:13" hidden="1" x14ac:dyDescent="0.3">
      <c r="A2767" s="1">
        <v>2766</v>
      </c>
      <c r="B2767" s="1">
        <v>1</v>
      </c>
      <c r="C2767" s="2">
        <v>41032.716648306319</v>
      </c>
      <c r="D2767" s="2">
        <v>41035.42467916054</v>
      </c>
      <c r="E2767" s="1">
        <v>8</v>
      </c>
      <c r="F2767" s="2" t="s">
        <v>5</v>
      </c>
      <c r="G2767" s="1">
        <v>0</v>
      </c>
      <c r="H2767" s="32" t="str">
        <f>IFERROR(HOUR(Table1[[#This Row],[Cancel Date/time]])+MINUTE(Table1[[#This Row],[Cancel Date/time]])/60,"not cancelled")</f>
        <v>not cancelled</v>
      </c>
      <c r="I2767" s="47" t="str">
        <f>IFERROR(ROUND(Table1[[#This Row],[cancellation time decimal]],0),"not cancelled")</f>
        <v>not cancelled</v>
      </c>
      <c r="J2767" s="10" t="str">
        <f>IFERROR(MOD(Table1[[#This Row],[cancellation hour rounded]],24),"not cancelled")</f>
        <v>not cancelled</v>
      </c>
      <c r="K2767" s="32">
        <f>1/Table1[[#This Row],[Duration (Time between doses '[in hours'])]]</f>
        <v>0.125</v>
      </c>
      <c r="L2767" s="33">
        <f>Table1[[#This Row],[number doses per hour]]*INDEX(Table2[price per dose],Table1[[#This Row],[Drug ID]])</f>
        <v>0.84929166666666667</v>
      </c>
      <c r="M2767" s="11" t="b">
        <f>AND(Table1[[#This Row],[hour of cancellation 0 to 23]]&gt;=0,Table1[[#This Row],[hour of cancellation 0 to 23]]&lt;=23)</f>
        <v>0</v>
      </c>
    </row>
    <row r="2768" spans="1:13" x14ac:dyDescent="0.3">
      <c r="A2768" s="1">
        <v>2767</v>
      </c>
      <c r="B2768" s="1">
        <v>5</v>
      </c>
      <c r="C2768" s="2">
        <v>41032.739420619095</v>
      </c>
      <c r="D2768" s="2">
        <v>41092.738888888889</v>
      </c>
      <c r="E2768" s="1">
        <v>24</v>
      </c>
      <c r="F2768" s="2">
        <v>41036.747458912912</v>
      </c>
      <c r="G2768" s="1">
        <v>0</v>
      </c>
      <c r="H2768" s="32">
        <f>IFERROR(HOUR(Table1[[#This Row],[Cancel Date/time]])+MINUTE(Table1[[#This Row],[Cancel Date/time]])/60,"not cancelled")</f>
        <v>17.933333333333334</v>
      </c>
      <c r="I2768" s="47">
        <f>IFERROR(ROUND(Table1[[#This Row],[cancellation time decimal]],0),"not cancelled")</f>
        <v>18</v>
      </c>
      <c r="J2768" s="10">
        <f>IFERROR(MOD(Table1[[#This Row],[cancellation hour rounded]],24),"not cancelled")</f>
        <v>18</v>
      </c>
      <c r="K2768" s="32">
        <f>1/Table1[[#This Row],[Duration (Time between doses '[in hours'])]]</f>
        <v>4.1666666666666664E-2</v>
      </c>
      <c r="L2768" s="33">
        <f>Table1[[#This Row],[number doses per hour]]*INDEX(Table2[price per dose],Table1[[#This Row],[Drug ID]])</f>
        <v>0.2815833333333333</v>
      </c>
      <c r="M2768" s="11" t="b">
        <f>AND(Table1[[#This Row],[hour of cancellation 0 to 23]]&gt;=0,Table1[[#This Row],[hour of cancellation 0 to 23]]&lt;=23)</f>
        <v>1</v>
      </c>
    </row>
    <row r="2769" spans="1:13" x14ac:dyDescent="0.3">
      <c r="A2769" s="1">
        <v>2768</v>
      </c>
      <c r="B2769" s="1">
        <v>1</v>
      </c>
      <c r="C2769" s="2">
        <v>41032.871085381557</v>
      </c>
      <c r="D2769" s="2">
        <v>41092.870833333334</v>
      </c>
      <c r="E2769" s="1">
        <v>12</v>
      </c>
      <c r="F2769" s="2">
        <v>41034.46011981411</v>
      </c>
      <c r="G2769" s="1">
        <v>0</v>
      </c>
      <c r="H2769" s="32">
        <f>IFERROR(HOUR(Table1[[#This Row],[Cancel Date/time]])+MINUTE(Table1[[#This Row],[Cancel Date/time]])/60,"not cancelled")</f>
        <v>11.033333333333333</v>
      </c>
      <c r="I2769" s="47">
        <f>IFERROR(ROUND(Table1[[#This Row],[cancellation time decimal]],0),"not cancelled")</f>
        <v>11</v>
      </c>
      <c r="J2769" s="10">
        <f>IFERROR(MOD(Table1[[#This Row],[cancellation hour rounded]],24),"not cancelled")</f>
        <v>11</v>
      </c>
      <c r="K2769" s="32">
        <f>1/Table1[[#This Row],[Duration (Time between doses '[in hours'])]]</f>
        <v>8.3333333333333329E-2</v>
      </c>
      <c r="L2769" s="33">
        <f>Table1[[#This Row],[number doses per hour]]*INDEX(Table2[price per dose],Table1[[#This Row],[Drug ID]])</f>
        <v>0.56619444444444444</v>
      </c>
      <c r="M2769" s="11" t="b">
        <f>AND(Table1[[#This Row],[hour of cancellation 0 to 23]]&gt;=0,Table1[[#This Row],[hour of cancellation 0 to 23]]&lt;=23)</f>
        <v>1</v>
      </c>
    </row>
    <row r="2770" spans="1:13" x14ac:dyDescent="0.3">
      <c r="A2770" s="1">
        <v>2769</v>
      </c>
      <c r="B2770" s="1">
        <v>5</v>
      </c>
      <c r="C2770" s="2">
        <v>41032.849817970433</v>
      </c>
      <c r="D2770" s="2">
        <v>41092.849305555559</v>
      </c>
      <c r="E2770" s="1">
        <v>24</v>
      </c>
      <c r="F2770" s="2">
        <v>41034.432508597558</v>
      </c>
      <c r="G2770" s="1">
        <v>0</v>
      </c>
      <c r="H2770" s="32">
        <f>IFERROR(HOUR(Table1[[#This Row],[Cancel Date/time]])+MINUTE(Table1[[#This Row],[Cancel Date/time]])/60,"not cancelled")</f>
        <v>10.366666666666667</v>
      </c>
      <c r="I2770" s="47">
        <f>IFERROR(ROUND(Table1[[#This Row],[cancellation time decimal]],0),"not cancelled")</f>
        <v>10</v>
      </c>
      <c r="J2770" s="10">
        <f>IFERROR(MOD(Table1[[#This Row],[cancellation hour rounded]],24),"not cancelled")</f>
        <v>10</v>
      </c>
      <c r="K2770" s="32">
        <f>1/Table1[[#This Row],[Duration (Time between doses '[in hours'])]]</f>
        <v>4.1666666666666664E-2</v>
      </c>
      <c r="L2770" s="33">
        <f>Table1[[#This Row],[number doses per hour]]*INDEX(Table2[price per dose],Table1[[#This Row],[Drug ID]])</f>
        <v>0.2815833333333333</v>
      </c>
      <c r="M2770" s="11" t="b">
        <f>AND(Table1[[#This Row],[hour of cancellation 0 to 23]]&gt;=0,Table1[[#This Row],[hour of cancellation 0 to 23]]&lt;=23)</f>
        <v>1</v>
      </c>
    </row>
    <row r="2771" spans="1:13" x14ac:dyDescent="0.3">
      <c r="A2771" s="1">
        <v>2770</v>
      </c>
      <c r="B2771" s="1">
        <v>5</v>
      </c>
      <c r="C2771" s="2">
        <v>41032.878307640975</v>
      </c>
      <c r="D2771" s="2">
        <v>41092.87777777778</v>
      </c>
      <c r="E2771" s="1">
        <v>24</v>
      </c>
      <c r="F2771" s="2">
        <v>41035.570789365149</v>
      </c>
      <c r="G2771" s="1">
        <v>0</v>
      </c>
      <c r="H2771" s="32">
        <f>IFERROR(HOUR(Table1[[#This Row],[Cancel Date/time]])+MINUTE(Table1[[#This Row],[Cancel Date/time]])/60,"not cancelled")</f>
        <v>13.683333333333334</v>
      </c>
      <c r="I2771" s="47">
        <f>IFERROR(ROUND(Table1[[#This Row],[cancellation time decimal]],0),"not cancelled")</f>
        <v>14</v>
      </c>
      <c r="J2771" s="10">
        <f>IFERROR(MOD(Table1[[#This Row],[cancellation hour rounded]],24),"not cancelled")</f>
        <v>14</v>
      </c>
      <c r="K2771" s="32">
        <f>1/Table1[[#This Row],[Duration (Time between doses '[in hours'])]]</f>
        <v>4.1666666666666664E-2</v>
      </c>
      <c r="L2771" s="33">
        <f>Table1[[#This Row],[number doses per hour]]*INDEX(Table2[price per dose],Table1[[#This Row],[Drug ID]])</f>
        <v>0.2815833333333333</v>
      </c>
      <c r="M2771" s="11" t="b">
        <f>AND(Table1[[#This Row],[hour of cancellation 0 to 23]]&gt;=0,Table1[[#This Row],[hour of cancellation 0 to 23]]&lt;=23)</f>
        <v>1</v>
      </c>
    </row>
    <row r="2772" spans="1:13" x14ac:dyDescent="0.3">
      <c r="A2772" s="1">
        <v>2771</v>
      </c>
      <c r="B2772" s="1">
        <v>1</v>
      </c>
      <c r="C2772" s="2">
        <v>41033.031542381279</v>
      </c>
      <c r="D2772" s="2">
        <v>41093.03125</v>
      </c>
      <c r="E2772" s="1">
        <v>8</v>
      </c>
      <c r="F2772" s="2">
        <v>41034.492866151944</v>
      </c>
      <c r="G2772" s="1">
        <v>0</v>
      </c>
      <c r="H2772" s="32">
        <f>IFERROR(HOUR(Table1[[#This Row],[Cancel Date/time]])+MINUTE(Table1[[#This Row],[Cancel Date/time]])/60,"not cancelled")</f>
        <v>11.816666666666666</v>
      </c>
      <c r="I2772" s="47">
        <f>IFERROR(ROUND(Table1[[#This Row],[cancellation time decimal]],0),"not cancelled")</f>
        <v>12</v>
      </c>
      <c r="J2772" s="10">
        <f>IFERROR(MOD(Table1[[#This Row],[cancellation hour rounded]],24),"not cancelled")</f>
        <v>12</v>
      </c>
      <c r="K2772" s="32">
        <f>1/Table1[[#This Row],[Duration (Time between doses '[in hours'])]]</f>
        <v>0.125</v>
      </c>
      <c r="L2772" s="33">
        <f>Table1[[#This Row],[number doses per hour]]*INDEX(Table2[price per dose],Table1[[#This Row],[Drug ID]])</f>
        <v>0.84929166666666667</v>
      </c>
      <c r="M2772" s="11" t="b">
        <f>AND(Table1[[#This Row],[hour of cancellation 0 to 23]]&gt;=0,Table1[[#This Row],[hour of cancellation 0 to 23]]&lt;=23)</f>
        <v>1</v>
      </c>
    </row>
    <row r="2773" spans="1:13" x14ac:dyDescent="0.3">
      <c r="A2773" s="1">
        <v>2772</v>
      </c>
      <c r="B2773" s="1">
        <v>3</v>
      </c>
      <c r="C2773" s="2">
        <v>41033.024618765514</v>
      </c>
      <c r="D2773" s="2">
        <v>41093.024305555555</v>
      </c>
      <c r="E2773" s="1">
        <v>24</v>
      </c>
      <c r="F2773" s="2">
        <v>41035.538104841209</v>
      </c>
      <c r="G2773" s="1">
        <v>0</v>
      </c>
      <c r="H2773" s="32">
        <f>IFERROR(HOUR(Table1[[#This Row],[Cancel Date/time]])+MINUTE(Table1[[#This Row],[Cancel Date/time]])/60,"not cancelled")</f>
        <v>12.9</v>
      </c>
      <c r="I2773" s="47">
        <f>IFERROR(ROUND(Table1[[#This Row],[cancellation time decimal]],0),"not cancelled")</f>
        <v>13</v>
      </c>
      <c r="J2773" s="10">
        <f>IFERROR(MOD(Table1[[#This Row],[cancellation hour rounded]],24),"not cancelled")</f>
        <v>13</v>
      </c>
      <c r="K2773" s="32">
        <f>1/Table1[[#This Row],[Duration (Time between doses '[in hours'])]]</f>
        <v>4.1666666666666664E-2</v>
      </c>
      <c r="L2773" s="33">
        <f>Table1[[#This Row],[number doses per hour]]*INDEX(Table2[price per dose],Table1[[#This Row],[Drug ID]])</f>
        <v>0.18133000000000002</v>
      </c>
      <c r="M2773" s="11" t="b">
        <f>AND(Table1[[#This Row],[hour of cancellation 0 to 23]]&gt;=0,Table1[[#This Row],[hour of cancellation 0 to 23]]&lt;=23)</f>
        <v>1</v>
      </c>
    </row>
    <row r="2774" spans="1:13" x14ac:dyDescent="0.3">
      <c r="A2774" s="1">
        <v>2773</v>
      </c>
      <c r="B2774" s="1">
        <v>1</v>
      </c>
      <c r="C2774" s="2">
        <v>41033.082523778066</v>
      </c>
      <c r="D2774" s="2">
        <v>41093.081944444442</v>
      </c>
      <c r="E2774" s="1">
        <v>8</v>
      </c>
      <c r="F2774" s="2">
        <v>41034.262294210697</v>
      </c>
      <c r="G2774" s="1">
        <v>0</v>
      </c>
      <c r="H2774" s="32">
        <f>IFERROR(HOUR(Table1[[#This Row],[Cancel Date/time]])+MINUTE(Table1[[#This Row],[Cancel Date/time]])/60,"not cancelled")</f>
        <v>6.2833333333333332</v>
      </c>
      <c r="I2774" s="47">
        <f>IFERROR(ROUND(Table1[[#This Row],[cancellation time decimal]],0),"not cancelled")</f>
        <v>6</v>
      </c>
      <c r="J2774" s="10">
        <f>IFERROR(MOD(Table1[[#This Row],[cancellation hour rounded]],24),"not cancelled")</f>
        <v>6</v>
      </c>
      <c r="K2774" s="32">
        <f>1/Table1[[#This Row],[Duration (Time between doses '[in hours'])]]</f>
        <v>0.125</v>
      </c>
      <c r="L2774" s="33">
        <f>Table1[[#This Row],[number doses per hour]]*INDEX(Table2[price per dose],Table1[[#This Row],[Drug ID]])</f>
        <v>0.84929166666666667</v>
      </c>
      <c r="M2774" s="11" t="b">
        <f>AND(Table1[[#This Row],[hour of cancellation 0 to 23]]&gt;=0,Table1[[#This Row],[hour of cancellation 0 to 23]]&lt;=23)</f>
        <v>1</v>
      </c>
    </row>
    <row r="2775" spans="1:13" x14ac:dyDescent="0.3">
      <c r="A2775" s="1">
        <v>2774</v>
      </c>
      <c r="B2775" s="1">
        <v>6</v>
      </c>
      <c r="C2775" s="2">
        <v>41033.206075786104</v>
      </c>
      <c r="D2775" s="2">
        <v>41093.205555555556</v>
      </c>
      <c r="E2775" s="1">
        <v>24</v>
      </c>
      <c r="F2775" s="2">
        <v>41034.782922390223</v>
      </c>
      <c r="G2775" s="1">
        <v>0</v>
      </c>
      <c r="H2775" s="32">
        <f>IFERROR(HOUR(Table1[[#This Row],[Cancel Date/time]])+MINUTE(Table1[[#This Row],[Cancel Date/time]])/60,"not cancelled")</f>
        <v>18.783333333333335</v>
      </c>
      <c r="I2775" s="47">
        <f>IFERROR(ROUND(Table1[[#This Row],[cancellation time decimal]],0),"not cancelled")</f>
        <v>19</v>
      </c>
      <c r="J2775" s="10">
        <f>IFERROR(MOD(Table1[[#This Row],[cancellation hour rounded]],24),"not cancelled")</f>
        <v>19</v>
      </c>
      <c r="K2775" s="32">
        <f>1/Table1[[#This Row],[Duration (Time between doses '[in hours'])]]</f>
        <v>4.1666666666666664E-2</v>
      </c>
      <c r="L2775" s="33">
        <f>Table1[[#This Row],[number doses per hour]]*INDEX(Table2[price per dose],Table1[[#This Row],[Drug ID]])</f>
        <v>0.35218749999999999</v>
      </c>
      <c r="M2775" s="11" t="b">
        <f>AND(Table1[[#This Row],[hour of cancellation 0 to 23]]&gt;=0,Table1[[#This Row],[hour of cancellation 0 to 23]]&lt;=23)</f>
        <v>1</v>
      </c>
    </row>
    <row r="2776" spans="1:13" hidden="1" x14ac:dyDescent="0.3">
      <c r="A2776" s="1">
        <v>2775</v>
      </c>
      <c r="B2776" s="1">
        <v>6</v>
      </c>
      <c r="C2776" s="2">
        <v>41033.252925389839</v>
      </c>
      <c r="D2776" s="2">
        <v>41035.793905105791</v>
      </c>
      <c r="E2776" s="1">
        <v>24</v>
      </c>
      <c r="F2776" s="2" t="s">
        <v>5</v>
      </c>
      <c r="G2776" s="1">
        <v>0</v>
      </c>
      <c r="H2776" s="32" t="str">
        <f>IFERROR(HOUR(Table1[[#This Row],[Cancel Date/time]])+MINUTE(Table1[[#This Row],[Cancel Date/time]])/60,"not cancelled")</f>
        <v>not cancelled</v>
      </c>
      <c r="I2776" s="47" t="str">
        <f>IFERROR(ROUND(Table1[[#This Row],[cancellation time decimal]],0),"not cancelled")</f>
        <v>not cancelled</v>
      </c>
      <c r="J2776" s="10" t="str">
        <f>IFERROR(MOD(Table1[[#This Row],[cancellation hour rounded]],24),"not cancelled")</f>
        <v>not cancelled</v>
      </c>
      <c r="K2776" s="32">
        <f>1/Table1[[#This Row],[Duration (Time between doses '[in hours'])]]</f>
        <v>4.1666666666666664E-2</v>
      </c>
      <c r="L2776" s="33">
        <f>Table1[[#This Row],[number doses per hour]]*INDEX(Table2[price per dose],Table1[[#This Row],[Drug ID]])</f>
        <v>0.35218749999999999</v>
      </c>
      <c r="M2776" s="11" t="b">
        <f>AND(Table1[[#This Row],[hour of cancellation 0 to 23]]&gt;=0,Table1[[#This Row],[hour of cancellation 0 to 23]]&lt;=23)</f>
        <v>0</v>
      </c>
    </row>
    <row r="2777" spans="1:13" x14ac:dyDescent="0.3">
      <c r="A2777" s="1">
        <v>2776</v>
      </c>
      <c r="B2777" s="1">
        <v>1</v>
      </c>
      <c r="C2777" s="2">
        <v>41033.366519686795</v>
      </c>
      <c r="D2777" s="2">
        <v>41038.115972222222</v>
      </c>
      <c r="E2777" s="1">
        <v>8</v>
      </c>
      <c r="F2777" s="2">
        <v>41034.462573488796</v>
      </c>
      <c r="G2777" s="1">
        <v>0</v>
      </c>
      <c r="H2777" s="32">
        <f>IFERROR(HOUR(Table1[[#This Row],[Cancel Date/time]])+MINUTE(Table1[[#This Row],[Cancel Date/time]])/60,"not cancelled")</f>
        <v>11.1</v>
      </c>
      <c r="I2777" s="47">
        <f>IFERROR(ROUND(Table1[[#This Row],[cancellation time decimal]],0),"not cancelled")</f>
        <v>11</v>
      </c>
      <c r="J2777" s="10">
        <f>IFERROR(MOD(Table1[[#This Row],[cancellation hour rounded]],24),"not cancelled")</f>
        <v>11</v>
      </c>
      <c r="K2777" s="32">
        <f>1/Table1[[#This Row],[Duration (Time between doses '[in hours'])]]</f>
        <v>0.125</v>
      </c>
      <c r="L2777" s="33">
        <f>Table1[[#This Row],[number doses per hour]]*INDEX(Table2[price per dose],Table1[[#This Row],[Drug ID]])</f>
        <v>0.84929166666666667</v>
      </c>
      <c r="M2777" s="11" t="b">
        <f>AND(Table1[[#This Row],[hour of cancellation 0 to 23]]&gt;=0,Table1[[#This Row],[hour of cancellation 0 to 23]]&lt;=23)</f>
        <v>1</v>
      </c>
    </row>
    <row r="2778" spans="1:13" x14ac:dyDescent="0.3">
      <c r="A2778" s="1">
        <v>2777</v>
      </c>
      <c r="B2778" s="1">
        <v>3</v>
      </c>
      <c r="C2778" s="2">
        <v>41033.361118963432</v>
      </c>
      <c r="D2778" s="2">
        <v>41093.361111111117</v>
      </c>
      <c r="E2778" s="1">
        <v>24</v>
      </c>
      <c r="F2778" s="2">
        <v>41035.436613981161</v>
      </c>
      <c r="G2778" s="1">
        <v>0</v>
      </c>
      <c r="H2778" s="32">
        <f>IFERROR(HOUR(Table1[[#This Row],[Cancel Date/time]])+MINUTE(Table1[[#This Row],[Cancel Date/time]])/60,"not cancelled")</f>
        <v>10.466666666666667</v>
      </c>
      <c r="I2778" s="47">
        <f>IFERROR(ROUND(Table1[[#This Row],[cancellation time decimal]],0),"not cancelled")</f>
        <v>10</v>
      </c>
      <c r="J2778" s="10">
        <f>IFERROR(MOD(Table1[[#This Row],[cancellation hour rounded]],24),"not cancelled")</f>
        <v>10</v>
      </c>
      <c r="K2778" s="32">
        <f>1/Table1[[#This Row],[Duration (Time between doses '[in hours'])]]</f>
        <v>4.1666666666666664E-2</v>
      </c>
      <c r="L2778" s="33">
        <f>Table1[[#This Row],[number doses per hour]]*INDEX(Table2[price per dose],Table1[[#This Row],[Drug ID]])</f>
        <v>0.18133000000000002</v>
      </c>
      <c r="M2778" s="11" t="b">
        <f>AND(Table1[[#This Row],[hour of cancellation 0 to 23]]&gt;=0,Table1[[#This Row],[hour of cancellation 0 to 23]]&lt;=23)</f>
        <v>1</v>
      </c>
    </row>
    <row r="2779" spans="1:13" x14ac:dyDescent="0.3">
      <c r="A2779" s="1">
        <v>2778</v>
      </c>
      <c r="B2779" s="1">
        <v>6</v>
      </c>
      <c r="C2779" s="2">
        <v>41033.395397772285</v>
      </c>
      <c r="D2779" s="2">
        <v>41093.395138888889</v>
      </c>
      <c r="E2779" s="1">
        <v>24</v>
      </c>
      <c r="F2779" s="2">
        <v>41036.53233406732</v>
      </c>
      <c r="G2779" s="1">
        <v>0</v>
      </c>
      <c r="H2779" s="32">
        <f>IFERROR(HOUR(Table1[[#This Row],[Cancel Date/time]])+MINUTE(Table1[[#This Row],[Cancel Date/time]])/60,"not cancelled")</f>
        <v>12.766666666666667</v>
      </c>
      <c r="I2779" s="47">
        <f>IFERROR(ROUND(Table1[[#This Row],[cancellation time decimal]],0),"not cancelled")</f>
        <v>13</v>
      </c>
      <c r="J2779" s="10">
        <f>IFERROR(MOD(Table1[[#This Row],[cancellation hour rounded]],24),"not cancelled")</f>
        <v>13</v>
      </c>
      <c r="K2779" s="32">
        <f>1/Table1[[#This Row],[Duration (Time between doses '[in hours'])]]</f>
        <v>4.1666666666666664E-2</v>
      </c>
      <c r="L2779" s="33">
        <f>Table1[[#This Row],[number doses per hour]]*INDEX(Table2[price per dose],Table1[[#This Row],[Drug ID]])</f>
        <v>0.35218749999999999</v>
      </c>
      <c r="M2779" s="11" t="b">
        <f>AND(Table1[[#This Row],[hour of cancellation 0 to 23]]&gt;=0,Table1[[#This Row],[hour of cancellation 0 to 23]]&lt;=23)</f>
        <v>1</v>
      </c>
    </row>
    <row r="2780" spans="1:13" x14ac:dyDescent="0.3">
      <c r="A2780" s="1">
        <v>2779</v>
      </c>
      <c r="B2780" s="1">
        <v>6</v>
      </c>
      <c r="C2780" s="2">
        <v>41033.399095672074</v>
      </c>
      <c r="D2780" s="2">
        <v>41093.398611111108</v>
      </c>
      <c r="E2780" s="1">
        <v>24</v>
      </c>
      <c r="F2780" s="2">
        <v>41036.368031990845</v>
      </c>
      <c r="G2780" s="1">
        <v>0</v>
      </c>
      <c r="H2780" s="32">
        <f>IFERROR(HOUR(Table1[[#This Row],[Cancel Date/time]])+MINUTE(Table1[[#This Row],[Cancel Date/time]])/60,"not cancelled")</f>
        <v>8.8166666666666664</v>
      </c>
      <c r="I2780" s="47">
        <f>IFERROR(ROUND(Table1[[#This Row],[cancellation time decimal]],0),"not cancelled")</f>
        <v>9</v>
      </c>
      <c r="J2780" s="10">
        <f>IFERROR(MOD(Table1[[#This Row],[cancellation hour rounded]],24),"not cancelled")</f>
        <v>9</v>
      </c>
      <c r="K2780" s="32">
        <f>1/Table1[[#This Row],[Duration (Time between doses '[in hours'])]]</f>
        <v>4.1666666666666664E-2</v>
      </c>
      <c r="L2780" s="33">
        <f>Table1[[#This Row],[number doses per hour]]*INDEX(Table2[price per dose],Table1[[#This Row],[Drug ID]])</f>
        <v>0.35218749999999999</v>
      </c>
      <c r="M2780" s="11" t="b">
        <f>AND(Table1[[#This Row],[hour of cancellation 0 to 23]]&gt;=0,Table1[[#This Row],[hour of cancellation 0 to 23]]&lt;=23)</f>
        <v>1</v>
      </c>
    </row>
    <row r="2781" spans="1:13" x14ac:dyDescent="0.3">
      <c r="A2781" s="1">
        <v>2780</v>
      </c>
      <c r="B2781" s="1">
        <v>6</v>
      </c>
      <c r="C2781" s="2">
        <v>41033.415083871318</v>
      </c>
      <c r="D2781" s="2">
        <v>41093.414583333331</v>
      </c>
      <c r="E2781" s="1">
        <v>24</v>
      </c>
      <c r="F2781" s="2">
        <v>41036.502095923235</v>
      </c>
      <c r="G2781" s="1">
        <v>0</v>
      </c>
      <c r="H2781" s="32">
        <f>IFERROR(HOUR(Table1[[#This Row],[Cancel Date/time]])+MINUTE(Table1[[#This Row],[Cancel Date/time]])/60,"not cancelled")</f>
        <v>12.05</v>
      </c>
      <c r="I2781" s="47">
        <f>IFERROR(ROUND(Table1[[#This Row],[cancellation time decimal]],0),"not cancelled")</f>
        <v>12</v>
      </c>
      <c r="J2781" s="10">
        <f>IFERROR(MOD(Table1[[#This Row],[cancellation hour rounded]],24),"not cancelled")</f>
        <v>12</v>
      </c>
      <c r="K2781" s="32">
        <f>1/Table1[[#This Row],[Duration (Time between doses '[in hours'])]]</f>
        <v>4.1666666666666664E-2</v>
      </c>
      <c r="L2781" s="33">
        <f>Table1[[#This Row],[number doses per hour]]*INDEX(Table2[price per dose],Table1[[#This Row],[Drug ID]])</f>
        <v>0.35218749999999999</v>
      </c>
      <c r="M2781" s="11" t="b">
        <f>AND(Table1[[#This Row],[hour of cancellation 0 to 23]]&gt;=0,Table1[[#This Row],[hour of cancellation 0 to 23]]&lt;=23)</f>
        <v>1</v>
      </c>
    </row>
    <row r="2782" spans="1:13" x14ac:dyDescent="0.3">
      <c r="A2782" s="1">
        <v>2781</v>
      </c>
      <c r="B2782" s="1">
        <v>1</v>
      </c>
      <c r="C2782" s="2">
        <v>41033.403207238123</v>
      </c>
      <c r="D2782" s="2">
        <v>41093.402777777781</v>
      </c>
      <c r="E2782" s="1">
        <v>8</v>
      </c>
      <c r="F2782" s="2">
        <v>41033.913431586727</v>
      </c>
      <c r="G2782" s="1">
        <v>0</v>
      </c>
      <c r="H2782" s="32">
        <f>IFERROR(HOUR(Table1[[#This Row],[Cancel Date/time]])+MINUTE(Table1[[#This Row],[Cancel Date/time]])/60,"not cancelled")</f>
        <v>21.916666666666668</v>
      </c>
      <c r="I2782" s="47">
        <f>IFERROR(ROUND(Table1[[#This Row],[cancellation time decimal]],0),"not cancelled")</f>
        <v>22</v>
      </c>
      <c r="J2782" s="10">
        <f>IFERROR(MOD(Table1[[#This Row],[cancellation hour rounded]],24),"not cancelled")</f>
        <v>22</v>
      </c>
      <c r="K2782" s="32">
        <f>1/Table1[[#This Row],[Duration (Time between doses '[in hours'])]]</f>
        <v>0.125</v>
      </c>
      <c r="L2782" s="33">
        <f>Table1[[#This Row],[number doses per hour]]*INDEX(Table2[price per dose],Table1[[#This Row],[Drug ID]])</f>
        <v>0.84929166666666667</v>
      </c>
      <c r="M2782" s="11" t="b">
        <f>AND(Table1[[#This Row],[hour of cancellation 0 to 23]]&gt;=0,Table1[[#This Row],[hour of cancellation 0 to 23]]&lt;=23)</f>
        <v>1</v>
      </c>
    </row>
    <row r="2783" spans="1:13" x14ac:dyDescent="0.3">
      <c r="A2783" s="1">
        <v>2782</v>
      </c>
      <c r="B2783" s="1">
        <v>6</v>
      </c>
      <c r="C2783" s="2">
        <v>41033.398565138457</v>
      </c>
      <c r="D2783" s="2">
        <v>41093.397916666669</v>
      </c>
      <c r="E2783" s="1">
        <v>24</v>
      </c>
      <c r="F2783" s="2">
        <v>41036.506751751956</v>
      </c>
      <c r="G2783" s="1">
        <v>0</v>
      </c>
      <c r="H2783" s="32">
        <f>IFERROR(HOUR(Table1[[#This Row],[Cancel Date/time]])+MINUTE(Table1[[#This Row],[Cancel Date/time]])/60,"not cancelled")</f>
        <v>12.15</v>
      </c>
      <c r="I2783" s="47">
        <f>IFERROR(ROUND(Table1[[#This Row],[cancellation time decimal]],0),"not cancelled")</f>
        <v>12</v>
      </c>
      <c r="J2783" s="10">
        <f>IFERROR(MOD(Table1[[#This Row],[cancellation hour rounded]],24),"not cancelled")</f>
        <v>12</v>
      </c>
      <c r="K2783" s="32">
        <f>1/Table1[[#This Row],[Duration (Time between doses '[in hours'])]]</f>
        <v>4.1666666666666664E-2</v>
      </c>
      <c r="L2783" s="33">
        <f>Table1[[#This Row],[number doses per hour]]*INDEX(Table2[price per dose],Table1[[#This Row],[Drug ID]])</f>
        <v>0.35218749999999999</v>
      </c>
      <c r="M2783" s="11" t="b">
        <f>AND(Table1[[#This Row],[hour of cancellation 0 to 23]]&gt;=0,Table1[[#This Row],[hour of cancellation 0 to 23]]&lt;=23)</f>
        <v>1</v>
      </c>
    </row>
    <row r="2784" spans="1:13" x14ac:dyDescent="0.3">
      <c r="A2784" s="1">
        <v>2783</v>
      </c>
      <c r="B2784" s="1">
        <v>1</v>
      </c>
      <c r="C2784" s="2">
        <v>41033.410950333004</v>
      </c>
      <c r="D2784" s="2">
        <v>41093.410416666666</v>
      </c>
      <c r="E2784" s="1">
        <v>8</v>
      </c>
      <c r="F2784" s="2">
        <v>41033.626622650656</v>
      </c>
      <c r="G2784" s="1">
        <v>0</v>
      </c>
      <c r="H2784" s="32">
        <f>IFERROR(HOUR(Table1[[#This Row],[Cancel Date/time]])+MINUTE(Table1[[#This Row],[Cancel Date/time]])/60,"not cancelled")</f>
        <v>15.033333333333333</v>
      </c>
      <c r="I2784" s="47">
        <f>IFERROR(ROUND(Table1[[#This Row],[cancellation time decimal]],0),"not cancelled")</f>
        <v>15</v>
      </c>
      <c r="J2784" s="10">
        <f>IFERROR(MOD(Table1[[#This Row],[cancellation hour rounded]],24),"not cancelled")</f>
        <v>15</v>
      </c>
      <c r="K2784" s="32">
        <f>1/Table1[[#This Row],[Duration (Time between doses '[in hours'])]]</f>
        <v>0.125</v>
      </c>
      <c r="L2784" s="33">
        <f>Table1[[#This Row],[number doses per hour]]*INDEX(Table2[price per dose],Table1[[#This Row],[Drug ID]])</f>
        <v>0.84929166666666667</v>
      </c>
      <c r="M2784" s="11" t="b">
        <f>AND(Table1[[#This Row],[hour of cancellation 0 to 23]]&gt;=0,Table1[[#This Row],[hour of cancellation 0 to 23]]&lt;=23)</f>
        <v>1</v>
      </c>
    </row>
    <row r="2785" spans="1:13" x14ac:dyDescent="0.3">
      <c r="A2785" s="1">
        <v>2784</v>
      </c>
      <c r="B2785" s="1">
        <v>2</v>
      </c>
      <c r="C2785" s="2">
        <v>41033.423269910796</v>
      </c>
      <c r="D2785" s="2">
        <v>41093.422916666663</v>
      </c>
      <c r="E2785" s="1">
        <v>10</v>
      </c>
      <c r="F2785" s="2">
        <v>41034.448098399087</v>
      </c>
      <c r="G2785" s="1">
        <v>0</v>
      </c>
      <c r="H2785" s="32">
        <f>IFERROR(HOUR(Table1[[#This Row],[Cancel Date/time]])+MINUTE(Table1[[#This Row],[Cancel Date/time]])/60,"not cancelled")</f>
        <v>10.75</v>
      </c>
      <c r="I2785" s="47">
        <f>IFERROR(ROUND(Table1[[#This Row],[cancellation time decimal]],0),"not cancelled")</f>
        <v>11</v>
      </c>
      <c r="J2785" s="10">
        <f>IFERROR(MOD(Table1[[#This Row],[cancellation hour rounded]],24),"not cancelled")</f>
        <v>11</v>
      </c>
      <c r="K2785" s="32">
        <f>1/Table1[[#This Row],[Duration (Time between doses '[in hours'])]]</f>
        <v>0.1</v>
      </c>
      <c r="L2785" s="33">
        <f>Table1[[#This Row],[number doses per hour]]*INDEX(Table2[price per dose],Table1[[#This Row],[Drug ID]])</f>
        <v>0.84959999999999969</v>
      </c>
      <c r="M2785" s="11" t="b">
        <f>AND(Table1[[#This Row],[hour of cancellation 0 to 23]]&gt;=0,Table1[[#This Row],[hour of cancellation 0 to 23]]&lt;=23)</f>
        <v>1</v>
      </c>
    </row>
    <row r="2786" spans="1:13" x14ac:dyDescent="0.3">
      <c r="A2786" s="1">
        <v>2785</v>
      </c>
      <c r="B2786" s="1">
        <v>3</v>
      </c>
      <c r="C2786" s="2">
        <v>41033.446682792128</v>
      </c>
      <c r="D2786" s="2">
        <v>41093.446527777778</v>
      </c>
      <c r="E2786" s="1">
        <v>24</v>
      </c>
      <c r="F2786" s="2">
        <v>41035.722214356756</v>
      </c>
      <c r="G2786" s="1">
        <v>0</v>
      </c>
      <c r="H2786" s="32">
        <f>IFERROR(HOUR(Table1[[#This Row],[Cancel Date/time]])+MINUTE(Table1[[#This Row],[Cancel Date/time]])/60,"not cancelled")</f>
        <v>17.316666666666666</v>
      </c>
      <c r="I2786" s="47">
        <f>IFERROR(ROUND(Table1[[#This Row],[cancellation time decimal]],0),"not cancelled")</f>
        <v>17</v>
      </c>
      <c r="J2786" s="10">
        <f>IFERROR(MOD(Table1[[#This Row],[cancellation hour rounded]],24),"not cancelled")</f>
        <v>17</v>
      </c>
      <c r="K2786" s="32">
        <f>1/Table1[[#This Row],[Duration (Time between doses '[in hours'])]]</f>
        <v>4.1666666666666664E-2</v>
      </c>
      <c r="L2786" s="33">
        <f>Table1[[#This Row],[number doses per hour]]*INDEX(Table2[price per dose],Table1[[#This Row],[Drug ID]])</f>
        <v>0.18133000000000002</v>
      </c>
      <c r="M2786" s="11" t="b">
        <f>AND(Table1[[#This Row],[hour of cancellation 0 to 23]]&gt;=0,Table1[[#This Row],[hour of cancellation 0 to 23]]&lt;=23)</f>
        <v>1</v>
      </c>
    </row>
    <row r="2787" spans="1:13" x14ac:dyDescent="0.3">
      <c r="A2787" s="1">
        <v>2786</v>
      </c>
      <c r="B2787" s="1">
        <v>4</v>
      </c>
      <c r="C2787" s="2">
        <v>41033.442828391904</v>
      </c>
      <c r="D2787" s="2">
        <v>41093.442361111105</v>
      </c>
      <c r="E2787" s="1">
        <v>12</v>
      </c>
      <c r="F2787" s="2">
        <v>41036.393747464492</v>
      </c>
      <c r="G2787" s="1">
        <v>0</v>
      </c>
      <c r="H2787" s="32">
        <f>IFERROR(HOUR(Table1[[#This Row],[Cancel Date/time]])+MINUTE(Table1[[#This Row],[Cancel Date/time]])/60,"not cancelled")</f>
        <v>9.4499999999999993</v>
      </c>
      <c r="I2787" s="47">
        <f>IFERROR(ROUND(Table1[[#This Row],[cancellation time decimal]],0),"not cancelled")</f>
        <v>9</v>
      </c>
      <c r="J2787" s="10">
        <f>IFERROR(MOD(Table1[[#This Row],[cancellation hour rounded]],24),"not cancelled")</f>
        <v>9</v>
      </c>
      <c r="K2787" s="32">
        <f>1/Table1[[#This Row],[Duration (Time between doses '[in hours'])]]</f>
        <v>8.3333333333333329E-2</v>
      </c>
      <c r="L2787" s="33">
        <f>Table1[[#This Row],[number doses per hour]]*INDEX(Table2[price per dose],Table1[[#This Row],[Drug ID]])</f>
        <v>1.448055119047619</v>
      </c>
      <c r="M2787" s="11" t="b">
        <f>AND(Table1[[#This Row],[hour of cancellation 0 to 23]]&gt;=0,Table1[[#This Row],[hour of cancellation 0 to 23]]&lt;=23)</f>
        <v>1</v>
      </c>
    </row>
    <row r="2788" spans="1:13" x14ac:dyDescent="0.3">
      <c r="A2788" s="1">
        <v>2787</v>
      </c>
      <c r="B2788" s="1">
        <v>4</v>
      </c>
      <c r="C2788" s="2">
        <v>41033.490688014062</v>
      </c>
      <c r="D2788" s="2">
        <v>41093.490277777782</v>
      </c>
      <c r="E2788" s="1">
        <v>12</v>
      </c>
      <c r="F2788" s="2">
        <v>41036.434252487707</v>
      </c>
      <c r="G2788" s="1">
        <v>0</v>
      </c>
      <c r="H2788" s="32">
        <f>IFERROR(HOUR(Table1[[#This Row],[Cancel Date/time]])+MINUTE(Table1[[#This Row],[Cancel Date/time]])/60,"not cancelled")</f>
        <v>10.416666666666666</v>
      </c>
      <c r="I2788" s="47">
        <f>IFERROR(ROUND(Table1[[#This Row],[cancellation time decimal]],0),"not cancelled")</f>
        <v>10</v>
      </c>
      <c r="J2788" s="10">
        <f>IFERROR(MOD(Table1[[#This Row],[cancellation hour rounded]],24),"not cancelled")</f>
        <v>10</v>
      </c>
      <c r="K2788" s="32">
        <f>1/Table1[[#This Row],[Duration (Time between doses '[in hours'])]]</f>
        <v>8.3333333333333329E-2</v>
      </c>
      <c r="L2788" s="33">
        <f>Table1[[#This Row],[number doses per hour]]*INDEX(Table2[price per dose],Table1[[#This Row],[Drug ID]])</f>
        <v>1.448055119047619</v>
      </c>
      <c r="M2788" s="11" t="b">
        <f>AND(Table1[[#This Row],[hour of cancellation 0 to 23]]&gt;=0,Table1[[#This Row],[hour of cancellation 0 to 23]]&lt;=23)</f>
        <v>1</v>
      </c>
    </row>
    <row r="2789" spans="1:13" x14ac:dyDescent="0.3">
      <c r="A2789" s="1">
        <v>2788</v>
      </c>
      <c r="B2789" s="1">
        <v>3</v>
      </c>
      <c r="C2789" s="2">
        <v>41033.47141980959</v>
      </c>
      <c r="D2789" s="2">
        <v>41093.470833333333</v>
      </c>
      <c r="E2789" s="1">
        <v>24</v>
      </c>
      <c r="F2789" s="2">
        <v>41035.691058191565</v>
      </c>
      <c r="G2789" s="1">
        <v>0</v>
      </c>
      <c r="H2789" s="32">
        <f>IFERROR(HOUR(Table1[[#This Row],[Cancel Date/time]])+MINUTE(Table1[[#This Row],[Cancel Date/time]])/60,"not cancelled")</f>
        <v>16.583333333333332</v>
      </c>
      <c r="I2789" s="47">
        <f>IFERROR(ROUND(Table1[[#This Row],[cancellation time decimal]],0),"not cancelled")</f>
        <v>17</v>
      </c>
      <c r="J2789" s="10">
        <f>IFERROR(MOD(Table1[[#This Row],[cancellation hour rounded]],24),"not cancelled")</f>
        <v>17</v>
      </c>
      <c r="K2789" s="32">
        <f>1/Table1[[#This Row],[Duration (Time between doses '[in hours'])]]</f>
        <v>4.1666666666666664E-2</v>
      </c>
      <c r="L2789" s="33">
        <f>Table1[[#This Row],[number doses per hour]]*INDEX(Table2[price per dose],Table1[[#This Row],[Drug ID]])</f>
        <v>0.18133000000000002</v>
      </c>
      <c r="M2789" s="11" t="b">
        <f>AND(Table1[[#This Row],[hour of cancellation 0 to 23]]&gt;=0,Table1[[#This Row],[hour of cancellation 0 to 23]]&lt;=23)</f>
        <v>1</v>
      </c>
    </row>
    <row r="2790" spans="1:13" x14ac:dyDescent="0.3">
      <c r="A2790" s="1">
        <v>2789</v>
      </c>
      <c r="B2790" s="1">
        <v>2</v>
      </c>
      <c r="C2790" s="2">
        <v>41033.488736901272</v>
      </c>
      <c r="D2790" s="2">
        <v>41093.48819444445</v>
      </c>
      <c r="E2790" s="1">
        <v>10</v>
      </c>
      <c r="F2790" s="2">
        <v>41034.697128703687</v>
      </c>
      <c r="G2790" s="1">
        <v>0</v>
      </c>
      <c r="H2790" s="32">
        <f>IFERROR(HOUR(Table1[[#This Row],[Cancel Date/time]])+MINUTE(Table1[[#This Row],[Cancel Date/time]])/60,"not cancelled")</f>
        <v>16.716666666666665</v>
      </c>
      <c r="I2790" s="47">
        <f>IFERROR(ROUND(Table1[[#This Row],[cancellation time decimal]],0),"not cancelled")</f>
        <v>17</v>
      </c>
      <c r="J2790" s="10">
        <f>IFERROR(MOD(Table1[[#This Row],[cancellation hour rounded]],24),"not cancelled")</f>
        <v>17</v>
      </c>
      <c r="K2790" s="32">
        <f>1/Table1[[#This Row],[Duration (Time between doses '[in hours'])]]</f>
        <v>0.1</v>
      </c>
      <c r="L2790" s="33">
        <f>Table1[[#This Row],[number doses per hour]]*INDEX(Table2[price per dose],Table1[[#This Row],[Drug ID]])</f>
        <v>0.84959999999999969</v>
      </c>
      <c r="M2790" s="11" t="b">
        <f>AND(Table1[[#This Row],[hour of cancellation 0 to 23]]&gt;=0,Table1[[#This Row],[hour of cancellation 0 to 23]]&lt;=23)</f>
        <v>1</v>
      </c>
    </row>
    <row r="2791" spans="1:13" x14ac:dyDescent="0.3">
      <c r="A2791" s="1">
        <v>2790</v>
      </c>
      <c r="B2791" s="1">
        <v>6</v>
      </c>
      <c r="C2791" s="2">
        <v>41033.521280535962</v>
      </c>
      <c r="D2791" s="2">
        <v>41093.520833333336</v>
      </c>
      <c r="E2791" s="1">
        <v>24</v>
      </c>
      <c r="F2791" s="2">
        <v>41039.648769031446</v>
      </c>
      <c r="G2791" s="1">
        <v>0</v>
      </c>
      <c r="H2791" s="32">
        <f>IFERROR(HOUR(Table1[[#This Row],[Cancel Date/time]])+MINUTE(Table1[[#This Row],[Cancel Date/time]])/60,"not cancelled")</f>
        <v>15.566666666666666</v>
      </c>
      <c r="I2791" s="47">
        <f>IFERROR(ROUND(Table1[[#This Row],[cancellation time decimal]],0),"not cancelled")</f>
        <v>16</v>
      </c>
      <c r="J2791" s="10">
        <f>IFERROR(MOD(Table1[[#This Row],[cancellation hour rounded]],24),"not cancelled")</f>
        <v>16</v>
      </c>
      <c r="K2791" s="32">
        <f>1/Table1[[#This Row],[Duration (Time between doses '[in hours'])]]</f>
        <v>4.1666666666666664E-2</v>
      </c>
      <c r="L2791" s="33">
        <f>Table1[[#This Row],[number doses per hour]]*INDEX(Table2[price per dose],Table1[[#This Row],[Drug ID]])</f>
        <v>0.35218749999999999</v>
      </c>
      <c r="M2791" s="11" t="b">
        <f>AND(Table1[[#This Row],[hour of cancellation 0 to 23]]&gt;=0,Table1[[#This Row],[hour of cancellation 0 to 23]]&lt;=23)</f>
        <v>1</v>
      </c>
    </row>
    <row r="2792" spans="1:13" x14ac:dyDescent="0.3">
      <c r="A2792" s="1">
        <v>2791</v>
      </c>
      <c r="B2792" s="1">
        <v>4</v>
      </c>
      <c r="C2792" s="2">
        <v>41033.533107016898</v>
      </c>
      <c r="D2792" s="2">
        <v>41093.532638888886</v>
      </c>
      <c r="E2792" s="1">
        <v>12</v>
      </c>
      <c r="F2792" s="2">
        <v>41036.496718169794</v>
      </c>
      <c r="G2792" s="1">
        <v>0</v>
      </c>
      <c r="H2792" s="32">
        <f>IFERROR(HOUR(Table1[[#This Row],[Cancel Date/time]])+MINUTE(Table1[[#This Row],[Cancel Date/time]])/60,"not cancelled")</f>
        <v>11.916666666666666</v>
      </c>
      <c r="I2792" s="47">
        <f>IFERROR(ROUND(Table1[[#This Row],[cancellation time decimal]],0),"not cancelled")</f>
        <v>12</v>
      </c>
      <c r="J2792" s="10">
        <f>IFERROR(MOD(Table1[[#This Row],[cancellation hour rounded]],24),"not cancelled")</f>
        <v>12</v>
      </c>
      <c r="K2792" s="32">
        <f>1/Table1[[#This Row],[Duration (Time between doses '[in hours'])]]</f>
        <v>8.3333333333333329E-2</v>
      </c>
      <c r="L2792" s="33">
        <f>Table1[[#This Row],[number doses per hour]]*INDEX(Table2[price per dose],Table1[[#This Row],[Drug ID]])</f>
        <v>1.448055119047619</v>
      </c>
      <c r="M2792" s="11" t="b">
        <f>AND(Table1[[#This Row],[hour of cancellation 0 to 23]]&gt;=0,Table1[[#This Row],[hour of cancellation 0 to 23]]&lt;=23)</f>
        <v>1</v>
      </c>
    </row>
    <row r="2793" spans="1:13" x14ac:dyDescent="0.3">
      <c r="A2793" s="1">
        <v>2792</v>
      </c>
      <c r="B2793" s="1">
        <v>1</v>
      </c>
      <c r="C2793" s="2">
        <v>41033.511266536399</v>
      </c>
      <c r="D2793" s="2">
        <v>41093.511111111111</v>
      </c>
      <c r="E2793" s="1">
        <v>8</v>
      </c>
      <c r="F2793" s="2">
        <v>41034.658702964363</v>
      </c>
      <c r="G2793" s="1">
        <v>0</v>
      </c>
      <c r="H2793" s="32">
        <f>IFERROR(HOUR(Table1[[#This Row],[Cancel Date/time]])+MINUTE(Table1[[#This Row],[Cancel Date/time]])/60,"not cancelled")</f>
        <v>15.8</v>
      </c>
      <c r="I2793" s="47">
        <f>IFERROR(ROUND(Table1[[#This Row],[cancellation time decimal]],0),"not cancelled")</f>
        <v>16</v>
      </c>
      <c r="J2793" s="10">
        <f>IFERROR(MOD(Table1[[#This Row],[cancellation hour rounded]],24),"not cancelled")</f>
        <v>16</v>
      </c>
      <c r="K2793" s="32">
        <f>1/Table1[[#This Row],[Duration (Time between doses '[in hours'])]]</f>
        <v>0.125</v>
      </c>
      <c r="L2793" s="33">
        <f>Table1[[#This Row],[number doses per hour]]*INDEX(Table2[price per dose],Table1[[#This Row],[Drug ID]])</f>
        <v>0.84929166666666667</v>
      </c>
      <c r="M2793" s="11" t="b">
        <f>AND(Table1[[#This Row],[hour of cancellation 0 to 23]]&gt;=0,Table1[[#This Row],[hour of cancellation 0 to 23]]&lt;=23)</f>
        <v>1</v>
      </c>
    </row>
    <row r="2794" spans="1:13" x14ac:dyDescent="0.3">
      <c r="A2794" s="1">
        <v>2793</v>
      </c>
      <c r="B2794" s="1">
        <v>3</v>
      </c>
      <c r="C2794" s="2">
        <v>41033.626132760815</v>
      </c>
      <c r="D2794" s="2">
        <v>41093.625694444447</v>
      </c>
      <c r="E2794" s="1">
        <v>24</v>
      </c>
      <c r="F2794" s="2">
        <v>41035.603190518174</v>
      </c>
      <c r="G2794" s="1">
        <v>0</v>
      </c>
      <c r="H2794" s="32">
        <f>IFERROR(HOUR(Table1[[#This Row],[Cancel Date/time]])+MINUTE(Table1[[#This Row],[Cancel Date/time]])/60,"not cancelled")</f>
        <v>14.466666666666667</v>
      </c>
      <c r="I2794" s="47">
        <f>IFERROR(ROUND(Table1[[#This Row],[cancellation time decimal]],0),"not cancelled")</f>
        <v>14</v>
      </c>
      <c r="J2794" s="10">
        <f>IFERROR(MOD(Table1[[#This Row],[cancellation hour rounded]],24),"not cancelled")</f>
        <v>14</v>
      </c>
      <c r="K2794" s="32">
        <f>1/Table1[[#This Row],[Duration (Time between doses '[in hours'])]]</f>
        <v>4.1666666666666664E-2</v>
      </c>
      <c r="L2794" s="33">
        <f>Table1[[#This Row],[number doses per hour]]*INDEX(Table2[price per dose],Table1[[#This Row],[Drug ID]])</f>
        <v>0.18133000000000002</v>
      </c>
      <c r="M2794" s="11" t="b">
        <f>AND(Table1[[#This Row],[hour of cancellation 0 to 23]]&gt;=0,Table1[[#This Row],[hour of cancellation 0 to 23]]&lt;=23)</f>
        <v>1</v>
      </c>
    </row>
    <row r="2795" spans="1:13" x14ac:dyDescent="0.3">
      <c r="A2795" s="1">
        <v>2794</v>
      </c>
      <c r="B2795" s="1">
        <v>1</v>
      </c>
      <c r="C2795" s="2">
        <v>41033.675927480406</v>
      </c>
      <c r="D2795" s="2">
        <v>41093.675694444442</v>
      </c>
      <c r="E2795" s="1">
        <v>8</v>
      </c>
      <c r="F2795" s="2">
        <v>41034.351712976953</v>
      </c>
      <c r="G2795" s="1">
        <v>0</v>
      </c>
      <c r="H2795" s="32">
        <f>IFERROR(HOUR(Table1[[#This Row],[Cancel Date/time]])+MINUTE(Table1[[#This Row],[Cancel Date/time]])/60,"not cancelled")</f>
        <v>8.4333333333333336</v>
      </c>
      <c r="I2795" s="47">
        <f>IFERROR(ROUND(Table1[[#This Row],[cancellation time decimal]],0),"not cancelled")</f>
        <v>8</v>
      </c>
      <c r="J2795" s="10">
        <f>IFERROR(MOD(Table1[[#This Row],[cancellation hour rounded]],24),"not cancelled")</f>
        <v>8</v>
      </c>
      <c r="K2795" s="32">
        <f>1/Table1[[#This Row],[Duration (Time between doses '[in hours'])]]</f>
        <v>0.125</v>
      </c>
      <c r="L2795" s="33">
        <f>Table1[[#This Row],[number doses per hour]]*INDEX(Table2[price per dose],Table1[[#This Row],[Drug ID]])</f>
        <v>0.84929166666666667</v>
      </c>
      <c r="M2795" s="11" t="b">
        <f>AND(Table1[[#This Row],[hour of cancellation 0 to 23]]&gt;=0,Table1[[#This Row],[hour of cancellation 0 to 23]]&lt;=23)</f>
        <v>1</v>
      </c>
    </row>
    <row r="2796" spans="1:13" x14ac:dyDescent="0.3">
      <c r="A2796" s="1">
        <v>2795</v>
      </c>
      <c r="B2796" s="1">
        <v>1</v>
      </c>
      <c r="C2796" s="2">
        <v>41033.695909545779</v>
      </c>
      <c r="D2796" s="2">
        <v>41093.695833333331</v>
      </c>
      <c r="E2796" s="1">
        <v>12</v>
      </c>
      <c r="F2796" s="2">
        <v>41034.662001557597</v>
      </c>
      <c r="G2796" s="1">
        <v>0</v>
      </c>
      <c r="H2796" s="32">
        <f>IFERROR(HOUR(Table1[[#This Row],[Cancel Date/time]])+MINUTE(Table1[[#This Row],[Cancel Date/time]])/60,"not cancelled")</f>
        <v>15.883333333333333</v>
      </c>
      <c r="I2796" s="47">
        <f>IFERROR(ROUND(Table1[[#This Row],[cancellation time decimal]],0),"not cancelled")</f>
        <v>16</v>
      </c>
      <c r="J2796" s="10">
        <f>IFERROR(MOD(Table1[[#This Row],[cancellation hour rounded]],24),"not cancelled")</f>
        <v>16</v>
      </c>
      <c r="K2796" s="32">
        <f>1/Table1[[#This Row],[Duration (Time between doses '[in hours'])]]</f>
        <v>8.3333333333333329E-2</v>
      </c>
      <c r="L2796" s="33">
        <f>Table1[[#This Row],[number doses per hour]]*INDEX(Table2[price per dose],Table1[[#This Row],[Drug ID]])</f>
        <v>0.56619444444444444</v>
      </c>
      <c r="M2796" s="11" t="b">
        <f>AND(Table1[[#This Row],[hour of cancellation 0 to 23]]&gt;=0,Table1[[#This Row],[hour of cancellation 0 to 23]]&lt;=23)</f>
        <v>1</v>
      </c>
    </row>
    <row r="2797" spans="1:13" x14ac:dyDescent="0.3">
      <c r="A2797" s="1">
        <v>2796</v>
      </c>
      <c r="B2797" s="1">
        <v>5</v>
      </c>
      <c r="C2797" s="2">
        <v>41033.69580556429</v>
      </c>
      <c r="D2797" s="2">
        <v>41093.695138888885</v>
      </c>
      <c r="E2797" s="1">
        <v>24</v>
      </c>
      <c r="F2797" s="2">
        <v>41038.443235529419</v>
      </c>
      <c r="G2797" s="1">
        <v>0</v>
      </c>
      <c r="H2797" s="32">
        <f>IFERROR(HOUR(Table1[[#This Row],[Cancel Date/time]])+MINUTE(Table1[[#This Row],[Cancel Date/time]])/60,"not cancelled")</f>
        <v>10.633333333333333</v>
      </c>
      <c r="I2797" s="47">
        <f>IFERROR(ROUND(Table1[[#This Row],[cancellation time decimal]],0),"not cancelled")</f>
        <v>11</v>
      </c>
      <c r="J2797" s="10">
        <f>IFERROR(MOD(Table1[[#This Row],[cancellation hour rounded]],24),"not cancelled")</f>
        <v>11</v>
      </c>
      <c r="K2797" s="32">
        <f>1/Table1[[#This Row],[Duration (Time between doses '[in hours'])]]</f>
        <v>4.1666666666666664E-2</v>
      </c>
      <c r="L2797" s="33">
        <f>Table1[[#This Row],[number doses per hour]]*INDEX(Table2[price per dose],Table1[[#This Row],[Drug ID]])</f>
        <v>0.2815833333333333</v>
      </c>
      <c r="M2797" s="11" t="b">
        <f>AND(Table1[[#This Row],[hour of cancellation 0 to 23]]&gt;=0,Table1[[#This Row],[hour of cancellation 0 to 23]]&lt;=23)</f>
        <v>1</v>
      </c>
    </row>
    <row r="2798" spans="1:13" x14ac:dyDescent="0.3">
      <c r="A2798" s="1">
        <v>2797</v>
      </c>
      <c r="B2798" s="1">
        <v>10</v>
      </c>
      <c r="C2798" s="2">
        <v>41033.739414657146</v>
      </c>
      <c r="D2798" s="2">
        <v>41093.738888888889</v>
      </c>
      <c r="E2798" s="1">
        <v>1</v>
      </c>
      <c r="F2798" s="2">
        <v>41040.8832588972</v>
      </c>
      <c r="G2798" s="1">
        <v>2</v>
      </c>
      <c r="H2798" s="32">
        <f>IFERROR(HOUR(Table1[[#This Row],[Cancel Date/time]])+MINUTE(Table1[[#This Row],[Cancel Date/time]])/60,"not cancelled")</f>
        <v>21.183333333333334</v>
      </c>
      <c r="I2798" s="47">
        <f>IFERROR(ROUND(Table1[[#This Row],[cancellation time decimal]],0),"not cancelled")</f>
        <v>21</v>
      </c>
      <c r="J2798" s="10">
        <f>IFERROR(MOD(Table1[[#This Row],[cancellation hour rounded]],24),"not cancelled")</f>
        <v>21</v>
      </c>
      <c r="K2798" s="32">
        <f>1/Table1[[#This Row],[Duration (Time between doses '[in hours'])]]</f>
        <v>1</v>
      </c>
      <c r="L2798" s="33">
        <f>Table1[[#This Row],[number doses per hour]]*INDEX(Table2[price per dose],Table1[[#This Row],[Drug ID]])</f>
        <v>2.5716000000000001</v>
      </c>
      <c r="M2798" s="11" t="b">
        <f>AND(Table1[[#This Row],[hour of cancellation 0 to 23]]&gt;=0,Table1[[#This Row],[hour of cancellation 0 to 23]]&lt;=23)</f>
        <v>1</v>
      </c>
    </row>
    <row r="2799" spans="1:13" hidden="1" x14ac:dyDescent="0.3">
      <c r="A2799" s="1">
        <v>2798</v>
      </c>
      <c r="B2799" s="1">
        <v>11</v>
      </c>
      <c r="C2799" s="2">
        <v>41033.738498792562</v>
      </c>
      <c r="D2799" s="2">
        <v>41037.862938618557</v>
      </c>
      <c r="E2799" s="1">
        <v>1</v>
      </c>
      <c r="F2799" s="2" t="s">
        <v>5</v>
      </c>
      <c r="G2799" s="1">
        <v>3</v>
      </c>
      <c r="H2799" s="32" t="str">
        <f>IFERROR(HOUR(Table1[[#This Row],[Cancel Date/time]])+MINUTE(Table1[[#This Row],[Cancel Date/time]])/60,"not cancelled")</f>
        <v>not cancelled</v>
      </c>
      <c r="I2799" s="47" t="str">
        <f>IFERROR(ROUND(Table1[[#This Row],[cancellation time decimal]],0),"not cancelled")</f>
        <v>not cancelled</v>
      </c>
      <c r="J2799" s="10" t="str">
        <f>IFERROR(MOD(Table1[[#This Row],[cancellation hour rounded]],24),"not cancelled")</f>
        <v>not cancelled</v>
      </c>
      <c r="K2799" s="32">
        <f>1/Table1[[#This Row],[Duration (Time between doses '[in hours'])]]</f>
        <v>1</v>
      </c>
      <c r="L2799" s="33">
        <f>Table1[[#This Row],[number doses per hour]]*INDEX(Table2[price per dose],Table1[[#This Row],[Drug ID]])</f>
        <v>1</v>
      </c>
      <c r="M2799" s="11" t="b">
        <f>AND(Table1[[#This Row],[hour of cancellation 0 to 23]]&gt;=0,Table1[[#This Row],[hour of cancellation 0 to 23]]&lt;=23)</f>
        <v>0</v>
      </c>
    </row>
    <row r="2800" spans="1:13" hidden="1" x14ac:dyDescent="0.3">
      <c r="A2800" s="1">
        <v>2799</v>
      </c>
      <c r="B2800" s="1">
        <v>1</v>
      </c>
      <c r="C2800" s="2">
        <v>41033.714587361072</v>
      </c>
      <c r="D2800" s="2">
        <v>41037.17227566809</v>
      </c>
      <c r="E2800" s="1">
        <v>8</v>
      </c>
      <c r="F2800" s="2" t="s">
        <v>5</v>
      </c>
      <c r="G2800" s="1">
        <v>0</v>
      </c>
      <c r="H2800" s="32" t="str">
        <f>IFERROR(HOUR(Table1[[#This Row],[Cancel Date/time]])+MINUTE(Table1[[#This Row],[Cancel Date/time]])/60,"not cancelled")</f>
        <v>not cancelled</v>
      </c>
      <c r="I2800" s="47" t="str">
        <f>IFERROR(ROUND(Table1[[#This Row],[cancellation time decimal]],0),"not cancelled")</f>
        <v>not cancelled</v>
      </c>
      <c r="J2800" s="10" t="str">
        <f>IFERROR(MOD(Table1[[#This Row],[cancellation hour rounded]],24),"not cancelled")</f>
        <v>not cancelled</v>
      </c>
      <c r="K2800" s="32">
        <f>1/Table1[[#This Row],[Duration (Time between doses '[in hours'])]]</f>
        <v>0.125</v>
      </c>
      <c r="L2800" s="33">
        <f>Table1[[#This Row],[number doses per hour]]*INDEX(Table2[price per dose],Table1[[#This Row],[Drug ID]])</f>
        <v>0.84929166666666667</v>
      </c>
      <c r="M2800" s="11" t="b">
        <f>AND(Table1[[#This Row],[hour of cancellation 0 to 23]]&gt;=0,Table1[[#This Row],[hour of cancellation 0 to 23]]&lt;=23)</f>
        <v>0</v>
      </c>
    </row>
    <row r="2801" spans="1:13" x14ac:dyDescent="0.3">
      <c r="A2801" s="1">
        <v>2800</v>
      </c>
      <c r="B2801" s="1">
        <v>1</v>
      </c>
      <c r="C2801" s="2">
        <v>41033.709592239298</v>
      </c>
      <c r="D2801" s="2">
        <v>41093.709027777782</v>
      </c>
      <c r="E2801" s="1">
        <v>8</v>
      </c>
      <c r="F2801" s="2">
        <v>41034.375791350787</v>
      </c>
      <c r="G2801" s="1">
        <v>0</v>
      </c>
      <c r="H2801" s="32">
        <f>IFERROR(HOUR(Table1[[#This Row],[Cancel Date/time]])+MINUTE(Table1[[#This Row],[Cancel Date/time]])/60,"not cancelled")</f>
        <v>9.0166666666666675</v>
      </c>
      <c r="I2801" s="47">
        <f>IFERROR(ROUND(Table1[[#This Row],[cancellation time decimal]],0),"not cancelled")</f>
        <v>9</v>
      </c>
      <c r="J2801" s="10">
        <f>IFERROR(MOD(Table1[[#This Row],[cancellation hour rounded]],24),"not cancelled")</f>
        <v>9</v>
      </c>
      <c r="K2801" s="32">
        <f>1/Table1[[#This Row],[Duration (Time between doses '[in hours'])]]</f>
        <v>0.125</v>
      </c>
      <c r="L2801" s="33">
        <f>Table1[[#This Row],[number doses per hour]]*INDEX(Table2[price per dose],Table1[[#This Row],[Drug ID]])</f>
        <v>0.84929166666666667</v>
      </c>
      <c r="M2801" s="11" t="b">
        <f>AND(Table1[[#This Row],[hour of cancellation 0 to 23]]&gt;=0,Table1[[#This Row],[hour of cancellation 0 to 23]]&lt;=23)</f>
        <v>1</v>
      </c>
    </row>
    <row r="2802" spans="1:13" x14ac:dyDescent="0.3">
      <c r="A2802" s="1">
        <v>2801</v>
      </c>
      <c r="B2802" s="1">
        <v>1</v>
      </c>
      <c r="C2802" s="2">
        <v>41033.740862452134</v>
      </c>
      <c r="D2802" s="2">
        <v>41093.740277777782</v>
      </c>
      <c r="E2802" s="1">
        <v>8</v>
      </c>
      <c r="F2802" s="2">
        <v>41033.896178350107</v>
      </c>
      <c r="G2802" s="1">
        <v>0</v>
      </c>
      <c r="H2802" s="32">
        <f>IFERROR(HOUR(Table1[[#This Row],[Cancel Date/time]])+MINUTE(Table1[[#This Row],[Cancel Date/time]])/60,"not cancelled")</f>
        <v>21.5</v>
      </c>
      <c r="I2802" s="47">
        <f>IFERROR(ROUND(Table1[[#This Row],[cancellation time decimal]],0),"not cancelled")</f>
        <v>22</v>
      </c>
      <c r="J2802" s="10">
        <f>IFERROR(MOD(Table1[[#This Row],[cancellation hour rounded]],24),"not cancelled")</f>
        <v>22</v>
      </c>
      <c r="K2802" s="32">
        <f>1/Table1[[#This Row],[Duration (Time between doses '[in hours'])]]</f>
        <v>0.125</v>
      </c>
      <c r="L2802" s="33">
        <f>Table1[[#This Row],[number doses per hour]]*INDEX(Table2[price per dose],Table1[[#This Row],[Drug ID]])</f>
        <v>0.84929166666666667</v>
      </c>
      <c r="M2802" s="11" t="b">
        <f>AND(Table1[[#This Row],[hour of cancellation 0 to 23]]&gt;=0,Table1[[#This Row],[hour of cancellation 0 to 23]]&lt;=23)</f>
        <v>1</v>
      </c>
    </row>
    <row r="2803" spans="1:13" x14ac:dyDescent="0.3">
      <c r="A2803" s="1">
        <v>2802</v>
      </c>
      <c r="B2803" s="1">
        <v>1</v>
      </c>
      <c r="C2803" s="2">
        <v>41033.712579911065</v>
      </c>
      <c r="D2803" s="2">
        <v>41093.712500000001</v>
      </c>
      <c r="E2803" s="1">
        <v>12</v>
      </c>
      <c r="F2803" s="2">
        <v>41034.426452072075</v>
      </c>
      <c r="G2803" s="1">
        <v>0</v>
      </c>
      <c r="H2803" s="32">
        <f>IFERROR(HOUR(Table1[[#This Row],[Cancel Date/time]])+MINUTE(Table1[[#This Row],[Cancel Date/time]])/60,"not cancelled")</f>
        <v>10.233333333333333</v>
      </c>
      <c r="I2803" s="47">
        <f>IFERROR(ROUND(Table1[[#This Row],[cancellation time decimal]],0),"not cancelled")</f>
        <v>10</v>
      </c>
      <c r="J2803" s="10">
        <f>IFERROR(MOD(Table1[[#This Row],[cancellation hour rounded]],24),"not cancelled")</f>
        <v>10</v>
      </c>
      <c r="K2803" s="32">
        <f>1/Table1[[#This Row],[Duration (Time between doses '[in hours'])]]</f>
        <v>8.3333333333333329E-2</v>
      </c>
      <c r="L2803" s="33">
        <f>Table1[[#This Row],[number doses per hour]]*INDEX(Table2[price per dose],Table1[[#This Row],[Drug ID]])</f>
        <v>0.56619444444444444</v>
      </c>
      <c r="M2803" s="11" t="b">
        <f>AND(Table1[[#This Row],[hour of cancellation 0 to 23]]&gt;=0,Table1[[#This Row],[hour of cancellation 0 to 23]]&lt;=23)</f>
        <v>1</v>
      </c>
    </row>
    <row r="2804" spans="1:13" x14ac:dyDescent="0.3">
      <c r="A2804" s="1">
        <v>2803</v>
      </c>
      <c r="B2804" s="1">
        <v>1</v>
      </c>
      <c r="C2804" s="2">
        <v>41033.750537679931</v>
      </c>
      <c r="D2804" s="2">
        <v>41093.75</v>
      </c>
      <c r="E2804" s="1">
        <v>12</v>
      </c>
      <c r="F2804" s="2">
        <v>41034.259987997575</v>
      </c>
      <c r="G2804" s="1">
        <v>0</v>
      </c>
      <c r="H2804" s="32">
        <f>IFERROR(HOUR(Table1[[#This Row],[Cancel Date/time]])+MINUTE(Table1[[#This Row],[Cancel Date/time]])/60,"not cancelled")</f>
        <v>6.2333333333333334</v>
      </c>
      <c r="I2804" s="47">
        <f>IFERROR(ROUND(Table1[[#This Row],[cancellation time decimal]],0),"not cancelled")</f>
        <v>6</v>
      </c>
      <c r="J2804" s="10">
        <f>IFERROR(MOD(Table1[[#This Row],[cancellation hour rounded]],24),"not cancelled")</f>
        <v>6</v>
      </c>
      <c r="K2804" s="32">
        <f>1/Table1[[#This Row],[Duration (Time between doses '[in hours'])]]</f>
        <v>8.3333333333333329E-2</v>
      </c>
      <c r="L2804" s="33">
        <f>Table1[[#This Row],[number doses per hour]]*INDEX(Table2[price per dose],Table1[[#This Row],[Drug ID]])</f>
        <v>0.56619444444444444</v>
      </c>
      <c r="M2804" s="11" t="b">
        <f>AND(Table1[[#This Row],[hour of cancellation 0 to 23]]&gt;=0,Table1[[#This Row],[hour of cancellation 0 to 23]]&lt;=23)</f>
        <v>1</v>
      </c>
    </row>
    <row r="2805" spans="1:13" x14ac:dyDescent="0.3">
      <c r="A2805" s="1">
        <v>2804</v>
      </c>
      <c r="B2805" s="1">
        <v>2</v>
      </c>
      <c r="C2805" s="2">
        <v>41033.886799299667</v>
      </c>
      <c r="D2805" s="2">
        <v>41093.886111111111</v>
      </c>
      <c r="E2805" s="1">
        <v>10</v>
      </c>
      <c r="F2805" s="2">
        <v>41034.453676183643</v>
      </c>
      <c r="G2805" s="1">
        <v>0</v>
      </c>
      <c r="H2805" s="32">
        <f>IFERROR(HOUR(Table1[[#This Row],[Cancel Date/time]])+MINUTE(Table1[[#This Row],[Cancel Date/time]])/60,"not cancelled")</f>
        <v>10.883333333333333</v>
      </c>
      <c r="I2805" s="47">
        <f>IFERROR(ROUND(Table1[[#This Row],[cancellation time decimal]],0),"not cancelled")</f>
        <v>11</v>
      </c>
      <c r="J2805" s="10">
        <f>IFERROR(MOD(Table1[[#This Row],[cancellation hour rounded]],24),"not cancelled")</f>
        <v>11</v>
      </c>
      <c r="K2805" s="32">
        <f>1/Table1[[#This Row],[Duration (Time between doses '[in hours'])]]</f>
        <v>0.1</v>
      </c>
      <c r="L2805" s="33">
        <f>Table1[[#This Row],[number doses per hour]]*INDEX(Table2[price per dose],Table1[[#This Row],[Drug ID]])</f>
        <v>0.84959999999999969</v>
      </c>
      <c r="M2805" s="11" t="b">
        <f>AND(Table1[[#This Row],[hour of cancellation 0 to 23]]&gt;=0,Table1[[#This Row],[hour of cancellation 0 to 23]]&lt;=23)</f>
        <v>1</v>
      </c>
    </row>
    <row r="2806" spans="1:13" x14ac:dyDescent="0.3">
      <c r="A2806" s="1">
        <v>2805</v>
      </c>
      <c r="B2806" s="1">
        <v>6</v>
      </c>
      <c r="C2806" s="2">
        <v>41033.941470752201</v>
      </c>
      <c r="D2806" s="2">
        <v>41093.940972222219</v>
      </c>
      <c r="E2806" s="1">
        <v>24</v>
      </c>
      <c r="F2806" s="2">
        <v>41036.4166816836</v>
      </c>
      <c r="G2806" s="1">
        <v>0</v>
      </c>
      <c r="H2806" s="32">
        <f>IFERROR(HOUR(Table1[[#This Row],[Cancel Date/time]])+MINUTE(Table1[[#This Row],[Cancel Date/time]])/60,"not cancelled")</f>
        <v>10</v>
      </c>
      <c r="I2806" s="47">
        <f>IFERROR(ROUND(Table1[[#This Row],[cancellation time decimal]],0),"not cancelled")</f>
        <v>10</v>
      </c>
      <c r="J2806" s="10">
        <f>IFERROR(MOD(Table1[[#This Row],[cancellation hour rounded]],24),"not cancelled")</f>
        <v>10</v>
      </c>
      <c r="K2806" s="32">
        <f>1/Table1[[#This Row],[Duration (Time between doses '[in hours'])]]</f>
        <v>4.1666666666666664E-2</v>
      </c>
      <c r="L2806" s="33">
        <f>Table1[[#This Row],[number doses per hour]]*INDEX(Table2[price per dose],Table1[[#This Row],[Drug ID]])</f>
        <v>0.35218749999999999</v>
      </c>
      <c r="M2806" s="11" t="b">
        <f>AND(Table1[[#This Row],[hour of cancellation 0 to 23]]&gt;=0,Table1[[#This Row],[hour of cancellation 0 to 23]]&lt;=23)</f>
        <v>1</v>
      </c>
    </row>
    <row r="2807" spans="1:13" x14ac:dyDescent="0.3">
      <c r="A2807" s="1">
        <v>2806</v>
      </c>
      <c r="B2807" s="1">
        <v>6</v>
      </c>
      <c r="C2807" s="2">
        <v>41034.113752826961</v>
      </c>
      <c r="D2807" s="2">
        <v>41094.11319444445</v>
      </c>
      <c r="E2807" s="1">
        <v>24</v>
      </c>
      <c r="F2807" s="2">
        <v>41038.415716635551</v>
      </c>
      <c r="G2807" s="1">
        <v>0</v>
      </c>
      <c r="H2807" s="32">
        <f>IFERROR(HOUR(Table1[[#This Row],[Cancel Date/time]])+MINUTE(Table1[[#This Row],[Cancel Date/time]])/60,"not cancelled")</f>
        <v>9.9666666666666668</v>
      </c>
      <c r="I2807" s="47">
        <f>IFERROR(ROUND(Table1[[#This Row],[cancellation time decimal]],0),"not cancelled")</f>
        <v>10</v>
      </c>
      <c r="J2807" s="10">
        <f>IFERROR(MOD(Table1[[#This Row],[cancellation hour rounded]],24),"not cancelled")</f>
        <v>10</v>
      </c>
      <c r="K2807" s="32">
        <f>1/Table1[[#This Row],[Duration (Time between doses '[in hours'])]]</f>
        <v>4.1666666666666664E-2</v>
      </c>
      <c r="L2807" s="33">
        <f>Table1[[#This Row],[number doses per hour]]*INDEX(Table2[price per dose],Table1[[#This Row],[Drug ID]])</f>
        <v>0.35218749999999999</v>
      </c>
      <c r="M2807" s="11" t="b">
        <f>AND(Table1[[#This Row],[hour of cancellation 0 to 23]]&gt;=0,Table1[[#This Row],[hour of cancellation 0 to 23]]&lt;=23)</f>
        <v>1</v>
      </c>
    </row>
    <row r="2808" spans="1:13" x14ac:dyDescent="0.3">
      <c r="A2808" s="1">
        <v>2807</v>
      </c>
      <c r="B2808" s="1">
        <v>2</v>
      </c>
      <c r="C2808" s="2">
        <v>41034.266213354444</v>
      </c>
      <c r="D2808" s="2">
        <v>41037.265972222223</v>
      </c>
      <c r="E2808" s="1">
        <v>10</v>
      </c>
      <c r="F2808" s="2">
        <v>41036.573786225112</v>
      </c>
      <c r="G2808" s="1">
        <v>0</v>
      </c>
      <c r="H2808" s="32">
        <f>IFERROR(HOUR(Table1[[#This Row],[Cancel Date/time]])+MINUTE(Table1[[#This Row],[Cancel Date/time]])/60,"not cancelled")</f>
        <v>13.766666666666667</v>
      </c>
      <c r="I2808" s="47">
        <f>IFERROR(ROUND(Table1[[#This Row],[cancellation time decimal]],0),"not cancelled")</f>
        <v>14</v>
      </c>
      <c r="J2808" s="10">
        <f>IFERROR(MOD(Table1[[#This Row],[cancellation hour rounded]],24),"not cancelled")</f>
        <v>14</v>
      </c>
      <c r="K2808" s="32">
        <f>1/Table1[[#This Row],[Duration (Time between doses '[in hours'])]]</f>
        <v>0.1</v>
      </c>
      <c r="L2808" s="33">
        <f>Table1[[#This Row],[number doses per hour]]*INDEX(Table2[price per dose],Table1[[#This Row],[Drug ID]])</f>
        <v>0.84959999999999969</v>
      </c>
      <c r="M2808" s="11" t="b">
        <f>AND(Table1[[#This Row],[hour of cancellation 0 to 23]]&gt;=0,Table1[[#This Row],[hour of cancellation 0 to 23]]&lt;=23)</f>
        <v>1</v>
      </c>
    </row>
    <row r="2809" spans="1:13" x14ac:dyDescent="0.3">
      <c r="A2809" s="1">
        <v>2808</v>
      </c>
      <c r="B2809" s="1">
        <v>3</v>
      </c>
      <c r="C2809" s="2">
        <v>41034.354490688427</v>
      </c>
      <c r="D2809" s="2">
        <v>41094.354166666672</v>
      </c>
      <c r="E2809" s="1">
        <v>24</v>
      </c>
      <c r="F2809" s="2">
        <v>41036.359996778912</v>
      </c>
      <c r="G2809" s="1">
        <v>0</v>
      </c>
      <c r="H2809" s="32">
        <f>IFERROR(HOUR(Table1[[#This Row],[Cancel Date/time]])+MINUTE(Table1[[#This Row],[Cancel Date/time]])/60,"not cancelled")</f>
        <v>8.6333333333333329</v>
      </c>
      <c r="I2809" s="47">
        <f>IFERROR(ROUND(Table1[[#This Row],[cancellation time decimal]],0),"not cancelled")</f>
        <v>9</v>
      </c>
      <c r="J2809" s="10">
        <f>IFERROR(MOD(Table1[[#This Row],[cancellation hour rounded]],24),"not cancelled")</f>
        <v>9</v>
      </c>
      <c r="K2809" s="32">
        <f>1/Table1[[#This Row],[Duration (Time between doses '[in hours'])]]</f>
        <v>4.1666666666666664E-2</v>
      </c>
      <c r="L2809" s="33">
        <f>Table1[[#This Row],[number doses per hour]]*INDEX(Table2[price per dose],Table1[[#This Row],[Drug ID]])</f>
        <v>0.18133000000000002</v>
      </c>
      <c r="M2809" s="11" t="b">
        <f>AND(Table1[[#This Row],[hour of cancellation 0 to 23]]&gt;=0,Table1[[#This Row],[hour of cancellation 0 to 23]]&lt;=23)</f>
        <v>1</v>
      </c>
    </row>
    <row r="2810" spans="1:13" x14ac:dyDescent="0.3">
      <c r="A2810" s="1">
        <v>2809</v>
      </c>
      <c r="B2810" s="1">
        <v>10</v>
      </c>
      <c r="C2810" s="2">
        <v>41034.344480653876</v>
      </c>
      <c r="D2810" s="2">
        <v>41094.344444444447</v>
      </c>
      <c r="E2810" s="1">
        <v>1</v>
      </c>
      <c r="F2810" s="2">
        <v>41041.709426914276</v>
      </c>
      <c r="G2810" s="1">
        <v>3</v>
      </c>
      <c r="H2810" s="32">
        <f>IFERROR(HOUR(Table1[[#This Row],[Cancel Date/time]])+MINUTE(Table1[[#This Row],[Cancel Date/time]])/60,"not cancelled")</f>
        <v>17.016666666666666</v>
      </c>
      <c r="I2810" s="47">
        <f>IFERROR(ROUND(Table1[[#This Row],[cancellation time decimal]],0),"not cancelled")</f>
        <v>17</v>
      </c>
      <c r="J2810" s="10">
        <f>IFERROR(MOD(Table1[[#This Row],[cancellation hour rounded]],24),"not cancelled")</f>
        <v>17</v>
      </c>
      <c r="K2810" s="32">
        <f>1/Table1[[#This Row],[Duration (Time between doses '[in hours'])]]</f>
        <v>1</v>
      </c>
      <c r="L2810" s="33">
        <f>Table1[[#This Row],[number doses per hour]]*INDEX(Table2[price per dose],Table1[[#This Row],[Drug ID]])</f>
        <v>2.5716000000000001</v>
      </c>
      <c r="M2810" s="11" t="b">
        <f>AND(Table1[[#This Row],[hour of cancellation 0 to 23]]&gt;=0,Table1[[#This Row],[hour of cancellation 0 to 23]]&lt;=23)</f>
        <v>1</v>
      </c>
    </row>
    <row r="2811" spans="1:13" x14ac:dyDescent="0.3">
      <c r="A2811" s="1">
        <v>2810</v>
      </c>
      <c r="B2811" s="1">
        <v>9</v>
      </c>
      <c r="C2811" s="2">
        <v>41034.411148826497</v>
      </c>
      <c r="D2811" s="2">
        <v>41094.411111111112</v>
      </c>
      <c r="E2811" s="1">
        <v>5</v>
      </c>
      <c r="F2811" s="2">
        <v>41037.582301066606</v>
      </c>
      <c r="G2811" s="1">
        <v>0</v>
      </c>
      <c r="H2811" s="32">
        <f>IFERROR(HOUR(Table1[[#This Row],[Cancel Date/time]])+MINUTE(Table1[[#This Row],[Cancel Date/time]])/60,"not cancelled")</f>
        <v>13.966666666666667</v>
      </c>
      <c r="I2811" s="47">
        <f>IFERROR(ROUND(Table1[[#This Row],[cancellation time decimal]],0),"not cancelled")</f>
        <v>14</v>
      </c>
      <c r="J2811" s="10">
        <f>IFERROR(MOD(Table1[[#This Row],[cancellation hour rounded]],24),"not cancelled")</f>
        <v>14</v>
      </c>
      <c r="K2811" s="32">
        <f>1/Table1[[#This Row],[Duration (Time between doses '[in hours'])]]</f>
        <v>0.2</v>
      </c>
      <c r="L2811" s="33">
        <f>Table1[[#This Row],[number doses per hour]]*INDEX(Table2[price per dose],Table1[[#This Row],[Drug ID]])</f>
        <v>5.6740000000000004</v>
      </c>
      <c r="M2811" s="11" t="b">
        <f>AND(Table1[[#This Row],[hour of cancellation 0 to 23]]&gt;=0,Table1[[#This Row],[hour of cancellation 0 to 23]]&lt;=23)</f>
        <v>1</v>
      </c>
    </row>
    <row r="2812" spans="1:13" x14ac:dyDescent="0.3">
      <c r="A2812" s="1">
        <v>2811</v>
      </c>
      <c r="B2812" s="1">
        <v>1</v>
      </c>
      <c r="C2812" s="2">
        <v>41034.421786794192</v>
      </c>
      <c r="D2812" s="2">
        <v>41094.421527777777</v>
      </c>
      <c r="E2812" s="1">
        <v>8</v>
      </c>
      <c r="F2812" s="2">
        <v>41034.579178619286</v>
      </c>
      <c r="G2812" s="1">
        <v>0</v>
      </c>
      <c r="H2812" s="32">
        <f>IFERROR(HOUR(Table1[[#This Row],[Cancel Date/time]])+MINUTE(Table1[[#This Row],[Cancel Date/time]])/60,"not cancelled")</f>
        <v>13.9</v>
      </c>
      <c r="I2812" s="47">
        <f>IFERROR(ROUND(Table1[[#This Row],[cancellation time decimal]],0),"not cancelled")</f>
        <v>14</v>
      </c>
      <c r="J2812" s="10">
        <f>IFERROR(MOD(Table1[[#This Row],[cancellation hour rounded]],24),"not cancelled")</f>
        <v>14</v>
      </c>
      <c r="K2812" s="32">
        <f>1/Table1[[#This Row],[Duration (Time between doses '[in hours'])]]</f>
        <v>0.125</v>
      </c>
      <c r="L2812" s="33">
        <f>Table1[[#This Row],[number doses per hour]]*INDEX(Table2[price per dose],Table1[[#This Row],[Drug ID]])</f>
        <v>0.84929166666666667</v>
      </c>
      <c r="M2812" s="11" t="b">
        <f>AND(Table1[[#This Row],[hour of cancellation 0 to 23]]&gt;=0,Table1[[#This Row],[hour of cancellation 0 to 23]]&lt;=23)</f>
        <v>1</v>
      </c>
    </row>
    <row r="2813" spans="1:13" x14ac:dyDescent="0.3">
      <c r="A2813" s="1">
        <v>2812</v>
      </c>
      <c r="B2813" s="1">
        <v>3</v>
      </c>
      <c r="C2813" s="2">
        <v>41034.455635805869</v>
      </c>
      <c r="D2813" s="2">
        <v>41094.455555555556</v>
      </c>
      <c r="E2813" s="1">
        <v>24</v>
      </c>
      <c r="F2813" s="2">
        <v>41036.513608864363</v>
      </c>
      <c r="G2813" s="1">
        <v>0</v>
      </c>
      <c r="H2813" s="32">
        <f>IFERROR(HOUR(Table1[[#This Row],[Cancel Date/time]])+MINUTE(Table1[[#This Row],[Cancel Date/time]])/60,"not cancelled")</f>
        <v>12.316666666666666</v>
      </c>
      <c r="I2813" s="47">
        <f>IFERROR(ROUND(Table1[[#This Row],[cancellation time decimal]],0),"not cancelled")</f>
        <v>12</v>
      </c>
      <c r="J2813" s="10">
        <f>IFERROR(MOD(Table1[[#This Row],[cancellation hour rounded]],24),"not cancelled")</f>
        <v>12</v>
      </c>
      <c r="K2813" s="32">
        <f>1/Table1[[#This Row],[Duration (Time between doses '[in hours'])]]</f>
        <v>4.1666666666666664E-2</v>
      </c>
      <c r="L2813" s="33">
        <f>Table1[[#This Row],[number doses per hour]]*INDEX(Table2[price per dose],Table1[[#This Row],[Drug ID]])</f>
        <v>0.18133000000000002</v>
      </c>
      <c r="M2813" s="11" t="b">
        <f>AND(Table1[[#This Row],[hour of cancellation 0 to 23]]&gt;=0,Table1[[#This Row],[hour of cancellation 0 to 23]]&lt;=23)</f>
        <v>1</v>
      </c>
    </row>
    <row r="2814" spans="1:13" x14ac:dyDescent="0.3">
      <c r="A2814" s="1">
        <v>2813</v>
      </c>
      <c r="B2814" s="1">
        <v>7</v>
      </c>
      <c r="C2814" s="2">
        <v>41034.493974696561</v>
      </c>
      <c r="D2814" s="2">
        <v>41094.493750000001</v>
      </c>
      <c r="E2814" s="1">
        <v>24</v>
      </c>
      <c r="F2814" s="2">
        <v>41050.398617160652</v>
      </c>
      <c r="G2814" s="1">
        <v>0</v>
      </c>
      <c r="H2814" s="32">
        <f>IFERROR(HOUR(Table1[[#This Row],[Cancel Date/time]])+MINUTE(Table1[[#This Row],[Cancel Date/time]])/60,"not cancelled")</f>
        <v>9.5666666666666664</v>
      </c>
      <c r="I2814" s="47">
        <f>IFERROR(ROUND(Table1[[#This Row],[cancellation time decimal]],0),"not cancelled")</f>
        <v>10</v>
      </c>
      <c r="J2814" s="10">
        <f>IFERROR(MOD(Table1[[#This Row],[cancellation hour rounded]],24),"not cancelled")</f>
        <v>10</v>
      </c>
      <c r="K2814" s="32">
        <f>1/Table1[[#This Row],[Duration (Time between doses '[in hours'])]]</f>
        <v>4.1666666666666664E-2</v>
      </c>
      <c r="L2814" s="33">
        <f>Table1[[#This Row],[number doses per hour]]*INDEX(Table2[price per dose],Table1[[#This Row],[Drug ID]])</f>
        <v>1.2958049999999997</v>
      </c>
      <c r="M2814" s="11" t="b">
        <f>AND(Table1[[#This Row],[hour of cancellation 0 to 23]]&gt;=0,Table1[[#This Row],[hour of cancellation 0 to 23]]&lt;=23)</f>
        <v>1</v>
      </c>
    </row>
    <row r="2815" spans="1:13" x14ac:dyDescent="0.3">
      <c r="A2815" s="1">
        <v>2814</v>
      </c>
      <c r="B2815" s="1">
        <v>1</v>
      </c>
      <c r="C2815" s="2">
        <v>41034.460324236636</v>
      </c>
      <c r="D2815" s="2">
        <v>41094.459722222222</v>
      </c>
      <c r="E2815" s="1">
        <v>12</v>
      </c>
      <c r="F2815" s="2">
        <v>41035.409752856984</v>
      </c>
      <c r="G2815" s="1">
        <v>0</v>
      </c>
      <c r="H2815" s="32">
        <f>IFERROR(HOUR(Table1[[#This Row],[Cancel Date/time]])+MINUTE(Table1[[#This Row],[Cancel Date/time]])/60,"not cancelled")</f>
        <v>9.8333333333333339</v>
      </c>
      <c r="I2815" s="47">
        <f>IFERROR(ROUND(Table1[[#This Row],[cancellation time decimal]],0),"not cancelled")</f>
        <v>10</v>
      </c>
      <c r="J2815" s="10">
        <f>IFERROR(MOD(Table1[[#This Row],[cancellation hour rounded]],24),"not cancelled")</f>
        <v>10</v>
      </c>
      <c r="K2815" s="32">
        <f>1/Table1[[#This Row],[Duration (Time between doses '[in hours'])]]</f>
        <v>8.3333333333333329E-2</v>
      </c>
      <c r="L2815" s="33">
        <f>Table1[[#This Row],[number doses per hour]]*INDEX(Table2[price per dose],Table1[[#This Row],[Drug ID]])</f>
        <v>0.56619444444444444</v>
      </c>
      <c r="M2815" s="11" t="b">
        <f>AND(Table1[[#This Row],[hour of cancellation 0 to 23]]&gt;=0,Table1[[#This Row],[hour of cancellation 0 to 23]]&lt;=23)</f>
        <v>1</v>
      </c>
    </row>
    <row r="2816" spans="1:13" x14ac:dyDescent="0.3">
      <c r="A2816" s="1">
        <v>2815</v>
      </c>
      <c r="B2816" s="1">
        <v>4</v>
      </c>
      <c r="C2816" s="2">
        <v>41034.520586492959</v>
      </c>
      <c r="D2816" s="2">
        <v>41094.520138888889</v>
      </c>
      <c r="E2816" s="1">
        <v>12</v>
      </c>
      <c r="F2816" s="2">
        <v>41036.406259437375</v>
      </c>
      <c r="G2816" s="1">
        <v>0</v>
      </c>
      <c r="H2816" s="32">
        <f>IFERROR(HOUR(Table1[[#This Row],[Cancel Date/time]])+MINUTE(Table1[[#This Row],[Cancel Date/time]])/60,"not cancelled")</f>
        <v>9.75</v>
      </c>
      <c r="I2816" s="47">
        <f>IFERROR(ROUND(Table1[[#This Row],[cancellation time decimal]],0),"not cancelled")</f>
        <v>10</v>
      </c>
      <c r="J2816" s="10">
        <f>IFERROR(MOD(Table1[[#This Row],[cancellation hour rounded]],24),"not cancelled")</f>
        <v>10</v>
      </c>
      <c r="K2816" s="32">
        <f>1/Table1[[#This Row],[Duration (Time between doses '[in hours'])]]</f>
        <v>8.3333333333333329E-2</v>
      </c>
      <c r="L2816" s="33">
        <f>Table1[[#This Row],[number doses per hour]]*INDEX(Table2[price per dose],Table1[[#This Row],[Drug ID]])</f>
        <v>1.448055119047619</v>
      </c>
      <c r="M2816" s="11" t="b">
        <f>AND(Table1[[#This Row],[hour of cancellation 0 to 23]]&gt;=0,Table1[[#This Row],[hour of cancellation 0 to 23]]&lt;=23)</f>
        <v>1</v>
      </c>
    </row>
    <row r="2817" spans="1:13" hidden="1" x14ac:dyDescent="0.3">
      <c r="A2817" s="1">
        <v>2816</v>
      </c>
      <c r="B2817" s="1">
        <v>4</v>
      </c>
      <c r="C2817" s="2">
        <v>41034.599722057486</v>
      </c>
      <c r="D2817" s="2">
        <v>41036.849101271422</v>
      </c>
      <c r="E2817" s="1">
        <v>12</v>
      </c>
      <c r="F2817" s="2" t="s">
        <v>5</v>
      </c>
      <c r="G2817" s="1">
        <v>0</v>
      </c>
      <c r="H2817" s="32" t="str">
        <f>IFERROR(HOUR(Table1[[#This Row],[Cancel Date/time]])+MINUTE(Table1[[#This Row],[Cancel Date/time]])/60,"not cancelled")</f>
        <v>not cancelled</v>
      </c>
      <c r="I2817" s="47" t="str">
        <f>IFERROR(ROUND(Table1[[#This Row],[cancellation time decimal]],0),"not cancelled")</f>
        <v>not cancelled</v>
      </c>
      <c r="J2817" s="10" t="str">
        <f>IFERROR(MOD(Table1[[#This Row],[cancellation hour rounded]],24),"not cancelled")</f>
        <v>not cancelled</v>
      </c>
      <c r="K2817" s="32">
        <f>1/Table1[[#This Row],[Duration (Time between doses '[in hours'])]]</f>
        <v>8.3333333333333329E-2</v>
      </c>
      <c r="L2817" s="33">
        <f>Table1[[#This Row],[number doses per hour]]*INDEX(Table2[price per dose],Table1[[#This Row],[Drug ID]])</f>
        <v>1.448055119047619</v>
      </c>
      <c r="M2817" s="11" t="b">
        <f>AND(Table1[[#This Row],[hour of cancellation 0 to 23]]&gt;=0,Table1[[#This Row],[hour of cancellation 0 to 23]]&lt;=23)</f>
        <v>0</v>
      </c>
    </row>
    <row r="2818" spans="1:13" x14ac:dyDescent="0.3">
      <c r="A2818" s="1">
        <v>2817</v>
      </c>
      <c r="B2818" s="1">
        <v>2</v>
      </c>
      <c r="C2818" s="2">
        <v>41034.606486859462</v>
      </c>
      <c r="D2818" s="2">
        <v>41094.606250000004</v>
      </c>
      <c r="E2818" s="1">
        <v>10</v>
      </c>
      <c r="F2818" s="2">
        <v>41036.489399821301</v>
      </c>
      <c r="G2818" s="1">
        <v>0</v>
      </c>
      <c r="H2818" s="32">
        <f>IFERROR(HOUR(Table1[[#This Row],[Cancel Date/time]])+MINUTE(Table1[[#This Row],[Cancel Date/time]])/60,"not cancelled")</f>
        <v>11.733333333333333</v>
      </c>
      <c r="I2818" s="47">
        <f>IFERROR(ROUND(Table1[[#This Row],[cancellation time decimal]],0),"not cancelled")</f>
        <v>12</v>
      </c>
      <c r="J2818" s="10">
        <f>IFERROR(MOD(Table1[[#This Row],[cancellation hour rounded]],24),"not cancelled")</f>
        <v>12</v>
      </c>
      <c r="K2818" s="32">
        <f>1/Table1[[#This Row],[Duration (Time between doses '[in hours'])]]</f>
        <v>0.1</v>
      </c>
      <c r="L2818" s="33">
        <f>Table1[[#This Row],[number doses per hour]]*INDEX(Table2[price per dose],Table1[[#This Row],[Drug ID]])</f>
        <v>0.84959999999999969</v>
      </c>
      <c r="M2818" s="11" t="b">
        <f>AND(Table1[[#This Row],[hour of cancellation 0 to 23]]&gt;=0,Table1[[#This Row],[hour of cancellation 0 to 23]]&lt;=23)</f>
        <v>1</v>
      </c>
    </row>
    <row r="2819" spans="1:13" hidden="1" x14ac:dyDescent="0.3">
      <c r="A2819" s="1">
        <v>2818</v>
      </c>
      <c r="B2819" s="1">
        <v>5</v>
      </c>
      <c r="C2819" s="2">
        <v>41034.728057540327</v>
      </c>
      <c r="D2819" s="2">
        <v>41038.186278438145</v>
      </c>
      <c r="E2819" s="1">
        <v>24</v>
      </c>
      <c r="F2819" s="2" t="s">
        <v>5</v>
      </c>
      <c r="G2819" s="1">
        <v>0</v>
      </c>
      <c r="H2819" s="32" t="str">
        <f>IFERROR(HOUR(Table1[[#This Row],[Cancel Date/time]])+MINUTE(Table1[[#This Row],[Cancel Date/time]])/60,"not cancelled")</f>
        <v>not cancelled</v>
      </c>
      <c r="I2819" s="47" t="str">
        <f>IFERROR(ROUND(Table1[[#This Row],[cancellation time decimal]],0),"not cancelled")</f>
        <v>not cancelled</v>
      </c>
      <c r="J2819" s="10" t="str">
        <f>IFERROR(MOD(Table1[[#This Row],[cancellation hour rounded]],24),"not cancelled")</f>
        <v>not cancelled</v>
      </c>
      <c r="K2819" s="32">
        <f>1/Table1[[#This Row],[Duration (Time between doses '[in hours'])]]</f>
        <v>4.1666666666666664E-2</v>
      </c>
      <c r="L2819" s="33">
        <f>Table1[[#This Row],[number doses per hour]]*INDEX(Table2[price per dose],Table1[[#This Row],[Drug ID]])</f>
        <v>0.2815833333333333</v>
      </c>
      <c r="M2819" s="11" t="b">
        <f>AND(Table1[[#This Row],[hour of cancellation 0 to 23]]&gt;=0,Table1[[#This Row],[hour of cancellation 0 to 23]]&lt;=23)</f>
        <v>0</v>
      </c>
    </row>
    <row r="2820" spans="1:13" x14ac:dyDescent="0.3">
      <c r="A2820" s="1">
        <v>2819</v>
      </c>
      <c r="B2820" s="1">
        <v>3</v>
      </c>
      <c r="C2820" s="2">
        <v>41034.723475422426</v>
      </c>
      <c r="D2820" s="2">
        <v>41094.722916666666</v>
      </c>
      <c r="E2820" s="1">
        <v>24</v>
      </c>
      <c r="F2820" s="2">
        <v>41037.727233383914</v>
      </c>
      <c r="G2820" s="1">
        <v>0</v>
      </c>
      <c r="H2820" s="32">
        <f>IFERROR(HOUR(Table1[[#This Row],[Cancel Date/time]])+MINUTE(Table1[[#This Row],[Cancel Date/time]])/60,"not cancelled")</f>
        <v>17.45</v>
      </c>
      <c r="I2820" s="47">
        <f>IFERROR(ROUND(Table1[[#This Row],[cancellation time decimal]],0),"not cancelled")</f>
        <v>17</v>
      </c>
      <c r="J2820" s="10">
        <f>IFERROR(MOD(Table1[[#This Row],[cancellation hour rounded]],24),"not cancelled")</f>
        <v>17</v>
      </c>
      <c r="K2820" s="32">
        <f>1/Table1[[#This Row],[Duration (Time between doses '[in hours'])]]</f>
        <v>4.1666666666666664E-2</v>
      </c>
      <c r="L2820" s="33">
        <f>Table1[[#This Row],[number doses per hour]]*INDEX(Table2[price per dose],Table1[[#This Row],[Drug ID]])</f>
        <v>0.18133000000000002</v>
      </c>
      <c r="M2820" s="11" t="b">
        <f>AND(Table1[[#This Row],[hour of cancellation 0 to 23]]&gt;=0,Table1[[#This Row],[hour of cancellation 0 to 23]]&lt;=23)</f>
        <v>1</v>
      </c>
    </row>
    <row r="2821" spans="1:13" x14ac:dyDescent="0.3">
      <c r="A2821" s="1">
        <v>2820</v>
      </c>
      <c r="B2821" s="1">
        <v>1</v>
      </c>
      <c r="C2821" s="2">
        <v>41034.908016397196</v>
      </c>
      <c r="D2821" s="2">
        <v>41094.907638888886</v>
      </c>
      <c r="E2821" s="1">
        <v>8</v>
      </c>
      <c r="F2821" s="2">
        <v>41035.350457806511</v>
      </c>
      <c r="G2821" s="1">
        <v>0</v>
      </c>
      <c r="H2821" s="32">
        <f>IFERROR(HOUR(Table1[[#This Row],[Cancel Date/time]])+MINUTE(Table1[[#This Row],[Cancel Date/time]])/60,"not cancelled")</f>
        <v>8.4</v>
      </c>
      <c r="I2821" s="47">
        <f>IFERROR(ROUND(Table1[[#This Row],[cancellation time decimal]],0),"not cancelled")</f>
        <v>8</v>
      </c>
      <c r="J2821" s="10">
        <f>IFERROR(MOD(Table1[[#This Row],[cancellation hour rounded]],24),"not cancelled")</f>
        <v>8</v>
      </c>
      <c r="K2821" s="32">
        <f>1/Table1[[#This Row],[Duration (Time between doses '[in hours'])]]</f>
        <v>0.125</v>
      </c>
      <c r="L2821" s="33">
        <f>Table1[[#This Row],[number doses per hour]]*INDEX(Table2[price per dose],Table1[[#This Row],[Drug ID]])</f>
        <v>0.84929166666666667</v>
      </c>
      <c r="M2821" s="11" t="b">
        <f>AND(Table1[[#This Row],[hour of cancellation 0 to 23]]&gt;=0,Table1[[#This Row],[hour of cancellation 0 to 23]]&lt;=23)</f>
        <v>1</v>
      </c>
    </row>
    <row r="2822" spans="1:13" hidden="1" x14ac:dyDescent="0.3">
      <c r="A2822" s="1">
        <v>2821</v>
      </c>
      <c r="B2822" s="1">
        <v>5</v>
      </c>
      <c r="C2822" s="2">
        <v>41034.948814475509</v>
      </c>
      <c r="D2822" s="2">
        <v>41037.073702191752</v>
      </c>
      <c r="E2822" s="1">
        <v>24</v>
      </c>
      <c r="F2822" s="2" t="s">
        <v>5</v>
      </c>
      <c r="G2822" s="1">
        <v>0</v>
      </c>
      <c r="H2822" s="32" t="str">
        <f>IFERROR(HOUR(Table1[[#This Row],[Cancel Date/time]])+MINUTE(Table1[[#This Row],[Cancel Date/time]])/60,"not cancelled")</f>
        <v>not cancelled</v>
      </c>
      <c r="I2822" s="47" t="str">
        <f>IFERROR(ROUND(Table1[[#This Row],[cancellation time decimal]],0),"not cancelled")</f>
        <v>not cancelled</v>
      </c>
      <c r="J2822" s="10" t="str">
        <f>IFERROR(MOD(Table1[[#This Row],[cancellation hour rounded]],24),"not cancelled")</f>
        <v>not cancelled</v>
      </c>
      <c r="K2822" s="32">
        <f>1/Table1[[#This Row],[Duration (Time between doses '[in hours'])]]</f>
        <v>4.1666666666666664E-2</v>
      </c>
      <c r="L2822" s="33">
        <f>Table1[[#This Row],[number doses per hour]]*INDEX(Table2[price per dose],Table1[[#This Row],[Drug ID]])</f>
        <v>0.2815833333333333</v>
      </c>
      <c r="M2822" s="11" t="b">
        <f>AND(Table1[[#This Row],[hour of cancellation 0 to 23]]&gt;=0,Table1[[#This Row],[hour of cancellation 0 to 23]]&lt;=23)</f>
        <v>0</v>
      </c>
    </row>
    <row r="2823" spans="1:13" x14ac:dyDescent="0.3">
      <c r="A2823" s="1">
        <v>2822</v>
      </c>
      <c r="B2823" s="1">
        <v>4</v>
      </c>
      <c r="C2823" s="2">
        <v>41035.107045681005</v>
      </c>
      <c r="D2823" s="2">
        <v>41095.106944444444</v>
      </c>
      <c r="E2823" s="1">
        <v>12</v>
      </c>
      <c r="F2823" s="2">
        <v>41036.658073972692</v>
      </c>
      <c r="G2823" s="1">
        <v>0</v>
      </c>
      <c r="H2823" s="32">
        <f>IFERROR(HOUR(Table1[[#This Row],[Cancel Date/time]])+MINUTE(Table1[[#This Row],[Cancel Date/time]])/60,"not cancelled")</f>
        <v>15.783333333333333</v>
      </c>
      <c r="I2823" s="47">
        <f>IFERROR(ROUND(Table1[[#This Row],[cancellation time decimal]],0),"not cancelled")</f>
        <v>16</v>
      </c>
      <c r="J2823" s="10">
        <f>IFERROR(MOD(Table1[[#This Row],[cancellation hour rounded]],24),"not cancelled")</f>
        <v>16</v>
      </c>
      <c r="K2823" s="32">
        <f>1/Table1[[#This Row],[Duration (Time between doses '[in hours'])]]</f>
        <v>8.3333333333333329E-2</v>
      </c>
      <c r="L2823" s="33">
        <f>Table1[[#This Row],[number doses per hour]]*INDEX(Table2[price per dose],Table1[[#This Row],[Drug ID]])</f>
        <v>1.448055119047619</v>
      </c>
      <c r="M2823" s="11" t="b">
        <f>AND(Table1[[#This Row],[hour of cancellation 0 to 23]]&gt;=0,Table1[[#This Row],[hour of cancellation 0 to 23]]&lt;=23)</f>
        <v>1</v>
      </c>
    </row>
    <row r="2824" spans="1:13" x14ac:dyDescent="0.3">
      <c r="A2824" s="1">
        <v>2823</v>
      </c>
      <c r="B2824" s="1">
        <v>3</v>
      </c>
      <c r="C2824" s="2">
        <v>41035.111892090281</v>
      </c>
      <c r="D2824" s="2">
        <v>41095.111805555556</v>
      </c>
      <c r="E2824" s="1">
        <v>24</v>
      </c>
      <c r="F2824" s="2">
        <v>41036.783401967812</v>
      </c>
      <c r="G2824" s="1">
        <v>0</v>
      </c>
      <c r="H2824" s="32">
        <f>IFERROR(HOUR(Table1[[#This Row],[Cancel Date/time]])+MINUTE(Table1[[#This Row],[Cancel Date/time]])/60,"not cancelled")</f>
        <v>18.8</v>
      </c>
      <c r="I2824" s="47">
        <f>IFERROR(ROUND(Table1[[#This Row],[cancellation time decimal]],0),"not cancelled")</f>
        <v>19</v>
      </c>
      <c r="J2824" s="10">
        <f>IFERROR(MOD(Table1[[#This Row],[cancellation hour rounded]],24),"not cancelled")</f>
        <v>19</v>
      </c>
      <c r="K2824" s="32">
        <f>1/Table1[[#This Row],[Duration (Time between doses '[in hours'])]]</f>
        <v>4.1666666666666664E-2</v>
      </c>
      <c r="L2824" s="33">
        <f>Table1[[#This Row],[number doses per hour]]*INDEX(Table2[price per dose],Table1[[#This Row],[Drug ID]])</f>
        <v>0.18133000000000002</v>
      </c>
      <c r="M2824" s="11" t="b">
        <f>AND(Table1[[#This Row],[hour of cancellation 0 to 23]]&gt;=0,Table1[[#This Row],[hour of cancellation 0 to 23]]&lt;=23)</f>
        <v>1</v>
      </c>
    </row>
    <row r="2825" spans="1:13" x14ac:dyDescent="0.3">
      <c r="A2825" s="1">
        <v>2824</v>
      </c>
      <c r="B2825" s="1">
        <v>3</v>
      </c>
      <c r="C2825" s="2">
        <v>41035.131164981882</v>
      </c>
      <c r="D2825" s="2">
        <v>41095.130555555559</v>
      </c>
      <c r="E2825" s="1">
        <v>24</v>
      </c>
      <c r="F2825" s="2">
        <v>41035.65928090996</v>
      </c>
      <c r="G2825" s="1">
        <v>0</v>
      </c>
      <c r="H2825" s="32">
        <f>IFERROR(HOUR(Table1[[#This Row],[Cancel Date/time]])+MINUTE(Table1[[#This Row],[Cancel Date/time]])/60,"not cancelled")</f>
        <v>15.816666666666666</v>
      </c>
      <c r="I2825" s="47">
        <f>IFERROR(ROUND(Table1[[#This Row],[cancellation time decimal]],0),"not cancelled")</f>
        <v>16</v>
      </c>
      <c r="J2825" s="10">
        <f>IFERROR(MOD(Table1[[#This Row],[cancellation hour rounded]],24),"not cancelled")</f>
        <v>16</v>
      </c>
      <c r="K2825" s="32">
        <f>1/Table1[[#This Row],[Duration (Time between doses '[in hours'])]]</f>
        <v>4.1666666666666664E-2</v>
      </c>
      <c r="L2825" s="33">
        <f>Table1[[#This Row],[number doses per hour]]*INDEX(Table2[price per dose],Table1[[#This Row],[Drug ID]])</f>
        <v>0.18133000000000002</v>
      </c>
      <c r="M2825" s="11" t="b">
        <f>AND(Table1[[#This Row],[hour of cancellation 0 to 23]]&gt;=0,Table1[[#This Row],[hour of cancellation 0 to 23]]&lt;=23)</f>
        <v>1</v>
      </c>
    </row>
    <row r="2826" spans="1:13" hidden="1" x14ac:dyDescent="0.3">
      <c r="A2826" s="1">
        <v>2825</v>
      </c>
      <c r="B2826" s="1">
        <v>1</v>
      </c>
      <c r="C2826" s="2">
        <v>41035.189686548947</v>
      </c>
      <c r="D2826" s="2">
        <v>41037.605768236375</v>
      </c>
      <c r="E2826" s="1">
        <v>8</v>
      </c>
      <c r="F2826" s="2" t="s">
        <v>5</v>
      </c>
      <c r="G2826" s="1">
        <v>0</v>
      </c>
      <c r="H2826" s="32" t="str">
        <f>IFERROR(HOUR(Table1[[#This Row],[Cancel Date/time]])+MINUTE(Table1[[#This Row],[Cancel Date/time]])/60,"not cancelled")</f>
        <v>not cancelled</v>
      </c>
      <c r="I2826" s="47" t="str">
        <f>IFERROR(ROUND(Table1[[#This Row],[cancellation time decimal]],0),"not cancelled")</f>
        <v>not cancelled</v>
      </c>
      <c r="J2826" s="10" t="str">
        <f>IFERROR(MOD(Table1[[#This Row],[cancellation hour rounded]],24),"not cancelled")</f>
        <v>not cancelled</v>
      </c>
      <c r="K2826" s="32">
        <f>1/Table1[[#This Row],[Duration (Time between doses '[in hours'])]]</f>
        <v>0.125</v>
      </c>
      <c r="L2826" s="33">
        <f>Table1[[#This Row],[number doses per hour]]*INDEX(Table2[price per dose],Table1[[#This Row],[Drug ID]])</f>
        <v>0.84929166666666667</v>
      </c>
      <c r="M2826" s="11" t="b">
        <f>AND(Table1[[#This Row],[hour of cancellation 0 to 23]]&gt;=0,Table1[[#This Row],[hour of cancellation 0 to 23]]&lt;=23)</f>
        <v>0</v>
      </c>
    </row>
    <row r="2827" spans="1:13" x14ac:dyDescent="0.3">
      <c r="A2827" s="1">
        <v>2826</v>
      </c>
      <c r="B2827" s="1">
        <v>11</v>
      </c>
      <c r="C2827" s="2">
        <v>41035.269794032392</v>
      </c>
      <c r="D2827" s="2">
        <v>41095.269444444442</v>
      </c>
      <c r="E2827" s="1">
        <v>1</v>
      </c>
      <c r="F2827" s="2">
        <v>41042.654838003378</v>
      </c>
      <c r="G2827" s="1">
        <v>5</v>
      </c>
      <c r="H2827" s="32">
        <f>IFERROR(HOUR(Table1[[#This Row],[Cancel Date/time]])+MINUTE(Table1[[#This Row],[Cancel Date/time]])/60,"not cancelled")</f>
        <v>15.7</v>
      </c>
      <c r="I2827" s="47">
        <f>IFERROR(ROUND(Table1[[#This Row],[cancellation time decimal]],0),"not cancelled")</f>
        <v>16</v>
      </c>
      <c r="J2827" s="10">
        <f>IFERROR(MOD(Table1[[#This Row],[cancellation hour rounded]],24),"not cancelled")</f>
        <v>16</v>
      </c>
      <c r="K2827" s="32">
        <f>1/Table1[[#This Row],[Duration (Time between doses '[in hours'])]]</f>
        <v>1</v>
      </c>
      <c r="L2827" s="33">
        <f>Table1[[#This Row],[number doses per hour]]*INDEX(Table2[price per dose],Table1[[#This Row],[Drug ID]])</f>
        <v>1</v>
      </c>
      <c r="M2827" s="11" t="b">
        <f>AND(Table1[[#This Row],[hour of cancellation 0 to 23]]&gt;=0,Table1[[#This Row],[hour of cancellation 0 to 23]]&lt;=23)</f>
        <v>1</v>
      </c>
    </row>
    <row r="2828" spans="1:13" x14ac:dyDescent="0.3">
      <c r="A2828" s="1">
        <v>2827</v>
      </c>
      <c r="B2828" s="1">
        <v>1</v>
      </c>
      <c r="C2828" s="2">
        <v>41035.361058553688</v>
      </c>
      <c r="D2828" s="2">
        <v>41095.36041666667</v>
      </c>
      <c r="E2828" s="1">
        <v>8</v>
      </c>
      <c r="F2828" s="2">
        <v>41036.427101427216</v>
      </c>
      <c r="G2828" s="1">
        <v>0</v>
      </c>
      <c r="H2828" s="32">
        <f>IFERROR(HOUR(Table1[[#This Row],[Cancel Date/time]])+MINUTE(Table1[[#This Row],[Cancel Date/time]])/60,"not cancelled")</f>
        <v>10.25</v>
      </c>
      <c r="I2828" s="47">
        <f>IFERROR(ROUND(Table1[[#This Row],[cancellation time decimal]],0),"not cancelled")</f>
        <v>10</v>
      </c>
      <c r="J2828" s="10">
        <f>IFERROR(MOD(Table1[[#This Row],[cancellation hour rounded]],24),"not cancelled")</f>
        <v>10</v>
      </c>
      <c r="K2828" s="32">
        <f>1/Table1[[#This Row],[Duration (Time between doses '[in hours'])]]</f>
        <v>0.125</v>
      </c>
      <c r="L2828" s="33">
        <f>Table1[[#This Row],[number doses per hour]]*INDEX(Table2[price per dose],Table1[[#This Row],[Drug ID]])</f>
        <v>0.84929166666666667</v>
      </c>
      <c r="M2828" s="11" t="b">
        <f>AND(Table1[[#This Row],[hour of cancellation 0 to 23]]&gt;=0,Table1[[#This Row],[hour of cancellation 0 to 23]]&lt;=23)</f>
        <v>1</v>
      </c>
    </row>
    <row r="2829" spans="1:13" x14ac:dyDescent="0.3">
      <c r="A2829" s="1">
        <v>2828</v>
      </c>
      <c r="B2829" s="1">
        <v>1</v>
      </c>
      <c r="C2829" s="2">
        <v>41035.361745207549</v>
      </c>
      <c r="D2829" s="2">
        <v>41095.361111111117</v>
      </c>
      <c r="E2829" s="1">
        <v>8</v>
      </c>
      <c r="F2829" s="2">
        <v>41035.466766473466</v>
      </c>
      <c r="G2829" s="1">
        <v>0</v>
      </c>
      <c r="H2829" s="32">
        <f>IFERROR(HOUR(Table1[[#This Row],[Cancel Date/time]])+MINUTE(Table1[[#This Row],[Cancel Date/time]])/60,"not cancelled")</f>
        <v>11.2</v>
      </c>
      <c r="I2829" s="47">
        <f>IFERROR(ROUND(Table1[[#This Row],[cancellation time decimal]],0),"not cancelled")</f>
        <v>11</v>
      </c>
      <c r="J2829" s="10">
        <f>IFERROR(MOD(Table1[[#This Row],[cancellation hour rounded]],24),"not cancelled")</f>
        <v>11</v>
      </c>
      <c r="K2829" s="32">
        <f>1/Table1[[#This Row],[Duration (Time between doses '[in hours'])]]</f>
        <v>0.125</v>
      </c>
      <c r="L2829" s="33">
        <f>Table1[[#This Row],[number doses per hour]]*INDEX(Table2[price per dose],Table1[[#This Row],[Drug ID]])</f>
        <v>0.84929166666666667</v>
      </c>
      <c r="M2829" s="11" t="b">
        <f>AND(Table1[[#This Row],[hour of cancellation 0 to 23]]&gt;=0,Table1[[#This Row],[hour of cancellation 0 to 23]]&lt;=23)</f>
        <v>1</v>
      </c>
    </row>
    <row r="2830" spans="1:13" x14ac:dyDescent="0.3">
      <c r="A2830" s="1">
        <v>2829</v>
      </c>
      <c r="B2830" s="1">
        <v>2</v>
      </c>
      <c r="C2830" s="2">
        <v>41035.356772825005</v>
      </c>
      <c r="D2830" s="2">
        <v>41095.356250000004</v>
      </c>
      <c r="E2830" s="1">
        <v>10</v>
      </c>
      <c r="F2830" s="2">
        <v>41036.714557149346</v>
      </c>
      <c r="G2830" s="1">
        <v>0</v>
      </c>
      <c r="H2830" s="32">
        <f>IFERROR(HOUR(Table1[[#This Row],[Cancel Date/time]])+MINUTE(Table1[[#This Row],[Cancel Date/time]])/60,"not cancelled")</f>
        <v>17.133333333333333</v>
      </c>
      <c r="I2830" s="47">
        <f>IFERROR(ROUND(Table1[[#This Row],[cancellation time decimal]],0),"not cancelled")</f>
        <v>17</v>
      </c>
      <c r="J2830" s="10">
        <f>IFERROR(MOD(Table1[[#This Row],[cancellation hour rounded]],24),"not cancelled")</f>
        <v>17</v>
      </c>
      <c r="K2830" s="32">
        <f>1/Table1[[#This Row],[Duration (Time between doses '[in hours'])]]</f>
        <v>0.1</v>
      </c>
      <c r="L2830" s="33">
        <f>Table1[[#This Row],[number doses per hour]]*INDEX(Table2[price per dose],Table1[[#This Row],[Drug ID]])</f>
        <v>0.84959999999999969</v>
      </c>
      <c r="M2830" s="11" t="b">
        <f>AND(Table1[[#This Row],[hour of cancellation 0 to 23]]&gt;=0,Table1[[#This Row],[hour of cancellation 0 to 23]]&lt;=23)</f>
        <v>1</v>
      </c>
    </row>
    <row r="2831" spans="1:13" x14ac:dyDescent="0.3">
      <c r="A2831" s="1">
        <v>2830</v>
      </c>
      <c r="B2831" s="1">
        <v>1</v>
      </c>
      <c r="C2831" s="2">
        <v>41035.362141984762</v>
      </c>
      <c r="D2831" s="2">
        <v>41095.361805555556</v>
      </c>
      <c r="E2831" s="1">
        <v>8</v>
      </c>
      <c r="F2831" s="2">
        <v>41035.490622406411</v>
      </c>
      <c r="G2831" s="1">
        <v>0</v>
      </c>
      <c r="H2831" s="32">
        <f>IFERROR(HOUR(Table1[[#This Row],[Cancel Date/time]])+MINUTE(Table1[[#This Row],[Cancel Date/time]])/60,"not cancelled")</f>
        <v>11.766666666666667</v>
      </c>
      <c r="I2831" s="47">
        <f>IFERROR(ROUND(Table1[[#This Row],[cancellation time decimal]],0),"not cancelled")</f>
        <v>12</v>
      </c>
      <c r="J2831" s="10">
        <f>IFERROR(MOD(Table1[[#This Row],[cancellation hour rounded]],24),"not cancelled")</f>
        <v>12</v>
      </c>
      <c r="K2831" s="32">
        <f>1/Table1[[#This Row],[Duration (Time between doses '[in hours'])]]</f>
        <v>0.125</v>
      </c>
      <c r="L2831" s="33">
        <f>Table1[[#This Row],[number doses per hour]]*INDEX(Table2[price per dose],Table1[[#This Row],[Drug ID]])</f>
        <v>0.84929166666666667</v>
      </c>
      <c r="M2831" s="11" t="b">
        <f>AND(Table1[[#This Row],[hour of cancellation 0 to 23]]&gt;=0,Table1[[#This Row],[hour of cancellation 0 to 23]]&lt;=23)</f>
        <v>1</v>
      </c>
    </row>
    <row r="2832" spans="1:13" x14ac:dyDescent="0.3">
      <c r="A2832" s="1">
        <v>2831</v>
      </c>
      <c r="B2832" s="1">
        <v>6</v>
      </c>
      <c r="C2832" s="2">
        <v>41035.415884671071</v>
      </c>
      <c r="D2832" s="2">
        <v>41095.415277777778</v>
      </c>
      <c r="E2832" s="1">
        <v>24</v>
      </c>
      <c r="F2832" s="2">
        <v>41038.659563821195</v>
      </c>
      <c r="G2832" s="1">
        <v>0</v>
      </c>
      <c r="H2832" s="32">
        <f>IFERROR(HOUR(Table1[[#This Row],[Cancel Date/time]])+MINUTE(Table1[[#This Row],[Cancel Date/time]])/60,"not cancelled")</f>
        <v>15.816666666666666</v>
      </c>
      <c r="I2832" s="47">
        <f>IFERROR(ROUND(Table1[[#This Row],[cancellation time decimal]],0),"not cancelled")</f>
        <v>16</v>
      </c>
      <c r="J2832" s="10">
        <f>IFERROR(MOD(Table1[[#This Row],[cancellation hour rounded]],24),"not cancelled")</f>
        <v>16</v>
      </c>
      <c r="K2832" s="32">
        <f>1/Table1[[#This Row],[Duration (Time between doses '[in hours'])]]</f>
        <v>4.1666666666666664E-2</v>
      </c>
      <c r="L2832" s="33">
        <f>Table1[[#This Row],[number doses per hour]]*INDEX(Table2[price per dose],Table1[[#This Row],[Drug ID]])</f>
        <v>0.35218749999999999</v>
      </c>
      <c r="M2832" s="11" t="b">
        <f>AND(Table1[[#This Row],[hour of cancellation 0 to 23]]&gt;=0,Table1[[#This Row],[hour of cancellation 0 to 23]]&lt;=23)</f>
        <v>1</v>
      </c>
    </row>
    <row r="2833" spans="1:13" x14ac:dyDescent="0.3">
      <c r="A2833" s="1">
        <v>2832</v>
      </c>
      <c r="B2833" s="1">
        <v>1</v>
      </c>
      <c r="C2833" s="2">
        <v>41035.48496930828</v>
      </c>
      <c r="D2833" s="2">
        <v>41095.484722222223</v>
      </c>
      <c r="E2833" s="1">
        <v>12</v>
      </c>
      <c r="F2833" s="2">
        <v>41036.440525408732</v>
      </c>
      <c r="G2833" s="1">
        <v>0</v>
      </c>
      <c r="H2833" s="32">
        <f>IFERROR(HOUR(Table1[[#This Row],[Cancel Date/time]])+MINUTE(Table1[[#This Row],[Cancel Date/time]])/60,"not cancelled")</f>
        <v>10.566666666666666</v>
      </c>
      <c r="I2833" s="47">
        <f>IFERROR(ROUND(Table1[[#This Row],[cancellation time decimal]],0),"not cancelled")</f>
        <v>11</v>
      </c>
      <c r="J2833" s="10">
        <f>IFERROR(MOD(Table1[[#This Row],[cancellation hour rounded]],24),"not cancelled")</f>
        <v>11</v>
      </c>
      <c r="K2833" s="32">
        <f>1/Table1[[#This Row],[Duration (Time between doses '[in hours'])]]</f>
        <v>8.3333333333333329E-2</v>
      </c>
      <c r="L2833" s="33">
        <f>Table1[[#This Row],[number doses per hour]]*INDEX(Table2[price per dose],Table1[[#This Row],[Drug ID]])</f>
        <v>0.56619444444444444</v>
      </c>
      <c r="M2833" s="11" t="b">
        <f>AND(Table1[[#This Row],[hour of cancellation 0 to 23]]&gt;=0,Table1[[#This Row],[hour of cancellation 0 to 23]]&lt;=23)</f>
        <v>1</v>
      </c>
    </row>
    <row r="2834" spans="1:13" x14ac:dyDescent="0.3">
      <c r="A2834" s="1">
        <v>2833</v>
      </c>
      <c r="B2834" s="1">
        <v>8</v>
      </c>
      <c r="C2834" s="2">
        <v>41035.493740132682</v>
      </c>
      <c r="D2834" s="2">
        <v>41095.493055555555</v>
      </c>
      <c r="E2834" s="1">
        <v>3</v>
      </c>
      <c r="F2834" s="2">
        <v>41042.579268385474</v>
      </c>
      <c r="G2834" s="1">
        <v>2</v>
      </c>
      <c r="H2834" s="32">
        <f>IFERROR(HOUR(Table1[[#This Row],[Cancel Date/time]])+MINUTE(Table1[[#This Row],[Cancel Date/time]])/60,"not cancelled")</f>
        <v>13.9</v>
      </c>
      <c r="I2834" s="47">
        <f>IFERROR(ROUND(Table1[[#This Row],[cancellation time decimal]],0),"not cancelled")</f>
        <v>14</v>
      </c>
      <c r="J2834" s="10">
        <f>IFERROR(MOD(Table1[[#This Row],[cancellation hour rounded]],24),"not cancelled")</f>
        <v>14</v>
      </c>
      <c r="K2834" s="32">
        <f>1/Table1[[#This Row],[Duration (Time between doses '[in hours'])]]</f>
        <v>0.33333333333333331</v>
      </c>
      <c r="L2834" s="33">
        <f>Table1[[#This Row],[number doses per hour]]*INDEX(Table2[price per dose],Table1[[#This Row],[Drug ID]])</f>
        <v>0.29998222222222221</v>
      </c>
      <c r="M2834" s="11" t="b">
        <f>AND(Table1[[#This Row],[hour of cancellation 0 to 23]]&gt;=0,Table1[[#This Row],[hour of cancellation 0 to 23]]&lt;=23)</f>
        <v>1</v>
      </c>
    </row>
    <row r="2835" spans="1:13" x14ac:dyDescent="0.3">
      <c r="A2835" s="1">
        <v>2834</v>
      </c>
      <c r="B2835" s="1">
        <v>1</v>
      </c>
      <c r="C2835" s="2">
        <v>41035.497297838258</v>
      </c>
      <c r="D2835" s="2">
        <v>41095.497222222228</v>
      </c>
      <c r="E2835" s="1">
        <v>12</v>
      </c>
      <c r="F2835" s="2">
        <v>41036.377191439562</v>
      </c>
      <c r="G2835" s="1">
        <v>0</v>
      </c>
      <c r="H2835" s="32">
        <f>IFERROR(HOUR(Table1[[#This Row],[Cancel Date/time]])+MINUTE(Table1[[#This Row],[Cancel Date/time]])/60,"not cancelled")</f>
        <v>9.0500000000000007</v>
      </c>
      <c r="I2835" s="47">
        <f>IFERROR(ROUND(Table1[[#This Row],[cancellation time decimal]],0),"not cancelled")</f>
        <v>9</v>
      </c>
      <c r="J2835" s="10">
        <f>IFERROR(MOD(Table1[[#This Row],[cancellation hour rounded]],24),"not cancelled")</f>
        <v>9</v>
      </c>
      <c r="K2835" s="32">
        <f>1/Table1[[#This Row],[Duration (Time between doses '[in hours'])]]</f>
        <v>8.3333333333333329E-2</v>
      </c>
      <c r="L2835" s="33">
        <f>Table1[[#This Row],[number doses per hour]]*INDEX(Table2[price per dose],Table1[[#This Row],[Drug ID]])</f>
        <v>0.56619444444444444</v>
      </c>
      <c r="M2835" s="11" t="b">
        <f>AND(Table1[[#This Row],[hour of cancellation 0 to 23]]&gt;=0,Table1[[#This Row],[hour of cancellation 0 to 23]]&lt;=23)</f>
        <v>1</v>
      </c>
    </row>
    <row r="2836" spans="1:13" x14ac:dyDescent="0.3">
      <c r="A2836" s="1">
        <v>2835</v>
      </c>
      <c r="B2836" s="1">
        <v>2</v>
      </c>
      <c r="C2836" s="2">
        <v>41035.514051703562</v>
      </c>
      <c r="D2836" s="2">
        <v>41095.513888888891</v>
      </c>
      <c r="E2836" s="1">
        <v>10</v>
      </c>
      <c r="F2836" s="2">
        <v>41036.729332657851</v>
      </c>
      <c r="G2836" s="1">
        <v>0</v>
      </c>
      <c r="H2836" s="32">
        <f>IFERROR(HOUR(Table1[[#This Row],[Cancel Date/time]])+MINUTE(Table1[[#This Row],[Cancel Date/time]])/60,"not cancelled")</f>
        <v>17.5</v>
      </c>
      <c r="I2836" s="47">
        <f>IFERROR(ROUND(Table1[[#This Row],[cancellation time decimal]],0),"not cancelled")</f>
        <v>18</v>
      </c>
      <c r="J2836" s="10">
        <f>IFERROR(MOD(Table1[[#This Row],[cancellation hour rounded]],24),"not cancelled")</f>
        <v>18</v>
      </c>
      <c r="K2836" s="32">
        <f>1/Table1[[#This Row],[Duration (Time between doses '[in hours'])]]</f>
        <v>0.1</v>
      </c>
      <c r="L2836" s="33">
        <f>Table1[[#This Row],[number doses per hour]]*INDEX(Table2[price per dose],Table1[[#This Row],[Drug ID]])</f>
        <v>0.84959999999999969</v>
      </c>
      <c r="M2836" s="11" t="b">
        <f>AND(Table1[[#This Row],[hour of cancellation 0 to 23]]&gt;=0,Table1[[#This Row],[hour of cancellation 0 to 23]]&lt;=23)</f>
        <v>1</v>
      </c>
    </row>
    <row r="2837" spans="1:13" hidden="1" x14ac:dyDescent="0.3">
      <c r="A2837" s="1">
        <v>2836</v>
      </c>
      <c r="B2837" s="1">
        <v>3</v>
      </c>
      <c r="C2837" s="2">
        <v>41035.506596824111</v>
      </c>
      <c r="D2837" s="2">
        <v>41039.297760350863</v>
      </c>
      <c r="E2837" s="1">
        <v>24</v>
      </c>
      <c r="F2837" s="2" t="s">
        <v>5</v>
      </c>
      <c r="G2837" s="1">
        <v>0</v>
      </c>
      <c r="H2837" s="32" t="str">
        <f>IFERROR(HOUR(Table1[[#This Row],[Cancel Date/time]])+MINUTE(Table1[[#This Row],[Cancel Date/time]])/60,"not cancelled")</f>
        <v>not cancelled</v>
      </c>
      <c r="I2837" s="47" t="str">
        <f>IFERROR(ROUND(Table1[[#This Row],[cancellation time decimal]],0),"not cancelled")</f>
        <v>not cancelled</v>
      </c>
      <c r="J2837" s="10" t="str">
        <f>IFERROR(MOD(Table1[[#This Row],[cancellation hour rounded]],24),"not cancelled")</f>
        <v>not cancelled</v>
      </c>
      <c r="K2837" s="32">
        <f>1/Table1[[#This Row],[Duration (Time between doses '[in hours'])]]</f>
        <v>4.1666666666666664E-2</v>
      </c>
      <c r="L2837" s="33">
        <f>Table1[[#This Row],[number doses per hour]]*INDEX(Table2[price per dose],Table1[[#This Row],[Drug ID]])</f>
        <v>0.18133000000000002</v>
      </c>
      <c r="M2837" s="11" t="b">
        <f>AND(Table1[[#This Row],[hour of cancellation 0 to 23]]&gt;=0,Table1[[#This Row],[hour of cancellation 0 to 23]]&lt;=23)</f>
        <v>0</v>
      </c>
    </row>
    <row r="2838" spans="1:13" x14ac:dyDescent="0.3">
      <c r="A2838" s="1">
        <v>2837</v>
      </c>
      <c r="B2838" s="1">
        <v>2</v>
      </c>
      <c r="C2838" s="2">
        <v>41035.551870472649</v>
      </c>
      <c r="D2838" s="2">
        <v>41095.551388888889</v>
      </c>
      <c r="E2838" s="1">
        <v>10</v>
      </c>
      <c r="F2838" s="2">
        <v>41036.849522577199</v>
      </c>
      <c r="G2838" s="1">
        <v>0</v>
      </c>
      <c r="H2838" s="32">
        <f>IFERROR(HOUR(Table1[[#This Row],[Cancel Date/time]])+MINUTE(Table1[[#This Row],[Cancel Date/time]])/60,"not cancelled")</f>
        <v>20.383333333333333</v>
      </c>
      <c r="I2838" s="47">
        <f>IFERROR(ROUND(Table1[[#This Row],[cancellation time decimal]],0),"not cancelled")</f>
        <v>20</v>
      </c>
      <c r="J2838" s="10">
        <f>IFERROR(MOD(Table1[[#This Row],[cancellation hour rounded]],24),"not cancelled")</f>
        <v>20</v>
      </c>
      <c r="K2838" s="32">
        <f>1/Table1[[#This Row],[Duration (Time between doses '[in hours'])]]</f>
        <v>0.1</v>
      </c>
      <c r="L2838" s="33">
        <f>Table1[[#This Row],[number doses per hour]]*INDEX(Table2[price per dose],Table1[[#This Row],[Drug ID]])</f>
        <v>0.84959999999999969</v>
      </c>
      <c r="M2838" s="11" t="b">
        <f>AND(Table1[[#This Row],[hour of cancellation 0 to 23]]&gt;=0,Table1[[#This Row],[hour of cancellation 0 to 23]]&lt;=23)</f>
        <v>1</v>
      </c>
    </row>
    <row r="2839" spans="1:13" x14ac:dyDescent="0.3">
      <c r="A2839" s="1">
        <v>2838</v>
      </c>
      <c r="B2839" s="1">
        <v>1</v>
      </c>
      <c r="C2839" s="2">
        <v>41035.569598205911</v>
      </c>
      <c r="D2839" s="2">
        <v>41095.569444444445</v>
      </c>
      <c r="E2839" s="1">
        <v>8</v>
      </c>
      <c r="F2839" s="2">
        <v>41036.439415589637</v>
      </c>
      <c r="G2839" s="1">
        <v>0</v>
      </c>
      <c r="H2839" s="32">
        <f>IFERROR(HOUR(Table1[[#This Row],[Cancel Date/time]])+MINUTE(Table1[[#This Row],[Cancel Date/time]])/60,"not cancelled")</f>
        <v>10.533333333333333</v>
      </c>
      <c r="I2839" s="47">
        <f>IFERROR(ROUND(Table1[[#This Row],[cancellation time decimal]],0),"not cancelled")</f>
        <v>11</v>
      </c>
      <c r="J2839" s="10">
        <f>IFERROR(MOD(Table1[[#This Row],[cancellation hour rounded]],24),"not cancelled")</f>
        <v>11</v>
      </c>
      <c r="K2839" s="32">
        <f>1/Table1[[#This Row],[Duration (Time between doses '[in hours'])]]</f>
        <v>0.125</v>
      </c>
      <c r="L2839" s="33">
        <f>Table1[[#This Row],[number doses per hour]]*INDEX(Table2[price per dose],Table1[[#This Row],[Drug ID]])</f>
        <v>0.84929166666666667</v>
      </c>
      <c r="M2839" s="11" t="b">
        <f>AND(Table1[[#This Row],[hour of cancellation 0 to 23]]&gt;=0,Table1[[#This Row],[hour of cancellation 0 to 23]]&lt;=23)</f>
        <v>1</v>
      </c>
    </row>
    <row r="2840" spans="1:13" x14ac:dyDescent="0.3">
      <c r="A2840" s="1">
        <v>2839</v>
      </c>
      <c r="B2840" s="1">
        <v>4</v>
      </c>
      <c r="C2840" s="2">
        <v>41035.620015504093</v>
      </c>
      <c r="D2840" s="2">
        <v>41095.619444444448</v>
      </c>
      <c r="E2840" s="1">
        <v>12</v>
      </c>
      <c r="F2840" s="2">
        <v>41039.561605353476</v>
      </c>
      <c r="G2840" s="1">
        <v>0</v>
      </c>
      <c r="H2840" s="32">
        <f>IFERROR(HOUR(Table1[[#This Row],[Cancel Date/time]])+MINUTE(Table1[[#This Row],[Cancel Date/time]])/60,"not cancelled")</f>
        <v>13.466666666666667</v>
      </c>
      <c r="I2840" s="47">
        <f>IFERROR(ROUND(Table1[[#This Row],[cancellation time decimal]],0),"not cancelled")</f>
        <v>13</v>
      </c>
      <c r="J2840" s="10">
        <f>IFERROR(MOD(Table1[[#This Row],[cancellation hour rounded]],24),"not cancelled")</f>
        <v>13</v>
      </c>
      <c r="K2840" s="32">
        <f>1/Table1[[#This Row],[Duration (Time between doses '[in hours'])]]</f>
        <v>8.3333333333333329E-2</v>
      </c>
      <c r="L2840" s="33">
        <f>Table1[[#This Row],[number doses per hour]]*INDEX(Table2[price per dose],Table1[[#This Row],[Drug ID]])</f>
        <v>1.448055119047619</v>
      </c>
      <c r="M2840" s="11" t="b">
        <f>AND(Table1[[#This Row],[hour of cancellation 0 to 23]]&gt;=0,Table1[[#This Row],[hour of cancellation 0 to 23]]&lt;=23)</f>
        <v>1</v>
      </c>
    </row>
    <row r="2841" spans="1:13" x14ac:dyDescent="0.3">
      <c r="A2841" s="1">
        <v>2840</v>
      </c>
      <c r="B2841" s="1">
        <v>11</v>
      </c>
      <c r="C2841" s="2">
        <v>41035.593203941855</v>
      </c>
      <c r="D2841" s="2">
        <v>41095.593055555561</v>
      </c>
      <c r="E2841" s="1">
        <v>1</v>
      </c>
      <c r="F2841" s="2">
        <v>41042.841799858208</v>
      </c>
      <c r="G2841" s="1">
        <v>4</v>
      </c>
      <c r="H2841" s="32">
        <f>IFERROR(HOUR(Table1[[#This Row],[Cancel Date/time]])+MINUTE(Table1[[#This Row],[Cancel Date/time]])/60,"not cancelled")</f>
        <v>20.2</v>
      </c>
      <c r="I2841" s="47">
        <f>IFERROR(ROUND(Table1[[#This Row],[cancellation time decimal]],0),"not cancelled")</f>
        <v>20</v>
      </c>
      <c r="J2841" s="10">
        <f>IFERROR(MOD(Table1[[#This Row],[cancellation hour rounded]],24),"not cancelled")</f>
        <v>20</v>
      </c>
      <c r="K2841" s="32">
        <f>1/Table1[[#This Row],[Duration (Time between doses '[in hours'])]]</f>
        <v>1</v>
      </c>
      <c r="L2841" s="33">
        <f>Table1[[#This Row],[number doses per hour]]*INDEX(Table2[price per dose],Table1[[#This Row],[Drug ID]])</f>
        <v>1</v>
      </c>
      <c r="M2841" s="11" t="b">
        <f>AND(Table1[[#This Row],[hour of cancellation 0 to 23]]&gt;=0,Table1[[#This Row],[hour of cancellation 0 to 23]]&lt;=23)</f>
        <v>1</v>
      </c>
    </row>
    <row r="2842" spans="1:13" hidden="1" x14ac:dyDescent="0.3">
      <c r="A2842" s="1">
        <v>2841</v>
      </c>
      <c r="B2842" s="1">
        <v>11</v>
      </c>
      <c r="C2842" s="2">
        <v>41035.618089131145</v>
      </c>
      <c r="D2842" s="2">
        <v>41038.034081837985</v>
      </c>
      <c r="E2842" s="1">
        <v>1</v>
      </c>
      <c r="F2842" s="2" t="s">
        <v>5</v>
      </c>
      <c r="G2842" s="1">
        <v>4</v>
      </c>
      <c r="H2842" s="32" t="str">
        <f>IFERROR(HOUR(Table1[[#This Row],[Cancel Date/time]])+MINUTE(Table1[[#This Row],[Cancel Date/time]])/60,"not cancelled")</f>
        <v>not cancelled</v>
      </c>
      <c r="I2842" s="47" t="str">
        <f>IFERROR(ROUND(Table1[[#This Row],[cancellation time decimal]],0),"not cancelled")</f>
        <v>not cancelled</v>
      </c>
      <c r="J2842" s="10" t="str">
        <f>IFERROR(MOD(Table1[[#This Row],[cancellation hour rounded]],24),"not cancelled")</f>
        <v>not cancelled</v>
      </c>
      <c r="K2842" s="32">
        <f>1/Table1[[#This Row],[Duration (Time between doses '[in hours'])]]</f>
        <v>1</v>
      </c>
      <c r="L2842" s="33">
        <f>Table1[[#This Row],[number doses per hour]]*INDEX(Table2[price per dose],Table1[[#This Row],[Drug ID]])</f>
        <v>1</v>
      </c>
      <c r="M2842" s="11" t="b">
        <f>AND(Table1[[#This Row],[hour of cancellation 0 to 23]]&gt;=0,Table1[[#This Row],[hour of cancellation 0 to 23]]&lt;=23)</f>
        <v>0</v>
      </c>
    </row>
    <row r="2843" spans="1:13" x14ac:dyDescent="0.3">
      <c r="A2843" s="1">
        <v>2842</v>
      </c>
      <c r="B2843" s="1">
        <v>5</v>
      </c>
      <c r="C2843" s="2">
        <v>41035.614710368391</v>
      </c>
      <c r="D2843" s="2">
        <v>41095.614583333336</v>
      </c>
      <c r="E2843" s="1">
        <v>24</v>
      </c>
      <c r="F2843" s="2">
        <v>41039.863135036561</v>
      </c>
      <c r="G2843" s="1">
        <v>0</v>
      </c>
      <c r="H2843" s="32">
        <f>IFERROR(HOUR(Table1[[#This Row],[Cancel Date/time]])+MINUTE(Table1[[#This Row],[Cancel Date/time]])/60,"not cancelled")</f>
        <v>20.7</v>
      </c>
      <c r="I2843" s="47">
        <f>IFERROR(ROUND(Table1[[#This Row],[cancellation time decimal]],0),"not cancelled")</f>
        <v>21</v>
      </c>
      <c r="J2843" s="10">
        <f>IFERROR(MOD(Table1[[#This Row],[cancellation hour rounded]],24),"not cancelled")</f>
        <v>21</v>
      </c>
      <c r="K2843" s="32">
        <f>1/Table1[[#This Row],[Duration (Time between doses '[in hours'])]]</f>
        <v>4.1666666666666664E-2</v>
      </c>
      <c r="L2843" s="33">
        <f>Table1[[#This Row],[number doses per hour]]*INDEX(Table2[price per dose],Table1[[#This Row],[Drug ID]])</f>
        <v>0.2815833333333333</v>
      </c>
      <c r="M2843" s="11" t="b">
        <f>AND(Table1[[#This Row],[hour of cancellation 0 to 23]]&gt;=0,Table1[[#This Row],[hour of cancellation 0 to 23]]&lt;=23)</f>
        <v>1</v>
      </c>
    </row>
    <row r="2844" spans="1:13" x14ac:dyDescent="0.3">
      <c r="A2844" s="1">
        <v>2843</v>
      </c>
      <c r="B2844" s="1">
        <v>3</v>
      </c>
      <c r="C2844" s="2">
        <v>41035.706897812219</v>
      </c>
      <c r="D2844" s="2">
        <v>41095.706249999996</v>
      </c>
      <c r="E2844" s="1">
        <v>24</v>
      </c>
      <c r="F2844" s="2">
        <v>41038.485739353477</v>
      </c>
      <c r="G2844" s="1">
        <v>0</v>
      </c>
      <c r="H2844" s="32">
        <f>IFERROR(HOUR(Table1[[#This Row],[Cancel Date/time]])+MINUTE(Table1[[#This Row],[Cancel Date/time]])/60,"not cancelled")</f>
        <v>11.65</v>
      </c>
      <c r="I2844" s="47">
        <f>IFERROR(ROUND(Table1[[#This Row],[cancellation time decimal]],0),"not cancelled")</f>
        <v>12</v>
      </c>
      <c r="J2844" s="10">
        <f>IFERROR(MOD(Table1[[#This Row],[cancellation hour rounded]],24),"not cancelled")</f>
        <v>12</v>
      </c>
      <c r="K2844" s="32">
        <f>1/Table1[[#This Row],[Duration (Time between doses '[in hours'])]]</f>
        <v>4.1666666666666664E-2</v>
      </c>
      <c r="L2844" s="33">
        <f>Table1[[#This Row],[number doses per hour]]*INDEX(Table2[price per dose],Table1[[#This Row],[Drug ID]])</f>
        <v>0.18133000000000002</v>
      </c>
      <c r="M2844" s="11" t="b">
        <f>AND(Table1[[#This Row],[hour of cancellation 0 to 23]]&gt;=0,Table1[[#This Row],[hour of cancellation 0 to 23]]&lt;=23)</f>
        <v>1</v>
      </c>
    </row>
    <row r="2845" spans="1:13" x14ac:dyDescent="0.3">
      <c r="A2845" s="1">
        <v>2844</v>
      </c>
      <c r="B2845" s="1">
        <v>3</v>
      </c>
      <c r="C2845" s="2">
        <v>41035.733633526528</v>
      </c>
      <c r="D2845" s="2">
        <v>41095.733333333337</v>
      </c>
      <c r="E2845" s="1">
        <v>24</v>
      </c>
      <c r="F2845" s="2">
        <v>41038.740544282344</v>
      </c>
      <c r="G2845" s="1">
        <v>0</v>
      </c>
      <c r="H2845" s="32">
        <f>IFERROR(HOUR(Table1[[#This Row],[Cancel Date/time]])+MINUTE(Table1[[#This Row],[Cancel Date/time]])/60,"not cancelled")</f>
        <v>17.766666666666666</v>
      </c>
      <c r="I2845" s="47">
        <f>IFERROR(ROUND(Table1[[#This Row],[cancellation time decimal]],0),"not cancelled")</f>
        <v>18</v>
      </c>
      <c r="J2845" s="10">
        <f>IFERROR(MOD(Table1[[#This Row],[cancellation hour rounded]],24),"not cancelled")</f>
        <v>18</v>
      </c>
      <c r="K2845" s="32">
        <f>1/Table1[[#This Row],[Duration (Time between doses '[in hours'])]]</f>
        <v>4.1666666666666664E-2</v>
      </c>
      <c r="L2845" s="33">
        <f>Table1[[#This Row],[number doses per hour]]*INDEX(Table2[price per dose],Table1[[#This Row],[Drug ID]])</f>
        <v>0.18133000000000002</v>
      </c>
      <c r="M2845" s="11" t="b">
        <f>AND(Table1[[#This Row],[hour of cancellation 0 to 23]]&gt;=0,Table1[[#This Row],[hour of cancellation 0 to 23]]&lt;=23)</f>
        <v>1</v>
      </c>
    </row>
    <row r="2846" spans="1:13" x14ac:dyDescent="0.3">
      <c r="A2846" s="1">
        <v>2845</v>
      </c>
      <c r="B2846" s="1">
        <v>2</v>
      </c>
      <c r="C2846" s="2">
        <v>41035.727810287972</v>
      </c>
      <c r="D2846" s="2">
        <v>41095.727777777778</v>
      </c>
      <c r="E2846" s="1">
        <v>10</v>
      </c>
      <c r="F2846" s="2">
        <v>41037.747911666316</v>
      </c>
      <c r="G2846" s="1">
        <v>0</v>
      </c>
      <c r="H2846" s="32">
        <f>IFERROR(HOUR(Table1[[#This Row],[Cancel Date/time]])+MINUTE(Table1[[#This Row],[Cancel Date/time]])/60,"not cancelled")</f>
        <v>17.95</v>
      </c>
      <c r="I2846" s="47">
        <f>IFERROR(ROUND(Table1[[#This Row],[cancellation time decimal]],0),"not cancelled")</f>
        <v>18</v>
      </c>
      <c r="J2846" s="10">
        <f>IFERROR(MOD(Table1[[#This Row],[cancellation hour rounded]],24),"not cancelled")</f>
        <v>18</v>
      </c>
      <c r="K2846" s="32">
        <f>1/Table1[[#This Row],[Duration (Time between doses '[in hours'])]]</f>
        <v>0.1</v>
      </c>
      <c r="L2846" s="33">
        <f>Table1[[#This Row],[number doses per hour]]*INDEX(Table2[price per dose],Table1[[#This Row],[Drug ID]])</f>
        <v>0.84959999999999969</v>
      </c>
      <c r="M2846" s="11" t="b">
        <f>AND(Table1[[#This Row],[hour of cancellation 0 to 23]]&gt;=0,Table1[[#This Row],[hour of cancellation 0 to 23]]&lt;=23)</f>
        <v>1</v>
      </c>
    </row>
    <row r="2847" spans="1:13" x14ac:dyDescent="0.3">
      <c r="A2847" s="1">
        <v>2846</v>
      </c>
      <c r="B2847" s="1">
        <v>4</v>
      </c>
      <c r="C2847" s="2">
        <v>41035.780652517089</v>
      </c>
      <c r="D2847" s="2">
        <v>41095.780555555553</v>
      </c>
      <c r="E2847" s="1">
        <v>12</v>
      </c>
      <c r="F2847" s="2">
        <v>41037.664379829352</v>
      </c>
      <c r="G2847" s="1">
        <v>0</v>
      </c>
      <c r="H2847" s="32">
        <f>IFERROR(HOUR(Table1[[#This Row],[Cancel Date/time]])+MINUTE(Table1[[#This Row],[Cancel Date/time]])/60,"not cancelled")</f>
        <v>15.933333333333334</v>
      </c>
      <c r="I2847" s="47">
        <f>IFERROR(ROUND(Table1[[#This Row],[cancellation time decimal]],0),"not cancelled")</f>
        <v>16</v>
      </c>
      <c r="J2847" s="10">
        <f>IFERROR(MOD(Table1[[#This Row],[cancellation hour rounded]],24),"not cancelled")</f>
        <v>16</v>
      </c>
      <c r="K2847" s="32">
        <f>1/Table1[[#This Row],[Duration (Time between doses '[in hours'])]]</f>
        <v>8.3333333333333329E-2</v>
      </c>
      <c r="L2847" s="33">
        <f>Table1[[#This Row],[number doses per hour]]*INDEX(Table2[price per dose],Table1[[#This Row],[Drug ID]])</f>
        <v>1.448055119047619</v>
      </c>
      <c r="M2847" s="11" t="b">
        <f>AND(Table1[[#This Row],[hour of cancellation 0 to 23]]&gt;=0,Table1[[#This Row],[hour of cancellation 0 to 23]]&lt;=23)</f>
        <v>1</v>
      </c>
    </row>
    <row r="2848" spans="1:13" x14ac:dyDescent="0.3">
      <c r="A2848" s="1">
        <v>2847</v>
      </c>
      <c r="B2848" s="1">
        <v>1</v>
      </c>
      <c r="C2848" s="2">
        <v>41035.753852160109</v>
      </c>
      <c r="D2848" s="2">
        <v>41095.753472222219</v>
      </c>
      <c r="E2848" s="1">
        <v>12</v>
      </c>
      <c r="F2848" s="2">
        <v>41036.967703501286</v>
      </c>
      <c r="G2848" s="1">
        <v>0</v>
      </c>
      <c r="H2848" s="32">
        <f>IFERROR(HOUR(Table1[[#This Row],[Cancel Date/time]])+MINUTE(Table1[[#This Row],[Cancel Date/time]])/60,"not cancelled")</f>
        <v>23.216666666666665</v>
      </c>
      <c r="I2848" s="47">
        <f>IFERROR(ROUND(Table1[[#This Row],[cancellation time decimal]],0),"not cancelled")</f>
        <v>23</v>
      </c>
      <c r="J2848" s="10">
        <f>IFERROR(MOD(Table1[[#This Row],[cancellation hour rounded]],24),"not cancelled")</f>
        <v>23</v>
      </c>
      <c r="K2848" s="32">
        <f>1/Table1[[#This Row],[Duration (Time between doses '[in hours'])]]</f>
        <v>8.3333333333333329E-2</v>
      </c>
      <c r="L2848" s="33">
        <f>Table1[[#This Row],[number doses per hour]]*INDEX(Table2[price per dose],Table1[[#This Row],[Drug ID]])</f>
        <v>0.56619444444444444</v>
      </c>
      <c r="M2848" s="11" t="b">
        <f>AND(Table1[[#This Row],[hour of cancellation 0 to 23]]&gt;=0,Table1[[#This Row],[hour of cancellation 0 to 23]]&lt;=23)</f>
        <v>1</v>
      </c>
    </row>
    <row r="2849" spans="1:13" hidden="1" x14ac:dyDescent="0.3">
      <c r="A2849" s="1">
        <v>2848</v>
      </c>
      <c r="B2849" s="1">
        <v>6</v>
      </c>
      <c r="C2849" s="2">
        <v>41035.833433792708</v>
      </c>
      <c r="D2849" s="2">
        <v>41037.875</v>
      </c>
      <c r="E2849" s="1">
        <v>24</v>
      </c>
      <c r="F2849" s="2" t="s">
        <v>5</v>
      </c>
      <c r="G2849" s="1">
        <v>0</v>
      </c>
      <c r="H2849" s="32" t="str">
        <f>IFERROR(HOUR(Table1[[#This Row],[Cancel Date/time]])+MINUTE(Table1[[#This Row],[Cancel Date/time]])/60,"not cancelled")</f>
        <v>not cancelled</v>
      </c>
      <c r="I2849" s="47" t="str">
        <f>IFERROR(ROUND(Table1[[#This Row],[cancellation time decimal]],0),"not cancelled")</f>
        <v>not cancelled</v>
      </c>
      <c r="J2849" s="10" t="str">
        <f>IFERROR(MOD(Table1[[#This Row],[cancellation hour rounded]],24),"not cancelled")</f>
        <v>not cancelled</v>
      </c>
      <c r="K2849" s="32">
        <f>1/Table1[[#This Row],[Duration (Time between doses '[in hours'])]]</f>
        <v>4.1666666666666664E-2</v>
      </c>
      <c r="L2849" s="33">
        <f>Table1[[#This Row],[number doses per hour]]*INDEX(Table2[price per dose],Table1[[#This Row],[Drug ID]])</f>
        <v>0.35218749999999999</v>
      </c>
      <c r="M2849" s="11" t="b">
        <f>AND(Table1[[#This Row],[hour of cancellation 0 to 23]]&gt;=0,Table1[[#This Row],[hour of cancellation 0 to 23]]&lt;=23)</f>
        <v>0</v>
      </c>
    </row>
    <row r="2850" spans="1:13" x14ac:dyDescent="0.3">
      <c r="A2850" s="1">
        <v>2849</v>
      </c>
      <c r="B2850" s="1">
        <v>3</v>
      </c>
      <c r="C2850" s="2">
        <v>41035.901598066921</v>
      </c>
      <c r="D2850" s="2">
        <v>41095.901388888888</v>
      </c>
      <c r="E2850" s="1">
        <v>24</v>
      </c>
      <c r="F2850" s="2">
        <v>41037.975717005233</v>
      </c>
      <c r="G2850" s="1">
        <v>0</v>
      </c>
      <c r="H2850" s="32">
        <f>IFERROR(HOUR(Table1[[#This Row],[Cancel Date/time]])+MINUTE(Table1[[#This Row],[Cancel Date/time]])/60,"not cancelled")</f>
        <v>23.416666666666668</v>
      </c>
      <c r="I2850" s="47">
        <f>IFERROR(ROUND(Table1[[#This Row],[cancellation time decimal]],0),"not cancelled")</f>
        <v>23</v>
      </c>
      <c r="J2850" s="10">
        <f>IFERROR(MOD(Table1[[#This Row],[cancellation hour rounded]],24),"not cancelled")</f>
        <v>23</v>
      </c>
      <c r="K2850" s="32">
        <f>1/Table1[[#This Row],[Duration (Time between doses '[in hours'])]]</f>
        <v>4.1666666666666664E-2</v>
      </c>
      <c r="L2850" s="33">
        <f>Table1[[#This Row],[number doses per hour]]*INDEX(Table2[price per dose],Table1[[#This Row],[Drug ID]])</f>
        <v>0.18133000000000002</v>
      </c>
      <c r="M2850" s="11" t="b">
        <f>AND(Table1[[#This Row],[hour of cancellation 0 to 23]]&gt;=0,Table1[[#This Row],[hour of cancellation 0 to 23]]&lt;=23)</f>
        <v>1</v>
      </c>
    </row>
    <row r="2851" spans="1:13" x14ac:dyDescent="0.3">
      <c r="A2851" s="1">
        <v>2850</v>
      </c>
      <c r="B2851" s="1">
        <v>11</v>
      </c>
      <c r="C2851" s="2">
        <v>41035.910597199429</v>
      </c>
      <c r="D2851" s="2">
        <v>41095.910416666666</v>
      </c>
      <c r="E2851" s="1">
        <v>1</v>
      </c>
      <c r="F2851" s="2">
        <v>41042.96879447563</v>
      </c>
      <c r="G2851" s="1">
        <v>4</v>
      </c>
      <c r="H2851" s="32">
        <f>IFERROR(HOUR(Table1[[#This Row],[Cancel Date/time]])+MINUTE(Table1[[#This Row],[Cancel Date/time]])/60,"not cancelled")</f>
        <v>23.25</v>
      </c>
      <c r="I2851" s="47">
        <f>IFERROR(ROUND(Table1[[#This Row],[cancellation time decimal]],0),"not cancelled")</f>
        <v>23</v>
      </c>
      <c r="J2851" s="10">
        <f>IFERROR(MOD(Table1[[#This Row],[cancellation hour rounded]],24),"not cancelled")</f>
        <v>23</v>
      </c>
      <c r="K2851" s="32">
        <f>1/Table1[[#This Row],[Duration (Time between doses '[in hours'])]]</f>
        <v>1</v>
      </c>
      <c r="L2851" s="33">
        <f>Table1[[#This Row],[number doses per hour]]*INDEX(Table2[price per dose],Table1[[#This Row],[Drug ID]])</f>
        <v>1</v>
      </c>
      <c r="M2851" s="11" t="b">
        <f>AND(Table1[[#This Row],[hour of cancellation 0 to 23]]&gt;=0,Table1[[#This Row],[hour of cancellation 0 to 23]]&lt;=23)</f>
        <v>1</v>
      </c>
    </row>
    <row r="2852" spans="1:13" hidden="1" x14ac:dyDescent="0.3">
      <c r="A2852" s="1">
        <v>2851</v>
      </c>
      <c r="B2852" s="1">
        <v>3</v>
      </c>
      <c r="C2852" s="2">
        <v>41036.031164273678</v>
      </c>
      <c r="D2852" s="2">
        <v>41038.57214398963</v>
      </c>
      <c r="E2852" s="1">
        <v>24</v>
      </c>
      <c r="F2852" s="2" t="s">
        <v>5</v>
      </c>
      <c r="G2852" s="1">
        <v>0</v>
      </c>
      <c r="H2852" s="32" t="str">
        <f>IFERROR(HOUR(Table1[[#This Row],[Cancel Date/time]])+MINUTE(Table1[[#This Row],[Cancel Date/time]])/60,"not cancelled")</f>
        <v>not cancelled</v>
      </c>
      <c r="I2852" s="47" t="str">
        <f>IFERROR(ROUND(Table1[[#This Row],[cancellation time decimal]],0),"not cancelled")</f>
        <v>not cancelled</v>
      </c>
      <c r="J2852" s="10" t="str">
        <f>IFERROR(MOD(Table1[[#This Row],[cancellation hour rounded]],24),"not cancelled")</f>
        <v>not cancelled</v>
      </c>
      <c r="K2852" s="32">
        <f>1/Table1[[#This Row],[Duration (Time between doses '[in hours'])]]</f>
        <v>4.1666666666666664E-2</v>
      </c>
      <c r="L2852" s="33">
        <f>Table1[[#This Row],[number doses per hour]]*INDEX(Table2[price per dose],Table1[[#This Row],[Drug ID]])</f>
        <v>0.18133000000000002</v>
      </c>
      <c r="M2852" s="11" t="b">
        <f>AND(Table1[[#This Row],[hour of cancellation 0 to 23]]&gt;=0,Table1[[#This Row],[hour of cancellation 0 to 23]]&lt;=23)</f>
        <v>0</v>
      </c>
    </row>
    <row r="2853" spans="1:13" x14ac:dyDescent="0.3">
      <c r="A2853" s="1">
        <v>2852</v>
      </c>
      <c r="B2853" s="1">
        <v>5</v>
      </c>
      <c r="C2853" s="2">
        <v>41036.232877709932</v>
      </c>
      <c r="D2853" s="2">
        <v>41096.232638888891</v>
      </c>
      <c r="E2853" s="1">
        <v>24</v>
      </c>
      <c r="F2853" s="2">
        <v>41041.99716061166</v>
      </c>
      <c r="G2853" s="1">
        <v>0</v>
      </c>
      <c r="H2853" s="32">
        <f>IFERROR(HOUR(Table1[[#This Row],[Cancel Date/time]])+MINUTE(Table1[[#This Row],[Cancel Date/time]])/60,"not cancelled")</f>
        <v>23.916666666666668</v>
      </c>
      <c r="I2853" s="47">
        <f>IFERROR(ROUND(Table1[[#This Row],[cancellation time decimal]],0),"not cancelled")</f>
        <v>24</v>
      </c>
      <c r="J2853" s="10">
        <f>IFERROR(MOD(Table1[[#This Row],[cancellation hour rounded]],24),"not cancelled")</f>
        <v>0</v>
      </c>
      <c r="K2853" s="32">
        <f>1/Table1[[#This Row],[Duration (Time between doses '[in hours'])]]</f>
        <v>4.1666666666666664E-2</v>
      </c>
      <c r="L2853" s="33">
        <f>Table1[[#This Row],[number doses per hour]]*INDEX(Table2[price per dose],Table1[[#This Row],[Drug ID]])</f>
        <v>0.2815833333333333</v>
      </c>
      <c r="M2853" s="11" t="b">
        <f>AND(Table1[[#This Row],[hour of cancellation 0 to 23]]&gt;=0,Table1[[#This Row],[hour of cancellation 0 to 23]]&lt;=23)</f>
        <v>1</v>
      </c>
    </row>
    <row r="2854" spans="1:13" x14ac:dyDescent="0.3">
      <c r="A2854" s="1">
        <v>2853</v>
      </c>
      <c r="B2854" s="1">
        <v>3</v>
      </c>
      <c r="C2854" s="2">
        <v>41036.321600777614</v>
      </c>
      <c r="D2854" s="2">
        <v>41096.321527777778</v>
      </c>
      <c r="E2854" s="1">
        <v>24</v>
      </c>
      <c r="F2854" s="2">
        <v>41039.594165159004</v>
      </c>
      <c r="G2854" s="1">
        <v>0</v>
      </c>
      <c r="H2854" s="32">
        <f>IFERROR(HOUR(Table1[[#This Row],[Cancel Date/time]])+MINUTE(Table1[[#This Row],[Cancel Date/time]])/60,"not cancelled")</f>
        <v>14.25</v>
      </c>
      <c r="I2854" s="47">
        <f>IFERROR(ROUND(Table1[[#This Row],[cancellation time decimal]],0),"not cancelled")</f>
        <v>14</v>
      </c>
      <c r="J2854" s="10">
        <f>IFERROR(MOD(Table1[[#This Row],[cancellation hour rounded]],24),"not cancelled")</f>
        <v>14</v>
      </c>
      <c r="K2854" s="32">
        <f>1/Table1[[#This Row],[Duration (Time between doses '[in hours'])]]</f>
        <v>4.1666666666666664E-2</v>
      </c>
      <c r="L2854" s="33">
        <f>Table1[[#This Row],[number doses per hour]]*INDEX(Table2[price per dose],Table1[[#This Row],[Drug ID]])</f>
        <v>0.18133000000000002</v>
      </c>
      <c r="M2854" s="11" t="b">
        <f>AND(Table1[[#This Row],[hour of cancellation 0 to 23]]&gt;=0,Table1[[#This Row],[hour of cancellation 0 to 23]]&lt;=23)</f>
        <v>1</v>
      </c>
    </row>
    <row r="2855" spans="1:13" x14ac:dyDescent="0.3">
      <c r="A2855" s="1">
        <v>2854</v>
      </c>
      <c r="B2855" s="1">
        <v>4</v>
      </c>
      <c r="C2855" s="2">
        <v>41036.368971380442</v>
      </c>
      <c r="D2855" s="2">
        <v>41096.368750000001</v>
      </c>
      <c r="E2855" s="1">
        <v>12</v>
      </c>
      <c r="F2855" s="2">
        <v>41038.69110125149</v>
      </c>
      <c r="G2855" s="1">
        <v>0</v>
      </c>
      <c r="H2855" s="32">
        <f>IFERROR(HOUR(Table1[[#This Row],[Cancel Date/time]])+MINUTE(Table1[[#This Row],[Cancel Date/time]])/60,"not cancelled")</f>
        <v>16.583333333333332</v>
      </c>
      <c r="I2855" s="47">
        <f>IFERROR(ROUND(Table1[[#This Row],[cancellation time decimal]],0),"not cancelled")</f>
        <v>17</v>
      </c>
      <c r="J2855" s="10">
        <f>IFERROR(MOD(Table1[[#This Row],[cancellation hour rounded]],24),"not cancelled")</f>
        <v>17</v>
      </c>
      <c r="K2855" s="32">
        <f>1/Table1[[#This Row],[Duration (Time between doses '[in hours'])]]</f>
        <v>8.3333333333333329E-2</v>
      </c>
      <c r="L2855" s="33">
        <f>Table1[[#This Row],[number doses per hour]]*INDEX(Table2[price per dose],Table1[[#This Row],[Drug ID]])</f>
        <v>1.448055119047619</v>
      </c>
      <c r="M2855" s="11" t="b">
        <f>AND(Table1[[#This Row],[hour of cancellation 0 to 23]]&gt;=0,Table1[[#This Row],[hour of cancellation 0 to 23]]&lt;=23)</f>
        <v>1</v>
      </c>
    </row>
    <row r="2856" spans="1:13" x14ac:dyDescent="0.3">
      <c r="A2856" s="1">
        <v>2855</v>
      </c>
      <c r="B2856" s="1">
        <v>4</v>
      </c>
      <c r="C2856" s="2">
        <v>41036.397264376843</v>
      </c>
      <c r="D2856" s="2">
        <v>41096.397222222222</v>
      </c>
      <c r="E2856" s="1">
        <v>12</v>
      </c>
      <c r="F2856" s="2">
        <v>41036.878925654462</v>
      </c>
      <c r="G2856" s="1">
        <v>0</v>
      </c>
      <c r="H2856" s="32">
        <f>IFERROR(HOUR(Table1[[#This Row],[Cancel Date/time]])+MINUTE(Table1[[#This Row],[Cancel Date/time]])/60,"not cancelled")</f>
        <v>21.083333333333332</v>
      </c>
      <c r="I2856" s="47">
        <f>IFERROR(ROUND(Table1[[#This Row],[cancellation time decimal]],0),"not cancelled")</f>
        <v>21</v>
      </c>
      <c r="J2856" s="10">
        <f>IFERROR(MOD(Table1[[#This Row],[cancellation hour rounded]],24),"not cancelled")</f>
        <v>21</v>
      </c>
      <c r="K2856" s="32">
        <f>1/Table1[[#This Row],[Duration (Time between doses '[in hours'])]]</f>
        <v>8.3333333333333329E-2</v>
      </c>
      <c r="L2856" s="33">
        <f>Table1[[#This Row],[number doses per hour]]*INDEX(Table2[price per dose],Table1[[#This Row],[Drug ID]])</f>
        <v>1.448055119047619</v>
      </c>
      <c r="M2856" s="11" t="b">
        <f>AND(Table1[[#This Row],[hour of cancellation 0 to 23]]&gt;=0,Table1[[#This Row],[hour of cancellation 0 to 23]]&lt;=23)</f>
        <v>1</v>
      </c>
    </row>
    <row r="2857" spans="1:13" x14ac:dyDescent="0.3">
      <c r="A2857" s="1">
        <v>2856</v>
      </c>
      <c r="B2857" s="1">
        <v>3</v>
      </c>
      <c r="C2857" s="2">
        <v>41036.394159539966</v>
      </c>
      <c r="D2857" s="2">
        <v>41096.393750000003</v>
      </c>
      <c r="E2857" s="1">
        <v>24</v>
      </c>
      <c r="F2857" s="2">
        <v>41037.571111143719</v>
      </c>
      <c r="G2857" s="1">
        <v>0</v>
      </c>
      <c r="H2857" s="32">
        <f>IFERROR(HOUR(Table1[[#This Row],[Cancel Date/time]])+MINUTE(Table1[[#This Row],[Cancel Date/time]])/60,"not cancelled")</f>
        <v>13.7</v>
      </c>
      <c r="I2857" s="47">
        <f>IFERROR(ROUND(Table1[[#This Row],[cancellation time decimal]],0),"not cancelled")</f>
        <v>14</v>
      </c>
      <c r="J2857" s="10">
        <f>IFERROR(MOD(Table1[[#This Row],[cancellation hour rounded]],24),"not cancelled")</f>
        <v>14</v>
      </c>
      <c r="K2857" s="32">
        <f>1/Table1[[#This Row],[Duration (Time between doses '[in hours'])]]</f>
        <v>4.1666666666666664E-2</v>
      </c>
      <c r="L2857" s="33">
        <f>Table1[[#This Row],[number doses per hour]]*INDEX(Table2[price per dose],Table1[[#This Row],[Drug ID]])</f>
        <v>0.18133000000000002</v>
      </c>
      <c r="M2857" s="11" t="b">
        <f>AND(Table1[[#This Row],[hour of cancellation 0 to 23]]&gt;=0,Table1[[#This Row],[hour of cancellation 0 to 23]]&lt;=23)</f>
        <v>1</v>
      </c>
    </row>
    <row r="2858" spans="1:13" x14ac:dyDescent="0.3">
      <c r="A2858" s="1">
        <v>2857</v>
      </c>
      <c r="B2858" s="1">
        <v>9</v>
      </c>
      <c r="C2858" s="2">
        <v>41036.379387599074</v>
      </c>
      <c r="D2858" s="2">
        <v>41096.379166666666</v>
      </c>
      <c r="E2858" s="1">
        <v>5</v>
      </c>
      <c r="F2858" s="2">
        <v>41039.444773058742</v>
      </c>
      <c r="G2858" s="1">
        <v>0</v>
      </c>
      <c r="H2858" s="32">
        <f>IFERROR(HOUR(Table1[[#This Row],[Cancel Date/time]])+MINUTE(Table1[[#This Row],[Cancel Date/time]])/60,"not cancelled")</f>
        <v>10.666666666666666</v>
      </c>
      <c r="I2858" s="47">
        <f>IFERROR(ROUND(Table1[[#This Row],[cancellation time decimal]],0),"not cancelled")</f>
        <v>11</v>
      </c>
      <c r="J2858" s="10">
        <f>IFERROR(MOD(Table1[[#This Row],[cancellation hour rounded]],24),"not cancelled")</f>
        <v>11</v>
      </c>
      <c r="K2858" s="32">
        <f>1/Table1[[#This Row],[Duration (Time between doses '[in hours'])]]</f>
        <v>0.2</v>
      </c>
      <c r="L2858" s="33">
        <f>Table1[[#This Row],[number doses per hour]]*INDEX(Table2[price per dose],Table1[[#This Row],[Drug ID]])</f>
        <v>5.6740000000000004</v>
      </c>
      <c r="M2858" s="11" t="b">
        <f>AND(Table1[[#This Row],[hour of cancellation 0 to 23]]&gt;=0,Table1[[#This Row],[hour of cancellation 0 to 23]]&lt;=23)</f>
        <v>1</v>
      </c>
    </row>
    <row r="2859" spans="1:13" x14ac:dyDescent="0.3">
      <c r="A2859" s="1">
        <v>2858</v>
      </c>
      <c r="B2859" s="1">
        <v>7</v>
      </c>
      <c r="C2859" s="2">
        <v>41036.479175821914</v>
      </c>
      <c r="D2859" s="2">
        <v>41096.479166666672</v>
      </c>
      <c r="E2859" s="1">
        <v>24</v>
      </c>
      <c r="F2859" s="2">
        <v>41046.382798345512</v>
      </c>
      <c r="G2859" s="1">
        <v>0</v>
      </c>
      <c r="H2859" s="32">
        <f>IFERROR(HOUR(Table1[[#This Row],[Cancel Date/time]])+MINUTE(Table1[[#This Row],[Cancel Date/time]])/60,"not cancelled")</f>
        <v>9.1833333333333336</v>
      </c>
      <c r="I2859" s="47">
        <f>IFERROR(ROUND(Table1[[#This Row],[cancellation time decimal]],0),"not cancelled")</f>
        <v>9</v>
      </c>
      <c r="J2859" s="10">
        <f>IFERROR(MOD(Table1[[#This Row],[cancellation hour rounded]],24),"not cancelled")</f>
        <v>9</v>
      </c>
      <c r="K2859" s="32">
        <f>1/Table1[[#This Row],[Duration (Time between doses '[in hours'])]]</f>
        <v>4.1666666666666664E-2</v>
      </c>
      <c r="L2859" s="33">
        <f>Table1[[#This Row],[number doses per hour]]*INDEX(Table2[price per dose],Table1[[#This Row],[Drug ID]])</f>
        <v>1.2958049999999997</v>
      </c>
      <c r="M2859" s="11" t="b">
        <f>AND(Table1[[#This Row],[hour of cancellation 0 to 23]]&gt;=0,Table1[[#This Row],[hour of cancellation 0 to 23]]&lt;=23)</f>
        <v>1</v>
      </c>
    </row>
    <row r="2860" spans="1:13" hidden="1" x14ac:dyDescent="0.3">
      <c r="A2860" s="1">
        <v>2859</v>
      </c>
      <c r="B2860" s="1">
        <v>5</v>
      </c>
      <c r="C2860" s="2">
        <v>41036.495022199735</v>
      </c>
      <c r="D2860" s="2">
        <v>41038.869817534571</v>
      </c>
      <c r="E2860" s="1">
        <v>24</v>
      </c>
      <c r="F2860" s="2" t="s">
        <v>5</v>
      </c>
      <c r="G2860" s="1">
        <v>0</v>
      </c>
      <c r="H2860" s="32" t="str">
        <f>IFERROR(HOUR(Table1[[#This Row],[Cancel Date/time]])+MINUTE(Table1[[#This Row],[Cancel Date/time]])/60,"not cancelled")</f>
        <v>not cancelled</v>
      </c>
      <c r="I2860" s="47" t="str">
        <f>IFERROR(ROUND(Table1[[#This Row],[cancellation time decimal]],0),"not cancelled")</f>
        <v>not cancelled</v>
      </c>
      <c r="J2860" s="10" t="str">
        <f>IFERROR(MOD(Table1[[#This Row],[cancellation hour rounded]],24),"not cancelled")</f>
        <v>not cancelled</v>
      </c>
      <c r="K2860" s="32">
        <f>1/Table1[[#This Row],[Duration (Time between doses '[in hours'])]]</f>
        <v>4.1666666666666664E-2</v>
      </c>
      <c r="L2860" s="33">
        <f>Table1[[#This Row],[number doses per hour]]*INDEX(Table2[price per dose],Table1[[#This Row],[Drug ID]])</f>
        <v>0.2815833333333333</v>
      </c>
      <c r="M2860" s="11" t="b">
        <f>AND(Table1[[#This Row],[hour of cancellation 0 to 23]]&gt;=0,Table1[[#This Row],[hour of cancellation 0 to 23]]&lt;=23)</f>
        <v>0</v>
      </c>
    </row>
    <row r="2861" spans="1:13" x14ac:dyDescent="0.3">
      <c r="A2861" s="1">
        <v>2860</v>
      </c>
      <c r="B2861" s="1">
        <v>1</v>
      </c>
      <c r="C2861" s="2">
        <v>41036.475933702422</v>
      </c>
      <c r="D2861" s="2">
        <v>41096.475694444445</v>
      </c>
      <c r="E2861" s="1">
        <v>8</v>
      </c>
      <c r="F2861" s="2">
        <v>41037.627187075217</v>
      </c>
      <c r="G2861" s="1">
        <v>0</v>
      </c>
      <c r="H2861" s="32">
        <f>IFERROR(HOUR(Table1[[#This Row],[Cancel Date/time]])+MINUTE(Table1[[#This Row],[Cancel Date/time]])/60,"not cancelled")</f>
        <v>15.05</v>
      </c>
      <c r="I2861" s="47">
        <f>IFERROR(ROUND(Table1[[#This Row],[cancellation time decimal]],0),"not cancelled")</f>
        <v>15</v>
      </c>
      <c r="J2861" s="10">
        <f>IFERROR(MOD(Table1[[#This Row],[cancellation hour rounded]],24),"not cancelled")</f>
        <v>15</v>
      </c>
      <c r="K2861" s="32">
        <f>1/Table1[[#This Row],[Duration (Time between doses '[in hours'])]]</f>
        <v>0.125</v>
      </c>
      <c r="L2861" s="33">
        <f>Table1[[#This Row],[number doses per hour]]*INDEX(Table2[price per dose],Table1[[#This Row],[Drug ID]])</f>
        <v>0.84929166666666667</v>
      </c>
      <c r="M2861" s="11" t="b">
        <f>AND(Table1[[#This Row],[hour of cancellation 0 to 23]]&gt;=0,Table1[[#This Row],[hour of cancellation 0 to 23]]&lt;=23)</f>
        <v>1</v>
      </c>
    </row>
    <row r="2862" spans="1:13" x14ac:dyDescent="0.3">
      <c r="A2862" s="1">
        <v>2861</v>
      </c>
      <c r="B2862" s="1">
        <v>7</v>
      </c>
      <c r="C2862" s="2">
        <v>41036.491797078743</v>
      </c>
      <c r="D2862" s="2">
        <v>41096.491666666669</v>
      </c>
      <c r="E2862" s="1">
        <v>24</v>
      </c>
      <c r="F2862" s="2">
        <v>41049.508000055248</v>
      </c>
      <c r="G2862" s="1">
        <v>1</v>
      </c>
      <c r="H2862" s="32">
        <f>IFERROR(HOUR(Table1[[#This Row],[Cancel Date/time]])+MINUTE(Table1[[#This Row],[Cancel Date/time]])/60,"not cancelled")</f>
        <v>12.183333333333334</v>
      </c>
      <c r="I2862" s="47">
        <f>IFERROR(ROUND(Table1[[#This Row],[cancellation time decimal]],0),"not cancelled")</f>
        <v>12</v>
      </c>
      <c r="J2862" s="10">
        <f>IFERROR(MOD(Table1[[#This Row],[cancellation hour rounded]],24),"not cancelled")</f>
        <v>12</v>
      </c>
      <c r="K2862" s="32">
        <f>1/Table1[[#This Row],[Duration (Time between doses '[in hours'])]]</f>
        <v>4.1666666666666664E-2</v>
      </c>
      <c r="L2862" s="33">
        <f>Table1[[#This Row],[number doses per hour]]*INDEX(Table2[price per dose],Table1[[#This Row],[Drug ID]])</f>
        <v>1.2958049999999997</v>
      </c>
      <c r="M2862" s="11" t="b">
        <f>AND(Table1[[#This Row],[hour of cancellation 0 to 23]]&gt;=0,Table1[[#This Row],[hour of cancellation 0 to 23]]&lt;=23)</f>
        <v>1</v>
      </c>
    </row>
    <row r="2863" spans="1:13" x14ac:dyDescent="0.3">
      <c r="A2863" s="1">
        <v>2862</v>
      </c>
      <c r="B2863" s="1">
        <v>7</v>
      </c>
      <c r="C2863" s="2">
        <v>41036.511411071559</v>
      </c>
      <c r="D2863" s="2">
        <v>41096.511111111111</v>
      </c>
      <c r="E2863" s="1">
        <v>24</v>
      </c>
      <c r="F2863" s="2">
        <v>41052.684902048779</v>
      </c>
      <c r="G2863" s="1">
        <v>0</v>
      </c>
      <c r="H2863" s="32">
        <f>IFERROR(HOUR(Table1[[#This Row],[Cancel Date/time]])+MINUTE(Table1[[#This Row],[Cancel Date/time]])/60,"not cancelled")</f>
        <v>16.433333333333334</v>
      </c>
      <c r="I2863" s="47">
        <f>IFERROR(ROUND(Table1[[#This Row],[cancellation time decimal]],0),"not cancelled")</f>
        <v>16</v>
      </c>
      <c r="J2863" s="10">
        <f>IFERROR(MOD(Table1[[#This Row],[cancellation hour rounded]],24),"not cancelled")</f>
        <v>16</v>
      </c>
      <c r="K2863" s="32">
        <f>1/Table1[[#This Row],[Duration (Time between doses '[in hours'])]]</f>
        <v>4.1666666666666664E-2</v>
      </c>
      <c r="L2863" s="33">
        <f>Table1[[#This Row],[number doses per hour]]*INDEX(Table2[price per dose],Table1[[#This Row],[Drug ID]])</f>
        <v>1.2958049999999997</v>
      </c>
      <c r="M2863" s="11" t="b">
        <f>AND(Table1[[#This Row],[hour of cancellation 0 to 23]]&gt;=0,Table1[[#This Row],[hour of cancellation 0 to 23]]&lt;=23)</f>
        <v>1</v>
      </c>
    </row>
    <row r="2864" spans="1:13" x14ac:dyDescent="0.3">
      <c r="A2864" s="1">
        <v>2863</v>
      </c>
      <c r="B2864" s="1">
        <v>1</v>
      </c>
      <c r="C2864" s="2">
        <v>41036.506071459233</v>
      </c>
      <c r="D2864" s="2">
        <v>41096.505555555559</v>
      </c>
      <c r="E2864" s="1">
        <v>8</v>
      </c>
      <c r="F2864" s="2">
        <v>41036.606689937857</v>
      </c>
      <c r="G2864" s="1">
        <v>0</v>
      </c>
      <c r="H2864" s="32">
        <f>IFERROR(HOUR(Table1[[#This Row],[Cancel Date/time]])+MINUTE(Table1[[#This Row],[Cancel Date/time]])/60,"not cancelled")</f>
        <v>14.55</v>
      </c>
      <c r="I2864" s="47">
        <f>IFERROR(ROUND(Table1[[#This Row],[cancellation time decimal]],0),"not cancelled")</f>
        <v>15</v>
      </c>
      <c r="J2864" s="10">
        <f>IFERROR(MOD(Table1[[#This Row],[cancellation hour rounded]],24),"not cancelled")</f>
        <v>15</v>
      </c>
      <c r="K2864" s="32">
        <f>1/Table1[[#This Row],[Duration (Time between doses '[in hours'])]]</f>
        <v>0.125</v>
      </c>
      <c r="L2864" s="33">
        <f>Table1[[#This Row],[number doses per hour]]*INDEX(Table2[price per dose],Table1[[#This Row],[Drug ID]])</f>
        <v>0.84929166666666667</v>
      </c>
      <c r="M2864" s="11" t="b">
        <f>AND(Table1[[#This Row],[hour of cancellation 0 to 23]]&gt;=0,Table1[[#This Row],[hour of cancellation 0 to 23]]&lt;=23)</f>
        <v>1</v>
      </c>
    </row>
    <row r="2865" spans="1:13" x14ac:dyDescent="0.3">
      <c r="A2865" s="1">
        <v>2864</v>
      </c>
      <c r="B2865" s="1">
        <v>2</v>
      </c>
      <c r="C2865" s="2">
        <v>41036.569643309085</v>
      </c>
      <c r="D2865" s="2">
        <v>41096.569444444445</v>
      </c>
      <c r="E2865" s="1">
        <v>10</v>
      </c>
      <c r="F2865" s="2">
        <v>41037.430427251937</v>
      </c>
      <c r="G2865" s="1">
        <v>0</v>
      </c>
      <c r="H2865" s="32">
        <f>IFERROR(HOUR(Table1[[#This Row],[Cancel Date/time]])+MINUTE(Table1[[#This Row],[Cancel Date/time]])/60,"not cancelled")</f>
        <v>10.316666666666666</v>
      </c>
      <c r="I2865" s="47">
        <f>IFERROR(ROUND(Table1[[#This Row],[cancellation time decimal]],0),"not cancelled")</f>
        <v>10</v>
      </c>
      <c r="J2865" s="10">
        <f>IFERROR(MOD(Table1[[#This Row],[cancellation hour rounded]],24),"not cancelled")</f>
        <v>10</v>
      </c>
      <c r="K2865" s="32">
        <f>1/Table1[[#This Row],[Duration (Time between doses '[in hours'])]]</f>
        <v>0.1</v>
      </c>
      <c r="L2865" s="33">
        <f>Table1[[#This Row],[number doses per hour]]*INDEX(Table2[price per dose],Table1[[#This Row],[Drug ID]])</f>
        <v>0.84959999999999969</v>
      </c>
      <c r="M2865" s="11" t="b">
        <f>AND(Table1[[#This Row],[hour of cancellation 0 to 23]]&gt;=0,Table1[[#This Row],[hour of cancellation 0 to 23]]&lt;=23)</f>
        <v>1</v>
      </c>
    </row>
    <row r="2866" spans="1:13" x14ac:dyDescent="0.3">
      <c r="A2866" s="1">
        <v>2865</v>
      </c>
      <c r="B2866" s="1">
        <v>6</v>
      </c>
      <c r="C2866" s="2">
        <v>41036.594813697702</v>
      </c>
      <c r="D2866" s="2">
        <v>41096.594444444447</v>
      </c>
      <c r="E2866" s="1">
        <v>24</v>
      </c>
      <c r="F2866" s="2">
        <v>41043.691046141801</v>
      </c>
      <c r="G2866" s="1">
        <v>0</v>
      </c>
      <c r="H2866" s="32">
        <f>IFERROR(HOUR(Table1[[#This Row],[Cancel Date/time]])+MINUTE(Table1[[#This Row],[Cancel Date/time]])/60,"not cancelled")</f>
        <v>16.583333333333332</v>
      </c>
      <c r="I2866" s="47">
        <f>IFERROR(ROUND(Table1[[#This Row],[cancellation time decimal]],0),"not cancelled")</f>
        <v>17</v>
      </c>
      <c r="J2866" s="10">
        <f>IFERROR(MOD(Table1[[#This Row],[cancellation hour rounded]],24),"not cancelled")</f>
        <v>17</v>
      </c>
      <c r="K2866" s="32">
        <f>1/Table1[[#This Row],[Duration (Time between doses '[in hours'])]]</f>
        <v>4.1666666666666664E-2</v>
      </c>
      <c r="L2866" s="33">
        <f>Table1[[#This Row],[number doses per hour]]*INDEX(Table2[price per dose],Table1[[#This Row],[Drug ID]])</f>
        <v>0.35218749999999999</v>
      </c>
      <c r="M2866" s="11" t="b">
        <f>AND(Table1[[#This Row],[hour of cancellation 0 to 23]]&gt;=0,Table1[[#This Row],[hour of cancellation 0 to 23]]&lt;=23)</f>
        <v>1</v>
      </c>
    </row>
    <row r="2867" spans="1:13" x14ac:dyDescent="0.3">
      <c r="A2867" s="1">
        <v>2866</v>
      </c>
      <c r="B2867" s="1">
        <v>6</v>
      </c>
      <c r="C2867" s="2">
        <v>41036.648287484633</v>
      </c>
      <c r="D2867" s="2">
        <v>41096.647916666669</v>
      </c>
      <c r="E2867" s="1">
        <v>24</v>
      </c>
      <c r="F2867" s="2">
        <v>41047.40856509516</v>
      </c>
      <c r="G2867" s="1">
        <v>0</v>
      </c>
      <c r="H2867" s="32">
        <f>IFERROR(HOUR(Table1[[#This Row],[Cancel Date/time]])+MINUTE(Table1[[#This Row],[Cancel Date/time]])/60,"not cancelled")</f>
        <v>9.8000000000000007</v>
      </c>
      <c r="I2867" s="47">
        <f>IFERROR(ROUND(Table1[[#This Row],[cancellation time decimal]],0),"not cancelled")</f>
        <v>10</v>
      </c>
      <c r="J2867" s="10">
        <f>IFERROR(MOD(Table1[[#This Row],[cancellation hour rounded]],24),"not cancelled")</f>
        <v>10</v>
      </c>
      <c r="K2867" s="32">
        <f>1/Table1[[#This Row],[Duration (Time between doses '[in hours'])]]</f>
        <v>4.1666666666666664E-2</v>
      </c>
      <c r="L2867" s="33">
        <f>Table1[[#This Row],[number doses per hour]]*INDEX(Table2[price per dose],Table1[[#This Row],[Drug ID]])</f>
        <v>0.35218749999999999</v>
      </c>
      <c r="M2867" s="11" t="b">
        <f>AND(Table1[[#This Row],[hour of cancellation 0 to 23]]&gt;=0,Table1[[#This Row],[hour of cancellation 0 to 23]]&lt;=23)</f>
        <v>1</v>
      </c>
    </row>
    <row r="2868" spans="1:13" x14ac:dyDescent="0.3">
      <c r="A2868" s="1">
        <v>2867</v>
      </c>
      <c r="B2868" s="1">
        <v>7</v>
      </c>
      <c r="C2868" s="2">
        <v>41036.747468537527</v>
      </c>
      <c r="D2868" s="2">
        <v>41096.747222222228</v>
      </c>
      <c r="E2868" s="1">
        <v>24</v>
      </c>
      <c r="F2868" s="2">
        <v>41049.720482385179</v>
      </c>
      <c r="G2868" s="1">
        <v>0</v>
      </c>
      <c r="H2868" s="32">
        <f>IFERROR(HOUR(Table1[[#This Row],[Cancel Date/time]])+MINUTE(Table1[[#This Row],[Cancel Date/time]])/60,"not cancelled")</f>
        <v>17.283333333333335</v>
      </c>
      <c r="I2868" s="47">
        <f>IFERROR(ROUND(Table1[[#This Row],[cancellation time decimal]],0),"not cancelled")</f>
        <v>17</v>
      </c>
      <c r="J2868" s="10">
        <f>IFERROR(MOD(Table1[[#This Row],[cancellation hour rounded]],24),"not cancelled")</f>
        <v>17</v>
      </c>
      <c r="K2868" s="32">
        <f>1/Table1[[#This Row],[Duration (Time between doses '[in hours'])]]</f>
        <v>4.1666666666666664E-2</v>
      </c>
      <c r="L2868" s="33">
        <f>Table1[[#This Row],[number doses per hour]]*INDEX(Table2[price per dose],Table1[[#This Row],[Drug ID]])</f>
        <v>1.2958049999999997</v>
      </c>
      <c r="M2868" s="11" t="b">
        <f>AND(Table1[[#This Row],[hour of cancellation 0 to 23]]&gt;=0,Table1[[#This Row],[hour of cancellation 0 to 23]]&lt;=23)</f>
        <v>1</v>
      </c>
    </row>
    <row r="2869" spans="1:13" x14ac:dyDescent="0.3">
      <c r="A2869" s="1">
        <v>2868</v>
      </c>
      <c r="B2869" s="1">
        <v>1</v>
      </c>
      <c r="C2869" s="2">
        <v>41036.781736301004</v>
      </c>
      <c r="D2869" s="2">
        <v>41096.78125</v>
      </c>
      <c r="E2869" s="1">
        <v>8</v>
      </c>
      <c r="F2869" s="2">
        <v>41037.439489666416</v>
      </c>
      <c r="G2869" s="1">
        <v>0</v>
      </c>
      <c r="H2869" s="32">
        <f>IFERROR(HOUR(Table1[[#This Row],[Cancel Date/time]])+MINUTE(Table1[[#This Row],[Cancel Date/time]])/60,"not cancelled")</f>
        <v>10.533333333333333</v>
      </c>
      <c r="I2869" s="47">
        <f>IFERROR(ROUND(Table1[[#This Row],[cancellation time decimal]],0),"not cancelled")</f>
        <v>11</v>
      </c>
      <c r="J2869" s="10">
        <f>IFERROR(MOD(Table1[[#This Row],[cancellation hour rounded]],24),"not cancelled")</f>
        <v>11</v>
      </c>
      <c r="K2869" s="32">
        <f>1/Table1[[#This Row],[Duration (Time between doses '[in hours'])]]</f>
        <v>0.125</v>
      </c>
      <c r="L2869" s="33">
        <f>Table1[[#This Row],[number doses per hour]]*INDEX(Table2[price per dose],Table1[[#This Row],[Drug ID]])</f>
        <v>0.84929166666666667</v>
      </c>
      <c r="M2869" s="11" t="b">
        <f>AND(Table1[[#This Row],[hour of cancellation 0 to 23]]&gt;=0,Table1[[#This Row],[hour of cancellation 0 to 23]]&lt;=23)</f>
        <v>1</v>
      </c>
    </row>
    <row r="2870" spans="1:13" x14ac:dyDescent="0.3">
      <c r="A2870" s="1">
        <v>2869</v>
      </c>
      <c r="B2870" s="1">
        <v>1</v>
      </c>
      <c r="C2870" s="2">
        <v>41036.766565514125</v>
      </c>
      <c r="D2870" s="2">
        <v>41096.765972222223</v>
      </c>
      <c r="E2870" s="1">
        <v>12</v>
      </c>
      <c r="F2870" s="2">
        <v>41037.514709722651</v>
      </c>
      <c r="G2870" s="1">
        <v>0</v>
      </c>
      <c r="H2870" s="32">
        <f>IFERROR(HOUR(Table1[[#This Row],[Cancel Date/time]])+MINUTE(Table1[[#This Row],[Cancel Date/time]])/60,"not cancelled")</f>
        <v>12.35</v>
      </c>
      <c r="I2870" s="47">
        <f>IFERROR(ROUND(Table1[[#This Row],[cancellation time decimal]],0),"not cancelled")</f>
        <v>12</v>
      </c>
      <c r="J2870" s="10">
        <f>IFERROR(MOD(Table1[[#This Row],[cancellation hour rounded]],24),"not cancelled")</f>
        <v>12</v>
      </c>
      <c r="K2870" s="32">
        <f>1/Table1[[#This Row],[Duration (Time between doses '[in hours'])]]</f>
        <v>8.3333333333333329E-2</v>
      </c>
      <c r="L2870" s="33">
        <f>Table1[[#This Row],[number doses per hour]]*INDEX(Table2[price per dose],Table1[[#This Row],[Drug ID]])</f>
        <v>0.56619444444444444</v>
      </c>
      <c r="M2870" s="11" t="b">
        <f>AND(Table1[[#This Row],[hour of cancellation 0 to 23]]&gt;=0,Table1[[#This Row],[hour of cancellation 0 to 23]]&lt;=23)</f>
        <v>1</v>
      </c>
    </row>
    <row r="2871" spans="1:13" x14ac:dyDescent="0.3">
      <c r="A2871" s="1">
        <v>2870</v>
      </c>
      <c r="B2871" s="1">
        <v>1</v>
      </c>
      <c r="C2871" s="2">
        <v>41036.790942796892</v>
      </c>
      <c r="D2871" s="2">
        <v>41096.790277777778</v>
      </c>
      <c r="E2871" s="1">
        <v>8</v>
      </c>
      <c r="F2871" s="2">
        <v>41037.508262803378</v>
      </c>
      <c r="G2871" s="1">
        <v>0</v>
      </c>
      <c r="H2871" s="32">
        <f>IFERROR(HOUR(Table1[[#This Row],[Cancel Date/time]])+MINUTE(Table1[[#This Row],[Cancel Date/time]])/60,"not cancelled")</f>
        <v>12.183333333333334</v>
      </c>
      <c r="I2871" s="47">
        <f>IFERROR(ROUND(Table1[[#This Row],[cancellation time decimal]],0),"not cancelled")</f>
        <v>12</v>
      </c>
      <c r="J2871" s="10">
        <f>IFERROR(MOD(Table1[[#This Row],[cancellation hour rounded]],24),"not cancelled")</f>
        <v>12</v>
      </c>
      <c r="K2871" s="32">
        <f>1/Table1[[#This Row],[Duration (Time between doses '[in hours'])]]</f>
        <v>0.125</v>
      </c>
      <c r="L2871" s="33">
        <f>Table1[[#This Row],[number doses per hour]]*INDEX(Table2[price per dose],Table1[[#This Row],[Drug ID]])</f>
        <v>0.84929166666666667</v>
      </c>
      <c r="M2871" s="11" t="b">
        <f>AND(Table1[[#This Row],[hour of cancellation 0 to 23]]&gt;=0,Table1[[#This Row],[hour of cancellation 0 to 23]]&lt;=23)</f>
        <v>1</v>
      </c>
    </row>
    <row r="2872" spans="1:13" hidden="1" x14ac:dyDescent="0.3">
      <c r="A2872" s="1">
        <v>2871</v>
      </c>
      <c r="B2872" s="1">
        <v>4</v>
      </c>
      <c r="C2872" s="2">
        <v>41036.91506979167</v>
      </c>
      <c r="D2872" s="2">
        <v>41039.747987992407</v>
      </c>
      <c r="E2872" s="1">
        <v>12</v>
      </c>
      <c r="F2872" s="2" t="s">
        <v>5</v>
      </c>
      <c r="G2872" s="1">
        <v>0</v>
      </c>
      <c r="H2872" s="32" t="str">
        <f>IFERROR(HOUR(Table1[[#This Row],[Cancel Date/time]])+MINUTE(Table1[[#This Row],[Cancel Date/time]])/60,"not cancelled")</f>
        <v>not cancelled</v>
      </c>
      <c r="I2872" s="47" t="str">
        <f>IFERROR(ROUND(Table1[[#This Row],[cancellation time decimal]],0),"not cancelled")</f>
        <v>not cancelled</v>
      </c>
      <c r="J2872" s="10" t="str">
        <f>IFERROR(MOD(Table1[[#This Row],[cancellation hour rounded]],24),"not cancelled")</f>
        <v>not cancelled</v>
      </c>
      <c r="K2872" s="32">
        <f>1/Table1[[#This Row],[Duration (Time between doses '[in hours'])]]</f>
        <v>8.3333333333333329E-2</v>
      </c>
      <c r="L2872" s="33">
        <f>Table1[[#This Row],[number doses per hour]]*INDEX(Table2[price per dose],Table1[[#This Row],[Drug ID]])</f>
        <v>1.448055119047619</v>
      </c>
      <c r="M2872" s="11" t="b">
        <f>AND(Table1[[#This Row],[hour of cancellation 0 to 23]]&gt;=0,Table1[[#This Row],[hour of cancellation 0 to 23]]&lt;=23)</f>
        <v>0</v>
      </c>
    </row>
    <row r="2873" spans="1:13" x14ac:dyDescent="0.3">
      <c r="A2873" s="1">
        <v>2872</v>
      </c>
      <c r="B2873" s="1">
        <v>7</v>
      </c>
      <c r="C2873" s="2">
        <v>41036.912519175195</v>
      </c>
      <c r="D2873" s="2">
        <v>41096.912499999999</v>
      </c>
      <c r="E2873" s="1">
        <v>24</v>
      </c>
      <c r="F2873" s="2">
        <v>41052.60187139902</v>
      </c>
      <c r="G2873" s="1">
        <v>0</v>
      </c>
      <c r="H2873" s="32">
        <f>IFERROR(HOUR(Table1[[#This Row],[Cancel Date/time]])+MINUTE(Table1[[#This Row],[Cancel Date/time]])/60,"not cancelled")</f>
        <v>14.433333333333334</v>
      </c>
      <c r="I2873" s="47">
        <f>IFERROR(ROUND(Table1[[#This Row],[cancellation time decimal]],0),"not cancelled")</f>
        <v>14</v>
      </c>
      <c r="J2873" s="10">
        <f>IFERROR(MOD(Table1[[#This Row],[cancellation hour rounded]],24),"not cancelled")</f>
        <v>14</v>
      </c>
      <c r="K2873" s="32">
        <f>1/Table1[[#This Row],[Duration (Time between doses '[in hours'])]]</f>
        <v>4.1666666666666664E-2</v>
      </c>
      <c r="L2873" s="33">
        <f>Table1[[#This Row],[number doses per hour]]*INDEX(Table2[price per dose],Table1[[#This Row],[Drug ID]])</f>
        <v>1.2958049999999997</v>
      </c>
      <c r="M2873" s="11" t="b">
        <f>AND(Table1[[#This Row],[hour of cancellation 0 to 23]]&gt;=0,Table1[[#This Row],[hour of cancellation 0 to 23]]&lt;=23)</f>
        <v>1</v>
      </c>
    </row>
    <row r="2874" spans="1:13" x14ac:dyDescent="0.3">
      <c r="A2874" s="1">
        <v>2873</v>
      </c>
      <c r="B2874" s="1">
        <v>4</v>
      </c>
      <c r="C2874" s="2">
        <v>41036.895193611417</v>
      </c>
      <c r="D2874" s="2">
        <v>41096.895138888889</v>
      </c>
      <c r="E2874" s="1">
        <v>12</v>
      </c>
      <c r="F2874" s="2">
        <v>41039.858382657076</v>
      </c>
      <c r="G2874" s="1">
        <v>0</v>
      </c>
      <c r="H2874" s="32">
        <f>IFERROR(HOUR(Table1[[#This Row],[Cancel Date/time]])+MINUTE(Table1[[#This Row],[Cancel Date/time]])/60,"not cancelled")</f>
        <v>20.6</v>
      </c>
      <c r="I2874" s="47">
        <f>IFERROR(ROUND(Table1[[#This Row],[cancellation time decimal]],0),"not cancelled")</f>
        <v>21</v>
      </c>
      <c r="J2874" s="10">
        <f>IFERROR(MOD(Table1[[#This Row],[cancellation hour rounded]],24),"not cancelled")</f>
        <v>21</v>
      </c>
      <c r="K2874" s="32">
        <f>1/Table1[[#This Row],[Duration (Time between doses '[in hours'])]]</f>
        <v>8.3333333333333329E-2</v>
      </c>
      <c r="L2874" s="33">
        <f>Table1[[#This Row],[number doses per hour]]*INDEX(Table2[price per dose],Table1[[#This Row],[Drug ID]])</f>
        <v>1.448055119047619</v>
      </c>
      <c r="M2874" s="11" t="b">
        <f>AND(Table1[[#This Row],[hour of cancellation 0 to 23]]&gt;=0,Table1[[#This Row],[hour of cancellation 0 to 23]]&lt;=23)</f>
        <v>1</v>
      </c>
    </row>
    <row r="2875" spans="1:13" x14ac:dyDescent="0.3">
      <c r="A2875" s="1">
        <v>2874</v>
      </c>
      <c r="B2875" s="1">
        <v>4</v>
      </c>
      <c r="C2875" s="2">
        <v>41037.084598064146</v>
      </c>
      <c r="D2875" s="2">
        <v>41097.084027777782</v>
      </c>
      <c r="E2875" s="1">
        <v>12</v>
      </c>
      <c r="F2875" s="2">
        <v>41040.400199794269</v>
      </c>
      <c r="G2875" s="1">
        <v>0</v>
      </c>
      <c r="H2875" s="32">
        <f>IFERROR(HOUR(Table1[[#This Row],[Cancel Date/time]])+MINUTE(Table1[[#This Row],[Cancel Date/time]])/60,"not cancelled")</f>
        <v>9.6</v>
      </c>
      <c r="I2875" s="47">
        <f>IFERROR(ROUND(Table1[[#This Row],[cancellation time decimal]],0),"not cancelled")</f>
        <v>10</v>
      </c>
      <c r="J2875" s="10">
        <f>IFERROR(MOD(Table1[[#This Row],[cancellation hour rounded]],24),"not cancelled")</f>
        <v>10</v>
      </c>
      <c r="K2875" s="32">
        <f>1/Table1[[#This Row],[Duration (Time between doses '[in hours'])]]</f>
        <v>8.3333333333333329E-2</v>
      </c>
      <c r="L2875" s="33">
        <f>Table1[[#This Row],[number doses per hour]]*INDEX(Table2[price per dose],Table1[[#This Row],[Drug ID]])</f>
        <v>1.448055119047619</v>
      </c>
      <c r="M2875" s="11" t="b">
        <f>AND(Table1[[#This Row],[hour of cancellation 0 to 23]]&gt;=0,Table1[[#This Row],[hour of cancellation 0 to 23]]&lt;=23)</f>
        <v>1</v>
      </c>
    </row>
    <row r="2876" spans="1:13" x14ac:dyDescent="0.3">
      <c r="A2876" s="1">
        <v>2875</v>
      </c>
      <c r="B2876" s="1">
        <v>4</v>
      </c>
      <c r="C2876" s="2">
        <v>41037.093937076526</v>
      </c>
      <c r="D2876" s="2">
        <v>41097.09375</v>
      </c>
      <c r="E2876" s="1">
        <v>12</v>
      </c>
      <c r="F2876" s="2">
        <v>41039.337345105814</v>
      </c>
      <c r="G2876" s="1">
        <v>0</v>
      </c>
      <c r="H2876" s="32">
        <f>IFERROR(HOUR(Table1[[#This Row],[Cancel Date/time]])+MINUTE(Table1[[#This Row],[Cancel Date/time]])/60,"not cancelled")</f>
        <v>8.0833333333333339</v>
      </c>
      <c r="I2876" s="47">
        <f>IFERROR(ROUND(Table1[[#This Row],[cancellation time decimal]],0),"not cancelled")</f>
        <v>8</v>
      </c>
      <c r="J2876" s="10">
        <f>IFERROR(MOD(Table1[[#This Row],[cancellation hour rounded]],24),"not cancelled")</f>
        <v>8</v>
      </c>
      <c r="K2876" s="32">
        <f>1/Table1[[#This Row],[Duration (Time between doses '[in hours'])]]</f>
        <v>8.3333333333333329E-2</v>
      </c>
      <c r="L2876" s="33">
        <f>Table1[[#This Row],[number doses per hour]]*INDEX(Table2[price per dose],Table1[[#This Row],[Drug ID]])</f>
        <v>1.448055119047619</v>
      </c>
      <c r="M2876" s="11" t="b">
        <f>AND(Table1[[#This Row],[hour of cancellation 0 to 23]]&gt;=0,Table1[[#This Row],[hour of cancellation 0 to 23]]&lt;=23)</f>
        <v>1</v>
      </c>
    </row>
    <row r="2877" spans="1:13" x14ac:dyDescent="0.3">
      <c r="A2877" s="1">
        <v>2876</v>
      </c>
      <c r="B2877" s="1">
        <v>10</v>
      </c>
      <c r="C2877" s="2">
        <v>41037.187087708728</v>
      </c>
      <c r="D2877" s="2">
        <v>41097.186805555553</v>
      </c>
      <c r="E2877" s="1">
        <v>1</v>
      </c>
      <c r="F2877" s="2">
        <v>41040.510277660112</v>
      </c>
      <c r="G2877" s="1">
        <v>1</v>
      </c>
      <c r="H2877" s="32">
        <f>IFERROR(HOUR(Table1[[#This Row],[Cancel Date/time]])+MINUTE(Table1[[#This Row],[Cancel Date/time]])/60,"not cancelled")</f>
        <v>12.233333333333333</v>
      </c>
      <c r="I2877" s="47">
        <f>IFERROR(ROUND(Table1[[#This Row],[cancellation time decimal]],0),"not cancelled")</f>
        <v>12</v>
      </c>
      <c r="J2877" s="10">
        <f>IFERROR(MOD(Table1[[#This Row],[cancellation hour rounded]],24),"not cancelled")</f>
        <v>12</v>
      </c>
      <c r="K2877" s="32">
        <f>1/Table1[[#This Row],[Duration (Time between doses '[in hours'])]]</f>
        <v>1</v>
      </c>
      <c r="L2877" s="33">
        <f>Table1[[#This Row],[number doses per hour]]*INDEX(Table2[price per dose],Table1[[#This Row],[Drug ID]])</f>
        <v>2.5716000000000001</v>
      </c>
      <c r="M2877" s="11" t="b">
        <f>AND(Table1[[#This Row],[hour of cancellation 0 to 23]]&gt;=0,Table1[[#This Row],[hour of cancellation 0 to 23]]&lt;=23)</f>
        <v>1</v>
      </c>
    </row>
    <row r="2878" spans="1:13" x14ac:dyDescent="0.3">
      <c r="A2878" s="1">
        <v>2877</v>
      </c>
      <c r="B2878" s="1">
        <v>1</v>
      </c>
      <c r="C2878" s="2">
        <v>41037.185465925191</v>
      </c>
      <c r="D2878" s="2">
        <v>41097.185416666667</v>
      </c>
      <c r="E2878" s="1">
        <v>8</v>
      </c>
      <c r="F2878" s="2">
        <v>41038.535430226249</v>
      </c>
      <c r="G2878" s="1">
        <v>0</v>
      </c>
      <c r="H2878" s="32">
        <f>IFERROR(HOUR(Table1[[#This Row],[Cancel Date/time]])+MINUTE(Table1[[#This Row],[Cancel Date/time]])/60,"not cancelled")</f>
        <v>12.85</v>
      </c>
      <c r="I2878" s="47">
        <f>IFERROR(ROUND(Table1[[#This Row],[cancellation time decimal]],0),"not cancelled")</f>
        <v>13</v>
      </c>
      <c r="J2878" s="10">
        <f>IFERROR(MOD(Table1[[#This Row],[cancellation hour rounded]],24),"not cancelled")</f>
        <v>13</v>
      </c>
      <c r="K2878" s="32">
        <f>1/Table1[[#This Row],[Duration (Time between doses '[in hours'])]]</f>
        <v>0.125</v>
      </c>
      <c r="L2878" s="33">
        <f>Table1[[#This Row],[number doses per hour]]*INDEX(Table2[price per dose],Table1[[#This Row],[Drug ID]])</f>
        <v>0.84929166666666667</v>
      </c>
      <c r="M2878" s="11" t="b">
        <f>AND(Table1[[#This Row],[hour of cancellation 0 to 23]]&gt;=0,Table1[[#This Row],[hour of cancellation 0 to 23]]&lt;=23)</f>
        <v>1</v>
      </c>
    </row>
    <row r="2879" spans="1:13" x14ac:dyDescent="0.3">
      <c r="A2879" s="1">
        <v>2878</v>
      </c>
      <c r="B2879" s="1">
        <v>6</v>
      </c>
      <c r="C2879" s="2">
        <v>41037.351956406877</v>
      </c>
      <c r="D2879" s="2">
        <v>41097.351388888892</v>
      </c>
      <c r="E2879" s="1">
        <v>24</v>
      </c>
      <c r="F2879" s="2">
        <v>41041.412483305241</v>
      </c>
      <c r="G2879" s="1">
        <v>0</v>
      </c>
      <c r="H2879" s="32">
        <f>IFERROR(HOUR(Table1[[#This Row],[Cancel Date/time]])+MINUTE(Table1[[#This Row],[Cancel Date/time]])/60,"not cancelled")</f>
        <v>9.8833333333333329</v>
      </c>
      <c r="I2879" s="47">
        <f>IFERROR(ROUND(Table1[[#This Row],[cancellation time decimal]],0),"not cancelled")</f>
        <v>10</v>
      </c>
      <c r="J2879" s="10">
        <f>IFERROR(MOD(Table1[[#This Row],[cancellation hour rounded]],24),"not cancelled")</f>
        <v>10</v>
      </c>
      <c r="K2879" s="32">
        <f>1/Table1[[#This Row],[Duration (Time between doses '[in hours'])]]</f>
        <v>4.1666666666666664E-2</v>
      </c>
      <c r="L2879" s="33">
        <f>Table1[[#This Row],[number doses per hour]]*INDEX(Table2[price per dose],Table1[[#This Row],[Drug ID]])</f>
        <v>0.35218749999999999</v>
      </c>
      <c r="M2879" s="11" t="b">
        <f>AND(Table1[[#This Row],[hour of cancellation 0 to 23]]&gt;=0,Table1[[#This Row],[hour of cancellation 0 to 23]]&lt;=23)</f>
        <v>1</v>
      </c>
    </row>
    <row r="2880" spans="1:13" hidden="1" x14ac:dyDescent="0.3">
      <c r="A2880" s="1">
        <v>2879</v>
      </c>
      <c r="B2880" s="1">
        <v>2</v>
      </c>
      <c r="C2880" s="2">
        <v>41037.351398546663</v>
      </c>
      <c r="D2880" s="2">
        <v>41039.642758021342</v>
      </c>
      <c r="E2880" s="1">
        <v>10</v>
      </c>
      <c r="F2880" s="2" t="s">
        <v>5</v>
      </c>
      <c r="G2880" s="1">
        <v>0</v>
      </c>
      <c r="H2880" s="32" t="str">
        <f>IFERROR(HOUR(Table1[[#This Row],[Cancel Date/time]])+MINUTE(Table1[[#This Row],[Cancel Date/time]])/60,"not cancelled")</f>
        <v>not cancelled</v>
      </c>
      <c r="I2880" s="47" t="str">
        <f>IFERROR(ROUND(Table1[[#This Row],[cancellation time decimal]],0),"not cancelled")</f>
        <v>not cancelled</v>
      </c>
      <c r="J2880" s="10" t="str">
        <f>IFERROR(MOD(Table1[[#This Row],[cancellation hour rounded]],24),"not cancelled")</f>
        <v>not cancelled</v>
      </c>
      <c r="K2880" s="32">
        <f>1/Table1[[#This Row],[Duration (Time between doses '[in hours'])]]</f>
        <v>0.1</v>
      </c>
      <c r="L2880" s="33">
        <f>Table1[[#This Row],[number doses per hour]]*INDEX(Table2[price per dose],Table1[[#This Row],[Drug ID]])</f>
        <v>0.84959999999999969</v>
      </c>
      <c r="M2880" s="11" t="b">
        <f>AND(Table1[[#This Row],[hour of cancellation 0 to 23]]&gt;=0,Table1[[#This Row],[hour of cancellation 0 to 23]]&lt;=23)</f>
        <v>0</v>
      </c>
    </row>
    <row r="2881" spans="1:13" x14ac:dyDescent="0.3">
      <c r="A2881" s="1">
        <v>2880</v>
      </c>
      <c r="B2881" s="1">
        <v>6</v>
      </c>
      <c r="C2881" s="2">
        <v>41037.405527350624</v>
      </c>
      <c r="D2881" s="2">
        <v>41097.404861111114</v>
      </c>
      <c r="E2881" s="1">
        <v>24</v>
      </c>
      <c r="F2881" s="2">
        <v>41039.369278346785</v>
      </c>
      <c r="G2881" s="1">
        <v>0</v>
      </c>
      <c r="H2881" s="32">
        <f>IFERROR(HOUR(Table1[[#This Row],[Cancel Date/time]])+MINUTE(Table1[[#This Row],[Cancel Date/time]])/60,"not cancelled")</f>
        <v>8.85</v>
      </c>
      <c r="I2881" s="47">
        <f>IFERROR(ROUND(Table1[[#This Row],[cancellation time decimal]],0),"not cancelled")</f>
        <v>9</v>
      </c>
      <c r="J2881" s="10">
        <f>IFERROR(MOD(Table1[[#This Row],[cancellation hour rounded]],24),"not cancelled")</f>
        <v>9</v>
      </c>
      <c r="K2881" s="32">
        <f>1/Table1[[#This Row],[Duration (Time between doses '[in hours'])]]</f>
        <v>4.1666666666666664E-2</v>
      </c>
      <c r="L2881" s="33">
        <f>Table1[[#This Row],[number doses per hour]]*INDEX(Table2[price per dose],Table1[[#This Row],[Drug ID]])</f>
        <v>0.35218749999999999</v>
      </c>
      <c r="M2881" s="11" t="b">
        <f>AND(Table1[[#This Row],[hour of cancellation 0 to 23]]&gt;=0,Table1[[#This Row],[hour of cancellation 0 to 23]]&lt;=23)</f>
        <v>1</v>
      </c>
    </row>
    <row r="2882" spans="1:13" x14ac:dyDescent="0.3">
      <c r="A2882" s="1">
        <v>2881</v>
      </c>
      <c r="B2882" s="1">
        <v>5</v>
      </c>
      <c r="C2882" s="2">
        <v>41037.408565945043</v>
      </c>
      <c r="D2882" s="2">
        <v>41097.408333333333</v>
      </c>
      <c r="E2882" s="1">
        <v>24</v>
      </c>
      <c r="F2882" s="2">
        <v>41039.108266743053</v>
      </c>
      <c r="G2882" s="1">
        <v>0</v>
      </c>
      <c r="H2882" s="32">
        <f>IFERROR(HOUR(Table1[[#This Row],[Cancel Date/time]])+MINUTE(Table1[[#This Row],[Cancel Date/time]])/60,"not cancelled")</f>
        <v>2.5833333333333335</v>
      </c>
      <c r="I2882" s="47">
        <f>IFERROR(ROUND(Table1[[#This Row],[cancellation time decimal]],0),"not cancelled")</f>
        <v>3</v>
      </c>
      <c r="J2882" s="10">
        <f>IFERROR(MOD(Table1[[#This Row],[cancellation hour rounded]],24),"not cancelled")</f>
        <v>3</v>
      </c>
      <c r="K2882" s="32">
        <f>1/Table1[[#This Row],[Duration (Time between doses '[in hours'])]]</f>
        <v>4.1666666666666664E-2</v>
      </c>
      <c r="L2882" s="33">
        <f>Table1[[#This Row],[number doses per hour]]*INDEX(Table2[price per dose],Table1[[#This Row],[Drug ID]])</f>
        <v>0.2815833333333333</v>
      </c>
      <c r="M2882" s="11" t="b">
        <f>AND(Table1[[#This Row],[hour of cancellation 0 to 23]]&gt;=0,Table1[[#This Row],[hour of cancellation 0 to 23]]&lt;=23)</f>
        <v>1</v>
      </c>
    </row>
    <row r="2883" spans="1:13" x14ac:dyDescent="0.3">
      <c r="A2883" s="1">
        <v>2882</v>
      </c>
      <c r="B2883" s="1">
        <v>1</v>
      </c>
      <c r="C2883" s="2">
        <v>41037.464991106302</v>
      </c>
      <c r="D2883" s="2">
        <v>41097.464583333334</v>
      </c>
      <c r="E2883" s="1">
        <v>8</v>
      </c>
      <c r="F2883" s="2">
        <v>41037.576128679713</v>
      </c>
      <c r="G2883" s="1">
        <v>0</v>
      </c>
      <c r="H2883" s="32">
        <f>IFERROR(HOUR(Table1[[#This Row],[Cancel Date/time]])+MINUTE(Table1[[#This Row],[Cancel Date/time]])/60,"not cancelled")</f>
        <v>13.816666666666666</v>
      </c>
      <c r="I2883" s="47">
        <f>IFERROR(ROUND(Table1[[#This Row],[cancellation time decimal]],0),"not cancelled")</f>
        <v>14</v>
      </c>
      <c r="J2883" s="10">
        <f>IFERROR(MOD(Table1[[#This Row],[cancellation hour rounded]],24),"not cancelled")</f>
        <v>14</v>
      </c>
      <c r="K2883" s="32">
        <f>1/Table1[[#This Row],[Duration (Time between doses '[in hours'])]]</f>
        <v>0.125</v>
      </c>
      <c r="L2883" s="33">
        <f>Table1[[#This Row],[number doses per hour]]*INDEX(Table2[price per dose],Table1[[#This Row],[Drug ID]])</f>
        <v>0.84929166666666667</v>
      </c>
      <c r="M2883" s="11" t="b">
        <f>AND(Table1[[#This Row],[hour of cancellation 0 to 23]]&gt;=0,Table1[[#This Row],[hour of cancellation 0 to 23]]&lt;=23)</f>
        <v>1</v>
      </c>
    </row>
    <row r="2884" spans="1:13" x14ac:dyDescent="0.3">
      <c r="A2884" s="1">
        <v>2883</v>
      </c>
      <c r="B2884" s="1">
        <v>4</v>
      </c>
      <c r="C2884" s="2">
        <v>41037.516349694182</v>
      </c>
      <c r="D2884" s="2">
        <v>41097.515972222223</v>
      </c>
      <c r="E2884" s="1">
        <v>12</v>
      </c>
      <c r="F2884" s="2">
        <v>41039.525663260232</v>
      </c>
      <c r="G2884" s="1">
        <v>0</v>
      </c>
      <c r="H2884" s="32">
        <f>IFERROR(HOUR(Table1[[#This Row],[Cancel Date/time]])+MINUTE(Table1[[#This Row],[Cancel Date/time]])/60,"not cancelled")</f>
        <v>12.6</v>
      </c>
      <c r="I2884" s="47">
        <f>IFERROR(ROUND(Table1[[#This Row],[cancellation time decimal]],0),"not cancelled")</f>
        <v>13</v>
      </c>
      <c r="J2884" s="10">
        <f>IFERROR(MOD(Table1[[#This Row],[cancellation hour rounded]],24),"not cancelled")</f>
        <v>13</v>
      </c>
      <c r="K2884" s="32">
        <f>1/Table1[[#This Row],[Duration (Time between doses '[in hours'])]]</f>
        <v>8.3333333333333329E-2</v>
      </c>
      <c r="L2884" s="33">
        <f>Table1[[#This Row],[number doses per hour]]*INDEX(Table2[price per dose],Table1[[#This Row],[Drug ID]])</f>
        <v>1.448055119047619</v>
      </c>
      <c r="M2884" s="11" t="b">
        <f>AND(Table1[[#This Row],[hour of cancellation 0 to 23]]&gt;=0,Table1[[#This Row],[hour of cancellation 0 to 23]]&lt;=23)</f>
        <v>1</v>
      </c>
    </row>
    <row r="2885" spans="1:13" x14ac:dyDescent="0.3">
      <c r="A2885" s="1">
        <v>2884</v>
      </c>
      <c r="B2885" s="1">
        <v>1</v>
      </c>
      <c r="C2885" s="2">
        <v>41037.532295666759</v>
      </c>
      <c r="D2885" s="2">
        <v>41097.531944444447</v>
      </c>
      <c r="E2885" s="1">
        <v>12</v>
      </c>
      <c r="F2885" s="2">
        <v>41038.487322016714</v>
      </c>
      <c r="G2885" s="1">
        <v>0</v>
      </c>
      <c r="H2885" s="32">
        <f>IFERROR(HOUR(Table1[[#This Row],[Cancel Date/time]])+MINUTE(Table1[[#This Row],[Cancel Date/time]])/60,"not cancelled")</f>
        <v>11.683333333333334</v>
      </c>
      <c r="I2885" s="47">
        <f>IFERROR(ROUND(Table1[[#This Row],[cancellation time decimal]],0),"not cancelled")</f>
        <v>12</v>
      </c>
      <c r="J2885" s="10">
        <f>IFERROR(MOD(Table1[[#This Row],[cancellation hour rounded]],24),"not cancelled")</f>
        <v>12</v>
      </c>
      <c r="K2885" s="32">
        <f>1/Table1[[#This Row],[Duration (Time between doses '[in hours'])]]</f>
        <v>8.3333333333333329E-2</v>
      </c>
      <c r="L2885" s="33">
        <f>Table1[[#This Row],[number doses per hour]]*INDEX(Table2[price per dose],Table1[[#This Row],[Drug ID]])</f>
        <v>0.56619444444444444</v>
      </c>
      <c r="M2885" s="11" t="b">
        <f>AND(Table1[[#This Row],[hour of cancellation 0 to 23]]&gt;=0,Table1[[#This Row],[hour of cancellation 0 to 23]]&lt;=23)</f>
        <v>1</v>
      </c>
    </row>
    <row r="2886" spans="1:13" x14ac:dyDescent="0.3">
      <c r="A2886" s="1">
        <v>2885</v>
      </c>
      <c r="B2886" s="1">
        <v>4</v>
      </c>
      <c r="C2886" s="2">
        <v>41037.51134643452</v>
      </c>
      <c r="D2886" s="2">
        <v>41097.511111111111</v>
      </c>
      <c r="E2886" s="1">
        <v>12</v>
      </c>
      <c r="F2886" s="2">
        <v>41040.672338960292</v>
      </c>
      <c r="G2886" s="1">
        <v>0</v>
      </c>
      <c r="H2886" s="32">
        <f>IFERROR(HOUR(Table1[[#This Row],[Cancel Date/time]])+MINUTE(Table1[[#This Row],[Cancel Date/time]])/60,"not cancelled")</f>
        <v>16.133333333333333</v>
      </c>
      <c r="I2886" s="47">
        <f>IFERROR(ROUND(Table1[[#This Row],[cancellation time decimal]],0),"not cancelled")</f>
        <v>16</v>
      </c>
      <c r="J2886" s="10">
        <f>IFERROR(MOD(Table1[[#This Row],[cancellation hour rounded]],24),"not cancelled")</f>
        <v>16</v>
      </c>
      <c r="K2886" s="32">
        <f>1/Table1[[#This Row],[Duration (Time between doses '[in hours'])]]</f>
        <v>8.3333333333333329E-2</v>
      </c>
      <c r="L2886" s="33">
        <f>Table1[[#This Row],[number doses per hour]]*INDEX(Table2[price per dose],Table1[[#This Row],[Drug ID]])</f>
        <v>1.448055119047619</v>
      </c>
      <c r="M2886" s="11" t="b">
        <f>AND(Table1[[#This Row],[hour of cancellation 0 to 23]]&gt;=0,Table1[[#This Row],[hour of cancellation 0 to 23]]&lt;=23)</f>
        <v>1</v>
      </c>
    </row>
    <row r="2887" spans="1:13" x14ac:dyDescent="0.3">
      <c r="A2887" s="1">
        <v>2886</v>
      </c>
      <c r="B2887" s="1">
        <v>1</v>
      </c>
      <c r="C2887" s="2">
        <v>41037.537241388389</v>
      </c>
      <c r="D2887" s="2">
        <v>41097.536805555559</v>
      </c>
      <c r="E2887" s="1">
        <v>8</v>
      </c>
      <c r="F2887" s="2">
        <v>41037.691386326522</v>
      </c>
      <c r="G2887" s="1">
        <v>0</v>
      </c>
      <c r="H2887" s="32">
        <f>IFERROR(HOUR(Table1[[#This Row],[Cancel Date/time]])+MINUTE(Table1[[#This Row],[Cancel Date/time]])/60,"not cancelled")</f>
        <v>16.583333333333332</v>
      </c>
      <c r="I2887" s="47">
        <f>IFERROR(ROUND(Table1[[#This Row],[cancellation time decimal]],0),"not cancelled")</f>
        <v>17</v>
      </c>
      <c r="J2887" s="10">
        <f>IFERROR(MOD(Table1[[#This Row],[cancellation hour rounded]],24),"not cancelled")</f>
        <v>17</v>
      </c>
      <c r="K2887" s="32">
        <f>1/Table1[[#This Row],[Duration (Time between doses '[in hours'])]]</f>
        <v>0.125</v>
      </c>
      <c r="L2887" s="33">
        <f>Table1[[#This Row],[number doses per hour]]*INDEX(Table2[price per dose],Table1[[#This Row],[Drug ID]])</f>
        <v>0.84929166666666667</v>
      </c>
      <c r="M2887" s="11" t="b">
        <f>AND(Table1[[#This Row],[hour of cancellation 0 to 23]]&gt;=0,Table1[[#This Row],[hour of cancellation 0 to 23]]&lt;=23)</f>
        <v>1</v>
      </c>
    </row>
    <row r="2888" spans="1:13" hidden="1" x14ac:dyDescent="0.3">
      <c r="A2888" s="1">
        <v>2887</v>
      </c>
      <c r="B2888" s="1">
        <v>1</v>
      </c>
      <c r="C2888" s="2">
        <v>41037.524779220148</v>
      </c>
      <c r="D2888" s="2">
        <v>41039.816161512499</v>
      </c>
      <c r="E2888" s="1">
        <v>8</v>
      </c>
      <c r="F2888" s="2" t="s">
        <v>5</v>
      </c>
      <c r="G2888" s="1">
        <v>0</v>
      </c>
      <c r="H2888" s="32" t="str">
        <f>IFERROR(HOUR(Table1[[#This Row],[Cancel Date/time]])+MINUTE(Table1[[#This Row],[Cancel Date/time]])/60,"not cancelled")</f>
        <v>not cancelled</v>
      </c>
      <c r="I2888" s="47" t="str">
        <f>IFERROR(ROUND(Table1[[#This Row],[cancellation time decimal]],0),"not cancelled")</f>
        <v>not cancelled</v>
      </c>
      <c r="J2888" s="10" t="str">
        <f>IFERROR(MOD(Table1[[#This Row],[cancellation hour rounded]],24),"not cancelled")</f>
        <v>not cancelled</v>
      </c>
      <c r="K2888" s="32">
        <f>1/Table1[[#This Row],[Duration (Time between doses '[in hours'])]]</f>
        <v>0.125</v>
      </c>
      <c r="L2888" s="33">
        <f>Table1[[#This Row],[number doses per hour]]*INDEX(Table2[price per dose],Table1[[#This Row],[Drug ID]])</f>
        <v>0.84929166666666667</v>
      </c>
      <c r="M2888" s="11" t="b">
        <f>AND(Table1[[#This Row],[hour of cancellation 0 to 23]]&gt;=0,Table1[[#This Row],[hour of cancellation 0 to 23]]&lt;=23)</f>
        <v>0</v>
      </c>
    </row>
    <row r="2889" spans="1:13" x14ac:dyDescent="0.3">
      <c r="A2889" s="1">
        <v>2888</v>
      </c>
      <c r="B2889" s="1">
        <v>1</v>
      </c>
      <c r="C2889" s="2">
        <v>41037.56496702593</v>
      </c>
      <c r="D2889" s="2">
        <v>41097.564583333333</v>
      </c>
      <c r="E2889" s="1">
        <v>8</v>
      </c>
      <c r="F2889" s="2">
        <v>41038.455763291102</v>
      </c>
      <c r="G2889" s="1">
        <v>0</v>
      </c>
      <c r="H2889" s="32">
        <f>IFERROR(HOUR(Table1[[#This Row],[Cancel Date/time]])+MINUTE(Table1[[#This Row],[Cancel Date/time]])/60,"not cancelled")</f>
        <v>10.933333333333334</v>
      </c>
      <c r="I2889" s="47">
        <f>IFERROR(ROUND(Table1[[#This Row],[cancellation time decimal]],0),"not cancelled")</f>
        <v>11</v>
      </c>
      <c r="J2889" s="10">
        <f>IFERROR(MOD(Table1[[#This Row],[cancellation hour rounded]],24),"not cancelled")</f>
        <v>11</v>
      </c>
      <c r="K2889" s="32">
        <f>1/Table1[[#This Row],[Duration (Time between doses '[in hours'])]]</f>
        <v>0.125</v>
      </c>
      <c r="L2889" s="33">
        <f>Table1[[#This Row],[number doses per hour]]*INDEX(Table2[price per dose],Table1[[#This Row],[Drug ID]])</f>
        <v>0.84929166666666667</v>
      </c>
      <c r="M2889" s="11" t="b">
        <f>AND(Table1[[#This Row],[hour of cancellation 0 to 23]]&gt;=0,Table1[[#This Row],[hour of cancellation 0 to 23]]&lt;=23)</f>
        <v>1</v>
      </c>
    </row>
    <row r="2890" spans="1:13" x14ac:dyDescent="0.3">
      <c r="A2890" s="1">
        <v>2889</v>
      </c>
      <c r="B2890" s="1">
        <v>1</v>
      </c>
      <c r="C2890" s="2">
        <v>41037.609279210112</v>
      </c>
      <c r="D2890" s="2">
        <v>41097.609027777777</v>
      </c>
      <c r="E2890" s="1">
        <v>8</v>
      </c>
      <c r="F2890" s="2">
        <v>41037.746874388082</v>
      </c>
      <c r="G2890" s="1">
        <v>0</v>
      </c>
      <c r="H2890" s="32">
        <f>IFERROR(HOUR(Table1[[#This Row],[Cancel Date/time]])+MINUTE(Table1[[#This Row],[Cancel Date/time]])/60,"not cancelled")</f>
        <v>17.916666666666668</v>
      </c>
      <c r="I2890" s="47">
        <f>IFERROR(ROUND(Table1[[#This Row],[cancellation time decimal]],0),"not cancelled")</f>
        <v>18</v>
      </c>
      <c r="J2890" s="10">
        <f>IFERROR(MOD(Table1[[#This Row],[cancellation hour rounded]],24),"not cancelled")</f>
        <v>18</v>
      </c>
      <c r="K2890" s="32">
        <f>1/Table1[[#This Row],[Duration (Time between doses '[in hours'])]]</f>
        <v>0.125</v>
      </c>
      <c r="L2890" s="33">
        <f>Table1[[#This Row],[number doses per hour]]*INDEX(Table2[price per dose],Table1[[#This Row],[Drug ID]])</f>
        <v>0.84929166666666667</v>
      </c>
      <c r="M2890" s="11" t="b">
        <f>AND(Table1[[#This Row],[hour of cancellation 0 to 23]]&gt;=0,Table1[[#This Row],[hour of cancellation 0 to 23]]&lt;=23)</f>
        <v>1</v>
      </c>
    </row>
    <row r="2891" spans="1:13" x14ac:dyDescent="0.3">
      <c r="A2891" s="1">
        <v>2890</v>
      </c>
      <c r="B2891" s="1">
        <v>4</v>
      </c>
      <c r="C2891" s="2">
        <v>41037.623584120716</v>
      </c>
      <c r="D2891" s="2">
        <v>41041.331249999996</v>
      </c>
      <c r="E2891" s="1">
        <v>12</v>
      </c>
      <c r="F2891" s="2">
        <v>41040.804638337351</v>
      </c>
      <c r="G2891" s="1">
        <v>0</v>
      </c>
      <c r="H2891" s="32">
        <f>IFERROR(HOUR(Table1[[#This Row],[Cancel Date/time]])+MINUTE(Table1[[#This Row],[Cancel Date/time]])/60,"not cancelled")</f>
        <v>19.3</v>
      </c>
      <c r="I2891" s="47">
        <f>IFERROR(ROUND(Table1[[#This Row],[cancellation time decimal]],0),"not cancelled")</f>
        <v>19</v>
      </c>
      <c r="J2891" s="10">
        <f>IFERROR(MOD(Table1[[#This Row],[cancellation hour rounded]],24),"not cancelled")</f>
        <v>19</v>
      </c>
      <c r="K2891" s="32">
        <f>1/Table1[[#This Row],[Duration (Time between doses '[in hours'])]]</f>
        <v>8.3333333333333329E-2</v>
      </c>
      <c r="L2891" s="33">
        <f>Table1[[#This Row],[number doses per hour]]*INDEX(Table2[price per dose],Table1[[#This Row],[Drug ID]])</f>
        <v>1.448055119047619</v>
      </c>
      <c r="M2891" s="11" t="b">
        <f>AND(Table1[[#This Row],[hour of cancellation 0 to 23]]&gt;=0,Table1[[#This Row],[hour of cancellation 0 to 23]]&lt;=23)</f>
        <v>1</v>
      </c>
    </row>
    <row r="2892" spans="1:13" x14ac:dyDescent="0.3">
      <c r="A2892" s="1">
        <v>2891</v>
      </c>
      <c r="B2892" s="1">
        <v>2</v>
      </c>
      <c r="C2892" s="2">
        <v>41037.594028986598</v>
      </c>
      <c r="D2892" s="2">
        <v>41041.427083333328</v>
      </c>
      <c r="E2892" s="1">
        <v>10</v>
      </c>
      <c r="F2892" s="2">
        <v>41038.435414978252</v>
      </c>
      <c r="G2892" s="1">
        <v>0</v>
      </c>
      <c r="H2892" s="32">
        <f>IFERROR(HOUR(Table1[[#This Row],[Cancel Date/time]])+MINUTE(Table1[[#This Row],[Cancel Date/time]])/60,"not cancelled")</f>
        <v>10.45</v>
      </c>
      <c r="I2892" s="47">
        <f>IFERROR(ROUND(Table1[[#This Row],[cancellation time decimal]],0),"not cancelled")</f>
        <v>10</v>
      </c>
      <c r="J2892" s="10">
        <f>IFERROR(MOD(Table1[[#This Row],[cancellation hour rounded]],24),"not cancelled")</f>
        <v>10</v>
      </c>
      <c r="K2892" s="32">
        <f>1/Table1[[#This Row],[Duration (Time between doses '[in hours'])]]</f>
        <v>0.1</v>
      </c>
      <c r="L2892" s="33">
        <f>Table1[[#This Row],[number doses per hour]]*INDEX(Table2[price per dose],Table1[[#This Row],[Drug ID]])</f>
        <v>0.84959999999999969</v>
      </c>
      <c r="M2892" s="11" t="b">
        <f>AND(Table1[[#This Row],[hour of cancellation 0 to 23]]&gt;=0,Table1[[#This Row],[hour of cancellation 0 to 23]]&lt;=23)</f>
        <v>1</v>
      </c>
    </row>
    <row r="2893" spans="1:13" x14ac:dyDescent="0.3">
      <c r="A2893" s="1">
        <v>2892</v>
      </c>
      <c r="B2893" s="1">
        <v>1</v>
      </c>
      <c r="C2893" s="2">
        <v>41037.653736444947</v>
      </c>
      <c r="D2893" s="2">
        <v>41097.65347222222</v>
      </c>
      <c r="E2893" s="1">
        <v>8</v>
      </c>
      <c r="F2893" s="2">
        <v>41038.383932676501</v>
      </c>
      <c r="G2893" s="1">
        <v>0</v>
      </c>
      <c r="H2893" s="32">
        <f>IFERROR(HOUR(Table1[[#This Row],[Cancel Date/time]])+MINUTE(Table1[[#This Row],[Cancel Date/time]])/60,"not cancelled")</f>
        <v>9.1999999999999993</v>
      </c>
      <c r="I2893" s="47">
        <f>IFERROR(ROUND(Table1[[#This Row],[cancellation time decimal]],0),"not cancelled")</f>
        <v>9</v>
      </c>
      <c r="J2893" s="10">
        <f>IFERROR(MOD(Table1[[#This Row],[cancellation hour rounded]],24),"not cancelled")</f>
        <v>9</v>
      </c>
      <c r="K2893" s="32">
        <f>1/Table1[[#This Row],[Duration (Time between doses '[in hours'])]]</f>
        <v>0.125</v>
      </c>
      <c r="L2893" s="33">
        <f>Table1[[#This Row],[number doses per hour]]*INDEX(Table2[price per dose],Table1[[#This Row],[Drug ID]])</f>
        <v>0.84929166666666667</v>
      </c>
      <c r="M2893" s="11" t="b">
        <f>AND(Table1[[#This Row],[hour of cancellation 0 to 23]]&gt;=0,Table1[[#This Row],[hour of cancellation 0 to 23]]&lt;=23)</f>
        <v>1</v>
      </c>
    </row>
    <row r="2894" spans="1:13" x14ac:dyDescent="0.3">
      <c r="A2894" s="1">
        <v>2893</v>
      </c>
      <c r="B2894" s="1">
        <v>1</v>
      </c>
      <c r="C2894" s="2">
        <v>41037.806430030825</v>
      </c>
      <c r="D2894" s="2">
        <v>41097.806249999994</v>
      </c>
      <c r="E2894" s="1">
        <v>8</v>
      </c>
      <c r="F2894" s="2">
        <v>41038.547658191768</v>
      </c>
      <c r="G2894" s="1">
        <v>0</v>
      </c>
      <c r="H2894" s="32">
        <f>IFERROR(HOUR(Table1[[#This Row],[Cancel Date/time]])+MINUTE(Table1[[#This Row],[Cancel Date/time]])/60,"not cancelled")</f>
        <v>13.133333333333333</v>
      </c>
      <c r="I2894" s="47">
        <f>IFERROR(ROUND(Table1[[#This Row],[cancellation time decimal]],0),"not cancelled")</f>
        <v>13</v>
      </c>
      <c r="J2894" s="10">
        <f>IFERROR(MOD(Table1[[#This Row],[cancellation hour rounded]],24),"not cancelled")</f>
        <v>13</v>
      </c>
      <c r="K2894" s="32">
        <f>1/Table1[[#This Row],[Duration (Time between doses '[in hours'])]]</f>
        <v>0.125</v>
      </c>
      <c r="L2894" s="33">
        <f>Table1[[#This Row],[number doses per hour]]*INDEX(Table2[price per dose],Table1[[#This Row],[Drug ID]])</f>
        <v>0.84929166666666667</v>
      </c>
      <c r="M2894" s="11" t="b">
        <f>AND(Table1[[#This Row],[hour of cancellation 0 to 23]]&gt;=0,Table1[[#This Row],[hour of cancellation 0 to 23]]&lt;=23)</f>
        <v>1</v>
      </c>
    </row>
    <row r="2895" spans="1:13" x14ac:dyDescent="0.3">
      <c r="A2895" s="1">
        <v>2894</v>
      </c>
      <c r="B2895" s="1">
        <v>1</v>
      </c>
      <c r="C2895" s="2">
        <v>41037.792616241648</v>
      </c>
      <c r="D2895" s="2">
        <v>41097.792361111111</v>
      </c>
      <c r="E2895" s="1">
        <v>8</v>
      </c>
      <c r="F2895" s="2">
        <v>41038.615957754278</v>
      </c>
      <c r="G2895" s="1">
        <v>0</v>
      </c>
      <c r="H2895" s="32">
        <f>IFERROR(HOUR(Table1[[#This Row],[Cancel Date/time]])+MINUTE(Table1[[#This Row],[Cancel Date/time]])/60,"not cancelled")</f>
        <v>14.766666666666667</v>
      </c>
      <c r="I2895" s="47">
        <f>IFERROR(ROUND(Table1[[#This Row],[cancellation time decimal]],0),"not cancelled")</f>
        <v>15</v>
      </c>
      <c r="J2895" s="10">
        <f>IFERROR(MOD(Table1[[#This Row],[cancellation hour rounded]],24),"not cancelled")</f>
        <v>15</v>
      </c>
      <c r="K2895" s="32">
        <f>1/Table1[[#This Row],[Duration (Time between doses '[in hours'])]]</f>
        <v>0.125</v>
      </c>
      <c r="L2895" s="33">
        <f>Table1[[#This Row],[number doses per hour]]*INDEX(Table2[price per dose],Table1[[#This Row],[Drug ID]])</f>
        <v>0.84929166666666667</v>
      </c>
      <c r="M2895" s="11" t="b">
        <f>AND(Table1[[#This Row],[hour of cancellation 0 to 23]]&gt;=0,Table1[[#This Row],[hour of cancellation 0 to 23]]&lt;=23)</f>
        <v>1</v>
      </c>
    </row>
    <row r="2896" spans="1:13" hidden="1" x14ac:dyDescent="0.3">
      <c r="A2896" s="1">
        <v>2895</v>
      </c>
      <c r="B2896" s="1">
        <v>6</v>
      </c>
      <c r="C2896" s="2">
        <v>41037.856099734876</v>
      </c>
      <c r="D2896" s="2">
        <v>41040.563786581435</v>
      </c>
      <c r="E2896" s="1">
        <v>24</v>
      </c>
      <c r="F2896" s="2" t="s">
        <v>5</v>
      </c>
      <c r="G2896" s="1">
        <v>0</v>
      </c>
      <c r="H2896" s="32" t="str">
        <f>IFERROR(HOUR(Table1[[#This Row],[Cancel Date/time]])+MINUTE(Table1[[#This Row],[Cancel Date/time]])/60,"not cancelled")</f>
        <v>not cancelled</v>
      </c>
      <c r="I2896" s="47" t="str">
        <f>IFERROR(ROUND(Table1[[#This Row],[cancellation time decimal]],0),"not cancelled")</f>
        <v>not cancelled</v>
      </c>
      <c r="J2896" s="10" t="str">
        <f>IFERROR(MOD(Table1[[#This Row],[cancellation hour rounded]],24),"not cancelled")</f>
        <v>not cancelled</v>
      </c>
      <c r="K2896" s="32">
        <f>1/Table1[[#This Row],[Duration (Time between doses '[in hours'])]]</f>
        <v>4.1666666666666664E-2</v>
      </c>
      <c r="L2896" s="33">
        <f>Table1[[#This Row],[number doses per hour]]*INDEX(Table2[price per dose],Table1[[#This Row],[Drug ID]])</f>
        <v>0.35218749999999999</v>
      </c>
      <c r="M2896" s="11" t="b">
        <f>AND(Table1[[#This Row],[hour of cancellation 0 to 23]]&gt;=0,Table1[[#This Row],[hour of cancellation 0 to 23]]&lt;=23)</f>
        <v>0</v>
      </c>
    </row>
    <row r="2897" spans="1:13" x14ac:dyDescent="0.3">
      <c r="A2897" s="1">
        <v>2896</v>
      </c>
      <c r="B2897" s="1">
        <v>1</v>
      </c>
      <c r="C2897" s="2">
        <v>41037.844966778219</v>
      </c>
      <c r="D2897" s="2">
        <v>41097.844444444447</v>
      </c>
      <c r="E2897" s="1">
        <v>12</v>
      </c>
      <c r="F2897" s="2">
        <v>41039.579947414866</v>
      </c>
      <c r="G2897" s="1">
        <v>0</v>
      </c>
      <c r="H2897" s="32">
        <f>IFERROR(HOUR(Table1[[#This Row],[Cancel Date/time]])+MINUTE(Table1[[#This Row],[Cancel Date/time]])/60,"not cancelled")</f>
        <v>13.916666666666666</v>
      </c>
      <c r="I2897" s="47">
        <f>IFERROR(ROUND(Table1[[#This Row],[cancellation time decimal]],0),"not cancelled")</f>
        <v>14</v>
      </c>
      <c r="J2897" s="10">
        <f>IFERROR(MOD(Table1[[#This Row],[cancellation hour rounded]],24),"not cancelled")</f>
        <v>14</v>
      </c>
      <c r="K2897" s="32">
        <f>1/Table1[[#This Row],[Duration (Time between doses '[in hours'])]]</f>
        <v>8.3333333333333329E-2</v>
      </c>
      <c r="L2897" s="33">
        <f>Table1[[#This Row],[number doses per hour]]*INDEX(Table2[price per dose],Table1[[#This Row],[Drug ID]])</f>
        <v>0.56619444444444444</v>
      </c>
      <c r="M2897" s="11" t="b">
        <f>AND(Table1[[#This Row],[hour of cancellation 0 to 23]]&gt;=0,Table1[[#This Row],[hour of cancellation 0 to 23]]&lt;=23)</f>
        <v>1</v>
      </c>
    </row>
    <row r="2898" spans="1:13" x14ac:dyDescent="0.3">
      <c r="A2898" s="1">
        <v>2897</v>
      </c>
      <c r="B2898" s="1">
        <v>4</v>
      </c>
      <c r="C2898" s="2">
        <v>41037.89501425538</v>
      </c>
      <c r="D2898" s="2">
        <v>41097.894444444442</v>
      </c>
      <c r="E2898" s="1">
        <v>12</v>
      </c>
      <c r="F2898" s="2">
        <v>41040.44727206383</v>
      </c>
      <c r="G2898" s="1">
        <v>0</v>
      </c>
      <c r="H2898" s="32">
        <f>IFERROR(HOUR(Table1[[#This Row],[Cancel Date/time]])+MINUTE(Table1[[#This Row],[Cancel Date/time]])/60,"not cancelled")</f>
        <v>10.733333333333333</v>
      </c>
      <c r="I2898" s="47">
        <f>IFERROR(ROUND(Table1[[#This Row],[cancellation time decimal]],0),"not cancelled")</f>
        <v>11</v>
      </c>
      <c r="J2898" s="10">
        <f>IFERROR(MOD(Table1[[#This Row],[cancellation hour rounded]],24),"not cancelled")</f>
        <v>11</v>
      </c>
      <c r="K2898" s="32">
        <f>1/Table1[[#This Row],[Duration (Time between doses '[in hours'])]]</f>
        <v>8.3333333333333329E-2</v>
      </c>
      <c r="L2898" s="33">
        <f>Table1[[#This Row],[number doses per hour]]*INDEX(Table2[price per dose],Table1[[#This Row],[Drug ID]])</f>
        <v>1.448055119047619</v>
      </c>
      <c r="M2898" s="11" t="b">
        <f>AND(Table1[[#This Row],[hour of cancellation 0 to 23]]&gt;=0,Table1[[#This Row],[hour of cancellation 0 to 23]]&lt;=23)</f>
        <v>1</v>
      </c>
    </row>
    <row r="2899" spans="1:13" x14ac:dyDescent="0.3">
      <c r="A2899" s="1">
        <v>2898</v>
      </c>
      <c r="B2899" s="1">
        <v>10</v>
      </c>
      <c r="C2899" s="2">
        <v>41037.89108001133</v>
      </c>
      <c r="D2899" s="2">
        <v>41097.890972222223</v>
      </c>
      <c r="E2899" s="1">
        <v>1</v>
      </c>
      <c r="F2899" s="2">
        <v>41044.442878296526</v>
      </c>
      <c r="G2899" s="1">
        <v>3</v>
      </c>
      <c r="H2899" s="32">
        <f>IFERROR(HOUR(Table1[[#This Row],[Cancel Date/time]])+MINUTE(Table1[[#This Row],[Cancel Date/time]])/60,"not cancelled")</f>
        <v>10.616666666666667</v>
      </c>
      <c r="I2899" s="47">
        <f>IFERROR(ROUND(Table1[[#This Row],[cancellation time decimal]],0),"not cancelled")</f>
        <v>11</v>
      </c>
      <c r="J2899" s="10">
        <f>IFERROR(MOD(Table1[[#This Row],[cancellation hour rounded]],24),"not cancelled")</f>
        <v>11</v>
      </c>
      <c r="K2899" s="32">
        <f>1/Table1[[#This Row],[Duration (Time between doses '[in hours'])]]</f>
        <v>1</v>
      </c>
      <c r="L2899" s="33">
        <f>Table1[[#This Row],[number doses per hour]]*INDEX(Table2[price per dose],Table1[[#This Row],[Drug ID]])</f>
        <v>2.5716000000000001</v>
      </c>
      <c r="M2899" s="11" t="b">
        <f>AND(Table1[[#This Row],[hour of cancellation 0 to 23]]&gt;=0,Table1[[#This Row],[hour of cancellation 0 to 23]]&lt;=23)</f>
        <v>1</v>
      </c>
    </row>
    <row r="2900" spans="1:13" x14ac:dyDescent="0.3">
      <c r="A2900" s="1">
        <v>2899</v>
      </c>
      <c r="B2900" s="1">
        <v>5</v>
      </c>
      <c r="C2900" s="2">
        <v>41037.964121676654</v>
      </c>
      <c r="D2900" s="2">
        <v>41097.963888888895</v>
      </c>
      <c r="E2900" s="1">
        <v>24</v>
      </c>
      <c r="F2900" s="2">
        <v>41040.561644817695</v>
      </c>
      <c r="G2900" s="1">
        <v>0</v>
      </c>
      <c r="H2900" s="32">
        <f>IFERROR(HOUR(Table1[[#This Row],[Cancel Date/time]])+MINUTE(Table1[[#This Row],[Cancel Date/time]])/60,"not cancelled")</f>
        <v>13.466666666666667</v>
      </c>
      <c r="I2900" s="47">
        <f>IFERROR(ROUND(Table1[[#This Row],[cancellation time decimal]],0),"not cancelled")</f>
        <v>13</v>
      </c>
      <c r="J2900" s="10">
        <f>IFERROR(MOD(Table1[[#This Row],[cancellation hour rounded]],24),"not cancelled")</f>
        <v>13</v>
      </c>
      <c r="K2900" s="32">
        <f>1/Table1[[#This Row],[Duration (Time between doses '[in hours'])]]</f>
        <v>4.1666666666666664E-2</v>
      </c>
      <c r="L2900" s="33">
        <f>Table1[[#This Row],[number doses per hour]]*INDEX(Table2[price per dose],Table1[[#This Row],[Drug ID]])</f>
        <v>0.2815833333333333</v>
      </c>
      <c r="M2900" s="11" t="b">
        <f>AND(Table1[[#This Row],[hour of cancellation 0 to 23]]&gt;=0,Table1[[#This Row],[hour of cancellation 0 to 23]]&lt;=23)</f>
        <v>1</v>
      </c>
    </row>
    <row r="2901" spans="1:13" x14ac:dyDescent="0.3">
      <c r="A2901" s="1">
        <v>2900</v>
      </c>
      <c r="B2901" s="1">
        <v>10</v>
      </c>
      <c r="C2901" s="2">
        <v>41038.347027199205</v>
      </c>
      <c r="D2901" s="2">
        <v>41098.34652777778</v>
      </c>
      <c r="E2901" s="1">
        <v>1</v>
      </c>
      <c r="F2901" s="2">
        <v>41045.733217958223</v>
      </c>
      <c r="G2901" s="1">
        <v>3</v>
      </c>
      <c r="H2901" s="32">
        <f>IFERROR(HOUR(Table1[[#This Row],[Cancel Date/time]])+MINUTE(Table1[[#This Row],[Cancel Date/time]])/60,"not cancelled")</f>
        <v>17.583333333333332</v>
      </c>
      <c r="I2901" s="47">
        <f>IFERROR(ROUND(Table1[[#This Row],[cancellation time decimal]],0),"not cancelled")</f>
        <v>18</v>
      </c>
      <c r="J2901" s="10">
        <f>IFERROR(MOD(Table1[[#This Row],[cancellation hour rounded]],24),"not cancelled")</f>
        <v>18</v>
      </c>
      <c r="K2901" s="32">
        <f>1/Table1[[#This Row],[Duration (Time between doses '[in hours'])]]</f>
        <v>1</v>
      </c>
      <c r="L2901" s="33">
        <f>Table1[[#This Row],[number doses per hour]]*INDEX(Table2[price per dose],Table1[[#This Row],[Drug ID]])</f>
        <v>2.5716000000000001</v>
      </c>
      <c r="M2901" s="11" t="b">
        <f>AND(Table1[[#This Row],[hour of cancellation 0 to 23]]&gt;=0,Table1[[#This Row],[hour of cancellation 0 to 23]]&lt;=23)</f>
        <v>1</v>
      </c>
    </row>
    <row r="2902" spans="1:13" hidden="1" x14ac:dyDescent="0.3">
      <c r="A2902" s="1">
        <v>2901</v>
      </c>
      <c r="B2902" s="1">
        <v>8</v>
      </c>
      <c r="C2902" s="2">
        <v>41038.370169958762</v>
      </c>
      <c r="D2902" s="2">
        <v>41040.411456536232</v>
      </c>
      <c r="E2902" s="1">
        <v>3</v>
      </c>
      <c r="F2902" s="2" t="s">
        <v>5</v>
      </c>
      <c r="G2902" s="1">
        <v>1</v>
      </c>
      <c r="H2902" s="32" t="str">
        <f>IFERROR(HOUR(Table1[[#This Row],[Cancel Date/time]])+MINUTE(Table1[[#This Row],[Cancel Date/time]])/60,"not cancelled")</f>
        <v>not cancelled</v>
      </c>
      <c r="I2902" s="47" t="str">
        <f>IFERROR(ROUND(Table1[[#This Row],[cancellation time decimal]],0),"not cancelled")</f>
        <v>not cancelled</v>
      </c>
      <c r="J2902" s="10" t="str">
        <f>IFERROR(MOD(Table1[[#This Row],[cancellation hour rounded]],24),"not cancelled")</f>
        <v>not cancelled</v>
      </c>
      <c r="K2902" s="32">
        <f>1/Table1[[#This Row],[Duration (Time between doses '[in hours'])]]</f>
        <v>0.33333333333333331</v>
      </c>
      <c r="L2902" s="33">
        <f>Table1[[#This Row],[number doses per hour]]*INDEX(Table2[price per dose],Table1[[#This Row],[Drug ID]])</f>
        <v>0.29998222222222221</v>
      </c>
      <c r="M2902" s="11" t="b">
        <f>AND(Table1[[#This Row],[hour of cancellation 0 to 23]]&gt;=0,Table1[[#This Row],[hour of cancellation 0 to 23]]&lt;=23)</f>
        <v>0</v>
      </c>
    </row>
    <row r="2903" spans="1:13" hidden="1" x14ac:dyDescent="0.3">
      <c r="A2903" s="1">
        <v>2902</v>
      </c>
      <c r="B2903" s="1">
        <v>7</v>
      </c>
      <c r="C2903" s="2">
        <v>41038.38110706622</v>
      </c>
      <c r="D2903" s="2">
        <v>41042.006081083033</v>
      </c>
      <c r="E2903" s="1">
        <v>24</v>
      </c>
      <c r="F2903" s="2" t="s">
        <v>5</v>
      </c>
      <c r="G2903" s="1">
        <v>0</v>
      </c>
      <c r="H2903" s="32" t="str">
        <f>IFERROR(HOUR(Table1[[#This Row],[Cancel Date/time]])+MINUTE(Table1[[#This Row],[Cancel Date/time]])/60,"not cancelled")</f>
        <v>not cancelled</v>
      </c>
      <c r="I2903" s="47" t="str">
        <f>IFERROR(ROUND(Table1[[#This Row],[cancellation time decimal]],0),"not cancelled")</f>
        <v>not cancelled</v>
      </c>
      <c r="J2903" s="10" t="str">
        <f>IFERROR(MOD(Table1[[#This Row],[cancellation hour rounded]],24),"not cancelled")</f>
        <v>not cancelled</v>
      </c>
      <c r="K2903" s="32">
        <f>1/Table1[[#This Row],[Duration (Time between doses '[in hours'])]]</f>
        <v>4.1666666666666664E-2</v>
      </c>
      <c r="L2903" s="33">
        <f>Table1[[#This Row],[number doses per hour]]*INDEX(Table2[price per dose],Table1[[#This Row],[Drug ID]])</f>
        <v>1.2958049999999997</v>
      </c>
      <c r="M2903" s="11" t="b">
        <f>AND(Table1[[#This Row],[hour of cancellation 0 to 23]]&gt;=0,Table1[[#This Row],[hour of cancellation 0 to 23]]&lt;=23)</f>
        <v>0</v>
      </c>
    </row>
    <row r="2904" spans="1:13" hidden="1" x14ac:dyDescent="0.3">
      <c r="A2904" s="1">
        <v>2903</v>
      </c>
      <c r="B2904" s="1">
        <v>6</v>
      </c>
      <c r="C2904" s="2">
        <v>41038.38315707889</v>
      </c>
      <c r="D2904" s="2">
        <v>41041.091187933111</v>
      </c>
      <c r="E2904" s="1">
        <v>24</v>
      </c>
      <c r="F2904" s="2" t="s">
        <v>5</v>
      </c>
      <c r="G2904" s="1">
        <v>0</v>
      </c>
      <c r="H2904" s="32" t="str">
        <f>IFERROR(HOUR(Table1[[#This Row],[Cancel Date/time]])+MINUTE(Table1[[#This Row],[Cancel Date/time]])/60,"not cancelled")</f>
        <v>not cancelled</v>
      </c>
      <c r="I2904" s="47" t="str">
        <f>IFERROR(ROUND(Table1[[#This Row],[cancellation time decimal]],0),"not cancelled")</f>
        <v>not cancelled</v>
      </c>
      <c r="J2904" s="10" t="str">
        <f>IFERROR(MOD(Table1[[#This Row],[cancellation hour rounded]],24),"not cancelled")</f>
        <v>not cancelled</v>
      </c>
      <c r="K2904" s="32">
        <f>1/Table1[[#This Row],[Duration (Time between doses '[in hours'])]]</f>
        <v>4.1666666666666664E-2</v>
      </c>
      <c r="L2904" s="33">
        <f>Table1[[#This Row],[number doses per hour]]*INDEX(Table2[price per dose],Table1[[#This Row],[Drug ID]])</f>
        <v>0.35218749999999999</v>
      </c>
      <c r="M2904" s="11" t="b">
        <f>AND(Table1[[#This Row],[hour of cancellation 0 to 23]]&gt;=0,Table1[[#This Row],[hour of cancellation 0 to 23]]&lt;=23)</f>
        <v>0</v>
      </c>
    </row>
    <row r="2905" spans="1:13" x14ac:dyDescent="0.3">
      <c r="A2905" s="1">
        <v>2904</v>
      </c>
      <c r="B2905" s="1">
        <v>4</v>
      </c>
      <c r="C2905" s="2">
        <v>41038.441921418402</v>
      </c>
      <c r="D2905" s="2">
        <v>41098.441666666666</v>
      </c>
      <c r="E2905" s="1">
        <v>12</v>
      </c>
      <c r="F2905" s="2">
        <v>41040.550461348066</v>
      </c>
      <c r="G2905" s="1">
        <v>0</v>
      </c>
      <c r="H2905" s="32">
        <f>IFERROR(HOUR(Table1[[#This Row],[Cancel Date/time]])+MINUTE(Table1[[#This Row],[Cancel Date/time]])/60,"not cancelled")</f>
        <v>13.2</v>
      </c>
      <c r="I2905" s="47">
        <f>IFERROR(ROUND(Table1[[#This Row],[cancellation time decimal]],0),"not cancelled")</f>
        <v>13</v>
      </c>
      <c r="J2905" s="10">
        <f>IFERROR(MOD(Table1[[#This Row],[cancellation hour rounded]],24),"not cancelled")</f>
        <v>13</v>
      </c>
      <c r="K2905" s="32">
        <f>1/Table1[[#This Row],[Duration (Time between doses '[in hours'])]]</f>
        <v>8.3333333333333329E-2</v>
      </c>
      <c r="L2905" s="33">
        <f>Table1[[#This Row],[number doses per hour]]*INDEX(Table2[price per dose],Table1[[#This Row],[Drug ID]])</f>
        <v>1.448055119047619</v>
      </c>
      <c r="M2905" s="11" t="b">
        <f>AND(Table1[[#This Row],[hour of cancellation 0 to 23]]&gt;=0,Table1[[#This Row],[hour of cancellation 0 to 23]]&lt;=23)</f>
        <v>1</v>
      </c>
    </row>
    <row r="2906" spans="1:13" x14ac:dyDescent="0.3">
      <c r="A2906" s="1">
        <v>2905</v>
      </c>
      <c r="B2906" s="1">
        <v>3</v>
      </c>
      <c r="C2906" s="2">
        <v>41038.470500808886</v>
      </c>
      <c r="D2906" s="2">
        <v>41098.470138888893</v>
      </c>
      <c r="E2906" s="1">
        <v>24</v>
      </c>
      <c r="F2906" s="2">
        <v>41040.339377917844</v>
      </c>
      <c r="G2906" s="1">
        <v>0</v>
      </c>
      <c r="H2906" s="32">
        <f>IFERROR(HOUR(Table1[[#This Row],[Cancel Date/time]])+MINUTE(Table1[[#This Row],[Cancel Date/time]])/60,"not cancelled")</f>
        <v>8.1333333333333329</v>
      </c>
      <c r="I2906" s="47">
        <f>IFERROR(ROUND(Table1[[#This Row],[cancellation time decimal]],0),"not cancelled")</f>
        <v>8</v>
      </c>
      <c r="J2906" s="10">
        <f>IFERROR(MOD(Table1[[#This Row],[cancellation hour rounded]],24),"not cancelled")</f>
        <v>8</v>
      </c>
      <c r="K2906" s="32">
        <f>1/Table1[[#This Row],[Duration (Time between doses '[in hours'])]]</f>
        <v>4.1666666666666664E-2</v>
      </c>
      <c r="L2906" s="33">
        <f>Table1[[#This Row],[number doses per hour]]*INDEX(Table2[price per dose],Table1[[#This Row],[Drug ID]])</f>
        <v>0.18133000000000002</v>
      </c>
      <c r="M2906" s="11" t="b">
        <f>AND(Table1[[#This Row],[hour of cancellation 0 to 23]]&gt;=0,Table1[[#This Row],[hour of cancellation 0 to 23]]&lt;=23)</f>
        <v>1</v>
      </c>
    </row>
    <row r="2907" spans="1:13" x14ac:dyDescent="0.3">
      <c r="A2907" s="1">
        <v>2906</v>
      </c>
      <c r="B2907" s="1">
        <v>5</v>
      </c>
      <c r="C2907" s="2">
        <v>41038.483912380398</v>
      </c>
      <c r="D2907" s="2">
        <v>41098.483333333337</v>
      </c>
      <c r="E2907" s="1">
        <v>24</v>
      </c>
      <c r="F2907" s="2">
        <v>41042.860208615231</v>
      </c>
      <c r="G2907" s="1">
        <v>0</v>
      </c>
      <c r="H2907" s="32">
        <f>IFERROR(HOUR(Table1[[#This Row],[Cancel Date/time]])+MINUTE(Table1[[#This Row],[Cancel Date/time]])/60,"not cancelled")</f>
        <v>20.633333333333333</v>
      </c>
      <c r="I2907" s="47">
        <f>IFERROR(ROUND(Table1[[#This Row],[cancellation time decimal]],0),"not cancelled")</f>
        <v>21</v>
      </c>
      <c r="J2907" s="10">
        <f>IFERROR(MOD(Table1[[#This Row],[cancellation hour rounded]],24),"not cancelled")</f>
        <v>21</v>
      </c>
      <c r="K2907" s="32">
        <f>1/Table1[[#This Row],[Duration (Time between doses '[in hours'])]]</f>
        <v>4.1666666666666664E-2</v>
      </c>
      <c r="L2907" s="33">
        <f>Table1[[#This Row],[number doses per hour]]*INDEX(Table2[price per dose],Table1[[#This Row],[Drug ID]])</f>
        <v>0.2815833333333333</v>
      </c>
      <c r="M2907" s="11" t="b">
        <f>AND(Table1[[#This Row],[hour of cancellation 0 to 23]]&gt;=0,Table1[[#This Row],[hour of cancellation 0 to 23]]&lt;=23)</f>
        <v>1</v>
      </c>
    </row>
    <row r="2908" spans="1:13" hidden="1" x14ac:dyDescent="0.3">
      <c r="A2908" s="1">
        <v>2907</v>
      </c>
      <c r="B2908" s="1">
        <v>8</v>
      </c>
      <c r="C2908" s="2">
        <v>41038.466943102241</v>
      </c>
      <c r="D2908" s="2">
        <v>41041.174973956462</v>
      </c>
      <c r="E2908" s="1">
        <v>3</v>
      </c>
      <c r="F2908" s="2" t="s">
        <v>5</v>
      </c>
      <c r="G2908" s="1">
        <v>0</v>
      </c>
      <c r="H2908" s="32" t="str">
        <f>IFERROR(HOUR(Table1[[#This Row],[Cancel Date/time]])+MINUTE(Table1[[#This Row],[Cancel Date/time]])/60,"not cancelled")</f>
        <v>not cancelled</v>
      </c>
      <c r="I2908" s="47" t="str">
        <f>IFERROR(ROUND(Table1[[#This Row],[cancellation time decimal]],0),"not cancelled")</f>
        <v>not cancelled</v>
      </c>
      <c r="J2908" s="10" t="str">
        <f>IFERROR(MOD(Table1[[#This Row],[cancellation hour rounded]],24),"not cancelled")</f>
        <v>not cancelled</v>
      </c>
      <c r="K2908" s="32">
        <f>1/Table1[[#This Row],[Duration (Time between doses '[in hours'])]]</f>
        <v>0.33333333333333331</v>
      </c>
      <c r="L2908" s="33">
        <f>Table1[[#This Row],[number doses per hour]]*INDEX(Table2[price per dose],Table1[[#This Row],[Drug ID]])</f>
        <v>0.29998222222222221</v>
      </c>
      <c r="M2908" s="11" t="b">
        <f>AND(Table1[[#This Row],[hour of cancellation 0 to 23]]&gt;=0,Table1[[#This Row],[hour of cancellation 0 to 23]]&lt;=23)</f>
        <v>0</v>
      </c>
    </row>
    <row r="2909" spans="1:13" x14ac:dyDescent="0.3">
      <c r="A2909" s="1">
        <v>2908</v>
      </c>
      <c r="B2909" s="1">
        <v>5</v>
      </c>
      <c r="C2909" s="2">
        <v>41038.49388970658</v>
      </c>
      <c r="D2909" s="2">
        <v>41098.493750000001</v>
      </c>
      <c r="E2909" s="1">
        <v>24</v>
      </c>
      <c r="F2909" s="2">
        <v>41042.671306182601</v>
      </c>
      <c r="G2909" s="1">
        <v>0</v>
      </c>
      <c r="H2909" s="32">
        <f>IFERROR(HOUR(Table1[[#This Row],[Cancel Date/time]])+MINUTE(Table1[[#This Row],[Cancel Date/time]])/60,"not cancelled")</f>
        <v>16.100000000000001</v>
      </c>
      <c r="I2909" s="47">
        <f>IFERROR(ROUND(Table1[[#This Row],[cancellation time decimal]],0),"not cancelled")</f>
        <v>16</v>
      </c>
      <c r="J2909" s="10">
        <f>IFERROR(MOD(Table1[[#This Row],[cancellation hour rounded]],24),"not cancelled")</f>
        <v>16</v>
      </c>
      <c r="K2909" s="32">
        <f>1/Table1[[#This Row],[Duration (Time between doses '[in hours'])]]</f>
        <v>4.1666666666666664E-2</v>
      </c>
      <c r="L2909" s="33">
        <f>Table1[[#This Row],[number doses per hour]]*INDEX(Table2[price per dose],Table1[[#This Row],[Drug ID]])</f>
        <v>0.2815833333333333</v>
      </c>
      <c r="M2909" s="11" t="b">
        <f>AND(Table1[[#This Row],[hour of cancellation 0 to 23]]&gt;=0,Table1[[#This Row],[hour of cancellation 0 to 23]]&lt;=23)</f>
        <v>1</v>
      </c>
    </row>
    <row r="2910" spans="1:13" x14ac:dyDescent="0.3">
      <c r="A2910" s="1">
        <v>2909</v>
      </c>
      <c r="B2910" s="1">
        <v>1</v>
      </c>
      <c r="C2910" s="2">
        <v>41038.505122207534</v>
      </c>
      <c r="D2910" s="2">
        <v>41098.504861111112</v>
      </c>
      <c r="E2910" s="1">
        <v>8</v>
      </c>
      <c r="F2910" s="2">
        <v>41039.486489242307</v>
      </c>
      <c r="G2910" s="1">
        <v>0</v>
      </c>
      <c r="H2910" s="32">
        <f>IFERROR(HOUR(Table1[[#This Row],[Cancel Date/time]])+MINUTE(Table1[[#This Row],[Cancel Date/time]])/60,"not cancelled")</f>
        <v>11.666666666666666</v>
      </c>
      <c r="I2910" s="47">
        <f>IFERROR(ROUND(Table1[[#This Row],[cancellation time decimal]],0),"not cancelled")</f>
        <v>12</v>
      </c>
      <c r="J2910" s="10">
        <f>IFERROR(MOD(Table1[[#This Row],[cancellation hour rounded]],24),"not cancelled")</f>
        <v>12</v>
      </c>
      <c r="K2910" s="32">
        <f>1/Table1[[#This Row],[Duration (Time between doses '[in hours'])]]</f>
        <v>0.125</v>
      </c>
      <c r="L2910" s="33">
        <f>Table1[[#This Row],[number doses per hour]]*INDEX(Table2[price per dose],Table1[[#This Row],[Drug ID]])</f>
        <v>0.84929166666666667</v>
      </c>
      <c r="M2910" s="11" t="b">
        <f>AND(Table1[[#This Row],[hour of cancellation 0 to 23]]&gt;=0,Table1[[#This Row],[hour of cancellation 0 to 23]]&lt;=23)</f>
        <v>1</v>
      </c>
    </row>
    <row r="2911" spans="1:13" x14ac:dyDescent="0.3">
      <c r="A2911" s="1">
        <v>2910</v>
      </c>
      <c r="B2911" s="1">
        <v>5</v>
      </c>
      <c r="C2911" s="2">
        <v>41038.58787459811</v>
      </c>
      <c r="D2911" s="2">
        <v>41098.587500000001</v>
      </c>
      <c r="E2911" s="1">
        <v>24</v>
      </c>
      <c r="F2911" s="2">
        <v>41042.772494927427</v>
      </c>
      <c r="G2911" s="1">
        <v>0</v>
      </c>
      <c r="H2911" s="32">
        <f>IFERROR(HOUR(Table1[[#This Row],[Cancel Date/time]])+MINUTE(Table1[[#This Row],[Cancel Date/time]])/60,"not cancelled")</f>
        <v>18.533333333333335</v>
      </c>
      <c r="I2911" s="47">
        <f>IFERROR(ROUND(Table1[[#This Row],[cancellation time decimal]],0),"not cancelled")</f>
        <v>19</v>
      </c>
      <c r="J2911" s="10">
        <f>IFERROR(MOD(Table1[[#This Row],[cancellation hour rounded]],24),"not cancelled")</f>
        <v>19</v>
      </c>
      <c r="K2911" s="32">
        <f>1/Table1[[#This Row],[Duration (Time between doses '[in hours'])]]</f>
        <v>4.1666666666666664E-2</v>
      </c>
      <c r="L2911" s="33">
        <f>Table1[[#This Row],[number doses per hour]]*INDEX(Table2[price per dose],Table1[[#This Row],[Drug ID]])</f>
        <v>0.2815833333333333</v>
      </c>
      <c r="M2911" s="11" t="b">
        <f>AND(Table1[[#This Row],[hour of cancellation 0 to 23]]&gt;=0,Table1[[#This Row],[hour of cancellation 0 to 23]]&lt;=23)</f>
        <v>1</v>
      </c>
    </row>
    <row r="2912" spans="1:13" x14ac:dyDescent="0.3">
      <c r="A2912" s="1">
        <v>2911</v>
      </c>
      <c r="B2912" s="1">
        <v>1</v>
      </c>
      <c r="C2912" s="2">
        <v>41038.583600187834</v>
      </c>
      <c r="D2912" s="2">
        <v>41098.583333333336</v>
      </c>
      <c r="E2912" s="1">
        <v>12</v>
      </c>
      <c r="F2912" s="2">
        <v>41039.381319817126</v>
      </c>
      <c r="G2912" s="1">
        <v>0</v>
      </c>
      <c r="H2912" s="32">
        <f>IFERROR(HOUR(Table1[[#This Row],[Cancel Date/time]])+MINUTE(Table1[[#This Row],[Cancel Date/time]])/60,"not cancelled")</f>
        <v>9.15</v>
      </c>
      <c r="I2912" s="47">
        <f>IFERROR(ROUND(Table1[[#This Row],[cancellation time decimal]],0),"not cancelled")</f>
        <v>9</v>
      </c>
      <c r="J2912" s="10">
        <f>IFERROR(MOD(Table1[[#This Row],[cancellation hour rounded]],24),"not cancelled")</f>
        <v>9</v>
      </c>
      <c r="K2912" s="32">
        <f>1/Table1[[#This Row],[Duration (Time between doses '[in hours'])]]</f>
        <v>8.3333333333333329E-2</v>
      </c>
      <c r="L2912" s="33">
        <f>Table1[[#This Row],[number doses per hour]]*INDEX(Table2[price per dose],Table1[[#This Row],[Drug ID]])</f>
        <v>0.56619444444444444</v>
      </c>
      <c r="M2912" s="11" t="b">
        <f>AND(Table1[[#This Row],[hour of cancellation 0 to 23]]&gt;=0,Table1[[#This Row],[hour of cancellation 0 to 23]]&lt;=23)</f>
        <v>1</v>
      </c>
    </row>
    <row r="2913" spans="1:13" x14ac:dyDescent="0.3">
      <c r="A2913" s="1">
        <v>2912</v>
      </c>
      <c r="B2913" s="1">
        <v>1</v>
      </c>
      <c r="C2913" s="2">
        <v>41038.596133224761</v>
      </c>
      <c r="D2913" s="2">
        <v>41098.595833333333</v>
      </c>
      <c r="E2913" s="1">
        <v>8</v>
      </c>
      <c r="F2913" s="2">
        <v>41039.860523439027</v>
      </c>
      <c r="G2913" s="1">
        <v>0</v>
      </c>
      <c r="H2913" s="32">
        <f>IFERROR(HOUR(Table1[[#This Row],[Cancel Date/time]])+MINUTE(Table1[[#This Row],[Cancel Date/time]])/60,"not cancelled")</f>
        <v>20.65</v>
      </c>
      <c r="I2913" s="47">
        <f>IFERROR(ROUND(Table1[[#This Row],[cancellation time decimal]],0),"not cancelled")</f>
        <v>21</v>
      </c>
      <c r="J2913" s="10">
        <f>IFERROR(MOD(Table1[[#This Row],[cancellation hour rounded]],24),"not cancelled")</f>
        <v>21</v>
      </c>
      <c r="K2913" s="32">
        <f>1/Table1[[#This Row],[Duration (Time between doses '[in hours'])]]</f>
        <v>0.125</v>
      </c>
      <c r="L2913" s="33">
        <f>Table1[[#This Row],[number doses per hour]]*INDEX(Table2[price per dose],Table1[[#This Row],[Drug ID]])</f>
        <v>0.84929166666666667</v>
      </c>
      <c r="M2913" s="11" t="b">
        <f>AND(Table1[[#This Row],[hour of cancellation 0 to 23]]&gt;=0,Table1[[#This Row],[hour of cancellation 0 to 23]]&lt;=23)</f>
        <v>1</v>
      </c>
    </row>
    <row r="2914" spans="1:13" x14ac:dyDescent="0.3">
      <c r="A2914" s="1">
        <v>2913</v>
      </c>
      <c r="B2914" s="1">
        <v>1</v>
      </c>
      <c r="C2914" s="2">
        <v>41038.590987346739</v>
      </c>
      <c r="D2914" s="2">
        <v>41098.590972222228</v>
      </c>
      <c r="E2914" s="1">
        <v>8</v>
      </c>
      <c r="F2914" s="2">
        <v>41039.805199697592</v>
      </c>
      <c r="G2914" s="1">
        <v>0</v>
      </c>
      <c r="H2914" s="32">
        <f>IFERROR(HOUR(Table1[[#This Row],[Cancel Date/time]])+MINUTE(Table1[[#This Row],[Cancel Date/time]])/60,"not cancelled")</f>
        <v>19.316666666666666</v>
      </c>
      <c r="I2914" s="47">
        <f>IFERROR(ROUND(Table1[[#This Row],[cancellation time decimal]],0),"not cancelled")</f>
        <v>19</v>
      </c>
      <c r="J2914" s="10">
        <f>IFERROR(MOD(Table1[[#This Row],[cancellation hour rounded]],24),"not cancelled")</f>
        <v>19</v>
      </c>
      <c r="K2914" s="32">
        <f>1/Table1[[#This Row],[Duration (Time between doses '[in hours'])]]</f>
        <v>0.125</v>
      </c>
      <c r="L2914" s="33">
        <f>Table1[[#This Row],[number doses per hour]]*INDEX(Table2[price per dose],Table1[[#This Row],[Drug ID]])</f>
        <v>0.84929166666666667</v>
      </c>
      <c r="M2914" s="11" t="b">
        <f>AND(Table1[[#This Row],[hour of cancellation 0 to 23]]&gt;=0,Table1[[#This Row],[hour of cancellation 0 to 23]]&lt;=23)</f>
        <v>1</v>
      </c>
    </row>
    <row r="2915" spans="1:13" x14ac:dyDescent="0.3">
      <c r="A2915" s="1">
        <v>2914</v>
      </c>
      <c r="B2915" s="1">
        <v>6</v>
      </c>
      <c r="C2915" s="2">
        <v>41038.587470583159</v>
      </c>
      <c r="D2915" s="2">
        <v>41098.586805555555</v>
      </c>
      <c r="E2915" s="1">
        <v>24</v>
      </c>
      <c r="F2915" s="2">
        <v>41045.444681480571</v>
      </c>
      <c r="G2915" s="1">
        <v>0</v>
      </c>
      <c r="H2915" s="32">
        <f>IFERROR(HOUR(Table1[[#This Row],[Cancel Date/time]])+MINUTE(Table1[[#This Row],[Cancel Date/time]])/60,"not cancelled")</f>
        <v>10.666666666666666</v>
      </c>
      <c r="I2915" s="47">
        <f>IFERROR(ROUND(Table1[[#This Row],[cancellation time decimal]],0),"not cancelled")</f>
        <v>11</v>
      </c>
      <c r="J2915" s="10">
        <f>IFERROR(MOD(Table1[[#This Row],[cancellation hour rounded]],24),"not cancelled")</f>
        <v>11</v>
      </c>
      <c r="K2915" s="32">
        <f>1/Table1[[#This Row],[Duration (Time between doses '[in hours'])]]</f>
        <v>4.1666666666666664E-2</v>
      </c>
      <c r="L2915" s="33">
        <f>Table1[[#This Row],[number doses per hour]]*INDEX(Table2[price per dose],Table1[[#This Row],[Drug ID]])</f>
        <v>0.35218749999999999</v>
      </c>
      <c r="M2915" s="11" t="b">
        <f>AND(Table1[[#This Row],[hour of cancellation 0 to 23]]&gt;=0,Table1[[#This Row],[hour of cancellation 0 to 23]]&lt;=23)</f>
        <v>1</v>
      </c>
    </row>
    <row r="2916" spans="1:13" x14ac:dyDescent="0.3">
      <c r="A2916" s="1">
        <v>2915</v>
      </c>
      <c r="B2916" s="1">
        <v>2</v>
      </c>
      <c r="C2916" s="2">
        <v>41038.644863863708</v>
      </c>
      <c r="D2916" s="2">
        <v>41098.644444444442</v>
      </c>
      <c r="E2916" s="1">
        <v>10</v>
      </c>
      <c r="F2916" s="2">
        <v>41039.613147067786</v>
      </c>
      <c r="G2916" s="1">
        <v>0</v>
      </c>
      <c r="H2916" s="32">
        <f>IFERROR(HOUR(Table1[[#This Row],[Cancel Date/time]])+MINUTE(Table1[[#This Row],[Cancel Date/time]])/60,"not cancelled")</f>
        <v>14.7</v>
      </c>
      <c r="I2916" s="47">
        <f>IFERROR(ROUND(Table1[[#This Row],[cancellation time decimal]],0),"not cancelled")</f>
        <v>15</v>
      </c>
      <c r="J2916" s="10">
        <f>IFERROR(MOD(Table1[[#This Row],[cancellation hour rounded]],24),"not cancelled")</f>
        <v>15</v>
      </c>
      <c r="K2916" s="32">
        <f>1/Table1[[#This Row],[Duration (Time between doses '[in hours'])]]</f>
        <v>0.1</v>
      </c>
      <c r="L2916" s="33">
        <f>Table1[[#This Row],[number doses per hour]]*INDEX(Table2[price per dose],Table1[[#This Row],[Drug ID]])</f>
        <v>0.84959999999999969</v>
      </c>
      <c r="M2916" s="11" t="b">
        <f>AND(Table1[[#This Row],[hour of cancellation 0 to 23]]&gt;=0,Table1[[#This Row],[hour of cancellation 0 to 23]]&lt;=23)</f>
        <v>1</v>
      </c>
    </row>
    <row r="2917" spans="1:13" x14ac:dyDescent="0.3">
      <c r="A2917" s="1">
        <v>2916</v>
      </c>
      <c r="B2917" s="1">
        <v>1</v>
      </c>
      <c r="C2917" s="2">
        <v>41038.62542422612</v>
      </c>
      <c r="D2917" s="2">
        <v>41098.625</v>
      </c>
      <c r="E2917" s="1">
        <v>8</v>
      </c>
      <c r="F2917" s="2">
        <v>41039.836376385989</v>
      </c>
      <c r="G2917" s="1">
        <v>0</v>
      </c>
      <c r="H2917" s="32">
        <f>IFERROR(HOUR(Table1[[#This Row],[Cancel Date/time]])+MINUTE(Table1[[#This Row],[Cancel Date/time]])/60,"not cancelled")</f>
        <v>20.066666666666666</v>
      </c>
      <c r="I2917" s="47">
        <f>IFERROR(ROUND(Table1[[#This Row],[cancellation time decimal]],0),"not cancelled")</f>
        <v>20</v>
      </c>
      <c r="J2917" s="10">
        <f>IFERROR(MOD(Table1[[#This Row],[cancellation hour rounded]],24),"not cancelled")</f>
        <v>20</v>
      </c>
      <c r="K2917" s="32">
        <f>1/Table1[[#This Row],[Duration (Time between doses '[in hours'])]]</f>
        <v>0.125</v>
      </c>
      <c r="L2917" s="33">
        <f>Table1[[#This Row],[number doses per hour]]*INDEX(Table2[price per dose],Table1[[#This Row],[Drug ID]])</f>
        <v>0.84929166666666667</v>
      </c>
      <c r="M2917" s="11" t="b">
        <f>AND(Table1[[#This Row],[hour of cancellation 0 to 23]]&gt;=0,Table1[[#This Row],[hour of cancellation 0 to 23]]&lt;=23)</f>
        <v>1</v>
      </c>
    </row>
    <row r="2918" spans="1:13" x14ac:dyDescent="0.3">
      <c r="A2918" s="1">
        <v>2917</v>
      </c>
      <c r="B2918" s="1">
        <v>1</v>
      </c>
      <c r="C2918" s="2">
        <v>41038.647904848032</v>
      </c>
      <c r="D2918" s="2">
        <v>41041.355555555558</v>
      </c>
      <c r="E2918" s="1">
        <v>12</v>
      </c>
      <c r="F2918" s="2">
        <v>41039.64582348206</v>
      </c>
      <c r="G2918" s="1">
        <v>0</v>
      </c>
      <c r="H2918" s="32">
        <f>IFERROR(HOUR(Table1[[#This Row],[Cancel Date/time]])+MINUTE(Table1[[#This Row],[Cancel Date/time]])/60,"not cancelled")</f>
        <v>15.483333333333333</v>
      </c>
      <c r="I2918" s="47">
        <f>IFERROR(ROUND(Table1[[#This Row],[cancellation time decimal]],0),"not cancelled")</f>
        <v>15</v>
      </c>
      <c r="J2918" s="10">
        <f>IFERROR(MOD(Table1[[#This Row],[cancellation hour rounded]],24),"not cancelled")</f>
        <v>15</v>
      </c>
      <c r="K2918" s="32">
        <f>1/Table1[[#This Row],[Duration (Time between doses '[in hours'])]]</f>
        <v>8.3333333333333329E-2</v>
      </c>
      <c r="L2918" s="33">
        <f>Table1[[#This Row],[number doses per hour]]*INDEX(Table2[price per dose],Table1[[#This Row],[Drug ID]])</f>
        <v>0.56619444444444444</v>
      </c>
      <c r="M2918" s="11" t="b">
        <f>AND(Table1[[#This Row],[hour of cancellation 0 to 23]]&gt;=0,Table1[[#This Row],[hour of cancellation 0 to 23]]&lt;=23)</f>
        <v>1</v>
      </c>
    </row>
    <row r="2919" spans="1:13" x14ac:dyDescent="0.3">
      <c r="A2919" s="1">
        <v>2918</v>
      </c>
      <c r="B2919" s="1">
        <v>2</v>
      </c>
      <c r="C2919" s="2">
        <v>41038.662968473713</v>
      </c>
      <c r="D2919" s="2">
        <v>41098.662499999999</v>
      </c>
      <c r="E2919" s="1">
        <v>10</v>
      </c>
      <c r="F2919" s="2">
        <v>41039.594701060771</v>
      </c>
      <c r="G2919" s="1">
        <v>0</v>
      </c>
      <c r="H2919" s="32">
        <f>IFERROR(HOUR(Table1[[#This Row],[Cancel Date/time]])+MINUTE(Table1[[#This Row],[Cancel Date/time]])/60,"not cancelled")</f>
        <v>14.266666666666667</v>
      </c>
      <c r="I2919" s="47">
        <f>IFERROR(ROUND(Table1[[#This Row],[cancellation time decimal]],0),"not cancelled")</f>
        <v>14</v>
      </c>
      <c r="J2919" s="10">
        <f>IFERROR(MOD(Table1[[#This Row],[cancellation hour rounded]],24),"not cancelled")</f>
        <v>14</v>
      </c>
      <c r="K2919" s="32">
        <f>1/Table1[[#This Row],[Duration (Time between doses '[in hours'])]]</f>
        <v>0.1</v>
      </c>
      <c r="L2919" s="33">
        <f>Table1[[#This Row],[number doses per hour]]*INDEX(Table2[price per dose],Table1[[#This Row],[Drug ID]])</f>
        <v>0.84959999999999969</v>
      </c>
      <c r="M2919" s="11" t="b">
        <f>AND(Table1[[#This Row],[hour of cancellation 0 to 23]]&gt;=0,Table1[[#This Row],[hour of cancellation 0 to 23]]&lt;=23)</f>
        <v>1</v>
      </c>
    </row>
    <row r="2920" spans="1:13" x14ac:dyDescent="0.3">
      <c r="A2920" s="1">
        <v>2919</v>
      </c>
      <c r="B2920" s="1">
        <v>4</v>
      </c>
      <c r="C2920" s="2">
        <v>41038.668893979811</v>
      </c>
      <c r="D2920" s="2">
        <v>41098.668749999997</v>
      </c>
      <c r="E2920" s="1">
        <v>12</v>
      </c>
      <c r="F2920" s="2">
        <v>41041.947407709973</v>
      </c>
      <c r="G2920" s="1">
        <v>0</v>
      </c>
      <c r="H2920" s="32">
        <f>IFERROR(HOUR(Table1[[#This Row],[Cancel Date/time]])+MINUTE(Table1[[#This Row],[Cancel Date/time]])/60,"not cancelled")</f>
        <v>22.733333333333334</v>
      </c>
      <c r="I2920" s="47">
        <f>IFERROR(ROUND(Table1[[#This Row],[cancellation time decimal]],0),"not cancelled")</f>
        <v>23</v>
      </c>
      <c r="J2920" s="10">
        <f>IFERROR(MOD(Table1[[#This Row],[cancellation hour rounded]],24),"not cancelled")</f>
        <v>23</v>
      </c>
      <c r="K2920" s="32">
        <f>1/Table1[[#This Row],[Duration (Time between doses '[in hours'])]]</f>
        <v>8.3333333333333329E-2</v>
      </c>
      <c r="L2920" s="33">
        <f>Table1[[#This Row],[number doses per hour]]*INDEX(Table2[price per dose],Table1[[#This Row],[Drug ID]])</f>
        <v>1.448055119047619</v>
      </c>
      <c r="M2920" s="11" t="b">
        <f>AND(Table1[[#This Row],[hour of cancellation 0 to 23]]&gt;=0,Table1[[#This Row],[hour of cancellation 0 to 23]]&lt;=23)</f>
        <v>1</v>
      </c>
    </row>
    <row r="2921" spans="1:13" x14ac:dyDescent="0.3">
      <c r="A2921" s="1">
        <v>2920</v>
      </c>
      <c r="B2921" s="1">
        <v>1</v>
      </c>
      <c r="C2921" s="2">
        <v>41038.667733703616</v>
      </c>
      <c r="D2921" s="2">
        <v>41098.667361111111</v>
      </c>
      <c r="E2921" s="1">
        <v>8</v>
      </c>
      <c r="F2921" s="2">
        <v>41039.268831307221</v>
      </c>
      <c r="G2921" s="1">
        <v>0</v>
      </c>
      <c r="H2921" s="32">
        <f>IFERROR(HOUR(Table1[[#This Row],[Cancel Date/time]])+MINUTE(Table1[[#This Row],[Cancel Date/time]])/60,"not cancelled")</f>
        <v>6.45</v>
      </c>
      <c r="I2921" s="47">
        <f>IFERROR(ROUND(Table1[[#This Row],[cancellation time decimal]],0),"not cancelled")</f>
        <v>6</v>
      </c>
      <c r="J2921" s="10">
        <f>IFERROR(MOD(Table1[[#This Row],[cancellation hour rounded]],24),"not cancelled")</f>
        <v>6</v>
      </c>
      <c r="K2921" s="32">
        <f>1/Table1[[#This Row],[Duration (Time between doses '[in hours'])]]</f>
        <v>0.125</v>
      </c>
      <c r="L2921" s="33">
        <f>Table1[[#This Row],[number doses per hour]]*INDEX(Table2[price per dose],Table1[[#This Row],[Drug ID]])</f>
        <v>0.84929166666666667</v>
      </c>
      <c r="M2921" s="11" t="b">
        <f>AND(Table1[[#This Row],[hour of cancellation 0 to 23]]&gt;=0,Table1[[#This Row],[hour of cancellation 0 to 23]]&lt;=23)</f>
        <v>1</v>
      </c>
    </row>
    <row r="2922" spans="1:13" hidden="1" x14ac:dyDescent="0.3">
      <c r="A2922" s="1">
        <v>2921</v>
      </c>
      <c r="B2922" s="1">
        <v>4</v>
      </c>
      <c r="C2922" s="2">
        <v>41038.671958699662</v>
      </c>
      <c r="D2922" s="2">
        <v>41041.088143720735</v>
      </c>
      <c r="E2922" s="1">
        <v>12</v>
      </c>
      <c r="F2922" s="2" t="s">
        <v>5</v>
      </c>
      <c r="G2922" s="1">
        <v>0</v>
      </c>
      <c r="H2922" s="32" t="str">
        <f>IFERROR(HOUR(Table1[[#This Row],[Cancel Date/time]])+MINUTE(Table1[[#This Row],[Cancel Date/time]])/60,"not cancelled")</f>
        <v>not cancelled</v>
      </c>
      <c r="I2922" s="47" t="str">
        <f>IFERROR(ROUND(Table1[[#This Row],[cancellation time decimal]],0),"not cancelled")</f>
        <v>not cancelled</v>
      </c>
      <c r="J2922" s="10" t="str">
        <f>IFERROR(MOD(Table1[[#This Row],[cancellation hour rounded]],24),"not cancelled")</f>
        <v>not cancelled</v>
      </c>
      <c r="K2922" s="32">
        <f>1/Table1[[#This Row],[Duration (Time between doses '[in hours'])]]</f>
        <v>8.3333333333333329E-2</v>
      </c>
      <c r="L2922" s="33">
        <f>Table1[[#This Row],[number doses per hour]]*INDEX(Table2[price per dose],Table1[[#This Row],[Drug ID]])</f>
        <v>1.448055119047619</v>
      </c>
      <c r="M2922" s="11" t="b">
        <f>AND(Table1[[#This Row],[hour of cancellation 0 to 23]]&gt;=0,Table1[[#This Row],[hour of cancellation 0 to 23]]&lt;=23)</f>
        <v>0</v>
      </c>
    </row>
    <row r="2923" spans="1:13" x14ac:dyDescent="0.3">
      <c r="A2923" s="1">
        <v>2922</v>
      </c>
      <c r="B2923" s="1">
        <v>4</v>
      </c>
      <c r="C2923" s="2">
        <v>41038.687843130298</v>
      </c>
      <c r="D2923" s="2">
        <v>41098.6875</v>
      </c>
      <c r="E2923" s="1">
        <v>12</v>
      </c>
      <c r="F2923" s="2">
        <v>41041.762819787233</v>
      </c>
      <c r="G2923" s="1">
        <v>0</v>
      </c>
      <c r="H2923" s="32">
        <f>IFERROR(HOUR(Table1[[#This Row],[Cancel Date/time]])+MINUTE(Table1[[#This Row],[Cancel Date/time]])/60,"not cancelled")</f>
        <v>18.3</v>
      </c>
      <c r="I2923" s="47">
        <f>IFERROR(ROUND(Table1[[#This Row],[cancellation time decimal]],0),"not cancelled")</f>
        <v>18</v>
      </c>
      <c r="J2923" s="10">
        <f>IFERROR(MOD(Table1[[#This Row],[cancellation hour rounded]],24),"not cancelled")</f>
        <v>18</v>
      </c>
      <c r="K2923" s="32">
        <f>1/Table1[[#This Row],[Duration (Time between doses '[in hours'])]]</f>
        <v>8.3333333333333329E-2</v>
      </c>
      <c r="L2923" s="33">
        <f>Table1[[#This Row],[number doses per hour]]*INDEX(Table2[price per dose],Table1[[#This Row],[Drug ID]])</f>
        <v>1.448055119047619</v>
      </c>
      <c r="M2923" s="11" t="b">
        <f>AND(Table1[[#This Row],[hour of cancellation 0 to 23]]&gt;=0,Table1[[#This Row],[hour of cancellation 0 to 23]]&lt;=23)</f>
        <v>1</v>
      </c>
    </row>
    <row r="2924" spans="1:13" x14ac:dyDescent="0.3">
      <c r="A2924" s="1">
        <v>2923</v>
      </c>
      <c r="B2924" s="1">
        <v>4</v>
      </c>
      <c r="C2924" s="2">
        <v>41038.698165738024</v>
      </c>
      <c r="D2924" s="2">
        <v>41042.40625</v>
      </c>
      <c r="E2924" s="1">
        <v>12</v>
      </c>
      <c r="F2924" s="2">
        <v>41041.515775146036</v>
      </c>
      <c r="G2924" s="1">
        <v>0</v>
      </c>
      <c r="H2924" s="32">
        <f>IFERROR(HOUR(Table1[[#This Row],[Cancel Date/time]])+MINUTE(Table1[[#This Row],[Cancel Date/time]])/60,"not cancelled")</f>
        <v>12.366666666666667</v>
      </c>
      <c r="I2924" s="47">
        <f>IFERROR(ROUND(Table1[[#This Row],[cancellation time decimal]],0),"not cancelled")</f>
        <v>12</v>
      </c>
      <c r="J2924" s="10">
        <f>IFERROR(MOD(Table1[[#This Row],[cancellation hour rounded]],24),"not cancelled")</f>
        <v>12</v>
      </c>
      <c r="K2924" s="32">
        <f>1/Table1[[#This Row],[Duration (Time between doses '[in hours'])]]</f>
        <v>8.3333333333333329E-2</v>
      </c>
      <c r="L2924" s="33">
        <f>Table1[[#This Row],[number doses per hour]]*INDEX(Table2[price per dose],Table1[[#This Row],[Drug ID]])</f>
        <v>1.448055119047619</v>
      </c>
      <c r="M2924" s="11" t="b">
        <f>AND(Table1[[#This Row],[hour of cancellation 0 to 23]]&gt;=0,Table1[[#This Row],[hour of cancellation 0 to 23]]&lt;=23)</f>
        <v>1</v>
      </c>
    </row>
    <row r="2925" spans="1:13" x14ac:dyDescent="0.3">
      <c r="A2925" s="1">
        <v>2924</v>
      </c>
      <c r="B2925" s="1">
        <v>4</v>
      </c>
      <c r="C2925" s="2">
        <v>41038.678644957414</v>
      </c>
      <c r="D2925" s="2">
        <v>41098.678472222222</v>
      </c>
      <c r="E2925" s="1">
        <v>12</v>
      </c>
      <c r="F2925" s="2">
        <v>41041.487201675256</v>
      </c>
      <c r="G2925" s="1">
        <v>0</v>
      </c>
      <c r="H2925" s="32">
        <f>IFERROR(HOUR(Table1[[#This Row],[Cancel Date/time]])+MINUTE(Table1[[#This Row],[Cancel Date/time]])/60,"not cancelled")</f>
        <v>11.683333333333334</v>
      </c>
      <c r="I2925" s="47">
        <f>IFERROR(ROUND(Table1[[#This Row],[cancellation time decimal]],0),"not cancelled")</f>
        <v>12</v>
      </c>
      <c r="J2925" s="10">
        <f>IFERROR(MOD(Table1[[#This Row],[cancellation hour rounded]],24),"not cancelled")</f>
        <v>12</v>
      </c>
      <c r="K2925" s="32">
        <f>1/Table1[[#This Row],[Duration (Time between doses '[in hours'])]]</f>
        <v>8.3333333333333329E-2</v>
      </c>
      <c r="L2925" s="33">
        <f>Table1[[#This Row],[number doses per hour]]*INDEX(Table2[price per dose],Table1[[#This Row],[Drug ID]])</f>
        <v>1.448055119047619</v>
      </c>
      <c r="M2925" s="11" t="b">
        <f>AND(Table1[[#This Row],[hour of cancellation 0 to 23]]&gt;=0,Table1[[#This Row],[hour of cancellation 0 to 23]]&lt;=23)</f>
        <v>1</v>
      </c>
    </row>
    <row r="2926" spans="1:13" hidden="1" x14ac:dyDescent="0.3">
      <c r="A2926" s="1">
        <v>2925</v>
      </c>
      <c r="B2926" s="1">
        <v>1</v>
      </c>
      <c r="C2926" s="2">
        <v>41038.776406803219</v>
      </c>
      <c r="D2926" s="2">
        <v>41043.025720527403</v>
      </c>
      <c r="E2926" s="1">
        <v>12</v>
      </c>
      <c r="F2926" s="2" t="s">
        <v>5</v>
      </c>
      <c r="G2926" s="1">
        <v>0</v>
      </c>
      <c r="H2926" s="32" t="str">
        <f>IFERROR(HOUR(Table1[[#This Row],[Cancel Date/time]])+MINUTE(Table1[[#This Row],[Cancel Date/time]])/60,"not cancelled")</f>
        <v>not cancelled</v>
      </c>
      <c r="I2926" s="47" t="str">
        <f>IFERROR(ROUND(Table1[[#This Row],[cancellation time decimal]],0),"not cancelled")</f>
        <v>not cancelled</v>
      </c>
      <c r="J2926" s="10" t="str">
        <f>IFERROR(MOD(Table1[[#This Row],[cancellation hour rounded]],24),"not cancelled")</f>
        <v>not cancelled</v>
      </c>
      <c r="K2926" s="32">
        <f>1/Table1[[#This Row],[Duration (Time between doses '[in hours'])]]</f>
        <v>8.3333333333333329E-2</v>
      </c>
      <c r="L2926" s="33">
        <f>Table1[[#This Row],[number doses per hour]]*INDEX(Table2[price per dose],Table1[[#This Row],[Drug ID]])</f>
        <v>0.56619444444444444</v>
      </c>
      <c r="M2926" s="11" t="b">
        <f>AND(Table1[[#This Row],[hour of cancellation 0 to 23]]&gt;=0,Table1[[#This Row],[hour of cancellation 0 to 23]]&lt;=23)</f>
        <v>0</v>
      </c>
    </row>
    <row r="2927" spans="1:13" x14ac:dyDescent="0.3">
      <c r="A2927" s="1">
        <v>2926</v>
      </c>
      <c r="B2927" s="1">
        <v>1</v>
      </c>
      <c r="C2927" s="2">
        <v>41038.813376857892</v>
      </c>
      <c r="D2927" s="2">
        <v>41098.813194444439</v>
      </c>
      <c r="E2927" s="1">
        <v>8</v>
      </c>
      <c r="F2927" s="2">
        <v>41039.355696414408</v>
      </c>
      <c r="G2927" s="1">
        <v>0</v>
      </c>
      <c r="H2927" s="32">
        <f>IFERROR(HOUR(Table1[[#This Row],[Cancel Date/time]])+MINUTE(Table1[[#This Row],[Cancel Date/time]])/60,"not cancelled")</f>
        <v>8.5333333333333332</v>
      </c>
      <c r="I2927" s="47">
        <f>IFERROR(ROUND(Table1[[#This Row],[cancellation time decimal]],0),"not cancelled")</f>
        <v>9</v>
      </c>
      <c r="J2927" s="10">
        <f>IFERROR(MOD(Table1[[#This Row],[cancellation hour rounded]],24),"not cancelled")</f>
        <v>9</v>
      </c>
      <c r="K2927" s="32">
        <f>1/Table1[[#This Row],[Duration (Time between doses '[in hours'])]]</f>
        <v>0.125</v>
      </c>
      <c r="L2927" s="33">
        <f>Table1[[#This Row],[number doses per hour]]*INDEX(Table2[price per dose],Table1[[#This Row],[Drug ID]])</f>
        <v>0.84929166666666667</v>
      </c>
      <c r="M2927" s="11" t="b">
        <f>AND(Table1[[#This Row],[hour of cancellation 0 to 23]]&gt;=0,Table1[[#This Row],[hour of cancellation 0 to 23]]&lt;=23)</f>
        <v>1</v>
      </c>
    </row>
    <row r="2928" spans="1:13" x14ac:dyDescent="0.3">
      <c r="A2928" s="1">
        <v>2927</v>
      </c>
      <c r="B2928" s="1">
        <v>2</v>
      </c>
      <c r="C2928" s="2">
        <v>41038.821610513136</v>
      </c>
      <c r="D2928" s="2">
        <v>41098.821527777778</v>
      </c>
      <c r="E2928" s="1">
        <v>10</v>
      </c>
      <c r="F2928" s="2">
        <v>41040.547164602285</v>
      </c>
      <c r="G2928" s="1">
        <v>0</v>
      </c>
      <c r="H2928" s="32">
        <f>IFERROR(HOUR(Table1[[#This Row],[Cancel Date/time]])+MINUTE(Table1[[#This Row],[Cancel Date/time]])/60,"not cancelled")</f>
        <v>13.116666666666667</v>
      </c>
      <c r="I2928" s="47">
        <f>IFERROR(ROUND(Table1[[#This Row],[cancellation time decimal]],0),"not cancelled")</f>
        <v>13</v>
      </c>
      <c r="J2928" s="10">
        <f>IFERROR(MOD(Table1[[#This Row],[cancellation hour rounded]],24),"not cancelled")</f>
        <v>13</v>
      </c>
      <c r="K2928" s="32">
        <f>1/Table1[[#This Row],[Duration (Time between doses '[in hours'])]]</f>
        <v>0.1</v>
      </c>
      <c r="L2928" s="33">
        <f>Table1[[#This Row],[number doses per hour]]*INDEX(Table2[price per dose],Table1[[#This Row],[Drug ID]])</f>
        <v>0.84959999999999969</v>
      </c>
      <c r="M2928" s="11" t="b">
        <f>AND(Table1[[#This Row],[hour of cancellation 0 to 23]]&gt;=0,Table1[[#This Row],[hour of cancellation 0 to 23]]&lt;=23)</f>
        <v>1</v>
      </c>
    </row>
    <row r="2929" spans="1:13" x14ac:dyDescent="0.3">
      <c r="A2929" s="1">
        <v>2928</v>
      </c>
      <c r="B2929" s="1">
        <v>1</v>
      </c>
      <c r="C2929" s="2">
        <v>41038.880913333211</v>
      </c>
      <c r="D2929" s="2">
        <v>41098.880555555559</v>
      </c>
      <c r="E2929" s="1">
        <v>8</v>
      </c>
      <c r="F2929" s="2">
        <v>41039.062267365996</v>
      </c>
      <c r="G2929" s="1">
        <v>0</v>
      </c>
      <c r="H2929" s="32">
        <f>IFERROR(HOUR(Table1[[#This Row],[Cancel Date/time]])+MINUTE(Table1[[#This Row],[Cancel Date/time]])/60,"not cancelled")</f>
        <v>1.4833333333333334</v>
      </c>
      <c r="I2929" s="47">
        <f>IFERROR(ROUND(Table1[[#This Row],[cancellation time decimal]],0),"not cancelled")</f>
        <v>1</v>
      </c>
      <c r="J2929" s="10">
        <f>IFERROR(MOD(Table1[[#This Row],[cancellation hour rounded]],24),"not cancelled")</f>
        <v>1</v>
      </c>
      <c r="K2929" s="32">
        <f>1/Table1[[#This Row],[Duration (Time between doses '[in hours'])]]</f>
        <v>0.125</v>
      </c>
      <c r="L2929" s="33">
        <f>Table1[[#This Row],[number doses per hour]]*INDEX(Table2[price per dose],Table1[[#This Row],[Drug ID]])</f>
        <v>0.84929166666666667</v>
      </c>
      <c r="M2929" s="11" t="b">
        <f>AND(Table1[[#This Row],[hour of cancellation 0 to 23]]&gt;=0,Table1[[#This Row],[hour of cancellation 0 to 23]]&lt;=23)</f>
        <v>1</v>
      </c>
    </row>
    <row r="2930" spans="1:13" x14ac:dyDescent="0.3">
      <c r="A2930" s="1">
        <v>2929</v>
      </c>
      <c r="B2930" s="1">
        <v>10</v>
      </c>
      <c r="C2930" s="2">
        <v>41038.921095269317</v>
      </c>
      <c r="D2930" s="2">
        <v>41098.92083333333</v>
      </c>
      <c r="E2930" s="1">
        <v>1</v>
      </c>
      <c r="F2930" s="2">
        <v>41045.650024099239</v>
      </c>
      <c r="G2930" s="1">
        <v>2</v>
      </c>
      <c r="H2930" s="32">
        <f>IFERROR(HOUR(Table1[[#This Row],[Cancel Date/time]])+MINUTE(Table1[[#This Row],[Cancel Date/time]])/60,"not cancelled")</f>
        <v>15.6</v>
      </c>
      <c r="I2930" s="47">
        <f>IFERROR(ROUND(Table1[[#This Row],[cancellation time decimal]],0),"not cancelled")</f>
        <v>16</v>
      </c>
      <c r="J2930" s="10">
        <f>IFERROR(MOD(Table1[[#This Row],[cancellation hour rounded]],24),"not cancelled")</f>
        <v>16</v>
      </c>
      <c r="K2930" s="32">
        <f>1/Table1[[#This Row],[Duration (Time between doses '[in hours'])]]</f>
        <v>1</v>
      </c>
      <c r="L2930" s="33">
        <f>Table1[[#This Row],[number doses per hour]]*INDEX(Table2[price per dose],Table1[[#This Row],[Drug ID]])</f>
        <v>2.5716000000000001</v>
      </c>
      <c r="M2930" s="11" t="b">
        <f>AND(Table1[[#This Row],[hour of cancellation 0 to 23]]&gt;=0,Table1[[#This Row],[hour of cancellation 0 to 23]]&lt;=23)</f>
        <v>1</v>
      </c>
    </row>
    <row r="2931" spans="1:13" x14ac:dyDescent="0.3">
      <c r="A2931" s="1">
        <v>2930</v>
      </c>
      <c r="B2931" s="1">
        <v>5</v>
      </c>
      <c r="C2931" s="2">
        <v>41038.974644137823</v>
      </c>
      <c r="D2931" s="2">
        <v>41098.974305555559</v>
      </c>
      <c r="E2931" s="1">
        <v>24</v>
      </c>
      <c r="F2931" s="2">
        <v>41041.545090215244</v>
      </c>
      <c r="G2931" s="1">
        <v>0</v>
      </c>
      <c r="H2931" s="32">
        <f>IFERROR(HOUR(Table1[[#This Row],[Cancel Date/time]])+MINUTE(Table1[[#This Row],[Cancel Date/time]])/60,"not cancelled")</f>
        <v>13.066666666666666</v>
      </c>
      <c r="I2931" s="47">
        <f>IFERROR(ROUND(Table1[[#This Row],[cancellation time decimal]],0),"not cancelled")</f>
        <v>13</v>
      </c>
      <c r="J2931" s="10">
        <f>IFERROR(MOD(Table1[[#This Row],[cancellation hour rounded]],24),"not cancelled")</f>
        <v>13</v>
      </c>
      <c r="K2931" s="32">
        <f>1/Table1[[#This Row],[Duration (Time between doses '[in hours'])]]</f>
        <v>4.1666666666666664E-2</v>
      </c>
      <c r="L2931" s="33">
        <f>Table1[[#This Row],[number doses per hour]]*INDEX(Table2[price per dose],Table1[[#This Row],[Drug ID]])</f>
        <v>0.2815833333333333</v>
      </c>
      <c r="M2931" s="11" t="b">
        <f>AND(Table1[[#This Row],[hour of cancellation 0 to 23]]&gt;=0,Table1[[#This Row],[hour of cancellation 0 to 23]]&lt;=23)</f>
        <v>1</v>
      </c>
    </row>
    <row r="2932" spans="1:13" x14ac:dyDescent="0.3">
      <c r="A2932" s="1">
        <v>2931</v>
      </c>
      <c r="B2932" s="1">
        <v>3</v>
      </c>
      <c r="C2932" s="2">
        <v>41039.017470242958</v>
      </c>
      <c r="D2932" s="2">
        <v>41099.017361111109</v>
      </c>
      <c r="E2932" s="1">
        <v>24</v>
      </c>
      <c r="F2932" s="2">
        <v>41041.518022466575</v>
      </c>
      <c r="G2932" s="1">
        <v>0</v>
      </c>
      <c r="H2932" s="32">
        <f>IFERROR(HOUR(Table1[[#This Row],[Cancel Date/time]])+MINUTE(Table1[[#This Row],[Cancel Date/time]])/60,"not cancelled")</f>
        <v>12.416666666666666</v>
      </c>
      <c r="I2932" s="47">
        <f>IFERROR(ROUND(Table1[[#This Row],[cancellation time decimal]],0),"not cancelled")</f>
        <v>12</v>
      </c>
      <c r="J2932" s="10">
        <f>IFERROR(MOD(Table1[[#This Row],[cancellation hour rounded]],24),"not cancelled")</f>
        <v>12</v>
      </c>
      <c r="K2932" s="32">
        <f>1/Table1[[#This Row],[Duration (Time between doses '[in hours'])]]</f>
        <v>4.1666666666666664E-2</v>
      </c>
      <c r="L2932" s="33">
        <f>Table1[[#This Row],[number doses per hour]]*INDEX(Table2[price per dose],Table1[[#This Row],[Drug ID]])</f>
        <v>0.18133000000000002</v>
      </c>
      <c r="M2932" s="11" t="b">
        <f>AND(Table1[[#This Row],[hour of cancellation 0 to 23]]&gt;=0,Table1[[#This Row],[hour of cancellation 0 to 23]]&lt;=23)</f>
        <v>1</v>
      </c>
    </row>
    <row r="2933" spans="1:13" hidden="1" x14ac:dyDescent="0.3">
      <c r="A2933" s="1">
        <v>2932</v>
      </c>
      <c r="B2933" s="1">
        <v>1</v>
      </c>
      <c r="C2933" s="2">
        <v>41039.073045124351</v>
      </c>
      <c r="D2933" s="2">
        <v>41041.656207535394</v>
      </c>
      <c r="E2933" s="1">
        <v>8</v>
      </c>
      <c r="F2933" s="2" t="s">
        <v>5</v>
      </c>
      <c r="G2933" s="1">
        <v>0</v>
      </c>
      <c r="H2933" s="32" t="str">
        <f>IFERROR(HOUR(Table1[[#This Row],[Cancel Date/time]])+MINUTE(Table1[[#This Row],[Cancel Date/time]])/60,"not cancelled")</f>
        <v>not cancelled</v>
      </c>
      <c r="I2933" s="47" t="str">
        <f>IFERROR(ROUND(Table1[[#This Row],[cancellation time decimal]],0),"not cancelled")</f>
        <v>not cancelled</v>
      </c>
      <c r="J2933" s="10" t="str">
        <f>IFERROR(MOD(Table1[[#This Row],[cancellation hour rounded]],24),"not cancelled")</f>
        <v>not cancelled</v>
      </c>
      <c r="K2933" s="32">
        <f>1/Table1[[#This Row],[Duration (Time between doses '[in hours'])]]</f>
        <v>0.125</v>
      </c>
      <c r="L2933" s="33">
        <f>Table1[[#This Row],[number doses per hour]]*INDEX(Table2[price per dose],Table1[[#This Row],[Drug ID]])</f>
        <v>0.84929166666666667</v>
      </c>
      <c r="M2933" s="11" t="b">
        <f>AND(Table1[[#This Row],[hour of cancellation 0 to 23]]&gt;=0,Table1[[#This Row],[hour of cancellation 0 to 23]]&lt;=23)</f>
        <v>0</v>
      </c>
    </row>
    <row r="2934" spans="1:13" hidden="1" x14ac:dyDescent="0.3">
      <c r="A2934" s="1">
        <v>2933</v>
      </c>
      <c r="B2934" s="1">
        <v>6</v>
      </c>
      <c r="C2934" s="2">
        <v>41039.118904139206</v>
      </c>
      <c r="D2934" s="2">
        <v>41041.951622732922</v>
      </c>
      <c r="E2934" s="1">
        <v>24</v>
      </c>
      <c r="F2934" s="2" t="s">
        <v>5</v>
      </c>
      <c r="G2934" s="1">
        <v>0</v>
      </c>
      <c r="H2934" s="32" t="str">
        <f>IFERROR(HOUR(Table1[[#This Row],[Cancel Date/time]])+MINUTE(Table1[[#This Row],[Cancel Date/time]])/60,"not cancelled")</f>
        <v>not cancelled</v>
      </c>
      <c r="I2934" s="47" t="str">
        <f>IFERROR(ROUND(Table1[[#This Row],[cancellation time decimal]],0),"not cancelled")</f>
        <v>not cancelled</v>
      </c>
      <c r="J2934" s="10" t="str">
        <f>IFERROR(MOD(Table1[[#This Row],[cancellation hour rounded]],24),"not cancelled")</f>
        <v>not cancelled</v>
      </c>
      <c r="K2934" s="32">
        <f>1/Table1[[#This Row],[Duration (Time between doses '[in hours'])]]</f>
        <v>4.1666666666666664E-2</v>
      </c>
      <c r="L2934" s="33">
        <f>Table1[[#This Row],[number doses per hour]]*INDEX(Table2[price per dose],Table1[[#This Row],[Drug ID]])</f>
        <v>0.35218749999999999</v>
      </c>
      <c r="M2934" s="11" t="b">
        <f>AND(Table1[[#This Row],[hour of cancellation 0 to 23]]&gt;=0,Table1[[#This Row],[hour of cancellation 0 to 23]]&lt;=23)</f>
        <v>0</v>
      </c>
    </row>
    <row r="2935" spans="1:13" x14ac:dyDescent="0.3">
      <c r="A2935" s="1">
        <v>2934</v>
      </c>
      <c r="B2935" s="1">
        <v>7</v>
      </c>
      <c r="C2935" s="2">
        <v>41039.101482040227</v>
      </c>
      <c r="D2935" s="2">
        <v>41099.101388888892</v>
      </c>
      <c r="E2935" s="1">
        <v>24</v>
      </c>
      <c r="F2935" s="2">
        <v>41058.636007151661</v>
      </c>
      <c r="G2935" s="1">
        <v>0</v>
      </c>
      <c r="H2935" s="32">
        <f>IFERROR(HOUR(Table1[[#This Row],[Cancel Date/time]])+MINUTE(Table1[[#This Row],[Cancel Date/time]])/60,"not cancelled")</f>
        <v>15.25</v>
      </c>
      <c r="I2935" s="47">
        <f>IFERROR(ROUND(Table1[[#This Row],[cancellation time decimal]],0),"not cancelled")</f>
        <v>15</v>
      </c>
      <c r="J2935" s="10">
        <f>IFERROR(MOD(Table1[[#This Row],[cancellation hour rounded]],24),"not cancelled")</f>
        <v>15</v>
      </c>
      <c r="K2935" s="32">
        <f>1/Table1[[#This Row],[Duration (Time between doses '[in hours'])]]</f>
        <v>4.1666666666666664E-2</v>
      </c>
      <c r="L2935" s="33">
        <f>Table1[[#This Row],[number doses per hour]]*INDEX(Table2[price per dose],Table1[[#This Row],[Drug ID]])</f>
        <v>1.2958049999999997</v>
      </c>
      <c r="M2935" s="11" t="b">
        <f>AND(Table1[[#This Row],[hour of cancellation 0 to 23]]&gt;=0,Table1[[#This Row],[hour of cancellation 0 to 23]]&lt;=23)</f>
        <v>1</v>
      </c>
    </row>
    <row r="2936" spans="1:13" x14ac:dyDescent="0.3">
      <c r="A2936" s="1">
        <v>2935</v>
      </c>
      <c r="B2936" s="1">
        <v>10</v>
      </c>
      <c r="C2936" s="2">
        <v>41039.184339550549</v>
      </c>
      <c r="D2936" s="2">
        <v>41099.184027777774</v>
      </c>
      <c r="E2936" s="1">
        <v>1</v>
      </c>
      <c r="F2936" s="2">
        <v>41042.963545653554</v>
      </c>
      <c r="G2936" s="1">
        <v>2</v>
      </c>
      <c r="H2936" s="32">
        <f>IFERROR(HOUR(Table1[[#This Row],[Cancel Date/time]])+MINUTE(Table1[[#This Row],[Cancel Date/time]])/60,"not cancelled")</f>
        <v>23.116666666666667</v>
      </c>
      <c r="I2936" s="47">
        <f>IFERROR(ROUND(Table1[[#This Row],[cancellation time decimal]],0),"not cancelled")</f>
        <v>23</v>
      </c>
      <c r="J2936" s="10">
        <f>IFERROR(MOD(Table1[[#This Row],[cancellation hour rounded]],24),"not cancelled")</f>
        <v>23</v>
      </c>
      <c r="K2936" s="32">
        <f>1/Table1[[#This Row],[Duration (Time between doses '[in hours'])]]</f>
        <v>1</v>
      </c>
      <c r="L2936" s="33">
        <f>Table1[[#This Row],[number doses per hour]]*INDEX(Table2[price per dose],Table1[[#This Row],[Drug ID]])</f>
        <v>2.5716000000000001</v>
      </c>
      <c r="M2936" s="11" t="b">
        <f>AND(Table1[[#This Row],[hour of cancellation 0 to 23]]&gt;=0,Table1[[#This Row],[hour of cancellation 0 to 23]]&lt;=23)</f>
        <v>1</v>
      </c>
    </row>
    <row r="2937" spans="1:13" x14ac:dyDescent="0.3">
      <c r="A2937" s="1">
        <v>2936</v>
      </c>
      <c r="B2937" s="1">
        <v>1</v>
      </c>
      <c r="C2937" s="2">
        <v>41039.300482512321</v>
      </c>
      <c r="D2937" s="2">
        <v>41099.299999999996</v>
      </c>
      <c r="E2937" s="1">
        <v>8</v>
      </c>
      <c r="F2937" s="2">
        <v>41040.479545536473</v>
      </c>
      <c r="G2937" s="1">
        <v>0</v>
      </c>
      <c r="H2937" s="32">
        <f>IFERROR(HOUR(Table1[[#This Row],[Cancel Date/time]])+MINUTE(Table1[[#This Row],[Cancel Date/time]])/60,"not cancelled")</f>
        <v>11.5</v>
      </c>
      <c r="I2937" s="47">
        <f>IFERROR(ROUND(Table1[[#This Row],[cancellation time decimal]],0),"not cancelled")</f>
        <v>12</v>
      </c>
      <c r="J2937" s="10">
        <f>IFERROR(MOD(Table1[[#This Row],[cancellation hour rounded]],24),"not cancelled")</f>
        <v>12</v>
      </c>
      <c r="K2937" s="32">
        <f>1/Table1[[#This Row],[Duration (Time between doses '[in hours'])]]</f>
        <v>0.125</v>
      </c>
      <c r="L2937" s="33">
        <f>Table1[[#This Row],[number doses per hour]]*INDEX(Table2[price per dose],Table1[[#This Row],[Drug ID]])</f>
        <v>0.84929166666666667</v>
      </c>
      <c r="M2937" s="11" t="b">
        <f>AND(Table1[[#This Row],[hour of cancellation 0 to 23]]&gt;=0,Table1[[#This Row],[hour of cancellation 0 to 23]]&lt;=23)</f>
        <v>1</v>
      </c>
    </row>
    <row r="2938" spans="1:13" x14ac:dyDescent="0.3">
      <c r="A2938" s="1">
        <v>2937</v>
      </c>
      <c r="B2938" s="1">
        <v>1</v>
      </c>
      <c r="C2938" s="2">
        <v>41039.403935365473</v>
      </c>
      <c r="D2938" s="2">
        <v>41043.820138888885</v>
      </c>
      <c r="E2938" s="1">
        <v>8</v>
      </c>
      <c r="F2938" s="2">
        <v>41040.673305043034</v>
      </c>
      <c r="G2938" s="1">
        <v>0</v>
      </c>
      <c r="H2938" s="32">
        <f>IFERROR(HOUR(Table1[[#This Row],[Cancel Date/time]])+MINUTE(Table1[[#This Row],[Cancel Date/time]])/60,"not cancelled")</f>
        <v>16.149999999999999</v>
      </c>
      <c r="I2938" s="47">
        <f>IFERROR(ROUND(Table1[[#This Row],[cancellation time decimal]],0),"not cancelled")</f>
        <v>16</v>
      </c>
      <c r="J2938" s="10">
        <f>IFERROR(MOD(Table1[[#This Row],[cancellation hour rounded]],24),"not cancelled")</f>
        <v>16</v>
      </c>
      <c r="K2938" s="32">
        <f>1/Table1[[#This Row],[Duration (Time between doses '[in hours'])]]</f>
        <v>0.125</v>
      </c>
      <c r="L2938" s="33">
        <f>Table1[[#This Row],[number doses per hour]]*INDEX(Table2[price per dose],Table1[[#This Row],[Drug ID]])</f>
        <v>0.84929166666666667</v>
      </c>
      <c r="M2938" s="11" t="b">
        <f>AND(Table1[[#This Row],[hour of cancellation 0 to 23]]&gt;=0,Table1[[#This Row],[hour of cancellation 0 to 23]]&lt;=23)</f>
        <v>1</v>
      </c>
    </row>
    <row r="2939" spans="1:13" x14ac:dyDescent="0.3">
      <c r="A2939" s="1">
        <v>2938</v>
      </c>
      <c r="B2939" s="1">
        <v>3</v>
      </c>
      <c r="C2939" s="2">
        <v>41039.386346736341</v>
      </c>
      <c r="D2939" s="2">
        <v>41099.386111111111</v>
      </c>
      <c r="E2939" s="1">
        <v>24</v>
      </c>
      <c r="F2939" s="2">
        <v>41040.464053492942</v>
      </c>
      <c r="G2939" s="1">
        <v>0</v>
      </c>
      <c r="H2939" s="32">
        <f>IFERROR(HOUR(Table1[[#This Row],[Cancel Date/time]])+MINUTE(Table1[[#This Row],[Cancel Date/time]])/60,"not cancelled")</f>
        <v>11.133333333333333</v>
      </c>
      <c r="I2939" s="47">
        <f>IFERROR(ROUND(Table1[[#This Row],[cancellation time decimal]],0),"not cancelled")</f>
        <v>11</v>
      </c>
      <c r="J2939" s="10">
        <f>IFERROR(MOD(Table1[[#This Row],[cancellation hour rounded]],24),"not cancelled")</f>
        <v>11</v>
      </c>
      <c r="K2939" s="32">
        <f>1/Table1[[#This Row],[Duration (Time between doses '[in hours'])]]</f>
        <v>4.1666666666666664E-2</v>
      </c>
      <c r="L2939" s="33">
        <f>Table1[[#This Row],[number doses per hour]]*INDEX(Table2[price per dose],Table1[[#This Row],[Drug ID]])</f>
        <v>0.18133000000000002</v>
      </c>
      <c r="M2939" s="11" t="b">
        <f>AND(Table1[[#This Row],[hour of cancellation 0 to 23]]&gt;=0,Table1[[#This Row],[hour of cancellation 0 to 23]]&lt;=23)</f>
        <v>1</v>
      </c>
    </row>
    <row r="2940" spans="1:13" x14ac:dyDescent="0.3">
      <c r="A2940" s="1">
        <v>2939</v>
      </c>
      <c r="B2940" s="1">
        <v>5</v>
      </c>
      <c r="C2940" s="2">
        <v>41039.379564387033</v>
      </c>
      <c r="D2940" s="2">
        <v>41099.379166666666</v>
      </c>
      <c r="E2940" s="1">
        <v>24</v>
      </c>
      <c r="F2940" s="2">
        <v>41041.473587781678</v>
      </c>
      <c r="G2940" s="1">
        <v>0</v>
      </c>
      <c r="H2940" s="32">
        <f>IFERROR(HOUR(Table1[[#This Row],[Cancel Date/time]])+MINUTE(Table1[[#This Row],[Cancel Date/time]])/60,"not cancelled")</f>
        <v>11.35</v>
      </c>
      <c r="I2940" s="47">
        <f>IFERROR(ROUND(Table1[[#This Row],[cancellation time decimal]],0),"not cancelled")</f>
        <v>11</v>
      </c>
      <c r="J2940" s="10">
        <f>IFERROR(MOD(Table1[[#This Row],[cancellation hour rounded]],24),"not cancelled")</f>
        <v>11</v>
      </c>
      <c r="K2940" s="32">
        <f>1/Table1[[#This Row],[Duration (Time between doses '[in hours'])]]</f>
        <v>4.1666666666666664E-2</v>
      </c>
      <c r="L2940" s="33">
        <f>Table1[[#This Row],[number doses per hour]]*INDEX(Table2[price per dose],Table1[[#This Row],[Drug ID]])</f>
        <v>0.2815833333333333</v>
      </c>
      <c r="M2940" s="11" t="b">
        <f>AND(Table1[[#This Row],[hour of cancellation 0 to 23]]&gt;=0,Table1[[#This Row],[hour of cancellation 0 to 23]]&lt;=23)</f>
        <v>1</v>
      </c>
    </row>
    <row r="2941" spans="1:13" x14ac:dyDescent="0.3">
      <c r="A2941" s="1">
        <v>2940</v>
      </c>
      <c r="B2941" s="1">
        <v>1</v>
      </c>
      <c r="C2941" s="2">
        <v>41039.485283601891</v>
      </c>
      <c r="D2941" s="2">
        <v>41099.484722222223</v>
      </c>
      <c r="E2941" s="1">
        <v>12</v>
      </c>
      <c r="F2941" s="2">
        <v>41040.397551497037</v>
      </c>
      <c r="G2941" s="1">
        <v>0</v>
      </c>
      <c r="H2941" s="32">
        <f>IFERROR(HOUR(Table1[[#This Row],[Cancel Date/time]])+MINUTE(Table1[[#This Row],[Cancel Date/time]])/60,"not cancelled")</f>
        <v>9.5333333333333332</v>
      </c>
      <c r="I2941" s="47">
        <f>IFERROR(ROUND(Table1[[#This Row],[cancellation time decimal]],0),"not cancelled")</f>
        <v>10</v>
      </c>
      <c r="J2941" s="10">
        <f>IFERROR(MOD(Table1[[#This Row],[cancellation hour rounded]],24),"not cancelled")</f>
        <v>10</v>
      </c>
      <c r="K2941" s="32">
        <f>1/Table1[[#This Row],[Duration (Time between doses '[in hours'])]]</f>
        <v>8.3333333333333329E-2</v>
      </c>
      <c r="L2941" s="33">
        <f>Table1[[#This Row],[number doses per hour]]*INDEX(Table2[price per dose],Table1[[#This Row],[Drug ID]])</f>
        <v>0.56619444444444444</v>
      </c>
      <c r="M2941" s="11" t="b">
        <f>AND(Table1[[#This Row],[hour of cancellation 0 to 23]]&gt;=0,Table1[[#This Row],[hour of cancellation 0 to 23]]&lt;=23)</f>
        <v>1</v>
      </c>
    </row>
    <row r="2942" spans="1:13" x14ac:dyDescent="0.3">
      <c r="A2942" s="1">
        <v>2941</v>
      </c>
      <c r="B2942" s="1">
        <v>7</v>
      </c>
      <c r="C2942" s="2">
        <v>41039.502875847313</v>
      </c>
      <c r="D2942" s="2">
        <v>41099.50277777778</v>
      </c>
      <c r="E2942" s="1">
        <v>24</v>
      </c>
      <c r="F2942" s="2">
        <v>41061.721350732303</v>
      </c>
      <c r="G2942" s="1">
        <v>0</v>
      </c>
      <c r="H2942" s="32">
        <f>IFERROR(HOUR(Table1[[#This Row],[Cancel Date/time]])+MINUTE(Table1[[#This Row],[Cancel Date/time]])/60,"not cancelled")</f>
        <v>17.3</v>
      </c>
      <c r="I2942" s="47">
        <f>IFERROR(ROUND(Table1[[#This Row],[cancellation time decimal]],0),"not cancelled")</f>
        <v>17</v>
      </c>
      <c r="J2942" s="10">
        <f>IFERROR(MOD(Table1[[#This Row],[cancellation hour rounded]],24),"not cancelled")</f>
        <v>17</v>
      </c>
      <c r="K2942" s="32">
        <f>1/Table1[[#This Row],[Duration (Time between doses '[in hours'])]]</f>
        <v>4.1666666666666664E-2</v>
      </c>
      <c r="L2942" s="33">
        <f>Table1[[#This Row],[number doses per hour]]*INDEX(Table2[price per dose],Table1[[#This Row],[Drug ID]])</f>
        <v>1.2958049999999997</v>
      </c>
      <c r="M2942" s="11" t="b">
        <f>AND(Table1[[#This Row],[hour of cancellation 0 to 23]]&gt;=0,Table1[[#This Row],[hour of cancellation 0 to 23]]&lt;=23)</f>
        <v>1</v>
      </c>
    </row>
    <row r="2943" spans="1:13" x14ac:dyDescent="0.3">
      <c r="A2943" s="1">
        <v>2942</v>
      </c>
      <c r="B2943" s="1">
        <v>1</v>
      </c>
      <c r="C2943" s="2">
        <v>41039.532010322822</v>
      </c>
      <c r="D2943" s="2">
        <v>41042.698611111111</v>
      </c>
      <c r="E2943" s="1">
        <v>12</v>
      </c>
      <c r="F2943" s="2">
        <v>41040.754477507573</v>
      </c>
      <c r="G2943" s="1">
        <v>0</v>
      </c>
      <c r="H2943" s="32">
        <f>IFERROR(HOUR(Table1[[#This Row],[Cancel Date/time]])+MINUTE(Table1[[#This Row],[Cancel Date/time]])/60,"not cancelled")</f>
        <v>18.100000000000001</v>
      </c>
      <c r="I2943" s="47">
        <f>IFERROR(ROUND(Table1[[#This Row],[cancellation time decimal]],0),"not cancelled")</f>
        <v>18</v>
      </c>
      <c r="J2943" s="10">
        <f>IFERROR(MOD(Table1[[#This Row],[cancellation hour rounded]],24),"not cancelled")</f>
        <v>18</v>
      </c>
      <c r="K2943" s="32">
        <f>1/Table1[[#This Row],[Duration (Time between doses '[in hours'])]]</f>
        <v>8.3333333333333329E-2</v>
      </c>
      <c r="L2943" s="33">
        <f>Table1[[#This Row],[number doses per hour]]*INDEX(Table2[price per dose],Table1[[#This Row],[Drug ID]])</f>
        <v>0.56619444444444444</v>
      </c>
      <c r="M2943" s="11" t="b">
        <f>AND(Table1[[#This Row],[hour of cancellation 0 to 23]]&gt;=0,Table1[[#This Row],[hour of cancellation 0 to 23]]&lt;=23)</f>
        <v>1</v>
      </c>
    </row>
    <row r="2944" spans="1:13" x14ac:dyDescent="0.3">
      <c r="A2944" s="1">
        <v>2943</v>
      </c>
      <c r="B2944" s="1">
        <v>1</v>
      </c>
      <c r="C2944" s="2">
        <v>41039.500518751673</v>
      </c>
      <c r="D2944" s="2">
        <v>41099.5</v>
      </c>
      <c r="E2944" s="1">
        <v>8</v>
      </c>
      <c r="F2944" s="2">
        <v>41040.648272328057</v>
      </c>
      <c r="G2944" s="1">
        <v>0</v>
      </c>
      <c r="H2944" s="32">
        <f>IFERROR(HOUR(Table1[[#This Row],[Cancel Date/time]])+MINUTE(Table1[[#This Row],[Cancel Date/time]])/60,"not cancelled")</f>
        <v>15.55</v>
      </c>
      <c r="I2944" s="47">
        <f>IFERROR(ROUND(Table1[[#This Row],[cancellation time decimal]],0),"not cancelled")</f>
        <v>16</v>
      </c>
      <c r="J2944" s="10">
        <f>IFERROR(MOD(Table1[[#This Row],[cancellation hour rounded]],24),"not cancelled")</f>
        <v>16</v>
      </c>
      <c r="K2944" s="32">
        <f>1/Table1[[#This Row],[Duration (Time between doses '[in hours'])]]</f>
        <v>0.125</v>
      </c>
      <c r="L2944" s="33">
        <f>Table1[[#This Row],[number doses per hour]]*INDEX(Table2[price per dose],Table1[[#This Row],[Drug ID]])</f>
        <v>0.84929166666666667</v>
      </c>
      <c r="M2944" s="11" t="b">
        <f>AND(Table1[[#This Row],[hour of cancellation 0 to 23]]&gt;=0,Table1[[#This Row],[hour of cancellation 0 to 23]]&lt;=23)</f>
        <v>1</v>
      </c>
    </row>
    <row r="2945" spans="1:13" x14ac:dyDescent="0.3">
      <c r="A2945" s="1">
        <v>2944</v>
      </c>
      <c r="B2945" s="1">
        <v>1</v>
      </c>
      <c r="C2945" s="2">
        <v>41039.591042767919</v>
      </c>
      <c r="D2945" s="2">
        <v>41099.590972222228</v>
      </c>
      <c r="E2945" s="1">
        <v>8</v>
      </c>
      <c r="F2945" s="2">
        <v>41039.651652092172</v>
      </c>
      <c r="G2945" s="1">
        <v>0</v>
      </c>
      <c r="H2945" s="32">
        <f>IFERROR(HOUR(Table1[[#This Row],[Cancel Date/time]])+MINUTE(Table1[[#This Row],[Cancel Date/time]])/60,"not cancelled")</f>
        <v>15.633333333333333</v>
      </c>
      <c r="I2945" s="47">
        <f>IFERROR(ROUND(Table1[[#This Row],[cancellation time decimal]],0),"not cancelled")</f>
        <v>16</v>
      </c>
      <c r="J2945" s="10">
        <f>IFERROR(MOD(Table1[[#This Row],[cancellation hour rounded]],24),"not cancelled")</f>
        <v>16</v>
      </c>
      <c r="K2945" s="32">
        <f>1/Table1[[#This Row],[Duration (Time between doses '[in hours'])]]</f>
        <v>0.125</v>
      </c>
      <c r="L2945" s="33">
        <f>Table1[[#This Row],[number doses per hour]]*INDEX(Table2[price per dose],Table1[[#This Row],[Drug ID]])</f>
        <v>0.84929166666666667</v>
      </c>
      <c r="M2945" s="11" t="b">
        <f>AND(Table1[[#This Row],[hour of cancellation 0 to 23]]&gt;=0,Table1[[#This Row],[hour of cancellation 0 to 23]]&lt;=23)</f>
        <v>1</v>
      </c>
    </row>
    <row r="2946" spans="1:13" x14ac:dyDescent="0.3">
      <c r="A2946" s="1">
        <v>2945</v>
      </c>
      <c r="B2946" s="1">
        <v>5</v>
      </c>
      <c r="C2946" s="2">
        <v>41039.590186316003</v>
      </c>
      <c r="D2946" s="2">
        <v>41099.589583333334</v>
      </c>
      <c r="E2946" s="1">
        <v>24</v>
      </c>
      <c r="F2946" s="2">
        <v>41043.544639643798</v>
      </c>
      <c r="G2946" s="1">
        <v>0</v>
      </c>
      <c r="H2946" s="32">
        <f>IFERROR(HOUR(Table1[[#This Row],[Cancel Date/time]])+MINUTE(Table1[[#This Row],[Cancel Date/time]])/60,"not cancelled")</f>
        <v>13.066666666666666</v>
      </c>
      <c r="I2946" s="47">
        <f>IFERROR(ROUND(Table1[[#This Row],[cancellation time decimal]],0),"not cancelled")</f>
        <v>13</v>
      </c>
      <c r="J2946" s="10">
        <f>IFERROR(MOD(Table1[[#This Row],[cancellation hour rounded]],24),"not cancelled")</f>
        <v>13</v>
      </c>
      <c r="K2946" s="32">
        <f>1/Table1[[#This Row],[Duration (Time between doses '[in hours'])]]</f>
        <v>4.1666666666666664E-2</v>
      </c>
      <c r="L2946" s="33">
        <f>Table1[[#This Row],[number doses per hour]]*INDEX(Table2[price per dose],Table1[[#This Row],[Drug ID]])</f>
        <v>0.2815833333333333</v>
      </c>
      <c r="M2946" s="11" t="b">
        <f>AND(Table1[[#This Row],[hour of cancellation 0 to 23]]&gt;=0,Table1[[#This Row],[hour of cancellation 0 to 23]]&lt;=23)</f>
        <v>1</v>
      </c>
    </row>
    <row r="2947" spans="1:13" x14ac:dyDescent="0.3">
      <c r="A2947" s="1">
        <v>2946</v>
      </c>
      <c r="B2947" s="1">
        <v>2</v>
      </c>
      <c r="C2947" s="2">
        <v>41039.683570866335</v>
      </c>
      <c r="D2947" s="2">
        <v>41099.683333333334</v>
      </c>
      <c r="E2947" s="1">
        <v>10</v>
      </c>
      <c r="F2947" s="2">
        <v>41041.913293003243</v>
      </c>
      <c r="G2947" s="1">
        <v>0</v>
      </c>
      <c r="H2947" s="32">
        <f>IFERROR(HOUR(Table1[[#This Row],[Cancel Date/time]])+MINUTE(Table1[[#This Row],[Cancel Date/time]])/60,"not cancelled")</f>
        <v>21.916666666666668</v>
      </c>
      <c r="I2947" s="47">
        <f>IFERROR(ROUND(Table1[[#This Row],[cancellation time decimal]],0),"not cancelled")</f>
        <v>22</v>
      </c>
      <c r="J2947" s="10">
        <f>IFERROR(MOD(Table1[[#This Row],[cancellation hour rounded]],24),"not cancelled")</f>
        <v>22</v>
      </c>
      <c r="K2947" s="32">
        <f>1/Table1[[#This Row],[Duration (Time between doses '[in hours'])]]</f>
        <v>0.1</v>
      </c>
      <c r="L2947" s="33">
        <f>Table1[[#This Row],[number doses per hour]]*INDEX(Table2[price per dose],Table1[[#This Row],[Drug ID]])</f>
        <v>0.84959999999999969</v>
      </c>
      <c r="M2947" s="11" t="b">
        <f>AND(Table1[[#This Row],[hour of cancellation 0 to 23]]&gt;=0,Table1[[#This Row],[hour of cancellation 0 to 23]]&lt;=23)</f>
        <v>1</v>
      </c>
    </row>
    <row r="2948" spans="1:13" x14ac:dyDescent="0.3">
      <c r="A2948" s="1">
        <v>2947</v>
      </c>
      <c r="B2948" s="1">
        <v>1</v>
      </c>
      <c r="C2948" s="2">
        <v>41039.738232932752</v>
      </c>
      <c r="D2948" s="2">
        <v>41099.73819444445</v>
      </c>
      <c r="E2948" s="1">
        <v>8</v>
      </c>
      <c r="F2948" s="2">
        <v>41040.429801054117</v>
      </c>
      <c r="G2948" s="1">
        <v>0</v>
      </c>
      <c r="H2948" s="32">
        <f>IFERROR(HOUR(Table1[[#This Row],[Cancel Date/time]])+MINUTE(Table1[[#This Row],[Cancel Date/time]])/60,"not cancelled")</f>
        <v>10.3</v>
      </c>
      <c r="I2948" s="47">
        <f>IFERROR(ROUND(Table1[[#This Row],[cancellation time decimal]],0),"not cancelled")</f>
        <v>10</v>
      </c>
      <c r="J2948" s="10">
        <f>IFERROR(MOD(Table1[[#This Row],[cancellation hour rounded]],24),"not cancelled")</f>
        <v>10</v>
      </c>
      <c r="K2948" s="32">
        <f>1/Table1[[#This Row],[Duration (Time between doses '[in hours'])]]</f>
        <v>0.125</v>
      </c>
      <c r="L2948" s="33">
        <f>Table1[[#This Row],[number doses per hour]]*INDEX(Table2[price per dose],Table1[[#This Row],[Drug ID]])</f>
        <v>0.84929166666666667</v>
      </c>
      <c r="M2948" s="11" t="b">
        <f>AND(Table1[[#This Row],[hour of cancellation 0 to 23]]&gt;=0,Table1[[#This Row],[hour of cancellation 0 to 23]]&lt;=23)</f>
        <v>1</v>
      </c>
    </row>
    <row r="2949" spans="1:13" x14ac:dyDescent="0.3">
      <c r="A2949" s="1">
        <v>2948</v>
      </c>
      <c r="B2949" s="1">
        <v>2</v>
      </c>
      <c r="C2949" s="2">
        <v>41039.821297918214</v>
      </c>
      <c r="D2949" s="2">
        <v>41099.820833333331</v>
      </c>
      <c r="E2949" s="1">
        <v>10</v>
      </c>
      <c r="F2949" s="2">
        <v>41041.704373557091</v>
      </c>
      <c r="G2949" s="1">
        <v>0</v>
      </c>
      <c r="H2949" s="32">
        <f>IFERROR(HOUR(Table1[[#This Row],[Cancel Date/time]])+MINUTE(Table1[[#This Row],[Cancel Date/time]])/60,"not cancelled")</f>
        <v>16.899999999999999</v>
      </c>
      <c r="I2949" s="47">
        <f>IFERROR(ROUND(Table1[[#This Row],[cancellation time decimal]],0),"not cancelled")</f>
        <v>17</v>
      </c>
      <c r="J2949" s="10">
        <f>IFERROR(MOD(Table1[[#This Row],[cancellation hour rounded]],24),"not cancelled")</f>
        <v>17</v>
      </c>
      <c r="K2949" s="32">
        <f>1/Table1[[#This Row],[Duration (Time between doses '[in hours'])]]</f>
        <v>0.1</v>
      </c>
      <c r="L2949" s="33">
        <f>Table1[[#This Row],[number doses per hour]]*INDEX(Table2[price per dose],Table1[[#This Row],[Drug ID]])</f>
        <v>0.84959999999999969</v>
      </c>
      <c r="M2949" s="11" t="b">
        <f>AND(Table1[[#This Row],[hour of cancellation 0 to 23]]&gt;=0,Table1[[#This Row],[hour of cancellation 0 to 23]]&lt;=23)</f>
        <v>1</v>
      </c>
    </row>
    <row r="2950" spans="1:13" hidden="1" x14ac:dyDescent="0.3">
      <c r="A2950" s="1">
        <v>2949</v>
      </c>
      <c r="B2950" s="1">
        <v>7</v>
      </c>
      <c r="C2950" s="2">
        <v>41039.796354250531</v>
      </c>
      <c r="D2950" s="2">
        <v>41043.421328267345</v>
      </c>
      <c r="E2950" s="1">
        <v>24</v>
      </c>
      <c r="F2950" s="2" t="s">
        <v>5</v>
      </c>
      <c r="G2950" s="1">
        <v>0</v>
      </c>
      <c r="H2950" s="32" t="str">
        <f>IFERROR(HOUR(Table1[[#This Row],[Cancel Date/time]])+MINUTE(Table1[[#This Row],[Cancel Date/time]])/60,"not cancelled")</f>
        <v>not cancelled</v>
      </c>
      <c r="I2950" s="47" t="str">
        <f>IFERROR(ROUND(Table1[[#This Row],[cancellation time decimal]],0),"not cancelled")</f>
        <v>not cancelled</v>
      </c>
      <c r="J2950" s="10" t="str">
        <f>IFERROR(MOD(Table1[[#This Row],[cancellation hour rounded]],24),"not cancelled")</f>
        <v>not cancelled</v>
      </c>
      <c r="K2950" s="32">
        <f>1/Table1[[#This Row],[Duration (Time between doses '[in hours'])]]</f>
        <v>4.1666666666666664E-2</v>
      </c>
      <c r="L2950" s="33">
        <f>Table1[[#This Row],[number doses per hour]]*INDEX(Table2[price per dose],Table1[[#This Row],[Drug ID]])</f>
        <v>1.2958049999999997</v>
      </c>
      <c r="M2950" s="11" t="b">
        <f>AND(Table1[[#This Row],[hour of cancellation 0 to 23]]&gt;=0,Table1[[#This Row],[hour of cancellation 0 to 23]]&lt;=23)</f>
        <v>0</v>
      </c>
    </row>
    <row r="2951" spans="1:13" x14ac:dyDescent="0.3">
      <c r="A2951" s="1">
        <v>2950</v>
      </c>
      <c r="B2951" s="1">
        <v>1</v>
      </c>
      <c r="C2951" s="2">
        <v>41039.837512354083</v>
      </c>
      <c r="D2951" s="2">
        <v>41099.837500000001</v>
      </c>
      <c r="E2951" s="1">
        <v>12</v>
      </c>
      <c r="F2951" s="2">
        <v>41040.445043287829</v>
      </c>
      <c r="G2951" s="1">
        <v>0</v>
      </c>
      <c r="H2951" s="32">
        <f>IFERROR(HOUR(Table1[[#This Row],[Cancel Date/time]])+MINUTE(Table1[[#This Row],[Cancel Date/time]])/60,"not cancelled")</f>
        <v>10.666666666666666</v>
      </c>
      <c r="I2951" s="47">
        <f>IFERROR(ROUND(Table1[[#This Row],[cancellation time decimal]],0),"not cancelled")</f>
        <v>11</v>
      </c>
      <c r="J2951" s="10">
        <f>IFERROR(MOD(Table1[[#This Row],[cancellation hour rounded]],24),"not cancelled")</f>
        <v>11</v>
      </c>
      <c r="K2951" s="32">
        <f>1/Table1[[#This Row],[Duration (Time between doses '[in hours'])]]</f>
        <v>8.3333333333333329E-2</v>
      </c>
      <c r="L2951" s="33">
        <f>Table1[[#This Row],[number doses per hour]]*INDEX(Table2[price per dose],Table1[[#This Row],[Drug ID]])</f>
        <v>0.56619444444444444</v>
      </c>
      <c r="M2951" s="11" t="b">
        <f>AND(Table1[[#This Row],[hour of cancellation 0 to 23]]&gt;=0,Table1[[#This Row],[hour of cancellation 0 to 23]]&lt;=23)</f>
        <v>1</v>
      </c>
    </row>
    <row r="2952" spans="1:13" x14ac:dyDescent="0.3">
      <c r="A2952" s="1">
        <v>2951</v>
      </c>
      <c r="B2952" s="1">
        <v>1</v>
      </c>
      <c r="C2952" s="2">
        <v>41039.845135954427</v>
      </c>
      <c r="D2952" s="2">
        <v>41099.845138888893</v>
      </c>
      <c r="E2952" s="1">
        <v>12</v>
      </c>
      <c r="F2952" s="2">
        <v>41040.446430824122</v>
      </c>
      <c r="G2952" s="1">
        <v>0</v>
      </c>
      <c r="H2952" s="32">
        <f>IFERROR(HOUR(Table1[[#This Row],[Cancel Date/time]])+MINUTE(Table1[[#This Row],[Cancel Date/time]])/60,"not cancelled")</f>
        <v>10.7</v>
      </c>
      <c r="I2952" s="47">
        <f>IFERROR(ROUND(Table1[[#This Row],[cancellation time decimal]],0),"not cancelled")</f>
        <v>11</v>
      </c>
      <c r="J2952" s="10">
        <f>IFERROR(MOD(Table1[[#This Row],[cancellation hour rounded]],24),"not cancelled")</f>
        <v>11</v>
      </c>
      <c r="K2952" s="32">
        <f>1/Table1[[#This Row],[Duration (Time between doses '[in hours'])]]</f>
        <v>8.3333333333333329E-2</v>
      </c>
      <c r="L2952" s="33">
        <f>Table1[[#This Row],[number doses per hour]]*INDEX(Table2[price per dose],Table1[[#This Row],[Drug ID]])</f>
        <v>0.56619444444444444</v>
      </c>
      <c r="M2952" s="11" t="b">
        <f>AND(Table1[[#This Row],[hour of cancellation 0 to 23]]&gt;=0,Table1[[#This Row],[hour of cancellation 0 to 23]]&lt;=23)</f>
        <v>1</v>
      </c>
    </row>
    <row r="2953" spans="1:13" x14ac:dyDescent="0.3">
      <c r="A2953" s="1">
        <v>2952</v>
      </c>
      <c r="B2953" s="1">
        <v>1</v>
      </c>
      <c r="C2953" s="2">
        <v>41039.842555189804</v>
      </c>
      <c r="D2953" s="2">
        <v>41099.842361111114</v>
      </c>
      <c r="E2953" s="1">
        <v>12</v>
      </c>
      <c r="F2953" s="2">
        <v>41040.601879573245</v>
      </c>
      <c r="G2953" s="1">
        <v>0</v>
      </c>
      <c r="H2953" s="32">
        <f>IFERROR(HOUR(Table1[[#This Row],[Cancel Date/time]])+MINUTE(Table1[[#This Row],[Cancel Date/time]])/60,"not cancelled")</f>
        <v>14.433333333333334</v>
      </c>
      <c r="I2953" s="47">
        <f>IFERROR(ROUND(Table1[[#This Row],[cancellation time decimal]],0),"not cancelled")</f>
        <v>14</v>
      </c>
      <c r="J2953" s="10">
        <f>IFERROR(MOD(Table1[[#This Row],[cancellation hour rounded]],24),"not cancelled")</f>
        <v>14</v>
      </c>
      <c r="K2953" s="32">
        <f>1/Table1[[#This Row],[Duration (Time between doses '[in hours'])]]</f>
        <v>8.3333333333333329E-2</v>
      </c>
      <c r="L2953" s="33">
        <f>Table1[[#This Row],[number doses per hour]]*INDEX(Table2[price per dose],Table1[[#This Row],[Drug ID]])</f>
        <v>0.56619444444444444</v>
      </c>
      <c r="M2953" s="11" t="b">
        <f>AND(Table1[[#This Row],[hour of cancellation 0 to 23]]&gt;=0,Table1[[#This Row],[hour of cancellation 0 to 23]]&lt;=23)</f>
        <v>1</v>
      </c>
    </row>
    <row r="2954" spans="1:13" x14ac:dyDescent="0.3">
      <c r="A2954" s="1">
        <v>2953</v>
      </c>
      <c r="B2954" s="1">
        <v>7</v>
      </c>
      <c r="C2954" s="2">
        <v>41040.062885548563</v>
      </c>
      <c r="D2954" s="2">
        <v>41100.0625</v>
      </c>
      <c r="E2954" s="1">
        <v>24</v>
      </c>
      <c r="F2954" s="2">
        <v>41044.623504534422</v>
      </c>
      <c r="G2954" s="1">
        <v>0</v>
      </c>
      <c r="H2954" s="32">
        <f>IFERROR(HOUR(Table1[[#This Row],[Cancel Date/time]])+MINUTE(Table1[[#This Row],[Cancel Date/time]])/60,"not cancelled")</f>
        <v>14.95</v>
      </c>
      <c r="I2954" s="47">
        <f>IFERROR(ROUND(Table1[[#This Row],[cancellation time decimal]],0),"not cancelled")</f>
        <v>15</v>
      </c>
      <c r="J2954" s="10">
        <f>IFERROR(MOD(Table1[[#This Row],[cancellation hour rounded]],24),"not cancelled")</f>
        <v>15</v>
      </c>
      <c r="K2954" s="32">
        <f>1/Table1[[#This Row],[Duration (Time between doses '[in hours'])]]</f>
        <v>4.1666666666666664E-2</v>
      </c>
      <c r="L2954" s="33">
        <f>Table1[[#This Row],[number doses per hour]]*INDEX(Table2[price per dose],Table1[[#This Row],[Drug ID]])</f>
        <v>1.2958049999999997</v>
      </c>
      <c r="M2954" s="11" t="b">
        <f>AND(Table1[[#This Row],[hour of cancellation 0 to 23]]&gt;=0,Table1[[#This Row],[hour of cancellation 0 to 23]]&lt;=23)</f>
        <v>1</v>
      </c>
    </row>
    <row r="2955" spans="1:13" x14ac:dyDescent="0.3">
      <c r="A2955" s="1">
        <v>2954</v>
      </c>
      <c r="B2955" s="1">
        <v>3</v>
      </c>
      <c r="C2955" s="2">
        <v>41040.211818378026</v>
      </c>
      <c r="D2955" s="2">
        <v>41100.211805555555</v>
      </c>
      <c r="E2955" s="1">
        <v>24</v>
      </c>
      <c r="F2955" s="2">
        <v>41041.997884071003</v>
      </c>
      <c r="G2955" s="1">
        <v>0</v>
      </c>
      <c r="H2955" s="32">
        <f>IFERROR(HOUR(Table1[[#This Row],[Cancel Date/time]])+MINUTE(Table1[[#This Row],[Cancel Date/time]])/60,"not cancelled")</f>
        <v>23.933333333333334</v>
      </c>
      <c r="I2955" s="47">
        <f>IFERROR(ROUND(Table1[[#This Row],[cancellation time decimal]],0),"not cancelled")</f>
        <v>24</v>
      </c>
      <c r="J2955" s="10">
        <f>IFERROR(MOD(Table1[[#This Row],[cancellation hour rounded]],24),"not cancelled")</f>
        <v>0</v>
      </c>
      <c r="K2955" s="32">
        <f>1/Table1[[#This Row],[Duration (Time between doses '[in hours'])]]</f>
        <v>4.1666666666666664E-2</v>
      </c>
      <c r="L2955" s="33">
        <f>Table1[[#This Row],[number doses per hour]]*INDEX(Table2[price per dose],Table1[[#This Row],[Drug ID]])</f>
        <v>0.18133000000000002</v>
      </c>
      <c r="M2955" s="11" t="b">
        <f>AND(Table1[[#This Row],[hour of cancellation 0 to 23]]&gt;=0,Table1[[#This Row],[hour of cancellation 0 to 23]]&lt;=23)</f>
        <v>1</v>
      </c>
    </row>
    <row r="2956" spans="1:13" x14ac:dyDescent="0.3">
      <c r="A2956" s="1">
        <v>2955</v>
      </c>
      <c r="B2956" s="1">
        <v>1</v>
      </c>
      <c r="C2956" s="2">
        <v>41040.222325654613</v>
      </c>
      <c r="D2956" s="2">
        <v>41100.222222222226</v>
      </c>
      <c r="E2956" s="1">
        <v>8</v>
      </c>
      <c r="F2956" s="2">
        <v>41041.436278613226</v>
      </c>
      <c r="G2956" s="1">
        <v>0</v>
      </c>
      <c r="H2956" s="32">
        <f>IFERROR(HOUR(Table1[[#This Row],[Cancel Date/time]])+MINUTE(Table1[[#This Row],[Cancel Date/time]])/60,"not cancelled")</f>
        <v>10.466666666666667</v>
      </c>
      <c r="I2956" s="47">
        <f>IFERROR(ROUND(Table1[[#This Row],[cancellation time decimal]],0),"not cancelled")</f>
        <v>10</v>
      </c>
      <c r="J2956" s="10">
        <f>IFERROR(MOD(Table1[[#This Row],[cancellation hour rounded]],24),"not cancelled")</f>
        <v>10</v>
      </c>
      <c r="K2956" s="32">
        <f>1/Table1[[#This Row],[Duration (Time between doses '[in hours'])]]</f>
        <v>0.125</v>
      </c>
      <c r="L2956" s="33">
        <f>Table1[[#This Row],[number doses per hour]]*INDEX(Table2[price per dose],Table1[[#This Row],[Drug ID]])</f>
        <v>0.84929166666666667</v>
      </c>
      <c r="M2956" s="11" t="b">
        <f>AND(Table1[[#This Row],[hour of cancellation 0 to 23]]&gt;=0,Table1[[#This Row],[hour of cancellation 0 to 23]]&lt;=23)</f>
        <v>1</v>
      </c>
    </row>
    <row r="2957" spans="1:13" x14ac:dyDescent="0.3">
      <c r="A2957" s="1">
        <v>2956</v>
      </c>
      <c r="B2957" s="1">
        <v>11</v>
      </c>
      <c r="C2957" s="2">
        <v>41040.273594160884</v>
      </c>
      <c r="D2957" s="2">
        <v>41100.272916666669</v>
      </c>
      <c r="E2957" s="1">
        <v>1</v>
      </c>
      <c r="F2957" s="2">
        <v>41047.421418970502</v>
      </c>
      <c r="G2957" s="1">
        <v>2</v>
      </c>
      <c r="H2957" s="32">
        <f>IFERROR(HOUR(Table1[[#This Row],[Cancel Date/time]])+MINUTE(Table1[[#This Row],[Cancel Date/time]])/60,"not cancelled")</f>
        <v>10.1</v>
      </c>
      <c r="I2957" s="47">
        <f>IFERROR(ROUND(Table1[[#This Row],[cancellation time decimal]],0),"not cancelled")</f>
        <v>10</v>
      </c>
      <c r="J2957" s="10">
        <f>IFERROR(MOD(Table1[[#This Row],[cancellation hour rounded]],24),"not cancelled")</f>
        <v>10</v>
      </c>
      <c r="K2957" s="32">
        <f>1/Table1[[#This Row],[Duration (Time between doses '[in hours'])]]</f>
        <v>1</v>
      </c>
      <c r="L2957" s="33">
        <f>Table1[[#This Row],[number doses per hour]]*INDEX(Table2[price per dose],Table1[[#This Row],[Drug ID]])</f>
        <v>1</v>
      </c>
      <c r="M2957" s="11" t="b">
        <f>AND(Table1[[#This Row],[hour of cancellation 0 to 23]]&gt;=0,Table1[[#This Row],[hour of cancellation 0 to 23]]&lt;=23)</f>
        <v>1</v>
      </c>
    </row>
    <row r="2958" spans="1:13" x14ac:dyDescent="0.3">
      <c r="A2958" s="1">
        <v>2957</v>
      </c>
      <c r="B2958" s="1">
        <v>1</v>
      </c>
      <c r="C2958" s="2">
        <v>41040.319992968682</v>
      </c>
      <c r="D2958" s="2">
        <v>41100.319444444445</v>
      </c>
      <c r="E2958" s="1">
        <v>8</v>
      </c>
      <c r="F2958" s="2">
        <v>41041.595307428412</v>
      </c>
      <c r="G2958" s="1">
        <v>0</v>
      </c>
      <c r="H2958" s="32">
        <f>IFERROR(HOUR(Table1[[#This Row],[Cancel Date/time]])+MINUTE(Table1[[#This Row],[Cancel Date/time]])/60,"not cancelled")</f>
        <v>14.283333333333333</v>
      </c>
      <c r="I2958" s="47">
        <f>IFERROR(ROUND(Table1[[#This Row],[cancellation time decimal]],0),"not cancelled")</f>
        <v>14</v>
      </c>
      <c r="J2958" s="10">
        <f>IFERROR(MOD(Table1[[#This Row],[cancellation hour rounded]],24),"not cancelled")</f>
        <v>14</v>
      </c>
      <c r="K2958" s="32">
        <f>1/Table1[[#This Row],[Duration (Time between doses '[in hours'])]]</f>
        <v>0.125</v>
      </c>
      <c r="L2958" s="33">
        <f>Table1[[#This Row],[number doses per hour]]*INDEX(Table2[price per dose],Table1[[#This Row],[Drug ID]])</f>
        <v>0.84929166666666667</v>
      </c>
      <c r="M2958" s="11" t="b">
        <f>AND(Table1[[#This Row],[hour of cancellation 0 to 23]]&gt;=0,Table1[[#This Row],[hour of cancellation 0 to 23]]&lt;=23)</f>
        <v>1</v>
      </c>
    </row>
    <row r="2959" spans="1:13" x14ac:dyDescent="0.3">
      <c r="A2959" s="1">
        <v>2958</v>
      </c>
      <c r="B2959" s="1">
        <v>2</v>
      </c>
      <c r="C2959" s="2">
        <v>41040.339131216148</v>
      </c>
      <c r="D2959" s="2">
        <v>41100.338888888895</v>
      </c>
      <c r="E2959" s="1">
        <v>10</v>
      </c>
      <c r="F2959" s="2">
        <v>41041.459302082701</v>
      </c>
      <c r="G2959" s="1">
        <v>0</v>
      </c>
      <c r="H2959" s="32">
        <f>IFERROR(HOUR(Table1[[#This Row],[Cancel Date/time]])+MINUTE(Table1[[#This Row],[Cancel Date/time]])/60,"not cancelled")</f>
        <v>11.016666666666667</v>
      </c>
      <c r="I2959" s="47">
        <f>IFERROR(ROUND(Table1[[#This Row],[cancellation time decimal]],0),"not cancelled")</f>
        <v>11</v>
      </c>
      <c r="J2959" s="10">
        <f>IFERROR(MOD(Table1[[#This Row],[cancellation hour rounded]],24),"not cancelled")</f>
        <v>11</v>
      </c>
      <c r="K2959" s="32">
        <f>1/Table1[[#This Row],[Duration (Time between doses '[in hours'])]]</f>
        <v>0.1</v>
      </c>
      <c r="L2959" s="33">
        <f>Table1[[#This Row],[number doses per hour]]*INDEX(Table2[price per dose],Table1[[#This Row],[Drug ID]])</f>
        <v>0.84959999999999969</v>
      </c>
      <c r="M2959" s="11" t="b">
        <f>AND(Table1[[#This Row],[hour of cancellation 0 to 23]]&gt;=0,Table1[[#This Row],[hour of cancellation 0 to 23]]&lt;=23)</f>
        <v>1</v>
      </c>
    </row>
    <row r="2960" spans="1:13" x14ac:dyDescent="0.3">
      <c r="A2960" s="1">
        <v>2959</v>
      </c>
      <c r="B2960" s="1">
        <v>3</v>
      </c>
      <c r="C2960" s="2">
        <v>41040.349214352464</v>
      </c>
      <c r="D2960" s="2">
        <v>41100.348611111112</v>
      </c>
      <c r="E2960" s="1">
        <v>24</v>
      </c>
      <c r="F2960" s="2">
        <v>41042.395519217767</v>
      </c>
      <c r="G2960" s="1">
        <v>0</v>
      </c>
      <c r="H2960" s="32">
        <f>IFERROR(HOUR(Table1[[#This Row],[Cancel Date/time]])+MINUTE(Table1[[#This Row],[Cancel Date/time]])/60,"not cancelled")</f>
        <v>9.4833333333333325</v>
      </c>
      <c r="I2960" s="47">
        <f>IFERROR(ROUND(Table1[[#This Row],[cancellation time decimal]],0),"not cancelled")</f>
        <v>9</v>
      </c>
      <c r="J2960" s="10">
        <f>IFERROR(MOD(Table1[[#This Row],[cancellation hour rounded]],24),"not cancelled")</f>
        <v>9</v>
      </c>
      <c r="K2960" s="32">
        <f>1/Table1[[#This Row],[Duration (Time between doses '[in hours'])]]</f>
        <v>4.1666666666666664E-2</v>
      </c>
      <c r="L2960" s="33">
        <f>Table1[[#This Row],[number doses per hour]]*INDEX(Table2[price per dose],Table1[[#This Row],[Drug ID]])</f>
        <v>0.18133000000000002</v>
      </c>
      <c r="M2960" s="11" t="b">
        <f>AND(Table1[[#This Row],[hour of cancellation 0 to 23]]&gt;=0,Table1[[#This Row],[hour of cancellation 0 to 23]]&lt;=23)</f>
        <v>1</v>
      </c>
    </row>
    <row r="2961" spans="1:13" x14ac:dyDescent="0.3">
      <c r="A2961" s="1">
        <v>2960</v>
      </c>
      <c r="B2961" s="1">
        <v>5</v>
      </c>
      <c r="C2961" s="2">
        <v>41040.408364977717</v>
      </c>
      <c r="D2961" s="2">
        <v>41100.408333333333</v>
      </c>
      <c r="E2961" s="1">
        <v>24</v>
      </c>
      <c r="F2961" s="2">
        <v>41042.546807343097</v>
      </c>
      <c r="G2961" s="1">
        <v>0</v>
      </c>
      <c r="H2961" s="32">
        <f>IFERROR(HOUR(Table1[[#This Row],[Cancel Date/time]])+MINUTE(Table1[[#This Row],[Cancel Date/time]])/60,"not cancelled")</f>
        <v>13.116666666666667</v>
      </c>
      <c r="I2961" s="47">
        <f>IFERROR(ROUND(Table1[[#This Row],[cancellation time decimal]],0),"not cancelled")</f>
        <v>13</v>
      </c>
      <c r="J2961" s="10">
        <f>IFERROR(MOD(Table1[[#This Row],[cancellation hour rounded]],24),"not cancelled")</f>
        <v>13</v>
      </c>
      <c r="K2961" s="32">
        <f>1/Table1[[#This Row],[Duration (Time between doses '[in hours'])]]</f>
        <v>4.1666666666666664E-2</v>
      </c>
      <c r="L2961" s="33">
        <f>Table1[[#This Row],[number doses per hour]]*INDEX(Table2[price per dose],Table1[[#This Row],[Drug ID]])</f>
        <v>0.2815833333333333</v>
      </c>
      <c r="M2961" s="11" t="b">
        <f>AND(Table1[[#This Row],[hour of cancellation 0 to 23]]&gt;=0,Table1[[#This Row],[hour of cancellation 0 to 23]]&lt;=23)</f>
        <v>1</v>
      </c>
    </row>
    <row r="2962" spans="1:13" x14ac:dyDescent="0.3">
      <c r="A2962" s="1">
        <v>2961</v>
      </c>
      <c r="B2962" s="1">
        <v>7</v>
      </c>
      <c r="C2962" s="2">
        <v>41040.411761052113</v>
      </c>
      <c r="D2962" s="2">
        <v>41100.411111111112</v>
      </c>
      <c r="E2962" s="1">
        <v>24</v>
      </c>
      <c r="F2962" s="2">
        <v>41043.432912659497</v>
      </c>
      <c r="G2962" s="1">
        <v>0</v>
      </c>
      <c r="H2962" s="32">
        <f>IFERROR(HOUR(Table1[[#This Row],[Cancel Date/time]])+MINUTE(Table1[[#This Row],[Cancel Date/time]])/60,"not cancelled")</f>
        <v>10.383333333333333</v>
      </c>
      <c r="I2962" s="47">
        <f>IFERROR(ROUND(Table1[[#This Row],[cancellation time decimal]],0),"not cancelled")</f>
        <v>10</v>
      </c>
      <c r="J2962" s="10">
        <f>IFERROR(MOD(Table1[[#This Row],[cancellation hour rounded]],24),"not cancelled")</f>
        <v>10</v>
      </c>
      <c r="K2962" s="32">
        <f>1/Table1[[#This Row],[Duration (Time between doses '[in hours'])]]</f>
        <v>4.1666666666666664E-2</v>
      </c>
      <c r="L2962" s="33">
        <f>Table1[[#This Row],[number doses per hour]]*INDEX(Table2[price per dose],Table1[[#This Row],[Drug ID]])</f>
        <v>1.2958049999999997</v>
      </c>
      <c r="M2962" s="11" t="b">
        <f>AND(Table1[[#This Row],[hour of cancellation 0 to 23]]&gt;=0,Table1[[#This Row],[hour of cancellation 0 to 23]]&lt;=23)</f>
        <v>1</v>
      </c>
    </row>
    <row r="2963" spans="1:13" x14ac:dyDescent="0.3">
      <c r="A2963" s="1">
        <v>2962</v>
      </c>
      <c r="B2963" s="1">
        <v>1</v>
      </c>
      <c r="C2963" s="2">
        <v>41040.386773463695</v>
      </c>
      <c r="D2963" s="2">
        <v>41100.386111111111</v>
      </c>
      <c r="E2963" s="1">
        <v>8</v>
      </c>
      <c r="F2963" s="2">
        <v>41040.651890711029</v>
      </c>
      <c r="G2963" s="1">
        <v>0</v>
      </c>
      <c r="H2963" s="32">
        <f>IFERROR(HOUR(Table1[[#This Row],[Cancel Date/time]])+MINUTE(Table1[[#This Row],[Cancel Date/time]])/60,"not cancelled")</f>
        <v>15.633333333333333</v>
      </c>
      <c r="I2963" s="47">
        <f>IFERROR(ROUND(Table1[[#This Row],[cancellation time decimal]],0),"not cancelled")</f>
        <v>16</v>
      </c>
      <c r="J2963" s="10">
        <f>IFERROR(MOD(Table1[[#This Row],[cancellation hour rounded]],24),"not cancelled")</f>
        <v>16</v>
      </c>
      <c r="K2963" s="32">
        <f>1/Table1[[#This Row],[Duration (Time between doses '[in hours'])]]</f>
        <v>0.125</v>
      </c>
      <c r="L2963" s="33">
        <f>Table1[[#This Row],[number doses per hour]]*INDEX(Table2[price per dose],Table1[[#This Row],[Drug ID]])</f>
        <v>0.84929166666666667</v>
      </c>
      <c r="M2963" s="11" t="b">
        <f>AND(Table1[[#This Row],[hour of cancellation 0 to 23]]&gt;=0,Table1[[#This Row],[hour of cancellation 0 to 23]]&lt;=23)</f>
        <v>1</v>
      </c>
    </row>
    <row r="2964" spans="1:13" x14ac:dyDescent="0.3">
      <c r="A2964" s="1">
        <v>2963</v>
      </c>
      <c r="B2964" s="1">
        <v>11</v>
      </c>
      <c r="C2964" s="2">
        <v>41040.4964206523</v>
      </c>
      <c r="D2964" s="2">
        <v>41100.495833333334</v>
      </c>
      <c r="E2964" s="1">
        <v>1</v>
      </c>
      <c r="F2964" s="2">
        <v>41047.037847896914</v>
      </c>
      <c r="G2964" s="1">
        <v>1</v>
      </c>
      <c r="H2964" s="32">
        <f>IFERROR(HOUR(Table1[[#This Row],[Cancel Date/time]])+MINUTE(Table1[[#This Row],[Cancel Date/time]])/60,"not cancelled")</f>
        <v>0.9</v>
      </c>
      <c r="I2964" s="47">
        <f>IFERROR(ROUND(Table1[[#This Row],[cancellation time decimal]],0),"not cancelled")</f>
        <v>1</v>
      </c>
      <c r="J2964" s="10">
        <f>IFERROR(MOD(Table1[[#This Row],[cancellation hour rounded]],24),"not cancelled")</f>
        <v>1</v>
      </c>
      <c r="K2964" s="32">
        <f>1/Table1[[#This Row],[Duration (Time between doses '[in hours'])]]</f>
        <v>1</v>
      </c>
      <c r="L2964" s="33">
        <f>Table1[[#This Row],[number doses per hour]]*INDEX(Table2[price per dose],Table1[[#This Row],[Drug ID]])</f>
        <v>1</v>
      </c>
      <c r="M2964" s="11" t="b">
        <f>AND(Table1[[#This Row],[hour of cancellation 0 to 23]]&gt;=0,Table1[[#This Row],[hour of cancellation 0 to 23]]&lt;=23)</f>
        <v>1</v>
      </c>
    </row>
    <row r="2965" spans="1:13" x14ac:dyDescent="0.3">
      <c r="A2965" s="1">
        <v>2964</v>
      </c>
      <c r="B2965" s="1">
        <v>1</v>
      </c>
      <c r="C2965" s="2">
        <v>41040.477389068787</v>
      </c>
      <c r="D2965" s="2">
        <v>41100.477083333339</v>
      </c>
      <c r="E2965" s="1">
        <v>8</v>
      </c>
      <c r="F2965" s="2">
        <v>41040.536986236111</v>
      </c>
      <c r="G2965" s="1">
        <v>0</v>
      </c>
      <c r="H2965" s="32">
        <f>IFERROR(HOUR(Table1[[#This Row],[Cancel Date/time]])+MINUTE(Table1[[#This Row],[Cancel Date/time]])/60,"not cancelled")</f>
        <v>12.883333333333333</v>
      </c>
      <c r="I2965" s="47">
        <f>IFERROR(ROUND(Table1[[#This Row],[cancellation time decimal]],0),"not cancelled")</f>
        <v>13</v>
      </c>
      <c r="J2965" s="10">
        <f>IFERROR(MOD(Table1[[#This Row],[cancellation hour rounded]],24),"not cancelled")</f>
        <v>13</v>
      </c>
      <c r="K2965" s="32">
        <f>1/Table1[[#This Row],[Duration (Time between doses '[in hours'])]]</f>
        <v>0.125</v>
      </c>
      <c r="L2965" s="33">
        <f>Table1[[#This Row],[number doses per hour]]*INDEX(Table2[price per dose],Table1[[#This Row],[Drug ID]])</f>
        <v>0.84929166666666667</v>
      </c>
      <c r="M2965" s="11" t="b">
        <f>AND(Table1[[#This Row],[hour of cancellation 0 to 23]]&gt;=0,Table1[[#This Row],[hour of cancellation 0 to 23]]&lt;=23)</f>
        <v>1</v>
      </c>
    </row>
    <row r="2966" spans="1:13" x14ac:dyDescent="0.3">
      <c r="A2966" s="1">
        <v>2965</v>
      </c>
      <c r="B2966" s="1">
        <v>11</v>
      </c>
      <c r="C2966" s="2">
        <v>41040.474693347336</v>
      </c>
      <c r="D2966" s="2">
        <v>41100.474305555559</v>
      </c>
      <c r="E2966" s="1">
        <v>1</v>
      </c>
      <c r="F2966" s="2">
        <v>41047.340415899605</v>
      </c>
      <c r="G2966" s="1">
        <v>4</v>
      </c>
      <c r="H2966" s="32">
        <f>IFERROR(HOUR(Table1[[#This Row],[Cancel Date/time]])+MINUTE(Table1[[#This Row],[Cancel Date/time]])/60,"not cancelled")</f>
        <v>8.1666666666666661</v>
      </c>
      <c r="I2966" s="47">
        <f>IFERROR(ROUND(Table1[[#This Row],[cancellation time decimal]],0),"not cancelled")</f>
        <v>8</v>
      </c>
      <c r="J2966" s="10">
        <f>IFERROR(MOD(Table1[[#This Row],[cancellation hour rounded]],24),"not cancelled")</f>
        <v>8</v>
      </c>
      <c r="K2966" s="32">
        <f>1/Table1[[#This Row],[Duration (Time between doses '[in hours'])]]</f>
        <v>1</v>
      </c>
      <c r="L2966" s="33">
        <f>Table1[[#This Row],[number doses per hour]]*INDEX(Table2[price per dose],Table1[[#This Row],[Drug ID]])</f>
        <v>1</v>
      </c>
      <c r="M2966" s="11" t="b">
        <f>AND(Table1[[#This Row],[hour of cancellation 0 to 23]]&gt;=0,Table1[[#This Row],[hour of cancellation 0 to 23]]&lt;=23)</f>
        <v>1</v>
      </c>
    </row>
    <row r="2967" spans="1:13" x14ac:dyDescent="0.3">
      <c r="A2967" s="1">
        <v>2966</v>
      </c>
      <c r="B2967" s="1">
        <v>4</v>
      </c>
      <c r="C2967" s="2">
        <v>41040.510342493028</v>
      </c>
      <c r="D2967" s="2">
        <v>41100.509722222225</v>
      </c>
      <c r="E2967" s="1">
        <v>12</v>
      </c>
      <c r="F2967" s="2">
        <v>41043.59546802978</v>
      </c>
      <c r="G2967" s="1">
        <v>0</v>
      </c>
      <c r="H2967" s="32">
        <f>IFERROR(HOUR(Table1[[#This Row],[Cancel Date/time]])+MINUTE(Table1[[#This Row],[Cancel Date/time]])/60,"not cancelled")</f>
        <v>14.283333333333333</v>
      </c>
      <c r="I2967" s="47">
        <f>IFERROR(ROUND(Table1[[#This Row],[cancellation time decimal]],0),"not cancelled")</f>
        <v>14</v>
      </c>
      <c r="J2967" s="10">
        <f>IFERROR(MOD(Table1[[#This Row],[cancellation hour rounded]],24),"not cancelled")</f>
        <v>14</v>
      </c>
      <c r="K2967" s="32">
        <f>1/Table1[[#This Row],[Duration (Time between doses '[in hours'])]]</f>
        <v>8.3333333333333329E-2</v>
      </c>
      <c r="L2967" s="33">
        <f>Table1[[#This Row],[number doses per hour]]*INDEX(Table2[price per dose],Table1[[#This Row],[Drug ID]])</f>
        <v>1.448055119047619</v>
      </c>
      <c r="M2967" s="11" t="b">
        <f>AND(Table1[[#This Row],[hour of cancellation 0 to 23]]&gt;=0,Table1[[#This Row],[hour of cancellation 0 to 23]]&lt;=23)</f>
        <v>1</v>
      </c>
    </row>
    <row r="2968" spans="1:13" x14ac:dyDescent="0.3">
      <c r="A2968" s="1">
        <v>2967</v>
      </c>
      <c r="B2968" s="1">
        <v>6</v>
      </c>
      <c r="C2968" s="2">
        <v>41040.568472782485</v>
      </c>
      <c r="D2968" s="2">
        <v>41100.568055555552</v>
      </c>
      <c r="E2968" s="1">
        <v>24</v>
      </c>
      <c r="F2968" s="2">
        <v>41046.703729237677</v>
      </c>
      <c r="G2968" s="1">
        <v>0</v>
      </c>
      <c r="H2968" s="32">
        <f>IFERROR(HOUR(Table1[[#This Row],[Cancel Date/time]])+MINUTE(Table1[[#This Row],[Cancel Date/time]])/60,"not cancelled")</f>
        <v>16.883333333333333</v>
      </c>
      <c r="I2968" s="47">
        <f>IFERROR(ROUND(Table1[[#This Row],[cancellation time decimal]],0),"not cancelled")</f>
        <v>17</v>
      </c>
      <c r="J2968" s="10">
        <f>IFERROR(MOD(Table1[[#This Row],[cancellation hour rounded]],24),"not cancelled")</f>
        <v>17</v>
      </c>
      <c r="K2968" s="32">
        <f>1/Table1[[#This Row],[Duration (Time between doses '[in hours'])]]</f>
        <v>4.1666666666666664E-2</v>
      </c>
      <c r="L2968" s="33">
        <f>Table1[[#This Row],[number doses per hour]]*INDEX(Table2[price per dose],Table1[[#This Row],[Drug ID]])</f>
        <v>0.35218749999999999</v>
      </c>
      <c r="M2968" s="11" t="b">
        <f>AND(Table1[[#This Row],[hour of cancellation 0 to 23]]&gt;=0,Table1[[#This Row],[hour of cancellation 0 to 23]]&lt;=23)</f>
        <v>1</v>
      </c>
    </row>
    <row r="2969" spans="1:13" x14ac:dyDescent="0.3">
      <c r="A2969" s="1">
        <v>2968</v>
      </c>
      <c r="B2969" s="1">
        <v>1</v>
      </c>
      <c r="C2969" s="2">
        <v>41040.567606655182</v>
      </c>
      <c r="D2969" s="2">
        <v>41100.567361111105</v>
      </c>
      <c r="E2969" s="1">
        <v>8</v>
      </c>
      <c r="F2969" s="2">
        <v>41041.292464290767</v>
      </c>
      <c r="G2969" s="1">
        <v>0</v>
      </c>
      <c r="H2969" s="32">
        <f>IFERROR(HOUR(Table1[[#This Row],[Cancel Date/time]])+MINUTE(Table1[[#This Row],[Cancel Date/time]])/60,"not cancelled")</f>
        <v>7.0166666666666666</v>
      </c>
      <c r="I2969" s="47">
        <f>IFERROR(ROUND(Table1[[#This Row],[cancellation time decimal]],0),"not cancelled")</f>
        <v>7</v>
      </c>
      <c r="J2969" s="10">
        <f>IFERROR(MOD(Table1[[#This Row],[cancellation hour rounded]],24),"not cancelled")</f>
        <v>7</v>
      </c>
      <c r="K2969" s="32">
        <f>1/Table1[[#This Row],[Duration (Time between doses '[in hours'])]]</f>
        <v>0.125</v>
      </c>
      <c r="L2969" s="33">
        <f>Table1[[#This Row],[number doses per hour]]*INDEX(Table2[price per dose],Table1[[#This Row],[Drug ID]])</f>
        <v>0.84929166666666667</v>
      </c>
      <c r="M2969" s="11" t="b">
        <f>AND(Table1[[#This Row],[hour of cancellation 0 to 23]]&gt;=0,Table1[[#This Row],[hour of cancellation 0 to 23]]&lt;=23)</f>
        <v>1</v>
      </c>
    </row>
    <row r="2970" spans="1:13" x14ac:dyDescent="0.3">
      <c r="A2970" s="1">
        <v>2969</v>
      </c>
      <c r="B2970" s="1">
        <v>1</v>
      </c>
      <c r="C2970" s="2">
        <v>41040.542805545927</v>
      </c>
      <c r="D2970" s="2">
        <v>41044.709027777782</v>
      </c>
      <c r="E2970" s="1">
        <v>12</v>
      </c>
      <c r="F2970" s="2">
        <v>41041.513329073161</v>
      </c>
      <c r="G2970" s="1">
        <v>0</v>
      </c>
      <c r="H2970" s="32">
        <f>IFERROR(HOUR(Table1[[#This Row],[Cancel Date/time]])+MINUTE(Table1[[#This Row],[Cancel Date/time]])/60,"not cancelled")</f>
        <v>12.316666666666666</v>
      </c>
      <c r="I2970" s="47">
        <f>IFERROR(ROUND(Table1[[#This Row],[cancellation time decimal]],0),"not cancelled")</f>
        <v>12</v>
      </c>
      <c r="J2970" s="10">
        <f>IFERROR(MOD(Table1[[#This Row],[cancellation hour rounded]],24),"not cancelled")</f>
        <v>12</v>
      </c>
      <c r="K2970" s="32">
        <f>1/Table1[[#This Row],[Duration (Time between doses '[in hours'])]]</f>
        <v>8.3333333333333329E-2</v>
      </c>
      <c r="L2970" s="33">
        <f>Table1[[#This Row],[number doses per hour]]*INDEX(Table2[price per dose],Table1[[#This Row],[Drug ID]])</f>
        <v>0.56619444444444444</v>
      </c>
      <c r="M2970" s="11" t="b">
        <f>AND(Table1[[#This Row],[hour of cancellation 0 to 23]]&gt;=0,Table1[[#This Row],[hour of cancellation 0 to 23]]&lt;=23)</f>
        <v>1</v>
      </c>
    </row>
    <row r="2971" spans="1:13" x14ac:dyDescent="0.3">
      <c r="A2971" s="1">
        <v>2970</v>
      </c>
      <c r="B2971" s="1">
        <v>5</v>
      </c>
      <c r="C2971" s="2">
        <v>41040.572485701705</v>
      </c>
      <c r="D2971" s="2">
        <v>41100.572222222218</v>
      </c>
      <c r="E2971" s="1">
        <v>24</v>
      </c>
      <c r="F2971" s="2">
        <v>41044.307032622171</v>
      </c>
      <c r="G2971" s="1">
        <v>0</v>
      </c>
      <c r="H2971" s="32">
        <f>IFERROR(HOUR(Table1[[#This Row],[Cancel Date/time]])+MINUTE(Table1[[#This Row],[Cancel Date/time]])/60,"not cancelled")</f>
        <v>7.3666666666666663</v>
      </c>
      <c r="I2971" s="47">
        <f>IFERROR(ROUND(Table1[[#This Row],[cancellation time decimal]],0),"not cancelled")</f>
        <v>7</v>
      </c>
      <c r="J2971" s="10">
        <f>IFERROR(MOD(Table1[[#This Row],[cancellation hour rounded]],24),"not cancelled")</f>
        <v>7</v>
      </c>
      <c r="K2971" s="32">
        <f>1/Table1[[#This Row],[Duration (Time between doses '[in hours'])]]</f>
        <v>4.1666666666666664E-2</v>
      </c>
      <c r="L2971" s="33">
        <f>Table1[[#This Row],[number doses per hour]]*INDEX(Table2[price per dose],Table1[[#This Row],[Drug ID]])</f>
        <v>0.2815833333333333</v>
      </c>
      <c r="M2971" s="11" t="b">
        <f>AND(Table1[[#This Row],[hour of cancellation 0 to 23]]&gt;=0,Table1[[#This Row],[hour of cancellation 0 to 23]]&lt;=23)</f>
        <v>1</v>
      </c>
    </row>
    <row r="2972" spans="1:13" x14ac:dyDescent="0.3">
      <c r="A2972" s="1">
        <v>2971</v>
      </c>
      <c r="B2972" s="1">
        <v>1</v>
      </c>
      <c r="C2972" s="2">
        <v>41040.586179494298</v>
      </c>
      <c r="D2972" s="2">
        <v>41100.586111111115</v>
      </c>
      <c r="E2972" s="1">
        <v>12</v>
      </c>
      <c r="F2972" s="2">
        <v>41041.321966144285</v>
      </c>
      <c r="G2972" s="1">
        <v>0</v>
      </c>
      <c r="H2972" s="32">
        <f>IFERROR(HOUR(Table1[[#This Row],[Cancel Date/time]])+MINUTE(Table1[[#This Row],[Cancel Date/time]])/60,"not cancelled")</f>
        <v>7.7166666666666668</v>
      </c>
      <c r="I2972" s="47">
        <f>IFERROR(ROUND(Table1[[#This Row],[cancellation time decimal]],0),"not cancelled")</f>
        <v>8</v>
      </c>
      <c r="J2972" s="10">
        <f>IFERROR(MOD(Table1[[#This Row],[cancellation hour rounded]],24),"not cancelled")</f>
        <v>8</v>
      </c>
      <c r="K2972" s="32">
        <f>1/Table1[[#This Row],[Duration (Time between doses '[in hours'])]]</f>
        <v>8.3333333333333329E-2</v>
      </c>
      <c r="L2972" s="33">
        <f>Table1[[#This Row],[number doses per hour]]*INDEX(Table2[price per dose],Table1[[#This Row],[Drug ID]])</f>
        <v>0.56619444444444444</v>
      </c>
      <c r="M2972" s="11" t="b">
        <f>AND(Table1[[#This Row],[hour of cancellation 0 to 23]]&gt;=0,Table1[[#This Row],[hour of cancellation 0 to 23]]&lt;=23)</f>
        <v>1</v>
      </c>
    </row>
    <row r="2973" spans="1:13" x14ac:dyDescent="0.3">
      <c r="A2973" s="1">
        <v>2972</v>
      </c>
      <c r="B2973" s="1">
        <v>1</v>
      </c>
      <c r="C2973" s="2">
        <v>41040.687353941903</v>
      </c>
      <c r="D2973" s="2">
        <v>41100.686805555553</v>
      </c>
      <c r="E2973" s="1">
        <v>8</v>
      </c>
      <c r="F2973" s="2">
        <v>41041.630105941797</v>
      </c>
      <c r="G2973" s="1">
        <v>0</v>
      </c>
      <c r="H2973" s="32">
        <f>IFERROR(HOUR(Table1[[#This Row],[Cancel Date/time]])+MINUTE(Table1[[#This Row],[Cancel Date/time]])/60,"not cancelled")</f>
        <v>15.116666666666667</v>
      </c>
      <c r="I2973" s="47">
        <f>IFERROR(ROUND(Table1[[#This Row],[cancellation time decimal]],0),"not cancelled")</f>
        <v>15</v>
      </c>
      <c r="J2973" s="10">
        <f>IFERROR(MOD(Table1[[#This Row],[cancellation hour rounded]],24),"not cancelled")</f>
        <v>15</v>
      </c>
      <c r="K2973" s="32">
        <f>1/Table1[[#This Row],[Duration (Time between doses '[in hours'])]]</f>
        <v>0.125</v>
      </c>
      <c r="L2973" s="33">
        <f>Table1[[#This Row],[number doses per hour]]*INDEX(Table2[price per dose],Table1[[#This Row],[Drug ID]])</f>
        <v>0.84929166666666667</v>
      </c>
      <c r="M2973" s="11" t="b">
        <f>AND(Table1[[#This Row],[hour of cancellation 0 to 23]]&gt;=0,Table1[[#This Row],[hour of cancellation 0 to 23]]&lt;=23)</f>
        <v>1</v>
      </c>
    </row>
    <row r="2974" spans="1:13" hidden="1" x14ac:dyDescent="0.3">
      <c r="A2974" s="1">
        <v>2973</v>
      </c>
      <c r="B2974" s="1">
        <v>5</v>
      </c>
      <c r="C2974" s="2">
        <v>41040.692468066612</v>
      </c>
      <c r="D2974" s="2">
        <v>41044.275627632313</v>
      </c>
      <c r="E2974" s="1">
        <v>24</v>
      </c>
      <c r="F2974" s="2" t="s">
        <v>5</v>
      </c>
      <c r="G2974" s="1">
        <v>0</v>
      </c>
      <c r="H2974" s="32" t="str">
        <f>IFERROR(HOUR(Table1[[#This Row],[Cancel Date/time]])+MINUTE(Table1[[#This Row],[Cancel Date/time]])/60,"not cancelled")</f>
        <v>not cancelled</v>
      </c>
      <c r="I2974" s="47" t="str">
        <f>IFERROR(ROUND(Table1[[#This Row],[cancellation time decimal]],0),"not cancelled")</f>
        <v>not cancelled</v>
      </c>
      <c r="J2974" s="10" t="str">
        <f>IFERROR(MOD(Table1[[#This Row],[cancellation hour rounded]],24),"not cancelled")</f>
        <v>not cancelled</v>
      </c>
      <c r="K2974" s="32">
        <f>1/Table1[[#This Row],[Duration (Time between doses '[in hours'])]]</f>
        <v>4.1666666666666664E-2</v>
      </c>
      <c r="L2974" s="33">
        <f>Table1[[#This Row],[number doses per hour]]*INDEX(Table2[price per dose],Table1[[#This Row],[Drug ID]])</f>
        <v>0.2815833333333333</v>
      </c>
      <c r="M2974" s="11" t="b">
        <f>AND(Table1[[#This Row],[hour of cancellation 0 to 23]]&gt;=0,Table1[[#This Row],[hour of cancellation 0 to 23]]&lt;=23)</f>
        <v>0</v>
      </c>
    </row>
    <row r="2975" spans="1:13" x14ac:dyDescent="0.3">
      <c r="A2975" s="1">
        <v>2974</v>
      </c>
      <c r="B2975" s="1">
        <v>4</v>
      </c>
      <c r="C2975" s="2">
        <v>41040.703397944148</v>
      </c>
      <c r="D2975" s="2">
        <v>41100.702777777777</v>
      </c>
      <c r="E2975" s="1">
        <v>12</v>
      </c>
      <c r="F2975" s="2">
        <v>41043.532427411577</v>
      </c>
      <c r="G2975" s="1">
        <v>0</v>
      </c>
      <c r="H2975" s="32">
        <f>IFERROR(HOUR(Table1[[#This Row],[Cancel Date/time]])+MINUTE(Table1[[#This Row],[Cancel Date/time]])/60,"not cancelled")</f>
        <v>12.766666666666667</v>
      </c>
      <c r="I2975" s="47">
        <f>IFERROR(ROUND(Table1[[#This Row],[cancellation time decimal]],0),"not cancelled")</f>
        <v>13</v>
      </c>
      <c r="J2975" s="10">
        <f>IFERROR(MOD(Table1[[#This Row],[cancellation hour rounded]],24),"not cancelled")</f>
        <v>13</v>
      </c>
      <c r="K2975" s="32">
        <f>1/Table1[[#This Row],[Duration (Time between doses '[in hours'])]]</f>
        <v>8.3333333333333329E-2</v>
      </c>
      <c r="L2975" s="33">
        <f>Table1[[#This Row],[number doses per hour]]*INDEX(Table2[price per dose],Table1[[#This Row],[Drug ID]])</f>
        <v>1.448055119047619</v>
      </c>
      <c r="M2975" s="11" t="b">
        <f>AND(Table1[[#This Row],[hour of cancellation 0 to 23]]&gt;=0,Table1[[#This Row],[hour of cancellation 0 to 23]]&lt;=23)</f>
        <v>1</v>
      </c>
    </row>
    <row r="2976" spans="1:13" x14ac:dyDescent="0.3">
      <c r="A2976" s="1">
        <v>2975</v>
      </c>
      <c r="B2976" s="1">
        <v>2</v>
      </c>
      <c r="C2976" s="2">
        <v>41040.696879652649</v>
      </c>
      <c r="D2976" s="2">
        <v>41100.696527777778</v>
      </c>
      <c r="E2976" s="1">
        <v>10</v>
      </c>
      <c r="F2976" s="2">
        <v>41042.591234866784</v>
      </c>
      <c r="G2976" s="1">
        <v>0</v>
      </c>
      <c r="H2976" s="32">
        <f>IFERROR(HOUR(Table1[[#This Row],[Cancel Date/time]])+MINUTE(Table1[[#This Row],[Cancel Date/time]])/60,"not cancelled")</f>
        <v>14.183333333333334</v>
      </c>
      <c r="I2976" s="47">
        <f>IFERROR(ROUND(Table1[[#This Row],[cancellation time decimal]],0),"not cancelled")</f>
        <v>14</v>
      </c>
      <c r="J2976" s="10">
        <f>IFERROR(MOD(Table1[[#This Row],[cancellation hour rounded]],24),"not cancelled")</f>
        <v>14</v>
      </c>
      <c r="K2976" s="32">
        <f>1/Table1[[#This Row],[Duration (Time between doses '[in hours'])]]</f>
        <v>0.1</v>
      </c>
      <c r="L2976" s="33">
        <f>Table1[[#This Row],[number doses per hour]]*INDEX(Table2[price per dose],Table1[[#This Row],[Drug ID]])</f>
        <v>0.84959999999999969</v>
      </c>
      <c r="M2976" s="11" t="b">
        <f>AND(Table1[[#This Row],[hour of cancellation 0 to 23]]&gt;=0,Table1[[#This Row],[hour of cancellation 0 to 23]]&lt;=23)</f>
        <v>1</v>
      </c>
    </row>
    <row r="2977" spans="1:13" x14ac:dyDescent="0.3">
      <c r="A2977" s="1">
        <v>2976</v>
      </c>
      <c r="B2977" s="1">
        <v>2</v>
      </c>
      <c r="C2977" s="2">
        <v>41040.735564926719</v>
      </c>
      <c r="D2977" s="2">
        <v>41100.73541666667</v>
      </c>
      <c r="E2977" s="1">
        <v>10</v>
      </c>
      <c r="F2977" s="2">
        <v>41042.421054341605</v>
      </c>
      <c r="G2977" s="1">
        <v>0</v>
      </c>
      <c r="H2977" s="32">
        <f>IFERROR(HOUR(Table1[[#This Row],[Cancel Date/time]])+MINUTE(Table1[[#This Row],[Cancel Date/time]])/60,"not cancelled")</f>
        <v>10.1</v>
      </c>
      <c r="I2977" s="47">
        <f>IFERROR(ROUND(Table1[[#This Row],[cancellation time decimal]],0),"not cancelled")</f>
        <v>10</v>
      </c>
      <c r="J2977" s="10">
        <f>IFERROR(MOD(Table1[[#This Row],[cancellation hour rounded]],24),"not cancelled")</f>
        <v>10</v>
      </c>
      <c r="K2977" s="32">
        <f>1/Table1[[#This Row],[Duration (Time between doses '[in hours'])]]</f>
        <v>0.1</v>
      </c>
      <c r="L2977" s="33">
        <f>Table1[[#This Row],[number doses per hour]]*INDEX(Table2[price per dose],Table1[[#This Row],[Drug ID]])</f>
        <v>0.84959999999999969</v>
      </c>
      <c r="M2977" s="11" t="b">
        <f>AND(Table1[[#This Row],[hour of cancellation 0 to 23]]&gt;=0,Table1[[#This Row],[hour of cancellation 0 to 23]]&lt;=23)</f>
        <v>1</v>
      </c>
    </row>
    <row r="2978" spans="1:13" x14ac:dyDescent="0.3">
      <c r="A2978" s="1">
        <v>2977</v>
      </c>
      <c r="B2978" s="1">
        <v>10</v>
      </c>
      <c r="C2978" s="2">
        <v>41040.730932729864</v>
      </c>
      <c r="D2978" s="2">
        <v>41100.730555555558</v>
      </c>
      <c r="E2978" s="1">
        <v>1</v>
      </c>
      <c r="F2978" s="2">
        <v>41047.444630482023</v>
      </c>
      <c r="G2978" s="1">
        <v>3</v>
      </c>
      <c r="H2978" s="32">
        <f>IFERROR(HOUR(Table1[[#This Row],[Cancel Date/time]])+MINUTE(Table1[[#This Row],[Cancel Date/time]])/60,"not cancelled")</f>
        <v>10.666666666666666</v>
      </c>
      <c r="I2978" s="47">
        <f>IFERROR(ROUND(Table1[[#This Row],[cancellation time decimal]],0),"not cancelled")</f>
        <v>11</v>
      </c>
      <c r="J2978" s="10">
        <f>IFERROR(MOD(Table1[[#This Row],[cancellation hour rounded]],24),"not cancelled")</f>
        <v>11</v>
      </c>
      <c r="K2978" s="32">
        <f>1/Table1[[#This Row],[Duration (Time between doses '[in hours'])]]</f>
        <v>1</v>
      </c>
      <c r="L2978" s="33">
        <f>Table1[[#This Row],[number doses per hour]]*INDEX(Table2[price per dose],Table1[[#This Row],[Drug ID]])</f>
        <v>2.5716000000000001</v>
      </c>
      <c r="M2978" s="11" t="b">
        <f>AND(Table1[[#This Row],[hour of cancellation 0 to 23]]&gt;=0,Table1[[#This Row],[hour of cancellation 0 to 23]]&lt;=23)</f>
        <v>1</v>
      </c>
    </row>
    <row r="2979" spans="1:13" x14ac:dyDescent="0.3">
      <c r="A2979" s="1">
        <v>2978</v>
      </c>
      <c r="B2979" s="1">
        <v>7</v>
      </c>
      <c r="C2979" s="2">
        <v>41040.778196341736</v>
      </c>
      <c r="D2979" s="2">
        <v>41100.777777777781</v>
      </c>
      <c r="E2979" s="1">
        <v>24</v>
      </c>
      <c r="F2979" s="2">
        <v>41046.439936505383</v>
      </c>
      <c r="G2979" s="1">
        <v>0</v>
      </c>
      <c r="H2979" s="32">
        <f>IFERROR(HOUR(Table1[[#This Row],[Cancel Date/time]])+MINUTE(Table1[[#This Row],[Cancel Date/time]])/60,"not cancelled")</f>
        <v>10.55</v>
      </c>
      <c r="I2979" s="47">
        <f>IFERROR(ROUND(Table1[[#This Row],[cancellation time decimal]],0),"not cancelled")</f>
        <v>11</v>
      </c>
      <c r="J2979" s="10">
        <f>IFERROR(MOD(Table1[[#This Row],[cancellation hour rounded]],24),"not cancelled")</f>
        <v>11</v>
      </c>
      <c r="K2979" s="32">
        <f>1/Table1[[#This Row],[Duration (Time between doses '[in hours'])]]</f>
        <v>4.1666666666666664E-2</v>
      </c>
      <c r="L2979" s="33">
        <f>Table1[[#This Row],[number doses per hour]]*INDEX(Table2[price per dose],Table1[[#This Row],[Drug ID]])</f>
        <v>1.2958049999999997</v>
      </c>
      <c r="M2979" s="11" t="b">
        <f>AND(Table1[[#This Row],[hour of cancellation 0 to 23]]&gt;=0,Table1[[#This Row],[hour of cancellation 0 to 23]]&lt;=23)</f>
        <v>1</v>
      </c>
    </row>
    <row r="2980" spans="1:13" x14ac:dyDescent="0.3">
      <c r="A2980" s="1">
        <v>2979</v>
      </c>
      <c r="B2980" s="1">
        <v>1</v>
      </c>
      <c r="C2980" s="2">
        <v>41040.785555475464</v>
      </c>
      <c r="D2980" s="2">
        <v>41100.785416666666</v>
      </c>
      <c r="E2980" s="1">
        <v>12</v>
      </c>
      <c r="F2980" s="2">
        <v>41041.637396462982</v>
      </c>
      <c r="G2980" s="1">
        <v>0</v>
      </c>
      <c r="H2980" s="32">
        <f>IFERROR(HOUR(Table1[[#This Row],[Cancel Date/time]])+MINUTE(Table1[[#This Row],[Cancel Date/time]])/60,"not cancelled")</f>
        <v>15.283333333333333</v>
      </c>
      <c r="I2980" s="47">
        <f>IFERROR(ROUND(Table1[[#This Row],[cancellation time decimal]],0),"not cancelled")</f>
        <v>15</v>
      </c>
      <c r="J2980" s="10">
        <f>IFERROR(MOD(Table1[[#This Row],[cancellation hour rounded]],24),"not cancelled")</f>
        <v>15</v>
      </c>
      <c r="K2980" s="32">
        <f>1/Table1[[#This Row],[Duration (Time between doses '[in hours'])]]</f>
        <v>8.3333333333333329E-2</v>
      </c>
      <c r="L2980" s="33">
        <f>Table1[[#This Row],[number doses per hour]]*INDEX(Table2[price per dose],Table1[[#This Row],[Drug ID]])</f>
        <v>0.56619444444444444</v>
      </c>
      <c r="M2980" s="11" t="b">
        <f>AND(Table1[[#This Row],[hour of cancellation 0 to 23]]&gt;=0,Table1[[#This Row],[hour of cancellation 0 to 23]]&lt;=23)</f>
        <v>1</v>
      </c>
    </row>
    <row r="2981" spans="1:13" x14ac:dyDescent="0.3">
      <c r="A2981" s="1">
        <v>2980</v>
      </c>
      <c r="B2981" s="1">
        <v>4</v>
      </c>
      <c r="C2981" s="2">
        <v>41040.779421699517</v>
      </c>
      <c r="D2981" s="2">
        <v>41100.779166666667</v>
      </c>
      <c r="E2981" s="1">
        <v>12</v>
      </c>
      <c r="F2981" s="2">
        <v>41042.612820985385</v>
      </c>
      <c r="G2981" s="1">
        <v>0</v>
      </c>
      <c r="H2981" s="32">
        <f>IFERROR(HOUR(Table1[[#This Row],[Cancel Date/time]])+MINUTE(Table1[[#This Row],[Cancel Date/time]])/60,"not cancelled")</f>
        <v>14.7</v>
      </c>
      <c r="I2981" s="47">
        <f>IFERROR(ROUND(Table1[[#This Row],[cancellation time decimal]],0),"not cancelled")</f>
        <v>15</v>
      </c>
      <c r="J2981" s="10">
        <f>IFERROR(MOD(Table1[[#This Row],[cancellation hour rounded]],24),"not cancelled")</f>
        <v>15</v>
      </c>
      <c r="K2981" s="32">
        <f>1/Table1[[#This Row],[Duration (Time between doses '[in hours'])]]</f>
        <v>8.3333333333333329E-2</v>
      </c>
      <c r="L2981" s="33">
        <f>Table1[[#This Row],[number doses per hour]]*INDEX(Table2[price per dose],Table1[[#This Row],[Drug ID]])</f>
        <v>1.448055119047619</v>
      </c>
      <c r="M2981" s="11" t="b">
        <f>AND(Table1[[#This Row],[hour of cancellation 0 to 23]]&gt;=0,Table1[[#This Row],[hour of cancellation 0 to 23]]&lt;=23)</f>
        <v>1</v>
      </c>
    </row>
    <row r="2982" spans="1:13" x14ac:dyDescent="0.3">
      <c r="A2982" s="1">
        <v>2981</v>
      </c>
      <c r="B2982" s="1">
        <v>4</v>
      </c>
      <c r="C2982" s="2">
        <v>41040.795384487232</v>
      </c>
      <c r="D2982" s="2">
        <v>41100.795138888883</v>
      </c>
      <c r="E2982" s="1">
        <v>12</v>
      </c>
      <c r="F2982" s="2">
        <v>41045.129005486473</v>
      </c>
      <c r="G2982" s="1">
        <v>0</v>
      </c>
      <c r="H2982" s="32">
        <f>IFERROR(HOUR(Table1[[#This Row],[Cancel Date/time]])+MINUTE(Table1[[#This Row],[Cancel Date/time]])/60,"not cancelled")</f>
        <v>3.0833333333333335</v>
      </c>
      <c r="I2982" s="47">
        <f>IFERROR(ROUND(Table1[[#This Row],[cancellation time decimal]],0),"not cancelled")</f>
        <v>3</v>
      </c>
      <c r="J2982" s="10">
        <f>IFERROR(MOD(Table1[[#This Row],[cancellation hour rounded]],24),"not cancelled")</f>
        <v>3</v>
      </c>
      <c r="K2982" s="32">
        <f>1/Table1[[#This Row],[Duration (Time between doses '[in hours'])]]</f>
        <v>8.3333333333333329E-2</v>
      </c>
      <c r="L2982" s="33">
        <f>Table1[[#This Row],[number doses per hour]]*INDEX(Table2[price per dose],Table1[[#This Row],[Drug ID]])</f>
        <v>1.448055119047619</v>
      </c>
      <c r="M2982" s="11" t="b">
        <f>AND(Table1[[#This Row],[hour of cancellation 0 to 23]]&gt;=0,Table1[[#This Row],[hour of cancellation 0 to 23]]&lt;=23)</f>
        <v>1</v>
      </c>
    </row>
    <row r="2983" spans="1:13" x14ac:dyDescent="0.3">
      <c r="A2983" s="1">
        <v>2982</v>
      </c>
      <c r="B2983" s="1">
        <v>5</v>
      </c>
      <c r="C2983" s="2">
        <v>41040.865882368853</v>
      </c>
      <c r="D2983" s="2">
        <v>41100.865277777782</v>
      </c>
      <c r="E2983" s="1">
        <v>24</v>
      </c>
      <c r="F2983" s="2">
        <v>41042.503410299767</v>
      </c>
      <c r="G2983" s="1">
        <v>0</v>
      </c>
      <c r="H2983" s="32">
        <f>IFERROR(HOUR(Table1[[#This Row],[Cancel Date/time]])+MINUTE(Table1[[#This Row],[Cancel Date/time]])/60,"not cancelled")</f>
        <v>12.066666666666666</v>
      </c>
      <c r="I2983" s="47">
        <f>IFERROR(ROUND(Table1[[#This Row],[cancellation time decimal]],0),"not cancelled")</f>
        <v>12</v>
      </c>
      <c r="J2983" s="10">
        <f>IFERROR(MOD(Table1[[#This Row],[cancellation hour rounded]],24),"not cancelled")</f>
        <v>12</v>
      </c>
      <c r="K2983" s="32">
        <f>1/Table1[[#This Row],[Duration (Time between doses '[in hours'])]]</f>
        <v>4.1666666666666664E-2</v>
      </c>
      <c r="L2983" s="33">
        <f>Table1[[#This Row],[number doses per hour]]*INDEX(Table2[price per dose],Table1[[#This Row],[Drug ID]])</f>
        <v>0.2815833333333333</v>
      </c>
      <c r="M2983" s="11" t="b">
        <f>AND(Table1[[#This Row],[hour of cancellation 0 to 23]]&gt;=0,Table1[[#This Row],[hour of cancellation 0 to 23]]&lt;=23)</f>
        <v>1</v>
      </c>
    </row>
    <row r="2984" spans="1:13" x14ac:dyDescent="0.3">
      <c r="A2984" s="1">
        <v>2983</v>
      </c>
      <c r="B2984" s="1">
        <v>6</v>
      </c>
      <c r="C2984" s="2">
        <v>41041.006000410038</v>
      </c>
      <c r="D2984" s="2">
        <v>41101.005555555559</v>
      </c>
      <c r="E2984" s="1">
        <v>24</v>
      </c>
      <c r="F2984" s="2">
        <v>41047.502298469371</v>
      </c>
      <c r="G2984" s="1">
        <v>0</v>
      </c>
      <c r="H2984" s="32">
        <f>IFERROR(HOUR(Table1[[#This Row],[Cancel Date/time]])+MINUTE(Table1[[#This Row],[Cancel Date/time]])/60,"not cancelled")</f>
        <v>12.05</v>
      </c>
      <c r="I2984" s="47">
        <f>IFERROR(ROUND(Table1[[#This Row],[cancellation time decimal]],0),"not cancelled")</f>
        <v>12</v>
      </c>
      <c r="J2984" s="10">
        <f>IFERROR(MOD(Table1[[#This Row],[cancellation hour rounded]],24),"not cancelled")</f>
        <v>12</v>
      </c>
      <c r="K2984" s="32">
        <f>1/Table1[[#This Row],[Duration (Time between doses '[in hours'])]]</f>
        <v>4.1666666666666664E-2</v>
      </c>
      <c r="L2984" s="33">
        <f>Table1[[#This Row],[number doses per hour]]*INDEX(Table2[price per dose],Table1[[#This Row],[Drug ID]])</f>
        <v>0.35218749999999999</v>
      </c>
      <c r="M2984" s="11" t="b">
        <f>AND(Table1[[#This Row],[hour of cancellation 0 to 23]]&gt;=0,Table1[[#This Row],[hour of cancellation 0 to 23]]&lt;=23)</f>
        <v>1</v>
      </c>
    </row>
    <row r="2985" spans="1:13" x14ac:dyDescent="0.3">
      <c r="A2985" s="1">
        <v>2984</v>
      </c>
      <c r="B2985" s="1">
        <v>3</v>
      </c>
      <c r="C2985" s="2">
        <v>41041.513426620964</v>
      </c>
      <c r="D2985" s="2">
        <v>41101.513194444444</v>
      </c>
      <c r="E2985" s="1">
        <v>24</v>
      </c>
      <c r="F2985" s="2">
        <v>41043.159071015441</v>
      </c>
      <c r="G2985" s="1">
        <v>0</v>
      </c>
      <c r="H2985" s="32">
        <f>IFERROR(HOUR(Table1[[#This Row],[Cancel Date/time]])+MINUTE(Table1[[#This Row],[Cancel Date/time]])/60,"not cancelled")</f>
        <v>3.8166666666666664</v>
      </c>
      <c r="I2985" s="47">
        <f>IFERROR(ROUND(Table1[[#This Row],[cancellation time decimal]],0),"not cancelled")</f>
        <v>4</v>
      </c>
      <c r="J2985" s="10">
        <f>IFERROR(MOD(Table1[[#This Row],[cancellation hour rounded]],24),"not cancelled")</f>
        <v>4</v>
      </c>
      <c r="K2985" s="32">
        <f>1/Table1[[#This Row],[Duration (Time between doses '[in hours'])]]</f>
        <v>4.1666666666666664E-2</v>
      </c>
      <c r="L2985" s="33">
        <f>Table1[[#This Row],[number doses per hour]]*INDEX(Table2[price per dose],Table1[[#This Row],[Drug ID]])</f>
        <v>0.18133000000000002</v>
      </c>
      <c r="M2985" s="11" t="b">
        <f>AND(Table1[[#This Row],[hour of cancellation 0 to 23]]&gt;=0,Table1[[#This Row],[hour of cancellation 0 to 23]]&lt;=23)</f>
        <v>1</v>
      </c>
    </row>
    <row r="2986" spans="1:13" x14ac:dyDescent="0.3">
      <c r="A2986" s="1">
        <v>2985</v>
      </c>
      <c r="B2986" s="1">
        <v>5</v>
      </c>
      <c r="C2986" s="2">
        <v>41041.541795887031</v>
      </c>
      <c r="D2986" s="2">
        <v>41101.541666666664</v>
      </c>
      <c r="E2986" s="1">
        <v>24</v>
      </c>
      <c r="F2986" s="2">
        <v>41044.62138946676</v>
      </c>
      <c r="G2986" s="1">
        <v>0</v>
      </c>
      <c r="H2986" s="32">
        <f>IFERROR(HOUR(Table1[[#This Row],[Cancel Date/time]])+MINUTE(Table1[[#This Row],[Cancel Date/time]])/60,"not cancelled")</f>
        <v>14.9</v>
      </c>
      <c r="I2986" s="47">
        <f>IFERROR(ROUND(Table1[[#This Row],[cancellation time decimal]],0),"not cancelled")</f>
        <v>15</v>
      </c>
      <c r="J2986" s="10">
        <f>IFERROR(MOD(Table1[[#This Row],[cancellation hour rounded]],24),"not cancelled")</f>
        <v>15</v>
      </c>
      <c r="K2986" s="32">
        <f>1/Table1[[#This Row],[Duration (Time between doses '[in hours'])]]</f>
        <v>4.1666666666666664E-2</v>
      </c>
      <c r="L2986" s="33">
        <f>Table1[[#This Row],[number doses per hour]]*INDEX(Table2[price per dose],Table1[[#This Row],[Drug ID]])</f>
        <v>0.2815833333333333</v>
      </c>
      <c r="M2986" s="11" t="b">
        <f>AND(Table1[[#This Row],[hour of cancellation 0 to 23]]&gt;=0,Table1[[#This Row],[hour of cancellation 0 to 23]]&lt;=23)</f>
        <v>1</v>
      </c>
    </row>
    <row r="2987" spans="1:13" x14ac:dyDescent="0.3">
      <c r="A2987" s="1">
        <v>2986</v>
      </c>
      <c r="B2987" s="1">
        <v>8</v>
      </c>
      <c r="C2987" s="2">
        <v>41041.621602230254</v>
      </c>
      <c r="D2987" s="2">
        <v>41101.621527777781</v>
      </c>
      <c r="E2987" s="1">
        <v>3</v>
      </c>
      <c r="F2987" s="2">
        <v>41048.572300985281</v>
      </c>
      <c r="G2987" s="1">
        <v>3</v>
      </c>
      <c r="H2987" s="32">
        <f>IFERROR(HOUR(Table1[[#This Row],[Cancel Date/time]])+MINUTE(Table1[[#This Row],[Cancel Date/time]])/60,"not cancelled")</f>
        <v>13.733333333333333</v>
      </c>
      <c r="I2987" s="47">
        <f>IFERROR(ROUND(Table1[[#This Row],[cancellation time decimal]],0),"not cancelled")</f>
        <v>14</v>
      </c>
      <c r="J2987" s="10">
        <f>IFERROR(MOD(Table1[[#This Row],[cancellation hour rounded]],24),"not cancelled")</f>
        <v>14</v>
      </c>
      <c r="K2987" s="32">
        <f>1/Table1[[#This Row],[Duration (Time between doses '[in hours'])]]</f>
        <v>0.33333333333333331</v>
      </c>
      <c r="L2987" s="33">
        <f>Table1[[#This Row],[number doses per hour]]*INDEX(Table2[price per dose],Table1[[#This Row],[Drug ID]])</f>
        <v>0.29998222222222221</v>
      </c>
      <c r="M2987" s="11" t="b">
        <f>AND(Table1[[#This Row],[hour of cancellation 0 to 23]]&gt;=0,Table1[[#This Row],[hour of cancellation 0 to 23]]&lt;=23)</f>
        <v>1</v>
      </c>
    </row>
    <row r="2988" spans="1:13" x14ac:dyDescent="0.3">
      <c r="A2988" s="1">
        <v>2987</v>
      </c>
      <c r="B2988" s="1">
        <v>4</v>
      </c>
      <c r="C2988" s="2">
        <v>41041.640021145038</v>
      </c>
      <c r="D2988" s="2">
        <v>41101.63958333333</v>
      </c>
      <c r="E2988" s="1">
        <v>12</v>
      </c>
      <c r="F2988" s="2">
        <v>41044.587258556887</v>
      </c>
      <c r="G2988" s="1">
        <v>0</v>
      </c>
      <c r="H2988" s="32">
        <f>IFERROR(HOUR(Table1[[#This Row],[Cancel Date/time]])+MINUTE(Table1[[#This Row],[Cancel Date/time]])/60,"not cancelled")</f>
        <v>14.083333333333334</v>
      </c>
      <c r="I2988" s="47">
        <f>IFERROR(ROUND(Table1[[#This Row],[cancellation time decimal]],0),"not cancelled")</f>
        <v>14</v>
      </c>
      <c r="J2988" s="10">
        <f>IFERROR(MOD(Table1[[#This Row],[cancellation hour rounded]],24),"not cancelled")</f>
        <v>14</v>
      </c>
      <c r="K2988" s="32">
        <f>1/Table1[[#This Row],[Duration (Time between doses '[in hours'])]]</f>
        <v>8.3333333333333329E-2</v>
      </c>
      <c r="L2988" s="33">
        <f>Table1[[#This Row],[number doses per hour]]*INDEX(Table2[price per dose],Table1[[#This Row],[Drug ID]])</f>
        <v>1.448055119047619</v>
      </c>
      <c r="M2988" s="11" t="b">
        <f>AND(Table1[[#This Row],[hour of cancellation 0 to 23]]&gt;=0,Table1[[#This Row],[hour of cancellation 0 to 23]]&lt;=23)</f>
        <v>1</v>
      </c>
    </row>
    <row r="2989" spans="1:13" x14ac:dyDescent="0.3">
      <c r="A2989" s="1">
        <v>2988</v>
      </c>
      <c r="B2989" s="1">
        <v>5</v>
      </c>
      <c r="C2989" s="2">
        <v>41041.677446234418</v>
      </c>
      <c r="D2989" s="2">
        <v>41101.677083333328</v>
      </c>
      <c r="E2989" s="1">
        <v>24</v>
      </c>
      <c r="F2989" s="2">
        <v>41045.583376069568</v>
      </c>
      <c r="G2989" s="1">
        <v>0</v>
      </c>
      <c r="H2989" s="32">
        <f>IFERROR(HOUR(Table1[[#This Row],[Cancel Date/time]])+MINUTE(Table1[[#This Row],[Cancel Date/time]])/60,"not cancelled")</f>
        <v>14</v>
      </c>
      <c r="I2989" s="47">
        <f>IFERROR(ROUND(Table1[[#This Row],[cancellation time decimal]],0),"not cancelled")</f>
        <v>14</v>
      </c>
      <c r="J2989" s="10">
        <f>IFERROR(MOD(Table1[[#This Row],[cancellation hour rounded]],24),"not cancelled")</f>
        <v>14</v>
      </c>
      <c r="K2989" s="32">
        <f>1/Table1[[#This Row],[Duration (Time between doses '[in hours'])]]</f>
        <v>4.1666666666666664E-2</v>
      </c>
      <c r="L2989" s="33">
        <f>Table1[[#This Row],[number doses per hour]]*INDEX(Table2[price per dose],Table1[[#This Row],[Drug ID]])</f>
        <v>0.2815833333333333</v>
      </c>
      <c r="M2989" s="11" t="b">
        <f>AND(Table1[[#This Row],[hour of cancellation 0 to 23]]&gt;=0,Table1[[#This Row],[hour of cancellation 0 to 23]]&lt;=23)</f>
        <v>1</v>
      </c>
    </row>
    <row r="2990" spans="1:13" x14ac:dyDescent="0.3">
      <c r="A2990" s="1">
        <v>2989</v>
      </c>
      <c r="B2990" s="1">
        <v>5</v>
      </c>
      <c r="C2990" s="2">
        <v>41041.70406660084</v>
      </c>
      <c r="D2990" s="2">
        <v>41101.703472222223</v>
      </c>
      <c r="E2990" s="1">
        <v>24</v>
      </c>
      <c r="F2990" s="2">
        <v>41045.361029272513</v>
      </c>
      <c r="G2990" s="1">
        <v>0</v>
      </c>
      <c r="H2990" s="32">
        <f>IFERROR(HOUR(Table1[[#This Row],[Cancel Date/time]])+MINUTE(Table1[[#This Row],[Cancel Date/time]])/60,"not cancelled")</f>
        <v>8.65</v>
      </c>
      <c r="I2990" s="47">
        <f>IFERROR(ROUND(Table1[[#This Row],[cancellation time decimal]],0),"not cancelled")</f>
        <v>9</v>
      </c>
      <c r="J2990" s="10">
        <f>IFERROR(MOD(Table1[[#This Row],[cancellation hour rounded]],24),"not cancelled")</f>
        <v>9</v>
      </c>
      <c r="K2990" s="32">
        <f>1/Table1[[#This Row],[Duration (Time between doses '[in hours'])]]</f>
        <v>4.1666666666666664E-2</v>
      </c>
      <c r="L2990" s="33">
        <f>Table1[[#This Row],[number doses per hour]]*INDEX(Table2[price per dose],Table1[[#This Row],[Drug ID]])</f>
        <v>0.2815833333333333</v>
      </c>
      <c r="M2990" s="11" t="b">
        <f>AND(Table1[[#This Row],[hour of cancellation 0 to 23]]&gt;=0,Table1[[#This Row],[hour of cancellation 0 to 23]]&lt;=23)</f>
        <v>1</v>
      </c>
    </row>
    <row r="2991" spans="1:13" hidden="1" x14ac:dyDescent="0.3">
      <c r="A2991" s="1">
        <v>2990</v>
      </c>
      <c r="B2991" s="1">
        <v>1</v>
      </c>
      <c r="C2991" s="2">
        <v>41041.760445404012</v>
      </c>
      <c r="D2991" s="2">
        <v>41044.17652709144</v>
      </c>
      <c r="E2991" s="1">
        <v>12</v>
      </c>
      <c r="F2991" s="2" t="s">
        <v>5</v>
      </c>
      <c r="G2991" s="1">
        <v>0</v>
      </c>
      <c r="H2991" s="32" t="str">
        <f>IFERROR(HOUR(Table1[[#This Row],[Cancel Date/time]])+MINUTE(Table1[[#This Row],[Cancel Date/time]])/60,"not cancelled")</f>
        <v>not cancelled</v>
      </c>
      <c r="I2991" s="47" t="str">
        <f>IFERROR(ROUND(Table1[[#This Row],[cancellation time decimal]],0),"not cancelled")</f>
        <v>not cancelled</v>
      </c>
      <c r="J2991" s="10" t="str">
        <f>IFERROR(MOD(Table1[[#This Row],[cancellation hour rounded]],24),"not cancelled")</f>
        <v>not cancelled</v>
      </c>
      <c r="K2991" s="32">
        <f>1/Table1[[#This Row],[Duration (Time between doses '[in hours'])]]</f>
        <v>8.3333333333333329E-2</v>
      </c>
      <c r="L2991" s="33">
        <f>Table1[[#This Row],[number doses per hour]]*INDEX(Table2[price per dose],Table1[[#This Row],[Drug ID]])</f>
        <v>0.56619444444444444</v>
      </c>
      <c r="M2991" s="11" t="b">
        <f>AND(Table1[[#This Row],[hour of cancellation 0 to 23]]&gt;=0,Table1[[#This Row],[hour of cancellation 0 to 23]]&lt;=23)</f>
        <v>0</v>
      </c>
    </row>
    <row r="2992" spans="1:13" x14ac:dyDescent="0.3">
      <c r="A2992" s="1">
        <v>2991</v>
      </c>
      <c r="B2992" s="1">
        <v>1</v>
      </c>
      <c r="C2992" s="2">
        <v>41041.82929068149</v>
      </c>
      <c r="D2992" s="2">
        <v>41101.829166666663</v>
      </c>
      <c r="E2992" s="1">
        <v>8</v>
      </c>
      <c r="F2992" s="2">
        <v>41042.015491816601</v>
      </c>
      <c r="G2992" s="1">
        <v>0</v>
      </c>
      <c r="H2992" s="32">
        <f>IFERROR(HOUR(Table1[[#This Row],[Cancel Date/time]])+MINUTE(Table1[[#This Row],[Cancel Date/time]])/60,"not cancelled")</f>
        <v>0.36666666666666664</v>
      </c>
      <c r="I2992" s="47">
        <f>IFERROR(ROUND(Table1[[#This Row],[cancellation time decimal]],0),"not cancelled")</f>
        <v>0</v>
      </c>
      <c r="J2992" s="10">
        <f>IFERROR(MOD(Table1[[#This Row],[cancellation hour rounded]],24),"not cancelled")</f>
        <v>0</v>
      </c>
      <c r="K2992" s="32">
        <f>1/Table1[[#This Row],[Duration (Time between doses '[in hours'])]]</f>
        <v>0.125</v>
      </c>
      <c r="L2992" s="33">
        <f>Table1[[#This Row],[number doses per hour]]*INDEX(Table2[price per dose],Table1[[#This Row],[Drug ID]])</f>
        <v>0.84929166666666667</v>
      </c>
      <c r="M2992" s="11" t="b">
        <f>AND(Table1[[#This Row],[hour of cancellation 0 to 23]]&gt;=0,Table1[[#This Row],[hour of cancellation 0 to 23]]&lt;=23)</f>
        <v>1</v>
      </c>
    </row>
    <row r="2993" spans="1:13" x14ac:dyDescent="0.3">
      <c r="A2993" s="1">
        <v>2992</v>
      </c>
      <c r="B2993" s="1">
        <v>2</v>
      </c>
      <c r="C2993" s="2">
        <v>41041.829438094559</v>
      </c>
      <c r="D2993" s="2">
        <v>41101.829166666663</v>
      </c>
      <c r="E2993" s="1">
        <v>10</v>
      </c>
      <c r="F2993" s="2">
        <v>41043.33772014438</v>
      </c>
      <c r="G2993" s="1">
        <v>0</v>
      </c>
      <c r="H2993" s="32">
        <f>IFERROR(HOUR(Table1[[#This Row],[Cancel Date/time]])+MINUTE(Table1[[#This Row],[Cancel Date/time]])/60,"not cancelled")</f>
        <v>8.1</v>
      </c>
      <c r="I2993" s="47">
        <f>IFERROR(ROUND(Table1[[#This Row],[cancellation time decimal]],0),"not cancelled")</f>
        <v>8</v>
      </c>
      <c r="J2993" s="10">
        <f>IFERROR(MOD(Table1[[#This Row],[cancellation hour rounded]],24),"not cancelled")</f>
        <v>8</v>
      </c>
      <c r="K2993" s="32">
        <f>1/Table1[[#This Row],[Duration (Time between doses '[in hours'])]]</f>
        <v>0.1</v>
      </c>
      <c r="L2993" s="33">
        <f>Table1[[#This Row],[number doses per hour]]*INDEX(Table2[price per dose],Table1[[#This Row],[Drug ID]])</f>
        <v>0.84959999999999969</v>
      </c>
      <c r="M2993" s="11" t="b">
        <f>AND(Table1[[#This Row],[hour of cancellation 0 to 23]]&gt;=0,Table1[[#This Row],[hour of cancellation 0 to 23]]&lt;=23)</f>
        <v>1</v>
      </c>
    </row>
    <row r="2994" spans="1:13" x14ac:dyDescent="0.3">
      <c r="A2994" s="1">
        <v>2993</v>
      </c>
      <c r="B2994" s="1">
        <v>7</v>
      </c>
      <c r="C2994" s="2">
        <v>41041.825419799745</v>
      </c>
      <c r="D2994" s="2">
        <v>41101.824999999997</v>
      </c>
      <c r="E2994" s="1">
        <v>24</v>
      </c>
      <c r="F2994" s="2">
        <v>41061.441673851179</v>
      </c>
      <c r="G2994" s="1">
        <v>0</v>
      </c>
      <c r="H2994" s="32">
        <f>IFERROR(HOUR(Table1[[#This Row],[Cancel Date/time]])+MINUTE(Table1[[#This Row],[Cancel Date/time]])/60,"not cancelled")</f>
        <v>10.6</v>
      </c>
      <c r="I2994" s="47">
        <f>IFERROR(ROUND(Table1[[#This Row],[cancellation time decimal]],0),"not cancelled")</f>
        <v>11</v>
      </c>
      <c r="J2994" s="10">
        <f>IFERROR(MOD(Table1[[#This Row],[cancellation hour rounded]],24),"not cancelled")</f>
        <v>11</v>
      </c>
      <c r="K2994" s="32">
        <f>1/Table1[[#This Row],[Duration (Time between doses '[in hours'])]]</f>
        <v>4.1666666666666664E-2</v>
      </c>
      <c r="L2994" s="33">
        <f>Table1[[#This Row],[number doses per hour]]*INDEX(Table2[price per dose],Table1[[#This Row],[Drug ID]])</f>
        <v>1.2958049999999997</v>
      </c>
      <c r="M2994" s="11" t="b">
        <f>AND(Table1[[#This Row],[hour of cancellation 0 to 23]]&gt;=0,Table1[[#This Row],[hour of cancellation 0 to 23]]&lt;=23)</f>
        <v>1</v>
      </c>
    </row>
    <row r="2995" spans="1:13" x14ac:dyDescent="0.3">
      <c r="A2995" s="1">
        <v>2994</v>
      </c>
      <c r="B2995" s="1">
        <v>7</v>
      </c>
      <c r="C2995" s="2">
        <v>41041.814338160271</v>
      </c>
      <c r="D2995" s="2">
        <v>41101.813888888886</v>
      </c>
      <c r="E2995" s="1">
        <v>24</v>
      </c>
      <c r="F2995" s="2">
        <v>41094.612534418033</v>
      </c>
      <c r="G2995" s="1">
        <v>0</v>
      </c>
      <c r="H2995" s="32">
        <f>IFERROR(HOUR(Table1[[#This Row],[Cancel Date/time]])+MINUTE(Table1[[#This Row],[Cancel Date/time]])/60,"not cancelled")</f>
        <v>14.7</v>
      </c>
      <c r="I2995" s="47">
        <f>IFERROR(ROUND(Table1[[#This Row],[cancellation time decimal]],0),"not cancelled")</f>
        <v>15</v>
      </c>
      <c r="J2995" s="10">
        <f>IFERROR(MOD(Table1[[#This Row],[cancellation hour rounded]],24),"not cancelled")</f>
        <v>15</v>
      </c>
      <c r="K2995" s="32">
        <f>1/Table1[[#This Row],[Duration (Time between doses '[in hours'])]]</f>
        <v>4.1666666666666664E-2</v>
      </c>
      <c r="L2995" s="33">
        <f>Table1[[#This Row],[number doses per hour]]*INDEX(Table2[price per dose],Table1[[#This Row],[Drug ID]])</f>
        <v>1.2958049999999997</v>
      </c>
      <c r="M2995" s="11" t="b">
        <f>AND(Table1[[#This Row],[hour of cancellation 0 to 23]]&gt;=0,Table1[[#This Row],[hour of cancellation 0 to 23]]&lt;=23)</f>
        <v>1</v>
      </c>
    </row>
    <row r="2996" spans="1:13" x14ac:dyDescent="0.3">
      <c r="A2996" s="1">
        <v>2995</v>
      </c>
      <c r="B2996" s="1">
        <v>1</v>
      </c>
      <c r="C2996" s="2">
        <v>41041.840685423696</v>
      </c>
      <c r="D2996" s="2">
        <v>41101.840277777781</v>
      </c>
      <c r="E2996" s="1">
        <v>12</v>
      </c>
      <c r="F2996" s="2">
        <v>41043.433998349574</v>
      </c>
      <c r="G2996" s="1">
        <v>0</v>
      </c>
      <c r="H2996" s="32">
        <f>IFERROR(HOUR(Table1[[#This Row],[Cancel Date/time]])+MINUTE(Table1[[#This Row],[Cancel Date/time]])/60,"not cancelled")</f>
        <v>10.4</v>
      </c>
      <c r="I2996" s="47">
        <f>IFERROR(ROUND(Table1[[#This Row],[cancellation time decimal]],0),"not cancelled")</f>
        <v>10</v>
      </c>
      <c r="J2996" s="10">
        <f>IFERROR(MOD(Table1[[#This Row],[cancellation hour rounded]],24),"not cancelled")</f>
        <v>10</v>
      </c>
      <c r="K2996" s="32">
        <f>1/Table1[[#This Row],[Duration (Time between doses '[in hours'])]]</f>
        <v>8.3333333333333329E-2</v>
      </c>
      <c r="L2996" s="33">
        <f>Table1[[#This Row],[number doses per hour]]*INDEX(Table2[price per dose],Table1[[#This Row],[Drug ID]])</f>
        <v>0.56619444444444444</v>
      </c>
      <c r="M2996" s="11" t="b">
        <f>AND(Table1[[#This Row],[hour of cancellation 0 to 23]]&gt;=0,Table1[[#This Row],[hour of cancellation 0 to 23]]&lt;=23)</f>
        <v>1</v>
      </c>
    </row>
    <row r="2997" spans="1:13" x14ac:dyDescent="0.3">
      <c r="A2997" s="1">
        <v>2996</v>
      </c>
      <c r="B2997" s="1">
        <v>3</v>
      </c>
      <c r="C2997" s="2">
        <v>41041.90272869324</v>
      </c>
      <c r="D2997" s="2">
        <v>41101.902083333334</v>
      </c>
      <c r="E2997" s="1">
        <v>24</v>
      </c>
      <c r="F2997" s="2">
        <v>41043.623386309773</v>
      </c>
      <c r="G2997" s="1">
        <v>0</v>
      </c>
      <c r="H2997" s="32">
        <f>IFERROR(HOUR(Table1[[#This Row],[Cancel Date/time]])+MINUTE(Table1[[#This Row],[Cancel Date/time]])/60,"not cancelled")</f>
        <v>14.95</v>
      </c>
      <c r="I2997" s="47">
        <f>IFERROR(ROUND(Table1[[#This Row],[cancellation time decimal]],0),"not cancelled")</f>
        <v>15</v>
      </c>
      <c r="J2997" s="10">
        <f>IFERROR(MOD(Table1[[#This Row],[cancellation hour rounded]],24),"not cancelled")</f>
        <v>15</v>
      </c>
      <c r="K2997" s="32">
        <f>1/Table1[[#This Row],[Duration (Time between doses '[in hours'])]]</f>
        <v>4.1666666666666664E-2</v>
      </c>
      <c r="L2997" s="33">
        <f>Table1[[#This Row],[number doses per hour]]*INDEX(Table2[price per dose],Table1[[#This Row],[Drug ID]])</f>
        <v>0.18133000000000002</v>
      </c>
      <c r="M2997" s="11" t="b">
        <f>AND(Table1[[#This Row],[hour of cancellation 0 to 23]]&gt;=0,Table1[[#This Row],[hour of cancellation 0 to 23]]&lt;=23)</f>
        <v>1</v>
      </c>
    </row>
    <row r="2998" spans="1:13" x14ac:dyDescent="0.3">
      <c r="A2998" s="1">
        <v>2997</v>
      </c>
      <c r="B2998" s="1">
        <v>1</v>
      </c>
      <c r="C2998" s="2">
        <v>41041.904689625757</v>
      </c>
      <c r="D2998" s="2">
        <v>41101.904166666667</v>
      </c>
      <c r="E2998" s="1">
        <v>8</v>
      </c>
      <c r="F2998" s="2">
        <v>41042.345131782757</v>
      </c>
      <c r="G2998" s="1">
        <v>0</v>
      </c>
      <c r="H2998" s="32">
        <f>IFERROR(HOUR(Table1[[#This Row],[Cancel Date/time]])+MINUTE(Table1[[#This Row],[Cancel Date/time]])/60,"not cancelled")</f>
        <v>8.2666666666666675</v>
      </c>
      <c r="I2998" s="47">
        <f>IFERROR(ROUND(Table1[[#This Row],[cancellation time decimal]],0),"not cancelled")</f>
        <v>8</v>
      </c>
      <c r="J2998" s="10">
        <f>IFERROR(MOD(Table1[[#This Row],[cancellation hour rounded]],24),"not cancelled")</f>
        <v>8</v>
      </c>
      <c r="K2998" s="32">
        <f>1/Table1[[#This Row],[Duration (Time between doses '[in hours'])]]</f>
        <v>0.125</v>
      </c>
      <c r="L2998" s="33">
        <f>Table1[[#This Row],[number doses per hour]]*INDEX(Table2[price per dose],Table1[[#This Row],[Drug ID]])</f>
        <v>0.84929166666666667</v>
      </c>
      <c r="M2998" s="11" t="b">
        <f>AND(Table1[[#This Row],[hour of cancellation 0 to 23]]&gt;=0,Table1[[#This Row],[hour of cancellation 0 to 23]]&lt;=23)</f>
        <v>1</v>
      </c>
    </row>
    <row r="2999" spans="1:13" x14ac:dyDescent="0.3">
      <c r="A2999" s="1">
        <v>2998</v>
      </c>
      <c r="B2999" s="1">
        <v>6</v>
      </c>
      <c r="C2999" s="2">
        <v>41041.941276373065</v>
      </c>
      <c r="D2999" s="2">
        <v>41101.940972222219</v>
      </c>
      <c r="E2999" s="1">
        <v>24</v>
      </c>
      <c r="F2999" s="2">
        <v>41045.696606003425</v>
      </c>
      <c r="G2999" s="1">
        <v>0</v>
      </c>
      <c r="H2999" s="32">
        <f>IFERROR(HOUR(Table1[[#This Row],[Cancel Date/time]])+MINUTE(Table1[[#This Row],[Cancel Date/time]])/60,"not cancelled")</f>
        <v>16.716666666666665</v>
      </c>
      <c r="I2999" s="47">
        <f>IFERROR(ROUND(Table1[[#This Row],[cancellation time decimal]],0),"not cancelled")</f>
        <v>17</v>
      </c>
      <c r="J2999" s="10">
        <f>IFERROR(MOD(Table1[[#This Row],[cancellation hour rounded]],24),"not cancelled")</f>
        <v>17</v>
      </c>
      <c r="K2999" s="32">
        <f>1/Table1[[#This Row],[Duration (Time between doses '[in hours'])]]</f>
        <v>4.1666666666666664E-2</v>
      </c>
      <c r="L2999" s="33">
        <f>Table1[[#This Row],[number doses per hour]]*INDEX(Table2[price per dose],Table1[[#This Row],[Drug ID]])</f>
        <v>0.35218749999999999</v>
      </c>
      <c r="M2999" s="11" t="b">
        <f>AND(Table1[[#This Row],[hour of cancellation 0 to 23]]&gt;=0,Table1[[#This Row],[hour of cancellation 0 to 23]]&lt;=23)</f>
        <v>1</v>
      </c>
    </row>
    <row r="3000" spans="1:13" hidden="1" x14ac:dyDescent="0.3">
      <c r="A3000" s="1">
        <v>2999</v>
      </c>
      <c r="B3000" s="1">
        <v>10</v>
      </c>
      <c r="C3000" s="2">
        <v>41041.919378872401</v>
      </c>
      <c r="D3000" s="2">
        <v>41044.335651431145</v>
      </c>
      <c r="E3000" s="1">
        <v>1</v>
      </c>
      <c r="F3000" s="2" t="s">
        <v>5</v>
      </c>
      <c r="G3000" s="1">
        <v>8</v>
      </c>
      <c r="H3000" s="32" t="str">
        <f>IFERROR(HOUR(Table1[[#This Row],[Cancel Date/time]])+MINUTE(Table1[[#This Row],[Cancel Date/time]])/60,"not cancelled")</f>
        <v>not cancelled</v>
      </c>
      <c r="I3000" s="47" t="str">
        <f>IFERROR(ROUND(Table1[[#This Row],[cancellation time decimal]],0),"not cancelled")</f>
        <v>not cancelled</v>
      </c>
      <c r="J3000" s="10" t="str">
        <f>IFERROR(MOD(Table1[[#This Row],[cancellation hour rounded]],24),"not cancelled")</f>
        <v>not cancelled</v>
      </c>
      <c r="K3000" s="32">
        <f>1/Table1[[#This Row],[Duration (Time between doses '[in hours'])]]</f>
        <v>1</v>
      </c>
      <c r="L3000" s="33">
        <f>Table1[[#This Row],[number doses per hour]]*INDEX(Table2[price per dose],Table1[[#This Row],[Drug ID]])</f>
        <v>2.5716000000000001</v>
      </c>
      <c r="M3000" s="11" t="b">
        <f>AND(Table1[[#This Row],[hour of cancellation 0 to 23]]&gt;=0,Table1[[#This Row],[hour of cancellation 0 to 23]]&lt;=23)</f>
        <v>0</v>
      </c>
    </row>
    <row r="3001" spans="1:13" x14ac:dyDescent="0.3">
      <c r="A3001" s="1">
        <v>3000</v>
      </c>
      <c r="B3001" s="1">
        <v>1</v>
      </c>
      <c r="C3001" s="2">
        <v>41042.270953492625</v>
      </c>
      <c r="D3001" s="2">
        <v>41102.270833333336</v>
      </c>
      <c r="E3001" s="1">
        <v>8</v>
      </c>
      <c r="F3001" s="2">
        <v>41043.54932634109</v>
      </c>
      <c r="G3001" s="1">
        <v>0</v>
      </c>
      <c r="H3001" s="32">
        <f>IFERROR(HOUR(Table1[[#This Row],[Cancel Date/time]])+MINUTE(Table1[[#This Row],[Cancel Date/time]])/60,"not cancelled")</f>
        <v>13.183333333333334</v>
      </c>
      <c r="I3001" s="47">
        <f>IFERROR(ROUND(Table1[[#This Row],[cancellation time decimal]],0),"not cancelled")</f>
        <v>13</v>
      </c>
      <c r="J3001" s="10">
        <f>IFERROR(MOD(Table1[[#This Row],[cancellation hour rounded]],24),"not cancelled")</f>
        <v>13</v>
      </c>
      <c r="K3001" s="32">
        <f>1/Table1[[#This Row],[Duration (Time between doses '[in hours'])]]</f>
        <v>0.125</v>
      </c>
      <c r="L3001" s="33">
        <f>Table1[[#This Row],[number doses per hour]]*INDEX(Table2[price per dose],Table1[[#This Row],[Drug ID]])</f>
        <v>0.84929166666666667</v>
      </c>
      <c r="M3001" s="11" t="b">
        <f>AND(Table1[[#This Row],[hour of cancellation 0 to 23]]&gt;=0,Table1[[#This Row],[hour of cancellation 0 to 23]]&lt;=23)</f>
        <v>1</v>
      </c>
    </row>
    <row r="3002" spans="1:13" x14ac:dyDescent="0.3">
      <c r="A3002" s="1">
        <v>3001</v>
      </c>
      <c r="B3002" s="1">
        <v>2</v>
      </c>
      <c r="C3002" s="2">
        <v>41042.388529232769</v>
      </c>
      <c r="D3002" s="2">
        <v>41102.388194444444</v>
      </c>
      <c r="E3002" s="1">
        <v>10</v>
      </c>
      <c r="F3002" s="2">
        <v>41042.641185420558</v>
      </c>
      <c r="G3002" s="1">
        <v>0</v>
      </c>
      <c r="H3002" s="32">
        <f>IFERROR(HOUR(Table1[[#This Row],[Cancel Date/time]])+MINUTE(Table1[[#This Row],[Cancel Date/time]])/60,"not cancelled")</f>
        <v>15.383333333333333</v>
      </c>
      <c r="I3002" s="47">
        <f>IFERROR(ROUND(Table1[[#This Row],[cancellation time decimal]],0),"not cancelled")</f>
        <v>15</v>
      </c>
      <c r="J3002" s="10">
        <f>IFERROR(MOD(Table1[[#This Row],[cancellation hour rounded]],24),"not cancelled")</f>
        <v>15</v>
      </c>
      <c r="K3002" s="32">
        <f>1/Table1[[#This Row],[Duration (Time between doses '[in hours'])]]</f>
        <v>0.1</v>
      </c>
      <c r="L3002" s="33">
        <f>Table1[[#This Row],[number doses per hour]]*INDEX(Table2[price per dose],Table1[[#This Row],[Drug ID]])</f>
        <v>0.84959999999999969</v>
      </c>
      <c r="M3002" s="11" t="b">
        <f>AND(Table1[[#This Row],[hour of cancellation 0 to 23]]&gt;=0,Table1[[#This Row],[hour of cancellation 0 to 23]]&lt;=23)</f>
        <v>1</v>
      </c>
    </row>
    <row r="3003" spans="1:13" x14ac:dyDescent="0.3">
      <c r="A3003" s="1">
        <v>3002</v>
      </c>
      <c r="B3003" s="1">
        <v>2</v>
      </c>
      <c r="C3003" s="2">
        <v>41042.405607363464</v>
      </c>
      <c r="D3003" s="2">
        <v>41102.405555555553</v>
      </c>
      <c r="E3003" s="1">
        <v>10</v>
      </c>
      <c r="F3003" s="2">
        <v>41042.644827731776</v>
      </c>
      <c r="G3003" s="1">
        <v>0</v>
      </c>
      <c r="H3003" s="32">
        <f>IFERROR(HOUR(Table1[[#This Row],[Cancel Date/time]])+MINUTE(Table1[[#This Row],[Cancel Date/time]])/60,"not cancelled")</f>
        <v>15.466666666666667</v>
      </c>
      <c r="I3003" s="47">
        <f>IFERROR(ROUND(Table1[[#This Row],[cancellation time decimal]],0),"not cancelled")</f>
        <v>15</v>
      </c>
      <c r="J3003" s="10">
        <f>IFERROR(MOD(Table1[[#This Row],[cancellation hour rounded]],24),"not cancelled")</f>
        <v>15</v>
      </c>
      <c r="K3003" s="32">
        <f>1/Table1[[#This Row],[Duration (Time between doses '[in hours'])]]</f>
        <v>0.1</v>
      </c>
      <c r="L3003" s="33">
        <f>Table1[[#This Row],[number doses per hour]]*INDEX(Table2[price per dose],Table1[[#This Row],[Drug ID]])</f>
        <v>0.84959999999999969</v>
      </c>
      <c r="M3003" s="11" t="b">
        <f>AND(Table1[[#This Row],[hour of cancellation 0 to 23]]&gt;=0,Table1[[#This Row],[hour of cancellation 0 to 23]]&lt;=23)</f>
        <v>1</v>
      </c>
    </row>
    <row r="3004" spans="1:13" x14ac:dyDescent="0.3">
      <c r="A3004" s="1">
        <v>3003</v>
      </c>
      <c r="B3004" s="1">
        <v>7</v>
      </c>
      <c r="C3004" s="2">
        <v>41042.506000274989</v>
      </c>
      <c r="D3004" s="2">
        <v>41102.505555555559</v>
      </c>
      <c r="E3004" s="1">
        <v>24</v>
      </c>
      <c r="F3004" s="2">
        <v>41052.31094680995</v>
      </c>
      <c r="G3004" s="1">
        <v>0</v>
      </c>
      <c r="H3004" s="32">
        <f>IFERROR(HOUR(Table1[[#This Row],[Cancel Date/time]])+MINUTE(Table1[[#This Row],[Cancel Date/time]])/60,"not cancelled")</f>
        <v>7.45</v>
      </c>
      <c r="I3004" s="47">
        <f>IFERROR(ROUND(Table1[[#This Row],[cancellation time decimal]],0),"not cancelled")</f>
        <v>7</v>
      </c>
      <c r="J3004" s="10">
        <f>IFERROR(MOD(Table1[[#This Row],[cancellation hour rounded]],24),"not cancelled")</f>
        <v>7</v>
      </c>
      <c r="K3004" s="32">
        <f>1/Table1[[#This Row],[Duration (Time between doses '[in hours'])]]</f>
        <v>4.1666666666666664E-2</v>
      </c>
      <c r="L3004" s="33">
        <f>Table1[[#This Row],[number doses per hour]]*INDEX(Table2[price per dose],Table1[[#This Row],[Drug ID]])</f>
        <v>1.2958049999999997</v>
      </c>
      <c r="M3004" s="11" t="b">
        <f>AND(Table1[[#This Row],[hour of cancellation 0 to 23]]&gt;=0,Table1[[#This Row],[hour of cancellation 0 to 23]]&lt;=23)</f>
        <v>1</v>
      </c>
    </row>
    <row r="3005" spans="1:13" x14ac:dyDescent="0.3">
      <c r="A3005" s="1">
        <v>3004</v>
      </c>
      <c r="B3005" s="1">
        <v>3</v>
      </c>
      <c r="C3005" s="2">
        <v>41042.644948994952</v>
      </c>
      <c r="D3005" s="2">
        <v>41102.644444444442</v>
      </c>
      <c r="E3005" s="1">
        <v>24</v>
      </c>
      <c r="F3005" s="2">
        <v>41045.609521875915</v>
      </c>
      <c r="G3005" s="1">
        <v>0</v>
      </c>
      <c r="H3005" s="32">
        <f>IFERROR(HOUR(Table1[[#This Row],[Cancel Date/time]])+MINUTE(Table1[[#This Row],[Cancel Date/time]])/60,"not cancelled")</f>
        <v>14.616666666666667</v>
      </c>
      <c r="I3005" s="47">
        <f>IFERROR(ROUND(Table1[[#This Row],[cancellation time decimal]],0),"not cancelled")</f>
        <v>15</v>
      </c>
      <c r="J3005" s="10">
        <f>IFERROR(MOD(Table1[[#This Row],[cancellation hour rounded]],24),"not cancelled")</f>
        <v>15</v>
      </c>
      <c r="K3005" s="32">
        <f>1/Table1[[#This Row],[Duration (Time between doses '[in hours'])]]</f>
        <v>4.1666666666666664E-2</v>
      </c>
      <c r="L3005" s="33">
        <f>Table1[[#This Row],[number doses per hour]]*INDEX(Table2[price per dose],Table1[[#This Row],[Drug ID]])</f>
        <v>0.18133000000000002</v>
      </c>
      <c r="M3005" s="11" t="b">
        <f>AND(Table1[[#This Row],[hour of cancellation 0 to 23]]&gt;=0,Table1[[#This Row],[hour of cancellation 0 to 23]]&lt;=23)</f>
        <v>1</v>
      </c>
    </row>
    <row r="3006" spans="1:13" hidden="1" x14ac:dyDescent="0.3">
      <c r="A3006" s="1">
        <v>3005</v>
      </c>
      <c r="B3006" s="1">
        <v>2</v>
      </c>
      <c r="C3006" s="2">
        <v>41042.637178469769</v>
      </c>
      <c r="D3006" s="2">
        <v>41046.761618295764</v>
      </c>
      <c r="E3006" s="1">
        <v>10</v>
      </c>
      <c r="F3006" s="2" t="s">
        <v>5</v>
      </c>
      <c r="G3006" s="1">
        <v>0</v>
      </c>
      <c r="H3006" s="32" t="str">
        <f>IFERROR(HOUR(Table1[[#This Row],[Cancel Date/time]])+MINUTE(Table1[[#This Row],[Cancel Date/time]])/60,"not cancelled")</f>
        <v>not cancelled</v>
      </c>
      <c r="I3006" s="47" t="str">
        <f>IFERROR(ROUND(Table1[[#This Row],[cancellation time decimal]],0),"not cancelled")</f>
        <v>not cancelled</v>
      </c>
      <c r="J3006" s="10" t="str">
        <f>IFERROR(MOD(Table1[[#This Row],[cancellation hour rounded]],24),"not cancelled")</f>
        <v>not cancelled</v>
      </c>
      <c r="K3006" s="32">
        <f>1/Table1[[#This Row],[Duration (Time between doses '[in hours'])]]</f>
        <v>0.1</v>
      </c>
      <c r="L3006" s="33">
        <f>Table1[[#This Row],[number doses per hour]]*INDEX(Table2[price per dose],Table1[[#This Row],[Drug ID]])</f>
        <v>0.84959999999999969</v>
      </c>
      <c r="M3006" s="11" t="b">
        <f>AND(Table1[[#This Row],[hour of cancellation 0 to 23]]&gt;=0,Table1[[#This Row],[hour of cancellation 0 to 23]]&lt;=23)</f>
        <v>0</v>
      </c>
    </row>
    <row r="3007" spans="1:13" x14ac:dyDescent="0.3">
      <c r="A3007" s="1">
        <v>3006</v>
      </c>
      <c r="B3007" s="1">
        <v>3</v>
      </c>
      <c r="C3007" s="2">
        <v>41042.695119211923</v>
      </c>
      <c r="D3007" s="2">
        <v>41102.694444444445</v>
      </c>
      <c r="E3007" s="1">
        <v>24</v>
      </c>
      <c r="F3007" s="2">
        <v>41045.46683073492</v>
      </c>
      <c r="G3007" s="1">
        <v>0</v>
      </c>
      <c r="H3007" s="32">
        <f>IFERROR(HOUR(Table1[[#This Row],[Cancel Date/time]])+MINUTE(Table1[[#This Row],[Cancel Date/time]])/60,"not cancelled")</f>
        <v>11.2</v>
      </c>
      <c r="I3007" s="47">
        <f>IFERROR(ROUND(Table1[[#This Row],[cancellation time decimal]],0),"not cancelled")</f>
        <v>11</v>
      </c>
      <c r="J3007" s="10">
        <f>IFERROR(MOD(Table1[[#This Row],[cancellation hour rounded]],24),"not cancelled")</f>
        <v>11</v>
      </c>
      <c r="K3007" s="32">
        <f>1/Table1[[#This Row],[Duration (Time between doses '[in hours'])]]</f>
        <v>4.1666666666666664E-2</v>
      </c>
      <c r="L3007" s="33">
        <f>Table1[[#This Row],[number doses per hour]]*INDEX(Table2[price per dose],Table1[[#This Row],[Drug ID]])</f>
        <v>0.18133000000000002</v>
      </c>
      <c r="M3007" s="11" t="b">
        <f>AND(Table1[[#This Row],[hour of cancellation 0 to 23]]&gt;=0,Table1[[#This Row],[hour of cancellation 0 to 23]]&lt;=23)</f>
        <v>1</v>
      </c>
    </row>
    <row r="3008" spans="1:13" hidden="1" x14ac:dyDescent="0.3">
      <c r="A3008" s="1">
        <v>3007</v>
      </c>
      <c r="B3008" s="1">
        <v>5</v>
      </c>
      <c r="C3008" s="2">
        <v>41042.724364374837</v>
      </c>
      <c r="D3008" s="2">
        <v>41045.182402746992</v>
      </c>
      <c r="E3008" s="1">
        <v>24</v>
      </c>
      <c r="F3008" s="2" t="s">
        <v>5</v>
      </c>
      <c r="G3008" s="1">
        <v>0</v>
      </c>
      <c r="H3008" s="32" t="str">
        <f>IFERROR(HOUR(Table1[[#This Row],[Cancel Date/time]])+MINUTE(Table1[[#This Row],[Cancel Date/time]])/60,"not cancelled")</f>
        <v>not cancelled</v>
      </c>
      <c r="I3008" s="47" t="str">
        <f>IFERROR(ROUND(Table1[[#This Row],[cancellation time decimal]],0),"not cancelled")</f>
        <v>not cancelled</v>
      </c>
      <c r="J3008" s="10" t="str">
        <f>IFERROR(MOD(Table1[[#This Row],[cancellation hour rounded]],24),"not cancelled")</f>
        <v>not cancelled</v>
      </c>
      <c r="K3008" s="32">
        <f>1/Table1[[#This Row],[Duration (Time between doses '[in hours'])]]</f>
        <v>4.1666666666666664E-2</v>
      </c>
      <c r="L3008" s="33">
        <f>Table1[[#This Row],[number doses per hour]]*INDEX(Table2[price per dose],Table1[[#This Row],[Drug ID]])</f>
        <v>0.2815833333333333</v>
      </c>
      <c r="M3008" s="11" t="b">
        <f>AND(Table1[[#This Row],[hour of cancellation 0 to 23]]&gt;=0,Table1[[#This Row],[hour of cancellation 0 to 23]]&lt;=23)</f>
        <v>0</v>
      </c>
    </row>
    <row r="3009" spans="1:13" x14ac:dyDescent="0.3">
      <c r="A3009" s="1">
        <v>3008</v>
      </c>
      <c r="B3009" s="1">
        <v>2</v>
      </c>
      <c r="C3009" s="2">
        <v>41042.745899522648</v>
      </c>
      <c r="D3009" s="2">
        <v>41102.745833333334</v>
      </c>
      <c r="E3009" s="1">
        <v>10</v>
      </c>
      <c r="F3009" s="2">
        <v>41044.636355716983</v>
      </c>
      <c r="G3009" s="1">
        <v>0</v>
      </c>
      <c r="H3009" s="32">
        <f>IFERROR(HOUR(Table1[[#This Row],[Cancel Date/time]])+MINUTE(Table1[[#This Row],[Cancel Date/time]])/60,"not cancelled")</f>
        <v>15.266666666666667</v>
      </c>
      <c r="I3009" s="47">
        <f>IFERROR(ROUND(Table1[[#This Row],[cancellation time decimal]],0),"not cancelled")</f>
        <v>15</v>
      </c>
      <c r="J3009" s="10">
        <f>IFERROR(MOD(Table1[[#This Row],[cancellation hour rounded]],24),"not cancelled")</f>
        <v>15</v>
      </c>
      <c r="K3009" s="32">
        <f>1/Table1[[#This Row],[Duration (Time between doses '[in hours'])]]</f>
        <v>0.1</v>
      </c>
      <c r="L3009" s="33">
        <f>Table1[[#This Row],[number doses per hour]]*INDEX(Table2[price per dose],Table1[[#This Row],[Drug ID]])</f>
        <v>0.84959999999999969</v>
      </c>
      <c r="M3009" s="11" t="b">
        <f>AND(Table1[[#This Row],[hour of cancellation 0 to 23]]&gt;=0,Table1[[#This Row],[hour of cancellation 0 to 23]]&lt;=23)</f>
        <v>1</v>
      </c>
    </row>
    <row r="3010" spans="1:13" x14ac:dyDescent="0.3">
      <c r="A3010" s="1">
        <v>3009</v>
      </c>
      <c r="B3010" s="1">
        <v>2</v>
      </c>
      <c r="C3010" s="2">
        <v>41042.802097529107</v>
      </c>
      <c r="D3010" s="2">
        <v>41102.802083333328</v>
      </c>
      <c r="E3010" s="1">
        <v>10</v>
      </c>
      <c r="F3010" s="2">
        <v>41044.66891337969</v>
      </c>
      <c r="G3010" s="1">
        <v>0</v>
      </c>
      <c r="H3010" s="32">
        <f>IFERROR(HOUR(Table1[[#This Row],[Cancel Date/time]])+MINUTE(Table1[[#This Row],[Cancel Date/time]])/60,"not cancelled")</f>
        <v>16.05</v>
      </c>
      <c r="I3010" s="47">
        <f>IFERROR(ROUND(Table1[[#This Row],[cancellation time decimal]],0),"not cancelled")</f>
        <v>16</v>
      </c>
      <c r="J3010" s="10">
        <f>IFERROR(MOD(Table1[[#This Row],[cancellation hour rounded]],24),"not cancelled")</f>
        <v>16</v>
      </c>
      <c r="K3010" s="32">
        <f>1/Table1[[#This Row],[Duration (Time between doses '[in hours'])]]</f>
        <v>0.1</v>
      </c>
      <c r="L3010" s="33">
        <f>Table1[[#This Row],[number doses per hour]]*INDEX(Table2[price per dose],Table1[[#This Row],[Drug ID]])</f>
        <v>0.84959999999999969</v>
      </c>
      <c r="M3010" s="11" t="b">
        <f>AND(Table1[[#This Row],[hour of cancellation 0 to 23]]&gt;=0,Table1[[#This Row],[hour of cancellation 0 to 23]]&lt;=23)</f>
        <v>1</v>
      </c>
    </row>
    <row r="3011" spans="1:13" x14ac:dyDescent="0.3">
      <c r="A3011" s="1">
        <v>3010</v>
      </c>
      <c r="B3011" s="1">
        <v>1</v>
      </c>
      <c r="C3011" s="2">
        <v>41042.793509635936</v>
      </c>
      <c r="D3011" s="2">
        <v>41102.79305555555</v>
      </c>
      <c r="E3011" s="1">
        <v>12</v>
      </c>
      <c r="F3011" s="2">
        <v>41043.471105302604</v>
      </c>
      <c r="G3011" s="1">
        <v>0</v>
      </c>
      <c r="H3011" s="32">
        <f>IFERROR(HOUR(Table1[[#This Row],[Cancel Date/time]])+MINUTE(Table1[[#This Row],[Cancel Date/time]])/60,"not cancelled")</f>
        <v>11.3</v>
      </c>
      <c r="I3011" s="47">
        <f>IFERROR(ROUND(Table1[[#This Row],[cancellation time decimal]],0),"not cancelled")</f>
        <v>11</v>
      </c>
      <c r="J3011" s="10">
        <f>IFERROR(MOD(Table1[[#This Row],[cancellation hour rounded]],24),"not cancelled")</f>
        <v>11</v>
      </c>
      <c r="K3011" s="32">
        <f>1/Table1[[#This Row],[Duration (Time between doses '[in hours'])]]</f>
        <v>8.3333333333333329E-2</v>
      </c>
      <c r="L3011" s="33">
        <f>Table1[[#This Row],[number doses per hour]]*INDEX(Table2[price per dose],Table1[[#This Row],[Drug ID]])</f>
        <v>0.56619444444444444</v>
      </c>
      <c r="M3011" s="11" t="b">
        <f>AND(Table1[[#This Row],[hour of cancellation 0 to 23]]&gt;=0,Table1[[#This Row],[hour of cancellation 0 to 23]]&lt;=23)</f>
        <v>1</v>
      </c>
    </row>
    <row r="3012" spans="1:13" x14ac:dyDescent="0.3">
      <c r="A3012" s="1">
        <v>3011</v>
      </c>
      <c r="B3012" s="1">
        <v>5</v>
      </c>
      <c r="C3012" s="2">
        <v>41042.836520210876</v>
      </c>
      <c r="D3012" s="2">
        <v>41102.836111111115</v>
      </c>
      <c r="E3012" s="1">
        <v>24</v>
      </c>
      <c r="F3012" s="2">
        <v>41045.530432349129</v>
      </c>
      <c r="G3012" s="1">
        <v>0</v>
      </c>
      <c r="H3012" s="32">
        <f>IFERROR(HOUR(Table1[[#This Row],[Cancel Date/time]])+MINUTE(Table1[[#This Row],[Cancel Date/time]])/60,"not cancelled")</f>
        <v>12.716666666666667</v>
      </c>
      <c r="I3012" s="47">
        <f>IFERROR(ROUND(Table1[[#This Row],[cancellation time decimal]],0),"not cancelled")</f>
        <v>13</v>
      </c>
      <c r="J3012" s="10">
        <f>IFERROR(MOD(Table1[[#This Row],[cancellation hour rounded]],24),"not cancelled")</f>
        <v>13</v>
      </c>
      <c r="K3012" s="32">
        <f>1/Table1[[#This Row],[Duration (Time between doses '[in hours'])]]</f>
        <v>4.1666666666666664E-2</v>
      </c>
      <c r="L3012" s="33">
        <f>Table1[[#This Row],[number doses per hour]]*INDEX(Table2[price per dose],Table1[[#This Row],[Drug ID]])</f>
        <v>0.2815833333333333</v>
      </c>
      <c r="M3012" s="11" t="b">
        <f>AND(Table1[[#This Row],[hour of cancellation 0 to 23]]&gt;=0,Table1[[#This Row],[hour of cancellation 0 to 23]]&lt;=23)</f>
        <v>1</v>
      </c>
    </row>
    <row r="3013" spans="1:13" x14ac:dyDescent="0.3">
      <c r="A3013" s="1">
        <v>3012</v>
      </c>
      <c r="B3013" s="1">
        <v>5</v>
      </c>
      <c r="C3013" s="2">
        <v>41042.837145383994</v>
      </c>
      <c r="D3013" s="2">
        <v>41102.836805555555</v>
      </c>
      <c r="E3013" s="1">
        <v>24</v>
      </c>
      <c r="F3013" s="2">
        <v>41044.862881346598</v>
      </c>
      <c r="G3013" s="1">
        <v>0</v>
      </c>
      <c r="H3013" s="32">
        <f>IFERROR(HOUR(Table1[[#This Row],[Cancel Date/time]])+MINUTE(Table1[[#This Row],[Cancel Date/time]])/60,"not cancelled")</f>
        <v>20.7</v>
      </c>
      <c r="I3013" s="47">
        <f>IFERROR(ROUND(Table1[[#This Row],[cancellation time decimal]],0),"not cancelled")</f>
        <v>21</v>
      </c>
      <c r="J3013" s="10">
        <f>IFERROR(MOD(Table1[[#This Row],[cancellation hour rounded]],24),"not cancelled")</f>
        <v>21</v>
      </c>
      <c r="K3013" s="32">
        <f>1/Table1[[#This Row],[Duration (Time between doses '[in hours'])]]</f>
        <v>4.1666666666666664E-2</v>
      </c>
      <c r="L3013" s="33">
        <f>Table1[[#This Row],[number doses per hour]]*INDEX(Table2[price per dose],Table1[[#This Row],[Drug ID]])</f>
        <v>0.2815833333333333</v>
      </c>
      <c r="M3013" s="11" t="b">
        <f>AND(Table1[[#This Row],[hour of cancellation 0 to 23]]&gt;=0,Table1[[#This Row],[hour of cancellation 0 to 23]]&lt;=23)</f>
        <v>1</v>
      </c>
    </row>
    <row r="3014" spans="1:13" x14ac:dyDescent="0.3">
      <c r="A3014" s="1">
        <v>3013</v>
      </c>
      <c r="B3014" s="1">
        <v>4</v>
      </c>
      <c r="C3014" s="2">
        <v>41042.914798832142</v>
      </c>
      <c r="D3014" s="2">
        <v>41102.914583333331</v>
      </c>
      <c r="E3014" s="1">
        <v>12</v>
      </c>
      <c r="F3014" s="2">
        <v>41044.843853472659</v>
      </c>
      <c r="G3014" s="1">
        <v>0</v>
      </c>
      <c r="H3014" s="32">
        <f>IFERROR(HOUR(Table1[[#This Row],[Cancel Date/time]])+MINUTE(Table1[[#This Row],[Cancel Date/time]])/60,"not cancelled")</f>
        <v>20.25</v>
      </c>
      <c r="I3014" s="47">
        <f>IFERROR(ROUND(Table1[[#This Row],[cancellation time decimal]],0),"not cancelled")</f>
        <v>20</v>
      </c>
      <c r="J3014" s="10">
        <f>IFERROR(MOD(Table1[[#This Row],[cancellation hour rounded]],24),"not cancelled")</f>
        <v>20</v>
      </c>
      <c r="K3014" s="32">
        <f>1/Table1[[#This Row],[Duration (Time between doses '[in hours'])]]</f>
        <v>8.3333333333333329E-2</v>
      </c>
      <c r="L3014" s="33">
        <f>Table1[[#This Row],[number doses per hour]]*INDEX(Table2[price per dose],Table1[[#This Row],[Drug ID]])</f>
        <v>1.448055119047619</v>
      </c>
      <c r="M3014" s="11" t="b">
        <f>AND(Table1[[#This Row],[hour of cancellation 0 to 23]]&gt;=0,Table1[[#This Row],[hour of cancellation 0 to 23]]&lt;=23)</f>
        <v>1</v>
      </c>
    </row>
    <row r="3015" spans="1:13" x14ac:dyDescent="0.3">
      <c r="A3015" s="1">
        <v>3014</v>
      </c>
      <c r="B3015" s="1">
        <v>1</v>
      </c>
      <c r="C3015" s="2">
        <v>41043.03872768065</v>
      </c>
      <c r="D3015" s="2">
        <v>41103.038194444445</v>
      </c>
      <c r="E3015" s="1">
        <v>12</v>
      </c>
      <c r="F3015" s="2">
        <v>41043.586788453518</v>
      </c>
      <c r="G3015" s="1">
        <v>0</v>
      </c>
      <c r="H3015" s="32">
        <f>IFERROR(HOUR(Table1[[#This Row],[Cancel Date/time]])+MINUTE(Table1[[#This Row],[Cancel Date/time]])/60,"not cancelled")</f>
        <v>14.066666666666666</v>
      </c>
      <c r="I3015" s="47">
        <f>IFERROR(ROUND(Table1[[#This Row],[cancellation time decimal]],0),"not cancelled")</f>
        <v>14</v>
      </c>
      <c r="J3015" s="10">
        <f>IFERROR(MOD(Table1[[#This Row],[cancellation hour rounded]],24),"not cancelled")</f>
        <v>14</v>
      </c>
      <c r="K3015" s="32">
        <f>1/Table1[[#This Row],[Duration (Time between doses '[in hours'])]]</f>
        <v>8.3333333333333329E-2</v>
      </c>
      <c r="L3015" s="33">
        <f>Table1[[#This Row],[number doses per hour]]*INDEX(Table2[price per dose],Table1[[#This Row],[Drug ID]])</f>
        <v>0.56619444444444444</v>
      </c>
      <c r="M3015" s="11" t="b">
        <f>AND(Table1[[#This Row],[hour of cancellation 0 to 23]]&gt;=0,Table1[[#This Row],[hour of cancellation 0 to 23]]&lt;=23)</f>
        <v>1</v>
      </c>
    </row>
    <row r="3016" spans="1:13" x14ac:dyDescent="0.3">
      <c r="A3016" s="1">
        <v>3015</v>
      </c>
      <c r="B3016" s="1">
        <v>3</v>
      </c>
      <c r="C3016" s="2">
        <v>41043.038334945806</v>
      </c>
      <c r="D3016" s="2">
        <v>41103.038194444445</v>
      </c>
      <c r="E3016" s="1">
        <v>24</v>
      </c>
      <c r="F3016" s="2">
        <v>41045.778718343841</v>
      </c>
      <c r="G3016" s="1">
        <v>0</v>
      </c>
      <c r="H3016" s="32">
        <f>IFERROR(HOUR(Table1[[#This Row],[Cancel Date/time]])+MINUTE(Table1[[#This Row],[Cancel Date/time]])/60,"not cancelled")</f>
        <v>18.683333333333334</v>
      </c>
      <c r="I3016" s="47">
        <f>IFERROR(ROUND(Table1[[#This Row],[cancellation time decimal]],0),"not cancelled")</f>
        <v>19</v>
      </c>
      <c r="J3016" s="10">
        <f>IFERROR(MOD(Table1[[#This Row],[cancellation hour rounded]],24),"not cancelled")</f>
        <v>19</v>
      </c>
      <c r="K3016" s="32">
        <f>1/Table1[[#This Row],[Duration (Time between doses '[in hours'])]]</f>
        <v>4.1666666666666664E-2</v>
      </c>
      <c r="L3016" s="33">
        <f>Table1[[#This Row],[number doses per hour]]*INDEX(Table2[price per dose],Table1[[#This Row],[Drug ID]])</f>
        <v>0.18133000000000002</v>
      </c>
      <c r="M3016" s="11" t="b">
        <f>AND(Table1[[#This Row],[hour of cancellation 0 to 23]]&gt;=0,Table1[[#This Row],[hour of cancellation 0 to 23]]&lt;=23)</f>
        <v>1</v>
      </c>
    </row>
    <row r="3017" spans="1:13" x14ac:dyDescent="0.3">
      <c r="A3017" s="1">
        <v>3016</v>
      </c>
      <c r="B3017" s="1">
        <v>1</v>
      </c>
      <c r="C3017" s="2">
        <v>41043.036588415438</v>
      </c>
      <c r="D3017" s="2">
        <v>41103.036111111112</v>
      </c>
      <c r="E3017" s="1">
        <v>12</v>
      </c>
      <c r="F3017" s="2">
        <v>41043.525891185243</v>
      </c>
      <c r="G3017" s="1">
        <v>0</v>
      </c>
      <c r="H3017" s="32">
        <f>IFERROR(HOUR(Table1[[#This Row],[Cancel Date/time]])+MINUTE(Table1[[#This Row],[Cancel Date/time]])/60,"not cancelled")</f>
        <v>12.616666666666667</v>
      </c>
      <c r="I3017" s="47">
        <f>IFERROR(ROUND(Table1[[#This Row],[cancellation time decimal]],0),"not cancelled")</f>
        <v>13</v>
      </c>
      <c r="J3017" s="10">
        <f>IFERROR(MOD(Table1[[#This Row],[cancellation hour rounded]],24),"not cancelled")</f>
        <v>13</v>
      </c>
      <c r="K3017" s="32">
        <f>1/Table1[[#This Row],[Duration (Time between doses '[in hours'])]]</f>
        <v>8.3333333333333329E-2</v>
      </c>
      <c r="L3017" s="33">
        <f>Table1[[#This Row],[number doses per hour]]*INDEX(Table2[price per dose],Table1[[#This Row],[Drug ID]])</f>
        <v>0.56619444444444444</v>
      </c>
      <c r="M3017" s="11" t="b">
        <f>AND(Table1[[#This Row],[hour of cancellation 0 to 23]]&gt;=0,Table1[[#This Row],[hour of cancellation 0 to 23]]&lt;=23)</f>
        <v>1</v>
      </c>
    </row>
    <row r="3018" spans="1:13" x14ac:dyDescent="0.3">
      <c r="A3018" s="1">
        <v>3017</v>
      </c>
      <c r="B3018" s="1">
        <v>1</v>
      </c>
      <c r="C3018" s="2">
        <v>41043.078969403097</v>
      </c>
      <c r="D3018" s="2">
        <v>41103.078472222223</v>
      </c>
      <c r="E3018" s="1">
        <v>12</v>
      </c>
      <c r="F3018" s="2">
        <v>41043.939230323049</v>
      </c>
      <c r="G3018" s="1">
        <v>0</v>
      </c>
      <c r="H3018" s="32">
        <f>IFERROR(HOUR(Table1[[#This Row],[Cancel Date/time]])+MINUTE(Table1[[#This Row],[Cancel Date/time]])/60,"not cancelled")</f>
        <v>22.533333333333335</v>
      </c>
      <c r="I3018" s="47">
        <f>IFERROR(ROUND(Table1[[#This Row],[cancellation time decimal]],0),"not cancelled")</f>
        <v>23</v>
      </c>
      <c r="J3018" s="10">
        <f>IFERROR(MOD(Table1[[#This Row],[cancellation hour rounded]],24),"not cancelled")</f>
        <v>23</v>
      </c>
      <c r="K3018" s="32">
        <f>1/Table1[[#This Row],[Duration (Time between doses '[in hours'])]]</f>
        <v>8.3333333333333329E-2</v>
      </c>
      <c r="L3018" s="33">
        <f>Table1[[#This Row],[number doses per hour]]*INDEX(Table2[price per dose],Table1[[#This Row],[Drug ID]])</f>
        <v>0.56619444444444444</v>
      </c>
      <c r="M3018" s="11" t="b">
        <f>AND(Table1[[#This Row],[hour of cancellation 0 to 23]]&gt;=0,Table1[[#This Row],[hour of cancellation 0 to 23]]&lt;=23)</f>
        <v>1</v>
      </c>
    </row>
    <row r="3019" spans="1:13" x14ac:dyDescent="0.3">
      <c r="A3019" s="1">
        <v>3018</v>
      </c>
      <c r="B3019" s="1">
        <v>5</v>
      </c>
      <c r="C3019" s="2">
        <v>41043.224015091822</v>
      </c>
      <c r="D3019" s="2">
        <v>41103.223611111112</v>
      </c>
      <c r="E3019" s="1">
        <v>24</v>
      </c>
      <c r="F3019" s="2">
        <v>41047.647743775604</v>
      </c>
      <c r="G3019" s="1">
        <v>0</v>
      </c>
      <c r="H3019" s="32">
        <f>IFERROR(HOUR(Table1[[#This Row],[Cancel Date/time]])+MINUTE(Table1[[#This Row],[Cancel Date/time]])/60,"not cancelled")</f>
        <v>15.533333333333333</v>
      </c>
      <c r="I3019" s="47">
        <f>IFERROR(ROUND(Table1[[#This Row],[cancellation time decimal]],0),"not cancelled")</f>
        <v>16</v>
      </c>
      <c r="J3019" s="10">
        <f>IFERROR(MOD(Table1[[#This Row],[cancellation hour rounded]],24),"not cancelled")</f>
        <v>16</v>
      </c>
      <c r="K3019" s="32">
        <f>1/Table1[[#This Row],[Duration (Time between doses '[in hours'])]]</f>
        <v>4.1666666666666664E-2</v>
      </c>
      <c r="L3019" s="33">
        <f>Table1[[#This Row],[number doses per hour]]*INDEX(Table2[price per dose],Table1[[#This Row],[Drug ID]])</f>
        <v>0.2815833333333333</v>
      </c>
      <c r="M3019" s="11" t="b">
        <f>AND(Table1[[#This Row],[hour of cancellation 0 to 23]]&gt;=0,Table1[[#This Row],[hour of cancellation 0 to 23]]&lt;=23)</f>
        <v>1</v>
      </c>
    </row>
    <row r="3020" spans="1:13" x14ac:dyDescent="0.3">
      <c r="A3020" s="1">
        <v>3019</v>
      </c>
      <c r="B3020" s="1">
        <v>1</v>
      </c>
      <c r="C3020" s="2">
        <v>41043.251342116884</v>
      </c>
      <c r="D3020" s="2">
        <v>41103.250694444447</v>
      </c>
      <c r="E3020" s="1">
        <v>12</v>
      </c>
      <c r="F3020" s="2">
        <v>41044.740791254844</v>
      </c>
      <c r="G3020" s="1">
        <v>0</v>
      </c>
      <c r="H3020" s="32">
        <f>IFERROR(HOUR(Table1[[#This Row],[Cancel Date/time]])+MINUTE(Table1[[#This Row],[Cancel Date/time]])/60,"not cancelled")</f>
        <v>17.766666666666666</v>
      </c>
      <c r="I3020" s="47">
        <f>IFERROR(ROUND(Table1[[#This Row],[cancellation time decimal]],0),"not cancelled")</f>
        <v>18</v>
      </c>
      <c r="J3020" s="10">
        <f>IFERROR(MOD(Table1[[#This Row],[cancellation hour rounded]],24),"not cancelled")</f>
        <v>18</v>
      </c>
      <c r="K3020" s="32">
        <f>1/Table1[[#This Row],[Duration (Time between doses '[in hours'])]]</f>
        <v>8.3333333333333329E-2</v>
      </c>
      <c r="L3020" s="33">
        <f>Table1[[#This Row],[number doses per hour]]*INDEX(Table2[price per dose],Table1[[#This Row],[Drug ID]])</f>
        <v>0.56619444444444444</v>
      </c>
      <c r="M3020" s="11" t="b">
        <f>AND(Table1[[#This Row],[hour of cancellation 0 to 23]]&gt;=0,Table1[[#This Row],[hour of cancellation 0 to 23]]&lt;=23)</f>
        <v>1</v>
      </c>
    </row>
    <row r="3021" spans="1:13" x14ac:dyDescent="0.3">
      <c r="A3021" s="1">
        <v>3020</v>
      </c>
      <c r="B3021" s="1">
        <v>4</v>
      </c>
      <c r="C3021" s="2">
        <v>41043.407452497697</v>
      </c>
      <c r="D3021" s="2">
        <v>41103.406944444447</v>
      </c>
      <c r="E3021" s="1">
        <v>12</v>
      </c>
      <c r="F3021" s="2">
        <v>41044.859857135867</v>
      </c>
      <c r="G3021" s="1">
        <v>0</v>
      </c>
      <c r="H3021" s="32">
        <f>IFERROR(HOUR(Table1[[#This Row],[Cancel Date/time]])+MINUTE(Table1[[#This Row],[Cancel Date/time]])/60,"not cancelled")</f>
        <v>20.633333333333333</v>
      </c>
      <c r="I3021" s="47">
        <f>IFERROR(ROUND(Table1[[#This Row],[cancellation time decimal]],0),"not cancelled")</f>
        <v>21</v>
      </c>
      <c r="J3021" s="10">
        <f>IFERROR(MOD(Table1[[#This Row],[cancellation hour rounded]],24),"not cancelled")</f>
        <v>21</v>
      </c>
      <c r="K3021" s="32">
        <f>1/Table1[[#This Row],[Duration (Time between doses '[in hours'])]]</f>
        <v>8.3333333333333329E-2</v>
      </c>
      <c r="L3021" s="33">
        <f>Table1[[#This Row],[number doses per hour]]*INDEX(Table2[price per dose],Table1[[#This Row],[Drug ID]])</f>
        <v>1.448055119047619</v>
      </c>
      <c r="M3021" s="11" t="b">
        <f>AND(Table1[[#This Row],[hour of cancellation 0 to 23]]&gt;=0,Table1[[#This Row],[hour of cancellation 0 to 23]]&lt;=23)</f>
        <v>1</v>
      </c>
    </row>
    <row r="3022" spans="1:13" x14ac:dyDescent="0.3">
      <c r="A3022" s="1">
        <v>3021</v>
      </c>
      <c r="B3022" s="1">
        <v>2</v>
      </c>
      <c r="C3022" s="2">
        <v>41043.409125342172</v>
      </c>
      <c r="D3022" s="2">
        <v>41103.40902777778</v>
      </c>
      <c r="E3022" s="1">
        <v>10</v>
      </c>
      <c r="F3022" s="2">
        <v>41043.689056207397</v>
      </c>
      <c r="G3022" s="1">
        <v>0</v>
      </c>
      <c r="H3022" s="32">
        <f>IFERROR(HOUR(Table1[[#This Row],[Cancel Date/time]])+MINUTE(Table1[[#This Row],[Cancel Date/time]])/60,"not cancelled")</f>
        <v>16.533333333333335</v>
      </c>
      <c r="I3022" s="47">
        <f>IFERROR(ROUND(Table1[[#This Row],[cancellation time decimal]],0),"not cancelled")</f>
        <v>17</v>
      </c>
      <c r="J3022" s="10">
        <f>IFERROR(MOD(Table1[[#This Row],[cancellation hour rounded]],24),"not cancelled")</f>
        <v>17</v>
      </c>
      <c r="K3022" s="32">
        <f>1/Table1[[#This Row],[Duration (Time between doses '[in hours'])]]</f>
        <v>0.1</v>
      </c>
      <c r="L3022" s="33">
        <f>Table1[[#This Row],[number doses per hour]]*INDEX(Table2[price per dose],Table1[[#This Row],[Drug ID]])</f>
        <v>0.84959999999999969</v>
      </c>
      <c r="M3022" s="11" t="b">
        <f>AND(Table1[[#This Row],[hour of cancellation 0 to 23]]&gt;=0,Table1[[#This Row],[hour of cancellation 0 to 23]]&lt;=23)</f>
        <v>1</v>
      </c>
    </row>
    <row r="3023" spans="1:13" x14ac:dyDescent="0.3">
      <c r="A3023" s="1">
        <v>3022</v>
      </c>
      <c r="B3023" s="1">
        <v>8</v>
      </c>
      <c r="C3023" s="2">
        <v>41043.409224608331</v>
      </c>
      <c r="D3023" s="2">
        <v>41103.40902777778</v>
      </c>
      <c r="E3023" s="1">
        <v>3</v>
      </c>
      <c r="F3023" s="2">
        <v>41045.904618043249</v>
      </c>
      <c r="G3023" s="1">
        <v>0</v>
      </c>
      <c r="H3023" s="32">
        <f>IFERROR(HOUR(Table1[[#This Row],[Cancel Date/time]])+MINUTE(Table1[[#This Row],[Cancel Date/time]])/60,"not cancelled")</f>
        <v>21.7</v>
      </c>
      <c r="I3023" s="47">
        <f>IFERROR(ROUND(Table1[[#This Row],[cancellation time decimal]],0),"not cancelled")</f>
        <v>22</v>
      </c>
      <c r="J3023" s="10">
        <f>IFERROR(MOD(Table1[[#This Row],[cancellation hour rounded]],24),"not cancelled")</f>
        <v>22</v>
      </c>
      <c r="K3023" s="32">
        <f>1/Table1[[#This Row],[Duration (Time between doses '[in hours'])]]</f>
        <v>0.33333333333333331</v>
      </c>
      <c r="L3023" s="33">
        <f>Table1[[#This Row],[number doses per hour]]*INDEX(Table2[price per dose],Table1[[#This Row],[Drug ID]])</f>
        <v>0.29998222222222221</v>
      </c>
      <c r="M3023" s="11" t="b">
        <f>AND(Table1[[#This Row],[hour of cancellation 0 to 23]]&gt;=0,Table1[[#This Row],[hour of cancellation 0 to 23]]&lt;=23)</f>
        <v>1</v>
      </c>
    </row>
    <row r="3024" spans="1:13" x14ac:dyDescent="0.3">
      <c r="A3024" s="1">
        <v>3023</v>
      </c>
      <c r="B3024" s="1">
        <v>6</v>
      </c>
      <c r="C3024" s="2">
        <v>41043.457188017041</v>
      </c>
      <c r="D3024" s="2">
        <v>41103.456944444442</v>
      </c>
      <c r="E3024" s="1">
        <v>24</v>
      </c>
      <c r="F3024" s="2">
        <v>41050.420019822173</v>
      </c>
      <c r="G3024" s="1">
        <v>0</v>
      </c>
      <c r="H3024" s="32">
        <f>IFERROR(HOUR(Table1[[#This Row],[Cancel Date/time]])+MINUTE(Table1[[#This Row],[Cancel Date/time]])/60,"not cancelled")</f>
        <v>10.066666666666666</v>
      </c>
      <c r="I3024" s="47">
        <f>IFERROR(ROUND(Table1[[#This Row],[cancellation time decimal]],0),"not cancelled")</f>
        <v>10</v>
      </c>
      <c r="J3024" s="10">
        <f>IFERROR(MOD(Table1[[#This Row],[cancellation hour rounded]],24),"not cancelled")</f>
        <v>10</v>
      </c>
      <c r="K3024" s="32">
        <f>1/Table1[[#This Row],[Duration (Time between doses '[in hours'])]]</f>
        <v>4.1666666666666664E-2</v>
      </c>
      <c r="L3024" s="33">
        <f>Table1[[#This Row],[number doses per hour]]*INDEX(Table2[price per dose],Table1[[#This Row],[Drug ID]])</f>
        <v>0.35218749999999999</v>
      </c>
      <c r="M3024" s="11" t="b">
        <f>AND(Table1[[#This Row],[hour of cancellation 0 to 23]]&gt;=0,Table1[[#This Row],[hour of cancellation 0 to 23]]&lt;=23)</f>
        <v>1</v>
      </c>
    </row>
    <row r="3025" spans="1:13" x14ac:dyDescent="0.3">
      <c r="A3025" s="1">
        <v>3024</v>
      </c>
      <c r="B3025" s="1">
        <v>3</v>
      </c>
      <c r="C3025" s="2">
        <v>41043.438820731921</v>
      </c>
      <c r="D3025" s="2">
        <v>41103.438194444439</v>
      </c>
      <c r="E3025" s="1">
        <v>24</v>
      </c>
      <c r="F3025" s="2">
        <v>41045.321820211524</v>
      </c>
      <c r="G3025" s="1">
        <v>0</v>
      </c>
      <c r="H3025" s="32">
        <f>IFERROR(HOUR(Table1[[#This Row],[Cancel Date/time]])+MINUTE(Table1[[#This Row],[Cancel Date/time]])/60,"not cancelled")</f>
        <v>7.7166666666666668</v>
      </c>
      <c r="I3025" s="47">
        <f>IFERROR(ROUND(Table1[[#This Row],[cancellation time decimal]],0),"not cancelled")</f>
        <v>8</v>
      </c>
      <c r="J3025" s="10">
        <f>IFERROR(MOD(Table1[[#This Row],[cancellation hour rounded]],24),"not cancelled")</f>
        <v>8</v>
      </c>
      <c r="K3025" s="32">
        <f>1/Table1[[#This Row],[Duration (Time between doses '[in hours'])]]</f>
        <v>4.1666666666666664E-2</v>
      </c>
      <c r="L3025" s="33">
        <f>Table1[[#This Row],[number doses per hour]]*INDEX(Table2[price per dose],Table1[[#This Row],[Drug ID]])</f>
        <v>0.18133000000000002</v>
      </c>
      <c r="M3025" s="11" t="b">
        <f>AND(Table1[[#This Row],[hour of cancellation 0 to 23]]&gt;=0,Table1[[#This Row],[hour of cancellation 0 to 23]]&lt;=23)</f>
        <v>1</v>
      </c>
    </row>
    <row r="3026" spans="1:13" x14ac:dyDescent="0.3">
      <c r="A3026" s="1">
        <v>3025</v>
      </c>
      <c r="B3026" s="1">
        <v>3</v>
      </c>
      <c r="C3026" s="2">
        <v>41043.49887804727</v>
      </c>
      <c r="D3026" s="2">
        <v>41103.498611111114</v>
      </c>
      <c r="E3026" s="1">
        <v>24</v>
      </c>
      <c r="F3026" s="2">
        <v>41045.411405303661</v>
      </c>
      <c r="G3026" s="1">
        <v>0</v>
      </c>
      <c r="H3026" s="32">
        <f>IFERROR(HOUR(Table1[[#This Row],[Cancel Date/time]])+MINUTE(Table1[[#This Row],[Cancel Date/time]])/60,"not cancelled")</f>
        <v>9.8666666666666671</v>
      </c>
      <c r="I3026" s="47">
        <f>IFERROR(ROUND(Table1[[#This Row],[cancellation time decimal]],0),"not cancelled")</f>
        <v>10</v>
      </c>
      <c r="J3026" s="10">
        <f>IFERROR(MOD(Table1[[#This Row],[cancellation hour rounded]],24),"not cancelled")</f>
        <v>10</v>
      </c>
      <c r="K3026" s="32">
        <f>1/Table1[[#This Row],[Duration (Time between doses '[in hours'])]]</f>
        <v>4.1666666666666664E-2</v>
      </c>
      <c r="L3026" s="33">
        <f>Table1[[#This Row],[number doses per hour]]*INDEX(Table2[price per dose],Table1[[#This Row],[Drug ID]])</f>
        <v>0.18133000000000002</v>
      </c>
      <c r="M3026" s="11" t="b">
        <f>AND(Table1[[#This Row],[hour of cancellation 0 to 23]]&gt;=0,Table1[[#This Row],[hour of cancellation 0 to 23]]&lt;=23)</f>
        <v>1</v>
      </c>
    </row>
    <row r="3027" spans="1:13" hidden="1" x14ac:dyDescent="0.3">
      <c r="A3027" s="1">
        <v>3026</v>
      </c>
      <c r="B3027" s="1">
        <v>1</v>
      </c>
      <c r="C3027" s="2">
        <v>41043.482842387413</v>
      </c>
      <c r="D3027" s="2">
        <v>41046.065660057015</v>
      </c>
      <c r="E3027" s="1">
        <v>12</v>
      </c>
      <c r="F3027" s="2" t="s">
        <v>5</v>
      </c>
      <c r="G3027" s="1">
        <v>0</v>
      </c>
      <c r="H3027" s="32" t="str">
        <f>IFERROR(HOUR(Table1[[#This Row],[Cancel Date/time]])+MINUTE(Table1[[#This Row],[Cancel Date/time]])/60,"not cancelled")</f>
        <v>not cancelled</v>
      </c>
      <c r="I3027" s="47" t="str">
        <f>IFERROR(ROUND(Table1[[#This Row],[cancellation time decimal]],0),"not cancelled")</f>
        <v>not cancelled</v>
      </c>
      <c r="J3027" s="10" t="str">
        <f>IFERROR(MOD(Table1[[#This Row],[cancellation hour rounded]],24),"not cancelled")</f>
        <v>not cancelled</v>
      </c>
      <c r="K3027" s="32">
        <f>1/Table1[[#This Row],[Duration (Time between doses '[in hours'])]]</f>
        <v>8.3333333333333329E-2</v>
      </c>
      <c r="L3027" s="33">
        <f>Table1[[#This Row],[number doses per hour]]*INDEX(Table2[price per dose],Table1[[#This Row],[Drug ID]])</f>
        <v>0.56619444444444444</v>
      </c>
      <c r="M3027" s="11" t="b">
        <f>AND(Table1[[#This Row],[hour of cancellation 0 to 23]]&gt;=0,Table1[[#This Row],[hour of cancellation 0 to 23]]&lt;=23)</f>
        <v>0</v>
      </c>
    </row>
    <row r="3028" spans="1:13" x14ac:dyDescent="0.3">
      <c r="A3028" s="1">
        <v>3027</v>
      </c>
      <c r="B3028" s="1">
        <v>11</v>
      </c>
      <c r="C3028" s="2">
        <v>41043.492936713454</v>
      </c>
      <c r="D3028" s="2">
        <v>41103.492361111115</v>
      </c>
      <c r="E3028" s="1">
        <v>1</v>
      </c>
      <c r="F3028" s="2">
        <v>41050.378101443341</v>
      </c>
      <c r="G3028" s="1">
        <v>2</v>
      </c>
      <c r="H3028" s="32">
        <f>IFERROR(HOUR(Table1[[#This Row],[Cancel Date/time]])+MINUTE(Table1[[#This Row],[Cancel Date/time]])/60,"not cancelled")</f>
        <v>9.0666666666666664</v>
      </c>
      <c r="I3028" s="47">
        <f>IFERROR(ROUND(Table1[[#This Row],[cancellation time decimal]],0),"not cancelled")</f>
        <v>9</v>
      </c>
      <c r="J3028" s="10">
        <f>IFERROR(MOD(Table1[[#This Row],[cancellation hour rounded]],24),"not cancelled")</f>
        <v>9</v>
      </c>
      <c r="K3028" s="32">
        <f>1/Table1[[#This Row],[Duration (Time between doses '[in hours'])]]</f>
        <v>1</v>
      </c>
      <c r="L3028" s="33">
        <f>Table1[[#This Row],[number doses per hour]]*INDEX(Table2[price per dose],Table1[[#This Row],[Drug ID]])</f>
        <v>1</v>
      </c>
      <c r="M3028" s="11" t="b">
        <f>AND(Table1[[#This Row],[hour of cancellation 0 to 23]]&gt;=0,Table1[[#This Row],[hour of cancellation 0 to 23]]&lt;=23)</f>
        <v>1</v>
      </c>
    </row>
    <row r="3029" spans="1:13" x14ac:dyDescent="0.3">
      <c r="A3029" s="1">
        <v>3028</v>
      </c>
      <c r="B3029" s="1">
        <v>5</v>
      </c>
      <c r="C3029" s="2">
        <v>41043.491421261162</v>
      </c>
      <c r="D3029" s="2">
        <v>41103.490972222222</v>
      </c>
      <c r="E3029" s="1">
        <v>24</v>
      </c>
      <c r="F3029" s="2">
        <v>41047.518672360682</v>
      </c>
      <c r="G3029" s="1">
        <v>0</v>
      </c>
      <c r="H3029" s="32">
        <f>IFERROR(HOUR(Table1[[#This Row],[Cancel Date/time]])+MINUTE(Table1[[#This Row],[Cancel Date/time]])/60,"not cancelled")</f>
        <v>12.433333333333334</v>
      </c>
      <c r="I3029" s="47">
        <f>IFERROR(ROUND(Table1[[#This Row],[cancellation time decimal]],0),"not cancelled")</f>
        <v>12</v>
      </c>
      <c r="J3029" s="10">
        <f>IFERROR(MOD(Table1[[#This Row],[cancellation hour rounded]],24),"not cancelled")</f>
        <v>12</v>
      </c>
      <c r="K3029" s="32">
        <f>1/Table1[[#This Row],[Duration (Time between doses '[in hours'])]]</f>
        <v>4.1666666666666664E-2</v>
      </c>
      <c r="L3029" s="33">
        <f>Table1[[#This Row],[number doses per hour]]*INDEX(Table2[price per dose],Table1[[#This Row],[Drug ID]])</f>
        <v>0.2815833333333333</v>
      </c>
      <c r="M3029" s="11" t="b">
        <f>AND(Table1[[#This Row],[hour of cancellation 0 to 23]]&gt;=0,Table1[[#This Row],[hour of cancellation 0 to 23]]&lt;=23)</f>
        <v>1</v>
      </c>
    </row>
    <row r="3030" spans="1:13" x14ac:dyDescent="0.3">
      <c r="A3030" s="1">
        <v>3029</v>
      </c>
      <c r="B3030" s="1">
        <v>5</v>
      </c>
      <c r="C3030" s="2">
        <v>41043.522480870204</v>
      </c>
      <c r="D3030" s="2">
        <v>41103.522222222222</v>
      </c>
      <c r="E3030" s="1">
        <v>24</v>
      </c>
      <c r="F3030" s="2">
        <v>41047.616599434245</v>
      </c>
      <c r="G3030" s="1">
        <v>0</v>
      </c>
      <c r="H3030" s="32">
        <f>IFERROR(HOUR(Table1[[#This Row],[Cancel Date/time]])+MINUTE(Table1[[#This Row],[Cancel Date/time]])/60,"not cancelled")</f>
        <v>14.783333333333333</v>
      </c>
      <c r="I3030" s="47">
        <f>IFERROR(ROUND(Table1[[#This Row],[cancellation time decimal]],0),"not cancelled")</f>
        <v>15</v>
      </c>
      <c r="J3030" s="10">
        <f>IFERROR(MOD(Table1[[#This Row],[cancellation hour rounded]],24),"not cancelled")</f>
        <v>15</v>
      </c>
      <c r="K3030" s="32">
        <f>1/Table1[[#This Row],[Duration (Time between doses '[in hours'])]]</f>
        <v>4.1666666666666664E-2</v>
      </c>
      <c r="L3030" s="33">
        <f>Table1[[#This Row],[number doses per hour]]*INDEX(Table2[price per dose],Table1[[#This Row],[Drug ID]])</f>
        <v>0.2815833333333333</v>
      </c>
      <c r="M3030" s="11" t="b">
        <f>AND(Table1[[#This Row],[hour of cancellation 0 to 23]]&gt;=0,Table1[[#This Row],[hour of cancellation 0 to 23]]&lt;=23)</f>
        <v>1</v>
      </c>
    </row>
    <row r="3031" spans="1:13" x14ac:dyDescent="0.3">
      <c r="A3031" s="1">
        <v>3030</v>
      </c>
      <c r="B3031" s="1">
        <v>1</v>
      </c>
      <c r="C3031" s="2">
        <v>41043.567970490571</v>
      </c>
      <c r="D3031" s="2">
        <v>41103.567361111105</v>
      </c>
      <c r="E3031" s="1">
        <v>8</v>
      </c>
      <c r="F3031" s="2">
        <v>41043.653072656452</v>
      </c>
      <c r="G3031" s="1">
        <v>0</v>
      </c>
      <c r="H3031" s="32">
        <f>IFERROR(HOUR(Table1[[#This Row],[Cancel Date/time]])+MINUTE(Table1[[#This Row],[Cancel Date/time]])/60,"not cancelled")</f>
        <v>15.666666666666666</v>
      </c>
      <c r="I3031" s="47">
        <f>IFERROR(ROUND(Table1[[#This Row],[cancellation time decimal]],0),"not cancelled")</f>
        <v>16</v>
      </c>
      <c r="J3031" s="10">
        <f>IFERROR(MOD(Table1[[#This Row],[cancellation hour rounded]],24),"not cancelled")</f>
        <v>16</v>
      </c>
      <c r="K3031" s="32">
        <f>1/Table1[[#This Row],[Duration (Time between doses '[in hours'])]]</f>
        <v>0.125</v>
      </c>
      <c r="L3031" s="33">
        <f>Table1[[#This Row],[number doses per hour]]*INDEX(Table2[price per dose],Table1[[#This Row],[Drug ID]])</f>
        <v>0.84929166666666667</v>
      </c>
      <c r="M3031" s="11" t="b">
        <f>AND(Table1[[#This Row],[hour of cancellation 0 to 23]]&gt;=0,Table1[[#This Row],[hour of cancellation 0 to 23]]&lt;=23)</f>
        <v>1</v>
      </c>
    </row>
    <row r="3032" spans="1:13" x14ac:dyDescent="0.3">
      <c r="A3032" s="1">
        <v>3031</v>
      </c>
      <c r="B3032" s="1">
        <v>7</v>
      </c>
      <c r="C3032" s="2">
        <v>41043.578382856198</v>
      </c>
      <c r="D3032" s="2">
        <v>41103.577777777777</v>
      </c>
      <c r="E3032" s="1">
        <v>24</v>
      </c>
      <c r="F3032" s="2">
        <v>41059.487062050561</v>
      </c>
      <c r="G3032" s="1">
        <v>0</v>
      </c>
      <c r="H3032" s="32">
        <f>IFERROR(HOUR(Table1[[#This Row],[Cancel Date/time]])+MINUTE(Table1[[#This Row],[Cancel Date/time]])/60,"not cancelled")</f>
        <v>11.683333333333334</v>
      </c>
      <c r="I3032" s="47">
        <f>IFERROR(ROUND(Table1[[#This Row],[cancellation time decimal]],0),"not cancelled")</f>
        <v>12</v>
      </c>
      <c r="J3032" s="10">
        <f>IFERROR(MOD(Table1[[#This Row],[cancellation hour rounded]],24),"not cancelled")</f>
        <v>12</v>
      </c>
      <c r="K3032" s="32">
        <f>1/Table1[[#This Row],[Duration (Time between doses '[in hours'])]]</f>
        <v>4.1666666666666664E-2</v>
      </c>
      <c r="L3032" s="33">
        <f>Table1[[#This Row],[number doses per hour]]*INDEX(Table2[price per dose],Table1[[#This Row],[Drug ID]])</f>
        <v>1.2958049999999997</v>
      </c>
      <c r="M3032" s="11" t="b">
        <f>AND(Table1[[#This Row],[hour of cancellation 0 to 23]]&gt;=0,Table1[[#This Row],[hour of cancellation 0 to 23]]&lt;=23)</f>
        <v>1</v>
      </c>
    </row>
    <row r="3033" spans="1:13" x14ac:dyDescent="0.3">
      <c r="A3033" s="1">
        <v>3032</v>
      </c>
      <c r="B3033" s="1">
        <v>1</v>
      </c>
      <c r="C3033" s="2">
        <v>41043.762046634292</v>
      </c>
      <c r="D3033" s="2">
        <v>41103.761805555558</v>
      </c>
      <c r="E3033" s="1">
        <v>12</v>
      </c>
      <c r="F3033" s="2">
        <v>41044.487753588612</v>
      </c>
      <c r="G3033" s="1">
        <v>0</v>
      </c>
      <c r="H3033" s="32">
        <f>IFERROR(HOUR(Table1[[#This Row],[Cancel Date/time]])+MINUTE(Table1[[#This Row],[Cancel Date/time]])/60,"not cancelled")</f>
        <v>11.7</v>
      </c>
      <c r="I3033" s="47">
        <f>IFERROR(ROUND(Table1[[#This Row],[cancellation time decimal]],0),"not cancelled")</f>
        <v>12</v>
      </c>
      <c r="J3033" s="10">
        <f>IFERROR(MOD(Table1[[#This Row],[cancellation hour rounded]],24),"not cancelled")</f>
        <v>12</v>
      </c>
      <c r="K3033" s="32">
        <f>1/Table1[[#This Row],[Duration (Time between doses '[in hours'])]]</f>
        <v>8.3333333333333329E-2</v>
      </c>
      <c r="L3033" s="33">
        <f>Table1[[#This Row],[number doses per hour]]*INDEX(Table2[price per dose],Table1[[#This Row],[Drug ID]])</f>
        <v>0.56619444444444444</v>
      </c>
      <c r="M3033" s="11" t="b">
        <f>AND(Table1[[#This Row],[hour of cancellation 0 to 23]]&gt;=0,Table1[[#This Row],[hour of cancellation 0 to 23]]&lt;=23)</f>
        <v>1</v>
      </c>
    </row>
    <row r="3034" spans="1:13" x14ac:dyDescent="0.3">
      <c r="A3034" s="1">
        <v>3033</v>
      </c>
      <c r="B3034" s="1">
        <v>7</v>
      </c>
      <c r="C3034" s="2">
        <v>41043.83070195937</v>
      </c>
      <c r="D3034" s="2">
        <v>41103.830555555556</v>
      </c>
      <c r="E3034" s="1">
        <v>24</v>
      </c>
      <c r="F3034" s="2">
        <v>41064.155469667465</v>
      </c>
      <c r="G3034" s="1">
        <v>0</v>
      </c>
      <c r="H3034" s="32">
        <f>IFERROR(HOUR(Table1[[#This Row],[Cancel Date/time]])+MINUTE(Table1[[#This Row],[Cancel Date/time]])/60,"not cancelled")</f>
        <v>3.7166666666666668</v>
      </c>
      <c r="I3034" s="47">
        <f>IFERROR(ROUND(Table1[[#This Row],[cancellation time decimal]],0),"not cancelled")</f>
        <v>4</v>
      </c>
      <c r="J3034" s="10">
        <f>IFERROR(MOD(Table1[[#This Row],[cancellation hour rounded]],24),"not cancelled")</f>
        <v>4</v>
      </c>
      <c r="K3034" s="32">
        <f>1/Table1[[#This Row],[Duration (Time between doses '[in hours'])]]</f>
        <v>4.1666666666666664E-2</v>
      </c>
      <c r="L3034" s="33">
        <f>Table1[[#This Row],[number doses per hour]]*INDEX(Table2[price per dose],Table1[[#This Row],[Drug ID]])</f>
        <v>1.2958049999999997</v>
      </c>
      <c r="M3034" s="11" t="b">
        <f>AND(Table1[[#This Row],[hour of cancellation 0 to 23]]&gt;=0,Table1[[#This Row],[hour of cancellation 0 to 23]]&lt;=23)</f>
        <v>1</v>
      </c>
    </row>
    <row r="3035" spans="1:13" hidden="1" x14ac:dyDescent="0.3">
      <c r="A3035" s="1">
        <v>3034</v>
      </c>
      <c r="B3035" s="1">
        <v>1</v>
      </c>
      <c r="C3035" s="2">
        <v>41043.85687104216</v>
      </c>
      <c r="D3035" s="2">
        <v>41046.731270861354</v>
      </c>
      <c r="E3035" s="1">
        <v>12</v>
      </c>
      <c r="F3035" s="2" t="s">
        <v>5</v>
      </c>
      <c r="G3035" s="1">
        <v>0</v>
      </c>
      <c r="H3035" s="32" t="str">
        <f>IFERROR(HOUR(Table1[[#This Row],[Cancel Date/time]])+MINUTE(Table1[[#This Row],[Cancel Date/time]])/60,"not cancelled")</f>
        <v>not cancelled</v>
      </c>
      <c r="I3035" s="47" t="str">
        <f>IFERROR(ROUND(Table1[[#This Row],[cancellation time decimal]],0),"not cancelled")</f>
        <v>not cancelled</v>
      </c>
      <c r="J3035" s="10" t="str">
        <f>IFERROR(MOD(Table1[[#This Row],[cancellation hour rounded]],24),"not cancelled")</f>
        <v>not cancelled</v>
      </c>
      <c r="K3035" s="32">
        <f>1/Table1[[#This Row],[Duration (Time between doses '[in hours'])]]</f>
        <v>8.3333333333333329E-2</v>
      </c>
      <c r="L3035" s="33">
        <f>Table1[[#This Row],[number doses per hour]]*INDEX(Table2[price per dose],Table1[[#This Row],[Drug ID]])</f>
        <v>0.56619444444444444</v>
      </c>
      <c r="M3035" s="11" t="b">
        <f>AND(Table1[[#This Row],[hour of cancellation 0 to 23]]&gt;=0,Table1[[#This Row],[hour of cancellation 0 to 23]]&lt;=23)</f>
        <v>0</v>
      </c>
    </row>
    <row r="3036" spans="1:13" x14ac:dyDescent="0.3">
      <c r="A3036" s="1">
        <v>3035</v>
      </c>
      <c r="B3036" s="1">
        <v>2</v>
      </c>
      <c r="C3036" s="2">
        <v>41043.880026505758</v>
      </c>
      <c r="D3036" s="2">
        <v>41103.879861111112</v>
      </c>
      <c r="E3036" s="1">
        <v>10</v>
      </c>
      <c r="F3036" s="2">
        <v>41044.079692961619</v>
      </c>
      <c r="G3036" s="1">
        <v>0</v>
      </c>
      <c r="H3036" s="32">
        <f>IFERROR(HOUR(Table1[[#This Row],[Cancel Date/time]])+MINUTE(Table1[[#This Row],[Cancel Date/time]])/60,"not cancelled")</f>
        <v>1.9</v>
      </c>
      <c r="I3036" s="47">
        <f>IFERROR(ROUND(Table1[[#This Row],[cancellation time decimal]],0),"not cancelled")</f>
        <v>2</v>
      </c>
      <c r="J3036" s="10">
        <f>IFERROR(MOD(Table1[[#This Row],[cancellation hour rounded]],24),"not cancelled")</f>
        <v>2</v>
      </c>
      <c r="K3036" s="32">
        <f>1/Table1[[#This Row],[Duration (Time between doses '[in hours'])]]</f>
        <v>0.1</v>
      </c>
      <c r="L3036" s="33">
        <f>Table1[[#This Row],[number doses per hour]]*INDEX(Table2[price per dose],Table1[[#This Row],[Drug ID]])</f>
        <v>0.84959999999999969</v>
      </c>
      <c r="M3036" s="11" t="b">
        <f>AND(Table1[[#This Row],[hour of cancellation 0 to 23]]&gt;=0,Table1[[#This Row],[hour of cancellation 0 to 23]]&lt;=23)</f>
        <v>1</v>
      </c>
    </row>
    <row r="3037" spans="1:13" x14ac:dyDescent="0.3">
      <c r="A3037" s="1">
        <v>3036</v>
      </c>
      <c r="B3037" s="1">
        <v>7</v>
      </c>
      <c r="C3037" s="2">
        <v>41044.05496479827</v>
      </c>
      <c r="D3037" s="2">
        <v>41104.054861111108</v>
      </c>
      <c r="E3037" s="1">
        <v>24</v>
      </c>
      <c r="F3037" s="2">
        <v>41048.603894707237</v>
      </c>
      <c r="G3037" s="1">
        <v>0</v>
      </c>
      <c r="H3037" s="32">
        <f>IFERROR(HOUR(Table1[[#This Row],[Cancel Date/time]])+MINUTE(Table1[[#This Row],[Cancel Date/time]])/60,"not cancelled")</f>
        <v>14.483333333333333</v>
      </c>
      <c r="I3037" s="47">
        <f>IFERROR(ROUND(Table1[[#This Row],[cancellation time decimal]],0),"not cancelled")</f>
        <v>14</v>
      </c>
      <c r="J3037" s="10">
        <f>IFERROR(MOD(Table1[[#This Row],[cancellation hour rounded]],24),"not cancelled")</f>
        <v>14</v>
      </c>
      <c r="K3037" s="32">
        <f>1/Table1[[#This Row],[Duration (Time between doses '[in hours'])]]</f>
        <v>4.1666666666666664E-2</v>
      </c>
      <c r="L3037" s="33">
        <f>Table1[[#This Row],[number doses per hour]]*INDEX(Table2[price per dose],Table1[[#This Row],[Drug ID]])</f>
        <v>1.2958049999999997</v>
      </c>
      <c r="M3037" s="11" t="b">
        <f>AND(Table1[[#This Row],[hour of cancellation 0 to 23]]&gt;=0,Table1[[#This Row],[hour of cancellation 0 to 23]]&lt;=23)</f>
        <v>1</v>
      </c>
    </row>
    <row r="3038" spans="1:13" hidden="1" x14ac:dyDescent="0.3">
      <c r="A3038" s="1">
        <v>3037</v>
      </c>
      <c r="B3038" s="1">
        <v>6</v>
      </c>
      <c r="C3038" s="2">
        <v>41044.250366117034</v>
      </c>
      <c r="D3038" s="2">
        <v>41046.333642386388</v>
      </c>
      <c r="E3038" s="1">
        <v>24</v>
      </c>
      <c r="F3038" s="2" t="s">
        <v>5</v>
      </c>
      <c r="G3038" s="1">
        <v>0</v>
      </c>
      <c r="H3038" s="32" t="str">
        <f>IFERROR(HOUR(Table1[[#This Row],[Cancel Date/time]])+MINUTE(Table1[[#This Row],[Cancel Date/time]])/60,"not cancelled")</f>
        <v>not cancelled</v>
      </c>
      <c r="I3038" s="47" t="str">
        <f>IFERROR(ROUND(Table1[[#This Row],[cancellation time decimal]],0),"not cancelled")</f>
        <v>not cancelled</v>
      </c>
      <c r="J3038" s="10" t="str">
        <f>IFERROR(MOD(Table1[[#This Row],[cancellation hour rounded]],24),"not cancelled")</f>
        <v>not cancelled</v>
      </c>
      <c r="K3038" s="32">
        <f>1/Table1[[#This Row],[Duration (Time between doses '[in hours'])]]</f>
        <v>4.1666666666666664E-2</v>
      </c>
      <c r="L3038" s="33">
        <f>Table1[[#This Row],[number doses per hour]]*INDEX(Table2[price per dose],Table1[[#This Row],[Drug ID]])</f>
        <v>0.35218749999999999</v>
      </c>
      <c r="M3038" s="11" t="b">
        <f>AND(Table1[[#This Row],[hour of cancellation 0 to 23]]&gt;=0,Table1[[#This Row],[hour of cancellation 0 to 23]]&lt;=23)</f>
        <v>0</v>
      </c>
    </row>
    <row r="3039" spans="1:13" x14ac:dyDescent="0.3">
      <c r="A3039" s="1">
        <v>3038</v>
      </c>
      <c r="B3039" s="1">
        <v>7</v>
      </c>
      <c r="C3039" s="2">
        <v>41044.361354523928</v>
      </c>
      <c r="D3039" s="2">
        <v>41104.361111111117</v>
      </c>
      <c r="E3039" s="1">
        <v>24</v>
      </c>
      <c r="F3039" s="2">
        <v>41049.771429732529</v>
      </c>
      <c r="G3039" s="1">
        <v>0</v>
      </c>
      <c r="H3039" s="32">
        <f>IFERROR(HOUR(Table1[[#This Row],[Cancel Date/time]])+MINUTE(Table1[[#This Row],[Cancel Date/time]])/60,"not cancelled")</f>
        <v>18.5</v>
      </c>
      <c r="I3039" s="47">
        <f>IFERROR(ROUND(Table1[[#This Row],[cancellation time decimal]],0),"not cancelled")</f>
        <v>19</v>
      </c>
      <c r="J3039" s="10">
        <f>IFERROR(MOD(Table1[[#This Row],[cancellation hour rounded]],24),"not cancelled")</f>
        <v>19</v>
      </c>
      <c r="K3039" s="32">
        <f>1/Table1[[#This Row],[Duration (Time between doses '[in hours'])]]</f>
        <v>4.1666666666666664E-2</v>
      </c>
      <c r="L3039" s="33">
        <f>Table1[[#This Row],[number doses per hour]]*INDEX(Table2[price per dose],Table1[[#This Row],[Drug ID]])</f>
        <v>1.2958049999999997</v>
      </c>
      <c r="M3039" s="11" t="b">
        <f>AND(Table1[[#This Row],[hour of cancellation 0 to 23]]&gt;=0,Table1[[#This Row],[hour of cancellation 0 to 23]]&lt;=23)</f>
        <v>1</v>
      </c>
    </row>
    <row r="3040" spans="1:13" x14ac:dyDescent="0.3">
      <c r="A3040" s="1">
        <v>3039</v>
      </c>
      <c r="B3040" s="1">
        <v>9</v>
      </c>
      <c r="C3040" s="2">
        <v>41044.392716173745</v>
      </c>
      <c r="D3040" s="2">
        <v>41104.392361111109</v>
      </c>
      <c r="E3040" s="1">
        <v>5</v>
      </c>
      <c r="F3040" s="2">
        <v>41047.358935942597</v>
      </c>
      <c r="G3040" s="1">
        <v>0</v>
      </c>
      <c r="H3040" s="32">
        <f>IFERROR(HOUR(Table1[[#This Row],[Cancel Date/time]])+MINUTE(Table1[[#This Row],[Cancel Date/time]])/60,"not cancelled")</f>
        <v>8.6</v>
      </c>
      <c r="I3040" s="47">
        <f>IFERROR(ROUND(Table1[[#This Row],[cancellation time decimal]],0),"not cancelled")</f>
        <v>9</v>
      </c>
      <c r="J3040" s="10">
        <f>IFERROR(MOD(Table1[[#This Row],[cancellation hour rounded]],24),"not cancelled")</f>
        <v>9</v>
      </c>
      <c r="K3040" s="32">
        <f>1/Table1[[#This Row],[Duration (Time between doses '[in hours'])]]</f>
        <v>0.2</v>
      </c>
      <c r="L3040" s="33">
        <f>Table1[[#This Row],[number doses per hour]]*INDEX(Table2[price per dose],Table1[[#This Row],[Drug ID]])</f>
        <v>5.6740000000000004</v>
      </c>
      <c r="M3040" s="11" t="b">
        <f>AND(Table1[[#This Row],[hour of cancellation 0 to 23]]&gt;=0,Table1[[#This Row],[hour of cancellation 0 to 23]]&lt;=23)</f>
        <v>1</v>
      </c>
    </row>
    <row r="3041" spans="1:13" x14ac:dyDescent="0.3">
      <c r="A3041" s="1">
        <v>3040</v>
      </c>
      <c r="B3041" s="1">
        <v>1</v>
      </c>
      <c r="C3041" s="2">
        <v>41044.408448163274</v>
      </c>
      <c r="D3041" s="2">
        <v>41104.408333333333</v>
      </c>
      <c r="E3041" s="1">
        <v>8</v>
      </c>
      <c r="F3041" s="2">
        <v>41045.545129047227</v>
      </c>
      <c r="G3041" s="1">
        <v>0</v>
      </c>
      <c r="H3041" s="32">
        <f>IFERROR(HOUR(Table1[[#This Row],[Cancel Date/time]])+MINUTE(Table1[[#This Row],[Cancel Date/time]])/60,"not cancelled")</f>
        <v>13.066666666666666</v>
      </c>
      <c r="I3041" s="47">
        <f>IFERROR(ROUND(Table1[[#This Row],[cancellation time decimal]],0),"not cancelled")</f>
        <v>13</v>
      </c>
      <c r="J3041" s="10">
        <f>IFERROR(MOD(Table1[[#This Row],[cancellation hour rounded]],24),"not cancelled")</f>
        <v>13</v>
      </c>
      <c r="K3041" s="32">
        <f>1/Table1[[#This Row],[Duration (Time between doses '[in hours'])]]</f>
        <v>0.125</v>
      </c>
      <c r="L3041" s="33">
        <f>Table1[[#This Row],[number doses per hour]]*INDEX(Table2[price per dose],Table1[[#This Row],[Drug ID]])</f>
        <v>0.84929166666666667</v>
      </c>
      <c r="M3041" s="11" t="b">
        <f>AND(Table1[[#This Row],[hour of cancellation 0 to 23]]&gt;=0,Table1[[#This Row],[hour of cancellation 0 to 23]]&lt;=23)</f>
        <v>1</v>
      </c>
    </row>
    <row r="3042" spans="1:13" hidden="1" x14ac:dyDescent="0.3">
      <c r="A3042" s="1">
        <v>3041</v>
      </c>
      <c r="B3042" s="1">
        <v>3</v>
      </c>
      <c r="C3042" s="2">
        <v>41044.43965483072</v>
      </c>
      <c r="D3042" s="2">
        <v>41047.439481784866</v>
      </c>
      <c r="E3042" s="1">
        <v>24</v>
      </c>
      <c r="F3042" s="2" t="s">
        <v>5</v>
      </c>
      <c r="G3042" s="1">
        <v>0</v>
      </c>
      <c r="H3042" s="32" t="str">
        <f>IFERROR(HOUR(Table1[[#This Row],[Cancel Date/time]])+MINUTE(Table1[[#This Row],[Cancel Date/time]])/60,"not cancelled")</f>
        <v>not cancelled</v>
      </c>
      <c r="I3042" s="47" t="str">
        <f>IFERROR(ROUND(Table1[[#This Row],[cancellation time decimal]],0),"not cancelled")</f>
        <v>not cancelled</v>
      </c>
      <c r="J3042" s="10" t="str">
        <f>IFERROR(MOD(Table1[[#This Row],[cancellation hour rounded]],24),"not cancelled")</f>
        <v>not cancelled</v>
      </c>
      <c r="K3042" s="32">
        <f>1/Table1[[#This Row],[Duration (Time between doses '[in hours'])]]</f>
        <v>4.1666666666666664E-2</v>
      </c>
      <c r="L3042" s="33">
        <f>Table1[[#This Row],[number doses per hour]]*INDEX(Table2[price per dose],Table1[[#This Row],[Drug ID]])</f>
        <v>0.18133000000000002</v>
      </c>
      <c r="M3042" s="11" t="b">
        <f>AND(Table1[[#This Row],[hour of cancellation 0 to 23]]&gt;=0,Table1[[#This Row],[hour of cancellation 0 to 23]]&lt;=23)</f>
        <v>0</v>
      </c>
    </row>
    <row r="3043" spans="1:13" x14ac:dyDescent="0.3">
      <c r="A3043" s="1">
        <v>3042</v>
      </c>
      <c r="B3043" s="1">
        <v>5</v>
      </c>
      <c r="C3043" s="2">
        <v>41044.524378017377</v>
      </c>
      <c r="D3043" s="2">
        <v>41104.524305555555</v>
      </c>
      <c r="E3043" s="1">
        <v>24</v>
      </c>
      <c r="F3043" s="2">
        <v>41048.518120257162</v>
      </c>
      <c r="G3043" s="1">
        <v>0</v>
      </c>
      <c r="H3043" s="32">
        <f>IFERROR(HOUR(Table1[[#This Row],[Cancel Date/time]])+MINUTE(Table1[[#This Row],[Cancel Date/time]])/60,"not cancelled")</f>
        <v>12.433333333333334</v>
      </c>
      <c r="I3043" s="47">
        <f>IFERROR(ROUND(Table1[[#This Row],[cancellation time decimal]],0),"not cancelled")</f>
        <v>12</v>
      </c>
      <c r="J3043" s="10">
        <f>IFERROR(MOD(Table1[[#This Row],[cancellation hour rounded]],24),"not cancelled")</f>
        <v>12</v>
      </c>
      <c r="K3043" s="32">
        <f>1/Table1[[#This Row],[Duration (Time between doses '[in hours'])]]</f>
        <v>4.1666666666666664E-2</v>
      </c>
      <c r="L3043" s="33">
        <f>Table1[[#This Row],[number doses per hour]]*INDEX(Table2[price per dose],Table1[[#This Row],[Drug ID]])</f>
        <v>0.2815833333333333</v>
      </c>
      <c r="M3043" s="11" t="b">
        <f>AND(Table1[[#This Row],[hour of cancellation 0 to 23]]&gt;=0,Table1[[#This Row],[hour of cancellation 0 to 23]]&lt;=23)</f>
        <v>1</v>
      </c>
    </row>
    <row r="3044" spans="1:13" x14ac:dyDescent="0.3">
      <c r="A3044" s="1">
        <v>3043</v>
      </c>
      <c r="B3044" s="1">
        <v>4</v>
      </c>
      <c r="C3044" s="2">
        <v>41044.564143333104</v>
      </c>
      <c r="D3044" s="2">
        <v>41104.563888888886</v>
      </c>
      <c r="E3044" s="1">
        <v>12</v>
      </c>
      <c r="F3044" s="2">
        <v>41047.542697001343</v>
      </c>
      <c r="G3044" s="1">
        <v>0</v>
      </c>
      <c r="H3044" s="32">
        <f>IFERROR(HOUR(Table1[[#This Row],[Cancel Date/time]])+MINUTE(Table1[[#This Row],[Cancel Date/time]])/60,"not cancelled")</f>
        <v>13.016666666666667</v>
      </c>
      <c r="I3044" s="47">
        <f>IFERROR(ROUND(Table1[[#This Row],[cancellation time decimal]],0),"not cancelled")</f>
        <v>13</v>
      </c>
      <c r="J3044" s="10">
        <f>IFERROR(MOD(Table1[[#This Row],[cancellation hour rounded]],24),"not cancelled")</f>
        <v>13</v>
      </c>
      <c r="K3044" s="32">
        <f>1/Table1[[#This Row],[Duration (Time between doses '[in hours'])]]</f>
        <v>8.3333333333333329E-2</v>
      </c>
      <c r="L3044" s="33">
        <f>Table1[[#This Row],[number doses per hour]]*INDEX(Table2[price per dose],Table1[[#This Row],[Drug ID]])</f>
        <v>1.448055119047619</v>
      </c>
      <c r="M3044" s="11" t="b">
        <f>AND(Table1[[#This Row],[hour of cancellation 0 to 23]]&gt;=0,Table1[[#This Row],[hour of cancellation 0 to 23]]&lt;=23)</f>
        <v>1</v>
      </c>
    </row>
    <row r="3045" spans="1:13" x14ac:dyDescent="0.3">
      <c r="A3045" s="1">
        <v>3044</v>
      </c>
      <c r="B3045" s="1">
        <v>1</v>
      </c>
      <c r="C3045" s="2">
        <v>41044.553463302887</v>
      </c>
      <c r="D3045" s="2">
        <v>41104.552777777775</v>
      </c>
      <c r="E3045" s="1">
        <v>12</v>
      </c>
      <c r="F3045" s="2">
        <v>41045.510668151444</v>
      </c>
      <c r="G3045" s="1">
        <v>0</v>
      </c>
      <c r="H3045" s="32">
        <f>IFERROR(HOUR(Table1[[#This Row],[Cancel Date/time]])+MINUTE(Table1[[#This Row],[Cancel Date/time]])/60,"not cancelled")</f>
        <v>12.25</v>
      </c>
      <c r="I3045" s="47">
        <f>IFERROR(ROUND(Table1[[#This Row],[cancellation time decimal]],0),"not cancelled")</f>
        <v>12</v>
      </c>
      <c r="J3045" s="10">
        <f>IFERROR(MOD(Table1[[#This Row],[cancellation hour rounded]],24),"not cancelled")</f>
        <v>12</v>
      </c>
      <c r="K3045" s="32">
        <f>1/Table1[[#This Row],[Duration (Time between doses '[in hours'])]]</f>
        <v>8.3333333333333329E-2</v>
      </c>
      <c r="L3045" s="33">
        <f>Table1[[#This Row],[number doses per hour]]*INDEX(Table2[price per dose],Table1[[#This Row],[Drug ID]])</f>
        <v>0.56619444444444444</v>
      </c>
      <c r="M3045" s="11" t="b">
        <f>AND(Table1[[#This Row],[hour of cancellation 0 to 23]]&gt;=0,Table1[[#This Row],[hour of cancellation 0 to 23]]&lt;=23)</f>
        <v>1</v>
      </c>
    </row>
    <row r="3046" spans="1:13" x14ac:dyDescent="0.3">
      <c r="A3046" s="1">
        <v>3045</v>
      </c>
      <c r="B3046" s="1">
        <v>3</v>
      </c>
      <c r="C3046" s="2">
        <v>41044.599472647533</v>
      </c>
      <c r="D3046" s="2">
        <v>41104.599305555559</v>
      </c>
      <c r="E3046" s="1">
        <v>24</v>
      </c>
      <c r="F3046" s="2">
        <v>41047.30751351895</v>
      </c>
      <c r="G3046" s="1">
        <v>0</v>
      </c>
      <c r="H3046" s="32">
        <f>IFERROR(HOUR(Table1[[#This Row],[Cancel Date/time]])+MINUTE(Table1[[#This Row],[Cancel Date/time]])/60,"not cancelled")</f>
        <v>7.3666666666666663</v>
      </c>
      <c r="I3046" s="47">
        <f>IFERROR(ROUND(Table1[[#This Row],[cancellation time decimal]],0),"not cancelled")</f>
        <v>7</v>
      </c>
      <c r="J3046" s="10">
        <f>IFERROR(MOD(Table1[[#This Row],[cancellation hour rounded]],24),"not cancelled")</f>
        <v>7</v>
      </c>
      <c r="K3046" s="32">
        <f>1/Table1[[#This Row],[Duration (Time between doses '[in hours'])]]</f>
        <v>4.1666666666666664E-2</v>
      </c>
      <c r="L3046" s="33">
        <f>Table1[[#This Row],[number doses per hour]]*INDEX(Table2[price per dose],Table1[[#This Row],[Drug ID]])</f>
        <v>0.18133000000000002</v>
      </c>
      <c r="M3046" s="11" t="b">
        <f>AND(Table1[[#This Row],[hour of cancellation 0 to 23]]&gt;=0,Table1[[#This Row],[hour of cancellation 0 to 23]]&lt;=23)</f>
        <v>1</v>
      </c>
    </row>
    <row r="3047" spans="1:13" hidden="1" x14ac:dyDescent="0.3">
      <c r="A3047" s="1">
        <v>3046</v>
      </c>
      <c r="B3047" s="1">
        <v>5</v>
      </c>
      <c r="C3047" s="2">
        <v>41044.634143619987</v>
      </c>
      <c r="D3047" s="2">
        <v>41047.092181992142</v>
      </c>
      <c r="E3047" s="1">
        <v>24</v>
      </c>
      <c r="F3047" s="2" t="s">
        <v>5</v>
      </c>
      <c r="G3047" s="1">
        <v>0</v>
      </c>
      <c r="H3047" s="32" t="str">
        <f>IFERROR(HOUR(Table1[[#This Row],[Cancel Date/time]])+MINUTE(Table1[[#This Row],[Cancel Date/time]])/60,"not cancelled")</f>
        <v>not cancelled</v>
      </c>
      <c r="I3047" s="47" t="str">
        <f>IFERROR(ROUND(Table1[[#This Row],[cancellation time decimal]],0),"not cancelled")</f>
        <v>not cancelled</v>
      </c>
      <c r="J3047" s="10" t="str">
        <f>IFERROR(MOD(Table1[[#This Row],[cancellation hour rounded]],24),"not cancelled")</f>
        <v>not cancelled</v>
      </c>
      <c r="K3047" s="32">
        <f>1/Table1[[#This Row],[Duration (Time between doses '[in hours'])]]</f>
        <v>4.1666666666666664E-2</v>
      </c>
      <c r="L3047" s="33">
        <f>Table1[[#This Row],[number doses per hour]]*INDEX(Table2[price per dose],Table1[[#This Row],[Drug ID]])</f>
        <v>0.2815833333333333</v>
      </c>
      <c r="M3047" s="11" t="b">
        <f>AND(Table1[[#This Row],[hour of cancellation 0 to 23]]&gt;=0,Table1[[#This Row],[hour of cancellation 0 to 23]]&lt;=23)</f>
        <v>0</v>
      </c>
    </row>
    <row r="3048" spans="1:13" x14ac:dyDescent="0.3">
      <c r="A3048" s="1">
        <v>3047</v>
      </c>
      <c r="B3048" s="1">
        <v>1</v>
      </c>
      <c r="C3048" s="2">
        <v>41044.654616816464</v>
      </c>
      <c r="D3048" s="2">
        <v>41104.654166666667</v>
      </c>
      <c r="E3048" s="1">
        <v>12</v>
      </c>
      <c r="F3048" s="2">
        <v>41045.619246567192</v>
      </c>
      <c r="G3048" s="1">
        <v>0</v>
      </c>
      <c r="H3048" s="32">
        <f>IFERROR(HOUR(Table1[[#This Row],[Cancel Date/time]])+MINUTE(Table1[[#This Row],[Cancel Date/time]])/60,"not cancelled")</f>
        <v>14.85</v>
      </c>
      <c r="I3048" s="47">
        <f>IFERROR(ROUND(Table1[[#This Row],[cancellation time decimal]],0),"not cancelled")</f>
        <v>15</v>
      </c>
      <c r="J3048" s="10">
        <f>IFERROR(MOD(Table1[[#This Row],[cancellation hour rounded]],24),"not cancelled")</f>
        <v>15</v>
      </c>
      <c r="K3048" s="32">
        <f>1/Table1[[#This Row],[Duration (Time between doses '[in hours'])]]</f>
        <v>8.3333333333333329E-2</v>
      </c>
      <c r="L3048" s="33">
        <f>Table1[[#This Row],[number doses per hour]]*INDEX(Table2[price per dose],Table1[[#This Row],[Drug ID]])</f>
        <v>0.56619444444444444</v>
      </c>
      <c r="M3048" s="11" t="b">
        <f>AND(Table1[[#This Row],[hour of cancellation 0 to 23]]&gt;=0,Table1[[#This Row],[hour of cancellation 0 to 23]]&lt;=23)</f>
        <v>1</v>
      </c>
    </row>
    <row r="3049" spans="1:13" hidden="1" x14ac:dyDescent="0.3">
      <c r="A3049" s="1">
        <v>3048</v>
      </c>
      <c r="B3049" s="1">
        <v>2</v>
      </c>
      <c r="C3049" s="2">
        <v>41044.675636287458</v>
      </c>
      <c r="D3049" s="2">
        <v>41048.841738867915</v>
      </c>
      <c r="E3049" s="1">
        <v>10</v>
      </c>
      <c r="F3049" s="2" t="s">
        <v>5</v>
      </c>
      <c r="G3049" s="1">
        <v>0</v>
      </c>
      <c r="H3049" s="32" t="str">
        <f>IFERROR(HOUR(Table1[[#This Row],[Cancel Date/time]])+MINUTE(Table1[[#This Row],[Cancel Date/time]])/60,"not cancelled")</f>
        <v>not cancelled</v>
      </c>
      <c r="I3049" s="47" t="str">
        <f>IFERROR(ROUND(Table1[[#This Row],[cancellation time decimal]],0),"not cancelled")</f>
        <v>not cancelled</v>
      </c>
      <c r="J3049" s="10" t="str">
        <f>IFERROR(MOD(Table1[[#This Row],[cancellation hour rounded]],24),"not cancelled")</f>
        <v>not cancelled</v>
      </c>
      <c r="K3049" s="32">
        <f>1/Table1[[#This Row],[Duration (Time between doses '[in hours'])]]</f>
        <v>0.1</v>
      </c>
      <c r="L3049" s="33">
        <f>Table1[[#This Row],[number doses per hour]]*INDEX(Table2[price per dose],Table1[[#This Row],[Drug ID]])</f>
        <v>0.84959999999999969</v>
      </c>
      <c r="M3049" s="11" t="b">
        <f>AND(Table1[[#This Row],[hour of cancellation 0 to 23]]&gt;=0,Table1[[#This Row],[hour of cancellation 0 to 23]]&lt;=23)</f>
        <v>0</v>
      </c>
    </row>
    <row r="3050" spans="1:13" hidden="1" x14ac:dyDescent="0.3">
      <c r="A3050" s="1">
        <v>3049</v>
      </c>
      <c r="B3050" s="1">
        <v>5</v>
      </c>
      <c r="C3050" s="2">
        <v>41044.730737481099</v>
      </c>
      <c r="D3050" s="2">
        <v>41046.77202405857</v>
      </c>
      <c r="E3050" s="1">
        <v>24</v>
      </c>
      <c r="F3050" s="2" t="s">
        <v>5</v>
      </c>
      <c r="G3050" s="1">
        <v>0</v>
      </c>
      <c r="H3050" s="32" t="str">
        <f>IFERROR(HOUR(Table1[[#This Row],[Cancel Date/time]])+MINUTE(Table1[[#This Row],[Cancel Date/time]])/60,"not cancelled")</f>
        <v>not cancelled</v>
      </c>
      <c r="I3050" s="47" t="str">
        <f>IFERROR(ROUND(Table1[[#This Row],[cancellation time decimal]],0),"not cancelled")</f>
        <v>not cancelled</v>
      </c>
      <c r="J3050" s="10" t="str">
        <f>IFERROR(MOD(Table1[[#This Row],[cancellation hour rounded]],24),"not cancelled")</f>
        <v>not cancelled</v>
      </c>
      <c r="K3050" s="32">
        <f>1/Table1[[#This Row],[Duration (Time between doses '[in hours'])]]</f>
        <v>4.1666666666666664E-2</v>
      </c>
      <c r="L3050" s="33">
        <f>Table1[[#This Row],[number doses per hour]]*INDEX(Table2[price per dose],Table1[[#This Row],[Drug ID]])</f>
        <v>0.2815833333333333</v>
      </c>
      <c r="M3050" s="11" t="b">
        <f>AND(Table1[[#This Row],[hour of cancellation 0 to 23]]&gt;=0,Table1[[#This Row],[hour of cancellation 0 to 23]]&lt;=23)</f>
        <v>0</v>
      </c>
    </row>
    <row r="3051" spans="1:13" x14ac:dyDescent="0.3">
      <c r="A3051" s="1">
        <v>3050</v>
      </c>
      <c r="B3051" s="1">
        <v>1</v>
      </c>
      <c r="C3051" s="2">
        <v>41044.752854162158</v>
      </c>
      <c r="D3051" s="2">
        <v>41104.75277777778</v>
      </c>
      <c r="E3051" s="1">
        <v>8</v>
      </c>
      <c r="F3051" s="2">
        <v>41045.253443952119</v>
      </c>
      <c r="G3051" s="1">
        <v>0</v>
      </c>
      <c r="H3051" s="32">
        <f>IFERROR(HOUR(Table1[[#This Row],[Cancel Date/time]])+MINUTE(Table1[[#This Row],[Cancel Date/time]])/60,"not cancelled")</f>
        <v>6.0666666666666664</v>
      </c>
      <c r="I3051" s="47">
        <f>IFERROR(ROUND(Table1[[#This Row],[cancellation time decimal]],0),"not cancelled")</f>
        <v>6</v>
      </c>
      <c r="J3051" s="10">
        <f>IFERROR(MOD(Table1[[#This Row],[cancellation hour rounded]],24),"not cancelled")</f>
        <v>6</v>
      </c>
      <c r="K3051" s="32">
        <f>1/Table1[[#This Row],[Duration (Time between doses '[in hours'])]]</f>
        <v>0.125</v>
      </c>
      <c r="L3051" s="33">
        <f>Table1[[#This Row],[number doses per hour]]*INDEX(Table2[price per dose],Table1[[#This Row],[Drug ID]])</f>
        <v>0.84929166666666667</v>
      </c>
      <c r="M3051" s="11" t="b">
        <f>AND(Table1[[#This Row],[hour of cancellation 0 to 23]]&gt;=0,Table1[[#This Row],[hour of cancellation 0 to 23]]&lt;=23)</f>
        <v>1</v>
      </c>
    </row>
    <row r="3052" spans="1:13" hidden="1" x14ac:dyDescent="0.3">
      <c r="A3052" s="1">
        <v>3051</v>
      </c>
      <c r="B3052" s="1">
        <v>1</v>
      </c>
      <c r="C3052" s="2">
        <v>41044.799196686079</v>
      </c>
      <c r="D3052" s="2">
        <v>41046.882472955433</v>
      </c>
      <c r="E3052" s="1">
        <v>8</v>
      </c>
      <c r="F3052" s="2" t="s">
        <v>5</v>
      </c>
      <c r="G3052" s="1">
        <v>0</v>
      </c>
      <c r="H3052" s="32" t="str">
        <f>IFERROR(HOUR(Table1[[#This Row],[Cancel Date/time]])+MINUTE(Table1[[#This Row],[Cancel Date/time]])/60,"not cancelled")</f>
        <v>not cancelled</v>
      </c>
      <c r="I3052" s="47" t="str">
        <f>IFERROR(ROUND(Table1[[#This Row],[cancellation time decimal]],0),"not cancelled")</f>
        <v>not cancelled</v>
      </c>
      <c r="J3052" s="10" t="str">
        <f>IFERROR(MOD(Table1[[#This Row],[cancellation hour rounded]],24),"not cancelled")</f>
        <v>not cancelled</v>
      </c>
      <c r="K3052" s="32">
        <f>1/Table1[[#This Row],[Duration (Time between doses '[in hours'])]]</f>
        <v>0.125</v>
      </c>
      <c r="L3052" s="33">
        <f>Table1[[#This Row],[number doses per hour]]*INDEX(Table2[price per dose],Table1[[#This Row],[Drug ID]])</f>
        <v>0.84929166666666667</v>
      </c>
      <c r="M3052" s="11" t="b">
        <f>AND(Table1[[#This Row],[hour of cancellation 0 to 23]]&gt;=0,Table1[[#This Row],[hour of cancellation 0 to 23]]&lt;=23)</f>
        <v>0</v>
      </c>
    </row>
    <row r="3053" spans="1:13" x14ac:dyDescent="0.3">
      <c r="A3053" s="1">
        <v>3052</v>
      </c>
      <c r="B3053" s="1">
        <v>2</v>
      </c>
      <c r="C3053" s="2">
        <v>41044.811141146027</v>
      </c>
      <c r="D3053" s="2">
        <v>41104.811111111107</v>
      </c>
      <c r="E3053" s="1">
        <v>10</v>
      </c>
      <c r="F3053" s="2">
        <v>41046.368396641476</v>
      </c>
      <c r="G3053" s="1">
        <v>0</v>
      </c>
      <c r="H3053" s="32">
        <f>IFERROR(HOUR(Table1[[#This Row],[Cancel Date/time]])+MINUTE(Table1[[#This Row],[Cancel Date/time]])/60,"not cancelled")</f>
        <v>8.8333333333333339</v>
      </c>
      <c r="I3053" s="47">
        <f>IFERROR(ROUND(Table1[[#This Row],[cancellation time decimal]],0),"not cancelled")</f>
        <v>9</v>
      </c>
      <c r="J3053" s="10">
        <f>IFERROR(MOD(Table1[[#This Row],[cancellation hour rounded]],24),"not cancelled")</f>
        <v>9</v>
      </c>
      <c r="K3053" s="32">
        <f>1/Table1[[#This Row],[Duration (Time between doses '[in hours'])]]</f>
        <v>0.1</v>
      </c>
      <c r="L3053" s="33">
        <f>Table1[[#This Row],[number doses per hour]]*INDEX(Table2[price per dose],Table1[[#This Row],[Drug ID]])</f>
        <v>0.84959999999999969</v>
      </c>
      <c r="M3053" s="11" t="b">
        <f>AND(Table1[[#This Row],[hour of cancellation 0 to 23]]&gt;=0,Table1[[#This Row],[hour of cancellation 0 to 23]]&lt;=23)</f>
        <v>1</v>
      </c>
    </row>
    <row r="3054" spans="1:13" hidden="1" x14ac:dyDescent="0.3">
      <c r="A3054" s="1">
        <v>3053</v>
      </c>
      <c r="B3054" s="1">
        <v>1</v>
      </c>
      <c r="C3054" s="2">
        <v>41044.847368014154</v>
      </c>
      <c r="D3054" s="2">
        <v>41047.263360720994</v>
      </c>
      <c r="E3054" s="1">
        <v>8</v>
      </c>
      <c r="F3054" s="2" t="s">
        <v>5</v>
      </c>
      <c r="G3054" s="1">
        <v>0</v>
      </c>
      <c r="H3054" s="32" t="str">
        <f>IFERROR(HOUR(Table1[[#This Row],[Cancel Date/time]])+MINUTE(Table1[[#This Row],[Cancel Date/time]])/60,"not cancelled")</f>
        <v>not cancelled</v>
      </c>
      <c r="I3054" s="47" t="str">
        <f>IFERROR(ROUND(Table1[[#This Row],[cancellation time decimal]],0),"not cancelled")</f>
        <v>not cancelled</v>
      </c>
      <c r="J3054" s="10" t="str">
        <f>IFERROR(MOD(Table1[[#This Row],[cancellation hour rounded]],24),"not cancelled")</f>
        <v>not cancelled</v>
      </c>
      <c r="K3054" s="32">
        <f>1/Table1[[#This Row],[Duration (Time between doses '[in hours'])]]</f>
        <v>0.125</v>
      </c>
      <c r="L3054" s="33">
        <f>Table1[[#This Row],[number doses per hour]]*INDEX(Table2[price per dose],Table1[[#This Row],[Drug ID]])</f>
        <v>0.84929166666666667</v>
      </c>
      <c r="M3054" s="11" t="b">
        <f>AND(Table1[[#This Row],[hour of cancellation 0 to 23]]&gt;=0,Table1[[#This Row],[hour of cancellation 0 to 23]]&lt;=23)</f>
        <v>0</v>
      </c>
    </row>
    <row r="3055" spans="1:13" x14ac:dyDescent="0.3">
      <c r="A3055" s="1">
        <v>3054</v>
      </c>
      <c r="B3055" s="1">
        <v>10</v>
      </c>
      <c r="C3055" s="2">
        <v>41044.938884556468</v>
      </c>
      <c r="D3055" s="2">
        <v>41104.938888888886</v>
      </c>
      <c r="E3055" s="1">
        <v>1</v>
      </c>
      <c r="F3055" s="2">
        <v>41048.503202402491</v>
      </c>
      <c r="G3055" s="1">
        <v>1</v>
      </c>
      <c r="H3055" s="32">
        <f>IFERROR(HOUR(Table1[[#This Row],[Cancel Date/time]])+MINUTE(Table1[[#This Row],[Cancel Date/time]])/60,"not cancelled")</f>
        <v>12.066666666666666</v>
      </c>
      <c r="I3055" s="47">
        <f>IFERROR(ROUND(Table1[[#This Row],[cancellation time decimal]],0),"not cancelled")</f>
        <v>12</v>
      </c>
      <c r="J3055" s="10">
        <f>IFERROR(MOD(Table1[[#This Row],[cancellation hour rounded]],24),"not cancelled")</f>
        <v>12</v>
      </c>
      <c r="K3055" s="32">
        <f>1/Table1[[#This Row],[Duration (Time between doses '[in hours'])]]</f>
        <v>1</v>
      </c>
      <c r="L3055" s="33">
        <f>Table1[[#This Row],[number doses per hour]]*INDEX(Table2[price per dose],Table1[[#This Row],[Drug ID]])</f>
        <v>2.5716000000000001</v>
      </c>
      <c r="M3055" s="11" t="b">
        <f>AND(Table1[[#This Row],[hour of cancellation 0 to 23]]&gt;=0,Table1[[#This Row],[hour of cancellation 0 to 23]]&lt;=23)</f>
        <v>1</v>
      </c>
    </row>
    <row r="3056" spans="1:13" x14ac:dyDescent="0.3">
      <c r="A3056" s="1">
        <v>3055</v>
      </c>
      <c r="B3056" s="1">
        <v>1</v>
      </c>
      <c r="C3056" s="2">
        <v>41045.007246307738</v>
      </c>
      <c r="D3056" s="2">
        <v>41105.006944444445</v>
      </c>
      <c r="E3056" s="1">
        <v>12</v>
      </c>
      <c r="F3056" s="2">
        <v>41046.501889819818</v>
      </c>
      <c r="G3056" s="1">
        <v>0</v>
      </c>
      <c r="H3056" s="32">
        <f>IFERROR(HOUR(Table1[[#This Row],[Cancel Date/time]])+MINUTE(Table1[[#This Row],[Cancel Date/time]])/60,"not cancelled")</f>
        <v>12.033333333333333</v>
      </c>
      <c r="I3056" s="47">
        <f>IFERROR(ROUND(Table1[[#This Row],[cancellation time decimal]],0),"not cancelled")</f>
        <v>12</v>
      </c>
      <c r="J3056" s="10">
        <f>IFERROR(MOD(Table1[[#This Row],[cancellation hour rounded]],24),"not cancelled")</f>
        <v>12</v>
      </c>
      <c r="K3056" s="32">
        <f>1/Table1[[#This Row],[Duration (Time between doses '[in hours'])]]</f>
        <v>8.3333333333333329E-2</v>
      </c>
      <c r="L3056" s="33">
        <f>Table1[[#This Row],[number doses per hour]]*INDEX(Table2[price per dose],Table1[[#This Row],[Drug ID]])</f>
        <v>0.56619444444444444</v>
      </c>
      <c r="M3056" s="11" t="b">
        <f>AND(Table1[[#This Row],[hour of cancellation 0 to 23]]&gt;=0,Table1[[#This Row],[hour of cancellation 0 to 23]]&lt;=23)</f>
        <v>1</v>
      </c>
    </row>
    <row r="3057" spans="1:13" x14ac:dyDescent="0.3">
      <c r="A3057" s="1">
        <v>3056</v>
      </c>
      <c r="B3057" s="1">
        <v>7</v>
      </c>
      <c r="C3057" s="2">
        <v>41045.079691196792</v>
      </c>
      <c r="D3057" s="2">
        <v>41105.079166666663</v>
      </c>
      <c r="E3057" s="1">
        <v>24</v>
      </c>
      <c r="F3057" s="2">
        <v>41052.271386557215</v>
      </c>
      <c r="G3057" s="1">
        <v>0</v>
      </c>
      <c r="H3057" s="32">
        <f>IFERROR(HOUR(Table1[[#This Row],[Cancel Date/time]])+MINUTE(Table1[[#This Row],[Cancel Date/time]])/60,"not cancelled")</f>
        <v>6.5</v>
      </c>
      <c r="I3057" s="47">
        <f>IFERROR(ROUND(Table1[[#This Row],[cancellation time decimal]],0),"not cancelled")</f>
        <v>7</v>
      </c>
      <c r="J3057" s="10">
        <f>IFERROR(MOD(Table1[[#This Row],[cancellation hour rounded]],24),"not cancelled")</f>
        <v>7</v>
      </c>
      <c r="K3057" s="32">
        <f>1/Table1[[#This Row],[Duration (Time between doses '[in hours'])]]</f>
        <v>4.1666666666666664E-2</v>
      </c>
      <c r="L3057" s="33">
        <f>Table1[[#This Row],[number doses per hour]]*INDEX(Table2[price per dose],Table1[[#This Row],[Drug ID]])</f>
        <v>1.2958049999999997</v>
      </c>
      <c r="M3057" s="11" t="b">
        <f>AND(Table1[[#This Row],[hour of cancellation 0 to 23]]&gt;=0,Table1[[#This Row],[hour of cancellation 0 to 23]]&lt;=23)</f>
        <v>1</v>
      </c>
    </row>
    <row r="3058" spans="1:13" x14ac:dyDescent="0.3">
      <c r="A3058" s="1">
        <v>3057</v>
      </c>
      <c r="B3058" s="1">
        <v>3</v>
      </c>
      <c r="C3058" s="2">
        <v>41045.348889101115</v>
      </c>
      <c r="D3058" s="2">
        <v>41105.348611111112</v>
      </c>
      <c r="E3058" s="1">
        <v>24</v>
      </c>
      <c r="F3058" s="2">
        <v>41047.433976810782</v>
      </c>
      <c r="G3058" s="1">
        <v>0</v>
      </c>
      <c r="H3058" s="32">
        <f>IFERROR(HOUR(Table1[[#This Row],[Cancel Date/time]])+MINUTE(Table1[[#This Row],[Cancel Date/time]])/60,"not cancelled")</f>
        <v>10.4</v>
      </c>
      <c r="I3058" s="47">
        <f>IFERROR(ROUND(Table1[[#This Row],[cancellation time decimal]],0),"not cancelled")</f>
        <v>10</v>
      </c>
      <c r="J3058" s="10">
        <f>IFERROR(MOD(Table1[[#This Row],[cancellation hour rounded]],24),"not cancelled")</f>
        <v>10</v>
      </c>
      <c r="K3058" s="32">
        <f>1/Table1[[#This Row],[Duration (Time between doses '[in hours'])]]</f>
        <v>4.1666666666666664E-2</v>
      </c>
      <c r="L3058" s="33">
        <f>Table1[[#This Row],[number doses per hour]]*INDEX(Table2[price per dose],Table1[[#This Row],[Drug ID]])</f>
        <v>0.18133000000000002</v>
      </c>
      <c r="M3058" s="11" t="b">
        <f>AND(Table1[[#This Row],[hour of cancellation 0 to 23]]&gt;=0,Table1[[#This Row],[hour of cancellation 0 to 23]]&lt;=23)</f>
        <v>1</v>
      </c>
    </row>
    <row r="3059" spans="1:13" x14ac:dyDescent="0.3">
      <c r="A3059" s="1">
        <v>3058</v>
      </c>
      <c r="B3059" s="1">
        <v>6</v>
      </c>
      <c r="C3059" s="2">
        <v>41045.340748553215</v>
      </c>
      <c r="D3059" s="2">
        <v>41105.340277777781</v>
      </c>
      <c r="E3059" s="1">
        <v>24</v>
      </c>
      <c r="F3059" s="2">
        <v>41049.790361853455</v>
      </c>
      <c r="G3059" s="1">
        <v>0</v>
      </c>
      <c r="H3059" s="32">
        <f>IFERROR(HOUR(Table1[[#This Row],[Cancel Date/time]])+MINUTE(Table1[[#This Row],[Cancel Date/time]])/60,"not cancelled")</f>
        <v>18.966666666666665</v>
      </c>
      <c r="I3059" s="47">
        <f>IFERROR(ROUND(Table1[[#This Row],[cancellation time decimal]],0),"not cancelled")</f>
        <v>19</v>
      </c>
      <c r="J3059" s="10">
        <f>IFERROR(MOD(Table1[[#This Row],[cancellation hour rounded]],24),"not cancelled")</f>
        <v>19</v>
      </c>
      <c r="K3059" s="32">
        <f>1/Table1[[#This Row],[Duration (Time between doses '[in hours'])]]</f>
        <v>4.1666666666666664E-2</v>
      </c>
      <c r="L3059" s="33">
        <f>Table1[[#This Row],[number doses per hour]]*INDEX(Table2[price per dose],Table1[[#This Row],[Drug ID]])</f>
        <v>0.35218749999999999</v>
      </c>
      <c r="M3059" s="11" t="b">
        <f>AND(Table1[[#This Row],[hour of cancellation 0 to 23]]&gt;=0,Table1[[#This Row],[hour of cancellation 0 to 23]]&lt;=23)</f>
        <v>1</v>
      </c>
    </row>
    <row r="3060" spans="1:13" x14ac:dyDescent="0.3">
      <c r="A3060" s="1">
        <v>3059</v>
      </c>
      <c r="B3060" s="1">
        <v>1</v>
      </c>
      <c r="C3060" s="2">
        <v>41045.33713026021</v>
      </c>
      <c r="D3060" s="2">
        <v>41105.336805555555</v>
      </c>
      <c r="E3060" s="1">
        <v>8</v>
      </c>
      <c r="F3060" s="2">
        <v>41045.739716860691</v>
      </c>
      <c r="G3060" s="1">
        <v>0</v>
      </c>
      <c r="H3060" s="32">
        <f>IFERROR(HOUR(Table1[[#This Row],[Cancel Date/time]])+MINUTE(Table1[[#This Row],[Cancel Date/time]])/60,"not cancelled")</f>
        <v>17.75</v>
      </c>
      <c r="I3060" s="47">
        <f>IFERROR(ROUND(Table1[[#This Row],[cancellation time decimal]],0),"not cancelled")</f>
        <v>18</v>
      </c>
      <c r="J3060" s="10">
        <f>IFERROR(MOD(Table1[[#This Row],[cancellation hour rounded]],24),"not cancelled")</f>
        <v>18</v>
      </c>
      <c r="K3060" s="32">
        <f>1/Table1[[#This Row],[Duration (Time between doses '[in hours'])]]</f>
        <v>0.125</v>
      </c>
      <c r="L3060" s="33">
        <f>Table1[[#This Row],[number doses per hour]]*INDEX(Table2[price per dose],Table1[[#This Row],[Drug ID]])</f>
        <v>0.84929166666666667</v>
      </c>
      <c r="M3060" s="11" t="b">
        <f>AND(Table1[[#This Row],[hour of cancellation 0 to 23]]&gt;=0,Table1[[#This Row],[hour of cancellation 0 to 23]]&lt;=23)</f>
        <v>1</v>
      </c>
    </row>
    <row r="3061" spans="1:13" x14ac:dyDescent="0.3">
      <c r="A3061" s="1">
        <v>3060</v>
      </c>
      <c r="B3061" s="1">
        <v>8</v>
      </c>
      <c r="C3061" s="2">
        <v>41045.370099421452</v>
      </c>
      <c r="D3061" s="2">
        <v>41105.369444444448</v>
      </c>
      <c r="E3061" s="1">
        <v>3</v>
      </c>
      <c r="F3061" s="2">
        <v>41050.432312297169</v>
      </c>
      <c r="G3061" s="1">
        <v>0</v>
      </c>
      <c r="H3061" s="32">
        <f>IFERROR(HOUR(Table1[[#This Row],[Cancel Date/time]])+MINUTE(Table1[[#This Row],[Cancel Date/time]])/60,"not cancelled")</f>
        <v>10.366666666666667</v>
      </c>
      <c r="I3061" s="47">
        <f>IFERROR(ROUND(Table1[[#This Row],[cancellation time decimal]],0),"not cancelled")</f>
        <v>10</v>
      </c>
      <c r="J3061" s="10">
        <f>IFERROR(MOD(Table1[[#This Row],[cancellation hour rounded]],24),"not cancelled")</f>
        <v>10</v>
      </c>
      <c r="K3061" s="32">
        <f>1/Table1[[#This Row],[Duration (Time between doses '[in hours'])]]</f>
        <v>0.33333333333333331</v>
      </c>
      <c r="L3061" s="33">
        <f>Table1[[#This Row],[number doses per hour]]*INDEX(Table2[price per dose],Table1[[#This Row],[Drug ID]])</f>
        <v>0.29998222222222221</v>
      </c>
      <c r="M3061" s="11" t="b">
        <f>AND(Table1[[#This Row],[hour of cancellation 0 to 23]]&gt;=0,Table1[[#This Row],[hour of cancellation 0 to 23]]&lt;=23)</f>
        <v>1</v>
      </c>
    </row>
    <row r="3062" spans="1:13" x14ac:dyDescent="0.3">
      <c r="A3062" s="1">
        <v>3061</v>
      </c>
      <c r="B3062" s="1">
        <v>6</v>
      </c>
      <c r="C3062" s="2">
        <v>41045.367551812276</v>
      </c>
      <c r="D3062" s="2">
        <v>41105.367361111115</v>
      </c>
      <c r="E3062" s="1">
        <v>24</v>
      </c>
      <c r="F3062" s="2">
        <v>41049.486112070546</v>
      </c>
      <c r="G3062" s="1">
        <v>0</v>
      </c>
      <c r="H3062" s="32">
        <f>IFERROR(HOUR(Table1[[#This Row],[Cancel Date/time]])+MINUTE(Table1[[#This Row],[Cancel Date/time]])/60,"not cancelled")</f>
        <v>11.666666666666666</v>
      </c>
      <c r="I3062" s="47">
        <f>IFERROR(ROUND(Table1[[#This Row],[cancellation time decimal]],0),"not cancelled")</f>
        <v>12</v>
      </c>
      <c r="J3062" s="10">
        <f>IFERROR(MOD(Table1[[#This Row],[cancellation hour rounded]],24),"not cancelled")</f>
        <v>12</v>
      </c>
      <c r="K3062" s="32">
        <f>1/Table1[[#This Row],[Duration (Time between doses '[in hours'])]]</f>
        <v>4.1666666666666664E-2</v>
      </c>
      <c r="L3062" s="33">
        <f>Table1[[#This Row],[number doses per hour]]*INDEX(Table2[price per dose],Table1[[#This Row],[Drug ID]])</f>
        <v>0.35218749999999999</v>
      </c>
      <c r="M3062" s="11" t="b">
        <f>AND(Table1[[#This Row],[hour of cancellation 0 to 23]]&gt;=0,Table1[[#This Row],[hour of cancellation 0 to 23]]&lt;=23)</f>
        <v>1</v>
      </c>
    </row>
    <row r="3063" spans="1:13" x14ac:dyDescent="0.3">
      <c r="A3063" s="1">
        <v>3062</v>
      </c>
      <c r="B3063" s="1">
        <v>6</v>
      </c>
      <c r="C3063" s="2">
        <v>41045.343922634114</v>
      </c>
      <c r="D3063" s="2">
        <v>41105.34375</v>
      </c>
      <c r="E3063" s="1">
        <v>24</v>
      </c>
      <c r="F3063" s="2">
        <v>41049.466805313772</v>
      </c>
      <c r="G3063" s="1">
        <v>0</v>
      </c>
      <c r="H3063" s="32">
        <f>IFERROR(HOUR(Table1[[#This Row],[Cancel Date/time]])+MINUTE(Table1[[#This Row],[Cancel Date/time]])/60,"not cancelled")</f>
        <v>11.2</v>
      </c>
      <c r="I3063" s="47">
        <f>IFERROR(ROUND(Table1[[#This Row],[cancellation time decimal]],0),"not cancelled")</f>
        <v>11</v>
      </c>
      <c r="J3063" s="10">
        <f>IFERROR(MOD(Table1[[#This Row],[cancellation hour rounded]],24),"not cancelled")</f>
        <v>11</v>
      </c>
      <c r="K3063" s="32">
        <f>1/Table1[[#This Row],[Duration (Time between doses '[in hours'])]]</f>
        <v>4.1666666666666664E-2</v>
      </c>
      <c r="L3063" s="33">
        <f>Table1[[#This Row],[number doses per hour]]*INDEX(Table2[price per dose],Table1[[#This Row],[Drug ID]])</f>
        <v>0.35218749999999999</v>
      </c>
      <c r="M3063" s="11" t="b">
        <f>AND(Table1[[#This Row],[hour of cancellation 0 to 23]]&gt;=0,Table1[[#This Row],[hour of cancellation 0 to 23]]&lt;=23)</f>
        <v>1</v>
      </c>
    </row>
    <row r="3064" spans="1:13" x14ac:dyDescent="0.3">
      <c r="A3064" s="1">
        <v>3063</v>
      </c>
      <c r="B3064" s="1">
        <v>3</v>
      </c>
      <c r="C3064" s="2">
        <v>41045.373683031525</v>
      </c>
      <c r="D3064" s="2">
        <v>41105.373611111114</v>
      </c>
      <c r="E3064" s="1">
        <v>24</v>
      </c>
      <c r="F3064" s="2">
        <v>41047.4601268439</v>
      </c>
      <c r="G3064" s="1">
        <v>0</v>
      </c>
      <c r="H3064" s="32">
        <f>IFERROR(HOUR(Table1[[#This Row],[Cancel Date/time]])+MINUTE(Table1[[#This Row],[Cancel Date/time]])/60,"not cancelled")</f>
        <v>11.033333333333333</v>
      </c>
      <c r="I3064" s="47">
        <f>IFERROR(ROUND(Table1[[#This Row],[cancellation time decimal]],0),"not cancelled")</f>
        <v>11</v>
      </c>
      <c r="J3064" s="10">
        <f>IFERROR(MOD(Table1[[#This Row],[cancellation hour rounded]],24),"not cancelled")</f>
        <v>11</v>
      </c>
      <c r="K3064" s="32">
        <f>1/Table1[[#This Row],[Duration (Time between doses '[in hours'])]]</f>
        <v>4.1666666666666664E-2</v>
      </c>
      <c r="L3064" s="33">
        <f>Table1[[#This Row],[number doses per hour]]*INDEX(Table2[price per dose],Table1[[#This Row],[Drug ID]])</f>
        <v>0.18133000000000002</v>
      </c>
      <c r="M3064" s="11" t="b">
        <f>AND(Table1[[#This Row],[hour of cancellation 0 to 23]]&gt;=0,Table1[[#This Row],[hour of cancellation 0 to 23]]&lt;=23)</f>
        <v>1</v>
      </c>
    </row>
    <row r="3065" spans="1:13" hidden="1" x14ac:dyDescent="0.3">
      <c r="A3065" s="1">
        <v>3064</v>
      </c>
      <c r="B3065" s="1">
        <v>7</v>
      </c>
      <c r="C3065" s="2">
        <v>41045.378140999586</v>
      </c>
      <c r="D3065" s="2">
        <v>41047.586290033694</v>
      </c>
      <c r="E3065" s="1">
        <v>24</v>
      </c>
      <c r="F3065" s="2" t="s">
        <v>5</v>
      </c>
      <c r="G3065" s="1">
        <v>0</v>
      </c>
      <c r="H3065" s="32" t="str">
        <f>IFERROR(HOUR(Table1[[#This Row],[Cancel Date/time]])+MINUTE(Table1[[#This Row],[Cancel Date/time]])/60,"not cancelled")</f>
        <v>not cancelled</v>
      </c>
      <c r="I3065" s="47" t="str">
        <f>IFERROR(ROUND(Table1[[#This Row],[cancellation time decimal]],0),"not cancelled")</f>
        <v>not cancelled</v>
      </c>
      <c r="J3065" s="10" t="str">
        <f>IFERROR(MOD(Table1[[#This Row],[cancellation hour rounded]],24),"not cancelled")</f>
        <v>not cancelled</v>
      </c>
      <c r="K3065" s="32">
        <f>1/Table1[[#This Row],[Duration (Time between doses '[in hours'])]]</f>
        <v>4.1666666666666664E-2</v>
      </c>
      <c r="L3065" s="33">
        <f>Table1[[#This Row],[number doses per hour]]*INDEX(Table2[price per dose],Table1[[#This Row],[Drug ID]])</f>
        <v>1.2958049999999997</v>
      </c>
      <c r="M3065" s="11" t="b">
        <f>AND(Table1[[#This Row],[hour of cancellation 0 to 23]]&gt;=0,Table1[[#This Row],[hour of cancellation 0 to 23]]&lt;=23)</f>
        <v>0</v>
      </c>
    </row>
    <row r="3066" spans="1:13" x14ac:dyDescent="0.3">
      <c r="A3066" s="1">
        <v>3065</v>
      </c>
      <c r="B3066" s="1">
        <v>1</v>
      </c>
      <c r="C3066" s="2">
        <v>41045.384334874354</v>
      </c>
      <c r="D3066" s="2">
        <v>41105.384027777778</v>
      </c>
      <c r="E3066" s="1">
        <v>8</v>
      </c>
      <c r="F3066" s="2">
        <v>41046.648288849399</v>
      </c>
      <c r="G3066" s="1">
        <v>0</v>
      </c>
      <c r="H3066" s="32">
        <f>IFERROR(HOUR(Table1[[#This Row],[Cancel Date/time]])+MINUTE(Table1[[#This Row],[Cancel Date/time]])/60,"not cancelled")</f>
        <v>15.55</v>
      </c>
      <c r="I3066" s="47">
        <f>IFERROR(ROUND(Table1[[#This Row],[cancellation time decimal]],0),"not cancelled")</f>
        <v>16</v>
      </c>
      <c r="J3066" s="10">
        <f>IFERROR(MOD(Table1[[#This Row],[cancellation hour rounded]],24),"not cancelled")</f>
        <v>16</v>
      </c>
      <c r="K3066" s="32">
        <f>1/Table1[[#This Row],[Duration (Time between doses '[in hours'])]]</f>
        <v>0.125</v>
      </c>
      <c r="L3066" s="33">
        <f>Table1[[#This Row],[number doses per hour]]*INDEX(Table2[price per dose],Table1[[#This Row],[Drug ID]])</f>
        <v>0.84929166666666667</v>
      </c>
      <c r="M3066" s="11" t="b">
        <f>AND(Table1[[#This Row],[hour of cancellation 0 to 23]]&gt;=0,Table1[[#This Row],[hour of cancellation 0 to 23]]&lt;=23)</f>
        <v>1</v>
      </c>
    </row>
    <row r="3067" spans="1:13" x14ac:dyDescent="0.3">
      <c r="A3067" s="1">
        <v>3066</v>
      </c>
      <c r="B3067" s="1">
        <v>3</v>
      </c>
      <c r="C3067" s="2">
        <v>41045.499167501788</v>
      </c>
      <c r="D3067" s="2">
        <v>41105.498611111114</v>
      </c>
      <c r="E3067" s="1">
        <v>24</v>
      </c>
      <c r="F3067" s="2">
        <v>41047.897163046415</v>
      </c>
      <c r="G3067" s="1">
        <v>0</v>
      </c>
      <c r="H3067" s="32">
        <f>IFERROR(HOUR(Table1[[#This Row],[Cancel Date/time]])+MINUTE(Table1[[#This Row],[Cancel Date/time]])/60,"not cancelled")</f>
        <v>21.516666666666666</v>
      </c>
      <c r="I3067" s="47">
        <f>IFERROR(ROUND(Table1[[#This Row],[cancellation time decimal]],0),"not cancelled")</f>
        <v>22</v>
      </c>
      <c r="J3067" s="10">
        <f>IFERROR(MOD(Table1[[#This Row],[cancellation hour rounded]],24),"not cancelled")</f>
        <v>22</v>
      </c>
      <c r="K3067" s="32">
        <f>1/Table1[[#This Row],[Duration (Time between doses '[in hours'])]]</f>
        <v>4.1666666666666664E-2</v>
      </c>
      <c r="L3067" s="33">
        <f>Table1[[#This Row],[number doses per hour]]*INDEX(Table2[price per dose],Table1[[#This Row],[Drug ID]])</f>
        <v>0.18133000000000002</v>
      </c>
      <c r="M3067" s="11" t="b">
        <f>AND(Table1[[#This Row],[hour of cancellation 0 to 23]]&gt;=0,Table1[[#This Row],[hour of cancellation 0 to 23]]&lt;=23)</f>
        <v>1</v>
      </c>
    </row>
    <row r="3068" spans="1:13" hidden="1" x14ac:dyDescent="0.3">
      <c r="A3068" s="1">
        <v>3067</v>
      </c>
      <c r="B3068" s="1">
        <v>7</v>
      </c>
      <c r="C3068" s="2">
        <v>41045.52237150805</v>
      </c>
      <c r="D3068" s="2">
        <v>41048.105570900567</v>
      </c>
      <c r="E3068" s="1">
        <v>24</v>
      </c>
      <c r="F3068" s="2" t="s">
        <v>5</v>
      </c>
      <c r="G3068" s="1">
        <v>0</v>
      </c>
      <c r="H3068" s="32" t="str">
        <f>IFERROR(HOUR(Table1[[#This Row],[Cancel Date/time]])+MINUTE(Table1[[#This Row],[Cancel Date/time]])/60,"not cancelled")</f>
        <v>not cancelled</v>
      </c>
      <c r="I3068" s="47" t="str">
        <f>IFERROR(ROUND(Table1[[#This Row],[cancellation time decimal]],0),"not cancelled")</f>
        <v>not cancelled</v>
      </c>
      <c r="J3068" s="10" t="str">
        <f>IFERROR(MOD(Table1[[#This Row],[cancellation hour rounded]],24),"not cancelled")</f>
        <v>not cancelled</v>
      </c>
      <c r="K3068" s="32">
        <f>1/Table1[[#This Row],[Duration (Time between doses '[in hours'])]]</f>
        <v>4.1666666666666664E-2</v>
      </c>
      <c r="L3068" s="33">
        <f>Table1[[#This Row],[number doses per hour]]*INDEX(Table2[price per dose],Table1[[#This Row],[Drug ID]])</f>
        <v>1.2958049999999997</v>
      </c>
      <c r="M3068" s="11" t="b">
        <f>AND(Table1[[#This Row],[hour of cancellation 0 to 23]]&gt;=0,Table1[[#This Row],[hour of cancellation 0 to 23]]&lt;=23)</f>
        <v>0</v>
      </c>
    </row>
    <row r="3069" spans="1:13" x14ac:dyDescent="0.3">
      <c r="A3069" s="1">
        <v>3068</v>
      </c>
      <c r="B3069" s="1">
        <v>1</v>
      </c>
      <c r="C3069" s="2">
        <v>41045.53076585802</v>
      </c>
      <c r="D3069" s="2">
        <v>41105.530555555553</v>
      </c>
      <c r="E3069" s="1">
        <v>12</v>
      </c>
      <c r="F3069" s="2">
        <v>41046.657924771389</v>
      </c>
      <c r="G3069" s="1">
        <v>0</v>
      </c>
      <c r="H3069" s="32">
        <f>IFERROR(HOUR(Table1[[#This Row],[Cancel Date/time]])+MINUTE(Table1[[#This Row],[Cancel Date/time]])/60,"not cancelled")</f>
        <v>15.783333333333333</v>
      </c>
      <c r="I3069" s="47">
        <f>IFERROR(ROUND(Table1[[#This Row],[cancellation time decimal]],0),"not cancelled")</f>
        <v>16</v>
      </c>
      <c r="J3069" s="10">
        <f>IFERROR(MOD(Table1[[#This Row],[cancellation hour rounded]],24),"not cancelled")</f>
        <v>16</v>
      </c>
      <c r="K3069" s="32">
        <f>1/Table1[[#This Row],[Duration (Time between doses '[in hours'])]]</f>
        <v>8.3333333333333329E-2</v>
      </c>
      <c r="L3069" s="33">
        <f>Table1[[#This Row],[number doses per hour]]*INDEX(Table2[price per dose],Table1[[#This Row],[Drug ID]])</f>
        <v>0.56619444444444444</v>
      </c>
      <c r="M3069" s="11" t="b">
        <f>AND(Table1[[#This Row],[hour of cancellation 0 to 23]]&gt;=0,Table1[[#This Row],[hour of cancellation 0 to 23]]&lt;=23)</f>
        <v>1</v>
      </c>
    </row>
    <row r="3070" spans="1:13" x14ac:dyDescent="0.3">
      <c r="A3070" s="1">
        <v>3069</v>
      </c>
      <c r="B3070" s="1">
        <v>1</v>
      </c>
      <c r="C3070" s="2">
        <v>41045.560363652323</v>
      </c>
      <c r="D3070" s="2">
        <v>41105.55972222222</v>
      </c>
      <c r="E3070" s="1">
        <v>8</v>
      </c>
      <c r="F3070" s="2">
        <v>41045.677133483434</v>
      </c>
      <c r="G3070" s="1">
        <v>0</v>
      </c>
      <c r="H3070" s="32">
        <f>IFERROR(HOUR(Table1[[#This Row],[Cancel Date/time]])+MINUTE(Table1[[#This Row],[Cancel Date/time]])/60,"not cancelled")</f>
        <v>16.25</v>
      </c>
      <c r="I3070" s="47">
        <f>IFERROR(ROUND(Table1[[#This Row],[cancellation time decimal]],0),"not cancelled")</f>
        <v>16</v>
      </c>
      <c r="J3070" s="10">
        <f>IFERROR(MOD(Table1[[#This Row],[cancellation hour rounded]],24),"not cancelled")</f>
        <v>16</v>
      </c>
      <c r="K3070" s="32">
        <f>1/Table1[[#This Row],[Duration (Time between doses '[in hours'])]]</f>
        <v>0.125</v>
      </c>
      <c r="L3070" s="33">
        <f>Table1[[#This Row],[number doses per hour]]*INDEX(Table2[price per dose],Table1[[#This Row],[Drug ID]])</f>
        <v>0.84929166666666667</v>
      </c>
      <c r="M3070" s="11" t="b">
        <f>AND(Table1[[#This Row],[hour of cancellation 0 to 23]]&gt;=0,Table1[[#This Row],[hour of cancellation 0 to 23]]&lt;=23)</f>
        <v>1</v>
      </c>
    </row>
    <row r="3071" spans="1:13" x14ac:dyDescent="0.3">
      <c r="A3071" s="1">
        <v>3070</v>
      </c>
      <c r="B3071" s="1">
        <v>8</v>
      </c>
      <c r="C3071" s="2">
        <v>41045.591325938563</v>
      </c>
      <c r="D3071" s="2">
        <v>41105.590972222228</v>
      </c>
      <c r="E3071" s="1">
        <v>3</v>
      </c>
      <c r="F3071" s="2">
        <v>41052.582611204169</v>
      </c>
      <c r="G3071" s="1">
        <v>0</v>
      </c>
      <c r="H3071" s="32">
        <f>IFERROR(HOUR(Table1[[#This Row],[Cancel Date/time]])+MINUTE(Table1[[#This Row],[Cancel Date/time]])/60,"not cancelled")</f>
        <v>13.966666666666667</v>
      </c>
      <c r="I3071" s="47">
        <f>IFERROR(ROUND(Table1[[#This Row],[cancellation time decimal]],0),"not cancelled")</f>
        <v>14</v>
      </c>
      <c r="J3071" s="10">
        <f>IFERROR(MOD(Table1[[#This Row],[cancellation hour rounded]],24),"not cancelled")</f>
        <v>14</v>
      </c>
      <c r="K3071" s="32">
        <f>1/Table1[[#This Row],[Duration (Time between doses '[in hours'])]]</f>
        <v>0.33333333333333331</v>
      </c>
      <c r="L3071" s="33">
        <f>Table1[[#This Row],[number doses per hour]]*INDEX(Table2[price per dose],Table1[[#This Row],[Drug ID]])</f>
        <v>0.29998222222222221</v>
      </c>
      <c r="M3071" s="11" t="b">
        <f>AND(Table1[[#This Row],[hour of cancellation 0 to 23]]&gt;=0,Table1[[#This Row],[hour of cancellation 0 to 23]]&lt;=23)</f>
        <v>1</v>
      </c>
    </row>
    <row r="3072" spans="1:13" x14ac:dyDescent="0.3">
      <c r="A3072" s="1">
        <v>3071</v>
      </c>
      <c r="B3072" s="1">
        <v>2</v>
      </c>
      <c r="C3072" s="2">
        <v>41045.595543231946</v>
      </c>
      <c r="D3072" s="2">
        <v>41105.595138888893</v>
      </c>
      <c r="E3072" s="1">
        <v>10</v>
      </c>
      <c r="F3072" s="2">
        <v>41046.645261007354</v>
      </c>
      <c r="G3072" s="1">
        <v>0</v>
      </c>
      <c r="H3072" s="32">
        <f>IFERROR(HOUR(Table1[[#This Row],[Cancel Date/time]])+MINUTE(Table1[[#This Row],[Cancel Date/time]])/60,"not cancelled")</f>
        <v>15.483333333333333</v>
      </c>
      <c r="I3072" s="47">
        <f>IFERROR(ROUND(Table1[[#This Row],[cancellation time decimal]],0),"not cancelled")</f>
        <v>15</v>
      </c>
      <c r="J3072" s="10">
        <f>IFERROR(MOD(Table1[[#This Row],[cancellation hour rounded]],24),"not cancelled")</f>
        <v>15</v>
      </c>
      <c r="K3072" s="32">
        <f>1/Table1[[#This Row],[Duration (Time between doses '[in hours'])]]</f>
        <v>0.1</v>
      </c>
      <c r="L3072" s="33">
        <f>Table1[[#This Row],[number doses per hour]]*INDEX(Table2[price per dose],Table1[[#This Row],[Drug ID]])</f>
        <v>0.84959999999999969</v>
      </c>
      <c r="M3072" s="11" t="b">
        <f>AND(Table1[[#This Row],[hour of cancellation 0 to 23]]&gt;=0,Table1[[#This Row],[hour of cancellation 0 to 23]]&lt;=23)</f>
        <v>1</v>
      </c>
    </row>
    <row r="3073" spans="1:13" x14ac:dyDescent="0.3">
      <c r="A3073" s="1">
        <v>3072</v>
      </c>
      <c r="B3073" s="1">
        <v>1</v>
      </c>
      <c r="C3073" s="2">
        <v>41045.618627635595</v>
      </c>
      <c r="D3073" s="2">
        <v>41048.118055555555</v>
      </c>
      <c r="E3073" s="1">
        <v>12</v>
      </c>
      <c r="F3073" s="2">
        <v>41046.495703603505</v>
      </c>
      <c r="G3073" s="1">
        <v>0</v>
      </c>
      <c r="H3073" s="32">
        <f>IFERROR(HOUR(Table1[[#This Row],[Cancel Date/time]])+MINUTE(Table1[[#This Row],[Cancel Date/time]])/60,"not cancelled")</f>
        <v>11.883333333333333</v>
      </c>
      <c r="I3073" s="47">
        <f>IFERROR(ROUND(Table1[[#This Row],[cancellation time decimal]],0),"not cancelled")</f>
        <v>12</v>
      </c>
      <c r="J3073" s="10">
        <f>IFERROR(MOD(Table1[[#This Row],[cancellation hour rounded]],24),"not cancelled")</f>
        <v>12</v>
      </c>
      <c r="K3073" s="32">
        <f>1/Table1[[#This Row],[Duration (Time between doses '[in hours'])]]</f>
        <v>8.3333333333333329E-2</v>
      </c>
      <c r="L3073" s="33">
        <f>Table1[[#This Row],[number doses per hour]]*INDEX(Table2[price per dose],Table1[[#This Row],[Drug ID]])</f>
        <v>0.56619444444444444</v>
      </c>
      <c r="M3073" s="11" t="b">
        <f>AND(Table1[[#This Row],[hour of cancellation 0 to 23]]&gt;=0,Table1[[#This Row],[hour of cancellation 0 to 23]]&lt;=23)</f>
        <v>1</v>
      </c>
    </row>
    <row r="3074" spans="1:13" x14ac:dyDescent="0.3">
      <c r="A3074" s="1">
        <v>3073</v>
      </c>
      <c r="B3074" s="1">
        <v>1</v>
      </c>
      <c r="C3074" s="2">
        <v>41045.648996797143</v>
      </c>
      <c r="D3074" s="2">
        <v>41105.648611111108</v>
      </c>
      <c r="E3074" s="1">
        <v>12</v>
      </c>
      <c r="F3074" s="2">
        <v>41046.608126071798</v>
      </c>
      <c r="G3074" s="1">
        <v>0</v>
      </c>
      <c r="H3074" s="32">
        <f>IFERROR(HOUR(Table1[[#This Row],[Cancel Date/time]])+MINUTE(Table1[[#This Row],[Cancel Date/time]])/60,"not cancelled")</f>
        <v>14.583333333333334</v>
      </c>
      <c r="I3074" s="47">
        <f>IFERROR(ROUND(Table1[[#This Row],[cancellation time decimal]],0),"not cancelled")</f>
        <v>15</v>
      </c>
      <c r="J3074" s="10">
        <f>IFERROR(MOD(Table1[[#This Row],[cancellation hour rounded]],24),"not cancelled")</f>
        <v>15</v>
      </c>
      <c r="K3074" s="32">
        <f>1/Table1[[#This Row],[Duration (Time between doses '[in hours'])]]</f>
        <v>8.3333333333333329E-2</v>
      </c>
      <c r="L3074" s="33">
        <f>Table1[[#This Row],[number doses per hour]]*INDEX(Table2[price per dose],Table1[[#This Row],[Drug ID]])</f>
        <v>0.56619444444444444</v>
      </c>
      <c r="M3074" s="11" t="b">
        <f>AND(Table1[[#This Row],[hour of cancellation 0 to 23]]&gt;=0,Table1[[#This Row],[hour of cancellation 0 to 23]]&lt;=23)</f>
        <v>1</v>
      </c>
    </row>
    <row r="3075" spans="1:13" x14ac:dyDescent="0.3">
      <c r="A3075" s="1">
        <v>3074</v>
      </c>
      <c r="B3075" s="1">
        <v>1</v>
      </c>
      <c r="C3075" s="2">
        <v>41045.746252834695</v>
      </c>
      <c r="D3075" s="2">
        <v>41105.745833333334</v>
      </c>
      <c r="E3075" s="1">
        <v>12</v>
      </c>
      <c r="F3075" s="2">
        <v>41046.389482339597</v>
      </c>
      <c r="G3075" s="1">
        <v>0</v>
      </c>
      <c r="H3075" s="32">
        <f>IFERROR(HOUR(Table1[[#This Row],[Cancel Date/time]])+MINUTE(Table1[[#This Row],[Cancel Date/time]])/60,"not cancelled")</f>
        <v>9.3333333333333339</v>
      </c>
      <c r="I3075" s="47">
        <f>IFERROR(ROUND(Table1[[#This Row],[cancellation time decimal]],0),"not cancelled")</f>
        <v>9</v>
      </c>
      <c r="J3075" s="10">
        <f>IFERROR(MOD(Table1[[#This Row],[cancellation hour rounded]],24),"not cancelled")</f>
        <v>9</v>
      </c>
      <c r="K3075" s="32">
        <f>1/Table1[[#This Row],[Duration (Time between doses '[in hours'])]]</f>
        <v>8.3333333333333329E-2</v>
      </c>
      <c r="L3075" s="33">
        <f>Table1[[#This Row],[number doses per hour]]*INDEX(Table2[price per dose],Table1[[#This Row],[Drug ID]])</f>
        <v>0.56619444444444444</v>
      </c>
      <c r="M3075" s="11" t="b">
        <f>AND(Table1[[#This Row],[hour of cancellation 0 to 23]]&gt;=0,Table1[[#This Row],[hour of cancellation 0 to 23]]&lt;=23)</f>
        <v>1</v>
      </c>
    </row>
    <row r="3076" spans="1:13" hidden="1" x14ac:dyDescent="0.3">
      <c r="A3076" s="1">
        <v>3075</v>
      </c>
      <c r="B3076" s="1">
        <v>11</v>
      </c>
      <c r="C3076" s="2">
        <v>41045.711759262209</v>
      </c>
      <c r="D3076" s="2">
        <v>41048.75277777778</v>
      </c>
      <c r="E3076" s="1">
        <v>1</v>
      </c>
      <c r="F3076" s="2" t="s">
        <v>5</v>
      </c>
      <c r="G3076" s="1">
        <v>0</v>
      </c>
      <c r="H3076" s="32" t="str">
        <f>IFERROR(HOUR(Table1[[#This Row],[Cancel Date/time]])+MINUTE(Table1[[#This Row],[Cancel Date/time]])/60,"not cancelled")</f>
        <v>not cancelled</v>
      </c>
      <c r="I3076" s="47" t="str">
        <f>IFERROR(ROUND(Table1[[#This Row],[cancellation time decimal]],0),"not cancelled")</f>
        <v>not cancelled</v>
      </c>
      <c r="J3076" s="10" t="str">
        <f>IFERROR(MOD(Table1[[#This Row],[cancellation hour rounded]],24),"not cancelled")</f>
        <v>not cancelled</v>
      </c>
      <c r="K3076" s="32">
        <f>1/Table1[[#This Row],[Duration (Time between doses '[in hours'])]]</f>
        <v>1</v>
      </c>
      <c r="L3076" s="33">
        <f>Table1[[#This Row],[number doses per hour]]*INDEX(Table2[price per dose],Table1[[#This Row],[Drug ID]])</f>
        <v>1</v>
      </c>
      <c r="M3076" s="11" t="b">
        <f>AND(Table1[[#This Row],[hour of cancellation 0 to 23]]&gt;=0,Table1[[#This Row],[hour of cancellation 0 to 23]]&lt;=23)</f>
        <v>0</v>
      </c>
    </row>
    <row r="3077" spans="1:13" x14ac:dyDescent="0.3">
      <c r="A3077" s="1">
        <v>3076</v>
      </c>
      <c r="B3077" s="1">
        <v>1</v>
      </c>
      <c r="C3077" s="2">
        <v>41045.725336585172</v>
      </c>
      <c r="D3077" s="2">
        <v>41105.725000000006</v>
      </c>
      <c r="E3077" s="1">
        <v>8</v>
      </c>
      <c r="F3077" s="2">
        <v>41046.423384050278</v>
      </c>
      <c r="G3077" s="1">
        <v>0</v>
      </c>
      <c r="H3077" s="32">
        <f>IFERROR(HOUR(Table1[[#This Row],[Cancel Date/time]])+MINUTE(Table1[[#This Row],[Cancel Date/time]])/60,"not cancelled")</f>
        <v>10.15</v>
      </c>
      <c r="I3077" s="47">
        <f>IFERROR(ROUND(Table1[[#This Row],[cancellation time decimal]],0),"not cancelled")</f>
        <v>10</v>
      </c>
      <c r="J3077" s="10">
        <f>IFERROR(MOD(Table1[[#This Row],[cancellation hour rounded]],24),"not cancelled")</f>
        <v>10</v>
      </c>
      <c r="K3077" s="32">
        <f>1/Table1[[#This Row],[Duration (Time between doses '[in hours'])]]</f>
        <v>0.125</v>
      </c>
      <c r="L3077" s="33">
        <f>Table1[[#This Row],[number doses per hour]]*INDEX(Table2[price per dose],Table1[[#This Row],[Drug ID]])</f>
        <v>0.84929166666666667</v>
      </c>
      <c r="M3077" s="11" t="b">
        <f>AND(Table1[[#This Row],[hour of cancellation 0 to 23]]&gt;=0,Table1[[#This Row],[hour of cancellation 0 to 23]]&lt;=23)</f>
        <v>1</v>
      </c>
    </row>
    <row r="3078" spans="1:13" x14ac:dyDescent="0.3">
      <c r="A3078" s="1">
        <v>3077</v>
      </c>
      <c r="B3078" s="1">
        <v>11</v>
      </c>
      <c r="C3078" s="2">
        <v>41045.748500685891</v>
      </c>
      <c r="D3078" s="2">
        <v>41105.747916666667</v>
      </c>
      <c r="E3078" s="1">
        <v>1</v>
      </c>
      <c r="F3078" s="2">
        <v>41052.916788719573</v>
      </c>
      <c r="G3078" s="1">
        <v>1</v>
      </c>
      <c r="H3078" s="32">
        <f>IFERROR(HOUR(Table1[[#This Row],[Cancel Date/time]])+MINUTE(Table1[[#This Row],[Cancel Date/time]])/60,"not cancelled")</f>
        <v>22</v>
      </c>
      <c r="I3078" s="47">
        <f>IFERROR(ROUND(Table1[[#This Row],[cancellation time decimal]],0),"not cancelled")</f>
        <v>22</v>
      </c>
      <c r="J3078" s="10">
        <f>IFERROR(MOD(Table1[[#This Row],[cancellation hour rounded]],24),"not cancelled")</f>
        <v>22</v>
      </c>
      <c r="K3078" s="32">
        <f>1/Table1[[#This Row],[Duration (Time between doses '[in hours'])]]</f>
        <v>1</v>
      </c>
      <c r="L3078" s="33">
        <f>Table1[[#This Row],[number doses per hour]]*INDEX(Table2[price per dose],Table1[[#This Row],[Drug ID]])</f>
        <v>1</v>
      </c>
      <c r="M3078" s="11" t="b">
        <f>AND(Table1[[#This Row],[hour of cancellation 0 to 23]]&gt;=0,Table1[[#This Row],[hour of cancellation 0 to 23]]&lt;=23)</f>
        <v>1</v>
      </c>
    </row>
    <row r="3079" spans="1:13" x14ac:dyDescent="0.3">
      <c r="A3079" s="1">
        <v>3078</v>
      </c>
      <c r="B3079" s="1">
        <v>1</v>
      </c>
      <c r="C3079" s="2">
        <v>41045.782832689431</v>
      </c>
      <c r="D3079" s="2">
        <v>41105.782638888886</v>
      </c>
      <c r="E3079" s="1">
        <v>8</v>
      </c>
      <c r="F3079" s="2">
        <v>41046.543694796113</v>
      </c>
      <c r="G3079" s="1">
        <v>0</v>
      </c>
      <c r="H3079" s="32">
        <f>IFERROR(HOUR(Table1[[#This Row],[Cancel Date/time]])+MINUTE(Table1[[#This Row],[Cancel Date/time]])/60,"not cancelled")</f>
        <v>13.033333333333333</v>
      </c>
      <c r="I3079" s="47">
        <f>IFERROR(ROUND(Table1[[#This Row],[cancellation time decimal]],0),"not cancelled")</f>
        <v>13</v>
      </c>
      <c r="J3079" s="10">
        <f>IFERROR(MOD(Table1[[#This Row],[cancellation hour rounded]],24),"not cancelled")</f>
        <v>13</v>
      </c>
      <c r="K3079" s="32">
        <f>1/Table1[[#This Row],[Duration (Time between doses '[in hours'])]]</f>
        <v>0.125</v>
      </c>
      <c r="L3079" s="33">
        <f>Table1[[#This Row],[number doses per hour]]*INDEX(Table2[price per dose],Table1[[#This Row],[Drug ID]])</f>
        <v>0.84929166666666667</v>
      </c>
      <c r="M3079" s="11" t="b">
        <f>AND(Table1[[#This Row],[hour of cancellation 0 to 23]]&gt;=0,Table1[[#This Row],[hour of cancellation 0 to 23]]&lt;=23)</f>
        <v>1</v>
      </c>
    </row>
    <row r="3080" spans="1:13" x14ac:dyDescent="0.3">
      <c r="A3080" s="1">
        <v>3079</v>
      </c>
      <c r="B3080" s="1">
        <v>1</v>
      </c>
      <c r="C3080" s="2">
        <v>41045.838680095992</v>
      </c>
      <c r="D3080" s="2">
        <v>41105.838194444448</v>
      </c>
      <c r="E3080" s="1">
        <v>12</v>
      </c>
      <c r="F3080" s="2">
        <v>41047.967484364366</v>
      </c>
      <c r="G3080" s="1">
        <v>0</v>
      </c>
      <c r="H3080" s="32">
        <f>IFERROR(HOUR(Table1[[#This Row],[Cancel Date/time]])+MINUTE(Table1[[#This Row],[Cancel Date/time]])/60,"not cancelled")</f>
        <v>23.216666666666665</v>
      </c>
      <c r="I3080" s="47">
        <f>IFERROR(ROUND(Table1[[#This Row],[cancellation time decimal]],0),"not cancelled")</f>
        <v>23</v>
      </c>
      <c r="J3080" s="10">
        <f>IFERROR(MOD(Table1[[#This Row],[cancellation hour rounded]],24),"not cancelled")</f>
        <v>23</v>
      </c>
      <c r="K3080" s="32">
        <f>1/Table1[[#This Row],[Duration (Time between doses '[in hours'])]]</f>
        <v>8.3333333333333329E-2</v>
      </c>
      <c r="L3080" s="33">
        <f>Table1[[#This Row],[number doses per hour]]*INDEX(Table2[price per dose],Table1[[#This Row],[Drug ID]])</f>
        <v>0.56619444444444444</v>
      </c>
      <c r="M3080" s="11" t="b">
        <f>AND(Table1[[#This Row],[hour of cancellation 0 to 23]]&gt;=0,Table1[[#This Row],[hour of cancellation 0 to 23]]&lt;=23)</f>
        <v>1</v>
      </c>
    </row>
    <row r="3081" spans="1:13" x14ac:dyDescent="0.3">
      <c r="A3081" s="1">
        <v>3080</v>
      </c>
      <c r="B3081" s="1">
        <v>1</v>
      </c>
      <c r="C3081" s="2">
        <v>41045.868900172522</v>
      </c>
      <c r="D3081" s="2">
        <v>41105.868750000001</v>
      </c>
      <c r="E3081" s="1">
        <v>12</v>
      </c>
      <c r="F3081" s="2">
        <v>41046.571306171376</v>
      </c>
      <c r="G3081" s="1">
        <v>0</v>
      </c>
      <c r="H3081" s="32">
        <f>IFERROR(HOUR(Table1[[#This Row],[Cancel Date/time]])+MINUTE(Table1[[#This Row],[Cancel Date/time]])/60,"not cancelled")</f>
        <v>13.7</v>
      </c>
      <c r="I3081" s="47">
        <f>IFERROR(ROUND(Table1[[#This Row],[cancellation time decimal]],0),"not cancelled")</f>
        <v>14</v>
      </c>
      <c r="J3081" s="10">
        <f>IFERROR(MOD(Table1[[#This Row],[cancellation hour rounded]],24),"not cancelled")</f>
        <v>14</v>
      </c>
      <c r="K3081" s="32">
        <f>1/Table1[[#This Row],[Duration (Time between doses '[in hours'])]]</f>
        <v>8.3333333333333329E-2</v>
      </c>
      <c r="L3081" s="33">
        <f>Table1[[#This Row],[number doses per hour]]*INDEX(Table2[price per dose],Table1[[#This Row],[Drug ID]])</f>
        <v>0.56619444444444444</v>
      </c>
      <c r="M3081" s="11" t="b">
        <f>AND(Table1[[#This Row],[hour of cancellation 0 to 23]]&gt;=0,Table1[[#This Row],[hour of cancellation 0 to 23]]&lt;=23)</f>
        <v>1</v>
      </c>
    </row>
    <row r="3082" spans="1:13" x14ac:dyDescent="0.3">
      <c r="A3082" s="1">
        <v>3081</v>
      </c>
      <c r="B3082" s="1">
        <v>5</v>
      </c>
      <c r="C3082" s="2">
        <v>41045.91347747916</v>
      </c>
      <c r="D3082" s="2">
        <v>41105.913194444445</v>
      </c>
      <c r="E3082" s="1">
        <v>24</v>
      </c>
      <c r="F3082" s="2">
        <v>41048.732925331162</v>
      </c>
      <c r="G3082" s="1">
        <v>0</v>
      </c>
      <c r="H3082" s="32">
        <f>IFERROR(HOUR(Table1[[#This Row],[Cancel Date/time]])+MINUTE(Table1[[#This Row],[Cancel Date/time]])/60,"not cancelled")</f>
        <v>17.583333333333332</v>
      </c>
      <c r="I3082" s="47">
        <f>IFERROR(ROUND(Table1[[#This Row],[cancellation time decimal]],0),"not cancelled")</f>
        <v>18</v>
      </c>
      <c r="J3082" s="10">
        <f>IFERROR(MOD(Table1[[#This Row],[cancellation hour rounded]],24),"not cancelled")</f>
        <v>18</v>
      </c>
      <c r="K3082" s="32">
        <f>1/Table1[[#This Row],[Duration (Time between doses '[in hours'])]]</f>
        <v>4.1666666666666664E-2</v>
      </c>
      <c r="L3082" s="33">
        <f>Table1[[#This Row],[number doses per hour]]*INDEX(Table2[price per dose],Table1[[#This Row],[Drug ID]])</f>
        <v>0.2815833333333333</v>
      </c>
      <c r="M3082" s="11" t="b">
        <f>AND(Table1[[#This Row],[hour of cancellation 0 to 23]]&gt;=0,Table1[[#This Row],[hour of cancellation 0 to 23]]&lt;=23)</f>
        <v>1</v>
      </c>
    </row>
    <row r="3083" spans="1:13" x14ac:dyDescent="0.3">
      <c r="A3083" s="1">
        <v>3082</v>
      </c>
      <c r="B3083" s="1">
        <v>6</v>
      </c>
      <c r="C3083" s="2">
        <v>41045.942638197019</v>
      </c>
      <c r="D3083" s="2">
        <v>41050.109027777777</v>
      </c>
      <c r="E3083" s="1">
        <v>24</v>
      </c>
      <c r="F3083" s="2">
        <v>41048.503563410282</v>
      </c>
      <c r="G3083" s="1">
        <v>0</v>
      </c>
      <c r="H3083" s="32">
        <f>IFERROR(HOUR(Table1[[#This Row],[Cancel Date/time]])+MINUTE(Table1[[#This Row],[Cancel Date/time]])/60,"not cancelled")</f>
        <v>12.083333333333334</v>
      </c>
      <c r="I3083" s="47">
        <f>IFERROR(ROUND(Table1[[#This Row],[cancellation time decimal]],0),"not cancelled")</f>
        <v>12</v>
      </c>
      <c r="J3083" s="10">
        <f>IFERROR(MOD(Table1[[#This Row],[cancellation hour rounded]],24),"not cancelled")</f>
        <v>12</v>
      </c>
      <c r="K3083" s="32">
        <f>1/Table1[[#This Row],[Duration (Time between doses '[in hours'])]]</f>
        <v>4.1666666666666664E-2</v>
      </c>
      <c r="L3083" s="33">
        <f>Table1[[#This Row],[number doses per hour]]*INDEX(Table2[price per dose],Table1[[#This Row],[Drug ID]])</f>
        <v>0.35218749999999999</v>
      </c>
      <c r="M3083" s="11" t="b">
        <f>AND(Table1[[#This Row],[hour of cancellation 0 to 23]]&gt;=0,Table1[[#This Row],[hour of cancellation 0 to 23]]&lt;=23)</f>
        <v>1</v>
      </c>
    </row>
    <row r="3084" spans="1:13" x14ac:dyDescent="0.3">
      <c r="A3084" s="1">
        <v>3083</v>
      </c>
      <c r="B3084" s="1">
        <v>1</v>
      </c>
      <c r="C3084" s="2">
        <v>41045.923985472342</v>
      </c>
      <c r="D3084" s="2">
        <v>41105.923611111109</v>
      </c>
      <c r="E3084" s="1">
        <v>8</v>
      </c>
      <c r="F3084" s="2">
        <v>41046.464035129356</v>
      </c>
      <c r="G3084" s="1">
        <v>0</v>
      </c>
      <c r="H3084" s="32">
        <f>IFERROR(HOUR(Table1[[#This Row],[Cancel Date/time]])+MINUTE(Table1[[#This Row],[Cancel Date/time]])/60,"not cancelled")</f>
        <v>11.133333333333333</v>
      </c>
      <c r="I3084" s="47">
        <f>IFERROR(ROUND(Table1[[#This Row],[cancellation time decimal]],0),"not cancelled")</f>
        <v>11</v>
      </c>
      <c r="J3084" s="10">
        <f>IFERROR(MOD(Table1[[#This Row],[cancellation hour rounded]],24),"not cancelled")</f>
        <v>11</v>
      </c>
      <c r="K3084" s="32">
        <f>1/Table1[[#This Row],[Duration (Time between doses '[in hours'])]]</f>
        <v>0.125</v>
      </c>
      <c r="L3084" s="33">
        <f>Table1[[#This Row],[number doses per hour]]*INDEX(Table2[price per dose],Table1[[#This Row],[Drug ID]])</f>
        <v>0.84929166666666667</v>
      </c>
      <c r="M3084" s="11" t="b">
        <f>AND(Table1[[#This Row],[hour of cancellation 0 to 23]]&gt;=0,Table1[[#This Row],[hour of cancellation 0 to 23]]&lt;=23)</f>
        <v>1</v>
      </c>
    </row>
    <row r="3085" spans="1:13" x14ac:dyDescent="0.3">
      <c r="A3085" s="1">
        <v>3084</v>
      </c>
      <c r="B3085" s="1">
        <v>1</v>
      </c>
      <c r="C3085" s="2">
        <v>41046.045173031576</v>
      </c>
      <c r="D3085" s="2">
        <v>41106.045138888883</v>
      </c>
      <c r="E3085" s="1">
        <v>12</v>
      </c>
      <c r="F3085" s="2">
        <v>41047.514458010548</v>
      </c>
      <c r="G3085" s="1">
        <v>0</v>
      </c>
      <c r="H3085" s="32">
        <f>IFERROR(HOUR(Table1[[#This Row],[Cancel Date/time]])+MINUTE(Table1[[#This Row],[Cancel Date/time]])/60,"not cancelled")</f>
        <v>12.333333333333334</v>
      </c>
      <c r="I3085" s="47">
        <f>IFERROR(ROUND(Table1[[#This Row],[cancellation time decimal]],0),"not cancelled")</f>
        <v>12</v>
      </c>
      <c r="J3085" s="10">
        <f>IFERROR(MOD(Table1[[#This Row],[cancellation hour rounded]],24),"not cancelled")</f>
        <v>12</v>
      </c>
      <c r="K3085" s="32">
        <f>1/Table1[[#This Row],[Duration (Time between doses '[in hours'])]]</f>
        <v>8.3333333333333329E-2</v>
      </c>
      <c r="L3085" s="33">
        <f>Table1[[#This Row],[number doses per hour]]*INDEX(Table2[price per dose],Table1[[#This Row],[Drug ID]])</f>
        <v>0.56619444444444444</v>
      </c>
      <c r="M3085" s="11" t="b">
        <f>AND(Table1[[#This Row],[hour of cancellation 0 to 23]]&gt;=0,Table1[[#This Row],[hour of cancellation 0 to 23]]&lt;=23)</f>
        <v>1</v>
      </c>
    </row>
    <row r="3086" spans="1:13" x14ac:dyDescent="0.3">
      <c r="A3086" s="1">
        <v>3085</v>
      </c>
      <c r="B3086" s="1">
        <v>6</v>
      </c>
      <c r="C3086" s="2">
        <v>41046.137641798385</v>
      </c>
      <c r="D3086" s="2">
        <v>41106.137499999997</v>
      </c>
      <c r="E3086" s="1">
        <v>24</v>
      </c>
      <c r="F3086" s="2">
        <v>41065.536985274462</v>
      </c>
      <c r="G3086" s="1">
        <v>0</v>
      </c>
      <c r="H3086" s="32">
        <f>IFERROR(HOUR(Table1[[#This Row],[Cancel Date/time]])+MINUTE(Table1[[#This Row],[Cancel Date/time]])/60,"not cancelled")</f>
        <v>12.883333333333333</v>
      </c>
      <c r="I3086" s="47">
        <f>IFERROR(ROUND(Table1[[#This Row],[cancellation time decimal]],0),"not cancelled")</f>
        <v>13</v>
      </c>
      <c r="J3086" s="10">
        <f>IFERROR(MOD(Table1[[#This Row],[cancellation hour rounded]],24),"not cancelled")</f>
        <v>13</v>
      </c>
      <c r="K3086" s="32">
        <f>1/Table1[[#This Row],[Duration (Time between doses '[in hours'])]]</f>
        <v>4.1666666666666664E-2</v>
      </c>
      <c r="L3086" s="33">
        <f>Table1[[#This Row],[number doses per hour]]*INDEX(Table2[price per dose],Table1[[#This Row],[Drug ID]])</f>
        <v>0.35218749999999999</v>
      </c>
      <c r="M3086" s="11" t="b">
        <f>AND(Table1[[#This Row],[hour of cancellation 0 to 23]]&gt;=0,Table1[[#This Row],[hour of cancellation 0 to 23]]&lt;=23)</f>
        <v>1</v>
      </c>
    </row>
    <row r="3087" spans="1:13" x14ac:dyDescent="0.3">
      <c r="A3087" s="1">
        <v>3086</v>
      </c>
      <c r="B3087" s="1">
        <v>3</v>
      </c>
      <c r="C3087" s="2">
        <v>41046.214451128733</v>
      </c>
      <c r="D3087" s="2">
        <v>41106.213888888895</v>
      </c>
      <c r="E3087" s="1">
        <v>24</v>
      </c>
      <c r="F3087" s="2">
        <v>41049.627387201639</v>
      </c>
      <c r="G3087" s="1">
        <v>0</v>
      </c>
      <c r="H3087" s="32">
        <f>IFERROR(HOUR(Table1[[#This Row],[Cancel Date/time]])+MINUTE(Table1[[#This Row],[Cancel Date/time]])/60,"not cancelled")</f>
        <v>15.05</v>
      </c>
      <c r="I3087" s="47">
        <f>IFERROR(ROUND(Table1[[#This Row],[cancellation time decimal]],0),"not cancelled")</f>
        <v>15</v>
      </c>
      <c r="J3087" s="10">
        <f>IFERROR(MOD(Table1[[#This Row],[cancellation hour rounded]],24),"not cancelled")</f>
        <v>15</v>
      </c>
      <c r="K3087" s="32">
        <f>1/Table1[[#This Row],[Duration (Time between doses '[in hours'])]]</f>
        <v>4.1666666666666664E-2</v>
      </c>
      <c r="L3087" s="33">
        <f>Table1[[#This Row],[number doses per hour]]*INDEX(Table2[price per dose],Table1[[#This Row],[Drug ID]])</f>
        <v>0.18133000000000002</v>
      </c>
      <c r="M3087" s="11" t="b">
        <f>AND(Table1[[#This Row],[hour of cancellation 0 to 23]]&gt;=0,Table1[[#This Row],[hour of cancellation 0 to 23]]&lt;=23)</f>
        <v>1</v>
      </c>
    </row>
    <row r="3088" spans="1:13" x14ac:dyDescent="0.3">
      <c r="A3088" s="1">
        <v>3087</v>
      </c>
      <c r="B3088" s="1">
        <v>8</v>
      </c>
      <c r="C3088" s="2">
        <v>41046.312633903515</v>
      </c>
      <c r="D3088" s="2">
        <v>41106.3125</v>
      </c>
      <c r="E3088" s="1">
        <v>3</v>
      </c>
      <c r="F3088" s="2">
        <v>41051.391598731301</v>
      </c>
      <c r="G3088" s="1">
        <v>1</v>
      </c>
      <c r="H3088" s="32">
        <f>IFERROR(HOUR(Table1[[#This Row],[Cancel Date/time]])+MINUTE(Table1[[#This Row],[Cancel Date/time]])/60,"not cancelled")</f>
        <v>9.3833333333333329</v>
      </c>
      <c r="I3088" s="47">
        <f>IFERROR(ROUND(Table1[[#This Row],[cancellation time decimal]],0),"not cancelled")</f>
        <v>9</v>
      </c>
      <c r="J3088" s="10">
        <f>IFERROR(MOD(Table1[[#This Row],[cancellation hour rounded]],24),"not cancelled")</f>
        <v>9</v>
      </c>
      <c r="K3088" s="32">
        <f>1/Table1[[#This Row],[Duration (Time between doses '[in hours'])]]</f>
        <v>0.33333333333333331</v>
      </c>
      <c r="L3088" s="33">
        <f>Table1[[#This Row],[number doses per hour]]*INDEX(Table2[price per dose],Table1[[#This Row],[Drug ID]])</f>
        <v>0.29998222222222221</v>
      </c>
      <c r="M3088" s="11" t="b">
        <f>AND(Table1[[#This Row],[hour of cancellation 0 to 23]]&gt;=0,Table1[[#This Row],[hour of cancellation 0 to 23]]&lt;=23)</f>
        <v>1</v>
      </c>
    </row>
    <row r="3089" spans="1:13" x14ac:dyDescent="0.3">
      <c r="A3089" s="1">
        <v>3088</v>
      </c>
      <c r="B3089" s="1">
        <v>5</v>
      </c>
      <c r="C3089" s="2">
        <v>41046.334283177704</v>
      </c>
      <c r="D3089" s="2">
        <v>41106.334027777782</v>
      </c>
      <c r="E3089" s="1">
        <v>24</v>
      </c>
      <c r="F3089" s="2">
        <v>41049.733184057899</v>
      </c>
      <c r="G3089" s="1">
        <v>0</v>
      </c>
      <c r="H3089" s="32">
        <f>IFERROR(HOUR(Table1[[#This Row],[Cancel Date/time]])+MINUTE(Table1[[#This Row],[Cancel Date/time]])/60,"not cancelled")</f>
        <v>17.583333333333332</v>
      </c>
      <c r="I3089" s="47">
        <f>IFERROR(ROUND(Table1[[#This Row],[cancellation time decimal]],0),"not cancelled")</f>
        <v>18</v>
      </c>
      <c r="J3089" s="10">
        <f>IFERROR(MOD(Table1[[#This Row],[cancellation hour rounded]],24),"not cancelled")</f>
        <v>18</v>
      </c>
      <c r="K3089" s="32">
        <f>1/Table1[[#This Row],[Duration (Time between doses '[in hours'])]]</f>
        <v>4.1666666666666664E-2</v>
      </c>
      <c r="L3089" s="33">
        <f>Table1[[#This Row],[number doses per hour]]*INDEX(Table2[price per dose],Table1[[#This Row],[Drug ID]])</f>
        <v>0.2815833333333333</v>
      </c>
      <c r="M3089" s="11" t="b">
        <f>AND(Table1[[#This Row],[hour of cancellation 0 to 23]]&gt;=0,Table1[[#This Row],[hour of cancellation 0 to 23]]&lt;=23)</f>
        <v>1</v>
      </c>
    </row>
    <row r="3090" spans="1:13" x14ac:dyDescent="0.3">
      <c r="A3090" s="1">
        <v>3089</v>
      </c>
      <c r="B3090" s="1">
        <v>2</v>
      </c>
      <c r="C3090" s="2">
        <v>41046.367644893391</v>
      </c>
      <c r="D3090" s="2">
        <v>41106.367361111115</v>
      </c>
      <c r="E3090" s="1">
        <v>10</v>
      </c>
      <c r="F3090" s="2">
        <v>41047.766599356844</v>
      </c>
      <c r="G3090" s="1">
        <v>0</v>
      </c>
      <c r="H3090" s="32">
        <f>IFERROR(HOUR(Table1[[#This Row],[Cancel Date/time]])+MINUTE(Table1[[#This Row],[Cancel Date/time]])/60,"not cancelled")</f>
        <v>18.383333333333333</v>
      </c>
      <c r="I3090" s="47">
        <f>IFERROR(ROUND(Table1[[#This Row],[cancellation time decimal]],0),"not cancelled")</f>
        <v>18</v>
      </c>
      <c r="J3090" s="10">
        <f>IFERROR(MOD(Table1[[#This Row],[cancellation hour rounded]],24),"not cancelled")</f>
        <v>18</v>
      </c>
      <c r="K3090" s="32">
        <f>1/Table1[[#This Row],[Duration (Time between doses '[in hours'])]]</f>
        <v>0.1</v>
      </c>
      <c r="L3090" s="33">
        <f>Table1[[#This Row],[number doses per hour]]*INDEX(Table2[price per dose],Table1[[#This Row],[Drug ID]])</f>
        <v>0.84959999999999969</v>
      </c>
      <c r="M3090" s="11" t="b">
        <f>AND(Table1[[#This Row],[hour of cancellation 0 to 23]]&gt;=0,Table1[[#This Row],[hour of cancellation 0 to 23]]&lt;=23)</f>
        <v>1</v>
      </c>
    </row>
    <row r="3091" spans="1:13" x14ac:dyDescent="0.3">
      <c r="A3091" s="1">
        <v>3090</v>
      </c>
      <c r="B3091" s="1">
        <v>2</v>
      </c>
      <c r="C3091" s="2">
        <v>41046.364618621155</v>
      </c>
      <c r="D3091" s="2">
        <v>41106.364583333336</v>
      </c>
      <c r="E3091" s="1">
        <v>10</v>
      </c>
      <c r="F3091" s="2">
        <v>41047.346686787867</v>
      </c>
      <c r="G3091" s="1">
        <v>0</v>
      </c>
      <c r="H3091" s="32">
        <f>IFERROR(HOUR(Table1[[#This Row],[Cancel Date/time]])+MINUTE(Table1[[#This Row],[Cancel Date/time]])/60,"not cancelled")</f>
        <v>8.3166666666666664</v>
      </c>
      <c r="I3091" s="47">
        <f>IFERROR(ROUND(Table1[[#This Row],[cancellation time decimal]],0),"not cancelled")</f>
        <v>8</v>
      </c>
      <c r="J3091" s="10">
        <f>IFERROR(MOD(Table1[[#This Row],[cancellation hour rounded]],24),"not cancelled")</f>
        <v>8</v>
      </c>
      <c r="K3091" s="32">
        <f>1/Table1[[#This Row],[Duration (Time between doses '[in hours'])]]</f>
        <v>0.1</v>
      </c>
      <c r="L3091" s="33">
        <f>Table1[[#This Row],[number doses per hour]]*INDEX(Table2[price per dose],Table1[[#This Row],[Drug ID]])</f>
        <v>0.84959999999999969</v>
      </c>
      <c r="M3091" s="11" t="b">
        <f>AND(Table1[[#This Row],[hour of cancellation 0 to 23]]&gt;=0,Table1[[#This Row],[hour of cancellation 0 to 23]]&lt;=23)</f>
        <v>1</v>
      </c>
    </row>
    <row r="3092" spans="1:13" x14ac:dyDescent="0.3">
      <c r="A3092" s="1">
        <v>3091</v>
      </c>
      <c r="B3092" s="1">
        <v>1</v>
      </c>
      <c r="C3092" s="2">
        <v>41046.369506561314</v>
      </c>
      <c r="D3092" s="2">
        <v>41106.369444444448</v>
      </c>
      <c r="E3092" s="1">
        <v>8</v>
      </c>
      <c r="F3092" s="2">
        <v>41047.478760723403</v>
      </c>
      <c r="G3092" s="1">
        <v>0</v>
      </c>
      <c r="H3092" s="32">
        <f>IFERROR(HOUR(Table1[[#This Row],[Cancel Date/time]])+MINUTE(Table1[[#This Row],[Cancel Date/time]])/60,"not cancelled")</f>
        <v>11.483333333333333</v>
      </c>
      <c r="I3092" s="47">
        <f>IFERROR(ROUND(Table1[[#This Row],[cancellation time decimal]],0),"not cancelled")</f>
        <v>11</v>
      </c>
      <c r="J3092" s="10">
        <f>IFERROR(MOD(Table1[[#This Row],[cancellation hour rounded]],24),"not cancelled")</f>
        <v>11</v>
      </c>
      <c r="K3092" s="32">
        <f>1/Table1[[#This Row],[Duration (Time between doses '[in hours'])]]</f>
        <v>0.125</v>
      </c>
      <c r="L3092" s="33">
        <f>Table1[[#This Row],[number doses per hour]]*INDEX(Table2[price per dose],Table1[[#This Row],[Drug ID]])</f>
        <v>0.84929166666666667</v>
      </c>
      <c r="M3092" s="11" t="b">
        <f>AND(Table1[[#This Row],[hour of cancellation 0 to 23]]&gt;=0,Table1[[#This Row],[hour of cancellation 0 to 23]]&lt;=23)</f>
        <v>1</v>
      </c>
    </row>
    <row r="3093" spans="1:13" x14ac:dyDescent="0.3">
      <c r="A3093" s="1">
        <v>3092</v>
      </c>
      <c r="B3093" s="1">
        <v>10</v>
      </c>
      <c r="C3093" s="2">
        <v>41046.362722442907</v>
      </c>
      <c r="D3093" s="2">
        <v>41106.362500000003</v>
      </c>
      <c r="E3093" s="1">
        <v>1</v>
      </c>
      <c r="F3093" s="2">
        <v>41053.710557187645</v>
      </c>
      <c r="G3093" s="1">
        <v>0</v>
      </c>
      <c r="H3093" s="32">
        <f>IFERROR(HOUR(Table1[[#This Row],[Cancel Date/time]])+MINUTE(Table1[[#This Row],[Cancel Date/time]])/60,"not cancelled")</f>
        <v>17.05</v>
      </c>
      <c r="I3093" s="47">
        <f>IFERROR(ROUND(Table1[[#This Row],[cancellation time decimal]],0),"not cancelled")</f>
        <v>17</v>
      </c>
      <c r="J3093" s="10">
        <f>IFERROR(MOD(Table1[[#This Row],[cancellation hour rounded]],24),"not cancelled")</f>
        <v>17</v>
      </c>
      <c r="K3093" s="32">
        <f>1/Table1[[#This Row],[Duration (Time between doses '[in hours'])]]</f>
        <v>1</v>
      </c>
      <c r="L3093" s="33">
        <f>Table1[[#This Row],[number doses per hour]]*INDEX(Table2[price per dose],Table1[[#This Row],[Drug ID]])</f>
        <v>2.5716000000000001</v>
      </c>
      <c r="M3093" s="11" t="b">
        <f>AND(Table1[[#This Row],[hour of cancellation 0 to 23]]&gt;=0,Table1[[#This Row],[hour of cancellation 0 to 23]]&lt;=23)</f>
        <v>1</v>
      </c>
    </row>
    <row r="3094" spans="1:13" x14ac:dyDescent="0.3">
      <c r="A3094" s="1">
        <v>3093</v>
      </c>
      <c r="B3094" s="1">
        <v>7</v>
      </c>
      <c r="C3094" s="2">
        <v>41046.371713062552</v>
      </c>
      <c r="D3094" s="2">
        <v>41106.371527777781</v>
      </c>
      <c r="E3094" s="1">
        <v>24</v>
      </c>
      <c r="F3094" s="2">
        <v>41052.784292975266</v>
      </c>
      <c r="G3094" s="1">
        <v>0</v>
      </c>
      <c r="H3094" s="32">
        <f>IFERROR(HOUR(Table1[[#This Row],[Cancel Date/time]])+MINUTE(Table1[[#This Row],[Cancel Date/time]])/60,"not cancelled")</f>
        <v>18.816666666666666</v>
      </c>
      <c r="I3094" s="47">
        <f>IFERROR(ROUND(Table1[[#This Row],[cancellation time decimal]],0),"not cancelled")</f>
        <v>19</v>
      </c>
      <c r="J3094" s="10">
        <f>IFERROR(MOD(Table1[[#This Row],[cancellation hour rounded]],24),"not cancelled")</f>
        <v>19</v>
      </c>
      <c r="K3094" s="32">
        <f>1/Table1[[#This Row],[Duration (Time between doses '[in hours'])]]</f>
        <v>4.1666666666666664E-2</v>
      </c>
      <c r="L3094" s="33">
        <f>Table1[[#This Row],[number doses per hour]]*INDEX(Table2[price per dose],Table1[[#This Row],[Drug ID]])</f>
        <v>1.2958049999999997</v>
      </c>
      <c r="M3094" s="11" t="b">
        <f>AND(Table1[[#This Row],[hour of cancellation 0 to 23]]&gt;=0,Table1[[#This Row],[hour of cancellation 0 to 23]]&lt;=23)</f>
        <v>1</v>
      </c>
    </row>
    <row r="3095" spans="1:13" x14ac:dyDescent="0.3">
      <c r="A3095" s="1">
        <v>3094</v>
      </c>
      <c r="B3095" s="1">
        <v>8</v>
      </c>
      <c r="C3095" s="2">
        <v>41046.347631860779</v>
      </c>
      <c r="D3095" s="2">
        <v>41106.347222222226</v>
      </c>
      <c r="E3095" s="1">
        <v>3</v>
      </c>
      <c r="F3095" s="2">
        <v>41051.733292991179</v>
      </c>
      <c r="G3095" s="1">
        <v>0</v>
      </c>
      <c r="H3095" s="32">
        <f>IFERROR(HOUR(Table1[[#This Row],[Cancel Date/time]])+MINUTE(Table1[[#This Row],[Cancel Date/time]])/60,"not cancelled")</f>
        <v>17.583333333333332</v>
      </c>
      <c r="I3095" s="47">
        <f>IFERROR(ROUND(Table1[[#This Row],[cancellation time decimal]],0),"not cancelled")</f>
        <v>18</v>
      </c>
      <c r="J3095" s="10">
        <f>IFERROR(MOD(Table1[[#This Row],[cancellation hour rounded]],24),"not cancelled")</f>
        <v>18</v>
      </c>
      <c r="K3095" s="32">
        <f>1/Table1[[#This Row],[Duration (Time between doses '[in hours'])]]</f>
        <v>0.33333333333333331</v>
      </c>
      <c r="L3095" s="33">
        <f>Table1[[#This Row],[number doses per hour]]*INDEX(Table2[price per dose],Table1[[#This Row],[Drug ID]])</f>
        <v>0.29998222222222221</v>
      </c>
      <c r="M3095" s="11" t="b">
        <f>AND(Table1[[#This Row],[hour of cancellation 0 to 23]]&gt;=0,Table1[[#This Row],[hour of cancellation 0 to 23]]&lt;=23)</f>
        <v>1</v>
      </c>
    </row>
    <row r="3096" spans="1:13" hidden="1" x14ac:dyDescent="0.3">
      <c r="A3096" s="1">
        <v>3095</v>
      </c>
      <c r="B3096" s="1">
        <v>1</v>
      </c>
      <c r="C3096" s="2">
        <v>41046.407163387754</v>
      </c>
      <c r="D3096" s="2">
        <v>41048.990362780271</v>
      </c>
      <c r="E3096" s="1">
        <v>8</v>
      </c>
      <c r="F3096" s="2" t="s">
        <v>5</v>
      </c>
      <c r="G3096" s="1">
        <v>0</v>
      </c>
      <c r="H3096" s="32" t="str">
        <f>IFERROR(HOUR(Table1[[#This Row],[Cancel Date/time]])+MINUTE(Table1[[#This Row],[Cancel Date/time]])/60,"not cancelled")</f>
        <v>not cancelled</v>
      </c>
      <c r="I3096" s="47" t="str">
        <f>IFERROR(ROUND(Table1[[#This Row],[cancellation time decimal]],0),"not cancelled")</f>
        <v>not cancelled</v>
      </c>
      <c r="J3096" s="10" t="str">
        <f>IFERROR(MOD(Table1[[#This Row],[cancellation hour rounded]],24),"not cancelled")</f>
        <v>not cancelled</v>
      </c>
      <c r="K3096" s="32">
        <f>1/Table1[[#This Row],[Duration (Time between doses '[in hours'])]]</f>
        <v>0.125</v>
      </c>
      <c r="L3096" s="33">
        <f>Table1[[#This Row],[number doses per hour]]*INDEX(Table2[price per dose],Table1[[#This Row],[Drug ID]])</f>
        <v>0.84929166666666667</v>
      </c>
      <c r="M3096" s="11" t="b">
        <f>AND(Table1[[#This Row],[hour of cancellation 0 to 23]]&gt;=0,Table1[[#This Row],[hour of cancellation 0 to 23]]&lt;=23)</f>
        <v>0</v>
      </c>
    </row>
    <row r="3097" spans="1:13" hidden="1" x14ac:dyDescent="0.3">
      <c r="A3097" s="1">
        <v>3096</v>
      </c>
      <c r="B3097" s="1">
        <v>5</v>
      </c>
      <c r="C3097" s="2">
        <v>41046.436269758095</v>
      </c>
      <c r="D3097" s="2">
        <v>41048.852351445523</v>
      </c>
      <c r="E3097" s="1">
        <v>24</v>
      </c>
      <c r="F3097" s="2" t="s">
        <v>5</v>
      </c>
      <c r="G3097" s="1">
        <v>0</v>
      </c>
      <c r="H3097" s="32" t="str">
        <f>IFERROR(HOUR(Table1[[#This Row],[Cancel Date/time]])+MINUTE(Table1[[#This Row],[Cancel Date/time]])/60,"not cancelled")</f>
        <v>not cancelled</v>
      </c>
      <c r="I3097" s="47" t="str">
        <f>IFERROR(ROUND(Table1[[#This Row],[cancellation time decimal]],0),"not cancelled")</f>
        <v>not cancelled</v>
      </c>
      <c r="J3097" s="10" t="str">
        <f>IFERROR(MOD(Table1[[#This Row],[cancellation hour rounded]],24),"not cancelled")</f>
        <v>not cancelled</v>
      </c>
      <c r="K3097" s="32">
        <f>1/Table1[[#This Row],[Duration (Time between doses '[in hours'])]]</f>
        <v>4.1666666666666664E-2</v>
      </c>
      <c r="L3097" s="33">
        <f>Table1[[#This Row],[number doses per hour]]*INDEX(Table2[price per dose],Table1[[#This Row],[Drug ID]])</f>
        <v>0.2815833333333333</v>
      </c>
      <c r="M3097" s="11" t="b">
        <f>AND(Table1[[#This Row],[hour of cancellation 0 to 23]]&gt;=0,Table1[[#This Row],[hour of cancellation 0 to 23]]&lt;=23)</f>
        <v>0</v>
      </c>
    </row>
    <row r="3098" spans="1:13" x14ac:dyDescent="0.3">
      <c r="A3098" s="1">
        <v>3097</v>
      </c>
      <c r="B3098" s="1">
        <v>2</v>
      </c>
      <c r="C3098" s="2">
        <v>41046.45285115391</v>
      </c>
      <c r="D3098" s="2">
        <v>41106.452777777777</v>
      </c>
      <c r="E3098" s="1">
        <v>10</v>
      </c>
      <c r="F3098" s="2">
        <v>41047.421209161628</v>
      </c>
      <c r="G3098" s="1">
        <v>0</v>
      </c>
      <c r="H3098" s="32">
        <f>IFERROR(HOUR(Table1[[#This Row],[Cancel Date/time]])+MINUTE(Table1[[#This Row],[Cancel Date/time]])/60,"not cancelled")</f>
        <v>10.1</v>
      </c>
      <c r="I3098" s="47">
        <f>IFERROR(ROUND(Table1[[#This Row],[cancellation time decimal]],0),"not cancelled")</f>
        <v>10</v>
      </c>
      <c r="J3098" s="10">
        <f>IFERROR(MOD(Table1[[#This Row],[cancellation hour rounded]],24),"not cancelled")</f>
        <v>10</v>
      </c>
      <c r="K3098" s="32">
        <f>1/Table1[[#This Row],[Duration (Time between doses '[in hours'])]]</f>
        <v>0.1</v>
      </c>
      <c r="L3098" s="33">
        <f>Table1[[#This Row],[number doses per hour]]*INDEX(Table2[price per dose],Table1[[#This Row],[Drug ID]])</f>
        <v>0.84959999999999969</v>
      </c>
      <c r="M3098" s="11" t="b">
        <f>AND(Table1[[#This Row],[hour of cancellation 0 to 23]]&gt;=0,Table1[[#This Row],[hour of cancellation 0 to 23]]&lt;=23)</f>
        <v>1</v>
      </c>
    </row>
    <row r="3099" spans="1:13" x14ac:dyDescent="0.3">
      <c r="A3099" s="1">
        <v>3098</v>
      </c>
      <c r="B3099" s="1">
        <v>2</v>
      </c>
      <c r="C3099" s="2">
        <v>41046.449927756272</v>
      </c>
      <c r="D3099" s="2">
        <v>41106.44930555555</v>
      </c>
      <c r="E3099" s="1">
        <v>10</v>
      </c>
      <c r="F3099" s="2">
        <v>41047.50063070927</v>
      </c>
      <c r="G3099" s="1">
        <v>0</v>
      </c>
      <c r="H3099" s="32">
        <f>IFERROR(HOUR(Table1[[#This Row],[Cancel Date/time]])+MINUTE(Table1[[#This Row],[Cancel Date/time]])/60,"not cancelled")</f>
        <v>12</v>
      </c>
      <c r="I3099" s="47">
        <f>IFERROR(ROUND(Table1[[#This Row],[cancellation time decimal]],0),"not cancelled")</f>
        <v>12</v>
      </c>
      <c r="J3099" s="10">
        <f>IFERROR(MOD(Table1[[#This Row],[cancellation hour rounded]],24),"not cancelled")</f>
        <v>12</v>
      </c>
      <c r="K3099" s="32">
        <f>1/Table1[[#This Row],[Duration (Time between doses '[in hours'])]]</f>
        <v>0.1</v>
      </c>
      <c r="L3099" s="33">
        <f>Table1[[#This Row],[number doses per hour]]*INDEX(Table2[price per dose],Table1[[#This Row],[Drug ID]])</f>
        <v>0.84959999999999969</v>
      </c>
      <c r="M3099" s="11" t="b">
        <f>AND(Table1[[#This Row],[hour of cancellation 0 to 23]]&gt;=0,Table1[[#This Row],[hour of cancellation 0 to 23]]&lt;=23)</f>
        <v>1</v>
      </c>
    </row>
    <row r="3100" spans="1:13" hidden="1" x14ac:dyDescent="0.3">
      <c r="A3100" s="1">
        <v>3099</v>
      </c>
      <c r="B3100" s="1">
        <v>1</v>
      </c>
      <c r="C3100" s="2">
        <v>41046.493393022778</v>
      </c>
      <c r="D3100" s="2">
        <v>41049.534871184835</v>
      </c>
      <c r="E3100" s="1">
        <v>8</v>
      </c>
      <c r="F3100" s="2" t="s">
        <v>5</v>
      </c>
      <c r="G3100" s="1">
        <v>0</v>
      </c>
      <c r="H3100" s="32" t="str">
        <f>IFERROR(HOUR(Table1[[#This Row],[Cancel Date/time]])+MINUTE(Table1[[#This Row],[Cancel Date/time]])/60,"not cancelled")</f>
        <v>not cancelled</v>
      </c>
      <c r="I3100" s="47" t="str">
        <f>IFERROR(ROUND(Table1[[#This Row],[cancellation time decimal]],0),"not cancelled")</f>
        <v>not cancelled</v>
      </c>
      <c r="J3100" s="10" t="str">
        <f>IFERROR(MOD(Table1[[#This Row],[cancellation hour rounded]],24),"not cancelled")</f>
        <v>not cancelled</v>
      </c>
      <c r="K3100" s="32">
        <f>1/Table1[[#This Row],[Duration (Time between doses '[in hours'])]]</f>
        <v>0.125</v>
      </c>
      <c r="L3100" s="33">
        <f>Table1[[#This Row],[number doses per hour]]*INDEX(Table2[price per dose],Table1[[#This Row],[Drug ID]])</f>
        <v>0.84929166666666667</v>
      </c>
      <c r="M3100" s="11" t="b">
        <f>AND(Table1[[#This Row],[hour of cancellation 0 to 23]]&gt;=0,Table1[[#This Row],[hour of cancellation 0 to 23]]&lt;=23)</f>
        <v>0</v>
      </c>
    </row>
    <row r="3101" spans="1:13" x14ac:dyDescent="0.3">
      <c r="A3101" s="1">
        <v>3100</v>
      </c>
      <c r="B3101" s="1">
        <v>2</v>
      </c>
      <c r="C3101" s="2">
        <v>41046.511906138985</v>
      </c>
      <c r="D3101" s="2">
        <v>41106.511805555558</v>
      </c>
      <c r="E3101" s="1">
        <v>10</v>
      </c>
      <c r="F3101" s="2">
        <v>41047.514564569268</v>
      </c>
      <c r="G3101" s="1">
        <v>0</v>
      </c>
      <c r="H3101" s="32">
        <f>IFERROR(HOUR(Table1[[#This Row],[Cancel Date/time]])+MINUTE(Table1[[#This Row],[Cancel Date/time]])/60,"not cancelled")</f>
        <v>12.333333333333334</v>
      </c>
      <c r="I3101" s="47">
        <f>IFERROR(ROUND(Table1[[#This Row],[cancellation time decimal]],0),"not cancelled")</f>
        <v>12</v>
      </c>
      <c r="J3101" s="10">
        <f>IFERROR(MOD(Table1[[#This Row],[cancellation hour rounded]],24),"not cancelled")</f>
        <v>12</v>
      </c>
      <c r="K3101" s="32">
        <f>1/Table1[[#This Row],[Duration (Time between doses '[in hours'])]]</f>
        <v>0.1</v>
      </c>
      <c r="L3101" s="33">
        <f>Table1[[#This Row],[number doses per hour]]*INDEX(Table2[price per dose],Table1[[#This Row],[Drug ID]])</f>
        <v>0.84959999999999969</v>
      </c>
      <c r="M3101" s="11" t="b">
        <f>AND(Table1[[#This Row],[hour of cancellation 0 to 23]]&gt;=0,Table1[[#This Row],[hour of cancellation 0 to 23]]&lt;=23)</f>
        <v>1</v>
      </c>
    </row>
    <row r="3102" spans="1:13" x14ac:dyDescent="0.3">
      <c r="A3102" s="1">
        <v>3101</v>
      </c>
      <c r="B3102" s="1">
        <v>3</v>
      </c>
      <c r="C3102" s="2">
        <v>41046.5769509206</v>
      </c>
      <c r="D3102" s="2">
        <v>41106.576388888883</v>
      </c>
      <c r="E3102" s="1">
        <v>24</v>
      </c>
      <c r="F3102" s="2">
        <v>41048.522377714049</v>
      </c>
      <c r="G3102" s="1">
        <v>0</v>
      </c>
      <c r="H3102" s="32">
        <f>IFERROR(HOUR(Table1[[#This Row],[Cancel Date/time]])+MINUTE(Table1[[#This Row],[Cancel Date/time]])/60,"not cancelled")</f>
        <v>12.533333333333333</v>
      </c>
      <c r="I3102" s="47">
        <f>IFERROR(ROUND(Table1[[#This Row],[cancellation time decimal]],0),"not cancelled")</f>
        <v>13</v>
      </c>
      <c r="J3102" s="10">
        <f>IFERROR(MOD(Table1[[#This Row],[cancellation hour rounded]],24),"not cancelled")</f>
        <v>13</v>
      </c>
      <c r="K3102" s="32">
        <f>1/Table1[[#This Row],[Duration (Time between doses '[in hours'])]]</f>
        <v>4.1666666666666664E-2</v>
      </c>
      <c r="L3102" s="33">
        <f>Table1[[#This Row],[number doses per hour]]*INDEX(Table2[price per dose],Table1[[#This Row],[Drug ID]])</f>
        <v>0.18133000000000002</v>
      </c>
      <c r="M3102" s="11" t="b">
        <f>AND(Table1[[#This Row],[hour of cancellation 0 to 23]]&gt;=0,Table1[[#This Row],[hour of cancellation 0 to 23]]&lt;=23)</f>
        <v>1</v>
      </c>
    </row>
    <row r="3103" spans="1:13" x14ac:dyDescent="0.3">
      <c r="A3103" s="1">
        <v>3102</v>
      </c>
      <c r="B3103" s="1">
        <v>1</v>
      </c>
      <c r="C3103" s="2">
        <v>41046.570653726609</v>
      </c>
      <c r="D3103" s="2">
        <v>41106.570138888885</v>
      </c>
      <c r="E3103" s="1">
        <v>12</v>
      </c>
      <c r="F3103" s="2">
        <v>41047.489319225599</v>
      </c>
      <c r="G3103" s="1">
        <v>0</v>
      </c>
      <c r="H3103" s="32">
        <f>IFERROR(HOUR(Table1[[#This Row],[Cancel Date/time]])+MINUTE(Table1[[#This Row],[Cancel Date/time]])/60,"not cancelled")</f>
        <v>11.733333333333333</v>
      </c>
      <c r="I3103" s="47">
        <f>IFERROR(ROUND(Table1[[#This Row],[cancellation time decimal]],0),"not cancelled")</f>
        <v>12</v>
      </c>
      <c r="J3103" s="10">
        <f>IFERROR(MOD(Table1[[#This Row],[cancellation hour rounded]],24),"not cancelled")</f>
        <v>12</v>
      </c>
      <c r="K3103" s="32">
        <f>1/Table1[[#This Row],[Duration (Time between doses '[in hours'])]]</f>
        <v>8.3333333333333329E-2</v>
      </c>
      <c r="L3103" s="33">
        <f>Table1[[#This Row],[number doses per hour]]*INDEX(Table2[price per dose],Table1[[#This Row],[Drug ID]])</f>
        <v>0.56619444444444444</v>
      </c>
      <c r="M3103" s="11" t="b">
        <f>AND(Table1[[#This Row],[hour of cancellation 0 to 23]]&gt;=0,Table1[[#This Row],[hour of cancellation 0 to 23]]&lt;=23)</f>
        <v>1</v>
      </c>
    </row>
    <row r="3104" spans="1:13" x14ac:dyDescent="0.3">
      <c r="A3104" s="1">
        <v>3103</v>
      </c>
      <c r="B3104" s="1">
        <v>3</v>
      </c>
      <c r="C3104" s="2">
        <v>41046.570999782067</v>
      </c>
      <c r="D3104" s="2">
        <v>41106.570833333331</v>
      </c>
      <c r="E3104" s="1">
        <v>24</v>
      </c>
      <c r="F3104" s="2">
        <v>41048.534761070077</v>
      </c>
      <c r="G3104" s="1">
        <v>0</v>
      </c>
      <c r="H3104" s="32">
        <f>IFERROR(HOUR(Table1[[#This Row],[Cancel Date/time]])+MINUTE(Table1[[#This Row],[Cancel Date/time]])/60,"not cancelled")</f>
        <v>12.833333333333334</v>
      </c>
      <c r="I3104" s="47">
        <f>IFERROR(ROUND(Table1[[#This Row],[cancellation time decimal]],0),"not cancelled")</f>
        <v>13</v>
      </c>
      <c r="J3104" s="10">
        <f>IFERROR(MOD(Table1[[#This Row],[cancellation hour rounded]],24),"not cancelled")</f>
        <v>13</v>
      </c>
      <c r="K3104" s="32">
        <f>1/Table1[[#This Row],[Duration (Time between doses '[in hours'])]]</f>
        <v>4.1666666666666664E-2</v>
      </c>
      <c r="L3104" s="33">
        <f>Table1[[#This Row],[number doses per hour]]*INDEX(Table2[price per dose],Table1[[#This Row],[Drug ID]])</f>
        <v>0.18133000000000002</v>
      </c>
      <c r="M3104" s="11" t="b">
        <f>AND(Table1[[#This Row],[hour of cancellation 0 to 23]]&gt;=0,Table1[[#This Row],[hour of cancellation 0 to 23]]&lt;=23)</f>
        <v>1</v>
      </c>
    </row>
    <row r="3105" spans="1:13" hidden="1" x14ac:dyDescent="0.3">
      <c r="A3105" s="1">
        <v>3104</v>
      </c>
      <c r="B3105" s="1">
        <v>1</v>
      </c>
      <c r="C3105" s="2">
        <v>41046.599794405964</v>
      </c>
      <c r="D3105" s="2">
        <v>41049.057780534582</v>
      </c>
      <c r="E3105" s="1">
        <v>8</v>
      </c>
      <c r="F3105" s="2" t="s">
        <v>5</v>
      </c>
      <c r="G3105" s="1">
        <v>0</v>
      </c>
      <c r="H3105" s="32" t="str">
        <f>IFERROR(HOUR(Table1[[#This Row],[Cancel Date/time]])+MINUTE(Table1[[#This Row],[Cancel Date/time]])/60,"not cancelled")</f>
        <v>not cancelled</v>
      </c>
      <c r="I3105" s="47" t="str">
        <f>IFERROR(ROUND(Table1[[#This Row],[cancellation time decimal]],0),"not cancelled")</f>
        <v>not cancelled</v>
      </c>
      <c r="J3105" s="10" t="str">
        <f>IFERROR(MOD(Table1[[#This Row],[cancellation hour rounded]],24),"not cancelled")</f>
        <v>not cancelled</v>
      </c>
      <c r="K3105" s="32">
        <f>1/Table1[[#This Row],[Duration (Time between doses '[in hours'])]]</f>
        <v>0.125</v>
      </c>
      <c r="L3105" s="33">
        <f>Table1[[#This Row],[number doses per hour]]*INDEX(Table2[price per dose],Table1[[#This Row],[Drug ID]])</f>
        <v>0.84929166666666667</v>
      </c>
      <c r="M3105" s="11" t="b">
        <f>AND(Table1[[#This Row],[hour of cancellation 0 to 23]]&gt;=0,Table1[[#This Row],[hour of cancellation 0 to 23]]&lt;=23)</f>
        <v>0</v>
      </c>
    </row>
    <row r="3106" spans="1:13" hidden="1" x14ac:dyDescent="0.3">
      <c r="A3106" s="1">
        <v>3105</v>
      </c>
      <c r="B3106" s="1">
        <v>4</v>
      </c>
      <c r="C3106" s="2">
        <v>41046.633622467496</v>
      </c>
      <c r="D3106" s="2">
        <v>41049.466632672054</v>
      </c>
      <c r="E3106" s="1">
        <v>12</v>
      </c>
      <c r="F3106" s="2" t="s">
        <v>5</v>
      </c>
      <c r="G3106" s="1">
        <v>0</v>
      </c>
      <c r="H3106" s="32" t="str">
        <f>IFERROR(HOUR(Table1[[#This Row],[Cancel Date/time]])+MINUTE(Table1[[#This Row],[Cancel Date/time]])/60,"not cancelled")</f>
        <v>not cancelled</v>
      </c>
      <c r="I3106" s="47" t="str">
        <f>IFERROR(ROUND(Table1[[#This Row],[cancellation time decimal]],0),"not cancelled")</f>
        <v>not cancelled</v>
      </c>
      <c r="J3106" s="10" t="str">
        <f>IFERROR(MOD(Table1[[#This Row],[cancellation hour rounded]],24),"not cancelled")</f>
        <v>not cancelled</v>
      </c>
      <c r="K3106" s="32">
        <f>1/Table1[[#This Row],[Duration (Time between doses '[in hours'])]]</f>
        <v>8.3333333333333329E-2</v>
      </c>
      <c r="L3106" s="33">
        <f>Table1[[#This Row],[number doses per hour]]*INDEX(Table2[price per dose],Table1[[#This Row],[Drug ID]])</f>
        <v>1.448055119047619</v>
      </c>
      <c r="M3106" s="11" t="b">
        <f>AND(Table1[[#This Row],[hour of cancellation 0 to 23]]&gt;=0,Table1[[#This Row],[hour of cancellation 0 to 23]]&lt;=23)</f>
        <v>0</v>
      </c>
    </row>
    <row r="3107" spans="1:13" x14ac:dyDescent="0.3">
      <c r="A3107" s="1">
        <v>3106</v>
      </c>
      <c r="B3107" s="1">
        <v>2</v>
      </c>
      <c r="C3107" s="2">
        <v>41046.667982474333</v>
      </c>
      <c r="D3107" s="2">
        <v>41106.667361111111</v>
      </c>
      <c r="E3107" s="1">
        <v>10</v>
      </c>
      <c r="F3107" s="2">
        <v>41048.626998121872</v>
      </c>
      <c r="G3107" s="1">
        <v>0</v>
      </c>
      <c r="H3107" s="32">
        <f>IFERROR(HOUR(Table1[[#This Row],[Cancel Date/time]])+MINUTE(Table1[[#This Row],[Cancel Date/time]])/60,"not cancelled")</f>
        <v>15.033333333333333</v>
      </c>
      <c r="I3107" s="47">
        <f>IFERROR(ROUND(Table1[[#This Row],[cancellation time decimal]],0),"not cancelled")</f>
        <v>15</v>
      </c>
      <c r="J3107" s="10">
        <f>IFERROR(MOD(Table1[[#This Row],[cancellation hour rounded]],24),"not cancelled")</f>
        <v>15</v>
      </c>
      <c r="K3107" s="32">
        <f>1/Table1[[#This Row],[Duration (Time between doses '[in hours'])]]</f>
        <v>0.1</v>
      </c>
      <c r="L3107" s="33">
        <f>Table1[[#This Row],[number doses per hour]]*INDEX(Table2[price per dose],Table1[[#This Row],[Drug ID]])</f>
        <v>0.84959999999999969</v>
      </c>
      <c r="M3107" s="11" t="b">
        <f>AND(Table1[[#This Row],[hour of cancellation 0 to 23]]&gt;=0,Table1[[#This Row],[hour of cancellation 0 to 23]]&lt;=23)</f>
        <v>1</v>
      </c>
    </row>
    <row r="3108" spans="1:13" hidden="1" x14ac:dyDescent="0.3">
      <c r="A3108" s="1">
        <v>3107</v>
      </c>
      <c r="B3108" s="1">
        <v>3</v>
      </c>
      <c r="C3108" s="2">
        <v>41046.742915508999</v>
      </c>
      <c r="D3108" s="2">
        <v>41050.534301685511</v>
      </c>
      <c r="E3108" s="1">
        <v>24</v>
      </c>
      <c r="F3108" s="2" t="s">
        <v>5</v>
      </c>
      <c r="G3108" s="1">
        <v>0</v>
      </c>
      <c r="H3108" s="32" t="str">
        <f>IFERROR(HOUR(Table1[[#This Row],[Cancel Date/time]])+MINUTE(Table1[[#This Row],[Cancel Date/time]])/60,"not cancelled")</f>
        <v>not cancelled</v>
      </c>
      <c r="I3108" s="47" t="str">
        <f>IFERROR(ROUND(Table1[[#This Row],[cancellation time decimal]],0),"not cancelled")</f>
        <v>not cancelled</v>
      </c>
      <c r="J3108" s="10" t="str">
        <f>IFERROR(MOD(Table1[[#This Row],[cancellation hour rounded]],24),"not cancelled")</f>
        <v>not cancelled</v>
      </c>
      <c r="K3108" s="32">
        <f>1/Table1[[#This Row],[Duration (Time between doses '[in hours'])]]</f>
        <v>4.1666666666666664E-2</v>
      </c>
      <c r="L3108" s="33">
        <f>Table1[[#This Row],[number doses per hour]]*INDEX(Table2[price per dose],Table1[[#This Row],[Drug ID]])</f>
        <v>0.18133000000000002</v>
      </c>
      <c r="M3108" s="11" t="b">
        <f>AND(Table1[[#This Row],[hour of cancellation 0 to 23]]&gt;=0,Table1[[#This Row],[hour of cancellation 0 to 23]]&lt;=23)</f>
        <v>0</v>
      </c>
    </row>
    <row r="3109" spans="1:13" x14ac:dyDescent="0.3">
      <c r="A3109" s="1">
        <v>3108</v>
      </c>
      <c r="B3109" s="1">
        <v>7</v>
      </c>
      <c r="C3109" s="2">
        <v>41046.799831036158</v>
      </c>
      <c r="D3109" s="2">
        <v>41106.799305555556</v>
      </c>
      <c r="E3109" s="1">
        <v>24</v>
      </c>
      <c r="F3109" s="2">
        <v>41087.46262489877</v>
      </c>
      <c r="G3109" s="1">
        <v>0</v>
      </c>
      <c r="H3109" s="32">
        <f>IFERROR(HOUR(Table1[[#This Row],[Cancel Date/time]])+MINUTE(Table1[[#This Row],[Cancel Date/time]])/60,"not cancelled")</f>
        <v>11.1</v>
      </c>
      <c r="I3109" s="47">
        <f>IFERROR(ROUND(Table1[[#This Row],[cancellation time decimal]],0),"not cancelled")</f>
        <v>11</v>
      </c>
      <c r="J3109" s="10">
        <f>IFERROR(MOD(Table1[[#This Row],[cancellation hour rounded]],24),"not cancelled")</f>
        <v>11</v>
      </c>
      <c r="K3109" s="32">
        <f>1/Table1[[#This Row],[Duration (Time between doses '[in hours'])]]</f>
        <v>4.1666666666666664E-2</v>
      </c>
      <c r="L3109" s="33">
        <f>Table1[[#This Row],[number doses per hour]]*INDEX(Table2[price per dose],Table1[[#This Row],[Drug ID]])</f>
        <v>1.2958049999999997</v>
      </c>
      <c r="M3109" s="11" t="b">
        <f>AND(Table1[[#This Row],[hour of cancellation 0 to 23]]&gt;=0,Table1[[#This Row],[hour of cancellation 0 to 23]]&lt;=23)</f>
        <v>1</v>
      </c>
    </row>
    <row r="3110" spans="1:13" x14ac:dyDescent="0.3">
      <c r="A3110" s="1">
        <v>3109</v>
      </c>
      <c r="B3110" s="1">
        <v>1</v>
      </c>
      <c r="C3110" s="2">
        <v>41046.865946344333</v>
      </c>
      <c r="D3110" s="2">
        <v>41106.865277777782</v>
      </c>
      <c r="E3110" s="1">
        <v>12</v>
      </c>
      <c r="F3110" s="2">
        <v>41047.564862686231</v>
      </c>
      <c r="G3110" s="1">
        <v>0</v>
      </c>
      <c r="H3110" s="32">
        <f>IFERROR(HOUR(Table1[[#This Row],[Cancel Date/time]])+MINUTE(Table1[[#This Row],[Cancel Date/time]])/60,"not cancelled")</f>
        <v>13.55</v>
      </c>
      <c r="I3110" s="47">
        <f>IFERROR(ROUND(Table1[[#This Row],[cancellation time decimal]],0),"not cancelled")</f>
        <v>14</v>
      </c>
      <c r="J3110" s="10">
        <f>IFERROR(MOD(Table1[[#This Row],[cancellation hour rounded]],24),"not cancelled")</f>
        <v>14</v>
      </c>
      <c r="K3110" s="32">
        <f>1/Table1[[#This Row],[Duration (Time between doses '[in hours'])]]</f>
        <v>8.3333333333333329E-2</v>
      </c>
      <c r="L3110" s="33">
        <f>Table1[[#This Row],[number doses per hour]]*INDEX(Table2[price per dose],Table1[[#This Row],[Drug ID]])</f>
        <v>0.56619444444444444</v>
      </c>
      <c r="M3110" s="11" t="b">
        <f>AND(Table1[[#This Row],[hour of cancellation 0 to 23]]&gt;=0,Table1[[#This Row],[hour of cancellation 0 to 23]]&lt;=23)</f>
        <v>1</v>
      </c>
    </row>
    <row r="3111" spans="1:13" x14ac:dyDescent="0.3">
      <c r="A3111" s="1">
        <v>3110</v>
      </c>
      <c r="B3111" s="1">
        <v>1</v>
      </c>
      <c r="C3111" s="2">
        <v>41046.867381069351</v>
      </c>
      <c r="D3111" s="2">
        <v>41106.867361111115</v>
      </c>
      <c r="E3111" s="1">
        <v>12</v>
      </c>
      <c r="F3111" s="2">
        <v>41047.373560183885</v>
      </c>
      <c r="G3111" s="1">
        <v>0</v>
      </c>
      <c r="H3111" s="32">
        <f>IFERROR(HOUR(Table1[[#This Row],[Cancel Date/time]])+MINUTE(Table1[[#This Row],[Cancel Date/time]])/60,"not cancelled")</f>
        <v>8.9499999999999993</v>
      </c>
      <c r="I3111" s="47">
        <f>IFERROR(ROUND(Table1[[#This Row],[cancellation time decimal]],0),"not cancelled")</f>
        <v>9</v>
      </c>
      <c r="J3111" s="10">
        <f>IFERROR(MOD(Table1[[#This Row],[cancellation hour rounded]],24),"not cancelled")</f>
        <v>9</v>
      </c>
      <c r="K3111" s="32">
        <f>1/Table1[[#This Row],[Duration (Time between doses '[in hours'])]]</f>
        <v>8.3333333333333329E-2</v>
      </c>
      <c r="L3111" s="33">
        <f>Table1[[#This Row],[number doses per hour]]*INDEX(Table2[price per dose],Table1[[#This Row],[Drug ID]])</f>
        <v>0.56619444444444444</v>
      </c>
      <c r="M3111" s="11" t="b">
        <f>AND(Table1[[#This Row],[hour of cancellation 0 to 23]]&gt;=0,Table1[[#This Row],[hour of cancellation 0 to 23]]&lt;=23)</f>
        <v>1</v>
      </c>
    </row>
    <row r="3112" spans="1:13" x14ac:dyDescent="0.3">
      <c r="A3112" s="1">
        <v>3111</v>
      </c>
      <c r="B3112" s="1">
        <v>6</v>
      </c>
      <c r="C3112" s="2">
        <v>41046.836375383777</v>
      </c>
      <c r="D3112" s="2">
        <v>41106.836111111115</v>
      </c>
      <c r="E3112" s="1">
        <v>24</v>
      </c>
      <c r="F3112" s="2">
        <v>41069.56016234438</v>
      </c>
      <c r="G3112" s="1">
        <v>0</v>
      </c>
      <c r="H3112" s="32">
        <f>IFERROR(HOUR(Table1[[#This Row],[Cancel Date/time]])+MINUTE(Table1[[#This Row],[Cancel Date/time]])/60,"not cancelled")</f>
        <v>13.433333333333334</v>
      </c>
      <c r="I3112" s="47">
        <f>IFERROR(ROUND(Table1[[#This Row],[cancellation time decimal]],0),"not cancelled")</f>
        <v>13</v>
      </c>
      <c r="J3112" s="10">
        <f>IFERROR(MOD(Table1[[#This Row],[cancellation hour rounded]],24),"not cancelled")</f>
        <v>13</v>
      </c>
      <c r="K3112" s="32">
        <f>1/Table1[[#This Row],[Duration (Time between doses '[in hours'])]]</f>
        <v>4.1666666666666664E-2</v>
      </c>
      <c r="L3112" s="33">
        <f>Table1[[#This Row],[number doses per hour]]*INDEX(Table2[price per dose],Table1[[#This Row],[Drug ID]])</f>
        <v>0.35218749999999999</v>
      </c>
      <c r="M3112" s="11" t="b">
        <f>AND(Table1[[#This Row],[hour of cancellation 0 to 23]]&gt;=0,Table1[[#This Row],[hour of cancellation 0 to 23]]&lt;=23)</f>
        <v>1</v>
      </c>
    </row>
    <row r="3113" spans="1:13" x14ac:dyDescent="0.3">
      <c r="A3113" s="1">
        <v>3112</v>
      </c>
      <c r="B3113" s="1">
        <v>11</v>
      </c>
      <c r="C3113" s="2">
        <v>41046.8888533934</v>
      </c>
      <c r="D3113" s="2">
        <v>41106.888194444444</v>
      </c>
      <c r="E3113" s="1">
        <v>1</v>
      </c>
      <c r="F3113" s="2">
        <v>41053.568698951036</v>
      </c>
      <c r="G3113" s="1">
        <v>3</v>
      </c>
      <c r="H3113" s="32">
        <f>IFERROR(HOUR(Table1[[#This Row],[Cancel Date/time]])+MINUTE(Table1[[#This Row],[Cancel Date/time]])/60,"not cancelled")</f>
        <v>13.633333333333333</v>
      </c>
      <c r="I3113" s="47">
        <f>IFERROR(ROUND(Table1[[#This Row],[cancellation time decimal]],0),"not cancelled")</f>
        <v>14</v>
      </c>
      <c r="J3113" s="10">
        <f>IFERROR(MOD(Table1[[#This Row],[cancellation hour rounded]],24),"not cancelled")</f>
        <v>14</v>
      </c>
      <c r="K3113" s="32">
        <f>1/Table1[[#This Row],[Duration (Time between doses '[in hours'])]]</f>
        <v>1</v>
      </c>
      <c r="L3113" s="33">
        <f>Table1[[#This Row],[number doses per hour]]*INDEX(Table2[price per dose],Table1[[#This Row],[Drug ID]])</f>
        <v>1</v>
      </c>
      <c r="M3113" s="11" t="b">
        <f>AND(Table1[[#This Row],[hour of cancellation 0 to 23]]&gt;=0,Table1[[#This Row],[hour of cancellation 0 to 23]]&lt;=23)</f>
        <v>1</v>
      </c>
    </row>
    <row r="3114" spans="1:13" x14ac:dyDescent="0.3">
      <c r="A3114" s="1">
        <v>3113</v>
      </c>
      <c r="B3114" s="1">
        <v>5</v>
      </c>
      <c r="C3114" s="2">
        <v>41047.238140898909</v>
      </c>
      <c r="D3114" s="2">
        <v>41107.237500000003</v>
      </c>
      <c r="E3114" s="1">
        <v>24</v>
      </c>
      <c r="F3114" s="2">
        <v>41057.489286687953</v>
      </c>
      <c r="G3114" s="1">
        <v>0</v>
      </c>
      <c r="H3114" s="32">
        <f>IFERROR(HOUR(Table1[[#This Row],[Cancel Date/time]])+MINUTE(Table1[[#This Row],[Cancel Date/time]])/60,"not cancelled")</f>
        <v>11.733333333333333</v>
      </c>
      <c r="I3114" s="47">
        <f>IFERROR(ROUND(Table1[[#This Row],[cancellation time decimal]],0),"not cancelled")</f>
        <v>12</v>
      </c>
      <c r="J3114" s="10">
        <f>IFERROR(MOD(Table1[[#This Row],[cancellation hour rounded]],24),"not cancelled")</f>
        <v>12</v>
      </c>
      <c r="K3114" s="32">
        <f>1/Table1[[#This Row],[Duration (Time between doses '[in hours'])]]</f>
        <v>4.1666666666666664E-2</v>
      </c>
      <c r="L3114" s="33">
        <f>Table1[[#This Row],[number doses per hour]]*INDEX(Table2[price per dose],Table1[[#This Row],[Drug ID]])</f>
        <v>0.2815833333333333</v>
      </c>
      <c r="M3114" s="11" t="b">
        <f>AND(Table1[[#This Row],[hour of cancellation 0 to 23]]&gt;=0,Table1[[#This Row],[hour of cancellation 0 to 23]]&lt;=23)</f>
        <v>1</v>
      </c>
    </row>
    <row r="3115" spans="1:13" x14ac:dyDescent="0.3">
      <c r="A3115" s="1">
        <v>3114</v>
      </c>
      <c r="B3115" s="1">
        <v>1</v>
      </c>
      <c r="C3115" s="2">
        <v>41047.280047876673</v>
      </c>
      <c r="D3115" s="2">
        <v>41107.279861111114</v>
      </c>
      <c r="E3115" s="1">
        <v>8</v>
      </c>
      <c r="F3115" s="2">
        <v>41048.301464257456</v>
      </c>
      <c r="G3115" s="1">
        <v>0</v>
      </c>
      <c r="H3115" s="32">
        <f>IFERROR(HOUR(Table1[[#This Row],[Cancel Date/time]])+MINUTE(Table1[[#This Row],[Cancel Date/time]])/60,"not cancelled")</f>
        <v>7.2333333333333334</v>
      </c>
      <c r="I3115" s="47">
        <f>IFERROR(ROUND(Table1[[#This Row],[cancellation time decimal]],0),"not cancelled")</f>
        <v>7</v>
      </c>
      <c r="J3115" s="10">
        <f>IFERROR(MOD(Table1[[#This Row],[cancellation hour rounded]],24),"not cancelled")</f>
        <v>7</v>
      </c>
      <c r="K3115" s="32">
        <f>1/Table1[[#This Row],[Duration (Time between doses '[in hours'])]]</f>
        <v>0.125</v>
      </c>
      <c r="L3115" s="33">
        <f>Table1[[#This Row],[number doses per hour]]*INDEX(Table2[price per dose],Table1[[#This Row],[Drug ID]])</f>
        <v>0.84929166666666667</v>
      </c>
      <c r="M3115" s="11" t="b">
        <f>AND(Table1[[#This Row],[hour of cancellation 0 to 23]]&gt;=0,Table1[[#This Row],[hour of cancellation 0 to 23]]&lt;=23)</f>
        <v>1</v>
      </c>
    </row>
    <row r="3116" spans="1:13" x14ac:dyDescent="0.3">
      <c r="A3116" s="1">
        <v>3115</v>
      </c>
      <c r="B3116" s="1">
        <v>3</v>
      </c>
      <c r="C3116" s="2">
        <v>41047.360668132533</v>
      </c>
      <c r="D3116" s="2">
        <v>41107.36041666667</v>
      </c>
      <c r="E3116" s="1">
        <v>24</v>
      </c>
      <c r="F3116" s="2">
        <v>41049.386359498334</v>
      </c>
      <c r="G3116" s="1">
        <v>0</v>
      </c>
      <c r="H3116" s="32">
        <f>IFERROR(HOUR(Table1[[#This Row],[Cancel Date/time]])+MINUTE(Table1[[#This Row],[Cancel Date/time]])/60,"not cancelled")</f>
        <v>9.2666666666666675</v>
      </c>
      <c r="I3116" s="47">
        <f>IFERROR(ROUND(Table1[[#This Row],[cancellation time decimal]],0),"not cancelled")</f>
        <v>9</v>
      </c>
      <c r="J3116" s="10">
        <f>IFERROR(MOD(Table1[[#This Row],[cancellation hour rounded]],24),"not cancelled")</f>
        <v>9</v>
      </c>
      <c r="K3116" s="32">
        <f>1/Table1[[#This Row],[Duration (Time between doses '[in hours'])]]</f>
        <v>4.1666666666666664E-2</v>
      </c>
      <c r="L3116" s="33">
        <f>Table1[[#This Row],[number doses per hour]]*INDEX(Table2[price per dose],Table1[[#This Row],[Drug ID]])</f>
        <v>0.18133000000000002</v>
      </c>
      <c r="M3116" s="11" t="b">
        <f>AND(Table1[[#This Row],[hour of cancellation 0 to 23]]&gt;=0,Table1[[#This Row],[hour of cancellation 0 to 23]]&lt;=23)</f>
        <v>1</v>
      </c>
    </row>
    <row r="3117" spans="1:13" hidden="1" x14ac:dyDescent="0.3">
      <c r="A3117" s="1">
        <v>3116</v>
      </c>
      <c r="B3117" s="1">
        <v>8</v>
      </c>
      <c r="C3117" s="2">
        <v>41047.33597722937</v>
      </c>
      <c r="D3117" s="2">
        <v>41051.668749999997</v>
      </c>
      <c r="E3117" s="1">
        <v>3</v>
      </c>
      <c r="F3117" s="2" t="s">
        <v>5</v>
      </c>
      <c r="G3117" s="1">
        <v>0</v>
      </c>
      <c r="H3117" s="32" t="str">
        <f>IFERROR(HOUR(Table1[[#This Row],[Cancel Date/time]])+MINUTE(Table1[[#This Row],[Cancel Date/time]])/60,"not cancelled")</f>
        <v>not cancelled</v>
      </c>
      <c r="I3117" s="47" t="str">
        <f>IFERROR(ROUND(Table1[[#This Row],[cancellation time decimal]],0),"not cancelled")</f>
        <v>not cancelled</v>
      </c>
      <c r="J3117" s="10" t="str">
        <f>IFERROR(MOD(Table1[[#This Row],[cancellation hour rounded]],24),"not cancelled")</f>
        <v>not cancelled</v>
      </c>
      <c r="K3117" s="32">
        <f>1/Table1[[#This Row],[Duration (Time between doses '[in hours'])]]</f>
        <v>0.33333333333333331</v>
      </c>
      <c r="L3117" s="33">
        <f>Table1[[#This Row],[number doses per hour]]*INDEX(Table2[price per dose],Table1[[#This Row],[Drug ID]])</f>
        <v>0.29998222222222221</v>
      </c>
      <c r="M3117" s="11" t="b">
        <f>AND(Table1[[#This Row],[hour of cancellation 0 to 23]]&gt;=0,Table1[[#This Row],[hour of cancellation 0 to 23]]&lt;=23)</f>
        <v>0</v>
      </c>
    </row>
    <row r="3118" spans="1:13" x14ac:dyDescent="0.3">
      <c r="A3118" s="1">
        <v>3117</v>
      </c>
      <c r="B3118" s="1">
        <v>1</v>
      </c>
      <c r="C3118" s="2">
        <v>41047.378762101944</v>
      </c>
      <c r="D3118" s="2">
        <v>41107.378472222219</v>
      </c>
      <c r="E3118" s="1">
        <v>8</v>
      </c>
      <c r="F3118" s="2">
        <v>41047.887575713583</v>
      </c>
      <c r="G3118" s="1">
        <v>0</v>
      </c>
      <c r="H3118" s="32">
        <f>IFERROR(HOUR(Table1[[#This Row],[Cancel Date/time]])+MINUTE(Table1[[#This Row],[Cancel Date/time]])/60,"not cancelled")</f>
        <v>21.3</v>
      </c>
      <c r="I3118" s="47">
        <f>IFERROR(ROUND(Table1[[#This Row],[cancellation time decimal]],0),"not cancelled")</f>
        <v>21</v>
      </c>
      <c r="J3118" s="10">
        <f>IFERROR(MOD(Table1[[#This Row],[cancellation hour rounded]],24),"not cancelled")</f>
        <v>21</v>
      </c>
      <c r="K3118" s="32">
        <f>1/Table1[[#This Row],[Duration (Time between doses '[in hours'])]]</f>
        <v>0.125</v>
      </c>
      <c r="L3118" s="33">
        <f>Table1[[#This Row],[number doses per hour]]*INDEX(Table2[price per dose],Table1[[#This Row],[Drug ID]])</f>
        <v>0.84929166666666667</v>
      </c>
      <c r="M3118" s="11" t="b">
        <f>AND(Table1[[#This Row],[hour of cancellation 0 to 23]]&gt;=0,Table1[[#This Row],[hour of cancellation 0 to 23]]&lt;=23)</f>
        <v>1</v>
      </c>
    </row>
    <row r="3119" spans="1:13" x14ac:dyDescent="0.3">
      <c r="A3119" s="1">
        <v>3118</v>
      </c>
      <c r="B3119" s="1">
        <v>8</v>
      </c>
      <c r="C3119" s="2">
        <v>41047.395503404907</v>
      </c>
      <c r="D3119" s="2">
        <v>41107.395138888889</v>
      </c>
      <c r="E3119" s="1">
        <v>3</v>
      </c>
      <c r="F3119" s="2">
        <v>41050.632123729294</v>
      </c>
      <c r="G3119" s="1">
        <v>0</v>
      </c>
      <c r="H3119" s="32">
        <f>IFERROR(HOUR(Table1[[#This Row],[Cancel Date/time]])+MINUTE(Table1[[#This Row],[Cancel Date/time]])/60,"not cancelled")</f>
        <v>15.166666666666666</v>
      </c>
      <c r="I3119" s="47">
        <f>IFERROR(ROUND(Table1[[#This Row],[cancellation time decimal]],0),"not cancelled")</f>
        <v>15</v>
      </c>
      <c r="J3119" s="10">
        <f>IFERROR(MOD(Table1[[#This Row],[cancellation hour rounded]],24),"not cancelled")</f>
        <v>15</v>
      </c>
      <c r="K3119" s="32">
        <f>1/Table1[[#This Row],[Duration (Time between doses '[in hours'])]]</f>
        <v>0.33333333333333331</v>
      </c>
      <c r="L3119" s="33">
        <f>Table1[[#This Row],[number doses per hour]]*INDEX(Table2[price per dose],Table1[[#This Row],[Drug ID]])</f>
        <v>0.29998222222222221</v>
      </c>
      <c r="M3119" s="11" t="b">
        <f>AND(Table1[[#This Row],[hour of cancellation 0 to 23]]&gt;=0,Table1[[#This Row],[hour of cancellation 0 to 23]]&lt;=23)</f>
        <v>1</v>
      </c>
    </row>
    <row r="3120" spans="1:13" x14ac:dyDescent="0.3">
      <c r="A3120" s="1">
        <v>3119</v>
      </c>
      <c r="B3120" s="1">
        <v>4</v>
      </c>
      <c r="C3120" s="2">
        <v>41047.447261326721</v>
      </c>
      <c r="D3120" s="2">
        <v>41107.447222222218</v>
      </c>
      <c r="E3120" s="1">
        <v>12</v>
      </c>
      <c r="F3120" s="2">
        <v>41050.49885356758</v>
      </c>
      <c r="G3120" s="1">
        <v>0</v>
      </c>
      <c r="H3120" s="32">
        <f>IFERROR(HOUR(Table1[[#This Row],[Cancel Date/time]])+MINUTE(Table1[[#This Row],[Cancel Date/time]])/60,"not cancelled")</f>
        <v>11.966666666666667</v>
      </c>
      <c r="I3120" s="47">
        <f>IFERROR(ROUND(Table1[[#This Row],[cancellation time decimal]],0),"not cancelled")</f>
        <v>12</v>
      </c>
      <c r="J3120" s="10">
        <f>IFERROR(MOD(Table1[[#This Row],[cancellation hour rounded]],24),"not cancelled")</f>
        <v>12</v>
      </c>
      <c r="K3120" s="32">
        <f>1/Table1[[#This Row],[Duration (Time between doses '[in hours'])]]</f>
        <v>8.3333333333333329E-2</v>
      </c>
      <c r="L3120" s="33">
        <f>Table1[[#This Row],[number doses per hour]]*INDEX(Table2[price per dose],Table1[[#This Row],[Drug ID]])</f>
        <v>1.448055119047619</v>
      </c>
      <c r="M3120" s="11" t="b">
        <f>AND(Table1[[#This Row],[hour of cancellation 0 to 23]]&gt;=0,Table1[[#This Row],[hour of cancellation 0 to 23]]&lt;=23)</f>
        <v>1</v>
      </c>
    </row>
    <row r="3121" spans="1:13" x14ac:dyDescent="0.3">
      <c r="A3121" s="1">
        <v>3120</v>
      </c>
      <c r="B3121" s="1">
        <v>3</v>
      </c>
      <c r="C3121" s="2">
        <v>41047.417987991743</v>
      </c>
      <c r="D3121" s="2">
        <v>41107.417361111111</v>
      </c>
      <c r="E3121" s="1">
        <v>24</v>
      </c>
      <c r="F3121" s="2">
        <v>41050.447465505975</v>
      </c>
      <c r="G3121" s="1">
        <v>0</v>
      </c>
      <c r="H3121" s="32">
        <f>IFERROR(HOUR(Table1[[#This Row],[Cancel Date/time]])+MINUTE(Table1[[#This Row],[Cancel Date/time]])/60,"not cancelled")</f>
        <v>10.733333333333333</v>
      </c>
      <c r="I3121" s="47">
        <f>IFERROR(ROUND(Table1[[#This Row],[cancellation time decimal]],0),"not cancelled")</f>
        <v>11</v>
      </c>
      <c r="J3121" s="10">
        <f>IFERROR(MOD(Table1[[#This Row],[cancellation hour rounded]],24),"not cancelled")</f>
        <v>11</v>
      </c>
      <c r="K3121" s="32">
        <f>1/Table1[[#This Row],[Duration (Time between doses '[in hours'])]]</f>
        <v>4.1666666666666664E-2</v>
      </c>
      <c r="L3121" s="33">
        <f>Table1[[#This Row],[number doses per hour]]*INDEX(Table2[price per dose],Table1[[#This Row],[Drug ID]])</f>
        <v>0.18133000000000002</v>
      </c>
      <c r="M3121" s="11" t="b">
        <f>AND(Table1[[#This Row],[hour of cancellation 0 to 23]]&gt;=0,Table1[[#This Row],[hour of cancellation 0 to 23]]&lt;=23)</f>
        <v>1</v>
      </c>
    </row>
    <row r="3122" spans="1:13" x14ac:dyDescent="0.3">
      <c r="A3122" s="1">
        <v>3121</v>
      </c>
      <c r="B3122" s="1">
        <v>4</v>
      </c>
      <c r="C3122" s="2">
        <v>41047.418646687998</v>
      </c>
      <c r="D3122" s="2">
        <v>41107.41805555555</v>
      </c>
      <c r="E3122" s="1">
        <v>12</v>
      </c>
      <c r="F3122" s="2">
        <v>41050.377583352987</v>
      </c>
      <c r="G3122" s="1">
        <v>0</v>
      </c>
      <c r="H3122" s="32">
        <f>IFERROR(HOUR(Table1[[#This Row],[Cancel Date/time]])+MINUTE(Table1[[#This Row],[Cancel Date/time]])/60,"not cancelled")</f>
        <v>9.0500000000000007</v>
      </c>
      <c r="I3122" s="47">
        <f>IFERROR(ROUND(Table1[[#This Row],[cancellation time decimal]],0),"not cancelled")</f>
        <v>9</v>
      </c>
      <c r="J3122" s="10">
        <f>IFERROR(MOD(Table1[[#This Row],[cancellation hour rounded]],24),"not cancelled")</f>
        <v>9</v>
      </c>
      <c r="K3122" s="32">
        <f>1/Table1[[#This Row],[Duration (Time between doses '[in hours'])]]</f>
        <v>8.3333333333333329E-2</v>
      </c>
      <c r="L3122" s="33">
        <f>Table1[[#This Row],[number doses per hour]]*INDEX(Table2[price per dose],Table1[[#This Row],[Drug ID]])</f>
        <v>1.448055119047619</v>
      </c>
      <c r="M3122" s="11" t="b">
        <f>AND(Table1[[#This Row],[hour of cancellation 0 to 23]]&gt;=0,Table1[[#This Row],[hour of cancellation 0 to 23]]&lt;=23)</f>
        <v>1</v>
      </c>
    </row>
    <row r="3123" spans="1:13" x14ac:dyDescent="0.3">
      <c r="A3123" s="1">
        <v>3122</v>
      </c>
      <c r="B3123" s="1">
        <v>5</v>
      </c>
      <c r="C3123" s="2">
        <v>41047.515465406374</v>
      </c>
      <c r="D3123" s="2">
        <v>41107.515277777777</v>
      </c>
      <c r="E3123" s="1">
        <v>24</v>
      </c>
      <c r="F3123" s="2">
        <v>41051.314412385203</v>
      </c>
      <c r="G3123" s="1">
        <v>0</v>
      </c>
      <c r="H3123" s="32">
        <f>IFERROR(HOUR(Table1[[#This Row],[Cancel Date/time]])+MINUTE(Table1[[#This Row],[Cancel Date/time]])/60,"not cancelled")</f>
        <v>7.5333333333333332</v>
      </c>
      <c r="I3123" s="47">
        <f>IFERROR(ROUND(Table1[[#This Row],[cancellation time decimal]],0),"not cancelled")</f>
        <v>8</v>
      </c>
      <c r="J3123" s="10">
        <f>IFERROR(MOD(Table1[[#This Row],[cancellation hour rounded]],24),"not cancelled")</f>
        <v>8</v>
      </c>
      <c r="K3123" s="32">
        <f>1/Table1[[#This Row],[Duration (Time between doses '[in hours'])]]</f>
        <v>4.1666666666666664E-2</v>
      </c>
      <c r="L3123" s="33">
        <f>Table1[[#This Row],[number doses per hour]]*INDEX(Table2[price per dose],Table1[[#This Row],[Drug ID]])</f>
        <v>0.2815833333333333</v>
      </c>
      <c r="M3123" s="11" t="b">
        <f>AND(Table1[[#This Row],[hour of cancellation 0 to 23]]&gt;=0,Table1[[#This Row],[hour of cancellation 0 to 23]]&lt;=23)</f>
        <v>1</v>
      </c>
    </row>
    <row r="3124" spans="1:13" hidden="1" x14ac:dyDescent="0.3">
      <c r="A3124" s="1">
        <v>3123</v>
      </c>
      <c r="B3124" s="1">
        <v>7</v>
      </c>
      <c r="C3124" s="2">
        <v>41047.644069904607</v>
      </c>
      <c r="D3124" s="2">
        <v>41050.476970751828</v>
      </c>
      <c r="E3124" s="1">
        <v>24</v>
      </c>
      <c r="F3124" s="2" t="s">
        <v>5</v>
      </c>
      <c r="G3124" s="1">
        <v>0</v>
      </c>
      <c r="H3124" s="32" t="str">
        <f>IFERROR(HOUR(Table1[[#This Row],[Cancel Date/time]])+MINUTE(Table1[[#This Row],[Cancel Date/time]])/60,"not cancelled")</f>
        <v>not cancelled</v>
      </c>
      <c r="I3124" s="47" t="str">
        <f>IFERROR(ROUND(Table1[[#This Row],[cancellation time decimal]],0),"not cancelled")</f>
        <v>not cancelled</v>
      </c>
      <c r="J3124" s="10" t="str">
        <f>IFERROR(MOD(Table1[[#This Row],[cancellation hour rounded]],24),"not cancelled")</f>
        <v>not cancelled</v>
      </c>
      <c r="K3124" s="32">
        <f>1/Table1[[#This Row],[Duration (Time between doses '[in hours'])]]</f>
        <v>4.1666666666666664E-2</v>
      </c>
      <c r="L3124" s="33">
        <f>Table1[[#This Row],[number doses per hour]]*INDEX(Table2[price per dose],Table1[[#This Row],[Drug ID]])</f>
        <v>1.2958049999999997</v>
      </c>
      <c r="M3124" s="11" t="b">
        <f>AND(Table1[[#This Row],[hour of cancellation 0 to 23]]&gt;=0,Table1[[#This Row],[hour of cancellation 0 to 23]]&lt;=23)</f>
        <v>0</v>
      </c>
    </row>
    <row r="3125" spans="1:13" hidden="1" x14ac:dyDescent="0.3">
      <c r="A3125" s="1">
        <v>3124</v>
      </c>
      <c r="B3125" s="1">
        <v>1</v>
      </c>
      <c r="C3125" s="2">
        <v>41047.701905919581</v>
      </c>
      <c r="D3125" s="2">
        <v>41051.367966623824</v>
      </c>
      <c r="E3125" s="1">
        <v>12</v>
      </c>
      <c r="F3125" s="2" t="s">
        <v>5</v>
      </c>
      <c r="G3125" s="1">
        <v>0</v>
      </c>
      <c r="H3125" s="32" t="str">
        <f>IFERROR(HOUR(Table1[[#This Row],[Cancel Date/time]])+MINUTE(Table1[[#This Row],[Cancel Date/time]])/60,"not cancelled")</f>
        <v>not cancelled</v>
      </c>
      <c r="I3125" s="47" t="str">
        <f>IFERROR(ROUND(Table1[[#This Row],[cancellation time decimal]],0),"not cancelled")</f>
        <v>not cancelled</v>
      </c>
      <c r="J3125" s="10" t="str">
        <f>IFERROR(MOD(Table1[[#This Row],[cancellation hour rounded]],24),"not cancelled")</f>
        <v>not cancelled</v>
      </c>
      <c r="K3125" s="32">
        <f>1/Table1[[#This Row],[Duration (Time between doses '[in hours'])]]</f>
        <v>8.3333333333333329E-2</v>
      </c>
      <c r="L3125" s="33">
        <f>Table1[[#This Row],[number doses per hour]]*INDEX(Table2[price per dose],Table1[[#This Row],[Drug ID]])</f>
        <v>0.56619444444444444</v>
      </c>
      <c r="M3125" s="11" t="b">
        <f>AND(Table1[[#This Row],[hour of cancellation 0 to 23]]&gt;=0,Table1[[#This Row],[hour of cancellation 0 to 23]]&lt;=23)</f>
        <v>0</v>
      </c>
    </row>
    <row r="3126" spans="1:13" x14ac:dyDescent="0.3">
      <c r="A3126" s="1">
        <v>3125</v>
      </c>
      <c r="B3126" s="1">
        <v>6</v>
      </c>
      <c r="C3126" s="2">
        <v>41047.682682168466</v>
      </c>
      <c r="D3126" s="2">
        <v>41107.682638888888</v>
      </c>
      <c r="E3126" s="1">
        <v>24</v>
      </c>
      <c r="F3126" s="2">
        <v>41059.5820126607</v>
      </c>
      <c r="G3126" s="1">
        <v>0</v>
      </c>
      <c r="H3126" s="32">
        <f>IFERROR(HOUR(Table1[[#This Row],[Cancel Date/time]])+MINUTE(Table1[[#This Row],[Cancel Date/time]])/60,"not cancelled")</f>
        <v>13.966666666666667</v>
      </c>
      <c r="I3126" s="47">
        <f>IFERROR(ROUND(Table1[[#This Row],[cancellation time decimal]],0),"not cancelled")</f>
        <v>14</v>
      </c>
      <c r="J3126" s="10">
        <f>IFERROR(MOD(Table1[[#This Row],[cancellation hour rounded]],24),"not cancelled")</f>
        <v>14</v>
      </c>
      <c r="K3126" s="32">
        <f>1/Table1[[#This Row],[Duration (Time between doses '[in hours'])]]</f>
        <v>4.1666666666666664E-2</v>
      </c>
      <c r="L3126" s="33">
        <f>Table1[[#This Row],[number doses per hour]]*INDEX(Table2[price per dose],Table1[[#This Row],[Drug ID]])</f>
        <v>0.35218749999999999</v>
      </c>
      <c r="M3126" s="11" t="b">
        <f>AND(Table1[[#This Row],[hour of cancellation 0 to 23]]&gt;=0,Table1[[#This Row],[hour of cancellation 0 to 23]]&lt;=23)</f>
        <v>1</v>
      </c>
    </row>
    <row r="3127" spans="1:13" x14ac:dyDescent="0.3">
      <c r="A3127" s="1">
        <v>3126</v>
      </c>
      <c r="B3127" s="1">
        <v>1</v>
      </c>
      <c r="C3127" s="2">
        <v>41047.703422528262</v>
      </c>
      <c r="D3127" s="2">
        <v>41107.702777777777</v>
      </c>
      <c r="E3127" s="1">
        <v>12</v>
      </c>
      <c r="F3127" s="2">
        <v>41048.891525053063</v>
      </c>
      <c r="G3127" s="1">
        <v>0</v>
      </c>
      <c r="H3127" s="32">
        <f>IFERROR(HOUR(Table1[[#This Row],[Cancel Date/time]])+MINUTE(Table1[[#This Row],[Cancel Date/time]])/60,"not cancelled")</f>
        <v>21.383333333333333</v>
      </c>
      <c r="I3127" s="47">
        <f>IFERROR(ROUND(Table1[[#This Row],[cancellation time decimal]],0),"not cancelled")</f>
        <v>21</v>
      </c>
      <c r="J3127" s="10">
        <f>IFERROR(MOD(Table1[[#This Row],[cancellation hour rounded]],24),"not cancelled")</f>
        <v>21</v>
      </c>
      <c r="K3127" s="32">
        <f>1/Table1[[#This Row],[Duration (Time between doses '[in hours'])]]</f>
        <v>8.3333333333333329E-2</v>
      </c>
      <c r="L3127" s="33">
        <f>Table1[[#This Row],[number doses per hour]]*INDEX(Table2[price per dose],Table1[[#This Row],[Drug ID]])</f>
        <v>0.56619444444444444</v>
      </c>
      <c r="M3127" s="11" t="b">
        <f>AND(Table1[[#This Row],[hour of cancellation 0 to 23]]&gt;=0,Table1[[#This Row],[hour of cancellation 0 to 23]]&lt;=23)</f>
        <v>1</v>
      </c>
    </row>
    <row r="3128" spans="1:13" x14ac:dyDescent="0.3">
      <c r="A3128" s="1">
        <v>3127</v>
      </c>
      <c r="B3128" s="1">
        <v>1</v>
      </c>
      <c r="C3128" s="2">
        <v>41047.667827596335</v>
      </c>
      <c r="D3128" s="2">
        <v>41052.459027777782</v>
      </c>
      <c r="E3128" s="1">
        <v>8</v>
      </c>
      <c r="F3128" s="2">
        <v>41048.620190585978</v>
      </c>
      <c r="G3128" s="1">
        <v>0</v>
      </c>
      <c r="H3128" s="32">
        <f>IFERROR(HOUR(Table1[[#This Row],[Cancel Date/time]])+MINUTE(Table1[[#This Row],[Cancel Date/time]])/60,"not cancelled")</f>
        <v>14.883333333333333</v>
      </c>
      <c r="I3128" s="47">
        <f>IFERROR(ROUND(Table1[[#This Row],[cancellation time decimal]],0),"not cancelled")</f>
        <v>15</v>
      </c>
      <c r="J3128" s="10">
        <f>IFERROR(MOD(Table1[[#This Row],[cancellation hour rounded]],24),"not cancelled")</f>
        <v>15</v>
      </c>
      <c r="K3128" s="32">
        <f>1/Table1[[#This Row],[Duration (Time between doses '[in hours'])]]</f>
        <v>0.125</v>
      </c>
      <c r="L3128" s="33">
        <f>Table1[[#This Row],[number doses per hour]]*INDEX(Table2[price per dose],Table1[[#This Row],[Drug ID]])</f>
        <v>0.84929166666666667</v>
      </c>
      <c r="M3128" s="11" t="b">
        <f>AND(Table1[[#This Row],[hour of cancellation 0 to 23]]&gt;=0,Table1[[#This Row],[hour of cancellation 0 to 23]]&lt;=23)</f>
        <v>1</v>
      </c>
    </row>
    <row r="3129" spans="1:13" x14ac:dyDescent="0.3">
      <c r="A3129" s="1">
        <v>3128</v>
      </c>
      <c r="B3129" s="1">
        <v>5</v>
      </c>
      <c r="C3129" s="2">
        <v>41047.698623912533</v>
      </c>
      <c r="D3129" s="2">
        <v>41107.698611111111</v>
      </c>
      <c r="E3129" s="1">
        <v>24</v>
      </c>
      <c r="F3129" s="2">
        <v>41052.866448409673</v>
      </c>
      <c r="G3129" s="1">
        <v>0</v>
      </c>
      <c r="H3129" s="32">
        <f>IFERROR(HOUR(Table1[[#This Row],[Cancel Date/time]])+MINUTE(Table1[[#This Row],[Cancel Date/time]])/60,"not cancelled")</f>
        <v>20.783333333333335</v>
      </c>
      <c r="I3129" s="47">
        <f>IFERROR(ROUND(Table1[[#This Row],[cancellation time decimal]],0),"not cancelled")</f>
        <v>21</v>
      </c>
      <c r="J3129" s="10">
        <f>IFERROR(MOD(Table1[[#This Row],[cancellation hour rounded]],24),"not cancelled")</f>
        <v>21</v>
      </c>
      <c r="K3129" s="32">
        <f>1/Table1[[#This Row],[Duration (Time between doses '[in hours'])]]</f>
        <v>4.1666666666666664E-2</v>
      </c>
      <c r="L3129" s="33">
        <f>Table1[[#This Row],[number doses per hour]]*INDEX(Table2[price per dose],Table1[[#This Row],[Drug ID]])</f>
        <v>0.2815833333333333</v>
      </c>
      <c r="M3129" s="11" t="b">
        <f>AND(Table1[[#This Row],[hour of cancellation 0 to 23]]&gt;=0,Table1[[#This Row],[hour of cancellation 0 to 23]]&lt;=23)</f>
        <v>1</v>
      </c>
    </row>
    <row r="3130" spans="1:13" x14ac:dyDescent="0.3">
      <c r="A3130" s="1">
        <v>3129</v>
      </c>
      <c r="B3130" s="1">
        <v>1</v>
      </c>
      <c r="C3130" s="2">
        <v>41047.678670454537</v>
      </c>
      <c r="D3130" s="2">
        <v>41107.678472222222</v>
      </c>
      <c r="E3130" s="1">
        <v>8</v>
      </c>
      <c r="F3130" s="2">
        <v>41048.766954607767</v>
      </c>
      <c r="G3130" s="1">
        <v>0</v>
      </c>
      <c r="H3130" s="32">
        <f>IFERROR(HOUR(Table1[[#This Row],[Cancel Date/time]])+MINUTE(Table1[[#This Row],[Cancel Date/time]])/60,"not cancelled")</f>
        <v>18.399999999999999</v>
      </c>
      <c r="I3130" s="47">
        <f>IFERROR(ROUND(Table1[[#This Row],[cancellation time decimal]],0),"not cancelled")</f>
        <v>18</v>
      </c>
      <c r="J3130" s="10">
        <f>IFERROR(MOD(Table1[[#This Row],[cancellation hour rounded]],24),"not cancelled")</f>
        <v>18</v>
      </c>
      <c r="K3130" s="32">
        <f>1/Table1[[#This Row],[Duration (Time between doses '[in hours'])]]</f>
        <v>0.125</v>
      </c>
      <c r="L3130" s="33">
        <f>Table1[[#This Row],[number doses per hour]]*INDEX(Table2[price per dose],Table1[[#This Row],[Drug ID]])</f>
        <v>0.84929166666666667</v>
      </c>
      <c r="M3130" s="11" t="b">
        <f>AND(Table1[[#This Row],[hour of cancellation 0 to 23]]&gt;=0,Table1[[#This Row],[hour of cancellation 0 to 23]]&lt;=23)</f>
        <v>1</v>
      </c>
    </row>
    <row r="3131" spans="1:13" x14ac:dyDescent="0.3">
      <c r="A3131" s="1">
        <v>3130</v>
      </c>
      <c r="B3131" s="1">
        <v>3</v>
      </c>
      <c r="C3131" s="2">
        <v>41047.732540416204</v>
      </c>
      <c r="D3131" s="2">
        <v>41107.731944444444</v>
      </c>
      <c r="E3131" s="1">
        <v>24</v>
      </c>
      <c r="F3131" s="2">
        <v>41050.567039168687</v>
      </c>
      <c r="G3131" s="1">
        <v>0</v>
      </c>
      <c r="H3131" s="32">
        <f>IFERROR(HOUR(Table1[[#This Row],[Cancel Date/time]])+MINUTE(Table1[[#This Row],[Cancel Date/time]])/60,"not cancelled")</f>
        <v>13.6</v>
      </c>
      <c r="I3131" s="47">
        <f>IFERROR(ROUND(Table1[[#This Row],[cancellation time decimal]],0),"not cancelled")</f>
        <v>14</v>
      </c>
      <c r="J3131" s="10">
        <f>IFERROR(MOD(Table1[[#This Row],[cancellation hour rounded]],24),"not cancelled")</f>
        <v>14</v>
      </c>
      <c r="K3131" s="32">
        <f>1/Table1[[#This Row],[Duration (Time between doses '[in hours'])]]</f>
        <v>4.1666666666666664E-2</v>
      </c>
      <c r="L3131" s="33">
        <f>Table1[[#This Row],[number doses per hour]]*INDEX(Table2[price per dose],Table1[[#This Row],[Drug ID]])</f>
        <v>0.18133000000000002</v>
      </c>
      <c r="M3131" s="11" t="b">
        <f>AND(Table1[[#This Row],[hour of cancellation 0 to 23]]&gt;=0,Table1[[#This Row],[hour of cancellation 0 to 23]]&lt;=23)</f>
        <v>1</v>
      </c>
    </row>
    <row r="3132" spans="1:13" x14ac:dyDescent="0.3">
      <c r="A3132" s="1">
        <v>3131</v>
      </c>
      <c r="B3132" s="1">
        <v>1</v>
      </c>
      <c r="C3132" s="2">
        <v>41047.710033932301</v>
      </c>
      <c r="D3132" s="2">
        <v>41051.209722222222</v>
      </c>
      <c r="E3132" s="1">
        <v>12</v>
      </c>
      <c r="F3132" s="2">
        <v>41048.52407514416</v>
      </c>
      <c r="G3132" s="1">
        <v>0</v>
      </c>
      <c r="H3132" s="32">
        <f>IFERROR(HOUR(Table1[[#This Row],[Cancel Date/time]])+MINUTE(Table1[[#This Row],[Cancel Date/time]])/60,"not cancelled")</f>
        <v>12.566666666666666</v>
      </c>
      <c r="I3132" s="47">
        <f>IFERROR(ROUND(Table1[[#This Row],[cancellation time decimal]],0),"not cancelled")</f>
        <v>13</v>
      </c>
      <c r="J3132" s="10">
        <f>IFERROR(MOD(Table1[[#This Row],[cancellation hour rounded]],24),"not cancelled")</f>
        <v>13</v>
      </c>
      <c r="K3132" s="32">
        <f>1/Table1[[#This Row],[Duration (Time between doses '[in hours'])]]</f>
        <v>8.3333333333333329E-2</v>
      </c>
      <c r="L3132" s="33">
        <f>Table1[[#This Row],[number doses per hour]]*INDEX(Table2[price per dose],Table1[[#This Row],[Drug ID]])</f>
        <v>0.56619444444444444</v>
      </c>
      <c r="M3132" s="11" t="b">
        <f>AND(Table1[[#This Row],[hour of cancellation 0 to 23]]&gt;=0,Table1[[#This Row],[hour of cancellation 0 to 23]]&lt;=23)</f>
        <v>1</v>
      </c>
    </row>
    <row r="3133" spans="1:13" hidden="1" x14ac:dyDescent="0.3">
      <c r="A3133" s="1">
        <v>3132</v>
      </c>
      <c r="B3133" s="1">
        <v>6</v>
      </c>
      <c r="C3133" s="2">
        <v>41047.953321961708</v>
      </c>
      <c r="D3133" s="2">
        <v>41051.411010268726</v>
      </c>
      <c r="E3133" s="1">
        <v>24</v>
      </c>
      <c r="F3133" s="2" t="s">
        <v>5</v>
      </c>
      <c r="G3133" s="1">
        <v>0</v>
      </c>
      <c r="H3133" s="32" t="str">
        <f>IFERROR(HOUR(Table1[[#This Row],[Cancel Date/time]])+MINUTE(Table1[[#This Row],[Cancel Date/time]])/60,"not cancelled")</f>
        <v>not cancelled</v>
      </c>
      <c r="I3133" s="47" t="str">
        <f>IFERROR(ROUND(Table1[[#This Row],[cancellation time decimal]],0),"not cancelled")</f>
        <v>not cancelled</v>
      </c>
      <c r="J3133" s="10" t="str">
        <f>IFERROR(MOD(Table1[[#This Row],[cancellation hour rounded]],24),"not cancelled")</f>
        <v>not cancelled</v>
      </c>
      <c r="K3133" s="32">
        <f>1/Table1[[#This Row],[Duration (Time between doses '[in hours'])]]</f>
        <v>4.1666666666666664E-2</v>
      </c>
      <c r="L3133" s="33">
        <f>Table1[[#This Row],[number doses per hour]]*INDEX(Table2[price per dose],Table1[[#This Row],[Drug ID]])</f>
        <v>0.35218749999999999</v>
      </c>
      <c r="M3133" s="11" t="b">
        <f>AND(Table1[[#This Row],[hour of cancellation 0 to 23]]&gt;=0,Table1[[#This Row],[hour of cancellation 0 to 23]]&lt;=23)</f>
        <v>0</v>
      </c>
    </row>
    <row r="3134" spans="1:13" x14ac:dyDescent="0.3">
      <c r="A3134" s="1">
        <v>3133</v>
      </c>
      <c r="B3134" s="1">
        <v>6</v>
      </c>
      <c r="C3134" s="2">
        <v>41048.088692873949</v>
      </c>
      <c r="D3134" s="2">
        <v>41108.088194444448</v>
      </c>
      <c r="E3134" s="1">
        <v>24</v>
      </c>
      <c r="F3134" s="2">
        <v>41054.31156947017</v>
      </c>
      <c r="G3134" s="1">
        <v>0</v>
      </c>
      <c r="H3134" s="32">
        <f>IFERROR(HOUR(Table1[[#This Row],[Cancel Date/time]])+MINUTE(Table1[[#This Row],[Cancel Date/time]])/60,"not cancelled")</f>
        <v>7.4666666666666668</v>
      </c>
      <c r="I3134" s="47">
        <f>IFERROR(ROUND(Table1[[#This Row],[cancellation time decimal]],0),"not cancelled")</f>
        <v>7</v>
      </c>
      <c r="J3134" s="10">
        <f>IFERROR(MOD(Table1[[#This Row],[cancellation hour rounded]],24),"not cancelled")</f>
        <v>7</v>
      </c>
      <c r="K3134" s="32">
        <f>1/Table1[[#This Row],[Duration (Time between doses '[in hours'])]]</f>
        <v>4.1666666666666664E-2</v>
      </c>
      <c r="L3134" s="33">
        <f>Table1[[#This Row],[number doses per hour]]*INDEX(Table2[price per dose],Table1[[#This Row],[Drug ID]])</f>
        <v>0.35218749999999999</v>
      </c>
      <c r="M3134" s="11" t="b">
        <f>AND(Table1[[#This Row],[hour of cancellation 0 to 23]]&gt;=0,Table1[[#This Row],[hour of cancellation 0 to 23]]&lt;=23)</f>
        <v>1</v>
      </c>
    </row>
    <row r="3135" spans="1:13" x14ac:dyDescent="0.3">
      <c r="A3135" s="1">
        <v>3134</v>
      </c>
      <c r="B3135" s="1">
        <v>1</v>
      </c>
      <c r="C3135" s="2">
        <v>41048.196671608646</v>
      </c>
      <c r="D3135" s="2">
        <v>41108.196527777778</v>
      </c>
      <c r="E3135" s="1">
        <v>8</v>
      </c>
      <c r="F3135" s="2">
        <v>41049.453723854051</v>
      </c>
      <c r="G3135" s="1">
        <v>0</v>
      </c>
      <c r="H3135" s="32">
        <f>IFERROR(HOUR(Table1[[#This Row],[Cancel Date/time]])+MINUTE(Table1[[#This Row],[Cancel Date/time]])/60,"not cancelled")</f>
        <v>10.883333333333333</v>
      </c>
      <c r="I3135" s="47">
        <f>IFERROR(ROUND(Table1[[#This Row],[cancellation time decimal]],0),"not cancelled")</f>
        <v>11</v>
      </c>
      <c r="J3135" s="10">
        <f>IFERROR(MOD(Table1[[#This Row],[cancellation hour rounded]],24),"not cancelled")</f>
        <v>11</v>
      </c>
      <c r="K3135" s="32">
        <f>1/Table1[[#This Row],[Duration (Time between doses '[in hours'])]]</f>
        <v>0.125</v>
      </c>
      <c r="L3135" s="33">
        <f>Table1[[#This Row],[number doses per hour]]*INDEX(Table2[price per dose],Table1[[#This Row],[Drug ID]])</f>
        <v>0.84929166666666667</v>
      </c>
      <c r="M3135" s="11" t="b">
        <f>AND(Table1[[#This Row],[hour of cancellation 0 to 23]]&gt;=0,Table1[[#This Row],[hour of cancellation 0 to 23]]&lt;=23)</f>
        <v>1</v>
      </c>
    </row>
    <row r="3136" spans="1:13" x14ac:dyDescent="0.3">
      <c r="A3136" s="1">
        <v>3135</v>
      </c>
      <c r="B3136" s="1">
        <v>6</v>
      </c>
      <c r="C3136" s="2">
        <v>41048.2886073017</v>
      </c>
      <c r="D3136" s="2">
        <v>41108.288194444445</v>
      </c>
      <c r="E3136" s="1">
        <v>24</v>
      </c>
      <c r="F3136" s="2">
        <v>41051.71278610023</v>
      </c>
      <c r="G3136" s="1">
        <v>0</v>
      </c>
      <c r="H3136" s="32">
        <f>IFERROR(HOUR(Table1[[#This Row],[Cancel Date/time]])+MINUTE(Table1[[#This Row],[Cancel Date/time]])/60,"not cancelled")</f>
        <v>17.100000000000001</v>
      </c>
      <c r="I3136" s="47">
        <f>IFERROR(ROUND(Table1[[#This Row],[cancellation time decimal]],0),"not cancelled")</f>
        <v>17</v>
      </c>
      <c r="J3136" s="10">
        <f>IFERROR(MOD(Table1[[#This Row],[cancellation hour rounded]],24),"not cancelled")</f>
        <v>17</v>
      </c>
      <c r="K3136" s="32">
        <f>1/Table1[[#This Row],[Duration (Time between doses '[in hours'])]]</f>
        <v>4.1666666666666664E-2</v>
      </c>
      <c r="L3136" s="33">
        <f>Table1[[#This Row],[number doses per hour]]*INDEX(Table2[price per dose],Table1[[#This Row],[Drug ID]])</f>
        <v>0.35218749999999999</v>
      </c>
      <c r="M3136" s="11" t="b">
        <f>AND(Table1[[#This Row],[hour of cancellation 0 to 23]]&gt;=0,Table1[[#This Row],[hour of cancellation 0 to 23]]&lt;=23)</f>
        <v>1</v>
      </c>
    </row>
    <row r="3137" spans="1:13" x14ac:dyDescent="0.3">
      <c r="A3137" s="1">
        <v>3136</v>
      </c>
      <c r="B3137" s="1">
        <v>1</v>
      </c>
      <c r="C3137" s="2">
        <v>41048.305101767262</v>
      </c>
      <c r="D3137" s="2">
        <v>41108.304861111108</v>
      </c>
      <c r="E3137" s="1">
        <v>8</v>
      </c>
      <c r="F3137" s="2">
        <v>41049.667799225666</v>
      </c>
      <c r="G3137" s="1">
        <v>0</v>
      </c>
      <c r="H3137" s="32">
        <f>IFERROR(HOUR(Table1[[#This Row],[Cancel Date/time]])+MINUTE(Table1[[#This Row],[Cancel Date/time]])/60,"not cancelled")</f>
        <v>16.016666666666666</v>
      </c>
      <c r="I3137" s="47">
        <f>IFERROR(ROUND(Table1[[#This Row],[cancellation time decimal]],0),"not cancelled")</f>
        <v>16</v>
      </c>
      <c r="J3137" s="10">
        <f>IFERROR(MOD(Table1[[#This Row],[cancellation hour rounded]],24),"not cancelled")</f>
        <v>16</v>
      </c>
      <c r="K3137" s="32">
        <f>1/Table1[[#This Row],[Duration (Time between doses '[in hours'])]]</f>
        <v>0.125</v>
      </c>
      <c r="L3137" s="33">
        <f>Table1[[#This Row],[number doses per hour]]*INDEX(Table2[price per dose],Table1[[#This Row],[Drug ID]])</f>
        <v>0.84929166666666667</v>
      </c>
      <c r="M3137" s="11" t="b">
        <f>AND(Table1[[#This Row],[hour of cancellation 0 to 23]]&gt;=0,Table1[[#This Row],[hour of cancellation 0 to 23]]&lt;=23)</f>
        <v>1</v>
      </c>
    </row>
    <row r="3138" spans="1:13" x14ac:dyDescent="0.3">
      <c r="A3138" s="1">
        <v>3137</v>
      </c>
      <c r="B3138" s="1">
        <v>3</v>
      </c>
      <c r="C3138" s="2">
        <v>41048.347814822751</v>
      </c>
      <c r="D3138" s="2">
        <v>41108.347222222226</v>
      </c>
      <c r="E3138" s="1">
        <v>24</v>
      </c>
      <c r="F3138" s="2">
        <v>41050.403456925014</v>
      </c>
      <c r="G3138" s="1">
        <v>0</v>
      </c>
      <c r="H3138" s="32">
        <f>IFERROR(HOUR(Table1[[#This Row],[Cancel Date/time]])+MINUTE(Table1[[#This Row],[Cancel Date/time]])/60,"not cancelled")</f>
        <v>9.6666666666666661</v>
      </c>
      <c r="I3138" s="47">
        <f>IFERROR(ROUND(Table1[[#This Row],[cancellation time decimal]],0),"not cancelled")</f>
        <v>10</v>
      </c>
      <c r="J3138" s="10">
        <f>IFERROR(MOD(Table1[[#This Row],[cancellation hour rounded]],24),"not cancelled")</f>
        <v>10</v>
      </c>
      <c r="K3138" s="32">
        <f>1/Table1[[#This Row],[Duration (Time between doses '[in hours'])]]</f>
        <v>4.1666666666666664E-2</v>
      </c>
      <c r="L3138" s="33">
        <f>Table1[[#This Row],[number doses per hour]]*INDEX(Table2[price per dose],Table1[[#This Row],[Drug ID]])</f>
        <v>0.18133000000000002</v>
      </c>
      <c r="M3138" s="11" t="b">
        <f>AND(Table1[[#This Row],[hour of cancellation 0 to 23]]&gt;=0,Table1[[#This Row],[hour of cancellation 0 to 23]]&lt;=23)</f>
        <v>1</v>
      </c>
    </row>
    <row r="3139" spans="1:13" x14ac:dyDescent="0.3">
      <c r="A3139" s="1">
        <v>3138</v>
      </c>
      <c r="B3139" s="1">
        <v>5</v>
      </c>
      <c r="C3139" s="2">
        <v>41048.404890220787</v>
      </c>
      <c r="D3139" s="2">
        <v>41108.404861111114</v>
      </c>
      <c r="E3139" s="1">
        <v>24</v>
      </c>
      <c r="F3139" s="2">
        <v>41049.654021321876</v>
      </c>
      <c r="G3139" s="1">
        <v>0</v>
      </c>
      <c r="H3139" s="32">
        <f>IFERROR(HOUR(Table1[[#This Row],[Cancel Date/time]])+MINUTE(Table1[[#This Row],[Cancel Date/time]])/60,"not cancelled")</f>
        <v>15.683333333333334</v>
      </c>
      <c r="I3139" s="47">
        <f>IFERROR(ROUND(Table1[[#This Row],[cancellation time decimal]],0),"not cancelled")</f>
        <v>16</v>
      </c>
      <c r="J3139" s="10">
        <f>IFERROR(MOD(Table1[[#This Row],[cancellation hour rounded]],24),"not cancelled")</f>
        <v>16</v>
      </c>
      <c r="K3139" s="32">
        <f>1/Table1[[#This Row],[Duration (Time between doses '[in hours'])]]</f>
        <v>4.1666666666666664E-2</v>
      </c>
      <c r="L3139" s="33">
        <f>Table1[[#This Row],[number doses per hour]]*INDEX(Table2[price per dose],Table1[[#This Row],[Drug ID]])</f>
        <v>0.2815833333333333</v>
      </c>
      <c r="M3139" s="11" t="b">
        <f>AND(Table1[[#This Row],[hour of cancellation 0 to 23]]&gt;=0,Table1[[#This Row],[hour of cancellation 0 to 23]]&lt;=23)</f>
        <v>1</v>
      </c>
    </row>
    <row r="3140" spans="1:13" x14ac:dyDescent="0.3">
      <c r="A3140" s="1">
        <v>3139</v>
      </c>
      <c r="B3140" s="1">
        <v>1</v>
      </c>
      <c r="C3140" s="2">
        <v>41048.379424849489</v>
      </c>
      <c r="D3140" s="2">
        <v>41108.379166666666</v>
      </c>
      <c r="E3140" s="1">
        <v>8</v>
      </c>
      <c r="F3140" s="2">
        <v>41048.475149743244</v>
      </c>
      <c r="G3140" s="1">
        <v>0</v>
      </c>
      <c r="H3140" s="32">
        <f>IFERROR(HOUR(Table1[[#This Row],[Cancel Date/time]])+MINUTE(Table1[[#This Row],[Cancel Date/time]])/60,"not cancelled")</f>
        <v>11.4</v>
      </c>
      <c r="I3140" s="47">
        <f>IFERROR(ROUND(Table1[[#This Row],[cancellation time decimal]],0),"not cancelled")</f>
        <v>11</v>
      </c>
      <c r="J3140" s="10">
        <f>IFERROR(MOD(Table1[[#This Row],[cancellation hour rounded]],24),"not cancelled")</f>
        <v>11</v>
      </c>
      <c r="K3140" s="32">
        <f>1/Table1[[#This Row],[Duration (Time between doses '[in hours'])]]</f>
        <v>0.125</v>
      </c>
      <c r="L3140" s="33">
        <f>Table1[[#This Row],[number doses per hour]]*INDEX(Table2[price per dose],Table1[[#This Row],[Drug ID]])</f>
        <v>0.84929166666666667</v>
      </c>
      <c r="M3140" s="11" t="b">
        <f>AND(Table1[[#This Row],[hour of cancellation 0 to 23]]&gt;=0,Table1[[#This Row],[hour of cancellation 0 to 23]]&lt;=23)</f>
        <v>1</v>
      </c>
    </row>
    <row r="3141" spans="1:13" x14ac:dyDescent="0.3">
      <c r="A3141" s="1">
        <v>3140</v>
      </c>
      <c r="B3141" s="1">
        <v>9</v>
      </c>
      <c r="C3141" s="2">
        <v>41048.404273829445</v>
      </c>
      <c r="D3141" s="2">
        <v>41053.112500000003</v>
      </c>
      <c r="E3141" s="1">
        <v>5</v>
      </c>
      <c r="F3141" s="2">
        <v>41051.342859180018</v>
      </c>
      <c r="G3141" s="1">
        <v>0</v>
      </c>
      <c r="H3141" s="32">
        <f>IFERROR(HOUR(Table1[[#This Row],[Cancel Date/time]])+MINUTE(Table1[[#This Row],[Cancel Date/time]])/60,"not cancelled")</f>
        <v>8.2166666666666668</v>
      </c>
      <c r="I3141" s="47">
        <f>IFERROR(ROUND(Table1[[#This Row],[cancellation time decimal]],0),"not cancelled")</f>
        <v>8</v>
      </c>
      <c r="J3141" s="10">
        <f>IFERROR(MOD(Table1[[#This Row],[cancellation hour rounded]],24),"not cancelled")</f>
        <v>8</v>
      </c>
      <c r="K3141" s="32">
        <f>1/Table1[[#This Row],[Duration (Time between doses '[in hours'])]]</f>
        <v>0.2</v>
      </c>
      <c r="L3141" s="33">
        <f>Table1[[#This Row],[number doses per hour]]*INDEX(Table2[price per dose],Table1[[#This Row],[Drug ID]])</f>
        <v>5.6740000000000004</v>
      </c>
      <c r="M3141" s="11" t="b">
        <f>AND(Table1[[#This Row],[hour of cancellation 0 to 23]]&gt;=0,Table1[[#This Row],[hour of cancellation 0 to 23]]&lt;=23)</f>
        <v>1</v>
      </c>
    </row>
    <row r="3142" spans="1:13" x14ac:dyDescent="0.3">
      <c r="A3142" s="1">
        <v>3141</v>
      </c>
      <c r="B3142" s="1">
        <v>9</v>
      </c>
      <c r="C3142" s="2">
        <v>41048.400109200331</v>
      </c>
      <c r="D3142" s="2">
        <v>41108.400000000001</v>
      </c>
      <c r="E3142" s="1">
        <v>5</v>
      </c>
      <c r="F3142" s="2">
        <v>41051.321185458612</v>
      </c>
      <c r="G3142" s="1">
        <v>0</v>
      </c>
      <c r="H3142" s="32">
        <f>IFERROR(HOUR(Table1[[#This Row],[Cancel Date/time]])+MINUTE(Table1[[#This Row],[Cancel Date/time]])/60,"not cancelled")</f>
        <v>7.7</v>
      </c>
      <c r="I3142" s="47">
        <f>IFERROR(ROUND(Table1[[#This Row],[cancellation time decimal]],0),"not cancelled")</f>
        <v>8</v>
      </c>
      <c r="J3142" s="10">
        <f>IFERROR(MOD(Table1[[#This Row],[cancellation hour rounded]],24),"not cancelled")</f>
        <v>8</v>
      </c>
      <c r="K3142" s="32">
        <f>1/Table1[[#This Row],[Duration (Time between doses '[in hours'])]]</f>
        <v>0.2</v>
      </c>
      <c r="L3142" s="33">
        <f>Table1[[#This Row],[number doses per hour]]*INDEX(Table2[price per dose],Table1[[#This Row],[Drug ID]])</f>
        <v>5.6740000000000004</v>
      </c>
      <c r="M3142" s="11" t="b">
        <f>AND(Table1[[#This Row],[hour of cancellation 0 to 23]]&gt;=0,Table1[[#This Row],[hour of cancellation 0 to 23]]&lt;=23)</f>
        <v>1</v>
      </c>
    </row>
    <row r="3143" spans="1:13" hidden="1" x14ac:dyDescent="0.3">
      <c r="A3143" s="1">
        <v>3142</v>
      </c>
      <c r="B3143" s="1">
        <v>1</v>
      </c>
      <c r="C3143" s="2">
        <v>41048.426839985514</v>
      </c>
      <c r="D3143" s="2">
        <v>41050.551549191056</v>
      </c>
      <c r="E3143" s="1">
        <v>8</v>
      </c>
      <c r="F3143" s="2" t="s">
        <v>5</v>
      </c>
      <c r="G3143" s="1">
        <v>0</v>
      </c>
      <c r="H3143" s="32" t="str">
        <f>IFERROR(HOUR(Table1[[#This Row],[Cancel Date/time]])+MINUTE(Table1[[#This Row],[Cancel Date/time]])/60,"not cancelled")</f>
        <v>not cancelled</v>
      </c>
      <c r="I3143" s="47" t="str">
        <f>IFERROR(ROUND(Table1[[#This Row],[cancellation time decimal]],0),"not cancelled")</f>
        <v>not cancelled</v>
      </c>
      <c r="J3143" s="10" t="str">
        <f>IFERROR(MOD(Table1[[#This Row],[cancellation hour rounded]],24),"not cancelled")</f>
        <v>not cancelled</v>
      </c>
      <c r="K3143" s="32">
        <f>1/Table1[[#This Row],[Duration (Time between doses '[in hours'])]]</f>
        <v>0.125</v>
      </c>
      <c r="L3143" s="33">
        <f>Table1[[#This Row],[number doses per hour]]*INDEX(Table2[price per dose],Table1[[#This Row],[Drug ID]])</f>
        <v>0.84929166666666667</v>
      </c>
      <c r="M3143" s="11" t="b">
        <f>AND(Table1[[#This Row],[hour of cancellation 0 to 23]]&gt;=0,Table1[[#This Row],[hour of cancellation 0 to 23]]&lt;=23)</f>
        <v>0</v>
      </c>
    </row>
    <row r="3144" spans="1:13" x14ac:dyDescent="0.3">
      <c r="A3144" s="1">
        <v>3143</v>
      </c>
      <c r="B3144" s="1">
        <v>2</v>
      </c>
      <c r="C3144" s="2">
        <v>41048.451625976282</v>
      </c>
      <c r="D3144" s="2">
        <v>41108.451388888883</v>
      </c>
      <c r="E3144" s="1">
        <v>10</v>
      </c>
      <c r="F3144" s="2">
        <v>41049.395539485522</v>
      </c>
      <c r="G3144" s="1">
        <v>0</v>
      </c>
      <c r="H3144" s="32">
        <f>IFERROR(HOUR(Table1[[#This Row],[Cancel Date/time]])+MINUTE(Table1[[#This Row],[Cancel Date/time]])/60,"not cancelled")</f>
        <v>9.4833333333333325</v>
      </c>
      <c r="I3144" s="47">
        <f>IFERROR(ROUND(Table1[[#This Row],[cancellation time decimal]],0),"not cancelled")</f>
        <v>9</v>
      </c>
      <c r="J3144" s="10">
        <f>IFERROR(MOD(Table1[[#This Row],[cancellation hour rounded]],24),"not cancelled")</f>
        <v>9</v>
      </c>
      <c r="K3144" s="32">
        <f>1/Table1[[#This Row],[Duration (Time between doses '[in hours'])]]</f>
        <v>0.1</v>
      </c>
      <c r="L3144" s="33">
        <f>Table1[[#This Row],[number doses per hour]]*INDEX(Table2[price per dose],Table1[[#This Row],[Drug ID]])</f>
        <v>0.84959999999999969</v>
      </c>
      <c r="M3144" s="11" t="b">
        <f>AND(Table1[[#This Row],[hour of cancellation 0 to 23]]&gt;=0,Table1[[#This Row],[hour of cancellation 0 to 23]]&lt;=23)</f>
        <v>1</v>
      </c>
    </row>
    <row r="3145" spans="1:13" x14ac:dyDescent="0.3">
      <c r="A3145" s="1">
        <v>3144</v>
      </c>
      <c r="B3145" s="1">
        <v>2</v>
      </c>
      <c r="C3145" s="2">
        <v>41048.532700527881</v>
      </c>
      <c r="D3145" s="2">
        <v>41108.532638888886</v>
      </c>
      <c r="E3145" s="1">
        <v>10</v>
      </c>
      <c r="F3145" s="2">
        <v>41049.68959885728</v>
      </c>
      <c r="G3145" s="1">
        <v>0</v>
      </c>
      <c r="H3145" s="32">
        <f>IFERROR(HOUR(Table1[[#This Row],[Cancel Date/time]])+MINUTE(Table1[[#This Row],[Cancel Date/time]])/60,"not cancelled")</f>
        <v>16.55</v>
      </c>
      <c r="I3145" s="47">
        <f>IFERROR(ROUND(Table1[[#This Row],[cancellation time decimal]],0),"not cancelled")</f>
        <v>17</v>
      </c>
      <c r="J3145" s="10">
        <f>IFERROR(MOD(Table1[[#This Row],[cancellation hour rounded]],24),"not cancelled")</f>
        <v>17</v>
      </c>
      <c r="K3145" s="32">
        <f>1/Table1[[#This Row],[Duration (Time between doses '[in hours'])]]</f>
        <v>0.1</v>
      </c>
      <c r="L3145" s="33">
        <f>Table1[[#This Row],[number doses per hour]]*INDEX(Table2[price per dose],Table1[[#This Row],[Drug ID]])</f>
        <v>0.84959999999999969</v>
      </c>
      <c r="M3145" s="11" t="b">
        <f>AND(Table1[[#This Row],[hour of cancellation 0 to 23]]&gt;=0,Table1[[#This Row],[hour of cancellation 0 to 23]]&lt;=23)</f>
        <v>1</v>
      </c>
    </row>
    <row r="3146" spans="1:13" x14ac:dyDescent="0.3">
      <c r="A3146" s="1">
        <v>3145</v>
      </c>
      <c r="B3146" s="1">
        <v>1</v>
      </c>
      <c r="C3146" s="2">
        <v>41048.533132408622</v>
      </c>
      <c r="D3146" s="2">
        <v>41108.532638888886</v>
      </c>
      <c r="E3146" s="1">
        <v>8</v>
      </c>
      <c r="F3146" s="2">
        <v>41049.508684267035</v>
      </c>
      <c r="G3146" s="1">
        <v>0</v>
      </c>
      <c r="H3146" s="32">
        <f>IFERROR(HOUR(Table1[[#This Row],[Cancel Date/time]])+MINUTE(Table1[[#This Row],[Cancel Date/time]])/60,"not cancelled")</f>
        <v>12.2</v>
      </c>
      <c r="I3146" s="47">
        <f>IFERROR(ROUND(Table1[[#This Row],[cancellation time decimal]],0),"not cancelled")</f>
        <v>12</v>
      </c>
      <c r="J3146" s="10">
        <f>IFERROR(MOD(Table1[[#This Row],[cancellation hour rounded]],24),"not cancelled")</f>
        <v>12</v>
      </c>
      <c r="K3146" s="32">
        <f>1/Table1[[#This Row],[Duration (Time between doses '[in hours'])]]</f>
        <v>0.125</v>
      </c>
      <c r="L3146" s="33">
        <f>Table1[[#This Row],[number doses per hour]]*INDEX(Table2[price per dose],Table1[[#This Row],[Drug ID]])</f>
        <v>0.84929166666666667</v>
      </c>
      <c r="M3146" s="11" t="b">
        <f>AND(Table1[[#This Row],[hour of cancellation 0 to 23]]&gt;=0,Table1[[#This Row],[hour of cancellation 0 to 23]]&lt;=23)</f>
        <v>1</v>
      </c>
    </row>
    <row r="3147" spans="1:13" x14ac:dyDescent="0.3">
      <c r="A3147" s="1">
        <v>3146</v>
      </c>
      <c r="B3147" s="1">
        <v>5</v>
      </c>
      <c r="C3147" s="2">
        <v>41048.534255388768</v>
      </c>
      <c r="D3147" s="2">
        <v>41108.53402777778</v>
      </c>
      <c r="E3147" s="1">
        <v>24</v>
      </c>
      <c r="F3147" s="2">
        <v>41052.39801956607</v>
      </c>
      <c r="G3147" s="1">
        <v>0</v>
      </c>
      <c r="H3147" s="32">
        <f>IFERROR(HOUR(Table1[[#This Row],[Cancel Date/time]])+MINUTE(Table1[[#This Row],[Cancel Date/time]])/60,"not cancelled")</f>
        <v>9.5500000000000007</v>
      </c>
      <c r="I3147" s="47">
        <f>IFERROR(ROUND(Table1[[#This Row],[cancellation time decimal]],0),"not cancelled")</f>
        <v>10</v>
      </c>
      <c r="J3147" s="10">
        <f>IFERROR(MOD(Table1[[#This Row],[cancellation hour rounded]],24),"not cancelled")</f>
        <v>10</v>
      </c>
      <c r="K3147" s="32">
        <f>1/Table1[[#This Row],[Duration (Time between doses '[in hours'])]]</f>
        <v>4.1666666666666664E-2</v>
      </c>
      <c r="L3147" s="33">
        <f>Table1[[#This Row],[number doses per hour]]*INDEX(Table2[price per dose],Table1[[#This Row],[Drug ID]])</f>
        <v>0.2815833333333333</v>
      </c>
      <c r="M3147" s="11" t="b">
        <f>AND(Table1[[#This Row],[hour of cancellation 0 to 23]]&gt;=0,Table1[[#This Row],[hour of cancellation 0 to 23]]&lt;=23)</f>
        <v>1</v>
      </c>
    </row>
    <row r="3148" spans="1:13" x14ac:dyDescent="0.3">
      <c r="A3148" s="1">
        <v>3147</v>
      </c>
      <c r="B3148" s="1">
        <v>1</v>
      </c>
      <c r="C3148" s="2">
        <v>41048.514258923431</v>
      </c>
      <c r="D3148" s="2">
        <v>41108.513888888891</v>
      </c>
      <c r="E3148" s="1">
        <v>12</v>
      </c>
      <c r="F3148" s="2">
        <v>41049.459407962189</v>
      </c>
      <c r="G3148" s="1">
        <v>0</v>
      </c>
      <c r="H3148" s="32">
        <f>IFERROR(HOUR(Table1[[#This Row],[Cancel Date/time]])+MINUTE(Table1[[#This Row],[Cancel Date/time]])/60,"not cancelled")</f>
        <v>11.016666666666667</v>
      </c>
      <c r="I3148" s="47">
        <f>IFERROR(ROUND(Table1[[#This Row],[cancellation time decimal]],0),"not cancelled")</f>
        <v>11</v>
      </c>
      <c r="J3148" s="10">
        <f>IFERROR(MOD(Table1[[#This Row],[cancellation hour rounded]],24),"not cancelled")</f>
        <v>11</v>
      </c>
      <c r="K3148" s="32">
        <f>1/Table1[[#This Row],[Duration (Time between doses '[in hours'])]]</f>
        <v>8.3333333333333329E-2</v>
      </c>
      <c r="L3148" s="33">
        <f>Table1[[#This Row],[number doses per hour]]*INDEX(Table2[price per dose],Table1[[#This Row],[Drug ID]])</f>
        <v>0.56619444444444444</v>
      </c>
      <c r="M3148" s="11" t="b">
        <f>AND(Table1[[#This Row],[hour of cancellation 0 to 23]]&gt;=0,Table1[[#This Row],[hour of cancellation 0 to 23]]&lt;=23)</f>
        <v>1</v>
      </c>
    </row>
    <row r="3149" spans="1:13" x14ac:dyDescent="0.3">
      <c r="A3149" s="1">
        <v>3148</v>
      </c>
      <c r="B3149" s="1">
        <v>2</v>
      </c>
      <c r="C3149" s="2">
        <v>41048.611412142789</v>
      </c>
      <c r="D3149" s="2">
        <v>41108.611111111117</v>
      </c>
      <c r="E3149" s="1">
        <v>10</v>
      </c>
      <c r="F3149" s="2">
        <v>41050.447220827751</v>
      </c>
      <c r="G3149" s="1">
        <v>0</v>
      </c>
      <c r="H3149" s="32">
        <f>IFERROR(HOUR(Table1[[#This Row],[Cancel Date/time]])+MINUTE(Table1[[#This Row],[Cancel Date/time]])/60,"not cancelled")</f>
        <v>10.733333333333333</v>
      </c>
      <c r="I3149" s="47">
        <f>IFERROR(ROUND(Table1[[#This Row],[cancellation time decimal]],0),"not cancelled")</f>
        <v>11</v>
      </c>
      <c r="J3149" s="10">
        <f>IFERROR(MOD(Table1[[#This Row],[cancellation hour rounded]],24),"not cancelled")</f>
        <v>11</v>
      </c>
      <c r="K3149" s="32">
        <f>1/Table1[[#This Row],[Duration (Time between doses '[in hours'])]]</f>
        <v>0.1</v>
      </c>
      <c r="L3149" s="33">
        <f>Table1[[#This Row],[number doses per hour]]*INDEX(Table2[price per dose],Table1[[#This Row],[Drug ID]])</f>
        <v>0.84959999999999969</v>
      </c>
      <c r="M3149" s="11" t="b">
        <f>AND(Table1[[#This Row],[hour of cancellation 0 to 23]]&gt;=0,Table1[[#This Row],[hour of cancellation 0 to 23]]&lt;=23)</f>
        <v>1</v>
      </c>
    </row>
    <row r="3150" spans="1:13" x14ac:dyDescent="0.3">
      <c r="A3150" s="1">
        <v>3149</v>
      </c>
      <c r="B3150" s="1">
        <v>1</v>
      </c>
      <c r="C3150" s="2">
        <v>41048.690046215961</v>
      </c>
      <c r="D3150" s="2">
        <v>41108.689583333333</v>
      </c>
      <c r="E3150" s="1">
        <v>12</v>
      </c>
      <c r="F3150" s="2">
        <v>41049.641365763448</v>
      </c>
      <c r="G3150" s="1">
        <v>0</v>
      </c>
      <c r="H3150" s="32">
        <f>IFERROR(HOUR(Table1[[#This Row],[Cancel Date/time]])+MINUTE(Table1[[#This Row],[Cancel Date/time]])/60,"not cancelled")</f>
        <v>15.383333333333333</v>
      </c>
      <c r="I3150" s="47">
        <f>IFERROR(ROUND(Table1[[#This Row],[cancellation time decimal]],0),"not cancelled")</f>
        <v>15</v>
      </c>
      <c r="J3150" s="10">
        <f>IFERROR(MOD(Table1[[#This Row],[cancellation hour rounded]],24),"not cancelled")</f>
        <v>15</v>
      </c>
      <c r="K3150" s="32">
        <f>1/Table1[[#This Row],[Duration (Time between doses '[in hours'])]]</f>
        <v>8.3333333333333329E-2</v>
      </c>
      <c r="L3150" s="33">
        <f>Table1[[#This Row],[number doses per hour]]*INDEX(Table2[price per dose],Table1[[#This Row],[Drug ID]])</f>
        <v>0.56619444444444444</v>
      </c>
      <c r="M3150" s="11" t="b">
        <f>AND(Table1[[#This Row],[hour of cancellation 0 to 23]]&gt;=0,Table1[[#This Row],[hour of cancellation 0 to 23]]&lt;=23)</f>
        <v>1</v>
      </c>
    </row>
    <row r="3151" spans="1:13" x14ac:dyDescent="0.3">
      <c r="A3151" s="1">
        <v>3150</v>
      </c>
      <c r="B3151" s="1">
        <v>8</v>
      </c>
      <c r="C3151" s="2">
        <v>41048.771952809897</v>
      </c>
      <c r="D3151" s="2">
        <v>41108.771527777775</v>
      </c>
      <c r="E3151" s="1">
        <v>3</v>
      </c>
      <c r="F3151" s="2">
        <v>41055.302310601808</v>
      </c>
      <c r="G3151" s="1">
        <v>1</v>
      </c>
      <c r="H3151" s="32">
        <f>IFERROR(HOUR(Table1[[#This Row],[Cancel Date/time]])+MINUTE(Table1[[#This Row],[Cancel Date/time]])/60,"not cancelled")</f>
        <v>7.25</v>
      </c>
      <c r="I3151" s="47">
        <f>IFERROR(ROUND(Table1[[#This Row],[cancellation time decimal]],0),"not cancelled")</f>
        <v>7</v>
      </c>
      <c r="J3151" s="10">
        <f>IFERROR(MOD(Table1[[#This Row],[cancellation hour rounded]],24),"not cancelled")</f>
        <v>7</v>
      </c>
      <c r="K3151" s="32">
        <f>1/Table1[[#This Row],[Duration (Time between doses '[in hours'])]]</f>
        <v>0.33333333333333331</v>
      </c>
      <c r="L3151" s="33">
        <f>Table1[[#This Row],[number doses per hour]]*INDEX(Table2[price per dose],Table1[[#This Row],[Drug ID]])</f>
        <v>0.29998222222222221</v>
      </c>
      <c r="M3151" s="11" t="b">
        <f>AND(Table1[[#This Row],[hour of cancellation 0 to 23]]&gt;=0,Table1[[#This Row],[hour of cancellation 0 to 23]]&lt;=23)</f>
        <v>1</v>
      </c>
    </row>
    <row r="3152" spans="1:13" x14ac:dyDescent="0.3">
      <c r="A3152" s="1">
        <v>3151</v>
      </c>
      <c r="B3152" s="1">
        <v>4</v>
      </c>
      <c r="C3152" s="2">
        <v>41048.832067309602</v>
      </c>
      <c r="D3152" s="2">
        <v>41108.831944444442</v>
      </c>
      <c r="E3152" s="1">
        <v>12</v>
      </c>
      <c r="F3152" s="2">
        <v>41052.699511891238</v>
      </c>
      <c r="G3152" s="1">
        <v>0</v>
      </c>
      <c r="H3152" s="32">
        <f>IFERROR(HOUR(Table1[[#This Row],[Cancel Date/time]])+MINUTE(Table1[[#This Row],[Cancel Date/time]])/60,"not cancelled")</f>
        <v>16.783333333333335</v>
      </c>
      <c r="I3152" s="47">
        <f>IFERROR(ROUND(Table1[[#This Row],[cancellation time decimal]],0),"not cancelled")</f>
        <v>17</v>
      </c>
      <c r="J3152" s="10">
        <f>IFERROR(MOD(Table1[[#This Row],[cancellation hour rounded]],24),"not cancelled")</f>
        <v>17</v>
      </c>
      <c r="K3152" s="32">
        <f>1/Table1[[#This Row],[Duration (Time between doses '[in hours'])]]</f>
        <v>8.3333333333333329E-2</v>
      </c>
      <c r="L3152" s="33">
        <f>Table1[[#This Row],[number doses per hour]]*INDEX(Table2[price per dose],Table1[[#This Row],[Drug ID]])</f>
        <v>1.448055119047619</v>
      </c>
      <c r="M3152" s="11" t="b">
        <f>AND(Table1[[#This Row],[hour of cancellation 0 to 23]]&gt;=0,Table1[[#This Row],[hour of cancellation 0 to 23]]&lt;=23)</f>
        <v>1</v>
      </c>
    </row>
    <row r="3153" spans="1:13" x14ac:dyDescent="0.3">
      <c r="A3153" s="1">
        <v>3152</v>
      </c>
      <c r="B3153" s="1">
        <v>6</v>
      </c>
      <c r="C3153" s="2">
        <v>41048.858117916832</v>
      </c>
      <c r="D3153" s="2">
        <v>41108.857638888891</v>
      </c>
      <c r="E3153" s="1">
        <v>24</v>
      </c>
      <c r="F3153" s="2">
        <v>41055.865587442706</v>
      </c>
      <c r="G3153" s="1">
        <v>0</v>
      </c>
      <c r="H3153" s="32">
        <f>IFERROR(HOUR(Table1[[#This Row],[Cancel Date/time]])+MINUTE(Table1[[#This Row],[Cancel Date/time]])/60,"not cancelled")</f>
        <v>20.766666666666666</v>
      </c>
      <c r="I3153" s="47">
        <f>IFERROR(ROUND(Table1[[#This Row],[cancellation time decimal]],0),"not cancelled")</f>
        <v>21</v>
      </c>
      <c r="J3153" s="10">
        <f>IFERROR(MOD(Table1[[#This Row],[cancellation hour rounded]],24),"not cancelled")</f>
        <v>21</v>
      </c>
      <c r="K3153" s="32">
        <f>1/Table1[[#This Row],[Duration (Time between doses '[in hours'])]]</f>
        <v>4.1666666666666664E-2</v>
      </c>
      <c r="L3153" s="33">
        <f>Table1[[#This Row],[number doses per hour]]*INDEX(Table2[price per dose],Table1[[#This Row],[Drug ID]])</f>
        <v>0.35218749999999999</v>
      </c>
      <c r="M3153" s="11" t="b">
        <f>AND(Table1[[#This Row],[hour of cancellation 0 to 23]]&gt;=0,Table1[[#This Row],[hour of cancellation 0 to 23]]&lt;=23)</f>
        <v>1</v>
      </c>
    </row>
    <row r="3154" spans="1:13" x14ac:dyDescent="0.3">
      <c r="A3154" s="1">
        <v>3153</v>
      </c>
      <c r="B3154" s="1">
        <v>5</v>
      </c>
      <c r="C3154" s="2">
        <v>41048.897812687625</v>
      </c>
      <c r="D3154" s="2">
        <v>41052.855555555558</v>
      </c>
      <c r="E3154" s="1">
        <v>24</v>
      </c>
      <c r="F3154" s="2">
        <v>41051.909457542672</v>
      </c>
      <c r="G3154" s="1">
        <v>0</v>
      </c>
      <c r="H3154" s="32">
        <f>IFERROR(HOUR(Table1[[#This Row],[Cancel Date/time]])+MINUTE(Table1[[#This Row],[Cancel Date/time]])/60,"not cancelled")</f>
        <v>21.816666666666666</v>
      </c>
      <c r="I3154" s="47">
        <f>IFERROR(ROUND(Table1[[#This Row],[cancellation time decimal]],0),"not cancelled")</f>
        <v>22</v>
      </c>
      <c r="J3154" s="10">
        <f>IFERROR(MOD(Table1[[#This Row],[cancellation hour rounded]],24),"not cancelled")</f>
        <v>22</v>
      </c>
      <c r="K3154" s="32">
        <f>1/Table1[[#This Row],[Duration (Time between doses '[in hours'])]]</f>
        <v>4.1666666666666664E-2</v>
      </c>
      <c r="L3154" s="33">
        <f>Table1[[#This Row],[number doses per hour]]*INDEX(Table2[price per dose],Table1[[#This Row],[Drug ID]])</f>
        <v>0.2815833333333333</v>
      </c>
      <c r="M3154" s="11" t="b">
        <f>AND(Table1[[#This Row],[hour of cancellation 0 to 23]]&gt;=0,Table1[[#This Row],[hour of cancellation 0 to 23]]&lt;=23)</f>
        <v>1</v>
      </c>
    </row>
    <row r="3155" spans="1:13" x14ac:dyDescent="0.3">
      <c r="A3155" s="1">
        <v>3154</v>
      </c>
      <c r="B3155" s="1">
        <v>6</v>
      </c>
      <c r="C3155" s="2">
        <v>41048.902693661432</v>
      </c>
      <c r="D3155" s="2">
        <v>41108.902083333334</v>
      </c>
      <c r="E3155" s="1">
        <v>24</v>
      </c>
      <c r="F3155" s="2">
        <v>41052.880526333749</v>
      </c>
      <c r="G3155" s="1">
        <v>0</v>
      </c>
      <c r="H3155" s="32">
        <f>IFERROR(HOUR(Table1[[#This Row],[Cancel Date/time]])+MINUTE(Table1[[#This Row],[Cancel Date/time]])/60,"not cancelled")</f>
        <v>21.116666666666667</v>
      </c>
      <c r="I3155" s="47">
        <f>IFERROR(ROUND(Table1[[#This Row],[cancellation time decimal]],0),"not cancelled")</f>
        <v>21</v>
      </c>
      <c r="J3155" s="10">
        <f>IFERROR(MOD(Table1[[#This Row],[cancellation hour rounded]],24),"not cancelled")</f>
        <v>21</v>
      </c>
      <c r="K3155" s="32">
        <f>1/Table1[[#This Row],[Duration (Time between doses '[in hours'])]]</f>
        <v>4.1666666666666664E-2</v>
      </c>
      <c r="L3155" s="33">
        <f>Table1[[#This Row],[number doses per hour]]*INDEX(Table2[price per dose],Table1[[#This Row],[Drug ID]])</f>
        <v>0.35218749999999999</v>
      </c>
      <c r="M3155" s="11" t="b">
        <f>AND(Table1[[#This Row],[hour of cancellation 0 to 23]]&gt;=0,Table1[[#This Row],[hour of cancellation 0 to 23]]&lt;=23)</f>
        <v>1</v>
      </c>
    </row>
    <row r="3156" spans="1:13" x14ac:dyDescent="0.3">
      <c r="A3156" s="1">
        <v>3155</v>
      </c>
      <c r="B3156" s="1">
        <v>1</v>
      </c>
      <c r="C3156" s="2">
        <v>41048.952094055734</v>
      </c>
      <c r="D3156" s="2">
        <v>41108.95208333333</v>
      </c>
      <c r="E3156" s="1">
        <v>8</v>
      </c>
      <c r="F3156" s="2">
        <v>41049.503968067344</v>
      </c>
      <c r="G3156" s="1">
        <v>0</v>
      </c>
      <c r="H3156" s="32">
        <f>IFERROR(HOUR(Table1[[#This Row],[Cancel Date/time]])+MINUTE(Table1[[#This Row],[Cancel Date/time]])/60,"not cancelled")</f>
        <v>12.083333333333334</v>
      </c>
      <c r="I3156" s="47">
        <f>IFERROR(ROUND(Table1[[#This Row],[cancellation time decimal]],0),"not cancelled")</f>
        <v>12</v>
      </c>
      <c r="J3156" s="10">
        <f>IFERROR(MOD(Table1[[#This Row],[cancellation hour rounded]],24),"not cancelled")</f>
        <v>12</v>
      </c>
      <c r="K3156" s="32">
        <f>1/Table1[[#This Row],[Duration (Time between doses '[in hours'])]]</f>
        <v>0.125</v>
      </c>
      <c r="L3156" s="33">
        <f>Table1[[#This Row],[number doses per hour]]*INDEX(Table2[price per dose],Table1[[#This Row],[Drug ID]])</f>
        <v>0.84929166666666667</v>
      </c>
      <c r="M3156" s="11" t="b">
        <f>AND(Table1[[#This Row],[hour of cancellation 0 to 23]]&gt;=0,Table1[[#This Row],[hour of cancellation 0 to 23]]&lt;=23)</f>
        <v>1</v>
      </c>
    </row>
    <row r="3157" spans="1:13" x14ac:dyDescent="0.3">
      <c r="A3157" s="1">
        <v>3156</v>
      </c>
      <c r="B3157" s="1">
        <v>6</v>
      </c>
      <c r="C3157" s="2">
        <v>41048.994024166452</v>
      </c>
      <c r="D3157" s="2">
        <v>41108.993750000001</v>
      </c>
      <c r="E3157" s="1">
        <v>24</v>
      </c>
      <c r="F3157" s="2">
        <v>41055.556973166065</v>
      </c>
      <c r="G3157" s="1">
        <v>0</v>
      </c>
      <c r="H3157" s="32">
        <f>IFERROR(HOUR(Table1[[#This Row],[Cancel Date/time]])+MINUTE(Table1[[#This Row],[Cancel Date/time]])/60,"not cancelled")</f>
        <v>13.366666666666667</v>
      </c>
      <c r="I3157" s="47">
        <f>IFERROR(ROUND(Table1[[#This Row],[cancellation time decimal]],0),"not cancelled")</f>
        <v>13</v>
      </c>
      <c r="J3157" s="10">
        <f>IFERROR(MOD(Table1[[#This Row],[cancellation hour rounded]],24),"not cancelled")</f>
        <v>13</v>
      </c>
      <c r="K3157" s="32">
        <f>1/Table1[[#This Row],[Duration (Time between doses '[in hours'])]]</f>
        <v>4.1666666666666664E-2</v>
      </c>
      <c r="L3157" s="33">
        <f>Table1[[#This Row],[number doses per hour]]*INDEX(Table2[price per dose],Table1[[#This Row],[Drug ID]])</f>
        <v>0.35218749999999999</v>
      </c>
      <c r="M3157" s="11" t="b">
        <f>AND(Table1[[#This Row],[hour of cancellation 0 to 23]]&gt;=0,Table1[[#This Row],[hour of cancellation 0 to 23]]&lt;=23)</f>
        <v>1</v>
      </c>
    </row>
    <row r="3158" spans="1:13" x14ac:dyDescent="0.3">
      <c r="A3158" s="1">
        <v>3157</v>
      </c>
      <c r="B3158" s="1">
        <v>5</v>
      </c>
      <c r="C3158" s="2">
        <v>41048.988465868482</v>
      </c>
      <c r="D3158" s="2">
        <v>41108.98819444445</v>
      </c>
      <c r="E3158" s="1">
        <v>24</v>
      </c>
      <c r="F3158" s="2">
        <v>41049.843422084843</v>
      </c>
      <c r="G3158" s="1">
        <v>0</v>
      </c>
      <c r="H3158" s="32">
        <f>IFERROR(HOUR(Table1[[#This Row],[Cancel Date/time]])+MINUTE(Table1[[#This Row],[Cancel Date/time]])/60,"not cancelled")</f>
        <v>20.233333333333334</v>
      </c>
      <c r="I3158" s="47">
        <f>IFERROR(ROUND(Table1[[#This Row],[cancellation time decimal]],0),"not cancelled")</f>
        <v>20</v>
      </c>
      <c r="J3158" s="10">
        <f>IFERROR(MOD(Table1[[#This Row],[cancellation hour rounded]],24),"not cancelled")</f>
        <v>20</v>
      </c>
      <c r="K3158" s="32">
        <f>1/Table1[[#This Row],[Duration (Time between doses '[in hours'])]]</f>
        <v>4.1666666666666664E-2</v>
      </c>
      <c r="L3158" s="33">
        <f>Table1[[#This Row],[number doses per hour]]*INDEX(Table2[price per dose],Table1[[#This Row],[Drug ID]])</f>
        <v>0.2815833333333333</v>
      </c>
      <c r="M3158" s="11" t="b">
        <f>AND(Table1[[#This Row],[hour of cancellation 0 to 23]]&gt;=0,Table1[[#This Row],[hour of cancellation 0 to 23]]&lt;=23)</f>
        <v>1</v>
      </c>
    </row>
    <row r="3159" spans="1:13" hidden="1" x14ac:dyDescent="0.3">
      <c r="A3159" s="1">
        <v>3158</v>
      </c>
      <c r="B3159" s="1">
        <v>6</v>
      </c>
      <c r="C3159" s="2">
        <v>41049.010633380938</v>
      </c>
      <c r="D3159" s="2">
        <v>41051.55161309689</v>
      </c>
      <c r="E3159" s="1">
        <v>24</v>
      </c>
      <c r="F3159" s="2" t="s">
        <v>5</v>
      </c>
      <c r="G3159" s="1">
        <v>0</v>
      </c>
      <c r="H3159" s="32" t="str">
        <f>IFERROR(HOUR(Table1[[#This Row],[Cancel Date/time]])+MINUTE(Table1[[#This Row],[Cancel Date/time]])/60,"not cancelled")</f>
        <v>not cancelled</v>
      </c>
      <c r="I3159" s="47" t="str">
        <f>IFERROR(ROUND(Table1[[#This Row],[cancellation time decimal]],0),"not cancelled")</f>
        <v>not cancelled</v>
      </c>
      <c r="J3159" s="10" t="str">
        <f>IFERROR(MOD(Table1[[#This Row],[cancellation hour rounded]],24),"not cancelled")</f>
        <v>not cancelled</v>
      </c>
      <c r="K3159" s="32">
        <f>1/Table1[[#This Row],[Duration (Time between doses '[in hours'])]]</f>
        <v>4.1666666666666664E-2</v>
      </c>
      <c r="L3159" s="33">
        <f>Table1[[#This Row],[number doses per hour]]*INDEX(Table2[price per dose],Table1[[#This Row],[Drug ID]])</f>
        <v>0.35218749999999999</v>
      </c>
      <c r="M3159" s="11" t="b">
        <f>AND(Table1[[#This Row],[hour of cancellation 0 to 23]]&gt;=0,Table1[[#This Row],[hour of cancellation 0 to 23]]&lt;=23)</f>
        <v>0</v>
      </c>
    </row>
    <row r="3160" spans="1:13" x14ac:dyDescent="0.3">
      <c r="A3160" s="1">
        <v>3159</v>
      </c>
      <c r="B3160" s="1">
        <v>2</v>
      </c>
      <c r="C3160" s="2">
        <v>41049.275770957473</v>
      </c>
      <c r="D3160" s="2">
        <v>41109.275694444441</v>
      </c>
      <c r="E3160" s="1">
        <v>10</v>
      </c>
      <c r="F3160" s="2">
        <v>41050.657269864299</v>
      </c>
      <c r="G3160" s="1">
        <v>0</v>
      </c>
      <c r="H3160" s="32">
        <f>IFERROR(HOUR(Table1[[#This Row],[Cancel Date/time]])+MINUTE(Table1[[#This Row],[Cancel Date/time]])/60,"not cancelled")</f>
        <v>15.766666666666667</v>
      </c>
      <c r="I3160" s="47">
        <f>IFERROR(ROUND(Table1[[#This Row],[cancellation time decimal]],0),"not cancelled")</f>
        <v>16</v>
      </c>
      <c r="J3160" s="10">
        <f>IFERROR(MOD(Table1[[#This Row],[cancellation hour rounded]],24),"not cancelled")</f>
        <v>16</v>
      </c>
      <c r="K3160" s="32">
        <f>1/Table1[[#This Row],[Duration (Time between doses '[in hours'])]]</f>
        <v>0.1</v>
      </c>
      <c r="L3160" s="33">
        <f>Table1[[#This Row],[number doses per hour]]*INDEX(Table2[price per dose],Table1[[#This Row],[Drug ID]])</f>
        <v>0.84959999999999969</v>
      </c>
      <c r="M3160" s="11" t="b">
        <f>AND(Table1[[#This Row],[hour of cancellation 0 to 23]]&gt;=0,Table1[[#This Row],[hour of cancellation 0 to 23]]&lt;=23)</f>
        <v>1</v>
      </c>
    </row>
    <row r="3161" spans="1:13" x14ac:dyDescent="0.3">
      <c r="A3161" s="1">
        <v>3160</v>
      </c>
      <c r="B3161" s="1">
        <v>1</v>
      </c>
      <c r="C3161" s="2">
        <v>41049.270564880804</v>
      </c>
      <c r="D3161" s="2">
        <v>41053.478472222225</v>
      </c>
      <c r="E3161" s="1">
        <v>12</v>
      </c>
      <c r="F3161" s="2">
        <v>41050.619535629223</v>
      </c>
      <c r="G3161" s="1">
        <v>0</v>
      </c>
      <c r="H3161" s="32">
        <f>IFERROR(HOUR(Table1[[#This Row],[Cancel Date/time]])+MINUTE(Table1[[#This Row],[Cancel Date/time]])/60,"not cancelled")</f>
        <v>14.866666666666667</v>
      </c>
      <c r="I3161" s="47">
        <f>IFERROR(ROUND(Table1[[#This Row],[cancellation time decimal]],0),"not cancelled")</f>
        <v>15</v>
      </c>
      <c r="J3161" s="10">
        <f>IFERROR(MOD(Table1[[#This Row],[cancellation hour rounded]],24),"not cancelled")</f>
        <v>15</v>
      </c>
      <c r="K3161" s="32">
        <f>1/Table1[[#This Row],[Duration (Time between doses '[in hours'])]]</f>
        <v>8.3333333333333329E-2</v>
      </c>
      <c r="L3161" s="33">
        <f>Table1[[#This Row],[number doses per hour]]*INDEX(Table2[price per dose],Table1[[#This Row],[Drug ID]])</f>
        <v>0.56619444444444444</v>
      </c>
      <c r="M3161" s="11" t="b">
        <f>AND(Table1[[#This Row],[hour of cancellation 0 to 23]]&gt;=0,Table1[[#This Row],[hour of cancellation 0 to 23]]&lt;=23)</f>
        <v>1</v>
      </c>
    </row>
    <row r="3162" spans="1:13" x14ac:dyDescent="0.3">
      <c r="A3162" s="1">
        <v>3161</v>
      </c>
      <c r="B3162" s="1">
        <v>9</v>
      </c>
      <c r="C3162" s="2">
        <v>41049.412411630496</v>
      </c>
      <c r="D3162" s="2">
        <v>41109.411805555559</v>
      </c>
      <c r="E3162" s="1">
        <v>5</v>
      </c>
      <c r="F3162" s="2">
        <v>41052.543781848261</v>
      </c>
      <c r="G3162" s="1">
        <v>0</v>
      </c>
      <c r="H3162" s="32">
        <f>IFERROR(HOUR(Table1[[#This Row],[Cancel Date/time]])+MINUTE(Table1[[#This Row],[Cancel Date/time]])/60,"not cancelled")</f>
        <v>13.05</v>
      </c>
      <c r="I3162" s="47">
        <f>IFERROR(ROUND(Table1[[#This Row],[cancellation time decimal]],0),"not cancelled")</f>
        <v>13</v>
      </c>
      <c r="J3162" s="10">
        <f>IFERROR(MOD(Table1[[#This Row],[cancellation hour rounded]],24),"not cancelled")</f>
        <v>13</v>
      </c>
      <c r="K3162" s="32">
        <f>1/Table1[[#This Row],[Duration (Time between doses '[in hours'])]]</f>
        <v>0.2</v>
      </c>
      <c r="L3162" s="33">
        <f>Table1[[#This Row],[number doses per hour]]*INDEX(Table2[price per dose],Table1[[#This Row],[Drug ID]])</f>
        <v>5.6740000000000004</v>
      </c>
      <c r="M3162" s="11" t="b">
        <f>AND(Table1[[#This Row],[hour of cancellation 0 to 23]]&gt;=0,Table1[[#This Row],[hour of cancellation 0 to 23]]&lt;=23)</f>
        <v>1</v>
      </c>
    </row>
    <row r="3163" spans="1:13" hidden="1" x14ac:dyDescent="0.3">
      <c r="A3163" s="1">
        <v>3162</v>
      </c>
      <c r="B3163" s="1">
        <v>7</v>
      </c>
      <c r="C3163" s="2">
        <v>41049.396708908585</v>
      </c>
      <c r="D3163" s="2">
        <v>41051.479615103053</v>
      </c>
      <c r="E3163" s="1">
        <v>24</v>
      </c>
      <c r="F3163" s="2" t="s">
        <v>5</v>
      </c>
      <c r="G3163" s="1">
        <v>0</v>
      </c>
      <c r="H3163" s="32" t="str">
        <f>IFERROR(HOUR(Table1[[#This Row],[Cancel Date/time]])+MINUTE(Table1[[#This Row],[Cancel Date/time]])/60,"not cancelled")</f>
        <v>not cancelled</v>
      </c>
      <c r="I3163" s="47" t="str">
        <f>IFERROR(ROUND(Table1[[#This Row],[cancellation time decimal]],0),"not cancelled")</f>
        <v>not cancelled</v>
      </c>
      <c r="J3163" s="10" t="str">
        <f>IFERROR(MOD(Table1[[#This Row],[cancellation hour rounded]],24),"not cancelled")</f>
        <v>not cancelled</v>
      </c>
      <c r="K3163" s="32">
        <f>1/Table1[[#This Row],[Duration (Time between doses '[in hours'])]]</f>
        <v>4.1666666666666664E-2</v>
      </c>
      <c r="L3163" s="33">
        <f>Table1[[#This Row],[number doses per hour]]*INDEX(Table2[price per dose],Table1[[#This Row],[Drug ID]])</f>
        <v>1.2958049999999997</v>
      </c>
      <c r="M3163" s="11" t="b">
        <f>AND(Table1[[#This Row],[hour of cancellation 0 to 23]]&gt;=0,Table1[[#This Row],[hour of cancellation 0 to 23]]&lt;=23)</f>
        <v>0</v>
      </c>
    </row>
    <row r="3164" spans="1:13" x14ac:dyDescent="0.3">
      <c r="A3164" s="1">
        <v>3163</v>
      </c>
      <c r="B3164" s="1">
        <v>9</v>
      </c>
      <c r="C3164" s="2">
        <v>41049.412772196127</v>
      </c>
      <c r="D3164" s="2">
        <v>41109.412499999999</v>
      </c>
      <c r="E3164" s="1">
        <v>5</v>
      </c>
      <c r="F3164" s="2">
        <v>41052.643292721237</v>
      </c>
      <c r="G3164" s="1">
        <v>1</v>
      </c>
      <c r="H3164" s="32">
        <f>IFERROR(HOUR(Table1[[#This Row],[Cancel Date/time]])+MINUTE(Table1[[#This Row],[Cancel Date/time]])/60,"not cancelled")</f>
        <v>15.433333333333334</v>
      </c>
      <c r="I3164" s="47">
        <f>IFERROR(ROUND(Table1[[#This Row],[cancellation time decimal]],0),"not cancelled")</f>
        <v>15</v>
      </c>
      <c r="J3164" s="10">
        <f>IFERROR(MOD(Table1[[#This Row],[cancellation hour rounded]],24),"not cancelled")</f>
        <v>15</v>
      </c>
      <c r="K3164" s="32">
        <f>1/Table1[[#This Row],[Duration (Time between doses '[in hours'])]]</f>
        <v>0.2</v>
      </c>
      <c r="L3164" s="33">
        <f>Table1[[#This Row],[number doses per hour]]*INDEX(Table2[price per dose],Table1[[#This Row],[Drug ID]])</f>
        <v>5.6740000000000004</v>
      </c>
      <c r="M3164" s="11" t="b">
        <f>AND(Table1[[#This Row],[hour of cancellation 0 to 23]]&gt;=0,Table1[[#This Row],[hour of cancellation 0 to 23]]&lt;=23)</f>
        <v>1</v>
      </c>
    </row>
    <row r="3165" spans="1:13" x14ac:dyDescent="0.3">
      <c r="A3165" s="1">
        <v>3164</v>
      </c>
      <c r="B3165" s="1">
        <v>8</v>
      </c>
      <c r="C3165" s="2">
        <v>41049.396395557415</v>
      </c>
      <c r="D3165" s="2">
        <v>41109.395833333336</v>
      </c>
      <c r="E3165" s="1">
        <v>3</v>
      </c>
      <c r="F3165" s="2">
        <v>41053.752443981939</v>
      </c>
      <c r="G3165" s="1">
        <v>0</v>
      </c>
      <c r="H3165" s="32">
        <f>IFERROR(HOUR(Table1[[#This Row],[Cancel Date/time]])+MINUTE(Table1[[#This Row],[Cancel Date/time]])/60,"not cancelled")</f>
        <v>18.05</v>
      </c>
      <c r="I3165" s="47">
        <f>IFERROR(ROUND(Table1[[#This Row],[cancellation time decimal]],0),"not cancelled")</f>
        <v>18</v>
      </c>
      <c r="J3165" s="10">
        <f>IFERROR(MOD(Table1[[#This Row],[cancellation hour rounded]],24),"not cancelled")</f>
        <v>18</v>
      </c>
      <c r="K3165" s="32">
        <f>1/Table1[[#This Row],[Duration (Time between doses '[in hours'])]]</f>
        <v>0.33333333333333331</v>
      </c>
      <c r="L3165" s="33">
        <f>Table1[[#This Row],[number doses per hour]]*INDEX(Table2[price per dose],Table1[[#This Row],[Drug ID]])</f>
        <v>0.29998222222222221</v>
      </c>
      <c r="M3165" s="11" t="b">
        <f>AND(Table1[[#This Row],[hour of cancellation 0 to 23]]&gt;=0,Table1[[#This Row],[hour of cancellation 0 to 23]]&lt;=23)</f>
        <v>1</v>
      </c>
    </row>
    <row r="3166" spans="1:13" x14ac:dyDescent="0.3">
      <c r="A3166" s="1">
        <v>3165</v>
      </c>
      <c r="B3166" s="1">
        <v>5</v>
      </c>
      <c r="C3166" s="2">
        <v>41049.41554291323</v>
      </c>
      <c r="D3166" s="2">
        <v>41109.415277777778</v>
      </c>
      <c r="E3166" s="1">
        <v>24</v>
      </c>
      <c r="F3166" s="2">
        <v>41051.664029313244</v>
      </c>
      <c r="G3166" s="1">
        <v>0</v>
      </c>
      <c r="H3166" s="32">
        <f>IFERROR(HOUR(Table1[[#This Row],[Cancel Date/time]])+MINUTE(Table1[[#This Row],[Cancel Date/time]])/60,"not cancelled")</f>
        <v>15.933333333333334</v>
      </c>
      <c r="I3166" s="47">
        <f>IFERROR(ROUND(Table1[[#This Row],[cancellation time decimal]],0),"not cancelled")</f>
        <v>16</v>
      </c>
      <c r="J3166" s="10">
        <f>IFERROR(MOD(Table1[[#This Row],[cancellation hour rounded]],24),"not cancelled")</f>
        <v>16</v>
      </c>
      <c r="K3166" s="32">
        <f>1/Table1[[#This Row],[Duration (Time between doses '[in hours'])]]</f>
        <v>4.1666666666666664E-2</v>
      </c>
      <c r="L3166" s="33">
        <f>Table1[[#This Row],[number doses per hour]]*INDEX(Table2[price per dose],Table1[[#This Row],[Drug ID]])</f>
        <v>0.2815833333333333</v>
      </c>
      <c r="M3166" s="11" t="b">
        <f>AND(Table1[[#This Row],[hour of cancellation 0 to 23]]&gt;=0,Table1[[#This Row],[hour of cancellation 0 to 23]]&lt;=23)</f>
        <v>1</v>
      </c>
    </row>
    <row r="3167" spans="1:13" x14ac:dyDescent="0.3">
      <c r="A3167" s="1">
        <v>3166</v>
      </c>
      <c r="B3167" s="1">
        <v>1</v>
      </c>
      <c r="C3167" s="2">
        <v>41049.457310507874</v>
      </c>
      <c r="D3167" s="2">
        <v>41109.456944444442</v>
      </c>
      <c r="E3167" s="1">
        <v>8</v>
      </c>
      <c r="F3167" s="2">
        <v>41050.397366150442</v>
      </c>
      <c r="G3167" s="1">
        <v>0</v>
      </c>
      <c r="H3167" s="32">
        <f>IFERROR(HOUR(Table1[[#This Row],[Cancel Date/time]])+MINUTE(Table1[[#This Row],[Cancel Date/time]])/60,"not cancelled")</f>
        <v>9.5333333333333332</v>
      </c>
      <c r="I3167" s="47">
        <f>IFERROR(ROUND(Table1[[#This Row],[cancellation time decimal]],0),"not cancelled")</f>
        <v>10</v>
      </c>
      <c r="J3167" s="10">
        <f>IFERROR(MOD(Table1[[#This Row],[cancellation hour rounded]],24),"not cancelled")</f>
        <v>10</v>
      </c>
      <c r="K3167" s="32">
        <f>1/Table1[[#This Row],[Duration (Time between doses '[in hours'])]]</f>
        <v>0.125</v>
      </c>
      <c r="L3167" s="33">
        <f>Table1[[#This Row],[number doses per hour]]*INDEX(Table2[price per dose],Table1[[#This Row],[Drug ID]])</f>
        <v>0.84929166666666667</v>
      </c>
      <c r="M3167" s="11" t="b">
        <f>AND(Table1[[#This Row],[hour of cancellation 0 to 23]]&gt;=0,Table1[[#This Row],[hour of cancellation 0 to 23]]&lt;=23)</f>
        <v>1</v>
      </c>
    </row>
    <row r="3168" spans="1:13" x14ac:dyDescent="0.3">
      <c r="A3168" s="1">
        <v>3167</v>
      </c>
      <c r="B3168" s="1">
        <v>2</v>
      </c>
      <c r="C3168" s="2">
        <v>41049.45433866392</v>
      </c>
      <c r="D3168" s="2">
        <v>41109.454166666663</v>
      </c>
      <c r="E3168" s="1">
        <v>10</v>
      </c>
      <c r="F3168" s="2">
        <v>41050.431703311217</v>
      </c>
      <c r="G3168" s="1">
        <v>0</v>
      </c>
      <c r="H3168" s="32">
        <f>IFERROR(HOUR(Table1[[#This Row],[Cancel Date/time]])+MINUTE(Table1[[#This Row],[Cancel Date/time]])/60,"not cancelled")</f>
        <v>10.35</v>
      </c>
      <c r="I3168" s="47">
        <f>IFERROR(ROUND(Table1[[#This Row],[cancellation time decimal]],0),"not cancelled")</f>
        <v>10</v>
      </c>
      <c r="J3168" s="10">
        <f>IFERROR(MOD(Table1[[#This Row],[cancellation hour rounded]],24),"not cancelled")</f>
        <v>10</v>
      </c>
      <c r="K3168" s="32">
        <f>1/Table1[[#This Row],[Duration (Time between doses '[in hours'])]]</f>
        <v>0.1</v>
      </c>
      <c r="L3168" s="33">
        <f>Table1[[#This Row],[number doses per hour]]*INDEX(Table2[price per dose],Table1[[#This Row],[Drug ID]])</f>
        <v>0.84959999999999969</v>
      </c>
      <c r="M3168" s="11" t="b">
        <f>AND(Table1[[#This Row],[hour of cancellation 0 to 23]]&gt;=0,Table1[[#This Row],[hour of cancellation 0 to 23]]&lt;=23)</f>
        <v>1</v>
      </c>
    </row>
    <row r="3169" spans="1:13" x14ac:dyDescent="0.3">
      <c r="A3169" s="1">
        <v>3168</v>
      </c>
      <c r="B3169" s="1">
        <v>2</v>
      </c>
      <c r="C3169" s="2">
        <v>41049.441915472606</v>
      </c>
      <c r="D3169" s="2">
        <v>41052.691666666666</v>
      </c>
      <c r="E3169" s="1">
        <v>10</v>
      </c>
      <c r="F3169" s="2">
        <v>41050.453026123549</v>
      </c>
      <c r="G3169" s="1">
        <v>0</v>
      </c>
      <c r="H3169" s="32">
        <f>IFERROR(HOUR(Table1[[#This Row],[Cancel Date/time]])+MINUTE(Table1[[#This Row],[Cancel Date/time]])/60,"not cancelled")</f>
        <v>10.866666666666667</v>
      </c>
      <c r="I3169" s="47">
        <f>IFERROR(ROUND(Table1[[#This Row],[cancellation time decimal]],0),"not cancelled")</f>
        <v>11</v>
      </c>
      <c r="J3169" s="10">
        <f>IFERROR(MOD(Table1[[#This Row],[cancellation hour rounded]],24),"not cancelled")</f>
        <v>11</v>
      </c>
      <c r="K3169" s="32">
        <f>1/Table1[[#This Row],[Duration (Time between doses '[in hours'])]]</f>
        <v>0.1</v>
      </c>
      <c r="L3169" s="33">
        <f>Table1[[#This Row],[number doses per hour]]*INDEX(Table2[price per dose],Table1[[#This Row],[Drug ID]])</f>
        <v>0.84959999999999969</v>
      </c>
      <c r="M3169" s="11" t="b">
        <f>AND(Table1[[#This Row],[hour of cancellation 0 to 23]]&gt;=0,Table1[[#This Row],[hour of cancellation 0 to 23]]&lt;=23)</f>
        <v>1</v>
      </c>
    </row>
    <row r="3170" spans="1:13" x14ac:dyDescent="0.3">
      <c r="A3170" s="1">
        <v>3169</v>
      </c>
      <c r="B3170" s="1">
        <v>5</v>
      </c>
      <c r="C3170" s="2">
        <v>41049.483643218176</v>
      </c>
      <c r="D3170" s="2">
        <v>41109.483333333337</v>
      </c>
      <c r="E3170" s="1">
        <v>24</v>
      </c>
      <c r="F3170" s="2">
        <v>41053.444787396016</v>
      </c>
      <c r="G3170" s="1">
        <v>0</v>
      </c>
      <c r="H3170" s="32">
        <f>IFERROR(HOUR(Table1[[#This Row],[Cancel Date/time]])+MINUTE(Table1[[#This Row],[Cancel Date/time]])/60,"not cancelled")</f>
        <v>10.666666666666666</v>
      </c>
      <c r="I3170" s="47">
        <f>IFERROR(ROUND(Table1[[#This Row],[cancellation time decimal]],0),"not cancelled")</f>
        <v>11</v>
      </c>
      <c r="J3170" s="10">
        <f>IFERROR(MOD(Table1[[#This Row],[cancellation hour rounded]],24),"not cancelled")</f>
        <v>11</v>
      </c>
      <c r="K3170" s="32">
        <f>1/Table1[[#This Row],[Duration (Time between doses '[in hours'])]]</f>
        <v>4.1666666666666664E-2</v>
      </c>
      <c r="L3170" s="33">
        <f>Table1[[#This Row],[number doses per hour]]*INDEX(Table2[price per dose],Table1[[#This Row],[Drug ID]])</f>
        <v>0.2815833333333333</v>
      </c>
      <c r="M3170" s="11" t="b">
        <f>AND(Table1[[#This Row],[hour of cancellation 0 to 23]]&gt;=0,Table1[[#This Row],[hour of cancellation 0 to 23]]&lt;=23)</f>
        <v>1</v>
      </c>
    </row>
    <row r="3171" spans="1:13" hidden="1" x14ac:dyDescent="0.3">
      <c r="A3171" s="1">
        <v>3170</v>
      </c>
      <c r="B3171" s="1">
        <v>1</v>
      </c>
      <c r="C3171" s="2">
        <v>41049.461619064401</v>
      </c>
      <c r="D3171" s="2">
        <v>41053.044778630101</v>
      </c>
      <c r="E3171" s="1">
        <v>8</v>
      </c>
      <c r="F3171" s="2" t="s">
        <v>5</v>
      </c>
      <c r="G3171" s="1">
        <v>0</v>
      </c>
      <c r="H3171" s="32" t="str">
        <f>IFERROR(HOUR(Table1[[#This Row],[Cancel Date/time]])+MINUTE(Table1[[#This Row],[Cancel Date/time]])/60,"not cancelled")</f>
        <v>not cancelled</v>
      </c>
      <c r="I3171" s="47" t="str">
        <f>IFERROR(ROUND(Table1[[#This Row],[cancellation time decimal]],0),"not cancelled")</f>
        <v>not cancelled</v>
      </c>
      <c r="J3171" s="10" t="str">
        <f>IFERROR(MOD(Table1[[#This Row],[cancellation hour rounded]],24),"not cancelled")</f>
        <v>not cancelled</v>
      </c>
      <c r="K3171" s="32">
        <f>1/Table1[[#This Row],[Duration (Time between doses '[in hours'])]]</f>
        <v>0.125</v>
      </c>
      <c r="L3171" s="33">
        <f>Table1[[#This Row],[number doses per hour]]*INDEX(Table2[price per dose],Table1[[#This Row],[Drug ID]])</f>
        <v>0.84929166666666667</v>
      </c>
      <c r="M3171" s="11" t="b">
        <f>AND(Table1[[#This Row],[hour of cancellation 0 to 23]]&gt;=0,Table1[[#This Row],[hour of cancellation 0 to 23]]&lt;=23)</f>
        <v>0</v>
      </c>
    </row>
    <row r="3172" spans="1:13" x14ac:dyDescent="0.3">
      <c r="A3172" s="1">
        <v>3171</v>
      </c>
      <c r="B3172" s="1">
        <v>3</v>
      </c>
      <c r="C3172" s="2">
        <v>41049.485747678817</v>
      </c>
      <c r="D3172" s="2">
        <v>41052.318749999999</v>
      </c>
      <c r="E3172" s="1">
        <v>24</v>
      </c>
      <c r="F3172" s="2">
        <v>41051.823504921915</v>
      </c>
      <c r="G3172" s="1">
        <v>0</v>
      </c>
      <c r="H3172" s="32">
        <f>IFERROR(HOUR(Table1[[#This Row],[Cancel Date/time]])+MINUTE(Table1[[#This Row],[Cancel Date/time]])/60,"not cancelled")</f>
        <v>19.75</v>
      </c>
      <c r="I3172" s="47">
        <f>IFERROR(ROUND(Table1[[#This Row],[cancellation time decimal]],0),"not cancelled")</f>
        <v>20</v>
      </c>
      <c r="J3172" s="10">
        <f>IFERROR(MOD(Table1[[#This Row],[cancellation hour rounded]],24),"not cancelled")</f>
        <v>20</v>
      </c>
      <c r="K3172" s="32">
        <f>1/Table1[[#This Row],[Duration (Time between doses '[in hours'])]]</f>
        <v>4.1666666666666664E-2</v>
      </c>
      <c r="L3172" s="33">
        <f>Table1[[#This Row],[number doses per hour]]*INDEX(Table2[price per dose],Table1[[#This Row],[Drug ID]])</f>
        <v>0.18133000000000002</v>
      </c>
      <c r="M3172" s="11" t="b">
        <f>AND(Table1[[#This Row],[hour of cancellation 0 to 23]]&gt;=0,Table1[[#This Row],[hour of cancellation 0 to 23]]&lt;=23)</f>
        <v>1</v>
      </c>
    </row>
    <row r="3173" spans="1:13" x14ac:dyDescent="0.3">
      <c r="A3173" s="1">
        <v>3172</v>
      </c>
      <c r="B3173" s="1">
        <v>2</v>
      </c>
      <c r="C3173" s="2">
        <v>41049.460650863402</v>
      </c>
      <c r="D3173" s="2">
        <v>41109.460416666669</v>
      </c>
      <c r="E3173" s="1">
        <v>10</v>
      </c>
      <c r="F3173" s="2">
        <v>41050.37551782353</v>
      </c>
      <c r="G3173" s="1">
        <v>0</v>
      </c>
      <c r="H3173" s="32">
        <f>IFERROR(HOUR(Table1[[#This Row],[Cancel Date/time]])+MINUTE(Table1[[#This Row],[Cancel Date/time]])/60,"not cancelled")</f>
        <v>9</v>
      </c>
      <c r="I3173" s="47">
        <f>IFERROR(ROUND(Table1[[#This Row],[cancellation time decimal]],0),"not cancelled")</f>
        <v>9</v>
      </c>
      <c r="J3173" s="10">
        <f>IFERROR(MOD(Table1[[#This Row],[cancellation hour rounded]],24),"not cancelled")</f>
        <v>9</v>
      </c>
      <c r="K3173" s="32">
        <f>1/Table1[[#This Row],[Duration (Time between doses '[in hours'])]]</f>
        <v>0.1</v>
      </c>
      <c r="L3173" s="33">
        <f>Table1[[#This Row],[number doses per hour]]*INDEX(Table2[price per dose],Table1[[#This Row],[Drug ID]])</f>
        <v>0.84959999999999969</v>
      </c>
      <c r="M3173" s="11" t="b">
        <f>AND(Table1[[#This Row],[hour of cancellation 0 to 23]]&gt;=0,Table1[[#This Row],[hour of cancellation 0 to 23]]&lt;=23)</f>
        <v>1</v>
      </c>
    </row>
    <row r="3174" spans="1:13" x14ac:dyDescent="0.3">
      <c r="A3174" s="1">
        <v>3173</v>
      </c>
      <c r="B3174" s="1">
        <v>4</v>
      </c>
      <c r="C3174" s="2">
        <v>41049.460564224093</v>
      </c>
      <c r="D3174" s="2">
        <v>41109.460416666669</v>
      </c>
      <c r="E3174" s="1">
        <v>12</v>
      </c>
      <c r="F3174" s="2">
        <v>41052.281090012766</v>
      </c>
      <c r="G3174" s="1">
        <v>0</v>
      </c>
      <c r="H3174" s="32">
        <f>IFERROR(HOUR(Table1[[#This Row],[Cancel Date/time]])+MINUTE(Table1[[#This Row],[Cancel Date/time]])/60,"not cancelled")</f>
        <v>6.7333333333333334</v>
      </c>
      <c r="I3174" s="47">
        <f>IFERROR(ROUND(Table1[[#This Row],[cancellation time decimal]],0),"not cancelled")</f>
        <v>7</v>
      </c>
      <c r="J3174" s="10">
        <f>IFERROR(MOD(Table1[[#This Row],[cancellation hour rounded]],24),"not cancelled")</f>
        <v>7</v>
      </c>
      <c r="K3174" s="32">
        <f>1/Table1[[#This Row],[Duration (Time between doses '[in hours'])]]</f>
        <v>8.3333333333333329E-2</v>
      </c>
      <c r="L3174" s="33">
        <f>Table1[[#This Row],[number doses per hour]]*INDEX(Table2[price per dose],Table1[[#This Row],[Drug ID]])</f>
        <v>1.448055119047619</v>
      </c>
      <c r="M3174" s="11" t="b">
        <f>AND(Table1[[#This Row],[hour of cancellation 0 to 23]]&gt;=0,Table1[[#This Row],[hour of cancellation 0 to 23]]&lt;=23)</f>
        <v>1</v>
      </c>
    </row>
    <row r="3175" spans="1:13" hidden="1" x14ac:dyDescent="0.3">
      <c r="A3175" s="1">
        <v>3174</v>
      </c>
      <c r="B3175" s="1">
        <v>3</v>
      </c>
      <c r="C3175" s="2">
        <v>41049.46763953456</v>
      </c>
      <c r="D3175" s="2">
        <v>41051.759027777778</v>
      </c>
      <c r="E3175" s="1">
        <v>24</v>
      </c>
      <c r="F3175" s="2" t="s">
        <v>5</v>
      </c>
      <c r="G3175" s="1">
        <v>0</v>
      </c>
      <c r="H3175" s="32" t="str">
        <f>IFERROR(HOUR(Table1[[#This Row],[Cancel Date/time]])+MINUTE(Table1[[#This Row],[Cancel Date/time]])/60,"not cancelled")</f>
        <v>not cancelled</v>
      </c>
      <c r="I3175" s="47" t="str">
        <f>IFERROR(ROUND(Table1[[#This Row],[cancellation time decimal]],0),"not cancelled")</f>
        <v>not cancelled</v>
      </c>
      <c r="J3175" s="10" t="str">
        <f>IFERROR(MOD(Table1[[#This Row],[cancellation hour rounded]],24),"not cancelled")</f>
        <v>not cancelled</v>
      </c>
      <c r="K3175" s="32">
        <f>1/Table1[[#This Row],[Duration (Time between doses '[in hours'])]]</f>
        <v>4.1666666666666664E-2</v>
      </c>
      <c r="L3175" s="33">
        <f>Table1[[#This Row],[number doses per hour]]*INDEX(Table2[price per dose],Table1[[#This Row],[Drug ID]])</f>
        <v>0.18133000000000002</v>
      </c>
      <c r="M3175" s="11" t="b">
        <f>AND(Table1[[#This Row],[hour of cancellation 0 to 23]]&gt;=0,Table1[[#This Row],[hour of cancellation 0 to 23]]&lt;=23)</f>
        <v>0</v>
      </c>
    </row>
    <row r="3176" spans="1:13" hidden="1" x14ac:dyDescent="0.3">
      <c r="A3176" s="1">
        <v>3175</v>
      </c>
      <c r="B3176" s="1">
        <v>1</v>
      </c>
      <c r="C3176" s="2">
        <v>41049.534945136555</v>
      </c>
      <c r="D3176" s="2">
        <v>41053.701047717012</v>
      </c>
      <c r="E3176" s="1">
        <v>8</v>
      </c>
      <c r="F3176" s="2" t="s">
        <v>5</v>
      </c>
      <c r="G3176" s="1">
        <v>0</v>
      </c>
      <c r="H3176" s="32" t="str">
        <f>IFERROR(HOUR(Table1[[#This Row],[Cancel Date/time]])+MINUTE(Table1[[#This Row],[Cancel Date/time]])/60,"not cancelled")</f>
        <v>not cancelled</v>
      </c>
      <c r="I3176" s="47" t="str">
        <f>IFERROR(ROUND(Table1[[#This Row],[cancellation time decimal]],0),"not cancelled")</f>
        <v>not cancelled</v>
      </c>
      <c r="J3176" s="10" t="str">
        <f>IFERROR(MOD(Table1[[#This Row],[cancellation hour rounded]],24),"not cancelled")</f>
        <v>not cancelled</v>
      </c>
      <c r="K3176" s="32">
        <f>1/Table1[[#This Row],[Duration (Time between doses '[in hours'])]]</f>
        <v>0.125</v>
      </c>
      <c r="L3176" s="33">
        <f>Table1[[#This Row],[number doses per hour]]*INDEX(Table2[price per dose],Table1[[#This Row],[Drug ID]])</f>
        <v>0.84929166666666667</v>
      </c>
      <c r="M3176" s="11" t="b">
        <f>AND(Table1[[#This Row],[hour of cancellation 0 to 23]]&gt;=0,Table1[[#This Row],[hour of cancellation 0 to 23]]&lt;=23)</f>
        <v>0</v>
      </c>
    </row>
    <row r="3177" spans="1:13" x14ac:dyDescent="0.3">
      <c r="A3177" s="1">
        <v>3176</v>
      </c>
      <c r="B3177" s="1">
        <v>1</v>
      </c>
      <c r="C3177" s="2">
        <v>41049.607114381499</v>
      </c>
      <c r="D3177" s="2">
        <v>41109.606944444444</v>
      </c>
      <c r="E3177" s="1">
        <v>8</v>
      </c>
      <c r="F3177" s="2">
        <v>41050.496992518034</v>
      </c>
      <c r="G3177" s="1">
        <v>0</v>
      </c>
      <c r="H3177" s="32">
        <f>IFERROR(HOUR(Table1[[#This Row],[Cancel Date/time]])+MINUTE(Table1[[#This Row],[Cancel Date/time]])/60,"not cancelled")</f>
        <v>11.916666666666666</v>
      </c>
      <c r="I3177" s="47">
        <f>IFERROR(ROUND(Table1[[#This Row],[cancellation time decimal]],0),"not cancelled")</f>
        <v>12</v>
      </c>
      <c r="J3177" s="10">
        <f>IFERROR(MOD(Table1[[#This Row],[cancellation hour rounded]],24),"not cancelled")</f>
        <v>12</v>
      </c>
      <c r="K3177" s="32">
        <f>1/Table1[[#This Row],[Duration (Time between doses '[in hours'])]]</f>
        <v>0.125</v>
      </c>
      <c r="L3177" s="33">
        <f>Table1[[#This Row],[number doses per hour]]*INDEX(Table2[price per dose],Table1[[#This Row],[Drug ID]])</f>
        <v>0.84929166666666667</v>
      </c>
      <c r="M3177" s="11" t="b">
        <f>AND(Table1[[#This Row],[hour of cancellation 0 to 23]]&gt;=0,Table1[[#This Row],[hour of cancellation 0 to 23]]&lt;=23)</f>
        <v>1</v>
      </c>
    </row>
    <row r="3178" spans="1:13" x14ac:dyDescent="0.3">
      <c r="A3178" s="1">
        <v>3177</v>
      </c>
      <c r="B3178" s="1">
        <v>1</v>
      </c>
      <c r="C3178" s="2">
        <v>41049.676698241012</v>
      </c>
      <c r="D3178" s="2">
        <v>41109.676388888889</v>
      </c>
      <c r="E3178" s="1">
        <v>12</v>
      </c>
      <c r="F3178" s="2">
        <v>41050.314484306713</v>
      </c>
      <c r="G3178" s="1">
        <v>0</v>
      </c>
      <c r="H3178" s="32">
        <f>IFERROR(HOUR(Table1[[#This Row],[Cancel Date/time]])+MINUTE(Table1[[#This Row],[Cancel Date/time]])/60,"not cancelled")</f>
        <v>7.5333333333333332</v>
      </c>
      <c r="I3178" s="47">
        <f>IFERROR(ROUND(Table1[[#This Row],[cancellation time decimal]],0),"not cancelled")</f>
        <v>8</v>
      </c>
      <c r="J3178" s="10">
        <f>IFERROR(MOD(Table1[[#This Row],[cancellation hour rounded]],24),"not cancelled")</f>
        <v>8</v>
      </c>
      <c r="K3178" s="32">
        <f>1/Table1[[#This Row],[Duration (Time between doses '[in hours'])]]</f>
        <v>8.3333333333333329E-2</v>
      </c>
      <c r="L3178" s="33">
        <f>Table1[[#This Row],[number doses per hour]]*INDEX(Table2[price per dose],Table1[[#This Row],[Drug ID]])</f>
        <v>0.56619444444444444</v>
      </c>
      <c r="M3178" s="11" t="b">
        <f>AND(Table1[[#This Row],[hour of cancellation 0 to 23]]&gt;=0,Table1[[#This Row],[hour of cancellation 0 to 23]]&lt;=23)</f>
        <v>1</v>
      </c>
    </row>
    <row r="3179" spans="1:13" hidden="1" x14ac:dyDescent="0.3">
      <c r="A3179" s="1">
        <v>3178</v>
      </c>
      <c r="B3179" s="1">
        <v>1</v>
      </c>
      <c r="C3179" s="2">
        <v>41049.766725974448</v>
      </c>
      <c r="D3179" s="2">
        <v>41053.391699991262</v>
      </c>
      <c r="E3179" s="1">
        <v>8</v>
      </c>
      <c r="F3179" s="2" t="s">
        <v>5</v>
      </c>
      <c r="G3179" s="1">
        <v>0</v>
      </c>
      <c r="H3179" s="32" t="str">
        <f>IFERROR(HOUR(Table1[[#This Row],[Cancel Date/time]])+MINUTE(Table1[[#This Row],[Cancel Date/time]])/60,"not cancelled")</f>
        <v>not cancelled</v>
      </c>
      <c r="I3179" s="47" t="str">
        <f>IFERROR(ROUND(Table1[[#This Row],[cancellation time decimal]],0),"not cancelled")</f>
        <v>not cancelled</v>
      </c>
      <c r="J3179" s="10" t="str">
        <f>IFERROR(MOD(Table1[[#This Row],[cancellation hour rounded]],24),"not cancelled")</f>
        <v>not cancelled</v>
      </c>
      <c r="K3179" s="32">
        <f>1/Table1[[#This Row],[Duration (Time between doses '[in hours'])]]</f>
        <v>0.125</v>
      </c>
      <c r="L3179" s="33">
        <f>Table1[[#This Row],[number doses per hour]]*INDEX(Table2[price per dose],Table1[[#This Row],[Drug ID]])</f>
        <v>0.84929166666666667</v>
      </c>
      <c r="M3179" s="11" t="b">
        <f>AND(Table1[[#This Row],[hour of cancellation 0 to 23]]&gt;=0,Table1[[#This Row],[hour of cancellation 0 to 23]]&lt;=23)</f>
        <v>0</v>
      </c>
    </row>
    <row r="3180" spans="1:13" hidden="1" x14ac:dyDescent="0.3">
      <c r="A3180" s="1">
        <v>3179</v>
      </c>
      <c r="B3180" s="1">
        <v>3</v>
      </c>
      <c r="C3180" s="2">
        <v>41049.894028680872</v>
      </c>
      <c r="D3180" s="2">
        <v>41052.268735520032</v>
      </c>
      <c r="E3180" s="1">
        <v>24</v>
      </c>
      <c r="F3180" s="2" t="s">
        <v>5</v>
      </c>
      <c r="G3180" s="1">
        <v>0</v>
      </c>
      <c r="H3180" s="32" t="str">
        <f>IFERROR(HOUR(Table1[[#This Row],[Cancel Date/time]])+MINUTE(Table1[[#This Row],[Cancel Date/time]])/60,"not cancelled")</f>
        <v>not cancelled</v>
      </c>
      <c r="I3180" s="47" t="str">
        <f>IFERROR(ROUND(Table1[[#This Row],[cancellation time decimal]],0),"not cancelled")</f>
        <v>not cancelled</v>
      </c>
      <c r="J3180" s="10" t="str">
        <f>IFERROR(MOD(Table1[[#This Row],[cancellation hour rounded]],24),"not cancelled")</f>
        <v>not cancelled</v>
      </c>
      <c r="K3180" s="32">
        <f>1/Table1[[#This Row],[Duration (Time between doses '[in hours'])]]</f>
        <v>4.1666666666666664E-2</v>
      </c>
      <c r="L3180" s="33">
        <f>Table1[[#This Row],[number doses per hour]]*INDEX(Table2[price per dose],Table1[[#This Row],[Drug ID]])</f>
        <v>0.18133000000000002</v>
      </c>
      <c r="M3180" s="11" t="b">
        <f>AND(Table1[[#This Row],[hour of cancellation 0 to 23]]&gt;=0,Table1[[#This Row],[hour of cancellation 0 to 23]]&lt;=23)</f>
        <v>0</v>
      </c>
    </row>
    <row r="3181" spans="1:13" x14ac:dyDescent="0.3">
      <c r="A3181" s="1">
        <v>3180</v>
      </c>
      <c r="B3181" s="1">
        <v>1</v>
      </c>
      <c r="C3181" s="2">
        <v>41050.014939944223</v>
      </c>
      <c r="D3181" s="2">
        <v>41110.01458333333</v>
      </c>
      <c r="E3181" s="1">
        <v>12</v>
      </c>
      <c r="F3181" s="2">
        <v>41050.591205536657</v>
      </c>
      <c r="G3181" s="1">
        <v>0</v>
      </c>
      <c r="H3181" s="32">
        <f>IFERROR(HOUR(Table1[[#This Row],[Cancel Date/time]])+MINUTE(Table1[[#This Row],[Cancel Date/time]])/60,"not cancelled")</f>
        <v>14.183333333333334</v>
      </c>
      <c r="I3181" s="47">
        <f>IFERROR(ROUND(Table1[[#This Row],[cancellation time decimal]],0),"not cancelled")</f>
        <v>14</v>
      </c>
      <c r="J3181" s="10">
        <f>IFERROR(MOD(Table1[[#This Row],[cancellation hour rounded]],24),"not cancelled")</f>
        <v>14</v>
      </c>
      <c r="K3181" s="32">
        <f>1/Table1[[#This Row],[Duration (Time between doses '[in hours'])]]</f>
        <v>8.3333333333333329E-2</v>
      </c>
      <c r="L3181" s="33">
        <f>Table1[[#This Row],[number doses per hour]]*INDEX(Table2[price per dose],Table1[[#This Row],[Drug ID]])</f>
        <v>0.56619444444444444</v>
      </c>
      <c r="M3181" s="11" t="b">
        <f>AND(Table1[[#This Row],[hour of cancellation 0 to 23]]&gt;=0,Table1[[#This Row],[hour of cancellation 0 to 23]]&lt;=23)</f>
        <v>1</v>
      </c>
    </row>
    <row r="3182" spans="1:13" x14ac:dyDescent="0.3">
      <c r="A3182" s="1">
        <v>3181</v>
      </c>
      <c r="B3182" s="1">
        <v>3</v>
      </c>
      <c r="C3182" s="2">
        <v>41050.242416640853</v>
      </c>
      <c r="D3182" s="2">
        <v>41110.242361111115</v>
      </c>
      <c r="E3182" s="1">
        <v>24</v>
      </c>
      <c r="F3182" s="2">
        <v>41052.444649393467</v>
      </c>
      <c r="G3182" s="1">
        <v>0</v>
      </c>
      <c r="H3182" s="32">
        <f>IFERROR(HOUR(Table1[[#This Row],[Cancel Date/time]])+MINUTE(Table1[[#This Row],[Cancel Date/time]])/60,"not cancelled")</f>
        <v>10.666666666666666</v>
      </c>
      <c r="I3182" s="47">
        <f>IFERROR(ROUND(Table1[[#This Row],[cancellation time decimal]],0),"not cancelled")</f>
        <v>11</v>
      </c>
      <c r="J3182" s="10">
        <f>IFERROR(MOD(Table1[[#This Row],[cancellation hour rounded]],24),"not cancelled")</f>
        <v>11</v>
      </c>
      <c r="K3182" s="32">
        <f>1/Table1[[#This Row],[Duration (Time between doses '[in hours'])]]</f>
        <v>4.1666666666666664E-2</v>
      </c>
      <c r="L3182" s="33">
        <f>Table1[[#This Row],[number doses per hour]]*INDEX(Table2[price per dose],Table1[[#This Row],[Drug ID]])</f>
        <v>0.18133000000000002</v>
      </c>
      <c r="M3182" s="11" t="b">
        <f>AND(Table1[[#This Row],[hour of cancellation 0 to 23]]&gt;=0,Table1[[#This Row],[hour of cancellation 0 to 23]]&lt;=23)</f>
        <v>1</v>
      </c>
    </row>
    <row r="3183" spans="1:13" x14ac:dyDescent="0.3">
      <c r="A3183" s="1">
        <v>3182</v>
      </c>
      <c r="B3183" s="1">
        <v>3</v>
      </c>
      <c r="C3183" s="2">
        <v>41050.225557219419</v>
      </c>
      <c r="D3183" s="2">
        <v>41053.350000000006</v>
      </c>
      <c r="E3183" s="1">
        <v>24</v>
      </c>
      <c r="F3183" s="2">
        <v>41052.429358525056</v>
      </c>
      <c r="G3183" s="1">
        <v>0</v>
      </c>
      <c r="H3183" s="32">
        <f>IFERROR(HOUR(Table1[[#This Row],[Cancel Date/time]])+MINUTE(Table1[[#This Row],[Cancel Date/time]])/60,"not cancelled")</f>
        <v>10.3</v>
      </c>
      <c r="I3183" s="47">
        <f>IFERROR(ROUND(Table1[[#This Row],[cancellation time decimal]],0),"not cancelled")</f>
        <v>10</v>
      </c>
      <c r="J3183" s="10">
        <f>IFERROR(MOD(Table1[[#This Row],[cancellation hour rounded]],24),"not cancelled")</f>
        <v>10</v>
      </c>
      <c r="K3183" s="32">
        <f>1/Table1[[#This Row],[Duration (Time between doses '[in hours'])]]</f>
        <v>4.1666666666666664E-2</v>
      </c>
      <c r="L3183" s="33">
        <f>Table1[[#This Row],[number doses per hour]]*INDEX(Table2[price per dose],Table1[[#This Row],[Drug ID]])</f>
        <v>0.18133000000000002</v>
      </c>
      <c r="M3183" s="11" t="b">
        <f>AND(Table1[[#This Row],[hour of cancellation 0 to 23]]&gt;=0,Table1[[#This Row],[hour of cancellation 0 to 23]]&lt;=23)</f>
        <v>1</v>
      </c>
    </row>
    <row r="3184" spans="1:13" x14ac:dyDescent="0.3">
      <c r="A3184" s="1">
        <v>3183</v>
      </c>
      <c r="B3184" s="1">
        <v>2</v>
      </c>
      <c r="C3184" s="2">
        <v>41050.266478180012</v>
      </c>
      <c r="D3184" s="2">
        <v>41110.265972222223</v>
      </c>
      <c r="E3184" s="1">
        <v>10</v>
      </c>
      <c r="F3184" s="2">
        <v>41052.648833854881</v>
      </c>
      <c r="G3184" s="1">
        <v>0</v>
      </c>
      <c r="H3184" s="32">
        <f>IFERROR(HOUR(Table1[[#This Row],[Cancel Date/time]])+MINUTE(Table1[[#This Row],[Cancel Date/time]])/60,"not cancelled")</f>
        <v>15.566666666666666</v>
      </c>
      <c r="I3184" s="47">
        <f>IFERROR(ROUND(Table1[[#This Row],[cancellation time decimal]],0),"not cancelled")</f>
        <v>16</v>
      </c>
      <c r="J3184" s="10">
        <f>IFERROR(MOD(Table1[[#This Row],[cancellation hour rounded]],24),"not cancelled")</f>
        <v>16</v>
      </c>
      <c r="K3184" s="32">
        <f>1/Table1[[#This Row],[Duration (Time between doses '[in hours'])]]</f>
        <v>0.1</v>
      </c>
      <c r="L3184" s="33">
        <f>Table1[[#This Row],[number doses per hour]]*INDEX(Table2[price per dose],Table1[[#This Row],[Drug ID]])</f>
        <v>0.84959999999999969</v>
      </c>
      <c r="M3184" s="11" t="b">
        <f>AND(Table1[[#This Row],[hour of cancellation 0 to 23]]&gt;=0,Table1[[#This Row],[hour of cancellation 0 to 23]]&lt;=23)</f>
        <v>1</v>
      </c>
    </row>
    <row r="3185" spans="1:13" hidden="1" x14ac:dyDescent="0.3">
      <c r="A3185" s="1">
        <v>3184</v>
      </c>
      <c r="B3185" s="1">
        <v>5</v>
      </c>
      <c r="C3185" s="2">
        <v>41050.395873578585</v>
      </c>
      <c r="D3185" s="2">
        <v>41053.645489888768</v>
      </c>
      <c r="E3185" s="1">
        <v>24</v>
      </c>
      <c r="F3185" s="2" t="s">
        <v>5</v>
      </c>
      <c r="G3185" s="1">
        <v>0</v>
      </c>
      <c r="H3185" s="32" t="str">
        <f>IFERROR(HOUR(Table1[[#This Row],[Cancel Date/time]])+MINUTE(Table1[[#This Row],[Cancel Date/time]])/60,"not cancelled")</f>
        <v>not cancelled</v>
      </c>
      <c r="I3185" s="47" t="str">
        <f>IFERROR(ROUND(Table1[[#This Row],[cancellation time decimal]],0),"not cancelled")</f>
        <v>not cancelled</v>
      </c>
      <c r="J3185" s="10" t="str">
        <f>IFERROR(MOD(Table1[[#This Row],[cancellation hour rounded]],24),"not cancelled")</f>
        <v>not cancelled</v>
      </c>
      <c r="K3185" s="32">
        <f>1/Table1[[#This Row],[Duration (Time between doses '[in hours'])]]</f>
        <v>4.1666666666666664E-2</v>
      </c>
      <c r="L3185" s="33">
        <f>Table1[[#This Row],[number doses per hour]]*INDEX(Table2[price per dose],Table1[[#This Row],[Drug ID]])</f>
        <v>0.2815833333333333</v>
      </c>
      <c r="M3185" s="11" t="b">
        <f>AND(Table1[[#This Row],[hour of cancellation 0 to 23]]&gt;=0,Table1[[#This Row],[hour of cancellation 0 to 23]]&lt;=23)</f>
        <v>0</v>
      </c>
    </row>
    <row r="3186" spans="1:13" x14ac:dyDescent="0.3">
      <c r="A3186" s="1">
        <v>3185</v>
      </c>
      <c r="B3186" s="1">
        <v>9</v>
      </c>
      <c r="C3186" s="2">
        <v>41050.386357057432</v>
      </c>
      <c r="D3186" s="2">
        <v>41110.386111111111</v>
      </c>
      <c r="E3186" s="1">
        <v>5</v>
      </c>
      <c r="F3186" s="2">
        <v>41053.099538551112</v>
      </c>
      <c r="G3186" s="1">
        <v>0</v>
      </c>
      <c r="H3186" s="32">
        <f>IFERROR(HOUR(Table1[[#This Row],[Cancel Date/time]])+MINUTE(Table1[[#This Row],[Cancel Date/time]])/60,"not cancelled")</f>
        <v>2.3833333333333333</v>
      </c>
      <c r="I3186" s="47">
        <f>IFERROR(ROUND(Table1[[#This Row],[cancellation time decimal]],0),"not cancelled")</f>
        <v>2</v>
      </c>
      <c r="J3186" s="10">
        <f>IFERROR(MOD(Table1[[#This Row],[cancellation hour rounded]],24),"not cancelled")</f>
        <v>2</v>
      </c>
      <c r="K3186" s="32">
        <f>1/Table1[[#This Row],[Duration (Time between doses '[in hours'])]]</f>
        <v>0.2</v>
      </c>
      <c r="L3186" s="33">
        <f>Table1[[#This Row],[number doses per hour]]*INDEX(Table2[price per dose],Table1[[#This Row],[Drug ID]])</f>
        <v>5.6740000000000004</v>
      </c>
      <c r="M3186" s="11" t="b">
        <f>AND(Table1[[#This Row],[hour of cancellation 0 to 23]]&gt;=0,Table1[[#This Row],[hour of cancellation 0 to 23]]&lt;=23)</f>
        <v>1</v>
      </c>
    </row>
    <row r="3187" spans="1:13" hidden="1" x14ac:dyDescent="0.3">
      <c r="A3187" s="1">
        <v>3186</v>
      </c>
      <c r="B3187" s="1">
        <v>1</v>
      </c>
      <c r="C3187" s="2">
        <v>41050.434894427213</v>
      </c>
      <c r="D3187" s="2">
        <v>41053.434387705754</v>
      </c>
      <c r="E3187" s="1">
        <v>8</v>
      </c>
      <c r="F3187" s="2" t="s">
        <v>5</v>
      </c>
      <c r="G3187" s="1">
        <v>0</v>
      </c>
      <c r="H3187" s="32" t="str">
        <f>IFERROR(HOUR(Table1[[#This Row],[Cancel Date/time]])+MINUTE(Table1[[#This Row],[Cancel Date/time]])/60,"not cancelled")</f>
        <v>not cancelled</v>
      </c>
      <c r="I3187" s="47" t="str">
        <f>IFERROR(ROUND(Table1[[#This Row],[cancellation time decimal]],0),"not cancelled")</f>
        <v>not cancelled</v>
      </c>
      <c r="J3187" s="10" t="str">
        <f>IFERROR(MOD(Table1[[#This Row],[cancellation hour rounded]],24),"not cancelled")</f>
        <v>not cancelled</v>
      </c>
      <c r="K3187" s="32">
        <f>1/Table1[[#This Row],[Duration (Time between doses '[in hours'])]]</f>
        <v>0.125</v>
      </c>
      <c r="L3187" s="33">
        <f>Table1[[#This Row],[number doses per hour]]*INDEX(Table2[price per dose],Table1[[#This Row],[Drug ID]])</f>
        <v>0.84929166666666667</v>
      </c>
      <c r="M3187" s="11" t="b">
        <f>AND(Table1[[#This Row],[hour of cancellation 0 to 23]]&gt;=0,Table1[[#This Row],[hour of cancellation 0 to 23]]&lt;=23)</f>
        <v>0</v>
      </c>
    </row>
    <row r="3188" spans="1:13" x14ac:dyDescent="0.3">
      <c r="A3188" s="1">
        <v>3187</v>
      </c>
      <c r="B3188" s="1">
        <v>3</v>
      </c>
      <c r="C3188" s="2">
        <v>41050.447319876177</v>
      </c>
      <c r="D3188" s="2">
        <v>41110.447222222218</v>
      </c>
      <c r="E3188" s="1">
        <v>24</v>
      </c>
      <c r="F3188" s="2">
        <v>41052.424868830414</v>
      </c>
      <c r="G3188" s="1">
        <v>0</v>
      </c>
      <c r="H3188" s="32">
        <f>IFERROR(HOUR(Table1[[#This Row],[Cancel Date/time]])+MINUTE(Table1[[#This Row],[Cancel Date/time]])/60,"not cancelled")</f>
        <v>10.183333333333334</v>
      </c>
      <c r="I3188" s="47">
        <f>IFERROR(ROUND(Table1[[#This Row],[cancellation time decimal]],0),"not cancelled")</f>
        <v>10</v>
      </c>
      <c r="J3188" s="10">
        <f>IFERROR(MOD(Table1[[#This Row],[cancellation hour rounded]],24),"not cancelled")</f>
        <v>10</v>
      </c>
      <c r="K3188" s="32">
        <f>1/Table1[[#This Row],[Duration (Time between doses '[in hours'])]]</f>
        <v>4.1666666666666664E-2</v>
      </c>
      <c r="L3188" s="33">
        <f>Table1[[#This Row],[number doses per hour]]*INDEX(Table2[price per dose],Table1[[#This Row],[Drug ID]])</f>
        <v>0.18133000000000002</v>
      </c>
      <c r="M3188" s="11" t="b">
        <f>AND(Table1[[#This Row],[hour of cancellation 0 to 23]]&gt;=0,Table1[[#This Row],[hour of cancellation 0 to 23]]&lt;=23)</f>
        <v>1</v>
      </c>
    </row>
    <row r="3189" spans="1:13" hidden="1" x14ac:dyDescent="0.3">
      <c r="A3189" s="1">
        <v>3188</v>
      </c>
      <c r="B3189" s="1">
        <v>11</v>
      </c>
      <c r="C3189" s="2">
        <v>41050.433835593016</v>
      </c>
      <c r="D3189" s="2">
        <v>41053.475313755072</v>
      </c>
      <c r="E3189" s="1">
        <v>1</v>
      </c>
      <c r="F3189" s="2" t="s">
        <v>5</v>
      </c>
      <c r="G3189" s="1">
        <v>2</v>
      </c>
      <c r="H3189" s="32" t="str">
        <f>IFERROR(HOUR(Table1[[#This Row],[Cancel Date/time]])+MINUTE(Table1[[#This Row],[Cancel Date/time]])/60,"not cancelled")</f>
        <v>not cancelled</v>
      </c>
      <c r="I3189" s="47" t="str">
        <f>IFERROR(ROUND(Table1[[#This Row],[cancellation time decimal]],0),"not cancelled")</f>
        <v>not cancelled</v>
      </c>
      <c r="J3189" s="10" t="str">
        <f>IFERROR(MOD(Table1[[#This Row],[cancellation hour rounded]],24),"not cancelled")</f>
        <v>not cancelled</v>
      </c>
      <c r="K3189" s="32">
        <f>1/Table1[[#This Row],[Duration (Time between doses '[in hours'])]]</f>
        <v>1</v>
      </c>
      <c r="L3189" s="33">
        <f>Table1[[#This Row],[number doses per hour]]*INDEX(Table2[price per dose],Table1[[#This Row],[Drug ID]])</f>
        <v>1</v>
      </c>
      <c r="M3189" s="11" t="b">
        <f>AND(Table1[[#This Row],[hour of cancellation 0 to 23]]&gt;=0,Table1[[#This Row],[hour of cancellation 0 to 23]]&lt;=23)</f>
        <v>0</v>
      </c>
    </row>
    <row r="3190" spans="1:13" x14ac:dyDescent="0.3">
      <c r="A3190" s="1">
        <v>3189</v>
      </c>
      <c r="B3190" s="1">
        <v>4</v>
      </c>
      <c r="C3190" s="2">
        <v>41050.48929206199</v>
      </c>
      <c r="D3190" s="2">
        <v>41110.488888888889</v>
      </c>
      <c r="E3190" s="1">
        <v>12</v>
      </c>
      <c r="F3190" s="2">
        <v>41053.435285516454</v>
      </c>
      <c r="G3190" s="1">
        <v>0</v>
      </c>
      <c r="H3190" s="32">
        <f>IFERROR(HOUR(Table1[[#This Row],[Cancel Date/time]])+MINUTE(Table1[[#This Row],[Cancel Date/time]])/60,"not cancelled")</f>
        <v>10.433333333333334</v>
      </c>
      <c r="I3190" s="47">
        <f>IFERROR(ROUND(Table1[[#This Row],[cancellation time decimal]],0),"not cancelled")</f>
        <v>10</v>
      </c>
      <c r="J3190" s="10">
        <f>IFERROR(MOD(Table1[[#This Row],[cancellation hour rounded]],24),"not cancelled")</f>
        <v>10</v>
      </c>
      <c r="K3190" s="32">
        <f>1/Table1[[#This Row],[Duration (Time between doses '[in hours'])]]</f>
        <v>8.3333333333333329E-2</v>
      </c>
      <c r="L3190" s="33">
        <f>Table1[[#This Row],[number doses per hour]]*INDEX(Table2[price per dose],Table1[[#This Row],[Drug ID]])</f>
        <v>1.448055119047619</v>
      </c>
      <c r="M3190" s="11" t="b">
        <f>AND(Table1[[#This Row],[hour of cancellation 0 to 23]]&gt;=0,Table1[[#This Row],[hour of cancellation 0 to 23]]&lt;=23)</f>
        <v>1</v>
      </c>
    </row>
    <row r="3191" spans="1:13" hidden="1" x14ac:dyDescent="0.3">
      <c r="A3191" s="1">
        <v>3190</v>
      </c>
      <c r="B3191" s="1">
        <v>7</v>
      </c>
      <c r="C3191" s="2">
        <v>41050.494637382901</v>
      </c>
      <c r="D3191" s="2">
        <v>41052.786111111112</v>
      </c>
      <c r="E3191" s="1">
        <v>24</v>
      </c>
      <c r="F3191" s="2" t="s">
        <v>5</v>
      </c>
      <c r="G3191" s="1">
        <v>0</v>
      </c>
      <c r="H3191" s="32" t="str">
        <f>IFERROR(HOUR(Table1[[#This Row],[Cancel Date/time]])+MINUTE(Table1[[#This Row],[Cancel Date/time]])/60,"not cancelled")</f>
        <v>not cancelled</v>
      </c>
      <c r="I3191" s="47" t="str">
        <f>IFERROR(ROUND(Table1[[#This Row],[cancellation time decimal]],0),"not cancelled")</f>
        <v>not cancelled</v>
      </c>
      <c r="J3191" s="10" t="str">
        <f>IFERROR(MOD(Table1[[#This Row],[cancellation hour rounded]],24),"not cancelled")</f>
        <v>not cancelled</v>
      </c>
      <c r="K3191" s="32">
        <f>1/Table1[[#This Row],[Duration (Time between doses '[in hours'])]]</f>
        <v>4.1666666666666664E-2</v>
      </c>
      <c r="L3191" s="33">
        <f>Table1[[#This Row],[number doses per hour]]*INDEX(Table2[price per dose],Table1[[#This Row],[Drug ID]])</f>
        <v>1.2958049999999997</v>
      </c>
      <c r="M3191" s="11" t="b">
        <f>AND(Table1[[#This Row],[hour of cancellation 0 to 23]]&gt;=0,Table1[[#This Row],[hour of cancellation 0 to 23]]&lt;=23)</f>
        <v>0</v>
      </c>
    </row>
    <row r="3192" spans="1:13" x14ac:dyDescent="0.3">
      <c r="A3192" s="1">
        <v>3191</v>
      </c>
      <c r="B3192" s="1">
        <v>7</v>
      </c>
      <c r="C3192" s="2">
        <v>41050.490343188103</v>
      </c>
      <c r="D3192" s="2">
        <v>41110.490277777782</v>
      </c>
      <c r="E3192" s="1">
        <v>24</v>
      </c>
      <c r="F3192" s="2">
        <v>41063.506356458151</v>
      </c>
      <c r="G3192" s="1">
        <v>0</v>
      </c>
      <c r="H3192" s="32">
        <f>IFERROR(HOUR(Table1[[#This Row],[Cancel Date/time]])+MINUTE(Table1[[#This Row],[Cancel Date/time]])/60,"not cancelled")</f>
        <v>12.15</v>
      </c>
      <c r="I3192" s="47">
        <f>IFERROR(ROUND(Table1[[#This Row],[cancellation time decimal]],0),"not cancelled")</f>
        <v>12</v>
      </c>
      <c r="J3192" s="10">
        <f>IFERROR(MOD(Table1[[#This Row],[cancellation hour rounded]],24),"not cancelled")</f>
        <v>12</v>
      </c>
      <c r="K3192" s="32">
        <f>1/Table1[[#This Row],[Duration (Time between doses '[in hours'])]]</f>
        <v>4.1666666666666664E-2</v>
      </c>
      <c r="L3192" s="33">
        <f>Table1[[#This Row],[number doses per hour]]*INDEX(Table2[price per dose],Table1[[#This Row],[Drug ID]])</f>
        <v>1.2958049999999997</v>
      </c>
      <c r="M3192" s="11" t="b">
        <f>AND(Table1[[#This Row],[hour of cancellation 0 to 23]]&gt;=0,Table1[[#This Row],[hour of cancellation 0 to 23]]&lt;=23)</f>
        <v>1</v>
      </c>
    </row>
    <row r="3193" spans="1:13" x14ac:dyDescent="0.3">
      <c r="A3193" s="1">
        <v>3192</v>
      </c>
      <c r="B3193" s="1">
        <v>1</v>
      </c>
      <c r="C3193" s="2">
        <v>41050.476816351162</v>
      </c>
      <c r="D3193" s="2">
        <v>41110.476388888892</v>
      </c>
      <c r="E3193" s="1">
        <v>12</v>
      </c>
      <c r="F3193" s="2">
        <v>41051.091510561157</v>
      </c>
      <c r="G3193" s="1">
        <v>0</v>
      </c>
      <c r="H3193" s="32">
        <f>IFERROR(HOUR(Table1[[#This Row],[Cancel Date/time]])+MINUTE(Table1[[#This Row],[Cancel Date/time]])/60,"not cancelled")</f>
        <v>2.1833333333333331</v>
      </c>
      <c r="I3193" s="47">
        <f>IFERROR(ROUND(Table1[[#This Row],[cancellation time decimal]],0),"not cancelled")</f>
        <v>2</v>
      </c>
      <c r="J3193" s="10">
        <f>IFERROR(MOD(Table1[[#This Row],[cancellation hour rounded]],24),"not cancelled")</f>
        <v>2</v>
      </c>
      <c r="K3193" s="32">
        <f>1/Table1[[#This Row],[Duration (Time between doses '[in hours'])]]</f>
        <v>8.3333333333333329E-2</v>
      </c>
      <c r="L3193" s="33">
        <f>Table1[[#This Row],[number doses per hour]]*INDEX(Table2[price per dose],Table1[[#This Row],[Drug ID]])</f>
        <v>0.56619444444444444</v>
      </c>
      <c r="M3193" s="11" t="b">
        <f>AND(Table1[[#This Row],[hour of cancellation 0 to 23]]&gt;=0,Table1[[#This Row],[hour of cancellation 0 to 23]]&lt;=23)</f>
        <v>1</v>
      </c>
    </row>
    <row r="3194" spans="1:13" hidden="1" x14ac:dyDescent="0.3">
      <c r="A3194" s="1">
        <v>3193</v>
      </c>
      <c r="B3194" s="1">
        <v>1</v>
      </c>
      <c r="C3194" s="2">
        <v>41050.524713250416</v>
      </c>
      <c r="D3194" s="2">
        <v>41052.566138784692</v>
      </c>
      <c r="E3194" s="1">
        <v>12</v>
      </c>
      <c r="F3194" s="2" t="s">
        <v>5</v>
      </c>
      <c r="G3194" s="1">
        <v>0</v>
      </c>
      <c r="H3194" s="32" t="str">
        <f>IFERROR(HOUR(Table1[[#This Row],[Cancel Date/time]])+MINUTE(Table1[[#This Row],[Cancel Date/time]])/60,"not cancelled")</f>
        <v>not cancelled</v>
      </c>
      <c r="I3194" s="47" t="str">
        <f>IFERROR(ROUND(Table1[[#This Row],[cancellation time decimal]],0),"not cancelled")</f>
        <v>not cancelled</v>
      </c>
      <c r="J3194" s="10" t="str">
        <f>IFERROR(MOD(Table1[[#This Row],[cancellation hour rounded]],24),"not cancelled")</f>
        <v>not cancelled</v>
      </c>
      <c r="K3194" s="32">
        <f>1/Table1[[#This Row],[Duration (Time between doses '[in hours'])]]</f>
        <v>8.3333333333333329E-2</v>
      </c>
      <c r="L3194" s="33">
        <f>Table1[[#This Row],[number doses per hour]]*INDEX(Table2[price per dose],Table1[[#This Row],[Drug ID]])</f>
        <v>0.56619444444444444</v>
      </c>
      <c r="M3194" s="11" t="b">
        <f>AND(Table1[[#This Row],[hour of cancellation 0 to 23]]&gt;=0,Table1[[#This Row],[hour of cancellation 0 to 23]]&lt;=23)</f>
        <v>0</v>
      </c>
    </row>
    <row r="3195" spans="1:13" x14ac:dyDescent="0.3">
      <c r="A3195" s="1">
        <v>3194</v>
      </c>
      <c r="B3195" s="1">
        <v>1</v>
      </c>
      <c r="C3195" s="2">
        <v>41050.560719123125</v>
      </c>
      <c r="D3195" s="2">
        <v>41110.560416666667</v>
      </c>
      <c r="E3195" s="1">
        <v>8</v>
      </c>
      <c r="F3195" s="2">
        <v>41051.296909127122</v>
      </c>
      <c r="G3195" s="1">
        <v>0</v>
      </c>
      <c r="H3195" s="32">
        <f>IFERROR(HOUR(Table1[[#This Row],[Cancel Date/time]])+MINUTE(Table1[[#This Row],[Cancel Date/time]])/60,"not cancelled")</f>
        <v>7.1166666666666663</v>
      </c>
      <c r="I3195" s="47">
        <f>IFERROR(ROUND(Table1[[#This Row],[cancellation time decimal]],0),"not cancelled")</f>
        <v>7</v>
      </c>
      <c r="J3195" s="10">
        <f>IFERROR(MOD(Table1[[#This Row],[cancellation hour rounded]],24),"not cancelled")</f>
        <v>7</v>
      </c>
      <c r="K3195" s="32">
        <f>1/Table1[[#This Row],[Duration (Time between doses '[in hours'])]]</f>
        <v>0.125</v>
      </c>
      <c r="L3195" s="33">
        <f>Table1[[#This Row],[number doses per hour]]*INDEX(Table2[price per dose],Table1[[#This Row],[Drug ID]])</f>
        <v>0.84929166666666667</v>
      </c>
      <c r="M3195" s="11" t="b">
        <f>AND(Table1[[#This Row],[hour of cancellation 0 to 23]]&gt;=0,Table1[[#This Row],[hour of cancellation 0 to 23]]&lt;=23)</f>
        <v>1</v>
      </c>
    </row>
    <row r="3196" spans="1:13" x14ac:dyDescent="0.3">
      <c r="A3196" s="1">
        <v>3195</v>
      </c>
      <c r="B3196" s="1">
        <v>2</v>
      </c>
      <c r="C3196" s="2">
        <v>41050.553777381108</v>
      </c>
      <c r="D3196" s="2">
        <v>41110.553472222222</v>
      </c>
      <c r="E3196" s="1">
        <v>10</v>
      </c>
      <c r="F3196" s="2">
        <v>41052.01568844798</v>
      </c>
      <c r="G3196" s="1">
        <v>0</v>
      </c>
      <c r="H3196" s="32">
        <f>IFERROR(HOUR(Table1[[#This Row],[Cancel Date/time]])+MINUTE(Table1[[#This Row],[Cancel Date/time]])/60,"not cancelled")</f>
        <v>0.36666666666666664</v>
      </c>
      <c r="I3196" s="47">
        <f>IFERROR(ROUND(Table1[[#This Row],[cancellation time decimal]],0),"not cancelled")</f>
        <v>0</v>
      </c>
      <c r="J3196" s="10">
        <f>IFERROR(MOD(Table1[[#This Row],[cancellation hour rounded]],24),"not cancelled")</f>
        <v>0</v>
      </c>
      <c r="K3196" s="32">
        <f>1/Table1[[#This Row],[Duration (Time between doses '[in hours'])]]</f>
        <v>0.1</v>
      </c>
      <c r="L3196" s="33">
        <f>Table1[[#This Row],[number doses per hour]]*INDEX(Table2[price per dose],Table1[[#This Row],[Drug ID]])</f>
        <v>0.84959999999999969</v>
      </c>
      <c r="M3196" s="11" t="b">
        <f>AND(Table1[[#This Row],[hour of cancellation 0 to 23]]&gt;=0,Table1[[#This Row],[hour of cancellation 0 to 23]]&lt;=23)</f>
        <v>1</v>
      </c>
    </row>
    <row r="3197" spans="1:13" x14ac:dyDescent="0.3">
      <c r="A3197" s="1">
        <v>3196</v>
      </c>
      <c r="B3197" s="1">
        <v>4</v>
      </c>
      <c r="C3197" s="2">
        <v>41050.547093889443</v>
      </c>
      <c r="D3197" s="2">
        <v>41110.546527777777</v>
      </c>
      <c r="E3197" s="1">
        <v>12</v>
      </c>
      <c r="F3197" s="2">
        <v>41052.50760460092</v>
      </c>
      <c r="G3197" s="1">
        <v>0</v>
      </c>
      <c r="H3197" s="32">
        <f>IFERROR(HOUR(Table1[[#This Row],[Cancel Date/time]])+MINUTE(Table1[[#This Row],[Cancel Date/time]])/60,"not cancelled")</f>
        <v>12.166666666666666</v>
      </c>
      <c r="I3197" s="47">
        <f>IFERROR(ROUND(Table1[[#This Row],[cancellation time decimal]],0),"not cancelled")</f>
        <v>12</v>
      </c>
      <c r="J3197" s="10">
        <f>IFERROR(MOD(Table1[[#This Row],[cancellation hour rounded]],24),"not cancelled")</f>
        <v>12</v>
      </c>
      <c r="K3197" s="32">
        <f>1/Table1[[#This Row],[Duration (Time between doses '[in hours'])]]</f>
        <v>8.3333333333333329E-2</v>
      </c>
      <c r="L3197" s="33">
        <f>Table1[[#This Row],[number doses per hour]]*INDEX(Table2[price per dose],Table1[[#This Row],[Drug ID]])</f>
        <v>1.448055119047619</v>
      </c>
      <c r="M3197" s="11" t="b">
        <f>AND(Table1[[#This Row],[hour of cancellation 0 to 23]]&gt;=0,Table1[[#This Row],[hour of cancellation 0 to 23]]&lt;=23)</f>
        <v>1</v>
      </c>
    </row>
    <row r="3198" spans="1:13" x14ac:dyDescent="0.3">
      <c r="A3198" s="1">
        <v>3197</v>
      </c>
      <c r="B3198" s="1">
        <v>1</v>
      </c>
      <c r="C3198" s="2">
        <v>41050.565316977794</v>
      </c>
      <c r="D3198" s="2">
        <v>41110.565277777772</v>
      </c>
      <c r="E3198" s="1">
        <v>12</v>
      </c>
      <c r="F3198" s="2">
        <v>41051.645538743236</v>
      </c>
      <c r="G3198" s="1">
        <v>0</v>
      </c>
      <c r="H3198" s="32">
        <f>IFERROR(HOUR(Table1[[#This Row],[Cancel Date/time]])+MINUTE(Table1[[#This Row],[Cancel Date/time]])/60,"not cancelled")</f>
        <v>15.483333333333333</v>
      </c>
      <c r="I3198" s="47">
        <f>IFERROR(ROUND(Table1[[#This Row],[cancellation time decimal]],0),"not cancelled")</f>
        <v>15</v>
      </c>
      <c r="J3198" s="10">
        <f>IFERROR(MOD(Table1[[#This Row],[cancellation hour rounded]],24),"not cancelled")</f>
        <v>15</v>
      </c>
      <c r="K3198" s="32">
        <f>1/Table1[[#This Row],[Duration (Time between doses '[in hours'])]]</f>
        <v>8.3333333333333329E-2</v>
      </c>
      <c r="L3198" s="33">
        <f>Table1[[#This Row],[number doses per hour]]*INDEX(Table2[price per dose],Table1[[#This Row],[Drug ID]])</f>
        <v>0.56619444444444444</v>
      </c>
      <c r="M3198" s="11" t="b">
        <f>AND(Table1[[#This Row],[hour of cancellation 0 to 23]]&gt;=0,Table1[[#This Row],[hour of cancellation 0 to 23]]&lt;=23)</f>
        <v>1</v>
      </c>
    </row>
    <row r="3199" spans="1:13" x14ac:dyDescent="0.3">
      <c r="A3199" s="1">
        <v>3198</v>
      </c>
      <c r="B3199" s="1">
        <v>3</v>
      </c>
      <c r="C3199" s="2">
        <v>41050.574412072296</v>
      </c>
      <c r="D3199" s="2">
        <v>41110.57430555555</v>
      </c>
      <c r="E3199" s="1">
        <v>24</v>
      </c>
      <c r="F3199" s="2">
        <v>41052.36975914982</v>
      </c>
      <c r="G3199" s="1">
        <v>0</v>
      </c>
      <c r="H3199" s="32">
        <f>IFERROR(HOUR(Table1[[#This Row],[Cancel Date/time]])+MINUTE(Table1[[#This Row],[Cancel Date/time]])/60,"not cancelled")</f>
        <v>8.8666666666666671</v>
      </c>
      <c r="I3199" s="47">
        <f>IFERROR(ROUND(Table1[[#This Row],[cancellation time decimal]],0),"not cancelled")</f>
        <v>9</v>
      </c>
      <c r="J3199" s="10">
        <f>IFERROR(MOD(Table1[[#This Row],[cancellation hour rounded]],24),"not cancelled")</f>
        <v>9</v>
      </c>
      <c r="K3199" s="32">
        <f>1/Table1[[#This Row],[Duration (Time between doses '[in hours'])]]</f>
        <v>4.1666666666666664E-2</v>
      </c>
      <c r="L3199" s="33">
        <f>Table1[[#This Row],[number doses per hour]]*INDEX(Table2[price per dose],Table1[[#This Row],[Drug ID]])</f>
        <v>0.18133000000000002</v>
      </c>
      <c r="M3199" s="11" t="b">
        <f>AND(Table1[[#This Row],[hour of cancellation 0 to 23]]&gt;=0,Table1[[#This Row],[hour of cancellation 0 to 23]]&lt;=23)</f>
        <v>1</v>
      </c>
    </row>
    <row r="3200" spans="1:13" x14ac:dyDescent="0.3">
      <c r="A3200" s="1">
        <v>3199</v>
      </c>
      <c r="B3200" s="1">
        <v>5</v>
      </c>
      <c r="C3200" s="2">
        <v>41050.606311106378</v>
      </c>
      <c r="D3200" s="2">
        <v>41110.606250000004</v>
      </c>
      <c r="E3200" s="1">
        <v>24</v>
      </c>
      <c r="F3200" s="2">
        <v>41055.388883998843</v>
      </c>
      <c r="G3200" s="1">
        <v>0</v>
      </c>
      <c r="H3200" s="32">
        <f>IFERROR(HOUR(Table1[[#This Row],[Cancel Date/time]])+MINUTE(Table1[[#This Row],[Cancel Date/time]])/60,"not cancelled")</f>
        <v>9.3333333333333339</v>
      </c>
      <c r="I3200" s="47">
        <f>IFERROR(ROUND(Table1[[#This Row],[cancellation time decimal]],0),"not cancelled")</f>
        <v>9</v>
      </c>
      <c r="J3200" s="10">
        <f>IFERROR(MOD(Table1[[#This Row],[cancellation hour rounded]],24),"not cancelled")</f>
        <v>9</v>
      </c>
      <c r="K3200" s="32">
        <f>1/Table1[[#This Row],[Duration (Time between doses '[in hours'])]]</f>
        <v>4.1666666666666664E-2</v>
      </c>
      <c r="L3200" s="33">
        <f>Table1[[#This Row],[number doses per hour]]*INDEX(Table2[price per dose],Table1[[#This Row],[Drug ID]])</f>
        <v>0.2815833333333333</v>
      </c>
      <c r="M3200" s="11" t="b">
        <f>AND(Table1[[#This Row],[hour of cancellation 0 to 23]]&gt;=0,Table1[[#This Row],[hour of cancellation 0 to 23]]&lt;=23)</f>
        <v>1</v>
      </c>
    </row>
    <row r="3201" spans="1:13" x14ac:dyDescent="0.3">
      <c r="A3201" s="1">
        <v>3200</v>
      </c>
      <c r="B3201" s="1">
        <v>1</v>
      </c>
      <c r="C3201" s="2">
        <v>41050.629885963259</v>
      </c>
      <c r="D3201" s="2">
        <v>41110.629861111112</v>
      </c>
      <c r="E3201" s="1">
        <v>8</v>
      </c>
      <c r="F3201" s="2">
        <v>41051.856754949113</v>
      </c>
      <c r="G3201" s="1">
        <v>0</v>
      </c>
      <c r="H3201" s="32">
        <f>IFERROR(HOUR(Table1[[#This Row],[Cancel Date/time]])+MINUTE(Table1[[#This Row],[Cancel Date/time]])/60,"not cancelled")</f>
        <v>20.55</v>
      </c>
      <c r="I3201" s="47">
        <f>IFERROR(ROUND(Table1[[#This Row],[cancellation time decimal]],0),"not cancelled")</f>
        <v>21</v>
      </c>
      <c r="J3201" s="10">
        <f>IFERROR(MOD(Table1[[#This Row],[cancellation hour rounded]],24),"not cancelled")</f>
        <v>21</v>
      </c>
      <c r="K3201" s="32">
        <f>1/Table1[[#This Row],[Duration (Time between doses '[in hours'])]]</f>
        <v>0.125</v>
      </c>
      <c r="L3201" s="33">
        <f>Table1[[#This Row],[number doses per hour]]*INDEX(Table2[price per dose],Table1[[#This Row],[Drug ID]])</f>
        <v>0.84929166666666667</v>
      </c>
      <c r="M3201" s="11" t="b">
        <f>AND(Table1[[#This Row],[hour of cancellation 0 to 23]]&gt;=0,Table1[[#This Row],[hour of cancellation 0 to 23]]&lt;=23)</f>
        <v>1</v>
      </c>
    </row>
    <row r="3202" spans="1:13" x14ac:dyDescent="0.3">
      <c r="A3202" s="1">
        <v>3201</v>
      </c>
      <c r="B3202" s="1">
        <v>1</v>
      </c>
      <c r="C3202" s="2">
        <v>41050.650478114665</v>
      </c>
      <c r="D3202" s="2">
        <v>41110.65</v>
      </c>
      <c r="E3202" s="1">
        <v>8</v>
      </c>
      <c r="F3202" s="2">
        <v>41051.414152890939</v>
      </c>
      <c r="G3202" s="1">
        <v>0</v>
      </c>
      <c r="H3202" s="32">
        <f>IFERROR(HOUR(Table1[[#This Row],[Cancel Date/time]])+MINUTE(Table1[[#This Row],[Cancel Date/time]])/60,"not cancelled")</f>
        <v>9.9333333333333336</v>
      </c>
      <c r="I3202" s="47">
        <f>IFERROR(ROUND(Table1[[#This Row],[cancellation time decimal]],0),"not cancelled")</f>
        <v>10</v>
      </c>
      <c r="J3202" s="10">
        <f>IFERROR(MOD(Table1[[#This Row],[cancellation hour rounded]],24),"not cancelled")</f>
        <v>10</v>
      </c>
      <c r="K3202" s="32">
        <f>1/Table1[[#This Row],[Duration (Time between doses '[in hours'])]]</f>
        <v>0.125</v>
      </c>
      <c r="L3202" s="33">
        <f>Table1[[#This Row],[number doses per hour]]*INDEX(Table2[price per dose],Table1[[#This Row],[Drug ID]])</f>
        <v>0.84929166666666667</v>
      </c>
      <c r="M3202" s="11" t="b">
        <f>AND(Table1[[#This Row],[hour of cancellation 0 to 23]]&gt;=0,Table1[[#This Row],[hour of cancellation 0 to 23]]&lt;=23)</f>
        <v>1</v>
      </c>
    </row>
    <row r="3203" spans="1:13" x14ac:dyDescent="0.3">
      <c r="A3203" s="1">
        <v>3202</v>
      </c>
      <c r="B3203" s="1">
        <v>4</v>
      </c>
      <c r="C3203" s="2">
        <v>41050.703276971835</v>
      </c>
      <c r="D3203" s="2">
        <v>41055.202777777777</v>
      </c>
      <c r="E3203" s="1">
        <v>12</v>
      </c>
      <c r="F3203" s="2">
        <v>41053.326451919042</v>
      </c>
      <c r="G3203" s="1">
        <v>0</v>
      </c>
      <c r="H3203" s="32">
        <f>IFERROR(HOUR(Table1[[#This Row],[Cancel Date/time]])+MINUTE(Table1[[#This Row],[Cancel Date/time]])/60,"not cancelled")</f>
        <v>7.833333333333333</v>
      </c>
      <c r="I3203" s="47">
        <f>IFERROR(ROUND(Table1[[#This Row],[cancellation time decimal]],0),"not cancelled")</f>
        <v>8</v>
      </c>
      <c r="J3203" s="10">
        <f>IFERROR(MOD(Table1[[#This Row],[cancellation hour rounded]],24),"not cancelled")</f>
        <v>8</v>
      </c>
      <c r="K3203" s="32">
        <f>1/Table1[[#This Row],[Duration (Time between doses '[in hours'])]]</f>
        <v>8.3333333333333329E-2</v>
      </c>
      <c r="L3203" s="33">
        <f>Table1[[#This Row],[number doses per hour]]*INDEX(Table2[price per dose],Table1[[#This Row],[Drug ID]])</f>
        <v>1.448055119047619</v>
      </c>
      <c r="M3203" s="11" t="b">
        <f>AND(Table1[[#This Row],[hour of cancellation 0 to 23]]&gt;=0,Table1[[#This Row],[hour of cancellation 0 to 23]]&lt;=23)</f>
        <v>1</v>
      </c>
    </row>
    <row r="3204" spans="1:13" x14ac:dyDescent="0.3">
      <c r="A3204" s="1">
        <v>3203</v>
      </c>
      <c r="B3204" s="1">
        <v>1</v>
      </c>
      <c r="C3204" s="2">
        <v>41050.677701313572</v>
      </c>
      <c r="D3204" s="2">
        <v>41110.677083333328</v>
      </c>
      <c r="E3204" s="1">
        <v>8</v>
      </c>
      <c r="F3204" s="2">
        <v>41050.71773782339</v>
      </c>
      <c r="G3204" s="1">
        <v>0</v>
      </c>
      <c r="H3204" s="32">
        <f>IFERROR(HOUR(Table1[[#This Row],[Cancel Date/time]])+MINUTE(Table1[[#This Row],[Cancel Date/time]])/60,"not cancelled")</f>
        <v>17.216666666666665</v>
      </c>
      <c r="I3204" s="47">
        <f>IFERROR(ROUND(Table1[[#This Row],[cancellation time decimal]],0),"not cancelled")</f>
        <v>17</v>
      </c>
      <c r="J3204" s="10">
        <f>IFERROR(MOD(Table1[[#This Row],[cancellation hour rounded]],24),"not cancelled")</f>
        <v>17</v>
      </c>
      <c r="K3204" s="32">
        <f>1/Table1[[#This Row],[Duration (Time between doses '[in hours'])]]</f>
        <v>0.125</v>
      </c>
      <c r="L3204" s="33">
        <f>Table1[[#This Row],[number doses per hour]]*INDEX(Table2[price per dose],Table1[[#This Row],[Drug ID]])</f>
        <v>0.84929166666666667</v>
      </c>
      <c r="M3204" s="11" t="b">
        <f>AND(Table1[[#This Row],[hour of cancellation 0 to 23]]&gt;=0,Table1[[#This Row],[hour of cancellation 0 to 23]]&lt;=23)</f>
        <v>1</v>
      </c>
    </row>
    <row r="3205" spans="1:13" x14ac:dyDescent="0.3">
      <c r="A3205" s="1">
        <v>3204</v>
      </c>
      <c r="B3205" s="1">
        <v>1</v>
      </c>
      <c r="C3205" s="2">
        <v>41050.709268141713</v>
      </c>
      <c r="D3205" s="2">
        <v>41110.709027777782</v>
      </c>
      <c r="E3205" s="1">
        <v>8</v>
      </c>
      <c r="F3205" s="2">
        <v>41050.779737458732</v>
      </c>
      <c r="G3205" s="1">
        <v>0</v>
      </c>
      <c r="H3205" s="32">
        <f>IFERROR(HOUR(Table1[[#This Row],[Cancel Date/time]])+MINUTE(Table1[[#This Row],[Cancel Date/time]])/60,"not cancelled")</f>
        <v>18.7</v>
      </c>
      <c r="I3205" s="47">
        <f>IFERROR(ROUND(Table1[[#This Row],[cancellation time decimal]],0),"not cancelled")</f>
        <v>19</v>
      </c>
      <c r="J3205" s="10">
        <f>IFERROR(MOD(Table1[[#This Row],[cancellation hour rounded]],24),"not cancelled")</f>
        <v>19</v>
      </c>
      <c r="K3205" s="32">
        <f>1/Table1[[#This Row],[Duration (Time between doses '[in hours'])]]</f>
        <v>0.125</v>
      </c>
      <c r="L3205" s="33">
        <f>Table1[[#This Row],[number doses per hour]]*INDEX(Table2[price per dose],Table1[[#This Row],[Drug ID]])</f>
        <v>0.84929166666666667</v>
      </c>
      <c r="M3205" s="11" t="b">
        <f>AND(Table1[[#This Row],[hour of cancellation 0 to 23]]&gt;=0,Table1[[#This Row],[hour of cancellation 0 to 23]]&lt;=23)</f>
        <v>1</v>
      </c>
    </row>
    <row r="3206" spans="1:13" x14ac:dyDescent="0.3">
      <c r="A3206" s="1">
        <v>3205</v>
      </c>
      <c r="B3206" s="1">
        <v>2</v>
      </c>
      <c r="C3206" s="2">
        <v>41050.737934926525</v>
      </c>
      <c r="D3206" s="2">
        <v>41110.737500000003</v>
      </c>
      <c r="E3206" s="1">
        <v>10</v>
      </c>
      <c r="F3206" s="2">
        <v>41051.717849507419</v>
      </c>
      <c r="G3206" s="1">
        <v>0</v>
      </c>
      <c r="H3206" s="32">
        <f>IFERROR(HOUR(Table1[[#This Row],[Cancel Date/time]])+MINUTE(Table1[[#This Row],[Cancel Date/time]])/60,"not cancelled")</f>
        <v>17.216666666666665</v>
      </c>
      <c r="I3206" s="47">
        <f>IFERROR(ROUND(Table1[[#This Row],[cancellation time decimal]],0),"not cancelled")</f>
        <v>17</v>
      </c>
      <c r="J3206" s="10">
        <f>IFERROR(MOD(Table1[[#This Row],[cancellation hour rounded]],24),"not cancelled")</f>
        <v>17</v>
      </c>
      <c r="K3206" s="32">
        <f>1/Table1[[#This Row],[Duration (Time between doses '[in hours'])]]</f>
        <v>0.1</v>
      </c>
      <c r="L3206" s="33">
        <f>Table1[[#This Row],[number doses per hour]]*INDEX(Table2[price per dose],Table1[[#This Row],[Drug ID]])</f>
        <v>0.84959999999999969</v>
      </c>
      <c r="M3206" s="11" t="b">
        <f>AND(Table1[[#This Row],[hour of cancellation 0 to 23]]&gt;=0,Table1[[#This Row],[hour of cancellation 0 to 23]]&lt;=23)</f>
        <v>1</v>
      </c>
    </row>
    <row r="3207" spans="1:13" x14ac:dyDescent="0.3">
      <c r="A3207" s="1">
        <v>3206</v>
      </c>
      <c r="B3207" s="1">
        <v>1</v>
      </c>
      <c r="C3207" s="2">
        <v>41050.737757583032</v>
      </c>
      <c r="D3207" s="2">
        <v>41110.737500000003</v>
      </c>
      <c r="E3207" s="1">
        <v>12</v>
      </c>
      <c r="F3207" s="2">
        <v>41051.652237916584</v>
      </c>
      <c r="G3207" s="1">
        <v>0</v>
      </c>
      <c r="H3207" s="32">
        <f>IFERROR(HOUR(Table1[[#This Row],[Cancel Date/time]])+MINUTE(Table1[[#This Row],[Cancel Date/time]])/60,"not cancelled")</f>
        <v>15.65</v>
      </c>
      <c r="I3207" s="47">
        <f>IFERROR(ROUND(Table1[[#This Row],[cancellation time decimal]],0),"not cancelled")</f>
        <v>16</v>
      </c>
      <c r="J3207" s="10">
        <f>IFERROR(MOD(Table1[[#This Row],[cancellation hour rounded]],24),"not cancelled")</f>
        <v>16</v>
      </c>
      <c r="K3207" s="32">
        <f>1/Table1[[#This Row],[Duration (Time between doses '[in hours'])]]</f>
        <v>8.3333333333333329E-2</v>
      </c>
      <c r="L3207" s="33">
        <f>Table1[[#This Row],[number doses per hour]]*INDEX(Table2[price per dose],Table1[[#This Row],[Drug ID]])</f>
        <v>0.56619444444444444</v>
      </c>
      <c r="M3207" s="11" t="b">
        <f>AND(Table1[[#This Row],[hour of cancellation 0 to 23]]&gt;=0,Table1[[#This Row],[hour of cancellation 0 to 23]]&lt;=23)</f>
        <v>1</v>
      </c>
    </row>
    <row r="3208" spans="1:13" x14ac:dyDescent="0.3">
      <c r="A3208" s="1">
        <v>3207</v>
      </c>
      <c r="B3208" s="1">
        <v>1</v>
      </c>
      <c r="C3208" s="2">
        <v>41050.739772889872</v>
      </c>
      <c r="D3208" s="2">
        <v>41110.739583333336</v>
      </c>
      <c r="E3208" s="1">
        <v>12</v>
      </c>
      <c r="F3208" s="2">
        <v>41051.472297007276</v>
      </c>
      <c r="G3208" s="1">
        <v>0</v>
      </c>
      <c r="H3208" s="32">
        <f>IFERROR(HOUR(Table1[[#This Row],[Cancel Date/time]])+MINUTE(Table1[[#This Row],[Cancel Date/time]])/60,"not cancelled")</f>
        <v>11.333333333333334</v>
      </c>
      <c r="I3208" s="47">
        <f>IFERROR(ROUND(Table1[[#This Row],[cancellation time decimal]],0),"not cancelled")</f>
        <v>11</v>
      </c>
      <c r="J3208" s="10">
        <f>IFERROR(MOD(Table1[[#This Row],[cancellation hour rounded]],24),"not cancelled")</f>
        <v>11</v>
      </c>
      <c r="K3208" s="32">
        <f>1/Table1[[#This Row],[Duration (Time between doses '[in hours'])]]</f>
        <v>8.3333333333333329E-2</v>
      </c>
      <c r="L3208" s="33">
        <f>Table1[[#This Row],[number doses per hour]]*INDEX(Table2[price per dose],Table1[[#This Row],[Drug ID]])</f>
        <v>0.56619444444444444</v>
      </c>
      <c r="M3208" s="11" t="b">
        <f>AND(Table1[[#This Row],[hour of cancellation 0 to 23]]&gt;=0,Table1[[#This Row],[hour of cancellation 0 to 23]]&lt;=23)</f>
        <v>1</v>
      </c>
    </row>
    <row r="3209" spans="1:13" hidden="1" x14ac:dyDescent="0.3">
      <c r="A3209" s="1">
        <v>3208</v>
      </c>
      <c r="B3209" s="1">
        <v>7</v>
      </c>
      <c r="C3209" s="2">
        <v>41050.723332022295</v>
      </c>
      <c r="D3209" s="2">
        <v>41055.222708303561</v>
      </c>
      <c r="E3209" s="1">
        <v>24</v>
      </c>
      <c r="F3209" s="2" t="s">
        <v>5</v>
      </c>
      <c r="G3209" s="1">
        <v>0</v>
      </c>
      <c r="H3209" s="32" t="str">
        <f>IFERROR(HOUR(Table1[[#This Row],[Cancel Date/time]])+MINUTE(Table1[[#This Row],[Cancel Date/time]])/60,"not cancelled")</f>
        <v>not cancelled</v>
      </c>
      <c r="I3209" s="47" t="str">
        <f>IFERROR(ROUND(Table1[[#This Row],[cancellation time decimal]],0),"not cancelled")</f>
        <v>not cancelled</v>
      </c>
      <c r="J3209" s="10" t="str">
        <f>IFERROR(MOD(Table1[[#This Row],[cancellation hour rounded]],24),"not cancelled")</f>
        <v>not cancelled</v>
      </c>
      <c r="K3209" s="32">
        <f>1/Table1[[#This Row],[Duration (Time between doses '[in hours'])]]</f>
        <v>4.1666666666666664E-2</v>
      </c>
      <c r="L3209" s="33">
        <f>Table1[[#This Row],[number doses per hour]]*INDEX(Table2[price per dose],Table1[[#This Row],[Drug ID]])</f>
        <v>1.2958049999999997</v>
      </c>
      <c r="M3209" s="11" t="b">
        <f>AND(Table1[[#This Row],[hour of cancellation 0 to 23]]&gt;=0,Table1[[#This Row],[hour of cancellation 0 to 23]]&lt;=23)</f>
        <v>0</v>
      </c>
    </row>
    <row r="3210" spans="1:13" hidden="1" x14ac:dyDescent="0.3">
      <c r="A3210" s="1">
        <v>3209</v>
      </c>
      <c r="B3210" s="1">
        <v>5</v>
      </c>
      <c r="C3210" s="2">
        <v>41050.741450528942</v>
      </c>
      <c r="D3210" s="2">
        <v>41054.3241224796</v>
      </c>
      <c r="E3210" s="1">
        <v>24</v>
      </c>
      <c r="F3210" s="2" t="s">
        <v>5</v>
      </c>
      <c r="G3210" s="1">
        <v>0</v>
      </c>
      <c r="H3210" s="32" t="str">
        <f>IFERROR(HOUR(Table1[[#This Row],[Cancel Date/time]])+MINUTE(Table1[[#This Row],[Cancel Date/time]])/60,"not cancelled")</f>
        <v>not cancelled</v>
      </c>
      <c r="I3210" s="47" t="str">
        <f>IFERROR(ROUND(Table1[[#This Row],[cancellation time decimal]],0),"not cancelled")</f>
        <v>not cancelled</v>
      </c>
      <c r="J3210" s="10" t="str">
        <f>IFERROR(MOD(Table1[[#This Row],[cancellation hour rounded]],24),"not cancelled")</f>
        <v>not cancelled</v>
      </c>
      <c r="K3210" s="32">
        <f>1/Table1[[#This Row],[Duration (Time between doses '[in hours'])]]</f>
        <v>4.1666666666666664E-2</v>
      </c>
      <c r="L3210" s="33">
        <f>Table1[[#This Row],[number doses per hour]]*INDEX(Table2[price per dose],Table1[[#This Row],[Drug ID]])</f>
        <v>0.2815833333333333</v>
      </c>
      <c r="M3210" s="11" t="b">
        <f>AND(Table1[[#This Row],[hour of cancellation 0 to 23]]&gt;=0,Table1[[#This Row],[hour of cancellation 0 to 23]]&lt;=23)</f>
        <v>0</v>
      </c>
    </row>
    <row r="3211" spans="1:13" x14ac:dyDescent="0.3">
      <c r="A3211" s="1">
        <v>3210</v>
      </c>
      <c r="B3211" s="1">
        <v>7</v>
      </c>
      <c r="C3211" s="2">
        <v>41050.774030538159</v>
      </c>
      <c r="D3211" s="2">
        <v>41110.773611111108</v>
      </c>
      <c r="E3211" s="1">
        <v>24</v>
      </c>
      <c r="F3211" s="2">
        <v>41057.629987262262</v>
      </c>
      <c r="G3211" s="1">
        <v>0</v>
      </c>
      <c r="H3211" s="32">
        <f>IFERROR(HOUR(Table1[[#This Row],[Cancel Date/time]])+MINUTE(Table1[[#This Row],[Cancel Date/time]])/60,"not cancelled")</f>
        <v>15.116666666666667</v>
      </c>
      <c r="I3211" s="47">
        <f>IFERROR(ROUND(Table1[[#This Row],[cancellation time decimal]],0),"not cancelled")</f>
        <v>15</v>
      </c>
      <c r="J3211" s="10">
        <f>IFERROR(MOD(Table1[[#This Row],[cancellation hour rounded]],24),"not cancelled")</f>
        <v>15</v>
      </c>
      <c r="K3211" s="32">
        <f>1/Table1[[#This Row],[Duration (Time between doses '[in hours'])]]</f>
        <v>4.1666666666666664E-2</v>
      </c>
      <c r="L3211" s="33">
        <f>Table1[[#This Row],[number doses per hour]]*INDEX(Table2[price per dose],Table1[[#This Row],[Drug ID]])</f>
        <v>1.2958049999999997</v>
      </c>
      <c r="M3211" s="11" t="b">
        <f>AND(Table1[[#This Row],[hour of cancellation 0 to 23]]&gt;=0,Table1[[#This Row],[hour of cancellation 0 to 23]]&lt;=23)</f>
        <v>1</v>
      </c>
    </row>
    <row r="3212" spans="1:13" x14ac:dyDescent="0.3">
      <c r="A3212" s="1">
        <v>3211</v>
      </c>
      <c r="B3212" s="1">
        <v>1</v>
      </c>
      <c r="C3212" s="2">
        <v>41050.777263175565</v>
      </c>
      <c r="D3212" s="2">
        <v>41110.777083333334</v>
      </c>
      <c r="E3212" s="1">
        <v>8</v>
      </c>
      <c r="F3212" s="2">
        <v>41051.472956738238</v>
      </c>
      <c r="G3212" s="1">
        <v>0</v>
      </c>
      <c r="H3212" s="32">
        <f>IFERROR(HOUR(Table1[[#This Row],[Cancel Date/time]])+MINUTE(Table1[[#This Row],[Cancel Date/time]])/60,"not cancelled")</f>
        <v>11.35</v>
      </c>
      <c r="I3212" s="47">
        <f>IFERROR(ROUND(Table1[[#This Row],[cancellation time decimal]],0),"not cancelled")</f>
        <v>11</v>
      </c>
      <c r="J3212" s="10">
        <f>IFERROR(MOD(Table1[[#This Row],[cancellation hour rounded]],24),"not cancelled")</f>
        <v>11</v>
      </c>
      <c r="K3212" s="32">
        <f>1/Table1[[#This Row],[Duration (Time between doses '[in hours'])]]</f>
        <v>0.125</v>
      </c>
      <c r="L3212" s="33">
        <f>Table1[[#This Row],[number doses per hour]]*INDEX(Table2[price per dose],Table1[[#This Row],[Drug ID]])</f>
        <v>0.84929166666666667</v>
      </c>
      <c r="M3212" s="11" t="b">
        <f>AND(Table1[[#This Row],[hour of cancellation 0 to 23]]&gt;=0,Table1[[#This Row],[hour of cancellation 0 to 23]]&lt;=23)</f>
        <v>1</v>
      </c>
    </row>
    <row r="3213" spans="1:13" x14ac:dyDescent="0.3">
      <c r="A3213" s="1">
        <v>3212</v>
      </c>
      <c r="B3213" s="1">
        <v>8</v>
      </c>
      <c r="C3213" s="2">
        <v>41050.776664628429</v>
      </c>
      <c r="D3213" s="2">
        <v>41110.776388888888</v>
      </c>
      <c r="E3213" s="1">
        <v>3</v>
      </c>
      <c r="F3213" s="2">
        <v>41055.558453134327</v>
      </c>
      <c r="G3213" s="1">
        <v>1</v>
      </c>
      <c r="H3213" s="32">
        <f>IFERROR(HOUR(Table1[[#This Row],[Cancel Date/time]])+MINUTE(Table1[[#This Row],[Cancel Date/time]])/60,"not cancelled")</f>
        <v>13.4</v>
      </c>
      <c r="I3213" s="47">
        <f>IFERROR(ROUND(Table1[[#This Row],[cancellation time decimal]],0),"not cancelled")</f>
        <v>13</v>
      </c>
      <c r="J3213" s="10">
        <f>IFERROR(MOD(Table1[[#This Row],[cancellation hour rounded]],24),"not cancelled")</f>
        <v>13</v>
      </c>
      <c r="K3213" s="32">
        <f>1/Table1[[#This Row],[Duration (Time between doses '[in hours'])]]</f>
        <v>0.33333333333333331</v>
      </c>
      <c r="L3213" s="33">
        <f>Table1[[#This Row],[number doses per hour]]*INDEX(Table2[price per dose],Table1[[#This Row],[Drug ID]])</f>
        <v>0.29998222222222221</v>
      </c>
      <c r="M3213" s="11" t="b">
        <f>AND(Table1[[#This Row],[hour of cancellation 0 to 23]]&gt;=0,Table1[[#This Row],[hour of cancellation 0 to 23]]&lt;=23)</f>
        <v>1</v>
      </c>
    </row>
    <row r="3214" spans="1:13" x14ac:dyDescent="0.3">
      <c r="A3214" s="1">
        <v>3213</v>
      </c>
      <c r="B3214" s="1">
        <v>6</v>
      </c>
      <c r="C3214" s="2">
        <v>41050.836880786548</v>
      </c>
      <c r="D3214" s="2">
        <v>41110.836805555555</v>
      </c>
      <c r="E3214" s="1">
        <v>24</v>
      </c>
      <c r="F3214" s="2">
        <v>41056.859294023154</v>
      </c>
      <c r="G3214" s="1">
        <v>0</v>
      </c>
      <c r="H3214" s="32">
        <f>IFERROR(HOUR(Table1[[#This Row],[Cancel Date/time]])+MINUTE(Table1[[#This Row],[Cancel Date/time]])/60,"not cancelled")</f>
        <v>20.616666666666667</v>
      </c>
      <c r="I3214" s="47">
        <f>IFERROR(ROUND(Table1[[#This Row],[cancellation time decimal]],0),"not cancelled")</f>
        <v>21</v>
      </c>
      <c r="J3214" s="10">
        <f>IFERROR(MOD(Table1[[#This Row],[cancellation hour rounded]],24),"not cancelled")</f>
        <v>21</v>
      </c>
      <c r="K3214" s="32">
        <f>1/Table1[[#This Row],[Duration (Time between doses '[in hours'])]]</f>
        <v>4.1666666666666664E-2</v>
      </c>
      <c r="L3214" s="33">
        <f>Table1[[#This Row],[number doses per hour]]*INDEX(Table2[price per dose],Table1[[#This Row],[Drug ID]])</f>
        <v>0.35218749999999999</v>
      </c>
      <c r="M3214" s="11" t="b">
        <f>AND(Table1[[#This Row],[hour of cancellation 0 to 23]]&gt;=0,Table1[[#This Row],[hour of cancellation 0 to 23]]&lt;=23)</f>
        <v>1</v>
      </c>
    </row>
    <row r="3215" spans="1:13" x14ac:dyDescent="0.3">
      <c r="A3215" s="1">
        <v>3214</v>
      </c>
      <c r="B3215" s="1">
        <v>5</v>
      </c>
      <c r="C3215" s="2">
        <v>41050.971081889584</v>
      </c>
      <c r="D3215" s="2">
        <v>41110.970833333333</v>
      </c>
      <c r="E3215" s="1">
        <v>24</v>
      </c>
      <c r="F3215" s="2">
        <v>41053.776470782039</v>
      </c>
      <c r="G3215" s="1">
        <v>0</v>
      </c>
      <c r="H3215" s="32">
        <f>IFERROR(HOUR(Table1[[#This Row],[Cancel Date/time]])+MINUTE(Table1[[#This Row],[Cancel Date/time]])/60,"not cancelled")</f>
        <v>18.633333333333333</v>
      </c>
      <c r="I3215" s="47">
        <f>IFERROR(ROUND(Table1[[#This Row],[cancellation time decimal]],0),"not cancelled")</f>
        <v>19</v>
      </c>
      <c r="J3215" s="10">
        <f>IFERROR(MOD(Table1[[#This Row],[cancellation hour rounded]],24),"not cancelled")</f>
        <v>19</v>
      </c>
      <c r="K3215" s="32">
        <f>1/Table1[[#This Row],[Duration (Time between doses '[in hours'])]]</f>
        <v>4.1666666666666664E-2</v>
      </c>
      <c r="L3215" s="33">
        <f>Table1[[#This Row],[number doses per hour]]*INDEX(Table2[price per dose],Table1[[#This Row],[Drug ID]])</f>
        <v>0.2815833333333333</v>
      </c>
      <c r="M3215" s="11" t="b">
        <f>AND(Table1[[#This Row],[hour of cancellation 0 to 23]]&gt;=0,Table1[[#This Row],[hour of cancellation 0 to 23]]&lt;=23)</f>
        <v>1</v>
      </c>
    </row>
    <row r="3216" spans="1:13" x14ac:dyDescent="0.3">
      <c r="A3216" s="1">
        <v>3215</v>
      </c>
      <c r="B3216" s="1">
        <v>1</v>
      </c>
      <c r="C3216" s="2">
        <v>41051.003297422831</v>
      </c>
      <c r="D3216" s="2">
        <v>41111.00277777778</v>
      </c>
      <c r="E3216" s="1">
        <v>12</v>
      </c>
      <c r="F3216" s="2">
        <v>41052.460036034732</v>
      </c>
      <c r="G3216" s="1">
        <v>0</v>
      </c>
      <c r="H3216" s="32">
        <f>IFERROR(HOUR(Table1[[#This Row],[Cancel Date/time]])+MINUTE(Table1[[#This Row],[Cancel Date/time]])/60,"not cancelled")</f>
        <v>11.033333333333333</v>
      </c>
      <c r="I3216" s="47">
        <f>IFERROR(ROUND(Table1[[#This Row],[cancellation time decimal]],0),"not cancelled")</f>
        <v>11</v>
      </c>
      <c r="J3216" s="10">
        <f>IFERROR(MOD(Table1[[#This Row],[cancellation hour rounded]],24),"not cancelled")</f>
        <v>11</v>
      </c>
      <c r="K3216" s="32">
        <f>1/Table1[[#This Row],[Duration (Time between doses '[in hours'])]]</f>
        <v>8.3333333333333329E-2</v>
      </c>
      <c r="L3216" s="33">
        <f>Table1[[#This Row],[number doses per hour]]*INDEX(Table2[price per dose],Table1[[#This Row],[Drug ID]])</f>
        <v>0.56619444444444444</v>
      </c>
      <c r="M3216" s="11" t="b">
        <f>AND(Table1[[#This Row],[hour of cancellation 0 to 23]]&gt;=0,Table1[[#This Row],[hour of cancellation 0 to 23]]&lt;=23)</f>
        <v>1</v>
      </c>
    </row>
    <row r="3217" spans="1:13" x14ac:dyDescent="0.3">
      <c r="A3217" s="1">
        <v>3216</v>
      </c>
      <c r="B3217" s="1">
        <v>3</v>
      </c>
      <c r="C3217" s="2">
        <v>41051.148872217804</v>
      </c>
      <c r="D3217" s="2">
        <v>41111.148611111108</v>
      </c>
      <c r="E3217" s="1">
        <v>24</v>
      </c>
      <c r="F3217" s="2">
        <v>41053.19283628188</v>
      </c>
      <c r="G3217" s="1">
        <v>0</v>
      </c>
      <c r="H3217" s="32">
        <f>IFERROR(HOUR(Table1[[#This Row],[Cancel Date/time]])+MINUTE(Table1[[#This Row],[Cancel Date/time]])/60,"not cancelled")</f>
        <v>4.6166666666666671</v>
      </c>
      <c r="I3217" s="47">
        <f>IFERROR(ROUND(Table1[[#This Row],[cancellation time decimal]],0),"not cancelled")</f>
        <v>5</v>
      </c>
      <c r="J3217" s="10">
        <f>IFERROR(MOD(Table1[[#This Row],[cancellation hour rounded]],24),"not cancelled")</f>
        <v>5</v>
      </c>
      <c r="K3217" s="32">
        <f>1/Table1[[#This Row],[Duration (Time between doses '[in hours'])]]</f>
        <v>4.1666666666666664E-2</v>
      </c>
      <c r="L3217" s="33">
        <f>Table1[[#This Row],[number doses per hour]]*INDEX(Table2[price per dose],Table1[[#This Row],[Drug ID]])</f>
        <v>0.18133000000000002</v>
      </c>
      <c r="M3217" s="11" t="b">
        <f>AND(Table1[[#This Row],[hour of cancellation 0 to 23]]&gt;=0,Table1[[#This Row],[hour of cancellation 0 to 23]]&lt;=23)</f>
        <v>1</v>
      </c>
    </row>
    <row r="3218" spans="1:13" x14ac:dyDescent="0.3">
      <c r="A3218" s="1">
        <v>3217</v>
      </c>
      <c r="B3218" s="1">
        <v>11</v>
      </c>
      <c r="C3218" s="2">
        <v>41051.272421601236</v>
      </c>
      <c r="D3218" s="2">
        <v>41111.272222222222</v>
      </c>
      <c r="E3218" s="1">
        <v>1</v>
      </c>
      <c r="F3218" s="2">
        <v>41058.62983097438</v>
      </c>
      <c r="G3218" s="1">
        <v>2</v>
      </c>
      <c r="H3218" s="32">
        <f>IFERROR(HOUR(Table1[[#This Row],[Cancel Date/time]])+MINUTE(Table1[[#This Row],[Cancel Date/time]])/60,"not cancelled")</f>
        <v>15.1</v>
      </c>
      <c r="I3218" s="47">
        <f>IFERROR(ROUND(Table1[[#This Row],[cancellation time decimal]],0),"not cancelled")</f>
        <v>15</v>
      </c>
      <c r="J3218" s="10">
        <f>IFERROR(MOD(Table1[[#This Row],[cancellation hour rounded]],24),"not cancelled")</f>
        <v>15</v>
      </c>
      <c r="K3218" s="32">
        <f>1/Table1[[#This Row],[Duration (Time between doses '[in hours'])]]</f>
        <v>1</v>
      </c>
      <c r="L3218" s="33">
        <f>Table1[[#This Row],[number doses per hour]]*INDEX(Table2[price per dose],Table1[[#This Row],[Drug ID]])</f>
        <v>1</v>
      </c>
      <c r="M3218" s="11" t="b">
        <f>AND(Table1[[#This Row],[hour of cancellation 0 to 23]]&gt;=0,Table1[[#This Row],[hour of cancellation 0 to 23]]&lt;=23)</f>
        <v>1</v>
      </c>
    </row>
    <row r="3219" spans="1:13" x14ac:dyDescent="0.3">
      <c r="A3219" s="1">
        <v>3218</v>
      </c>
      <c r="B3219" s="1">
        <v>7</v>
      </c>
      <c r="C3219" s="2">
        <v>41051.339390468012</v>
      </c>
      <c r="D3219" s="2">
        <v>41111.338888888895</v>
      </c>
      <c r="E3219" s="1">
        <v>24</v>
      </c>
      <c r="F3219" s="2">
        <v>41060.806477363578</v>
      </c>
      <c r="G3219" s="1">
        <v>0</v>
      </c>
      <c r="H3219" s="32">
        <f>IFERROR(HOUR(Table1[[#This Row],[Cancel Date/time]])+MINUTE(Table1[[#This Row],[Cancel Date/time]])/60,"not cancelled")</f>
        <v>19.350000000000001</v>
      </c>
      <c r="I3219" s="47">
        <f>IFERROR(ROUND(Table1[[#This Row],[cancellation time decimal]],0),"not cancelled")</f>
        <v>19</v>
      </c>
      <c r="J3219" s="10">
        <f>IFERROR(MOD(Table1[[#This Row],[cancellation hour rounded]],24),"not cancelled")</f>
        <v>19</v>
      </c>
      <c r="K3219" s="32">
        <f>1/Table1[[#This Row],[Duration (Time between doses '[in hours'])]]</f>
        <v>4.1666666666666664E-2</v>
      </c>
      <c r="L3219" s="33">
        <f>Table1[[#This Row],[number doses per hour]]*INDEX(Table2[price per dose],Table1[[#This Row],[Drug ID]])</f>
        <v>1.2958049999999997</v>
      </c>
      <c r="M3219" s="11" t="b">
        <f>AND(Table1[[#This Row],[hour of cancellation 0 to 23]]&gt;=0,Table1[[#This Row],[hour of cancellation 0 to 23]]&lt;=23)</f>
        <v>1</v>
      </c>
    </row>
    <row r="3220" spans="1:13" x14ac:dyDescent="0.3">
      <c r="A3220" s="1">
        <v>3219</v>
      </c>
      <c r="B3220" s="1">
        <v>9</v>
      </c>
      <c r="C3220" s="2">
        <v>41051.383902788366</v>
      </c>
      <c r="D3220" s="2">
        <v>41111.383333333331</v>
      </c>
      <c r="E3220" s="1">
        <v>5</v>
      </c>
      <c r="F3220" s="2">
        <v>41054.63382491409</v>
      </c>
      <c r="G3220" s="1">
        <v>0</v>
      </c>
      <c r="H3220" s="32">
        <f>IFERROR(HOUR(Table1[[#This Row],[Cancel Date/time]])+MINUTE(Table1[[#This Row],[Cancel Date/time]])/60,"not cancelled")</f>
        <v>15.2</v>
      </c>
      <c r="I3220" s="47">
        <f>IFERROR(ROUND(Table1[[#This Row],[cancellation time decimal]],0),"not cancelled")</f>
        <v>15</v>
      </c>
      <c r="J3220" s="10">
        <f>IFERROR(MOD(Table1[[#This Row],[cancellation hour rounded]],24),"not cancelled")</f>
        <v>15</v>
      </c>
      <c r="K3220" s="32">
        <f>1/Table1[[#This Row],[Duration (Time between doses '[in hours'])]]</f>
        <v>0.2</v>
      </c>
      <c r="L3220" s="33">
        <f>Table1[[#This Row],[number doses per hour]]*INDEX(Table2[price per dose],Table1[[#This Row],[Drug ID]])</f>
        <v>5.6740000000000004</v>
      </c>
      <c r="M3220" s="11" t="b">
        <f>AND(Table1[[#This Row],[hour of cancellation 0 to 23]]&gt;=0,Table1[[#This Row],[hour of cancellation 0 to 23]]&lt;=23)</f>
        <v>1</v>
      </c>
    </row>
    <row r="3221" spans="1:13" x14ac:dyDescent="0.3">
      <c r="A3221" s="1">
        <v>3220</v>
      </c>
      <c r="B3221" s="1">
        <v>2</v>
      </c>
      <c r="C3221" s="2">
        <v>41051.437199231739</v>
      </c>
      <c r="D3221" s="2">
        <v>41111.436805555553</v>
      </c>
      <c r="E3221" s="1">
        <v>10</v>
      </c>
      <c r="F3221" s="2">
        <v>41052.657358097524</v>
      </c>
      <c r="G3221" s="1">
        <v>0</v>
      </c>
      <c r="H3221" s="32">
        <f>IFERROR(HOUR(Table1[[#This Row],[Cancel Date/time]])+MINUTE(Table1[[#This Row],[Cancel Date/time]])/60,"not cancelled")</f>
        <v>15.766666666666667</v>
      </c>
      <c r="I3221" s="47">
        <f>IFERROR(ROUND(Table1[[#This Row],[cancellation time decimal]],0),"not cancelled")</f>
        <v>16</v>
      </c>
      <c r="J3221" s="10">
        <f>IFERROR(MOD(Table1[[#This Row],[cancellation hour rounded]],24),"not cancelled")</f>
        <v>16</v>
      </c>
      <c r="K3221" s="32">
        <f>1/Table1[[#This Row],[Duration (Time between doses '[in hours'])]]</f>
        <v>0.1</v>
      </c>
      <c r="L3221" s="33">
        <f>Table1[[#This Row],[number doses per hour]]*INDEX(Table2[price per dose],Table1[[#This Row],[Drug ID]])</f>
        <v>0.84959999999999969</v>
      </c>
      <c r="M3221" s="11" t="b">
        <f>AND(Table1[[#This Row],[hour of cancellation 0 to 23]]&gt;=0,Table1[[#This Row],[hour of cancellation 0 to 23]]&lt;=23)</f>
        <v>1</v>
      </c>
    </row>
    <row r="3222" spans="1:13" x14ac:dyDescent="0.3">
      <c r="A3222" s="1">
        <v>3221</v>
      </c>
      <c r="B3222" s="1">
        <v>3</v>
      </c>
      <c r="C3222" s="2">
        <v>41051.435501287815</v>
      </c>
      <c r="D3222" s="2">
        <v>41111.435416666667</v>
      </c>
      <c r="E3222" s="1">
        <v>24</v>
      </c>
      <c r="F3222" s="2">
        <v>41053.625466367062</v>
      </c>
      <c r="G3222" s="1">
        <v>0</v>
      </c>
      <c r="H3222" s="32">
        <f>IFERROR(HOUR(Table1[[#This Row],[Cancel Date/time]])+MINUTE(Table1[[#This Row],[Cancel Date/time]])/60,"not cancelled")</f>
        <v>15</v>
      </c>
      <c r="I3222" s="47">
        <f>IFERROR(ROUND(Table1[[#This Row],[cancellation time decimal]],0),"not cancelled")</f>
        <v>15</v>
      </c>
      <c r="J3222" s="10">
        <f>IFERROR(MOD(Table1[[#This Row],[cancellation hour rounded]],24),"not cancelled")</f>
        <v>15</v>
      </c>
      <c r="K3222" s="32">
        <f>1/Table1[[#This Row],[Duration (Time between doses '[in hours'])]]</f>
        <v>4.1666666666666664E-2</v>
      </c>
      <c r="L3222" s="33">
        <f>Table1[[#This Row],[number doses per hour]]*INDEX(Table2[price per dose],Table1[[#This Row],[Drug ID]])</f>
        <v>0.18133000000000002</v>
      </c>
      <c r="M3222" s="11" t="b">
        <f>AND(Table1[[#This Row],[hour of cancellation 0 to 23]]&gt;=0,Table1[[#This Row],[hour of cancellation 0 to 23]]&lt;=23)</f>
        <v>1</v>
      </c>
    </row>
    <row r="3223" spans="1:13" x14ac:dyDescent="0.3">
      <c r="A3223" s="1">
        <v>3222</v>
      </c>
      <c r="B3223" s="1">
        <v>6</v>
      </c>
      <c r="C3223" s="2">
        <v>41051.453379899009</v>
      </c>
      <c r="D3223" s="2">
        <v>41111.452777777777</v>
      </c>
      <c r="E3223" s="1">
        <v>24</v>
      </c>
      <c r="F3223" s="2">
        <v>41057.491819038478</v>
      </c>
      <c r="G3223" s="1">
        <v>0</v>
      </c>
      <c r="H3223" s="32">
        <f>IFERROR(HOUR(Table1[[#This Row],[Cancel Date/time]])+MINUTE(Table1[[#This Row],[Cancel Date/time]])/60,"not cancelled")</f>
        <v>11.8</v>
      </c>
      <c r="I3223" s="47">
        <f>IFERROR(ROUND(Table1[[#This Row],[cancellation time decimal]],0),"not cancelled")</f>
        <v>12</v>
      </c>
      <c r="J3223" s="10">
        <f>IFERROR(MOD(Table1[[#This Row],[cancellation hour rounded]],24),"not cancelled")</f>
        <v>12</v>
      </c>
      <c r="K3223" s="32">
        <f>1/Table1[[#This Row],[Duration (Time between doses '[in hours'])]]</f>
        <v>4.1666666666666664E-2</v>
      </c>
      <c r="L3223" s="33">
        <f>Table1[[#This Row],[number doses per hour]]*INDEX(Table2[price per dose],Table1[[#This Row],[Drug ID]])</f>
        <v>0.35218749999999999</v>
      </c>
      <c r="M3223" s="11" t="b">
        <f>AND(Table1[[#This Row],[hour of cancellation 0 to 23]]&gt;=0,Table1[[#This Row],[hour of cancellation 0 to 23]]&lt;=23)</f>
        <v>1</v>
      </c>
    </row>
    <row r="3224" spans="1:13" x14ac:dyDescent="0.3">
      <c r="A3224" s="1">
        <v>3223</v>
      </c>
      <c r="B3224" s="1">
        <v>6</v>
      </c>
      <c r="C3224" s="2">
        <v>41051.487264999203</v>
      </c>
      <c r="D3224" s="2">
        <v>41111.486805555556</v>
      </c>
      <c r="E3224" s="1">
        <v>24</v>
      </c>
      <c r="F3224" s="2">
        <v>41057.190442356747</v>
      </c>
      <c r="G3224" s="1">
        <v>0</v>
      </c>
      <c r="H3224" s="32">
        <f>IFERROR(HOUR(Table1[[#This Row],[Cancel Date/time]])+MINUTE(Table1[[#This Row],[Cancel Date/time]])/60,"not cancelled")</f>
        <v>4.5666666666666664</v>
      </c>
      <c r="I3224" s="47">
        <f>IFERROR(ROUND(Table1[[#This Row],[cancellation time decimal]],0),"not cancelled")</f>
        <v>5</v>
      </c>
      <c r="J3224" s="10">
        <f>IFERROR(MOD(Table1[[#This Row],[cancellation hour rounded]],24),"not cancelled")</f>
        <v>5</v>
      </c>
      <c r="K3224" s="32">
        <f>1/Table1[[#This Row],[Duration (Time between doses '[in hours'])]]</f>
        <v>4.1666666666666664E-2</v>
      </c>
      <c r="L3224" s="33">
        <f>Table1[[#This Row],[number doses per hour]]*INDEX(Table2[price per dose],Table1[[#This Row],[Drug ID]])</f>
        <v>0.35218749999999999</v>
      </c>
      <c r="M3224" s="11" t="b">
        <f>AND(Table1[[#This Row],[hour of cancellation 0 to 23]]&gt;=0,Table1[[#This Row],[hour of cancellation 0 to 23]]&lt;=23)</f>
        <v>1</v>
      </c>
    </row>
    <row r="3225" spans="1:13" x14ac:dyDescent="0.3">
      <c r="A3225" s="1">
        <v>3224</v>
      </c>
      <c r="B3225" s="1">
        <v>1</v>
      </c>
      <c r="C3225" s="2">
        <v>41051.689768159085</v>
      </c>
      <c r="D3225" s="2">
        <v>41111.689583333333</v>
      </c>
      <c r="E3225" s="1">
        <v>12</v>
      </c>
      <c r="F3225" s="2">
        <v>41052.53266932079</v>
      </c>
      <c r="G3225" s="1">
        <v>0</v>
      </c>
      <c r="H3225" s="32">
        <f>IFERROR(HOUR(Table1[[#This Row],[Cancel Date/time]])+MINUTE(Table1[[#This Row],[Cancel Date/time]])/60,"not cancelled")</f>
        <v>12.783333333333333</v>
      </c>
      <c r="I3225" s="47">
        <f>IFERROR(ROUND(Table1[[#This Row],[cancellation time decimal]],0),"not cancelled")</f>
        <v>13</v>
      </c>
      <c r="J3225" s="10">
        <f>IFERROR(MOD(Table1[[#This Row],[cancellation hour rounded]],24),"not cancelled")</f>
        <v>13</v>
      </c>
      <c r="K3225" s="32">
        <f>1/Table1[[#This Row],[Duration (Time between doses '[in hours'])]]</f>
        <v>8.3333333333333329E-2</v>
      </c>
      <c r="L3225" s="33">
        <f>Table1[[#This Row],[number doses per hour]]*INDEX(Table2[price per dose],Table1[[#This Row],[Drug ID]])</f>
        <v>0.56619444444444444</v>
      </c>
      <c r="M3225" s="11" t="b">
        <f>AND(Table1[[#This Row],[hour of cancellation 0 to 23]]&gt;=0,Table1[[#This Row],[hour of cancellation 0 to 23]]&lt;=23)</f>
        <v>1</v>
      </c>
    </row>
    <row r="3226" spans="1:13" x14ac:dyDescent="0.3">
      <c r="A3226" s="1">
        <v>3225</v>
      </c>
      <c r="B3226" s="1">
        <v>1</v>
      </c>
      <c r="C3226" s="2">
        <v>41051.68516815894</v>
      </c>
      <c r="D3226" s="2">
        <v>41111.68472222222</v>
      </c>
      <c r="E3226" s="1">
        <v>12</v>
      </c>
      <c r="F3226" s="2">
        <v>41052.86224958337</v>
      </c>
      <c r="G3226" s="1">
        <v>0</v>
      </c>
      <c r="H3226" s="32">
        <f>IFERROR(HOUR(Table1[[#This Row],[Cancel Date/time]])+MINUTE(Table1[[#This Row],[Cancel Date/time]])/60,"not cancelled")</f>
        <v>20.683333333333334</v>
      </c>
      <c r="I3226" s="47">
        <f>IFERROR(ROUND(Table1[[#This Row],[cancellation time decimal]],0),"not cancelled")</f>
        <v>21</v>
      </c>
      <c r="J3226" s="10">
        <f>IFERROR(MOD(Table1[[#This Row],[cancellation hour rounded]],24),"not cancelled")</f>
        <v>21</v>
      </c>
      <c r="K3226" s="32">
        <f>1/Table1[[#This Row],[Duration (Time between doses '[in hours'])]]</f>
        <v>8.3333333333333329E-2</v>
      </c>
      <c r="L3226" s="33">
        <f>Table1[[#This Row],[number doses per hour]]*INDEX(Table2[price per dose],Table1[[#This Row],[Drug ID]])</f>
        <v>0.56619444444444444</v>
      </c>
      <c r="M3226" s="11" t="b">
        <f>AND(Table1[[#This Row],[hour of cancellation 0 to 23]]&gt;=0,Table1[[#This Row],[hour of cancellation 0 to 23]]&lt;=23)</f>
        <v>1</v>
      </c>
    </row>
    <row r="3227" spans="1:13" x14ac:dyDescent="0.3">
      <c r="A3227" s="1">
        <v>3226</v>
      </c>
      <c r="B3227" s="1">
        <v>4</v>
      </c>
      <c r="C3227" s="2">
        <v>41051.674383705162</v>
      </c>
      <c r="D3227" s="2">
        <v>41111.674305555556</v>
      </c>
      <c r="E3227" s="1">
        <v>12</v>
      </c>
      <c r="F3227" s="2">
        <v>41055.936606403593</v>
      </c>
      <c r="G3227" s="1">
        <v>0</v>
      </c>
      <c r="H3227" s="32">
        <f>IFERROR(HOUR(Table1[[#This Row],[Cancel Date/time]])+MINUTE(Table1[[#This Row],[Cancel Date/time]])/60,"not cancelled")</f>
        <v>22.466666666666665</v>
      </c>
      <c r="I3227" s="47">
        <f>IFERROR(ROUND(Table1[[#This Row],[cancellation time decimal]],0),"not cancelled")</f>
        <v>22</v>
      </c>
      <c r="J3227" s="10">
        <f>IFERROR(MOD(Table1[[#This Row],[cancellation hour rounded]],24),"not cancelled")</f>
        <v>22</v>
      </c>
      <c r="K3227" s="32">
        <f>1/Table1[[#This Row],[Duration (Time between doses '[in hours'])]]</f>
        <v>8.3333333333333329E-2</v>
      </c>
      <c r="L3227" s="33">
        <f>Table1[[#This Row],[number doses per hour]]*INDEX(Table2[price per dose],Table1[[#This Row],[Drug ID]])</f>
        <v>1.448055119047619</v>
      </c>
      <c r="M3227" s="11" t="b">
        <f>AND(Table1[[#This Row],[hour of cancellation 0 to 23]]&gt;=0,Table1[[#This Row],[hour of cancellation 0 to 23]]&lt;=23)</f>
        <v>1</v>
      </c>
    </row>
    <row r="3228" spans="1:13" hidden="1" x14ac:dyDescent="0.3">
      <c r="A3228" s="1">
        <v>3227</v>
      </c>
      <c r="B3228" s="1">
        <v>3</v>
      </c>
      <c r="C3228" s="2">
        <v>41051.735507646292</v>
      </c>
      <c r="D3228" s="2">
        <v>41054.901743048955</v>
      </c>
      <c r="E3228" s="1">
        <v>24</v>
      </c>
      <c r="F3228" s="2" t="s">
        <v>5</v>
      </c>
      <c r="G3228" s="1">
        <v>0</v>
      </c>
      <c r="H3228" s="32" t="str">
        <f>IFERROR(HOUR(Table1[[#This Row],[Cancel Date/time]])+MINUTE(Table1[[#This Row],[Cancel Date/time]])/60,"not cancelled")</f>
        <v>not cancelled</v>
      </c>
      <c r="I3228" s="47" t="str">
        <f>IFERROR(ROUND(Table1[[#This Row],[cancellation time decimal]],0),"not cancelled")</f>
        <v>not cancelled</v>
      </c>
      <c r="J3228" s="10" t="str">
        <f>IFERROR(MOD(Table1[[#This Row],[cancellation hour rounded]],24),"not cancelled")</f>
        <v>not cancelled</v>
      </c>
      <c r="K3228" s="32">
        <f>1/Table1[[#This Row],[Duration (Time between doses '[in hours'])]]</f>
        <v>4.1666666666666664E-2</v>
      </c>
      <c r="L3228" s="33">
        <f>Table1[[#This Row],[number doses per hour]]*INDEX(Table2[price per dose],Table1[[#This Row],[Drug ID]])</f>
        <v>0.18133000000000002</v>
      </c>
      <c r="M3228" s="11" t="b">
        <f>AND(Table1[[#This Row],[hour of cancellation 0 to 23]]&gt;=0,Table1[[#This Row],[hour of cancellation 0 to 23]]&lt;=23)</f>
        <v>0</v>
      </c>
    </row>
    <row r="3229" spans="1:13" x14ac:dyDescent="0.3">
      <c r="A3229" s="1">
        <v>3228</v>
      </c>
      <c r="B3229" s="1">
        <v>8</v>
      </c>
      <c r="C3229" s="2">
        <v>41051.77817192582</v>
      </c>
      <c r="D3229" s="2">
        <v>41111.777777777781</v>
      </c>
      <c r="E3229" s="1">
        <v>3</v>
      </c>
      <c r="F3229" s="2">
        <v>41058.470820045746</v>
      </c>
      <c r="G3229" s="1">
        <v>1</v>
      </c>
      <c r="H3229" s="32">
        <f>IFERROR(HOUR(Table1[[#This Row],[Cancel Date/time]])+MINUTE(Table1[[#This Row],[Cancel Date/time]])/60,"not cancelled")</f>
        <v>11.283333333333333</v>
      </c>
      <c r="I3229" s="47">
        <f>IFERROR(ROUND(Table1[[#This Row],[cancellation time decimal]],0),"not cancelled")</f>
        <v>11</v>
      </c>
      <c r="J3229" s="10">
        <f>IFERROR(MOD(Table1[[#This Row],[cancellation hour rounded]],24),"not cancelled")</f>
        <v>11</v>
      </c>
      <c r="K3229" s="32">
        <f>1/Table1[[#This Row],[Duration (Time between doses '[in hours'])]]</f>
        <v>0.33333333333333331</v>
      </c>
      <c r="L3229" s="33">
        <f>Table1[[#This Row],[number doses per hour]]*INDEX(Table2[price per dose],Table1[[#This Row],[Drug ID]])</f>
        <v>0.29998222222222221</v>
      </c>
      <c r="M3229" s="11" t="b">
        <f>AND(Table1[[#This Row],[hour of cancellation 0 to 23]]&gt;=0,Table1[[#This Row],[hour of cancellation 0 to 23]]&lt;=23)</f>
        <v>1</v>
      </c>
    </row>
    <row r="3230" spans="1:13" x14ac:dyDescent="0.3">
      <c r="A3230" s="1">
        <v>3229</v>
      </c>
      <c r="B3230" s="1">
        <v>1</v>
      </c>
      <c r="C3230" s="2">
        <v>41051.864971104107</v>
      </c>
      <c r="D3230" s="2">
        <v>41111.864583333336</v>
      </c>
      <c r="E3230" s="1">
        <v>12</v>
      </c>
      <c r="F3230" s="2">
        <v>41053.421912192302</v>
      </c>
      <c r="G3230" s="1">
        <v>0</v>
      </c>
      <c r="H3230" s="32">
        <f>IFERROR(HOUR(Table1[[#This Row],[Cancel Date/time]])+MINUTE(Table1[[#This Row],[Cancel Date/time]])/60,"not cancelled")</f>
        <v>10.116666666666667</v>
      </c>
      <c r="I3230" s="47">
        <f>IFERROR(ROUND(Table1[[#This Row],[cancellation time decimal]],0),"not cancelled")</f>
        <v>10</v>
      </c>
      <c r="J3230" s="10">
        <f>IFERROR(MOD(Table1[[#This Row],[cancellation hour rounded]],24),"not cancelled")</f>
        <v>10</v>
      </c>
      <c r="K3230" s="32">
        <f>1/Table1[[#This Row],[Duration (Time between doses '[in hours'])]]</f>
        <v>8.3333333333333329E-2</v>
      </c>
      <c r="L3230" s="33">
        <f>Table1[[#This Row],[number doses per hour]]*INDEX(Table2[price per dose],Table1[[#This Row],[Drug ID]])</f>
        <v>0.56619444444444444</v>
      </c>
      <c r="M3230" s="11" t="b">
        <f>AND(Table1[[#This Row],[hour of cancellation 0 to 23]]&gt;=0,Table1[[#This Row],[hour of cancellation 0 to 23]]&lt;=23)</f>
        <v>1</v>
      </c>
    </row>
    <row r="3231" spans="1:13" x14ac:dyDescent="0.3">
      <c r="A3231" s="1">
        <v>3230</v>
      </c>
      <c r="B3231" s="1">
        <v>6</v>
      </c>
      <c r="C3231" s="2">
        <v>41051.836331423154</v>
      </c>
      <c r="D3231" s="2">
        <v>41111.836111111115</v>
      </c>
      <c r="E3231" s="1">
        <v>24</v>
      </c>
      <c r="F3231" s="2">
        <v>41055.594741570458</v>
      </c>
      <c r="G3231" s="1">
        <v>0</v>
      </c>
      <c r="H3231" s="32">
        <f>IFERROR(HOUR(Table1[[#This Row],[Cancel Date/time]])+MINUTE(Table1[[#This Row],[Cancel Date/time]])/60,"not cancelled")</f>
        <v>14.266666666666667</v>
      </c>
      <c r="I3231" s="47">
        <f>IFERROR(ROUND(Table1[[#This Row],[cancellation time decimal]],0),"not cancelled")</f>
        <v>14</v>
      </c>
      <c r="J3231" s="10">
        <f>IFERROR(MOD(Table1[[#This Row],[cancellation hour rounded]],24),"not cancelled")</f>
        <v>14</v>
      </c>
      <c r="K3231" s="32">
        <f>1/Table1[[#This Row],[Duration (Time between doses '[in hours'])]]</f>
        <v>4.1666666666666664E-2</v>
      </c>
      <c r="L3231" s="33">
        <f>Table1[[#This Row],[number doses per hour]]*INDEX(Table2[price per dose],Table1[[#This Row],[Drug ID]])</f>
        <v>0.35218749999999999</v>
      </c>
      <c r="M3231" s="11" t="b">
        <f>AND(Table1[[#This Row],[hour of cancellation 0 to 23]]&gt;=0,Table1[[#This Row],[hour of cancellation 0 to 23]]&lt;=23)</f>
        <v>1</v>
      </c>
    </row>
    <row r="3232" spans="1:13" x14ac:dyDescent="0.3">
      <c r="A3232" s="1">
        <v>3231</v>
      </c>
      <c r="B3232" s="1">
        <v>1</v>
      </c>
      <c r="C3232" s="2">
        <v>41051.851823282981</v>
      </c>
      <c r="D3232" s="2">
        <v>41111.851388888892</v>
      </c>
      <c r="E3232" s="1">
        <v>8</v>
      </c>
      <c r="F3232" s="2">
        <v>41052.035919068723</v>
      </c>
      <c r="G3232" s="1">
        <v>0</v>
      </c>
      <c r="H3232" s="32">
        <f>IFERROR(HOUR(Table1[[#This Row],[Cancel Date/time]])+MINUTE(Table1[[#This Row],[Cancel Date/time]])/60,"not cancelled")</f>
        <v>0.85</v>
      </c>
      <c r="I3232" s="47">
        <f>IFERROR(ROUND(Table1[[#This Row],[cancellation time decimal]],0),"not cancelled")</f>
        <v>1</v>
      </c>
      <c r="J3232" s="10">
        <f>IFERROR(MOD(Table1[[#This Row],[cancellation hour rounded]],24),"not cancelled")</f>
        <v>1</v>
      </c>
      <c r="K3232" s="32">
        <f>1/Table1[[#This Row],[Duration (Time between doses '[in hours'])]]</f>
        <v>0.125</v>
      </c>
      <c r="L3232" s="33">
        <f>Table1[[#This Row],[number doses per hour]]*INDEX(Table2[price per dose],Table1[[#This Row],[Drug ID]])</f>
        <v>0.84929166666666667</v>
      </c>
      <c r="M3232" s="11" t="b">
        <f>AND(Table1[[#This Row],[hour of cancellation 0 to 23]]&gt;=0,Table1[[#This Row],[hour of cancellation 0 to 23]]&lt;=23)</f>
        <v>1</v>
      </c>
    </row>
    <row r="3233" spans="1:13" x14ac:dyDescent="0.3">
      <c r="A3233" s="1">
        <v>3232</v>
      </c>
      <c r="B3233" s="1">
        <v>2</v>
      </c>
      <c r="C3233" s="2">
        <v>41051.889822102079</v>
      </c>
      <c r="D3233" s="2">
        <v>41111.88958333333</v>
      </c>
      <c r="E3233" s="1">
        <v>10</v>
      </c>
      <c r="F3233" s="2">
        <v>41052.97954721329</v>
      </c>
      <c r="G3233" s="1">
        <v>0</v>
      </c>
      <c r="H3233" s="32">
        <f>IFERROR(HOUR(Table1[[#This Row],[Cancel Date/time]])+MINUTE(Table1[[#This Row],[Cancel Date/time]])/60,"not cancelled")</f>
        <v>23.5</v>
      </c>
      <c r="I3233" s="47">
        <f>IFERROR(ROUND(Table1[[#This Row],[cancellation time decimal]],0),"not cancelled")</f>
        <v>24</v>
      </c>
      <c r="J3233" s="10">
        <f>IFERROR(MOD(Table1[[#This Row],[cancellation hour rounded]],24),"not cancelled")</f>
        <v>0</v>
      </c>
      <c r="K3233" s="32">
        <f>1/Table1[[#This Row],[Duration (Time between doses '[in hours'])]]</f>
        <v>0.1</v>
      </c>
      <c r="L3233" s="33">
        <f>Table1[[#This Row],[number doses per hour]]*INDEX(Table2[price per dose],Table1[[#This Row],[Drug ID]])</f>
        <v>0.84959999999999969</v>
      </c>
      <c r="M3233" s="11" t="b">
        <f>AND(Table1[[#This Row],[hour of cancellation 0 to 23]]&gt;=0,Table1[[#This Row],[hour of cancellation 0 to 23]]&lt;=23)</f>
        <v>1</v>
      </c>
    </row>
    <row r="3234" spans="1:13" x14ac:dyDescent="0.3">
      <c r="A3234" s="1">
        <v>3233</v>
      </c>
      <c r="B3234" s="1">
        <v>1</v>
      </c>
      <c r="C3234" s="2">
        <v>41051.975237677208</v>
      </c>
      <c r="D3234" s="2">
        <v>41111.975000000006</v>
      </c>
      <c r="E3234" s="1">
        <v>8</v>
      </c>
      <c r="F3234" s="2">
        <v>41052.573170976211</v>
      </c>
      <c r="G3234" s="1">
        <v>0</v>
      </c>
      <c r="H3234" s="32">
        <f>IFERROR(HOUR(Table1[[#This Row],[Cancel Date/time]])+MINUTE(Table1[[#This Row],[Cancel Date/time]])/60,"not cancelled")</f>
        <v>13.75</v>
      </c>
      <c r="I3234" s="47">
        <f>IFERROR(ROUND(Table1[[#This Row],[cancellation time decimal]],0),"not cancelled")</f>
        <v>14</v>
      </c>
      <c r="J3234" s="10">
        <f>IFERROR(MOD(Table1[[#This Row],[cancellation hour rounded]],24),"not cancelled")</f>
        <v>14</v>
      </c>
      <c r="K3234" s="32">
        <f>1/Table1[[#This Row],[Duration (Time between doses '[in hours'])]]</f>
        <v>0.125</v>
      </c>
      <c r="L3234" s="33">
        <f>Table1[[#This Row],[number doses per hour]]*INDEX(Table2[price per dose],Table1[[#This Row],[Drug ID]])</f>
        <v>0.84929166666666667</v>
      </c>
      <c r="M3234" s="11" t="b">
        <f>AND(Table1[[#This Row],[hour of cancellation 0 to 23]]&gt;=0,Table1[[#This Row],[hour of cancellation 0 to 23]]&lt;=23)</f>
        <v>1</v>
      </c>
    </row>
    <row r="3235" spans="1:13" x14ac:dyDescent="0.3">
      <c r="A3235" s="1">
        <v>3234</v>
      </c>
      <c r="B3235" s="1">
        <v>1</v>
      </c>
      <c r="C3235" s="2">
        <v>41052.038604554444</v>
      </c>
      <c r="D3235" s="2">
        <v>41112.038194444445</v>
      </c>
      <c r="E3235" s="1">
        <v>8</v>
      </c>
      <c r="F3235" s="2">
        <v>41052.622226369414</v>
      </c>
      <c r="G3235" s="1">
        <v>0</v>
      </c>
      <c r="H3235" s="32">
        <f>IFERROR(HOUR(Table1[[#This Row],[Cancel Date/time]])+MINUTE(Table1[[#This Row],[Cancel Date/time]])/60,"not cancelled")</f>
        <v>14.933333333333334</v>
      </c>
      <c r="I3235" s="47">
        <f>IFERROR(ROUND(Table1[[#This Row],[cancellation time decimal]],0),"not cancelled")</f>
        <v>15</v>
      </c>
      <c r="J3235" s="10">
        <f>IFERROR(MOD(Table1[[#This Row],[cancellation hour rounded]],24),"not cancelled")</f>
        <v>15</v>
      </c>
      <c r="K3235" s="32">
        <f>1/Table1[[#This Row],[Duration (Time between doses '[in hours'])]]</f>
        <v>0.125</v>
      </c>
      <c r="L3235" s="33">
        <f>Table1[[#This Row],[number doses per hour]]*INDEX(Table2[price per dose],Table1[[#This Row],[Drug ID]])</f>
        <v>0.84929166666666667</v>
      </c>
      <c r="M3235" s="11" t="b">
        <f>AND(Table1[[#This Row],[hour of cancellation 0 to 23]]&gt;=0,Table1[[#This Row],[hour of cancellation 0 to 23]]&lt;=23)</f>
        <v>1</v>
      </c>
    </row>
    <row r="3236" spans="1:13" x14ac:dyDescent="0.3">
      <c r="A3236" s="1">
        <v>3235</v>
      </c>
      <c r="B3236" s="1">
        <v>3</v>
      </c>
      <c r="C3236" s="2">
        <v>41052.209475704141</v>
      </c>
      <c r="D3236" s="2">
        <v>41112.209027777782</v>
      </c>
      <c r="E3236" s="1">
        <v>24</v>
      </c>
      <c r="F3236" s="2">
        <v>41055.414873068308</v>
      </c>
      <c r="G3236" s="1">
        <v>0</v>
      </c>
      <c r="H3236" s="32">
        <f>IFERROR(HOUR(Table1[[#This Row],[Cancel Date/time]])+MINUTE(Table1[[#This Row],[Cancel Date/time]])/60,"not cancelled")</f>
        <v>9.9499999999999993</v>
      </c>
      <c r="I3236" s="47">
        <f>IFERROR(ROUND(Table1[[#This Row],[cancellation time decimal]],0),"not cancelled")</f>
        <v>10</v>
      </c>
      <c r="J3236" s="10">
        <f>IFERROR(MOD(Table1[[#This Row],[cancellation hour rounded]],24),"not cancelled")</f>
        <v>10</v>
      </c>
      <c r="K3236" s="32">
        <f>1/Table1[[#This Row],[Duration (Time between doses '[in hours'])]]</f>
        <v>4.1666666666666664E-2</v>
      </c>
      <c r="L3236" s="33">
        <f>Table1[[#This Row],[number doses per hour]]*INDEX(Table2[price per dose],Table1[[#This Row],[Drug ID]])</f>
        <v>0.18133000000000002</v>
      </c>
      <c r="M3236" s="11" t="b">
        <f>AND(Table1[[#This Row],[hour of cancellation 0 to 23]]&gt;=0,Table1[[#This Row],[hour of cancellation 0 to 23]]&lt;=23)</f>
        <v>1</v>
      </c>
    </row>
    <row r="3237" spans="1:13" x14ac:dyDescent="0.3">
      <c r="A3237" s="1">
        <v>3236</v>
      </c>
      <c r="B3237" s="1">
        <v>6</v>
      </c>
      <c r="C3237" s="2">
        <v>41052.281764553212</v>
      </c>
      <c r="D3237" s="2">
        <v>41112.28125</v>
      </c>
      <c r="E3237" s="1">
        <v>24</v>
      </c>
      <c r="F3237" s="2">
        <v>41055.746805850802</v>
      </c>
      <c r="G3237" s="1">
        <v>0</v>
      </c>
      <c r="H3237" s="32">
        <f>IFERROR(HOUR(Table1[[#This Row],[Cancel Date/time]])+MINUTE(Table1[[#This Row],[Cancel Date/time]])/60,"not cancelled")</f>
        <v>17.916666666666668</v>
      </c>
      <c r="I3237" s="47">
        <f>IFERROR(ROUND(Table1[[#This Row],[cancellation time decimal]],0),"not cancelled")</f>
        <v>18</v>
      </c>
      <c r="J3237" s="10">
        <f>IFERROR(MOD(Table1[[#This Row],[cancellation hour rounded]],24),"not cancelled")</f>
        <v>18</v>
      </c>
      <c r="K3237" s="32">
        <f>1/Table1[[#This Row],[Duration (Time between doses '[in hours'])]]</f>
        <v>4.1666666666666664E-2</v>
      </c>
      <c r="L3237" s="33">
        <f>Table1[[#This Row],[number doses per hour]]*INDEX(Table2[price per dose],Table1[[#This Row],[Drug ID]])</f>
        <v>0.35218749999999999</v>
      </c>
      <c r="M3237" s="11" t="b">
        <f>AND(Table1[[#This Row],[hour of cancellation 0 to 23]]&gt;=0,Table1[[#This Row],[hour of cancellation 0 to 23]]&lt;=23)</f>
        <v>1</v>
      </c>
    </row>
    <row r="3238" spans="1:13" x14ac:dyDescent="0.3">
      <c r="A3238" s="1">
        <v>3237</v>
      </c>
      <c r="B3238" s="1">
        <v>2</v>
      </c>
      <c r="C3238" s="2">
        <v>41052.279620795161</v>
      </c>
      <c r="D3238" s="2">
        <v>41112.279166666667</v>
      </c>
      <c r="E3238" s="1">
        <v>10</v>
      </c>
      <c r="F3238" s="2">
        <v>41054.616706891604</v>
      </c>
      <c r="G3238" s="1">
        <v>0</v>
      </c>
      <c r="H3238" s="32">
        <f>IFERROR(HOUR(Table1[[#This Row],[Cancel Date/time]])+MINUTE(Table1[[#This Row],[Cancel Date/time]])/60,"not cancelled")</f>
        <v>14.8</v>
      </c>
      <c r="I3238" s="47">
        <f>IFERROR(ROUND(Table1[[#This Row],[cancellation time decimal]],0),"not cancelled")</f>
        <v>15</v>
      </c>
      <c r="J3238" s="10">
        <f>IFERROR(MOD(Table1[[#This Row],[cancellation hour rounded]],24),"not cancelled")</f>
        <v>15</v>
      </c>
      <c r="K3238" s="32">
        <f>1/Table1[[#This Row],[Duration (Time between doses '[in hours'])]]</f>
        <v>0.1</v>
      </c>
      <c r="L3238" s="33">
        <f>Table1[[#This Row],[number doses per hour]]*INDEX(Table2[price per dose],Table1[[#This Row],[Drug ID]])</f>
        <v>0.84959999999999969</v>
      </c>
      <c r="M3238" s="11" t="b">
        <f>AND(Table1[[#This Row],[hour of cancellation 0 to 23]]&gt;=0,Table1[[#This Row],[hour of cancellation 0 to 23]]&lt;=23)</f>
        <v>1</v>
      </c>
    </row>
    <row r="3239" spans="1:13" hidden="1" x14ac:dyDescent="0.3">
      <c r="A3239" s="1">
        <v>3238</v>
      </c>
      <c r="B3239" s="1">
        <v>6</v>
      </c>
      <c r="C3239" s="2">
        <v>41052.346299142075</v>
      </c>
      <c r="D3239" s="2">
        <v>41055.345833333333</v>
      </c>
      <c r="E3239" s="1">
        <v>24</v>
      </c>
      <c r="F3239" s="2" t="s">
        <v>5</v>
      </c>
      <c r="G3239" s="1">
        <v>0</v>
      </c>
      <c r="H3239" s="32" t="str">
        <f>IFERROR(HOUR(Table1[[#This Row],[Cancel Date/time]])+MINUTE(Table1[[#This Row],[Cancel Date/time]])/60,"not cancelled")</f>
        <v>not cancelled</v>
      </c>
      <c r="I3239" s="47" t="str">
        <f>IFERROR(ROUND(Table1[[#This Row],[cancellation time decimal]],0),"not cancelled")</f>
        <v>not cancelled</v>
      </c>
      <c r="J3239" s="10" t="str">
        <f>IFERROR(MOD(Table1[[#This Row],[cancellation hour rounded]],24),"not cancelled")</f>
        <v>not cancelled</v>
      </c>
      <c r="K3239" s="32">
        <f>1/Table1[[#This Row],[Duration (Time between doses '[in hours'])]]</f>
        <v>4.1666666666666664E-2</v>
      </c>
      <c r="L3239" s="33">
        <f>Table1[[#This Row],[number doses per hour]]*INDEX(Table2[price per dose],Table1[[#This Row],[Drug ID]])</f>
        <v>0.35218749999999999</v>
      </c>
      <c r="M3239" s="11" t="b">
        <f>AND(Table1[[#This Row],[hour of cancellation 0 to 23]]&gt;=0,Table1[[#This Row],[hour of cancellation 0 to 23]]&lt;=23)</f>
        <v>0</v>
      </c>
    </row>
    <row r="3240" spans="1:13" x14ac:dyDescent="0.3">
      <c r="A3240" s="1">
        <v>3239</v>
      </c>
      <c r="B3240" s="1">
        <v>4</v>
      </c>
      <c r="C3240" s="2">
        <v>41052.359045255245</v>
      </c>
      <c r="D3240" s="2">
        <v>41112.359027777777</v>
      </c>
      <c r="E3240" s="1">
        <v>12</v>
      </c>
      <c r="F3240" s="2">
        <v>41054.573777154532</v>
      </c>
      <c r="G3240" s="1">
        <v>0</v>
      </c>
      <c r="H3240" s="32">
        <f>IFERROR(HOUR(Table1[[#This Row],[Cancel Date/time]])+MINUTE(Table1[[#This Row],[Cancel Date/time]])/60,"not cancelled")</f>
        <v>13.766666666666667</v>
      </c>
      <c r="I3240" s="47">
        <f>IFERROR(ROUND(Table1[[#This Row],[cancellation time decimal]],0),"not cancelled")</f>
        <v>14</v>
      </c>
      <c r="J3240" s="10">
        <f>IFERROR(MOD(Table1[[#This Row],[cancellation hour rounded]],24),"not cancelled")</f>
        <v>14</v>
      </c>
      <c r="K3240" s="32">
        <f>1/Table1[[#This Row],[Duration (Time between doses '[in hours'])]]</f>
        <v>8.3333333333333329E-2</v>
      </c>
      <c r="L3240" s="33">
        <f>Table1[[#This Row],[number doses per hour]]*INDEX(Table2[price per dose],Table1[[#This Row],[Drug ID]])</f>
        <v>1.448055119047619</v>
      </c>
      <c r="M3240" s="11" t="b">
        <f>AND(Table1[[#This Row],[hour of cancellation 0 to 23]]&gt;=0,Table1[[#This Row],[hour of cancellation 0 to 23]]&lt;=23)</f>
        <v>1</v>
      </c>
    </row>
    <row r="3241" spans="1:13" x14ac:dyDescent="0.3">
      <c r="A3241" s="1">
        <v>3240</v>
      </c>
      <c r="B3241" s="1">
        <v>3</v>
      </c>
      <c r="C3241" s="2">
        <v>41052.338127290343</v>
      </c>
      <c r="D3241" s="2">
        <v>41112.337500000001</v>
      </c>
      <c r="E3241" s="1">
        <v>24</v>
      </c>
      <c r="F3241" s="2">
        <v>41054.698336119742</v>
      </c>
      <c r="G3241" s="1">
        <v>0</v>
      </c>
      <c r="H3241" s="32">
        <f>IFERROR(HOUR(Table1[[#This Row],[Cancel Date/time]])+MINUTE(Table1[[#This Row],[Cancel Date/time]])/60,"not cancelled")</f>
        <v>16.75</v>
      </c>
      <c r="I3241" s="47">
        <f>IFERROR(ROUND(Table1[[#This Row],[cancellation time decimal]],0),"not cancelled")</f>
        <v>17</v>
      </c>
      <c r="J3241" s="10">
        <f>IFERROR(MOD(Table1[[#This Row],[cancellation hour rounded]],24),"not cancelled")</f>
        <v>17</v>
      </c>
      <c r="K3241" s="32">
        <f>1/Table1[[#This Row],[Duration (Time between doses '[in hours'])]]</f>
        <v>4.1666666666666664E-2</v>
      </c>
      <c r="L3241" s="33">
        <f>Table1[[#This Row],[number doses per hour]]*INDEX(Table2[price per dose],Table1[[#This Row],[Drug ID]])</f>
        <v>0.18133000000000002</v>
      </c>
      <c r="M3241" s="11" t="b">
        <f>AND(Table1[[#This Row],[hour of cancellation 0 to 23]]&gt;=0,Table1[[#This Row],[hour of cancellation 0 to 23]]&lt;=23)</f>
        <v>1</v>
      </c>
    </row>
    <row r="3242" spans="1:13" x14ac:dyDescent="0.3">
      <c r="A3242" s="1">
        <v>3241</v>
      </c>
      <c r="B3242" s="1">
        <v>1</v>
      </c>
      <c r="C3242" s="2">
        <v>41052.336437084581</v>
      </c>
      <c r="D3242" s="2">
        <v>41112.336111111115</v>
      </c>
      <c r="E3242" s="1">
        <v>8</v>
      </c>
      <c r="F3242" s="2">
        <v>41052.442656036728</v>
      </c>
      <c r="G3242" s="1">
        <v>0</v>
      </c>
      <c r="H3242" s="32">
        <f>IFERROR(HOUR(Table1[[#This Row],[Cancel Date/time]])+MINUTE(Table1[[#This Row],[Cancel Date/time]])/60,"not cancelled")</f>
        <v>10.616666666666667</v>
      </c>
      <c r="I3242" s="47">
        <f>IFERROR(ROUND(Table1[[#This Row],[cancellation time decimal]],0),"not cancelled")</f>
        <v>11</v>
      </c>
      <c r="J3242" s="10">
        <f>IFERROR(MOD(Table1[[#This Row],[cancellation hour rounded]],24),"not cancelled")</f>
        <v>11</v>
      </c>
      <c r="K3242" s="32">
        <f>1/Table1[[#This Row],[Duration (Time between doses '[in hours'])]]</f>
        <v>0.125</v>
      </c>
      <c r="L3242" s="33">
        <f>Table1[[#This Row],[number doses per hour]]*INDEX(Table2[price per dose],Table1[[#This Row],[Drug ID]])</f>
        <v>0.84929166666666667</v>
      </c>
      <c r="M3242" s="11" t="b">
        <f>AND(Table1[[#This Row],[hour of cancellation 0 to 23]]&gt;=0,Table1[[#This Row],[hour of cancellation 0 to 23]]&lt;=23)</f>
        <v>1</v>
      </c>
    </row>
    <row r="3243" spans="1:13" x14ac:dyDescent="0.3">
      <c r="A3243" s="1">
        <v>3242</v>
      </c>
      <c r="B3243" s="1">
        <v>6</v>
      </c>
      <c r="C3243" s="2">
        <v>41052.361648799924</v>
      </c>
      <c r="D3243" s="2">
        <v>41112.361111111117</v>
      </c>
      <c r="E3243" s="1">
        <v>24</v>
      </c>
      <c r="F3243" s="2">
        <v>41056.552287640312</v>
      </c>
      <c r="G3243" s="1">
        <v>0</v>
      </c>
      <c r="H3243" s="32">
        <f>IFERROR(HOUR(Table1[[#This Row],[Cancel Date/time]])+MINUTE(Table1[[#This Row],[Cancel Date/time]])/60,"not cancelled")</f>
        <v>13.25</v>
      </c>
      <c r="I3243" s="47">
        <f>IFERROR(ROUND(Table1[[#This Row],[cancellation time decimal]],0),"not cancelled")</f>
        <v>13</v>
      </c>
      <c r="J3243" s="10">
        <f>IFERROR(MOD(Table1[[#This Row],[cancellation hour rounded]],24),"not cancelled")</f>
        <v>13</v>
      </c>
      <c r="K3243" s="32">
        <f>1/Table1[[#This Row],[Duration (Time between doses '[in hours'])]]</f>
        <v>4.1666666666666664E-2</v>
      </c>
      <c r="L3243" s="33">
        <f>Table1[[#This Row],[number doses per hour]]*INDEX(Table2[price per dose],Table1[[#This Row],[Drug ID]])</f>
        <v>0.35218749999999999</v>
      </c>
      <c r="M3243" s="11" t="b">
        <f>AND(Table1[[#This Row],[hour of cancellation 0 to 23]]&gt;=0,Table1[[#This Row],[hour of cancellation 0 to 23]]&lt;=23)</f>
        <v>1</v>
      </c>
    </row>
    <row r="3244" spans="1:13" x14ac:dyDescent="0.3">
      <c r="A3244" s="1">
        <v>3243</v>
      </c>
      <c r="B3244" s="1">
        <v>2</v>
      </c>
      <c r="C3244" s="2">
        <v>41052.370857256668</v>
      </c>
      <c r="D3244" s="2">
        <v>41112.370833333334</v>
      </c>
      <c r="E3244" s="1">
        <v>10</v>
      </c>
      <c r="F3244" s="2">
        <v>41053.6427716857</v>
      </c>
      <c r="G3244" s="1">
        <v>0</v>
      </c>
      <c r="H3244" s="32">
        <f>IFERROR(HOUR(Table1[[#This Row],[Cancel Date/time]])+MINUTE(Table1[[#This Row],[Cancel Date/time]])/60,"not cancelled")</f>
        <v>15.416666666666666</v>
      </c>
      <c r="I3244" s="47">
        <f>IFERROR(ROUND(Table1[[#This Row],[cancellation time decimal]],0),"not cancelled")</f>
        <v>15</v>
      </c>
      <c r="J3244" s="10">
        <f>IFERROR(MOD(Table1[[#This Row],[cancellation hour rounded]],24),"not cancelled")</f>
        <v>15</v>
      </c>
      <c r="K3244" s="32">
        <f>1/Table1[[#This Row],[Duration (Time between doses '[in hours'])]]</f>
        <v>0.1</v>
      </c>
      <c r="L3244" s="33">
        <f>Table1[[#This Row],[number doses per hour]]*INDEX(Table2[price per dose],Table1[[#This Row],[Drug ID]])</f>
        <v>0.84959999999999969</v>
      </c>
      <c r="M3244" s="11" t="b">
        <f>AND(Table1[[#This Row],[hour of cancellation 0 to 23]]&gt;=0,Table1[[#This Row],[hour of cancellation 0 to 23]]&lt;=23)</f>
        <v>1</v>
      </c>
    </row>
    <row r="3245" spans="1:13" hidden="1" x14ac:dyDescent="0.3">
      <c r="A3245" s="1">
        <v>3244</v>
      </c>
      <c r="B3245" s="1">
        <v>3</v>
      </c>
      <c r="C3245" s="2">
        <v>41052.375555990096</v>
      </c>
      <c r="D3245" s="2">
        <v>41054.958373659698</v>
      </c>
      <c r="E3245" s="1">
        <v>24</v>
      </c>
      <c r="F3245" s="2" t="s">
        <v>5</v>
      </c>
      <c r="G3245" s="1">
        <v>0</v>
      </c>
      <c r="H3245" s="32" t="str">
        <f>IFERROR(HOUR(Table1[[#This Row],[Cancel Date/time]])+MINUTE(Table1[[#This Row],[Cancel Date/time]])/60,"not cancelled")</f>
        <v>not cancelled</v>
      </c>
      <c r="I3245" s="47" t="str">
        <f>IFERROR(ROUND(Table1[[#This Row],[cancellation time decimal]],0),"not cancelled")</f>
        <v>not cancelled</v>
      </c>
      <c r="J3245" s="10" t="str">
        <f>IFERROR(MOD(Table1[[#This Row],[cancellation hour rounded]],24),"not cancelled")</f>
        <v>not cancelled</v>
      </c>
      <c r="K3245" s="32">
        <f>1/Table1[[#This Row],[Duration (Time between doses '[in hours'])]]</f>
        <v>4.1666666666666664E-2</v>
      </c>
      <c r="L3245" s="33">
        <f>Table1[[#This Row],[number doses per hour]]*INDEX(Table2[price per dose],Table1[[#This Row],[Drug ID]])</f>
        <v>0.18133000000000002</v>
      </c>
      <c r="M3245" s="11" t="b">
        <f>AND(Table1[[#This Row],[hour of cancellation 0 to 23]]&gt;=0,Table1[[#This Row],[hour of cancellation 0 to 23]]&lt;=23)</f>
        <v>0</v>
      </c>
    </row>
    <row r="3246" spans="1:13" x14ac:dyDescent="0.3">
      <c r="A3246" s="1">
        <v>3245</v>
      </c>
      <c r="B3246" s="1">
        <v>1</v>
      </c>
      <c r="C3246" s="2">
        <v>41052.3868495774</v>
      </c>
      <c r="D3246" s="2">
        <v>41112.386805555558</v>
      </c>
      <c r="E3246" s="1">
        <v>8</v>
      </c>
      <c r="F3246" s="2">
        <v>41052.555034642792</v>
      </c>
      <c r="G3246" s="1">
        <v>0</v>
      </c>
      <c r="H3246" s="32">
        <f>IFERROR(HOUR(Table1[[#This Row],[Cancel Date/time]])+MINUTE(Table1[[#This Row],[Cancel Date/time]])/60,"not cancelled")</f>
        <v>13.316666666666666</v>
      </c>
      <c r="I3246" s="47">
        <f>IFERROR(ROUND(Table1[[#This Row],[cancellation time decimal]],0),"not cancelled")</f>
        <v>13</v>
      </c>
      <c r="J3246" s="10">
        <f>IFERROR(MOD(Table1[[#This Row],[cancellation hour rounded]],24),"not cancelled")</f>
        <v>13</v>
      </c>
      <c r="K3246" s="32">
        <f>1/Table1[[#This Row],[Duration (Time between doses '[in hours'])]]</f>
        <v>0.125</v>
      </c>
      <c r="L3246" s="33">
        <f>Table1[[#This Row],[number doses per hour]]*INDEX(Table2[price per dose],Table1[[#This Row],[Drug ID]])</f>
        <v>0.84929166666666667</v>
      </c>
      <c r="M3246" s="11" t="b">
        <f>AND(Table1[[#This Row],[hour of cancellation 0 to 23]]&gt;=0,Table1[[#This Row],[hour of cancellation 0 to 23]]&lt;=23)</f>
        <v>1</v>
      </c>
    </row>
    <row r="3247" spans="1:13" hidden="1" x14ac:dyDescent="0.3">
      <c r="A3247" s="1">
        <v>3246</v>
      </c>
      <c r="B3247" s="1">
        <v>1</v>
      </c>
      <c r="C3247" s="2">
        <v>41052.487916523191</v>
      </c>
      <c r="D3247" s="2">
        <v>41056.570609604503</v>
      </c>
      <c r="E3247" s="1">
        <v>12</v>
      </c>
      <c r="F3247" s="2" t="s">
        <v>5</v>
      </c>
      <c r="G3247" s="1">
        <v>0</v>
      </c>
      <c r="H3247" s="32" t="str">
        <f>IFERROR(HOUR(Table1[[#This Row],[Cancel Date/time]])+MINUTE(Table1[[#This Row],[Cancel Date/time]])/60,"not cancelled")</f>
        <v>not cancelled</v>
      </c>
      <c r="I3247" s="47" t="str">
        <f>IFERROR(ROUND(Table1[[#This Row],[cancellation time decimal]],0),"not cancelled")</f>
        <v>not cancelled</v>
      </c>
      <c r="J3247" s="10" t="str">
        <f>IFERROR(MOD(Table1[[#This Row],[cancellation hour rounded]],24),"not cancelled")</f>
        <v>not cancelled</v>
      </c>
      <c r="K3247" s="32">
        <f>1/Table1[[#This Row],[Duration (Time between doses '[in hours'])]]</f>
        <v>8.3333333333333329E-2</v>
      </c>
      <c r="L3247" s="33">
        <f>Table1[[#This Row],[number doses per hour]]*INDEX(Table2[price per dose],Table1[[#This Row],[Drug ID]])</f>
        <v>0.56619444444444444</v>
      </c>
      <c r="M3247" s="11" t="b">
        <f>AND(Table1[[#This Row],[hour of cancellation 0 to 23]]&gt;=0,Table1[[#This Row],[hour of cancellation 0 to 23]]&lt;=23)</f>
        <v>0</v>
      </c>
    </row>
    <row r="3248" spans="1:13" x14ac:dyDescent="0.3">
      <c r="A3248" s="1">
        <v>3247</v>
      </c>
      <c r="B3248" s="1">
        <v>6</v>
      </c>
      <c r="C3248" s="2">
        <v>41052.471716354623</v>
      </c>
      <c r="D3248" s="2">
        <v>41112.47152777778</v>
      </c>
      <c r="E3248" s="1">
        <v>24</v>
      </c>
      <c r="F3248" s="2">
        <v>41059.529039823341</v>
      </c>
      <c r="G3248" s="1">
        <v>0</v>
      </c>
      <c r="H3248" s="32">
        <f>IFERROR(HOUR(Table1[[#This Row],[Cancel Date/time]])+MINUTE(Table1[[#This Row],[Cancel Date/time]])/60,"not cancelled")</f>
        <v>12.683333333333334</v>
      </c>
      <c r="I3248" s="47">
        <f>IFERROR(ROUND(Table1[[#This Row],[cancellation time decimal]],0),"not cancelled")</f>
        <v>13</v>
      </c>
      <c r="J3248" s="10">
        <f>IFERROR(MOD(Table1[[#This Row],[cancellation hour rounded]],24),"not cancelled")</f>
        <v>13</v>
      </c>
      <c r="K3248" s="32">
        <f>1/Table1[[#This Row],[Duration (Time between doses '[in hours'])]]</f>
        <v>4.1666666666666664E-2</v>
      </c>
      <c r="L3248" s="33">
        <f>Table1[[#This Row],[number doses per hour]]*INDEX(Table2[price per dose],Table1[[#This Row],[Drug ID]])</f>
        <v>0.35218749999999999</v>
      </c>
      <c r="M3248" s="11" t="b">
        <f>AND(Table1[[#This Row],[hour of cancellation 0 to 23]]&gt;=0,Table1[[#This Row],[hour of cancellation 0 to 23]]&lt;=23)</f>
        <v>1</v>
      </c>
    </row>
    <row r="3249" spans="1:13" x14ac:dyDescent="0.3">
      <c r="A3249" s="1">
        <v>3248</v>
      </c>
      <c r="B3249" s="1">
        <v>1</v>
      </c>
      <c r="C3249" s="2">
        <v>41052.508018902183</v>
      </c>
      <c r="D3249" s="2">
        <v>41112.507638888892</v>
      </c>
      <c r="E3249" s="1">
        <v>8</v>
      </c>
      <c r="F3249" s="2">
        <v>41053.540333413548</v>
      </c>
      <c r="G3249" s="1">
        <v>0</v>
      </c>
      <c r="H3249" s="32">
        <f>IFERROR(HOUR(Table1[[#This Row],[Cancel Date/time]])+MINUTE(Table1[[#This Row],[Cancel Date/time]])/60,"not cancelled")</f>
        <v>12.966666666666667</v>
      </c>
      <c r="I3249" s="47">
        <f>IFERROR(ROUND(Table1[[#This Row],[cancellation time decimal]],0),"not cancelled")</f>
        <v>13</v>
      </c>
      <c r="J3249" s="10">
        <f>IFERROR(MOD(Table1[[#This Row],[cancellation hour rounded]],24),"not cancelled")</f>
        <v>13</v>
      </c>
      <c r="K3249" s="32">
        <f>1/Table1[[#This Row],[Duration (Time between doses '[in hours'])]]</f>
        <v>0.125</v>
      </c>
      <c r="L3249" s="33">
        <f>Table1[[#This Row],[number doses per hour]]*INDEX(Table2[price per dose],Table1[[#This Row],[Drug ID]])</f>
        <v>0.84929166666666667</v>
      </c>
      <c r="M3249" s="11" t="b">
        <f>AND(Table1[[#This Row],[hour of cancellation 0 to 23]]&gt;=0,Table1[[#This Row],[hour of cancellation 0 to 23]]&lt;=23)</f>
        <v>1</v>
      </c>
    </row>
    <row r="3250" spans="1:13" hidden="1" x14ac:dyDescent="0.3">
      <c r="A3250" s="1">
        <v>3249</v>
      </c>
      <c r="B3250" s="1">
        <v>1</v>
      </c>
      <c r="C3250" s="2">
        <v>41052.656989375289</v>
      </c>
      <c r="D3250" s="2">
        <v>41055.69800789086</v>
      </c>
      <c r="E3250" s="1">
        <v>12</v>
      </c>
      <c r="F3250" s="2" t="s">
        <v>5</v>
      </c>
      <c r="G3250" s="1">
        <v>0</v>
      </c>
      <c r="H3250" s="32" t="str">
        <f>IFERROR(HOUR(Table1[[#This Row],[Cancel Date/time]])+MINUTE(Table1[[#This Row],[Cancel Date/time]])/60,"not cancelled")</f>
        <v>not cancelled</v>
      </c>
      <c r="I3250" s="47" t="str">
        <f>IFERROR(ROUND(Table1[[#This Row],[cancellation time decimal]],0),"not cancelled")</f>
        <v>not cancelled</v>
      </c>
      <c r="J3250" s="10" t="str">
        <f>IFERROR(MOD(Table1[[#This Row],[cancellation hour rounded]],24),"not cancelled")</f>
        <v>not cancelled</v>
      </c>
      <c r="K3250" s="32">
        <f>1/Table1[[#This Row],[Duration (Time between doses '[in hours'])]]</f>
        <v>8.3333333333333329E-2</v>
      </c>
      <c r="L3250" s="33">
        <f>Table1[[#This Row],[number doses per hour]]*INDEX(Table2[price per dose],Table1[[#This Row],[Drug ID]])</f>
        <v>0.56619444444444444</v>
      </c>
      <c r="M3250" s="11" t="b">
        <f>AND(Table1[[#This Row],[hour of cancellation 0 to 23]]&gt;=0,Table1[[#This Row],[hour of cancellation 0 to 23]]&lt;=23)</f>
        <v>0</v>
      </c>
    </row>
    <row r="3251" spans="1:13" x14ac:dyDescent="0.3">
      <c r="A3251" s="1">
        <v>3250</v>
      </c>
      <c r="B3251" s="1">
        <v>2</v>
      </c>
      <c r="C3251" s="2">
        <v>41052.728575217247</v>
      </c>
      <c r="D3251" s="2">
        <v>41112.728472222225</v>
      </c>
      <c r="E3251" s="1">
        <v>10</v>
      </c>
      <c r="F3251" s="2">
        <v>41054.639685976326</v>
      </c>
      <c r="G3251" s="1">
        <v>0</v>
      </c>
      <c r="H3251" s="32">
        <f>IFERROR(HOUR(Table1[[#This Row],[Cancel Date/time]])+MINUTE(Table1[[#This Row],[Cancel Date/time]])/60,"not cancelled")</f>
        <v>15.35</v>
      </c>
      <c r="I3251" s="47">
        <f>IFERROR(ROUND(Table1[[#This Row],[cancellation time decimal]],0),"not cancelled")</f>
        <v>15</v>
      </c>
      <c r="J3251" s="10">
        <f>IFERROR(MOD(Table1[[#This Row],[cancellation hour rounded]],24),"not cancelled")</f>
        <v>15</v>
      </c>
      <c r="K3251" s="32">
        <f>1/Table1[[#This Row],[Duration (Time between doses '[in hours'])]]</f>
        <v>0.1</v>
      </c>
      <c r="L3251" s="33">
        <f>Table1[[#This Row],[number doses per hour]]*INDEX(Table2[price per dose],Table1[[#This Row],[Drug ID]])</f>
        <v>0.84959999999999969</v>
      </c>
      <c r="M3251" s="11" t="b">
        <f>AND(Table1[[#This Row],[hour of cancellation 0 to 23]]&gt;=0,Table1[[#This Row],[hour of cancellation 0 to 23]]&lt;=23)</f>
        <v>1</v>
      </c>
    </row>
    <row r="3252" spans="1:13" x14ac:dyDescent="0.3">
      <c r="A3252" s="1">
        <v>3251</v>
      </c>
      <c r="B3252" s="1">
        <v>2</v>
      </c>
      <c r="C3252" s="2">
        <v>41052.745491892383</v>
      </c>
      <c r="D3252" s="2">
        <v>41112.745138888895</v>
      </c>
      <c r="E3252" s="1">
        <v>10</v>
      </c>
      <c r="F3252" s="2">
        <v>41054.424247318486</v>
      </c>
      <c r="G3252" s="1">
        <v>0</v>
      </c>
      <c r="H3252" s="32">
        <f>IFERROR(HOUR(Table1[[#This Row],[Cancel Date/time]])+MINUTE(Table1[[#This Row],[Cancel Date/time]])/60,"not cancelled")</f>
        <v>10.166666666666666</v>
      </c>
      <c r="I3252" s="47">
        <f>IFERROR(ROUND(Table1[[#This Row],[cancellation time decimal]],0),"not cancelled")</f>
        <v>10</v>
      </c>
      <c r="J3252" s="10">
        <f>IFERROR(MOD(Table1[[#This Row],[cancellation hour rounded]],24),"not cancelled")</f>
        <v>10</v>
      </c>
      <c r="K3252" s="32">
        <f>1/Table1[[#This Row],[Duration (Time between doses '[in hours'])]]</f>
        <v>0.1</v>
      </c>
      <c r="L3252" s="33">
        <f>Table1[[#This Row],[number doses per hour]]*INDEX(Table2[price per dose],Table1[[#This Row],[Drug ID]])</f>
        <v>0.84959999999999969</v>
      </c>
      <c r="M3252" s="11" t="b">
        <f>AND(Table1[[#This Row],[hour of cancellation 0 to 23]]&gt;=0,Table1[[#This Row],[hour of cancellation 0 to 23]]&lt;=23)</f>
        <v>1</v>
      </c>
    </row>
    <row r="3253" spans="1:13" x14ac:dyDescent="0.3">
      <c r="A3253" s="1">
        <v>3252</v>
      </c>
      <c r="B3253" s="1">
        <v>1</v>
      </c>
      <c r="C3253" s="2">
        <v>41052.723093835564</v>
      </c>
      <c r="D3253" s="2">
        <v>41112.722916666666</v>
      </c>
      <c r="E3253" s="1">
        <v>12</v>
      </c>
      <c r="F3253" s="2">
        <v>41053.451743643687</v>
      </c>
      <c r="G3253" s="1">
        <v>0</v>
      </c>
      <c r="H3253" s="32">
        <f>IFERROR(HOUR(Table1[[#This Row],[Cancel Date/time]])+MINUTE(Table1[[#This Row],[Cancel Date/time]])/60,"not cancelled")</f>
        <v>10.833333333333334</v>
      </c>
      <c r="I3253" s="47">
        <f>IFERROR(ROUND(Table1[[#This Row],[cancellation time decimal]],0),"not cancelled")</f>
        <v>11</v>
      </c>
      <c r="J3253" s="10">
        <f>IFERROR(MOD(Table1[[#This Row],[cancellation hour rounded]],24),"not cancelled")</f>
        <v>11</v>
      </c>
      <c r="K3253" s="32">
        <f>1/Table1[[#This Row],[Duration (Time between doses '[in hours'])]]</f>
        <v>8.3333333333333329E-2</v>
      </c>
      <c r="L3253" s="33">
        <f>Table1[[#This Row],[number doses per hour]]*INDEX(Table2[price per dose],Table1[[#This Row],[Drug ID]])</f>
        <v>0.56619444444444444</v>
      </c>
      <c r="M3253" s="11" t="b">
        <f>AND(Table1[[#This Row],[hour of cancellation 0 to 23]]&gt;=0,Table1[[#This Row],[hour of cancellation 0 to 23]]&lt;=23)</f>
        <v>1</v>
      </c>
    </row>
    <row r="3254" spans="1:13" x14ac:dyDescent="0.3">
      <c r="A3254" s="1">
        <v>3253</v>
      </c>
      <c r="B3254" s="1">
        <v>1</v>
      </c>
      <c r="C3254" s="2">
        <v>41052.769115607894</v>
      </c>
      <c r="D3254" s="2">
        <v>41112.768750000003</v>
      </c>
      <c r="E3254" s="1">
        <v>12</v>
      </c>
      <c r="F3254" s="2">
        <v>41053.632791570795</v>
      </c>
      <c r="G3254" s="1">
        <v>0</v>
      </c>
      <c r="H3254" s="32">
        <f>IFERROR(HOUR(Table1[[#This Row],[Cancel Date/time]])+MINUTE(Table1[[#This Row],[Cancel Date/time]])/60,"not cancelled")</f>
        <v>15.183333333333334</v>
      </c>
      <c r="I3254" s="47">
        <f>IFERROR(ROUND(Table1[[#This Row],[cancellation time decimal]],0),"not cancelled")</f>
        <v>15</v>
      </c>
      <c r="J3254" s="10">
        <f>IFERROR(MOD(Table1[[#This Row],[cancellation hour rounded]],24),"not cancelled")</f>
        <v>15</v>
      </c>
      <c r="K3254" s="32">
        <f>1/Table1[[#This Row],[Duration (Time between doses '[in hours'])]]</f>
        <v>8.3333333333333329E-2</v>
      </c>
      <c r="L3254" s="33">
        <f>Table1[[#This Row],[number doses per hour]]*INDEX(Table2[price per dose],Table1[[#This Row],[Drug ID]])</f>
        <v>0.56619444444444444</v>
      </c>
      <c r="M3254" s="11" t="b">
        <f>AND(Table1[[#This Row],[hour of cancellation 0 to 23]]&gt;=0,Table1[[#This Row],[hour of cancellation 0 to 23]]&lt;=23)</f>
        <v>1</v>
      </c>
    </row>
    <row r="3255" spans="1:13" x14ac:dyDescent="0.3">
      <c r="A3255" s="1">
        <v>3254</v>
      </c>
      <c r="B3255" s="1">
        <v>4</v>
      </c>
      <c r="C3255" s="2">
        <v>41052.799702497417</v>
      </c>
      <c r="D3255" s="2">
        <v>41112.799305555556</v>
      </c>
      <c r="E3255" s="1">
        <v>12</v>
      </c>
      <c r="F3255" s="2">
        <v>41056.362283142393</v>
      </c>
      <c r="G3255" s="1">
        <v>0</v>
      </c>
      <c r="H3255" s="32">
        <f>IFERROR(HOUR(Table1[[#This Row],[Cancel Date/time]])+MINUTE(Table1[[#This Row],[Cancel Date/time]])/60,"not cancelled")</f>
        <v>8.6833333333333336</v>
      </c>
      <c r="I3255" s="47">
        <f>IFERROR(ROUND(Table1[[#This Row],[cancellation time decimal]],0),"not cancelled")</f>
        <v>9</v>
      </c>
      <c r="J3255" s="10">
        <f>IFERROR(MOD(Table1[[#This Row],[cancellation hour rounded]],24),"not cancelled")</f>
        <v>9</v>
      </c>
      <c r="K3255" s="32">
        <f>1/Table1[[#This Row],[Duration (Time between doses '[in hours'])]]</f>
        <v>8.3333333333333329E-2</v>
      </c>
      <c r="L3255" s="33">
        <f>Table1[[#This Row],[number doses per hour]]*INDEX(Table2[price per dose],Table1[[#This Row],[Drug ID]])</f>
        <v>1.448055119047619</v>
      </c>
      <c r="M3255" s="11" t="b">
        <f>AND(Table1[[#This Row],[hour of cancellation 0 to 23]]&gt;=0,Table1[[#This Row],[hour of cancellation 0 to 23]]&lt;=23)</f>
        <v>1</v>
      </c>
    </row>
    <row r="3256" spans="1:13" x14ac:dyDescent="0.3">
      <c r="A3256" s="1">
        <v>3255</v>
      </c>
      <c r="B3256" s="1">
        <v>1</v>
      </c>
      <c r="C3256" s="2">
        <v>41052.845326996612</v>
      </c>
      <c r="D3256" s="2">
        <v>41112.845138888893</v>
      </c>
      <c r="E3256" s="1">
        <v>12</v>
      </c>
      <c r="F3256" s="2">
        <v>41054.463538701413</v>
      </c>
      <c r="G3256" s="1">
        <v>0</v>
      </c>
      <c r="H3256" s="32">
        <f>IFERROR(HOUR(Table1[[#This Row],[Cancel Date/time]])+MINUTE(Table1[[#This Row],[Cancel Date/time]])/60,"not cancelled")</f>
        <v>11.116666666666667</v>
      </c>
      <c r="I3256" s="47">
        <f>IFERROR(ROUND(Table1[[#This Row],[cancellation time decimal]],0),"not cancelled")</f>
        <v>11</v>
      </c>
      <c r="J3256" s="10">
        <f>IFERROR(MOD(Table1[[#This Row],[cancellation hour rounded]],24),"not cancelled")</f>
        <v>11</v>
      </c>
      <c r="K3256" s="32">
        <f>1/Table1[[#This Row],[Duration (Time between doses '[in hours'])]]</f>
        <v>8.3333333333333329E-2</v>
      </c>
      <c r="L3256" s="33">
        <f>Table1[[#This Row],[number doses per hour]]*INDEX(Table2[price per dose],Table1[[#This Row],[Drug ID]])</f>
        <v>0.56619444444444444</v>
      </c>
      <c r="M3256" s="11" t="b">
        <f>AND(Table1[[#This Row],[hour of cancellation 0 to 23]]&gt;=0,Table1[[#This Row],[hour of cancellation 0 to 23]]&lt;=23)</f>
        <v>1</v>
      </c>
    </row>
    <row r="3257" spans="1:13" x14ac:dyDescent="0.3">
      <c r="A3257" s="1">
        <v>3256</v>
      </c>
      <c r="B3257" s="1">
        <v>6</v>
      </c>
      <c r="C3257" s="2">
        <v>41052.852707064972</v>
      </c>
      <c r="D3257" s="2">
        <v>41112.852083333339</v>
      </c>
      <c r="E3257" s="1">
        <v>24</v>
      </c>
      <c r="F3257" s="2">
        <v>41058.491991293733</v>
      </c>
      <c r="G3257" s="1">
        <v>0</v>
      </c>
      <c r="H3257" s="32">
        <f>IFERROR(HOUR(Table1[[#This Row],[Cancel Date/time]])+MINUTE(Table1[[#This Row],[Cancel Date/time]])/60,"not cancelled")</f>
        <v>11.8</v>
      </c>
      <c r="I3257" s="47">
        <f>IFERROR(ROUND(Table1[[#This Row],[cancellation time decimal]],0),"not cancelled")</f>
        <v>12</v>
      </c>
      <c r="J3257" s="10">
        <f>IFERROR(MOD(Table1[[#This Row],[cancellation hour rounded]],24),"not cancelled")</f>
        <v>12</v>
      </c>
      <c r="K3257" s="32">
        <f>1/Table1[[#This Row],[Duration (Time between doses '[in hours'])]]</f>
        <v>4.1666666666666664E-2</v>
      </c>
      <c r="L3257" s="33">
        <f>Table1[[#This Row],[number doses per hour]]*INDEX(Table2[price per dose],Table1[[#This Row],[Drug ID]])</f>
        <v>0.35218749999999999</v>
      </c>
      <c r="M3257" s="11" t="b">
        <f>AND(Table1[[#This Row],[hour of cancellation 0 to 23]]&gt;=0,Table1[[#This Row],[hour of cancellation 0 to 23]]&lt;=23)</f>
        <v>1</v>
      </c>
    </row>
    <row r="3258" spans="1:13" hidden="1" x14ac:dyDescent="0.3">
      <c r="A3258" s="1">
        <v>3257</v>
      </c>
      <c r="B3258" s="1">
        <v>1</v>
      </c>
      <c r="C3258" s="2">
        <v>41052.834371334342</v>
      </c>
      <c r="D3258" s="2">
        <v>41056.95911959638</v>
      </c>
      <c r="E3258" s="1">
        <v>12</v>
      </c>
      <c r="F3258" s="2" t="s">
        <v>5</v>
      </c>
      <c r="G3258" s="1">
        <v>0</v>
      </c>
      <c r="H3258" s="32" t="str">
        <f>IFERROR(HOUR(Table1[[#This Row],[Cancel Date/time]])+MINUTE(Table1[[#This Row],[Cancel Date/time]])/60,"not cancelled")</f>
        <v>not cancelled</v>
      </c>
      <c r="I3258" s="47" t="str">
        <f>IFERROR(ROUND(Table1[[#This Row],[cancellation time decimal]],0),"not cancelled")</f>
        <v>not cancelled</v>
      </c>
      <c r="J3258" s="10" t="str">
        <f>IFERROR(MOD(Table1[[#This Row],[cancellation hour rounded]],24),"not cancelled")</f>
        <v>not cancelled</v>
      </c>
      <c r="K3258" s="32">
        <f>1/Table1[[#This Row],[Duration (Time between doses '[in hours'])]]</f>
        <v>8.3333333333333329E-2</v>
      </c>
      <c r="L3258" s="33">
        <f>Table1[[#This Row],[number doses per hour]]*INDEX(Table2[price per dose],Table1[[#This Row],[Drug ID]])</f>
        <v>0.56619444444444444</v>
      </c>
      <c r="M3258" s="11" t="b">
        <f>AND(Table1[[#This Row],[hour of cancellation 0 to 23]]&gt;=0,Table1[[#This Row],[hour of cancellation 0 to 23]]&lt;=23)</f>
        <v>0</v>
      </c>
    </row>
    <row r="3259" spans="1:13" x14ac:dyDescent="0.3">
      <c r="A3259" s="1">
        <v>3258</v>
      </c>
      <c r="B3259" s="1">
        <v>6</v>
      </c>
      <c r="C3259" s="2">
        <v>41052.932733102083</v>
      </c>
      <c r="D3259" s="2">
        <v>41112.932638888888</v>
      </c>
      <c r="E3259" s="1">
        <v>24</v>
      </c>
      <c r="F3259" s="2">
        <v>41055.280283030363</v>
      </c>
      <c r="G3259" s="1">
        <v>0</v>
      </c>
      <c r="H3259" s="32">
        <f>IFERROR(HOUR(Table1[[#This Row],[Cancel Date/time]])+MINUTE(Table1[[#This Row],[Cancel Date/time]])/60,"not cancelled")</f>
        <v>6.7166666666666668</v>
      </c>
      <c r="I3259" s="47">
        <f>IFERROR(ROUND(Table1[[#This Row],[cancellation time decimal]],0),"not cancelled")</f>
        <v>7</v>
      </c>
      <c r="J3259" s="10">
        <f>IFERROR(MOD(Table1[[#This Row],[cancellation hour rounded]],24),"not cancelled")</f>
        <v>7</v>
      </c>
      <c r="K3259" s="32">
        <f>1/Table1[[#This Row],[Duration (Time between doses '[in hours'])]]</f>
        <v>4.1666666666666664E-2</v>
      </c>
      <c r="L3259" s="33">
        <f>Table1[[#This Row],[number doses per hour]]*INDEX(Table2[price per dose],Table1[[#This Row],[Drug ID]])</f>
        <v>0.35218749999999999</v>
      </c>
      <c r="M3259" s="11" t="b">
        <f>AND(Table1[[#This Row],[hour of cancellation 0 to 23]]&gt;=0,Table1[[#This Row],[hour of cancellation 0 to 23]]&lt;=23)</f>
        <v>1</v>
      </c>
    </row>
    <row r="3260" spans="1:13" x14ac:dyDescent="0.3">
      <c r="A3260" s="1">
        <v>3259</v>
      </c>
      <c r="B3260" s="1">
        <v>5</v>
      </c>
      <c r="C3260" s="2">
        <v>41052.964753558852</v>
      </c>
      <c r="D3260" s="2">
        <v>41112.964583333334</v>
      </c>
      <c r="E3260" s="1">
        <v>24</v>
      </c>
      <c r="F3260" s="2">
        <v>41054.760760157973</v>
      </c>
      <c r="G3260" s="1">
        <v>0</v>
      </c>
      <c r="H3260" s="32">
        <f>IFERROR(HOUR(Table1[[#This Row],[Cancel Date/time]])+MINUTE(Table1[[#This Row],[Cancel Date/time]])/60,"not cancelled")</f>
        <v>18.25</v>
      </c>
      <c r="I3260" s="47">
        <f>IFERROR(ROUND(Table1[[#This Row],[cancellation time decimal]],0),"not cancelled")</f>
        <v>18</v>
      </c>
      <c r="J3260" s="10">
        <f>IFERROR(MOD(Table1[[#This Row],[cancellation hour rounded]],24),"not cancelled")</f>
        <v>18</v>
      </c>
      <c r="K3260" s="32">
        <f>1/Table1[[#This Row],[Duration (Time between doses '[in hours'])]]</f>
        <v>4.1666666666666664E-2</v>
      </c>
      <c r="L3260" s="33">
        <f>Table1[[#This Row],[number doses per hour]]*INDEX(Table2[price per dose],Table1[[#This Row],[Drug ID]])</f>
        <v>0.2815833333333333</v>
      </c>
      <c r="M3260" s="11" t="b">
        <f>AND(Table1[[#This Row],[hour of cancellation 0 to 23]]&gt;=0,Table1[[#This Row],[hour of cancellation 0 to 23]]&lt;=23)</f>
        <v>1</v>
      </c>
    </row>
    <row r="3261" spans="1:13" x14ac:dyDescent="0.3">
      <c r="A3261" s="1">
        <v>3260</v>
      </c>
      <c r="B3261" s="1">
        <v>7</v>
      </c>
      <c r="C3261" s="2">
        <v>41053.074125517473</v>
      </c>
      <c r="D3261" s="2">
        <v>41113.073611111111</v>
      </c>
      <c r="E3261" s="1">
        <v>24</v>
      </c>
      <c r="F3261" s="2">
        <v>41066.257005296538</v>
      </c>
      <c r="G3261" s="1">
        <v>0</v>
      </c>
      <c r="H3261" s="32">
        <f>IFERROR(HOUR(Table1[[#This Row],[Cancel Date/time]])+MINUTE(Table1[[#This Row],[Cancel Date/time]])/60,"not cancelled")</f>
        <v>6.166666666666667</v>
      </c>
      <c r="I3261" s="47">
        <f>IFERROR(ROUND(Table1[[#This Row],[cancellation time decimal]],0),"not cancelled")</f>
        <v>6</v>
      </c>
      <c r="J3261" s="10">
        <f>IFERROR(MOD(Table1[[#This Row],[cancellation hour rounded]],24),"not cancelled")</f>
        <v>6</v>
      </c>
      <c r="K3261" s="32">
        <f>1/Table1[[#This Row],[Duration (Time between doses '[in hours'])]]</f>
        <v>4.1666666666666664E-2</v>
      </c>
      <c r="L3261" s="33">
        <f>Table1[[#This Row],[number doses per hour]]*INDEX(Table2[price per dose],Table1[[#This Row],[Drug ID]])</f>
        <v>1.2958049999999997</v>
      </c>
      <c r="M3261" s="11" t="b">
        <f>AND(Table1[[#This Row],[hour of cancellation 0 to 23]]&gt;=0,Table1[[#This Row],[hour of cancellation 0 to 23]]&lt;=23)</f>
        <v>1</v>
      </c>
    </row>
    <row r="3262" spans="1:13" x14ac:dyDescent="0.3">
      <c r="A3262" s="1">
        <v>3261</v>
      </c>
      <c r="B3262" s="1">
        <v>5</v>
      </c>
      <c r="C3262" s="2">
        <v>41053.158382944217</v>
      </c>
      <c r="D3262" s="2">
        <v>41113.158333333333</v>
      </c>
      <c r="E3262" s="1">
        <v>24</v>
      </c>
      <c r="F3262" s="2">
        <v>41054.803021756961</v>
      </c>
      <c r="G3262" s="1">
        <v>0</v>
      </c>
      <c r="H3262" s="32">
        <f>IFERROR(HOUR(Table1[[#This Row],[Cancel Date/time]])+MINUTE(Table1[[#This Row],[Cancel Date/time]])/60,"not cancelled")</f>
        <v>19.266666666666666</v>
      </c>
      <c r="I3262" s="47">
        <f>IFERROR(ROUND(Table1[[#This Row],[cancellation time decimal]],0),"not cancelled")</f>
        <v>19</v>
      </c>
      <c r="J3262" s="10">
        <f>IFERROR(MOD(Table1[[#This Row],[cancellation hour rounded]],24),"not cancelled")</f>
        <v>19</v>
      </c>
      <c r="K3262" s="32">
        <f>1/Table1[[#This Row],[Duration (Time between doses '[in hours'])]]</f>
        <v>4.1666666666666664E-2</v>
      </c>
      <c r="L3262" s="33">
        <f>Table1[[#This Row],[number doses per hour]]*INDEX(Table2[price per dose],Table1[[#This Row],[Drug ID]])</f>
        <v>0.2815833333333333</v>
      </c>
      <c r="M3262" s="11" t="b">
        <f>AND(Table1[[#This Row],[hour of cancellation 0 to 23]]&gt;=0,Table1[[#This Row],[hour of cancellation 0 to 23]]&lt;=23)</f>
        <v>1</v>
      </c>
    </row>
    <row r="3263" spans="1:13" hidden="1" x14ac:dyDescent="0.3">
      <c r="A3263" s="1">
        <v>3262</v>
      </c>
      <c r="B3263" s="1">
        <v>1</v>
      </c>
      <c r="C3263" s="2">
        <v>41053.292065082598</v>
      </c>
      <c r="D3263" s="2">
        <v>41055.999751929157</v>
      </c>
      <c r="E3263" s="1">
        <v>8</v>
      </c>
      <c r="F3263" s="2" t="s">
        <v>5</v>
      </c>
      <c r="G3263" s="1">
        <v>0</v>
      </c>
      <c r="H3263" s="32" t="str">
        <f>IFERROR(HOUR(Table1[[#This Row],[Cancel Date/time]])+MINUTE(Table1[[#This Row],[Cancel Date/time]])/60,"not cancelled")</f>
        <v>not cancelled</v>
      </c>
      <c r="I3263" s="47" t="str">
        <f>IFERROR(ROUND(Table1[[#This Row],[cancellation time decimal]],0),"not cancelled")</f>
        <v>not cancelled</v>
      </c>
      <c r="J3263" s="10" t="str">
        <f>IFERROR(MOD(Table1[[#This Row],[cancellation hour rounded]],24),"not cancelled")</f>
        <v>not cancelled</v>
      </c>
      <c r="K3263" s="32">
        <f>1/Table1[[#This Row],[Duration (Time between doses '[in hours'])]]</f>
        <v>0.125</v>
      </c>
      <c r="L3263" s="33">
        <f>Table1[[#This Row],[number doses per hour]]*INDEX(Table2[price per dose],Table1[[#This Row],[Drug ID]])</f>
        <v>0.84929166666666667</v>
      </c>
      <c r="M3263" s="11" t="b">
        <f>AND(Table1[[#This Row],[hour of cancellation 0 to 23]]&gt;=0,Table1[[#This Row],[hour of cancellation 0 to 23]]&lt;=23)</f>
        <v>0</v>
      </c>
    </row>
    <row r="3264" spans="1:13" x14ac:dyDescent="0.3">
      <c r="A3264" s="1">
        <v>3263</v>
      </c>
      <c r="B3264" s="1">
        <v>5</v>
      </c>
      <c r="C3264" s="2">
        <v>41053.328965012319</v>
      </c>
      <c r="D3264" s="2">
        <v>41113.328472222223</v>
      </c>
      <c r="E3264" s="1">
        <v>24</v>
      </c>
      <c r="F3264" s="2">
        <v>41056.672759578403</v>
      </c>
      <c r="G3264" s="1">
        <v>0</v>
      </c>
      <c r="H3264" s="32">
        <f>IFERROR(HOUR(Table1[[#This Row],[Cancel Date/time]])+MINUTE(Table1[[#This Row],[Cancel Date/time]])/60,"not cancelled")</f>
        <v>16.133333333333333</v>
      </c>
      <c r="I3264" s="47">
        <f>IFERROR(ROUND(Table1[[#This Row],[cancellation time decimal]],0),"not cancelled")</f>
        <v>16</v>
      </c>
      <c r="J3264" s="10">
        <f>IFERROR(MOD(Table1[[#This Row],[cancellation hour rounded]],24),"not cancelled")</f>
        <v>16</v>
      </c>
      <c r="K3264" s="32">
        <f>1/Table1[[#This Row],[Duration (Time between doses '[in hours'])]]</f>
        <v>4.1666666666666664E-2</v>
      </c>
      <c r="L3264" s="33">
        <f>Table1[[#This Row],[number doses per hour]]*INDEX(Table2[price per dose],Table1[[#This Row],[Drug ID]])</f>
        <v>0.2815833333333333</v>
      </c>
      <c r="M3264" s="11" t="b">
        <f>AND(Table1[[#This Row],[hour of cancellation 0 to 23]]&gt;=0,Table1[[#This Row],[hour of cancellation 0 to 23]]&lt;=23)</f>
        <v>1</v>
      </c>
    </row>
    <row r="3265" spans="1:13" x14ac:dyDescent="0.3">
      <c r="A3265" s="1">
        <v>3264</v>
      </c>
      <c r="B3265" s="1">
        <v>1</v>
      </c>
      <c r="C3265" s="2">
        <v>41053.442290517429</v>
      </c>
      <c r="D3265" s="2">
        <v>41113.441666666666</v>
      </c>
      <c r="E3265" s="1">
        <v>8</v>
      </c>
      <c r="F3265" s="2">
        <v>41054.64747390891</v>
      </c>
      <c r="G3265" s="1">
        <v>0</v>
      </c>
      <c r="H3265" s="32">
        <f>IFERROR(HOUR(Table1[[#This Row],[Cancel Date/time]])+MINUTE(Table1[[#This Row],[Cancel Date/time]])/60,"not cancelled")</f>
        <v>15.533333333333333</v>
      </c>
      <c r="I3265" s="47">
        <f>IFERROR(ROUND(Table1[[#This Row],[cancellation time decimal]],0),"not cancelled")</f>
        <v>16</v>
      </c>
      <c r="J3265" s="10">
        <f>IFERROR(MOD(Table1[[#This Row],[cancellation hour rounded]],24),"not cancelled")</f>
        <v>16</v>
      </c>
      <c r="K3265" s="32">
        <f>1/Table1[[#This Row],[Duration (Time between doses '[in hours'])]]</f>
        <v>0.125</v>
      </c>
      <c r="L3265" s="33">
        <f>Table1[[#This Row],[number doses per hour]]*INDEX(Table2[price per dose],Table1[[#This Row],[Drug ID]])</f>
        <v>0.84929166666666667</v>
      </c>
      <c r="M3265" s="11" t="b">
        <f>AND(Table1[[#This Row],[hour of cancellation 0 to 23]]&gt;=0,Table1[[#This Row],[hour of cancellation 0 to 23]]&lt;=23)</f>
        <v>1</v>
      </c>
    </row>
    <row r="3266" spans="1:13" x14ac:dyDescent="0.3">
      <c r="A3266" s="1">
        <v>3265</v>
      </c>
      <c r="B3266" s="1">
        <v>4</v>
      </c>
      <c r="C3266" s="2">
        <v>41053.424463797426</v>
      </c>
      <c r="D3266" s="2">
        <v>41113.424305555556</v>
      </c>
      <c r="E3266" s="1">
        <v>12</v>
      </c>
      <c r="F3266" s="2">
        <v>41056.293482123481</v>
      </c>
      <c r="G3266" s="1">
        <v>0</v>
      </c>
      <c r="H3266" s="32">
        <f>IFERROR(HOUR(Table1[[#This Row],[Cancel Date/time]])+MINUTE(Table1[[#This Row],[Cancel Date/time]])/60,"not cancelled")</f>
        <v>7.0333333333333332</v>
      </c>
      <c r="I3266" s="47">
        <f>IFERROR(ROUND(Table1[[#This Row],[cancellation time decimal]],0),"not cancelled")</f>
        <v>7</v>
      </c>
      <c r="J3266" s="10">
        <f>IFERROR(MOD(Table1[[#This Row],[cancellation hour rounded]],24),"not cancelled")</f>
        <v>7</v>
      </c>
      <c r="K3266" s="32">
        <f>1/Table1[[#This Row],[Duration (Time between doses '[in hours'])]]</f>
        <v>8.3333333333333329E-2</v>
      </c>
      <c r="L3266" s="33">
        <f>Table1[[#This Row],[number doses per hour]]*INDEX(Table2[price per dose],Table1[[#This Row],[Drug ID]])</f>
        <v>1.448055119047619</v>
      </c>
      <c r="M3266" s="11" t="b">
        <f>AND(Table1[[#This Row],[hour of cancellation 0 to 23]]&gt;=0,Table1[[#This Row],[hour of cancellation 0 to 23]]&lt;=23)</f>
        <v>1</v>
      </c>
    </row>
    <row r="3267" spans="1:13" x14ac:dyDescent="0.3">
      <c r="A3267" s="1">
        <v>3266</v>
      </c>
      <c r="B3267" s="1">
        <v>7</v>
      </c>
      <c r="C3267" s="2">
        <v>41053.424855060512</v>
      </c>
      <c r="D3267" s="2">
        <v>41113.424305555556</v>
      </c>
      <c r="E3267" s="1">
        <v>24</v>
      </c>
      <c r="F3267" s="2">
        <v>41063.684510196872</v>
      </c>
      <c r="G3267" s="1">
        <v>0</v>
      </c>
      <c r="H3267" s="32">
        <f>IFERROR(HOUR(Table1[[#This Row],[Cancel Date/time]])+MINUTE(Table1[[#This Row],[Cancel Date/time]])/60,"not cancelled")</f>
        <v>16.416666666666668</v>
      </c>
      <c r="I3267" s="47">
        <f>IFERROR(ROUND(Table1[[#This Row],[cancellation time decimal]],0),"not cancelled")</f>
        <v>16</v>
      </c>
      <c r="J3267" s="10">
        <f>IFERROR(MOD(Table1[[#This Row],[cancellation hour rounded]],24),"not cancelled")</f>
        <v>16</v>
      </c>
      <c r="K3267" s="32">
        <f>1/Table1[[#This Row],[Duration (Time between doses '[in hours'])]]</f>
        <v>4.1666666666666664E-2</v>
      </c>
      <c r="L3267" s="33">
        <f>Table1[[#This Row],[number doses per hour]]*INDEX(Table2[price per dose],Table1[[#This Row],[Drug ID]])</f>
        <v>1.2958049999999997</v>
      </c>
      <c r="M3267" s="11" t="b">
        <f>AND(Table1[[#This Row],[hour of cancellation 0 to 23]]&gt;=0,Table1[[#This Row],[hour of cancellation 0 to 23]]&lt;=23)</f>
        <v>1</v>
      </c>
    </row>
    <row r="3268" spans="1:13" x14ac:dyDescent="0.3">
      <c r="A3268" s="1">
        <v>3267</v>
      </c>
      <c r="B3268" s="1">
        <v>5</v>
      </c>
      <c r="C3268" s="2">
        <v>41053.497365191914</v>
      </c>
      <c r="D3268" s="2">
        <v>41113.497222222228</v>
      </c>
      <c r="E3268" s="1">
        <v>24</v>
      </c>
      <c r="F3268" s="2">
        <v>41057.407752698622</v>
      </c>
      <c r="G3268" s="1">
        <v>0</v>
      </c>
      <c r="H3268" s="32">
        <f>IFERROR(HOUR(Table1[[#This Row],[Cancel Date/time]])+MINUTE(Table1[[#This Row],[Cancel Date/time]])/60,"not cancelled")</f>
        <v>9.7833333333333332</v>
      </c>
      <c r="I3268" s="47">
        <f>IFERROR(ROUND(Table1[[#This Row],[cancellation time decimal]],0),"not cancelled")</f>
        <v>10</v>
      </c>
      <c r="J3268" s="10">
        <f>IFERROR(MOD(Table1[[#This Row],[cancellation hour rounded]],24),"not cancelled")</f>
        <v>10</v>
      </c>
      <c r="K3268" s="32">
        <f>1/Table1[[#This Row],[Duration (Time between doses '[in hours'])]]</f>
        <v>4.1666666666666664E-2</v>
      </c>
      <c r="L3268" s="33">
        <f>Table1[[#This Row],[number doses per hour]]*INDEX(Table2[price per dose],Table1[[#This Row],[Drug ID]])</f>
        <v>0.2815833333333333</v>
      </c>
      <c r="M3268" s="11" t="b">
        <f>AND(Table1[[#This Row],[hour of cancellation 0 to 23]]&gt;=0,Table1[[#This Row],[hour of cancellation 0 to 23]]&lt;=23)</f>
        <v>1</v>
      </c>
    </row>
    <row r="3269" spans="1:13" x14ac:dyDescent="0.3">
      <c r="A3269" s="1">
        <v>3268</v>
      </c>
      <c r="B3269" s="1">
        <v>3</v>
      </c>
      <c r="C3269" s="2">
        <v>41053.526556366094</v>
      </c>
      <c r="D3269" s="2">
        <v>41113.526388888888</v>
      </c>
      <c r="E3269" s="1">
        <v>24</v>
      </c>
      <c r="F3269" s="2">
        <v>41055.714427115505</v>
      </c>
      <c r="G3269" s="1">
        <v>0</v>
      </c>
      <c r="H3269" s="32">
        <f>IFERROR(HOUR(Table1[[#This Row],[Cancel Date/time]])+MINUTE(Table1[[#This Row],[Cancel Date/time]])/60,"not cancelled")</f>
        <v>17.133333333333333</v>
      </c>
      <c r="I3269" s="47">
        <f>IFERROR(ROUND(Table1[[#This Row],[cancellation time decimal]],0),"not cancelled")</f>
        <v>17</v>
      </c>
      <c r="J3269" s="10">
        <f>IFERROR(MOD(Table1[[#This Row],[cancellation hour rounded]],24),"not cancelled")</f>
        <v>17</v>
      </c>
      <c r="K3269" s="32">
        <f>1/Table1[[#This Row],[Duration (Time between doses '[in hours'])]]</f>
        <v>4.1666666666666664E-2</v>
      </c>
      <c r="L3269" s="33">
        <f>Table1[[#This Row],[number doses per hour]]*INDEX(Table2[price per dose],Table1[[#This Row],[Drug ID]])</f>
        <v>0.18133000000000002</v>
      </c>
      <c r="M3269" s="11" t="b">
        <f>AND(Table1[[#This Row],[hour of cancellation 0 to 23]]&gt;=0,Table1[[#This Row],[hour of cancellation 0 to 23]]&lt;=23)</f>
        <v>1</v>
      </c>
    </row>
    <row r="3270" spans="1:13" x14ac:dyDescent="0.3">
      <c r="A3270" s="1">
        <v>3269</v>
      </c>
      <c r="B3270" s="1">
        <v>1</v>
      </c>
      <c r="C3270" s="2">
        <v>41053.540663297041</v>
      </c>
      <c r="D3270" s="2">
        <v>41113.540277777778</v>
      </c>
      <c r="E3270" s="1">
        <v>12</v>
      </c>
      <c r="F3270" s="2">
        <v>41054.462671362278</v>
      </c>
      <c r="G3270" s="1">
        <v>0</v>
      </c>
      <c r="H3270" s="32">
        <f>IFERROR(HOUR(Table1[[#This Row],[Cancel Date/time]])+MINUTE(Table1[[#This Row],[Cancel Date/time]])/60,"not cancelled")</f>
        <v>11.1</v>
      </c>
      <c r="I3270" s="47">
        <f>IFERROR(ROUND(Table1[[#This Row],[cancellation time decimal]],0),"not cancelled")</f>
        <v>11</v>
      </c>
      <c r="J3270" s="10">
        <f>IFERROR(MOD(Table1[[#This Row],[cancellation hour rounded]],24),"not cancelled")</f>
        <v>11</v>
      </c>
      <c r="K3270" s="32">
        <f>1/Table1[[#This Row],[Duration (Time between doses '[in hours'])]]</f>
        <v>8.3333333333333329E-2</v>
      </c>
      <c r="L3270" s="33">
        <f>Table1[[#This Row],[number doses per hour]]*INDEX(Table2[price per dose],Table1[[#This Row],[Drug ID]])</f>
        <v>0.56619444444444444</v>
      </c>
      <c r="M3270" s="11" t="b">
        <f>AND(Table1[[#This Row],[hour of cancellation 0 to 23]]&gt;=0,Table1[[#This Row],[hour of cancellation 0 to 23]]&lt;=23)</f>
        <v>1</v>
      </c>
    </row>
    <row r="3271" spans="1:13" x14ac:dyDescent="0.3">
      <c r="A3271" s="1">
        <v>3270</v>
      </c>
      <c r="B3271" s="1">
        <v>1</v>
      </c>
      <c r="C3271" s="2">
        <v>41053.566083720369</v>
      </c>
      <c r="D3271" s="2">
        <v>41113.565972222219</v>
      </c>
      <c r="E3271" s="1">
        <v>8</v>
      </c>
      <c r="F3271" s="2">
        <v>41054.397992398968</v>
      </c>
      <c r="G3271" s="1">
        <v>0</v>
      </c>
      <c r="H3271" s="32">
        <f>IFERROR(HOUR(Table1[[#This Row],[Cancel Date/time]])+MINUTE(Table1[[#This Row],[Cancel Date/time]])/60,"not cancelled")</f>
        <v>9.5500000000000007</v>
      </c>
      <c r="I3271" s="47">
        <f>IFERROR(ROUND(Table1[[#This Row],[cancellation time decimal]],0),"not cancelled")</f>
        <v>10</v>
      </c>
      <c r="J3271" s="10">
        <f>IFERROR(MOD(Table1[[#This Row],[cancellation hour rounded]],24),"not cancelled")</f>
        <v>10</v>
      </c>
      <c r="K3271" s="32">
        <f>1/Table1[[#This Row],[Duration (Time between doses '[in hours'])]]</f>
        <v>0.125</v>
      </c>
      <c r="L3271" s="33">
        <f>Table1[[#This Row],[number doses per hour]]*INDEX(Table2[price per dose],Table1[[#This Row],[Drug ID]])</f>
        <v>0.84929166666666667</v>
      </c>
      <c r="M3271" s="11" t="b">
        <f>AND(Table1[[#This Row],[hour of cancellation 0 to 23]]&gt;=0,Table1[[#This Row],[hour of cancellation 0 to 23]]&lt;=23)</f>
        <v>1</v>
      </c>
    </row>
    <row r="3272" spans="1:13" x14ac:dyDescent="0.3">
      <c r="A3272" s="1">
        <v>3271</v>
      </c>
      <c r="B3272" s="1">
        <v>2</v>
      </c>
      <c r="C3272" s="2">
        <v>41053.55160250792</v>
      </c>
      <c r="D3272" s="2">
        <v>41056.343055555561</v>
      </c>
      <c r="E3272" s="1">
        <v>10</v>
      </c>
      <c r="F3272" s="2">
        <v>41054.602522836351</v>
      </c>
      <c r="G3272" s="1">
        <v>0</v>
      </c>
      <c r="H3272" s="32">
        <f>IFERROR(HOUR(Table1[[#This Row],[Cancel Date/time]])+MINUTE(Table1[[#This Row],[Cancel Date/time]])/60,"not cancelled")</f>
        <v>14.45</v>
      </c>
      <c r="I3272" s="47">
        <f>IFERROR(ROUND(Table1[[#This Row],[cancellation time decimal]],0),"not cancelled")</f>
        <v>14</v>
      </c>
      <c r="J3272" s="10">
        <f>IFERROR(MOD(Table1[[#This Row],[cancellation hour rounded]],24),"not cancelled")</f>
        <v>14</v>
      </c>
      <c r="K3272" s="32">
        <f>1/Table1[[#This Row],[Duration (Time between doses '[in hours'])]]</f>
        <v>0.1</v>
      </c>
      <c r="L3272" s="33">
        <f>Table1[[#This Row],[number doses per hour]]*INDEX(Table2[price per dose],Table1[[#This Row],[Drug ID]])</f>
        <v>0.84959999999999969</v>
      </c>
      <c r="M3272" s="11" t="b">
        <f>AND(Table1[[#This Row],[hour of cancellation 0 to 23]]&gt;=0,Table1[[#This Row],[hour of cancellation 0 to 23]]&lt;=23)</f>
        <v>1</v>
      </c>
    </row>
    <row r="3273" spans="1:13" x14ac:dyDescent="0.3">
      <c r="A3273" s="1">
        <v>3272</v>
      </c>
      <c r="B3273" s="1">
        <v>1</v>
      </c>
      <c r="C3273" s="2">
        <v>41053.546228940409</v>
      </c>
      <c r="D3273" s="2">
        <v>41113.54583333333</v>
      </c>
      <c r="E3273" s="1">
        <v>8</v>
      </c>
      <c r="F3273" s="2">
        <v>41054.55390566487</v>
      </c>
      <c r="G3273" s="1">
        <v>0</v>
      </c>
      <c r="H3273" s="32">
        <f>IFERROR(HOUR(Table1[[#This Row],[Cancel Date/time]])+MINUTE(Table1[[#This Row],[Cancel Date/time]])/60,"not cancelled")</f>
        <v>13.283333333333333</v>
      </c>
      <c r="I3273" s="47">
        <f>IFERROR(ROUND(Table1[[#This Row],[cancellation time decimal]],0),"not cancelled")</f>
        <v>13</v>
      </c>
      <c r="J3273" s="10">
        <f>IFERROR(MOD(Table1[[#This Row],[cancellation hour rounded]],24),"not cancelled")</f>
        <v>13</v>
      </c>
      <c r="K3273" s="32">
        <f>1/Table1[[#This Row],[Duration (Time between doses '[in hours'])]]</f>
        <v>0.125</v>
      </c>
      <c r="L3273" s="33">
        <f>Table1[[#This Row],[number doses per hour]]*INDEX(Table2[price per dose],Table1[[#This Row],[Drug ID]])</f>
        <v>0.84929166666666667</v>
      </c>
      <c r="M3273" s="11" t="b">
        <f>AND(Table1[[#This Row],[hour of cancellation 0 to 23]]&gt;=0,Table1[[#This Row],[hour of cancellation 0 to 23]]&lt;=23)</f>
        <v>1</v>
      </c>
    </row>
    <row r="3274" spans="1:13" x14ac:dyDescent="0.3">
      <c r="A3274" s="1">
        <v>3273</v>
      </c>
      <c r="B3274" s="1">
        <v>11</v>
      </c>
      <c r="C3274" s="2">
        <v>41053.623402722689</v>
      </c>
      <c r="D3274" s="2">
        <v>41113.622916666667</v>
      </c>
      <c r="E3274" s="1">
        <v>1</v>
      </c>
      <c r="F3274" s="2">
        <v>41060.690856171619</v>
      </c>
      <c r="G3274" s="1">
        <v>7</v>
      </c>
      <c r="H3274" s="32">
        <f>IFERROR(HOUR(Table1[[#This Row],[Cancel Date/time]])+MINUTE(Table1[[#This Row],[Cancel Date/time]])/60,"not cancelled")</f>
        <v>16.566666666666666</v>
      </c>
      <c r="I3274" s="47">
        <f>IFERROR(ROUND(Table1[[#This Row],[cancellation time decimal]],0),"not cancelled")</f>
        <v>17</v>
      </c>
      <c r="J3274" s="10">
        <f>IFERROR(MOD(Table1[[#This Row],[cancellation hour rounded]],24),"not cancelled")</f>
        <v>17</v>
      </c>
      <c r="K3274" s="32">
        <f>1/Table1[[#This Row],[Duration (Time between doses '[in hours'])]]</f>
        <v>1</v>
      </c>
      <c r="L3274" s="33">
        <f>Table1[[#This Row],[number doses per hour]]*INDEX(Table2[price per dose],Table1[[#This Row],[Drug ID]])</f>
        <v>1</v>
      </c>
      <c r="M3274" s="11" t="b">
        <f>AND(Table1[[#This Row],[hour of cancellation 0 to 23]]&gt;=0,Table1[[#This Row],[hour of cancellation 0 to 23]]&lt;=23)</f>
        <v>1</v>
      </c>
    </row>
    <row r="3275" spans="1:13" x14ac:dyDescent="0.3">
      <c r="A3275" s="1">
        <v>3274</v>
      </c>
      <c r="B3275" s="1">
        <v>2</v>
      </c>
      <c r="C3275" s="2">
        <v>41053.70001273782</v>
      </c>
      <c r="D3275" s="2">
        <v>41113.699999999997</v>
      </c>
      <c r="E3275" s="1">
        <v>10</v>
      </c>
      <c r="F3275" s="2">
        <v>41055.901920620279</v>
      </c>
      <c r="G3275" s="1">
        <v>0</v>
      </c>
      <c r="H3275" s="32">
        <f>IFERROR(HOUR(Table1[[#This Row],[Cancel Date/time]])+MINUTE(Table1[[#This Row],[Cancel Date/time]])/60,"not cancelled")</f>
        <v>21.633333333333333</v>
      </c>
      <c r="I3275" s="47">
        <f>IFERROR(ROUND(Table1[[#This Row],[cancellation time decimal]],0),"not cancelled")</f>
        <v>22</v>
      </c>
      <c r="J3275" s="10">
        <f>IFERROR(MOD(Table1[[#This Row],[cancellation hour rounded]],24),"not cancelled")</f>
        <v>22</v>
      </c>
      <c r="K3275" s="32">
        <f>1/Table1[[#This Row],[Duration (Time between doses '[in hours'])]]</f>
        <v>0.1</v>
      </c>
      <c r="L3275" s="33">
        <f>Table1[[#This Row],[number doses per hour]]*INDEX(Table2[price per dose],Table1[[#This Row],[Drug ID]])</f>
        <v>0.84959999999999969</v>
      </c>
      <c r="M3275" s="11" t="b">
        <f>AND(Table1[[#This Row],[hour of cancellation 0 to 23]]&gt;=0,Table1[[#This Row],[hour of cancellation 0 to 23]]&lt;=23)</f>
        <v>1</v>
      </c>
    </row>
    <row r="3276" spans="1:13" x14ac:dyDescent="0.3">
      <c r="A3276" s="1">
        <v>3275</v>
      </c>
      <c r="B3276" s="1">
        <v>1</v>
      </c>
      <c r="C3276" s="2">
        <v>41053.777778882562</v>
      </c>
      <c r="D3276" s="2">
        <v>41113.777777777781</v>
      </c>
      <c r="E3276" s="1">
        <v>12</v>
      </c>
      <c r="F3276" s="2">
        <v>41054.32816237615</v>
      </c>
      <c r="G3276" s="1">
        <v>0</v>
      </c>
      <c r="H3276" s="32">
        <f>IFERROR(HOUR(Table1[[#This Row],[Cancel Date/time]])+MINUTE(Table1[[#This Row],[Cancel Date/time]])/60,"not cancelled")</f>
        <v>7.8666666666666671</v>
      </c>
      <c r="I3276" s="47">
        <f>IFERROR(ROUND(Table1[[#This Row],[cancellation time decimal]],0),"not cancelled")</f>
        <v>8</v>
      </c>
      <c r="J3276" s="10">
        <f>IFERROR(MOD(Table1[[#This Row],[cancellation hour rounded]],24),"not cancelled")</f>
        <v>8</v>
      </c>
      <c r="K3276" s="32">
        <f>1/Table1[[#This Row],[Duration (Time between doses '[in hours'])]]</f>
        <v>8.3333333333333329E-2</v>
      </c>
      <c r="L3276" s="33">
        <f>Table1[[#This Row],[number doses per hour]]*INDEX(Table2[price per dose],Table1[[#This Row],[Drug ID]])</f>
        <v>0.56619444444444444</v>
      </c>
      <c r="M3276" s="11" t="b">
        <f>AND(Table1[[#This Row],[hour of cancellation 0 to 23]]&gt;=0,Table1[[#This Row],[hour of cancellation 0 to 23]]&lt;=23)</f>
        <v>1</v>
      </c>
    </row>
    <row r="3277" spans="1:13" x14ac:dyDescent="0.3">
      <c r="A3277" s="1">
        <v>3276</v>
      </c>
      <c r="B3277" s="1">
        <v>2</v>
      </c>
      <c r="C3277" s="2">
        <v>41053.790157779433</v>
      </c>
      <c r="D3277" s="2">
        <v>41113.789583333331</v>
      </c>
      <c r="E3277" s="1">
        <v>10</v>
      </c>
      <c r="F3277" s="2">
        <v>41054.579274092604</v>
      </c>
      <c r="G3277" s="1">
        <v>0</v>
      </c>
      <c r="H3277" s="32">
        <f>IFERROR(HOUR(Table1[[#This Row],[Cancel Date/time]])+MINUTE(Table1[[#This Row],[Cancel Date/time]])/60,"not cancelled")</f>
        <v>13.9</v>
      </c>
      <c r="I3277" s="47">
        <f>IFERROR(ROUND(Table1[[#This Row],[cancellation time decimal]],0),"not cancelled")</f>
        <v>14</v>
      </c>
      <c r="J3277" s="10">
        <f>IFERROR(MOD(Table1[[#This Row],[cancellation hour rounded]],24),"not cancelled")</f>
        <v>14</v>
      </c>
      <c r="K3277" s="32">
        <f>1/Table1[[#This Row],[Duration (Time between doses '[in hours'])]]</f>
        <v>0.1</v>
      </c>
      <c r="L3277" s="33">
        <f>Table1[[#This Row],[number doses per hour]]*INDEX(Table2[price per dose],Table1[[#This Row],[Drug ID]])</f>
        <v>0.84959999999999969</v>
      </c>
      <c r="M3277" s="11" t="b">
        <f>AND(Table1[[#This Row],[hour of cancellation 0 to 23]]&gt;=0,Table1[[#This Row],[hour of cancellation 0 to 23]]&lt;=23)</f>
        <v>1</v>
      </c>
    </row>
    <row r="3278" spans="1:13" x14ac:dyDescent="0.3">
      <c r="A3278" s="1">
        <v>3277</v>
      </c>
      <c r="B3278" s="1">
        <v>5</v>
      </c>
      <c r="C3278" s="2">
        <v>41053.833939250144</v>
      </c>
      <c r="D3278" s="2">
        <v>41113.833333333336</v>
      </c>
      <c r="E3278" s="1">
        <v>24</v>
      </c>
      <c r="F3278" s="2">
        <v>41056.66935203864</v>
      </c>
      <c r="G3278" s="1">
        <v>0</v>
      </c>
      <c r="H3278" s="32">
        <f>IFERROR(HOUR(Table1[[#This Row],[Cancel Date/time]])+MINUTE(Table1[[#This Row],[Cancel Date/time]])/60,"not cancelled")</f>
        <v>16.05</v>
      </c>
      <c r="I3278" s="47">
        <f>IFERROR(ROUND(Table1[[#This Row],[cancellation time decimal]],0),"not cancelled")</f>
        <v>16</v>
      </c>
      <c r="J3278" s="10">
        <f>IFERROR(MOD(Table1[[#This Row],[cancellation hour rounded]],24),"not cancelled")</f>
        <v>16</v>
      </c>
      <c r="K3278" s="32">
        <f>1/Table1[[#This Row],[Duration (Time between doses '[in hours'])]]</f>
        <v>4.1666666666666664E-2</v>
      </c>
      <c r="L3278" s="33">
        <f>Table1[[#This Row],[number doses per hour]]*INDEX(Table2[price per dose],Table1[[#This Row],[Drug ID]])</f>
        <v>0.2815833333333333</v>
      </c>
      <c r="M3278" s="11" t="b">
        <f>AND(Table1[[#This Row],[hour of cancellation 0 to 23]]&gt;=0,Table1[[#This Row],[hour of cancellation 0 to 23]]&lt;=23)</f>
        <v>1</v>
      </c>
    </row>
    <row r="3279" spans="1:13" x14ac:dyDescent="0.3">
      <c r="A3279" s="1">
        <v>3278</v>
      </c>
      <c r="B3279" s="1">
        <v>6</v>
      </c>
      <c r="C3279" s="2">
        <v>41053.956073629721</v>
      </c>
      <c r="D3279" s="2">
        <v>41113.955555555556</v>
      </c>
      <c r="E3279" s="1">
        <v>24</v>
      </c>
      <c r="F3279" s="2">
        <v>41056.798867278529</v>
      </c>
      <c r="G3279" s="1">
        <v>0</v>
      </c>
      <c r="H3279" s="32">
        <f>IFERROR(HOUR(Table1[[#This Row],[Cancel Date/time]])+MINUTE(Table1[[#This Row],[Cancel Date/time]])/60,"not cancelled")</f>
        <v>19.166666666666668</v>
      </c>
      <c r="I3279" s="47">
        <f>IFERROR(ROUND(Table1[[#This Row],[cancellation time decimal]],0),"not cancelled")</f>
        <v>19</v>
      </c>
      <c r="J3279" s="10">
        <f>IFERROR(MOD(Table1[[#This Row],[cancellation hour rounded]],24),"not cancelled")</f>
        <v>19</v>
      </c>
      <c r="K3279" s="32">
        <f>1/Table1[[#This Row],[Duration (Time between doses '[in hours'])]]</f>
        <v>4.1666666666666664E-2</v>
      </c>
      <c r="L3279" s="33">
        <f>Table1[[#This Row],[number doses per hour]]*INDEX(Table2[price per dose],Table1[[#This Row],[Drug ID]])</f>
        <v>0.35218749999999999</v>
      </c>
      <c r="M3279" s="11" t="b">
        <f>AND(Table1[[#This Row],[hour of cancellation 0 to 23]]&gt;=0,Table1[[#This Row],[hour of cancellation 0 to 23]]&lt;=23)</f>
        <v>1</v>
      </c>
    </row>
    <row r="3280" spans="1:13" x14ac:dyDescent="0.3">
      <c r="A3280" s="1">
        <v>3279</v>
      </c>
      <c r="B3280" s="1">
        <v>10</v>
      </c>
      <c r="C3280" s="2">
        <v>41053.92954447688</v>
      </c>
      <c r="D3280" s="2">
        <v>41113.929166666661</v>
      </c>
      <c r="E3280" s="1">
        <v>1</v>
      </c>
      <c r="F3280" s="2">
        <v>41060.577527020796</v>
      </c>
      <c r="G3280" s="1">
        <v>5</v>
      </c>
      <c r="H3280" s="32">
        <f>IFERROR(HOUR(Table1[[#This Row],[Cancel Date/time]])+MINUTE(Table1[[#This Row],[Cancel Date/time]])/60,"not cancelled")</f>
        <v>13.85</v>
      </c>
      <c r="I3280" s="47">
        <f>IFERROR(ROUND(Table1[[#This Row],[cancellation time decimal]],0),"not cancelled")</f>
        <v>14</v>
      </c>
      <c r="J3280" s="10">
        <f>IFERROR(MOD(Table1[[#This Row],[cancellation hour rounded]],24),"not cancelled")</f>
        <v>14</v>
      </c>
      <c r="K3280" s="32">
        <f>1/Table1[[#This Row],[Duration (Time between doses '[in hours'])]]</f>
        <v>1</v>
      </c>
      <c r="L3280" s="33">
        <f>Table1[[#This Row],[number doses per hour]]*INDEX(Table2[price per dose],Table1[[#This Row],[Drug ID]])</f>
        <v>2.5716000000000001</v>
      </c>
      <c r="M3280" s="11" t="b">
        <f>AND(Table1[[#This Row],[hour of cancellation 0 to 23]]&gt;=0,Table1[[#This Row],[hour of cancellation 0 to 23]]&lt;=23)</f>
        <v>1</v>
      </c>
    </row>
    <row r="3281" spans="1:13" x14ac:dyDescent="0.3">
      <c r="A3281" s="1">
        <v>3280</v>
      </c>
      <c r="B3281" s="1">
        <v>5</v>
      </c>
      <c r="C3281" s="2">
        <v>41053.974450369409</v>
      </c>
      <c r="D3281" s="2">
        <v>41113.974305555559</v>
      </c>
      <c r="E3281" s="1">
        <v>24</v>
      </c>
      <c r="F3281" s="2">
        <v>41055.878597931005</v>
      </c>
      <c r="G3281" s="1">
        <v>0</v>
      </c>
      <c r="H3281" s="32">
        <f>IFERROR(HOUR(Table1[[#This Row],[Cancel Date/time]])+MINUTE(Table1[[#This Row],[Cancel Date/time]])/60,"not cancelled")</f>
        <v>21.083333333333332</v>
      </c>
      <c r="I3281" s="47">
        <f>IFERROR(ROUND(Table1[[#This Row],[cancellation time decimal]],0),"not cancelled")</f>
        <v>21</v>
      </c>
      <c r="J3281" s="10">
        <f>IFERROR(MOD(Table1[[#This Row],[cancellation hour rounded]],24),"not cancelled")</f>
        <v>21</v>
      </c>
      <c r="K3281" s="32">
        <f>1/Table1[[#This Row],[Duration (Time between doses '[in hours'])]]</f>
        <v>4.1666666666666664E-2</v>
      </c>
      <c r="L3281" s="33">
        <f>Table1[[#This Row],[number doses per hour]]*INDEX(Table2[price per dose],Table1[[#This Row],[Drug ID]])</f>
        <v>0.2815833333333333</v>
      </c>
      <c r="M3281" s="11" t="b">
        <f>AND(Table1[[#This Row],[hour of cancellation 0 to 23]]&gt;=0,Table1[[#This Row],[hour of cancellation 0 to 23]]&lt;=23)</f>
        <v>1</v>
      </c>
    </row>
    <row r="3282" spans="1:13" x14ac:dyDescent="0.3">
      <c r="A3282" s="1">
        <v>3281</v>
      </c>
      <c r="B3282" s="1">
        <v>1</v>
      </c>
      <c r="C3282" s="2">
        <v>41054.042425425054</v>
      </c>
      <c r="D3282" s="2">
        <v>41114.042361111111</v>
      </c>
      <c r="E3282" s="1">
        <v>8</v>
      </c>
      <c r="F3282" s="2">
        <v>41055.513557969534</v>
      </c>
      <c r="G3282" s="1">
        <v>0</v>
      </c>
      <c r="H3282" s="32">
        <f>IFERROR(HOUR(Table1[[#This Row],[Cancel Date/time]])+MINUTE(Table1[[#This Row],[Cancel Date/time]])/60,"not cancelled")</f>
        <v>12.316666666666666</v>
      </c>
      <c r="I3282" s="47">
        <f>IFERROR(ROUND(Table1[[#This Row],[cancellation time decimal]],0),"not cancelled")</f>
        <v>12</v>
      </c>
      <c r="J3282" s="10">
        <f>IFERROR(MOD(Table1[[#This Row],[cancellation hour rounded]],24),"not cancelled")</f>
        <v>12</v>
      </c>
      <c r="K3282" s="32">
        <f>1/Table1[[#This Row],[Duration (Time between doses '[in hours'])]]</f>
        <v>0.125</v>
      </c>
      <c r="L3282" s="33">
        <f>Table1[[#This Row],[number doses per hour]]*INDEX(Table2[price per dose],Table1[[#This Row],[Drug ID]])</f>
        <v>0.84929166666666667</v>
      </c>
      <c r="M3282" s="11" t="b">
        <f>AND(Table1[[#This Row],[hour of cancellation 0 to 23]]&gt;=0,Table1[[#This Row],[hour of cancellation 0 to 23]]&lt;=23)</f>
        <v>1</v>
      </c>
    </row>
    <row r="3283" spans="1:13" hidden="1" x14ac:dyDescent="0.3">
      <c r="A3283" s="1">
        <v>3282</v>
      </c>
      <c r="B3283" s="1">
        <v>7</v>
      </c>
      <c r="C3283" s="2">
        <v>41054.056440258457</v>
      </c>
      <c r="D3283" s="2">
        <v>41056.806249999994</v>
      </c>
      <c r="E3283" s="1">
        <v>24</v>
      </c>
      <c r="F3283" s="2" t="s">
        <v>5</v>
      </c>
      <c r="G3283" s="1">
        <v>0</v>
      </c>
      <c r="H3283" s="32" t="str">
        <f>IFERROR(HOUR(Table1[[#This Row],[Cancel Date/time]])+MINUTE(Table1[[#This Row],[Cancel Date/time]])/60,"not cancelled")</f>
        <v>not cancelled</v>
      </c>
      <c r="I3283" s="47" t="str">
        <f>IFERROR(ROUND(Table1[[#This Row],[cancellation time decimal]],0),"not cancelled")</f>
        <v>not cancelled</v>
      </c>
      <c r="J3283" s="10" t="str">
        <f>IFERROR(MOD(Table1[[#This Row],[cancellation hour rounded]],24),"not cancelled")</f>
        <v>not cancelled</v>
      </c>
      <c r="K3283" s="32">
        <f>1/Table1[[#This Row],[Duration (Time between doses '[in hours'])]]</f>
        <v>4.1666666666666664E-2</v>
      </c>
      <c r="L3283" s="33">
        <f>Table1[[#This Row],[number doses per hour]]*INDEX(Table2[price per dose],Table1[[#This Row],[Drug ID]])</f>
        <v>1.2958049999999997</v>
      </c>
      <c r="M3283" s="11" t="b">
        <f>AND(Table1[[#This Row],[hour of cancellation 0 to 23]]&gt;=0,Table1[[#This Row],[hour of cancellation 0 to 23]]&lt;=23)</f>
        <v>0</v>
      </c>
    </row>
    <row r="3284" spans="1:13" hidden="1" x14ac:dyDescent="0.3">
      <c r="A3284" s="1">
        <v>3283</v>
      </c>
      <c r="B3284" s="1">
        <v>7</v>
      </c>
      <c r="C3284" s="2">
        <v>41054.043628576816</v>
      </c>
      <c r="D3284" s="2">
        <v>41057.584665557813</v>
      </c>
      <c r="E3284" s="1">
        <v>24</v>
      </c>
      <c r="F3284" s="2" t="s">
        <v>5</v>
      </c>
      <c r="G3284" s="1">
        <v>0</v>
      </c>
      <c r="H3284" s="32" t="str">
        <f>IFERROR(HOUR(Table1[[#This Row],[Cancel Date/time]])+MINUTE(Table1[[#This Row],[Cancel Date/time]])/60,"not cancelled")</f>
        <v>not cancelled</v>
      </c>
      <c r="I3284" s="47" t="str">
        <f>IFERROR(ROUND(Table1[[#This Row],[cancellation time decimal]],0),"not cancelled")</f>
        <v>not cancelled</v>
      </c>
      <c r="J3284" s="10" t="str">
        <f>IFERROR(MOD(Table1[[#This Row],[cancellation hour rounded]],24),"not cancelled")</f>
        <v>not cancelled</v>
      </c>
      <c r="K3284" s="32">
        <f>1/Table1[[#This Row],[Duration (Time between doses '[in hours'])]]</f>
        <v>4.1666666666666664E-2</v>
      </c>
      <c r="L3284" s="33">
        <f>Table1[[#This Row],[number doses per hour]]*INDEX(Table2[price per dose],Table1[[#This Row],[Drug ID]])</f>
        <v>1.2958049999999997</v>
      </c>
      <c r="M3284" s="11" t="b">
        <f>AND(Table1[[#This Row],[hour of cancellation 0 to 23]]&gt;=0,Table1[[#This Row],[hour of cancellation 0 to 23]]&lt;=23)</f>
        <v>0</v>
      </c>
    </row>
    <row r="3285" spans="1:13" x14ac:dyDescent="0.3">
      <c r="A3285" s="1">
        <v>3284</v>
      </c>
      <c r="B3285" s="1">
        <v>1</v>
      </c>
      <c r="C3285" s="2">
        <v>41054.195794499421</v>
      </c>
      <c r="D3285" s="2">
        <v>41114.195138888885</v>
      </c>
      <c r="E3285" s="1">
        <v>8</v>
      </c>
      <c r="F3285" s="2">
        <v>41055.4332308304</v>
      </c>
      <c r="G3285" s="1">
        <v>0</v>
      </c>
      <c r="H3285" s="32">
        <f>IFERROR(HOUR(Table1[[#This Row],[Cancel Date/time]])+MINUTE(Table1[[#This Row],[Cancel Date/time]])/60,"not cancelled")</f>
        <v>10.383333333333333</v>
      </c>
      <c r="I3285" s="47">
        <f>IFERROR(ROUND(Table1[[#This Row],[cancellation time decimal]],0),"not cancelled")</f>
        <v>10</v>
      </c>
      <c r="J3285" s="10">
        <f>IFERROR(MOD(Table1[[#This Row],[cancellation hour rounded]],24),"not cancelled")</f>
        <v>10</v>
      </c>
      <c r="K3285" s="32">
        <f>1/Table1[[#This Row],[Duration (Time between doses '[in hours'])]]</f>
        <v>0.125</v>
      </c>
      <c r="L3285" s="33">
        <f>Table1[[#This Row],[number doses per hour]]*INDEX(Table2[price per dose],Table1[[#This Row],[Drug ID]])</f>
        <v>0.84929166666666667</v>
      </c>
      <c r="M3285" s="11" t="b">
        <f>AND(Table1[[#This Row],[hour of cancellation 0 to 23]]&gt;=0,Table1[[#This Row],[hour of cancellation 0 to 23]]&lt;=23)</f>
        <v>1</v>
      </c>
    </row>
    <row r="3286" spans="1:13" x14ac:dyDescent="0.3">
      <c r="A3286" s="1">
        <v>3285</v>
      </c>
      <c r="B3286" s="1">
        <v>11</v>
      </c>
      <c r="C3286" s="2">
        <v>41054.191647497362</v>
      </c>
      <c r="D3286" s="2">
        <v>41059.024305555555</v>
      </c>
      <c r="E3286" s="1">
        <v>1</v>
      </c>
      <c r="F3286" s="2">
        <v>41057.753045003039</v>
      </c>
      <c r="G3286" s="1">
        <v>2</v>
      </c>
      <c r="H3286" s="32">
        <f>IFERROR(HOUR(Table1[[#This Row],[Cancel Date/time]])+MINUTE(Table1[[#This Row],[Cancel Date/time]])/60,"not cancelled")</f>
        <v>18.066666666666666</v>
      </c>
      <c r="I3286" s="47">
        <f>IFERROR(ROUND(Table1[[#This Row],[cancellation time decimal]],0),"not cancelled")</f>
        <v>18</v>
      </c>
      <c r="J3286" s="10">
        <f>IFERROR(MOD(Table1[[#This Row],[cancellation hour rounded]],24),"not cancelled")</f>
        <v>18</v>
      </c>
      <c r="K3286" s="32">
        <f>1/Table1[[#This Row],[Duration (Time between doses '[in hours'])]]</f>
        <v>1</v>
      </c>
      <c r="L3286" s="33">
        <f>Table1[[#This Row],[number doses per hour]]*INDEX(Table2[price per dose],Table1[[#This Row],[Drug ID]])</f>
        <v>1</v>
      </c>
      <c r="M3286" s="11" t="b">
        <f>AND(Table1[[#This Row],[hour of cancellation 0 to 23]]&gt;=0,Table1[[#This Row],[hour of cancellation 0 to 23]]&lt;=23)</f>
        <v>1</v>
      </c>
    </row>
    <row r="3287" spans="1:13" x14ac:dyDescent="0.3">
      <c r="A3287" s="1">
        <v>3286</v>
      </c>
      <c r="B3287" s="1">
        <v>5</v>
      </c>
      <c r="C3287" s="2">
        <v>41054.388820839638</v>
      </c>
      <c r="D3287" s="2">
        <v>41114.388194444444</v>
      </c>
      <c r="E3287" s="1">
        <v>24</v>
      </c>
      <c r="F3287" s="2">
        <v>41056.294000022193</v>
      </c>
      <c r="G3287" s="1">
        <v>0</v>
      </c>
      <c r="H3287" s="32">
        <f>IFERROR(HOUR(Table1[[#This Row],[Cancel Date/time]])+MINUTE(Table1[[#This Row],[Cancel Date/time]])/60,"not cancelled")</f>
        <v>7.05</v>
      </c>
      <c r="I3287" s="47">
        <f>IFERROR(ROUND(Table1[[#This Row],[cancellation time decimal]],0),"not cancelled")</f>
        <v>7</v>
      </c>
      <c r="J3287" s="10">
        <f>IFERROR(MOD(Table1[[#This Row],[cancellation hour rounded]],24),"not cancelled")</f>
        <v>7</v>
      </c>
      <c r="K3287" s="32">
        <f>1/Table1[[#This Row],[Duration (Time between doses '[in hours'])]]</f>
        <v>4.1666666666666664E-2</v>
      </c>
      <c r="L3287" s="33">
        <f>Table1[[#This Row],[number doses per hour]]*INDEX(Table2[price per dose],Table1[[#This Row],[Drug ID]])</f>
        <v>0.2815833333333333</v>
      </c>
      <c r="M3287" s="11" t="b">
        <f>AND(Table1[[#This Row],[hour of cancellation 0 to 23]]&gt;=0,Table1[[#This Row],[hour of cancellation 0 to 23]]&lt;=23)</f>
        <v>1</v>
      </c>
    </row>
    <row r="3288" spans="1:13" hidden="1" x14ac:dyDescent="0.3">
      <c r="A3288" s="1">
        <v>3287</v>
      </c>
      <c r="B3288" s="1">
        <v>9</v>
      </c>
      <c r="C3288" s="2">
        <v>41054.388938252232</v>
      </c>
      <c r="D3288" s="2">
        <v>41058.013834076395</v>
      </c>
      <c r="E3288" s="1">
        <v>5</v>
      </c>
      <c r="F3288" s="2" t="s">
        <v>5</v>
      </c>
      <c r="G3288" s="1">
        <v>0</v>
      </c>
      <c r="H3288" s="32" t="str">
        <f>IFERROR(HOUR(Table1[[#This Row],[Cancel Date/time]])+MINUTE(Table1[[#This Row],[Cancel Date/time]])/60,"not cancelled")</f>
        <v>not cancelled</v>
      </c>
      <c r="I3288" s="47" t="str">
        <f>IFERROR(ROUND(Table1[[#This Row],[cancellation time decimal]],0),"not cancelled")</f>
        <v>not cancelled</v>
      </c>
      <c r="J3288" s="10" t="str">
        <f>IFERROR(MOD(Table1[[#This Row],[cancellation hour rounded]],24),"not cancelled")</f>
        <v>not cancelled</v>
      </c>
      <c r="K3288" s="32">
        <f>1/Table1[[#This Row],[Duration (Time between doses '[in hours'])]]</f>
        <v>0.2</v>
      </c>
      <c r="L3288" s="33">
        <f>Table1[[#This Row],[number doses per hour]]*INDEX(Table2[price per dose],Table1[[#This Row],[Drug ID]])</f>
        <v>5.6740000000000004</v>
      </c>
      <c r="M3288" s="11" t="b">
        <f>AND(Table1[[#This Row],[hour of cancellation 0 to 23]]&gt;=0,Table1[[#This Row],[hour of cancellation 0 to 23]]&lt;=23)</f>
        <v>0</v>
      </c>
    </row>
    <row r="3289" spans="1:13" x14ac:dyDescent="0.3">
      <c r="A3289" s="1">
        <v>3288</v>
      </c>
      <c r="B3289" s="1">
        <v>3</v>
      </c>
      <c r="C3289" s="2">
        <v>41054.471028338427</v>
      </c>
      <c r="D3289" s="2">
        <v>41114.470833333333</v>
      </c>
      <c r="E3289" s="1">
        <v>24</v>
      </c>
      <c r="F3289" s="2">
        <v>41056.343232885825</v>
      </c>
      <c r="G3289" s="1">
        <v>0</v>
      </c>
      <c r="H3289" s="32">
        <f>IFERROR(HOUR(Table1[[#This Row],[Cancel Date/time]])+MINUTE(Table1[[#This Row],[Cancel Date/time]])/60,"not cancelled")</f>
        <v>8.2333333333333325</v>
      </c>
      <c r="I3289" s="47">
        <f>IFERROR(ROUND(Table1[[#This Row],[cancellation time decimal]],0),"not cancelled")</f>
        <v>8</v>
      </c>
      <c r="J3289" s="10">
        <f>IFERROR(MOD(Table1[[#This Row],[cancellation hour rounded]],24),"not cancelled")</f>
        <v>8</v>
      </c>
      <c r="K3289" s="32">
        <f>1/Table1[[#This Row],[Duration (Time between doses '[in hours'])]]</f>
        <v>4.1666666666666664E-2</v>
      </c>
      <c r="L3289" s="33">
        <f>Table1[[#This Row],[number doses per hour]]*INDEX(Table2[price per dose],Table1[[#This Row],[Drug ID]])</f>
        <v>0.18133000000000002</v>
      </c>
      <c r="M3289" s="11" t="b">
        <f>AND(Table1[[#This Row],[hour of cancellation 0 to 23]]&gt;=0,Table1[[#This Row],[hour of cancellation 0 to 23]]&lt;=23)</f>
        <v>1</v>
      </c>
    </row>
    <row r="3290" spans="1:13" hidden="1" x14ac:dyDescent="0.3">
      <c r="A3290" s="1">
        <v>3289</v>
      </c>
      <c r="B3290" s="1">
        <v>1</v>
      </c>
      <c r="C3290" s="2">
        <v>41054.540421195787</v>
      </c>
      <c r="D3290" s="2">
        <v>41058.123580761487</v>
      </c>
      <c r="E3290" s="1">
        <v>8</v>
      </c>
      <c r="F3290" s="2" t="s">
        <v>5</v>
      </c>
      <c r="G3290" s="1">
        <v>0</v>
      </c>
      <c r="H3290" s="32" t="str">
        <f>IFERROR(HOUR(Table1[[#This Row],[Cancel Date/time]])+MINUTE(Table1[[#This Row],[Cancel Date/time]])/60,"not cancelled")</f>
        <v>not cancelled</v>
      </c>
      <c r="I3290" s="47" t="str">
        <f>IFERROR(ROUND(Table1[[#This Row],[cancellation time decimal]],0),"not cancelled")</f>
        <v>not cancelled</v>
      </c>
      <c r="J3290" s="10" t="str">
        <f>IFERROR(MOD(Table1[[#This Row],[cancellation hour rounded]],24),"not cancelled")</f>
        <v>not cancelled</v>
      </c>
      <c r="K3290" s="32">
        <f>1/Table1[[#This Row],[Duration (Time between doses '[in hours'])]]</f>
        <v>0.125</v>
      </c>
      <c r="L3290" s="33">
        <f>Table1[[#This Row],[number doses per hour]]*INDEX(Table2[price per dose],Table1[[#This Row],[Drug ID]])</f>
        <v>0.84929166666666667</v>
      </c>
      <c r="M3290" s="11" t="b">
        <f>AND(Table1[[#This Row],[hour of cancellation 0 to 23]]&gt;=0,Table1[[#This Row],[hour of cancellation 0 to 23]]&lt;=23)</f>
        <v>0</v>
      </c>
    </row>
    <row r="3291" spans="1:13" x14ac:dyDescent="0.3">
      <c r="A3291" s="1">
        <v>3290</v>
      </c>
      <c r="B3291" s="1">
        <v>5</v>
      </c>
      <c r="C3291" s="2">
        <v>41054.521320521264</v>
      </c>
      <c r="D3291" s="2">
        <v>41114.520833333336</v>
      </c>
      <c r="E3291" s="1">
        <v>24</v>
      </c>
      <c r="F3291" s="2">
        <v>41058.505251211267</v>
      </c>
      <c r="G3291" s="1">
        <v>0</v>
      </c>
      <c r="H3291" s="32">
        <f>IFERROR(HOUR(Table1[[#This Row],[Cancel Date/time]])+MINUTE(Table1[[#This Row],[Cancel Date/time]])/60,"not cancelled")</f>
        <v>12.116666666666667</v>
      </c>
      <c r="I3291" s="47">
        <f>IFERROR(ROUND(Table1[[#This Row],[cancellation time decimal]],0),"not cancelled")</f>
        <v>12</v>
      </c>
      <c r="J3291" s="10">
        <f>IFERROR(MOD(Table1[[#This Row],[cancellation hour rounded]],24),"not cancelled")</f>
        <v>12</v>
      </c>
      <c r="K3291" s="32">
        <f>1/Table1[[#This Row],[Duration (Time between doses '[in hours'])]]</f>
        <v>4.1666666666666664E-2</v>
      </c>
      <c r="L3291" s="33">
        <f>Table1[[#This Row],[number doses per hour]]*INDEX(Table2[price per dose],Table1[[#This Row],[Drug ID]])</f>
        <v>0.2815833333333333</v>
      </c>
      <c r="M3291" s="11" t="b">
        <f>AND(Table1[[#This Row],[hour of cancellation 0 to 23]]&gt;=0,Table1[[#This Row],[hour of cancellation 0 to 23]]&lt;=23)</f>
        <v>1</v>
      </c>
    </row>
    <row r="3292" spans="1:13" hidden="1" x14ac:dyDescent="0.3">
      <c r="A3292" s="1">
        <v>3291</v>
      </c>
      <c r="B3292" s="1">
        <v>1</v>
      </c>
      <c r="C3292" s="2">
        <v>41054.563409119502</v>
      </c>
      <c r="D3292" s="2">
        <v>41056.64631531397</v>
      </c>
      <c r="E3292" s="1">
        <v>12</v>
      </c>
      <c r="F3292" s="2" t="s">
        <v>5</v>
      </c>
      <c r="G3292" s="1">
        <v>0</v>
      </c>
      <c r="H3292" s="32" t="str">
        <f>IFERROR(HOUR(Table1[[#This Row],[Cancel Date/time]])+MINUTE(Table1[[#This Row],[Cancel Date/time]])/60,"not cancelled")</f>
        <v>not cancelled</v>
      </c>
      <c r="I3292" s="47" t="str">
        <f>IFERROR(ROUND(Table1[[#This Row],[cancellation time decimal]],0),"not cancelled")</f>
        <v>not cancelled</v>
      </c>
      <c r="J3292" s="10" t="str">
        <f>IFERROR(MOD(Table1[[#This Row],[cancellation hour rounded]],24),"not cancelled")</f>
        <v>not cancelled</v>
      </c>
      <c r="K3292" s="32">
        <f>1/Table1[[#This Row],[Duration (Time between doses '[in hours'])]]</f>
        <v>8.3333333333333329E-2</v>
      </c>
      <c r="L3292" s="33">
        <f>Table1[[#This Row],[number doses per hour]]*INDEX(Table2[price per dose],Table1[[#This Row],[Drug ID]])</f>
        <v>0.56619444444444444</v>
      </c>
      <c r="M3292" s="11" t="b">
        <f>AND(Table1[[#This Row],[hour of cancellation 0 to 23]]&gt;=0,Table1[[#This Row],[hour of cancellation 0 to 23]]&lt;=23)</f>
        <v>0</v>
      </c>
    </row>
    <row r="3293" spans="1:13" x14ac:dyDescent="0.3">
      <c r="A3293" s="1">
        <v>3292</v>
      </c>
      <c r="B3293" s="1">
        <v>5</v>
      </c>
      <c r="C3293" s="2">
        <v>41054.747887301935</v>
      </c>
      <c r="D3293" s="2">
        <v>41114.747222222228</v>
      </c>
      <c r="E3293" s="1">
        <v>24</v>
      </c>
      <c r="F3293" s="2">
        <v>41058.435038410571</v>
      </c>
      <c r="G3293" s="1">
        <v>0</v>
      </c>
      <c r="H3293" s="32">
        <f>IFERROR(HOUR(Table1[[#This Row],[Cancel Date/time]])+MINUTE(Table1[[#This Row],[Cancel Date/time]])/60,"not cancelled")</f>
        <v>10.433333333333334</v>
      </c>
      <c r="I3293" s="47">
        <f>IFERROR(ROUND(Table1[[#This Row],[cancellation time decimal]],0),"not cancelled")</f>
        <v>10</v>
      </c>
      <c r="J3293" s="10">
        <f>IFERROR(MOD(Table1[[#This Row],[cancellation hour rounded]],24),"not cancelled")</f>
        <v>10</v>
      </c>
      <c r="K3293" s="32">
        <f>1/Table1[[#This Row],[Duration (Time between doses '[in hours'])]]</f>
        <v>4.1666666666666664E-2</v>
      </c>
      <c r="L3293" s="33">
        <f>Table1[[#This Row],[number doses per hour]]*INDEX(Table2[price per dose],Table1[[#This Row],[Drug ID]])</f>
        <v>0.2815833333333333</v>
      </c>
      <c r="M3293" s="11" t="b">
        <f>AND(Table1[[#This Row],[hour of cancellation 0 to 23]]&gt;=0,Table1[[#This Row],[hour of cancellation 0 to 23]]&lt;=23)</f>
        <v>1</v>
      </c>
    </row>
    <row r="3294" spans="1:13" hidden="1" x14ac:dyDescent="0.3">
      <c r="A3294" s="1">
        <v>3293</v>
      </c>
      <c r="B3294" s="1">
        <v>1</v>
      </c>
      <c r="C3294" s="2">
        <v>41054.789953412153</v>
      </c>
      <c r="D3294" s="2">
        <v>41056.998102446261</v>
      </c>
      <c r="E3294" s="1">
        <v>8</v>
      </c>
      <c r="F3294" s="2" t="s">
        <v>5</v>
      </c>
      <c r="G3294" s="1">
        <v>0</v>
      </c>
      <c r="H3294" s="32" t="str">
        <f>IFERROR(HOUR(Table1[[#This Row],[Cancel Date/time]])+MINUTE(Table1[[#This Row],[Cancel Date/time]])/60,"not cancelled")</f>
        <v>not cancelled</v>
      </c>
      <c r="I3294" s="47" t="str">
        <f>IFERROR(ROUND(Table1[[#This Row],[cancellation time decimal]],0),"not cancelled")</f>
        <v>not cancelled</v>
      </c>
      <c r="J3294" s="10" t="str">
        <f>IFERROR(MOD(Table1[[#This Row],[cancellation hour rounded]],24),"not cancelled")</f>
        <v>not cancelled</v>
      </c>
      <c r="K3294" s="32">
        <f>1/Table1[[#This Row],[Duration (Time between doses '[in hours'])]]</f>
        <v>0.125</v>
      </c>
      <c r="L3294" s="33">
        <f>Table1[[#This Row],[number doses per hour]]*INDEX(Table2[price per dose],Table1[[#This Row],[Drug ID]])</f>
        <v>0.84929166666666667</v>
      </c>
      <c r="M3294" s="11" t="b">
        <f>AND(Table1[[#This Row],[hour of cancellation 0 to 23]]&gt;=0,Table1[[#This Row],[hour of cancellation 0 to 23]]&lt;=23)</f>
        <v>0</v>
      </c>
    </row>
    <row r="3295" spans="1:13" x14ac:dyDescent="0.3">
      <c r="A3295" s="1">
        <v>3294</v>
      </c>
      <c r="B3295" s="1">
        <v>8</v>
      </c>
      <c r="C3295" s="2">
        <v>41054.789634494227</v>
      </c>
      <c r="D3295" s="2">
        <v>41114.789583333331</v>
      </c>
      <c r="E3295" s="1">
        <v>3</v>
      </c>
      <c r="F3295" s="2">
        <v>41059.250970167297</v>
      </c>
      <c r="G3295" s="1">
        <v>0</v>
      </c>
      <c r="H3295" s="32">
        <f>IFERROR(HOUR(Table1[[#This Row],[Cancel Date/time]])+MINUTE(Table1[[#This Row],[Cancel Date/time]])/60,"not cancelled")</f>
        <v>6.0166666666666666</v>
      </c>
      <c r="I3295" s="47">
        <f>IFERROR(ROUND(Table1[[#This Row],[cancellation time decimal]],0),"not cancelled")</f>
        <v>6</v>
      </c>
      <c r="J3295" s="10">
        <f>IFERROR(MOD(Table1[[#This Row],[cancellation hour rounded]],24),"not cancelled")</f>
        <v>6</v>
      </c>
      <c r="K3295" s="32">
        <f>1/Table1[[#This Row],[Duration (Time between doses '[in hours'])]]</f>
        <v>0.33333333333333331</v>
      </c>
      <c r="L3295" s="33">
        <f>Table1[[#This Row],[number doses per hour]]*INDEX(Table2[price per dose],Table1[[#This Row],[Drug ID]])</f>
        <v>0.29998222222222221</v>
      </c>
      <c r="M3295" s="11" t="b">
        <f>AND(Table1[[#This Row],[hour of cancellation 0 to 23]]&gt;=0,Table1[[#This Row],[hour of cancellation 0 to 23]]&lt;=23)</f>
        <v>1</v>
      </c>
    </row>
    <row r="3296" spans="1:13" x14ac:dyDescent="0.3">
      <c r="A3296" s="1">
        <v>3295</v>
      </c>
      <c r="B3296" s="1">
        <v>2</v>
      </c>
      <c r="C3296" s="2">
        <v>41054.812115828012</v>
      </c>
      <c r="D3296" s="2">
        <v>41114.811805555553</v>
      </c>
      <c r="E3296" s="1">
        <v>10</v>
      </c>
      <c r="F3296" s="2">
        <v>41057.016738778613</v>
      </c>
      <c r="G3296" s="1">
        <v>0</v>
      </c>
      <c r="H3296" s="32">
        <f>IFERROR(HOUR(Table1[[#This Row],[Cancel Date/time]])+MINUTE(Table1[[#This Row],[Cancel Date/time]])/60,"not cancelled")</f>
        <v>0.4</v>
      </c>
      <c r="I3296" s="47">
        <f>IFERROR(ROUND(Table1[[#This Row],[cancellation time decimal]],0),"not cancelled")</f>
        <v>0</v>
      </c>
      <c r="J3296" s="10">
        <f>IFERROR(MOD(Table1[[#This Row],[cancellation hour rounded]],24),"not cancelled")</f>
        <v>0</v>
      </c>
      <c r="K3296" s="32">
        <f>1/Table1[[#This Row],[Duration (Time between doses '[in hours'])]]</f>
        <v>0.1</v>
      </c>
      <c r="L3296" s="33">
        <f>Table1[[#This Row],[number doses per hour]]*INDEX(Table2[price per dose],Table1[[#This Row],[Drug ID]])</f>
        <v>0.84959999999999969</v>
      </c>
      <c r="M3296" s="11" t="b">
        <f>AND(Table1[[#This Row],[hour of cancellation 0 to 23]]&gt;=0,Table1[[#This Row],[hour of cancellation 0 to 23]]&lt;=23)</f>
        <v>1</v>
      </c>
    </row>
    <row r="3297" spans="1:13" x14ac:dyDescent="0.3">
      <c r="A3297" s="1">
        <v>3296</v>
      </c>
      <c r="B3297" s="1">
        <v>7</v>
      </c>
      <c r="C3297" s="2">
        <v>41054.805275963678</v>
      </c>
      <c r="D3297" s="2">
        <v>41114.804861111108</v>
      </c>
      <c r="E3297" s="1">
        <v>24</v>
      </c>
      <c r="F3297" s="2">
        <v>41064.695549577038</v>
      </c>
      <c r="G3297" s="1">
        <v>0</v>
      </c>
      <c r="H3297" s="32">
        <f>IFERROR(HOUR(Table1[[#This Row],[Cancel Date/time]])+MINUTE(Table1[[#This Row],[Cancel Date/time]])/60,"not cancelled")</f>
        <v>16.683333333333334</v>
      </c>
      <c r="I3297" s="47">
        <f>IFERROR(ROUND(Table1[[#This Row],[cancellation time decimal]],0),"not cancelled")</f>
        <v>17</v>
      </c>
      <c r="J3297" s="10">
        <f>IFERROR(MOD(Table1[[#This Row],[cancellation hour rounded]],24),"not cancelled")</f>
        <v>17</v>
      </c>
      <c r="K3297" s="32">
        <f>1/Table1[[#This Row],[Duration (Time between doses '[in hours'])]]</f>
        <v>4.1666666666666664E-2</v>
      </c>
      <c r="L3297" s="33">
        <f>Table1[[#This Row],[number doses per hour]]*INDEX(Table2[price per dose],Table1[[#This Row],[Drug ID]])</f>
        <v>1.2958049999999997</v>
      </c>
      <c r="M3297" s="11" t="b">
        <f>AND(Table1[[#This Row],[hour of cancellation 0 to 23]]&gt;=0,Table1[[#This Row],[hour of cancellation 0 to 23]]&lt;=23)</f>
        <v>1</v>
      </c>
    </row>
    <row r="3298" spans="1:13" x14ac:dyDescent="0.3">
      <c r="A3298" s="1">
        <v>3297</v>
      </c>
      <c r="B3298" s="1">
        <v>7</v>
      </c>
      <c r="C3298" s="2">
        <v>41054.805899433537</v>
      </c>
      <c r="D3298" s="2">
        <v>41114.805555555555</v>
      </c>
      <c r="E3298" s="1">
        <v>24</v>
      </c>
      <c r="F3298" s="2">
        <v>41107.59832239282</v>
      </c>
      <c r="G3298" s="1">
        <v>1</v>
      </c>
      <c r="H3298" s="32">
        <f>IFERROR(HOUR(Table1[[#This Row],[Cancel Date/time]])+MINUTE(Table1[[#This Row],[Cancel Date/time]])/60,"not cancelled")</f>
        <v>14.35</v>
      </c>
      <c r="I3298" s="47">
        <f>IFERROR(ROUND(Table1[[#This Row],[cancellation time decimal]],0),"not cancelled")</f>
        <v>14</v>
      </c>
      <c r="J3298" s="10">
        <f>IFERROR(MOD(Table1[[#This Row],[cancellation hour rounded]],24),"not cancelled")</f>
        <v>14</v>
      </c>
      <c r="K3298" s="32">
        <f>1/Table1[[#This Row],[Duration (Time between doses '[in hours'])]]</f>
        <v>4.1666666666666664E-2</v>
      </c>
      <c r="L3298" s="33">
        <f>Table1[[#This Row],[number doses per hour]]*INDEX(Table2[price per dose],Table1[[#This Row],[Drug ID]])</f>
        <v>1.2958049999999997</v>
      </c>
      <c r="M3298" s="11" t="b">
        <f>AND(Table1[[#This Row],[hour of cancellation 0 to 23]]&gt;=0,Table1[[#This Row],[hour of cancellation 0 to 23]]&lt;=23)</f>
        <v>1</v>
      </c>
    </row>
    <row r="3299" spans="1:13" x14ac:dyDescent="0.3">
      <c r="A3299" s="1">
        <v>3298</v>
      </c>
      <c r="B3299" s="1">
        <v>3</v>
      </c>
      <c r="C3299" s="2">
        <v>41054.890563324509</v>
      </c>
      <c r="D3299" s="2">
        <v>41114.890277777777</v>
      </c>
      <c r="E3299" s="1">
        <v>24</v>
      </c>
      <c r="F3299" s="2">
        <v>41056.588847847837</v>
      </c>
      <c r="G3299" s="1">
        <v>0</v>
      </c>
      <c r="H3299" s="32">
        <f>IFERROR(HOUR(Table1[[#This Row],[Cancel Date/time]])+MINUTE(Table1[[#This Row],[Cancel Date/time]])/60,"not cancelled")</f>
        <v>14.116666666666667</v>
      </c>
      <c r="I3299" s="47">
        <f>IFERROR(ROUND(Table1[[#This Row],[cancellation time decimal]],0),"not cancelled")</f>
        <v>14</v>
      </c>
      <c r="J3299" s="10">
        <f>IFERROR(MOD(Table1[[#This Row],[cancellation hour rounded]],24),"not cancelled")</f>
        <v>14</v>
      </c>
      <c r="K3299" s="32">
        <f>1/Table1[[#This Row],[Duration (Time between doses '[in hours'])]]</f>
        <v>4.1666666666666664E-2</v>
      </c>
      <c r="L3299" s="33">
        <f>Table1[[#This Row],[number doses per hour]]*INDEX(Table2[price per dose],Table1[[#This Row],[Drug ID]])</f>
        <v>0.18133000000000002</v>
      </c>
      <c r="M3299" s="11" t="b">
        <f>AND(Table1[[#This Row],[hour of cancellation 0 to 23]]&gt;=0,Table1[[#This Row],[hour of cancellation 0 to 23]]&lt;=23)</f>
        <v>1</v>
      </c>
    </row>
    <row r="3300" spans="1:13" x14ac:dyDescent="0.3">
      <c r="A3300" s="1">
        <v>3299</v>
      </c>
      <c r="B3300" s="1">
        <v>10</v>
      </c>
      <c r="C3300" s="2">
        <v>41054.953173008646</v>
      </c>
      <c r="D3300" s="2">
        <v>41114.952777777777</v>
      </c>
      <c r="E3300" s="1">
        <v>1</v>
      </c>
      <c r="F3300" s="2">
        <v>41058.730888089391</v>
      </c>
      <c r="G3300" s="1">
        <v>2</v>
      </c>
      <c r="H3300" s="32">
        <f>IFERROR(HOUR(Table1[[#This Row],[Cancel Date/time]])+MINUTE(Table1[[#This Row],[Cancel Date/time]])/60,"not cancelled")</f>
        <v>17.533333333333335</v>
      </c>
      <c r="I3300" s="47">
        <f>IFERROR(ROUND(Table1[[#This Row],[cancellation time decimal]],0),"not cancelled")</f>
        <v>18</v>
      </c>
      <c r="J3300" s="10">
        <f>IFERROR(MOD(Table1[[#This Row],[cancellation hour rounded]],24),"not cancelled")</f>
        <v>18</v>
      </c>
      <c r="K3300" s="32">
        <f>1/Table1[[#This Row],[Duration (Time between doses '[in hours'])]]</f>
        <v>1</v>
      </c>
      <c r="L3300" s="33">
        <f>Table1[[#This Row],[number doses per hour]]*INDEX(Table2[price per dose],Table1[[#This Row],[Drug ID]])</f>
        <v>2.5716000000000001</v>
      </c>
      <c r="M3300" s="11" t="b">
        <f>AND(Table1[[#This Row],[hour of cancellation 0 to 23]]&gt;=0,Table1[[#This Row],[hour of cancellation 0 to 23]]&lt;=23)</f>
        <v>1</v>
      </c>
    </row>
    <row r="3301" spans="1:13" x14ac:dyDescent="0.3">
      <c r="A3301" s="1">
        <v>3300</v>
      </c>
      <c r="B3301" s="1">
        <v>1</v>
      </c>
      <c r="C3301" s="2">
        <v>41055.077049274085</v>
      </c>
      <c r="D3301" s="2">
        <v>41115.076388888883</v>
      </c>
      <c r="E3301" s="1">
        <v>12</v>
      </c>
      <c r="F3301" s="2">
        <v>41055.632561681217</v>
      </c>
      <c r="G3301" s="1">
        <v>0</v>
      </c>
      <c r="H3301" s="32">
        <f>IFERROR(HOUR(Table1[[#This Row],[Cancel Date/time]])+MINUTE(Table1[[#This Row],[Cancel Date/time]])/60,"not cancelled")</f>
        <v>15.166666666666666</v>
      </c>
      <c r="I3301" s="47">
        <f>IFERROR(ROUND(Table1[[#This Row],[cancellation time decimal]],0),"not cancelled")</f>
        <v>15</v>
      </c>
      <c r="J3301" s="10">
        <f>IFERROR(MOD(Table1[[#This Row],[cancellation hour rounded]],24),"not cancelled")</f>
        <v>15</v>
      </c>
      <c r="K3301" s="32">
        <f>1/Table1[[#This Row],[Duration (Time between doses '[in hours'])]]</f>
        <v>8.3333333333333329E-2</v>
      </c>
      <c r="L3301" s="33">
        <f>Table1[[#This Row],[number doses per hour]]*INDEX(Table2[price per dose],Table1[[#This Row],[Drug ID]])</f>
        <v>0.56619444444444444</v>
      </c>
      <c r="M3301" s="11" t="b">
        <f>AND(Table1[[#This Row],[hour of cancellation 0 to 23]]&gt;=0,Table1[[#This Row],[hour of cancellation 0 to 23]]&lt;=23)</f>
        <v>1</v>
      </c>
    </row>
    <row r="3302" spans="1:13" x14ac:dyDescent="0.3">
      <c r="A3302" s="1">
        <v>3301</v>
      </c>
      <c r="B3302" s="1">
        <v>3</v>
      </c>
      <c r="C3302" s="2">
        <v>41055.095762112309</v>
      </c>
      <c r="D3302" s="2">
        <v>41115.095138888893</v>
      </c>
      <c r="E3302" s="1">
        <v>24</v>
      </c>
      <c r="F3302" s="2">
        <v>41057.368800770659</v>
      </c>
      <c r="G3302" s="1">
        <v>0</v>
      </c>
      <c r="H3302" s="32">
        <f>IFERROR(HOUR(Table1[[#This Row],[Cancel Date/time]])+MINUTE(Table1[[#This Row],[Cancel Date/time]])/60,"not cancelled")</f>
        <v>8.85</v>
      </c>
      <c r="I3302" s="47">
        <f>IFERROR(ROUND(Table1[[#This Row],[cancellation time decimal]],0),"not cancelled")</f>
        <v>9</v>
      </c>
      <c r="J3302" s="10">
        <f>IFERROR(MOD(Table1[[#This Row],[cancellation hour rounded]],24),"not cancelled")</f>
        <v>9</v>
      </c>
      <c r="K3302" s="32">
        <f>1/Table1[[#This Row],[Duration (Time between doses '[in hours'])]]</f>
        <v>4.1666666666666664E-2</v>
      </c>
      <c r="L3302" s="33">
        <f>Table1[[#This Row],[number doses per hour]]*INDEX(Table2[price per dose],Table1[[#This Row],[Drug ID]])</f>
        <v>0.18133000000000002</v>
      </c>
      <c r="M3302" s="11" t="b">
        <f>AND(Table1[[#This Row],[hour of cancellation 0 to 23]]&gt;=0,Table1[[#This Row],[hour of cancellation 0 to 23]]&lt;=23)</f>
        <v>1</v>
      </c>
    </row>
    <row r="3303" spans="1:13" x14ac:dyDescent="0.3">
      <c r="A3303" s="1">
        <v>3302</v>
      </c>
      <c r="B3303" s="1">
        <v>6</v>
      </c>
      <c r="C3303" s="2">
        <v>41055.113102191528</v>
      </c>
      <c r="D3303" s="2">
        <v>41115.112500000003</v>
      </c>
      <c r="E3303" s="1">
        <v>24</v>
      </c>
      <c r="F3303" s="2">
        <v>41061.41303994273</v>
      </c>
      <c r="G3303" s="1">
        <v>0</v>
      </c>
      <c r="H3303" s="32">
        <f>IFERROR(HOUR(Table1[[#This Row],[Cancel Date/time]])+MINUTE(Table1[[#This Row],[Cancel Date/time]])/60,"not cancelled")</f>
        <v>9.9</v>
      </c>
      <c r="I3303" s="47">
        <f>IFERROR(ROUND(Table1[[#This Row],[cancellation time decimal]],0),"not cancelled")</f>
        <v>10</v>
      </c>
      <c r="J3303" s="10">
        <f>IFERROR(MOD(Table1[[#This Row],[cancellation hour rounded]],24),"not cancelled")</f>
        <v>10</v>
      </c>
      <c r="K3303" s="32">
        <f>1/Table1[[#This Row],[Duration (Time between doses '[in hours'])]]</f>
        <v>4.1666666666666664E-2</v>
      </c>
      <c r="L3303" s="33">
        <f>Table1[[#This Row],[number doses per hour]]*INDEX(Table2[price per dose],Table1[[#This Row],[Drug ID]])</f>
        <v>0.35218749999999999</v>
      </c>
      <c r="M3303" s="11" t="b">
        <f>AND(Table1[[#This Row],[hour of cancellation 0 to 23]]&gt;=0,Table1[[#This Row],[hour of cancellation 0 to 23]]&lt;=23)</f>
        <v>1</v>
      </c>
    </row>
    <row r="3304" spans="1:13" hidden="1" x14ac:dyDescent="0.3">
      <c r="A3304" s="1">
        <v>3303</v>
      </c>
      <c r="B3304" s="1">
        <v>2</v>
      </c>
      <c r="C3304" s="2">
        <v>41055.255106072887</v>
      </c>
      <c r="D3304" s="2">
        <v>41059.046269599639</v>
      </c>
      <c r="E3304" s="1">
        <v>10</v>
      </c>
      <c r="F3304" s="2" t="s">
        <v>5</v>
      </c>
      <c r="G3304" s="1">
        <v>0</v>
      </c>
      <c r="H3304" s="32" t="str">
        <f>IFERROR(HOUR(Table1[[#This Row],[Cancel Date/time]])+MINUTE(Table1[[#This Row],[Cancel Date/time]])/60,"not cancelled")</f>
        <v>not cancelled</v>
      </c>
      <c r="I3304" s="47" t="str">
        <f>IFERROR(ROUND(Table1[[#This Row],[cancellation time decimal]],0),"not cancelled")</f>
        <v>not cancelled</v>
      </c>
      <c r="J3304" s="10" t="str">
        <f>IFERROR(MOD(Table1[[#This Row],[cancellation hour rounded]],24),"not cancelled")</f>
        <v>not cancelled</v>
      </c>
      <c r="K3304" s="32">
        <f>1/Table1[[#This Row],[Duration (Time between doses '[in hours'])]]</f>
        <v>0.1</v>
      </c>
      <c r="L3304" s="33">
        <f>Table1[[#This Row],[number doses per hour]]*INDEX(Table2[price per dose],Table1[[#This Row],[Drug ID]])</f>
        <v>0.84959999999999969</v>
      </c>
      <c r="M3304" s="11" t="b">
        <f>AND(Table1[[#This Row],[hour of cancellation 0 to 23]]&gt;=0,Table1[[#This Row],[hour of cancellation 0 to 23]]&lt;=23)</f>
        <v>0</v>
      </c>
    </row>
    <row r="3305" spans="1:13" x14ac:dyDescent="0.3">
      <c r="A3305" s="1">
        <v>3304</v>
      </c>
      <c r="B3305" s="1">
        <v>6</v>
      </c>
      <c r="C3305" s="2">
        <v>41055.358675919415</v>
      </c>
      <c r="D3305" s="2">
        <v>41115.358333333337</v>
      </c>
      <c r="E3305" s="1">
        <v>24</v>
      </c>
      <c r="F3305" s="2">
        <v>41059.353833994137</v>
      </c>
      <c r="G3305" s="1">
        <v>0</v>
      </c>
      <c r="H3305" s="32">
        <f>IFERROR(HOUR(Table1[[#This Row],[Cancel Date/time]])+MINUTE(Table1[[#This Row],[Cancel Date/time]])/60,"not cancelled")</f>
        <v>8.4833333333333325</v>
      </c>
      <c r="I3305" s="47">
        <f>IFERROR(ROUND(Table1[[#This Row],[cancellation time decimal]],0),"not cancelled")</f>
        <v>8</v>
      </c>
      <c r="J3305" s="10">
        <f>IFERROR(MOD(Table1[[#This Row],[cancellation hour rounded]],24),"not cancelled")</f>
        <v>8</v>
      </c>
      <c r="K3305" s="32">
        <f>1/Table1[[#This Row],[Duration (Time between doses '[in hours'])]]</f>
        <v>4.1666666666666664E-2</v>
      </c>
      <c r="L3305" s="33">
        <f>Table1[[#This Row],[number doses per hour]]*INDEX(Table2[price per dose],Table1[[#This Row],[Drug ID]])</f>
        <v>0.35218749999999999</v>
      </c>
      <c r="M3305" s="11" t="b">
        <f>AND(Table1[[#This Row],[hour of cancellation 0 to 23]]&gt;=0,Table1[[#This Row],[hour of cancellation 0 to 23]]&lt;=23)</f>
        <v>1</v>
      </c>
    </row>
    <row r="3306" spans="1:13" x14ac:dyDescent="0.3">
      <c r="A3306" s="1">
        <v>3305</v>
      </c>
      <c r="B3306" s="1">
        <v>3</v>
      </c>
      <c r="C3306" s="2">
        <v>41055.339085651794</v>
      </c>
      <c r="D3306" s="2">
        <v>41115.338888888895</v>
      </c>
      <c r="E3306" s="1">
        <v>24</v>
      </c>
      <c r="F3306" s="2">
        <v>41057.77289774875</v>
      </c>
      <c r="G3306" s="1">
        <v>0</v>
      </c>
      <c r="H3306" s="32">
        <f>IFERROR(HOUR(Table1[[#This Row],[Cancel Date/time]])+MINUTE(Table1[[#This Row],[Cancel Date/time]])/60,"not cancelled")</f>
        <v>18.533333333333335</v>
      </c>
      <c r="I3306" s="47">
        <f>IFERROR(ROUND(Table1[[#This Row],[cancellation time decimal]],0),"not cancelled")</f>
        <v>19</v>
      </c>
      <c r="J3306" s="10">
        <f>IFERROR(MOD(Table1[[#This Row],[cancellation hour rounded]],24),"not cancelled")</f>
        <v>19</v>
      </c>
      <c r="K3306" s="32">
        <f>1/Table1[[#This Row],[Duration (Time between doses '[in hours'])]]</f>
        <v>4.1666666666666664E-2</v>
      </c>
      <c r="L3306" s="33">
        <f>Table1[[#This Row],[number doses per hour]]*INDEX(Table2[price per dose],Table1[[#This Row],[Drug ID]])</f>
        <v>0.18133000000000002</v>
      </c>
      <c r="M3306" s="11" t="b">
        <f>AND(Table1[[#This Row],[hour of cancellation 0 to 23]]&gt;=0,Table1[[#This Row],[hour of cancellation 0 to 23]]&lt;=23)</f>
        <v>1</v>
      </c>
    </row>
    <row r="3307" spans="1:13" x14ac:dyDescent="0.3">
      <c r="A3307" s="1">
        <v>3306</v>
      </c>
      <c r="B3307" s="1">
        <v>3</v>
      </c>
      <c r="C3307" s="2">
        <v>41055.340891640131</v>
      </c>
      <c r="D3307" s="2">
        <v>41115.340277777781</v>
      </c>
      <c r="E3307" s="1">
        <v>24</v>
      </c>
      <c r="F3307" s="2">
        <v>41057.468526747158</v>
      </c>
      <c r="G3307" s="1">
        <v>0</v>
      </c>
      <c r="H3307" s="32">
        <f>IFERROR(HOUR(Table1[[#This Row],[Cancel Date/time]])+MINUTE(Table1[[#This Row],[Cancel Date/time]])/60,"not cancelled")</f>
        <v>11.233333333333333</v>
      </c>
      <c r="I3307" s="47">
        <f>IFERROR(ROUND(Table1[[#This Row],[cancellation time decimal]],0),"not cancelled")</f>
        <v>11</v>
      </c>
      <c r="J3307" s="10">
        <f>IFERROR(MOD(Table1[[#This Row],[cancellation hour rounded]],24),"not cancelled")</f>
        <v>11</v>
      </c>
      <c r="K3307" s="32">
        <f>1/Table1[[#This Row],[Duration (Time between doses '[in hours'])]]</f>
        <v>4.1666666666666664E-2</v>
      </c>
      <c r="L3307" s="33">
        <f>Table1[[#This Row],[number doses per hour]]*INDEX(Table2[price per dose],Table1[[#This Row],[Drug ID]])</f>
        <v>0.18133000000000002</v>
      </c>
      <c r="M3307" s="11" t="b">
        <f>AND(Table1[[#This Row],[hour of cancellation 0 to 23]]&gt;=0,Table1[[#This Row],[hour of cancellation 0 to 23]]&lt;=23)</f>
        <v>1</v>
      </c>
    </row>
    <row r="3308" spans="1:13" x14ac:dyDescent="0.3">
      <c r="A3308" s="1">
        <v>3307</v>
      </c>
      <c r="B3308" s="1">
        <v>1</v>
      </c>
      <c r="C3308" s="2">
        <v>41055.385186334977</v>
      </c>
      <c r="D3308" s="2">
        <v>41115.384722222225</v>
      </c>
      <c r="E3308" s="1">
        <v>8</v>
      </c>
      <c r="F3308" s="2">
        <v>41055.459778029712</v>
      </c>
      <c r="G3308" s="1">
        <v>0</v>
      </c>
      <c r="H3308" s="32">
        <f>IFERROR(HOUR(Table1[[#This Row],[Cancel Date/time]])+MINUTE(Table1[[#This Row],[Cancel Date/time]])/60,"not cancelled")</f>
        <v>11.033333333333333</v>
      </c>
      <c r="I3308" s="47">
        <f>IFERROR(ROUND(Table1[[#This Row],[cancellation time decimal]],0),"not cancelled")</f>
        <v>11</v>
      </c>
      <c r="J3308" s="10">
        <f>IFERROR(MOD(Table1[[#This Row],[cancellation hour rounded]],24),"not cancelled")</f>
        <v>11</v>
      </c>
      <c r="K3308" s="32">
        <f>1/Table1[[#This Row],[Duration (Time between doses '[in hours'])]]</f>
        <v>0.125</v>
      </c>
      <c r="L3308" s="33">
        <f>Table1[[#This Row],[number doses per hour]]*INDEX(Table2[price per dose],Table1[[#This Row],[Drug ID]])</f>
        <v>0.84929166666666667</v>
      </c>
      <c r="M3308" s="11" t="b">
        <f>AND(Table1[[#This Row],[hour of cancellation 0 to 23]]&gt;=0,Table1[[#This Row],[hour of cancellation 0 to 23]]&lt;=23)</f>
        <v>1</v>
      </c>
    </row>
    <row r="3309" spans="1:13" x14ac:dyDescent="0.3">
      <c r="A3309" s="1">
        <v>3308</v>
      </c>
      <c r="B3309" s="1">
        <v>7</v>
      </c>
      <c r="C3309" s="2">
        <v>41055.379463006568</v>
      </c>
      <c r="D3309" s="2">
        <v>41115.379166666666</v>
      </c>
      <c r="E3309" s="1">
        <v>24</v>
      </c>
      <c r="F3309" s="2">
        <v>41058.36976932313</v>
      </c>
      <c r="G3309" s="1">
        <v>0</v>
      </c>
      <c r="H3309" s="32">
        <f>IFERROR(HOUR(Table1[[#This Row],[Cancel Date/time]])+MINUTE(Table1[[#This Row],[Cancel Date/time]])/60,"not cancelled")</f>
        <v>8.8666666666666671</v>
      </c>
      <c r="I3309" s="47">
        <f>IFERROR(ROUND(Table1[[#This Row],[cancellation time decimal]],0),"not cancelled")</f>
        <v>9</v>
      </c>
      <c r="J3309" s="10">
        <f>IFERROR(MOD(Table1[[#This Row],[cancellation hour rounded]],24),"not cancelled")</f>
        <v>9</v>
      </c>
      <c r="K3309" s="32">
        <f>1/Table1[[#This Row],[Duration (Time between doses '[in hours'])]]</f>
        <v>4.1666666666666664E-2</v>
      </c>
      <c r="L3309" s="33">
        <f>Table1[[#This Row],[number doses per hour]]*INDEX(Table2[price per dose],Table1[[#This Row],[Drug ID]])</f>
        <v>1.2958049999999997</v>
      </c>
      <c r="M3309" s="11" t="b">
        <f>AND(Table1[[#This Row],[hour of cancellation 0 to 23]]&gt;=0,Table1[[#This Row],[hour of cancellation 0 to 23]]&lt;=23)</f>
        <v>1</v>
      </c>
    </row>
    <row r="3310" spans="1:13" x14ac:dyDescent="0.3">
      <c r="A3310" s="1">
        <v>3309</v>
      </c>
      <c r="B3310" s="1">
        <v>9</v>
      </c>
      <c r="C3310" s="2">
        <v>41055.375201827774</v>
      </c>
      <c r="D3310" s="2">
        <v>41115.375</v>
      </c>
      <c r="E3310" s="1">
        <v>5</v>
      </c>
      <c r="F3310" s="2">
        <v>41058.487053298129</v>
      </c>
      <c r="G3310" s="1">
        <v>0</v>
      </c>
      <c r="H3310" s="32">
        <f>IFERROR(HOUR(Table1[[#This Row],[Cancel Date/time]])+MINUTE(Table1[[#This Row],[Cancel Date/time]])/60,"not cancelled")</f>
        <v>11.683333333333334</v>
      </c>
      <c r="I3310" s="47">
        <f>IFERROR(ROUND(Table1[[#This Row],[cancellation time decimal]],0),"not cancelled")</f>
        <v>12</v>
      </c>
      <c r="J3310" s="10">
        <f>IFERROR(MOD(Table1[[#This Row],[cancellation hour rounded]],24),"not cancelled")</f>
        <v>12</v>
      </c>
      <c r="K3310" s="32">
        <f>1/Table1[[#This Row],[Duration (Time between doses '[in hours'])]]</f>
        <v>0.2</v>
      </c>
      <c r="L3310" s="33">
        <f>Table1[[#This Row],[number doses per hour]]*INDEX(Table2[price per dose],Table1[[#This Row],[Drug ID]])</f>
        <v>5.6740000000000004</v>
      </c>
      <c r="M3310" s="11" t="b">
        <f>AND(Table1[[#This Row],[hour of cancellation 0 to 23]]&gt;=0,Table1[[#This Row],[hour of cancellation 0 to 23]]&lt;=23)</f>
        <v>1</v>
      </c>
    </row>
    <row r="3311" spans="1:13" x14ac:dyDescent="0.3">
      <c r="A3311" s="1">
        <v>3310</v>
      </c>
      <c r="B3311" s="1">
        <v>4</v>
      </c>
      <c r="C3311" s="2">
        <v>41055.477696448339</v>
      </c>
      <c r="D3311" s="2">
        <v>41115.477083333339</v>
      </c>
      <c r="E3311" s="1">
        <v>12</v>
      </c>
      <c r="F3311" s="2">
        <v>41058.399568639601</v>
      </c>
      <c r="G3311" s="1">
        <v>0</v>
      </c>
      <c r="H3311" s="32">
        <f>IFERROR(HOUR(Table1[[#This Row],[Cancel Date/time]])+MINUTE(Table1[[#This Row],[Cancel Date/time]])/60,"not cancelled")</f>
        <v>9.5833333333333339</v>
      </c>
      <c r="I3311" s="47">
        <f>IFERROR(ROUND(Table1[[#This Row],[cancellation time decimal]],0),"not cancelled")</f>
        <v>10</v>
      </c>
      <c r="J3311" s="10">
        <f>IFERROR(MOD(Table1[[#This Row],[cancellation hour rounded]],24),"not cancelled")</f>
        <v>10</v>
      </c>
      <c r="K3311" s="32">
        <f>1/Table1[[#This Row],[Duration (Time between doses '[in hours'])]]</f>
        <v>8.3333333333333329E-2</v>
      </c>
      <c r="L3311" s="33">
        <f>Table1[[#This Row],[number doses per hour]]*INDEX(Table2[price per dose],Table1[[#This Row],[Drug ID]])</f>
        <v>1.448055119047619</v>
      </c>
      <c r="M3311" s="11" t="b">
        <f>AND(Table1[[#This Row],[hour of cancellation 0 to 23]]&gt;=0,Table1[[#This Row],[hour of cancellation 0 to 23]]&lt;=23)</f>
        <v>1</v>
      </c>
    </row>
    <row r="3312" spans="1:13" x14ac:dyDescent="0.3">
      <c r="A3312" s="1">
        <v>3311</v>
      </c>
      <c r="B3312" s="1">
        <v>1</v>
      </c>
      <c r="C3312" s="2">
        <v>41055.508061977329</v>
      </c>
      <c r="D3312" s="2">
        <v>41059.340972222228</v>
      </c>
      <c r="E3312" s="1">
        <v>12</v>
      </c>
      <c r="F3312" s="2">
        <v>41056.886518218867</v>
      </c>
      <c r="G3312" s="1">
        <v>0</v>
      </c>
      <c r="H3312" s="32">
        <f>IFERROR(HOUR(Table1[[#This Row],[Cancel Date/time]])+MINUTE(Table1[[#This Row],[Cancel Date/time]])/60,"not cancelled")</f>
        <v>21.266666666666666</v>
      </c>
      <c r="I3312" s="47">
        <f>IFERROR(ROUND(Table1[[#This Row],[cancellation time decimal]],0),"not cancelled")</f>
        <v>21</v>
      </c>
      <c r="J3312" s="10">
        <f>IFERROR(MOD(Table1[[#This Row],[cancellation hour rounded]],24),"not cancelled")</f>
        <v>21</v>
      </c>
      <c r="K3312" s="32">
        <f>1/Table1[[#This Row],[Duration (Time between doses '[in hours'])]]</f>
        <v>8.3333333333333329E-2</v>
      </c>
      <c r="L3312" s="33">
        <f>Table1[[#This Row],[number doses per hour]]*INDEX(Table2[price per dose],Table1[[#This Row],[Drug ID]])</f>
        <v>0.56619444444444444</v>
      </c>
      <c r="M3312" s="11" t="b">
        <f>AND(Table1[[#This Row],[hour of cancellation 0 to 23]]&gt;=0,Table1[[#This Row],[hour of cancellation 0 to 23]]&lt;=23)</f>
        <v>1</v>
      </c>
    </row>
    <row r="3313" spans="1:13" x14ac:dyDescent="0.3">
      <c r="A3313" s="1">
        <v>3312</v>
      </c>
      <c r="B3313" s="1">
        <v>1</v>
      </c>
      <c r="C3313" s="2">
        <v>41055.571044268807</v>
      </c>
      <c r="D3313" s="2">
        <v>41115.570833333331</v>
      </c>
      <c r="E3313" s="1">
        <v>8</v>
      </c>
      <c r="F3313" s="2">
        <v>41056.392401967154</v>
      </c>
      <c r="G3313" s="1">
        <v>0</v>
      </c>
      <c r="H3313" s="32">
        <f>IFERROR(HOUR(Table1[[#This Row],[Cancel Date/time]])+MINUTE(Table1[[#This Row],[Cancel Date/time]])/60,"not cancelled")</f>
        <v>9.4166666666666661</v>
      </c>
      <c r="I3313" s="47">
        <f>IFERROR(ROUND(Table1[[#This Row],[cancellation time decimal]],0),"not cancelled")</f>
        <v>9</v>
      </c>
      <c r="J3313" s="10">
        <f>IFERROR(MOD(Table1[[#This Row],[cancellation hour rounded]],24),"not cancelled")</f>
        <v>9</v>
      </c>
      <c r="K3313" s="32">
        <f>1/Table1[[#This Row],[Duration (Time between doses '[in hours'])]]</f>
        <v>0.125</v>
      </c>
      <c r="L3313" s="33">
        <f>Table1[[#This Row],[number doses per hour]]*INDEX(Table2[price per dose],Table1[[#This Row],[Drug ID]])</f>
        <v>0.84929166666666667</v>
      </c>
      <c r="M3313" s="11" t="b">
        <f>AND(Table1[[#This Row],[hour of cancellation 0 to 23]]&gt;=0,Table1[[#This Row],[hour of cancellation 0 to 23]]&lt;=23)</f>
        <v>1</v>
      </c>
    </row>
    <row r="3314" spans="1:13" x14ac:dyDescent="0.3">
      <c r="A3314" s="1">
        <v>3313</v>
      </c>
      <c r="B3314" s="1">
        <v>1</v>
      </c>
      <c r="C3314" s="2">
        <v>41055.575824597974</v>
      </c>
      <c r="D3314" s="2">
        <v>41060.242361111115</v>
      </c>
      <c r="E3314" s="1">
        <v>8</v>
      </c>
      <c r="F3314" s="2">
        <v>41055.8601282128</v>
      </c>
      <c r="G3314" s="1">
        <v>0</v>
      </c>
      <c r="H3314" s="32">
        <f>IFERROR(HOUR(Table1[[#This Row],[Cancel Date/time]])+MINUTE(Table1[[#This Row],[Cancel Date/time]])/60,"not cancelled")</f>
        <v>20.633333333333333</v>
      </c>
      <c r="I3314" s="47">
        <f>IFERROR(ROUND(Table1[[#This Row],[cancellation time decimal]],0),"not cancelled")</f>
        <v>21</v>
      </c>
      <c r="J3314" s="10">
        <f>IFERROR(MOD(Table1[[#This Row],[cancellation hour rounded]],24),"not cancelled")</f>
        <v>21</v>
      </c>
      <c r="K3314" s="32">
        <f>1/Table1[[#This Row],[Duration (Time between doses '[in hours'])]]</f>
        <v>0.125</v>
      </c>
      <c r="L3314" s="33">
        <f>Table1[[#This Row],[number doses per hour]]*INDEX(Table2[price per dose],Table1[[#This Row],[Drug ID]])</f>
        <v>0.84929166666666667</v>
      </c>
      <c r="M3314" s="11" t="b">
        <f>AND(Table1[[#This Row],[hour of cancellation 0 to 23]]&gt;=0,Table1[[#This Row],[hour of cancellation 0 to 23]]&lt;=23)</f>
        <v>1</v>
      </c>
    </row>
    <row r="3315" spans="1:13" x14ac:dyDescent="0.3">
      <c r="A3315" s="1">
        <v>3314</v>
      </c>
      <c r="B3315" s="1">
        <v>1</v>
      </c>
      <c r="C3315" s="2">
        <v>41055.630923265075</v>
      </c>
      <c r="D3315" s="2">
        <v>41115.630555555559</v>
      </c>
      <c r="E3315" s="1">
        <v>8</v>
      </c>
      <c r="F3315" s="2">
        <v>41055.731093646507</v>
      </c>
      <c r="G3315" s="1">
        <v>0</v>
      </c>
      <c r="H3315" s="32">
        <f>IFERROR(HOUR(Table1[[#This Row],[Cancel Date/time]])+MINUTE(Table1[[#This Row],[Cancel Date/time]])/60,"not cancelled")</f>
        <v>17.533333333333335</v>
      </c>
      <c r="I3315" s="47">
        <f>IFERROR(ROUND(Table1[[#This Row],[cancellation time decimal]],0),"not cancelled")</f>
        <v>18</v>
      </c>
      <c r="J3315" s="10">
        <f>IFERROR(MOD(Table1[[#This Row],[cancellation hour rounded]],24),"not cancelled")</f>
        <v>18</v>
      </c>
      <c r="K3315" s="32">
        <f>1/Table1[[#This Row],[Duration (Time between doses '[in hours'])]]</f>
        <v>0.125</v>
      </c>
      <c r="L3315" s="33">
        <f>Table1[[#This Row],[number doses per hour]]*INDEX(Table2[price per dose],Table1[[#This Row],[Drug ID]])</f>
        <v>0.84929166666666667</v>
      </c>
      <c r="M3315" s="11" t="b">
        <f>AND(Table1[[#This Row],[hour of cancellation 0 to 23]]&gt;=0,Table1[[#This Row],[hour of cancellation 0 to 23]]&lt;=23)</f>
        <v>1</v>
      </c>
    </row>
    <row r="3316" spans="1:13" x14ac:dyDescent="0.3">
      <c r="A3316" s="1">
        <v>3315</v>
      </c>
      <c r="B3316" s="1">
        <v>1</v>
      </c>
      <c r="C3316" s="2">
        <v>41055.637121482847</v>
      </c>
      <c r="D3316" s="2">
        <v>41115.636805555558</v>
      </c>
      <c r="E3316" s="1">
        <v>8</v>
      </c>
      <c r="F3316" s="2">
        <v>41057.115261986211</v>
      </c>
      <c r="G3316" s="1">
        <v>0</v>
      </c>
      <c r="H3316" s="32">
        <f>IFERROR(HOUR(Table1[[#This Row],[Cancel Date/time]])+MINUTE(Table1[[#This Row],[Cancel Date/time]])/60,"not cancelled")</f>
        <v>2.75</v>
      </c>
      <c r="I3316" s="47">
        <f>IFERROR(ROUND(Table1[[#This Row],[cancellation time decimal]],0),"not cancelled")</f>
        <v>3</v>
      </c>
      <c r="J3316" s="10">
        <f>IFERROR(MOD(Table1[[#This Row],[cancellation hour rounded]],24),"not cancelled")</f>
        <v>3</v>
      </c>
      <c r="K3316" s="32">
        <f>1/Table1[[#This Row],[Duration (Time between doses '[in hours'])]]</f>
        <v>0.125</v>
      </c>
      <c r="L3316" s="33">
        <f>Table1[[#This Row],[number doses per hour]]*INDEX(Table2[price per dose],Table1[[#This Row],[Drug ID]])</f>
        <v>0.84929166666666667</v>
      </c>
      <c r="M3316" s="11" t="b">
        <f>AND(Table1[[#This Row],[hour of cancellation 0 to 23]]&gt;=0,Table1[[#This Row],[hour of cancellation 0 to 23]]&lt;=23)</f>
        <v>1</v>
      </c>
    </row>
    <row r="3317" spans="1:13" x14ac:dyDescent="0.3">
      <c r="A3317" s="1">
        <v>3316</v>
      </c>
      <c r="B3317" s="1">
        <v>4</v>
      </c>
      <c r="C3317" s="2">
        <v>41055.641361149508</v>
      </c>
      <c r="D3317" s="2">
        <v>41115.640972222223</v>
      </c>
      <c r="E3317" s="1">
        <v>12</v>
      </c>
      <c r="F3317" s="2">
        <v>41058.372091062382</v>
      </c>
      <c r="G3317" s="1">
        <v>0</v>
      </c>
      <c r="H3317" s="32">
        <f>IFERROR(HOUR(Table1[[#This Row],[Cancel Date/time]])+MINUTE(Table1[[#This Row],[Cancel Date/time]])/60,"not cancelled")</f>
        <v>8.9166666666666661</v>
      </c>
      <c r="I3317" s="47">
        <f>IFERROR(ROUND(Table1[[#This Row],[cancellation time decimal]],0),"not cancelled")</f>
        <v>9</v>
      </c>
      <c r="J3317" s="10">
        <f>IFERROR(MOD(Table1[[#This Row],[cancellation hour rounded]],24),"not cancelled")</f>
        <v>9</v>
      </c>
      <c r="K3317" s="32">
        <f>1/Table1[[#This Row],[Duration (Time between doses '[in hours'])]]</f>
        <v>8.3333333333333329E-2</v>
      </c>
      <c r="L3317" s="33">
        <f>Table1[[#This Row],[number doses per hour]]*INDEX(Table2[price per dose],Table1[[#This Row],[Drug ID]])</f>
        <v>1.448055119047619</v>
      </c>
      <c r="M3317" s="11" t="b">
        <f>AND(Table1[[#This Row],[hour of cancellation 0 to 23]]&gt;=0,Table1[[#This Row],[hour of cancellation 0 to 23]]&lt;=23)</f>
        <v>1</v>
      </c>
    </row>
    <row r="3318" spans="1:13" x14ac:dyDescent="0.3">
      <c r="A3318" s="1">
        <v>3317</v>
      </c>
      <c r="B3318" s="1">
        <v>2</v>
      </c>
      <c r="C3318" s="2">
        <v>41055.739515161193</v>
      </c>
      <c r="D3318" s="2">
        <v>41115.738888888889</v>
      </c>
      <c r="E3318" s="1">
        <v>10</v>
      </c>
      <c r="F3318" s="2">
        <v>41057.432433706468</v>
      </c>
      <c r="G3318" s="1">
        <v>0</v>
      </c>
      <c r="H3318" s="32">
        <f>IFERROR(HOUR(Table1[[#This Row],[Cancel Date/time]])+MINUTE(Table1[[#This Row],[Cancel Date/time]])/60,"not cancelled")</f>
        <v>10.366666666666667</v>
      </c>
      <c r="I3318" s="47">
        <f>IFERROR(ROUND(Table1[[#This Row],[cancellation time decimal]],0),"not cancelled")</f>
        <v>10</v>
      </c>
      <c r="J3318" s="10">
        <f>IFERROR(MOD(Table1[[#This Row],[cancellation hour rounded]],24),"not cancelled")</f>
        <v>10</v>
      </c>
      <c r="K3318" s="32">
        <f>1/Table1[[#This Row],[Duration (Time between doses '[in hours'])]]</f>
        <v>0.1</v>
      </c>
      <c r="L3318" s="33">
        <f>Table1[[#This Row],[number doses per hour]]*INDEX(Table2[price per dose],Table1[[#This Row],[Drug ID]])</f>
        <v>0.84959999999999969</v>
      </c>
      <c r="M3318" s="11" t="b">
        <f>AND(Table1[[#This Row],[hour of cancellation 0 to 23]]&gt;=0,Table1[[#This Row],[hour of cancellation 0 to 23]]&lt;=23)</f>
        <v>1</v>
      </c>
    </row>
    <row r="3319" spans="1:13" x14ac:dyDescent="0.3">
      <c r="A3319" s="1">
        <v>3318</v>
      </c>
      <c r="B3319" s="1">
        <v>5</v>
      </c>
      <c r="C3319" s="2">
        <v>41055.731736590729</v>
      </c>
      <c r="D3319" s="2">
        <v>41060.439583333333</v>
      </c>
      <c r="E3319" s="1">
        <v>24</v>
      </c>
      <c r="F3319" s="2">
        <v>41058.412265080049</v>
      </c>
      <c r="G3319" s="1">
        <v>0</v>
      </c>
      <c r="H3319" s="32">
        <f>IFERROR(HOUR(Table1[[#This Row],[Cancel Date/time]])+MINUTE(Table1[[#This Row],[Cancel Date/time]])/60,"not cancelled")</f>
        <v>9.8833333333333329</v>
      </c>
      <c r="I3319" s="47">
        <f>IFERROR(ROUND(Table1[[#This Row],[cancellation time decimal]],0),"not cancelled")</f>
        <v>10</v>
      </c>
      <c r="J3319" s="10">
        <f>IFERROR(MOD(Table1[[#This Row],[cancellation hour rounded]],24),"not cancelled")</f>
        <v>10</v>
      </c>
      <c r="K3319" s="32">
        <f>1/Table1[[#This Row],[Duration (Time between doses '[in hours'])]]</f>
        <v>4.1666666666666664E-2</v>
      </c>
      <c r="L3319" s="33">
        <f>Table1[[#This Row],[number doses per hour]]*INDEX(Table2[price per dose],Table1[[#This Row],[Drug ID]])</f>
        <v>0.2815833333333333</v>
      </c>
      <c r="M3319" s="11" t="b">
        <f>AND(Table1[[#This Row],[hour of cancellation 0 to 23]]&gt;=0,Table1[[#This Row],[hour of cancellation 0 to 23]]&lt;=23)</f>
        <v>1</v>
      </c>
    </row>
    <row r="3320" spans="1:13" x14ac:dyDescent="0.3">
      <c r="A3320" s="1">
        <v>3319</v>
      </c>
      <c r="B3320" s="1">
        <v>8</v>
      </c>
      <c r="C3320" s="2">
        <v>41055.776186162831</v>
      </c>
      <c r="D3320" s="2">
        <v>41115.775694444441</v>
      </c>
      <c r="E3320" s="1">
        <v>3</v>
      </c>
      <c r="F3320" s="2">
        <v>41060.597256392844</v>
      </c>
      <c r="G3320" s="1">
        <v>0</v>
      </c>
      <c r="H3320" s="32">
        <f>IFERROR(HOUR(Table1[[#This Row],[Cancel Date/time]])+MINUTE(Table1[[#This Row],[Cancel Date/time]])/60,"not cancelled")</f>
        <v>14.333333333333334</v>
      </c>
      <c r="I3320" s="47">
        <f>IFERROR(ROUND(Table1[[#This Row],[cancellation time decimal]],0),"not cancelled")</f>
        <v>14</v>
      </c>
      <c r="J3320" s="10">
        <f>IFERROR(MOD(Table1[[#This Row],[cancellation hour rounded]],24),"not cancelled")</f>
        <v>14</v>
      </c>
      <c r="K3320" s="32">
        <f>1/Table1[[#This Row],[Duration (Time between doses '[in hours'])]]</f>
        <v>0.33333333333333331</v>
      </c>
      <c r="L3320" s="33">
        <f>Table1[[#This Row],[number doses per hour]]*INDEX(Table2[price per dose],Table1[[#This Row],[Drug ID]])</f>
        <v>0.29998222222222221</v>
      </c>
      <c r="M3320" s="11" t="b">
        <f>AND(Table1[[#This Row],[hour of cancellation 0 to 23]]&gt;=0,Table1[[#This Row],[hour of cancellation 0 to 23]]&lt;=23)</f>
        <v>1</v>
      </c>
    </row>
    <row r="3321" spans="1:13" x14ac:dyDescent="0.3">
      <c r="A3321" s="1">
        <v>3320</v>
      </c>
      <c r="B3321" s="1">
        <v>4</v>
      </c>
      <c r="C3321" s="2">
        <v>41055.760307649667</v>
      </c>
      <c r="D3321" s="2">
        <v>41115.759722222225</v>
      </c>
      <c r="E3321" s="1">
        <v>12</v>
      </c>
      <c r="F3321" s="2">
        <v>41057.606151828935</v>
      </c>
      <c r="G3321" s="1">
        <v>0</v>
      </c>
      <c r="H3321" s="32">
        <f>IFERROR(HOUR(Table1[[#This Row],[Cancel Date/time]])+MINUTE(Table1[[#This Row],[Cancel Date/time]])/60,"not cancelled")</f>
        <v>14.533333333333333</v>
      </c>
      <c r="I3321" s="47">
        <f>IFERROR(ROUND(Table1[[#This Row],[cancellation time decimal]],0),"not cancelled")</f>
        <v>15</v>
      </c>
      <c r="J3321" s="10">
        <f>IFERROR(MOD(Table1[[#This Row],[cancellation hour rounded]],24),"not cancelled")</f>
        <v>15</v>
      </c>
      <c r="K3321" s="32">
        <f>1/Table1[[#This Row],[Duration (Time between doses '[in hours'])]]</f>
        <v>8.3333333333333329E-2</v>
      </c>
      <c r="L3321" s="33">
        <f>Table1[[#This Row],[number doses per hour]]*INDEX(Table2[price per dose],Table1[[#This Row],[Drug ID]])</f>
        <v>1.448055119047619</v>
      </c>
      <c r="M3321" s="11" t="b">
        <f>AND(Table1[[#This Row],[hour of cancellation 0 to 23]]&gt;=0,Table1[[#This Row],[hour of cancellation 0 to 23]]&lt;=23)</f>
        <v>1</v>
      </c>
    </row>
    <row r="3322" spans="1:13" x14ac:dyDescent="0.3">
      <c r="A3322" s="1">
        <v>3321</v>
      </c>
      <c r="B3322" s="1">
        <v>6</v>
      </c>
      <c r="C3322" s="2">
        <v>41055.912065468321</v>
      </c>
      <c r="D3322" s="2">
        <v>41115.911805555559</v>
      </c>
      <c r="E3322" s="1">
        <v>24</v>
      </c>
      <c r="F3322" s="2">
        <v>41059.482339511291</v>
      </c>
      <c r="G3322" s="1">
        <v>0</v>
      </c>
      <c r="H3322" s="32">
        <f>IFERROR(HOUR(Table1[[#This Row],[Cancel Date/time]])+MINUTE(Table1[[#This Row],[Cancel Date/time]])/60,"not cancelled")</f>
        <v>11.566666666666666</v>
      </c>
      <c r="I3322" s="47">
        <f>IFERROR(ROUND(Table1[[#This Row],[cancellation time decimal]],0),"not cancelled")</f>
        <v>12</v>
      </c>
      <c r="J3322" s="10">
        <f>IFERROR(MOD(Table1[[#This Row],[cancellation hour rounded]],24),"not cancelled")</f>
        <v>12</v>
      </c>
      <c r="K3322" s="32">
        <f>1/Table1[[#This Row],[Duration (Time between doses '[in hours'])]]</f>
        <v>4.1666666666666664E-2</v>
      </c>
      <c r="L3322" s="33">
        <f>Table1[[#This Row],[number doses per hour]]*INDEX(Table2[price per dose],Table1[[#This Row],[Drug ID]])</f>
        <v>0.35218749999999999</v>
      </c>
      <c r="M3322" s="11" t="b">
        <f>AND(Table1[[#This Row],[hour of cancellation 0 to 23]]&gt;=0,Table1[[#This Row],[hour of cancellation 0 to 23]]&lt;=23)</f>
        <v>1</v>
      </c>
    </row>
    <row r="3323" spans="1:13" x14ac:dyDescent="0.3">
      <c r="A3323" s="1">
        <v>3322</v>
      </c>
      <c r="B3323" s="1">
        <v>6</v>
      </c>
      <c r="C3323" s="2">
        <v>41055.934204235229</v>
      </c>
      <c r="D3323" s="2">
        <v>41115.934027777774</v>
      </c>
      <c r="E3323" s="1">
        <v>24</v>
      </c>
      <c r="F3323" s="2">
        <v>41058.589031147691</v>
      </c>
      <c r="G3323" s="1">
        <v>0</v>
      </c>
      <c r="H3323" s="32">
        <f>IFERROR(HOUR(Table1[[#This Row],[Cancel Date/time]])+MINUTE(Table1[[#This Row],[Cancel Date/time]])/60,"not cancelled")</f>
        <v>14.133333333333333</v>
      </c>
      <c r="I3323" s="47">
        <f>IFERROR(ROUND(Table1[[#This Row],[cancellation time decimal]],0),"not cancelled")</f>
        <v>14</v>
      </c>
      <c r="J3323" s="10">
        <f>IFERROR(MOD(Table1[[#This Row],[cancellation hour rounded]],24),"not cancelled")</f>
        <v>14</v>
      </c>
      <c r="K3323" s="32">
        <f>1/Table1[[#This Row],[Duration (Time between doses '[in hours'])]]</f>
        <v>4.1666666666666664E-2</v>
      </c>
      <c r="L3323" s="33">
        <f>Table1[[#This Row],[number doses per hour]]*INDEX(Table2[price per dose],Table1[[#This Row],[Drug ID]])</f>
        <v>0.35218749999999999</v>
      </c>
      <c r="M3323" s="11" t="b">
        <f>AND(Table1[[#This Row],[hour of cancellation 0 to 23]]&gt;=0,Table1[[#This Row],[hour of cancellation 0 to 23]]&lt;=23)</f>
        <v>1</v>
      </c>
    </row>
    <row r="3324" spans="1:13" x14ac:dyDescent="0.3">
      <c r="A3324" s="1">
        <v>3323</v>
      </c>
      <c r="B3324" s="1">
        <v>7</v>
      </c>
      <c r="C3324" s="2">
        <v>41056.066135694455</v>
      </c>
      <c r="D3324" s="2">
        <v>41116.065972222219</v>
      </c>
      <c r="E3324" s="1">
        <v>24</v>
      </c>
      <c r="F3324" s="2">
        <v>41065.516140872758</v>
      </c>
      <c r="G3324" s="1">
        <v>0</v>
      </c>
      <c r="H3324" s="32">
        <f>IFERROR(HOUR(Table1[[#This Row],[Cancel Date/time]])+MINUTE(Table1[[#This Row],[Cancel Date/time]])/60,"not cancelled")</f>
        <v>12.383333333333333</v>
      </c>
      <c r="I3324" s="47">
        <f>IFERROR(ROUND(Table1[[#This Row],[cancellation time decimal]],0),"not cancelled")</f>
        <v>12</v>
      </c>
      <c r="J3324" s="10">
        <f>IFERROR(MOD(Table1[[#This Row],[cancellation hour rounded]],24),"not cancelled")</f>
        <v>12</v>
      </c>
      <c r="K3324" s="32">
        <f>1/Table1[[#This Row],[Duration (Time between doses '[in hours'])]]</f>
        <v>4.1666666666666664E-2</v>
      </c>
      <c r="L3324" s="33">
        <f>Table1[[#This Row],[number doses per hour]]*INDEX(Table2[price per dose],Table1[[#This Row],[Drug ID]])</f>
        <v>1.2958049999999997</v>
      </c>
      <c r="M3324" s="11" t="b">
        <f>AND(Table1[[#This Row],[hour of cancellation 0 to 23]]&gt;=0,Table1[[#This Row],[hour of cancellation 0 to 23]]&lt;=23)</f>
        <v>1</v>
      </c>
    </row>
    <row r="3325" spans="1:13" x14ac:dyDescent="0.3">
      <c r="A3325" s="1">
        <v>3324</v>
      </c>
      <c r="B3325" s="1">
        <v>3</v>
      </c>
      <c r="C3325" s="2">
        <v>41056.145062323063</v>
      </c>
      <c r="D3325" s="2">
        <v>41116.144444444442</v>
      </c>
      <c r="E3325" s="1">
        <v>24</v>
      </c>
      <c r="F3325" s="2">
        <v>41058.370554416382</v>
      </c>
      <c r="G3325" s="1">
        <v>0</v>
      </c>
      <c r="H3325" s="32">
        <f>IFERROR(HOUR(Table1[[#This Row],[Cancel Date/time]])+MINUTE(Table1[[#This Row],[Cancel Date/time]])/60,"not cancelled")</f>
        <v>8.8833333333333329</v>
      </c>
      <c r="I3325" s="47">
        <f>IFERROR(ROUND(Table1[[#This Row],[cancellation time decimal]],0),"not cancelled")</f>
        <v>9</v>
      </c>
      <c r="J3325" s="10">
        <f>IFERROR(MOD(Table1[[#This Row],[cancellation hour rounded]],24),"not cancelled")</f>
        <v>9</v>
      </c>
      <c r="K3325" s="32">
        <f>1/Table1[[#This Row],[Duration (Time between doses '[in hours'])]]</f>
        <v>4.1666666666666664E-2</v>
      </c>
      <c r="L3325" s="33">
        <f>Table1[[#This Row],[number doses per hour]]*INDEX(Table2[price per dose],Table1[[#This Row],[Drug ID]])</f>
        <v>0.18133000000000002</v>
      </c>
      <c r="M3325" s="11" t="b">
        <f>AND(Table1[[#This Row],[hour of cancellation 0 to 23]]&gt;=0,Table1[[#This Row],[hour of cancellation 0 to 23]]&lt;=23)</f>
        <v>1</v>
      </c>
    </row>
    <row r="3326" spans="1:13" hidden="1" x14ac:dyDescent="0.3">
      <c r="A3326" s="1">
        <v>3325</v>
      </c>
      <c r="B3326" s="1">
        <v>3</v>
      </c>
      <c r="C3326" s="2">
        <v>41056.367630390829</v>
      </c>
      <c r="D3326" s="2">
        <v>41058.65910411904</v>
      </c>
      <c r="E3326" s="1">
        <v>24</v>
      </c>
      <c r="F3326" s="2" t="s">
        <v>5</v>
      </c>
      <c r="G3326" s="1">
        <v>0</v>
      </c>
      <c r="H3326" s="32" t="str">
        <f>IFERROR(HOUR(Table1[[#This Row],[Cancel Date/time]])+MINUTE(Table1[[#This Row],[Cancel Date/time]])/60,"not cancelled")</f>
        <v>not cancelled</v>
      </c>
      <c r="I3326" s="47" t="str">
        <f>IFERROR(ROUND(Table1[[#This Row],[cancellation time decimal]],0),"not cancelled")</f>
        <v>not cancelled</v>
      </c>
      <c r="J3326" s="10" t="str">
        <f>IFERROR(MOD(Table1[[#This Row],[cancellation hour rounded]],24),"not cancelled")</f>
        <v>not cancelled</v>
      </c>
      <c r="K3326" s="32">
        <f>1/Table1[[#This Row],[Duration (Time between doses '[in hours'])]]</f>
        <v>4.1666666666666664E-2</v>
      </c>
      <c r="L3326" s="33">
        <f>Table1[[#This Row],[number doses per hour]]*INDEX(Table2[price per dose],Table1[[#This Row],[Drug ID]])</f>
        <v>0.18133000000000002</v>
      </c>
      <c r="M3326" s="11" t="b">
        <f>AND(Table1[[#This Row],[hour of cancellation 0 to 23]]&gt;=0,Table1[[#This Row],[hour of cancellation 0 to 23]]&lt;=23)</f>
        <v>0</v>
      </c>
    </row>
    <row r="3327" spans="1:13" x14ac:dyDescent="0.3">
      <c r="A3327" s="1">
        <v>3326</v>
      </c>
      <c r="B3327" s="1">
        <v>1</v>
      </c>
      <c r="C3327" s="2">
        <v>41056.361734624676</v>
      </c>
      <c r="D3327" s="2">
        <v>41116.361111111117</v>
      </c>
      <c r="E3327" s="1">
        <v>8</v>
      </c>
      <c r="F3327" s="2">
        <v>41056.73994448669</v>
      </c>
      <c r="G3327" s="1">
        <v>0</v>
      </c>
      <c r="H3327" s="32">
        <f>IFERROR(HOUR(Table1[[#This Row],[Cancel Date/time]])+MINUTE(Table1[[#This Row],[Cancel Date/time]])/60,"not cancelled")</f>
        <v>17.75</v>
      </c>
      <c r="I3327" s="47">
        <f>IFERROR(ROUND(Table1[[#This Row],[cancellation time decimal]],0),"not cancelled")</f>
        <v>18</v>
      </c>
      <c r="J3327" s="10">
        <f>IFERROR(MOD(Table1[[#This Row],[cancellation hour rounded]],24),"not cancelled")</f>
        <v>18</v>
      </c>
      <c r="K3327" s="32">
        <f>1/Table1[[#This Row],[Duration (Time between doses '[in hours'])]]</f>
        <v>0.125</v>
      </c>
      <c r="L3327" s="33">
        <f>Table1[[#This Row],[number doses per hour]]*INDEX(Table2[price per dose],Table1[[#This Row],[Drug ID]])</f>
        <v>0.84929166666666667</v>
      </c>
      <c r="M3327" s="11" t="b">
        <f>AND(Table1[[#This Row],[hour of cancellation 0 to 23]]&gt;=0,Table1[[#This Row],[hour of cancellation 0 to 23]]&lt;=23)</f>
        <v>1</v>
      </c>
    </row>
    <row r="3328" spans="1:13" x14ac:dyDescent="0.3">
      <c r="A3328" s="1">
        <v>3327</v>
      </c>
      <c r="B3328" s="1">
        <v>3</v>
      </c>
      <c r="C3328" s="2">
        <v>41056.37382947468</v>
      </c>
      <c r="D3328" s="2">
        <v>41116.373611111114</v>
      </c>
      <c r="E3328" s="1">
        <v>24</v>
      </c>
      <c r="F3328" s="2">
        <v>41058.625651419148</v>
      </c>
      <c r="G3328" s="1">
        <v>0</v>
      </c>
      <c r="H3328" s="32">
        <f>IFERROR(HOUR(Table1[[#This Row],[Cancel Date/time]])+MINUTE(Table1[[#This Row],[Cancel Date/time]])/60,"not cancelled")</f>
        <v>15</v>
      </c>
      <c r="I3328" s="47">
        <f>IFERROR(ROUND(Table1[[#This Row],[cancellation time decimal]],0),"not cancelled")</f>
        <v>15</v>
      </c>
      <c r="J3328" s="10">
        <f>IFERROR(MOD(Table1[[#This Row],[cancellation hour rounded]],24),"not cancelled")</f>
        <v>15</v>
      </c>
      <c r="K3328" s="32">
        <f>1/Table1[[#This Row],[Duration (Time between doses '[in hours'])]]</f>
        <v>4.1666666666666664E-2</v>
      </c>
      <c r="L3328" s="33">
        <f>Table1[[#This Row],[number doses per hour]]*INDEX(Table2[price per dose],Table1[[#This Row],[Drug ID]])</f>
        <v>0.18133000000000002</v>
      </c>
      <c r="M3328" s="11" t="b">
        <f>AND(Table1[[#This Row],[hour of cancellation 0 to 23]]&gt;=0,Table1[[#This Row],[hour of cancellation 0 to 23]]&lt;=23)</f>
        <v>1</v>
      </c>
    </row>
    <row r="3329" spans="1:13" x14ac:dyDescent="0.3">
      <c r="A3329" s="1">
        <v>3328</v>
      </c>
      <c r="B3329" s="1">
        <v>8</v>
      </c>
      <c r="C3329" s="2">
        <v>41056.388874806558</v>
      </c>
      <c r="D3329" s="2">
        <v>41116.388194444444</v>
      </c>
      <c r="E3329" s="1">
        <v>3</v>
      </c>
      <c r="F3329" s="2">
        <v>41060.449708930559</v>
      </c>
      <c r="G3329" s="1">
        <v>1</v>
      </c>
      <c r="H3329" s="32">
        <f>IFERROR(HOUR(Table1[[#This Row],[Cancel Date/time]])+MINUTE(Table1[[#This Row],[Cancel Date/time]])/60,"not cancelled")</f>
        <v>10.783333333333333</v>
      </c>
      <c r="I3329" s="47">
        <f>IFERROR(ROUND(Table1[[#This Row],[cancellation time decimal]],0),"not cancelled")</f>
        <v>11</v>
      </c>
      <c r="J3329" s="10">
        <f>IFERROR(MOD(Table1[[#This Row],[cancellation hour rounded]],24),"not cancelled")</f>
        <v>11</v>
      </c>
      <c r="K3329" s="32">
        <f>1/Table1[[#This Row],[Duration (Time between doses '[in hours'])]]</f>
        <v>0.33333333333333331</v>
      </c>
      <c r="L3329" s="33">
        <f>Table1[[#This Row],[number doses per hour]]*INDEX(Table2[price per dose],Table1[[#This Row],[Drug ID]])</f>
        <v>0.29998222222222221</v>
      </c>
      <c r="M3329" s="11" t="b">
        <f>AND(Table1[[#This Row],[hour of cancellation 0 to 23]]&gt;=0,Table1[[#This Row],[hour of cancellation 0 to 23]]&lt;=23)</f>
        <v>1</v>
      </c>
    </row>
    <row r="3330" spans="1:13" x14ac:dyDescent="0.3">
      <c r="A3330" s="1">
        <v>3329</v>
      </c>
      <c r="B3330" s="1">
        <v>9</v>
      </c>
      <c r="C3330" s="2">
        <v>41056.406878701746</v>
      </c>
      <c r="D3330" s="2">
        <v>41116.40625</v>
      </c>
      <c r="E3330" s="1">
        <v>5</v>
      </c>
      <c r="F3330" s="2">
        <v>41059.46224300802</v>
      </c>
      <c r="G3330" s="1">
        <v>1</v>
      </c>
      <c r="H3330" s="32">
        <f>IFERROR(HOUR(Table1[[#This Row],[Cancel Date/time]])+MINUTE(Table1[[#This Row],[Cancel Date/time]])/60,"not cancelled")</f>
        <v>11.083333333333334</v>
      </c>
      <c r="I3330" s="47">
        <f>IFERROR(ROUND(Table1[[#This Row],[cancellation time decimal]],0),"not cancelled")</f>
        <v>11</v>
      </c>
      <c r="J3330" s="10">
        <f>IFERROR(MOD(Table1[[#This Row],[cancellation hour rounded]],24),"not cancelled")</f>
        <v>11</v>
      </c>
      <c r="K3330" s="32">
        <f>1/Table1[[#This Row],[Duration (Time between doses '[in hours'])]]</f>
        <v>0.2</v>
      </c>
      <c r="L3330" s="33">
        <f>Table1[[#This Row],[number doses per hour]]*INDEX(Table2[price per dose],Table1[[#This Row],[Drug ID]])</f>
        <v>5.6740000000000004</v>
      </c>
      <c r="M3330" s="11" t="b">
        <f>AND(Table1[[#This Row],[hour of cancellation 0 to 23]]&gt;=0,Table1[[#This Row],[hour of cancellation 0 to 23]]&lt;=23)</f>
        <v>1</v>
      </c>
    </row>
    <row r="3331" spans="1:13" x14ac:dyDescent="0.3">
      <c r="A3331" s="1">
        <v>3330</v>
      </c>
      <c r="B3331" s="1">
        <v>3</v>
      </c>
      <c r="C3331" s="2">
        <v>41056.48111764346</v>
      </c>
      <c r="D3331" s="2">
        <v>41116.480555555558</v>
      </c>
      <c r="E3331" s="1">
        <v>24</v>
      </c>
      <c r="F3331" s="2">
        <v>41059.217641496834</v>
      </c>
      <c r="G3331" s="1">
        <v>0</v>
      </c>
      <c r="H3331" s="32">
        <f>IFERROR(HOUR(Table1[[#This Row],[Cancel Date/time]])+MINUTE(Table1[[#This Row],[Cancel Date/time]])/60,"not cancelled")</f>
        <v>5.2166666666666668</v>
      </c>
      <c r="I3331" s="47">
        <f>IFERROR(ROUND(Table1[[#This Row],[cancellation time decimal]],0),"not cancelled")</f>
        <v>5</v>
      </c>
      <c r="J3331" s="10">
        <f>IFERROR(MOD(Table1[[#This Row],[cancellation hour rounded]],24),"not cancelled")</f>
        <v>5</v>
      </c>
      <c r="K3331" s="32">
        <f>1/Table1[[#This Row],[Duration (Time between doses '[in hours'])]]</f>
        <v>4.1666666666666664E-2</v>
      </c>
      <c r="L3331" s="33">
        <f>Table1[[#This Row],[number doses per hour]]*INDEX(Table2[price per dose],Table1[[#This Row],[Drug ID]])</f>
        <v>0.18133000000000002</v>
      </c>
      <c r="M3331" s="11" t="b">
        <f>AND(Table1[[#This Row],[hour of cancellation 0 to 23]]&gt;=0,Table1[[#This Row],[hour of cancellation 0 to 23]]&lt;=23)</f>
        <v>1</v>
      </c>
    </row>
    <row r="3332" spans="1:13" x14ac:dyDescent="0.3">
      <c r="A3332" s="1">
        <v>3331</v>
      </c>
      <c r="B3332" s="1">
        <v>1</v>
      </c>
      <c r="C3332" s="2">
        <v>41056.472488341416</v>
      </c>
      <c r="D3332" s="2">
        <v>41116.472222222226</v>
      </c>
      <c r="E3332" s="1">
        <v>8</v>
      </c>
      <c r="F3332" s="2">
        <v>41057.722452392671</v>
      </c>
      <c r="G3332" s="1">
        <v>0</v>
      </c>
      <c r="H3332" s="32">
        <f>IFERROR(HOUR(Table1[[#This Row],[Cancel Date/time]])+MINUTE(Table1[[#This Row],[Cancel Date/time]])/60,"not cancelled")</f>
        <v>17.333333333333332</v>
      </c>
      <c r="I3332" s="47">
        <f>IFERROR(ROUND(Table1[[#This Row],[cancellation time decimal]],0),"not cancelled")</f>
        <v>17</v>
      </c>
      <c r="J3332" s="10">
        <f>IFERROR(MOD(Table1[[#This Row],[cancellation hour rounded]],24),"not cancelled")</f>
        <v>17</v>
      </c>
      <c r="K3332" s="32">
        <f>1/Table1[[#This Row],[Duration (Time between doses '[in hours'])]]</f>
        <v>0.125</v>
      </c>
      <c r="L3332" s="33">
        <f>Table1[[#This Row],[number doses per hour]]*INDEX(Table2[price per dose],Table1[[#This Row],[Drug ID]])</f>
        <v>0.84929166666666667</v>
      </c>
      <c r="M3332" s="11" t="b">
        <f>AND(Table1[[#This Row],[hour of cancellation 0 to 23]]&gt;=0,Table1[[#This Row],[hour of cancellation 0 to 23]]&lt;=23)</f>
        <v>1</v>
      </c>
    </row>
    <row r="3333" spans="1:13" x14ac:dyDescent="0.3">
      <c r="A3333" s="1">
        <v>3332</v>
      </c>
      <c r="B3333" s="1">
        <v>1</v>
      </c>
      <c r="C3333" s="2">
        <v>41056.611731273013</v>
      </c>
      <c r="D3333" s="2">
        <v>41116.611111111117</v>
      </c>
      <c r="E3333" s="1">
        <v>8</v>
      </c>
      <c r="F3333" s="2">
        <v>41057.67768717475</v>
      </c>
      <c r="G3333" s="1">
        <v>0</v>
      </c>
      <c r="H3333" s="32">
        <f>IFERROR(HOUR(Table1[[#This Row],[Cancel Date/time]])+MINUTE(Table1[[#This Row],[Cancel Date/time]])/60,"not cancelled")</f>
        <v>16.25</v>
      </c>
      <c r="I3333" s="47">
        <f>IFERROR(ROUND(Table1[[#This Row],[cancellation time decimal]],0),"not cancelled")</f>
        <v>16</v>
      </c>
      <c r="J3333" s="10">
        <f>IFERROR(MOD(Table1[[#This Row],[cancellation hour rounded]],24),"not cancelled")</f>
        <v>16</v>
      </c>
      <c r="K3333" s="32">
        <f>1/Table1[[#This Row],[Duration (Time between doses '[in hours'])]]</f>
        <v>0.125</v>
      </c>
      <c r="L3333" s="33">
        <f>Table1[[#This Row],[number doses per hour]]*INDEX(Table2[price per dose],Table1[[#This Row],[Drug ID]])</f>
        <v>0.84929166666666667</v>
      </c>
      <c r="M3333" s="11" t="b">
        <f>AND(Table1[[#This Row],[hour of cancellation 0 to 23]]&gt;=0,Table1[[#This Row],[hour of cancellation 0 to 23]]&lt;=23)</f>
        <v>1</v>
      </c>
    </row>
    <row r="3334" spans="1:13" hidden="1" x14ac:dyDescent="0.3">
      <c r="A3334" s="1">
        <v>3333</v>
      </c>
      <c r="B3334" s="1">
        <v>1</v>
      </c>
      <c r="C3334" s="2">
        <v>41056.61540041909</v>
      </c>
      <c r="D3334" s="2">
        <v>41059.614893697631</v>
      </c>
      <c r="E3334" s="1">
        <v>8</v>
      </c>
      <c r="F3334" s="2" t="s">
        <v>5</v>
      </c>
      <c r="G3334" s="1">
        <v>0</v>
      </c>
      <c r="H3334" s="32" t="str">
        <f>IFERROR(HOUR(Table1[[#This Row],[Cancel Date/time]])+MINUTE(Table1[[#This Row],[Cancel Date/time]])/60,"not cancelled")</f>
        <v>not cancelled</v>
      </c>
      <c r="I3334" s="47" t="str">
        <f>IFERROR(ROUND(Table1[[#This Row],[cancellation time decimal]],0),"not cancelled")</f>
        <v>not cancelled</v>
      </c>
      <c r="J3334" s="10" t="str">
        <f>IFERROR(MOD(Table1[[#This Row],[cancellation hour rounded]],24),"not cancelled")</f>
        <v>not cancelled</v>
      </c>
      <c r="K3334" s="32">
        <f>1/Table1[[#This Row],[Duration (Time between doses '[in hours'])]]</f>
        <v>0.125</v>
      </c>
      <c r="L3334" s="33">
        <f>Table1[[#This Row],[number doses per hour]]*INDEX(Table2[price per dose],Table1[[#This Row],[Drug ID]])</f>
        <v>0.84929166666666667</v>
      </c>
      <c r="M3334" s="11" t="b">
        <f>AND(Table1[[#This Row],[hour of cancellation 0 to 23]]&gt;=0,Table1[[#This Row],[hour of cancellation 0 to 23]]&lt;=23)</f>
        <v>0</v>
      </c>
    </row>
    <row r="3335" spans="1:13" x14ac:dyDescent="0.3">
      <c r="A3335" s="1">
        <v>3334</v>
      </c>
      <c r="B3335" s="1">
        <v>1</v>
      </c>
      <c r="C3335" s="2">
        <v>41056.603340948051</v>
      </c>
      <c r="D3335" s="2">
        <v>41116.602777777778</v>
      </c>
      <c r="E3335" s="1">
        <v>8</v>
      </c>
      <c r="F3335" s="2">
        <v>41056.848652243825</v>
      </c>
      <c r="G3335" s="1">
        <v>0</v>
      </c>
      <c r="H3335" s="32">
        <f>IFERROR(HOUR(Table1[[#This Row],[Cancel Date/time]])+MINUTE(Table1[[#This Row],[Cancel Date/time]])/60,"not cancelled")</f>
        <v>20.366666666666667</v>
      </c>
      <c r="I3335" s="47">
        <f>IFERROR(ROUND(Table1[[#This Row],[cancellation time decimal]],0),"not cancelled")</f>
        <v>20</v>
      </c>
      <c r="J3335" s="10">
        <f>IFERROR(MOD(Table1[[#This Row],[cancellation hour rounded]],24),"not cancelled")</f>
        <v>20</v>
      </c>
      <c r="K3335" s="32">
        <f>1/Table1[[#This Row],[Duration (Time between doses '[in hours'])]]</f>
        <v>0.125</v>
      </c>
      <c r="L3335" s="33">
        <f>Table1[[#This Row],[number doses per hour]]*INDEX(Table2[price per dose],Table1[[#This Row],[Drug ID]])</f>
        <v>0.84929166666666667</v>
      </c>
      <c r="M3335" s="11" t="b">
        <f>AND(Table1[[#This Row],[hour of cancellation 0 to 23]]&gt;=0,Table1[[#This Row],[hour of cancellation 0 to 23]]&lt;=23)</f>
        <v>1</v>
      </c>
    </row>
    <row r="3336" spans="1:13" x14ac:dyDescent="0.3">
      <c r="A3336" s="1">
        <v>3335</v>
      </c>
      <c r="B3336" s="1">
        <v>6</v>
      </c>
      <c r="C3336" s="2">
        <v>41056.71304033231</v>
      </c>
      <c r="D3336" s="2">
        <v>41116.712500000001</v>
      </c>
      <c r="E3336" s="1">
        <v>24</v>
      </c>
      <c r="F3336" s="2">
        <v>41063.382017477677</v>
      </c>
      <c r="G3336" s="1">
        <v>0</v>
      </c>
      <c r="H3336" s="32">
        <f>IFERROR(HOUR(Table1[[#This Row],[Cancel Date/time]])+MINUTE(Table1[[#This Row],[Cancel Date/time]])/60,"not cancelled")</f>
        <v>9.1666666666666661</v>
      </c>
      <c r="I3336" s="47">
        <f>IFERROR(ROUND(Table1[[#This Row],[cancellation time decimal]],0),"not cancelled")</f>
        <v>9</v>
      </c>
      <c r="J3336" s="10">
        <f>IFERROR(MOD(Table1[[#This Row],[cancellation hour rounded]],24),"not cancelled")</f>
        <v>9</v>
      </c>
      <c r="K3336" s="32">
        <f>1/Table1[[#This Row],[Duration (Time between doses '[in hours'])]]</f>
        <v>4.1666666666666664E-2</v>
      </c>
      <c r="L3336" s="33">
        <f>Table1[[#This Row],[number doses per hour]]*INDEX(Table2[price per dose],Table1[[#This Row],[Drug ID]])</f>
        <v>0.35218749999999999</v>
      </c>
      <c r="M3336" s="11" t="b">
        <f>AND(Table1[[#This Row],[hour of cancellation 0 to 23]]&gt;=0,Table1[[#This Row],[hour of cancellation 0 to 23]]&lt;=23)</f>
        <v>1</v>
      </c>
    </row>
    <row r="3337" spans="1:13" x14ac:dyDescent="0.3">
      <c r="A3337" s="1">
        <v>3336</v>
      </c>
      <c r="B3337" s="1">
        <v>1</v>
      </c>
      <c r="C3337" s="2">
        <v>41056.736712216254</v>
      </c>
      <c r="D3337" s="2">
        <v>41116.736111111117</v>
      </c>
      <c r="E3337" s="1">
        <v>8</v>
      </c>
      <c r="F3337" s="2">
        <v>41057.668465507297</v>
      </c>
      <c r="G3337" s="1">
        <v>0</v>
      </c>
      <c r="H3337" s="32">
        <f>IFERROR(HOUR(Table1[[#This Row],[Cancel Date/time]])+MINUTE(Table1[[#This Row],[Cancel Date/time]])/60,"not cancelled")</f>
        <v>16.033333333333335</v>
      </c>
      <c r="I3337" s="47">
        <f>IFERROR(ROUND(Table1[[#This Row],[cancellation time decimal]],0),"not cancelled")</f>
        <v>16</v>
      </c>
      <c r="J3337" s="10">
        <f>IFERROR(MOD(Table1[[#This Row],[cancellation hour rounded]],24),"not cancelled")</f>
        <v>16</v>
      </c>
      <c r="K3337" s="32">
        <f>1/Table1[[#This Row],[Duration (Time between doses '[in hours'])]]</f>
        <v>0.125</v>
      </c>
      <c r="L3337" s="33">
        <f>Table1[[#This Row],[number doses per hour]]*INDEX(Table2[price per dose],Table1[[#This Row],[Drug ID]])</f>
        <v>0.84929166666666667</v>
      </c>
      <c r="M3337" s="11" t="b">
        <f>AND(Table1[[#This Row],[hour of cancellation 0 to 23]]&gt;=0,Table1[[#This Row],[hour of cancellation 0 to 23]]&lt;=23)</f>
        <v>1</v>
      </c>
    </row>
    <row r="3338" spans="1:13" x14ac:dyDescent="0.3">
      <c r="A3338" s="1">
        <v>3337</v>
      </c>
      <c r="B3338" s="1">
        <v>2</v>
      </c>
      <c r="C3338" s="2">
        <v>41056.719570398149</v>
      </c>
      <c r="D3338" s="2">
        <v>41116.719444444447</v>
      </c>
      <c r="E3338" s="1">
        <v>10</v>
      </c>
      <c r="F3338" s="2">
        <v>41057.420447183169</v>
      </c>
      <c r="G3338" s="1">
        <v>0</v>
      </c>
      <c r="H3338" s="32">
        <f>IFERROR(HOUR(Table1[[#This Row],[Cancel Date/time]])+MINUTE(Table1[[#This Row],[Cancel Date/time]])/60,"not cancelled")</f>
        <v>10.083333333333334</v>
      </c>
      <c r="I3338" s="47">
        <f>IFERROR(ROUND(Table1[[#This Row],[cancellation time decimal]],0),"not cancelled")</f>
        <v>10</v>
      </c>
      <c r="J3338" s="10">
        <f>IFERROR(MOD(Table1[[#This Row],[cancellation hour rounded]],24),"not cancelled")</f>
        <v>10</v>
      </c>
      <c r="K3338" s="32">
        <f>1/Table1[[#This Row],[Duration (Time between doses '[in hours'])]]</f>
        <v>0.1</v>
      </c>
      <c r="L3338" s="33">
        <f>Table1[[#This Row],[number doses per hour]]*INDEX(Table2[price per dose],Table1[[#This Row],[Drug ID]])</f>
        <v>0.84959999999999969</v>
      </c>
      <c r="M3338" s="11" t="b">
        <f>AND(Table1[[#This Row],[hour of cancellation 0 to 23]]&gt;=0,Table1[[#This Row],[hour of cancellation 0 to 23]]&lt;=23)</f>
        <v>1</v>
      </c>
    </row>
    <row r="3339" spans="1:13" x14ac:dyDescent="0.3">
      <c r="A3339" s="1">
        <v>3338</v>
      </c>
      <c r="B3339" s="1">
        <v>1</v>
      </c>
      <c r="C3339" s="2">
        <v>41056.767482834912</v>
      </c>
      <c r="D3339" s="2">
        <v>41116.767361111109</v>
      </c>
      <c r="E3339" s="1">
        <v>12</v>
      </c>
      <c r="F3339" s="2">
        <v>41057.49904206334</v>
      </c>
      <c r="G3339" s="1">
        <v>0</v>
      </c>
      <c r="H3339" s="32">
        <f>IFERROR(HOUR(Table1[[#This Row],[Cancel Date/time]])+MINUTE(Table1[[#This Row],[Cancel Date/time]])/60,"not cancelled")</f>
        <v>11.966666666666667</v>
      </c>
      <c r="I3339" s="47">
        <f>IFERROR(ROUND(Table1[[#This Row],[cancellation time decimal]],0),"not cancelled")</f>
        <v>12</v>
      </c>
      <c r="J3339" s="10">
        <f>IFERROR(MOD(Table1[[#This Row],[cancellation hour rounded]],24),"not cancelled")</f>
        <v>12</v>
      </c>
      <c r="K3339" s="32">
        <f>1/Table1[[#This Row],[Duration (Time between doses '[in hours'])]]</f>
        <v>8.3333333333333329E-2</v>
      </c>
      <c r="L3339" s="33">
        <f>Table1[[#This Row],[number doses per hour]]*INDEX(Table2[price per dose],Table1[[#This Row],[Drug ID]])</f>
        <v>0.56619444444444444</v>
      </c>
      <c r="M3339" s="11" t="b">
        <f>AND(Table1[[#This Row],[hour of cancellation 0 to 23]]&gt;=0,Table1[[#This Row],[hour of cancellation 0 to 23]]&lt;=23)</f>
        <v>1</v>
      </c>
    </row>
    <row r="3340" spans="1:13" x14ac:dyDescent="0.3">
      <c r="A3340" s="1">
        <v>3339</v>
      </c>
      <c r="B3340" s="1">
        <v>8</v>
      </c>
      <c r="C3340" s="2">
        <v>41056.780938842312</v>
      </c>
      <c r="D3340" s="2">
        <v>41116.780555555553</v>
      </c>
      <c r="E3340" s="1">
        <v>3</v>
      </c>
      <c r="F3340" s="2">
        <v>41061.36109328179</v>
      </c>
      <c r="G3340" s="1">
        <v>1</v>
      </c>
      <c r="H3340" s="32">
        <f>IFERROR(HOUR(Table1[[#This Row],[Cancel Date/time]])+MINUTE(Table1[[#This Row],[Cancel Date/time]])/60,"not cancelled")</f>
        <v>8.65</v>
      </c>
      <c r="I3340" s="47">
        <f>IFERROR(ROUND(Table1[[#This Row],[cancellation time decimal]],0),"not cancelled")</f>
        <v>9</v>
      </c>
      <c r="J3340" s="10">
        <f>IFERROR(MOD(Table1[[#This Row],[cancellation hour rounded]],24),"not cancelled")</f>
        <v>9</v>
      </c>
      <c r="K3340" s="32">
        <f>1/Table1[[#This Row],[Duration (Time between doses '[in hours'])]]</f>
        <v>0.33333333333333331</v>
      </c>
      <c r="L3340" s="33">
        <f>Table1[[#This Row],[number doses per hour]]*INDEX(Table2[price per dose],Table1[[#This Row],[Drug ID]])</f>
        <v>0.29998222222222221</v>
      </c>
      <c r="M3340" s="11" t="b">
        <f>AND(Table1[[#This Row],[hour of cancellation 0 to 23]]&gt;=0,Table1[[#This Row],[hour of cancellation 0 to 23]]&lt;=23)</f>
        <v>1</v>
      </c>
    </row>
    <row r="3341" spans="1:13" x14ac:dyDescent="0.3">
      <c r="A3341" s="1">
        <v>3340</v>
      </c>
      <c r="B3341" s="1">
        <v>1</v>
      </c>
      <c r="C3341" s="2">
        <v>41056.81805824527</v>
      </c>
      <c r="D3341" s="2">
        <v>41116.818055555552</v>
      </c>
      <c r="E3341" s="1">
        <v>12</v>
      </c>
      <c r="F3341" s="2">
        <v>41057.408934664054</v>
      </c>
      <c r="G3341" s="1">
        <v>0</v>
      </c>
      <c r="H3341" s="32">
        <f>IFERROR(HOUR(Table1[[#This Row],[Cancel Date/time]])+MINUTE(Table1[[#This Row],[Cancel Date/time]])/60,"not cancelled")</f>
        <v>9.8000000000000007</v>
      </c>
      <c r="I3341" s="47">
        <f>IFERROR(ROUND(Table1[[#This Row],[cancellation time decimal]],0),"not cancelled")</f>
        <v>10</v>
      </c>
      <c r="J3341" s="10">
        <f>IFERROR(MOD(Table1[[#This Row],[cancellation hour rounded]],24),"not cancelled")</f>
        <v>10</v>
      </c>
      <c r="K3341" s="32">
        <f>1/Table1[[#This Row],[Duration (Time between doses '[in hours'])]]</f>
        <v>8.3333333333333329E-2</v>
      </c>
      <c r="L3341" s="33">
        <f>Table1[[#This Row],[number doses per hour]]*INDEX(Table2[price per dose],Table1[[#This Row],[Drug ID]])</f>
        <v>0.56619444444444444</v>
      </c>
      <c r="M3341" s="11" t="b">
        <f>AND(Table1[[#This Row],[hour of cancellation 0 to 23]]&gt;=0,Table1[[#This Row],[hour of cancellation 0 to 23]]&lt;=23)</f>
        <v>1</v>
      </c>
    </row>
    <row r="3342" spans="1:13" x14ac:dyDescent="0.3">
      <c r="A3342" s="1">
        <v>3341</v>
      </c>
      <c r="B3342" s="1">
        <v>7</v>
      </c>
      <c r="C3342" s="2">
        <v>41056.816994788125</v>
      </c>
      <c r="D3342" s="2">
        <v>41116.816666666666</v>
      </c>
      <c r="E3342" s="1">
        <v>24</v>
      </c>
      <c r="F3342" s="2">
        <v>41069.463898009933</v>
      </c>
      <c r="G3342" s="1">
        <v>0</v>
      </c>
      <c r="H3342" s="32">
        <f>IFERROR(HOUR(Table1[[#This Row],[Cancel Date/time]])+MINUTE(Table1[[#This Row],[Cancel Date/time]])/60,"not cancelled")</f>
        <v>11.133333333333333</v>
      </c>
      <c r="I3342" s="47">
        <f>IFERROR(ROUND(Table1[[#This Row],[cancellation time decimal]],0),"not cancelled")</f>
        <v>11</v>
      </c>
      <c r="J3342" s="10">
        <f>IFERROR(MOD(Table1[[#This Row],[cancellation hour rounded]],24),"not cancelled")</f>
        <v>11</v>
      </c>
      <c r="K3342" s="32">
        <f>1/Table1[[#This Row],[Duration (Time between doses '[in hours'])]]</f>
        <v>4.1666666666666664E-2</v>
      </c>
      <c r="L3342" s="33">
        <f>Table1[[#This Row],[number doses per hour]]*INDEX(Table2[price per dose],Table1[[#This Row],[Drug ID]])</f>
        <v>1.2958049999999997</v>
      </c>
      <c r="M3342" s="11" t="b">
        <f>AND(Table1[[#This Row],[hour of cancellation 0 to 23]]&gt;=0,Table1[[#This Row],[hour of cancellation 0 to 23]]&lt;=23)</f>
        <v>1</v>
      </c>
    </row>
    <row r="3343" spans="1:13" x14ac:dyDescent="0.3">
      <c r="A3343" s="1">
        <v>3342</v>
      </c>
      <c r="B3343" s="1">
        <v>1</v>
      </c>
      <c r="C3343" s="2">
        <v>41056.893678227942</v>
      </c>
      <c r="D3343" s="2">
        <v>41116.893055555556</v>
      </c>
      <c r="E3343" s="1">
        <v>8</v>
      </c>
      <c r="F3343" s="2">
        <v>41057.251013258916</v>
      </c>
      <c r="G3343" s="1">
        <v>0</v>
      </c>
      <c r="H3343" s="32">
        <f>IFERROR(HOUR(Table1[[#This Row],[Cancel Date/time]])+MINUTE(Table1[[#This Row],[Cancel Date/time]])/60,"not cancelled")</f>
        <v>6.0166666666666666</v>
      </c>
      <c r="I3343" s="47">
        <f>IFERROR(ROUND(Table1[[#This Row],[cancellation time decimal]],0),"not cancelled")</f>
        <v>6</v>
      </c>
      <c r="J3343" s="10">
        <f>IFERROR(MOD(Table1[[#This Row],[cancellation hour rounded]],24),"not cancelled")</f>
        <v>6</v>
      </c>
      <c r="K3343" s="32">
        <f>1/Table1[[#This Row],[Duration (Time between doses '[in hours'])]]</f>
        <v>0.125</v>
      </c>
      <c r="L3343" s="33">
        <f>Table1[[#This Row],[number doses per hour]]*INDEX(Table2[price per dose],Table1[[#This Row],[Drug ID]])</f>
        <v>0.84929166666666667</v>
      </c>
      <c r="M3343" s="11" t="b">
        <f>AND(Table1[[#This Row],[hour of cancellation 0 to 23]]&gt;=0,Table1[[#This Row],[hour of cancellation 0 to 23]]&lt;=23)</f>
        <v>1</v>
      </c>
    </row>
    <row r="3344" spans="1:13" x14ac:dyDescent="0.3">
      <c r="A3344" s="1">
        <v>3343</v>
      </c>
      <c r="B3344" s="1">
        <v>6</v>
      </c>
      <c r="C3344" s="2">
        <v>41056.976023413234</v>
      </c>
      <c r="D3344" s="2">
        <v>41116.975694444445</v>
      </c>
      <c r="E3344" s="1">
        <v>24</v>
      </c>
      <c r="F3344" s="2">
        <v>41061.541869913373</v>
      </c>
      <c r="G3344" s="1">
        <v>0</v>
      </c>
      <c r="H3344" s="32">
        <f>IFERROR(HOUR(Table1[[#This Row],[Cancel Date/time]])+MINUTE(Table1[[#This Row],[Cancel Date/time]])/60,"not cancelled")</f>
        <v>13</v>
      </c>
      <c r="I3344" s="47">
        <f>IFERROR(ROUND(Table1[[#This Row],[cancellation time decimal]],0),"not cancelled")</f>
        <v>13</v>
      </c>
      <c r="J3344" s="10">
        <f>IFERROR(MOD(Table1[[#This Row],[cancellation hour rounded]],24),"not cancelled")</f>
        <v>13</v>
      </c>
      <c r="K3344" s="32">
        <f>1/Table1[[#This Row],[Duration (Time between doses '[in hours'])]]</f>
        <v>4.1666666666666664E-2</v>
      </c>
      <c r="L3344" s="33">
        <f>Table1[[#This Row],[number doses per hour]]*INDEX(Table2[price per dose],Table1[[#This Row],[Drug ID]])</f>
        <v>0.35218749999999999</v>
      </c>
      <c r="M3344" s="11" t="b">
        <f>AND(Table1[[#This Row],[hour of cancellation 0 to 23]]&gt;=0,Table1[[#This Row],[hour of cancellation 0 to 23]]&lt;=23)</f>
        <v>1</v>
      </c>
    </row>
    <row r="3345" spans="1:13" x14ac:dyDescent="0.3">
      <c r="A3345" s="1">
        <v>3344</v>
      </c>
      <c r="B3345" s="1">
        <v>7</v>
      </c>
      <c r="C3345" s="2">
        <v>41057.076489769417</v>
      </c>
      <c r="D3345" s="2">
        <v>41117.076388888883</v>
      </c>
      <c r="E3345" s="1">
        <v>24</v>
      </c>
      <c r="F3345" s="2">
        <v>41066.256969262256</v>
      </c>
      <c r="G3345" s="1">
        <v>0</v>
      </c>
      <c r="H3345" s="32">
        <f>IFERROR(HOUR(Table1[[#This Row],[Cancel Date/time]])+MINUTE(Table1[[#This Row],[Cancel Date/time]])/60,"not cancelled")</f>
        <v>6.166666666666667</v>
      </c>
      <c r="I3345" s="47">
        <f>IFERROR(ROUND(Table1[[#This Row],[cancellation time decimal]],0),"not cancelled")</f>
        <v>6</v>
      </c>
      <c r="J3345" s="10">
        <f>IFERROR(MOD(Table1[[#This Row],[cancellation hour rounded]],24),"not cancelled")</f>
        <v>6</v>
      </c>
      <c r="K3345" s="32">
        <f>1/Table1[[#This Row],[Duration (Time between doses '[in hours'])]]</f>
        <v>4.1666666666666664E-2</v>
      </c>
      <c r="L3345" s="33">
        <f>Table1[[#This Row],[number doses per hour]]*INDEX(Table2[price per dose],Table1[[#This Row],[Drug ID]])</f>
        <v>1.2958049999999997</v>
      </c>
      <c r="M3345" s="11" t="b">
        <f>AND(Table1[[#This Row],[hour of cancellation 0 to 23]]&gt;=0,Table1[[#This Row],[hour of cancellation 0 to 23]]&lt;=23)</f>
        <v>1</v>
      </c>
    </row>
    <row r="3346" spans="1:13" x14ac:dyDescent="0.3">
      <c r="A3346" s="1">
        <v>3345</v>
      </c>
      <c r="B3346" s="1">
        <v>7</v>
      </c>
      <c r="C3346" s="2">
        <v>41057.07865594545</v>
      </c>
      <c r="D3346" s="2">
        <v>41060.870138888895</v>
      </c>
      <c r="E3346" s="1">
        <v>24</v>
      </c>
      <c r="F3346" s="2">
        <v>41059.59244112076</v>
      </c>
      <c r="G3346" s="1">
        <v>0</v>
      </c>
      <c r="H3346" s="32">
        <f>IFERROR(HOUR(Table1[[#This Row],[Cancel Date/time]])+MINUTE(Table1[[#This Row],[Cancel Date/time]])/60,"not cancelled")</f>
        <v>14.216666666666667</v>
      </c>
      <c r="I3346" s="47">
        <f>IFERROR(ROUND(Table1[[#This Row],[cancellation time decimal]],0),"not cancelled")</f>
        <v>14</v>
      </c>
      <c r="J3346" s="10">
        <f>IFERROR(MOD(Table1[[#This Row],[cancellation hour rounded]],24),"not cancelled")</f>
        <v>14</v>
      </c>
      <c r="K3346" s="32">
        <f>1/Table1[[#This Row],[Duration (Time between doses '[in hours'])]]</f>
        <v>4.1666666666666664E-2</v>
      </c>
      <c r="L3346" s="33">
        <f>Table1[[#This Row],[number doses per hour]]*INDEX(Table2[price per dose],Table1[[#This Row],[Drug ID]])</f>
        <v>1.2958049999999997</v>
      </c>
      <c r="M3346" s="11" t="b">
        <f>AND(Table1[[#This Row],[hour of cancellation 0 to 23]]&gt;=0,Table1[[#This Row],[hour of cancellation 0 to 23]]&lt;=23)</f>
        <v>1</v>
      </c>
    </row>
    <row r="3347" spans="1:13" x14ac:dyDescent="0.3">
      <c r="A3347" s="1">
        <v>3346</v>
      </c>
      <c r="B3347" s="1">
        <v>8</v>
      </c>
      <c r="C3347" s="2">
        <v>41057.318180726004</v>
      </c>
      <c r="D3347" s="2">
        <v>41117.318055555552</v>
      </c>
      <c r="E3347" s="1">
        <v>3</v>
      </c>
      <c r="F3347" s="2">
        <v>41062.697351647555</v>
      </c>
      <c r="G3347" s="1">
        <v>1</v>
      </c>
      <c r="H3347" s="32">
        <f>IFERROR(HOUR(Table1[[#This Row],[Cancel Date/time]])+MINUTE(Table1[[#This Row],[Cancel Date/time]])/60,"not cancelled")</f>
        <v>16.733333333333334</v>
      </c>
      <c r="I3347" s="47">
        <f>IFERROR(ROUND(Table1[[#This Row],[cancellation time decimal]],0),"not cancelled")</f>
        <v>17</v>
      </c>
      <c r="J3347" s="10">
        <f>IFERROR(MOD(Table1[[#This Row],[cancellation hour rounded]],24),"not cancelled")</f>
        <v>17</v>
      </c>
      <c r="K3347" s="32">
        <f>1/Table1[[#This Row],[Duration (Time between doses '[in hours'])]]</f>
        <v>0.33333333333333331</v>
      </c>
      <c r="L3347" s="33">
        <f>Table1[[#This Row],[number doses per hour]]*INDEX(Table2[price per dose],Table1[[#This Row],[Drug ID]])</f>
        <v>0.29998222222222221</v>
      </c>
      <c r="M3347" s="11" t="b">
        <f>AND(Table1[[#This Row],[hour of cancellation 0 to 23]]&gt;=0,Table1[[#This Row],[hour of cancellation 0 to 23]]&lt;=23)</f>
        <v>1</v>
      </c>
    </row>
    <row r="3348" spans="1:13" x14ac:dyDescent="0.3">
      <c r="A3348" s="1">
        <v>3347</v>
      </c>
      <c r="B3348" s="1">
        <v>6</v>
      </c>
      <c r="C3348" s="2">
        <v>41057.351668919786</v>
      </c>
      <c r="D3348" s="2">
        <v>41117.351388888892</v>
      </c>
      <c r="E3348" s="1">
        <v>24</v>
      </c>
      <c r="F3348" s="2">
        <v>41061.549497471613</v>
      </c>
      <c r="G3348" s="1">
        <v>0</v>
      </c>
      <c r="H3348" s="32">
        <f>IFERROR(HOUR(Table1[[#This Row],[Cancel Date/time]])+MINUTE(Table1[[#This Row],[Cancel Date/time]])/60,"not cancelled")</f>
        <v>13.183333333333334</v>
      </c>
      <c r="I3348" s="47">
        <f>IFERROR(ROUND(Table1[[#This Row],[cancellation time decimal]],0),"not cancelled")</f>
        <v>13</v>
      </c>
      <c r="J3348" s="10">
        <f>IFERROR(MOD(Table1[[#This Row],[cancellation hour rounded]],24),"not cancelled")</f>
        <v>13</v>
      </c>
      <c r="K3348" s="32">
        <f>1/Table1[[#This Row],[Duration (Time between doses '[in hours'])]]</f>
        <v>4.1666666666666664E-2</v>
      </c>
      <c r="L3348" s="33">
        <f>Table1[[#This Row],[number doses per hour]]*INDEX(Table2[price per dose],Table1[[#This Row],[Drug ID]])</f>
        <v>0.35218749999999999</v>
      </c>
      <c r="M3348" s="11" t="b">
        <f>AND(Table1[[#This Row],[hour of cancellation 0 to 23]]&gt;=0,Table1[[#This Row],[hour of cancellation 0 to 23]]&lt;=23)</f>
        <v>1</v>
      </c>
    </row>
    <row r="3349" spans="1:13" x14ac:dyDescent="0.3">
      <c r="A3349" s="1">
        <v>3348</v>
      </c>
      <c r="B3349" s="1">
        <v>1</v>
      </c>
      <c r="C3349" s="2">
        <v>41057.345849620295</v>
      </c>
      <c r="D3349" s="2">
        <v>41117.345833333333</v>
      </c>
      <c r="E3349" s="1">
        <v>8</v>
      </c>
      <c r="F3349" s="2">
        <v>41058.543880132434</v>
      </c>
      <c r="G3349" s="1">
        <v>0</v>
      </c>
      <c r="H3349" s="32">
        <f>IFERROR(HOUR(Table1[[#This Row],[Cancel Date/time]])+MINUTE(Table1[[#This Row],[Cancel Date/time]])/60,"not cancelled")</f>
        <v>13.05</v>
      </c>
      <c r="I3349" s="47">
        <f>IFERROR(ROUND(Table1[[#This Row],[cancellation time decimal]],0),"not cancelled")</f>
        <v>13</v>
      </c>
      <c r="J3349" s="10">
        <f>IFERROR(MOD(Table1[[#This Row],[cancellation hour rounded]],24),"not cancelled")</f>
        <v>13</v>
      </c>
      <c r="K3349" s="32">
        <f>1/Table1[[#This Row],[Duration (Time between doses '[in hours'])]]</f>
        <v>0.125</v>
      </c>
      <c r="L3349" s="33">
        <f>Table1[[#This Row],[number doses per hour]]*INDEX(Table2[price per dose],Table1[[#This Row],[Drug ID]])</f>
        <v>0.84929166666666667</v>
      </c>
      <c r="M3349" s="11" t="b">
        <f>AND(Table1[[#This Row],[hour of cancellation 0 to 23]]&gt;=0,Table1[[#This Row],[hour of cancellation 0 to 23]]&lt;=23)</f>
        <v>1</v>
      </c>
    </row>
    <row r="3350" spans="1:13" x14ac:dyDescent="0.3">
      <c r="A3350" s="1">
        <v>3349</v>
      </c>
      <c r="B3350" s="1">
        <v>10</v>
      </c>
      <c r="C3350" s="2">
        <v>41057.360626627888</v>
      </c>
      <c r="D3350" s="2">
        <v>41117.36041666667</v>
      </c>
      <c r="E3350" s="1">
        <v>1</v>
      </c>
      <c r="F3350" s="2">
        <v>41064.795761436719</v>
      </c>
      <c r="G3350" s="1">
        <v>0</v>
      </c>
      <c r="H3350" s="32">
        <f>IFERROR(HOUR(Table1[[#This Row],[Cancel Date/time]])+MINUTE(Table1[[#This Row],[Cancel Date/time]])/60,"not cancelled")</f>
        <v>19.083333333333332</v>
      </c>
      <c r="I3350" s="47">
        <f>IFERROR(ROUND(Table1[[#This Row],[cancellation time decimal]],0),"not cancelled")</f>
        <v>19</v>
      </c>
      <c r="J3350" s="10">
        <f>IFERROR(MOD(Table1[[#This Row],[cancellation hour rounded]],24),"not cancelled")</f>
        <v>19</v>
      </c>
      <c r="K3350" s="32">
        <f>1/Table1[[#This Row],[Duration (Time between doses '[in hours'])]]</f>
        <v>1</v>
      </c>
      <c r="L3350" s="33">
        <f>Table1[[#This Row],[number doses per hour]]*INDEX(Table2[price per dose],Table1[[#This Row],[Drug ID]])</f>
        <v>2.5716000000000001</v>
      </c>
      <c r="M3350" s="11" t="b">
        <f>AND(Table1[[#This Row],[hour of cancellation 0 to 23]]&gt;=0,Table1[[#This Row],[hour of cancellation 0 to 23]]&lt;=23)</f>
        <v>1</v>
      </c>
    </row>
    <row r="3351" spans="1:13" x14ac:dyDescent="0.3">
      <c r="A3351" s="1">
        <v>3350</v>
      </c>
      <c r="B3351" s="1">
        <v>1</v>
      </c>
      <c r="C3351" s="2">
        <v>41057.397140670153</v>
      </c>
      <c r="D3351" s="2">
        <v>41117.396527777775</v>
      </c>
      <c r="E3351" s="1">
        <v>8</v>
      </c>
      <c r="F3351" s="2">
        <v>41058.466250110076</v>
      </c>
      <c r="G3351" s="1">
        <v>0</v>
      </c>
      <c r="H3351" s="32">
        <f>IFERROR(HOUR(Table1[[#This Row],[Cancel Date/time]])+MINUTE(Table1[[#This Row],[Cancel Date/time]])/60,"not cancelled")</f>
        <v>11.183333333333334</v>
      </c>
      <c r="I3351" s="47">
        <f>IFERROR(ROUND(Table1[[#This Row],[cancellation time decimal]],0),"not cancelled")</f>
        <v>11</v>
      </c>
      <c r="J3351" s="10">
        <f>IFERROR(MOD(Table1[[#This Row],[cancellation hour rounded]],24),"not cancelled")</f>
        <v>11</v>
      </c>
      <c r="K3351" s="32">
        <f>1/Table1[[#This Row],[Duration (Time between doses '[in hours'])]]</f>
        <v>0.125</v>
      </c>
      <c r="L3351" s="33">
        <f>Table1[[#This Row],[number doses per hour]]*INDEX(Table2[price per dose],Table1[[#This Row],[Drug ID]])</f>
        <v>0.84929166666666667</v>
      </c>
      <c r="M3351" s="11" t="b">
        <f>AND(Table1[[#This Row],[hour of cancellation 0 to 23]]&gt;=0,Table1[[#This Row],[hour of cancellation 0 to 23]]&lt;=23)</f>
        <v>1</v>
      </c>
    </row>
    <row r="3352" spans="1:13" x14ac:dyDescent="0.3">
      <c r="A3352" s="1">
        <v>3351</v>
      </c>
      <c r="B3352" s="1">
        <v>5</v>
      </c>
      <c r="C3352" s="2">
        <v>41057.383630957083</v>
      </c>
      <c r="D3352" s="2">
        <v>41117.383333333331</v>
      </c>
      <c r="E3352" s="1">
        <v>24</v>
      </c>
      <c r="F3352" s="2">
        <v>41059.495121647691</v>
      </c>
      <c r="G3352" s="1">
        <v>0</v>
      </c>
      <c r="H3352" s="32">
        <f>IFERROR(HOUR(Table1[[#This Row],[Cancel Date/time]])+MINUTE(Table1[[#This Row],[Cancel Date/time]])/60,"not cancelled")</f>
        <v>11.866666666666667</v>
      </c>
      <c r="I3352" s="47">
        <f>IFERROR(ROUND(Table1[[#This Row],[cancellation time decimal]],0),"not cancelled")</f>
        <v>12</v>
      </c>
      <c r="J3352" s="10">
        <f>IFERROR(MOD(Table1[[#This Row],[cancellation hour rounded]],24),"not cancelled")</f>
        <v>12</v>
      </c>
      <c r="K3352" s="32">
        <f>1/Table1[[#This Row],[Duration (Time between doses '[in hours'])]]</f>
        <v>4.1666666666666664E-2</v>
      </c>
      <c r="L3352" s="33">
        <f>Table1[[#This Row],[number doses per hour]]*INDEX(Table2[price per dose],Table1[[#This Row],[Drug ID]])</f>
        <v>0.2815833333333333</v>
      </c>
      <c r="M3352" s="11" t="b">
        <f>AND(Table1[[#This Row],[hour of cancellation 0 to 23]]&gt;=0,Table1[[#This Row],[hour of cancellation 0 to 23]]&lt;=23)</f>
        <v>1</v>
      </c>
    </row>
    <row r="3353" spans="1:13" x14ac:dyDescent="0.3">
      <c r="A3353" s="1">
        <v>3352</v>
      </c>
      <c r="B3353" s="1">
        <v>1</v>
      </c>
      <c r="C3353" s="2">
        <v>41057.411398687495</v>
      </c>
      <c r="D3353" s="2">
        <v>41117.411111111112</v>
      </c>
      <c r="E3353" s="1">
        <v>8</v>
      </c>
      <c r="F3353" s="2">
        <v>41058.856033237389</v>
      </c>
      <c r="G3353" s="1">
        <v>0</v>
      </c>
      <c r="H3353" s="32">
        <f>IFERROR(HOUR(Table1[[#This Row],[Cancel Date/time]])+MINUTE(Table1[[#This Row],[Cancel Date/time]])/60,"not cancelled")</f>
        <v>20.533333333333335</v>
      </c>
      <c r="I3353" s="47">
        <f>IFERROR(ROUND(Table1[[#This Row],[cancellation time decimal]],0),"not cancelled")</f>
        <v>21</v>
      </c>
      <c r="J3353" s="10">
        <f>IFERROR(MOD(Table1[[#This Row],[cancellation hour rounded]],24),"not cancelled")</f>
        <v>21</v>
      </c>
      <c r="K3353" s="32">
        <f>1/Table1[[#This Row],[Duration (Time between doses '[in hours'])]]</f>
        <v>0.125</v>
      </c>
      <c r="L3353" s="33">
        <f>Table1[[#This Row],[number doses per hour]]*INDEX(Table2[price per dose],Table1[[#This Row],[Drug ID]])</f>
        <v>0.84929166666666667</v>
      </c>
      <c r="M3353" s="11" t="b">
        <f>AND(Table1[[#This Row],[hour of cancellation 0 to 23]]&gt;=0,Table1[[#This Row],[hour of cancellation 0 to 23]]&lt;=23)</f>
        <v>1</v>
      </c>
    </row>
    <row r="3354" spans="1:13" x14ac:dyDescent="0.3">
      <c r="A3354" s="1">
        <v>3353</v>
      </c>
      <c r="B3354" s="1">
        <v>5</v>
      </c>
      <c r="C3354" s="2">
        <v>41057.393671244979</v>
      </c>
      <c r="D3354" s="2">
        <v>41117.393055555556</v>
      </c>
      <c r="E3354" s="1">
        <v>24</v>
      </c>
      <c r="F3354" s="2">
        <v>41058.825585160914</v>
      </c>
      <c r="G3354" s="1">
        <v>0</v>
      </c>
      <c r="H3354" s="32">
        <f>IFERROR(HOUR(Table1[[#This Row],[Cancel Date/time]])+MINUTE(Table1[[#This Row],[Cancel Date/time]])/60,"not cancelled")</f>
        <v>19.8</v>
      </c>
      <c r="I3354" s="47">
        <f>IFERROR(ROUND(Table1[[#This Row],[cancellation time decimal]],0),"not cancelled")</f>
        <v>20</v>
      </c>
      <c r="J3354" s="10">
        <f>IFERROR(MOD(Table1[[#This Row],[cancellation hour rounded]],24),"not cancelled")</f>
        <v>20</v>
      </c>
      <c r="K3354" s="32">
        <f>1/Table1[[#This Row],[Duration (Time between doses '[in hours'])]]</f>
        <v>4.1666666666666664E-2</v>
      </c>
      <c r="L3354" s="33">
        <f>Table1[[#This Row],[number doses per hour]]*INDEX(Table2[price per dose],Table1[[#This Row],[Drug ID]])</f>
        <v>0.2815833333333333</v>
      </c>
      <c r="M3354" s="11" t="b">
        <f>AND(Table1[[#This Row],[hour of cancellation 0 to 23]]&gt;=0,Table1[[#This Row],[hour of cancellation 0 to 23]]&lt;=23)</f>
        <v>1</v>
      </c>
    </row>
    <row r="3355" spans="1:13" x14ac:dyDescent="0.3">
      <c r="A3355" s="1">
        <v>3354</v>
      </c>
      <c r="B3355" s="1">
        <v>1</v>
      </c>
      <c r="C3355" s="2">
        <v>41057.438738010991</v>
      </c>
      <c r="D3355" s="2">
        <v>41117.438194444439</v>
      </c>
      <c r="E3355" s="1">
        <v>8</v>
      </c>
      <c r="F3355" s="2">
        <v>41058.844735496183</v>
      </c>
      <c r="G3355" s="1">
        <v>0</v>
      </c>
      <c r="H3355" s="32">
        <f>IFERROR(HOUR(Table1[[#This Row],[Cancel Date/time]])+MINUTE(Table1[[#This Row],[Cancel Date/time]])/60,"not cancelled")</f>
        <v>20.266666666666666</v>
      </c>
      <c r="I3355" s="47">
        <f>IFERROR(ROUND(Table1[[#This Row],[cancellation time decimal]],0),"not cancelled")</f>
        <v>20</v>
      </c>
      <c r="J3355" s="10">
        <f>IFERROR(MOD(Table1[[#This Row],[cancellation hour rounded]],24),"not cancelled")</f>
        <v>20</v>
      </c>
      <c r="K3355" s="32">
        <f>1/Table1[[#This Row],[Duration (Time between doses '[in hours'])]]</f>
        <v>0.125</v>
      </c>
      <c r="L3355" s="33">
        <f>Table1[[#This Row],[number doses per hour]]*INDEX(Table2[price per dose],Table1[[#This Row],[Drug ID]])</f>
        <v>0.84929166666666667</v>
      </c>
      <c r="M3355" s="11" t="b">
        <f>AND(Table1[[#This Row],[hour of cancellation 0 to 23]]&gt;=0,Table1[[#This Row],[hour of cancellation 0 to 23]]&lt;=23)</f>
        <v>1</v>
      </c>
    </row>
    <row r="3356" spans="1:13" x14ac:dyDescent="0.3">
      <c r="A3356" s="1">
        <v>3355</v>
      </c>
      <c r="B3356" s="1">
        <v>2</v>
      </c>
      <c r="C3356" s="2">
        <v>41057.428220711517</v>
      </c>
      <c r="D3356" s="2">
        <v>41117.427777777775</v>
      </c>
      <c r="E3356" s="1">
        <v>10</v>
      </c>
      <c r="F3356" s="2">
        <v>41058.423919787048</v>
      </c>
      <c r="G3356" s="1">
        <v>0</v>
      </c>
      <c r="H3356" s="32">
        <f>IFERROR(HOUR(Table1[[#This Row],[Cancel Date/time]])+MINUTE(Table1[[#This Row],[Cancel Date/time]])/60,"not cancelled")</f>
        <v>10.166666666666666</v>
      </c>
      <c r="I3356" s="47">
        <f>IFERROR(ROUND(Table1[[#This Row],[cancellation time decimal]],0),"not cancelled")</f>
        <v>10</v>
      </c>
      <c r="J3356" s="10">
        <f>IFERROR(MOD(Table1[[#This Row],[cancellation hour rounded]],24),"not cancelled")</f>
        <v>10</v>
      </c>
      <c r="K3356" s="32">
        <f>1/Table1[[#This Row],[Duration (Time between doses '[in hours'])]]</f>
        <v>0.1</v>
      </c>
      <c r="L3356" s="33">
        <f>Table1[[#This Row],[number doses per hour]]*INDEX(Table2[price per dose],Table1[[#This Row],[Drug ID]])</f>
        <v>0.84959999999999969</v>
      </c>
      <c r="M3356" s="11" t="b">
        <f>AND(Table1[[#This Row],[hour of cancellation 0 to 23]]&gt;=0,Table1[[#This Row],[hour of cancellation 0 to 23]]&lt;=23)</f>
        <v>1</v>
      </c>
    </row>
    <row r="3357" spans="1:13" x14ac:dyDescent="0.3">
      <c r="A3357" s="1">
        <v>3356</v>
      </c>
      <c r="B3357" s="1">
        <v>4</v>
      </c>
      <c r="C3357" s="2">
        <v>41057.444946287178</v>
      </c>
      <c r="D3357" s="2">
        <v>41117.444444444445</v>
      </c>
      <c r="E3357" s="1">
        <v>12</v>
      </c>
      <c r="F3357" s="2">
        <v>41060.492156911569</v>
      </c>
      <c r="G3357" s="1">
        <v>0</v>
      </c>
      <c r="H3357" s="32">
        <f>IFERROR(HOUR(Table1[[#This Row],[Cancel Date/time]])+MINUTE(Table1[[#This Row],[Cancel Date/time]])/60,"not cancelled")</f>
        <v>11.8</v>
      </c>
      <c r="I3357" s="47">
        <f>IFERROR(ROUND(Table1[[#This Row],[cancellation time decimal]],0),"not cancelled")</f>
        <v>12</v>
      </c>
      <c r="J3357" s="10">
        <f>IFERROR(MOD(Table1[[#This Row],[cancellation hour rounded]],24),"not cancelled")</f>
        <v>12</v>
      </c>
      <c r="K3357" s="32">
        <f>1/Table1[[#This Row],[Duration (Time between doses '[in hours'])]]</f>
        <v>8.3333333333333329E-2</v>
      </c>
      <c r="L3357" s="33">
        <f>Table1[[#This Row],[number doses per hour]]*INDEX(Table2[price per dose],Table1[[#This Row],[Drug ID]])</f>
        <v>1.448055119047619</v>
      </c>
      <c r="M3357" s="11" t="b">
        <f>AND(Table1[[#This Row],[hour of cancellation 0 to 23]]&gt;=0,Table1[[#This Row],[hour of cancellation 0 to 23]]&lt;=23)</f>
        <v>1</v>
      </c>
    </row>
    <row r="3358" spans="1:13" x14ac:dyDescent="0.3">
      <c r="A3358" s="1">
        <v>3357</v>
      </c>
      <c r="B3358" s="1">
        <v>2</v>
      </c>
      <c r="C3358" s="2">
        <v>41057.442720090708</v>
      </c>
      <c r="D3358" s="2">
        <v>41117.442361111105</v>
      </c>
      <c r="E3358" s="1">
        <v>10</v>
      </c>
      <c r="F3358" s="2">
        <v>41058.693938796103</v>
      </c>
      <c r="G3358" s="1">
        <v>0</v>
      </c>
      <c r="H3358" s="32">
        <f>IFERROR(HOUR(Table1[[#This Row],[Cancel Date/time]])+MINUTE(Table1[[#This Row],[Cancel Date/time]])/60,"not cancelled")</f>
        <v>16.649999999999999</v>
      </c>
      <c r="I3358" s="47">
        <f>IFERROR(ROUND(Table1[[#This Row],[cancellation time decimal]],0),"not cancelled")</f>
        <v>17</v>
      </c>
      <c r="J3358" s="10">
        <f>IFERROR(MOD(Table1[[#This Row],[cancellation hour rounded]],24),"not cancelled")</f>
        <v>17</v>
      </c>
      <c r="K3358" s="32">
        <f>1/Table1[[#This Row],[Duration (Time between doses '[in hours'])]]</f>
        <v>0.1</v>
      </c>
      <c r="L3358" s="33">
        <f>Table1[[#This Row],[number doses per hour]]*INDEX(Table2[price per dose],Table1[[#This Row],[Drug ID]])</f>
        <v>0.84959999999999969</v>
      </c>
      <c r="M3358" s="11" t="b">
        <f>AND(Table1[[#This Row],[hour of cancellation 0 to 23]]&gt;=0,Table1[[#This Row],[hour of cancellation 0 to 23]]&lt;=23)</f>
        <v>1</v>
      </c>
    </row>
    <row r="3359" spans="1:13" x14ac:dyDescent="0.3">
      <c r="A3359" s="1">
        <v>3358</v>
      </c>
      <c r="B3359" s="1">
        <v>7</v>
      </c>
      <c r="C3359" s="2">
        <v>41057.478019896385</v>
      </c>
      <c r="D3359" s="2">
        <v>41117.477777777778</v>
      </c>
      <c r="E3359" s="1">
        <v>24</v>
      </c>
      <c r="F3359" s="2">
        <v>41073.236463276924</v>
      </c>
      <c r="G3359" s="1">
        <v>1</v>
      </c>
      <c r="H3359" s="32">
        <f>IFERROR(HOUR(Table1[[#This Row],[Cancel Date/time]])+MINUTE(Table1[[#This Row],[Cancel Date/time]])/60,"not cancelled")</f>
        <v>5.666666666666667</v>
      </c>
      <c r="I3359" s="47">
        <f>IFERROR(ROUND(Table1[[#This Row],[cancellation time decimal]],0),"not cancelled")</f>
        <v>6</v>
      </c>
      <c r="J3359" s="10">
        <f>IFERROR(MOD(Table1[[#This Row],[cancellation hour rounded]],24),"not cancelled")</f>
        <v>6</v>
      </c>
      <c r="K3359" s="32">
        <f>1/Table1[[#This Row],[Duration (Time between doses '[in hours'])]]</f>
        <v>4.1666666666666664E-2</v>
      </c>
      <c r="L3359" s="33">
        <f>Table1[[#This Row],[number doses per hour]]*INDEX(Table2[price per dose],Table1[[#This Row],[Drug ID]])</f>
        <v>1.2958049999999997</v>
      </c>
      <c r="M3359" s="11" t="b">
        <f>AND(Table1[[#This Row],[hour of cancellation 0 to 23]]&gt;=0,Table1[[#This Row],[hour of cancellation 0 to 23]]&lt;=23)</f>
        <v>1</v>
      </c>
    </row>
    <row r="3360" spans="1:13" hidden="1" x14ac:dyDescent="0.3">
      <c r="A3360" s="1">
        <v>3359</v>
      </c>
      <c r="B3360" s="1">
        <v>4</v>
      </c>
      <c r="C3360" s="2">
        <v>41057.492453487197</v>
      </c>
      <c r="D3360" s="2">
        <v>41059.575729756551</v>
      </c>
      <c r="E3360" s="1">
        <v>12</v>
      </c>
      <c r="F3360" s="2" t="s">
        <v>5</v>
      </c>
      <c r="G3360" s="1">
        <v>0</v>
      </c>
      <c r="H3360" s="32" t="str">
        <f>IFERROR(HOUR(Table1[[#This Row],[Cancel Date/time]])+MINUTE(Table1[[#This Row],[Cancel Date/time]])/60,"not cancelled")</f>
        <v>not cancelled</v>
      </c>
      <c r="I3360" s="47" t="str">
        <f>IFERROR(ROUND(Table1[[#This Row],[cancellation time decimal]],0),"not cancelled")</f>
        <v>not cancelled</v>
      </c>
      <c r="J3360" s="10" t="str">
        <f>IFERROR(MOD(Table1[[#This Row],[cancellation hour rounded]],24),"not cancelled")</f>
        <v>not cancelled</v>
      </c>
      <c r="K3360" s="32">
        <f>1/Table1[[#This Row],[Duration (Time between doses '[in hours'])]]</f>
        <v>8.3333333333333329E-2</v>
      </c>
      <c r="L3360" s="33">
        <f>Table1[[#This Row],[number doses per hour]]*INDEX(Table2[price per dose],Table1[[#This Row],[Drug ID]])</f>
        <v>1.448055119047619</v>
      </c>
      <c r="M3360" s="11" t="b">
        <f>AND(Table1[[#This Row],[hour of cancellation 0 to 23]]&gt;=0,Table1[[#This Row],[hour of cancellation 0 to 23]]&lt;=23)</f>
        <v>0</v>
      </c>
    </row>
    <row r="3361" spans="1:13" x14ac:dyDescent="0.3">
      <c r="A3361" s="1">
        <v>3360</v>
      </c>
      <c r="B3361" s="1">
        <v>8</v>
      </c>
      <c r="C3361" s="2">
        <v>41057.486583450904</v>
      </c>
      <c r="D3361" s="2">
        <v>41117.486111111117</v>
      </c>
      <c r="E3361" s="1">
        <v>3</v>
      </c>
      <c r="F3361" s="2">
        <v>41064.505639446907</v>
      </c>
      <c r="G3361" s="1">
        <v>2</v>
      </c>
      <c r="H3361" s="32">
        <f>IFERROR(HOUR(Table1[[#This Row],[Cancel Date/time]])+MINUTE(Table1[[#This Row],[Cancel Date/time]])/60,"not cancelled")</f>
        <v>12.133333333333333</v>
      </c>
      <c r="I3361" s="47">
        <f>IFERROR(ROUND(Table1[[#This Row],[cancellation time decimal]],0),"not cancelled")</f>
        <v>12</v>
      </c>
      <c r="J3361" s="10">
        <f>IFERROR(MOD(Table1[[#This Row],[cancellation hour rounded]],24),"not cancelled")</f>
        <v>12</v>
      </c>
      <c r="K3361" s="32">
        <f>1/Table1[[#This Row],[Duration (Time between doses '[in hours'])]]</f>
        <v>0.33333333333333331</v>
      </c>
      <c r="L3361" s="33">
        <f>Table1[[#This Row],[number doses per hour]]*INDEX(Table2[price per dose],Table1[[#This Row],[Drug ID]])</f>
        <v>0.29998222222222221</v>
      </c>
      <c r="M3361" s="11" t="b">
        <f>AND(Table1[[#This Row],[hour of cancellation 0 to 23]]&gt;=0,Table1[[#This Row],[hour of cancellation 0 to 23]]&lt;=23)</f>
        <v>1</v>
      </c>
    </row>
    <row r="3362" spans="1:13" x14ac:dyDescent="0.3">
      <c r="A3362" s="1">
        <v>3361</v>
      </c>
      <c r="B3362" s="1">
        <v>4</v>
      </c>
      <c r="C3362" s="2">
        <v>41057.497569931642</v>
      </c>
      <c r="D3362" s="2">
        <v>41117.497222222228</v>
      </c>
      <c r="E3362" s="1">
        <v>12</v>
      </c>
      <c r="F3362" s="2">
        <v>41060.459697593316</v>
      </c>
      <c r="G3362" s="1">
        <v>0</v>
      </c>
      <c r="H3362" s="32">
        <f>IFERROR(HOUR(Table1[[#This Row],[Cancel Date/time]])+MINUTE(Table1[[#This Row],[Cancel Date/time]])/60,"not cancelled")</f>
        <v>11.016666666666667</v>
      </c>
      <c r="I3362" s="47">
        <f>IFERROR(ROUND(Table1[[#This Row],[cancellation time decimal]],0),"not cancelled")</f>
        <v>11</v>
      </c>
      <c r="J3362" s="10">
        <f>IFERROR(MOD(Table1[[#This Row],[cancellation hour rounded]],24),"not cancelled")</f>
        <v>11</v>
      </c>
      <c r="K3362" s="32">
        <f>1/Table1[[#This Row],[Duration (Time between doses '[in hours'])]]</f>
        <v>8.3333333333333329E-2</v>
      </c>
      <c r="L3362" s="33">
        <f>Table1[[#This Row],[number doses per hour]]*INDEX(Table2[price per dose],Table1[[#This Row],[Drug ID]])</f>
        <v>1.448055119047619</v>
      </c>
      <c r="M3362" s="11" t="b">
        <f>AND(Table1[[#This Row],[hour of cancellation 0 to 23]]&gt;=0,Table1[[#This Row],[hour of cancellation 0 to 23]]&lt;=23)</f>
        <v>1</v>
      </c>
    </row>
    <row r="3363" spans="1:13" x14ac:dyDescent="0.3">
      <c r="A3363" s="1">
        <v>3362</v>
      </c>
      <c r="B3363" s="1">
        <v>1</v>
      </c>
      <c r="C3363" s="2">
        <v>41057.658735297722</v>
      </c>
      <c r="D3363" s="2">
        <v>41117.658333333333</v>
      </c>
      <c r="E3363" s="1">
        <v>8</v>
      </c>
      <c r="F3363" s="2">
        <v>41057.891125846043</v>
      </c>
      <c r="G3363" s="1">
        <v>0</v>
      </c>
      <c r="H3363" s="32">
        <f>IFERROR(HOUR(Table1[[#This Row],[Cancel Date/time]])+MINUTE(Table1[[#This Row],[Cancel Date/time]])/60,"not cancelled")</f>
        <v>21.383333333333333</v>
      </c>
      <c r="I3363" s="47">
        <f>IFERROR(ROUND(Table1[[#This Row],[cancellation time decimal]],0),"not cancelled")</f>
        <v>21</v>
      </c>
      <c r="J3363" s="10">
        <f>IFERROR(MOD(Table1[[#This Row],[cancellation hour rounded]],24),"not cancelled")</f>
        <v>21</v>
      </c>
      <c r="K3363" s="32">
        <f>1/Table1[[#This Row],[Duration (Time between doses '[in hours'])]]</f>
        <v>0.125</v>
      </c>
      <c r="L3363" s="33">
        <f>Table1[[#This Row],[number doses per hour]]*INDEX(Table2[price per dose],Table1[[#This Row],[Drug ID]])</f>
        <v>0.84929166666666667</v>
      </c>
      <c r="M3363" s="11" t="b">
        <f>AND(Table1[[#This Row],[hour of cancellation 0 to 23]]&gt;=0,Table1[[#This Row],[hour of cancellation 0 to 23]]&lt;=23)</f>
        <v>1</v>
      </c>
    </row>
    <row r="3364" spans="1:13" x14ac:dyDescent="0.3">
      <c r="A3364" s="1">
        <v>3363</v>
      </c>
      <c r="B3364" s="1">
        <v>2</v>
      </c>
      <c r="C3364" s="2">
        <v>41057.7032877581</v>
      </c>
      <c r="D3364" s="2">
        <v>41117.702777777777</v>
      </c>
      <c r="E3364" s="1">
        <v>10</v>
      </c>
      <c r="F3364" s="2">
        <v>41058.621284919056</v>
      </c>
      <c r="G3364" s="1">
        <v>0</v>
      </c>
      <c r="H3364" s="32">
        <f>IFERROR(HOUR(Table1[[#This Row],[Cancel Date/time]])+MINUTE(Table1[[#This Row],[Cancel Date/time]])/60,"not cancelled")</f>
        <v>14.9</v>
      </c>
      <c r="I3364" s="47">
        <f>IFERROR(ROUND(Table1[[#This Row],[cancellation time decimal]],0),"not cancelled")</f>
        <v>15</v>
      </c>
      <c r="J3364" s="10">
        <f>IFERROR(MOD(Table1[[#This Row],[cancellation hour rounded]],24),"not cancelled")</f>
        <v>15</v>
      </c>
      <c r="K3364" s="32">
        <f>1/Table1[[#This Row],[Duration (Time between doses '[in hours'])]]</f>
        <v>0.1</v>
      </c>
      <c r="L3364" s="33">
        <f>Table1[[#This Row],[number doses per hour]]*INDEX(Table2[price per dose],Table1[[#This Row],[Drug ID]])</f>
        <v>0.84959999999999969</v>
      </c>
      <c r="M3364" s="11" t="b">
        <f>AND(Table1[[#This Row],[hour of cancellation 0 to 23]]&gt;=0,Table1[[#This Row],[hour of cancellation 0 to 23]]&lt;=23)</f>
        <v>1</v>
      </c>
    </row>
    <row r="3365" spans="1:13" x14ac:dyDescent="0.3">
      <c r="A3365" s="1">
        <v>3364</v>
      </c>
      <c r="B3365" s="1">
        <v>1</v>
      </c>
      <c r="C3365" s="2">
        <v>41057.682367167894</v>
      </c>
      <c r="D3365" s="2">
        <v>41117.681944444441</v>
      </c>
      <c r="E3365" s="1">
        <v>8</v>
      </c>
      <c r="F3365" s="2">
        <v>41057.755822688217</v>
      </c>
      <c r="G3365" s="1">
        <v>0</v>
      </c>
      <c r="H3365" s="32">
        <f>IFERROR(HOUR(Table1[[#This Row],[Cancel Date/time]])+MINUTE(Table1[[#This Row],[Cancel Date/time]])/60,"not cancelled")</f>
        <v>18.133333333333333</v>
      </c>
      <c r="I3365" s="47">
        <f>IFERROR(ROUND(Table1[[#This Row],[cancellation time decimal]],0),"not cancelled")</f>
        <v>18</v>
      </c>
      <c r="J3365" s="10">
        <f>IFERROR(MOD(Table1[[#This Row],[cancellation hour rounded]],24),"not cancelled")</f>
        <v>18</v>
      </c>
      <c r="K3365" s="32">
        <f>1/Table1[[#This Row],[Duration (Time between doses '[in hours'])]]</f>
        <v>0.125</v>
      </c>
      <c r="L3365" s="33">
        <f>Table1[[#This Row],[number doses per hour]]*INDEX(Table2[price per dose],Table1[[#This Row],[Drug ID]])</f>
        <v>0.84929166666666667</v>
      </c>
      <c r="M3365" s="11" t="b">
        <f>AND(Table1[[#This Row],[hour of cancellation 0 to 23]]&gt;=0,Table1[[#This Row],[hour of cancellation 0 to 23]]&lt;=23)</f>
        <v>1</v>
      </c>
    </row>
    <row r="3366" spans="1:13" x14ac:dyDescent="0.3">
      <c r="A3366" s="1">
        <v>3365</v>
      </c>
      <c r="B3366" s="1">
        <v>2</v>
      </c>
      <c r="C3366" s="2">
        <v>41057.739954672375</v>
      </c>
      <c r="D3366" s="2">
        <v>41117.739583333336</v>
      </c>
      <c r="E3366" s="1">
        <v>10</v>
      </c>
      <c r="F3366" s="2">
        <v>41059.717802160892</v>
      </c>
      <c r="G3366" s="1">
        <v>0</v>
      </c>
      <c r="H3366" s="32">
        <f>IFERROR(HOUR(Table1[[#This Row],[Cancel Date/time]])+MINUTE(Table1[[#This Row],[Cancel Date/time]])/60,"not cancelled")</f>
        <v>17.216666666666665</v>
      </c>
      <c r="I3366" s="47">
        <f>IFERROR(ROUND(Table1[[#This Row],[cancellation time decimal]],0),"not cancelled")</f>
        <v>17</v>
      </c>
      <c r="J3366" s="10">
        <f>IFERROR(MOD(Table1[[#This Row],[cancellation hour rounded]],24),"not cancelled")</f>
        <v>17</v>
      </c>
      <c r="K3366" s="32">
        <f>1/Table1[[#This Row],[Duration (Time between doses '[in hours'])]]</f>
        <v>0.1</v>
      </c>
      <c r="L3366" s="33">
        <f>Table1[[#This Row],[number doses per hour]]*INDEX(Table2[price per dose],Table1[[#This Row],[Drug ID]])</f>
        <v>0.84959999999999969</v>
      </c>
      <c r="M3366" s="11" t="b">
        <f>AND(Table1[[#This Row],[hour of cancellation 0 to 23]]&gt;=0,Table1[[#This Row],[hour of cancellation 0 to 23]]&lt;=23)</f>
        <v>1</v>
      </c>
    </row>
    <row r="3367" spans="1:13" x14ac:dyDescent="0.3">
      <c r="A3367" s="1">
        <v>3366</v>
      </c>
      <c r="B3367" s="1">
        <v>3</v>
      </c>
      <c r="C3367" s="2">
        <v>41057.753630982006</v>
      </c>
      <c r="D3367" s="2">
        <v>41117.753472222219</v>
      </c>
      <c r="E3367" s="1">
        <v>24</v>
      </c>
      <c r="F3367" s="2">
        <v>41059.985598935913</v>
      </c>
      <c r="G3367" s="1">
        <v>0</v>
      </c>
      <c r="H3367" s="32">
        <f>IFERROR(HOUR(Table1[[#This Row],[Cancel Date/time]])+MINUTE(Table1[[#This Row],[Cancel Date/time]])/60,"not cancelled")</f>
        <v>23.65</v>
      </c>
      <c r="I3367" s="47">
        <f>IFERROR(ROUND(Table1[[#This Row],[cancellation time decimal]],0),"not cancelled")</f>
        <v>24</v>
      </c>
      <c r="J3367" s="10">
        <f>IFERROR(MOD(Table1[[#This Row],[cancellation hour rounded]],24),"not cancelled")</f>
        <v>0</v>
      </c>
      <c r="K3367" s="32">
        <f>1/Table1[[#This Row],[Duration (Time between doses '[in hours'])]]</f>
        <v>4.1666666666666664E-2</v>
      </c>
      <c r="L3367" s="33">
        <f>Table1[[#This Row],[number doses per hour]]*INDEX(Table2[price per dose],Table1[[#This Row],[Drug ID]])</f>
        <v>0.18133000000000002</v>
      </c>
      <c r="M3367" s="11" t="b">
        <f>AND(Table1[[#This Row],[hour of cancellation 0 to 23]]&gt;=0,Table1[[#This Row],[hour of cancellation 0 to 23]]&lt;=23)</f>
        <v>1</v>
      </c>
    </row>
    <row r="3368" spans="1:13" x14ac:dyDescent="0.3">
      <c r="A3368" s="1">
        <v>3367</v>
      </c>
      <c r="B3368" s="1">
        <v>8</v>
      </c>
      <c r="C3368" s="2">
        <v>41057.786995470451</v>
      </c>
      <c r="D3368" s="2">
        <v>41117.786805555559</v>
      </c>
      <c r="E3368" s="1">
        <v>3</v>
      </c>
      <c r="F3368" s="2">
        <v>41064.423491352012</v>
      </c>
      <c r="G3368" s="1">
        <v>0</v>
      </c>
      <c r="H3368" s="32">
        <f>IFERROR(HOUR(Table1[[#This Row],[Cancel Date/time]])+MINUTE(Table1[[#This Row],[Cancel Date/time]])/60,"not cancelled")</f>
        <v>10.15</v>
      </c>
      <c r="I3368" s="47">
        <f>IFERROR(ROUND(Table1[[#This Row],[cancellation time decimal]],0),"not cancelled")</f>
        <v>10</v>
      </c>
      <c r="J3368" s="10">
        <f>IFERROR(MOD(Table1[[#This Row],[cancellation hour rounded]],24),"not cancelled")</f>
        <v>10</v>
      </c>
      <c r="K3368" s="32">
        <f>1/Table1[[#This Row],[Duration (Time between doses '[in hours'])]]</f>
        <v>0.33333333333333331</v>
      </c>
      <c r="L3368" s="33">
        <f>Table1[[#This Row],[number doses per hour]]*INDEX(Table2[price per dose],Table1[[#This Row],[Drug ID]])</f>
        <v>0.29998222222222221</v>
      </c>
      <c r="M3368" s="11" t="b">
        <f>AND(Table1[[#This Row],[hour of cancellation 0 to 23]]&gt;=0,Table1[[#This Row],[hour of cancellation 0 to 23]]&lt;=23)</f>
        <v>1</v>
      </c>
    </row>
    <row r="3369" spans="1:13" x14ac:dyDescent="0.3">
      <c r="A3369" s="1">
        <v>3368</v>
      </c>
      <c r="B3369" s="1">
        <v>2</v>
      </c>
      <c r="C3369" s="2">
        <v>41057.780200133682</v>
      </c>
      <c r="D3369" s="2">
        <v>41117.779861111114</v>
      </c>
      <c r="E3369" s="1">
        <v>10</v>
      </c>
      <c r="F3369" s="2">
        <v>41058.987119689438</v>
      </c>
      <c r="G3369" s="1">
        <v>0</v>
      </c>
      <c r="H3369" s="32">
        <f>IFERROR(HOUR(Table1[[#This Row],[Cancel Date/time]])+MINUTE(Table1[[#This Row],[Cancel Date/time]])/60,"not cancelled")</f>
        <v>23.683333333333334</v>
      </c>
      <c r="I3369" s="47">
        <f>IFERROR(ROUND(Table1[[#This Row],[cancellation time decimal]],0),"not cancelled")</f>
        <v>24</v>
      </c>
      <c r="J3369" s="10">
        <f>IFERROR(MOD(Table1[[#This Row],[cancellation hour rounded]],24),"not cancelled")</f>
        <v>0</v>
      </c>
      <c r="K3369" s="32">
        <f>1/Table1[[#This Row],[Duration (Time between doses '[in hours'])]]</f>
        <v>0.1</v>
      </c>
      <c r="L3369" s="33">
        <f>Table1[[#This Row],[number doses per hour]]*INDEX(Table2[price per dose],Table1[[#This Row],[Drug ID]])</f>
        <v>0.84959999999999969</v>
      </c>
      <c r="M3369" s="11" t="b">
        <f>AND(Table1[[#This Row],[hour of cancellation 0 to 23]]&gt;=0,Table1[[#This Row],[hour of cancellation 0 to 23]]&lt;=23)</f>
        <v>1</v>
      </c>
    </row>
    <row r="3370" spans="1:13" x14ac:dyDescent="0.3">
      <c r="A3370" s="1">
        <v>3369</v>
      </c>
      <c r="B3370" s="1">
        <v>1</v>
      </c>
      <c r="C3370" s="2">
        <v>41057.753131643847</v>
      </c>
      <c r="D3370" s="2">
        <v>41117.75277777778</v>
      </c>
      <c r="E3370" s="1">
        <v>8</v>
      </c>
      <c r="F3370" s="2">
        <v>41058.444922574752</v>
      </c>
      <c r="G3370" s="1">
        <v>0</v>
      </c>
      <c r="H3370" s="32">
        <f>IFERROR(HOUR(Table1[[#This Row],[Cancel Date/time]])+MINUTE(Table1[[#This Row],[Cancel Date/time]])/60,"not cancelled")</f>
        <v>10.666666666666666</v>
      </c>
      <c r="I3370" s="47">
        <f>IFERROR(ROUND(Table1[[#This Row],[cancellation time decimal]],0),"not cancelled")</f>
        <v>11</v>
      </c>
      <c r="J3370" s="10">
        <f>IFERROR(MOD(Table1[[#This Row],[cancellation hour rounded]],24),"not cancelled")</f>
        <v>11</v>
      </c>
      <c r="K3370" s="32">
        <f>1/Table1[[#This Row],[Duration (Time between doses '[in hours'])]]</f>
        <v>0.125</v>
      </c>
      <c r="L3370" s="33">
        <f>Table1[[#This Row],[number doses per hour]]*INDEX(Table2[price per dose],Table1[[#This Row],[Drug ID]])</f>
        <v>0.84929166666666667</v>
      </c>
      <c r="M3370" s="11" t="b">
        <f>AND(Table1[[#This Row],[hour of cancellation 0 to 23]]&gt;=0,Table1[[#This Row],[hour of cancellation 0 to 23]]&lt;=23)</f>
        <v>1</v>
      </c>
    </row>
    <row r="3371" spans="1:13" x14ac:dyDescent="0.3">
      <c r="A3371" s="1">
        <v>3370</v>
      </c>
      <c r="B3371" s="1">
        <v>8</v>
      </c>
      <c r="C3371" s="2">
        <v>41057.771804151809</v>
      </c>
      <c r="D3371" s="2">
        <v>41117.771527777775</v>
      </c>
      <c r="E3371" s="1">
        <v>3</v>
      </c>
      <c r="F3371" s="2">
        <v>41062.366800604454</v>
      </c>
      <c r="G3371" s="1">
        <v>0</v>
      </c>
      <c r="H3371" s="32">
        <f>IFERROR(HOUR(Table1[[#This Row],[Cancel Date/time]])+MINUTE(Table1[[#This Row],[Cancel Date/time]])/60,"not cancelled")</f>
        <v>8.8000000000000007</v>
      </c>
      <c r="I3371" s="47">
        <f>IFERROR(ROUND(Table1[[#This Row],[cancellation time decimal]],0),"not cancelled")</f>
        <v>9</v>
      </c>
      <c r="J3371" s="10">
        <f>IFERROR(MOD(Table1[[#This Row],[cancellation hour rounded]],24),"not cancelled")</f>
        <v>9</v>
      </c>
      <c r="K3371" s="32">
        <f>1/Table1[[#This Row],[Duration (Time between doses '[in hours'])]]</f>
        <v>0.33333333333333331</v>
      </c>
      <c r="L3371" s="33">
        <f>Table1[[#This Row],[number doses per hour]]*INDEX(Table2[price per dose],Table1[[#This Row],[Drug ID]])</f>
        <v>0.29998222222222221</v>
      </c>
      <c r="M3371" s="11" t="b">
        <f>AND(Table1[[#This Row],[hour of cancellation 0 to 23]]&gt;=0,Table1[[#This Row],[hour of cancellation 0 to 23]]&lt;=23)</f>
        <v>1</v>
      </c>
    </row>
    <row r="3372" spans="1:13" x14ac:dyDescent="0.3">
      <c r="A3372" s="1">
        <v>3371</v>
      </c>
      <c r="B3372" s="1">
        <v>7</v>
      </c>
      <c r="C3372" s="2">
        <v>41057.78095573192</v>
      </c>
      <c r="D3372" s="2">
        <v>41117.780555555553</v>
      </c>
      <c r="E3372" s="1">
        <v>24</v>
      </c>
      <c r="F3372" s="2">
        <v>41062.876513812786</v>
      </c>
      <c r="G3372" s="1">
        <v>0</v>
      </c>
      <c r="H3372" s="32">
        <f>IFERROR(HOUR(Table1[[#This Row],[Cancel Date/time]])+MINUTE(Table1[[#This Row],[Cancel Date/time]])/60,"not cancelled")</f>
        <v>21.033333333333335</v>
      </c>
      <c r="I3372" s="47">
        <f>IFERROR(ROUND(Table1[[#This Row],[cancellation time decimal]],0),"not cancelled")</f>
        <v>21</v>
      </c>
      <c r="J3372" s="10">
        <f>IFERROR(MOD(Table1[[#This Row],[cancellation hour rounded]],24),"not cancelled")</f>
        <v>21</v>
      </c>
      <c r="K3372" s="32">
        <f>1/Table1[[#This Row],[Duration (Time between doses '[in hours'])]]</f>
        <v>4.1666666666666664E-2</v>
      </c>
      <c r="L3372" s="33">
        <f>Table1[[#This Row],[number doses per hour]]*INDEX(Table2[price per dose],Table1[[#This Row],[Drug ID]])</f>
        <v>1.2958049999999997</v>
      </c>
      <c r="M3372" s="11" t="b">
        <f>AND(Table1[[#This Row],[hour of cancellation 0 to 23]]&gt;=0,Table1[[#This Row],[hour of cancellation 0 to 23]]&lt;=23)</f>
        <v>1</v>
      </c>
    </row>
    <row r="3373" spans="1:13" x14ac:dyDescent="0.3">
      <c r="A3373" s="1">
        <v>3372</v>
      </c>
      <c r="B3373" s="1">
        <v>6</v>
      </c>
      <c r="C3373" s="2">
        <v>41057.868826802725</v>
      </c>
      <c r="D3373" s="2">
        <v>41117.868750000001</v>
      </c>
      <c r="E3373" s="1">
        <v>24</v>
      </c>
      <c r="F3373" s="2">
        <v>41080.424300407278</v>
      </c>
      <c r="G3373" s="1">
        <v>2</v>
      </c>
      <c r="H3373" s="32">
        <f>IFERROR(HOUR(Table1[[#This Row],[Cancel Date/time]])+MINUTE(Table1[[#This Row],[Cancel Date/time]])/60,"not cancelled")</f>
        <v>10.183333333333334</v>
      </c>
      <c r="I3373" s="47">
        <f>IFERROR(ROUND(Table1[[#This Row],[cancellation time decimal]],0),"not cancelled")</f>
        <v>10</v>
      </c>
      <c r="J3373" s="10">
        <f>IFERROR(MOD(Table1[[#This Row],[cancellation hour rounded]],24),"not cancelled")</f>
        <v>10</v>
      </c>
      <c r="K3373" s="32">
        <f>1/Table1[[#This Row],[Duration (Time between doses '[in hours'])]]</f>
        <v>4.1666666666666664E-2</v>
      </c>
      <c r="L3373" s="33">
        <f>Table1[[#This Row],[number doses per hour]]*INDEX(Table2[price per dose],Table1[[#This Row],[Drug ID]])</f>
        <v>0.35218749999999999</v>
      </c>
      <c r="M3373" s="11" t="b">
        <f>AND(Table1[[#This Row],[hour of cancellation 0 to 23]]&gt;=0,Table1[[#This Row],[hour of cancellation 0 to 23]]&lt;=23)</f>
        <v>1</v>
      </c>
    </row>
    <row r="3374" spans="1:13" hidden="1" x14ac:dyDescent="0.3">
      <c r="A3374" s="1">
        <v>3373</v>
      </c>
      <c r="B3374" s="1">
        <v>3</v>
      </c>
      <c r="C3374" s="2">
        <v>41057.895490389332</v>
      </c>
      <c r="D3374" s="2">
        <v>41060.10363942344</v>
      </c>
      <c r="E3374" s="1">
        <v>24</v>
      </c>
      <c r="F3374" s="2" t="s">
        <v>5</v>
      </c>
      <c r="G3374" s="1">
        <v>0</v>
      </c>
      <c r="H3374" s="32" t="str">
        <f>IFERROR(HOUR(Table1[[#This Row],[Cancel Date/time]])+MINUTE(Table1[[#This Row],[Cancel Date/time]])/60,"not cancelled")</f>
        <v>not cancelled</v>
      </c>
      <c r="I3374" s="47" t="str">
        <f>IFERROR(ROUND(Table1[[#This Row],[cancellation time decimal]],0),"not cancelled")</f>
        <v>not cancelled</v>
      </c>
      <c r="J3374" s="10" t="str">
        <f>IFERROR(MOD(Table1[[#This Row],[cancellation hour rounded]],24),"not cancelled")</f>
        <v>not cancelled</v>
      </c>
      <c r="K3374" s="32">
        <f>1/Table1[[#This Row],[Duration (Time between doses '[in hours'])]]</f>
        <v>4.1666666666666664E-2</v>
      </c>
      <c r="L3374" s="33">
        <f>Table1[[#This Row],[number doses per hour]]*INDEX(Table2[price per dose],Table1[[#This Row],[Drug ID]])</f>
        <v>0.18133000000000002</v>
      </c>
      <c r="M3374" s="11" t="b">
        <f>AND(Table1[[#This Row],[hour of cancellation 0 to 23]]&gt;=0,Table1[[#This Row],[hour of cancellation 0 to 23]]&lt;=23)</f>
        <v>0</v>
      </c>
    </row>
    <row r="3375" spans="1:13" hidden="1" x14ac:dyDescent="0.3">
      <c r="A3375" s="1">
        <v>3374</v>
      </c>
      <c r="B3375" s="1">
        <v>3</v>
      </c>
      <c r="C3375" s="2">
        <v>41058.00023379601</v>
      </c>
      <c r="D3375" s="2">
        <v>41061.791619972522</v>
      </c>
      <c r="E3375" s="1">
        <v>24</v>
      </c>
      <c r="F3375" s="2" t="s">
        <v>5</v>
      </c>
      <c r="G3375" s="1">
        <v>0</v>
      </c>
      <c r="H3375" s="32" t="str">
        <f>IFERROR(HOUR(Table1[[#This Row],[Cancel Date/time]])+MINUTE(Table1[[#This Row],[Cancel Date/time]])/60,"not cancelled")</f>
        <v>not cancelled</v>
      </c>
      <c r="I3375" s="47" t="str">
        <f>IFERROR(ROUND(Table1[[#This Row],[cancellation time decimal]],0),"not cancelled")</f>
        <v>not cancelled</v>
      </c>
      <c r="J3375" s="10" t="str">
        <f>IFERROR(MOD(Table1[[#This Row],[cancellation hour rounded]],24),"not cancelled")</f>
        <v>not cancelled</v>
      </c>
      <c r="K3375" s="32">
        <f>1/Table1[[#This Row],[Duration (Time between doses '[in hours'])]]</f>
        <v>4.1666666666666664E-2</v>
      </c>
      <c r="L3375" s="33">
        <f>Table1[[#This Row],[number doses per hour]]*INDEX(Table2[price per dose],Table1[[#This Row],[Drug ID]])</f>
        <v>0.18133000000000002</v>
      </c>
      <c r="M3375" s="11" t="b">
        <f>AND(Table1[[#This Row],[hour of cancellation 0 to 23]]&gt;=0,Table1[[#This Row],[hour of cancellation 0 to 23]]&lt;=23)</f>
        <v>0</v>
      </c>
    </row>
    <row r="3376" spans="1:13" x14ac:dyDescent="0.3">
      <c r="A3376" s="1">
        <v>3375</v>
      </c>
      <c r="B3376" s="1">
        <v>6</v>
      </c>
      <c r="C3376" s="2">
        <v>41058.179369379344</v>
      </c>
      <c r="D3376" s="2">
        <v>41118.179166666661</v>
      </c>
      <c r="E3376" s="1">
        <v>24</v>
      </c>
      <c r="F3376" s="2">
        <v>41060.129659669008</v>
      </c>
      <c r="G3376" s="1">
        <v>0</v>
      </c>
      <c r="H3376" s="32">
        <f>IFERROR(HOUR(Table1[[#This Row],[Cancel Date/time]])+MINUTE(Table1[[#This Row],[Cancel Date/time]])/60,"not cancelled")</f>
        <v>3.1</v>
      </c>
      <c r="I3376" s="47">
        <f>IFERROR(ROUND(Table1[[#This Row],[cancellation time decimal]],0),"not cancelled")</f>
        <v>3</v>
      </c>
      <c r="J3376" s="10">
        <f>IFERROR(MOD(Table1[[#This Row],[cancellation hour rounded]],24),"not cancelled")</f>
        <v>3</v>
      </c>
      <c r="K3376" s="32">
        <f>1/Table1[[#This Row],[Duration (Time between doses '[in hours'])]]</f>
        <v>4.1666666666666664E-2</v>
      </c>
      <c r="L3376" s="33">
        <f>Table1[[#This Row],[number doses per hour]]*INDEX(Table2[price per dose],Table1[[#This Row],[Drug ID]])</f>
        <v>0.35218749999999999</v>
      </c>
      <c r="M3376" s="11" t="b">
        <f>AND(Table1[[#This Row],[hour of cancellation 0 to 23]]&gt;=0,Table1[[#This Row],[hour of cancellation 0 to 23]]&lt;=23)</f>
        <v>1</v>
      </c>
    </row>
    <row r="3377" spans="1:13" x14ac:dyDescent="0.3">
      <c r="A3377" s="1">
        <v>3376</v>
      </c>
      <c r="B3377" s="1">
        <v>1</v>
      </c>
      <c r="C3377" s="2">
        <v>41058.32593693849</v>
      </c>
      <c r="D3377" s="2">
        <v>41118.325694444444</v>
      </c>
      <c r="E3377" s="1">
        <v>12</v>
      </c>
      <c r="F3377" s="2">
        <v>41059.738301732112</v>
      </c>
      <c r="G3377" s="1">
        <v>0</v>
      </c>
      <c r="H3377" s="32">
        <f>IFERROR(HOUR(Table1[[#This Row],[Cancel Date/time]])+MINUTE(Table1[[#This Row],[Cancel Date/time]])/60,"not cancelled")</f>
        <v>17.716666666666665</v>
      </c>
      <c r="I3377" s="47">
        <f>IFERROR(ROUND(Table1[[#This Row],[cancellation time decimal]],0),"not cancelled")</f>
        <v>18</v>
      </c>
      <c r="J3377" s="10">
        <f>IFERROR(MOD(Table1[[#This Row],[cancellation hour rounded]],24),"not cancelled")</f>
        <v>18</v>
      </c>
      <c r="K3377" s="32">
        <f>1/Table1[[#This Row],[Duration (Time between doses '[in hours'])]]</f>
        <v>8.3333333333333329E-2</v>
      </c>
      <c r="L3377" s="33">
        <f>Table1[[#This Row],[number doses per hour]]*INDEX(Table2[price per dose],Table1[[#This Row],[Drug ID]])</f>
        <v>0.56619444444444444</v>
      </c>
      <c r="M3377" s="11" t="b">
        <f>AND(Table1[[#This Row],[hour of cancellation 0 to 23]]&gt;=0,Table1[[#This Row],[hour of cancellation 0 to 23]]&lt;=23)</f>
        <v>1</v>
      </c>
    </row>
    <row r="3378" spans="1:13" x14ac:dyDescent="0.3">
      <c r="A3378" s="1">
        <v>3377</v>
      </c>
      <c r="B3378" s="1">
        <v>4</v>
      </c>
      <c r="C3378" s="2">
        <v>41058.357602992852</v>
      </c>
      <c r="D3378" s="2">
        <v>41118.356944444444</v>
      </c>
      <c r="E3378" s="1">
        <v>12</v>
      </c>
      <c r="F3378" s="2">
        <v>41060.39697687357</v>
      </c>
      <c r="G3378" s="1">
        <v>0</v>
      </c>
      <c r="H3378" s="32">
        <f>IFERROR(HOUR(Table1[[#This Row],[Cancel Date/time]])+MINUTE(Table1[[#This Row],[Cancel Date/time]])/60,"not cancelled")</f>
        <v>9.5166666666666675</v>
      </c>
      <c r="I3378" s="47">
        <f>IFERROR(ROUND(Table1[[#This Row],[cancellation time decimal]],0),"not cancelled")</f>
        <v>10</v>
      </c>
      <c r="J3378" s="10">
        <f>IFERROR(MOD(Table1[[#This Row],[cancellation hour rounded]],24),"not cancelled")</f>
        <v>10</v>
      </c>
      <c r="K3378" s="32">
        <f>1/Table1[[#This Row],[Duration (Time between doses '[in hours'])]]</f>
        <v>8.3333333333333329E-2</v>
      </c>
      <c r="L3378" s="33">
        <f>Table1[[#This Row],[number doses per hour]]*INDEX(Table2[price per dose],Table1[[#This Row],[Drug ID]])</f>
        <v>1.448055119047619</v>
      </c>
      <c r="M3378" s="11" t="b">
        <f>AND(Table1[[#This Row],[hour of cancellation 0 to 23]]&gt;=0,Table1[[#This Row],[hour of cancellation 0 to 23]]&lt;=23)</f>
        <v>1</v>
      </c>
    </row>
    <row r="3379" spans="1:13" x14ac:dyDescent="0.3">
      <c r="A3379" s="1">
        <v>3378</v>
      </c>
      <c r="B3379" s="1">
        <v>2</v>
      </c>
      <c r="C3379" s="2">
        <v>41058.352812834826</v>
      </c>
      <c r="D3379" s="2">
        <v>41118.352777777778</v>
      </c>
      <c r="E3379" s="1">
        <v>10</v>
      </c>
      <c r="F3379" s="2">
        <v>41059.627829309713</v>
      </c>
      <c r="G3379" s="1">
        <v>0</v>
      </c>
      <c r="H3379" s="32">
        <f>IFERROR(HOUR(Table1[[#This Row],[Cancel Date/time]])+MINUTE(Table1[[#This Row],[Cancel Date/time]])/60,"not cancelled")</f>
        <v>15.066666666666666</v>
      </c>
      <c r="I3379" s="47">
        <f>IFERROR(ROUND(Table1[[#This Row],[cancellation time decimal]],0),"not cancelled")</f>
        <v>15</v>
      </c>
      <c r="J3379" s="10">
        <f>IFERROR(MOD(Table1[[#This Row],[cancellation hour rounded]],24),"not cancelled")</f>
        <v>15</v>
      </c>
      <c r="K3379" s="32">
        <f>1/Table1[[#This Row],[Duration (Time between doses '[in hours'])]]</f>
        <v>0.1</v>
      </c>
      <c r="L3379" s="33">
        <f>Table1[[#This Row],[number doses per hour]]*INDEX(Table2[price per dose],Table1[[#This Row],[Drug ID]])</f>
        <v>0.84959999999999969</v>
      </c>
      <c r="M3379" s="11" t="b">
        <f>AND(Table1[[#This Row],[hour of cancellation 0 to 23]]&gt;=0,Table1[[#This Row],[hour of cancellation 0 to 23]]&lt;=23)</f>
        <v>1</v>
      </c>
    </row>
    <row r="3380" spans="1:13" hidden="1" x14ac:dyDescent="0.3">
      <c r="A3380" s="1">
        <v>3379</v>
      </c>
      <c r="B3380" s="1">
        <v>2</v>
      </c>
      <c r="C3380" s="2">
        <v>41058.338712106692</v>
      </c>
      <c r="D3380" s="2">
        <v>41062.338575053975</v>
      </c>
      <c r="E3380" s="1">
        <v>10</v>
      </c>
      <c r="F3380" s="2" t="s">
        <v>5</v>
      </c>
      <c r="G3380" s="1">
        <v>0</v>
      </c>
      <c r="H3380" s="32" t="str">
        <f>IFERROR(HOUR(Table1[[#This Row],[Cancel Date/time]])+MINUTE(Table1[[#This Row],[Cancel Date/time]])/60,"not cancelled")</f>
        <v>not cancelled</v>
      </c>
      <c r="I3380" s="47" t="str">
        <f>IFERROR(ROUND(Table1[[#This Row],[cancellation time decimal]],0),"not cancelled")</f>
        <v>not cancelled</v>
      </c>
      <c r="J3380" s="10" t="str">
        <f>IFERROR(MOD(Table1[[#This Row],[cancellation hour rounded]],24),"not cancelled")</f>
        <v>not cancelled</v>
      </c>
      <c r="K3380" s="32">
        <f>1/Table1[[#This Row],[Duration (Time between doses '[in hours'])]]</f>
        <v>0.1</v>
      </c>
      <c r="L3380" s="33">
        <f>Table1[[#This Row],[number doses per hour]]*INDEX(Table2[price per dose],Table1[[#This Row],[Drug ID]])</f>
        <v>0.84959999999999969</v>
      </c>
      <c r="M3380" s="11" t="b">
        <f>AND(Table1[[#This Row],[hour of cancellation 0 to 23]]&gt;=0,Table1[[#This Row],[hour of cancellation 0 to 23]]&lt;=23)</f>
        <v>0</v>
      </c>
    </row>
    <row r="3381" spans="1:13" x14ac:dyDescent="0.3">
      <c r="A3381" s="1">
        <v>3380</v>
      </c>
      <c r="B3381" s="1">
        <v>3</v>
      </c>
      <c r="C3381" s="2">
        <v>41058.344093499451</v>
      </c>
      <c r="D3381" s="2">
        <v>41118.34375</v>
      </c>
      <c r="E3381" s="1">
        <v>24</v>
      </c>
      <c r="F3381" s="2">
        <v>41060.484534808027</v>
      </c>
      <c r="G3381" s="1">
        <v>0</v>
      </c>
      <c r="H3381" s="32">
        <f>IFERROR(HOUR(Table1[[#This Row],[Cancel Date/time]])+MINUTE(Table1[[#This Row],[Cancel Date/time]])/60,"not cancelled")</f>
        <v>11.616666666666667</v>
      </c>
      <c r="I3381" s="47">
        <f>IFERROR(ROUND(Table1[[#This Row],[cancellation time decimal]],0),"not cancelled")</f>
        <v>12</v>
      </c>
      <c r="J3381" s="10">
        <f>IFERROR(MOD(Table1[[#This Row],[cancellation hour rounded]],24),"not cancelled")</f>
        <v>12</v>
      </c>
      <c r="K3381" s="32">
        <f>1/Table1[[#This Row],[Duration (Time between doses '[in hours'])]]</f>
        <v>4.1666666666666664E-2</v>
      </c>
      <c r="L3381" s="33">
        <f>Table1[[#This Row],[number doses per hour]]*INDEX(Table2[price per dose],Table1[[#This Row],[Drug ID]])</f>
        <v>0.18133000000000002</v>
      </c>
      <c r="M3381" s="11" t="b">
        <f>AND(Table1[[#This Row],[hour of cancellation 0 to 23]]&gt;=0,Table1[[#This Row],[hour of cancellation 0 to 23]]&lt;=23)</f>
        <v>1</v>
      </c>
    </row>
    <row r="3382" spans="1:13" x14ac:dyDescent="0.3">
      <c r="A3382" s="1">
        <v>3381</v>
      </c>
      <c r="B3382" s="1">
        <v>2</v>
      </c>
      <c r="C3382" s="2">
        <v>41058.354409166044</v>
      </c>
      <c r="D3382" s="2">
        <v>41118.354166666672</v>
      </c>
      <c r="E3382" s="1">
        <v>10</v>
      </c>
      <c r="F3382" s="2">
        <v>41059.426905966779</v>
      </c>
      <c r="G3382" s="1">
        <v>0</v>
      </c>
      <c r="H3382" s="32">
        <f>IFERROR(HOUR(Table1[[#This Row],[Cancel Date/time]])+MINUTE(Table1[[#This Row],[Cancel Date/time]])/60,"not cancelled")</f>
        <v>10.233333333333333</v>
      </c>
      <c r="I3382" s="47">
        <f>IFERROR(ROUND(Table1[[#This Row],[cancellation time decimal]],0),"not cancelled")</f>
        <v>10</v>
      </c>
      <c r="J3382" s="10">
        <f>IFERROR(MOD(Table1[[#This Row],[cancellation hour rounded]],24),"not cancelled")</f>
        <v>10</v>
      </c>
      <c r="K3382" s="32">
        <f>1/Table1[[#This Row],[Duration (Time between doses '[in hours'])]]</f>
        <v>0.1</v>
      </c>
      <c r="L3382" s="33">
        <f>Table1[[#This Row],[number doses per hour]]*INDEX(Table2[price per dose],Table1[[#This Row],[Drug ID]])</f>
        <v>0.84959999999999969</v>
      </c>
      <c r="M3382" s="11" t="b">
        <f>AND(Table1[[#This Row],[hour of cancellation 0 to 23]]&gt;=0,Table1[[#This Row],[hour of cancellation 0 to 23]]&lt;=23)</f>
        <v>1</v>
      </c>
    </row>
    <row r="3383" spans="1:13" x14ac:dyDescent="0.3">
      <c r="A3383" s="1">
        <v>3382</v>
      </c>
      <c r="B3383" s="1">
        <v>6</v>
      </c>
      <c r="C3383" s="2">
        <v>41058.346276601107</v>
      </c>
      <c r="D3383" s="2">
        <v>41118.345833333333</v>
      </c>
      <c r="E3383" s="1">
        <v>24</v>
      </c>
      <c r="F3383" s="2">
        <v>41062.351504269573</v>
      </c>
      <c r="G3383" s="1">
        <v>0</v>
      </c>
      <c r="H3383" s="32">
        <f>IFERROR(HOUR(Table1[[#This Row],[Cancel Date/time]])+MINUTE(Table1[[#This Row],[Cancel Date/time]])/60,"not cancelled")</f>
        <v>8.4333333333333336</v>
      </c>
      <c r="I3383" s="47">
        <f>IFERROR(ROUND(Table1[[#This Row],[cancellation time decimal]],0),"not cancelled")</f>
        <v>8</v>
      </c>
      <c r="J3383" s="10">
        <f>IFERROR(MOD(Table1[[#This Row],[cancellation hour rounded]],24),"not cancelled")</f>
        <v>8</v>
      </c>
      <c r="K3383" s="32">
        <f>1/Table1[[#This Row],[Duration (Time between doses '[in hours'])]]</f>
        <v>4.1666666666666664E-2</v>
      </c>
      <c r="L3383" s="33">
        <f>Table1[[#This Row],[number doses per hour]]*INDEX(Table2[price per dose],Table1[[#This Row],[Drug ID]])</f>
        <v>0.35218749999999999</v>
      </c>
      <c r="M3383" s="11" t="b">
        <f>AND(Table1[[#This Row],[hour of cancellation 0 to 23]]&gt;=0,Table1[[#This Row],[hour of cancellation 0 to 23]]&lt;=23)</f>
        <v>1</v>
      </c>
    </row>
    <row r="3384" spans="1:13" x14ac:dyDescent="0.3">
      <c r="A3384" s="1">
        <v>3383</v>
      </c>
      <c r="B3384" s="1">
        <v>2</v>
      </c>
      <c r="C3384" s="2">
        <v>41058.370949570097</v>
      </c>
      <c r="D3384" s="2">
        <v>41118.370833333334</v>
      </c>
      <c r="E3384" s="1">
        <v>10</v>
      </c>
      <c r="F3384" s="2">
        <v>41059.711981139015</v>
      </c>
      <c r="G3384" s="1">
        <v>0</v>
      </c>
      <c r="H3384" s="32">
        <f>IFERROR(HOUR(Table1[[#This Row],[Cancel Date/time]])+MINUTE(Table1[[#This Row],[Cancel Date/time]])/60,"not cancelled")</f>
        <v>17.083333333333332</v>
      </c>
      <c r="I3384" s="47">
        <f>IFERROR(ROUND(Table1[[#This Row],[cancellation time decimal]],0),"not cancelled")</f>
        <v>17</v>
      </c>
      <c r="J3384" s="10">
        <f>IFERROR(MOD(Table1[[#This Row],[cancellation hour rounded]],24),"not cancelled")</f>
        <v>17</v>
      </c>
      <c r="K3384" s="32">
        <f>1/Table1[[#This Row],[Duration (Time between doses '[in hours'])]]</f>
        <v>0.1</v>
      </c>
      <c r="L3384" s="33">
        <f>Table1[[#This Row],[number doses per hour]]*INDEX(Table2[price per dose],Table1[[#This Row],[Drug ID]])</f>
        <v>0.84959999999999969</v>
      </c>
      <c r="M3384" s="11" t="b">
        <f>AND(Table1[[#This Row],[hour of cancellation 0 to 23]]&gt;=0,Table1[[#This Row],[hour of cancellation 0 to 23]]&lt;=23)</f>
        <v>1</v>
      </c>
    </row>
    <row r="3385" spans="1:13" x14ac:dyDescent="0.3">
      <c r="A3385" s="1">
        <v>3384</v>
      </c>
      <c r="B3385" s="1">
        <v>1</v>
      </c>
      <c r="C3385" s="2">
        <v>41058.394366594461</v>
      </c>
      <c r="D3385" s="2">
        <v>41118.393750000003</v>
      </c>
      <c r="E3385" s="1">
        <v>8</v>
      </c>
      <c r="F3385" s="2">
        <v>41058.806780528335</v>
      </c>
      <c r="G3385" s="1">
        <v>0</v>
      </c>
      <c r="H3385" s="32">
        <f>IFERROR(HOUR(Table1[[#This Row],[Cancel Date/time]])+MINUTE(Table1[[#This Row],[Cancel Date/time]])/60,"not cancelled")</f>
        <v>19.350000000000001</v>
      </c>
      <c r="I3385" s="47">
        <f>IFERROR(ROUND(Table1[[#This Row],[cancellation time decimal]],0),"not cancelled")</f>
        <v>19</v>
      </c>
      <c r="J3385" s="10">
        <f>IFERROR(MOD(Table1[[#This Row],[cancellation hour rounded]],24),"not cancelled")</f>
        <v>19</v>
      </c>
      <c r="K3385" s="32">
        <f>1/Table1[[#This Row],[Duration (Time between doses '[in hours'])]]</f>
        <v>0.125</v>
      </c>
      <c r="L3385" s="33">
        <f>Table1[[#This Row],[number doses per hour]]*INDEX(Table2[price per dose],Table1[[#This Row],[Drug ID]])</f>
        <v>0.84929166666666667</v>
      </c>
      <c r="M3385" s="11" t="b">
        <f>AND(Table1[[#This Row],[hour of cancellation 0 to 23]]&gt;=0,Table1[[#This Row],[hour of cancellation 0 to 23]]&lt;=23)</f>
        <v>1</v>
      </c>
    </row>
    <row r="3386" spans="1:13" hidden="1" x14ac:dyDescent="0.3">
      <c r="A3386" s="1">
        <v>3385</v>
      </c>
      <c r="B3386" s="1">
        <v>8</v>
      </c>
      <c r="C3386" s="2">
        <v>41058.379008189637</v>
      </c>
      <c r="D3386" s="2">
        <v>41061.087039043858</v>
      </c>
      <c r="E3386" s="1">
        <v>3</v>
      </c>
      <c r="F3386" s="2" t="s">
        <v>5</v>
      </c>
      <c r="G3386" s="1">
        <v>0</v>
      </c>
      <c r="H3386" s="32" t="str">
        <f>IFERROR(HOUR(Table1[[#This Row],[Cancel Date/time]])+MINUTE(Table1[[#This Row],[Cancel Date/time]])/60,"not cancelled")</f>
        <v>not cancelled</v>
      </c>
      <c r="I3386" s="47" t="str">
        <f>IFERROR(ROUND(Table1[[#This Row],[cancellation time decimal]],0),"not cancelled")</f>
        <v>not cancelled</v>
      </c>
      <c r="J3386" s="10" t="str">
        <f>IFERROR(MOD(Table1[[#This Row],[cancellation hour rounded]],24),"not cancelled")</f>
        <v>not cancelled</v>
      </c>
      <c r="K3386" s="32">
        <f>1/Table1[[#This Row],[Duration (Time between doses '[in hours'])]]</f>
        <v>0.33333333333333331</v>
      </c>
      <c r="L3386" s="33">
        <f>Table1[[#This Row],[number doses per hour]]*INDEX(Table2[price per dose],Table1[[#This Row],[Drug ID]])</f>
        <v>0.29998222222222221</v>
      </c>
      <c r="M3386" s="11" t="b">
        <f>AND(Table1[[#This Row],[hour of cancellation 0 to 23]]&gt;=0,Table1[[#This Row],[hour of cancellation 0 to 23]]&lt;=23)</f>
        <v>0</v>
      </c>
    </row>
    <row r="3387" spans="1:13" x14ac:dyDescent="0.3">
      <c r="A3387" s="1">
        <v>3386</v>
      </c>
      <c r="B3387" s="1">
        <v>1</v>
      </c>
      <c r="C3387" s="2">
        <v>41058.454256519843</v>
      </c>
      <c r="D3387" s="2">
        <v>41061.870833333334</v>
      </c>
      <c r="E3387" s="1">
        <v>8</v>
      </c>
      <c r="F3387" s="2">
        <v>41059.40741925429</v>
      </c>
      <c r="G3387" s="1">
        <v>0</v>
      </c>
      <c r="H3387" s="32">
        <f>IFERROR(HOUR(Table1[[#This Row],[Cancel Date/time]])+MINUTE(Table1[[#This Row],[Cancel Date/time]])/60,"not cancelled")</f>
        <v>9.7666666666666675</v>
      </c>
      <c r="I3387" s="47">
        <f>IFERROR(ROUND(Table1[[#This Row],[cancellation time decimal]],0),"not cancelled")</f>
        <v>10</v>
      </c>
      <c r="J3387" s="10">
        <f>IFERROR(MOD(Table1[[#This Row],[cancellation hour rounded]],24),"not cancelled")</f>
        <v>10</v>
      </c>
      <c r="K3387" s="32">
        <f>1/Table1[[#This Row],[Duration (Time between doses '[in hours'])]]</f>
        <v>0.125</v>
      </c>
      <c r="L3387" s="33">
        <f>Table1[[#This Row],[number doses per hour]]*INDEX(Table2[price per dose],Table1[[#This Row],[Drug ID]])</f>
        <v>0.84929166666666667</v>
      </c>
      <c r="M3387" s="11" t="b">
        <f>AND(Table1[[#This Row],[hour of cancellation 0 to 23]]&gt;=0,Table1[[#This Row],[hour of cancellation 0 to 23]]&lt;=23)</f>
        <v>1</v>
      </c>
    </row>
    <row r="3388" spans="1:13" x14ac:dyDescent="0.3">
      <c r="A3388" s="1">
        <v>3387</v>
      </c>
      <c r="B3388" s="1">
        <v>1</v>
      </c>
      <c r="C3388" s="2">
        <v>41058.489209628344</v>
      </c>
      <c r="D3388" s="2">
        <v>41118.488888888889</v>
      </c>
      <c r="E3388" s="1">
        <v>8</v>
      </c>
      <c r="F3388" s="2">
        <v>41059.4511810474</v>
      </c>
      <c r="G3388" s="1">
        <v>0</v>
      </c>
      <c r="H3388" s="32">
        <f>IFERROR(HOUR(Table1[[#This Row],[Cancel Date/time]])+MINUTE(Table1[[#This Row],[Cancel Date/time]])/60,"not cancelled")</f>
        <v>10.816666666666666</v>
      </c>
      <c r="I3388" s="47">
        <f>IFERROR(ROUND(Table1[[#This Row],[cancellation time decimal]],0),"not cancelled")</f>
        <v>11</v>
      </c>
      <c r="J3388" s="10">
        <f>IFERROR(MOD(Table1[[#This Row],[cancellation hour rounded]],24),"not cancelled")</f>
        <v>11</v>
      </c>
      <c r="K3388" s="32">
        <f>1/Table1[[#This Row],[Duration (Time between doses '[in hours'])]]</f>
        <v>0.125</v>
      </c>
      <c r="L3388" s="33">
        <f>Table1[[#This Row],[number doses per hour]]*INDEX(Table2[price per dose],Table1[[#This Row],[Drug ID]])</f>
        <v>0.84929166666666667</v>
      </c>
      <c r="M3388" s="11" t="b">
        <f>AND(Table1[[#This Row],[hour of cancellation 0 to 23]]&gt;=0,Table1[[#This Row],[hour of cancellation 0 to 23]]&lt;=23)</f>
        <v>1</v>
      </c>
    </row>
    <row r="3389" spans="1:13" x14ac:dyDescent="0.3">
      <c r="A3389" s="1">
        <v>3388</v>
      </c>
      <c r="B3389" s="1">
        <v>4</v>
      </c>
      <c r="C3389" s="2">
        <v>41058.490553278076</v>
      </c>
      <c r="D3389" s="2">
        <v>41118.490277777782</v>
      </c>
      <c r="E3389" s="1">
        <v>12</v>
      </c>
      <c r="F3389" s="2">
        <v>41061.447443487094</v>
      </c>
      <c r="G3389" s="1">
        <v>0</v>
      </c>
      <c r="H3389" s="32">
        <f>IFERROR(HOUR(Table1[[#This Row],[Cancel Date/time]])+MINUTE(Table1[[#This Row],[Cancel Date/time]])/60,"not cancelled")</f>
        <v>10.733333333333333</v>
      </c>
      <c r="I3389" s="47">
        <f>IFERROR(ROUND(Table1[[#This Row],[cancellation time decimal]],0),"not cancelled")</f>
        <v>11</v>
      </c>
      <c r="J3389" s="10">
        <f>IFERROR(MOD(Table1[[#This Row],[cancellation hour rounded]],24),"not cancelled")</f>
        <v>11</v>
      </c>
      <c r="K3389" s="32">
        <f>1/Table1[[#This Row],[Duration (Time between doses '[in hours'])]]</f>
        <v>8.3333333333333329E-2</v>
      </c>
      <c r="L3389" s="33">
        <f>Table1[[#This Row],[number doses per hour]]*INDEX(Table2[price per dose],Table1[[#This Row],[Drug ID]])</f>
        <v>1.448055119047619</v>
      </c>
      <c r="M3389" s="11" t="b">
        <f>AND(Table1[[#This Row],[hour of cancellation 0 to 23]]&gt;=0,Table1[[#This Row],[hour of cancellation 0 to 23]]&lt;=23)</f>
        <v>1</v>
      </c>
    </row>
    <row r="3390" spans="1:13" hidden="1" x14ac:dyDescent="0.3">
      <c r="A3390" s="1">
        <v>3389</v>
      </c>
      <c r="B3390" s="1">
        <v>4</v>
      </c>
      <c r="C3390" s="2">
        <v>41058.537291710461</v>
      </c>
      <c r="D3390" s="2">
        <v>41060.9116749573</v>
      </c>
      <c r="E3390" s="1">
        <v>12</v>
      </c>
      <c r="F3390" s="2" t="s">
        <v>5</v>
      </c>
      <c r="G3390" s="1">
        <v>0</v>
      </c>
      <c r="H3390" s="32" t="str">
        <f>IFERROR(HOUR(Table1[[#This Row],[Cancel Date/time]])+MINUTE(Table1[[#This Row],[Cancel Date/time]])/60,"not cancelled")</f>
        <v>not cancelled</v>
      </c>
      <c r="I3390" s="47" t="str">
        <f>IFERROR(ROUND(Table1[[#This Row],[cancellation time decimal]],0),"not cancelled")</f>
        <v>not cancelled</v>
      </c>
      <c r="J3390" s="10" t="str">
        <f>IFERROR(MOD(Table1[[#This Row],[cancellation hour rounded]],24),"not cancelled")</f>
        <v>not cancelled</v>
      </c>
      <c r="K3390" s="32">
        <f>1/Table1[[#This Row],[Duration (Time between doses '[in hours'])]]</f>
        <v>8.3333333333333329E-2</v>
      </c>
      <c r="L3390" s="33">
        <f>Table1[[#This Row],[number doses per hour]]*INDEX(Table2[price per dose],Table1[[#This Row],[Drug ID]])</f>
        <v>1.448055119047619</v>
      </c>
      <c r="M3390" s="11" t="b">
        <f>AND(Table1[[#This Row],[hour of cancellation 0 to 23]]&gt;=0,Table1[[#This Row],[hour of cancellation 0 to 23]]&lt;=23)</f>
        <v>0</v>
      </c>
    </row>
    <row r="3391" spans="1:13" hidden="1" x14ac:dyDescent="0.3">
      <c r="A3391" s="1">
        <v>3390</v>
      </c>
      <c r="B3391" s="1">
        <v>7</v>
      </c>
      <c r="C3391" s="2">
        <v>41058.50744456282</v>
      </c>
      <c r="D3391" s="2">
        <v>41060.548778629774</v>
      </c>
      <c r="E3391" s="1">
        <v>24</v>
      </c>
      <c r="F3391" s="2" t="s">
        <v>5</v>
      </c>
      <c r="G3391" s="1">
        <v>1</v>
      </c>
      <c r="H3391" s="32" t="str">
        <f>IFERROR(HOUR(Table1[[#This Row],[Cancel Date/time]])+MINUTE(Table1[[#This Row],[Cancel Date/time]])/60,"not cancelled")</f>
        <v>not cancelled</v>
      </c>
      <c r="I3391" s="47" t="str">
        <f>IFERROR(ROUND(Table1[[#This Row],[cancellation time decimal]],0),"not cancelled")</f>
        <v>not cancelled</v>
      </c>
      <c r="J3391" s="10" t="str">
        <f>IFERROR(MOD(Table1[[#This Row],[cancellation hour rounded]],24),"not cancelled")</f>
        <v>not cancelled</v>
      </c>
      <c r="K3391" s="32">
        <f>1/Table1[[#This Row],[Duration (Time between doses '[in hours'])]]</f>
        <v>4.1666666666666664E-2</v>
      </c>
      <c r="L3391" s="33">
        <f>Table1[[#This Row],[number doses per hour]]*INDEX(Table2[price per dose],Table1[[#This Row],[Drug ID]])</f>
        <v>1.2958049999999997</v>
      </c>
      <c r="M3391" s="11" t="b">
        <f>AND(Table1[[#This Row],[hour of cancellation 0 to 23]]&gt;=0,Table1[[#This Row],[hour of cancellation 0 to 23]]&lt;=23)</f>
        <v>0</v>
      </c>
    </row>
    <row r="3392" spans="1:13" x14ac:dyDescent="0.3">
      <c r="A3392" s="1">
        <v>3391</v>
      </c>
      <c r="B3392" s="1">
        <v>6</v>
      </c>
      <c r="C3392" s="2">
        <v>41058.55881781628</v>
      </c>
      <c r="D3392" s="2">
        <v>41118.558333333334</v>
      </c>
      <c r="E3392" s="1">
        <v>24</v>
      </c>
      <c r="F3392" s="2">
        <v>41064.450219384453</v>
      </c>
      <c r="G3392" s="1">
        <v>0</v>
      </c>
      <c r="H3392" s="32">
        <f>IFERROR(HOUR(Table1[[#This Row],[Cancel Date/time]])+MINUTE(Table1[[#This Row],[Cancel Date/time]])/60,"not cancelled")</f>
        <v>10.8</v>
      </c>
      <c r="I3392" s="47">
        <f>IFERROR(ROUND(Table1[[#This Row],[cancellation time decimal]],0),"not cancelled")</f>
        <v>11</v>
      </c>
      <c r="J3392" s="10">
        <f>IFERROR(MOD(Table1[[#This Row],[cancellation hour rounded]],24),"not cancelled")</f>
        <v>11</v>
      </c>
      <c r="K3392" s="32">
        <f>1/Table1[[#This Row],[Duration (Time between doses '[in hours'])]]</f>
        <v>4.1666666666666664E-2</v>
      </c>
      <c r="L3392" s="33">
        <f>Table1[[#This Row],[number doses per hour]]*INDEX(Table2[price per dose],Table1[[#This Row],[Drug ID]])</f>
        <v>0.35218749999999999</v>
      </c>
      <c r="M3392" s="11" t="b">
        <f>AND(Table1[[#This Row],[hour of cancellation 0 to 23]]&gt;=0,Table1[[#This Row],[hour of cancellation 0 to 23]]&lt;=23)</f>
        <v>1</v>
      </c>
    </row>
    <row r="3393" spans="1:13" hidden="1" x14ac:dyDescent="0.3">
      <c r="A3393" s="1">
        <v>3392</v>
      </c>
      <c r="B3393" s="1">
        <v>1</v>
      </c>
      <c r="C3393" s="2">
        <v>41058.679609918385</v>
      </c>
      <c r="D3393" s="2">
        <v>41061.221188494994</v>
      </c>
      <c r="E3393" s="1">
        <v>8</v>
      </c>
      <c r="F3393" s="2" t="s">
        <v>5</v>
      </c>
      <c r="G3393" s="1">
        <v>0</v>
      </c>
      <c r="H3393" s="32" t="str">
        <f>IFERROR(HOUR(Table1[[#This Row],[Cancel Date/time]])+MINUTE(Table1[[#This Row],[Cancel Date/time]])/60,"not cancelled")</f>
        <v>not cancelled</v>
      </c>
      <c r="I3393" s="47" t="str">
        <f>IFERROR(ROUND(Table1[[#This Row],[cancellation time decimal]],0),"not cancelled")</f>
        <v>not cancelled</v>
      </c>
      <c r="J3393" s="10" t="str">
        <f>IFERROR(MOD(Table1[[#This Row],[cancellation hour rounded]],24),"not cancelled")</f>
        <v>not cancelled</v>
      </c>
      <c r="K3393" s="32">
        <f>1/Table1[[#This Row],[Duration (Time between doses '[in hours'])]]</f>
        <v>0.125</v>
      </c>
      <c r="L3393" s="33">
        <f>Table1[[#This Row],[number doses per hour]]*INDEX(Table2[price per dose],Table1[[#This Row],[Drug ID]])</f>
        <v>0.84929166666666667</v>
      </c>
      <c r="M3393" s="11" t="b">
        <f>AND(Table1[[#This Row],[hour of cancellation 0 to 23]]&gt;=0,Table1[[#This Row],[hour of cancellation 0 to 23]]&lt;=23)</f>
        <v>0</v>
      </c>
    </row>
    <row r="3394" spans="1:13" x14ac:dyDescent="0.3">
      <c r="A3394" s="1">
        <v>3393</v>
      </c>
      <c r="B3394" s="1">
        <v>1</v>
      </c>
      <c r="C3394" s="2">
        <v>41058.734848090324</v>
      </c>
      <c r="D3394" s="2">
        <v>41118.734722222223</v>
      </c>
      <c r="E3394" s="1">
        <v>12</v>
      </c>
      <c r="F3394" s="2">
        <v>41059.413382402585</v>
      </c>
      <c r="G3394" s="1">
        <v>0</v>
      </c>
      <c r="H3394" s="32">
        <f>IFERROR(HOUR(Table1[[#This Row],[Cancel Date/time]])+MINUTE(Table1[[#This Row],[Cancel Date/time]])/60,"not cancelled")</f>
        <v>9.9166666666666661</v>
      </c>
      <c r="I3394" s="47">
        <f>IFERROR(ROUND(Table1[[#This Row],[cancellation time decimal]],0),"not cancelled")</f>
        <v>10</v>
      </c>
      <c r="J3394" s="10">
        <f>IFERROR(MOD(Table1[[#This Row],[cancellation hour rounded]],24),"not cancelled")</f>
        <v>10</v>
      </c>
      <c r="K3394" s="32">
        <f>1/Table1[[#This Row],[Duration (Time between doses '[in hours'])]]</f>
        <v>8.3333333333333329E-2</v>
      </c>
      <c r="L3394" s="33">
        <f>Table1[[#This Row],[number doses per hour]]*INDEX(Table2[price per dose],Table1[[#This Row],[Drug ID]])</f>
        <v>0.56619444444444444</v>
      </c>
      <c r="M3394" s="11" t="b">
        <f>AND(Table1[[#This Row],[hour of cancellation 0 to 23]]&gt;=0,Table1[[#This Row],[hour of cancellation 0 to 23]]&lt;=23)</f>
        <v>1</v>
      </c>
    </row>
    <row r="3395" spans="1:13" x14ac:dyDescent="0.3">
      <c r="A3395" s="1">
        <v>3394</v>
      </c>
      <c r="B3395" s="1">
        <v>3</v>
      </c>
      <c r="C3395" s="2">
        <v>41058.760669888899</v>
      </c>
      <c r="D3395" s="2">
        <v>41118.760416666664</v>
      </c>
      <c r="E3395" s="1">
        <v>24</v>
      </c>
      <c r="F3395" s="2">
        <v>41061.108777738918</v>
      </c>
      <c r="G3395" s="1">
        <v>0</v>
      </c>
      <c r="H3395" s="32">
        <f>IFERROR(HOUR(Table1[[#This Row],[Cancel Date/time]])+MINUTE(Table1[[#This Row],[Cancel Date/time]])/60,"not cancelled")</f>
        <v>2.6</v>
      </c>
      <c r="I3395" s="47">
        <f>IFERROR(ROUND(Table1[[#This Row],[cancellation time decimal]],0),"not cancelled")</f>
        <v>3</v>
      </c>
      <c r="J3395" s="10">
        <f>IFERROR(MOD(Table1[[#This Row],[cancellation hour rounded]],24),"not cancelled")</f>
        <v>3</v>
      </c>
      <c r="K3395" s="32">
        <f>1/Table1[[#This Row],[Duration (Time between doses '[in hours'])]]</f>
        <v>4.1666666666666664E-2</v>
      </c>
      <c r="L3395" s="33">
        <f>Table1[[#This Row],[number doses per hour]]*INDEX(Table2[price per dose],Table1[[#This Row],[Drug ID]])</f>
        <v>0.18133000000000002</v>
      </c>
      <c r="M3395" s="11" t="b">
        <f>AND(Table1[[#This Row],[hour of cancellation 0 to 23]]&gt;=0,Table1[[#This Row],[hour of cancellation 0 to 23]]&lt;=23)</f>
        <v>1</v>
      </c>
    </row>
    <row r="3396" spans="1:13" hidden="1" x14ac:dyDescent="0.3">
      <c r="A3396" s="1">
        <v>3395</v>
      </c>
      <c r="B3396" s="1">
        <v>8</v>
      </c>
      <c r="C3396" s="2">
        <v>41058.754511583138</v>
      </c>
      <c r="D3396" s="2">
        <v>41061.878907659891</v>
      </c>
      <c r="E3396" s="1">
        <v>3</v>
      </c>
      <c r="F3396" s="2" t="s">
        <v>5</v>
      </c>
      <c r="G3396" s="1">
        <v>0</v>
      </c>
      <c r="H3396" s="32" t="str">
        <f>IFERROR(HOUR(Table1[[#This Row],[Cancel Date/time]])+MINUTE(Table1[[#This Row],[Cancel Date/time]])/60,"not cancelled")</f>
        <v>not cancelled</v>
      </c>
      <c r="I3396" s="47" t="str">
        <f>IFERROR(ROUND(Table1[[#This Row],[cancellation time decimal]],0),"not cancelled")</f>
        <v>not cancelled</v>
      </c>
      <c r="J3396" s="10" t="str">
        <f>IFERROR(MOD(Table1[[#This Row],[cancellation hour rounded]],24),"not cancelled")</f>
        <v>not cancelled</v>
      </c>
      <c r="K3396" s="32">
        <f>1/Table1[[#This Row],[Duration (Time between doses '[in hours'])]]</f>
        <v>0.33333333333333331</v>
      </c>
      <c r="L3396" s="33">
        <f>Table1[[#This Row],[number doses per hour]]*INDEX(Table2[price per dose],Table1[[#This Row],[Drug ID]])</f>
        <v>0.29998222222222221</v>
      </c>
      <c r="M3396" s="11" t="b">
        <f>AND(Table1[[#This Row],[hour of cancellation 0 to 23]]&gt;=0,Table1[[#This Row],[hour of cancellation 0 to 23]]&lt;=23)</f>
        <v>0</v>
      </c>
    </row>
    <row r="3397" spans="1:13" x14ac:dyDescent="0.3">
      <c r="A3397" s="1">
        <v>3396</v>
      </c>
      <c r="B3397" s="1">
        <v>7</v>
      </c>
      <c r="C3397" s="2">
        <v>41058.809962283973</v>
      </c>
      <c r="D3397" s="2">
        <v>41118.80972222222</v>
      </c>
      <c r="E3397" s="1">
        <v>24</v>
      </c>
      <c r="F3397" s="2">
        <v>41100.026912556896</v>
      </c>
      <c r="G3397" s="1">
        <v>0</v>
      </c>
      <c r="H3397" s="32">
        <f>IFERROR(HOUR(Table1[[#This Row],[Cancel Date/time]])+MINUTE(Table1[[#This Row],[Cancel Date/time]])/60,"not cancelled")</f>
        <v>0.6333333333333333</v>
      </c>
      <c r="I3397" s="47">
        <f>IFERROR(ROUND(Table1[[#This Row],[cancellation time decimal]],0),"not cancelled")</f>
        <v>1</v>
      </c>
      <c r="J3397" s="10">
        <f>IFERROR(MOD(Table1[[#This Row],[cancellation hour rounded]],24),"not cancelled")</f>
        <v>1</v>
      </c>
      <c r="K3397" s="32">
        <f>1/Table1[[#This Row],[Duration (Time between doses '[in hours'])]]</f>
        <v>4.1666666666666664E-2</v>
      </c>
      <c r="L3397" s="33">
        <f>Table1[[#This Row],[number doses per hour]]*INDEX(Table2[price per dose],Table1[[#This Row],[Drug ID]])</f>
        <v>1.2958049999999997</v>
      </c>
      <c r="M3397" s="11" t="b">
        <f>AND(Table1[[#This Row],[hour of cancellation 0 to 23]]&gt;=0,Table1[[#This Row],[hour of cancellation 0 to 23]]&lt;=23)</f>
        <v>1</v>
      </c>
    </row>
    <row r="3398" spans="1:13" x14ac:dyDescent="0.3">
      <c r="A3398" s="1">
        <v>3397</v>
      </c>
      <c r="B3398" s="1">
        <v>2</v>
      </c>
      <c r="C3398" s="2">
        <v>41058.810400043301</v>
      </c>
      <c r="D3398" s="2">
        <v>41118.80972222222</v>
      </c>
      <c r="E3398" s="1">
        <v>10</v>
      </c>
      <c r="F3398" s="2">
        <v>41060.697763120224</v>
      </c>
      <c r="G3398" s="1">
        <v>0</v>
      </c>
      <c r="H3398" s="32">
        <f>IFERROR(HOUR(Table1[[#This Row],[Cancel Date/time]])+MINUTE(Table1[[#This Row],[Cancel Date/time]])/60,"not cancelled")</f>
        <v>16.733333333333334</v>
      </c>
      <c r="I3398" s="47">
        <f>IFERROR(ROUND(Table1[[#This Row],[cancellation time decimal]],0),"not cancelled")</f>
        <v>17</v>
      </c>
      <c r="J3398" s="10">
        <f>IFERROR(MOD(Table1[[#This Row],[cancellation hour rounded]],24),"not cancelled")</f>
        <v>17</v>
      </c>
      <c r="K3398" s="32">
        <f>1/Table1[[#This Row],[Duration (Time between doses '[in hours'])]]</f>
        <v>0.1</v>
      </c>
      <c r="L3398" s="33">
        <f>Table1[[#This Row],[number doses per hour]]*INDEX(Table2[price per dose],Table1[[#This Row],[Drug ID]])</f>
        <v>0.84959999999999969</v>
      </c>
      <c r="M3398" s="11" t="b">
        <f>AND(Table1[[#This Row],[hour of cancellation 0 to 23]]&gt;=0,Table1[[#This Row],[hour of cancellation 0 to 23]]&lt;=23)</f>
        <v>1</v>
      </c>
    </row>
    <row r="3399" spans="1:13" hidden="1" x14ac:dyDescent="0.3">
      <c r="A3399" s="1">
        <v>3398</v>
      </c>
      <c r="B3399" s="1">
        <v>7</v>
      </c>
      <c r="C3399" s="2">
        <v>41058.792119846417</v>
      </c>
      <c r="D3399" s="2">
        <v>41061.375282257461</v>
      </c>
      <c r="E3399" s="1">
        <v>24</v>
      </c>
      <c r="F3399" s="2" t="s">
        <v>5</v>
      </c>
      <c r="G3399" s="1">
        <v>1</v>
      </c>
      <c r="H3399" s="32" t="str">
        <f>IFERROR(HOUR(Table1[[#This Row],[Cancel Date/time]])+MINUTE(Table1[[#This Row],[Cancel Date/time]])/60,"not cancelled")</f>
        <v>not cancelled</v>
      </c>
      <c r="I3399" s="47" t="str">
        <f>IFERROR(ROUND(Table1[[#This Row],[cancellation time decimal]],0),"not cancelled")</f>
        <v>not cancelled</v>
      </c>
      <c r="J3399" s="10" t="str">
        <f>IFERROR(MOD(Table1[[#This Row],[cancellation hour rounded]],24),"not cancelled")</f>
        <v>not cancelled</v>
      </c>
      <c r="K3399" s="32">
        <f>1/Table1[[#This Row],[Duration (Time between doses '[in hours'])]]</f>
        <v>4.1666666666666664E-2</v>
      </c>
      <c r="L3399" s="33">
        <f>Table1[[#This Row],[number doses per hour]]*INDEX(Table2[price per dose],Table1[[#This Row],[Drug ID]])</f>
        <v>1.2958049999999997</v>
      </c>
      <c r="M3399" s="11" t="b">
        <f>AND(Table1[[#This Row],[hour of cancellation 0 to 23]]&gt;=0,Table1[[#This Row],[hour of cancellation 0 to 23]]&lt;=23)</f>
        <v>0</v>
      </c>
    </row>
    <row r="3400" spans="1:13" x14ac:dyDescent="0.3">
      <c r="A3400" s="1">
        <v>3399</v>
      </c>
      <c r="B3400" s="1">
        <v>5</v>
      </c>
      <c r="C3400" s="2">
        <v>41058.856679000499</v>
      </c>
      <c r="D3400" s="2">
        <v>41118.856250000004</v>
      </c>
      <c r="E3400" s="1">
        <v>24</v>
      </c>
      <c r="F3400" s="2">
        <v>41060.456974475353</v>
      </c>
      <c r="G3400" s="1">
        <v>0</v>
      </c>
      <c r="H3400" s="32">
        <f>IFERROR(HOUR(Table1[[#This Row],[Cancel Date/time]])+MINUTE(Table1[[#This Row],[Cancel Date/time]])/60,"not cancelled")</f>
        <v>10.966666666666667</v>
      </c>
      <c r="I3400" s="47">
        <f>IFERROR(ROUND(Table1[[#This Row],[cancellation time decimal]],0),"not cancelled")</f>
        <v>11</v>
      </c>
      <c r="J3400" s="10">
        <f>IFERROR(MOD(Table1[[#This Row],[cancellation hour rounded]],24),"not cancelled")</f>
        <v>11</v>
      </c>
      <c r="K3400" s="32">
        <f>1/Table1[[#This Row],[Duration (Time between doses '[in hours'])]]</f>
        <v>4.1666666666666664E-2</v>
      </c>
      <c r="L3400" s="33">
        <f>Table1[[#This Row],[number doses per hour]]*INDEX(Table2[price per dose],Table1[[#This Row],[Drug ID]])</f>
        <v>0.2815833333333333</v>
      </c>
      <c r="M3400" s="11" t="b">
        <f>AND(Table1[[#This Row],[hour of cancellation 0 to 23]]&gt;=0,Table1[[#This Row],[hour of cancellation 0 to 23]]&lt;=23)</f>
        <v>1</v>
      </c>
    </row>
    <row r="3401" spans="1:13" x14ac:dyDescent="0.3">
      <c r="A3401" s="1">
        <v>3400</v>
      </c>
      <c r="B3401" s="1">
        <v>6</v>
      </c>
      <c r="C3401" s="2">
        <v>41058.852858873106</v>
      </c>
      <c r="D3401" s="2">
        <v>41118.852777777778</v>
      </c>
      <c r="E3401" s="1">
        <v>24</v>
      </c>
      <c r="F3401" s="2">
        <v>41064.848979448892</v>
      </c>
      <c r="G3401" s="1">
        <v>0</v>
      </c>
      <c r="H3401" s="32">
        <f>IFERROR(HOUR(Table1[[#This Row],[Cancel Date/time]])+MINUTE(Table1[[#This Row],[Cancel Date/time]])/60,"not cancelled")</f>
        <v>20.366666666666667</v>
      </c>
      <c r="I3401" s="47">
        <f>IFERROR(ROUND(Table1[[#This Row],[cancellation time decimal]],0),"not cancelled")</f>
        <v>20</v>
      </c>
      <c r="J3401" s="10">
        <f>IFERROR(MOD(Table1[[#This Row],[cancellation hour rounded]],24),"not cancelled")</f>
        <v>20</v>
      </c>
      <c r="K3401" s="32">
        <f>1/Table1[[#This Row],[Duration (Time between doses '[in hours'])]]</f>
        <v>4.1666666666666664E-2</v>
      </c>
      <c r="L3401" s="33">
        <f>Table1[[#This Row],[number doses per hour]]*INDEX(Table2[price per dose],Table1[[#This Row],[Drug ID]])</f>
        <v>0.35218749999999999</v>
      </c>
      <c r="M3401" s="11" t="b">
        <f>AND(Table1[[#This Row],[hour of cancellation 0 to 23]]&gt;=0,Table1[[#This Row],[hour of cancellation 0 to 23]]&lt;=23)</f>
        <v>1</v>
      </c>
    </row>
    <row r="3402" spans="1:13" x14ac:dyDescent="0.3">
      <c r="A3402" s="1">
        <v>3401</v>
      </c>
      <c r="B3402" s="1">
        <v>6</v>
      </c>
      <c r="C3402" s="2">
        <v>41058.965392348058</v>
      </c>
      <c r="D3402" s="2">
        <v>41118.965277777781</v>
      </c>
      <c r="E3402" s="1">
        <v>24</v>
      </c>
      <c r="F3402" s="2">
        <v>41064.681802444851</v>
      </c>
      <c r="G3402" s="1">
        <v>0</v>
      </c>
      <c r="H3402" s="32">
        <f>IFERROR(HOUR(Table1[[#This Row],[Cancel Date/time]])+MINUTE(Table1[[#This Row],[Cancel Date/time]])/60,"not cancelled")</f>
        <v>16.350000000000001</v>
      </c>
      <c r="I3402" s="47">
        <f>IFERROR(ROUND(Table1[[#This Row],[cancellation time decimal]],0),"not cancelled")</f>
        <v>16</v>
      </c>
      <c r="J3402" s="10">
        <f>IFERROR(MOD(Table1[[#This Row],[cancellation hour rounded]],24),"not cancelled")</f>
        <v>16</v>
      </c>
      <c r="K3402" s="32">
        <f>1/Table1[[#This Row],[Duration (Time between doses '[in hours'])]]</f>
        <v>4.1666666666666664E-2</v>
      </c>
      <c r="L3402" s="33">
        <f>Table1[[#This Row],[number doses per hour]]*INDEX(Table2[price per dose],Table1[[#This Row],[Drug ID]])</f>
        <v>0.35218749999999999</v>
      </c>
      <c r="M3402" s="11" t="b">
        <f>AND(Table1[[#This Row],[hour of cancellation 0 to 23]]&gt;=0,Table1[[#This Row],[hour of cancellation 0 to 23]]&lt;=23)</f>
        <v>1</v>
      </c>
    </row>
    <row r="3403" spans="1:13" x14ac:dyDescent="0.3">
      <c r="A3403" s="1">
        <v>3402</v>
      </c>
      <c r="B3403" s="1">
        <v>7</v>
      </c>
      <c r="C3403" s="2">
        <v>41059.056071325584</v>
      </c>
      <c r="D3403" s="2">
        <v>41119.055555555555</v>
      </c>
      <c r="E3403" s="1">
        <v>24</v>
      </c>
      <c r="F3403" s="2">
        <v>41112.539248957</v>
      </c>
      <c r="G3403" s="1">
        <v>0</v>
      </c>
      <c r="H3403" s="32">
        <f>IFERROR(HOUR(Table1[[#This Row],[Cancel Date/time]])+MINUTE(Table1[[#This Row],[Cancel Date/time]])/60,"not cancelled")</f>
        <v>12.933333333333334</v>
      </c>
      <c r="I3403" s="47">
        <f>IFERROR(ROUND(Table1[[#This Row],[cancellation time decimal]],0),"not cancelled")</f>
        <v>13</v>
      </c>
      <c r="J3403" s="10">
        <f>IFERROR(MOD(Table1[[#This Row],[cancellation hour rounded]],24),"not cancelled")</f>
        <v>13</v>
      </c>
      <c r="K3403" s="32">
        <f>1/Table1[[#This Row],[Duration (Time between doses '[in hours'])]]</f>
        <v>4.1666666666666664E-2</v>
      </c>
      <c r="L3403" s="33">
        <f>Table1[[#This Row],[number doses per hour]]*INDEX(Table2[price per dose],Table1[[#This Row],[Drug ID]])</f>
        <v>1.2958049999999997</v>
      </c>
      <c r="M3403" s="11" t="b">
        <f>AND(Table1[[#This Row],[hour of cancellation 0 to 23]]&gt;=0,Table1[[#This Row],[hour of cancellation 0 to 23]]&lt;=23)</f>
        <v>1</v>
      </c>
    </row>
    <row r="3404" spans="1:13" hidden="1" x14ac:dyDescent="0.3">
      <c r="A3404" s="1">
        <v>3403</v>
      </c>
      <c r="B3404" s="1">
        <v>11</v>
      </c>
      <c r="C3404" s="2">
        <v>41059.204656575537</v>
      </c>
      <c r="D3404" s="2">
        <v>41061.496044818756</v>
      </c>
      <c r="E3404" s="1">
        <v>1</v>
      </c>
      <c r="F3404" s="2" t="s">
        <v>5</v>
      </c>
      <c r="G3404" s="1">
        <v>0</v>
      </c>
      <c r="H3404" s="32" t="str">
        <f>IFERROR(HOUR(Table1[[#This Row],[Cancel Date/time]])+MINUTE(Table1[[#This Row],[Cancel Date/time]])/60,"not cancelled")</f>
        <v>not cancelled</v>
      </c>
      <c r="I3404" s="47" t="str">
        <f>IFERROR(ROUND(Table1[[#This Row],[cancellation time decimal]],0),"not cancelled")</f>
        <v>not cancelled</v>
      </c>
      <c r="J3404" s="10" t="str">
        <f>IFERROR(MOD(Table1[[#This Row],[cancellation hour rounded]],24),"not cancelled")</f>
        <v>not cancelled</v>
      </c>
      <c r="K3404" s="32">
        <f>1/Table1[[#This Row],[Duration (Time between doses '[in hours'])]]</f>
        <v>1</v>
      </c>
      <c r="L3404" s="33">
        <f>Table1[[#This Row],[number doses per hour]]*INDEX(Table2[price per dose],Table1[[#This Row],[Drug ID]])</f>
        <v>1</v>
      </c>
      <c r="M3404" s="11" t="b">
        <f>AND(Table1[[#This Row],[hour of cancellation 0 to 23]]&gt;=0,Table1[[#This Row],[hour of cancellation 0 to 23]]&lt;=23)</f>
        <v>0</v>
      </c>
    </row>
    <row r="3405" spans="1:13" x14ac:dyDescent="0.3">
      <c r="A3405" s="1">
        <v>3404</v>
      </c>
      <c r="B3405" s="1">
        <v>1</v>
      </c>
      <c r="C3405" s="2">
        <v>41059.225345656334</v>
      </c>
      <c r="D3405" s="2">
        <v>41119.225000000006</v>
      </c>
      <c r="E3405" s="1">
        <v>8</v>
      </c>
      <c r="F3405" s="2">
        <v>41060.452153392813</v>
      </c>
      <c r="G3405" s="1">
        <v>0</v>
      </c>
      <c r="H3405" s="32">
        <f>IFERROR(HOUR(Table1[[#This Row],[Cancel Date/time]])+MINUTE(Table1[[#This Row],[Cancel Date/time]])/60,"not cancelled")</f>
        <v>10.85</v>
      </c>
      <c r="I3405" s="47">
        <f>IFERROR(ROUND(Table1[[#This Row],[cancellation time decimal]],0),"not cancelled")</f>
        <v>11</v>
      </c>
      <c r="J3405" s="10">
        <f>IFERROR(MOD(Table1[[#This Row],[cancellation hour rounded]],24),"not cancelled")</f>
        <v>11</v>
      </c>
      <c r="K3405" s="32">
        <f>1/Table1[[#This Row],[Duration (Time between doses '[in hours'])]]</f>
        <v>0.125</v>
      </c>
      <c r="L3405" s="33">
        <f>Table1[[#This Row],[number doses per hour]]*INDEX(Table2[price per dose],Table1[[#This Row],[Drug ID]])</f>
        <v>0.84929166666666667</v>
      </c>
      <c r="M3405" s="11" t="b">
        <f>AND(Table1[[#This Row],[hour of cancellation 0 to 23]]&gt;=0,Table1[[#This Row],[hour of cancellation 0 to 23]]&lt;=23)</f>
        <v>1</v>
      </c>
    </row>
    <row r="3406" spans="1:13" hidden="1" x14ac:dyDescent="0.3">
      <c r="A3406" s="1">
        <v>3405</v>
      </c>
      <c r="B3406" s="1">
        <v>5</v>
      </c>
      <c r="C3406" s="2">
        <v>41059.322502203227</v>
      </c>
      <c r="D3406" s="2">
        <v>41063.446942029223</v>
      </c>
      <c r="E3406" s="1">
        <v>24</v>
      </c>
      <c r="F3406" s="2" t="s">
        <v>5</v>
      </c>
      <c r="G3406" s="1">
        <v>0</v>
      </c>
      <c r="H3406" s="32" t="str">
        <f>IFERROR(HOUR(Table1[[#This Row],[Cancel Date/time]])+MINUTE(Table1[[#This Row],[Cancel Date/time]])/60,"not cancelled")</f>
        <v>not cancelled</v>
      </c>
      <c r="I3406" s="47" t="str">
        <f>IFERROR(ROUND(Table1[[#This Row],[cancellation time decimal]],0),"not cancelled")</f>
        <v>not cancelled</v>
      </c>
      <c r="J3406" s="10" t="str">
        <f>IFERROR(MOD(Table1[[#This Row],[cancellation hour rounded]],24),"not cancelled")</f>
        <v>not cancelled</v>
      </c>
      <c r="K3406" s="32">
        <f>1/Table1[[#This Row],[Duration (Time between doses '[in hours'])]]</f>
        <v>4.1666666666666664E-2</v>
      </c>
      <c r="L3406" s="33">
        <f>Table1[[#This Row],[number doses per hour]]*INDEX(Table2[price per dose],Table1[[#This Row],[Drug ID]])</f>
        <v>0.2815833333333333</v>
      </c>
      <c r="M3406" s="11" t="b">
        <f>AND(Table1[[#This Row],[hour of cancellation 0 to 23]]&gt;=0,Table1[[#This Row],[hour of cancellation 0 to 23]]&lt;=23)</f>
        <v>0</v>
      </c>
    </row>
    <row r="3407" spans="1:13" x14ac:dyDescent="0.3">
      <c r="A3407" s="1">
        <v>3406</v>
      </c>
      <c r="B3407" s="1">
        <v>1</v>
      </c>
      <c r="C3407" s="2">
        <v>41059.371803243768</v>
      </c>
      <c r="D3407" s="2">
        <v>41119.371527777781</v>
      </c>
      <c r="E3407" s="1">
        <v>8</v>
      </c>
      <c r="F3407" s="2">
        <v>41060.650487146784</v>
      </c>
      <c r="G3407" s="1">
        <v>0</v>
      </c>
      <c r="H3407" s="32">
        <f>IFERROR(HOUR(Table1[[#This Row],[Cancel Date/time]])+MINUTE(Table1[[#This Row],[Cancel Date/time]])/60,"not cancelled")</f>
        <v>15.6</v>
      </c>
      <c r="I3407" s="47">
        <f>IFERROR(ROUND(Table1[[#This Row],[cancellation time decimal]],0),"not cancelled")</f>
        <v>16</v>
      </c>
      <c r="J3407" s="10">
        <f>IFERROR(MOD(Table1[[#This Row],[cancellation hour rounded]],24),"not cancelled")</f>
        <v>16</v>
      </c>
      <c r="K3407" s="32">
        <f>1/Table1[[#This Row],[Duration (Time between doses '[in hours'])]]</f>
        <v>0.125</v>
      </c>
      <c r="L3407" s="33">
        <f>Table1[[#This Row],[number doses per hour]]*INDEX(Table2[price per dose],Table1[[#This Row],[Drug ID]])</f>
        <v>0.84929166666666667</v>
      </c>
      <c r="M3407" s="11" t="b">
        <f>AND(Table1[[#This Row],[hour of cancellation 0 to 23]]&gt;=0,Table1[[#This Row],[hour of cancellation 0 to 23]]&lt;=23)</f>
        <v>1</v>
      </c>
    </row>
    <row r="3408" spans="1:13" x14ac:dyDescent="0.3">
      <c r="A3408" s="1">
        <v>3407</v>
      </c>
      <c r="B3408" s="1">
        <v>1</v>
      </c>
      <c r="C3408" s="2">
        <v>41059.355502516359</v>
      </c>
      <c r="D3408" s="2">
        <v>41119.354861111111</v>
      </c>
      <c r="E3408" s="1">
        <v>8</v>
      </c>
      <c r="F3408" s="2">
        <v>41060.722843248579</v>
      </c>
      <c r="G3408" s="1">
        <v>0</v>
      </c>
      <c r="H3408" s="32">
        <f>IFERROR(HOUR(Table1[[#This Row],[Cancel Date/time]])+MINUTE(Table1[[#This Row],[Cancel Date/time]])/60,"not cancelled")</f>
        <v>17.333333333333332</v>
      </c>
      <c r="I3408" s="47">
        <f>IFERROR(ROUND(Table1[[#This Row],[cancellation time decimal]],0),"not cancelled")</f>
        <v>17</v>
      </c>
      <c r="J3408" s="10">
        <f>IFERROR(MOD(Table1[[#This Row],[cancellation hour rounded]],24),"not cancelled")</f>
        <v>17</v>
      </c>
      <c r="K3408" s="32">
        <f>1/Table1[[#This Row],[Duration (Time between doses '[in hours'])]]</f>
        <v>0.125</v>
      </c>
      <c r="L3408" s="33">
        <f>Table1[[#This Row],[number doses per hour]]*INDEX(Table2[price per dose],Table1[[#This Row],[Drug ID]])</f>
        <v>0.84929166666666667</v>
      </c>
      <c r="M3408" s="11" t="b">
        <f>AND(Table1[[#This Row],[hour of cancellation 0 to 23]]&gt;=0,Table1[[#This Row],[hour of cancellation 0 to 23]]&lt;=23)</f>
        <v>1</v>
      </c>
    </row>
    <row r="3409" spans="1:13" x14ac:dyDescent="0.3">
      <c r="A3409" s="1">
        <v>3408</v>
      </c>
      <c r="B3409" s="1">
        <v>5</v>
      </c>
      <c r="C3409" s="2">
        <v>41059.334888801473</v>
      </c>
      <c r="D3409" s="2">
        <v>41119.334722222222</v>
      </c>
      <c r="E3409" s="1">
        <v>24</v>
      </c>
      <c r="F3409" s="2">
        <v>41061.725314740244</v>
      </c>
      <c r="G3409" s="1">
        <v>0</v>
      </c>
      <c r="H3409" s="32">
        <f>IFERROR(HOUR(Table1[[#This Row],[Cancel Date/time]])+MINUTE(Table1[[#This Row],[Cancel Date/time]])/60,"not cancelled")</f>
        <v>17.399999999999999</v>
      </c>
      <c r="I3409" s="47">
        <f>IFERROR(ROUND(Table1[[#This Row],[cancellation time decimal]],0),"not cancelled")</f>
        <v>17</v>
      </c>
      <c r="J3409" s="10">
        <f>IFERROR(MOD(Table1[[#This Row],[cancellation hour rounded]],24),"not cancelled")</f>
        <v>17</v>
      </c>
      <c r="K3409" s="32">
        <f>1/Table1[[#This Row],[Duration (Time between doses '[in hours'])]]</f>
        <v>4.1666666666666664E-2</v>
      </c>
      <c r="L3409" s="33">
        <f>Table1[[#This Row],[number doses per hour]]*INDEX(Table2[price per dose],Table1[[#This Row],[Drug ID]])</f>
        <v>0.2815833333333333</v>
      </c>
      <c r="M3409" s="11" t="b">
        <f>AND(Table1[[#This Row],[hour of cancellation 0 to 23]]&gt;=0,Table1[[#This Row],[hour of cancellation 0 to 23]]&lt;=23)</f>
        <v>1</v>
      </c>
    </row>
    <row r="3410" spans="1:13" x14ac:dyDescent="0.3">
      <c r="A3410" s="1">
        <v>3409</v>
      </c>
      <c r="B3410" s="1">
        <v>6</v>
      </c>
      <c r="C3410" s="2">
        <v>41059.351003312375</v>
      </c>
      <c r="D3410" s="2">
        <v>41119.350694444445</v>
      </c>
      <c r="E3410" s="1">
        <v>24</v>
      </c>
      <c r="F3410" s="2">
        <v>41063.484044635254</v>
      </c>
      <c r="G3410" s="1">
        <v>0</v>
      </c>
      <c r="H3410" s="32">
        <f>IFERROR(HOUR(Table1[[#This Row],[Cancel Date/time]])+MINUTE(Table1[[#This Row],[Cancel Date/time]])/60,"not cancelled")</f>
        <v>11.616666666666667</v>
      </c>
      <c r="I3410" s="47">
        <f>IFERROR(ROUND(Table1[[#This Row],[cancellation time decimal]],0),"not cancelled")</f>
        <v>12</v>
      </c>
      <c r="J3410" s="10">
        <f>IFERROR(MOD(Table1[[#This Row],[cancellation hour rounded]],24),"not cancelled")</f>
        <v>12</v>
      </c>
      <c r="K3410" s="32">
        <f>1/Table1[[#This Row],[Duration (Time between doses '[in hours'])]]</f>
        <v>4.1666666666666664E-2</v>
      </c>
      <c r="L3410" s="33">
        <f>Table1[[#This Row],[number doses per hour]]*INDEX(Table2[price per dose],Table1[[#This Row],[Drug ID]])</f>
        <v>0.35218749999999999</v>
      </c>
      <c r="M3410" s="11" t="b">
        <f>AND(Table1[[#This Row],[hour of cancellation 0 to 23]]&gt;=0,Table1[[#This Row],[hour of cancellation 0 to 23]]&lt;=23)</f>
        <v>1</v>
      </c>
    </row>
    <row r="3411" spans="1:13" x14ac:dyDescent="0.3">
      <c r="A3411" s="1">
        <v>3410</v>
      </c>
      <c r="B3411" s="1">
        <v>1</v>
      </c>
      <c r="C3411" s="2">
        <v>41059.334906100703</v>
      </c>
      <c r="D3411" s="2">
        <v>41119.334722222222</v>
      </c>
      <c r="E3411" s="1">
        <v>8</v>
      </c>
      <c r="F3411" s="2">
        <v>41060.382394363944</v>
      </c>
      <c r="G3411" s="1">
        <v>0</v>
      </c>
      <c r="H3411" s="32">
        <f>IFERROR(HOUR(Table1[[#This Row],[Cancel Date/time]])+MINUTE(Table1[[#This Row],[Cancel Date/time]])/60,"not cancelled")</f>
        <v>9.1666666666666661</v>
      </c>
      <c r="I3411" s="47">
        <f>IFERROR(ROUND(Table1[[#This Row],[cancellation time decimal]],0),"not cancelled")</f>
        <v>9</v>
      </c>
      <c r="J3411" s="10">
        <f>IFERROR(MOD(Table1[[#This Row],[cancellation hour rounded]],24),"not cancelled")</f>
        <v>9</v>
      </c>
      <c r="K3411" s="32">
        <f>1/Table1[[#This Row],[Duration (Time between doses '[in hours'])]]</f>
        <v>0.125</v>
      </c>
      <c r="L3411" s="33">
        <f>Table1[[#This Row],[number doses per hour]]*INDEX(Table2[price per dose],Table1[[#This Row],[Drug ID]])</f>
        <v>0.84929166666666667</v>
      </c>
      <c r="M3411" s="11" t="b">
        <f>AND(Table1[[#This Row],[hour of cancellation 0 to 23]]&gt;=0,Table1[[#This Row],[hour of cancellation 0 to 23]]&lt;=23)</f>
        <v>1</v>
      </c>
    </row>
    <row r="3412" spans="1:13" x14ac:dyDescent="0.3">
      <c r="A3412" s="1">
        <v>3411</v>
      </c>
      <c r="B3412" s="1">
        <v>1</v>
      </c>
      <c r="C3412" s="2">
        <v>41059.354178133552</v>
      </c>
      <c r="D3412" s="2">
        <v>41119.354166666672</v>
      </c>
      <c r="E3412" s="1">
        <v>8</v>
      </c>
      <c r="F3412" s="2">
        <v>41060.49656679482</v>
      </c>
      <c r="G3412" s="1">
        <v>0</v>
      </c>
      <c r="H3412" s="32">
        <f>IFERROR(HOUR(Table1[[#This Row],[Cancel Date/time]])+MINUTE(Table1[[#This Row],[Cancel Date/time]])/60,"not cancelled")</f>
        <v>11.916666666666666</v>
      </c>
      <c r="I3412" s="47">
        <f>IFERROR(ROUND(Table1[[#This Row],[cancellation time decimal]],0),"not cancelled")</f>
        <v>12</v>
      </c>
      <c r="J3412" s="10">
        <f>IFERROR(MOD(Table1[[#This Row],[cancellation hour rounded]],24),"not cancelled")</f>
        <v>12</v>
      </c>
      <c r="K3412" s="32">
        <f>1/Table1[[#This Row],[Duration (Time between doses '[in hours'])]]</f>
        <v>0.125</v>
      </c>
      <c r="L3412" s="33">
        <f>Table1[[#This Row],[number doses per hour]]*INDEX(Table2[price per dose],Table1[[#This Row],[Drug ID]])</f>
        <v>0.84929166666666667</v>
      </c>
      <c r="M3412" s="11" t="b">
        <f>AND(Table1[[#This Row],[hour of cancellation 0 to 23]]&gt;=0,Table1[[#This Row],[hour of cancellation 0 to 23]]&lt;=23)</f>
        <v>1</v>
      </c>
    </row>
    <row r="3413" spans="1:13" x14ac:dyDescent="0.3">
      <c r="A3413" s="1">
        <v>3412</v>
      </c>
      <c r="B3413" s="1">
        <v>8</v>
      </c>
      <c r="C3413" s="2">
        <v>41059.334099643114</v>
      </c>
      <c r="D3413" s="2">
        <v>41119.334027777782</v>
      </c>
      <c r="E3413" s="1">
        <v>3</v>
      </c>
      <c r="F3413" s="2">
        <v>41064.418248155955</v>
      </c>
      <c r="G3413" s="1">
        <v>1</v>
      </c>
      <c r="H3413" s="32">
        <f>IFERROR(HOUR(Table1[[#This Row],[Cancel Date/time]])+MINUTE(Table1[[#This Row],[Cancel Date/time]])/60,"not cancelled")</f>
        <v>10.033333333333333</v>
      </c>
      <c r="I3413" s="47">
        <f>IFERROR(ROUND(Table1[[#This Row],[cancellation time decimal]],0),"not cancelled")</f>
        <v>10</v>
      </c>
      <c r="J3413" s="10">
        <f>IFERROR(MOD(Table1[[#This Row],[cancellation hour rounded]],24),"not cancelled")</f>
        <v>10</v>
      </c>
      <c r="K3413" s="32">
        <f>1/Table1[[#This Row],[Duration (Time between doses '[in hours'])]]</f>
        <v>0.33333333333333331</v>
      </c>
      <c r="L3413" s="33">
        <f>Table1[[#This Row],[number doses per hour]]*INDEX(Table2[price per dose],Table1[[#This Row],[Drug ID]])</f>
        <v>0.29998222222222221</v>
      </c>
      <c r="M3413" s="11" t="b">
        <f>AND(Table1[[#This Row],[hour of cancellation 0 to 23]]&gt;=0,Table1[[#This Row],[hour of cancellation 0 to 23]]&lt;=23)</f>
        <v>1</v>
      </c>
    </row>
    <row r="3414" spans="1:13" x14ac:dyDescent="0.3">
      <c r="A3414" s="1">
        <v>3413</v>
      </c>
      <c r="B3414" s="1">
        <v>1</v>
      </c>
      <c r="C3414" s="2">
        <v>41059.39905043348</v>
      </c>
      <c r="D3414" s="2">
        <v>41119.398611111108</v>
      </c>
      <c r="E3414" s="1">
        <v>8</v>
      </c>
      <c r="F3414" s="2">
        <v>41060.664095989712</v>
      </c>
      <c r="G3414" s="1">
        <v>0</v>
      </c>
      <c r="H3414" s="32">
        <f>IFERROR(HOUR(Table1[[#This Row],[Cancel Date/time]])+MINUTE(Table1[[#This Row],[Cancel Date/time]])/60,"not cancelled")</f>
        <v>15.933333333333334</v>
      </c>
      <c r="I3414" s="47">
        <f>IFERROR(ROUND(Table1[[#This Row],[cancellation time decimal]],0),"not cancelled")</f>
        <v>16</v>
      </c>
      <c r="J3414" s="10">
        <f>IFERROR(MOD(Table1[[#This Row],[cancellation hour rounded]],24),"not cancelled")</f>
        <v>16</v>
      </c>
      <c r="K3414" s="32">
        <f>1/Table1[[#This Row],[Duration (Time between doses '[in hours'])]]</f>
        <v>0.125</v>
      </c>
      <c r="L3414" s="33">
        <f>Table1[[#This Row],[number doses per hour]]*INDEX(Table2[price per dose],Table1[[#This Row],[Drug ID]])</f>
        <v>0.84929166666666667</v>
      </c>
      <c r="M3414" s="11" t="b">
        <f>AND(Table1[[#This Row],[hour of cancellation 0 to 23]]&gt;=0,Table1[[#This Row],[hour of cancellation 0 to 23]]&lt;=23)</f>
        <v>1</v>
      </c>
    </row>
    <row r="3415" spans="1:13" x14ac:dyDescent="0.3">
      <c r="A3415" s="1">
        <v>3414</v>
      </c>
      <c r="B3415" s="1">
        <v>8</v>
      </c>
      <c r="C3415" s="2">
        <v>41059.39308719353</v>
      </c>
      <c r="D3415" s="2">
        <v>41119.393055555556</v>
      </c>
      <c r="E3415" s="1">
        <v>3</v>
      </c>
      <c r="F3415" s="2">
        <v>41063.372551930799</v>
      </c>
      <c r="G3415" s="1">
        <v>1</v>
      </c>
      <c r="H3415" s="32">
        <f>IFERROR(HOUR(Table1[[#This Row],[Cancel Date/time]])+MINUTE(Table1[[#This Row],[Cancel Date/time]])/60,"not cancelled")</f>
        <v>8.9333333333333336</v>
      </c>
      <c r="I3415" s="47">
        <f>IFERROR(ROUND(Table1[[#This Row],[cancellation time decimal]],0),"not cancelled")</f>
        <v>9</v>
      </c>
      <c r="J3415" s="10">
        <f>IFERROR(MOD(Table1[[#This Row],[cancellation hour rounded]],24),"not cancelled")</f>
        <v>9</v>
      </c>
      <c r="K3415" s="32">
        <f>1/Table1[[#This Row],[Duration (Time between doses '[in hours'])]]</f>
        <v>0.33333333333333331</v>
      </c>
      <c r="L3415" s="33">
        <f>Table1[[#This Row],[number doses per hour]]*INDEX(Table2[price per dose],Table1[[#This Row],[Drug ID]])</f>
        <v>0.29998222222222221</v>
      </c>
      <c r="M3415" s="11" t="b">
        <f>AND(Table1[[#This Row],[hour of cancellation 0 to 23]]&gt;=0,Table1[[#This Row],[hour of cancellation 0 to 23]]&lt;=23)</f>
        <v>1</v>
      </c>
    </row>
    <row r="3416" spans="1:13" x14ac:dyDescent="0.3">
      <c r="A3416" s="1">
        <v>3415</v>
      </c>
      <c r="B3416" s="1">
        <v>7</v>
      </c>
      <c r="C3416" s="2">
        <v>41059.426087975233</v>
      </c>
      <c r="D3416" s="2">
        <v>41119.425694444442</v>
      </c>
      <c r="E3416" s="1">
        <v>24</v>
      </c>
      <c r="F3416" s="2">
        <v>41072.534836154067</v>
      </c>
      <c r="G3416" s="1">
        <v>0</v>
      </c>
      <c r="H3416" s="32">
        <f>IFERROR(HOUR(Table1[[#This Row],[Cancel Date/time]])+MINUTE(Table1[[#This Row],[Cancel Date/time]])/60,"not cancelled")</f>
        <v>12.833333333333334</v>
      </c>
      <c r="I3416" s="47">
        <f>IFERROR(ROUND(Table1[[#This Row],[cancellation time decimal]],0),"not cancelled")</f>
        <v>13</v>
      </c>
      <c r="J3416" s="10">
        <f>IFERROR(MOD(Table1[[#This Row],[cancellation hour rounded]],24),"not cancelled")</f>
        <v>13</v>
      </c>
      <c r="K3416" s="32">
        <f>1/Table1[[#This Row],[Duration (Time between doses '[in hours'])]]</f>
        <v>4.1666666666666664E-2</v>
      </c>
      <c r="L3416" s="33">
        <f>Table1[[#This Row],[number doses per hour]]*INDEX(Table2[price per dose],Table1[[#This Row],[Drug ID]])</f>
        <v>1.2958049999999997</v>
      </c>
      <c r="M3416" s="11" t="b">
        <f>AND(Table1[[#This Row],[hour of cancellation 0 to 23]]&gt;=0,Table1[[#This Row],[hour of cancellation 0 to 23]]&lt;=23)</f>
        <v>1</v>
      </c>
    </row>
    <row r="3417" spans="1:13" x14ac:dyDescent="0.3">
      <c r="A3417" s="1">
        <v>3416</v>
      </c>
      <c r="B3417" s="1">
        <v>1</v>
      </c>
      <c r="C3417" s="2">
        <v>41059.451088543683</v>
      </c>
      <c r="D3417" s="2">
        <v>41119.450694444444</v>
      </c>
      <c r="E3417" s="1">
        <v>8</v>
      </c>
      <c r="F3417" s="2">
        <v>41060.51301732882</v>
      </c>
      <c r="G3417" s="1">
        <v>0</v>
      </c>
      <c r="H3417" s="32">
        <f>IFERROR(HOUR(Table1[[#This Row],[Cancel Date/time]])+MINUTE(Table1[[#This Row],[Cancel Date/time]])/60,"not cancelled")</f>
        <v>12.3</v>
      </c>
      <c r="I3417" s="47">
        <f>IFERROR(ROUND(Table1[[#This Row],[cancellation time decimal]],0),"not cancelled")</f>
        <v>12</v>
      </c>
      <c r="J3417" s="10">
        <f>IFERROR(MOD(Table1[[#This Row],[cancellation hour rounded]],24),"not cancelled")</f>
        <v>12</v>
      </c>
      <c r="K3417" s="32">
        <f>1/Table1[[#This Row],[Duration (Time between doses '[in hours'])]]</f>
        <v>0.125</v>
      </c>
      <c r="L3417" s="33">
        <f>Table1[[#This Row],[number doses per hour]]*INDEX(Table2[price per dose],Table1[[#This Row],[Drug ID]])</f>
        <v>0.84929166666666667</v>
      </c>
      <c r="M3417" s="11" t="b">
        <f>AND(Table1[[#This Row],[hour of cancellation 0 to 23]]&gt;=0,Table1[[#This Row],[hour of cancellation 0 to 23]]&lt;=23)</f>
        <v>1</v>
      </c>
    </row>
    <row r="3418" spans="1:13" x14ac:dyDescent="0.3">
      <c r="A3418" s="1">
        <v>3417</v>
      </c>
      <c r="B3418" s="1">
        <v>3</v>
      </c>
      <c r="C3418" s="2">
        <v>41059.450082860378</v>
      </c>
      <c r="D3418" s="2">
        <v>41119.449999999997</v>
      </c>
      <c r="E3418" s="1">
        <v>24</v>
      </c>
      <c r="F3418" s="2">
        <v>41062.61510238242</v>
      </c>
      <c r="G3418" s="1">
        <v>0</v>
      </c>
      <c r="H3418" s="32">
        <f>IFERROR(HOUR(Table1[[#This Row],[Cancel Date/time]])+MINUTE(Table1[[#This Row],[Cancel Date/time]])/60,"not cancelled")</f>
        <v>14.75</v>
      </c>
      <c r="I3418" s="47">
        <f>IFERROR(ROUND(Table1[[#This Row],[cancellation time decimal]],0),"not cancelled")</f>
        <v>15</v>
      </c>
      <c r="J3418" s="10">
        <f>IFERROR(MOD(Table1[[#This Row],[cancellation hour rounded]],24),"not cancelled")</f>
        <v>15</v>
      </c>
      <c r="K3418" s="32">
        <f>1/Table1[[#This Row],[Duration (Time between doses '[in hours'])]]</f>
        <v>4.1666666666666664E-2</v>
      </c>
      <c r="L3418" s="33">
        <f>Table1[[#This Row],[number doses per hour]]*INDEX(Table2[price per dose],Table1[[#This Row],[Drug ID]])</f>
        <v>0.18133000000000002</v>
      </c>
      <c r="M3418" s="11" t="b">
        <f>AND(Table1[[#This Row],[hour of cancellation 0 to 23]]&gt;=0,Table1[[#This Row],[hour of cancellation 0 to 23]]&lt;=23)</f>
        <v>1</v>
      </c>
    </row>
    <row r="3419" spans="1:13" hidden="1" x14ac:dyDescent="0.3">
      <c r="A3419" s="1">
        <v>3418</v>
      </c>
      <c r="B3419" s="1">
        <v>2</v>
      </c>
      <c r="C3419" s="2">
        <v>41059.52555698932</v>
      </c>
      <c r="D3419" s="2">
        <v>41062.067135565929</v>
      </c>
      <c r="E3419" s="1">
        <v>10</v>
      </c>
      <c r="F3419" s="2" t="s">
        <v>5</v>
      </c>
      <c r="G3419" s="1">
        <v>0</v>
      </c>
      <c r="H3419" s="32" t="str">
        <f>IFERROR(HOUR(Table1[[#This Row],[Cancel Date/time]])+MINUTE(Table1[[#This Row],[Cancel Date/time]])/60,"not cancelled")</f>
        <v>not cancelled</v>
      </c>
      <c r="I3419" s="47" t="str">
        <f>IFERROR(ROUND(Table1[[#This Row],[cancellation time decimal]],0),"not cancelled")</f>
        <v>not cancelled</v>
      </c>
      <c r="J3419" s="10" t="str">
        <f>IFERROR(MOD(Table1[[#This Row],[cancellation hour rounded]],24),"not cancelled")</f>
        <v>not cancelled</v>
      </c>
      <c r="K3419" s="32">
        <f>1/Table1[[#This Row],[Duration (Time between doses '[in hours'])]]</f>
        <v>0.1</v>
      </c>
      <c r="L3419" s="33">
        <f>Table1[[#This Row],[number doses per hour]]*INDEX(Table2[price per dose],Table1[[#This Row],[Drug ID]])</f>
        <v>0.84959999999999969</v>
      </c>
      <c r="M3419" s="11" t="b">
        <f>AND(Table1[[#This Row],[hour of cancellation 0 to 23]]&gt;=0,Table1[[#This Row],[hour of cancellation 0 to 23]]&lt;=23)</f>
        <v>0</v>
      </c>
    </row>
    <row r="3420" spans="1:13" x14ac:dyDescent="0.3">
      <c r="A3420" s="1">
        <v>3419</v>
      </c>
      <c r="B3420" s="1">
        <v>6</v>
      </c>
      <c r="C3420" s="2">
        <v>41059.550612463157</v>
      </c>
      <c r="D3420" s="2">
        <v>41119.549999999996</v>
      </c>
      <c r="E3420" s="1">
        <v>24</v>
      </c>
      <c r="F3420" s="2">
        <v>41065.354446428333</v>
      </c>
      <c r="G3420" s="1">
        <v>0</v>
      </c>
      <c r="H3420" s="32">
        <f>IFERROR(HOUR(Table1[[#This Row],[Cancel Date/time]])+MINUTE(Table1[[#This Row],[Cancel Date/time]])/60,"not cancelled")</f>
        <v>8.5</v>
      </c>
      <c r="I3420" s="47">
        <f>IFERROR(ROUND(Table1[[#This Row],[cancellation time decimal]],0),"not cancelled")</f>
        <v>9</v>
      </c>
      <c r="J3420" s="10">
        <f>IFERROR(MOD(Table1[[#This Row],[cancellation hour rounded]],24),"not cancelled")</f>
        <v>9</v>
      </c>
      <c r="K3420" s="32">
        <f>1/Table1[[#This Row],[Duration (Time between doses '[in hours'])]]</f>
        <v>4.1666666666666664E-2</v>
      </c>
      <c r="L3420" s="33">
        <f>Table1[[#This Row],[number doses per hour]]*INDEX(Table2[price per dose],Table1[[#This Row],[Drug ID]])</f>
        <v>0.35218749999999999</v>
      </c>
      <c r="M3420" s="11" t="b">
        <f>AND(Table1[[#This Row],[hour of cancellation 0 to 23]]&gt;=0,Table1[[#This Row],[hour of cancellation 0 to 23]]&lt;=23)</f>
        <v>1</v>
      </c>
    </row>
    <row r="3421" spans="1:13" x14ac:dyDescent="0.3">
      <c r="A3421" s="1">
        <v>3420</v>
      </c>
      <c r="B3421" s="1">
        <v>3</v>
      </c>
      <c r="C3421" s="2">
        <v>41059.546552115746</v>
      </c>
      <c r="D3421" s="2">
        <v>41119.546527777777</v>
      </c>
      <c r="E3421" s="1">
        <v>24</v>
      </c>
      <c r="F3421" s="2">
        <v>41061.338763198459</v>
      </c>
      <c r="G3421" s="1">
        <v>0</v>
      </c>
      <c r="H3421" s="32">
        <f>IFERROR(HOUR(Table1[[#This Row],[Cancel Date/time]])+MINUTE(Table1[[#This Row],[Cancel Date/time]])/60,"not cancelled")</f>
        <v>8.1166666666666671</v>
      </c>
      <c r="I3421" s="47">
        <f>IFERROR(ROUND(Table1[[#This Row],[cancellation time decimal]],0),"not cancelled")</f>
        <v>8</v>
      </c>
      <c r="J3421" s="10">
        <f>IFERROR(MOD(Table1[[#This Row],[cancellation hour rounded]],24),"not cancelled")</f>
        <v>8</v>
      </c>
      <c r="K3421" s="32">
        <f>1/Table1[[#This Row],[Duration (Time between doses '[in hours'])]]</f>
        <v>4.1666666666666664E-2</v>
      </c>
      <c r="L3421" s="33">
        <f>Table1[[#This Row],[number doses per hour]]*INDEX(Table2[price per dose],Table1[[#This Row],[Drug ID]])</f>
        <v>0.18133000000000002</v>
      </c>
      <c r="M3421" s="11" t="b">
        <f>AND(Table1[[#This Row],[hour of cancellation 0 to 23]]&gt;=0,Table1[[#This Row],[hour of cancellation 0 to 23]]&lt;=23)</f>
        <v>1</v>
      </c>
    </row>
    <row r="3422" spans="1:13" x14ac:dyDescent="0.3">
      <c r="A3422" s="1">
        <v>3421</v>
      </c>
      <c r="B3422" s="1">
        <v>1</v>
      </c>
      <c r="C3422" s="2">
        <v>41059.546217609226</v>
      </c>
      <c r="D3422" s="2">
        <v>41119.54583333333</v>
      </c>
      <c r="E3422" s="1">
        <v>8</v>
      </c>
      <c r="F3422" s="2">
        <v>41060.444428637486</v>
      </c>
      <c r="G3422" s="1">
        <v>0</v>
      </c>
      <c r="H3422" s="32">
        <f>IFERROR(HOUR(Table1[[#This Row],[Cancel Date/time]])+MINUTE(Table1[[#This Row],[Cancel Date/time]])/60,"not cancelled")</f>
        <v>10.65</v>
      </c>
      <c r="I3422" s="47">
        <f>IFERROR(ROUND(Table1[[#This Row],[cancellation time decimal]],0),"not cancelled")</f>
        <v>11</v>
      </c>
      <c r="J3422" s="10">
        <f>IFERROR(MOD(Table1[[#This Row],[cancellation hour rounded]],24),"not cancelled")</f>
        <v>11</v>
      </c>
      <c r="K3422" s="32">
        <f>1/Table1[[#This Row],[Duration (Time between doses '[in hours'])]]</f>
        <v>0.125</v>
      </c>
      <c r="L3422" s="33">
        <f>Table1[[#This Row],[number doses per hour]]*INDEX(Table2[price per dose],Table1[[#This Row],[Drug ID]])</f>
        <v>0.84929166666666667</v>
      </c>
      <c r="M3422" s="11" t="b">
        <f>AND(Table1[[#This Row],[hour of cancellation 0 to 23]]&gt;=0,Table1[[#This Row],[hour of cancellation 0 to 23]]&lt;=23)</f>
        <v>1</v>
      </c>
    </row>
    <row r="3423" spans="1:13" x14ac:dyDescent="0.3">
      <c r="A3423" s="1">
        <v>3422</v>
      </c>
      <c r="B3423" s="1">
        <v>2</v>
      </c>
      <c r="C3423" s="2">
        <v>41059.717775513898</v>
      </c>
      <c r="D3423" s="2">
        <v>41119.717361111114</v>
      </c>
      <c r="E3423" s="1">
        <v>10</v>
      </c>
      <c r="F3423" s="2">
        <v>41060.313525735648</v>
      </c>
      <c r="G3423" s="1">
        <v>0</v>
      </c>
      <c r="H3423" s="32">
        <f>IFERROR(HOUR(Table1[[#This Row],[Cancel Date/time]])+MINUTE(Table1[[#This Row],[Cancel Date/time]])/60,"not cancelled")</f>
        <v>7.5166666666666666</v>
      </c>
      <c r="I3423" s="47">
        <f>IFERROR(ROUND(Table1[[#This Row],[cancellation time decimal]],0),"not cancelled")</f>
        <v>8</v>
      </c>
      <c r="J3423" s="10">
        <f>IFERROR(MOD(Table1[[#This Row],[cancellation hour rounded]],24),"not cancelled")</f>
        <v>8</v>
      </c>
      <c r="K3423" s="32">
        <f>1/Table1[[#This Row],[Duration (Time between doses '[in hours'])]]</f>
        <v>0.1</v>
      </c>
      <c r="L3423" s="33">
        <f>Table1[[#This Row],[number doses per hour]]*INDEX(Table2[price per dose],Table1[[#This Row],[Drug ID]])</f>
        <v>0.84959999999999969</v>
      </c>
      <c r="M3423" s="11" t="b">
        <f>AND(Table1[[#This Row],[hour of cancellation 0 to 23]]&gt;=0,Table1[[#This Row],[hour of cancellation 0 to 23]]&lt;=23)</f>
        <v>1</v>
      </c>
    </row>
    <row r="3424" spans="1:13" x14ac:dyDescent="0.3">
      <c r="A3424" s="1">
        <v>3423</v>
      </c>
      <c r="B3424" s="1">
        <v>2</v>
      </c>
      <c r="C3424" s="2">
        <v>41059.795008216402</v>
      </c>
      <c r="D3424" s="2">
        <v>41119.794444444444</v>
      </c>
      <c r="E3424" s="1">
        <v>10</v>
      </c>
      <c r="F3424" s="2">
        <v>41060.410304050522</v>
      </c>
      <c r="G3424" s="1">
        <v>0</v>
      </c>
      <c r="H3424" s="32">
        <f>IFERROR(HOUR(Table1[[#This Row],[Cancel Date/time]])+MINUTE(Table1[[#This Row],[Cancel Date/time]])/60,"not cancelled")</f>
        <v>9.8333333333333339</v>
      </c>
      <c r="I3424" s="47">
        <f>IFERROR(ROUND(Table1[[#This Row],[cancellation time decimal]],0),"not cancelled")</f>
        <v>10</v>
      </c>
      <c r="J3424" s="10">
        <f>IFERROR(MOD(Table1[[#This Row],[cancellation hour rounded]],24),"not cancelled")</f>
        <v>10</v>
      </c>
      <c r="K3424" s="32">
        <f>1/Table1[[#This Row],[Duration (Time between doses '[in hours'])]]</f>
        <v>0.1</v>
      </c>
      <c r="L3424" s="33">
        <f>Table1[[#This Row],[number doses per hour]]*INDEX(Table2[price per dose],Table1[[#This Row],[Drug ID]])</f>
        <v>0.84959999999999969</v>
      </c>
      <c r="M3424" s="11" t="b">
        <f>AND(Table1[[#This Row],[hour of cancellation 0 to 23]]&gt;=0,Table1[[#This Row],[hour of cancellation 0 to 23]]&lt;=23)</f>
        <v>1</v>
      </c>
    </row>
    <row r="3425" spans="1:13" x14ac:dyDescent="0.3">
      <c r="A3425" s="1">
        <v>3424</v>
      </c>
      <c r="B3425" s="1">
        <v>1</v>
      </c>
      <c r="C3425" s="2">
        <v>41059.858060513019</v>
      </c>
      <c r="D3425" s="2">
        <v>41119.857638888891</v>
      </c>
      <c r="E3425" s="1">
        <v>12</v>
      </c>
      <c r="F3425" s="2">
        <v>41060.466386975837</v>
      </c>
      <c r="G3425" s="1">
        <v>0</v>
      </c>
      <c r="H3425" s="32">
        <f>IFERROR(HOUR(Table1[[#This Row],[Cancel Date/time]])+MINUTE(Table1[[#This Row],[Cancel Date/time]])/60,"not cancelled")</f>
        <v>11.183333333333334</v>
      </c>
      <c r="I3425" s="47">
        <f>IFERROR(ROUND(Table1[[#This Row],[cancellation time decimal]],0),"not cancelled")</f>
        <v>11</v>
      </c>
      <c r="J3425" s="10">
        <f>IFERROR(MOD(Table1[[#This Row],[cancellation hour rounded]],24),"not cancelled")</f>
        <v>11</v>
      </c>
      <c r="K3425" s="32">
        <f>1/Table1[[#This Row],[Duration (Time between doses '[in hours'])]]</f>
        <v>8.3333333333333329E-2</v>
      </c>
      <c r="L3425" s="33">
        <f>Table1[[#This Row],[number doses per hour]]*INDEX(Table2[price per dose],Table1[[#This Row],[Drug ID]])</f>
        <v>0.56619444444444444</v>
      </c>
      <c r="M3425" s="11" t="b">
        <f>AND(Table1[[#This Row],[hour of cancellation 0 to 23]]&gt;=0,Table1[[#This Row],[hour of cancellation 0 to 23]]&lt;=23)</f>
        <v>1</v>
      </c>
    </row>
    <row r="3426" spans="1:13" x14ac:dyDescent="0.3">
      <c r="A3426" s="1">
        <v>3425</v>
      </c>
      <c r="B3426" s="1">
        <v>7</v>
      </c>
      <c r="C3426" s="2">
        <v>41059.879293086313</v>
      </c>
      <c r="D3426" s="2">
        <v>41119.879166666666</v>
      </c>
      <c r="E3426" s="1">
        <v>24</v>
      </c>
      <c r="F3426" s="2">
        <v>41075.599288225814</v>
      </c>
      <c r="G3426" s="1">
        <v>0</v>
      </c>
      <c r="H3426" s="32">
        <f>IFERROR(HOUR(Table1[[#This Row],[Cancel Date/time]])+MINUTE(Table1[[#This Row],[Cancel Date/time]])/60,"not cancelled")</f>
        <v>14.366666666666667</v>
      </c>
      <c r="I3426" s="47">
        <f>IFERROR(ROUND(Table1[[#This Row],[cancellation time decimal]],0),"not cancelled")</f>
        <v>14</v>
      </c>
      <c r="J3426" s="10">
        <f>IFERROR(MOD(Table1[[#This Row],[cancellation hour rounded]],24),"not cancelled")</f>
        <v>14</v>
      </c>
      <c r="K3426" s="32">
        <f>1/Table1[[#This Row],[Duration (Time between doses '[in hours'])]]</f>
        <v>4.1666666666666664E-2</v>
      </c>
      <c r="L3426" s="33">
        <f>Table1[[#This Row],[number doses per hour]]*INDEX(Table2[price per dose],Table1[[#This Row],[Drug ID]])</f>
        <v>1.2958049999999997</v>
      </c>
      <c r="M3426" s="11" t="b">
        <f>AND(Table1[[#This Row],[hour of cancellation 0 to 23]]&gt;=0,Table1[[#This Row],[hour of cancellation 0 to 23]]&lt;=23)</f>
        <v>1</v>
      </c>
    </row>
    <row r="3427" spans="1:13" x14ac:dyDescent="0.3">
      <c r="A3427" s="1">
        <v>3426</v>
      </c>
      <c r="B3427" s="1">
        <v>6</v>
      </c>
      <c r="C3427" s="2">
        <v>41059.92398131435</v>
      </c>
      <c r="D3427" s="2">
        <v>41119.923611111109</v>
      </c>
      <c r="E3427" s="1">
        <v>24</v>
      </c>
      <c r="F3427" s="2">
        <v>41061.651780457309</v>
      </c>
      <c r="G3427" s="1">
        <v>0</v>
      </c>
      <c r="H3427" s="32">
        <f>IFERROR(HOUR(Table1[[#This Row],[Cancel Date/time]])+MINUTE(Table1[[#This Row],[Cancel Date/time]])/60,"not cancelled")</f>
        <v>15.633333333333333</v>
      </c>
      <c r="I3427" s="47">
        <f>IFERROR(ROUND(Table1[[#This Row],[cancellation time decimal]],0),"not cancelled")</f>
        <v>16</v>
      </c>
      <c r="J3427" s="10">
        <f>IFERROR(MOD(Table1[[#This Row],[cancellation hour rounded]],24),"not cancelled")</f>
        <v>16</v>
      </c>
      <c r="K3427" s="32">
        <f>1/Table1[[#This Row],[Duration (Time between doses '[in hours'])]]</f>
        <v>4.1666666666666664E-2</v>
      </c>
      <c r="L3427" s="33">
        <f>Table1[[#This Row],[number doses per hour]]*INDEX(Table2[price per dose],Table1[[#This Row],[Drug ID]])</f>
        <v>0.35218749999999999</v>
      </c>
      <c r="M3427" s="11" t="b">
        <f>AND(Table1[[#This Row],[hour of cancellation 0 to 23]]&gt;=0,Table1[[#This Row],[hour of cancellation 0 to 23]]&lt;=23)</f>
        <v>1</v>
      </c>
    </row>
    <row r="3428" spans="1:13" x14ac:dyDescent="0.3">
      <c r="A3428" s="1">
        <v>3427</v>
      </c>
      <c r="B3428" s="1">
        <v>5</v>
      </c>
      <c r="C3428" s="2">
        <v>41059.972150719594</v>
      </c>
      <c r="D3428" s="2">
        <v>41119.97152777778</v>
      </c>
      <c r="E3428" s="1">
        <v>24</v>
      </c>
      <c r="F3428" s="2">
        <v>41061.782745007949</v>
      </c>
      <c r="G3428" s="1">
        <v>0</v>
      </c>
      <c r="H3428" s="32">
        <f>IFERROR(HOUR(Table1[[#This Row],[Cancel Date/time]])+MINUTE(Table1[[#This Row],[Cancel Date/time]])/60,"not cancelled")</f>
        <v>18.783333333333335</v>
      </c>
      <c r="I3428" s="47">
        <f>IFERROR(ROUND(Table1[[#This Row],[cancellation time decimal]],0),"not cancelled")</f>
        <v>19</v>
      </c>
      <c r="J3428" s="10">
        <f>IFERROR(MOD(Table1[[#This Row],[cancellation hour rounded]],24),"not cancelled")</f>
        <v>19</v>
      </c>
      <c r="K3428" s="32">
        <f>1/Table1[[#This Row],[Duration (Time between doses '[in hours'])]]</f>
        <v>4.1666666666666664E-2</v>
      </c>
      <c r="L3428" s="33">
        <f>Table1[[#This Row],[number doses per hour]]*INDEX(Table2[price per dose],Table1[[#This Row],[Drug ID]])</f>
        <v>0.2815833333333333</v>
      </c>
      <c r="M3428" s="11" t="b">
        <f>AND(Table1[[#This Row],[hour of cancellation 0 to 23]]&gt;=0,Table1[[#This Row],[hour of cancellation 0 to 23]]&lt;=23)</f>
        <v>1</v>
      </c>
    </row>
    <row r="3429" spans="1:13" x14ac:dyDescent="0.3">
      <c r="A3429" s="1">
        <v>3428</v>
      </c>
      <c r="B3429" s="1">
        <v>5</v>
      </c>
      <c r="C3429" s="2">
        <v>41059.979446594567</v>
      </c>
      <c r="D3429" s="2">
        <v>41119.979166666672</v>
      </c>
      <c r="E3429" s="1">
        <v>24</v>
      </c>
      <c r="F3429" s="2">
        <v>41061.69965154415</v>
      </c>
      <c r="G3429" s="1">
        <v>0</v>
      </c>
      <c r="H3429" s="32">
        <f>IFERROR(HOUR(Table1[[#This Row],[Cancel Date/time]])+MINUTE(Table1[[#This Row],[Cancel Date/time]])/60,"not cancelled")</f>
        <v>16.783333333333335</v>
      </c>
      <c r="I3429" s="47">
        <f>IFERROR(ROUND(Table1[[#This Row],[cancellation time decimal]],0),"not cancelled")</f>
        <v>17</v>
      </c>
      <c r="J3429" s="10">
        <f>IFERROR(MOD(Table1[[#This Row],[cancellation hour rounded]],24),"not cancelled")</f>
        <v>17</v>
      </c>
      <c r="K3429" s="32">
        <f>1/Table1[[#This Row],[Duration (Time between doses '[in hours'])]]</f>
        <v>4.1666666666666664E-2</v>
      </c>
      <c r="L3429" s="33">
        <f>Table1[[#This Row],[number doses per hour]]*INDEX(Table2[price per dose],Table1[[#This Row],[Drug ID]])</f>
        <v>0.2815833333333333</v>
      </c>
      <c r="M3429" s="11" t="b">
        <f>AND(Table1[[#This Row],[hour of cancellation 0 to 23]]&gt;=0,Table1[[#This Row],[hour of cancellation 0 to 23]]&lt;=23)</f>
        <v>1</v>
      </c>
    </row>
    <row r="3430" spans="1:13" x14ac:dyDescent="0.3">
      <c r="A3430" s="1">
        <v>3429</v>
      </c>
      <c r="B3430" s="1">
        <v>7</v>
      </c>
      <c r="C3430" s="2">
        <v>41060.063328561897</v>
      </c>
      <c r="D3430" s="2">
        <v>41120.063194444439</v>
      </c>
      <c r="E3430" s="1">
        <v>24</v>
      </c>
      <c r="F3430" s="2">
        <v>41082.439690884414</v>
      </c>
      <c r="G3430" s="1">
        <v>0</v>
      </c>
      <c r="H3430" s="32">
        <f>IFERROR(HOUR(Table1[[#This Row],[Cancel Date/time]])+MINUTE(Table1[[#This Row],[Cancel Date/time]])/60,"not cancelled")</f>
        <v>10.55</v>
      </c>
      <c r="I3430" s="47">
        <f>IFERROR(ROUND(Table1[[#This Row],[cancellation time decimal]],0),"not cancelled")</f>
        <v>11</v>
      </c>
      <c r="J3430" s="10">
        <f>IFERROR(MOD(Table1[[#This Row],[cancellation hour rounded]],24),"not cancelled")</f>
        <v>11</v>
      </c>
      <c r="K3430" s="32">
        <f>1/Table1[[#This Row],[Duration (Time between doses '[in hours'])]]</f>
        <v>4.1666666666666664E-2</v>
      </c>
      <c r="L3430" s="33">
        <f>Table1[[#This Row],[number doses per hour]]*INDEX(Table2[price per dose],Table1[[#This Row],[Drug ID]])</f>
        <v>1.2958049999999997</v>
      </c>
      <c r="M3430" s="11" t="b">
        <f>AND(Table1[[#This Row],[hour of cancellation 0 to 23]]&gt;=0,Table1[[#This Row],[hour of cancellation 0 to 23]]&lt;=23)</f>
        <v>1</v>
      </c>
    </row>
    <row r="3431" spans="1:13" x14ac:dyDescent="0.3">
      <c r="A3431" s="1">
        <v>3430</v>
      </c>
      <c r="B3431" s="1">
        <v>7</v>
      </c>
      <c r="C3431" s="2">
        <v>41060.05696962661</v>
      </c>
      <c r="D3431" s="2">
        <v>41120.056944444441</v>
      </c>
      <c r="E3431" s="1">
        <v>24</v>
      </c>
      <c r="F3431" s="2">
        <v>41064.635829483137</v>
      </c>
      <c r="G3431" s="1">
        <v>0</v>
      </c>
      <c r="H3431" s="32">
        <f>IFERROR(HOUR(Table1[[#This Row],[Cancel Date/time]])+MINUTE(Table1[[#This Row],[Cancel Date/time]])/60,"not cancelled")</f>
        <v>15.25</v>
      </c>
      <c r="I3431" s="47">
        <f>IFERROR(ROUND(Table1[[#This Row],[cancellation time decimal]],0),"not cancelled")</f>
        <v>15</v>
      </c>
      <c r="J3431" s="10">
        <f>IFERROR(MOD(Table1[[#This Row],[cancellation hour rounded]],24),"not cancelled")</f>
        <v>15</v>
      </c>
      <c r="K3431" s="32">
        <f>1/Table1[[#This Row],[Duration (Time between doses '[in hours'])]]</f>
        <v>4.1666666666666664E-2</v>
      </c>
      <c r="L3431" s="33">
        <f>Table1[[#This Row],[number doses per hour]]*INDEX(Table2[price per dose],Table1[[#This Row],[Drug ID]])</f>
        <v>1.2958049999999997</v>
      </c>
      <c r="M3431" s="11" t="b">
        <f>AND(Table1[[#This Row],[hour of cancellation 0 to 23]]&gt;=0,Table1[[#This Row],[hour of cancellation 0 to 23]]&lt;=23)</f>
        <v>1</v>
      </c>
    </row>
    <row r="3432" spans="1:13" x14ac:dyDescent="0.3">
      <c r="A3432" s="1">
        <v>3431</v>
      </c>
      <c r="B3432" s="1">
        <v>1</v>
      </c>
      <c r="C3432" s="2">
        <v>41060.225432255545</v>
      </c>
      <c r="D3432" s="2">
        <v>41120.225000000006</v>
      </c>
      <c r="E3432" s="1">
        <v>8</v>
      </c>
      <c r="F3432" s="2">
        <v>41061.432921586253</v>
      </c>
      <c r="G3432" s="1">
        <v>0</v>
      </c>
      <c r="H3432" s="32">
        <f>IFERROR(HOUR(Table1[[#This Row],[Cancel Date/time]])+MINUTE(Table1[[#This Row],[Cancel Date/time]])/60,"not cancelled")</f>
        <v>10.383333333333333</v>
      </c>
      <c r="I3432" s="47">
        <f>IFERROR(ROUND(Table1[[#This Row],[cancellation time decimal]],0),"not cancelled")</f>
        <v>10</v>
      </c>
      <c r="J3432" s="10">
        <f>IFERROR(MOD(Table1[[#This Row],[cancellation hour rounded]],24),"not cancelled")</f>
        <v>10</v>
      </c>
      <c r="K3432" s="32">
        <f>1/Table1[[#This Row],[Duration (Time between doses '[in hours'])]]</f>
        <v>0.125</v>
      </c>
      <c r="L3432" s="33">
        <f>Table1[[#This Row],[number doses per hour]]*INDEX(Table2[price per dose],Table1[[#This Row],[Drug ID]])</f>
        <v>0.84929166666666667</v>
      </c>
      <c r="M3432" s="11" t="b">
        <f>AND(Table1[[#This Row],[hour of cancellation 0 to 23]]&gt;=0,Table1[[#This Row],[hour of cancellation 0 to 23]]&lt;=23)</f>
        <v>1</v>
      </c>
    </row>
    <row r="3433" spans="1:13" x14ac:dyDescent="0.3">
      <c r="A3433" s="1">
        <v>3432</v>
      </c>
      <c r="B3433" s="1">
        <v>3</v>
      </c>
      <c r="C3433" s="2">
        <v>41060.243990417919</v>
      </c>
      <c r="D3433" s="2">
        <v>41120.243750000001</v>
      </c>
      <c r="E3433" s="1">
        <v>24</v>
      </c>
      <c r="F3433" s="2">
        <v>41063.65501535176</v>
      </c>
      <c r="G3433" s="1">
        <v>0</v>
      </c>
      <c r="H3433" s="32">
        <f>IFERROR(HOUR(Table1[[#This Row],[Cancel Date/time]])+MINUTE(Table1[[#This Row],[Cancel Date/time]])/60,"not cancelled")</f>
        <v>15.716666666666667</v>
      </c>
      <c r="I3433" s="47">
        <f>IFERROR(ROUND(Table1[[#This Row],[cancellation time decimal]],0),"not cancelled")</f>
        <v>16</v>
      </c>
      <c r="J3433" s="10">
        <f>IFERROR(MOD(Table1[[#This Row],[cancellation hour rounded]],24),"not cancelled")</f>
        <v>16</v>
      </c>
      <c r="K3433" s="32">
        <f>1/Table1[[#This Row],[Duration (Time between doses '[in hours'])]]</f>
        <v>4.1666666666666664E-2</v>
      </c>
      <c r="L3433" s="33">
        <f>Table1[[#This Row],[number doses per hour]]*INDEX(Table2[price per dose],Table1[[#This Row],[Drug ID]])</f>
        <v>0.18133000000000002</v>
      </c>
      <c r="M3433" s="11" t="b">
        <f>AND(Table1[[#This Row],[hour of cancellation 0 to 23]]&gt;=0,Table1[[#This Row],[hour of cancellation 0 to 23]]&lt;=23)</f>
        <v>1</v>
      </c>
    </row>
    <row r="3434" spans="1:13" hidden="1" x14ac:dyDescent="0.3">
      <c r="A3434" s="1">
        <v>3433</v>
      </c>
      <c r="B3434" s="1">
        <v>4</v>
      </c>
      <c r="C3434" s="2">
        <v>41060.356029929768</v>
      </c>
      <c r="D3434" s="2">
        <v>41063.188930776989</v>
      </c>
      <c r="E3434" s="1">
        <v>12</v>
      </c>
      <c r="F3434" s="2" t="s">
        <v>5</v>
      </c>
      <c r="G3434" s="1">
        <v>0</v>
      </c>
      <c r="H3434" s="32" t="str">
        <f>IFERROR(HOUR(Table1[[#This Row],[Cancel Date/time]])+MINUTE(Table1[[#This Row],[Cancel Date/time]])/60,"not cancelled")</f>
        <v>not cancelled</v>
      </c>
      <c r="I3434" s="47" t="str">
        <f>IFERROR(ROUND(Table1[[#This Row],[cancellation time decimal]],0),"not cancelled")</f>
        <v>not cancelled</v>
      </c>
      <c r="J3434" s="10" t="str">
        <f>IFERROR(MOD(Table1[[#This Row],[cancellation hour rounded]],24),"not cancelled")</f>
        <v>not cancelled</v>
      </c>
      <c r="K3434" s="32">
        <f>1/Table1[[#This Row],[Duration (Time between doses '[in hours'])]]</f>
        <v>8.3333333333333329E-2</v>
      </c>
      <c r="L3434" s="33">
        <f>Table1[[#This Row],[number doses per hour]]*INDEX(Table2[price per dose],Table1[[#This Row],[Drug ID]])</f>
        <v>1.448055119047619</v>
      </c>
      <c r="M3434" s="11" t="b">
        <f>AND(Table1[[#This Row],[hour of cancellation 0 to 23]]&gt;=0,Table1[[#This Row],[hour of cancellation 0 to 23]]&lt;=23)</f>
        <v>0</v>
      </c>
    </row>
    <row r="3435" spans="1:13" hidden="1" x14ac:dyDescent="0.3">
      <c r="A3435" s="1">
        <v>3434</v>
      </c>
      <c r="B3435" s="1">
        <v>2</v>
      </c>
      <c r="C3435" s="2">
        <v>41060.352670308945</v>
      </c>
      <c r="D3435" s="2">
        <v>41063.22702238393</v>
      </c>
      <c r="E3435" s="1">
        <v>10</v>
      </c>
      <c r="F3435" s="2" t="s">
        <v>5</v>
      </c>
      <c r="G3435" s="1">
        <v>0</v>
      </c>
      <c r="H3435" s="32" t="str">
        <f>IFERROR(HOUR(Table1[[#This Row],[Cancel Date/time]])+MINUTE(Table1[[#This Row],[Cancel Date/time]])/60,"not cancelled")</f>
        <v>not cancelled</v>
      </c>
      <c r="I3435" s="47" t="str">
        <f>IFERROR(ROUND(Table1[[#This Row],[cancellation time decimal]],0),"not cancelled")</f>
        <v>not cancelled</v>
      </c>
      <c r="J3435" s="10" t="str">
        <f>IFERROR(MOD(Table1[[#This Row],[cancellation hour rounded]],24),"not cancelled")</f>
        <v>not cancelled</v>
      </c>
      <c r="K3435" s="32">
        <f>1/Table1[[#This Row],[Duration (Time between doses '[in hours'])]]</f>
        <v>0.1</v>
      </c>
      <c r="L3435" s="33">
        <f>Table1[[#This Row],[number doses per hour]]*INDEX(Table2[price per dose],Table1[[#This Row],[Drug ID]])</f>
        <v>0.84959999999999969</v>
      </c>
      <c r="M3435" s="11" t="b">
        <f>AND(Table1[[#This Row],[hour of cancellation 0 to 23]]&gt;=0,Table1[[#This Row],[hour of cancellation 0 to 23]]&lt;=23)</f>
        <v>0</v>
      </c>
    </row>
    <row r="3436" spans="1:13" x14ac:dyDescent="0.3">
      <c r="A3436" s="1">
        <v>3435</v>
      </c>
      <c r="B3436" s="1">
        <v>4</v>
      </c>
      <c r="C3436" s="2">
        <v>41060.396888485098</v>
      </c>
      <c r="D3436" s="2">
        <v>41120.396527777775</v>
      </c>
      <c r="E3436" s="1">
        <v>12</v>
      </c>
      <c r="F3436" s="2">
        <v>41061.670576438875</v>
      </c>
      <c r="G3436" s="1">
        <v>0</v>
      </c>
      <c r="H3436" s="32">
        <f>IFERROR(HOUR(Table1[[#This Row],[Cancel Date/time]])+MINUTE(Table1[[#This Row],[Cancel Date/time]])/60,"not cancelled")</f>
        <v>16.083333333333332</v>
      </c>
      <c r="I3436" s="47">
        <f>IFERROR(ROUND(Table1[[#This Row],[cancellation time decimal]],0),"not cancelled")</f>
        <v>16</v>
      </c>
      <c r="J3436" s="10">
        <f>IFERROR(MOD(Table1[[#This Row],[cancellation hour rounded]],24),"not cancelled")</f>
        <v>16</v>
      </c>
      <c r="K3436" s="32">
        <f>1/Table1[[#This Row],[Duration (Time between doses '[in hours'])]]</f>
        <v>8.3333333333333329E-2</v>
      </c>
      <c r="L3436" s="33">
        <f>Table1[[#This Row],[number doses per hour]]*INDEX(Table2[price per dose],Table1[[#This Row],[Drug ID]])</f>
        <v>1.448055119047619</v>
      </c>
      <c r="M3436" s="11" t="b">
        <f>AND(Table1[[#This Row],[hour of cancellation 0 to 23]]&gt;=0,Table1[[#This Row],[hour of cancellation 0 to 23]]&lt;=23)</f>
        <v>1</v>
      </c>
    </row>
    <row r="3437" spans="1:13" hidden="1" x14ac:dyDescent="0.3">
      <c r="A3437" s="1">
        <v>3436</v>
      </c>
      <c r="B3437" s="1">
        <v>4</v>
      </c>
      <c r="C3437" s="2">
        <v>41060.455830970117</v>
      </c>
      <c r="D3437" s="2">
        <v>41062.53910723947</v>
      </c>
      <c r="E3437" s="1">
        <v>12</v>
      </c>
      <c r="F3437" s="2" t="s">
        <v>5</v>
      </c>
      <c r="G3437" s="1">
        <v>0</v>
      </c>
      <c r="H3437" s="32" t="str">
        <f>IFERROR(HOUR(Table1[[#This Row],[Cancel Date/time]])+MINUTE(Table1[[#This Row],[Cancel Date/time]])/60,"not cancelled")</f>
        <v>not cancelled</v>
      </c>
      <c r="I3437" s="47" t="str">
        <f>IFERROR(ROUND(Table1[[#This Row],[cancellation time decimal]],0),"not cancelled")</f>
        <v>not cancelled</v>
      </c>
      <c r="J3437" s="10" t="str">
        <f>IFERROR(MOD(Table1[[#This Row],[cancellation hour rounded]],24),"not cancelled")</f>
        <v>not cancelled</v>
      </c>
      <c r="K3437" s="32">
        <f>1/Table1[[#This Row],[Duration (Time between doses '[in hours'])]]</f>
        <v>8.3333333333333329E-2</v>
      </c>
      <c r="L3437" s="33">
        <f>Table1[[#This Row],[number doses per hour]]*INDEX(Table2[price per dose],Table1[[#This Row],[Drug ID]])</f>
        <v>1.448055119047619</v>
      </c>
      <c r="M3437" s="11" t="b">
        <f>AND(Table1[[#This Row],[hour of cancellation 0 to 23]]&gt;=0,Table1[[#This Row],[hour of cancellation 0 to 23]]&lt;=23)</f>
        <v>0</v>
      </c>
    </row>
    <row r="3438" spans="1:13" x14ac:dyDescent="0.3">
      <c r="A3438" s="1">
        <v>3437</v>
      </c>
      <c r="B3438" s="1">
        <v>4</v>
      </c>
      <c r="C3438" s="2">
        <v>41060.427056822111</v>
      </c>
      <c r="D3438" s="2">
        <v>41120.426388888889</v>
      </c>
      <c r="E3438" s="1">
        <v>12</v>
      </c>
      <c r="F3438" s="2">
        <v>41062.465628745849</v>
      </c>
      <c r="G3438" s="1">
        <v>0</v>
      </c>
      <c r="H3438" s="32">
        <f>IFERROR(HOUR(Table1[[#This Row],[Cancel Date/time]])+MINUTE(Table1[[#This Row],[Cancel Date/time]])/60,"not cancelled")</f>
        <v>11.166666666666666</v>
      </c>
      <c r="I3438" s="47">
        <f>IFERROR(ROUND(Table1[[#This Row],[cancellation time decimal]],0),"not cancelled")</f>
        <v>11</v>
      </c>
      <c r="J3438" s="10">
        <f>IFERROR(MOD(Table1[[#This Row],[cancellation hour rounded]],24),"not cancelled")</f>
        <v>11</v>
      </c>
      <c r="K3438" s="32">
        <f>1/Table1[[#This Row],[Duration (Time between doses '[in hours'])]]</f>
        <v>8.3333333333333329E-2</v>
      </c>
      <c r="L3438" s="33">
        <f>Table1[[#This Row],[number doses per hour]]*INDEX(Table2[price per dose],Table1[[#This Row],[Drug ID]])</f>
        <v>1.448055119047619</v>
      </c>
      <c r="M3438" s="11" t="b">
        <f>AND(Table1[[#This Row],[hour of cancellation 0 to 23]]&gt;=0,Table1[[#This Row],[hour of cancellation 0 to 23]]&lt;=23)</f>
        <v>1</v>
      </c>
    </row>
    <row r="3439" spans="1:13" hidden="1" x14ac:dyDescent="0.3">
      <c r="A3439" s="1">
        <v>3438</v>
      </c>
      <c r="B3439" s="1">
        <v>6</v>
      </c>
      <c r="C3439" s="2">
        <v>41060.441718473165</v>
      </c>
      <c r="D3439" s="2">
        <v>41062.816513808</v>
      </c>
      <c r="E3439" s="1">
        <v>24</v>
      </c>
      <c r="F3439" s="2" t="s">
        <v>5</v>
      </c>
      <c r="G3439" s="1">
        <v>0</v>
      </c>
      <c r="H3439" s="32" t="str">
        <f>IFERROR(HOUR(Table1[[#This Row],[Cancel Date/time]])+MINUTE(Table1[[#This Row],[Cancel Date/time]])/60,"not cancelled")</f>
        <v>not cancelled</v>
      </c>
      <c r="I3439" s="47" t="str">
        <f>IFERROR(ROUND(Table1[[#This Row],[cancellation time decimal]],0),"not cancelled")</f>
        <v>not cancelled</v>
      </c>
      <c r="J3439" s="10" t="str">
        <f>IFERROR(MOD(Table1[[#This Row],[cancellation hour rounded]],24),"not cancelled")</f>
        <v>not cancelled</v>
      </c>
      <c r="K3439" s="32">
        <f>1/Table1[[#This Row],[Duration (Time between doses '[in hours'])]]</f>
        <v>4.1666666666666664E-2</v>
      </c>
      <c r="L3439" s="33">
        <f>Table1[[#This Row],[number doses per hour]]*INDEX(Table2[price per dose],Table1[[#This Row],[Drug ID]])</f>
        <v>0.35218749999999999</v>
      </c>
      <c r="M3439" s="11" t="b">
        <f>AND(Table1[[#This Row],[hour of cancellation 0 to 23]]&gt;=0,Table1[[#This Row],[hour of cancellation 0 to 23]]&lt;=23)</f>
        <v>0</v>
      </c>
    </row>
    <row r="3440" spans="1:13" x14ac:dyDescent="0.3">
      <c r="A3440" s="1">
        <v>3439</v>
      </c>
      <c r="B3440" s="1">
        <v>10</v>
      </c>
      <c r="C3440" s="2">
        <v>41060.458416945621</v>
      </c>
      <c r="D3440" s="2">
        <v>41120.458333333336</v>
      </c>
      <c r="E3440" s="1">
        <v>1</v>
      </c>
      <c r="F3440" s="2">
        <v>41067.45338613318</v>
      </c>
      <c r="G3440" s="1">
        <v>2</v>
      </c>
      <c r="H3440" s="32">
        <f>IFERROR(HOUR(Table1[[#This Row],[Cancel Date/time]])+MINUTE(Table1[[#This Row],[Cancel Date/time]])/60,"not cancelled")</f>
        <v>10.866666666666667</v>
      </c>
      <c r="I3440" s="47">
        <f>IFERROR(ROUND(Table1[[#This Row],[cancellation time decimal]],0),"not cancelled")</f>
        <v>11</v>
      </c>
      <c r="J3440" s="10">
        <f>IFERROR(MOD(Table1[[#This Row],[cancellation hour rounded]],24),"not cancelled")</f>
        <v>11</v>
      </c>
      <c r="K3440" s="32">
        <f>1/Table1[[#This Row],[Duration (Time between doses '[in hours'])]]</f>
        <v>1</v>
      </c>
      <c r="L3440" s="33">
        <f>Table1[[#This Row],[number doses per hour]]*INDEX(Table2[price per dose],Table1[[#This Row],[Drug ID]])</f>
        <v>2.5716000000000001</v>
      </c>
      <c r="M3440" s="11" t="b">
        <f>AND(Table1[[#This Row],[hour of cancellation 0 to 23]]&gt;=0,Table1[[#This Row],[hour of cancellation 0 to 23]]&lt;=23)</f>
        <v>1</v>
      </c>
    </row>
    <row r="3441" spans="1:13" x14ac:dyDescent="0.3">
      <c r="A3441" s="1">
        <v>3440</v>
      </c>
      <c r="B3441" s="1">
        <v>1</v>
      </c>
      <c r="C3441" s="2">
        <v>41060.533902378331</v>
      </c>
      <c r="D3441" s="2">
        <v>41120.533333333333</v>
      </c>
      <c r="E3441" s="1">
        <v>12</v>
      </c>
      <c r="F3441" s="2">
        <v>41061.516915453249</v>
      </c>
      <c r="G3441" s="1">
        <v>0</v>
      </c>
      <c r="H3441" s="32">
        <f>IFERROR(HOUR(Table1[[#This Row],[Cancel Date/time]])+MINUTE(Table1[[#This Row],[Cancel Date/time]])/60,"not cancelled")</f>
        <v>12.4</v>
      </c>
      <c r="I3441" s="47">
        <f>IFERROR(ROUND(Table1[[#This Row],[cancellation time decimal]],0),"not cancelled")</f>
        <v>12</v>
      </c>
      <c r="J3441" s="10">
        <f>IFERROR(MOD(Table1[[#This Row],[cancellation hour rounded]],24),"not cancelled")</f>
        <v>12</v>
      </c>
      <c r="K3441" s="32">
        <f>1/Table1[[#This Row],[Duration (Time between doses '[in hours'])]]</f>
        <v>8.3333333333333329E-2</v>
      </c>
      <c r="L3441" s="33">
        <f>Table1[[#This Row],[number doses per hour]]*INDEX(Table2[price per dose],Table1[[#This Row],[Drug ID]])</f>
        <v>0.56619444444444444</v>
      </c>
      <c r="M3441" s="11" t="b">
        <f>AND(Table1[[#This Row],[hour of cancellation 0 to 23]]&gt;=0,Table1[[#This Row],[hour of cancellation 0 to 23]]&lt;=23)</f>
        <v>1</v>
      </c>
    </row>
    <row r="3442" spans="1:13" x14ac:dyDescent="0.3">
      <c r="A3442" s="1">
        <v>3441</v>
      </c>
      <c r="B3442" s="1">
        <v>7</v>
      </c>
      <c r="C3442" s="2">
        <v>41060.501046470315</v>
      </c>
      <c r="D3442" s="2">
        <v>41120.500694444447</v>
      </c>
      <c r="E3442" s="1">
        <v>24</v>
      </c>
      <c r="F3442" s="2">
        <v>41101.38869738517</v>
      </c>
      <c r="G3442" s="1">
        <v>0</v>
      </c>
      <c r="H3442" s="32">
        <f>IFERROR(HOUR(Table1[[#This Row],[Cancel Date/time]])+MINUTE(Table1[[#This Row],[Cancel Date/time]])/60,"not cancelled")</f>
        <v>9.3166666666666664</v>
      </c>
      <c r="I3442" s="47">
        <f>IFERROR(ROUND(Table1[[#This Row],[cancellation time decimal]],0),"not cancelled")</f>
        <v>9</v>
      </c>
      <c r="J3442" s="10">
        <f>IFERROR(MOD(Table1[[#This Row],[cancellation hour rounded]],24),"not cancelled")</f>
        <v>9</v>
      </c>
      <c r="K3442" s="32">
        <f>1/Table1[[#This Row],[Duration (Time between doses '[in hours'])]]</f>
        <v>4.1666666666666664E-2</v>
      </c>
      <c r="L3442" s="33">
        <f>Table1[[#This Row],[number doses per hour]]*INDEX(Table2[price per dose],Table1[[#This Row],[Drug ID]])</f>
        <v>1.2958049999999997</v>
      </c>
      <c r="M3442" s="11" t="b">
        <f>AND(Table1[[#This Row],[hour of cancellation 0 to 23]]&gt;=0,Table1[[#This Row],[hour of cancellation 0 to 23]]&lt;=23)</f>
        <v>1</v>
      </c>
    </row>
    <row r="3443" spans="1:13" hidden="1" x14ac:dyDescent="0.3">
      <c r="A3443" s="1">
        <v>3442</v>
      </c>
      <c r="B3443" s="1">
        <v>4</v>
      </c>
      <c r="C3443" s="2">
        <v>41060.515904230801</v>
      </c>
      <c r="D3443" s="2">
        <v>41063.723864699787</v>
      </c>
      <c r="E3443" s="1">
        <v>12</v>
      </c>
      <c r="F3443" s="2" t="s">
        <v>5</v>
      </c>
      <c r="G3443" s="1">
        <v>0</v>
      </c>
      <c r="H3443" s="32" t="str">
        <f>IFERROR(HOUR(Table1[[#This Row],[Cancel Date/time]])+MINUTE(Table1[[#This Row],[Cancel Date/time]])/60,"not cancelled")</f>
        <v>not cancelled</v>
      </c>
      <c r="I3443" s="47" t="str">
        <f>IFERROR(ROUND(Table1[[#This Row],[cancellation time decimal]],0),"not cancelled")</f>
        <v>not cancelled</v>
      </c>
      <c r="J3443" s="10" t="str">
        <f>IFERROR(MOD(Table1[[#This Row],[cancellation hour rounded]],24),"not cancelled")</f>
        <v>not cancelled</v>
      </c>
      <c r="K3443" s="32">
        <f>1/Table1[[#This Row],[Duration (Time between doses '[in hours'])]]</f>
        <v>8.3333333333333329E-2</v>
      </c>
      <c r="L3443" s="33">
        <f>Table1[[#This Row],[number doses per hour]]*INDEX(Table2[price per dose],Table1[[#This Row],[Drug ID]])</f>
        <v>1.448055119047619</v>
      </c>
      <c r="M3443" s="11" t="b">
        <f>AND(Table1[[#This Row],[hour of cancellation 0 to 23]]&gt;=0,Table1[[#This Row],[hour of cancellation 0 to 23]]&lt;=23)</f>
        <v>0</v>
      </c>
    </row>
    <row r="3444" spans="1:13" x14ac:dyDescent="0.3">
      <c r="A3444" s="1">
        <v>3443</v>
      </c>
      <c r="B3444" s="1">
        <v>1</v>
      </c>
      <c r="C3444" s="2">
        <v>41060.524118867615</v>
      </c>
      <c r="D3444" s="2">
        <v>41120.523611111108</v>
      </c>
      <c r="E3444" s="1">
        <v>8</v>
      </c>
      <c r="F3444" s="2">
        <v>41061.707248883984</v>
      </c>
      <c r="G3444" s="1">
        <v>0</v>
      </c>
      <c r="H3444" s="32">
        <f>IFERROR(HOUR(Table1[[#This Row],[Cancel Date/time]])+MINUTE(Table1[[#This Row],[Cancel Date/time]])/60,"not cancelled")</f>
        <v>16.966666666666665</v>
      </c>
      <c r="I3444" s="47">
        <f>IFERROR(ROUND(Table1[[#This Row],[cancellation time decimal]],0),"not cancelled")</f>
        <v>17</v>
      </c>
      <c r="J3444" s="10">
        <f>IFERROR(MOD(Table1[[#This Row],[cancellation hour rounded]],24),"not cancelled")</f>
        <v>17</v>
      </c>
      <c r="K3444" s="32">
        <f>1/Table1[[#This Row],[Duration (Time between doses '[in hours'])]]</f>
        <v>0.125</v>
      </c>
      <c r="L3444" s="33">
        <f>Table1[[#This Row],[number doses per hour]]*INDEX(Table2[price per dose],Table1[[#This Row],[Drug ID]])</f>
        <v>0.84929166666666667</v>
      </c>
      <c r="M3444" s="11" t="b">
        <f>AND(Table1[[#This Row],[hour of cancellation 0 to 23]]&gt;=0,Table1[[#This Row],[hour of cancellation 0 to 23]]&lt;=23)</f>
        <v>1</v>
      </c>
    </row>
    <row r="3445" spans="1:13" x14ac:dyDescent="0.3">
      <c r="A3445" s="1">
        <v>3444</v>
      </c>
      <c r="B3445" s="1">
        <v>4</v>
      </c>
      <c r="C3445" s="2">
        <v>41060.638427288017</v>
      </c>
      <c r="D3445" s="2">
        <v>41120.638194444444</v>
      </c>
      <c r="E3445" s="1">
        <v>12</v>
      </c>
      <c r="F3445" s="2">
        <v>41063.310073653374</v>
      </c>
      <c r="G3445" s="1">
        <v>0</v>
      </c>
      <c r="H3445" s="32">
        <f>IFERROR(HOUR(Table1[[#This Row],[Cancel Date/time]])+MINUTE(Table1[[#This Row],[Cancel Date/time]])/60,"not cancelled")</f>
        <v>7.4333333333333336</v>
      </c>
      <c r="I3445" s="47">
        <f>IFERROR(ROUND(Table1[[#This Row],[cancellation time decimal]],0),"not cancelled")</f>
        <v>7</v>
      </c>
      <c r="J3445" s="10">
        <f>IFERROR(MOD(Table1[[#This Row],[cancellation hour rounded]],24),"not cancelled")</f>
        <v>7</v>
      </c>
      <c r="K3445" s="32">
        <f>1/Table1[[#This Row],[Duration (Time between doses '[in hours'])]]</f>
        <v>8.3333333333333329E-2</v>
      </c>
      <c r="L3445" s="33">
        <f>Table1[[#This Row],[number doses per hour]]*INDEX(Table2[price per dose],Table1[[#This Row],[Drug ID]])</f>
        <v>1.448055119047619</v>
      </c>
      <c r="M3445" s="11" t="b">
        <f>AND(Table1[[#This Row],[hour of cancellation 0 to 23]]&gt;=0,Table1[[#This Row],[hour of cancellation 0 to 23]]&lt;=23)</f>
        <v>1</v>
      </c>
    </row>
    <row r="3446" spans="1:13" x14ac:dyDescent="0.3">
      <c r="A3446" s="1">
        <v>3445</v>
      </c>
      <c r="B3446" s="1">
        <v>2</v>
      </c>
      <c r="C3446" s="2">
        <v>41060.703195429967</v>
      </c>
      <c r="D3446" s="2">
        <v>41120.702777777777</v>
      </c>
      <c r="E3446" s="1">
        <v>10</v>
      </c>
      <c r="F3446" s="2">
        <v>41062.346255959586</v>
      </c>
      <c r="G3446" s="1">
        <v>0</v>
      </c>
      <c r="H3446" s="32">
        <f>IFERROR(HOUR(Table1[[#This Row],[Cancel Date/time]])+MINUTE(Table1[[#This Row],[Cancel Date/time]])/60,"not cancelled")</f>
        <v>8.3000000000000007</v>
      </c>
      <c r="I3446" s="47">
        <f>IFERROR(ROUND(Table1[[#This Row],[cancellation time decimal]],0),"not cancelled")</f>
        <v>8</v>
      </c>
      <c r="J3446" s="10">
        <f>IFERROR(MOD(Table1[[#This Row],[cancellation hour rounded]],24),"not cancelled")</f>
        <v>8</v>
      </c>
      <c r="K3446" s="32">
        <f>1/Table1[[#This Row],[Duration (Time between doses '[in hours'])]]</f>
        <v>0.1</v>
      </c>
      <c r="L3446" s="33">
        <f>Table1[[#This Row],[number doses per hour]]*INDEX(Table2[price per dose],Table1[[#This Row],[Drug ID]])</f>
        <v>0.84959999999999969</v>
      </c>
      <c r="M3446" s="11" t="b">
        <f>AND(Table1[[#This Row],[hour of cancellation 0 to 23]]&gt;=0,Table1[[#This Row],[hour of cancellation 0 to 23]]&lt;=23)</f>
        <v>1</v>
      </c>
    </row>
    <row r="3447" spans="1:13" x14ac:dyDescent="0.3">
      <c r="A3447" s="1">
        <v>3446</v>
      </c>
      <c r="B3447" s="1">
        <v>1</v>
      </c>
      <c r="C3447" s="2">
        <v>41060.729150498279</v>
      </c>
      <c r="D3447" s="2">
        <v>41120.728472222225</v>
      </c>
      <c r="E3447" s="1">
        <v>8</v>
      </c>
      <c r="F3447" s="2">
        <v>41061.576125291322</v>
      </c>
      <c r="G3447" s="1">
        <v>0</v>
      </c>
      <c r="H3447" s="32">
        <f>IFERROR(HOUR(Table1[[#This Row],[Cancel Date/time]])+MINUTE(Table1[[#This Row],[Cancel Date/time]])/60,"not cancelled")</f>
        <v>13.816666666666666</v>
      </c>
      <c r="I3447" s="47">
        <f>IFERROR(ROUND(Table1[[#This Row],[cancellation time decimal]],0),"not cancelled")</f>
        <v>14</v>
      </c>
      <c r="J3447" s="10">
        <f>IFERROR(MOD(Table1[[#This Row],[cancellation hour rounded]],24),"not cancelled")</f>
        <v>14</v>
      </c>
      <c r="K3447" s="32">
        <f>1/Table1[[#This Row],[Duration (Time between doses '[in hours'])]]</f>
        <v>0.125</v>
      </c>
      <c r="L3447" s="33">
        <f>Table1[[#This Row],[number doses per hour]]*INDEX(Table2[price per dose],Table1[[#This Row],[Drug ID]])</f>
        <v>0.84929166666666667</v>
      </c>
      <c r="M3447" s="11" t="b">
        <f>AND(Table1[[#This Row],[hour of cancellation 0 to 23]]&gt;=0,Table1[[#This Row],[hour of cancellation 0 to 23]]&lt;=23)</f>
        <v>1</v>
      </c>
    </row>
    <row r="3448" spans="1:13" x14ac:dyDescent="0.3">
      <c r="A3448" s="1">
        <v>3447</v>
      </c>
      <c r="B3448" s="1">
        <v>1</v>
      </c>
      <c r="C3448" s="2">
        <v>41060.811252015788</v>
      </c>
      <c r="D3448" s="2">
        <v>41120.811111111107</v>
      </c>
      <c r="E3448" s="1">
        <v>8</v>
      </c>
      <c r="F3448" s="2">
        <v>41061.345490754022</v>
      </c>
      <c r="G3448" s="1">
        <v>0</v>
      </c>
      <c r="H3448" s="32">
        <f>IFERROR(HOUR(Table1[[#This Row],[Cancel Date/time]])+MINUTE(Table1[[#This Row],[Cancel Date/time]])/60,"not cancelled")</f>
        <v>8.2833333333333332</v>
      </c>
      <c r="I3448" s="47">
        <f>IFERROR(ROUND(Table1[[#This Row],[cancellation time decimal]],0),"not cancelled")</f>
        <v>8</v>
      </c>
      <c r="J3448" s="10">
        <f>IFERROR(MOD(Table1[[#This Row],[cancellation hour rounded]],24),"not cancelled")</f>
        <v>8</v>
      </c>
      <c r="K3448" s="32">
        <f>1/Table1[[#This Row],[Duration (Time between doses '[in hours'])]]</f>
        <v>0.125</v>
      </c>
      <c r="L3448" s="33">
        <f>Table1[[#This Row],[number doses per hour]]*INDEX(Table2[price per dose],Table1[[#This Row],[Drug ID]])</f>
        <v>0.84929166666666667</v>
      </c>
      <c r="M3448" s="11" t="b">
        <f>AND(Table1[[#This Row],[hour of cancellation 0 to 23]]&gt;=0,Table1[[#This Row],[hour of cancellation 0 to 23]]&lt;=23)</f>
        <v>1</v>
      </c>
    </row>
    <row r="3449" spans="1:13" x14ac:dyDescent="0.3">
      <c r="A3449" s="1">
        <v>3448</v>
      </c>
      <c r="B3449" s="1">
        <v>2</v>
      </c>
      <c r="C3449" s="2">
        <v>41060.801349377391</v>
      </c>
      <c r="D3449" s="2">
        <v>41120.800694444442</v>
      </c>
      <c r="E3449" s="1">
        <v>10</v>
      </c>
      <c r="F3449" s="2">
        <v>41062.35991592041</v>
      </c>
      <c r="G3449" s="1">
        <v>0</v>
      </c>
      <c r="H3449" s="32">
        <f>IFERROR(HOUR(Table1[[#This Row],[Cancel Date/time]])+MINUTE(Table1[[#This Row],[Cancel Date/time]])/60,"not cancelled")</f>
        <v>8.6333333333333329</v>
      </c>
      <c r="I3449" s="47">
        <f>IFERROR(ROUND(Table1[[#This Row],[cancellation time decimal]],0),"not cancelled")</f>
        <v>9</v>
      </c>
      <c r="J3449" s="10">
        <f>IFERROR(MOD(Table1[[#This Row],[cancellation hour rounded]],24),"not cancelled")</f>
        <v>9</v>
      </c>
      <c r="K3449" s="32">
        <f>1/Table1[[#This Row],[Duration (Time between doses '[in hours'])]]</f>
        <v>0.1</v>
      </c>
      <c r="L3449" s="33">
        <f>Table1[[#This Row],[number doses per hour]]*INDEX(Table2[price per dose],Table1[[#This Row],[Drug ID]])</f>
        <v>0.84959999999999969</v>
      </c>
      <c r="M3449" s="11" t="b">
        <f>AND(Table1[[#This Row],[hour of cancellation 0 to 23]]&gt;=0,Table1[[#This Row],[hour of cancellation 0 to 23]]&lt;=23)</f>
        <v>1</v>
      </c>
    </row>
    <row r="3450" spans="1:13" x14ac:dyDescent="0.3">
      <c r="A3450" s="1">
        <v>3449</v>
      </c>
      <c r="B3450" s="1">
        <v>1</v>
      </c>
      <c r="C3450" s="2">
        <v>41060.858104266641</v>
      </c>
      <c r="D3450" s="2">
        <v>41120.857638888891</v>
      </c>
      <c r="E3450" s="1">
        <v>8</v>
      </c>
      <c r="F3450" s="2">
        <v>41061.525110148366</v>
      </c>
      <c r="G3450" s="1">
        <v>0</v>
      </c>
      <c r="H3450" s="32">
        <f>IFERROR(HOUR(Table1[[#This Row],[Cancel Date/time]])+MINUTE(Table1[[#This Row],[Cancel Date/time]])/60,"not cancelled")</f>
        <v>12.6</v>
      </c>
      <c r="I3450" s="47">
        <f>IFERROR(ROUND(Table1[[#This Row],[cancellation time decimal]],0),"not cancelled")</f>
        <v>13</v>
      </c>
      <c r="J3450" s="10">
        <f>IFERROR(MOD(Table1[[#This Row],[cancellation hour rounded]],24),"not cancelled")</f>
        <v>13</v>
      </c>
      <c r="K3450" s="32">
        <f>1/Table1[[#This Row],[Duration (Time between doses '[in hours'])]]</f>
        <v>0.125</v>
      </c>
      <c r="L3450" s="33">
        <f>Table1[[#This Row],[number doses per hour]]*INDEX(Table2[price per dose],Table1[[#This Row],[Drug ID]])</f>
        <v>0.84929166666666667</v>
      </c>
      <c r="M3450" s="11" t="b">
        <f>AND(Table1[[#This Row],[hour of cancellation 0 to 23]]&gt;=0,Table1[[#This Row],[hour of cancellation 0 to 23]]&lt;=23)</f>
        <v>1</v>
      </c>
    </row>
    <row r="3451" spans="1:13" x14ac:dyDescent="0.3">
      <c r="A3451" s="1">
        <v>3450</v>
      </c>
      <c r="B3451" s="1">
        <v>6</v>
      </c>
      <c r="C3451" s="2">
        <v>41060.888570832183</v>
      </c>
      <c r="D3451" s="2">
        <v>41120.888194444444</v>
      </c>
      <c r="E3451" s="1">
        <v>24</v>
      </c>
      <c r="F3451" s="2">
        <v>41066.525433715229</v>
      </c>
      <c r="G3451" s="1">
        <v>0</v>
      </c>
      <c r="H3451" s="32">
        <f>IFERROR(HOUR(Table1[[#This Row],[Cancel Date/time]])+MINUTE(Table1[[#This Row],[Cancel Date/time]])/60,"not cancelled")</f>
        <v>12.6</v>
      </c>
      <c r="I3451" s="47">
        <f>IFERROR(ROUND(Table1[[#This Row],[cancellation time decimal]],0),"not cancelled")</f>
        <v>13</v>
      </c>
      <c r="J3451" s="10">
        <f>IFERROR(MOD(Table1[[#This Row],[cancellation hour rounded]],24),"not cancelled")</f>
        <v>13</v>
      </c>
      <c r="K3451" s="32">
        <f>1/Table1[[#This Row],[Duration (Time between doses '[in hours'])]]</f>
        <v>4.1666666666666664E-2</v>
      </c>
      <c r="L3451" s="33">
        <f>Table1[[#This Row],[number doses per hour]]*INDEX(Table2[price per dose],Table1[[#This Row],[Drug ID]])</f>
        <v>0.35218749999999999</v>
      </c>
      <c r="M3451" s="11" t="b">
        <f>AND(Table1[[#This Row],[hour of cancellation 0 to 23]]&gt;=0,Table1[[#This Row],[hour of cancellation 0 to 23]]&lt;=23)</f>
        <v>1</v>
      </c>
    </row>
    <row r="3452" spans="1:13" x14ac:dyDescent="0.3">
      <c r="A3452" s="1">
        <v>3451</v>
      </c>
      <c r="B3452" s="1">
        <v>5</v>
      </c>
      <c r="C3452" s="2">
        <v>41060.981224545438</v>
      </c>
      <c r="D3452" s="2">
        <v>41120.980555555558</v>
      </c>
      <c r="E3452" s="1">
        <v>24</v>
      </c>
      <c r="F3452" s="2">
        <v>41062.657859914791</v>
      </c>
      <c r="G3452" s="1">
        <v>0</v>
      </c>
      <c r="H3452" s="32">
        <f>IFERROR(HOUR(Table1[[#This Row],[Cancel Date/time]])+MINUTE(Table1[[#This Row],[Cancel Date/time]])/60,"not cancelled")</f>
        <v>15.783333333333333</v>
      </c>
      <c r="I3452" s="47">
        <f>IFERROR(ROUND(Table1[[#This Row],[cancellation time decimal]],0),"not cancelled")</f>
        <v>16</v>
      </c>
      <c r="J3452" s="10">
        <f>IFERROR(MOD(Table1[[#This Row],[cancellation hour rounded]],24),"not cancelled")</f>
        <v>16</v>
      </c>
      <c r="K3452" s="32">
        <f>1/Table1[[#This Row],[Duration (Time between doses '[in hours'])]]</f>
        <v>4.1666666666666664E-2</v>
      </c>
      <c r="L3452" s="33">
        <f>Table1[[#This Row],[number doses per hour]]*INDEX(Table2[price per dose],Table1[[#This Row],[Drug ID]])</f>
        <v>0.2815833333333333</v>
      </c>
      <c r="M3452" s="11" t="b">
        <f>AND(Table1[[#This Row],[hour of cancellation 0 to 23]]&gt;=0,Table1[[#This Row],[hour of cancellation 0 to 23]]&lt;=23)</f>
        <v>1</v>
      </c>
    </row>
    <row r="3453" spans="1:13" x14ac:dyDescent="0.3">
      <c r="A3453" s="1">
        <v>3452</v>
      </c>
      <c r="B3453" s="1">
        <v>3</v>
      </c>
      <c r="C3453" s="2">
        <v>41061.034666450956</v>
      </c>
      <c r="D3453" s="2">
        <v>41121.03402777778</v>
      </c>
      <c r="E3453" s="1">
        <v>24</v>
      </c>
      <c r="F3453" s="2">
        <v>41064.495813560243</v>
      </c>
      <c r="G3453" s="1">
        <v>0</v>
      </c>
      <c r="H3453" s="32">
        <f>IFERROR(HOUR(Table1[[#This Row],[Cancel Date/time]])+MINUTE(Table1[[#This Row],[Cancel Date/time]])/60,"not cancelled")</f>
        <v>11.883333333333333</v>
      </c>
      <c r="I3453" s="47">
        <f>IFERROR(ROUND(Table1[[#This Row],[cancellation time decimal]],0),"not cancelled")</f>
        <v>12</v>
      </c>
      <c r="J3453" s="10">
        <f>IFERROR(MOD(Table1[[#This Row],[cancellation hour rounded]],24),"not cancelled")</f>
        <v>12</v>
      </c>
      <c r="K3453" s="32">
        <f>1/Table1[[#This Row],[Duration (Time between doses '[in hours'])]]</f>
        <v>4.1666666666666664E-2</v>
      </c>
      <c r="L3453" s="33">
        <f>Table1[[#This Row],[number doses per hour]]*INDEX(Table2[price per dose],Table1[[#This Row],[Drug ID]])</f>
        <v>0.18133000000000002</v>
      </c>
      <c r="M3453" s="11" t="b">
        <f>AND(Table1[[#This Row],[hour of cancellation 0 to 23]]&gt;=0,Table1[[#This Row],[hour of cancellation 0 to 23]]&lt;=23)</f>
        <v>1</v>
      </c>
    </row>
    <row r="3454" spans="1:13" x14ac:dyDescent="0.3">
      <c r="A3454" s="1">
        <v>3453</v>
      </c>
      <c r="B3454" s="1">
        <v>5</v>
      </c>
      <c r="C3454" s="2">
        <v>41061.234915775472</v>
      </c>
      <c r="D3454" s="2">
        <v>41121.234722222223</v>
      </c>
      <c r="E3454" s="1">
        <v>24</v>
      </c>
      <c r="F3454" s="2">
        <v>41067.591366309789</v>
      </c>
      <c r="G3454" s="1">
        <v>0</v>
      </c>
      <c r="H3454" s="32">
        <f>IFERROR(HOUR(Table1[[#This Row],[Cancel Date/time]])+MINUTE(Table1[[#This Row],[Cancel Date/time]])/60,"not cancelled")</f>
        <v>14.183333333333334</v>
      </c>
      <c r="I3454" s="47">
        <f>IFERROR(ROUND(Table1[[#This Row],[cancellation time decimal]],0),"not cancelled")</f>
        <v>14</v>
      </c>
      <c r="J3454" s="10">
        <f>IFERROR(MOD(Table1[[#This Row],[cancellation hour rounded]],24),"not cancelled")</f>
        <v>14</v>
      </c>
      <c r="K3454" s="32">
        <f>1/Table1[[#This Row],[Duration (Time between doses '[in hours'])]]</f>
        <v>4.1666666666666664E-2</v>
      </c>
      <c r="L3454" s="33">
        <f>Table1[[#This Row],[number doses per hour]]*INDEX(Table2[price per dose],Table1[[#This Row],[Drug ID]])</f>
        <v>0.2815833333333333</v>
      </c>
      <c r="M3454" s="11" t="b">
        <f>AND(Table1[[#This Row],[hour of cancellation 0 to 23]]&gt;=0,Table1[[#This Row],[hour of cancellation 0 to 23]]&lt;=23)</f>
        <v>1</v>
      </c>
    </row>
    <row r="3455" spans="1:13" x14ac:dyDescent="0.3">
      <c r="A3455" s="1">
        <v>3454</v>
      </c>
      <c r="B3455" s="1">
        <v>2</v>
      </c>
      <c r="C3455" s="2">
        <v>41061.349285671429</v>
      </c>
      <c r="D3455" s="2">
        <v>41121.348611111112</v>
      </c>
      <c r="E3455" s="1">
        <v>10</v>
      </c>
      <c r="F3455" s="2">
        <v>41061.422187746517</v>
      </c>
      <c r="G3455" s="1">
        <v>0</v>
      </c>
      <c r="H3455" s="32">
        <f>IFERROR(HOUR(Table1[[#This Row],[Cancel Date/time]])+MINUTE(Table1[[#This Row],[Cancel Date/time]])/60,"not cancelled")</f>
        <v>10.116666666666667</v>
      </c>
      <c r="I3455" s="47">
        <f>IFERROR(ROUND(Table1[[#This Row],[cancellation time decimal]],0),"not cancelled")</f>
        <v>10</v>
      </c>
      <c r="J3455" s="10">
        <f>IFERROR(MOD(Table1[[#This Row],[cancellation hour rounded]],24),"not cancelled")</f>
        <v>10</v>
      </c>
      <c r="K3455" s="32">
        <f>1/Table1[[#This Row],[Duration (Time between doses '[in hours'])]]</f>
        <v>0.1</v>
      </c>
      <c r="L3455" s="33">
        <f>Table1[[#This Row],[number doses per hour]]*INDEX(Table2[price per dose],Table1[[#This Row],[Drug ID]])</f>
        <v>0.84959999999999969</v>
      </c>
      <c r="M3455" s="11" t="b">
        <f>AND(Table1[[#This Row],[hour of cancellation 0 to 23]]&gt;=0,Table1[[#This Row],[hour of cancellation 0 to 23]]&lt;=23)</f>
        <v>1</v>
      </c>
    </row>
    <row r="3456" spans="1:13" x14ac:dyDescent="0.3">
      <c r="A3456" s="1">
        <v>3455</v>
      </c>
      <c r="B3456" s="1">
        <v>4</v>
      </c>
      <c r="C3456" s="2">
        <v>41061.429114810904</v>
      </c>
      <c r="D3456" s="2">
        <v>41121.428472222222</v>
      </c>
      <c r="E3456" s="1">
        <v>12</v>
      </c>
      <c r="F3456" s="2">
        <v>41064.655150721424</v>
      </c>
      <c r="G3456" s="1">
        <v>0</v>
      </c>
      <c r="H3456" s="32">
        <f>IFERROR(HOUR(Table1[[#This Row],[Cancel Date/time]])+MINUTE(Table1[[#This Row],[Cancel Date/time]])/60,"not cancelled")</f>
        <v>15.716666666666667</v>
      </c>
      <c r="I3456" s="47">
        <f>IFERROR(ROUND(Table1[[#This Row],[cancellation time decimal]],0),"not cancelled")</f>
        <v>16</v>
      </c>
      <c r="J3456" s="10">
        <f>IFERROR(MOD(Table1[[#This Row],[cancellation hour rounded]],24),"not cancelled")</f>
        <v>16</v>
      </c>
      <c r="K3456" s="32">
        <f>1/Table1[[#This Row],[Duration (Time between doses '[in hours'])]]</f>
        <v>8.3333333333333329E-2</v>
      </c>
      <c r="L3456" s="33">
        <f>Table1[[#This Row],[number doses per hour]]*INDEX(Table2[price per dose],Table1[[#This Row],[Drug ID]])</f>
        <v>1.448055119047619</v>
      </c>
      <c r="M3456" s="11" t="b">
        <f>AND(Table1[[#This Row],[hour of cancellation 0 to 23]]&gt;=0,Table1[[#This Row],[hour of cancellation 0 to 23]]&lt;=23)</f>
        <v>1</v>
      </c>
    </row>
    <row r="3457" spans="1:13" x14ac:dyDescent="0.3">
      <c r="A3457" s="1">
        <v>3456</v>
      </c>
      <c r="B3457" s="1">
        <v>4</v>
      </c>
      <c r="C3457" s="2">
        <v>41061.441939818251</v>
      </c>
      <c r="D3457" s="2">
        <v>41121.441666666666</v>
      </c>
      <c r="E3457" s="1">
        <v>12</v>
      </c>
      <c r="F3457" s="2">
        <v>41064.42602460226</v>
      </c>
      <c r="G3457" s="1">
        <v>0</v>
      </c>
      <c r="H3457" s="32">
        <f>IFERROR(HOUR(Table1[[#This Row],[Cancel Date/time]])+MINUTE(Table1[[#This Row],[Cancel Date/time]])/60,"not cancelled")</f>
        <v>10.216666666666667</v>
      </c>
      <c r="I3457" s="47">
        <f>IFERROR(ROUND(Table1[[#This Row],[cancellation time decimal]],0),"not cancelled")</f>
        <v>10</v>
      </c>
      <c r="J3457" s="10">
        <f>IFERROR(MOD(Table1[[#This Row],[cancellation hour rounded]],24),"not cancelled")</f>
        <v>10</v>
      </c>
      <c r="K3457" s="32">
        <f>1/Table1[[#This Row],[Duration (Time between doses '[in hours'])]]</f>
        <v>8.3333333333333329E-2</v>
      </c>
      <c r="L3457" s="33">
        <f>Table1[[#This Row],[number doses per hour]]*INDEX(Table2[price per dose],Table1[[#This Row],[Drug ID]])</f>
        <v>1.448055119047619</v>
      </c>
      <c r="M3457" s="11" t="b">
        <f>AND(Table1[[#This Row],[hour of cancellation 0 to 23]]&gt;=0,Table1[[#This Row],[hour of cancellation 0 to 23]]&lt;=23)</f>
        <v>1</v>
      </c>
    </row>
    <row r="3458" spans="1:13" hidden="1" x14ac:dyDescent="0.3">
      <c r="A3458" s="1">
        <v>3457</v>
      </c>
      <c r="B3458" s="1">
        <v>2</v>
      </c>
      <c r="C3458" s="2">
        <v>41061.442614115236</v>
      </c>
      <c r="D3458" s="2">
        <v>41064.484092277293</v>
      </c>
      <c r="E3458" s="1">
        <v>10</v>
      </c>
      <c r="F3458" s="2" t="s">
        <v>5</v>
      </c>
      <c r="G3458" s="1">
        <v>0</v>
      </c>
      <c r="H3458" s="32" t="str">
        <f>IFERROR(HOUR(Table1[[#This Row],[Cancel Date/time]])+MINUTE(Table1[[#This Row],[Cancel Date/time]])/60,"not cancelled")</f>
        <v>not cancelled</v>
      </c>
      <c r="I3458" s="47" t="str">
        <f>IFERROR(ROUND(Table1[[#This Row],[cancellation time decimal]],0),"not cancelled")</f>
        <v>not cancelled</v>
      </c>
      <c r="J3458" s="10" t="str">
        <f>IFERROR(MOD(Table1[[#This Row],[cancellation hour rounded]],24),"not cancelled")</f>
        <v>not cancelled</v>
      </c>
      <c r="K3458" s="32">
        <f>1/Table1[[#This Row],[Duration (Time between doses '[in hours'])]]</f>
        <v>0.1</v>
      </c>
      <c r="L3458" s="33">
        <f>Table1[[#This Row],[number doses per hour]]*INDEX(Table2[price per dose],Table1[[#This Row],[Drug ID]])</f>
        <v>0.84959999999999969</v>
      </c>
      <c r="M3458" s="11" t="b">
        <f>AND(Table1[[#This Row],[hour of cancellation 0 to 23]]&gt;=0,Table1[[#This Row],[hour of cancellation 0 to 23]]&lt;=23)</f>
        <v>0</v>
      </c>
    </row>
    <row r="3459" spans="1:13" x14ac:dyDescent="0.3">
      <c r="A3459" s="1">
        <v>3458</v>
      </c>
      <c r="B3459" s="1">
        <v>4</v>
      </c>
      <c r="C3459" s="2">
        <v>41061.451150851892</v>
      </c>
      <c r="D3459" s="2">
        <v>41121.450694444444</v>
      </c>
      <c r="E3459" s="1">
        <v>12</v>
      </c>
      <c r="F3459" s="2">
        <v>41064.630067282415</v>
      </c>
      <c r="G3459" s="1">
        <v>0</v>
      </c>
      <c r="H3459" s="32">
        <f>IFERROR(HOUR(Table1[[#This Row],[Cancel Date/time]])+MINUTE(Table1[[#This Row],[Cancel Date/time]])/60,"not cancelled")</f>
        <v>15.116666666666667</v>
      </c>
      <c r="I3459" s="47">
        <f>IFERROR(ROUND(Table1[[#This Row],[cancellation time decimal]],0),"not cancelled")</f>
        <v>15</v>
      </c>
      <c r="J3459" s="10">
        <f>IFERROR(MOD(Table1[[#This Row],[cancellation hour rounded]],24),"not cancelled")</f>
        <v>15</v>
      </c>
      <c r="K3459" s="32">
        <f>1/Table1[[#This Row],[Duration (Time between doses '[in hours'])]]</f>
        <v>8.3333333333333329E-2</v>
      </c>
      <c r="L3459" s="33">
        <f>Table1[[#This Row],[number doses per hour]]*INDEX(Table2[price per dose],Table1[[#This Row],[Drug ID]])</f>
        <v>1.448055119047619</v>
      </c>
      <c r="M3459" s="11" t="b">
        <f>AND(Table1[[#This Row],[hour of cancellation 0 to 23]]&gt;=0,Table1[[#This Row],[hour of cancellation 0 to 23]]&lt;=23)</f>
        <v>1</v>
      </c>
    </row>
    <row r="3460" spans="1:13" x14ac:dyDescent="0.3">
      <c r="A3460" s="1">
        <v>3459</v>
      </c>
      <c r="B3460" s="1">
        <v>3</v>
      </c>
      <c r="C3460" s="2">
        <v>41061.441753703257</v>
      </c>
      <c r="D3460" s="2">
        <v>41121.441666666666</v>
      </c>
      <c r="E3460" s="1">
        <v>24</v>
      </c>
      <c r="F3460" s="2">
        <v>41063.620514198672</v>
      </c>
      <c r="G3460" s="1">
        <v>0</v>
      </c>
      <c r="H3460" s="32">
        <f>IFERROR(HOUR(Table1[[#This Row],[Cancel Date/time]])+MINUTE(Table1[[#This Row],[Cancel Date/time]])/60,"not cancelled")</f>
        <v>14.883333333333333</v>
      </c>
      <c r="I3460" s="47">
        <f>IFERROR(ROUND(Table1[[#This Row],[cancellation time decimal]],0),"not cancelled")</f>
        <v>15</v>
      </c>
      <c r="J3460" s="10">
        <f>IFERROR(MOD(Table1[[#This Row],[cancellation hour rounded]],24),"not cancelled")</f>
        <v>15</v>
      </c>
      <c r="K3460" s="32">
        <f>1/Table1[[#This Row],[Duration (Time between doses '[in hours'])]]</f>
        <v>4.1666666666666664E-2</v>
      </c>
      <c r="L3460" s="33">
        <f>Table1[[#This Row],[number doses per hour]]*INDEX(Table2[price per dose],Table1[[#This Row],[Drug ID]])</f>
        <v>0.18133000000000002</v>
      </c>
      <c r="M3460" s="11" t="b">
        <f>AND(Table1[[#This Row],[hour of cancellation 0 to 23]]&gt;=0,Table1[[#This Row],[hour of cancellation 0 to 23]]&lt;=23)</f>
        <v>1</v>
      </c>
    </row>
    <row r="3461" spans="1:13" x14ac:dyDescent="0.3">
      <c r="A3461" s="1">
        <v>3460</v>
      </c>
      <c r="B3461" s="1">
        <v>7</v>
      </c>
      <c r="C3461" s="2">
        <v>41061.416853684575</v>
      </c>
      <c r="D3461" s="2">
        <v>41121.416666666664</v>
      </c>
      <c r="E3461" s="1">
        <v>24</v>
      </c>
      <c r="F3461" s="2">
        <v>41074.430910540534</v>
      </c>
      <c r="G3461" s="1">
        <v>0</v>
      </c>
      <c r="H3461" s="32">
        <f>IFERROR(HOUR(Table1[[#This Row],[Cancel Date/time]])+MINUTE(Table1[[#This Row],[Cancel Date/time]])/60,"not cancelled")</f>
        <v>10.333333333333334</v>
      </c>
      <c r="I3461" s="47">
        <f>IFERROR(ROUND(Table1[[#This Row],[cancellation time decimal]],0),"not cancelled")</f>
        <v>10</v>
      </c>
      <c r="J3461" s="10">
        <f>IFERROR(MOD(Table1[[#This Row],[cancellation hour rounded]],24),"not cancelled")</f>
        <v>10</v>
      </c>
      <c r="K3461" s="32">
        <f>1/Table1[[#This Row],[Duration (Time between doses '[in hours'])]]</f>
        <v>4.1666666666666664E-2</v>
      </c>
      <c r="L3461" s="33">
        <f>Table1[[#This Row],[number doses per hour]]*INDEX(Table2[price per dose],Table1[[#This Row],[Drug ID]])</f>
        <v>1.2958049999999997</v>
      </c>
      <c r="M3461" s="11" t="b">
        <f>AND(Table1[[#This Row],[hour of cancellation 0 to 23]]&gt;=0,Table1[[#This Row],[hour of cancellation 0 to 23]]&lt;=23)</f>
        <v>1</v>
      </c>
    </row>
    <row r="3462" spans="1:13" hidden="1" x14ac:dyDescent="0.3">
      <c r="A3462" s="1">
        <v>3461</v>
      </c>
      <c r="B3462" s="1">
        <v>2</v>
      </c>
      <c r="C3462" s="2">
        <v>41061.535373467275</v>
      </c>
      <c r="D3462" s="2">
        <v>41064.076952043884</v>
      </c>
      <c r="E3462" s="1">
        <v>10</v>
      </c>
      <c r="F3462" s="2" t="s">
        <v>5</v>
      </c>
      <c r="G3462" s="1">
        <v>0</v>
      </c>
      <c r="H3462" s="32" t="str">
        <f>IFERROR(HOUR(Table1[[#This Row],[Cancel Date/time]])+MINUTE(Table1[[#This Row],[Cancel Date/time]])/60,"not cancelled")</f>
        <v>not cancelled</v>
      </c>
      <c r="I3462" s="47" t="str">
        <f>IFERROR(ROUND(Table1[[#This Row],[cancellation time decimal]],0),"not cancelled")</f>
        <v>not cancelled</v>
      </c>
      <c r="J3462" s="10" t="str">
        <f>IFERROR(MOD(Table1[[#This Row],[cancellation hour rounded]],24),"not cancelled")</f>
        <v>not cancelled</v>
      </c>
      <c r="K3462" s="32">
        <f>1/Table1[[#This Row],[Duration (Time between doses '[in hours'])]]</f>
        <v>0.1</v>
      </c>
      <c r="L3462" s="33">
        <f>Table1[[#This Row],[number doses per hour]]*INDEX(Table2[price per dose],Table1[[#This Row],[Drug ID]])</f>
        <v>0.84959999999999969</v>
      </c>
      <c r="M3462" s="11" t="b">
        <f>AND(Table1[[#This Row],[hour of cancellation 0 to 23]]&gt;=0,Table1[[#This Row],[hour of cancellation 0 to 23]]&lt;=23)</f>
        <v>0</v>
      </c>
    </row>
    <row r="3463" spans="1:13" x14ac:dyDescent="0.3">
      <c r="A3463" s="1">
        <v>3462</v>
      </c>
      <c r="B3463" s="1">
        <v>1</v>
      </c>
      <c r="C3463" s="2">
        <v>41061.691754970605</v>
      </c>
      <c r="D3463" s="2">
        <v>41121.691666666666</v>
      </c>
      <c r="E3463" s="1">
        <v>12</v>
      </c>
      <c r="F3463" s="2">
        <v>41062.918098611779</v>
      </c>
      <c r="G3463" s="1">
        <v>0</v>
      </c>
      <c r="H3463" s="32">
        <f>IFERROR(HOUR(Table1[[#This Row],[Cancel Date/time]])+MINUTE(Table1[[#This Row],[Cancel Date/time]])/60,"not cancelled")</f>
        <v>22.033333333333335</v>
      </c>
      <c r="I3463" s="47">
        <f>IFERROR(ROUND(Table1[[#This Row],[cancellation time decimal]],0),"not cancelled")</f>
        <v>22</v>
      </c>
      <c r="J3463" s="10">
        <f>IFERROR(MOD(Table1[[#This Row],[cancellation hour rounded]],24),"not cancelled")</f>
        <v>22</v>
      </c>
      <c r="K3463" s="32">
        <f>1/Table1[[#This Row],[Duration (Time between doses '[in hours'])]]</f>
        <v>8.3333333333333329E-2</v>
      </c>
      <c r="L3463" s="33">
        <f>Table1[[#This Row],[number doses per hour]]*INDEX(Table2[price per dose],Table1[[#This Row],[Drug ID]])</f>
        <v>0.56619444444444444</v>
      </c>
      <c r="M3463" s="11" t="b">
        <f>AND(Table1[[#This Row],[hour of cancellation 0 to 23]]&gt;=0,Table1[[#This Row],[hour of cancellation 0 to 23]]&lt;=23)</f>
        <v>1</v>
      </c>
    </row>
    <row r="3464" spans="1:13" x14ac:dyDescent="0.3">
      <c r="A3464" s="1">
        <v>3463</v>
      </c>
      <c r="B3464" s="1">
        <v>2</v>
      </c>
      <c r="C3464" s="2">
        <v>41061.692464615087</v>
      </c>
      <c r="D3464" s="2">
        <v>41121.692361111105</v>
      </c>
      <c r="E3464" s="1">
        <v>10</v>
      </c>
      <c r="F3464" s="2">
        <v>41062.778091159686</v>
      </c>
      <c r="G3464" s="1">
        <v>0</v>
      </c>
      <c r="H3464" s="32">
        <f>IFERROR(HOUR(Table1[[#This Row],[Cancel Date/time]])+MINUTE(Table1[[#This Row],[Cancel Date/time]])/60,"not cancelled")</f>
        <v>18.666666666666668</v>
      </c>
      <c r="I3464" s="47">
        <f>IFERROR(ROUND(Table1[[#This Row],[cancellation time decimal]],0),"not cancelled")</f>
        <v>19</v>
      </c>
      <c r="J3464" s="10">
        <f>IFERROR(MOD(Table1[[#This Row],[cancellation hour rounded]],24),"not cancelled")</f>
        <v>19</v>
      </c>
      <c r="K3464" s="32">
        <f>1/Table1[[#This Row],[Duration (Time between doses '[in hours'])]]</f>
        <v>0.1</v>
      </c>
      <c r="L3464" s="33">
        <f>Table1[[#This Row],[number doses per hour]]*INDEX(Table2[price per dose],Table1[[#This Row],[Drug ID]])</f>
        <v>0.84959999999999969</v>
      </c>
      <c r="M3464" s="11" t="b">
        <f>AND(Table1[[#This Row],[hour of cancellation 0 to 23]]&gt;=0,Table1[[#This Row],[hour of cancellation 0 to 23]]&lt;=23)</f>
        <v>1</v>
      </c>
    </row>
    <row r="3465" spans="1:13" hidden="1" x14ac:dyDescent="0.3">
      <c r="A3465" s="1">
        <v>3464</v>
      </c>
      <c r="B3465" s="1">
        <v>10</v>
      </c>
      <c r="C3465" s="2">
        <v>41061.742294249962</v>
      </c>
      <c r="D3465" s="2">
        <v>41064.616694069155</v>
      </c>
      <c r="E3465" s="1">
        <v>1</v>
      </c>
      <c r="F3465" s="2" t="s">
        <v>5</v>
      </c>
      <c r="G3465" s="1">
        <v>3</v>
      </c>
      <c r="H3465" s="32" t="str">
        <f>IFERROR(HOUR(Table1[[#This Row],[Cancel Date/time]])+MINUTE(Table1[[#This Row],[Cancel Date/time]])/60,"not cancelled")</f>
        <v>not cancelled</v>
      </c>
      <c r="I3465" s="47" t="str">
        <f>IFERROR(ROUND(Table1[[#This Row],[cancellation time decimal]],0),"not cancelled")</f>
        <v>not cancelled</v>
      </c>
      <c r="J3465" s="10" t="str">
        <f>IFERROR(MOD(Table1[[#This Row],[cancellation hour rounded]],24),"not cancelled")</f>
        <v>not cancelled</v>
      </c>
      <c r="K3465" s="32">
        <f>1/Table1[[#This Row],[Duration (Time between doses '[in hours'])]]</f>
        <v>1</v>
      </c>
      <c r="L3465" s="33">
        <f>Table1[[#This Row],[number doses per hour]]*INDEX(Table2[price per dose],Table1[[#This Row],[Drug ID]])</f>
        <v>2.5716000000000001</v>
      </c>
      <c r="M3465" s="11" t="b">
        <f>AND(Table1[[#This Row],[hour of cancellation 0 to 23]]&gt;=0,Table1[[#This Row],[hour of cancellation 0 to 23]]&lt;=23)</f>
        <v>0</v>
      </c>
    </row>
    <row r="3466" spans="1:13" x14ac:dyDescent="0.3">
      <c r="A3466" s="1">
        <v>3465</v>
      </c>
      <c r="B3466" s="1">
        <v>1</v>
      </c>
      <c r="C3466" s="2">
        <v>41061.712570971897</v>
      </c>
      <c r="D3466" s="2">
        <v>41121.712500000001</v>
      </c>
      <c r="E3466" s="1">
        <v>8</v>
      </c>
      <c r="F3466" s="2">
        <v>41062.449316926024</v>
      </c>
      <c r="G3466" s="1">
        <v>0</v>
      </c>
      <c r="H3466" s="32">
        <f>IFERROR(HOUR(Table1[[#This Row],[Cancel Date/time]])+MINUTE(Table1[[#This Row],[Cancel Date/time]])/60,"not cancelled")</f>
        <v>10.783333333333333</v>
      </c>
      <c r="I3466" s="47">
        <f>IFERROR(ROUND(Table1[[#This Row],[cancellation time decimal]],0),"not cancelled")</f>
        <v>11</v>
      </c>
      <c r="J3466" s="10">
        <f>IFERROR(MOD(Table1[[#This Row],[cancellation hour rounded]],24),"not cancelled")</f>
        <v>11</v>
      </c>
      <c r="K3466" s="32">
        <f>1/Table1[[#This Row],[Duration (Time between doses '[in hours'])]]</f>
        <v>0.125</v>
      </c>
      <c r="L3466" s="33">
        <f>Table1[[#This Row],[number doses per hour]]*INDEX(Table2[price per dose],Table1[[#This Row],[Drug ID]])</f>
        <v>0.84929166666666667</v>
      </c>
      <c r="M3466" s="11" t="b">
        <f>AND(Table1[[#This Row],[hour of cancellation 0 to 23]]&gt;=0,Table1[[#This Row],[hour of cancellation 0 to 23]]&lt;=23)</f>
        <v>1</v>
      </c>
    </row>
    <row r="3467" spans="1:13" x14ac:dyDescent="0.3">
      <c r="A3467" s="1">
        <v>3466</v>
      </c>
      <c r="B3467" s="1">
        <v>1</v>
      </c>
      <c r="C3467" s="2">
        <v>41061.718051822143</v>
      </c>
      <c r="D3467" s="2">
        <v>41121.718055555561</v>
      </c>
      <c r="E3467" s="1">
        <v>8</v>
      </c>
      <c r="F3467" s="2">
        <v>41061.926335053235</v>
      </c>
      <c r="G3467" s="1">
        <v>0</v>
      </c>
      <c r="H3467" s="32">
        <f>IFERROR(HOUR(Table1[[#This Row],[Cancel Date/time]])+MINUTE(Table1[[#This Row],[Cancel Date/time]])/60,"not cancelled")</f>
        <v>22.216666666666665</v>
      </c>
      <c r="I3467" s="47">
        <f>IFERROR(ROUND(Table1[[#This Row],[cancellation time decimal]],0),"not cancelled")</f>
        <v>22</v>
      </c>
      <c r="J3467" s="10">
        <f>IFERROR(MOD(Table1[[#This Row],[cancellation hour rounded]],24),"not cancelled")</f>
        <v>22</v>
      </c>
      <c r="K3467" s="32">
        <f>1/Table1[[#This Row],[Duration (Time between doses '[in hours'])]]</f>
        <v>0.125</v>
      </c>
      <c r="L3467" s="33">
        <f>Table1[[#This Row],[number doses per hour]]*INDEX(Table2[price per dose],Table1[[#This Row],[Drug ID]])</f>
        <v>0.84929166666666667</v>
      </c>
      <c r="M3467" s="11" t="b">
        <f>AND(Table1[[#This Row],[hour of cancellation 0 to 23]]&gt;=0,Table1[[#This Row],[hour of cancellation 0 to 23]]&lt;=23)</f>
        <v>1</v>
      </c>
    </row>
    <row r="3468" spans="1:13" x14ac:dyDescent="0.3">
      <c r="A3468" s="1">
        <v>3467</v>
      </c>
      <c r="B3468" s="1">
        <v>8</v>
      </c>
      <c r="C3468" s="2">
        <v>41061.767531645019</v>
      </c>
      <c r="D3468" s="2">
        <v>41121.767361111109</v>
      </c>
      <c r="E3468" s="1">
        <v>3</v>
      </c>
      <c r="F3468" s="2">
        <v>41066.518961824317</v>
      </c>
      <c r="G3468" s="1">
        <v>0</v>
      </c>
      <c r="H3468" s="32">
        <f>IFERROR(HOUR(Table1[[#This Row],[Cancel Date/time]])+MINUTE(Table1[[#This Row],[Cancel Date/time]])/60,"not cancelled")</f>
        <v>12.45</v>
      </c>
      <c r="I3468" s="47">
        <f>IFERROR(ROUND(Table1[[#This Row],[cancellation time decimal]],0),"not cancelled")</f>
        <v>12</v>
      </c>
      <c r="J3468" s="10">
        <f>IFERROR(MOD(Table1[[#This Row],[cancellation hour rounded]],24),"not cancelled")</f>
        <v>12</v>
      </c>
      <c r="K3468" s="32">
        <f>1/Table1[[#This Row],[Duration (Time between doses '[in hours'])]]</f>
        <v>0.33333333333333331</v>
      </c>
      <c r="L3468" s="33">
        <f>Table1[[#This Row],[number doses per hour]]*INDEX(Table2[price per dose],Table1[[#This Row],[Drug ID]])</f>
        <v>0.29998222222222221</v>
      </c>
      <c r="M3468" s="11" t="b">
        <f>AND(Table1[[#This Row],[hour of cancellation 0 to 23]]&gt;=0,Table1[[#This Row],[hour of cancellation 0 to 23]]&lt;=23)</f>
        <v>1</v>
      </c>
    </row>
    <row r="3469" spans="1:13" hidden="1" x14ac:dyDescent="0.3">
      <c r="A3469" s="1">
        <v>3468</v>
      </c>
      <c r="B3469" s="1">
        <v>4</v>
      </c>
      <c r="C3469" s="2">
        <v>41061.757473478756</v>
      </c>
      <c r="D3469" s="2">
        <v>41065.382219629239</v>
      </c>
      <c r="E3469" s="1">
        <v>12</v>
      </c>
      <c r="F3469" s="2" t="s">
        <v>5</v>
      </c>
      <c r="G3469" s="1">
        <v>0</v>
      </c>
      <c r="H3469" s="32" t="str">
        <f>IFERROR(HOUR(Table1[[#This Row],[Cancel Date/time]])+MINUTE(Table1[[#This Row],[Cancel Date/time]])/60,"not cancelled")</f>
        <v>not cancelled</v>
      </c>
      <c r="I3469" s="47" t="str">
        <f>IFERROR(ROUND(Table1[[#This Row],[cancellation time decimal]],0),"not cancelled")</f>
        <v>not cancelled</v>
      </c>
      <c r="J3469" s="10" t="str">
        <f>IFERROR(MOD(Table1[[#This Row],[cancellation hour rounded]],24),"not cancelled")</f>
        <v>not cancelled</v>
      </c>
      <c r="K3469" s="32">
        <f>1/Table1[[#This Row],[Duration (Time between doses '[in hours'])]]</f>
        <v>8.3333333333333329E-2</v>
      </c>
      <c r="L3469" s="33">
        <f>Table1[[#This Row],[number doses per hour]]*INDEX(Table2[price per dose],Table1[[#This Row],[Drug ID]])</f>
        <v>1.448055119047619</v>
      </c>
      <c r="M3469" s="11" t="b">
        <f>AND(Table1[[#This Row],[hour of cancellation 0 to 23]]&gt;=0,Table1[[#This Row],[hour of cancellation 0 to 23]]&lt;=23)</f>
        <v>0</v>
      </c>
    </row>
    <row r="3470" spans="1:13" x14ac:dyDescent="0.3">
      <c r="A3470" s="1">
        <v>3469</v>
      </c>
      <c r="B3470" s="1">
        <v>6</v>
      </c>
      <c r="C3470" s="2">
        <v>41061.75001237353</v>
      </c>
      <c r="D3470" s="2">
        <v>41121.75</v>
      </c>
      <c r="E3470" s="1">
        <v>24</v>
      </c>
      <c r="F3470" s="2">
        <v>41065.735581342233</v>
      </c>
      <c r="G3470" s="1">
        <v>0</v>
      </c>
      <c r="H3470" s="32">
        <f>IFERROR(HOUR(Table1[[#This Row],[Cancel Date/time]])+MINUTE(Table1[[#This Row],[Cancel Date/time]])/60,"not cancelled")</f>
        <v>17.649999999999999</v>
      </c>
      <c r="I3470" s="47">
        <f>IFERROR(ROUND(Table1[[#This Row],[cancellation time decimal]],0),"not cancelled")</f>
        <v>18</v>
      </c>
      <c r="J3470" s="10">
        <f>IFERROR(MOD(Table1[[#This Row],[cancellation hour rounded]],24),"not cancelled")</f>
        <v>18</v>
      </c>
      <c r="K3470" s="32">
        <f>1/Table1[[#This Row],[Duration (Time between doses '[in hours'])]]</f>
        <v>4.1666666666666664E-2</v>
      </c>
      <c r="L3470" s="33">
        <f>Table1[[#This Row],[number doses per hour]]*INDEX(Table2[price per dose],Table1[[#This Row],[Drug ID]])</f>
        <v>0.35218749999999999</v>
      </c>
      <c r="M3470" s="11" t="b">
        <f>AND(Table1[[#This Row],[hour of cancellation 0 to 23]]&gt;=0,Table1[[#This Row],[hour of cancellation 0 to 23]]&lt;=23)</f>
        <v>1</v>
      </c>
    </row>
    <row r="3471" spans="1:13" x14ac:dyDescent="0.3">
      <c r="A3471" s="1">
        <v>3470</v>
      </c>
      <c r="B3471" s="1">
        <v>6</v>
      </c>
      <c r="C3471" s="2">
        <v>41061.841605269074</v>
      </c>
      <c r="D3471" s="2">
        <v>41121.840972222228</v>
      </c>
      <c r="E3471" s="1">
        <v>24</v>
      </c>
      <c r="F3471" s="2">
        <v>41068.46546846447</v>
      </c>
      <c r="G3471" s="1">
        <v>0</v>
      </c>
      <c r="H3471" s="32">
        <f>IFERROR(HOUR(Table1[[#This Row],[Cancel Date/time]])+MINUTE(Table1[[#This Row],[Cancel Date/time]])/60,"not cancelled")</f>
        <v>11.166666666666666</v>
      </c>
      <c r="I3471" s="47">
        <f>IFERROR(ROUND(Table1[[#This Row],[cancellation time decimal]],0),"not cancelled")</f>
        <v>11</v>
      </c>
      <c r="J3471" s="10">
        <f>IFERROR(MOD(Table1[[#This Row],[cancellation hour rounded]],24),"not cancelled")</f>
        <v>11</v>
      </c>
      <c r="K3471" s="32">
        <f>1/Table1[[#This Row],[Duration (Time between doses '[in hours'])]]</f>
        <v>4.1666666666666664E-2</v>
      </c>
      <c r="L3471" s="33">
        <f>Table1[[#This Row],[number doses per hour]]*INDEX(Table2[price per dose],Table1[[#This Row],[Drug ID]])</f>
        <v>0.35218749999999999</v>
      </c>
      <c r="M3471" s="11" t="b">
        <f>AND(Table1[[#This Row],[hour of cancellation 0 to 23]]&gt;=0,Table1[[#This Row],[hour of cancellation 0 to 23]]&lt;=23)</f>
        <v>1</v>
      </c>
    </row>
    <row r="3472" spans="1:13" hidden="1" x14ac:dyDescent="0.3">
      <c r="A3472" s="1">
        <v>3471</v>
      </c>
      <c r="B3472" s="1">
        <v>1</v>
      </c>
      <c r="C3472" s="2">
        <v>41062.002979118515</v>
      </c>
      <c r="D3472" s="2">
        <v>41066.12741894451</v>
      </c>
      <c r="E3472" s="1">
        <v>12</v>
      </c>
      <c r="F3472" s="2" t="s">
        <v>5</v>
      </c>
      <c r="G3472" s="1">
        <v>0</v>
      </c>
      <c r="H3472" s="32" t="str">
        <f>IFERROR(HOUR(Table1[[#This Row],[Cancel Date/time]])+MINUTE(Table1[[#This Row],[Cancel Date/time]])/60,"not cancelled")</f>
        <v>not cancelled</v>
      </c>
      <c r="I3472" s="47" t="str">
        <f>IFERROR(ROUND(Table1[[#This Row],[cancellation time decimal]],0),"not cancelled")</f>
        <v>not cancelled</v>
      </c>
      <c r="J3472" s="10" t="str">
        <f>IFERROR(MOD(Table1[[#This Row],[cancellation hour rounded]],24),"not cancelled")</f>
        <v>not cancelled</v>
      </c>
      <c r="K3472" s="32">
        <f>1/Table1[[#This Row],[Duration (Time between doses '[in hours'])]]</f>
        <v>8.3333333333333329E-2</v>
      </c>
      <c r="L3472" s="33">
        <f>Table1[[#This Row],[number doses per hour]]*INDEX(Table2[price per dose],Table1[[#This Row],[Drug ID]])</f>
        <v>0.56619444444444444</v>
      </c>
      <c r="M3472" s="11" t="b">
        <f>AND(Table1[[#This Row],[hour of cancellation 0 to 23]]&gt;=0,Table1[[#This Row],[hour of cancellation 0 to 23]]&lt;=23)</f>
        <v>0</v>
      </c>
    </row>
    <row r="3473" spans="1:13" x14ac:dyDescent="0.3">
      <c r="A3473" s="1">
        <v>3472</v>
      </c>
      <c r="B3473" s="1">
        <v>1</v>
      </c>
      <c r="C3473" s="2">
        <v>41062.065118229883</v>
      </c>
      <c r="D3473" s="2">
        <v>41122.064583333333</v>
      </c>
      <c r="E3473" s="1">
        <v>12</v>
      </c>
      <c r="F3473" s="2">
        <v>41063.421031972321</v>
      </c>
      <c r="G3473" s="1">
        <v>0</v>
      </c>
      <c r="H3473" s="32">
        <f>IFERROR(HOUR(Table1[[#This Row],[Cancel Date/time]])+MINUTE(Table1[[#This Row],[Cancel Date/time]])/60,"not cancelled")</f>
        <v>10.1</v>
      </c>
      <c r="I3473" s="47">
        <f>IFERROR(ROUND(Table1[[#This Row],[cancellation time decimal]],0),"not cancelled")</f>
        <v>10</v>
      </c>
      <c r="J3473" s="10">
        <f>IFERROR(MOD(Table1[[#This Row],[cancellation hour rounded]],24),"not cancelled")</f>
        <v>10</v>
      </c>
      <c r="K3473" s="32">
        <f>1/Table1[[#This Row],[Duration (Time between doses '[in hours'])]]</f>
        <v>8.3333333333333329E-2</v>
      </c>
      <c r="L3473" s="33">
        <f>Table1[[#This Row],[number doses per hour]]*INDEX(Table2[price per dose],Table1[[#This Row],[Drug ID]])</f>
        <v>0.56619444444444444</v>
      </c>
      <c r="M3473" s="11" t="b">
        <f>AND(Table1[[#This Row],[hour of cancellation 0 to 23]]&gt;=0,Table1[[#This Row],[hour of cancellation 0 to 23]]&lt;=23)</f>
        <v>1</v>
      </c>
    </row>
    <row r="3474" spans="1:13" x14ac:dyDescent="0.3">
      <c r="A3474" s="1">
        <v>3473</v>
      </c>
      <c r="B3474" s="1">
        <v>6</v>
      </c>
      <c r="C3474" s="2">
        <v>41062.174730758554</v>
      </c>
      <c r="D3474" s="2">
        <v>41066.424305555556</v>
      </c>
      <c r="E3474" s="1">
        <v>24</v>
      </c>
      <c r="F3474" s="2">
        <v>41065.432326355367</v>
      </c>
      <c r="G3474" s="1">
        <v>0</v>
      </c>
      <c r="H3474" s="32">
        <f>IFERROR(HOUR(Table1[[#This Row],[Cancel Date/time]])+MINUTE(Table1[[#This Row],[Cancel Date/time]])/60,"not cancelled")</f>
        <v>10.366666666666667</v>
      </c>
      <c r="I3474" s="47">
        <f>IFERROR(ROUND(Table1[[#This Row],[cancellation time decimal]],0),"not cancelled")</f>
        <v>10</v>
      </c>
      <c r="J3474" s="10">
        <f>IFERROR(MOD(Table1[[#This Row],[cancellation hour rounded]],24),"not cancelled")</f>
        <v>10</v>
      </c>
      <c r="K3474" s="32">
        <f>1/Table1[[#This Row],[Duration (Time between doses '[in hours'])]]</f>
        <v>4.1666666666666664E-2</v>
      </c>
      <c r="L3474" s="33">
        <f>Table1[[#This Row],[number doses per hour]]*INDEX(Table2[price per dose],Table1[[#This Row],[Drug ID]])</f>
        <v>0.35218749999999999</v>
      </c>
      <c r="M3474" s="11" t="b">
        <f>AND(Table1[[#This Row],[hour of cancellation 0 to 23]]&gt;=0,Table1[[#This Row],[hour of cancellation 0 to 23]]&lt;=23)</f>
        <v>1</v>
      </c>
    </row>
    <row r="3475" spans="1:13" x14ac:dyDescent="0.3">
      <c r="A3475" s="1">
        <v>3474</v>
      </c>
      <c r="B3475" s="1">
        <v>1</v>
      </c>
      <c r="C3475" s="2">
        <v>41062.376707532938</v>
      </c>
      <c r="D3475" s="2">
        <v>41122.376388888886</v>
      </c>
      <c r="E3475" s="1">
        <v>8</v>
      </c>
      <c r="F3475" s="2">
        <v>41063.784399356053</v>
      </c>
      <c r="G3475" s="1">
        <v>0</v>
      </c>
      <c r="H3475" s="32">
        <f>IFERROR(HOUR(Table1[[#This Row],[Cancel Date/time]])+MINUTE(Table1[[#This Row],[Cancel Date/time]])/60,"not cancelled")</f>
        <v>18.816666666666666</v>
      </c>
      <c r="I3475" s="47">
        <f>IFERROR(ROUND(Table1[[#This Row],[cancellation time decimal]],0),"not cancelled")</f>
        <v>19</v>
      </c>
      <c r="J3475" s="10">
        <f>IFERROR(MOD(Table1[[#This Row],[cancellation hour rounded]],24),"not cancelled")</f>
        <v>19</v>
      </c>
      <c r="K3475" s="32">
        <f>1/Table1[[#This Row],[Duration (Time between doses '[in hours'])]]</f>
        <v>0.125</v>
      </c>
      <c r="L3475" s="33">
        <f>Table1[[#This Row],[number doses per hour]]*INDEX(Table2[price per dose],Table1[[#This Row],[Drug ID]])</f>
        <v>0.84929166666666667</v>
      </c>
      <c r="M3475" s="11" t="b">
        <f>AND(Table1[[#This Row],[hour of cancellation 0 to 23]]&gt;=0,Table1[[#This Row],[hour of cancellation 0 to 23]]&lt;=23)</f>
        <v>1</v>
      </c>
    </row>
    <row r="3476" spans="1:13" x14ac:dyDescent="0.3">
      <c r="A3476" s="1">
        <v>3475</v>
      </c>
      <c r="B3476" s="1">
        <v>4</v>
      </c>
      <c r="C3476" s="2">
        <v>41062.581019196186</v>
      </c>
      <c r="D3476" s="2">
        <v>41122.580555555556</v>
      </c>
      <c r="E3476" s="1">
        <v>12</v>
      </c>
      <c r="F3476" s="2">
        <v>41065.495531149441</v>
      </c>
      <c r="G3476" s="1">
        <v>0</v>
      </c>
      <c r="H3476" s="32">
        <f>IFERROR(HOUR(Table1[[#This Row],[Cancel Date/time]])+MINUTE(Table1[[#This Row],[Cancel Date/time]])/60,"not cancelled")</f>
        <v>11.883333333333333</v>
      </c>
      <c r="I3476" s="47">
        <f>IFERROR(ROUND(Table1[[#This Row],[cancellation time decimal]],0),"not cancelled")</f>
        <v>12</v>
      </c>
      <c r="J3476" s="10">
        <f>IFERROR(MOD(Table1[[#This Row],[cancellation hour rounded]],24),"not cancelled")</f>
        <v>12</v>
      </c>
      <c r="K3476" s="32">
        <f>1/Table1[[#This Row],[Duration (Time between doses '[in hours'])]]</f>
        <v>8.3333333333333329E-2</v>
      </c>
      <c r="L3476" s="33">
        <f>Table1[[#This Row],[number doses per hour]]*INDEX(Table2[price per dose],Table1[[#This Row],[Drug ID]])</f>
        <v>1.448055119047619</v>
      </c>
      <c r="M3476" s="11" t="b">
        <f>AND(Table1[[#This Row],[hour of cancellation 0 to 23]]&gt;=0,Table1[[#This Row],[hour of cancellation 0 to 23]]&lt;=23)</f>
        <v>1</v>
      </c>
    </row>
    <row r="3477" spans="1:13" hidden="1" x14ac:dyDescent="0.3">
      <c r="A3477" s="1">
        <v>3476</v>
      </c>
      <c r="B3477" s="1">
        <v>1</v>
      </c>
      <c r="C3477" s="2">
        <v>41062.63116707575</v>
      </c>
      <c r="D3477" s="2">
        <v>41066.672283831758</v>
      </c>
      <c r="E3477" s="1">
        <v>12</v>
      </c>
      <c r="F3477" s="2" t="s">
        <v>5</v>
      </c>
      <c r="G3477" s="1">
        <v>0</v>
      </c>
      <c r="H3477" s="32" t="str">
        <f>IFERROR(HOUR(Table1[[#This Row],[Cancel Date/time]])+MINUTE(Table1[[#This Row],[Cancel Date/time]])/60,"not cancelled")</f>
        <v>not cancelled</v>
      </c>
      <c r="I3477" s="47" t="str">
        <f>IFERROR(ROUND(Table1[[#This Row],[cancellation time decimal]],0),"not cancelled")</f>
        <v>not cancelled</v>
      </c>
      <c r="J3477" s="10" t="str">
        <f>IFERROR(MOD(Table1[[#This Row],[cancellation hour rounded]],24),"not cancelled")</f>
        <v>not cancelled</v>
      </c>
      <c r="K3477" s="32">
        <f>1/Table1[[#This Row],[Duration (Time between doses '[in hours'])]]</f>
        <v>8.3333333333333329E-2</v>
      </c>
      <c r="L3477" s="33">
        <f>Table1[[#This Row],[number doses per hour]]*INDEX(Table2[price per dose],Table1[[#This Row],[Drug ID]])</f>
        <v>0.56619444444444444</v>
      </c>
      <c r="M3477" s="11" t="b">
        <f>AND(Table1[[#This Row],[hour of cancellation 0 to 23]]&gt;=0,Table1[[#This Row],[hour of cancellation 0 to 23]]&lt;=23)</f>
        <v>0</v>
      </c>
    </row>
    <row r="3478" spans="1:13" x14ac:dyDescent="0.3">
      <c r="A3478" s="1">
        <v>3477</v>
      </c>
      <c r="B3478" s="1">
        <v>3</v>
      </c>
      <c r="C3478" s="2">
        <v>41062.663680256141</v>
      </c>
      <c r="D3478" s="2">
        <v>41122.663194444445</v>
      </c>
      <c r="E3478" s="1">
        <v>24</v>
      </c>
      <c r="F3478" s="2">
        <v>41065.308856355397</v>
      </c>
      <c r="G3478" s="1">
        <v>0</v>
      </c>
      <c r="H3478" s="32">
        <f>IFERROR(HOUR(Table1[[#This Row],[Cancel Date/time]])+MINUTE(Table1[[#This Row],[Cancel Date/time]])/60,"not cancelled")</f>
        <v>7.4</v>
      </c>
      <c r="I3478" s="47">
        <f>IFERROR(ROUND(Table1[[#This Row],[cancellation time decimal]],0),"not cancelled")</f>
        <v>7</v>
      </c>
      <c r="J3478" s="10">
        <f>IFERROR(MOD(Table1[[#This Row],[cancellation hour rounded]],24),"not cancelled")</f>
        <v>7</v>
      </c>
      <c r="K3478" s="32">
        <f>1/Table1[[#This Row],[Duration (Time between doses '[in hours'])]]</f>
        <v>4.1666666666666664E-2</v>
      </c>
      <c r="L3478" s="33">
        <f>Table1[[#This Row],[number doses per hour]]*INDEX(Table2[price per dose],Table1[[#This Row],[Drug ID]])</f>
        <v>0.18133000000000002</v>
      </c>
      <c r="M3478" s="11" t="b">
        <f>AND(Table1[[#This Row],[hour of cancellation 0 to 23]]&gt;=0,Table1[[#This Row],[hour of cancellation 0 to 23]]&lt;=23)</f>
        <v>1</v>
      </c>
    </row>
    <row r="3479" spans="1:13" x14ac:dyDescent="0.3">
      <c r="A3479" s="1">
        <v>3478</v>
      </c>
      <c r="B3479" s="1">
        <v>2</v>
      </c>
      <c r="C3479" s="2">
        <v>41062.689124292454</v>
      </c>
      <c r="D3479" s="2">
        <v>41122.688888888886</v>
      </c>
      <c r="E3479" s="1">
        <v>10</v>
      </c>
      <c r="F3479" s="2">
        <v>41063.412359136499</v>
      </c>
      <c r="G3479" s="1">
        <v>0</v>
      </c>
      <c r="H3479" s="32">
        <f>IFERROR(HOUR(Table1[[#This Row],[Cancel Date/time]])+MINUTE(Table1[[#This Row],[Cancel Date/time]])/60,"not cancelled")</f>
        <v>9.8833333333333329</v>
      </c>
      <c r="I3479" s="47">
        <f>IFERROR(ROUND(Table1[[#This Row],[cancellation time decimal]],0),"not cancelled")</f>
        <v>10</v>
      </c>
      <c r="J3479" s="10">
        <f>IFERROR(MOD(Table1[[#This Row],[cancellation hour rounded]],24),"not cancelled")</f>
        <v>10</v>
      </c>
      <c r="K3479" s="32">
        <f>1/Table1[[#This Row],[Duration (Time between doses '[in hours'])]]</f>
        <v>0.1</v>
      </c>
      <c r="L3479" s="33">
        <f>Table1[[#This Row],[number doses per hour]]*INDEX(Table2[price per dose],Table1[[#This Row],[Drug ID]])</f>
        <v>0.84959999999999969</v>
      </c>
      <c r="M3479" s="11" t="b">
        <f>AND(Table1[[#This Row],[hour of cancellation 0 to 23]]&gt;=0,Table1[[#This Row],[hour of cancellation 0 to 23]]&lt;=23)</f>
        <v>1</v>
      </c>
    </row>
    <row r="3480" spans="1:13" x14ac:dyDescent="0.3">
      <c r="A3480" s="1">
        <v>3479</v>
      </c>
      <c r="B3480" s="1">
        <v>7</v>
      </c>
      <c r="C3480" s="2">
        <v>41062.808146425952</v>
      </c>
      <c r="D3480" s="2">
        <v>41122.807638888888</v>
      </c>
      <c r="E3480" s="1">
        <v>24</v>
      </c>
      <c r="F3480" s="2">
        <v>41078.359501204941</v>
      </c>
      <c r="G3480" s="1">
        <v>0</v>
      </c>
      <c r="H3480" s="32">
        <f>IFERROR(HOUR(Table1[[#This Row],[Cancel Date/time]])+MINUTE(Table1[[#This Row],[Cancel Date/time]])/60,"not cancelled")</f>
        <v>8.6166666666666671</v>
      </c>
      <c r="I3480" s="47">
        <f>IFERROR(ROUND(Table1[[#This Row],[cancellation time decimal]],0),"not cancelled")</f>
        <v>9</v>
      </c>
      <c r="J3480" s="10">
        <f>IFERROR(MOD(Table1[[#This Row],[cancellation hour rounded]],24),"not cancelled")</f>
        <v>9</v>
      </c>
      <c r="K3480" s="32">
        <f>1/Table1[[#This Row],[Duration (Time between doses '[in hours'])]]</f>
        <v>4.1666666666666664E-2</v>
      </c>
      <c r="L3480" s="33">
        <f>Table1[[#This Row],[number doses per hour]]*INDEX(Table2[price per dose],Table1[[#This Row],[Drug ID]])</f>
        <v>1.2958049999999997</v>
      </c>
      <c r="M3480" s="11" t="b">
        <f>AND(Table1[[#This Row],[hour of cancellation 0 to 23]]&gt;=0,Table1[[#This Row],[hour of cancellation 0 to 23]]&lt;=23)</f>
        <v>1</v>
      </c>
    </row>
    <row r="3481" spans="1:13" x14ac:dyDescent="0.3">
      <c r="A3481" s="1">
        <v>3480</v>
      </c>
      <c r="B3481" s="1">
        <v>6</v>
      </c>
      <c r="C3481" s="2">
        <v>41062.888753062718</v>
      </c>
      <c r="D3481" s="2">
        <v>41122.888194444444</v>
      </c>
      <c r="E3481" s="1">
        <v>24</v>
      </c>
      <c r="F3481" s="2">
        <v>41066.433784584289</v>
      </c>
      <c r="G3481" s="1">
        <v>0</v>
      </c>
      <c r="H3481" s="32">
        <f>IFERROR(HOUR(Table1[[#This Row],[Cancel Date/time]])+MINUTE(Table1[[#This Row],[Cancel Date/time]])/60,"not cancelled")</f>
        <v>10.4</v>
      </c>
      <c r="I3481" s="47">
        <f>IFERROR(ROUND(Table1[[#This Row],[cancellation time decimal]],0),"not cancelled")</f>
        <v>10</v>
      </c>
      <c r="J3481" s="10">
        <f>IFERROR(MOD(Table1[[#This Row],[cancellation hour rounded]],24),"not cancelled")</f>
        <v>10</v>
      </c>
      <c r="K3481" s="32">
        <f>1/Table1[[#This Row],[Duration (Time between doses '[in hours'])]]</f>
        <v>4.1666666666666664E-2</v>
      </c>
      <c r="L3481" s="33">
        <f>Table1[[#This Row],[number doses per hour]]*INDEX(Table2[price per dose],Table1[[#This Row],[Drug ID]])</f>
        <v>0.35218749999999999</v>
      </c>
      <c r="M3481" s="11" t="b">
        <f>AND(Table1[[#This Row],[hour of cancellation 0 to 23]]&gt;=0,Table1[[#This Row],[hour of cancellation 0 to 23]]&lt;=23)</f>
        <v>1</v>
      </c>
    </row>
    <row r="3482" spans="1:13" x14ac:dyDescent="0.3">
      <c r="A3482" s="1">
        <v>3481</v>
      </c>
      <c r="B3482" s="1">
        <v>2</v>
      </c>
      <c r="C3482" s="2">
        <v>41062.878941931718</v>
      </c>
      <c r="D3482" s="2">
        <v>41122.878472222219</v>
      </c>
      <c r="E3482" s="1">
        <v>10</v>
      </c>
      <c r="F3482" s="2">
        <v>41063.054712413468</v>
      </c>
      <c r="G3482" s="1">
        <v>0</v>
      </c>
      <c r="H3482" s="32">
        <f>IFERROR(HOUR(Table1[[#This Row],[Cancel Date/time]])+MINUTE(Table1[[#This Row],[Cancel Date/time]])/60,"not cancelled")</f>
        <v>1.3</v>
      </c>
      <c r="I3482" s="47">
        <f>IFERROR(ROUND(Table1[[#This Row],[cancellation time decimal]],0),"not cancelled")</f>
        <v>1</v>
      </c>
      <c r="J3482" s="10">
        <f>IFERROR(MOD(Table1[[#This Row],[cancellation hour rounded]],24),"not cancelled")</f>
        <v>1</v>
      </c>
      <c r="K3482" s="32">
        <f>1/Table1[[#This Row],[Duration (Time between doses '[in hours'])]]</f>
        <v>0.1</v>
      </c>
      <c r="L3482" s="33">
        <f>Table1[[#This Row],[number doses per hour]]*INDEX(Table2[price per dose],Table1[[#This Row],[Drug ID]])</f>
        <v>0.84959999999999969</v>
      </c>
      <c r="M3482" s="11" t="b">
        <f>AND(Table1[[#This Row],[hour of cancellation 0 to 23]]&gt;=0,Table1[[#This Row],[hour of cancellation 0 to 23]]&lt;=23)</f>
        <v>1</v>
      </c>
    </row>
    <row r="3483" spans="1:13" x14ac:dyDescent="0.3">
      <c r="A3483" s="1">
        <v>3482</v>
      </c>
      <c r="B3483" s="1">
        <v>5</v>
      </c>
      <c r="C3483" s="2">
        <v>41063.239678043436</v>
      </c>
      <c r="D3483" s="2">
        <v>41123.239583333336</v>
      </c>
      <c r="E3483" s="1">
        <v>24</v>
      </c>
      <c r="F3483" s="2">
        <v>41085.48146149714</v>
      </c>
      <c r="G3483" s="1">
        <v>0</v>
      </c>
      <c r="H3483" s="32">
        <f>IFERROR(HOUR(Table1[[#This Row],[Cancel Date/time]])+MINUTE(Table1[[#This Row],[Cancel Date/time]])/60,"not cancelled")</f>
        <v>11.55</v>
      </c>
      <c r="I3483" s="47">
        <f>IFERROR(ROUND(Table1[[#This Row],[cancellation time decimal]],0),"not cancelled")</f>
        <v>12</v>
      </c>
      <c r="J3483" s="10">
        <f>IFERROR(MOD(Table1[[#This Row],[cancellation hour rounded]],24),"not cancelled")</f>
        <v>12</v>
      </c>
      <c r="K3483" s="32">
        <f>1/Table1[[#This Row],[Duration (Time between doses '[in hours'])]]</f>
        <v>4.1666666666666664E-2</v>
      </c>
      <c r="L3483" s="33">
        <f>Table1[[#This Row],[number doses per hour]]*INDEX(Table2[price per dose],Table1[[#This Row],[Drug ID]])</f>
        <v>0.2815833333333333</v>
      </c>
      <c r="M3483" s="11" t="b">
        <f>AND(Table1[[#This Row],[hour of cancellation 0 to 23]]&gt;=0,Table1[[#This Row],[hour of cancellation 0 to 23]]&lt;=23)</f>
        <v>1</v>
      </c>
    </row>
    <row r="3484" spans="1:13" x14ac:dyDescent="0.3">
      <c r="A3484" s="1">
        <v>3483</v>
      </c>
      <c r="B3484" s="1">
        <v>2</v>
      </c>
      <c r="C3484" s="2">
        <v>41063.25679997867</v>
      </c>
      <c r="D3484" s="2">
        <v>41123.256249999999</v>
      </c>
      <c r="E3484" s="1">
        <v>10</v>
      </c>
      <c r="F3484" s="2">
        <v>41065.614199419309</v>
      </c>
      <c r="G3484" s="1">
        <v>0</v>
      </c>
      <c r="H3484" s="32">
        <f>IFERROR(HOUR(Table1[[#This Row],[Cancel Date/time]])+MINUTE(Table1[[#This Row],[Cancel Date/time]])/60,"not cancelled")</f>
        <v>14.733333333333333</v>
      </c>
      <c r="I3484" s="47">
        <f>IFERROR(ROUND(Table1[[#This Row],[cancellation time decimal]],0),"not cancelled")</f>
        <v>15</v>
      </c>
      <c r="J3484" s="10">
        <f>IFERROR(MOD(Table1[[#This Row],[cancellation hour rounded]],24),"not cancelled")</f>
        <v>15</v>
      </c>
      <c r="K3484" s="32">
        <f>1/Table1[[#This Row],[Duration (Time between doses '[in hours'])]]</f>
        <v>0.1</v>
      </c>
      <c r="L3484" s="33">
        <f>Table1[[#This Row],[number doses per hour]]*INDEX(Table2[price per dose],Table1[[#This Row],[Drug ID]])</f>
        <v>0.84959999999999969</v>
      </c>
      <c r="M3484" s="11" t="b">
        <f>AND(Table1[[#This Row],[hour of cancellation 0 to 23]]&gt;=0,Table1[[#This Row],[hour of cancellation 0 to 23]]&lt;=23)</f>
        <v>1</v>
      </c>
    </row>
    <row r="3485" spans="1:13" hidden="1" x14ac:dyDescent="0.3">
      <c r="A3485" s="1">
        <v>3484</v>
      </c>
      <c r="B3485" s="1">
        <v>2</v>
      </c>
      <c r="C3485" s="2">
        <v>41063.257208906492</v>
      </c>
      <c r="D3485" s="2">
        <v>41066.423444309155</v>
      </c>
      <c r="E3485" s="1">
        <v>10</v>
      </c>
      <c r="F3485" s="2" t="s">
        <v>5</v>
      </c>
      <c r="G3485" s="1">
        <v>0</v>
      </c>
      <c r="H3485" s="32" t="str">
        <f>IFERROR(HOUR(Table1[[#This Row],[Cancel Date/time]])+MINUTE(Table1[[#This Row],[Cancel Date/time]])/60,"not cancelled")</f>
        <v>not cancelled</v>
      </c>
      <c r="I3485" s="47" t="str">
        <f>IFERROR(ROUND(Table1[[#This Row],[cancellation time decimal]],0),"not cancelled")</f>
        <v>not cancelled</v>
      </c>
      <c r="J3485" s="10" t="str">
        <f>IFERROR(MOD(Table1[[#This Row],[cancellation hour rounded]],24),"not cancelled")</f>
        <v>not cancelled</v>
      </c>
      <c r="K3485" s="32">
        <f>1/Table1[[#This Row],[Duration (Time between doses '[in hours'])]]</f>
        <v>0.1</v>
      </c>
      <c r="L3485" s="33">
        <f>Table1[[#This Row],[number doses per hour]]*INDEX(Table2[price per dose],Table1[[#This Row],[Drug ID]])</f>
        <v>0.84959999999999969</v>
      </c>
      <c r="M3485" s="11" t="b">
        <f>AND(Table1[[#This Row],[hour of cancellation 0 to 23]]&gt;=0,Table1[[#This Row],[hour of cancellation 0 to 23]]&lt;=23)</f>
        <v>0</v>
      </c>
    </row>
    <row r="3486" spans="1:13" x14ac:dyDescent="0.3">
      <c r="A3486" s="1">
        <v>3485</v>
      </c>
      <c r="B3486" s="1">
        <v>11</v>
      </c>
      <c r="C3486" s="2">
        <v>41063.373409859327</v>
      </c>
      <c r="D3486" s="2">
        <v>41123.372916666667</v>
      </c>
      <c r="E3486" s="1">
        <v>1</v>
      </c>
      <c r="F3486" s="2">
        <v>41070.688188820546</v>
      </c>
      <c r="G3486" s="1">
        <v>0</v>
      </c>
      <c r="H3486" s="32">
        <f>IFERROR(HOUR(Table1[[#This Row],[Cancel Date/time]])+MINUTE(Table1[[#This Row],[Cancel Date/time]])/60,"not cancelled")</f>
        <v>16.516666666666666</v>
      </c>
      <c r="I3486" s="47">
        <f>IFERROR(ROUND(Table1[[#This Row],[cancellation time decimal]],0),"not cancelled")</f>
        <v>17</v>
      </c>
      <c r="J3486" s="10">
        <f>IFERROR(MOD(Table1[[#This Row],[cancellation hour rounded]],24),"not cancelled")</f>
        <v>17</v>
      </c>
      <c r="K3486" s="32">
        <f>1/Table1[[#This Row],[Duration (Time between doses '[in hours'])]]</f>
        <v>1</v>
      </c>
      <c r="L3486" s="33">
        <f>Table1[[#This Row],[number doses per hour]]*INDEX(Table2[price per dose],Table1[[#This Row],[Drug ID]])</f>
        <v>1</v>
      </c>
      <c r="M3486" s="11" t="b">
        <f>AND(Table1[[#This Row],[hour of cancellation 0 to 23]]&gt;=0,Table1[[#This Row],[hour of cancellation 0 to 23]]&lt;=23)</f>
        <v>1</v>
      </c>
    </row>
    <row r="3487" spans="1:13" x14ac:dyDescent="0.3">
      <c r="A3487" s="1">
        <v>3486</v>
      </c>
      <c r="B3487" s="1">
        <v>1</v>
      </c>
      <c r="C3487" s="2">
        <v>41063.361450057797</v>
      </c>
      <c r="D3487" s="2">
        <v>41123.361111111117</v>
      </c>
      <c r="E3487" s="1">
        <v>8</v>
      </c>
      <c r="F3487" s="2">
        <v>41064.581640006552</v>
      </c>
      <c r="G3487" s="1">
        <v>0</v>
      </c>
      <c r="H3487" s="32">
        <f>IFERROR(HOUR(Table1[[#This Row],[Cancel Date/time]])+MINUTE(Table1[[#This Row],[Cancel Date/time]])/60,"not cancelled")</f>
        <v>13.95</v>
      </c>
      <c r="I3487" s="47">
        <f>IFERROR(ROUND(Table1[[#This Row],[cancellation time decimal]],0),"not cancelled")</f>
        <v>14</v>
      </c>
      <c r="J3487" s="10">
        <f>IFERROR(MOD(Table1[[#This Row],[cancellation hour rounded]],24),"not cancelled")</f>
        <v>14</v>
      </c>
      <c r="K3487" s="32">
        <f>1/Table1[[#This Row],[Duration (Time between doses '[in hours'])]]</f>
        <v>0.125</v>
      </c>
      <c r="L3487" s="33">
        <f>Table1[[#This Row],[number doses per hour]]*INDEX(Table2[price per dose],Table1[[#This Row],[Drug ID]])</f>
        <v>0.84929166666666667</v>
      </c>
      <c r="M3487" s="11" t="b">
        <f>AND(Table1[[#This Row],[hour of cancellation 0 to 23]]&gt;=0,Table1[[#This Row],[hour of cancellation 0 to 23]]&lt;=23)</f>
        <v>1</v>
      </c>
    </row>
    <row r="3488" spans="1:13" x14ac:dyDescent="0.3">
      <c r="A3488" s="1">
        <v>3487</v>
      </c>
      <c r="B3488" s="1">
        <v>2</v>
      </c>
      <c r="C3488" s="2">
        <v>41063.349821904587</v>
      </c>
      <c r="D3488" s="2">
        <v>41123.349305555559</v>
      </c>
      <c r="E3488" s="1">
        <v>10</v>
      </c>
      <c r="F3488" s="2">
        <v>41064.454954724672</v>
      </c>
      <c r="G3488" s="1">
        <v>0</v>
      </c>
      <c r="H3488" s="32">
        <f>IFERROR(HOUR(Table1[[#This Row],[Cancel Date/time]])+MINUTE(Table1[[#This Row],[Cancel Date/time]])/60,"not cancelled")</f>
        <v>10.916666666666666</v>
      </c>
      <c r="I3488" s="47">
        <f>IFERROR(ROUND(Table1[[#This Row],[cancellation time decimal]],0),"not cancelled")</f>
        <v>11</v>
      </c>
      <c r="J3488" s="10">
        <f>IFERROR(MOD(Table1[[#This Row],[cancellation hour rounded]],24),"not cancelled")</f>
        <v>11</v>
      </c>
      <c r="K3488" s="32">
        <f>1/Table1[[#This Row],[Duration (Time between doses '[in hours'])]]</f>
        <v>0.1</v>
      </c>
      <c r="L3488" s="33">
        <f>Table1[[#This Row],[number doses per hour]]*INDEX(Table2[price per dose],Table1[[#This Row],[Drug ID]])</f>
        <v>0.84959999999999969</v>
      </c>
      <c r="M3488" s="11" t="b">
        <f>AND(Table1[[#This Row],[hour of cancellation 0 to 23]]&gt;=0,Table1[[#This Row],[hour of cancellation 0 to 23]]&lt;=23)</f>
        <v>1</v>
      </c>
    </row>
    <row r="3489" spans="1:13" hidden="1" x14ac:dyDescent="0.3">
      <c r="A3489" s="1">
        <v>3488</v>
      </c>
      <c r="B3489" s="1">
        <v>2</v>
      </c>
      <c r="C3489" s="2">
        <v>41063.356441444295</v>
      </c>
      <c r="D3489" s="2">
        <v>41066.981337268458</v>
      </c>
      <c r="E3489" s="1">
        <v>10</v>
      </c>
      <c r="F3489" s="2" t="s">
        <v>5</v>
      </c>
      <c r="G3489" s="1">
        <v>0</v>
      </c>
      <c r="H3489" s="32" t="str">
        <f>IFERROR(HOUR(Table1[[#This Row],[Cancel Date/time]])+MINUTE(Table1[[#This Row],[Cancel Date/time]])/60,"not cancelled")</f>
        <v>not cancelled</v>
      </c>
      <c r="I3489" s="47" t="str">
        <f>IFERROR(ROUND(Table1[[#This Row],[cancellation time decimal]],0),"not cancelled")</f>
        <v>not cancelled</v>
      </c>
      <c r="J3489" s="10" t="str">
        <f>IFERROR(MOD(Table1[[#This Row],[cancellation hour rounded]],24),"not cancelled")</f>
        <v>not cancelled</v>
      </c>
      <c r="K3489" s="32">
        <f>1/Table1[[#This Row],[Duration (Time between doses '[in hours'])]]</f>
        <v>0.1</v>
      </c>
      <c r="L3489" s="33">
        <f>Table1[[#This Row],[number doses per hour]]*INDEX(Table2[price per dose],Table1[[#This Row],[Drug ID]])</f>
        <v>0.84959999999999969</v>
      </c>
      <c r="M3489" s="11" t="b">
        <f>AND(Table1[[#This Row],[hour of cancellation 0 to 23]]&gt;=0,Table1[[#This Row],[hour of cancellation 0 to 23]]&lt;=23)</f>
        <v>0</v>
      </c>
    </row>
    <row r="3490" spans="1:13" x14ac:dyDescent="0.3">
      <c r="A3490" s="1">
        <v>3489</v>
      </c>
      <c r="B3490" s="1">
        <v>2</v>
      </c>
      <c r="C3490" s="2">
        <v>41063.3643752098</v>
      </c>
      <c r="D3490" s="2">
        <v>41123.363888888889</v>
      </c>
      <c r="E3490" s="1">
        <v>10</v>
      </c>
      <c r="F3490" s="2">
        <v>41064.371892811258</v>
      </c>
      <c r="G3490" s="1">
        <v>0</v>
      </c>
      <c r="H3490" s="32">
        <f>IFERROR(HOUR(Table1[[#This Row],[Cancel Date/time]])+MINUTE(Table1[[#This Row],[Cancel Date/time]])/60,"not cancelled")</f>
        <v>8.9166666666666661</v>
      </c>
      <c r="I3490" s="47">
        <f>IFERROR(ROUND(Table1[[#This Row],[cancellation time decimal]],0),"not cancelled")</f>
        <v>9</v>
      </c>
      <c r="J3490" s="10">
        <f>IFERROR(MOD(Table1[[#This Row],[cancellation hour rounded]],24),"not cancelled")</f>
        <v>9</v>
      </c>
      <c r="K3490" s="32">
        <f>1/Table1[[#This Row],[Duration (Time between doses '[in hours'])]]</f>
        <v>0.1</v>
      </c>
      <c r="L3490" s="33">
        <f>Table1[[#This Row],[number doses per hour]]*INDEX(Table2[price per dose],Table1[[#This Row],[Drug ID]])</f>
        <v>0.84959999999999969</v>
      </c>
      <c r="M3490" s="11" t="b">
        <f>AND(Table1[[#This Row],[hour of cancellation 0 to 23]]&gt;=0,Table1[[#This Row],[hour of cancellation 0 to 23]]&lt;=23)</f>
        <v>1</v>
      </c>
    </row>
    <row r="3491" spans="1:13" x14ac:dyDescent="0.3">
      <c r="A3491" s="1">
        <v>3490</v>
      </c>
      <c r="B3491" s="1">
        <v>4</v>
      </c>
      <c r="C3491" s="2">
        <v>41063.364819353214</v>
      </c>
      <c r="D3491" s="2">
        <v>41123.364583333336</v>
      </c>
      <c r="E3491" s="1">
        <v>12</v>
      </c>
      <c r="F3491" s="2">
        <v>41065.699709318826</v>
      </c>
      <c r="G3491" s="1">
        <v>0</v>
      </c>
      <c r="H3491" s="32">
        <f>IFERROR(HOUR(Table1[[#This Row],[Cancel Date/time]])+MINUTE(Table1[[#This Row],[Cancel Date/time]])/60,"not cancelled")</f>
        <v>16.783333333333335</v>
      </c>
      <c r="I3491" s="47">
        <f>IFERROR(ROUND(Table1[[#This Row],[cancellation time decimal]],0),"not cancelled")</f>
        <v>17</v>
      </c>
      <c r="J3491" s="10">
        <f>IFERROR(MOD(Table1[[#This Row],[cancellation hour rounded]],24),"not cancelled")</f>
        <v>17</v>
      </c>
      <c r="K3491" s="32">
        <f>1/Table1[[#This Row],[Duration (Time between doses '[in hours'])]]</f>
        <v>8.3333333333333329E-2</v>
      </c>
      <c r="L3491" s="33">
        <f>Table1[[#This Row],[number doses per hour]]*INDEX(Table2[price per dose],Table1[[#This Row],[Drug ID]])</f>
        <v>1.448055119047619</v>
      </c>
      <c r="M3491" s="11" t="b">
        <f>AND(Table1[[#This Row],[hour of cancellation 0 to 23]]&gt;=0,Table1[[#This Row],[hour of cancellation 0 to 23]]&lt;=23)</f>
        <v>1</v>
      </c>
    </row>
    <row r="3492" spans="1:13" x14ac:dyDescent="0.3">
      <c r="A3492" s="1">
        <v>3491</v>
      </c>
      <c r="B3492" s="1">
        <v>4</v>
      </c>
      <c r="C3492" s="2">
        <v>41063.39928804191</v>
      </c>
      <c r="D3492" s="2">
        <v>41123.398611111108</v>
      </c>
      <c r="E3492" s="1">
        <v>12</v>
      </c>
      <c r="F3492" s="2">
        <v>41064.434837061344</v>
      </c>
      <c r="G3492" s="1">
        <v>0</v>
      </c>
      <c r="H3492" s="32">
        <f>IFERROR(HOUR(Table1[[#This Row],[Cancel Date/time]])+MINUTE(Table1[[#This Row],[Cancel Date/time]])/60,"not cancelled")</f>
        <v>10.433333333333334</v>
      </c>
      <c r="I3492" s="47">
        <f>IFERROR(ROUND(Table1[[#This Row],[cancellation time decimal]],0),"not cancelled")</f>
        <v>10</v>
      </c>
      <c r="J3492" s="10">
        <f>IFERROR(MOD(Table1[[#This Row],[cancellation hour rounded]],24),"not cancelled")</f>
        <v>10</v>
      </c>
      <c r="K3492" s="32">
        <f>1/Table1[[#This Row],[Duration (Time between doses '[in hours'])]]</f>
        <v>8.3333333333333329E-2</v>
      </c>
      <c r="L3492" s="33">
        <f>Table1[[#This Row],[number doses per hour]]*INDEX(Table2[price per dose],Table1[[#This Row],[Drug ID]])</f>
        <v>1.448055119047619</v>
      </c>
      <c r="M3492" s="11" t="b">
        <f>AND(Table1[[#This Row],[hour of cancellation 0 to 23]]&gt;=0,Table1[[#This Row],[hour of cancellation 0 to 23]]&lt;=23)</f>
        <v>1</v>
      </c>
    </row>
    <row r="3493" spans="1:13" x14ac:dyDescent="0.3">
      <c r="A3493" s="1">
        <v>3492</v>
      </c>
      <c r="B3493" s="1">
        <v>3</v>
      </c>
      <c r="C3493" s="2">
        <v>41063.486634585126</v>
      </c>
      <c r="D3493" s="2">
        <v>41123.486111111117</v>
      </c>
      <c r="E3493" s="1">
        <v>24</v>
      </c>
      <c r="F3493" s="2">
        <v>41066.405068445827</v>
      </c>
      <c r="G3493" s="1">
        <v>0</v>
      </c>
      <c r="H3493" s="32">
        <f>IFERROR(HOUR(Table1[[#This Row],[Cancel Date/time]])+MINUTE(Table1[[#This Row],[Cancel Date/time]])/60,"not cancelled")</f>
        <v>9.7166666666666668</v>
      </c>
      <c r="I3493" s="47">
        <f>IFERROR(ROUND(Table1[[#This Row],[cancellation time decimal]],0),"not cancelled")</f>
        <v>10</v>
      </c>
      <c r="J3493" s="10">
        <f>IFERROR(MOD(Table1[[#This Row],[cancellation hour rounded]],24),"not cancelled")</f>
        <v>10</v>
      </c>
      <c r="K3493" s="32">
        <f>1/Table1[[#This Row],[Duration (Time between doses '[in hours'])]]</f>
        <v>4.1666666666666664E-2</v>
      </c>
      <c r="L3493" s="33">
        <f>Table1[[#This Row],[number doses per hour]]*INDEX(Table2[price per dose],Table1[[#This Row],[Drug ID]])</f>
        <v>0.18133000000000002</v>
      </c>
      <c r="M3493" s="11" t="b">
        <f>AND(Table1[[#This Row],[hour of cancellation 0 to 23]]&gt;=0,Table1[[#This Row],[hour of cancellation 0 to 23]]&lt;=23)</f>
        <v>1</v>
      </c>
    </row>
    <row r="3494" spans="1:13" x14ac:dyDescent="0.3">
      <c r="A3494" s="1">
        <v>3493</v>
      </c>
      <c r="B3494" s="1">
        <v>3</v>
      </c>
      <c r="C3494" s="2">
        <v>41063.484458523199</v>
      </c>
      <c r="D3494" s="2">
        <v>41123.484027777777</v>
      </c>
      <c r="E3494" s="1">
        <v>24</v>
      </c>
      <c r="F3494" s="2">
        <v>41066.10651060813</v>
      </c>
      <c r="G3494" s="1">
        <v>0</v>
      </c>
      <c r="H3494" s="32">
        <f>IFERROR(HOUR(Table1[[#This Row],[Cancel Date/time]])+MINUTE(Table1[[#This Row],[Cancel Date/time]])/60,"not cancelled")</f>
        <v>2.5499999999999998</v>
      </c>
      <c r="I3494" s="47">
        <f>IFERROR(ROUND(Table1[[#This Row],[cancellation time decimal]],0),"not cancelled")</f>
        <v>3</v>
      </c>
      <c r="J3494" s="10">
        <f>IFERROR(MOD(Table1[[#This Row],[cancellation hour rounded]],24),"not cancelled")</f>
        <v>3</v>
      </c>
      <c r="K3494" s="32">
        <f>1/Table1[[#This Row],[Duration (Time between doses '[in hours'])]]</f>
        <v>4.1666666666666664E-2</v>
      </c>
      <c r="L3494" s="33">
        <f>Table1[[#This Row],[number doses per hour]]*INDEX(Table2[price per dose],Table1[[#This Row],[Drug ID]])</f>
        <v>0.18133000000000002</v>
      </c>
      <c r="M3494" s="11" t="b">
        <f>AND(Table1[[#This Row],[hour of cancellation 0 to 23]]&gt;=0,Table1[[#This Row],[hour of cancellation 0 to 23]]&lt;=23)</f>
        <v>1</v>
      </c>
    </row>
    <row r="3495" spans="1:13" x14ac:dyDescent="0.3">
      <c r="A3495" s="1">
        <v>3494</v>
      </c>
      <c r="B3495" s="1">
        <v>3</v>
      </c>
      <c r="C3495" s="2">
        <v>41063.471179803426</v>
      </c>
      <c r="D3495" s="2">
        <v>41123.470833333333</v>
      </c>
      <c r="E3495" s="1">
        <v>24</v>
      </c>
      <c r="F3495" s="2">
        <v>41065.376513833551</v>
      </c>
      <c r="G3495" s="1">
        <v>0</v>
      </c>
      <c r="H3495" s="32">
        <f>IFERROR(HOUR(Table1[[#This Row],[Cancel Date/time]])+MINUTE(Table1[[#This Row],[Cancel Date/time]])/60,"not cancelled")</f>
        <v>9.0333333333333332</v>
      </c>
      <c r="I3495" s="47">
        <f>IFERROR(ROUND(Table1[[#This Row],[cancellation time decimal]],0),"not cancelled")</f>
        <v>9</v>
      </c>
      <c r="J3495" s="10">
        <f>IFERROR(MOD(Table1[[#This Row],[cancellation hour rounded]],24),"not cancelled")</f>
        <v>9</v>
      </c>
      <c r="K3495" s="32">
        <f>1/Table1[[#This Row],[Duration (Time between doses '[in hours'])]]</f>
        <v>4.1666666666666664E-2</v>
      </c>
      <c r="L3495" s="33">
        <f>Table1[[#This Row],[number doses per hour]]*INDEX(Table2[price per dose],Table1[[#This Row],[Drug ID]])</f>
        <v>0.18133000000000002</v>
      </c>
      <c r="M3495" s="11" t="b">
        <f>AND(Table1[[#This Row],[hour of cancellation 0 to 23]]&gt;=0,Table1[[#This Row],[hour of cancellation 0 to 23]]&lt;=23)</f>
        <v>1</v>
      </c>
    </row>
    <row r="3496" spans="1:13" x14ac:dyDescent="0.3">
      <c r="A3496" s="1">
        <v>3495</v>
      </c>
      <c r="B3496" s="1">
        <v>1</v>
      </c>
      <c r="C3496" s="2">
        <v>41063.521764567377</v>
      </c>
      <c r="D3496" s="2">
        <v>41123.521527777775</v>
      </c>
      <c r="E3496" s="1">
        <v>8</v>
      </c>
      <c r="F3496" s="2">
        <v>41064.635555369758</v>
      </c>
      <c r="G3496" s="1">
        <v>0</v>
      </c>
      <c r="H3496" s="32">
        <f>IFERROR(HOUR(Table1[[#This Row],[Cancel Date/time]])+MINUTE(Table1[[#This Row],[Cancel Date/time]])/60,"not cancelled")</f>
        <v>15.25</v>
      </c>
      <c r="I3496" s="47">
        <f>IFERROR(ROUND(Table1[[#This Row],[cancellation time decimal]],0),"not cancelled")</f>
        <v>15</v>
      </c>
      <c r="J3496" s="10">
        <f>IFERROR(MOD(Table1[[#This Row],[cancellation hour rounded]],24),"not cancelled")</f>
        <v>15</v>
      </c>
      <c r="K3496" s="32">
        <f>1/Table1[[#This Row],[Duration (Time between doses '[in hours'])]]</f>
        <v>0.125</v>
      </c>
      <c r="L3496" s="33">
        <f>Table1[[#This Row],[number doses per hour]]*INDEX(Table2[price per dose],Table1[[#This Row],[Drug ID]])</f>
        <v>0.84929166666666667</v>
      </c>
      <c r="M3496" s="11" t="b">
        <f>AND(Table1[[#This Row],[hour of cancellation 0 to 23]]&gt;=0,Table1[[#This Row],[hour of cancellation 0 to 23]]&lt;=23)</f>
        <v>1</v>
      </c>
    </row>
    <row r="3497" spans="1:13" x14ac:dyDescent="0.3">
      <c r="A3497" s="1">
        <v>3496</v>
      </c>
      <c r="B3497" s="1">
        <v>1</v>
      </c>
      <c r="C3497" s="2">
        <v>41063.665170594388</v>
      </c>
      <c r="D3497" s="2">
        <v>41123.664583333331</v>
      </c>
      <c r="E3497" s="1">
        <v>12</v>
      </c>
      <c r="F3497" s="2">
        <v>41064.328100856597</v>
      </c>
      <c r="G3497" s="1">
        <v>0</v>
      </c>
      <c r="H3497" s="32">
        <f>IFERROR(HOUR(Table1[[#This Row],[Cancel Date/time]])+MINUTE(Table1[[#This Row],[Cancel Date/time]])/60,"not cancelled")</f>
        <v>7.8666666666666671</v>
      </c>
      <c r="I3497" s="47">
        <f>IFERROR(ROUND(Table1[[#This Row],[cancellation time decimal]],0),"not cancelled")</f>
        <v>8</v>
      </c>
      <c r="J3497" s="10">
        <f>IFERROR(MOD(Table1[[#This Row],[cancellation hour rounded]],24),"not cancelled")</f>
        <v>8</v>
      </c>
      <c r="K3497" s="32">
        <f>1/Table1[[#This Row],[Duration (Time between doses '[in hours'])]]</f>
        <v>8.3333333333333329E-2</v>
      </c>
      <c r="L3497" s="33">
        <f>Table1[[#This Row],[number doses per hour]]*INDEX(Table2[price per dose],Table1[[#This Row],[Drug ID]])</f>
        <v>0.56619444444444444</v>
      </c>
      <c r="M3497" s="11" t="b">
        <f>AND(Table1[[#This Row],[hour of cancellation 0 to 23]]&gt;=0,Table1[[#This Row],[hour of cancellation 0 to 23]]&lt;=23)</f>
        <v>1</v>
      </c>
    </row>
    <row r="3498" spans="1:13" x14ac:dyDescent="0.3">
      <c r="A3498" s="1">
        <v>3497</v>
      </c>
      <c r="B3498" s="1">
        <v>1</v>
      </c>
      <c r="C3498" s="2">
        <v>41063.683723066242</v>
      </c>
      <c r="D3498" s="2">
        <v>41123.683333333334</v>
      </c>
      <c r="E3498" s="1">
        <v>8</v>
      </c>
      <c r="F3498" s="2">
        <v>41064.498769109967</v>
      </c>
      <c r="G3498" s="1">
        <v>0</v>
      </c>
      <c r="H3498" s="32">
        <f>IFERROR(HOUR(Table1[[#This Row],[Cancel Date/time]])+MINUTE(Table1[[#This Row],[Cancel Date/time]])/60,"not cancelled")</f>
        <v>11.966666666666667</v>
      </c>
      <c r="I3498" s="47">
        <f>IFERROR(ROUND(Table1[[#This Row],[cancellation time decimal]],0),"not cancelled")</f>
        <v>12</v>
      </c>
      <c r="J3498" s="10">
        <f>IFERROR(MOD(Table1[[#This Row],[cancellation hour rounded]],24),"not cancelled")</f>
        <v>12</v>
      </c>
      <c r="K3498" s="32">
        <f>1/Table1[[#This Row],[Duration (Time between doses '[in hours'])]]</f>
        <v>0.125</v>
      </c>
      <c r="L3498" s="33">
        <f>Table1[[#This Row],[number doses per hour]]*INDEX(Table2[price per dose],Table1[[#This Row],[Drug ID]])</f>
        <v>0.84929166666666667</v>
      </c>
      <c r="M3498" s="11" t="b">
        <f>AND(Table1[[#This Row],[hour of cancellation 0 to 23]]&gt;=0,Table1[[#This Row],[hour of cancellation 0 to 23]]&lt;=23)</f>
        <v>1</v>
      </c>
    </row>
    <row r="3499" spans="1:13" x14ac:dyDescent="0.3">
      <c r="A3499" s="1">
        <v>3498</v>
      </c>
      <c r="B3499" s="1">
        <v>2</v>
      </c>
      <c r="C3499" s="2">
        <v>41063.684852408951</v>
      </c>
      <c r="D3499" s="2">
        <v>41123.68472222222</v>
      </c>
      <c r="E3499" s="1">
        <v>10</v>
      </c>
      <c r="F3499" s="2">
        <v>41064.553401833917</v>
      </c>
      <c r="G3499" s="1">
        <v>0</v>
      </c>
      <c r="H3499" s="32">
        <f>IFERROR(HOUR(Table1[[#This Row],[Cancel Date/time]])+MINUTE(Table1[[#This Row],[Cancel Date/time]])/60,"not cancelled")</f>
        <v>13.266666666666667</v>
      </c>
      <c r="I3499" s="47">
        <f>IFERROR(ROUND(Table1[[#This Row],[cancellation time decimal]],0),"not cancelled")</f>
        <v>13</v>
      </c>
      <c r="J3499" s="10">
        <f>IFERROR(MOD(Table1[[#This Row],[cancellation hour rounded]],24),"not cancelled")</f>
        <v>13</v>
      </c>
      <c r="K3499" s="32">
        <f>1/Table1[[#This Row],[Duration (Time between doses '[in hours'])]]</f>
        <v>0.1</v>
      </c>
      <c r="L3499" s="33">
        <f>Table1[[#This Row],[number doses per hour]]*INDEX(Table2[price per dose],Table1[[#This Row],[Drug ID]])</f>
        <v>0.84959999999999969</v>
      </c>
      <c r="M3499" s="11" t="b">
        <f>AND(Table1[[#This Row],[hour of cancellation 0 to 23]]&gt;=0,Table1[[#This Row],[hour of cancellation 0 to 23]]&lt;=23)</f>
        <v>1</v>
      </c>
    </row>
    <row r="3500" spans="1:13" x14ac:dyDescent="0.3">
      <c r="A3500" s="1">
        <v>3499</v>
      </c>
      <c r="B3500" s="1">
        <v>3</v>
      </c>
      <c r="C3500" s="2">
        <v>41063.748905664652</v>
      </c>
      <c r="D3500" s="2">
        <v>41123.748611111114</v>
      </c>
      <c r="E3500" s="1">
        <v>24</v>
      </c>
      <c r="F3500" s="2">
        <v>41066.487203673583</v>
      </c>
      <c r="G3500" s="1">
        <v>0</v>
      </c>
      <c r="H3500" s="32">
        <f>IFERROR(HOUR(Table1[[#This Row],[Cancel Date/time]])+MINUTE(Table1[[#This Row],[Cancel Date/time]])/60,"not cancelled")</f>
        <v>11.683333333333334</v>
      </c>
      <c r="I3500" s="47">
        <f>IFERROR(ROUND(Table1[[#This Row],[cancellation time decimal]],0),"not cancelled")</f>
        <v>12</v>
      </c>
      <c r="J3500" s="10">
        <f>IFERROR(MOD(Table1[[#This Row],[cancellation hour rounded]],24),"not cancelled")</f>
        <v>12</v>
      </c>
      <c r="K3500" s="32">
        <f>1/Table1[[#This Row],[Duration (Time between doses '[in hours'])]]</f>
        <v>4.1666666666666664E-2</v>
      </c>
      <c r="L3500" s="33">
        <f>Table1[[#This Row],[number doses per hour]]*INDEX(Table2[price per dose],Table1[[#This Row],[Drug ID]])</f>
        <v>0.18133000000000002</v>
      </c>
      <c r="M3500" s="11" t="b">
        <f>AND(Table1[[#This Row],[hour of cancellation 0 to 23]]&gt;=0,Table1[[#This Row],[hour of cancellation 0 to 23]]&lt;=23)</f>
        <v>1</v>
      </c>
    </row>
    <row r="3501" spans="1:13" x14ac:dyDescent="0.3">
      <c r="A3501" s="1">
        <v>3500</v>
      </c>
      <c r="B3501" s="1">
        <v>10</v>
      </c>
      <c r="C3501" s="2">
        <v>41063.735726542749</v>
      </c>
      <c r="D3501" s="2">
        <v>41123.73541666667</v>
      </c>
      <c r="E3501" s="1">
        <v>1</v>
      </c>
      <c r="F3501" s="2">
        <v>41070.40790329739</v>
      </c>
      <c r="G3501" s="1">
        <v>3</v>
      </c>
      <c r="H3501" s="32">
        <f>IFERROR(HOUR(Table1[[#This Row],[Cancel Date/time]])+MINUTE(Table1[[#This Row],[Cancel Date/time]])/60,"not cancelled")</f>
        <v>9.7833333333333332</v>
      </c>
      <c r="I3501" s="47">
        <f>IFERROR(ROUND(Table1[[#This Row],[cancellation time decimal]],0),"not cancelled")</f>
        <v>10</v>
      </c>
      <c r="J3501" s="10">
        <f>IFERROR(MOD(Table1[[#This Row],[cancellation hour rounded]],24),"not cancelled")</f>
        <v>10</v>
      </c>
      <c r="K3501" s="32">
        <f>1/Table1[[#This Row],[Duration (Time between doses '[in hours'])]]</f>
        <v>1</v>
      </c>
      <c r="L3501" s="33">
        <f>Table1[[#This Row],[number doses per hour]]*INDEX(Table2[price per dose],Table1[[#This Row],[Drug ID]])</f>
        <v>2.5716000000000001</v>
      </c>
      <c r="M3501" s="11" t="b">
        <f>AND(Table1[[#This Row],[hour of cancellation 0 to 23]]&gt;=0,Table1[[#This Row],[hour of cancellation 0 to 23]]&lt;=23)</f>
        <v>1</v>
      </c>
    </row>
    <row r="3502" spans="1:13" x14ac:dyDescent="0.3">
      <c r="A3502" s="1">
        <v>3501</v>
      </c>
      <c r="B3502" s="1">
        <v>2</v>
      </c>
      <c r="C3502" s="2">
        <v>41063.993650173688</v>
      </c>
      <c r="D3502" s="2">
        <v>41123.993055555555</v>
      </c>
      <c r="E3502" s="1">
        <v>10</v>
      </c>
      <c r="F3502" s="2">
        <v>41064.684741793142</v>
      </c>
      <c r="G3502" s="1">
        <v>0</v>
      </c>
      <c r="H3502" s="32">
        <f>IFERROR(HOUR(Table1[[#This Row],[Cancel Date/time]])+MINUTE(Table1[[#This Row],[Cancel Date/time]])/60,"not cancelled")</f>
        <v>16.433333333333334</v>
      </c>
      <c r="I3502" s="47">
        <f>IFERROR(ROUND(Table1[[#This Row],[cancellation time decimal]],0),"not cancelled")</f>
        <v>16</v>
      </c>
      <c r="J3502" s="10">
        <f>IFERROR(MOD(Table1[[#This Row],[cancellation hour rounded]],24),"not cancelled")</f>
        <v>16</v>
      </c>
      <c r="K3502" s="32">
        <f>1/Table1[[#This Row],[Duration (Time between doses '[in hours'])]]</f>
        <v>0.1</v>
      </c>
      <c r="L3502" s="33">
        <f>Table1[[#This Row],[number doses per hour]]*INDEX(Table2[price per dose],Table1[[#This Row],[Drug ID]])</f>
        <v>0.84959999999999969</v>
      </c>
      <c r="M3502" s="11" t="b">
        <f>AND(Table1[[#This Row],[hour of cancellation 0 to 23]]&gt;=0,Table1[[#This Row],[hour of cancellation 0 to 23]]&lt;=23)</f>
        <v>1</v>
      </c>
    </row>
    <row r="3503" spans="1:13" x14ac:dyDescent="0.3">
      <c r="A3503" s="1">
        <v>3502</v>
      </c>
      <c r="B3503" s="1">
        <v>3</v>
      </c>
      <c r="C3503" s="2">
        <v>41064.024543095577</v>
      </c>
      <c r="D3503" s="2">
        <v>41124.024305555555</v>
      </c>
      <c r="E3503" s="1">
        <v>24</v>
      </c>
      <c r="F3503" s="2">
        <v>41067.433059480347</v>
      </c>
      <c r="G3503" s="1">
        <v>0</v>
      </c>
      <c r="H3503" s="32">
        <f>IFERROR(HOUR(Table1[[#This Row],[Cancel Date/time]])+MINUTE(Table1[[#This Row],[Cancel Date/time]])/60,"not cancelled")</f>
        <v>10.383333333333333</v>
      </c>
      <c r="I3503" s="47">
        <f>IFERROR(ROUND(Table1[[#This Row],[cancellation time decimal]],0),"not cancelled")</f>
        <v>10</v>
      </c>
      <c r="J3503" s="10">
        <f>IFERROR(MOD(Table1[[#This Row],[cancellation hour rounded]],24),"not cancelled")</f>
        <v>10</v>
      </c>
      <c r="K3503" s="32">
        <f>1/Table1[[#This Row],[Duration (Time between doses '[in hours'])]]</f>
        <v>4.1666666666666664E-2</v>
      </c>
      <c r="L3503" s="33">
        <f>Table1[[#This Row],[number doses per hour]]*INDEX(Table2[price per dose],Table1[[#This Row],[Drug ID]])</f>
        <v>0.18133000000000002</v>
      </c>
      <c r="M3503" s="11" t="b">
        <f>AND(Table1[[#This Row],[hour of cancellation 0 to 23]]&gt;=0,Table1[[#This Row],[hour of cancellation 0 to 23]]&lt;=23)</f>
        <v>1</v>
      </c>
    </row>
    <row r="3504" spans="1:13" hidden="1" x14ac:dyDescent="0.3">
      <c r="A3504" s="1">
        <v>3503</v>
      </c>
      <c r="B3504" s="1">
        <v>7</v>
      </c>
      <c r="C3504" s="2">
        <v>41064.078582815964</v>
      </c>
      <c r="D3504" s="2">
        <v>41068.078380570099</v>
      </c>
      <c r="E3504" s="1">
        <v>24</v>
      </c>
      <c r="F3504" s="2" t="s">
        <v>5</v>
      </c>
      <c r="G3504" s="1">
        <v>0</v>
      </c>
      <c r="H3504" s="32" t="str">
        <f>IFERROR(HOUR(Table1[[#This Row],[Cancel Date/time]])+MINUTE(Table1[[#This Row],[Cancel Date/time]])/60,"not cancelled")</f>
        <v>not cancelled</v>
      </c>
      <c r="I3504" s="47" t="str">
        <f>IFERROR(ROUND(Table1[[#This Row],[cancellation time decimal]],0),"not cancelled")</f>
        <v>not cancelled</v>
      </c>
      <c r="J3504" s="10" t="str">
        <f>IFERROR(MOD(Table1[[#This Row],[cancellation hour rounded]],24),"not cancelled")</f>
        <v>not cancelled</v>
      </c>
      <c r="K3504" s="32">
        <f>1/Table1[[#This Row],[Duration (Time between doses '[in hours'])]]</f>
        <v>4.1666666666666664E-2</v>
      </c>
      <c r="L3504" s="33">
        <f>Table1[[#This Row],[number doses per hour]]*INDEX(Table2[price per dose],Table1[[#This Row],[Drug ID]])</f>
        <v>1.2958049999999997</v>
      </c>
      <c r="M3504" s="11" t="b">
        <f>AND(Table1[[#This Row],[hour of cancellation 0 to 23]]&gt;=0,Table1[[#This Row],[hour of cancellation 0 to 23]]&lt;=23)</f>
        <v>0</v>
      </c>
    </row>
    <row r="3505" spans="1:13" x14ac:dyDescent="0.3">
      <c r="A3505" s="1">
        <v>3504</v>
      </c>
      <c r="B3505" s="1">
        <v>3</v>
      </c>
      <c r="C3505" s="2">
        <v>41064.132218933351</v>
      </c>
      <c r="D3505" s="2">
        <v>41124.131944444445</v>
      </c>
      <c r="E3505" s="1">
        <v>24</v>
      </c>
      <c r="F3505" s="2">
        <v>41065.468853084109</v>
      </c>
      <c r="G3505" s="1">
        <v>0</v>
      </c>
      <c r="H3505" s="32">
        <f>IFERROR(HOUR(Table1[[#This Row],[Cancel Date/time]])+MINUTE(Table1[[#This Row],[Cancel Date/time]])/60,"not cancelled")</f>
        <v>11.25</v>
      </c>
      <c r="I3505" s="47">
        <f>IFERROR(ROUND(Table1[[#This Row],[cancellation time decimal]],0),"not cancelled")</f>
        <v>11</v>
      </c>
      <c r="J3505" s="10">
        <f>IFERROR(MOD(Table1[[#This Row],[cancellation hour rounded]],24),"not cancelled")</f>
        <v>11</v>
      </c>
      <c r="K3505" s="32">
        <f>1/Table1[[#This Row],[Duration (Time between doses '[in hours'])]]</f>
        <v>4.1666666666666664E-2</v>
      </c>
      <c r="L3505" s="33">
        <f>Table1[[#This Row],[number doses per hour]]*INDEX(Table2[price per dose],Table1[[#This Row],[Drug ID]])</f>
        <v>0.18133000000000002</v>
      </c>
      <c r="M3505" s="11" t="b">
        <f>AND(Table1[[#This Row],[hour of cancellation 0 to 23]]&gt;=0,Table1[[#This Row],[hour of cancellation 0 to 23]]&lt;=23)</f>
        <v>1</v>
      </c>
    </row>
    <row r="3506" spans="1:13" x14ac:dyDescent="0.3">
      <c r="A3506" s="1">
        <v>3505</v>
      </c>
      <c r="B3506" s="1">
        <v>3</v>
      </c>
      <c r="C3506" s="2">
        <v>41064.227441469513</v>
      </c>
      <c r="D3506" s="2">
        <v>41124.227083333339</v>
      </c>
      <c r="E3506" s="1">
        <v>24</v>
      </c>
      <c r="F3506" s="2">
        <v>41067.494176561289</v>
      </c>
      <c r="G3506" s="1">
        <v>0</v>
      </c>
      <c r="H3506" s="32">
        <f>IFERROR(HOUR(Table1[[#This Row],[Cancel Date/time]])+MINUTE(Table1[[#This Row],[Cancel Date/time]])/60,"not cancelled")</f>
        <v>11.85</v>
      </c>
      <c r="I3506" s="47">
        <f>IFERROR(ROUND(Table1[[#This Row],[cancellation time decimal]],0),"not cancelled")</f>
        <v>12</v>
      </c>
      <c r="J3506" s="10">
        <f>IFERROR(MOD(Table1[[#This Row],[cancellation hour rounded]],24),"not cancelled")</f>
        <v>12</v>
      </c>
      <c r="K3506" s="32">
        <f>1/Table1[[#This Row],[Duration (Time between doses '[in hours'])]]</f>
        <v>4.1666666666666664E-2</v>
      </c>
      <c r="L3506" s="33">
        <f>Table1[[#This Row],[number doses per hour]]*INDEX(Table2[price per dose],Table1[[#This Row],[Drug ID]])</f>
        <v>0.18133000000000002</v>
      </c>
      <c r="M3506" s="11" t="b">
        <f>AND(Table1[[#This Row],[hour of cancellation 0 to 23]]&gt;=0,Table1[[#This Row],[hour of cancellation 0 to 23]]&lt;=23)</f>
        <v>1</v>
      </c>
    </row>
    <row r="3507" spans="1:13" hidden="1" x14ac:dyDescent="0.3">
      <c r="A3507" s="1">
        <v>3506</v>
      </c>
      <c r="B3507" s="1">
        <v>6</v>
      </c>
      <c r="C3507" s="2">
        <v>41064.341973858653</v>
      </c>
      <c r="D3507" s="2">
        <v>41066.633333333331</v>
      </c>
      <c r="E3507" s="1">
        <v>24</v>
      </c>
      <c r="F3507" s="2" t="s">
        <v>5</v>
      </c>
      <c r="G3507" s="1">
        <v>0</v>
      </c>
      <c r="H3507" s="32" t="str">
        <f>IFERROR(HOUR(Table1[[#This Row],[Cancel Date/time]])+MINUTE(Table1[[#This Row],[Cancel Date/time]])/60,"not cancelled")</f>
        <v>not cancelled</v>
      </c>
      <c r="I3507" s="47" t="str">
        <f>IFERROR(ROUND(Table1[[#This Row],[cancellation time decimal]],0),"not cancelled")</f>
        <v>not cancelled</v>
      </c>
      <c r="J3507" s="10" t="str">
        <f>IFERROR(MOD(Table1[[#This Row],[cancellation hour rounded]],24),"not cancelled")</f>
        <v>not cancelled</v>
      </c>
      <c r="K3507" s="32">
        <f>1/Table1[[#This Row],[Duration (Time between doses '[in hours'])]]</f>
        <v>4.1666666666666664E-2</v>
      </c>
      <c r="L3507" s="33">
        <f>Table1[[#This Row],[number doses per hour]]*INDEX(Table2[price per dose],Table1[[#This Row],[Drug ID]])</f>
        <v>0.35218749999999999</v>
      </c>
      <c r="M3507" s="11" t="b">
        <f>AND(Table1[[#This Row],[hour of cancellation 0 to 23]]&gt;=0,Table1[[#This Row],[hour of cancellation 0 to 23]]&lt;=23)</f>
        <v>0</v>
      </c>
    </row>
    <row r="3508" spans="1:13" x14ac:dyDescent="0.3">
      <c r="A3508" s="1">
        <v>3507</v>
      </c>
      <c r="B3508" s="1">
        <v>9</v>
      </c>
      <c r="C3508" s="2">
        <v>41064.377940772429</v>
      </c>
      <c r="D3508" s="2">
        <v>41124.37777777778</v>
      </c>
      <c r="E3508" s="1">
        <v>5</v>
      </c>
      <c r="F3508" s="2">
        <v>41067.523086254849</v>
      </c>
      <c r="G3508" s="1">
        <v>0</v>
      </c>
      <c r="H3508" s="32">
        <f>IFERROR(HOUR(Table1[[#This Row],[Cancel Date/time]])+MINUTE(Table1[[#This Row],[Cancel Date/time]])/60,"not cancelled")</f>
        <v>12.55</v>
      </c>
      <c r="I3508" s="47">
        <f>IFERROR(ROUND(Table1[[#This Row],[cancellation time decimal]],0),"not cancelled")</f>
        <v>13</v>
      </c>
      <c r="J3508" s="10">
        <f>IFERROR(MOD(Table1[[#This Row],[cancellation hour rounded]],24),"not cancelled")</f>
        <v>13</v>
      </c>
      <c r="K3508" s="32">
        <f>1/Table1[[#This Row],[Duration (Time between doses '[in hours'])]]</f>
        <v>0.2</v>
      </c>
      <c r="L3508" s="33">
        <f>Table1[[#This Row],[number doses per hour]]*INDEX(Table2[price per dose],Table1[[#This Row],[Drug ID]])</f>
        <v>5.6740000000000004</v>
      </c>
      <c r="M3508" s="11" t="b">
        <f>AND(Table1[[#This Row],[hour of cancellation 0 to 23]]&gt;=0,Table1[[#This Row],[hour of cancellation 0 to 23]]&lt;=23)</f>
        <v>1</v>
      </c>
    </row>
    <row r="3509" spans="1:13" x14ac:dyDescent="0.3">
      <c r="A3509" s="1">
        <v>3508</v>
      </c>
      <c r="B3509" s="1">
        <v>5</v>
      </c>
      <c r="C3509" s="2">
        <v>41064.378167095645</v>
      </c>
      <c r="D3509" s="2">
        <v>41124.37777777778</v>
      </c>
      <c r="E3509" s="1">
        <v>24</v>
      </c>
      <c r="F3509" s="2">
        <v>41066.69810916132</v>
      </c>
      <c r="G3509" s="1">
        <v>0</v>
      </c>
      <c r="H3509" s="32">
        <f>IFERROR(HOUR(Table1[[#This Row],[Cancel Date/time]])+MINUTE(Table1[[#This Row],[Cancel Date/time]])/60,"not cancelled")</f>
        <v>16.75</v>
      </c>
      <c r="I3509" s="47">
        <f>IFERROR(ROUND(Table1[[#This Row],[cancellation time decimal]],0),"not cancelled")</f>
        <v>17</v>
      </c>
      <c r="J3509" s="10">
        <f>IFERROR(MOD(Table1[[#This Row],[cancellation hour rounded]],24),"not cancelled")</f>
        <v>17</v>
      </c>
      <c r="K3509" s="32">
        <f>1/Table1[[#This Row],[Duration (Time between doses '[in hours'])]]</f>
        <v>4.1666666666666664E-2</v>
      </c>
      <c r="L3509" s="33">
        <f>Table1[[#This Row],[number doses per hour]]*INDEX(Table2[price per dose],Table1[[#This Row],[Drug ID]])</f>
        <v>0.2815833333333333</v>
      </c>
      <c r="M3509" s="11" t="b">
        <f>AND(Table1[[#This Row],[hour of cancellation 0 to 23]]&gt;=0,Table1[[#This Row],[hour of cancellation 0 to 23]]&lt;=23)</f>
        <v>1</v>
      </c>
    </row>
    <row r="3510" spans="1:13" x14ac:dyDescent="0.3">
      <c r="A3510" s="1">
        <v>3509</v>
      </c>
      <c r="B3510" s="1">
        <v>1</v>
      </c>
      <c r="C3510" s="2">
        <v>41064.411401482663</v>
      </c>
      <c r="D3510" s="2">
        <v>41124.411111111112</v>
      </c>
      <c r="E3510" s="1">
        <v>8</v>
      </c>
      <c r="F3510" s="2">
        <v>41065.489505184283</v>
      </c>
      <c r="G3510" s="1">
        <v>0</v>
      </c>
      <c r="H3510" s="32">
        <f>IFERROR(HOUR(Table1[[#This Row],[Cancel Date/time]])+MINUTE(Table1[[#This Row],[Cancel Date/time]])/60,"not cancelled")</f>
        <v>11.733333333333333</v>
      </c>
      <c r="I3510" s="47">
        <f>IFERROR(ROUND(Table1[[#This Row],[cancellation time decimal]],0),"not cancelled")</f>
        <v>12</v>
      </c>
      <c r="J3510" s="10">
        <f>IFERROR(MOD(Table1[[#This Row],[cancellation hour rounded]],24),"not cancelled")</f>
        <v>12</v>
      </c>
      <c r="K3510" s="32">
        <f>1/Table1[[#This Row],[Duration (Time between doses '[in hours'])]]</f>
        <v>0.125</v>
      </c>
      <c r="L3510" s="33">
        <f>Table1[[#This Row],[number doses per hour]]*INDEX(Table2[price per dose],Table1[[#This Row],[Drug ID]])</f>
        <v>0.84929166666666667</v>
      </c>
      <c r="M3510" s="11" t="b">
        <f>AND(Table1[[#This Row],[hour of cancellation 0 to 23]]&gt;=0,Table1[[#This Row],[hour of cancellation 0 to 23]]&lt;=23)</f>
        <v>1</v>
      </c>
    </row>
    <row r="3511" spans="1:13" x14ac:dyDescent="0.3">
      <c r="A3511" s="1">
        <v>3510</v>
      </c>
      <c r="B3511" s="1">
        <v>1</v>
      </c>
      <c r="C3511" s="2">
        <v>41064.393501350125</v>
      </c>
      <c r="D3511" s="2">
        <v>41124.393055555556</v>
      </c>
      <c r="E3511" s="1">
        <v>8</v>
      </c>
      <c r="F3511" s="2">
        <v>41065.102840737469</v>
      </c>
      <c r="G3511" s="1">
        <v>0</v>
      </c>
      <c r="H3511" s="32">
        <f>IFERROR(HOUR(Table1[[#This Row],[Cancel Date/time]])+MINUTE(Table1[[#This Row],[Cancel Date/time]])/60,"not cancelled")</f>
        <v>2.4666666666666668</v>
      </c>
      <c r="I3511" s="47">
        <f>IFERROR(ROUND(Table1[[#This Row],[cancellation time decimal]],0),"not cancelled")</f>
        <v>2</v>
      </c>
      <c r="J3511" s="10">
        <f>IFERROR(MOD(Table1[[#This Row],[cancellation hour rounded]],24),"not cancelled")</f>
        <v>2</v>
      </c>
      <c r="K3511" s="32">
        <f>1/Table1[[#This Row],[Duration (Time between doses '[in hours'])]]</f>
        <v>0.125</v>
      </c>
      <c r="L3511" s="33">
        <f>Table1[[#This Row],[number doses per hour]]*INDEX(Table2[price per dose],Table1[[#This Row],[Drug ID]])</f>
        <v>0.84929166666666667</v>
      </c>
      <c r="M3511" s="11" t="b">
        <f>AND(Table1[[#This Row],[hour of cancellation 0 to 23]]&gt;=0,Table1[[#This Row],[hour of cancellation 0 to 23]]&lt;=23)</f>
        <v>1</v>
      </c>
    </row>
    <row r="3512" spans="1:13" x14ac:dyDescent="0.3">
      <c r="A3512" s="1">
        <v>3511</v>
      </c>
      <c r="B3512" s="1">
        <v>9</v>
      </c>
      <c r="C3512" s="2">
        <v>41064.388883571017</v>
      </c>
      <c r="D3512" s="2">
        <v>41124.388888888891</v>
      </c>
      <c r="E3512" s="1">
        <v>5</v>
      </c>
      <c r="F3512" s="2">
        <v>41067.561679282502</v>
      </c>
      <c r="G3512" s="1">
        <v>0</v>
      </c>
      <c r="H3512" s="32">
        <f>IFERROR(HOUR(Table1[[#This Row],[Cancel Date/time]])+MINUTE(Table1[[#This Row],[Cancel Date/time]])/60,"not cancelled")</f>
        <v>13.466666666666667</v>
      </c>
      <c r="I3512" s="47">
        <f>IFERROR(ROUND(Table1[[#This Row],[cancellation time decimal]],0),"not cancelled")</f>
        <v>13</v>
      </c>
      <c r="J3512" s="10">
        <f>IFERROR(MOD(Table1[[#This Row],[cancellation hour rounded]],24),"not cancelled")</f>
        <v>13</v>
      </c>
      <c r="K3512" s="32">
        <f>1/Table1[[#This Row],[Duration (Time between doses '[in hours'])]]</f>
        <v>0.2</v>
      </c>
      <c r="L3512" s="33">
        <f>Table1[[#This Row],[number doses per hour]]*INDEX(Table2[price per dose],Table1[[#This Row],[Drug ID]])</f>
        <v>5.6740000000000004</v>
      </c>
      <c r="M3512" s="11" t="b">
        <f>AND(Table1[[#This Row],[hour of cancellation 0 to 23]]&gt;=0,Table1[[#This Row],[hour of cancellation 0 to 23]]&lt;=23)</f>
        <v>1</v>
      </c>
    </row>
    <row r="3513" spans="1:13" x14ac:dyDescent="0.3">
      <c r="A3513" s="1">
        <v>3512</v>
      </c>
      <c r="B3513" s="1">
        <v>1</v>
      </c>
      <c r="C3513" s="2">
        <v>41064.441082264886</v>
      </c>
      <c r="D3513" s="2">
        <v>41124.440972222219</v>
      </c>
      <c r="E3513" s="1">
        <v>8</v>
      </c>
      <c r="F3513" s="2">
        <v>41065.419070057302</v>
      </c>
      <c r="G3513" s="1">
        <v>0</v>
      </c>
      <c r="H3513" s="32">
        <f>IFERROR(HOUR(Table1[[#This Row],[Cancel Date/time]])+MINUTE(Table1[[#This Row],[Cancel Date/time]])/60,"not cancelled")</f>
        <v>10.050000000000001</v>
      </c>
      <c r="I3513" s="47">
        <f>IFERROR(ROUND(Table1[[#This Row],[cancellation time decimal]],0),"not cancelled")</f>
        <v>10</v>
      </c>
      <c r="J3513" s="10">
        <f>IFERROR(MOD(Table1[[#This Row],[cancellation hour rounded]],24),"not cancelled")</f>
        <v>10</v>
      </c>
      <c r="K3513" s="32">
        <f>1/Table1[[#This Row],[Duration (Time between doses '[in hours'])]]</f>
        <v>0.125</v>
      </c>
      <c r="L3513" s="33">
        <f>Table1[[#This Row],[number doses per hour]]*INDEX(Table2[price per dose],Table1[[#This Row],[Drug ID]])</f>
        <v>0.84929166666666667</v>
      </c>
      <c r="M3513" s="11" t="b">
        <f>AND(Table1[[#This Row],[hour of cancellation 0 to 23]]&gt;=0,Table1[[#This Row],[hour of cancellation 0 to 23]]&lt;=23)</f>
        <v>1</v>
      </c>
    </row>
    <row r="3514" spans="1:13" hidden="1" x14ac:dyDescent="0.3">
      <c r="A3514" s="1">
        <v>3513</v>
      </c>
      <c r="B3514" s="1">
        <v>6</v>
      </c>
      <c r="C3514" s="2">
        <v>41064.487052262826</v>
      </c>
      <c r="D3514" s="2">
        <v>41067.361404337811</v>
      </c>
      <c r="E3514" s="1">
        <v>24</v>
      </c>
      <c r="F3514" s="2" t="s">
        <v>5</v>
      </c>
      <c r="G3514" s="1">
        <v>0</v>
      </c>
      <c r="H3514" s="32" t="str">
        <f>IFERROR(HOUR(Table1[[#This Row],[Cancel Date/time]])+MINUTE(Table1[[#This Row],[Cancel Date/time]])/60,"not cancelled")</f>
        <v>not cancelled</v>
      </c>
      <c r="I3514" s="47" t="str">
        <f>IFERROR(ROUND(Table1[[#This Row],[cancellation time decimal]],0),"not cancelled")</f>
        <v>not cancelled</v>
      </c>
      <c r="J3514" s="10" t="str">
        <f>IFERROR(MOD(Table1[[#This Row],[cancellation hour rounded]],24),"not cancelled")</f>
        <v>not cancelled</v>
      </c>
      <c r="K3514" s="32">
        <f>1/Table1[[#This Row],[Duration (Time between doses '[in hours'])]]</f>
        <v>4.1666666666666664E-2</v>
      </c>
      <c r="L3514" s="33">
        <f>Table1[[#This Row],[number doses per hour]]*INDEX(Table2[price per dose],Table1[[#This Row],[Drug ID]])</f>
        <v>0.35218749999999999</v>
      </c>
      <c r="M3514" s="11" t="b">
        <f>AND(Table1[[#This Row],[hour of cancellation 0 to 23]]&gt;=0,Table1[[#This Row],[hour of cancellation 0 to 23]]&lt;=23)</f>
        <v>0</v>
      </c>
    </row>
    <row r="3515" spans="1:13" x14ac:dyDescent="0.3">
      <c r="A3515" s="1">
        <v>3514</v>
      </c>
      <c r="B3515" s="1">
        <v>5</v>
      </c>
      <c r="C3515" s="2">
        <v>41064.539400441972</v>
      </c>
      <c r="D3515" s="2">
        <v>41124.538888888892</v>
      </c>
      <c r="E3515" s="1">
        <v>24</v>
      </c>
      <c r="F3515" s="2">
        <v>41067.680294766586</v>
      </c>
      <c r="G3515" s="1">
        <v>0</v>
      </c>
      <c r="H3515" s="32">
        <f>IFERROR(HOUR(Table1[[#This Row],[Cancel Date/time]])+MINUTE(Table1[[#This Row],[Cancel Date/time]])/60,"not cancelled")</f>
        <v>16.316666666666666</v>
      </c>
      <c r="I3515" s="47">
        <f>IFERROR(ROUND(Table1[[#This Row],[cancellation time decimal]],0),"not cancelled")</f>
        <v>16</v>
      </c>
      <c r="J3515" s="10">
        <f>IFERROR(MOD(Table1[[#This Row],[cancellation hour rounded]],24),"not cancelled")</f>
        <v>16</v>
      </c>
      <c r="K3515" s="32">
        <f>1/Table1[[#This Row],[Duration (Time between doses '[in hours'])]]</f>
        <v>4.1666666666666664E-2</v>
      </c>
      <c r="L3515" s="33">
        <f>Table1[[#This Row],[number doses per hour]]*INDEX(Table2[price per dose],Table1[[#This Row],[Drug ID]])</f>
        <v>0.2815833333333333</v>
      </c>
      <c r="M3515" s="11" t="b">
        <f>AND(Table1[[#This Row],[hour of cancellation 0 to 23]]&gt;=0,Table1[[#This Row],[hour of cancellation 0 to 23]]&lt;=23)</f>
        <v>1</v>
      </c>
    </row>
    <row r="3516" spans="1:13" x14ac:dyDescent="0.3">
      <c r="A3516" s="1">
        <v>3515</v>
      </c>
      <c r="B3516" s="1">
        <v>2</v>
      </c>
      <c r="C3516" s="2">
        <v>41064.576744506463</v>
      </c>
      <c r="D3516" s="2">
        <v>41124.576388888883</v>
      </c>
      <c r="E3516" s="1">
        <v>10</v>
      </c>
      <c r="F3516" s="2">
        <v>41065.663271602971</v>
      </c>
      <c r="G3516" s="1">
        <v>0</v>
      </c>
      <c r="H3516" s="32">
        <f>IFERROR(HOUR(Table1[[#This Row],[Cancel Date/time]])+MINUTE(Table1[[#This Row],[Cancel Date/time]])/60,"not cancelled")</f>
        <v>15.916666666666666</v>
      </c>
      <c r="I3516" s="47">
        <f>IFERROR(ROUND(Table1[[#This Row],[cancellation time decimal]],0),"not cancelled")</f>
        <v>16</v>
      </c>
      <c r="J3516" s="10">
        <f>IFERROR(MOD(Table1[[#This Row],[cancellation hour rounded]],24),"not cancelled")</f>
        <v>16</v>
      </c>
      <c r="K3516" s="32">
        <f>1/Table1[[#This Row],[Duration (Time between doses '[in hours'])]]</f>
        <v>0.1</v>
      </c>
      <c r="L3516" s="33">
        <f>Table1[[#This Row],[number doses per hour]]*INDEX(Table2[price per dose],Table1[[#This Row],[Drug ID]])</f>
        <v>0.84959999999999969</v>
      </c>
      <c r="M3516" s="11" t="b">
        <f>AND(Table1[[#This Row],[hour of cancellation 0 to 23]]&gt;=0,Table1[[#This Row],[hour of cancellation 0 to 23]]&lt;=23)</f>
        <v>1</v>
      </c>
    </row>
    <row r="3517" spans="1:13" hidden="1" x14ac:dyDescent="0.3">
      <c r="A3517" s="1">
        <v>3516</v>
      </c>
      <c r="B3517" s="1">
        <v>3</v>
      </c>
      <c r="C3517" s="2">
        <v>41064.665570938618</v>
      </c>
      <c r="D3517" s="2">
        <v>41067.040277777778</v>
      </c>
      <c r="E3517" s="1">
        <v>24</v>
      </c>
      <c r="F3517" s="2" t="s">
        <v>5</v>
      </c>
      <c r="G3517" s="1">
        <v>0</v>
      </c>
      <c r="H3517" s="32" t="str">
        <f>IFERROR(HOUR(Table1[[#This Row],[Cancel Date/time]])+MINUTE(Table1[[#This Row],[Cancel Date/time]])/60,"not cancelled")</f>
        <v>not cancelled</v>
      </c>
      <c r="I3517" s="47" t="str">
        <f>IFERROR(ROUND(Table1[[#This Row],[cancellation time decimal]],0),"not cancelled")</f>
        <v>not cancelled</v>
      </c>
      <c r="J3517" s="10" t="str">
        <f>IFERROR(MOD(Table1[[#This Row],[cancellation hour rounded]],24),"not cancelled")</f>
        <v>not cancelled</v>
      </c>
      <c r="K3517" s="32">
        <f>1/Table1[[#This Row],[Duration (Time between doses '[in hours'])]]</f>
        <v>4.1666666666666664E-2</v>
      </c>
      <c r="L3517" s="33">
        <f>Table1[[#This Row],[number doses per hour]]*INDEX(Table2[price per dose],Table1[[#This Row],[Drug ID]])</f>
        <v>0.18133000000000002</v>
      </c>
      <c r="M3517" s="11" t="b">
        <f>AND(Table1[[#This Row],[hour of cancellation 0 to 23]]&gt;=0,Table1[[#This Row],[hour of cancellation 0 to 23]]&lt;=23)</f>
        <v>0</v>
      </c>
    </row>
    <row r="3518" spans="1:13" x14ac:dyDescent="0.3">
      <c r="A3518" s="1">
        <v>3517</v>
      </c>
      <c r="B3518" s="1">
        <v>3</v>
      </c>
      <c r="C3518" s="2">
        <v>41064.627715768147</v>
      </c>
      <c r="D3518" s="2">
        <v>41124.627083333333</v>
      </c>
      <c r="E3518" s="1">
        <v>24</v>
      </c>
      <c r="F3518" s="2">
        <v>41066.407647727283</v>
      </c>
      <c r="G3518" s="1">
        <v>0</v>
      </c>
      <c r="H3518" s="32">
        <f>IFERROR(HOUR(Table1[[#This Row],[Cancel Date/time]])+MINUTE(Table1[[#This Row],[Cancel Date/time]])/60,"not cancelled")</f>
        <v>9.7833333333333332</v>
      </c>
      <c r="I3518" s="47">
        <f>IFERROR(ROUND(Table1[[#This Row],[cancellation time decimal]],0),"not cancelled")</f>
        <v>10</v>
      </c>
      <c r="J3518" s="10">
        <f>IFERROR(MOD(Table1[[#This Row],[cancellation hour rounded]],24),"not cancelled")</f>
        <v>10</v>
      </c>
      <c r="K3518" s="32">
        <f>1/Table1[[#This Row],[Duration (Time between doses '[in hours'])]]</f>
        <v>4.1666666666666664E-2</v>
      </c>
      <c r="L3518" s="33">
        <f>Table1[[#This Row],[number doses per hour]]*INDEX(Table2[price per dose],Table1[[#This Row],[Drug ID]])</f>
        <v>0.18133000000000002</v>
      </c>
      <c r="M3518" s="11" t="b">
        <f>AND(Table1[[#This Row],[hour of cancellation 0 to 23]]&gt;=0,Table1[[#This Row],[hour of cancellation 0 to 23]]&lt;=23)</f>
        <v>1</v>
      </c>
    </row>
    <row r="3519" spans="1:13" x14ac:dyDescent="0.3">
      <c r="A3519" s="1">
        <v>3518</v>
      </c>
      <c r="B3519" s="1">
        <v>5</v>
      </c>
      <c r="C3519" s="2">
        <v>41064.674960878634</v>
      </c>
      <c r="D3519" s="2">
        <v>41124.674305555556</v>
      </c>
      <c r="E3519" s="1">
        <v>24</v>
      </c>
      <c r="F3519" s="2">
        <v>41068.372449918708</v>
      </c>
      <c r="G3519" s="1">
        <v>0</v>
      </c>
      <c r="H3519" s="32">
        <f>IFERROR(HOUR(Table1[[#This Row],[Cancel Date/time]])+MINUTE(Table1[[#This Row],[Cancel Date/time]])/60,"not cancelled")</f>
        <v>8.9333333333333336</v>
      </c>
      <c r="I3519" s="47">
        <f>IFERROR(ROUND(Table1[[#This Row],[cancellation time decimal]],0),"not cancelled")</f>
        <v>9</v>
      </c>
      <c r="J3519" s="10">
        <f>IFERROR(MOD(Table1[[#This Row],[cancellation hour rounded]],24),"not cancelled")</f>
        <v>9</v>
      </c>
      <c r="K3519" s="32">
        <f>1/Table1[[#This Row],[Duration (Time between doses '[in hours'])]]</f>
        <v>4.1666666666666664E-2</v>
      </c>
      <c r="L3519" s="33">
        <f>Table1[[#This Row],[number doses per hour]]*INDEX(Table2[price per dose],Table1[[#This Row],[Drug ID]])</f>
        <v>0.2815833333333333</v>
      </c>
      <c r="M3519" s="11" t="b">
        <f>AND(Table1[[#This Row],[hour of cancellation 0 to 23]]&gt;=0,Table1[[#This Row],[hour of cancellation 0 to 23]]&lt;=23)</f>
        <v>1</v>
      </c>
    </row>
    <row r="3520" spans="1:13" x14ac:dyDescent="0.3">
      <c r="A3520" s="1">
        <v>3519</v>
      </c>
      <c r="B3520" s="1">
        <v>1</v>
      </c>
      <c r="C3520" s="2">
        <v>41064.68681178704</v>
      </c>
      <c r="D3520" s="2">
        <v>41124.686805555553</v>
      </c>
      <c r="E3520" s="1">
        <v>8</v>
      </c>
      <c r="F3520" s="2">
        <v>41065.489599414715</v>
      </c>
      <c r="G3520" s="1">
        <v>0</v>
      </c>
      <c r="H3520" s="32">
        <f>IFERROR(HOUR(Table1[[#This Row],[Cancel Date/time]])+MINUTE(Table1[[#This Row],[Cancel Date/time]])/60,"not cancelled")</f>
        <v>11.75</v>
      </c>
      <c r="I3520" s="47">
        <f>IFERROR(ROUND(Table1[[#This Row],[cancellation time decimal]],0),"not cancelled")</f>
        <v>12</v>
      </c>
      <c r="J3520" s="10">
        <f>IFERROR(MOD(Table1[[#This Row],[cancellation hour rounded]],24),"not cancelled")</f>
        <v>12</v>
      </c>
      <c r="K3520" s="32">
        <f>1/Table1[[#This Row],[Duration (Time between doses '[in hours'])]]</f>
        <v>0.125</v>
      </c>
      <c r="L3520" s="33">
        <f>Table1[[#This Row],[number doses per hour]]*INDEX(Table2[price per dose],Table1[[#This Row],[Drug ID]])</f>
        <v>0.84929166666666667</v>
      </c>
      <c r="M3520" s="11" t="b">
        <f>AND(Table1[[#This Row],[hour of cancellation 0 to 23]]&gt;=0,Table1[[#This Row],[hour of cancellation 0 to 23]]&lt;=23)</f>
        <v>1</v>
      </c>
    </row>
    <row r="3521" spans="1:13" x14ac:dyDescent="0.3">
      <c r="A3521" s="1">
        <v>3520</v>
      </c>
      <c r="B3521" s="1">
        <v>7</v>
      </c>
      <c r="C3521" s="2">
        <v>41064.739956312958</v>
      </c>
      <c r="D3521" s="2">
        <v>41124.739583333336</v>
      </c>
      <c r="E3521" s="1">
        <v>24</v>
      </c>
      <c r="F3521" s="2">
        <v>41080.413336806581</v>
      </c>
      <c r="G3521" s="1">
        <v>0</v>
      </c>
      <c r="H3521" s="32">
        <f>IFERROR(HOUR(Table1[[#This Row],[Cancel Date/time]])+MINUTE(Table1[[#This Row],[Cancel Date/time]])/60,"not cancelled")</f>
        <v>9.9166666666666661</v>
      </c>
      <c r="I3521" s="47">
        <f>IFERROR(ROUND(Table1[[#This Row],[cancellation time decimal]],0),"not cancelled")</f>
        <v>10</v>
      </c>
      <c r="J3521" s="10">
        <f>IFERROR(MOD(Table1[[#This Row],[cancellation hour rounded]],24),"not cancelled")</f>
        <v>10</v>
      </c>
      <c r="K3521" s="32">
        <f>1/Table1[[#This Row],[Duration (Time between doses '[in hours'])]]</f>
        <v>4.1666666666666664E-2</v>
      </c>
      <c r="L3521" s="33">
        <f>Table1[[#This Row],[number doses per hour]]*INDEX(Table2[price per dose],Table1[[#This Row],[Drug ID]])</f>
        <v>1.2958049999999997</v>
      </c>
      <c r="M3521" s="11" t="b">
        <f>AND(Table1[[#This Row],[hour of cancellation 0 to 23]]&gt;=0,Table1[[#This Row],[hour of cancellation 0 to 23]]&lt;=23)</f>
        <v>1</v>
      </c>
    </row>
    <row r="3522" spans="1:13" x14ac:dyDescent="0.3">
      <c r="A3522" s="1">
        <v>3521</v>
      </c>
      <c r="B3522" s="1">
        <v>1</v>
      </c>
      <c r="C3522" s="2">
        <v>41064.830351868484</v>
      </c>
      <c r="D3522" s="2">
        <v>41124.829861111109</v>
      </c>
      <c r="E3522" s="1">
        <v>8</v>
      </c>
      <c r="F3522" s="2">
        <v>41066.161931463881</v>
      </c>
      <c r="G3522" s="1">
        <v>0</v>
      </c>
      <c r="H3522" s="32">
        <f>IFERROR(HOUR(Table1[[#This Row],[Cancel Date/time]])+MINUTE(Table1[[#This Row],[Cancel Date/time]])/60,"not cancelled")</f>
        <v>3.8833333333333333</v>
      </c>
      <c r="I3522" s="47">
        <f>IFERROR(ROUND(Table1[[#This Row],[cancellation time decimal]],0),"not cancelled")</f>
        <v>4</v>
      </c>
      <c r="J3522" s="10">
        <f>IFERROR(MOD(Table1[[#This Row],[cancellation hour rounded]],24),"not cancelled")</f>
        <v>4</v>
      </c>
      <c r="K3522" s="32">
        <f>1/Table1[[#This Row],[Duration (Time between doses '[in hours'])]]</f>
        <v>0.125</v>
      </c>
      <c r="L3522" s="33">
        <f>Table1[[#This Row],[number doses per hour]]*INDEX(Table2[price per dose],Table1[[#This Row],[Drug ID]])</f>
        <v>0.84929166666666667</v>
      </c>
      <c r="M3522" s="11" t="b">
        <f>AND(Table1[[#This Row],[hour of cancellation 0 to 23]]&gt;=0,Table1[[#This Row],[hour of cancellation 0 to 23]]&lt;=23)</f>
        <v>1</v>
      </c>
    </row>
    <row r="3523" spans="1:13" x14ac:dyDescent="0.3">
      <c r="A3523" s="1">
        <v>3522</v>
      </c>
      <c r="B3523" s="1">
        <v>7</v>
      </c>
      <c r="C3523" s="2">
        <v>41065.362526002013</v>
      </c>
      <c r="D3523" s="2">
        <v>41125.362500000003</v>
      </c>
      <c r="E3523" s="1">
        <v>24</v>
      </c>
      <c r="F3523" s="2">
        <v>41070.573253658411</v>
      </c>
      <c r="G3523" s="1">
        <v>0</v>
      </c>
      <c r="H3523" s="32">
        <f>IFERROR(HOUR(Table1[[#This Row],[Cancel Date/time]])+MINUTE(Table1[[#This Row],[Cancel Date/time]])/60,"not cancelled")</f>
        <v>13.75</v>
      </c>
      <c r="I3523" s="47">
        <f>IFERROR(ROUND(Table1[[#This Row],[cancellation time decimal]],0),"not cancelled")</f>
        <v>14</v>
      </c>
      <c r="J3523" s="10">
        <f>IFERROR(MOD(Table1[[#This Row],[cancellation hour rounded]],24),"not cancelled")</f>
        <v>14</v>
      </c>
      <c r="K3523" s="32">
        <f>1/Table1[[#This Row],[Duration (Time between doses '[in hours'])]]</f>
        <v>4.1666666666666664E-2</v>
      </c>
      <c r="L3523" s="33">
        <f>Table1[[#This Row],[number doses per hour]]*INDEX(Table2[price per dose],Table1[[#This Row],[Drug ID]])</f>
        <v>1.2958049999999997</v>
      </c>
      <c r="M3523" s="11" t="b">
        <f>AND(Table1[[#This Row],[hour of cancellation 0 to 23]]&gt;=0,Table1[[#This Row],[hour of cancellation 0 to 23]]&lt;=23)</f>
        <v>1</v>
      </c>
    </row>
    <row r="3524" spans="1:13" x14ac:dyDescent="0.3">
      <c r="A3524" s="1">
        <v>3523</v>
      </c>
      <c r="B3524" s="1">
        <v>9</v>
      </c>
      <c r="C3524" s="2">
        <v>41065.410242568731</v>
      </c>
      <c r="D3524" s="2">
        <v>41125.409722222219</v>
      </c>
      <c r="E3524" s="1">
        <v>5</v>
      </c>
      <c r="F3524" s="2">
        <v>41068.473733760351</v>
      </c>
      <c r="G3524" s="1">
        <v>0</v>
      </c>
      <c r="H3524" s="32">
        <f>IFERROR(HOUR(Table1[[#This Row],[Cancel Date/time]])+MINUTE(Table1[[#This Row],[Cancel Date/time]])/60,"not cancelled")</f>
        <v>11.366666666666667</v>
      </c>
      <c r="I3524" s="47">
        <f>IFERROR(ROUND(Table1[[#This Row],[cancellation time decimal]],0),"not cancelled")</f>
        <v>11</v>
      </c>
      <c r="J3524" s="10">
        <f>IFERROR(MOD(Table1[[#This Row],[cancellation hour rounded]],24),"not cancelled")</f>
        <v>11</v>
      </c>
      <c r="K3524" s="32">
        <f>1/Table1[[#This Row],[Duration (Time between doses '[in hours'])]]</f>
        <v>0.2</v>
      </c>
      <c r="L3524" s="33">
        <f>Table1[[#This Row],[number doses per hour]]*INDEX(Table2[price per dose],Table1[[#This Row],[Drug ID]])</f>
        <v>5.6740000000000004</v>
      </c>
      <c r="M3524" s="11" t="b">
        <f>AND(Table1[[#This Row],[hour of cancellation 0 to 23]]&gt;=0,Table1[[#This Row],[hour of cancellation 0 to 23]]&lt;=23)</f>
        <v>1</v>
      </c>
    </row>
    <row r="3525" spans="1:13" x14ac:dyDescent="0.3">
      <c r="A3525" s="1">
        <v>3524</v>
      </c>
      <c r="B3525" s="1">
        <v>2</v>
      </c>
      <c r="C3525" s="2">
        <v>41065.389006571968</v>
      </c>
      <c r="D3525" s="2">
        <v>41125.388888888891</v>
      </c>
      <c r="E3525" s="1">
        <v>10</v>
      </c>
      <c r="F3525" s="2">
        <v>41065.56283206954</v>
      </c>
      <c r="G3525" s="1">
        <v>0</v>
      </c>
      <c r="H3525" s="32">
        <f>IFERROR(HOUR(Table1[[#This Row],[Cancel Date/time]])+MINUTE(Table1[[#This Row],[Cancel Date/time]])/60,"not cancelled")</f>
        <v>13.5</v>
      </c>
      <c r="I3525" s="47">
        <f>IFERROR(ROUND(Table1[[#This Row],[cancellation time decimal]],0),"not cancelled")</f>
        <v>14</v>
      </c>
      <c r="J3525" s="10">
        <f>IFERROR(MOD(Table1[[#This Row],[cancellation hour rounded]],24),"not cancelled")</f>
        <v>14</v>
      </c>
      <c r="K3525" s="32">
        <f>1/Table1[[#This Row],[Duration (Time between doses '[in hours'])]]</f>
        <v>0.1</v>
      </c>
      <c r="L3525" s="33">
        <f>Table1[[#This Row],[number doses per hour]]*INDEX(Table2[price per dose],Table1[[#This Row],[Drug ID]])</f>
        <v>0.84959999999999969</v>
      </c>
      <c r="M3525" s="11" t="b">
        <f>AND(Table1[[#This Row],[hour of cancellation 0 to 23]]&gt;=0,Table1[[#This Row],[hour of cancellation 0 to 23]]&lt;=23)</f>
        <v>1</v>
      </c>
    </row>
    <row r="3526" spans="1:13" x14ac:dyDescent="0.3">
      <c r="A3526" s="1">
        <v>3525</v>
      </c>
      <c r="B3526" s="1">
        <v>1</v>
      </c>
      <c r="C3526" s="2">
        <v>41065.410258303062</v>
      </c>
      <c r="D3526" s="2">
        <v>41125.409722222219</v>
      </c>
      <c r="E3526" s="1">
        <v>8</v>
      </c>
      <c r="F3526" s="2">
        <v>41066.495639306711</v>
      </c>
      <c r="G3526" s="1">
        <v>0</v>
      </c>
      <c r="H3526" s="32">
        <f>IFERROR(HOUR(Table1[[#This Row],[Cancel Date/time]])+MINUTE(Table1[[#This Row],[Cancel Date/time]])/60,"not cancelled")</f>
        <v>11.883333333333333</v>
      </c>
      <c r="I3526" s="47">
        <f>IFERROR(ROUND(Table1[[#This Row],[cancellation time decimal]],0),"not cancelled")</f>
        <v>12</v>
      </c>
      <c r="J3526" s="10">
        <f>IFERROR(MOD(Table1[[#This Row],[cancellation hour rounded]],24),"not cancelled")</f>
        <v>12</v>
      </c>
      <c r="K3526" s="32">
        <f>1/Table1[[#This Row],[Duration (Time between doses '[in hours'])]]</f>
        <v>0.125</v>
      </c>
      <c r="L3526" s="33">
        <f>Table1[[#This Row],[number doses per hour]]*INDEX(Table2[price per dose],Table1[[#This Row],[Drug ID]])</f>
        <v>0.84929166666666667</v>
      </c>
      <c r="M3526" s="11" t="b">
        <f>AND(Table1[[#This Row],[hour of cancellation 0 to 23]]&gt;=0,Table1[[#This Row],[hour of cancellation 0 to 23]]&lt;=23)</f>
        <v>1</v>
      </c>
    </row>
    <row r="3527" spans="1:13" x14ac:dyDescent="0.3">
      <c r="A3527" s="1">
        <v>3526</v>
      </c>
      <c r="B3527" s="1">
        <v>4</v>
      </c>
      <c r="C3527" s="2">
        <v>41065.426618007412</v>
      </c>
      <c r="D3527" s="2">
        <v>41125.426388888889</v>
      </c>
      <c r="E3527" s="1">
        <v>12</v>
      </c>
      <c r="F3527" s="2">
        <v>41067.544829976883</v>
      </c>
      <c r="G3527" s="1">
        <v>0</v>
      </c>
      <c r="H3527" s="32">
        <f>IFERROR(HOUR(Table1[[#This Row],[Cancel Date/time]])+MINUTE(Table1[[#This Row],[Cancel Date/time]])/60,"not cancelled")</f>
        <v>13.066666666666666</v>
      </c>
      <c r="I3527" s="47">
        <f>IFERROR(ROUND(Table1[[#This Row],[cancellation time decimal]],0),"not cancelled")</f>
        <v>13</v>
      </c>
      <c r="J3527" s="10">
        <f>IFERROR(MOD(Table1[[#This Row],[cancellation hour rounded]],24),"not cancelled")</f>
        <v>13</v>
      </c>
      <c r="K3527" s="32">
        <f>1/Table1[[#This Row],[Duration (Time between doses '[in hours'])]]</f>
        <v>8.3333333333333329E-2</v>
      </c>
      <c r="L3527" s="33">
        <f>Table1[[#This Row],[number doses per hour]]*INDEX(Table2[price per dose],Table1[[#This Row],[Drug ID]])</f>
        <v>1.448055119047619</v>
      </c>
      <c r="M3527" s="11" t="b">
        <f>AND(Table1[[#This Row],[hour of cancellation 0 to 23]]&gt;=0,Table1[[#This Row],[hour of cancellation 0 to 23]]&lt;=23)</f>
        <v>1</v>
      </c>
    </row>
    <row r="3528" spans="1:13" x14ac:dyDescent="0.3">
      <c r="A3528" s="1">
        <v>3527</v>
      </c>
      <c r="B3528" s="1">
        <v>4</v>
      </c>
      <c r="C3528" s="2">
        <v>41065.417302546251</v>
      </c>
      <c r="D3528" s="2">
        <v>41125.416666666664</v>
      </c>
      <c r="E3528" s="1">
        <v>12</v>
      </c>
      <c r="F3528" s="2">
        <v>41068.538372343573</v>
      </c>
      <c r="G3528" s="1">
        <v>0</v>
      </c>
      <c r="H3528" s="32">
        <f>IFERROR(HOUR(Table1[[#This Row],[Cancel Date/time]])+MINUTE(Table1[[#This Row],[Cancel Date/time]])/60,"not cancelled")</f>
        <v>12.916666666666666</v>
      </c>
      <c r="I3528" s="47">
        <f>IFERROR(ROUND(Table1[[#This Row],[cancellation time decimal]],0),"not cancelled")</f>
        <v>13</v>
      </c>
      <c r="J3528" s="10">
        <f>IFERROR(MOD(Table1[[#This Row],[cancellation hour rounded]],24),"not cancelled")</f>
        <v>13</v>
      </c>
      <c r="K3528" s="32">
        <f>1/Table1[[#This Row],[Duration (Time between doses '[in hours'])]]</f>
        <v>8.3333333333333329E-2</v>
      </c>
      <c r="L3528" s="33">
        <f>Table1[[#This Row],[number doses per hour]]*INDEX(Table2[price per dose],Table1[[#This Row],[Drug ID]])</f>
        <v>1.448055119047619</v>
      </c>
      <c r="M3528" s="11" t="b">
        <f>AND(Table1[[#This Row],[hour of cancellation 0 to 23]]&gt;=0,Table1[[#This Row],[hour of cancellation 0 to 23]]&lt;=23)</f>
        <v>1</v>
      </c>
    </row>
    <row r="3529" spans="1:13" x14ac:dyDescent="0.3">
      <c r="A3529" s="1">
        <v>3528</v>
      </c>
      <c r="B3529" s="1">
        <v>1</v>
      </c>
      <c r="C3529" s="2">
        <v>41065.423953332385</v>
      </c>
      <c r="D3529" s="2">
        <v>41125.423611111109</v>
      </c>
      <c r="E3529" s="1">
        <v>8</v>
      </c>
      <c r="F3529" s="2">
        <v>41066.679524634004</v>
      </c>
      <c r="G3529" s="1">
        <v>0</v>
      </c>
      <c r="H3529" s="32">
        <f>IFERROR(HOUR(Table1[[#This Row],[Cancel Date/time]])+MINUTE(Table1[[#This Row],[Cancel Date/time]])/60,"not cancelled")</f>
        <v>16.3</v>
      </c>
      <c r="I3529" s="47">
        <f>IFERROR(ROUND(Table1[[#This Row],[cancellation time decimal]],0),"not cancelled")</f>
        <v>16</v>
      </c>
      <c r="J3529" s="10">
        <f>IFERROR(MOD(Table1[[#This Row],[cancellation hour rounded]],24),"not cancelled")</f>
        <v>16</v>
      </c>
      <c r="K3529" s="32">
        <f>1/Table1[[#This Row],[Duration (Time between doses '[in hours'])]]</f>
        <v>0.125</v>
      </c>
      <c r="L3529" s="33">
        <f>Table1[[#This Row],[number doses per hour]]*INDEX(Table2[price per dose],Table1[[#This Row],[Drug ID]])</f>
        <v>0.84929166666666667</v>
      </c>
      <c r="M3529" s="11" t="b">
        <f>AND(Table1[[#This Row],[hour of cancellation 0 to 23]]&gt;=0,Table1[[#This Row],[hour of cancellation 0 to 23]]&lt;=23)</f>
        <v>1</v>
      </c>
    </row>
    <row r="3530" spans="1:13" x14ac:dyDescent="0.3">
      <c r="A3530" s="1">
        <v>3529</v>
      </c>
      <c r="B3530" s="1">
        <v>3</v>
      </c>
      <c r="C3530" s="2">
        <v>41065.477320562961</v>
      </c>
      <c r="D3530" s="2">
        <v>41125.477083333339</v>
      </c>
      <c r="E3530" s="1">
        <v>24</v>
      </c>
      <c r="F3530" s="2">
        <v>41068.489476135444</v>
      </c>
      <c r="G3530" s="1">
        <v>0</v>
      </c>
      <c r="H3530" s="32">
        <f>IFERROR(HOUR(Table1[[#This Row],[Cancel Date/time]])+MINUTE(Table1[[#This Row],[Cancel Date/time]])/60,"not cancelled")</f>
        <v>11.733333333333333</v>
      </c>
      <c r="I3530" s="47">
        <f>IFERROR(ROUND(Table1[[#This Row],[cancellation time decimal]],0),"not cancelled")</f>
        <v>12</v>
      </c>
      <c r="J3530" s="10">
        <f>IFERROR(MOD(Table1[[#This Row],[cancellation hour rounded]],24),"not cancelled")</f>
        <v>12</v>
      </c>
      <c r="K3530" s="32">
        <f>1/Table1[[#This Row],[Duration (Time between doses '[in hours'])]]</f>
        <v>4.1666666666666664E-2</v>
      </c>
      <c r="L3530" s="33">
        <f>Table1[[#This Row],[number doses per hour]]*INDEX(Table2[price per dose],Table1[[#This Row],[Drug ID]])</f>
        <v>0.18133000000000002</v>
      </c>
      <c r="M3530" s="11" t="b">
        <f>AND(Table1[[#This Row],[hour of cancellation 0 to 23]]&gt;=0,Table1[[#This Row],[hour of cancellation 0 to 23]]&lt;=23)</f>
        <v>1</v>
      </c>
    </row>
    <row r="3531" spans="1:13" x14ac:dyDescent="0.3">
      <c r="A3531" s="1">
        <v>3530</v>
      </c>
      <c r="B3531" s="1">
        <v>6</v>
      </c>
      <c r="C3531" s="2">
        <v>41065.483044125518</v>
      </c>
      <c r="D3531" s="2">
        <v>41125.482638888891</v>
      </c>
      <c r="E3531" s="1">
        <v>24</v>
      </c>
      <c r="F3531" s="2">
        <v>41071.241401911277</v>
      </c>
      <c r="G3531" s="1">
        <v>0</v>
      </c>
      <c r="H3531" s="32">
        <f>IFERROR(HOUR(Table1[[#This Row],[Cancel Date/time]])+MINUTE(Table1[[#This Row],[Cancel Date/time]])/60,"not cancelled")</f>
        <v>5.7833333333333332</v>
      </c>
      <c r="I3531" s="47">
        <f>IFERROR(ROUND(Table1[[#This Row],[cancellation time decimal]],0),"not cancelled")</f>
        <v>6</v>
      </c>
      <c r="J3531" s="10">
        <f>IFERROR(MOD(Table1[[#This Row],[cancellation hour rounded]],24),"not cancelled")</f>
        <v>6</v>
      </c>
      <c r="K3531" s="32">
        <f>1/Table1[[#This Row],[Duration (Time between doses '[in hours'])]]</f>
        <v>4.1666666666666664E-2</v>
      </c>
      <c r="L3531" s="33">
        <f>Table1[[#This Row],[number doses per hour]]*INDEX(Table2[price per dose],Table1[[#This Row],[Drug ID]])</f>
        <v>0.35218749999999999</v>
      </c>
      <c r="M3531" s="11" t="b">
        <f>AND(Table1[[#This Row],[hour of cancellation 0 to 23]]&gt;=0,Table1[[#This Row],[hour of cancellation 0 to 23]]&lt;=23)</f>
        <v>1</v>
      </c>
    </row>
    <row r="3532" spans="1:13" x14ac:dyDescent="0.3">
      <c r="A3532" s="1">
        <v>3531</v>
      </c>
      <c r="B3532" s="1">
        <v>2</v>
      </c>
      <c r="C3532" s="2">
        <v>41065.538136139032</v>
      </c>
      <c r="D3532" s="2">
        <v>41069.245833333334</v>
      </c>
      <c r="E3532" s="1">
        <v>10</v>
      </c>
      <c r="F3532" s="2">
        <v>41066.720969584261</v>
      </c>
      <c r="G3532" s="1">
        <v>0</v>
      </c>
      <c r="H3532" s="32">
        <f>IFERROR(HOUR(Table1[[#This Row],[Cancel Date/time]])+MINUTE(Table1[[#This Row],[Cancel Date/time]])/60,"not cancelled")</f>
        <v>17.3</v>
      </c>
      <c r="I3532" s="47">
        <f>IFERROR(ROUND(Table1[[#This Row],[cancellation time decimal]],0),"not cancelled")</f>
        <v>17</v>
      </c>
      <c r="J3532" s="10">
        <f>IFERROR(MOD(Table1[[#This Row],[cancellation hour rounded]],24),"not cancelled")</f>
        <v>17</v>
      </c>
      <c r="K3532" s="32">
        <f>1/Table1[[#This Row],[Duration (Time between doses '[in hours'])]]</f>
        <v>0.1</v>
      </c>
      <c r="L3532" s="33">
        <f>Table1[[#This Row],[number doses per hour]]*INDEX(Table2[price per dose],Table1[[#This Row],[Drug ID]])</f>
        <v>0.84959999999999969</v>
      </c>
      <c r="M3532" s="11" t="b">
        <f>AND(Table1[[#This Row],[hour of cancellation 0 to 23]]&gt;=0,Table1[[#This Row],[hour of cancellation 0 to 23]]&lt;=23)</f>
        <v>1</v>
      </c>
    </row>
    <row r="3533" spans="1:13" x14ac:dyDescent="0.3">
      <c r="A3533" s="1">
        <v>3532</v>
      </c>
      <c r="B3533" s="1">
        <v>6</v>
      </c>
      <c r="C3533" s="2">
        <v>41065.519818699082</v>
      </c>
      <c r="D3533" s="2">
        <v>41125.519444444442</v>
      </c>
      <c r="E3533" s="1">
        <v>24</v>
      </c>
      <c r="F3533" s="2">
        <v>41072.530526775357</v>
      </c>
      <c r="G3533" s="1">
        <v>0</v>
      </c>
      <c r="H3533" s="32">
        <f>IFERROR(HOUR(Table1[[#This Row],[Cancel Date/time]])+MINUTE(Table1[[#This Row],[Cancel Date/time]])/60,"not cancelled")</f>
        <v>12.716666666666667</v>
      </c>
      <c r="I3533" s="47">
        <f>IFERROR(ROUND(Table1[[#This Row],[cancellation time decimal]],0),"not cancelled")</f>
        <v>13</v>
      </c>
      <c r="J3533" s="10">
        <f>IFERROR(MOD(Table1[[#This Row],[cancellation hour rounded]],24),"not cancelled")</f>
        <v>13</v>
      </c>
      <c r="K3533" s="32">
        <f>1/Table1[[#This Row],[Duration (Time between doses '[in hours'])]]</f>
        <v>4.1666666666666664E-2</v>
      </c>
      <c r="L3533" s="33">
        <f>Table1[[#This Row],[number doses per hour]]*INDEX(Table2[price per dose],Table1[[#This Row],[Drug ID]])</f>
        <v>0.35218749999999999</v>
      </c>
      <c r="M3533" s="11" t="b">
        <f>AND(Table1[[#This Row],[hour of cancellation 0 to 23]]&gt;=0,Table1[[#This Row],[hour of cancellation 0 to 23]]&lt;=23)</f>
        <v>1</v>
      </c>
    </row>
    <row r="3534" spans="1:13" x14ac:dyDescent="0.3">
      <c r="A3534" s="1">
        <v>3533</v>
      </c>
      <c r="B3534" s="1">
        <v>2</v>
      </c>
      <c r="C3534" s="2">
        <v>41065.557325231362</v>
      </c>
      <c r="D3534" s="2">
        <v>41125.556944444441</v>
      </c>
      <c r="E3534" s="1">
        <v>10</v>
      </c>
      <c r="F3534" s="2">
        <v>41066.369720235554</v>
      </c>
      <c r="G3534" s="1">
        <v>0</v>
      </c>
      <c r="H3534" s="32">
        <f>IFERROR(HOUR(Table1[[#This Row],[Cancel Date/time]])+MINUTE(Table1[[#This Row],[Cancel Date/time]])/60,"not cancelled")</f>
        <v>8.8666666666666671</v>
      </c>
      <c r="I3534" s="47">
        <f>IFERROR(ROUND(Table1[[#This Row],[cancellation time decimal]],0),"not cancelled")</f>
        <v>9</v>
      </c>
      <c r="J3534" s="10">
        <f>IFERROR(MOD(Table1[[#This Row],[cancellation hour rounded]],24),"not cancelled")</f>
        <v>9</v>
      </c>
      <c r="K3534" s="32">
        <f>1/Table1[[#This Row],[Duration (Time between doses '[in hours'])]]</f>
        <v>0.1</v>
      </c>
      <c r="L3534" s="33">
        <f>Table1[[#This Row],[number doses per hour]]*INDEX(Table2[price per dose],Table1[[#This Row],[Drug ID]])</f>
        <v>0.84959999999999969</v>
      </c>
      <c r="M3534" s="11" t="b">
        <f>AND(Table1[[#This Row],[hour of cancellation 0 to 23]]&gt;=0,Table1[[#This Row],[hour of cancellation 0 to 23]]&lt;=23)</f>
        <v>1</v>
      </c>
    </row>
    <row r="3535" spans="1:13" x14ac:dyDescent="0.3">
      <c r="A3535" s="1">
        <v>3534</v>
      </c>
      <c r="B3535" s="1">
        <v>4</v>
      </c>
      <c r="C3535" s="2">
        <v>41065.561037236337</v>
      </c>
      <c r="D3535" s="2">
        <v>41125.560416666667</v>
      </c>
      <c r="E3535" s="1">
        <v>12</v>
      </c>
      <c r="F3535" s="2">
        <v>41068.658180511062</v>
      </c>
      <c r="G3535" s="1">
        <v>0</v>
      </c>
      <c r="H3535" s="32">
        <f>IFERROR(HOUR(Table1[[#This Row],[Cancel Date/time]])+MINUTE(Table1[[#This Row],[Cancel Date/time]])/60,"not cancelled")</f>
        <v>15.783333333333333</v>
      </c>
      <c r="I3535" s="47">
        <f>IFERROR(ROUND(Table1[[#This Row],[cancellation time decimal]],0),"not cancelled")</f>
        <v>16</v>
      </c>
      <c r="J3535" s="10">
        <f>IFERROR(MOD(Table1[[#This Row],[cancellation hour rounded]],24),"not cancelled")</f>
        <v>16</v>
      </c>
      <c r="K3535" s="32">
        <f>1/Table1[[#This Row],[Duration (Time between doses '[in hours'])]]</f>
        <v>8.3333333333333329E-2</v>
      </c>
      <c r="L3535" s="33">
        <f>Table1[[#This Row],[number doses per hour]]*INDEX(Table2[price per dose],Table1[[#This Row],[Drug ID]])</f>
        <v>1.448055119047619</v>
      </c>
      <c r="M3535" s="11" t="b">
        <f>AND(Table1[[#This Row],[hour of cancellation 0 to 23]]&gt;=0,Table1[[#This Row],[hour of cancellation 0 to 23]]&lt;=23)</f>
        <v>1</v>
      </c>
    </row>
    <row r="3536" spans="1:13" x14ac:dyDescent="0.3">
      <c r="A3536" s="1">
        <v>3535</v>
      </c>
      <c r="B3536" s="1">
        <v>1</v>
      </c>
      <c r="C3536" s="2">
        <v>41065.573126137104</v>
      </c>
      <c r="D3536" s="2">
        <v>41125.572916666664</v>
      </c>
      <c r="E3536" s="1">
        <v>12</v>
      </c>
      <c r="F3536" s="2">
        <v>41066.438195800351</v>
      </c>
      <c r="G3536" s="1">
        <v>0</v>
      </c>
      <c r="H3536" s="32">
        <f>IFERROR(HOUR(Table1[[#This Row],[Cancel Date/time]])+MINUTE(Table1[[#This Row],[Cancel Date/time]])/60,"not cancelled")</f>
        <v>10.516666666666667</v>
      </c>
      <c r="I3536" s="47">
        <f>IFERROR(ROUND(Table1[[#This Row],[cancellation time decimal]],0),"not cancelled")</f>
        <v>11</v>
      </c>
      <c r="J3536" s="10">
        <f>IFERROR(MOD(Table1[[#This Row],[cancellation hour rounded]],24),"not cancelled")</f>
        <v>11</v>
      </c>
      <c r="K3536" s="32">
        <f>1/Table1[[#This Row],[Duration (Time between doses '[in hours'])]]</f>
        <v>8.3333333333333329E-2</v>
      </c>
      <c r="L3536" s="33">
        <f>Table1[[#This Row],[number doses per hour]]*INDEX(Table2[price per dose],Table1[[#This Row],[Drug ID]])</f>
        <v>0.56619444444444444</v>
      </c>
      <c r="M3536" s="11" t="b">
        <f>AND(Table1[[#This Row],[hour of cancellation 0 to 23]]&gt;=0,Table1[[#This Row],[hour of cancellation 0 to 23]]&lt;=23)</f>
        <v>1</v>
      </c>
    </row>
    <row r="3537" spans="1:13" x14ac:dyDescent="0.3">
      <c r="A3537" s="1">
        <v>3536</v>
      </c>
      <c r="B3537" s="1">
        <v>1</v>
      </c>
      <c r="C3537" s="2">
        <v>41065.569486090404</v>
      </c>
      <c r="D3537" s="2">
        <v>41068.611111111117</v>
      </c>
      <c r="E3537" s="1">
        <v>8</v>
      </c>
      <c r="F3537" s="2">
        <v>41066.674571710173</v>
      </c>
      <c r="G3537" s="1">
        <v>0</v>
      </c>
      <c r="H3537" s="32">
        <f>IFERROR(HOUR(Table1[[#This Row],[Cancel Date/time]])+MINUTE(Table1[[#This Row],[Cancel Date/time]])/60,"not cancelled")</f>
        <v>16.183333333333334</v>
      </c>
      <c r="I3537" s="47">
        <f>IFERROR(ROUND(Table1[[#This Row],[cancellation time decimal]],0),"not cancelled")</f>
        <v>16</v>
      </c>
      <c r="J3537" s="10">
        <f>IFERROR(MOD(Table1[[#This Row],[cancellation hour rounded]],24),"not cancelled")</f>
        <v>16</v>
      </c>
      <c r="K3537" s="32">
        <f>1/Table1[[#This Row],[Duration (Time between doses '[in hours'])]]</f>
        <v>0.125</v>
      </c>
      <c r="L3537" s="33">
        <f>Table1[[#This Row],[number doses per hour]]*INDEX(Table2[price per dose],Table1[[#This Row],[Drug ID]])</f>
        <v>0.84929166666666667</v>
      </c>
      <c r="M3537" s="11" t="b">
        <f>AND(Table1[[#This Row],[hour of cancellation 0 to 23]]&gt;=0,Table1[[#This Row],[hour of cancellation 0 to 23]]&lt;=23)</f>
        <v>1</v>
      </c>
    </row>
    <row r="3538" spans="1:13" x14ac:dyDescent="0.3">
      <c r="A3538" s="1">
        <v>3537</v>
      </c>
      <c r="B3538" s="1">
        <v>4</v>
      </c>
      <c r="C3538" s="2">
        <v>41065.632722208858</v>
      </c>
      <c r="D3538" s="2">
        <v>41125.632638888892</v>
      </c>
      <c r="E3538" s="1">
        <v>12</v>
      </c>
      <c r="F3538" s="2">
        <v>41069.600508768599</v>
      </c>
      <c r="G3538" s="1">
        <v>0</v>
      </c>
      <c r="H3538" s="32">
        <f>IFERROR(HOUR(Table1[[#This Row],[Cancel Date/time]])+MINUTE(Table1[[#This Row],[Cancel Date/time]])/60,"not cancelled")</f>
        <v>14.4</v>
      </c>
      <c r="I3538" s="47">
        <f>IFERROR(ROUND(Table1[[#This Row],[cancellation time decimal]],0),"not cancelled")</f>
        <v>14</v>
      </c>
      <c r="J3538" s="10">
        <f>IFERROR(MOD(Table1[[#This Row],[cancellation hour rounded]],24),"not cancelled")</f>
        <v>14</v>
      </c>
      <c r="K3538" s="32">
        <f>1/Table1[[#This Row],[Duration (Time between doses '[in hours'])]]</f>
        <v>8.3333333333333329E-2</v>
      </c>
      <c r="L3538" s="33">
        <f>Table1[[#This Row],[number doses per hour]]*INDEX(Table2[price per dose],Table1[[#This Row],[Drug ID]])</f>
        <v>1.448055119047619</v>
      </c>
      <c r="M3538" s="11" t="b">
        <f>AND(Table1[[#This Row],[hour of cancellation 0 to 23]]&gt;=0,Table1[[#This Row],[hour of cancellation 0 to 23]]&lt;=23)</f>
        <v>1</v>
      </c>
    </row>
    <row r="3539" spans="1:13" x14ac:dyDescent="0.3">
      <c r="A3539" s="1">
        <v>3538</v>
      </c>
      <c r="B3539" s="1">
        <v>3</v>
      </c>
      <c r="C3539" s="2">
        <v>41065.64029442906</v>
      </c>
      <c r="D3539" s="2">
        <v>41125.640277777777</v>
      </c>
      <c r="E3539" s="1">
        <v>24</v>
      </c>
      <c r="F3539" s="2">
        <v>41068.396822594776</v>
      </c>
      <c r="G3539" s="1">
        <v>0</v>
      </c>
      <c r="H3539" s="32">
        <f>IFERROR(HOUR(Table1[[#This Row],[Cancel Date/time]])+MINUTE(Table1[[#This Row],[Cancel Date/time]])/60,"not cancelled")</f>
        <v>9.5166666666666675</v>
      </c>
      <c r="I3539" s="47">
        <f>IFERROR(ROUND(Table1[[#This Row],[cancellation time decimal]],0),"not cancelled")</f>
        <v>10</v>
      </c>
      <c r="J3539" s="10">
        <f>IFERROR(MOD(Table1[[#This Row],[cancellation hour rounded]],24),"not cancelled")</f>
        <v>10</v>
      </c>
      <c r="K3539" s="32">
        <f>1/Table1[[#This Row],[Duration (Time between doses '[in hours'])]]</f>
        <v>4.1666666666666664E-2</v>
      </c>
      <c r="L3539" s="33">
        <f>Table1[[#This Row],[number doses per hour]]*INDEX(Table2[price per dose],Table1[[#This Row],[Drug ID]])</f>
        <v>0.18133000000000002</v>
      </c>
      <c r="M3539" s="11" t="b">
        <f>AND(Table1[[#This Row],[hour of cancellation 0 to 23]]&gt;=0,Table1[[#This Row],[hour of cancellation 0 to 23]]&lt;=23)</f>
        <v>1</v>
      </c>
    </row>
    <row r="3540" spans="1:13" x14ac:dyDescent="0.3">
      <c r="A3540" s="1">
        <v>3539</v>
      </c>
      <c r="B3540" s="1">
        <v>1</v>
      </c>
      <c r="C3540" s="2">
        <v>41065.658987808507</v>
      </c>
      <c r="D3540" s="2">
        <v>41125.658333333333</v>
      </c>
      <c r="E3540" s="1">
        <v>8</v>
      </c>
      <c r="F3540" s="2">
        <v>41066.867220146669</v>
      </c>
      <c r="G3540" s="1">
        <v>0</v>
      </c>
      <c r="H3540" s="32">
        <f>IFERROR(HOUR(Table1[[#This Row],[Cancel Date/time]])+MINUTE(Table1[[#This Row],[Cancel Date/time]])/60,"not cancelled")</f>
        <v>20.8</v>
      </c>
      <c r="I3540" s="47">
        <f>IFERROR(ROUND(Table1[[#This Row],[cancellation time decimal]],0),"not cancelled")</f>
        <v>21</v>
      </c>
      <c r="J3540" s="10">
        <f>IFERROR(MOD(Table1[[#This Row],[cancellation hour rounded]],24),"not cancelled")</f>
        <v>21</v>
      </c>
      <c r="K3540" s="32">
        <f>1/Table1[[#This Row],[Duration (Time between doses '[in hours'])]]</f>
        <v>0.125</v>
      </c>
      <c r="L3540" s="33">
        <f>Table1[[#This Row],[number doses per hour]]*INDEX(Table2[price per dose],Table1[[#This Row],[Drug ID]])</f>
        <v>0.84929166666666667</v>
      </c>
      <c r="M3540" s="11" t="b">
        <f>AND(Table1[[#This Row],[hour of cancellation 0 to 23]]&gt;=0,Table1[[#This Row],[hour of cancellation 0 to 23]]&lt;=23)</f>
        <v>1</v>
      </c>
    </row>
    <row r="3541" spans="1:13" x14ac:dyDescent="0.3">
      <c r="A3541" s="1">
        <v>3540</v>
      </c>
      <c r="B3541" s="1">
        <v>4</v>
      </c>
      <c r="C3541" s="2">
        <v>41065.705430890288</v>
      </c>
      <c r="D3541" s="2">
        <v>41125.704861111109</v>
      </c>
      <c r="E3541" s="1">
        <v>12</v>
      </c>
      <c r="F3541" s="2">
        <v>41068.397715299347</v>
      </c>
      <c r="G3541" s="1">
        <v>0</v>
      </c>
      <c r="H3541" s="32">
        <f>IFERROR(HOUR(Table1[[#This Row],[Cancel Date/time]])+MINUTE(Table1[[#This Row],[Cancel Date/time]])/60,"not cancelled")</f>
        <v>9.5333333333333332</v>
      </c>
      <c r="I3541" s="47">
        <f>IFERROR(ROUND(Table1[[#This Row],[cancellation time decimal]],0),"not cancelled")</f>
        <v>10</v>
      </c>
      <c r="J3541" s="10">
        <f>IFERROR(MOD(Table1[[#This Row],[cancellation hour rounded]],24),"not cancelled")</f>
        <v>10</v>
      </c>
      <c r="K3541" s="32">
        <f>1/Table1[[#This Row],[Duration (Time between doses '[in hours'])]]</f>
        <v>8.3333333333333329E-2</v>
      </c>
      <c r="L3541" s="33">
        <f>Table1[[#This Row],[number doses per hour]]*INDEX(Table2[price per dose],Table1[[#This Row],[Drug ID]])</f>
        <v>1.448055119047619</v>
      </c>
      <c r="M3541" s="11" t="b">
        <f>AND(Table1[[#This Row],[hour of cancellation 0 to 23]]&gt;=0,Table1[[#This Row],[hour of cancellation 0 to 23]]&lt;=23)</f>
        <v>1</v>
      </c>
    </row>
    <row r="3542" spans="1:13" hidden="1" x14ac:dyDescent="0.3">
      <c r="A3542" s="1">
        <v>3541</v>
      </c>
      <c r="B3542" s="1">
        <v>1</v>
      </c>
      <c r="C3542" s="2">
        <v>41065.722069066862</v>
      </c>
      <c r="D3542" s="2">
        <v>41069.347043083675</v>
      </c>
      <c r="E3542" s="1">
        <v>8</v>
      </c>
      <c r="F3542" s="2" t="s">
        <v>5</v>
      </c>
      <c r="G3542" s="1">
        <v>0</v>
      </c>
      <c r="H3542" s="32" t="str">
        <f>IFERROR(HOUR(Table1[[#This Row],[Cancel Date/time]])+MINUTE(Table1[[#This Row],[Cancel Date/time]])/60,"not cancelled")</f>
        <v>not cancelled</v>
      </c>
      <c r="I3542" s="47" t="str">
        <f>IFERROR(ROUND(Table1[[#This Row],[cancellation time decimal]],0),"not cancelled")</f>
        <v>not cancelled</v>
      </c>
      <c r="J3542" s="10" t="str">
        <f>IFERROR(MOD(Table1[[#This Row],[cancellation hour rounded]],24),"not cancelled")</f>
        <v>not cancelled</v>
      </c>
      <c r="K3542" s="32">
        <f>1/Table1[[#This Row],[Duration (Time between doses '[in hours'])]]</f>
        <v>0.125</v>
      </c>
      <c r="L3542" s="33">
        <f>Table1[[#This Row],[number doses per hour]]*INDEX(Table2[price per dose],Table1[[#This Row],[Drug ID]])</f>
        <v>0.84929166666666667</v>
      </c>
      <c r="M3542" s="11" t="b">
        <f>AND(Table1[[#This Row],[hour of cancellation 0 to 23]]&gt;=0,Table1[[#This Row],[hour of cancellation 0 to 23]]&lt;=23)</f>
        <v>0</v>
      </c>
    </row>
    <row r="3543" spans="1:13" x14ac:dyDescent="0.3">
      <c r="A3543" s="1">
        <v>3542</v>
      </c>
      <c r="B3543" s="1">
        <v>2</v>
      </c>
      <c r="C3543" s="2">
        <v>41065.712515526022</v>
      </c>
      <c r="D3543" s="2">
        <v>41125.712500000001</v>
      </c>
      <c r="E3543" s="1">
        <v>10</v>
      </c>
      <c r="F3543" s="2">
        <v>41066.320981133082</v>
      </c>
      <c r="G3543" s="1">
        <v>0</v>
      </c>
      <c r="H3543" s="32">
        <f>IFERROR(HOUR(Table1[[#This Row],[Cancel Date/time]])+MINUTE(Table1[[#This Row],[Cancel Date/time]])/60,"not cancelled")</f>
        <v>7.7</v>
      </c>
      <c r="I3543" s="47">
        <f>IFERROR(ROUND(Table1[[#This Row],[cancellation time decimal]],0),"not cancelled")</f>
        <v>8</v>
      </c>
      <c r="J3543" s="10">
        <f>IFERROR(MOD(Table1[[#This Row],[cancellation hour rounded]],24),"not cancelled")</f>
        <v>8</v>
      </c>
      <c r="K3543" s="32">
        <f>1/Table1[[#This Row],[Duration (Time between doses '[in hours'])]]</f>
        <v>0.1</v>
      </c>
      <c r="L3543" s="33">
        <f>Table1[[#This Row],[number doses per hour]]*INDEX(Table2[price per dose],Table1[[#This Row],[Drug ID]])</f>
        <v>0.84959999999999969</v>
      </c>
      <c r="M3543" s="11" t="b">
        <f>AND(Table1[[#This Row],[hour of cancellation 0 to 23]]&gt;=0,Table1[[#This Row],[hour of cancellation 0 to 23]]&lt;=23)</f>
        <v>1</v>
      </c>
    </row>
    <row r="3544" spans="1:13" x14ac:dyDescent="0.3">
      <c r="A3544" s="1">
        <v>3543</v>
      </c>
      <c r="B3544" s="1">
        <v>10</v>
      </c>
      <c r="C3544" s="2">
        <v>41065.746139368959</v>
      </c>
      <c r="D3544" s="2">
        <v>41125.745833333334</v>
      </c>
      <c r="E3544" s="1">
        <v>1</v>
      </c>
      <c r="F3544" s="2">
        <v>41072.747671162018</v>
      </c>
      <c r="G3544" s="1">
        <v>4</v>
      </c>
      <c r="H3544" s="32">
        <f>IFERROR(HOUR(Table1[[#This Row],[Cancel Date/time]])+MINUTE(Table1[[#This Row],[Cancel Date/time]])/60,"not cancelled")</f>
        <v>17.933333333333334</v>
      </c>
      <c r="I3544" s="47">
        <f>IFERROR(ROUND(Table1[[#This Row],[cancellation time decimal]],0),"not cancelled")</f>
        <v>18</v>
      </c>
      <c r="J3544" s="10">
        <f>IFERROR(MOD(Table1[[#This Row],[cancellation hour rounded]],24),"not cancelled")</f>
        <v>18</v>
      </c>
      <c r="K3544" s="32">
        <f>1/Table1[[#This Row],[Duration (Time between doses '[in hours'])]]</f>
        <v>1</v>
      </c>
      <c r="L3544" s="33">
        <f>Table1[[#This Row],[number doses per hour]]*INDEX(Table2[price per dose],Table1[[#This Row],[Drug ID]])</f>
        <v>2.5716000000000001</v>
      </c>
      <c r="M3544" s="11" t="b">
        <f>AND(Table1[[#This Row],[hour of cancellation 0 to 23]]&gt;=0,Table1[[#This Row],[hour of cancellation 0 to 23]]&lt;=23)</f>
        <v>1</v>
      </c>
    </row>
    <row r="3545" spans="1:13" x14ac:dyDescent="0.3">
      <c r="A3545" s="1">
        <v>3544</v>
      </c>
      <c r="B3545" s="1">
        <v>1</v>
      </c>
      <c r="C3545" s="2">
        <v>41065.772618941679</v>
      </c>
      <c r="D3545" s="2">
        <v>41125.772222222222</v>
      </c>
      <c r="E3545" s="1">
        <v>12</v>
      </c>
      <c r="F3545" s="2">
        <v>41066.518484929511</v>
      </c>
      <c r="G3545" s="1">
        <v>0</v>
      </c>
      <c r="H3545" s="32">
        <f>IFERROR(HOUR(Table1[[#This Row],[Cancel Date/time]])+MINUTE(Table1[[#This Row],[Cancel Date/time]])/60,"not cancelled")</f>
        <v>12.433333333333334</v>
      </c>
      <c r="I3545" s="47">
        <f>IFERROR(ROUND(Table1[[#This Row],[cancellation time decimal]],0),"not cancelled")</f>
        <v>12</v>
      </c>
      <c r="J3545" s="10">
        <f>IFERROR(MOD(Table1[[#This Row],[cancellation hour rounded]],24),"not cancelled")</f>
        <v>12</v>
      </c>
      <c r="K3545" s="32">
        <f>1/Table1[[#This Row],[Duration (Time between doses '[in hours'])]]</f>
        <v>8.3333333333333329E-2</v>
      </c>
      <c r="L3545" s="33">
        <f>Table1[[#This Row],[number doses per hour]]*INDEX(Table2[price per dose],Table1[[#This Row],[Drug ID]])</f>
        <v>0.56619444444444444</v>
      </c>
      <c r="M3545" s="11" t="b">
        <f>AND(Table1[[#This Row],[hour of cancellation 0 to 23]]&gt;=0,Table1[[#This Row],[hour of cancellation 0 to 23]]&lt;=23)</f>
        <v>1</v>
      </c>
    </row>
    <row r="3546" spans="1:13" x14ac:dyDescent="0.3">
      <c r="A3546" s="1">
        <v>3545</v>
      </c>
      <c r="B3546" s="1">
        <v>2</v>
      </c>
      <c r="C3546" s="2">
        <v>41065.905844897155</v>
      </c>
      <c r="D3546" s="2">
        <v>41125.905555555553</v>
      </c>
      <c r="E3546" s="1">
        <v>10</v>
      </c>
      <c r="F3546" s="2">
        <v>41066.363545249675</v>
      </c>
      <c r="G3546" s="1">
        <v>0</v>
      </c>
      <c r="H3546" s="32">
        <f>IFERROR(HOUR(Table1[[#This Row],[Cancel Date/time]])+MINUTE(Table1[[#This Row],[Cancel Date/time]])/60,"not cancelled")</f>
        <v>8.7166666666666668</v>
      </c>
      <c r="I3546" s="47">
        <f>IFERROR(ROUND(Table1[[#This Row],[cancellation time decimal]],0),"not cancelled")</f>
        <v>9</v>
      </c>
      <c r="J3546" s="10">
        <f>IFERROR(MOD(Table1[[#This Row],[cancellation hour rounded]],24),"not cancelled")</f>
        <v>9</v>
      </c>
      <c r="K3546" s="32">
        <f>1/Table1[[#This Row],[Duration (Time between doses '[in hours'])]]</f>
        <v>0.1</v>
      </c>
      <c r="L3546" s="33">
        <f>Table1[[#This Row],[number doses per hour]]*INDEX(Table2[price per dose],Table1[[#This Row],[Drug ID]])</f>
        <v>0.84959999999999969</v>
      </c>
      <c r="M3546" s="11" t="b">
        <f>AND(Table1[[#This Row],[hour of cancellation 0 to 23]]&gt;=0,Table1[[#This Row],[hour of cancellation 0 to 23]]&lt;=23)</f>
        <v>1</v>
      </c>
    </row>
    <row r="3547" spans="1:13" x14ac:dyDescent="0.3">
      <c r="A3547" s="1">
        <v>3546</v>
      </c>
      <c r="B3547" s="1">
        <v>7</v>
      </c>
      <c r="C3547" s="2">
        <v>41065.907533979509</v>
      </c>
      <c r="D3547" s="2">
        <v>41125.906944444447</v>
      </c>
      <c r="E3547" s="1">
        <v>24</v>
      </c>
      <c r="F3547" s="2">
        <v>41075.253083423151</v>
      </c>
      <c r="G3547" s="1">
        <v>0</v>
      </c>
      <c r="H3547" s="32">
        <f>IFERROR(HOUR(Table1[[#This Row],[Cancel Date/time]])+MINUTE(Table1[[#This Row],[Cancel Date/time]])/60,"not cancelled")</f>
        <v>6.0666666666666664</v>
      </c>
      <c r="I3547" s="47">
        <f>IFERROR(ROUND(Table1[[#This Row],[cancellation time decimal]],0),"not cancelled")</f>
        <v>6</v>
      </c>
      <c r="J3547" s="10">
        <f>IFERROR(MOD(Table1[[#This Row],[cancellation hour rounded]],24),"not cancelled")</f>
        <v>6</v>
      </c>
      <c r="K3547" s="32">
        <f>1/Table1[[#This Row],[Duration (Time between doses '[in hours'])]]</f>
        <v>4.1666666666666664E-2</v>
      </c>
      <c r="L3547" s="33">
        <f>Table1[[#This Row],[number doses per hour]]*INDEX(Table2[price per dose],Table1[[#This Row],[Drug ID]])</f>
        <v>1.2958049999999997</v>
      </c>
      <c r="M3547" s="11" t="b">
        <f>AND(Table1[[#This Row],[hour of cancellation 0 to 23]]&gt;=0,Table1[[#This Row],[hour of cancellation 0 to 23]]&lt;=23)</f>
        <v>1</v>
      </c>
    </row>
    <row r="3548" spans="1:13" x14ac:dyDescent="0.3">
      <c r="A3548" s="1">
        <v>3547</v>
      </c>
      <c r="B3548" s="1">
        <v>6</v>
      </c>
      <c r="C3548" s="2">
        <v>41065.998280511747</v>
      </c>
      <c r="D3548" s="2">
        <v>41125.997916666667</v>
      </c>
      <c r="E3548" s="1">
        <v>24</v>
      </c>
      <c r="F3548" s="2">
        <v>41070.339941733182</v>
      </c>
      <c r="G3548" s="1">
        <v>0</v>
      </c>
      <c r="H3548" s="32">
        <f>IFERROR(HOUR(Table1[[#This Row],[Cancel Date/time]])+MINUTE(Table1[[#This Row],[Cancel Date/time]])/60,"not cancelled")</f>
        <v>8.15</v>
      </c>
      <c r="I3548" s="47">
        <f>IFERROR(ROUND(Table1[[#This Row],[cancellation time decimal]],0),"not cancelled")</f>
        <v>8</v>
      </c>
      <c r="J3548" s="10">
        <f>IFERROR(MOD(Table1[[#This Row],[cancellation hour rounded]],24),"not cancelled")</f>
        <v>8</v>
      </c>
      <c r="K3548" s="32">
        <f>1/Table1[[#This Row],[Duration (Time between doses '[in hours'])]]</f>
        <v>4.1666666666666664E-2</v>
      </c>
      <c r="L3548" s="33">
        <f>Table1[[#This Row],[number doses per hour]]*INDEX(Table2[price per dose],Table1[[#This Row],[Drug ID]])</f>
        <v>0.35218749999999999</v>
      </c>
      <c r="M3548" s="11" t="b">
        <f>AND(Table1[[#This Row],[hour of cancellation 0 to 23]]&gt;=0,Table1[[#This Row],[hour of cancellation 0 to 23]]&lt;=23)</f>
        <v>1</v>
      </c>
    </row>
    <row r="3549" spans="1:13" x14ac:dyDescent="0.3">
      <c r="A3549" s="1">
        <v>3548</v>
      </c>
      <c r="B3549" s="1">
        <v>6</v>
      </c>
      <c r="C3549" s="2">
        <v>41066.006670127754</v>
      </c>
      <c r="D3549" s="2">
        <v>41126.006249999999</v>
      </c>
      <c r="E3549" s="1">
        <v>24</v>
      </c>
      <c r="F3549" s="2">
        <v>41072.596395769491</v>
      </c>
      <c r="G3549" s="1">
        <v>0</v>
      </c>
      <c r="H3549" s="32">
        <f>IFERROR(HOUR(Table1[[#This Row],[Cancel Date/time]])+MINUTE(Table1[[#This Row],[Cancel Date/time]])/60,"not cancelled")</f>
        <v>14.3</v>
      </c>
      <c r="I3549" s="47">
        <f>IFERROR(ROUND(Table1[[#This Row],[cancellation time decimal]],0),"not cancelled")</f>
        <v>14</v>
      </c>
      <c r="J3549" s="10">
        <f>IFERROR(MOD(Table1[[#This Row],[cancellation hour rounded]],24),"not cancelled")</f>
        <v>14</v>
      </c>
      <c r="K3549" s="32">
        <f>1/Table1[[#This Row],[Duration (Time between doses '[in hours'])]]</f>
        <v>4.1666666666666664E-2</v>
      </c>
      <c r="L3549" s="33">
        <f>Table1[[#This Row],[number doses per hour]]*INDEX(Table2[price per dose],Table1[[#This Row],[Drug ID]])</f>
        <v>0.35218749999999999</v>
      </c>
      <c r="M3549" s="11" t="b">
        <f>AND(Table1[[#This Row],[hour of cancellation 0 to 23]]&gt;=0,Table1[[#This Row],[hour of cancellation 0 to 23]]&lt;=23)</f>
        <v>1</v>
      </c>
    </row>
    <row r="3550" spans="1:13" x14ac:dyDescent="0.3">
      <c r="A3550" s="1">
        <v>3549</v>
      </c>
      <c r="B3550" s="1">
        <v>3</v>
      </c>
      <c r="C3550" s="2">
        <v>41066.086588630125</v>
      </c>
      <c r="D3550" s="2">
        <v>41126.086111111115</v>
      </c>
      <c r="E3550" s="1">
        <v>24</v>
      </c>
      <c r="F3550" s="2">
        <v>41067.382671516258</v>
      </c>
      <c r="G3550" s="1">
        <v>0</v>
      </c>
      <c r="H3550" s="32">
        <f>IFERROR(HOUR(Table1[[#This Row],[Cancel Date/time]])+MINUTE(Table1[[#This Row],[Cancel Date/time]])/60,"not cancelled")</f>
        <v>9.1833333333333336</v>
      </c>
      <c r="I3550" s="47">
        <f>IFERROR(ROUND(Table1[[#This Row],[cancellation time decimal]],0),"not cancelled")</f>
        <v>9</v>
      </c>
      <c r="J3550" s="10">
        <f>IFERROR(MOD(Table1[[#This Row],[cancellation hour rounded]],24),"not cancelled")</f>
        <v>9</v>
      </c>
      <c r="K3550" s="32">
        <f>1/Table1[[#This Row],[Duration (Time between doses '[in hours'])]]</f>
        <v>4.1666666666666664E-2</v>
      </c>
      <c r="L3550" s="33">
        <f>Table1[[#This Row],[number doses per hour]]*INDEX(Table2[price per dose],Table1[[#This Row],[Drug ID]])</f>
        <v>0.18133000000000002</v>
      </c>
      <c r="M3550" s="11" t="b">
        <f>AND(Table1[[#This Row],[hour of cancellation 0 to 23]]&gt;=0,Table1[[#This Row],[hour of cancellation 0 to 23]]&lt;=23)</f>
        <v>1</v>
      </c>
    </row>
    <row r="3551" spans="1:13" hidden="1" x14ac:dyDescent="0.3">
      <c r="A3551" s="1">
        <v>3550</v>
      </c>
      <c r="B3551" s="1">
        <v>3</v>
      </c>
      <c r="C3551" s="2">
        <v>41066.232411777979</v>
      </c>
      <c r="D3551" s="2">
        <v>41069.0653126252</v>
      </c>
      <c r="E3551" s="1">
        <v>24</v>
      </c>
      <c r="F3551" s="2" t="s">
        <v>5</v>
      </c>
      <c r="G3551" s="1">
        <v>0</v>
      </c>
      <c r="H3551" s="32" t="str">
        <f>IFERROR(HOUR(Table1[[#This Row],[Cancel Date/time]])+MINUTE(Table1[[#This Row],[Cancel Date/time]])/60,"not cancelled")</f>
        <v>not cancelled</v>
      </c>
      <c r="I3551" s="47" t="str">
        <f>IFERROR(ROUND(Table1[[#This Row],[cancellation time decimal]],0),"not cancelled")</f>
        <v>not cancelled</v>
      </c>
      <c r="J3551" s="10" t="str">
        <f>IFERROR(MOD(Table1[[#This Row],[cancellation hour rounded]],24),"not cancelled")</f>
        <v>not cancelled</v>
      </c>
      <c r="K3551" s="32">
        <f>1/Table1[[#This Row],[Duration (Time between doses '[in hours'])]]</f>
        <v>4.1666666666666664E-2</v>
      </c>
      <c r="L3551" s="33">
        <f>Table1[[#This Row],[number doses per hour]]*INDEX(Table2[price per dose],Table1[[#This Row],[Drug ID]])</f>
        <v>0.18133000000000002</v>
      </c>
      <c r="M3551" s="11" t="b">
        <f>AND(Table1[[#This Row],[hour of cancellation 0 to 23]]&gt;=0,Table1[[#This Row],[hour of cancellation 0 to 23]]&lt;=23)</f>
        <v>0</v>
      </c>
    </row>
    <row r="3552" spans="1:13" hidden="1" x14ac:dyDescent="0.3">
      <c r="A3552" s="1">
        <v>3551</v>
      </c>
      <c r="B3552" s="1">
        <v>1</v>
      </c>
      <c r="C3552" s="2">
        <v>41066.236298805299</v>
      </c>
      <c r="D3552" s="2">
        <v>41069.735778816095</v>
      </c>
      <c r="E3552" s="1">
        <v>8</v>
      </c>
      <c r="F3552" s="2" t="s">
        <v>5</v>
      </c>
      <c r="G3552" s="1">
        <v>0</v>
      </c>
      <c r="H3552" s="32" t="str">
        <f>IFERROR(HOUR(Table1[[#This Row],[Cancel Date/time]])+MINUTE(Table1[[#This Row],[Cancel Date/time]])/60,"not cancelled")</f>
        <v>not cancelled</v>
      </c>
      <c r="I3552" s="47" t="str">
        <f>IFERROR(ROUND(Table1[[#This Row],[cancellation time decimal]],0),"not cancelled")</f>
        <v>not cancelled</v>
      </c>
      <c r="J3552" s="10" t="str">
        <f>IFERROR(MOD(Table1[[#This Row],[cancellation hour rounded]],24),"not cancelled")</f>
        <v>not cancelled</v>
      </c>
      <c r="K3552" s="32">
        <f>1/Table1[[#This Row],[Duration (Time between doses '[in hours'])]]</f>
        <v>0.125</v>
      </c>
      <c r="L3552" s="33">
        <f>Table1[[#This Row],[number doses per hour]]*INDEX(Table2[price per dose],Table1[[#This Row],[Drug ID]])</f>
        <v>0.84929166666666667</v>
      </c>
      <c r="M3552" s="11" t="b">
        <f>AND(Table1[[#This Row],[hour of cancellation 0 to 23]]&gt;=0,Table1[[#This Row],[hour of cancellation 0 to 23]]&lt;=23)</f>
        <v>0</v>
      </c>
    </row>
    <row r="3553" spans="1:13" x14ac:dyDescent="0.3">
      <c r="A3553" s="1">
        <v>3552</v>
      </c>
      <c r="B3553" s="1">
        <v>7</v>
      </c>
      <c r="C3553" s="2">
        <v>41066.270704842507</v>
      </c>
      <c r="D3553" s="2">
        <v>41126.270138888889</v>
      </c>
      <c r="E3553" s="1">
        <v>24</v>
      </c>
      <c r="F3553" s="2">
        <v>41073.485154482798</v>
      </c>
      <c r="G3553" s="1">
        <v>0</v>
      </c>
      <c r="H3553" s="32">
        <f>IFERROR(HOUR(Table1[[#This Row],[Cancel Date/time]])+MINUTE(Table1[[#This Row],[Cancel Date/time]])/60,"not cancelled")</f>
        <v>11.633333333333333</v>
      </c>
      <c r="I3553" s="47">
        <f>IFERROR(ROUND(Table1[[#This Row],[cancellation time decimal]],0),"not cancelled")</f>
        <v>12</v>
      </c>
      <c r="J3553" s="10">
        <f>IFERROR(MOD(Table1[[#This Row],[cancellation hour rounded]],24),"not cancelled")</f>
        <v>12</v>
      </c>
      <c r="K3553" s="32">
        <f>1/Table1[[#This Row],[Duration (Time between doses '[in hours'])]]</f>
        <v>4.1666666666666664E-2</v>
      </c>
      <c r="L3553" s="33">
        <f>Table1[[#This Row],[number doses per hour]]*INDEX(Table2[price per dose],Table1[[#This Row],[Drug ID]])</f>
        <v>1.2958049999999997</v>
      </c>
      <c r="M3553" s="11" t="b">
        <f>AND(Table1[[#This Row],[hour of cancellation 0 to 23]]&gt;=0,Table1[[#This Row],[hour of cancellation 0 to 23]]&lt;=23)</f>
        <v>1</v>
      </c>
    </row>
    <row r="3554" spans="1:13" x14ac:dyDescent="0.3">
      <c r="A3554" s="1">
        <v>3553</v>
      </c>
      <c r="B3554" s="1">
        <v>3</v>
      </c>
      <c r="C3554" s="2">
        <v>41066.33866621842</v>
      </c>
      <c r="D3554" s="2">
        <v>41126.338194444448</v>
      </c>
      <c r="E3554" s="1">
        <v>24</v>
      </c>
      <c r="F3554" s="2">
        <v>41068.720182678924</v>
      </c>
      <c r="G3554" s="1">
        <v>0</v>
      </c>
      <c r="H3554" s="32">
        <f>IFERROR(HOUR(Table1[[#This Row],[Cancel Date/time]])+MINUTE(Table1[[#This Row],[Cancel Date/time]])/60,"not cancelled")</f>
        <v>17.283333333333335</v>
      </c>
      <c r="I3554" s="47">
        <f>IFERROR(ROUND(Table1[[#This Row],[cancellation time decimal]],0),"not cancelled")</f>
        <v>17</v>
      </c>
      <c r="J3554" s="10">
        <f>IFERROR(MOD(Table1[[#This Row],[cancellation hour rounded]],24),"not cancelled")</f>
        <v>17</v>
      </c>
      <c r="K3554" s="32">
        <f>1/Table1[[#This Row],[Duration (Time between doses '[in hours'])]]</f>
        <v>4.1666666666666664E-2</v>
      </c>
      <c r="L3554" s="33">
        <f>Table1[[#This Row],[number doses per hour]]*INDEX(Table2[price per dose],Table1[[#This Row],[Drug ID]])</f>
        <v>0.18133000000000002</v>
      </c>
      <c r="M3554" s="11" t="b">
        <f>AND(Table1[[#This Row],[hour of cancellation 0 to 23]]&gt;=0,Table1[[#This Row],[hour of cancellation 0 to 23]]&lt;=23)</f>
        <v>1</v>
      </c>
    </row>
    <row r="3555" spans="1:13" x14ac:dyDescent="0.3">
      <c r="A3555" s="1">
        <v>3554</v>
      </c>
      <c r="B3555" s="1">
        <v>9</v>
      </c>
      <c r="C3555" s="2">
        <v>41066.402934757294</v>
      </c>
      <c r="D3555" s="2">
        <v>41126.402777777781</v>
      </c>
      <c r="E3555" s="1">
        <v>5</v>
      </c>
      <c r="F3555" s="2">
        <v>41069.531196584627</v>
      </c>
      <c r="G3555" s="1">
        <v>0</v>
      </c>
      <c r="H3555" s="32">
        <f>IFERROR(HOUR(Table1[[#This Row],[Cancel Date/time]])+MINUTE(Table1[[#This Row],[Cancel Date/time]])/60,"not cancelled")</f>
        <v>12.733333333333333</v>
      </c>
      <c r="I3555" s="47">
        <f>IFERROR(ROUND(Table1[[#This Row],[cancellation time decimal]],0),"not cancelled")</f>
        <v>13</v>
      </c>
      <c r="J3555" s="10">
        <f>IFERROR(MOD(Table1[[#This Row],[cancellation hour rounded]],24),"not cancelled")</f>
        <v>13</v>
      </c>
      <c r="K3555" s="32">
        <f>1/Table1[[#This Row],[Duration (Time between doses '[in hours'])]]</f>
        <v>0.2</v>
      </c>
      <c r="L3555" s="33">
        <f>Table1[[#This Row],[number doses per hour]]*INDEX(Table2[price per dose],Table1[[#This Row],[Drug ID]])</f>
        <v>5.6740000000000004</v>
      </c>
      <c r="M3555" s="11" t="b">
        <f>AND(Table1[[#This Row],[hour of cancellation 0 to 23]]&gt;=0,Table1[[#This Row],[hour of cancellation 0 to 23]]&lt;=23)</f>
        <v>1</v>
      </c>
    </row>
    <row r="3556" spans="1:13" x14ac:dyDescent="0.3">
      <c r="A3556" s="1">
        <v>3555</v>
      </c>
      <c r="B3556" s="1">
        <v>1</v>
      </c>
      <c r="C3556" s="2">
        <v>41066.379184829289</v>
      </c>
      <c r="D3556" s="2">
        <v>41126.379166666666</v>
      </c>
      <c r="E3556" s="1">
        <v>8</v>
      </c>
      <c r="F3556" s="2">
        <v>41066.449505000353</v>
      </c>
      <c r="G3556" s="1">
        <v>0</v>
      </c>
      <c r="H3556" s="32">
        <f>IFERROR(HOUR(Table1[[#This Row],[Cancel Date/time]])+MINUTE(Table1[[#This Row],[Cancel Date/time]])/60,"not cancelled")</f>
        <v>10.783333333333333</v>
      </c>
      <c r="I3556" s="47">
        <f>IFERROR(ROUND(Table1[[#This Row],[cancellation time decimal]],0),"not cancelled")</f>
        <v>11</v>
      </c>
      <c r="J3556" s="10">
        <f>IFERROR(MOD(Table1[[#This Row],[cancellation hour rounded]],24),"not cancelled")</f>
        <v>11</v>
      </c>
      <c r="K3556" s="32">
        <f>1/Table1[[#This Row],[Duration (Time between doses '[in hours'])]]</f>
        <v>0.125</v>
      </c>
      <c r="L3556" s="33">
        <f>Table1[[#This Row],[number doses per hour]]*INDEX(Table2[price per dose],Table1[[#This Row],[Drug ID]])</f>
        <v>0.84929166666666667</v>
      </c>
      <c r="M3556" s="11" t="b">
        <f>AND(Table1[[#This Row],[hour of cancellation 0 to 23]]&gt;=0,Table1[[#This Row],[hour of cancellation 0 to 23]]&lt;=23)</f>
        <v>1</v>
      </c>
    </row>
    <row r="3557" spans="1:13" x14ac:dyDescent="0.3">
      <c r="A3557" s="1">
        <v>3556</v>
      </c>
      <c r="B3557" s="1">
        <v>5</v>
      </c>
      <c r="C3557" s="2">
        <v>41066.397021616496</v>
      </c>
      <c r="D3557" s="2">
        <v>41126.396527777775</v>
      </c>
      <c r="E3557" s="1">
        <v>24</v>
      </c>
      <c r="F3557" s="2">
        <v>41067.587529014963</v>
      </c>
      <c r="G3557" s="1">
        <v>0</v>
      </c>
      <c r="H3557" s="32">
        <f>IFERROR(HOUR(Table1[[#This Row],[Cancel Date/time]])+MINUTE(Table1[[#This Row],[Cancel Date/time]])/60,"not cancelled")</f>
        <v>14.1</v>
      </c>
      <c r="I3557" s="47">
        <f>IFERROR(ROUND(Table1[[#This Row],[cancellation time decimal]],0),"not cancelled")</f>
        <v>14</v>
      </c>
      <c r="J3557" s="10">
        <f>IFERROR(MOD(Table1[[#This Row],[cancellation hour rounded]],24),"not cancelled")</f>
        <v>14</v>
      </c>
      <c r="K3557" s="32">
        <f>1/Table1[[#This Row],[Duration (Time between doses '[in hours'])]]</f>
        <v>4.1666666666666664E-2</v>
      </c>
      <c r="L3557" s="33">
        <f>Table1[[#This Row],[number doses per hour]]*INDEX(Table2[price per dose],Table1[[#This Row],[Drug ID]])</f>
        <v>0.2815833333333333</v>
      </c>
      <c r="M3557" s="11" t="b">
        <f>AND(Table1[[#This Row],[hour of cancellation 0 to 23]]&gt;=0,Table1[[#This Row],[hour of cancellation 0 to 23]]&lt;=23)</f>
        <v>1</v>
      </c>
    </row>
    <row r="3558" spans="1:13" x14ac:dyDescent="0.3">
      <c r="A3558" s="1">
        <v>3557</v>
      </c>
      <c r="B3558" s="1">
        <v>1</v>
      </c>
      <c r="C3558" s="2">
        <v>41066.452559532714</v>
      </c>
      <c r="D3558" s="2">
        <v>41126.45208333333</v>
      </c>
      <c r="E3558" s="1">
        <v>8</v>
      </c>
      <c r="F3558" s="2">
        <v>41067.466740427713</v>
      </c>
      <c r="G3558" s="1">
        <v>0</v>
      </c>
      <c r="H3558" s="32">
        <f>IFERROR(HOUR(Table1[[#This Row],[Cancel Date/time]])+MINUTE(Table1[[#This Row],[Cancel Date/time]])/60,"not cancelled")</f>
        <v>11.2</v>
      </c>
      <c r="I3558" s="47">
        <f>IFERROR(ROUND(Table1[[#This Row],[cancellation time decimal]],0),"not cancelled")</f>
        <v>11</v>
      </c>
      <c r="J3558" s="10">
        <f>IFERROR(MOD(Table1[[#This Row],[cancellation hour rounded]],24),"not cancelled")</f>
        <v>11</v>
      </c>
      <c r="K3558" s="32">
        <f>1/Table1[[#This Row],[Duration (Time between doses '[in hours'])]]</f>
        <v>0.125</v>
      </c>
      <c r="L3558" s="33">
        <f>Table1[[#This Row],[number doses per hour]]*INDEX(Table2[price per dose],Table1[[#This Row],[Drug ID]])</f>
        <v>0.84929166666666667</v>
      </c>
      <c r="M3558" s="11" t="b">
        <f>AND(Table1[[#This Row],[hour of cancellation 0 to 23]]&gt;=0,Table1[[#This Row],[hour of cancellation 0 to 23]]&lt;=23)</f>
        <v>1</v>
      </c>
    </row>
    <row r="3559" spans="1:13" x14ac:dyDescent="0.3">
      <c r="A3559" s="1">
        <v>3558</v>
      </c>
      <c r="B3559" s="1">
        <v>4</v>
      </c>
      <c r="C3559" s="2">
        <v>41066.497526361782</v>
      </c>
      <c r="D3559" s="2">
        <v>41126.497222222228</v>
      </c>
      <c r="E3559" s="1">
        <v>12</v>
      </c>
      <c r="F3559" s="2">
        <v>41069.44287804397</v>
      </c>
      <c r="G3559" s="1">
        <v>0</v>
      </c>
      <c r="H3559" s="32">
        <f>IFERROR(HOUR(Table1[[#This Row],[Cancel Date/time]])+MINUTE(Table1[[#This Row],[Cancel Date/time]])/60,"not cancelled")</f>
        <v>10.616666666666667</v>
      </c>
      <c r="I3559" s="47">
        <f>IFERROR(ROUND(Table1[[#This Row],[cancellation time decimal]],0),"not cancelled")</f>
        <v>11</v>
      </c>
      <c r="J3559" s="10">
        <f>IFERROR(MOD(Table1[[#This Row],[cancellation hour rounded]],24),"not cancelled")</f>
        <v>11</v>
      </c>
      <c r="K3559" s="32">
        <f>1/Table1[[#This Row],[Duration (Time between doses '[in hours'])]]</f>
        <v>8.3333333333333329E-2</v>
      </c>
      <c r="L3559" s="33">
        <f>Table1[[#This Row],[number doses per hour]]*INDEX(Table2[price per dose],Table1[[#This Row],[Drug ID]])</f>
        <v>1.448055119047619</v>
      </c>
      <c r="M3559" s="11" t="b">
        <f>AND(Table1[[#This Row],[hour of cancellation 0 to 23]]&gt;=0,Table1[[#This Row],[hour of cancellation 0 to 23]]&lt;=23)</f>
        <v>1</v>
      </c>
    </row>
    <row r="3560" spans="1:13" x14ac:dyDescent="0.3">
      <c r="A3560" s="1">
        <v>3559</v>
      </c>
      <c r="B3560" s="1">
        <v>3</v>
      </c>
      <c r="C3560" s="2">
        <v>41066.492560084975</v>
      </c>
      <c r="D3560" s="2">
        <v>41126.492361111115</v>
      </c>
      <c r="E3560" s="1">
        <v>24</v>
      </c>
      <c r="F3560" s="2">
        <v>41068.172553473261</v>
      </c>
      <c r="G3560" s="1">
        <v>0</v>
      </c>
      <c r="H3560" s="32">
        <f>IFERROR(HOUR(Table1[[#This Row],[Cancel Date/time]])+MINUTE(Table1[[#This Row],[Cancel Date/time]])/60,"not cancelled")</f>
        <v>4.1333333333333337</v>
      </c>
      <c r="I3560" s="47">
        <f>IFERROR(ROUND(Table1[[#This Row],[cancellation time decimal]],0),"not cancelled")</f>
        <v>4</v>
      </c>
      <c r="J3560" s="10">
        <f>IFERROR(MOD(Table1[[#This Row],[cancellation hour rounded]],24),"not cancelled")</f>
        <v>4</v>
      </c>
      <c r="K3560" s="32">
        <f>1/Table1[[#This Row],[Duration (Time between doses '[in hours'])]]</f>
        <v>4.1666666666666664E-2</v>
      </c>
      <c r="L3560" s="33">
        <f>Table1[[#This Row],[number doses per hour]]*INDEX(Table2[price per dose],Table1[[#This Row],[Drug ID]])</f>
        <v>0.18133000000000002</v>
      </c>
      <c r="M3560" s="11" t="b">
        <f>AND(Table1[[#This Row],[hour of cancellation 0 to 23]]&gt;=0,Table1[[#This Row],[hour of cancellation 0 to 23]]&lt;=23)</f>
        <v>1</v>
      </c>
    </row>
    <row r="3561" spans="1:13" x14ac:dyDescent="0.3">
      <c r="A3561" s="1">
        <v>3560</v>
      </c>
      <c r="B3561" s="1">
        <v>5</v>
      </c>
      <c r="C3561" s="2">
        <v>41066.472038118773</v>
      </c>
      <c r="D3561" s="2">
        <v>41126.47152777778</v>
      </c>
      <c r="E3561" s="1">
        <v>24</v>
      </c>
      <c r="F3561" s="2">
        <v>41070.536145602688</v>
      </c>
      <c r="G3561" s="1">
        <v>0</v>
      </c>
      <c r="H3561" s="32">
        <f>IFERROR(HOUR(Table1[[#This Row],[Cancel Date/time]])+MINUTE(Table1[[#This Row],[Cancel Date/time]])/60,"not cancelled")</f>
        <v>12.866666666666667</v>
      </c>
      <c r="I3561" s="47">
        <f>IFERROR(ROUND(Table1[[#This Row],[cancellation time decimal]],0),"not cancelled")</f>
        <v>13</v>
      </c>
      <c r="J3561" s="10">
        <f>IFERROR(MOD(Table1[[#This Row],[cancellation hour rounded]],24),"not cancelled")</f>
        <v>13</v>
      </c>
      <c r="K3561" s="32">
        <f>1/Table1[[#This Row],[Duration (Time between doses '[in hours'])]]</f>
        <v>4.1666666666666664E-2</v>
      </c>
      <c r="L3561" s="33">
        <f>Table1[[#This Row],[number doses per hour]]*INDEX(Table2[price per dose],Table1[[#This Row],[Drug ID]])</f>
        <v>0.2815833333333333</v>
      </c>
      <c r="M3561" s="11" t="b">
        <f>AND(Table1[[#This Row],[hour of cancellation 0 to 23]]&gt;=0,Table1[[#This Row],[hour of cancellation 0 to 23]]&lt;=23)</f>
        <v>1</v>
      </c>
    </row>
    <row r="3562" spans="1:13" x14ac:dyDescent="0.3">
      <c r="A3562" s="1">
        <v>3561</v>
      </c>
      <c r="B3562" s="1">
        <v>6</v>
      </c>
      <c r="C3562" s="2">
        <v>41066.515130371947</v>
      </c>
      <c r="D3562" s="2">
        <v>41126.51458333333</v>
      </c>
      <c r="E3562" s="1">
        <v>24</v>
      </c>
      <c r="F3562" s="2">
        <v>41072.759929751242</v>
      </c>
      <c r="G3562" s="1">
        <v>0</v>
      </c>
      <c r="H3562" s="32">
        <f>IFERROR(HOUR(Table1[[#This Row],[Cancel Date/time]])+MINUTE(Table1[[#This Row],[Cancel Date/time]])/60,"not cancelled")</f>
        <v>18.233333333333334</v>
      </c>
      <c r="I3562" s="47">
        <f>IFERROR(ROUND(Table1[[#This Row],[cancellation time decimal]],0),"not cancelled")</f>
        <v>18</v>
      </c>
      <c r="J3562" s="10">
        <f>IFERROR(MOD(Table1[[#This Row],[cancellation hour rounded]],24),"not cancelled")</f>
        <v>18</v>
      </c>
      <c r="K3562" s="32">
        <f>1/Table1[[#This Row],[Duration (Time between doses '[in hours'])]]</f>
        <v>4.1666666666666664E-2</v>
      </c>
      <c r="L3562" s="33">
        <f>Table1[[#This Row],[number doses per hour]]*INDEX(Table2[price per dose],Table1[[#This Row],[Drug ID]])</f>
        <v>0.35218749999999999</v>
      </c>
      <c r="M3562" s="11" t="b">
        <f>AND(Table1[[#This Row],[hour of cancellation 0 to 23]]&gt;=0,Table1[[#This Row],[hour of cancellation 0 to 23]]&lt;=23)</f>
        <v>1</v>
      </c>
    </row>
    <row r="3563" spans="1:13" x14ac:dyDescent="0.3">
      <c r="A3563" s="1">
        <v>3562</v>
      </c>
      <c r="B3563" s="1">
        <v>7</v>
      </c>
      <c r="C3563" s="2">
        <v>41066.535431142191</v>
      </c>
      <c r="D3563" s="2">
        <v>41126.535416666666</v>
      </c>
      <c r="E3563" s="1">
        <v>24</v>
      </c>
      <c r="F3563" s="2">
        <v>41076.580369598538</v>
      </c>
      <c r="G3563" s="1">
        <v>0</v>
      </c>
      <c r="H3563" s="32">
        <f>IFERROR(HOUR(Table1[[#This Row],[Cancel Date/time]])+MINUTE(Table1[[#This Row],[Cancel Date/time]])/60,"not cancelled")</f>
        <v>13.916666666666666</v>
      </c>
      <c r="I3563" s="47">
        <f>IFERROR(ROUND(Table1[[#This Row],[cancellation time decimal]],0),"not cancelled")</f>
        <v>14</v>
      </c>
      <c r="J3563" s="10">
        <f>IFERROR(MOD(Table1[[#This Row],[cancellation hour rounded]],24),"not cancelled")</f>
        <v>14</v>
      </c>
      <c r="K3563" s="32">
        <f>1/Table1[[#This Row],[Duration (Time between doses '[in hours'])]]</f>
        <v>4.1666666666666664E-2</v>
      </c>
      <c r="L3563" s="33">
        <f>Table1[[#This Row],[number doses per hour]]*INDEX(Table2[price per dose],Table1[[#This Row],[Drug ID]])</f>
        <v>1.2958049999999997</v>
      </c>
      <c r="M3563" s="11" t="b">
        <f>AND(Table1[[#This Row],[hour of cancellation 0 to 23]]&gt;=0,Table1[[#This Row],[hour of cancellation 0 to 23]]&lt;=23)</f>
        <v>1</v>
      </c>
    </row>
    <row r="3564" spans="1:13" x14ac:dyDescent="0.3">
      <c r="A3564" s="1">
        <v>3563</v>
      </c>
      <c r="B3564" s="1">
        <v>7</v>
      </c>
      <c r="C3564" s="2">
        <v>41066.551402227349</v>
      </c>
      <c r="D3564" s="2">
        <v>41126.551388888889</v>
      </c>
      <c r="E3564" s="1">
        <v>24</v>
      </c>
      <c r="F3564" s="2">
        <v>41086.438306052056</v>
      </c>
      <c r="G3564" s="1">
        <v>0</v>
      </c>
      <c r="H3564" s="32">
        <f>IFERROR(HOUR(Table1[[#This Row],[Cancel Date/time]])+MINUTE(Table1[[#This Row],[Cancel Date/time]])/60,"not cancelled")</f>
        <v>10.516666666666667</v>
      </c>
      <c r="I3564" s="47">
        <f>IFERROR(ROUND(Table1[[#This Row],[cancellation time decimal]],0),"not cancelled")</f>
        <v>11</v>
      </c>
      <c r="J3564" s="10">
        <f>IFERROR(MOD(Table1[[#This Row],[cancellation hour rounded]],24),"not cancelled")</f>
        <v>11</v>
      </c>
      <c r="K3564" s="32">
        <f>1/Table1[[#This Row],[Duration (Time between doses '[in hours'])]]</f>
        <v>4.1666666666666664E-2</v>
      </c>
      <c r="L3564" s="33">
        <f>Table1[[#This Row],[number doses per hour]]*INDEX(Table2[price per dose],Table1[[#This Row],[Drug ID]])</f>
        <v>1.2958049999999997</v>
      </c>
      <c r="M3564" s="11" t="b">
        <f>AND(Table1[[#This Row],[hour of cancellation 0 to 23]]&gt;=0,Table1[[#This Row],[hour of cancellation 0 to 23]]&lt;=23)</f>
        <v>1</v>
      </c>
    </row>
    <row r="3565" spans="1:13" x14ac:dyDescent="0.3">
      <c r="A3565" s="1">
        <v>3564</v>
      </c>
      <c r="B3565" s="1">
        <v>7</v>
      </c>
      <c r="C3565" s="2">
        <v>41066.542030004057</v>
      </c>
      <c r="D3565" s="2">
        <v>41126.541666666664</v>
      </c>
      <c r="E3565" s="1">
        <v>24</v>
      </c>
      <c r="F3565" s="2">
        <v>41086.325874387599</v>
      </c>
      <c r="G3565" s="1">
        <v>0</v>
      </c>
      <c r="H3565" s="32">
        <f>IFERROR(HOUR(Table1[[#This Row],[Cancel Date/time]])+MINUTE(Table1[[#This Row],[Cancel Date/time]])/60,"not cancelled")</f>
        <v>7.8166666666666664</v>
      </c>
      <c r="I3565" s="47">
        <f>IFERROR(ROUND(Table1[[#This Row],[cancellation time decimal]],0),"not cancelled")</f>
        <v>8</v>
      </c>
      <c r="J3565" s="10">
        <f>IFERROR(MOD(Table1[[#This Row],[cancellation hour rounded]],24),"not cancelled")</f>
        <v>8</v>
      </c>
      <c r="K3565" s="32">
        <f>1/Table1[[#This Row],[Duration (Time between doses '[in hours'])]]</f>
        <v>4.1666666666666664E-2</v>
      </c>
      <c r="L3565" s="33">
        <f>Table1[[#This Row],[number doses per hour]]*INDEX(Table2[price per dose],Table1[[#This Row],[Drug ID]])</f>
        <v>1.2958049999999997</v>
      </c>
      <c r="M3565" s="11" t="b">
        <f>AND(Table1[[#This Row],[hour of cancellation 0 to 23]]&gt;=0,Table1[[#This Row],[hour of cancellation 0 to 23]]&lt;=23)</f>
        <v>1</v>
      </c>
    </row>
    <row r="3566" spans="1:13" x14ac:dyDescent="0.3">
      <c r="A3566" s="1">
        <v>3565</v>
      </c>
      <c r="B3566" s="1">
        <v>1</v>
      </c>
      <c r="C3566" s="2">
        <v>41066.546683793917</v>
      </c>
      <c r="D3566" s="2">
        <v>41126.546527777777</v>
      </c>
      <c r="E3566" s="1">
        <v>8</v>
      </c>
      <c r="F3566" s="2">
        <v>41067.29351513314</v>
      </c>
      <c r="G3566" s="1">
        <v>0</v>
      </c>
      <c r="H3566" s="32">
        <f>IFERROR(HOUR(Table1[[#This Row],[Cancel Date/time]])+MINUTE(Table1[[#This Row],[Cancel Date/time]])/60,"not cancelled")</f>
        <v>7.0333333333333332</v>
      </c>
      <c r="I3566" s="47">
        <f>IFERROR(ROUND(Table1[[#This Row],[cancellation time decimal]],0),"not cancelled")</f>
        <v>7</v>
      </c>
      <c r="J3566" s="10">
        <f>IFERROR(MOD(Table1[[#This Row],[cancellation hour rounded]],24),"not cancelled")</f>
        <v>7</v>
      </c>
      <c r="K3566" s="32">
        <f>1/Table1[[#This Row],[Duration (Time between doses '[in hours'])]]</f>
        <v>0.125</v>
      </c>
      <c r="L3566" s="33">
        <f>Table1[[#This Row],[number doses per hour]]*INDEX(Table2[price per dose],Table1[[#This Row],[Drug ID]])</f>
        <v>0.84929166666666667</v>
      </c>
      <c r="M3566" s="11" t="b">
        <f>AND(Table1[[#This Row],[hour of cancellation 0 to 23]]&gt;=0,Table1[[#This Row],[hour of cancellation 0 to 23]]&lt;=23)</f>
        <v>1</v>
      </c>
    </row>
    <row r="3567" spans="1:13" x14ac:dyDescent="0.3">
      <c r="A3567" s="1">
        <v>3566</v>
      </c>
      <c r="B3567" s="1">
        <v>1</v>
      </c>
      <c r="C3567" s="2">
        <v>41066.563763346719</v>
      </c>
      <c r="D3567" s="2">
        <v>41126.563194444439</v>
      </c>
      <c r="E3567" s="1">
        <v>12</v>
      </c>
      <c r="F3567" s="2">
        <v>41067.081934770402</v>
      </c>
      <c r="G3567" s="1">
        <v>0</v>
      </c>
      <c r="H3567" s="32">
        <f>IFERROR(HOUR(Table1[[#This Row],[Cancel Date/time]])+MINUTE(Table1[[#This Row],[Cancel Date/time]])/60,"not cancelled")</f>
        <v>1.95</v>
      </c>
      <c r="I3567" s="47">
        <f>IFERROR(ROUND(Table1[[#This Row],[cancellation time decimal]],0),"not cancelled")</f>
        <v>2</v>
      </c>
      <c r="J3567" s="10">
        <f>IFERROR(MOD(Table1[[#This Row],[cancellation hour rounded]],24),"not cancelled")</f>
        <v>2</v>
      </c>
      <c r="K3567" s="32">
        <f>1/Table1[[#This Row],[Duration (Time between doses '[in hours'])]]</f>
        <v>8.3333333333333329E-2</v>
      </c>
      <c r="L3567" s="33">
        <f>Table1[[#This Row],[number doses per hour]]*INDEX(Table2[price per dose],Table1[[#This Row],[Drug ID]])</f>
        <v>0.56619444444444444</v>
      </c>
      <c r="M3567" s="11" t="b">
        <f>AND(Table1[[#This Row],[hour of cancellation 0 to 23]]&gt;=0,Table1[[#This Row],[hour of cancellation 0 to 23]]&lt;=23)</f>
        <v>1</v>
      </c>
    </row>
    <row r="3568" spans="1:13" x14ac:dyDescent="0.3">
      <c r="A3568" s="1">
        <v>3567</v>
      </c>
      <c r="B3568" s="1">
        <v>1</v>
      </c>
      <c r="C3568" s="2">
        <v>41066.590554041934</v>
      </c>
      <c r="D3568" s="2">
        <v>41071.340277777781</v>
      </c>
      <c r="E3568" s="1">
        <v>8</v>
      </c>
      <c r="F3568" s="2">
        <v>41067.388030506343</v>
      </c>
      <c r="G3568" s="1">
        <v>0</v>
      </c>
      <c r="H3568" s="32">
        <f>IFERROR(HOUR(Table1[[#This Row],[Cancel Date/time]])+MINUTE(Table1[[#This Row],[Cancel Date/time]])/60,"not cancelled")</f>
        <v>9.3000000000000007</v>
      </c>
      <c r="I3568" s="47">
        <f>IFERROR(ROUND(Table1[[#This Row],[cancellation time decimal]],0),"not cancelled")</f>
        <v>9</v>
      </c>
      <c r="J3568" s="10">
        <f>IFERROR(MOD(Table1[[#This Row],[cancellation hour rounded]],24),"not cancelled")</f>
        <v>9</v>
      </c>
      <c r="K3568" s="32">
        <f>1/Table1[[#This Row],[Duration (Time between doses '[in hours'])]]</f>
        <v>0.125</v>
      </c>
      <c r="L3568" s="33">
        <f>Table1[[#This Row],[number doses per hour]]*INDEX(Table2[price per dose],Table1[[#This Row],[Drug ID]])</f>
        <v>0.84929166666666667</v>
      </c>
      <c r="M3568" s="11" t="b">
        <f>AND(Table1[[#This Row],[hour of cancellation 0 to 23]]&gt;=0,Table1[[#This Row],[hour of cancellation 0 to 23]]&lt;=23)</f>
        <v>1</v>
      </c>
    </row>
    <row r="3569" spans="1:13" x14ac:dyDescent="0.3">
      <c r="A3569" s="1">
        <v>3568</v>
      </c>
      <c r="B3569" s="1">
        <v>3</v>
      </c>
      <c r="C3569" s="2">
        <v>41066.597173230111</v>
      </c>
      <c r="D3569" s="2">
        <v>41126.59652777778</v>
      </c>
      <c r="E3569" s="1">
        <v>24</v>
      </c>
      <c r="F3569" s="2">
        <v>41069.663337335456</v>
      </c>
      <c r="G3569" s="1">
        <v>0</v>
      </c>
      <c r="H3569" s="32">
        <f>IFERROR(HOUR(Table1[[#This Row],[Cancel Date/time]])+MINUTE(Table1[[#This Row],[Cancel Date/time]])/60,"not cancelled")</f>
        <v>15.916666666666666</v>
      </c>
      <c r="I3569" s="47">
        <f>IFERROR(ROUND(Table1[[#This Row],[cancellation time decimal]],0),"not cancelled")</f>
        <v>16</v>
      </c>
      <c r="J3569" s="10">
        <f>IFERROR(MOD(Table1[[#This Row],[cancellation hour rounded]],24),"not cancelled")</f>
        <v>16</v>
      </c>
      <c r="K3569" s="32">
        <f>1/Table1[[#This Row],[Duration (Time between doses '[in hours'])]]</f>
        <v>4.1666666666666664E-2</v>
      </c>
      <c r="L3569" s="33">
        <f>Table1[[#This Row],[number doses per hour]]*INDEX(Table2[price per dose],Table1[[#This Row],[Drug ID]])</f>
        <v>0.18133000000000002</v>
      </c>
      <c r="M3569" s="11" t="b">
        <f>AND(Table1[[#This Row],[hour of cancellation 0 to 23]]&gt;=0,Table1[[#This Row],[hour of cancellation 0 to 23]]&lt;=23)</f>
        <v>1</v>
      </c>
    </row>
    <row r="3570" spans="1:13" x14ac:dyDescent="0.3">
      <c r="A3570" s="1">
        <v>3569</v>
      </c>
      <c r="B3570" s="1">
        <v>5</v>
      </c>
      <c r="C3570" s="2">
        <v>41066.586776157259</v>
      </c>
      <c r="D3570" s="2">
        <v>41126.586111111115</v>
      </c>
      <c r="E3570" s="1">
        <v>24</v>
      </c>
      <c r="F3570" s="2">
        <v>41070.460767299592</v>
      </c>
      <c r="G3570" s="1">
        <v>0</v>
      </c>
      <c r="H3570" s="32">
        <f>IFERROR(HOUR(Table1[[#This Row],[Cancel Date/time]])+MINUTE(Table1[[#This Row],[Cancel Date/time]])/60,"not cancelled")</f>
        <v>11.05</v>
      </c>
      <c r="I3570" s="47">
        <f>IFERROR(ROUND(Table1[[#This Row],[cancellation time decimal]],0),"not cancelled")</f>
        <v>11</v>
      </c>
      <c r="J3570" s="10">
        <f>IFERROR(MOD(Table1[[#This Row],[cancellation hour rounded]],24),"not cancelled")</f>
        <v>11</v>
      </c>
      <c r="K3570" s="32">
        <f>1/Table1[[#This Row],[Duration (Time between doses '[in hours'])]]</f>
        <v>4.1666666666666664E-2</v>
      </c>
      <c r="L3570" s="33">
        <f>Table1[[#This Row],[number doses per hour]]*INDEX(Table2[price per dose],Table1[[#This Row],[Drug ID]])</f>
        <v>0.2815833333333333</v>
      </c>
      <c r="M3570" s="11" t="b">
        <f>AND(Table1[[#This Row],[hour of cancellation 0 to 23]]&gt;=0,Table1[[#This Row],[hour of cancellation 0 to 23]]&lt;=23)</f>
        <v>1</v>
      </c>
    </row>
    <row r="3571" spans="1:13" x14ac:dyDescent="0.3">
      <c r="A3571" s="1">
        <v>3570</v>
      </c>
      <c r="B3571" s="1">
        <v>2</v>
      </c>
      <c r="C3571" s="2">
        <v>41066.654940309207</v>
      </c>
      <c r="D3571" s="2">
        <v>41126.654861111114</v>
      </c>
      <c r="E3571" s="1">
        <v>10</v>
      </c>
      <c r="F3571" s="2">
        <v>41067.771508010075</v>
      </c>
      <c r="G3571" s="1">
        <v>0</v>
      </c>
      <c r="H3571" s="32">
        <f>IFERROR(HOUR(Table1[[#This Row],[Cancel Date/time]])+MINUTE(Table1[[#This Row],[Cancel Date/time]])/60,"not cancelled")</f>
        <v>18.5</v>
      </c>
      <c r="I3571" s="47">
        <f>IFERROR(ROUND(Table1[[#This Row],[cancellation time decimal]],0),"not cancelled")</f>
        <v>19</v>
      </c>
      <c r="J3571" s="10">
        <f>IFERROR(MOD(Table1[[#This Row],[cancellation hour rounded]],24),"not cancelled")</f>
        <v>19</v>
      </c>
      <c r="K3571" s="32">
        <f>1/Table1[[#This Row],[Duration (Time between doses '[in hours'])]]</f>
        <v>0.1</v>
      </c>
      <c r="L3571" s="33">
        <f>Table1[[#This Row],[number doses per hour]]*INDEX(Table2[price per dose],Table1[[#This Row],[Drug ID]])</f>
        <v>0.84959999999999969</v>
      </c>
      <c r="M3571" s="11" t="b">
        <f>AND(Table1[[#This Row],[hour of cancellation 0 to 23]]&gt;=0,Table1[[#This Row],[hour of cancellation 0 to 23]]&lt;=23)</f>
        <v>1</v>
      </c>
    </row>
    <row r="3572" spans="1:13" x14ac:dyDescent="0.3">
      <c r="A3572" s="1">
        <v>3571</v>
      </c>
      <c r="B3572" s="1">
        <v>10</v>
      </c>
      <c r="C3572" s="2">
        <v>41066.658159599072</v>
      </c>
      <c r="D3572" s="2">
        <v>41126.657638888886</v>
      </c>
      <c r="E3572" s="1">
        <v>1</v>
      </c>
      <c r="F3572" s="2">
        <v>41073.912543773171</v>
      </c>
      <c r="G3572" s="1">
        <v>1</v>
      </c>
      <c r="H3572" s="32">
        <f>IFERROR(HOUR(Table1[[#This Row],[Cancel Date/time]])+MINUTE(Table1[[#This Row],[Cancel Date/time]])/60,"not cancelled")</f>
        <v>21.9</v>
      </c>
      <c r="I3572" s="47">
        <f>IFERROR(ROUND(Table1[[#This Row],[cancellation time decimal]],0),"not cancelled")</f>
        <v>22</v>
      </c>
      <c r="J3572" s="10">
        <f>IFERROR(MOD(Table1[[#This Row],[cancellation hour rounded]],24),"not cancelled")</f>
        <v>22</v>
      </c>
      <c r="K3572" s="32">
        <f>1/Table1[[#This Row],[Duration (Time between doses '[in hours'])]]</f>
        <v>1</v>
      </c>
      <c r="L3572" s="33">
        <f>Table1[[#This Row],[number doses per hour]]*INDEX(Table2[price per dose],Table1[[#This Row],[Drug ID]])</f>
        <v>2.5716000000000001</v>
      </c>
      <c r="M3572" s="11" t="b">
        <f>AND(Table1[[#This Row],[hour of cancellation 0 to 23]]&gt;=0,Table1[[#This Row],[hour of cancellation 0 to 23]]&lt;=23)</f>
        <v>1</v>
      </c>
    </row>
    <row r="3573" spans="1:13" x14ac:dyDescent="0.3">
      <c r="A3573" s="1">
        <v>3572</v>
      </c>
      <c r="B3573" s="1">
        <v>1</v>
      </c>
      <c r="C3573" s="2">
        <v>41066.642036733792</v>
      </c>
      <c r="D3573" s="2">
        <v>41126.64166666667</v>
      </c>
      <c r="E3573" s="1">
        <v>12</v>
      </c>
      <c r="F3573" s="2">
        <v>41067.622609986429</v>
      </c>
      <c r="G3573" s="1">
        <v>0</v>
      </c>
      <c r="H3573" s="32">
        <f>IFERROR(HOUR(Table1[[#This Row],[Cancel Date/time]])+MINUTE(Table1[[#This Row],[Cancel Date/time]])/60,"not cancelled")</f>
        <v>14.933333333333334</v>
      </c>
      <c r="I3573" s="47">
        <f>IFERROR(ROUND(Table1[[#This Row],[cancellation time decimal]],0),"not cancelled")</f>
        <v>15</v>
      </c>
      <c r="J3573" s="10">
        <f>IFERROR(MOD(Table1[[#This Row],[cancellation hour rounded]],24),"not cancelled")</f>
        <v>15</v>
      </c>
      <c r="K3573" s="32">
        <f>1/Table1[[#This Row],[Duration (Time between doses '[in hours'])]]</f>
        <v>8.3333333333333329E-2</v>
      </c>
      <c r="L3573" s="33">
        <f>Table1[[#This Row],[number doses per hour]]*INDEX(Table2[price per dose],Table1[[#This Row],[Drug ID]])</f>
        <v>0.56619444444444444</v>
      </c>
      <c r="M3573" s="11" t="b">
        <f>AND(Table1[[#This Row],[hour of cancellation 0 to 23]]&gt;=0,Table1[[#This Row],[hour of cancellation 0 to 23]]&lt;=23)</f>
        <v>1</v>
      </c>
    </row>
    <row r="3574" spans="1:13" x14ac:dyDescent="0.3">
      <c r="A3574" s="1">
        <v>3573</v>
      </c>
      <c r="B3574" s="1">
        <v>4</v>
      </c>
      <c r="C3574" s="2">
        <v>41066.684220216921</v>
      </c>
      <c r="D3574" s="2">
        <v>41126.684027777774</v>
      </c>
      <c r="E3574" s="1">
        <v>12</v>
      </c>
      <c r="F3574" s="2">
        <v>41069.656185853542</v>
      </c>
      <c r="G3574" s="1">
        <v>0</v>
      </c>
      <c r="H3574" s="32">
        <f>IFERROR(HOUR(Table1[[#This Row],[Cancel Date/time]])+MINUTE(Table1[[#This Row],[Cancel Date/time]])/60,"not cancelled")</f>
        <v>15.733333333333333</v>
      </c>
      <c r="I3574" s="47">
        <f>IFERROR(ROUND(Table1[[#This Row],[cancellation time decimal]],0),"not cancelled")</f>
        <v>16</v>
      </c>
      <c r="J3574" s="10">
        <f>IFERROR(MOD(Table1[[#This Row],[cancellation hour rounded]],24),"not cancelled")</f>
        <v>16</v>
      </c>
      <c r="K3574" s="32">
        <f>1/Table1[[#This Row],[Duration (Time between doses '[in hours'])]]</f>
        <v>8.3333333333333329E-2</v>
      </c>
      <c r="L3574" s="33">
        <f>Table1[[#This Row],[number doses per hour]]*INDEX(Table2[price per dose],Table1[[#This Row],[Drug ID]])</f>
        <v>1.448055119047619</v>
      </c>
      <c r="M3574" s="11" t="b">
        <f>AND(Table1[[#This Row],[hour of cancellation 0 to 23]]&gt;=0,Table1[[#This Row],[hour of cancellation 0 to 23]]&lt;=23)</f>
        <v>1</v>
      </c>
    </row>
    <row r="3575" spans="1:13" x14ac:dyDescent="0.3">
      <c r="A3575" s="1">
        <v>3574</v>
      </c>
      <c r="B3575" s="1">
        <v>2</v>
      </c>
      <c r="C3575" s="2">
        <v>41066.757514292738</v>
      </c>
      <c r="D3575" s="2">
        <v>41126.756944444445</v>
      </c>
      <c r="E3575" s="1">
        <v>10</v>
      </c>
      <c r="F3575" s="2">
        <v>41067.57469635825</v>
      </c>
      <c r="G3575" s="1">
        <v>0</v>
      </c>
      <c r="H3575" s="32">
        <f>IFERROR(HOUR(Table1[[#This Row],[Cancel Date/time]])+MINUTE(Table1[[#This Row],[Cancel Date/time]])/60,"not cancelled")</f>
        <v>13.783333333333333</v>
      </c>
      <c r="I3575" s="47">
        <f>IFERROR(ROUND(Table1[[#This Row],[cancellation time decimal]],0),"not cancelled")</f>
        <v>14</v>
      </c>
      <c r="J3575" s="10">
        <f>IFERROR(MOD(Table1[[#This Row],[cancellation hour rounded]],24),"not cancelled")</f>
        <v>14</v>
      </c>
      <c r="K3575" s="32">
        <f>1/Table1[[#This Row],[Duration (Time between doses '[in hours'])]]</f>
        <v>0.1</v>
      </c>
      <c r="L3575" s="33">
        <f>Table1[[#This Row],[number doses per hour]]*INDEX(Table2[price per dose],Table1[[#This Row],[Drug ID]])</f>
        <v>0.84959999999999969</v>
      </c>
      <c r="M3575" s="11" t="b">
        <f>AND(Table1[[#This Row],[hour of cancellation 0 to 23]]&gt;=0,Table1[[#This Row],[hour of cancellation 0 to 23]]&lt;=23)</f>
        <v>1</v>
      </c>
    </row>
    <row r="3576" spans="1:13" x14ac:dyDescent="0.3">
      <c r="A3576" s="1">
        <v>3575</v>
      </c>
      <c r="B3576" s="1">
        <v>1</v>
      </c>
      <c r="C3576" s="2">
        <v>41066.86463701204</v>
      </c>
      <c r="D3576" s="2">
        <v>41126.864583333336</v>
      </c>
      <c r="E3576" s="1">
        <v>12</v>
      </c>
      <c r="F3576" s="2">
        <v>41068.842845311367</v>
      </c>
      <c r="G3576" s="1">
        <v>0</v>
      </c>
      <c r="H3576" s="32">
        <f>IFERROR(HOUR(Table1[[#This Row],[Cancel Date/time]])+MINUTE(Table1[[#This Row],[Cancel Date/time]])/60,"not cancelled")</f>
        <v>20.216666666666665</v>
      </c>
      <c r="I3576" s="47">
        <f>IFERROR(ROUND(Table1[[#This Row],[cancellation time decimal]],0),"not cancelled")</f>
        <v>20</v>
      </c>
      <c r="J3576" s="10">
        <f>IFERROR(MOD(Table1[[#This Row],[cancellation hour rounded]],24),"not cancelled")</f>
        <v>20</v>
      </c>
      <c r="K3576" s="32">
        <f>1/Table1[[#This Row],[Duration (Time between doses '[in hours'])]]</f>
        <v>8.3333333333333329E-2</v>
      </c>
      <c r="L3576" s="33">
        <f>Table1[[#This Row],[number doses per hour]]*INDEX(Table2[price per dose],Table1[[#This Row],[Drug ID]])</f>
        <v>0.56619444444444444</v>
      </c>
      <c r="M3576" s="11" t="b">
        <f>AND(Table1[[#This Row],[hour of cancellation 0 to 23]]&gt;=0,Table1[[#This Row],[hour of cancellation 0 to 23]]&lt;=23)</f>
        <v>1</v>
      </c>
    </row>
    <row r="3577" spans="1:13" x14ac:dyDescent="0.3">
      <c r="A3577" s="1">
        <v>3576</v>
      </c>
      <c r="B3577" s="1">
        <v>1</v>
      </c>
      <c r="C3577" s="2">
        <v>41066.865214690486</v>
      </c>
      <c r="D3577" s="2">
        <v>41126.864583333336</v>
      </c>
      <c r="E3577" s="1">
        <v>8</v>
      </c>
      <c r="F3577" s="2">
        <v>41067.4770251788</v>
      </c>
      <c r="G3577" s="1">
        <v>0</v>
      </c>
      <c r="H3577" s="32">
        <f>IFERROR(HOUR(Table1[[#This Row],[Cancel Date/time]])+MINUTE(Table1[[#This Row],[Cancel Date/time]])/60,"not cancelled")</f>
        <v>11.433333333333334</v>
      </c>
      <c r="I3577" s="47">
        <f>IFERROR(ROUND(Table1[[#This Row],[cancellation time decimal]],0),"not cancelled")</f>
        <v>11</v>
      </c>
      <c r="J3577" s="10">
        <f>IFERROR(MOD(Table1[[#This Row],[cancellation hour rounded]],24),"not cancelled")</f>
        <v>11</v>
      </c>
      <c r="K3577" s="32">
        <f>1/Table1[[#This Row],[Duration (Time between doses '[in hours'])]]</f>
        <v>0.125</v>
      </c>
      <c r="L3577" s="33">
        <f>Table1[[#This Row],[number doses per hour]]*INDEX(Table2[price per dose],Table1[[#This Row],[Drug ID]])</f>
        <v>0.84929166666666667</v>
      </c>
      <c r="M3577" s="11" t="b">
        <f>AND(Table1[[#This Row],[hour of cancellation 0 to 23]]&gt;=0,Table1[[#This Row],[hour of cancellation 0 to 23]]&lt;=23)</f>
        <v>1</v>
      </c>
    </row>
    <row r="3578" spans="1:13" x14ac:dyDescent="0.3">
      <c r="A3578" s="1">
        <v>3577</v>
      </c>
      <c r="B3578" s="1">
        <v>4</v>
      </c>
      <c r="C3578" s="2">
        <v>41066.882654841946</v>
      </c>
      <c r="D3578" s="2">
        <v>41126.882638888892</v>
      </c>
      <c r="E3578" s="1">
        <v>12</v>
      </c>
      <c r="F3578" s="2">
        <v>41069.639487406261</v>
      </c>
      <c r="G3578" s="1">
        <v>0</v>
      </c>
      <c r="H3578" s="32">
        <f>IFERROR(HOUR(Table1[[#This Row],[Cancel Date/time]])+MINUTE(Table1[[#This Row],[Cancel Date/time]])/60,"not cancelled")</f>
        <v>15.333333333333334</v>
      </c>
      <c r="I3578" s="47">
        <f>IFERROR(ROUND(Table1[[#This Row],[cancellation time decimal]],0),"not cancelled")</f>
        <v>15</v>
      </c>
      <c r="J3578" s="10">
        <f>IFERROR(MOD(Table1[[#This Row],[cancellation hour rounded]],24),"not cancelled")</f>
        <v>15</v>
      </c>
      <c r="K3578" s="32">
        <f>1/Table1[[#This Row],[Duration (Time between doses '[in hours'])]]</f>
        <v>8.3333333333333329E-2</v>
      </c>
      <c r="L3578" s="33">
        <f>Table1[[#This Row],[number doses per hour]]*INDEX(Table2[price per dose],Table1[[#This Row],[Drug ID]])</f>
        <v>1.448055119047619</v>
      </c>
      <c r="M3578" s="11" t="b">
        <f>AND(Table1[[#This Row],[hour of cancellation 0 to 23]]&gt;=0,Table1[[#This Row],[hour of cancellation 0 to 23]]&lt;=23)</f>
        <v>1</v>
      </c>
    </row>
    <row r="3579" spans="1:13" x14ac:dyDescent="0.3">
      <c r="A3579" s="1">
        <v>3578</v>
      </c>
      <c r="B3579" s="1">
        <v>2</v>
      </c>
      <c r="C3579" s="2">
        <v>41066.899138994479</v>
      </c>
      <c r="D3579" s="2">
        <v>41126.898611111108</v>
      </c>
      <c r="E3579" s="1">
        <v>10</v>
      </c>
      <c r="F3579" s="2">
        <v>41067.064611614958</v>
      </c>
      <c r="G3579" s="1">
        <v>0</v>
      </c>
      <c r="H3579" s="32">
        <f>IFERROR(HOUR(Table1[[#This Row],[Cancel Date/time]])+MINUTE(Table1[[#This Row],[Cancel Date/time]])/60,"not cancelled")</f>
        <v>1.55</v>
      </c>
      <c r="I3579" s="47">
        <f>IFERROR(ROUND(Table1[[#This Row],[cancellation time decimal]],0),"not cancelled")</f>
        <v>2</v>
      </c>
      <c r="J3579" s="10">
        <f>IFERROR(MOD(Table1[[#This Row],[cancellation hour rounded]],24),"not cancelled")</f>
        <v>2</v>
      </c>
      <c r="K3579" s="32">
        <f>1/Table1[[#This Row],[Duration (Time between doses '[in hours'])]]</f>
        <v>0.1</v>
      </c>
      <c r="L3579" s="33">
        <f>Table1[[#This Row],[number doses per hour]]*INDEX(Table2[price per dose],Table1[[#This Row],[Drug ID]])</f>
        <v>0.84959999999999969</v>
      </c>
      <c r="M3579" s="11" t="b">
        <f>AND(Table1[[#This Row],[hour of cancellation 0 to 23]]&gt;=0,Table1[[#This Row],[hour of cancellation 0 to 23]]&lt;=23)</f>
        <v>1</v>
      </c>
    </row>
    <row r="3580" spans="1:13" hidden="1" x14ac:dyDescent="0.3">
      <c r="A3580" s="1">
        <v>3579</v>
      </c>
      <c r="B3580" s="1">
        <v>6</v>
      </c>
      <c r="C3580" s="2">
        <v>41067.012482671089</v>
      </c>
      <c r="D3580" s="2">
        <v>41069.136805555558</v>
      </c>
      <c r="E3580" s="1">
        <v>24</v>
      </c>
      <c r="F3580" s="2" t="s">
        <v>5</v>
      </c>
      <c r="G3580" s="1">
        <v>0</v>
      </c>
      <c r="H3580" s="32" t="str">
        <f>IFERROR(HOUR(Table1[[#This Row],[Cancel Date/time]])+MINUTE(Table1[[#This Row],[Cancel Date/time]])/60,"not cancelled")</f>
        <v>not cancelled</v>
      </c>
      <c r="I3580" s="47" t="str">
        <f>IFERROR(ROUND(Table1[[#This Row],[cancellation time decimal]],0),"not cancelled")</f>
        <v>not cancelled</v>
      </c>
      <c r="J3580" s="10" t="str">
        <f>IFERROR(MOD(Table1[[#This Row],[cancellation hour rounded]],24),"not cancelled")</f>
        <v>not cancelled</v>
      </c>
      <c r="K3580" s="32">
        <f>1/Table1[[#This Row],[Duration (Time between doses '[in hours'])]]</f>
        <v>4.1666666666666664E-2</v>
      </c>
      <c r="L3580" s="33">
        <f>Table1[[#This Row],[number doses per hour]]*INDEX(Table2[price per dose],Table1[[#This Row],[Drug ID]])</f>
        <v>0.35218749999999999</v>
      </c>
      <c r="M3580" s="11" t="b">
        <f>AND(Table1[[#This Row],[hour of cancellation 0 to 23]]&gt;=0,Table1[[#This Row],[hour of cancellation 0 to 23]]&lt;=23)</f>
        <v>0</v>
      </c>
    </row>
    <row r="3581" spans="1:13" x14ac:dyDescent="0.3">
      <c r="A3581" s="1">
        <v>3580</v>
      </c>
      <c r="B3581" s="1">
        <v>3</v>
      </c>
      <c r="C3581" s="2">
        <v>41067.114227716709</v>
      </c>
      <c r="D3581" s="2">
        <v>41127.113888888889</v>
      </c>
      <c r="E3581" s="1">
        <v>24</v>
      </c>
      <c r="F3581" s="2">
        <v>41067.319245493141</v>
      </c>
      <c r="G3581" s="1">
        <v>0</v>
      </c>
      <c r="H3581" s="32">
        <f>IFERROR(HOUR(Table1[[#This Row],[Cancel Date/time]])+MINUTE(Table1[[#This Row],[Cancel Date/time]])/60,"not cancelled")</f>
        <v>7.65</v>
      </c>
      <c r="I3581" s="47">
        <f>IFERROR(ROUND(Table1[[#This Row],[cancellation time decimal]],0),"not cancelled")</f>
        <v>8</v>
      </c>
      <c r="J3581" s="10">
        <f>IFERROR(MOD(Table1[[#This Row],[cancellation hour rounded]],24),"not cancelled")</f>
        <v>8</v>
      </c>
      <c r="K3581" s="32">
        <f>1/Table1[[#This Row],[Duration (Time between doses '[in hours'])]]</f>
        <v>4.1666666666666664E-2</v>
      </c>
      <c r="L3581" s="33">
        <f>Table1[[#This Row],[number doses per hour]]*INDEX(Table2[price per dose],Table1[[#This Row],[Drug ID]])</f>
        <v>0.18133000000000002</v>
      </c>
      <c r="M3581" s="11" t="b">
        <f>AND(Table1[[#This Row],[hour of cancellation 0 to 23]]&gt;=0,Table1[[#This Row],[hour of cancellation 0 to 23]]&lt;=23)</f>
        <v>1</v>
      </c>
    </row>
    <row r="3582" spans="1:13" x14ac:dyDescent="0.3">
      <c r="A3582" s="1">
        <v>3581</v>
      </c>
      <c r="B3582" s="1">
        <v>6</v>
      </c>
      <c r="C3582" s="2">
        <v>41067.107988598516</v>
      </c>
      <c r="D3582" s="2">
        <v>41127.107638888891</v>
      </c>
      <c r="E3582" s="1">
        <v>24</v>
      </c>
      <c r="F3582" s="2">
        <v>41073.305161898112</v>
      </c>
      <c r="G3582" s="1">
        <v>0</v>
      </c>
      <c r="H3582" s="32">
        <f>IFERROR(HOUR(Table1[[#This Row],[Cancel Date/time]])+MINUTE(Table1[[#This Row],[Cancel Date/time]])/60,"not cancelled")</f>
        <v>7.3166666666666664</v>
      </c>
      <c r="I3582" s="47">
        <f>IFERROR(ROUND(Table1[[#This Row],[cancellation time decimal]],0),"not cancelled")</f>
        <v>7</v>
      </c>
      <c r="J3582" s="10">
        <f>IFERROR(MOD(Table1[[#This Row],[cancellation hour rounded]],24),"not cancelled")</f>
        <v>7</v>
      </c>
      <c r="K3582" s="32">
        <f>1/Table1[[#This Row],[Duration (Time between doses '[in hours'])]]</f>
        <v>4.1666666666666664E-2</v>
      </c>
      <c r="L3582" s="33">
        <f>Table1[[#This Row],[number doses per hour]]*INDEX(Table2[price per dose],Table1[[#This Row],[Drug ID]])</f>
        <v>0.35218749999999999</v>
      </c>
      <c r="M3582" s="11" t="b">
        <f>AND(Table1[[#This Row],[hour of cancellation 0 to 23]]&gt;=0,Table1[[#This Row],[hour of cancellation 0 to 23]]&lt;=23)</f>
        <v>1</v>
      </c>
    </row>
    <row r="3583" spans="1:13" hidden="1" x14ac:dyDescent="0.3">
      <c r="A3583" s="1">
        <v>3582</v>
      </c>
      <c r="B3583" s="1">
        <v>1</v>
      </c>
      <c r="C3583" s="2">
        <v>41067.269266906987</v>
      </c>
      <c r="D3583" s="2">
        <v>41069.685451928061</v>
      </c>
      <c r="E3583" s="1">
        <v>12</v>
      </c>
      <c r="F3583" s="2" t="s">
        <v>5</v>
      </c>
      <c r="G3583" s="1">
        <v>0</v>
      </c>
      <c r="H3583" s="32" t="str">
        <f>IFERROR(HOUR(Table1[[#This Row],[Cancel Date/time]])+MINUTE(Table1[[#This Row],[Cancel Date/time]])/60,"not cancelled")</f>
        <v>not cancelled</v>
      </c>
      <c r="I3583" s="47" t="str">
        <f>IFERROR(ROUND(Table1[[#This Row],[cancellation time decimal]],0),"not cancelled")</f>
        <v>not cancelled</v>
      </c>
      <c r="J3583" s="10" t="str">
        <f>IFERROR(MOD(Table1[[#This Row],[cancellation hour rounded]],24),"not cancelled")</f>
        <v>not cancelled</v>
      </c>
      <c r="K3583" s="32">
        <f>1/Table1[[#This Row],[Duration (Time between doses '[in hours'])]]</f>
        <v>8.3333333333333329E-2</v>
      </c>
      <c r="L3583" s="33">
        <f>Table1[[#This Row],[number doses per hour]]*INDEX(Table2[price per dose],Table1[[#This Row],[Drug ID]])</f>
        <v>0.56619444444444444</v>
      </c>
      <c r="M3583" s="11" t="b">
        <f>AND(Table1[[#This Row],[hour of cancellation 0 to 23]]&gt;=0,Table1[[#This Row],[hour of cancellation 0 to 23]]&lt;=23)</f>
        <v>0</v>
      </c>
    </row>
    <row r="3584" spans="1:13" x14ac:dyDescent="0.3">
      <c r="A3584" s="1">
        <v>3583</v>
      </c>
      <c r="B3584" s="1">
        <v>2</v>
      </c>
      <c r="C3584" s="2">
        <v>41067.346597118274</v>
      </c>
      <c r="D3584" s="2">
        <v>41127.34652777778</v>
      </c>
      <c r="E3584" s="1">
        <v>10</v>
      </c>
      <c r="F3584" s="2">
        <v>41068.804192630101</v>
      </c>
      <c r="G3584" s="1">
        <v>0</v>
      </c>
      <c r="H3584" s="32">
        <f>IFERROR(HOUR(Table1[[#This Row],[Cancel Date/time]])+MINUTE(Table1[[#This Row],[Cancel Date/time]])/60,"not cancelled")</f>
        <v>19.3</v>
      </c>
      <c r="I3584" s="47">
        <f>IFERROR(ROUND(Table1[[#This Row],[cancellation time decimal]],0),"not cancelled")</f>
        <v>19</v>
      </c>
      <c r="J3584" s="10">
        <f>IFERROR(MOD(Table1[[#This Row],[cancellation hour rounded]],24),"not cancelled")</f>
        <v>19</v>
      </c>
      <c r="K3584" s="32">
        <f>1/Table1[[#This Row],[Duration (Time between doses '[in hours'])]]</f>
        <v>0.1</v>
      </c>
      <c r="L3584" s="33">
        <f>Table1[[#This Row],[number doses per hour]]*INDEX(Table2[price per dose],Table1[[#This Row],[Drug ID]])</f>
        <v>0.84959999999999969</v>
      </c>
      <c r="M3584" s="11" t="b">
        <f>AND(Table1[[#This Row],[hour of cancellation 0 to 23]]&gt;=0,Table1[[#This Row],[hour of cancellation 0 to 23]]&lt;=23)</f>
        <v>1</v>
      </c>
    </row>
    <row r="3585" spans="1:13" x14ac:dyDescent="0.3">
      <c r="A3585" s="1">
        <v>3584</v>
      </c>
      <c r="B3585" s="1">
        <v>8</v>
      </c>
      <c r="C3585" s="2">
        <v>41067.368441048086</v>
      </c>
      <c r="D3585" s="2">
        <v>41127.368055555555</v>
      </c>
      <c r="E3585" s="1">
        <v>3</v>
      </c>
      <c r="F3585" s="2">
        <v>41072.578992042792</v>
      </c>
      <c r="G3585" s="1">
        <v>0</v>
      </c>
      <c r="H3585" s="32">
        <f>IFERROR(HOUR(Table1[[#This Row],[Cancel Date/time]])+MINUTE(Table1[[#This Row],[Cancel Date/time]])/60,"not cancelled")</f>
        <v>13.883333333333333</v>
      </c>
      <c r="I3585" s="47">
        <f>IFERROR(ROUND(Table1[[#This Row],[cancellation time decimal]],0),"not cancelled")</f>
        <v>14</v>
      </c>
      <c r="J3585" s="10">
        <f>IFERROR(MOD(Table1[[#This Row],[cancellation hour rounded]],24),"not cancelled")</f>
        <v>14</v>
      </c>
      <c r="K3585" s="32">
        <f>1/Table1[[#This Row],[Duration (Time between doses '[in hours'])]]</f>
        <v>0.33333333333333331</v>
      </c>
      <c r="L3585" s="33">
        <f>Table1[[#This Row],[number doses per hour]]*INDEX(Table2[price per dose],Table1[[#This Row],[Drug ID]])</f>
        <v>0.29998222222222221</v>
      </c>
      <c r="M3585" s="11" t="b">
        <f>AND(Table1[[#This Row],[hour of cancellation 0 to 23]]&gt;=0,Table1[[#This Row],[hour of cancellation 0 to 23]]&lt;=23)</f>
        <v>1</v>
      </c>
    </row>
    <row r="3586" spans="1:13" hidden="1" x14ac:dyDescent="0.3">
      <c r="A3586" s="1">
        <v>3585</v>
      </c>
      <c r="B3586" s="1">
        <v>9</v>
      </c>
      <c r="C3586" s="2">
        <v>41067.393731721575</v>
      </c>
      <c r="D3586" s="2">
        <v>41069.476388888892</v>
      </c>
      <c r="E3586" s="1">
        <v>5</v>
      </c>
      <c r="F3586" s="2" t="s">
        <v>5</v>
      </c>
      <c r="G3586" s="1">
        <v>0</v>
      </c>
      <c r="H3586" s="32" t="str">
        <f>IFERROR(HOUR(Table1[[#This Row],[Cancel Date/time]])+MINUTE(Table1[[#This Row],[Cancel Date/time]])/60,"not cancelled")</f>
        <v>not cancelled</v>
      </c>
      <c r="I3586" s="47" t="str">
        <f>IFERROR(ROUND(Table1[[#This Row],[cancellation time decimal]],0),"not cancelled")</f>
        <v>not cancelled</v>
      </c>
      <c r="J3586" s="10" t="str">
        <f>IFERROR(MOD(Table1[[#This Row],[cancellation hour rounded]],24),"not cancelled")</f>
        <v>not cancelled</v>
      </c>
      <c r="K3586" s="32">
        <f>1/Table1[[#This Row],[Duration (Time between doses '[in hours'])]]</f>
        <v>0.2</v>
      </c>
      <c r="L3586" s="33">
        <f>Table1[[#This Row],[number doses per hour]]*INDEX(Table2[price per dose],Table1[[#This Row],[Drug ID]])</f>
        <v>5.6740000000000004</v>
      </c>
      <c r="M3586" s="11" t="b">
        <f>AND(Table1[[#This Row],[hour of cancellation 0 to 23]]&gt;=0,Table1[[#This Row],[hour of cancellation 0 to 23]]&lt;=23)</f>
        <v>0</v>
      </c>
    </row>
    <row r="3587" spans="1:13" x14ac:dyDescent="0.3">
      <c r="A3587" s="1">
        <v>3586</v>
      </c>
      <c r="B3587" s="1">
        <v>6</v>
      </c>
      <c r="C3587" s="2">
        <v>41067.380250926493</v>
      </c>
      <c r="D3587" s="2">
        <v>41127.379861111112</v>
      </c>
      <c r="E3587" s="1">
        <v>24</v>
      </c>
      <c r="F3587" s="2">
        <v>41070.210733920852</v>
      </c>
      <c r="G3587" s="1">
        <v>0</v>
      </c>
      <c r="H3587" s="32">
        <f>IFERROR(HOUR(Table1[[#This Row],[Cancel Date/time]])+MINUTE(Table1[[#This Row],[Cancel Date/time]])/60,"not cancelled")</f>
        <v>5.05</v>
      </c>
      <c r="I3587" s="47">
        <f>IFERROR(ROUND(Table1[[#This Row],[cancellation time decimal]],0),"not cancelled")</f>
        <v>5</v>
      </c>
      <c r="J3587" s="10">
        <f>IFERROR(MOD(Table1[[#This Row],[cancellation hour rounded]],24),"not cancelled")</f>
        <v>5</v>
      </c>
      <c r="K3587" s="32">
        <f>1/Table1[[#This Row],[Duration (Time between doses '[in hours'])]]</f>
        <v>4.1666666666666664E-2</v>
      </c>
      <c r="L3587" s="33">
        <f>Table1[[#This Row],[number doses per hour]]*INDEX(Table2[price per dose],Table1[[#This Row],[Drug ID]])</f>
        <v>0.35218749999999999</v>
      </c>
      <c r="M3587" s="11" t="b">
        <f>AND(Table1[[#This Row],[hour of cancellation 0 to 23]]&gt;=0,Table1[[#This Row],[hour of cancellation 0 to 23]]&lt;=23)</f>
        <v>1</v>
      </c>
    </row>
    <row r="3588" spans="1:13" x14ac:dyDescent="0.3">
      <c r="A3588" s="1">
        <v>3587</v>
      </c>
      <c r="B3588" s="1">
        <v>6</v>
      </c>
      <c r="C3588" s="2">
        <v>41067.40373935461</v>
      </c>
      <c r="D3588" s="2">
        <v>41127.40347222222</v>
      </c>
      <c r="E3588" s="1">
        <v>24</v>
      </c>
      <c r="F3588" s="2">
        <v>41070.309211742438</v>
      </c>
      <c r="G3588" s="1">
        <v>0</v>
      </c>
      <c r="H3588" s="32">
        <f>IFERROR(HOUR(Table1[[#This Row],[Cancel Date/time]])+MINUTE(Table1[[#This Row],[Cancel Date/time]])/60,"not cancelled")</f>
        <v>7.416666666666667</v>
      </c>
      <c r="I3588" s="47">
        <f>IFERROR(ROUND(Table1[[#This Row],[cancellation time decimal]],0),"not cancelled")</f>
        <v>7</v>
      </c>
      <c r="J3588" s="10">
        <f>IFERROR(MOD(Table1[[#This Row],[cancellation hour rounded]],24),"not cancelled")</f>
        <v>7</v>
      </c>
      <c r="K3588" s="32">
        <f>1/Table1[[#This Row],[Duration (Time between doses '[in hours'])]]</f>
        <v>4.1666666666666664E-2</v>
      </c>
      <c r="L3588" s="33">
        <f>Table1[[#This Row],[number doses per hour]]*INDEX(Table2[price per dose],Table1[[#This Row],[Drug ID]])</f>
        <v>0.35218749999999999</v>
      </c>
      <c r="M3588" s="11" t="b">
        <f>AND(Table1[[#This Row],[hour of cancellation 0 to 23]]&gt;=0,Table1[[#This Row],[hour of cancellation 0 to 23]]&lt;=23)</f>
        <v>1</v>
      </c>
    </row>
    <row r="3589" spans="1:13" x14ac:dyDescent="0.3">
      <c r="A3589" s="1">
        <v>3588</v>
      </c>
      <c r="B3589" s="1">
        <v>8</v>
      </c>
      <c r="C3589" s="2">
        <v>41067.380421715323</v>
      </c>
      <c r="D3589" s="2">
        <v>41127.379861111112</v>
      </c>
      <c r="E3589" s="1">
        <v>3</v>
      </c>
      <c r="F3589" s="2">
        <v>41069.898565660355</v>
      </c>
      <c r="G3589" s="1">
        <v>1</v>
      </c>
      <c r="H3589" s="32">
        <f>IFERROR(HOUR(Table1[[#This Row],[Cancel Date/time]])+MINUTE(Table1[[#This Row],[Cancel Date/time]])/60,"not cancelled")</f>
        <v>21.55</v>
      </c>
      <c r="I3589" s="47">
        <f>IFERROR(ROUND(Table1[[#This Row],[cancellation time decimal]],0),"not cancelled")</f>
        <v>22</v>
      </c>
      <c r="J3589" s="10">
        <f>IFERROR(MOD(Table1[[#This Row],[cancellation hour rounded]],24),"not cancelled")</f>
        <v>22</v>
      </c>
      <c r="K3589" s="32">
        <f>1/Table1[[#This Row],[Duration (Time between doses '[in hours'])]]</f>
        <v>0.33333333333333331</v>
      </c>
      <c r="L3589" s="33">
        <f>Table1[[#This Row],[number doses per hour]]*INDEX(Table2[price per dose],Table1[[#This Row],[Drug ID]])</f>
        <v>0.29998222222222221</v>
      </c>
      <c r="M3589" s="11" t="b">
        <f>AND(Table1[[#This Row],[hour of cancellation 0 to 23]]&gt;=0,Table1[[#This Row],[hour of cancellation 0 to 23]]&lt;=23)</f>
        <v>1</v>
      </c>
    </row>
    <row r="3590" spans="1:13" x14ac:dyDescent="0.3">
      <c r="A3590" s="1">
        <v>3589</v>
      </c>
      <c r="B3590" s="1">
        <v>6</v>
      </c>
      <c r="C3590" s="2">
        <v>41067.377867508621</v>
      </c>
      <c r="D3590" s="2">
        <v>41127.37777777778</v>
      </c>
      <c r="E3590" s="1">
        <v>24</v>
      </c>
      <c r="F3590" s="2">
        <v>41070.627817286353</v>
      </c>
      <c r="G3590" s="1">
        <v>0</v>
      </c>
      <c r="H3590" s="32">
        <f>IFERROR(HOUR(Table1[[#This Row],[Cancel Date/time]])+MINUTE(Table1[[#This Row],[Cancel Date/time]])/60,"not cancelled")</f>
        <v>15.066666666666666</v>
      </c>
      <c r="I3590" s="47">
        <f>IFERROR(ROUND(Table1[[#This Row],[cancellation time decimal]],0),"not cancelled")</f>
        <v>15</v>
      </c>
      <c r="J3590" s="10">
        <f>IFERROR(MOD(Table1[[#This Row],[cancellation hour rounded]],24),"not cancelled")</f>
        <v>15</v>
      </c>
      <c r="K3590" s="32">
        <f>1/Table1[[#This Row],[Duration (Time between doses '[in hours'])]]</f>
        <v>4.1666666666666664E-2</v>
      </c>
      <c r="L3590" s="33">
        <f>Table1[[#This Row],[number doses per hour]]*INDEX(Table2[price per dose],Table1[[#This Row],[Drug ID]])</f>
        <v>0.35218749999999999</v>
      </c>
      <c r="M3590" s="11" t="b">
        <f>AND(Table1[[#This Row],[hour of cancellation 0 to 23]]&gt;=0,Table1[[#This Row],[hour of cancellation 0 to 23]]&lt;=23)</f>
        <v>1</v>
      </c>
    </row>
    <row r="3591" spans="1:13" x14ac:dyDescent="0.3">
      <c r="A3591" s="1">
        <v>3590</v>
      </c>
      <c r="B3591" s="1">
        <v>6</v>
      </c>
      <c r="C3591" s="2">
        <v>41067.401519796244</v>
      </c>
      <c r="D3591" s="2">
        <v>41127.401388888888</v>
      </c>
      <c r="E3591" s="1">
        <v>24</v>
      </c>
      <c r="F3591" s="2">
        <v>41070.321817893157</v>
      </c>
      <c r="G3591" s="1">
        <v>0</v>
      </c>
      <c r="H3591" s="32">
        <f>IFERROR(HOUR(Table1[[#This Row],[Cancel Date/time]])+MINUTE(Table1[[#This Row],[Cancel Date/time]])/60,"not cancelled")</f>
        <v>7.7166666666666668</v>
      </c>
      <c r="I3591" s="47">
        <f>IFERROR(ROUND(Table1[[#This Row],[cancellation time decimal]],0),"not cancelled")</f>
        <v>8</v>
      </c>
      <c r="J3591" s="10">
        <f>IFERROR(MOD(Table1[[#This Row],[cancellation hour rounded]],24),"not cancelled")</f>
        <v>8</v>
      </c>
      <c r="K3591" s="32">
        <f>1/Table1[[#This Row],[Duration (Time between doses '[in hours'])]]</f>
        <v>4.1666666666666664E-2</v>
      </c>
      <c r="L3591" s="33">
        <f>Table1[[#This Row],[number doses per hour]]*INDEX(Table2[price per dose],Table1[[#This Row],[Drug ID]])</f>
        <v>0.35218749999999999</v>
      </c>
      <c r="M3591" s="11" t="b">
        <f>AND(Table1[[#This Row],[hour of cancellation 0 to 23]]&gt;=0,Table1[[#This Row],[hour of cancellation 0 to 23]]&lt;=23)</f>
        <v>1</v>
      </c>
    </row>
    <row r="3592" spans="1:13" x14ac:dyDescent="0.3">
      <c r="A3592" s="1">
        <v>3591</v>
      </c>
      <c r="B3592" s="1">
        <v>4</v>
      </c>
      <c r="C3592" s="2">
        <v>41067.386177805369</v>
      </c>
      <c r="D3592" s="2">
        <v>41127.386111111111</v>
      </c>
      <c r="E3592" s="1">
        <v>12</v>
      </c>
      <c r="F3592" s="2">
        <v>41068.472258517388</v>
      </c>
      <c r="G3592" s="1">
        <v>0</v>
      </c>
      <c r="H3592" s="32">
        <f>IFERROR(HOUR(Table1[[#This Row],[Cancel Date/time]])+MINUTE(Table1[[#This Row],[Cancel Date/time]])/60,"not cancelled")</f>
        <v>11.333333333333334</v>
      </c>
      <c r="I3592" s="47">
        <f>IFERROR(ROUND(Table1[[#This Row],[cancellation time decimal]],0),"not cancelled")</f>
        <v>11</v>
      </c>
      <c r="J3592" s="10">
        <f>IFERROR(MOD(Table1[[#This Row],[cancellation hour rounded]],24),"not cancelled")</f>
        <v>11</v>
      </c>
      <c r="K3592" s="32">
        <f>1/Table1[[#This Row],[Duration (Time between doses '[in hours'])]]</f>
        <v>8.3333333333333329E-2</v>
      </c>
      <c r="L3592" s="33">
        <f>Table1[[#This Row],[number doses per hour]]*INDEX(Table2[price per dose],Table1[[#This Row],[Drug ID]])</f>
        <v>1.448055119047619</v>
      </c>
      <c r="M3592" s="11" t="b">
        <f>AND(Table1[[#This Row],[hour of cancellation 0 to 23]]&gt;=0,Table1[[#This Row],[hour of cancellation 0 to 23]]&lt;=23)</f>
        <v>1</v>
      </c>
    </row>
    <row r="3593" spans="1:13" x14ac:dyDescent="0.3">
      <c r="A3593" s="1">
        <v>3592</v>
      </c>
      <c r="B3593" s="1">
        <v>1</v>
      </c>
      <c r="C3593" s="2">
        <v>41067.457447302237</v>
      </c>
      <c r="D3593" s="2">
        <v>41127.456944444442</v>
      </c>
      <c r="E3593" s="1">
        <v>8</v>
      </c>
      <c r="F3593" s="2">
        <v>41068.451205784397</v>
      </c>
      <c r="G3593" s="1">
        <v>0</v>
      </c>
      <c r="H3593" s="32">
        <f>IFERROR(HOUR(Table1[[#This Row],[Cancel Date/time]])+MINUTE(Table1[[#This Row],[Cancel Date/time]])/60,"not cancelled")</f>
        <v>10.816666666666666</v>
      </c>
      <c r="I3593" s="47">
        <f>IFERROR(ROUND(Table1[[#This Row],[cancellation time decimal]],0),"not cancelled")</f>
        <v>11</v>
      </c>
      <c r="J3593" s="10">
        <f>IFERROR(MOD(Table1[[#This Row],[cancellation hour rounded]],24),"not cancelled")</f>
        <v>11</v>
      </c>
      <c r="K3593" s="32">
        <f>1/Table1[[#This Row],[Duration (Time between doses '[in hours'])]]</f>
        <v>0.125</v>
      </c>
      <c r="L3593" s="33">
        <f>Table1[[#This Row],[number doses per hour]]*INDEX(Table2[price per dose],Table1[[#This Row],[Drug ID]])</f>
        <v>0.84929166666666667</v>
      </c>
      <c r="M3593" s="11" t="b">
        <f>AND(Table1[[#This Row],[hour of cancellation 0 to 23]]&gt;=0,Table1[[#This Row],[hour of cancellation 0 to 23]]&lt;=23)</f>
        <v>1</v>
      </c>
    </row>
    <row r="3594" spans="1:13" x14ac:dyDescent="0.3">
      <c r="A3594" s="1">
        <v>3593</v>
      </c>
      <c r="B3594" s="1">
        <v>4</v>
      </c>
      <c r="C3594" s="2">
        <v>41067.443485753371</v>
      </c>
      <c r="D3594" s="2">
        <v>41127.443055555552</v>
      </c>
      <c r="E3594" s="1">
        <v>12</v>
      </c>
      <c r="F3594" s="2">
        <v>41070.67924086209</v>
      </c>
      <c r="G3594" s="1">
        <v>0</v>
      </c>
      <c r="H3594" s="32">
        <f>IFERROR(HOUR(Table1[[#This Row],[Cancel Date/time]])+MINUTE(Table1[[#This Row],[Cancel Date/time]])/60,"not cancelled")</f>
        <v>16.3</v>
      </c>
      <c r="I3594" s="47">
        <f>IFERROR(ROUND(Table1[[#This Row],[cancellation time decimal]],0),"not cancelled")</f>
        <v>16</v>
      </c>
      <c r="J3594" s="10">
        <f>IFERROR(MOD(Table1[[#This Row],[cancellation hour rounded]],24),"not cancelled")</f>
        <v>16</v>
      </c>
      <c r="K3594" s="32">
        <f>1/Table1[[#This Row],[Duration (Time between doses '[in hours'])]]</f>
        <v>8.3333333333333329E-2</v>
      </c>
      <c r="L3594" s="33">
        <f>Table1[[#This Row],[number doses per hour]]*INDEX(Table2[price per dose],Table1[[#This Row],[Drug ID]])</f>
        <v>1.448055119047619</v>
      </c>
      <c r="M3594" s="11" t="b">
        <f>AND(Table1[[#This Row],[hour of cancellation 0 to 23]]&gt;=0,Table1[[#This Row],[hour of cancellation 0 to 23]]&lt;=23)</f>
        <v>1</v>
      </c>
    </row>
    <row r="3595" spans="1:13" x14ac:dyDescent="0.3">
      <c r="A3595" s="1">
        <v>3594</v>
      </c>
      <c r="B3595" s="1">
        <v>3</v>
      </c>
      <c r="C3595" s="2">
        <v>41067.498349057954</v>
      </c>
      <c r="D3595" s="2">
        <v>41127.497916666667</v>
      </c>
      <c r="E3595" s="1">
        <v>24</v>
      </c>
      <c r="F3595" s="2">
        <v>41069.434414222786</v>
      </c>
      <c r="G3595" s="1">
        <v>0</v>
      </c>
      <c r="H3595" s="32">
        <f>IFERROR(HOUR(Table1[[#This Row],[Cancel Date/time]])+MINUTE(Table1[[#This Row],[Cancel Date/time]])/60,"not cancelled")</f>
        <v>10.416666666666666</v>
      </c>
      <c r="I3595" s="47">
        <f>IFERROR(ROUND(Table1[[#This Row],[cancellation time decimal]],0),"not cancelled")</f>
        <v>10</v>
      </c>
      <c r="J3595" s="10">
        <f>IFERROR(MOD(Table1[[#This Row],[cancellation hour rounded]],24),"not cancelled")</f>
        <v>10</v>
      </c>
      <c r="K3595" s="32">
        <f>1/Table1[[#This Row],[Duration (Time between doses '[in hours'])]]</f>
        <v>4.1666666666666664E-2</v>
      </c>
      <c r="L3595" s="33">
        <f>Table1[[#This Row],[number doses per hour]]*INDEX(Table2[price per dose],Table1[[#This Row],[Drug ID]])</f>
        <v>0.18133000000000002</v>
      </c>
      <c r="M3595" s="11" t="b">
        <f>AND(Table1[[#This Row],[hour of cancellation 0 to 23]]&gt;=0,Table1[[#This Row],[hour of cancellation 0 to 23]]&lt;=23)</f>
        <v>1</v>
      </c>
    </row>
    <row r="3596" spans="1:13" x14ac:dyDescent="0.3">
      <c r="A3596" s="1">
        <v>3595</v>
      </c>
      <c r="B3596" s="1">
        <v>4</v>
      </c>
      <c r="C3596" s="2">
        <v>41067.500632411327</v>
      </c>
      <c r="D3596" s="2">
        <v>41127.5</v>
      </c>
      <c r="E3596" s="1">
        <v>12</v>
      </c>
      <c r="F3596" s="2">
        <v>41070.692924071067</v>
      </c>
      <c r="G3596" s="1">
        <v>0</v>
      </c>
      <c r="H3596" s="32">
        <f>IFERROR(HOUR(Table1[[#This Row],[Cancel Date/time]])+MINUTE(Table1[[#This Row],[Cancel Date/time]])/60,"not cancelled")</f>
        <v>16.616666666666667</v>
      </c>
      <c r="I3596" s="47">
        <f>IFERROR(ROUND(Table1[[#This Row],[cancellation time decimal]],0),"not cancelled")</f>
        <v>17</v>
      </c>
      <c r="J3596" s="10">
        <f>IFERROR(MOD(Table1[[#This Row],[cancellation hour rounded]],24),"not cancelled")</f>
        <v>17</v>
      </c>
      <c r="K3596" s="32">
        <f>1/Table1[[#This Row],[Duration (Time between doses '[in hours'])]]</f>
        <v>8.3333333333333329E-2</v>
      </c>
      <c r="L3596" s="33">
        <f>Table1[[#This Row],[number doses per hour]]*INDEX(Table2[price per dose],Table1[[#This Row],[Drug ID]])</f>
        <v>1.448055119047619</v>
      </c>
      <c r="M3596" s="11" t="b">
        <f>AND(Table1[[#This Row],[hour of cancellation 0 to 23]]&gt;=0,Table1[[#This Row],[hour of cancellation 0 to 23]]&lt;=23)</f>
        <v>1</v>
      </c>
    </row>
    <row r="3597" spans="1:13" hidden="1" x14ac:dyDescent="0.3">
      <c r="A3597" s="1">
        <v>3596</v>
      </c>
      <c r="B3597" s="1">
        <v>7</v>
      </c>
      <c r="C3597" s="2">
        <v>41067.523112992654</v>
      </c>
      <c r="D3597" s="2">
        <v>41071.02250456105</v>
      </c>
      <c r="E3597" s="1">
        <v>24</v>
      </c>
      <c r="F3597" s="2" t="s">
        <v>5</v>
      </c>
      <c r="G3597" s="1">
        <v>0</v>
      </c>
      <c r="H3597" s="32" t="str">
        <f>IFERROR(HOUR(Table1[[#This Row],[Cancel Date/time]])+MINUTE(Table1[[#This Row],[Cancel Date/time]])/60,"not cancelled")</f>
        <v>not cancelled</v>
      </c>
      <c r="I3597" s="47" t="str">
        <f>IFERROR(ROUND(Table1[[#This Row],[cancellation time decimal]],0),"not cancelled")</f>
        <v>not cancelled</v>
      </c>
      <c r="J3597" s="10" t="str">
        <f>IFERROR(MOD(Table1[[#This Row],[cancellation hour rounded]],24),"not cancelled")</f>
        <v>not cancelled</v>
      </c>
      <c r="K3597" s="32">
        <f>1/Table1[[#This Row],[Duration (Time between doses '[in hours'])]]</f>
        <v>4.1666666666666664E-2</v>
      </c>
      <c r="L3597" s="33">
        <f>Table1[[#This Row],[number doses per hour]]*INDEX(Table2[price per dose],Table1[[#This Row],[Drug ID]])</f>
        <v>1.2958049999999997</v>
      </c>
      <c r="M3597" s="11" t="b">
        <f>AND(Table1[[#This Row],[hour of cancellation 0 to 23]]&gt;=0,Table1[[#This Row],[hour of cancellation 0 to 23]]&lt;=23)</f>
        <v>0</v>
      </c>
    </row>
    <row r="3598" spans="1:13" x14ac:dyDescent="0.3">
      <c r="A3598" s="1">
        <v>3597</v>
      </c>
      <c r="B3598" s="1">
        <v>7</v>
      </c>
      <c r="C3598" s="2">
        <v>41067.510748078312</v>
      </c>
      <c r="D3598" s="2">
        <v>41127.510416666664</v>
      </c>
      <c r="E3598" s="1">
        <v>24</v>
      </c>
      <c r="F3598" s="2">
        <v>41080.594035827446</v>
      </c>
      <c r="G3598" s="1">
        <v>0</v>
      </c>
      <c r="H3598" s="32">
        <f>IFERROR(HOUR(Table1[[#This Row],[Cancel Date/time]])+MINUTE(Table1[[#This Row],[Cancel Date/time]])/60,"not cancelled")</f>
        <v>14.25</v>
      </c>
      <c r="I3598" s="47">
        <f>IFERROR(ROUND(Table1[[#This Row],[cancellation time decimal]],0),"not cancelled")</f>
        <v>14</v>
      </c>
      <c r="J3598" s="10">
        <f>IFERROR(MOD(Table1[[#This Row],[cancellation hour rounded]],24),"not cancelled")</f>
        <v>14</v>
      </c>
      <c r="K3598" s="32">
        <f>1/Table1[[#This Row],[Duration (Time between doses '[in hours'])]]</f>
        <v>4.1666666666666664E-2</v>
      </c>
      <c r="L3598" s="33">
        <f>Table1[[#This Row],[number doses per hour]]*INDEX(Table2[price per dose],Table1[[#This Row],[Drug ID]])</f>
        <v>1.2958049999999997</v>
      </c>
      <c r="M3598" s="11" t="b">
        <f>AND(Table1[[#This Row],[hour of cancellation 0 to 23]]&gt;=0,Table1[[#This Row],[hour of cancellation 0 to 23]]&lt;=23)</f>
        <v>1</v>
      </c>
    </row>
    <row r="3599" spans="1:13" hidden="1" x14ac:dyDescent="0.3">
      <c r="A3599" s="1">
        <v>3598</v>
      </c>
      <c r="B3599" s="1">
        <v>1</v>
      </c>
      <c r="C3599" s="2">
        <v>41067.554565894003</v>
      </c>
      <c r="D3599" s="2">
        <v>41069.846039622214</v>
      </c>
      <c r="E3599" s="1">
        <v>12</v>
      </c>
      <c r="F3599" s="2" t="s">
        <v>5</v>
      </c>
      <c r="G3599" s="1">
        <v>0</v>
      </c>
      <c r="H3599" s="32" t="str">
        <f>IFERROR(HOUR(Table1[[#This Row],[Cancel Date/time]])+MINUTE(Table1[[#This Row],[Cancel Date/time]])/60,"not cancelled")</f>
        <v>not cancelled</v>
      </c>
      <c r="I3599" s="47" t="str">
        <f>IFERROR(ROUND(Table1[[#This Row],[cancellation time decimal]],0),"not cancelled")</f>
        <v>not cancelled</v>
      </c>
      <c r="J3599" s="10" t="str">
        <f>IFERROR(MOD(Table1[[#This Row],[cancellation hour rounded]],24),"not cancelled")</f>
        <v>not cancelled</v>
      </c>
      <c r="K3599" s="32">
        <f>1/Table1[[#This Row],[Duration (Time between doses '[in hours'])]]</f>
        <v>8.3333333333333329E-2</v>
      </c>
      <c r="L3599" s="33">
        <f>Table1[[#This Row],[number doses per hour]]*INDEX(Table2[price per dose],Table1[[#This Row],[Drug ID]])</f>
        <v>0.56619444444444444</v>
      </c>
      <c r="M3599" s="11" t="b">
        <f>AND(Table1[[#This Row],[hour of cancellation 0 to 23]]&gt;=0,Table1[[#This Row],[hour of cancellation 0 to 23]]&lt;=23)</f>
        <v>0</v>
      </c>
    </row>
    <row r="3600" spans="1:13" hidden="1" x14ac:dyDescent="0.3">
      <c r="A3600" s="1">
        <v>3599</v>
      </c>
      <c r="B3600" s="1">
        <v>1</v>
      </c>
      <c r="C3600" s="2">
        <v>41067.59214614045</v>
      </c>
      <c r="D3600" s="2">
        <v>41070.466498215435</v>
      </c>
      <c r="E3600" s="1">
        <v>8</v>
      </c>
      <c r="F3600" s="2" t="s">
        <v>5</v>
      </c>
      <c r="G3600" s="1">
        <v>0</v>
      </c>
      <c r="H3600" s="32" t="str">
        <f>IFERROR(HOUR(Table1[[#This Row],[Cancel Date/time]])+MINUTE(Table1[[#This Row],[Cancel Date/time]])/60,"not cancelled")</f>
        <v>not cancelled</v>
      </c>
      <c r="I3600" s="47" t="str">
        <f>IFERROR(ROUND(Table1[[#This Row],[cancellation time decimal]],0),"not cancelled")</f>
        <v>not cancelled</v>
      </c>
      <c r="J3600" s="10" t="str">
        <f>IFERROR(MOD(Table1[[#This Row],[cancellation hour rounded]],24),"not cancelled")</f>
        <v>not cancelled</v>
      </c>
      <c r="K3600" s="32">
        <f>1/Table1[[#This Row],[Duration (Time between doses '[in hours'])]]</f>
        <v>0.125</v>
      </c>
      <c r="L3600" s="33">
        <f>Table1[[#This Row],[number doses per hour]]*INDEX(Table2[price per dose],Table1[[#This Row],[Drug ID]])</f>
        <v>0.84929166666666667</v>
      </c>
      <c r="M3600" s="11" t="b">
        <f>AND(Table1[[#This Row],[hour of cancellation 0 to 23]]&gt;=0,Table1[[#This Row],[hour of cancellation 0 to 23]]&lt;=23)</f>
        <v>0</v>
      </c>
    </row>
    <row r="3601" spans="1:13" x14ac:dyDescent="0.3">
      <c r="A3601" s="1">
        <v>3600</v>
      </c>
      <c r="B3601" s="1">
        <v>3</v>
      </c>
      <c r="C3601" s="2">
        <v>41067.583572065072</v>
      </c>
      <c r="D3601" s="2">
        <v>41127.583333333336</v>
      </c>
      <c r="E3601" s="1">
        <v>24</v>
      </c>
      <c r="F3601" s="2">
        <v>41070.768776442303</v>
      </c>
      <c r="G3601" s="1">
        <v>0</v>
      </c>
      <c r="H3601" s="32">
        <f>IFERROR(HOUR(Table1[[#This Row],[Cancel Date/time]])+MINUTE(Table1[[#This Row],[Cancel Date/time]])/60,"not cancelled")</f>
        <v>18.45</v>
      </c>
      <c r="I3601" s="47">
        <f>IFERROR(ROUND(Table1[[#This Row],[cancellation time decimal]],0),"not cancelled")</f>
        <v>18</v>
      </c>
      <c r="J3601" s="10">
        <f>IFERROR(MOD(Table1[[#This Row],[cancellation hour rounded]],24),"not cancelled")</f>
        <v>18</v>
      </c>
      <c r="K3601" s="32">
        <f>1/Table1[[#This Row],[Duration (Time between doses '[in hours'])]]</f>
        <v>4.1666666666666664E-2</v>
      </c>
      <c r="L3601" s="33">
        <f>Table1[[#This Row],[number doses per hour]]*INDEX(Table2[price per dose],Table1[[#This Row],[Drug ID]])</f>
        <v>0.18133000000000002</v>
      </c>
      <c r="M3601" s="11" t="b">
        <f>AND(Table1[[#This Row],[hour of cancellation 0 to 23]]&gt;=0,Table1[[#This Row],[hour of cancellation 0 to 23]]&lt;=23)</f>
        <v>1</v>
      </c>
    </row>
    <row r="3602" spans="1:13" x14ac:dyDescent="0.3">
      <c r="A3602" s="1">
        <v>3601</v>
      </c>
      <c r="B3602" s="1">
        <v>1</v>
      </c>
      <c r="C3602" s="2">
        <v>41067.696109656797</v>
      </c>
      <c r="D3602" s="2">
        <v>41127.695833333331</v>
      </c>
      <c r="E3602" s="1">
        <v>8</v>
      </c>
      <c r="F3602" s="2">
        <v>41068.644604720052</v>
      </c>
      <c r="G3602" s="1">
        <v>0</v>
      </c>
      <c r="H3602" s="32">
        <f>IFERROR(HOUR(Table1[[#This Row],[Cancel Date/time]])+MINUTE(Table1[[#This Row],[Cancel Date/time]])/60,"not cancelled")</f>
        <v>15.466666666666667</v>
      </c>
      <c r="I3602" s="47">
        <f>IFERROR(ROUND(Table1[[#This Row],[cancellation time decimal]],0),"not cancelled")</f>
        <v>15</v>
      </c>
      <c r="J3602" s="10">
        <f>IFERROR(MOD(Table1[[#This Row],[cancellation hour rounded]],24),"not cancelled")</f>
        <v>15</v>
      </c>
      <c r="K3602" s="32">
        <f>1/Table1[[#This Row],[Duration (Time between doses '[in hours'])]]</f>
        <v>0.125</v>
      </c>
      <c r="L3602" s="33">
        <f>Table1[[#This Row],[number doses per hour]]*INDEX(Table2[price per dose],Table1[[#This Row],[Drug ID]])</f>
        <v>0.84929166666666667</v>
      </c>
      <c r="M3602" s="11" t="b">
        <f>AND(Table1[[#This Row],[hour of cancellation 0 to 23]]&gt;=0,Table1[[#This Row],[hour of cancellation 0 to 23]]&lt;=23)</f>
        <v>1</v>
      </c>
    </row>
    <row r="3603" spans="1:13" x14ac:dyDescent="0.3">
      <c r="A3603" s="1">
        <v>3602</v>
      </c>
      <c r="B3603" s="1">
        <v>6</v>
      </c>
      <c r="C3603" s="2">
        <v>41067.713624486678</v>
      </c>
      <c r="D3603" s="2">
        <v>41127.713194444448</v>
      </c>
      <c r="E3603" s="1">
        <v>24</v>
      </c>
      <c r="F3603" s="2">
        <v>41073.386693579843</v>
      </c>
      <c r="G3603" s="1">
        <v>0</v>
      </c>
      <c r="H3603" s="32">
        <f>IFERROR(HOUR(Table1[[#This Row],[Cancel Date/time]])+MINUTE(Table1[[#This Row],[Cancel Date/time]])/60,"not cancelled")</f>
        <v>9.2666666666666675</v>
      </c>
      <c r="I3603" s="47">
        <f>IFERROR(ROUND(Table1[[#This Row],[cancellation time decimal]],0),"not cancelled")</f>
        <v>9</v>
      </c>
      <c r="J3603" s="10">
        <f>IFERROR(MOD(Table1[[#This Row],[cancellation hour rounded]],24),"not cancelled")</f>
        <v>9</v>
      </c>
      <c r="K3603" s="32">
        <f>1/Table1[[#This Row],[Duration (Time between doses '[in hours'])]]</f>
        <v>4.1666666666666664E-2</v>
      </c>
      <c r="L3603" s="33">
        <f>Table1[[#This Row],[number doses per hour]]*INDEX(Table2[price per dose],Table1[[#This Row],[Drug ID]])</f>
        <v>0.35218749999999999</v>
      </c>
      <c r="M3603" s="11" t="b">
        <f>AND(Table1[[#This Row],[hour of cancellation 0 to 23]]&gt;=0,Table1[[#This Row],[hour of cancellation 0 to 23]]&lt;=23)</f>
        <v>1</v>
      </c>
    </row>
    <row r="3604" spans="1:13" hidden="1" x14ac:dyDescent="0.3">
      <c r="A3604" s="1">
        <v>3603</v>
      </c>
      <c r="B3604" s="1">
        <v>1</v>
      </c>
      <c r="C3604" s="2">
        <v>41067.786180329305</v>
      </c>
      <c r="D3604" s="2">
        <v>41070.577433988285</v>
      </c>
      <c r="E3604" s="1">
        <v>8</v>
      </c>
      <c r="F3604" s="2" t="s">
        <v>5</v>
      </c>
      <c r="G3604" s="1">
        <v>0</v>
      </c>
      <c r="H3604" s="32" t="str">
        <f>IFERROR(HOUR(Table1[[#This Row],[Cancel Date/time]])+MINUTE(Table1[[#This Row],[Cancel Date/time]])/60,"not cancelled")</f>
        <v>not cancelled</v>
      </c>
      <c r="I3604" s="47" t="str">
        <f>IFERROR(ROUND(Table1[[#This Row],[cancellation time decimal]],0),"not cancelled")</f>
        <v>not cancelled</v>
      </c>
      <c r="J3604" s="10" t="str">
        <f>IFERROR(MOD(Table1[[#This Row],[cancellation hour rounded]],24),"not cancelled")</f>
        <v>not cancelled</v>
      </c>
      <c r="K3604" s="32">
        <f>1/Table1[[#This Row],[Duration (Time between doses '[in hours'])]]</f>
        <v>0.125</v>
      </c>
      <c r="L3604" s="33">
        <f>Table1[[#This Row],[number doses per hour]]*INDEX(Table2[price per dose],Table1[[#This Row],[Drug ID]])</f>
        <v>0.84929166666666667</v>
      </c>
      <c r="M3604" s="11" t="b">
        <f>AND(Table1[[#This Row],[hour of cancellation 0 to 23]]&gt;=0,Table1[[#This Row],[hour of cancellation 0 to 23]]&lt;=23)</f>
        <v>0</v>
      </c>
    </row>
    <row r="3605" spans="1:13" x14ac:dyDescent="0.3">
      <c r="A3605" s="1">
        <v>3604</v>
      </c>
      <c r="B3605" s="1">
        <v>1</v>
      </c>
      <c r="C3605" s="2">
        <v>41067.767340087834</v>
      </c>
      <c r="D3605" s="2">
        <v>41127.76666666667</v>
      </c>
      <c r="E3605" s="1">
        <v>12</v>
      </c>
      <c r="F3605" s="2">
        <v>41068.322238758548</v>
      </c>
      <c r="G3605" s="1">
        <v>0</v>
      </c>
      <c r="H3605" s="32">
        <f>IFERROR(HOUR(Table1[[#This Row],[Cancel Date/time]])+MINUTE(Table1[[#This Row],[Cancel Date/time]])/60,"not cancelled")</f>
        <v>7.7333333333333334</v>
      </c>
      <c r="I3605" s="47">
        <f>IFERROR(ROUND(Table1[[#This Row],[cancellation time decimal]],0),"not cancelled")</f>
        <v>8</v>
      </c>
      <c r="J3605" s="10">
        <f>IFERROR(MOD(Table1[[#This Row],[cancellation hour rounded]],24),"not cancelled")</f>
        <v>8</v>
      </c>
      <c r="K3605" s="32">
        <f>1/Table1[[#This Row],[Duration (Time between doses '[in hours'])]]</f>
        <v>8.3333333333333329E-2</v>
      </c>
      <c r="L3605" s="33">
        <f>Table1[[#This Row],[number doses per hour]]*INDEX(Table2[price per dose],Table1[[#This Row],[Drug ID]])</f>
        <v>0.56619444444444444</v>
      </c>
      <c r="M3605" s="11" t="b">
        <f>AND(Table1[[#This Row],[hour of cancellation 0 to 23]]&gt;=0,Table1[[#This Row],[hour of cancellation 0 to 23]]&lt;=23)</f>
        <v>1</v>
      </c>
    </row>
    <row r="3606" spans="1:13" x14ac:dyDescent="0.3">
      <c r="A3606" s="1">
        <v>3605</v>
      </c>
      <c r="B3606" s="1">
        <v>4</v>
      </c>
      <c r="C3606" s="2">
        <v>41067.820451004773</v>
      </c>
      <c r="D3606" s="2">
        <v>41127.820138888885</v>
      </c>
      <c r="E3606" s="1">
        <v>12</v>
      </c>
      <c r="F3606" s="2">
        <v>41071.49615535362</v>
      </c>
      <c r="G3606" s="1">
        <v>0</v>
      </c>
      <c r="H3606" s="32">
        <f>IFERROR(HOUR(Table1[[#This Row],[Cancel Date/time]])+MINUTE(Table1[[#This Row],[Cancel Date/time]])/60,"not cancelled")</f>
        <v>11.9</v>
      </c>
      <c r="I3606" s="47">
        <f>IFERROR(ROUND(Table1[[#This Row],[cancellation time decimal]],0),"not cancelled")</f>
        <v>12</v>
      </c>
      <c r="J3606" s="10">
        <f>IFERROR(MOD(Table1[[#This Row],[cancellation hour rounded]],24),"not cancelled")</f>
        <v>12</v>
      </c>
      <c r="K3606" s="32">
        <f>1/Table1[[#This Row],[Duration (Time between doses '[in hours'])]]</f>
        <v>8.3333333333333329E-2</v>
      </c>
      <c r="L3606" s="33">
        <f>Table1[[#This Row],[number doses per hour]]*INDEX(Table2[price per dose],Table1[[#This Row],[Drug ID]])</f>
        <v>1.448055119047619</v>
      </c>
      <c r="M3606" s="11" t="b">
        <f>AND(Table1[[#This Row],[hour of cancellation 0 to 23]]&gt;=0,Table1[[#This Row],[hour of cancellation 0 to 23]]&lt;=23)</f>
        <v>1</v>
      </c>
    </row>
    <row r="3607" spans="1:13" x14ac:dyDescent="0.3">
      <c r="A3607" s="1">
        <v>3606</v>
      </c>
      <c r="B3607" s="1">
        <v>5</v>
      </c>
      <c r="C3607" s="2">
        <v>41067.897819683552</v>
      </c>
      <c r="D3607" s="2">
        <v>41127.897222222222</v>
      </c>
      <c r="E3607" s="1">
        <v>24</v>
      </c>
      <c r="F3607" s="2">
        <v>41070.453152177572</v>
      </c>
      <c r="G3607" s="1">
        <v>0</v>
      </c>
      <c r="H3607" s="32">
        <f>IFERROR(HOUR(Table1[[#This Row],[Cancel Date/time]])+MINUTE(Table1[[#This Row],[Cancel Date/time]])/60,"not cancelled")</f>
        <v>10.866666666666667</v>
      </c>
      <c r="I3607" s="47">
        <f>IFERROR(ROUND(Table1[[#This Row],[cancellation time decimal]],0),"not cancelled")</f>
        <v>11</v>
      </c>
      <c r="J3607" s="10">
        <f>IFERROR(MOD(Table1[[#This Row],[cancellation hour rounded]],24),"not cancelled")</f>
        <v>11</v>
      </c>
      <c r="K3607" s="32">
        <f>1/Table1[[#This Row],[Duration (Time between doses '[in hours'])]]</f>
        <v>4.1666666666666664E-2</v>
      </c>
      <c r="L3607" s="33">
        <f>Table1[[#This Row],[number doses per hour]]*INDEX(Table2[price per dose],Table1[[#This Row],[Drug ID]])</f>
        <v>0.2815833333333333</v>
      </c>
      <c r="M3607" s="11" t="b">
        <f>AND(Table1[[#This Row],[hour of cancellation 0 to 23]]&gt;=0,Table1[[#This Row],[hour of cancellation 0 to 23]]&lt;=23)</f>
        <v>1</v>
      </c>
    </row>
    <row r="3608" spans="1:13" x14ac:dyDescent="0.3">
      <c r="A3608" s="1">
        <v>3607</v>
      </c>
      <c r="B3608" s="1">
        <v>4</v>
      </c>
      <c r="C3608" s="2">
        <v>41068.109308804851</v>
      </c>
      <c r="D3608" s="2">
        <v>41128.109027777777</v>
      </c>
      <c r="E3608" s="1">
        <v>12</v>
      </c>
      <c r="F3608" s="2">
        <v>41070.3111222226</v>
      </c>
      <c r="G3608" s="1">
        <v>0</v>
      </c>
      <c r="H3608" s="32">
        <f>IFERROR(HOUR(Table1[[#This Row],[Cancel Date/time]])+MINUTE(Table1[[#This Row],[Cancel Date/time]])/60,"not cancelled")</f>
        <v>7.4666666666666668</v>
      </c>
      <c r="I3608" s="47">
        <f>IFERROR(ROUND(Table1[[#This Row],[cancellation time decimal]],0),"not cancelled")</f>
        <v>7</v>
      </c>
      <c r="J3608" s="10">
        <f>IFERROR(MOD(Table1[[#This Row],[cancellation hour rounded]],24),"not cancelled")</f>
        <v>7</v>
      </c>
      <c r="K3608" s="32">
        <f>1/Table1[[#This Row],[Duration (Time between doses '[in hours'])]]</f>
        <v>8.3333333333333329E-2</v>
      </c>
      <c r="L3608" s="33">
        <f>Table1[[#This Row],[number doses per hour]]*INDEX(Table2[price per dose],Table1[[#This Row],[Drug ID]])</f>
        <v>1.448055119047619</v>
      </c>
      <c r="M3608" s="11" t="b">
        <f>AND(Table1[[#This Row],[hour of cancellation 0 to 23]]&gt;=0,Table1[[#This Row],[hour of cancellation 0 to 23]]&lt;=23)</f>
        <v>1</v>
      </c>
    </row>
    <row r="3609" spans="1:13" x14ac:dyDescent="0.3">
      <c r="A3609" s="1">
        <v>3608</v>
      </c>
      <c r="B3609" s="1">
        <v>5</v>
      </c>
      <c r="C3609" s="2">
        <v>41068.308826933928</v>
      </c>
      <c r="D3609" s="2">
        <v>41128.308333333334</v>
      </c>
      <c r="E3609" s="1">
        <v>24</v>
      </c>
      <c r="F3609" s="2">
        <v>41072.395316117167</v>
      </c>
      <c r="G3609" s="1">
        <v>0</v>
      </c>
      <c r="H3609" s="32">
        <f>IFERROR(HOUR(Table1[[#This Row],[Cancel Date/time]])+MINUTE(Table1[[#This Row],[Cancel Date/time]])/60,"not cancelled")</f>
        <v>9.4833333333333325</v>
      </c>
      <c r="I3609" s="47">
        <f>IFERROR(ROUND(Table1[[#This Row],[cancellation time decimal]],0),"not cancelled")</f>
        <v>9</v>
      </c>
      <c r="J3609" s="10">
        <f>IFERROR(MOD(Table1[[#This Row],[cancellation hour rounded]],24),"not cancelled")</f>
        <v>9</v>
      </c>
      <c r="K3609" s="32">
        <f>1/Table1[[#This Row],[Duration (Time between doses '[in hours'])]]</f>
        <v>4.1666666666666664E-2</v>
      </c>
      <c r="L3609" s="33">
        <f>Table1[[#This Row],[number doses per hour]]*INDEX(Table2[price per dose],Table1[[#This Row],[Drug ID]])</f>
        <v>0.2815833333333333</v>
      </c>
      <c r="M3609" s="11" t="b">
        <f>AND(Table1[[#This Row],[hour of cancellation 0 to 23]]&gt;=0,Table1[[#This Row],[hour of cancellation 0 to 23]]&lt;=23)</f>
        <v>1</v>
      </c>
    </row>
    <row r="3610" spans="1:13" x14ac:dyDescent="0.3">
      <c r="A3610" s="1">
        <v>3609</v>
      </c>
      <c r="B3610" s="1">
        <v>11</v>
      </c>
      <c r="C3610" s="2">
        <v>41068.367802381217</v>
      </c>
      <c r="D3610" s="2">
        <v>41128.367361111115</v>
      </c>
      <c r="E3610" s="1">
        <v>1</v>
      </c>
      <c r="F3610" s="2">
        <v>41075.43058554532</v>
      </c>
      <c r="G3610" s="1">
        <v>3</v>
      </c>
      <c r="H3610" s="32">
        <f>IFERROR(HOUR(Table1[[#This Row],[Cancel Date/time]])+MINUTE(Table1[[#This Row],[Cancel Date/time]])/60,"not cancelled")</f>
        <v>10.333333333333334</v>
      </c>
      <c r="I3610" s="47">
        <f>IFERROR(ROUND(Table1[[#This Row],[cancellation time decimal]],0),"not cancelled")</f>
        <v>10</v>
      </c>
      <c r="J3610" s="10">
        <f>IFERROR(MOD(Table1[[#This Row],[cancellation hour rounded]],24),"not cancelled")</f>
        <v>10</v>
      </c>
      <c r="K3610" s="32">
        <f>1/Table1[[#This Row],[Duration (Time between doses '[in hours'])]]</f>
        <v>1</v>
      </c>
      <c r="L3610" s="33">
        <f>Table1[[#This Row],[number doses per hour]]*INDEX(Table2[price per dose],Table1[[#This Row],[Drug ID]])</f>
        <v>1</v>
      </c>
      <c r="M3610" s="11" t="b">
        <f>AND(Table1[[#This Row],[hour of cancellation 0 to 23]]&gt;=0,Table1[[#This Row],[hour of cancellation 0 to 23]]&lt;=23)</f>
        <v>1</v>
      </c>
    </row>
    <row r="3611" spans="1:13" x14ac:dyDescent="0.3">
      <c r="A3611" s="1">
        <v>3610</v>
      </c>
      <c r="B3611" s="1">
        <v>5</v>
      </c>
      <c r="C3611" s="2">
        <v>41068.334591608414</v>
      </c>
      <c r="D3611" s="2">
        <v>41128.334027777782</v>
      </c>
      <c r="E3611" s="1">
        <v>24</v>
      </c>
      <c r="F3611" s="2">
        <v>41070.645474521079</v>
      </c>
      <c r="G3611" s="1">
        <v>0</v>
      </c>
      <c r="H3611" s="32">
        <f>IFERROR(HOUR(Table1[[#This Row],[Cancel Date/time]])+MINUTE(Table1[[#This Row],[Cancel Date/time]])/60,"not cancelled")</f>
        <v>15.483333333333333</v>
      </c>
      <c r="I3611" s="47">
        <f>IFERROR(ROUND(Table1[[#This Row],[cancellation time decimal]],0),"not cancelled")</f>
        <v>15</v>
      </c>
      <c r="J3611" s="10">
        <f>IFERROR(MOD(Table1[[#This Row],[cancellation hour rounded]],24),"not cancelled")</f>
        <v>15</v>
      </c>
      <c r="K3611" s="32">
        <f>1/Table1[[#This Row],[Duration (Time between doses '[in hours'])]]</f>
        <v>4.1666666666666664E-2</v>
      </c>
      <c r="L3611" s="33">
        <f>Table1[[#This Row],[number doses per hour]]*INDEX(Table2[price per dose],Table1[[#This Row],[Drug ID]])</f>
        <v>0.2815833333333333</v>
      </c>
      <c r="M3611" s="11" t="b">
        <f>AND(Table1[[#This Row],[hour of cancellation 0 to 23]]&gt;=0,Table1[[#This Row],[hour of cancellation 0 to 23]]&lt;=23)</f>
        <v>1</v>
      </c>
    </row>
    <row r="3612" spans="1:13" hidden="1" x14ac:dyDescent="0.3">
      <c r="A3612" s="1">
        <v>3611</v>
      </c>
      <c r="B3612" s="1">
        <v>7</v>
      </c>
      <c r="C3612" s="2">
        <v>41068.359949529411</v>
      </c>
      <c r="D3612" s="2">
        <v>41071.06763637597</v>
      </c>
      <c r="E3612" s="1">
        <v>24</v>
      </c>
      <c r="F3612" s="2" t="s">
        <v>5</v>
      </c>
      <c r="G3612" s="1">
        <v>0</v>
      </c>
      <c r="H3612" s="32" t="str">
        <f>IFERROR(HOUR(Table1[[#This Row],[Cancel Date/time]])+MINUTE(Table1[[#This Row],[Cancel Date/time]])/60,"not cancelled")</f>
        <v>not cancelled</v>
      </c>
      <c r="I3612" s="47" t="str">
        <f>IFERROR(ROUND(Table1[[#This Row],[cancellation time decimal]],0),"not cancelled")</f>
        <v>not cancelled</v>
      </c>
      <c r="J3612" s="10" t="str">
        <f>IFERROR(MOD(Table1[[#This Row],[cancellation hour rounded]],24),"not cancelled")</f>
        <v>not cancelled</v>
      </c>
      <c r="K3612" s="32">
        <f>1/Table1[[#This Row],[Duration (Time between doses '[in hours'])]]</f>
        <v>4.1666666666666664E-2</v>
      </c>
      <c r="L3612" s="33">
        <f>Table1[[#This Row],[number doses per hour]]*INDEX(Table2[price per dose],Table1[[#This Row],[Drug ID]])</f>
        <v>1.2958049999999997</v>
      </c>
      <c r="M3612" s="11" t="b">
        <f>AND(Table1[[#This Row],[hour of cancellation 0 to 23]]&gt;=0,Table1[[#This Row],[hour of cancellation 0 to 23]]&lt;=23)</f>
        <v>0</v>
      </c>
    </row>
    <row r="3613" spans="1:13" x14ac:dyDescent="0.3">
      <c r="A3613" s="1">
        <v>3612</v>
      </c>
      <c r="B3613" s="1">
        <v>4</v>
      </c>
      <c r="C3613" s="2">
        <v>41068.398601476671</v>
      </c>
      <c r="D3613" s="2">
        <v>41128.397916666669</v>
      </c>
      <c r="E3613" s="1">
        <v>12</v>
      </c>
      <c r="F3613" s="2">
        <v>41069.691754242835</v>
      </c>
      <c r="G3613" s="1">
        <v>0</v>
      </c>
      <c r="H3613" s="32">
        <f>IFERROR(HOUR(Table1[[#This Row],[Cancel Date/time]])+MINUTE(Table1[[#This Row],[Cancel Date/time]])/60,"not cancelled")</f>
        <v>16.600000000000001</v>
      </c>
      <c r="I3613" s="47">
        <f>IFERROR(ROUND(Table1[[#This Row],[cancellation time decimal]],0),"not cancelled")</f>
        <v>17</v>
      </c>
      <c r="J3613" s="10">
        <f>IFERROR(MOD(Table1[[#This Row],[cancellation hour rounded]],24),"not cancelled")</f>
        <v>17</v>
      </c>
      <c r="K3613" s="32">
        <f>1/Table1[[#This Row],[Duration (Time between doses '[in hours'])]]</f>
        <v>8.3333333333333329E-2</v>
      </c>
      <c r="L3613" s="33">
        <f>Table1[[#This Row],[number doses per hour]]*INDEX(Table2[price per dose],Table1[[#This Row],[Drug ID]])</f>
        <v>1.448055119047619</v>
      </c>
      <c r="M3613" s="11" t="b">
        <f>AND(Table1[[#This Row],[hour of cancellation 0 to 23]]&gt;=0,Table1[[#This Row],[hour of cancellation 0 to 23]]&lt;=23)</f>
        <v>1</v>
      </c>
    </row>
    <row r="3614" spans="1:13" x14ac:dyDescent="0.3">
      <c r="A3614" s="1">
        <v>3613</v>
      </c>
      <c r="B3614" s="1">
        <v>3</v>
      </c>
      <c r="C3614" s="2">
        <v>41068.453184773694</v>
      </c>
      <c r="D3614" s="2">
        <v>41128.452777777777</v>
      </c>
      <c r="E3614" s="1">
        <v>24</v>
      </c>
      <c r="F3614" s="2">
        <v>41070.584051067701</v>
      </c>
      <c r="G3614" s="1">
        <v>0</v>
      </c>
      <c r="H3614" s="32">
        <f>IFERROR(HOUR(Table1[[#This Row],[Cancel Date/time]])+MINUTE(Table1[[#This Row],[Cancel Date/time]])/60,"not cancelled")</f>
        <v>14.016666666666667</v>
      </c>
      <c r="I3614" s="47">
        <f>IFERROR(ROUND(Table1[[#This Row],[cancellation time decimal]],0),"not cancelled")</f>
        <v>14</v>
      </c>
      <c r="J3614" s="10">
        <f>IFERROR(MOD(Table1[[#This Row],[cancellation hour rounded]],24),"not cancelled")</f>
        <v>14</v>
      </c>
      <c r="K3614" s="32">
        <f>1/Table1[[#This Row],[Duration (Time between doses '[in hours'])]]</f>
        <v>4.1666666666666664E-2</v>
      </c>
      <c r="L3614" s="33">
        <f>Table1[[#This Row],[number doses per hour]]*INDEX(Table2[price per dose],Table1[[#This Row],[Drug ID]])</f>
        <v>0.18133000000000002</v>
      </c>
      <c r="M3614" s="11" t="b">
        <f>AND(Table1[[#This Row],[hour of cancellation 0 to 23]]&gt;=0,Table1[[#This Row],[hour of cancellation 0 to 23]]&lt;=23)</f>
        <v>1</v>
      </c>
    </row>
    <row r="3615" spans="1:13" hidden="1" x14ac:dyDescent="0.3">
      <c r="A3615" s="1">
        <v>3614</v>
      </c>
      <c r="B3615" s="1">
        <v>6</v>
      </c>
      <c r="C3615" s="2">
        <v>41068.435146349133</v>
      </c>
      <c r="D3615" s="2">
        <v>41072.60124892959</v>
      </c>
      <c r="E3615" s="1">
        <v>24</v>
      </c>
      <c r="F3615" s="2" t="s">
        <v>5</v>
      </c>
      <c r="G3615" s="1">
        <v>0</v>
      </c>
      <c r="H3615" s="32" t="str">
        <f>IFERROR(HOUR(Table1[[#This Row],[Cancel Date/time]])+MINUTE(Table1[[#This Row],[Cancel Date/time]])/60,"not cancelled")</f>
        <v>not cancelled</v>
      </c>
      <c r="I3615" s="47" t="str">
        <f>IFERROR(ROUND(Table1[[#This Row],[cancellation time decimal]],0),"not cancelled")</f>
        <v>not cancelled</v>
      </c>
      <c r="J3615" s="10" t="str">
        <f>IFERROR(MOD(Table1[[#This Row],[cancellation hour rounded]],24),"not cancelled")</f>
        <v>not cancelled</v>
      </c>
      <c r="K3615" s="32">
        <f>1/Table1[[#This Row],[Duration (Time between doses '[in hours'])]]</f>
        <v>4.1666666666666664E-2</v>
      </c>
      <c r="L3615" s="33">
        <f>Table1[[#This Row],[number doses per hour]]*INDEX(Table2[price per dose],Table1[[#This Row],[Drug ID]])</f>
        <v>0.35218749999999999</v>
      </c>
      <c r="M3615" s="11" t="b">
        <f>AND(Table1[[#This Row],[hour of cancellation 0 to 23]]&gt;=0,Table1[[#This Row],[hour of cancellation 0 to 23]]&lt;=23)</f>
        <v>0</v>
      </c>
    </row>
    <row r="3616" spans="1:13" x14ac:dyDescent="0.3">
      <c r="A3616" s="1">
        <v>3615</v>
      </c>
      <c r="B3616" s="1">
        <v>2</v>
      </c>
      <c r="C3616" s="2">
        <v>41068.442467954606</v>
      </c>
      <c r="D3616" s="2">
        <v>41070.775694444441</v>
      </c>
      <c r="E3616" s="1">
        <v>10</v>
      </c>
      <c r="F3616" s="2">
        <v>41069.514206254913</v>
      </c>
      <c r="G3616" s="1">
        <v>0</v>
      </c>
      <c r="H3616" s="32">
        <f>IFERROR(HOUR(Table1[[#This Row],[Cancel Date/time]])+MINUTE(Table1[[#This Row],[Cancel Date/time]])/60,"not cancelled")</f>
        <v>12.333333333333334</v>
      </c>
      <c r="I3616" s="47">
        <f>IFERROR(ROUND(Table1[[#This Row],[cancellation time decimal]],0),"not cancelled")</f>
        <v>12</v>
      </c>
      <c r="J3616" s="10">
        <f>IFERROR(MOD(Table1[[#This Row],[cancellation hour rounded]],24),"not cancelled")</f>
        <v>12</v>
      </c>
      <c r="K3616" s="32">
        <f>1/Table1[[#This Row],[Duration (Time between doses '[in hours'])]]</f>
        <v>0.1</v>
      </c>
      <c r="L3616" s="33">
        <f>Table1[[#This Row],[number doses per hour]]*INDEX(Table2[price per dose],Table1[[#This Row],[Drug ID]])</f>
        <v>0.84959999999999969</v>
      </c>
      <c r="M3616" s="11" t="b">
        <f>AND(Table1[[#This Row],[hour of cancellation 0 to 23]]&gt;=0,Table1[[#This Row],[hour of cancellation 0 to 23]]&lt;=23)</f>
        <v>1</v>
      </c>
    </row>
    <row r="3617" spans="1:13" x14ac:dyDescent="0.3">
      <c r="A3617" s="1">
        <v>3616</v>
      </c>
      <c r="B3617" s="1">
        <v>1</v>
      </c>
      <c r="C3617" s="2">
        <v>41068.434015692474</v>
      </c>
      <c r="D3617" s="2">
        <v>41128.433333333334</v>
      </c>
      <c r="E3617" s="1">
        <v>8</v>
      </c>
      <c r="F3617" s="2">
        <v>41069.381443491198</v>
      </c>
      <c r="G3617" s="1">
        <v>0</v>
      </c>
      <c r="H3617" s="32">
        <f>IFERROR(HOUR(Table1[[#This Row],[Cancel Date/time]])+MINUTE(Table1[[#This Row],[Cancel Date/time]])/60,"not cancelled")</f>
        <v>9.15</v>
      </c>
      <c r="I3617" s="47">
        <f>IFERROR(ROUND(Table1[[#This Row],[cancellation time decimal]],0),"not cancelled")</f>
        <v>9</v>
      </c>
      <c r="J3617" s="10">
        <f>IFERROR(MOD(Table1[[#This Row],[cancellation hour rounded]],24),"not cancelled")</f>
        <v>9</v>
      </c>
      <c r="K3617" s="32">
        <f>1/Table1[[#This Row],[Duration (Time between doses '[in hours'])]]</f>
        <v>0.125</v>
      </c>
      <c r="L3617" s="33">
        <f>Table1[[#This Row],[number doses per hour]]*INDEX(Table2[price per dose],Table1[[#This Row],[Drug ID]])</f>
        <v>0.84929166666666667</v>
      </c>
      <c r="M3617" s="11" t="b">
        <f>AND(Table1[[#This Row],[hour of cancellation 0 to 23]]&gt;=0,Table1[[#This Row],[hour of cancellation 0 to 23]]&lt;=23)</f>
        <v>1</v>
      </c>
    </row>
    <row r="3618" spans="1:13" x14ac:dyDescent="0.3">
      <c r="A3618" s="1">
        <v>3617</v>
      </c>
      <c r="B3618" s="1">
        <v>1</v>
      </c>
      <c r="C3618" s="2">
        <v>41068.651540577688</v>
      </c>
      <c r="D3618" s="2">
        <v>41128.651388888888</v>
      </c>
      <c r="E3618" s="1">
        <v>8</v>
      </c>
      <c r="F3618" s="2">
        <v>41069.50705299258</v>
      </c>
      <c r="G3618" s="1">
        <v>0</v>
      </c>
      <c r="H3618" s="32">
        <f>IFERROR(HOUR(Table1[[#This Row],[Cancel Date/time]])+MINUTE(Table1[[#This Row],[Cancel Date/time]])/60,"not cancelled")</f>
        <v>12.166666666666666</v>
      </c>
      <c r="I3618" s="47">
        <f>IFERROR(ROUND(Table1[[#This Row],[cancellation time decimal]],0),"not cancelled")</f>
        <v>12</v>
      </c>
      <c r="J3618" s="10">
        <f>IFERROR(MOD(Table1[[#This Row],[cancellation hour rounded]],24),"not cancelled")</f>
        <v>12</v>
      </c>
      <c r="K3618" s="32">
        <f>1/Table1[[#This Row],[Duration (Time between doses '[in hours'])]]</f>
        <v>0.125</v>
      </c>
      <c r="L3618" s="33">
        <f>Table1[[#This Row],[number doses per hour]]*INDEX(Table2[price per dose],Table1[[#This Row],[Drug ID]])</f>
        <v>0.84929166666666667</v>
      </c>
      <c r="M3618" s="11" t="b">
        <f>AND(Table1[[#This Row],[hour of cancellation 0 to 23]]&gt;=0,Table1[[#This Row],[hour of cancellation 0 to 23]]&lt;=23)</f>
        <v>1</v>
      </c>
    </row>
    <row r="3619" spans="1:13" x14ac:dyDescent="0.3">
      <c r="A3619" s="1">
        <v>3618</v>
      </c>
      <c r="B3619" s="1">
        <v>2</v>
      </c>
      <c r="C3619" s="2">
        <v>41068.685245034336</v>
      </c>
      <c r="D3619" s="2">
        <v>41128.68472222222</v>
      </c>
      <c r="E3619" s="1">
        <v>10</v>
      </c>
      <c r="F3619" s="2">
        <v>41070.258431478913</v>
      </c>
      <c r="G3619" s="1">
        <v>0</v>
      </c>
      <c r="H3619" s="32">
        <f>IFERROR(HOUR(Table1[[#This Row],[Cancel Date/time]])+MINUTE(Table1[[#This Row],[Cancel Date/time]])/60,"not cancelled")</f>
        <v>6.2</v>
      </c>
      <c r="I3619" s="47">
        <f>IFERROR(ROUND(Table1[[#This Row],[cancellation time decimal]],0),"not cancelled")</f>
        <v>6</v>
      </c>
      <c r="J3619" s="10">
        <f>IFERROR(MOD(Table1[[#This Row],[cancellation hour rounded]],24),"not cancelled")</f>
        <v>6</v>
      </c>
      <c r="K3619" s="32">
        <f>1/Table1[[#This Row],[Duration (Time between doses '[in hours'])]]</f>
        <v>0.1</v>
      </c>
      <c r="L3619" s="33">
        <f>Table1[[#This Row],[number doses per hour]]*INDEX(Table2[price per dose],Table1[[#This Row],[Drug ID]])</f>
        <v>0.84959999999999969</v>
      </c>
      <c r="M3619" s="11" t="b">
        <f>AND(Table1[[#This Row],[hour of cancellation 0 to 23]]&gt;=0,Table1[[#This Row],[hour of cancellation 0 to 23]]&lt;=23)</f>
        <v>1</v>
      </c>
    </row>
    <row r="3620" spans="1:13" x14ac:dyDescent="0.3">
      <c r="A3620" s="1">
        <v>3619</v>
      </c>
      <c r="B3620" s="1">
        <v>1</v>
      </c>
      <c r="C3620" s="2">
        <v>41068.757406586607</v>
      </c>
      <c r="D3620" s="2">
        <v>41128.756944444445</v>
      </c>
      <c r="E3620" s="1">
        <v>12</v>
      </c>
      <c r="F3620" s="2">
        <v>41069.548794226364</v>
      </c>
      <c r="G3620" s="1">
        <v>0</v>
      </c>
      <c r="H3620" s="32">
        <f>IFERROR(HOUR(Table1[[#This Row],[Cancel Date/time]])+MINUTE(Table1[[#This Row],[Cancel Date/time]])/60,"not cancelled")</f>
        <v>13.166666666666666</v>
      </c>
      <c r="I3620" s="47">
        <f>IFERROR(ROUND(Table1[[#This Row],[cancellation time decimal]],0),"not cancelled")</f>
        <v>13</v>
      </c>
      <c r="J3620" s="10">
        <f>IFERROR(MOD(Table1[[#This Row],[cancellation hour rounded]],24),"not cancelled")</f>
        <v>13</v>
      </c>
      <c r="K3620" s="32">
        <f>1/Table1[[#This Row],[Duration (Time between doses '[in hours'])]]</f>
        <v>8.3333333333333329E-2</v>
      </c>
      <c r="L3620" s="33">
        <f>Table1[[#This Row],[number doses per hour]]*INDEX(Table2[price per dose],Table1[[#This Row],[Drug ID]])</f>
        <v>0.56619444444444444</v>
      </c>
      <c r="M3620" s="11" t="b">
        <f>AND(Table1[[#This Row],[hour of cancellation 0 to 23]]&gt;=0,Table1[[#This Row],[hour of cancellation 0 to 23]]&lt;=23)</f>
        <v>1</v>
      </c>
    </row>
    <row r="3621" spans="1:13" hidden="1" x14ac:dyDescent="0.3">
      <c r="A3621" s="1">
        <v>3620</v>
      </c>
      <c r="B3621" s="1">
        <v>4</v>
      </c>
      <c r="C3621" s="2">
        <v>41068.751608710481</v>
      </c>
      <c r="D3621" s="2">
        <v>41073.58452100485</v>
      </c>
      <c r="E3621" s="1">
        <v>12</v>
      </c>
      <c r="F3621" s="2" t="s">
        <v>5</v>
      </c>
      <c r="G3621" s="1">
        <v>0</v>
      </c>
      <c r="H3621" s="32" t="str">
        <f>IFERROR(HOUR(Table1[[#This Row],[Cancel Date/time]])+MINUTE(Table1[[#This Row],[Cancel Date/time]])/60,"not cancelled")</f>
        <v>not cancelled</v>
      </c>
      <c r="I3621" s="47" t="str">
        <f>IFERROR(ROUND(Table1[[#This Row],[cancellation time decimal]],0),"not cancelled")</f>
        <v>not cancelled</v>
      </c>
      <c r="J3621" s="10" t="str">
        <f>IFERROR(MOD(Table1[[#This Row],[cancellation hour rounded]],24),"not cancelled")</f>
        <v>not cancelled</v>
      </c>
      <c r="K3621" s="32">
        <f>1/Table1[[#This Row],[Duration (Time between doses '[in hours'])]]</f>
        <v>8.3333333333333329E-2</v>
      </c>
      <c r="L3621" s="33">
        <f>Table1[[#This Row],[number doses per hour]]*INDEX(Table2[price per dose],Table1[[#This Row],[Drug ID]])</f>
        <v>1.448055119047619</v>
      </c>
      <c r="M3621" s="11" t="b">
        <f>AND(Table1[[#This Row],[hour of cancellation 0 to 23]]&gt;=0,Table1[[#This Row],[hour of cancellation 0 to 23]]&lt;=23)</f>
        <v>0</v>
      </c>
    </row>
    <row r="3622" spans="1:13" x14ac:dyDescent="0.3">
      <c r="A3622" s="1">
        <v>3621</v>
      </c>
      <c r="B3622" s="1">
        <v>3</v>
      </c>
      <c r="C3622" s="2">
        <v>41068.772987963464</v>
      </c>
      <c r="D3622" s="2">
        <v>41128.772916666669</v>
      </c>
      <c r="E3622" s="1">
        <v>24</v>
      </c>
      <c r="F3622" s="2">
        <v>41070.965808534864</v>
      </c>
      <c r="G3622" s="1">
        <v>0</v>
      </c>
      <c r="H3622" s="32">
        <f>IFERROR(HOUR(Table1[[#This Row],[Cancel Date/time]])+MINUTE(Table1[[#This Row],[Cancel Date/time]])/60,"not cancelled")</f>
        <v>23.166666666666668</v>
      </c>
      <c r="I3622" s="47">
        <f>IFERROR(ROUND(Table1[[#This Row],[cancellation time decimal]],0),"not cancelled")</f>
        <v>23</v>
      </c>
      <c r="J3622" s="10">
        <f>IFERROR(MOD(Table1[[#This Row],[cancellation hour rounded]],24),"not cancelled")</f>
        <v>23</v>
      </c>
      <c r="K3622" s="32">
        <f>1/Table1[[#This Row],[Duration (Time between doses '[in hours'])]]</f>
        <v>4.1666666666666664E-2</v>
      </c>
      <c r="L3622" s="33">
        <f>Table1[[#This Row],[number doses per hour]]*INDEX(Table2[price per dose],Table1[[#This Row],[Drug ID]])</f>
        <v>0.18133000000000002</v>
      </c>
      <c r="M3622" s="11" t="b">
        <f>AND(Table1[[#This Row],[hour of cancellation 0 to 23]]&gt;=0,Table1[[#This Row],[hour of cancellation 0 to 23]]&lt;=23)</f>
        <v>1</v>
      </c>
    </row>
    <row r="3623" spans="1:13" hidden="1" x14ac:dyDescent="0.3">
      <c r="A3623" s="1">
        <v>3622</v>
      </c>
      <c r="B3623" s="1">
        <v>2</v>
      </c>
      <c r="C3623" s="2">
        <v>41068.81252398494</v>
      </c>
      <c r="D3623" s="2">
        <v>41072.270734089718</v>
      </c>
      <c r="E3623" s="1">
        <v>10</v>
      </c>
      <c r="F3623" s="2" t="s">
        <v>5</v>
      </c>
      <c r="G3623" s="1">
        <v>0</v>
      </c>
      <c r="H3623" s="32" t="str">
        <f>IFERROR(HOUR(Table1[[#This Row],[Cancel Date/time]])+MINUTE(Table1[[#This Row],[Cancel Date/time]])/60,"not cancelled")</f>
        <v>not cancelled</v>
      </c>
      <c r="I3623" s="47" t="str">
        <f>IFERROR(ROUND(Table1[[#This Row],[cancellation time decimal]],0),"not cancelled")</f>
        <v>not cancelled</v>
      </c>
      <c r="J3623" s="10" t="str">
        <f>IFERROR(MOD(Table1[[#This Row],[cancellation hour rounded]],24),"not cancelled")</f>
        <v>not cancelled</v>
      </c>
      <c r="K3623" s="32">
        <f>1/Table1[[#This Row],[Duration (Time between doses '[in hours'])]]</f>
        <v>0.1</v>
      </c>
      <c r="L3623" s="33">
        <f>Table1[[#This Row],[number doses per hour]]*INDEX(Table2[price per dose],Table1[[#This Row],[Drug ID]])</f>
        <v>0.84959999999999969</v>
      </c>
      <c r="M3623" s="11" t="b">
        <f>AND(Table1[[#This Row],[hour of cancellation 0 to 23]]&gt;=0,Table1[[#This Row],[hour of cancellation 0 to 23]]&lt;=23)</f>
        <v>0</v>
      </c>
    </row>
    <row r="3624" spans="1:13" x14ac:dyDescent="0.3">
      <c r="A3624" s="1">
        <v>3623</v>
      </c>
      <c r="B3624" s="1">
        <v>5</v>
      </c>
      <c r="C3624" s="2">
        <v>41068.987433129587</v>
      </c>
      <c r="D3624" s="2">
        <v>41128.986805555556</v>
      </c>
      <c r="E3624" s="1">
        <v>24</v>
      </c>
      <c r="F3624" s="2">
        <v>41070.471511705728</v>
      </c>
      <c r="G3624" s="1">
        <v>0</v>
      </c>
      <c r="H3624" s="32">
        <f>IFERROR(HOUR(Table1[[#This Row],[Cancel Date/time]])+MINUTE(Table1[[#This Row],[Cancel Date/time]])/60,"not cancelled")</f>
        <v>11.3</v>
      </c>
      <c r="I3624" s="47">
        <f>IFERROR(ROUND(Table1[[#This Row],[cancellation time decimal]],0),"not cancelled")</f>
        <v>11</v>
      </c>
      <c r="J3624" s="10">
        <f>IFERROR(MOD(Table1[[#This Row],[cancellation hour rounded]],24),"not cancelled")</f>
        <v>11</v>
      </c>
      <c r="K3624" s="32">
        <f>1/Table1[[#This Row],[Duration (Time between doses '[in hours'])]]</f>
        <v>4.1666666666666664E-2</v>
      </c>
      <c r="L3624" s="33">
        <f>Table1[[#This Row],[number doses per hour]]*INDEX(Table2[price per dose],Table1[[#This Row],[Drug ID]])</f>
        <v>0.2815833333333333</v>
      </c>
      <c r="M3624" s="11" t="b">
        <f>AND(Table1[[#This Row],[hour of cancellation 0 to 23]]&gt;=0,Table1[[#This Row],[hour of cancellation 0 to 23]]&lt;=23)</f>
        <v>1</v>
      </c>
    </row>
    <row r="3625" spans="1:13" x14ac:dyDescent="0.3">
      <c r="A3625" s="1">
        <v>3624</v>
      </c>
      <c r="B3625" s="1">
        <v>6</v>
      </c>
      <c r="C3625" s="2">
        <v>41069.029257834911</v>
      </c>
      <c r="D3625" s="2">
        <v>41129.029166666667</v>
      </c>
      <c r="E3625" s="1">
        <v>24</v>
      </c>
      <c r="F3625" s="2">
        <v>41082.493684312969</v>
      </c>
      <c r="G3625" s="1">
        <v>0</v>
      </c>
      <c r="H3625" s="32">
        <f>IFERROR(HOUR(Table1[[#This Row],[Cancel Date/time]])+MINUTE(Table1[[#This Row],[Cancel Date/time]])/60,"not cancelled")</f>
        <v>11.833333333333334</v>
      </c>
      <c r="I3625" s="47">
        <f>IFERROR(ROUND(Table1[[#This Row],[cancellation time decimal]],0),"not cancelled")</f>
        <v>12</v>
      </c>
      <c r="J3625" s="10">
        <f>IFERROR(MOD(Table1[[#This Row],[cancellation hour rounded]],24),"not cancelled")</f>
        <v>12</v>
      </c>
      <c r="K3625" s="32">
        <f>1/Table1[[#This Row],[Duration (Time between doses '[in hours'])]]</f>
        <v>4.1666666666666664E-2</v>
      </c>
      <c r="L3625" s="33">
        <f>Table1[[#This Row],[number doses per hour]]*INDEX(Table2[price per dose],Table1[[#This Row],[Drug ID]])</f>
        <v>0.35218749999999999</v>
      </c>
      <c r="M3625" s="11" t="b">
        <f>AND(Table1[[#This Row],[hour of cancellation 0 to 23]]&gt;=0,Table1[[#This Row],[hour of cancellation 0 to 23]]&lt;=23)</f>
        <v>1</v>
      </c>
    </row>
    <row r="3626" spans="1:13" x14ac:dyDescent="0.3">
      <c r="A3626" s="1">
        <v>3625</v>
      </c>
      <c r="B3626" s="1">
        <v>1</v>
      </c>
      <c r="C3626" s="2">
        <v>41069.001502038227</v>
      </c>
      <c r="D3626" s="2">
        <v>41129.001388888886</v>
      </c>
      <c r="E3626" s="1">
        <v>12</v>
      </c>
      <c r="F3626" s="2">
        <v>41070.417573702514</v>
      </c>
      <c r="G3626" s="1">
        <v>0</v>
      </c>
      <c r="H3626" s="32">
        <f>IFERROR(HOUR(Table1[[#This Row],[Cancel Date/time]])+MINUTE(Table1[[#This Row],[Cancel Date/time]])/60,"not cancelled")</f>
        <v>10.016666666666667</v>
      </c>
      <c r="I3626" s="47">
        <f>IFERROR(ROUND(Table1[[#This Row],[cancellation time decimal]],0),"not cancelled")</f>
        <v>10</v>
      </c>
      <c r="J3626" s="10">
        <f>IFERROR(MOD(Table1[[#This Row],[cancellation hour rounded]],24),"not cancelled")</f>
        <v>10</v>
      </c>
      <c r="K3626" s="32">
        <f>1/Table1[[#This Row],[Duration (Time between doses '[in hours'])]]</f>
        <v>8.3333333333333329E-2</v>
      </c>
      <c r="L3626" s="33">
        <f>Table1[[#This Row],[number doses per hour]]*INDEX(Table2[price per dose],Table1[[#This Row],[Drug ID]])</f>
        <v>0.56619444444444444</v>
      </c>
      <c r="M3626" s="11" t="b">
        <f>AND(Table1[[#This Row],[hour of cancellation 0 to 23]]&gt;=0,Table1[[#This Row],[hour of cancellation 0 to 23]]&lt;=23)</f>
        <v>1</v>
      </c>
    </row>
    <row r="3627" spans="1:13" x14ac:dyDescent="0.3">
      <c r="A3627" s="1">
        <v>3626</v>
      </c>
      <c r="B3627" s="1">
        <v>7</v>
      </c>
      <c r="C3627" s="2">
        <v>41069.048537512783</v>
      </c>
      <c r="D3627" s="2">
        <v>41129.047916666663</v>
      </c>
      <c r="E3627" s="1">
        <v>24</v>
      </c>
      <c r="F3627" s="2">
        <v>41110.510356375838</v>
      </c>
      <c r="G3627" s="1">
        <v>0</v>
      </c>
      <c r="H3627" s="32">
        <f>IFERROR(HOUR(Table1[[#This Row],[Cancel Date/time]])+MINUTE(Table1[[#This Row],[Cancel Date/time]])/60,"not cancelled")</f>
        <v>12.233333333333333</v>
      </c>
      <c r="I3627" s="47">
        <f>IFERROR(ROUND(Table1[[#This Row],[cancellation time decimal]],0),"not cancelled")</f>
        <v>12</v>
      </c>
      <c r="J3627" s="10">
        <f>IFERROR(MOD(Table1[[#This Row],[cancellation hour rounded]],24),"not cancelled")</f>
        <v>12</v>
      </c>
      <c r="K3627" s="32">
        <f>1/Table1[[#This Row],[Duration (Time between doses '[in hours'])]]</f>
        <v>4.1666666666666664E-2</v>
      </c>
      <c r="L3627" s="33">
        <f>Table1[[#This Row],[number doses per hour]]*INDEX(Table2[price per dose],Table1[[#This Row],[Drug ID]])</f>
        <v>1.2958049999999997</v>
      </c>
      <c r="M3627" s="11" t="b">
        <f>AND(Table1[[#This Row],[hour of cancellation 0 to 23]]&gt;=0,Table1[[#This Row],[hour of cancellation 0 to 23]]&lt;=23)</f>
        <v>1</v>
      </c>
    </row>
    <row r="3628" spans="1:13" x14ac:dyDescent="0.3">
      <c r="A3628" s="1">
        <v>3627</v>
      </c>
      <c r="B3628" s="1">
        <v>3</v>
      </c>
      <c r="C3628" s="2">
        <v>41069.221106666679</v>
      </c>
      <c r="D3628" s="2">
        <v>41129.220833333333</v>
      </c>
      <c r="E3628" s="1">
        <v>24</v>
      </c>
      <c r="F3628" s="2">
        <v>41071.449930025447</v>
      </c>
      <c r="G3628" s="1">
        <v>0</v>
      </c>
      <c r="H3628" s="32">
        <f>IFERROR(HOUR(Table1[[#This Row],[Cancel Date/time]])+MINUTE(Table1[[#This Row],[Cancel Date/time]])/60,"not cancelled")</f>
        <v>10.783333333333333</v>
      </c>
      <c r="I3628" s="47">
        <f>IFERROR(ROUND(Table1[[#This Row],[cancellation time decimal]],0),"not cancelled")</f>
        <v>11</v>
      </c>
      <c r="J3628" s="10">
        <f>IFERROR(MOD(Table1[[#This Row],[cancellation hour rounded]],24),"not cancelled")</f>
        <v>11</v>
      </c>
      <c r="K3628" s="32">
        <f>1/Table1[[#This Row],[Duration (Time between doses '[in hours'])]]</f>
        <v>4.1666666666666664E-2</v>
      </c>
      <c r="L3628" s="33">
        <f>Table1[[#This Row],[number doses per hour]]*INDEX(Table2[price per dose],Table1[[#This Row],[Drug ID]])</f>
        <v>0.18133000000000002</v>
      </c>
      <c r="M3628" s="11" t="b">
        <f>AND(Table1[[#This Row],[hour of cancellation 0 to 23]]&gt;=0,Table1[[#This Row],[hour of cancellation 0 to 23]]&lt;=23)</f>
        <v>1</v>
      </c>
    </row>
    <row r="3629" spans="1:13" x14ac:dyDescent="0.3">
      <c r="A3629" s="1">
        <v>3628</v>
      </c>
      <c r="B3629" s="1">
        <v>1</v>
      </c>
      <c r="C3629" s="2">
        <v>41069.306184967776</v>
      </c>
      <c r="D3629" s="2">
        <v>41129.305555555555</v>
      </c>
      <c r="E3629" s="1">
        <v>12</v>
      </c>
      <c r="F3629" s="2">
        <v>41070.464747613347</v>
      </c>
      <c r="G3629" s="1">
        <v>0</v>
      </c>
      <c r="H3629" s="32">
        <f>IFERROR(HOUR(Table1[[#This Row],[Cancel Date/time]])+MINUTE(Table1[[#This Row],[Cancel Date/time]])/60,"not cancelled")</f>
        <v>11.15</v>
      </c>
      <c r="I3629" s="47">
        <f>IFERROR(ROUND(Table1[[#This Row],[cancellation time decimal]],0),"not cancelled")</f>
        <v>11</v>
      </c>
      <c r="J3629" s="10">
        <f>IFERROR(MOD(Table1[[#This Row],[cancellation hour rounded]],24),"not cancelled")</f>
        <v>11</v>
      </c>
      <c r="K3629" s="32">
        <f>1/Table1[[#This Row],[Duration (Time between doses '[in hours'])]]</f>
        <v>8.3333333333333329E-2</v>
      </c>
      <c r="L3629" s="33">
        <f>Table1[[#This Row],[number doses per hour]]*INDEX(Table2[price per dose],Table1[[#This Row],[Drug ID]])</f>
        <v>0.56619444444444444</v>
      </c>
      <c r="M3629" s="11" t="b">
        <f>AND(Table1[[#This Row],[hour of cancellation 0 to 23]]&gt;=0,Table1[[#This Row],[hour of cancellation 0 to 23]]&lt;=23)</f>
        <v>1</v>
      </c>
    </row>
    <row r="3630" spans="1:13" x14ac:dyDescent="0.3">
      <c r="A3630" s="1">
        <v>3629</v>
      </c>
      <c r="B3630" s="1">
        <v>2</v>
      </c>
      <c r="C3630" s="2">
        <v>41069.336449753195</v>
      </c>
      <c r="D3630" s="2">
        <v>41129.336111111115</v>
      </c>
      <c r="E3630" s="1">
        <v>10</v>
      </c>
      <c r="F3630" s="2">
        <v>41070.481999417236</v>
      </c>
      <c r="G3630" s="1">
        <v>0</v>
      </c>
      <c r="H3630" s="32">
        <f>IFERROR(HOUR(Table1[[#This Row],[Cancel Date/time]])+MINUTE(Table1[[#This Row],[Cancel Date/time]])/60,"not cancelled")</f>
        <v>11.566666666666666</v>
      </c>
      <c r="I3630" s="47">
        <f>IFERROR(ROUND(Table1[[#This Row],[cancellation time decimal]],0),"not cancelled")</f>
        <v>12</v>
      </c>
      <c r="J3630" s="10">
        <f>IFERROR(MOD(Table1[[#This Row],[cancellation hour rounded]],24),"not cancelled")</f>
        <v>12</v>
      </c>
      <c r="K3630" s="32">
        <f>1/Table1[[#This Row],[Duration (Time between doses '[in hours'])]]</f>
        <v>0.1</v>
      </c>
      <c r="L3630" s="33">
        <f>Table1[[#This Row],[number doses per hour]]*INDEX(Table2[price per dose],Table1[[#This Row],[Drug ID]])</f>
        <v>0.84959999999999969</v>
      </c>
      <c r="M3630" s="11" t="b">
        <f>AND(Table1[[#This Row],[hour of cancellation 0 to 23]]&gt;=0,Table1[[#This Row],[hour of cancellation 0 to 23]]&lt;=23)</f>
        <v>1</v>
      </c>
    </row>
    <row r="3631" spans="1:13" x14ac:dyDescent="0.3">
      <c r="A3631" s="1">
        <v>3630</v>
      </c>
      <c r="B3631" s="1">
        <v>11</v>
      </c>
      <c r="C3631" s="2">
        <v>41069.349684154025</v>
      </c>
      <c r="D3631" s="2">
        <v>41129.349305555559</v>
      </c>
      <c r="E3631" s="1">
        <v>1</v>
      </c>
      <c r="F3631" s="2">
        <v>41076.455048760079</v>
      </c>
      <c r="G3631" s="1">
        <v>6</v>
      </c>
      <c r="H3631" s="32">
        <f>IFERROR(HOUR(Table1[[#This Row],[Cancel Date/time]])+MINUTE(Table1[[#This Row],[Cancel Date/time]])/60,"not cancelled")</f>
        <v>10.916666666666666</v>
      </c>
      <c r="I3631" s="47">
        <f>IFERROR(ROUND(Table1[[#This Row],[cancellation time decimal]],0),"not cancelled")</f>
        <v>11</v>
      </c>
      <c r="J3631" s="10">
        <f>IFERROR(MOD(Table1[[#This Row],[cancellation hour rounded]],24),"not cancelled")</f>
        <v>11</v>
      </c>
      <c r="K3631" s="32">
        <f>1/Table1[[#This Row],[Duration (Time between doses '[in hours'])]]</f>
        <v>1</v>
      </c>
      <c r="L3631" s="33">
        <f>Table1[[#This Row],[number doses per hour]]*INDEX(Table2[price per dose],Table1[[#This Row],[Drug ID]])</f>
        <v>1</v>
      </c>
      <c r="M3631" s="11" t="b">
        <f>AND(Table1[[#This Row],[hour of cancellation 0 to 23]]&gt;=0,Table1[[#This Row],[hour of cancellation 0 to 23]]&lt;=23)</f>
        <v>1</v>
      </c>
    </row>
    <row r="3632" spans="1:13" x14ac:dyDescent="0.3">
      <c r="A3632" s="1">
        <v>3631</v>
      </c>
      <c r="B3632" s="1">
        <v>4</v>
      </c>
      <c r="C3632" s="2">
        <v>41069.391726266163</v>
      </c>
      <c r="D3632" s="2">
        <v>41129.39166666667</v>
      </c>
      <c r="E3632" s="1">
        <v>12</v>
      </c>
      <c r="F3632" s="2">
        <v>41070.519847212854</v>
      </c>
      <c r="G3632" s="1">
        <v>0</v>
      </c>
      <c r="H3632" s="32">
        <f>IFERROR(HOUR(Table1[[#This Row],[Cancel Date/time]])+MINUTE(Table1[[#This Row],[Cancel Date/time]])/60,"not cancelled")</f>
        <v>12.466666666666667</v>
      </c>
      <c r="I3632" s="47">
        <f>IFERROR(ROUND(Table1[[#This Row],[cancellation time decimal]],0),"not cancelled")</f>
        <v>12</v>
      </c>
      <c r="J3632" s="10">
        <f>IFERROR(MOD(Table1[[#This Row],[cancellation hour rounded]],24),"not cancelled")</f>
        <v>12</v>
      </c>
      <c r="K3632" s="32">
        <f>1/Table1[[#This Row],[Duration (Time between doses '[in hours'])]]</f>
        <v>8.3333333333333329E-2</v>
      </c>
      <c r="L3632" s="33">
        <f>Table1[[#This Row],[number doses per hour]]*INDEX(Table2[price per dose],Table1[[#This Row],[Drug ID]])</f>
        <v>1.448055119047619</v>
      </c>
      <c r="M3632" s="11" t="b">
        <f>AND(Table1[[#This Row],[hour of cancellation 0 to 23]]&gt;=0,Table1[[#This Row],[hour of cancellation 0 to 23]]&lt;=23)</f>
        <v>1</v>
      </c>
    </row>
    <row r="3633" spans="1:13" x14ac:dyDescent="0.3">
      <c r="A3633" s="1">
        <v>3632</v>
      </c>
      <c r="B3633" s="1">
        <v>7</v>
      </c>
      <c r="C3633" s="2">
        <v>41069.415301224937</v>
      </c>
      <c r="D3633" s="2">
        <v>41129.415277777778</v>
      </c>
      <c r="E3633" s="1">
        <v>24</v>
      </c>
      <c r="F3633" s="2">
        <v>41072.399902985308</v>
      </c>
      <c r="G3633" s="1">
        <v>0</v>
      </c>
      <c r="H3633" s="32">
        <f>IFERROR(HOUR(Table1[[#This Row],[Cancel Date/time]])+MINUTE(Table1[[#This Row],[Cancel Date/time]])/60,"not cancelled")</f>
        <v>9.5833333333333339</v>
      </c>
      <c r="I3633" s="47">
        <f>IFERROR(ROUND(Table1[[#This Row],[cancellation time decimal]],0),"not cancelled")</f>
        <v>10</v>
      </c>
      <c r="J3633" s="10">
        <f>IFERROR(MOD(Table1[[#This Row],[cancellation hour rounded]],24),"not cancelled")</f>
        <v>10</v>
      </c>
      <c r="K3633" s="32">
        <f>1/Table1[[#This Row],[Duration (Time between doses '[in hours'])]]</f>
        <v>4.1666666666666664E-2</v>
      </c>
      <c r="L3633" s="33">
        <f>Table1[[#This Row],[number doses per hour]]*INDEX(Table2[price per dose],Table1[[#This Row],[Drug ID]])</f>
        <v>1.2958049999999997</v>
      </c>
      <c r="M3633" s="11" t="b">
        <f>AND(Table1[[#This Row],[hour of cancellation 0 to 23]]&gt;=0,Table1[[#This Row],[hour of cancellation 0 to 23]]&lt;=23)</f>
        <v>1</v>
      </c>
    </row>
    <row r="3634" spans="1:13" x14ac:dyDescent="0.3">
      <c r="A3634" s="1">
        <v>3633</v>
      </c>
      <c r="B3634" s="1">
        <v>8</v>
      </c>
      <c r="C3634" s="2">
        <v>41069.38759653637</v>
      </c>
      <c r="D3634" s="2">
        <v>41129.387499999997</v>
      </c>
      <c r="E3634" s="1">
        <v>3</v>
      </c>
      <c r="F3634" s="2">
        <v>41073.445409683503</v>
      </c>
      <c r="G3634" s="1">
        <v>2</v>
      </c>
      <c r="H3634" s="32">
        <f>IFERROR(HOUR(Table1[[#This Row],[Cancel Date/time]])+MINUTE(Table1[[#This Row],[Cancel Date/time]])/60,"not cancelled")</f>
        <v>10.683333333333334</v>
      </c>
      <c r="I3634" s="47">
        <f>IFERROR(ROUND(Table1[[#This Row],[cancellation time decimal]],0),"not cancelled")</f>
        <v>11</v>
      </c>
      <c r="J3634" s="10">
        <f>IFERROR(MOD(Table1[[#This Row],[cancellation hour rounded]],24),"not cancelled")</f>
        <v>11</v>
      </c>
      <c r="K3634" s="32">
        <f>1/Table1[[#This Row],[Duration (Time between doses '[in hours'])]]</f>
        <v>0.33333333333333331</v>
      </c>
      <c r="L3634" s="33">
        <f>Table1[[#This Row],[number doses per hour]]*INDEX(Table2[price per dose],Table1[[#This Row],[Drug ID]])</f>
        <v>0.29998222222222221</v>
      </c>
      <c r="M3634" s="11" t="b">
        <f>AND(Table1[[#This Row],[hour of cancellation 0 to 23]]&gt;=0,Table1[[#This Row],[hour of cancellation 0 to 23]]&lt;=23)</f>
        <v>1</v>
      </c>
    </row>
    <row r="3635" spans="1:13" x14ac:dyDescent="0.3">
      <c r="A3635" s="1">
        <v>3634</v>
      </c>
      <c r="B3635" s="1">
        <v>3</v>
      </c>
      <c r="C3635" s="2">
        <v>41069.422836808633</v>
      </c>
      <c r="D3635" s="2">
        <v>41129.422222222223</v>
      </c>
      <c r="E3635" s="1">
        <v>24</v>
      </c>
      <c r="F3635" s="2">
        <v>41071.509928272018</v>
      </c>
      <c r="G3635" s="1">
        <v>0</v>
      </c>
      <c r="H3635" s="32">
        <f>IFERROR(HOUR(Table1[[#This Row],[Cancel Date/time]])+MINUTE(Table1[[#This Row],[Cancel Date/time]])/60,"not cancelled")</f>
        <v>12.233333333333333</v>
      </c>
      <c r="I3635" s="47">
        <f>IFERROR(ROUND(Table1[[#This Row],[cancellation time decimal]],0),"not cancelled")</f>
        <v>12</v>
      </c>
      <c r="J3635" s="10">
        <f>IFERROR(MOD(Table1[[#This Row],[cancellation hour rounded]],24),"not cancelled")</f>
        <v>12</v>
      </c>
      <c r="K3635" s="32">
        <f>1/Table1[[#This Row],[Duration (Time between doses '[in hours'])]]</f>
        <v>4.1666666666666664E-2</v>
      </c>
      <c r="L3635" s="33">
        <f>Table1[[#This Row],[number doses per hour]]*INDEX(Table2[price per dose],Table1[[#This Row],[Drug ID]])</f>
        <v>0.18133000000000002</v>
      </c>
      <c r="M3635" s="11" t="b">
        <f>AND(Table1[[#This Row],[hour of cancellation 0 to 23]]&gt;=0,Table1[[#This Row],[hour of cancellation 0 to 23]]&lt;=23)</f>
        <v>1</v>
      </c>
    </row>
    <row r="3636" spans="1:13" x14ac:dyDescent="0.3">
      <c r="A3636" s="1">
        <v>3635</v>
      </c>
      <c r="B3636" s="1">
        <v>5</v>
      </c>
      <c r="C3636" s="2">
        <v>41069.442427975744</v>
      </c>
      <c r="D3636" s="2">
        <v>41129.442361111105</v>
      </c>
      <c r="E3636" s="1">
        <v>24</v>
      </c>
      <c r="F3636" s="2">
        <v>41073.457063929469</v>
      </c>
      <c r="G3636" s="1">
        <v>0</v>
      </c>
      <c r="H3636" s="32">
        <f>IFERROR(HOUR(Table1[[#This Row],[Cancel Date/time]])+MINUTE(Table1[[#This Row],[Cancel Date/time]])/60,"not cancelled")</f>
        <v>10.966666666666667</v>
      </c>
      <c r="I3636" s="47">
        <f>IFERROR(ROUND(Table1[[#This Row],[cancellation time decimal]],0),"not cancelled")</f>
        <v>11</v>
      </c>
      <c r="J3636" s="10">
        <f>IFERROR(MOD(Table1[[#This Row],[cancellation hour rounded]],24),"not cancelled")</f>
        <v>11</v>
      </c>
      <c r="K3636" s="32">
        <f>1/Table1[[#This Row],[Duration (Time between doses '[in hours'])]]</f>
        <v>4.1666666666666664E-2</v>
      </c>
      <c r="L3636" s="33">
        <f>Table1[[#This Row],[number doses per hour]]*INDEX(Table2[price per dose],Table1[[#This Row],[Drug ID]])</f>
        <v>0.2815833333333333</v>
      </c>
      <c r="M3636" s="11" t="b">
        <f>AND(Table1[[#This Row],[hour of cancellation 0 to 23]]&gt;=0,Table1[[#This Row],[hour of cancellation 0 to 23]]&lt;=23)</f>
        <v>1</v>
      </c>
    </row>
    <row r="3637" spans="1:13" hidden="1" x14ac:dyDescent="0.3">
      <c r="A3637" s="1">
        <v>3636</v>
      </c>
      <c r="B3637" s="1">
        <v>3</v>
      </c>
      <c r="C3637" s="2">
        <v>41069.42730253988</v>
      </c>
      <c r="D3637" s="2">
        <v>41071.510208734348</v>
      </c>
      <c r="E3637" s="1">
        <v>24</v>
      </c>
      <c r="F3637" s="2" t="s">
        <v>5</v>
      </c>
      <c r="G3637" s="1">
        <v>0</v>
      </c>
      <c r="H3637" s="32" t="str">
        <f>IFERROR(HOUR(Table1[[#This Row],[Cancel Date/time]])+MINUTE(Table1[[#This Row],[Cancel Date/time]])/60,"not cancelled")</f>
        <v>not cancelled</v>
      </c>
      <c r="I3637" s="47" t="str">
        <f>IFERROR(ROUND(Table1[[#This Row],[cancellation time decimal]],0),"not cancelled")</f>
        <v>not cancelled</v>
      </c>
      <c r="J3637" s="10" t="str">
        <f>IFERROR(MOD(Table1[[#This Row],[cancellation hour rounded]],24),"not cancelled")</f>
        <v>not cancelled</v>
      </c>
      <c r="K3637" s="32">
        <f>1/Table1[[#This Row],[Duration (Time between doses '[in hours'])]]</f>
        <v>4.1666666666666664E-2</v>
      </c>
      <c r="L3637" s="33">
        <f>Table1[[#This Row],[number doses per hour]]*INDEX(Table2[price per dose],Table1[[#This Row],[Drug ID]])</f>
        <v>0.18133000000000002</v>
      </c>
      <c r="M3637" s="11" t="b">
        <f>AND(Table1[[#This Row],[hour of cancellation 0 to 23]]&gt;=0,Table1[[#This Row],[hour of cancellation 0 to 23]]&lt;=23)</f>
        <v>0</v>
      </c>
    </row>
    <row r="3638" spans="1:13" x14ac:dyDescent="0.3">
      <c r="A3638" s="1">
        <v>3637</v>
      </c>
      <c r="B3638" s="1">
        <v>6</v>
      </c>
      <c r="C3638" s="2">
        <v>41069.620943946764</v>
      </c>
      <c r="D3638" s="2">
        <v>41129.620833333334</v>
      </c>
      <c r="E3638" s="1">
        <v>24</v>
      </c>
      <c r="F3638" s="2">
        <v>41076.415223848453</v>
      </c>
      <c r="G3638" s="1">
        <v>0</v>
      </c>
      <c r="H3638" s="32">
        <f>IFERROR(HOUR(Table1[[#This Row],[Cancel Date/time]])+MINUTE(Table1[[#This Row],[Cancel Date/time]])/60,"not cancelled")</f>
        <v>9.9499999999999993</v>
      </c>
      <c r="I3638" s="47">
        <f>IFERROR(ROUND(Table1[[#This Row],[cancellation time decimal]],0),"not cancelled")</f>
        <v>10</v>
      </c>
      <c r="J3638" s="10">
        <f>IFERROR(MOD(Table1[[#This Row],[cancellation hour rounded]],24),"not cancelled")</f>
        <v>10</v>
      </c>
      <c r="K3638" s="32">
        <f>1/Table1[[#This Row],[Duration (Time between doses '[in hours'])]]</f>
        <v>4.1666666666666664E-2</v>
      </c>
      <c r="L3638" s="33">
        <f>Table1[[#This Row],[number doses per hour]]*INDEX(Table2[price per dose],Table1[[#This Row],[Drug ID]])</f>
        <v>0.35218749999999999</v>
      </c>
      <c r="M3638" s="11" t="b">
        <f>AND(Table1[[#This Row],[hour of cancellation 0 to 23]]&gt;=0,Table1[[#This Row],[hour of cancellation 0 to 23]]&lt;=23)</f>
        <v>1</v>
      </c>
    </row>
    <row r="3639" spans="1:13" hidden="1" x14ac:dyDescent="0.3">
      <c r="A3639" s="1">
        <v>3638</v>
      </c>
      <c r="B3639" s="1">
        <v>2</v>
      </c>
      <c r="C3639" s="2">
        <v>41069.6097529014</v>
      </c>
      <c r="D3639" s="2">
        <v>41073.234657667657</v>
      </c>
      <c r="E3639" s="1">
        <v>10</v>
      </c>
      <c r="F3639" s="2" t="s">
        <v>5</v>
      </c>
      <c r="G3639" s="1">
        <v>0</v>
      </c>
      <c r="H3639" s="32" t="str">
        <f>IFERROR(HOUR(Table1[[#This Row],[Cancel Date/time]])+MINUTE(Table1[[#This Row],[Cancel Date/time]])/60,"not cancelled")</f>
        <v>not cancelled</v>
      </c>
      <c r="I3639" s="47" t="str">
        <f>IFERROR(ROUND(Table1[[#This Row],[cancellation time decimal]],0),"not cancelled")</f>
        <v>not cancelled</v>
      </c>
      <c r="J3639" s="10" t="str">
        <f>IFERROR(MOD(Table1[[#This Row],[cancellation hour rounded]],24),"not cancelled")</f>
        <v>not cancelled</v>
      </c>
      <c r="K3639" s="32">
        <f>1/Table1[[#This Row],[Duration (Time between doses '[in hours'])]]</f>
        <v>0.1</v>
      </c>
      <c r="L3639" s="33">
        <f>Table1[[#This Row],[number doses per hour]]*INDEX(Table2[price per dose],Table1[[#This Row],[Drug ID]])</f>
        <v>0.84959999999999969</v>
      </c>
      <c r="M3639" s="11" t="b">
        <f>AND(Table1[[#This Row],[hour of cancellation 0 to 23]]&gt;=0,Table1[[#This Row],[hour of cancellation 0 to 23]]&lt;=23)</f>
        <v>0</v>
      </c>
    </row>
    <row r="3640" spans="1:13" x14ac:dyDescent="0.3">
      <c r="A3640" s="1">
        <v>3639</v>
      </c>
      <c r="B3640" s="1">
        <v>1</v>
      </c>
      <c r="C3640" s="2">
        <v>41069.641927609817</v>
      </c>
      <c r="D3640" s="2">
        <v>41129.64166666667</v>
      </c>
      <c r="E3640" s="1">
        <v>8</v>
      </c>
      <c r="F3640" s="2">
        <v>41069.811801297881</v>
      </c>
      <c r="G3640" s="1">
        <v>0</v>
      </c>
      <c r="H3640" s="32">
        <f>IFERROR(HOUR(Table1[[#This Row],[Cancel Date/time]])+MINUTE(Table1[[#This Row],[Cancel Date/time]])/60,"not cancelled")</f>
        <v>19.483333333333334</v>
      </c>
      <c r="I3640" s="47">
        <f>IFERROR(ROUND(Table1[[#This Row],[cancellation time decimal]],0),"not cancelled")</f>
        <v>19</v>
      </c>
      <c r="J3640" s="10">
        <f>IFERROR(MOD(Table1[[#This Row],[cancellation hour rounded]],24),"not cancelled")</f>
        <v>19</v>
      </c>
      <c r="K3640" s="32">
        <f>1/Table1[[#This Row],[Duration (Time between doses '[in hours'])]]</f>
        <v>0.125</v>
      </c>
      <c r="L3640" s="33">
        <f>Table1[[#This Row],[number doses per hour]]*INDEX(Table2[price per dose],Table1[[#This Row],[Drug ID]])</f>
        <v>0.84929166666666667</v>
      </c>
      <c r="M3640" s="11" t="b">
        <f>AND(Table1[[#This Row],[hour of cancellation 0 to 23]]&gt;=0,Table1[[#This Row],[hour of cancellation 0 to 23]]&lt;=23)</f>
        <v>1</v>
      </c>
    </row>
    <row r="3641" spans="1:13" x14ac:dyDescent="0.3">
      <c r="A3641" s="1">
        <v>3640</v>
      </c>
      <c r="B3641" s="1">
        <v>3</v>
      </c>
      <c r="C3641" s="2">
        <v>41069.727639678997</v>
      </c>
      <c r="D3641" s="2">
        <v>41129.727083333339</v>
      </c>
      <c r="E3641" s="1">
        <v>24</v>
      </c>
      <c r="F3641" s="2">
        <v>41072.602909792484</v>
      </c>
      <c r="G3641" s="1">
        <v>0</v>
      </c>
      <c r="H3641" s="32">
        <f>IFERROR(HOUR(Table1[[#This Row],[Cancel Date/time]])+MINUTE(Table1[[#This Row],[Cancel Date/time]])/60,"not cancelled")</f>
        <v>14.466666666666667</v>
      </c>
      <c r="I3641" s="47">
        <f>IFERROR(ROUND(Table1[[#This Row],[cancellation time decimal]],0),"not cancelled")</f>
        <v>14</v>
      </c>
      <c r="J3641" s="10">
        <f>IFERROR(MOD(Table1[[#This Row],[cancellation hour rounded]],24),"not cancelled")</f>
        <v>14</v>
      </c>
      <c r="K3641" s="32">
        <f>1/Table1[[#This Row],[Duration (Time between doses '[in hours'])]]</f>
        <v>4.1666666666666664E-2</v>
      </c>
      <c r="L3641" s="33">
        <f>Table1[[#This Row],[number doses per hour]]*INDEX(Table2[price per dose],Table1[[#This Row],[Drug ID]])</f>
        <v>0.18133000000000002</v>
      </c>
      <c r="M3641" s="11" t="b">
        <f>AND(Table1[[#This Row],[hour of cancellation 0 to 23]]&gt;=0,Table1[[#This Row],[hour of cancellation 0 to 23]]&lt;=23)</f>
        <v>1</v>
      </c>
    </row>
    <row r="3642" spans="1:13" x14ac:dyDescent="0.3">
      <c r="A3642" s="1">
        <v>3641</v>
      </c>
      <c r="B3642" s="1">
        <v>1</v>
      </c>
      <c r="C3642" s="2">
        <v>41069.732151610064</v>
      </c>
      <c r="D3642" s="2">
        <v>41129.731944444444</v>
      </c>
      <c r="E3642" s="1">
        <v>12</v>
      </c>
      <c r="F3642" s="2">
        <v>41070.318210165591</v>
      </c>
      <c r="G3642" s="1">
        <v>0</v>
      </c>
      <c r="H3642" s="32">
        <f>IFERROR(HOUR(Table1[[#This Row],[Cancel Date/time]])+MINUTE(Table1[[#This Row],[Cancel Date/time]])/60,"not cancelled")</f>
        <v>7.6333333333333329</v>
      </c>
      <c r="I3642" s="47">
        <f>IFERROR(ROUND(Table1[[#This Row],[cancellation time decimal]],0),"not cancelled")</f>
        <v>8</v>
      </c>
      <c r="J3642" s="10">
        <f>IFERROR(MOD(Table1[[#This Row],[cancellation hour rounded]],24),"not cancelled")</f>
        <v>8</v>
      </c>
      <c r="K3642" s="32">
        <f>1/Table1[[#This Row],[Duration (Time between doses '[in hours'])]]</f>
        <v>8.3333333333333329E-2</v>
      </c>
      <c r="L3642" s="33">
        <f>Table1[[#This Row],[number doses per hour]]*INDEX(Table2[price per dose],Table1[[#This Row],[Drug ID]])</f>
        <v>0.56619444444444444</v>
      </c>
      <c r="M3642" s="11" t="b">
        <f>AND(Table1[[#This Row],[hour of cancellation 0 to 23]]&gt;=0,Table1[[#This Row],[hour of cancellation 0 to 23]]&lt;=23)</f>
        <v>1</v>
      </c>
    </row>
    <row r="3643" spans="1:13" hidden="1" x14ac:dyDescent="0.3">
      <c r="A3643" s="1">
        <v>3642</v>
      </c>
      <c r="B3643" s="1">
        <v>5</v>
      </c>
      <c r="C3643" s="2">
        <v>41069.866948032337</v>
      </c>
      <c r="D3643" s="2">
        <v>41073.49169418282</v>
      </c>
      <c r="E3643" s="1">
        <v>24</v>
      </c>
      <c r="F3643" s="2" t="s">
        <v>5</v>
      </c>
      <c r="G3643" s="1">
        <v>0</v>
      </c>
      <c r="H3643" s="32" t="str">
        <f>IFERROR(HOUR(Table1[[#This Row],[Cancel Date/time]])+MINUTE(Table1[[#This Row],[Cancel Date/time]])/60,"not cancelled")</f>
        <v>not cancelled</v>
      </c>
      <c r="I3643" s="47" t="str">
        <f>IFERROR(ROUND(Table1[[#This Row],[cancellation time decimal]],0),"not cancelled")</f>
        <v>not cancelled</v>
      </c>
      <c r="J3643" s="10" t="str">
        <f>IFERROR(MOD(Table1[[#This Row],[cancellation hour rounded]],24),"not cancelled")</f>
        <v>not cancelled</v>
      </c>
      <c r="K3643" s="32">
        <f>1/Table1[[#This Row],[Duration (Time between doses '[in hours'])]]</f>
        <v>4.1666666666666664E-2</v>
      </c>
      <c r="L3643" s="33">
        <f>Table1[[#This Row],[number doses per hour]]*INDEX(Table2[price per dose],Table1[[#This Row],[Drug ID]])</f>
        <v>0.2815833333333333</v>
      </c>
      <c r="M3643" s="11" t="b">
        <f>AND(Table1[[#This Row],[hour of cancellation 0 to 23]]&gt;=0,Table1[[#This Row],[hour of cancellation 0 to 23]]&lt;=23)</f>
        <v>0</v>
      </c>
    </row>
    <row r="3644" spans="1:13" x14ac:dyDescent="0.3">
      <c r="A3644" s="1">
        <v>3643</v>
      </c>
      <c r="B3644" s="1">
        <v>1</v>
      </c>
      <c r="C3644" s="2">
        <v>41069.843943705826</v>
      </c>
      <c r="D3644" s="2">
        <v>41129.84375</v>
      </c>
      <c r="E3644" s="1">
        <v>8</v>
      </c>
      <c r="F3644" s="2">
        <v>41070.610555276231</v>
      </c>
      <c r="G3644" s="1">
        <v>0</v>
      </c>
      <c r="H3644" s="32">
        <f>IFERROR(HOUR(Table1[[#This Row],[Cancel Date/time]])+MINUTE(Table1[[#This Row],[Cancel Date/time]])/60,"not cancelled")</f>
        <v>14.65</v>
      </c>
      <c r="I3644" s="47">
        <f>IFERROR(ROUND(Table1[[#This Row],[cancellation time decimal]],0),"not cancelled")</f>
        <v>15</v>
      </c>
      <c r="J3644" s="10">
        <f>IFERROR(MOD(Table1[[#This Row],[cancellation hour rounded]],24),"not cancelled")</f>
        <v>15</v>
      </c>
      <c r="K3644" s="32">
        <f>1/Table1[[#This Row],[Duration (Time between doses '[in hours'])]]</f>
        <v>0.125</v>
      </c>
      <c r="L3644" s="33">
        <f>Table1[[#This Row],[number doses per hour]]*INDEX(Table2[price per dose],Table1[[#This Row],[Drug ID]])</f>
        <v>0.84929166666666667</v>
      </c>
      <c r="M3644" s="11" t="b">
        <f>AND(Table1[[#This Row],[hour of cancellation 0 to 23]]&gt;=0,Table1[[#This Row],[hour of cancellation 0 to 23]]&lt;=23)</f>
        <v>1</v>
      </c>
    </row>
    <row r="3645" spans="1:13" x14ac:dyDescent="0.3">
      <c r="A3645" s="1">
        <v>3644</v>
      </c>
      <c r="B3645" s="1">
        <v>6</v>
      </c>
      <c r="C3645" s="2">
        <v>41069.912259637822</v>
      </c>
      <c r="D3645" s="2">
        <v>41129.911805555559</v>
      </c>
      <c r="E3645" s="1">
        <v>24</v>
      </c>
      <c r="F3645" s="2">
        <v>41075.763015291857</v>
      </c>
      <c r="G3645" s="1">
        <v>0</v>
      </c>
      <c r="H3645" s="32">
        <f>IFERROR(HOUR(Table1[[#This Row],[Cancel Date/time]])+MINUTE(Table1[[#This Row],[Cancel Date/time]])/60,"not cancelled")</f>
        <v>18.3</v>
      </c>
      <c r="I3645" s="47">
        <f>IFERROR(ROUND(Table1[[#This Row],[cancellation time decimal]],0),"not cancelled")</f>
        <v>18</v>
      </c>
      <c r="J3645" s="10">
        <f>IFERROR(MOD(Table1[[#This Row],[cancellation hour rounded]],24),"not cancelled")</f>
        <v>18</v>
      </c>
      <c r="K3645" s="32">
        <f>1/Table1[[#This Row],[Duration (Time between doses '[in hours'])]]</f>
        <v>4.1666666666666664E-2</v>
      </c>
      <c r="L3645" s="33">
        <f>Table1[[#This Row],[number doses per hour]]*INDEX(Table2[price per dose],Table1[[#This Row],[Drug ID]])</f>
        <v>0.35218749999999999</v>
      </c>
      <c r="M3645" s="11" t="b">
        <f>AND(Table1[[#This Row],[hour of cancellation 0 to 23]]&gt;=0,Table1[[#This Row],[hour of cancellation 0 to 23]]&lt;=23)</f>
        <v>1</v>
      </c>
    </row>
    <row r="3646" spans="1:13" x14ac:dyDescent="0.3">
      <c r="A3646" s="1">
        <v>3645</v>
      </c>
      <c r="B3646" s="1">
        <v>5</v>
      </c>
      <c r="C3646" s="2">
        <v>41069.970995397613</v>
      </c>
      <c r="D3646" s="2">
        <v>41129.970833333333</v>
      </c>
      <c r="E3646" s="1">
        <v>24</v>
      </c>
      <c r="F3646" s="2">
        <v>41072.350057844451</v>
      </c>
      <c r="G3646" s="1">
        <v>0</v>
      </c>
      <c r="H3646" s="32">
        <f>IFERROR(HOUR(Table1[[#This Row],[Cancel Date/time]])+MINUTE(Table1[[#This Row],[Cancel Date/time]])/60,"not cancelled")</f>
        <v>8.4</v>
      </c>
      <c r="I3646" s="47">
        <f>IFERROR(ROUND(Table1[[#This Row],[cancellation time decimal]],0),"not cancelled")</f>
        <v>8</v>
      </c>
      <c r="J3646" s="10">
        <f>IFERROR(MOD(Table1[[#This Row],[cancellation hour rounded]],24),"not cancelled")</f>
        <v>8</v>
      </c>
      <c r="K3646" s="32">
        <f>1/Table1[[#This Row],[Duration (Time between doses '[in hours'])]]</f>
        <v>4.1666666666666664E-2</v>
      </c>
      <c r="L3646" s="33">
        <f>Table1[[#This Row],[number doses per hour]]*INDEX(Table2[price per dose],Table1[[#This Row],[Drug ID]])</f>
        <v>0.2815833333333333</v>
      </c>
      <c r="M3646" s="11" t="b">
        <f>AND(Table1[[#This Row],[hour of cancellation 0 to 23]]&gt;=0,Table1[[#This Row],[hour of cancellation 0 to 23]]&lt;=23)</f>
        <v>1</v>
      </c>
    </row>
    <row r="3647" spans="1:13" x14ac:dyDescent="0.3">
      <c r="A3647" s="1">
        <v>3646</v>
      </c>
      <c r="B3647" s="1">
        <v>5</v>
      </c>
      <c r="C3647" s="2">
        <v>41070.408250927823</v>
      </c>
      <c r="D3647" s="2">
        <v>41130.407638888886</v>
      </c>
      <c r="E3647" s="1">
        <v>24</v>
      </c>
      <c r="F3647" s="2">
        <v>41072.658764972177</v>
      </c>
      <c r="G3647" s="1">
        <v>0</v>
      </c>
      <c r="H3647" s="32">
        <f>IFERROR(HOUR(Table1[[#This Row],[Cancel Date/time]])+MINUTE(Table1[[#This Row],[Cancel Date/time]])/60,"not cancelled")</f>
        <v>15.8</v>
      </c>
      <c r="I3647" s="47">
        <f>IFERROR(ROUND(Table1[[#This Row],[cancellation time decimal]],0),"not cancelled")</f>
        <v>16</v>
      </c>
      <c r="J3647" s="10">
        <f>IFERROR(MOD(Table1[[#This Row],[cancellation hour rounded]],24),"not cancelled")</f>
        <v>16</v>
      </c>
      <c r="K3647" s="32">
        <f>1/Table1[[#This Row],[Duration (Time between doses '[in hours'])]]</f>
        <v>4.1666666666666664E-2</v>
      </c>
      <c r="L3647" s="33">
        <f>Table1[[#This Row],[number doses per hour]]*INDEX(Table2[price per dose],Table1[[#This Row],[Drug ID]])</f>
        <v>0.2815833333333333</v>
      </c>
      <c r="M3647" s="11" t="b">
        <f>AND(Table1[[#This Row],[hour of cancellation 0 to 23]]&gt;=0,Table1[[#This Row],[hour of cancellation 0 to 23]]&lt;=23)</f>
        <v>1</v>
      </c>
    </row>
    <row r="3648" spans="1:13" x14ac:dyDescent="0.3">
      <c r="A3648" s="1">
        <v>3647</v>
      </c>
      <c r="B3648" s="1">
        <v>3</v>
      </c>
      <c r="C3648" s="2">
        <v>41070.41904364041</v>
      </c>
      <c r="D3648" s="2">
        <v>41130.418749999997</v>
      </c>
      <c r="E3648" s="1">
        <v>24</v>
      </c>
      <c r="F3648" s="2">
        <v>41072.43907451447</v>
      </c>
      <c r="G3648" s="1">
        <v>0</v>
      </c>
      <c r="H3648" s="32">
        <f>IFERROR(HOUR(Table1[[#This Row],[Cancel Date/time]])+MINUTE(Table1[[#This Row],[Cancel Date/time]])/60,"not cancelled")</f>
        <v>10.533333333333333</v>
      </c>
      <c r="I3648" s="47">
        <f>IFERROR(ROUND(Table1[[#This Row],[cancellation time decimal]],0),"not cancelled")</f>
        <v>11</v>
      </c>
      <c r="J3648" s="10">
        <f>IFERROR(MOD(Table1[[#This Row],[cancellation hour rounded]],24),"not cancelled")</f>
        <v>11</v>
      </c>
      <c r="K3648" s="32">
        <f>1/Table1[[#This Row],[Duration (Time between doses '[in hours'])]]</f>
        <v>4.1666666666666664E-2</v>
      </c>
      <c r="L3648" s="33">
        <f>Table1[[#This Row],[number doses per hour]]*INDEX(Table2[price per dose],Table1[[#This Row],[Drug ID]])</f>
        <v>0.18133000000000002</v>
      </c>
      <c r="M3648" s="11" t="b">
        <f>AND(Table1[[#This Row],[hour of cancellation 0 to 23]]&gt;=0,Table1[[#This Row],[hour of cancellation 0 to 23]]&lt;=23)</f>
        <v>1</v>
      </c>
    </row>
    <row r="3649" spans="1:13" x14ac:dyDescent="0.3">
      <c r="A3649" s="1">
        <v>3648</v>
      </c>
      <c r="B3649" s="1">
        <v>5</v>
      </c>
      <c r="C3649" s="2">
        <v>41070.470406192035</v>
      </c>
      <c r="D3649" s="2">
        <v>41130.470138888893</v>
      </c>
      <c r="E3649" s="1">
        <v>24</v>
      </c>
      <c r="F3649" s="2">
        <v>41074.387630668993</v>
      </c>
      <c r="G3649" s="1">
        <v>0</v>
      </c>
      <c r="H3649" s="32">
        <f>IFERROR(HOUR(Table1[[#This Row],[Cancel Date/time]])+MINUTE(Table1[[#This Row],[Cancel Date/time]])/60,"not cancelled")</f>
        <v>9.3000000000000007</v>
      </c>
      <c r="I3649" s="47">
        <f>IFERROR(ROUND(Table1[[#This Row],[cancellation time decimal]],0),"not cancelled")</f>
        <v>9</v>
      </c>
      <c r="J3649" s="10">
        <f>IFERROR(MOD(Table1[[#This Row],[cancellation hour rounded]],24),"not cancelled")</f>
        <v>9</v>
      </c>
      <c r="K3649" s="32">
        <f>1/Table1[[#This Row],[Duration (Time between doses '[in hours'])]]</f>
        <v>4.1666666666666664E-2</v>
      </c>
      <c r="L3649" s="33">
        <f>Table1[[#This Row],[number doses per hour]]*INDEX(Table2[price per dose],Table1[[#This Row],[Drug ID]])</f>
        <v>0.2815833333333333</v>
      </c>
      <c r="M3649" s="11" t="b">
        <f>AND(Table1[[#This Row],[hour of cancellation 0 to 23]]&gt;=0,Table1[[#This Row],[hour of cancellation 0 to 23]]&lt;=23)</f>
        <v>1</v>
      </c>
    </row>
    <row r="3650" spans="1:13" x14ac:dyDescent="0.3">
      <c r="A3650" s="1">
        <v>3649</v>
      </c>
      <c r="B3650" s="1">
        <v>5</v>
      </c>
      <c r="C3650" s="2">
        <v>41070.46581588329</v>
      </c>
      <c r="D3650" s="2">
        <v>41130.465277777781</v>
      </c>
      <c r="E3650" s="1">
        <v>24</v>
      </c>
      <c r="F3650" s="2">
        <v>41074.484397905748</v>
      </c>
      <c r="G3650" s="1">
        <v>0</v>
      </c>
      <c r="H3650" s="32">
        <f>IFERROR(HOUR(Table1[[#This Row],[Cancel Date/time]])+MINUTE(Table1[[#This Row],[Cancel Date/time]])/60,"not cancelled")</f>
        <v>11.616666666666667</v>
      </c>
      <c r="I3650" s="47">
        <f>IFERROR(ROUND(Table1[[#This Row],[cancellation time decimal]],0),"not cancelled")</f>
        <v>12</v>
      </c>
      <c r="J3650" s="10">
        <f>IFERROR(MOD(Table1[[#This Row],[cancellation hour rounded]],24),"not cancelled")</f>
        <v>12</v>
      </c>
      <c r="K3650" s="32">
        <f>1/Table1[[#This Row],[Duration (Time between doses '[in hours'])]]</f>
        <v>4.1666666666666664E-2</v>
      </c>
      <c r="L3650" s="33">
        <f>Table1[[#This Row],[number doses per hour]]*INDEX(Table2[price per dose],Table1[[#This Row],[Drug ID]])</f>
        <v>0.2815833333333333</v>
      </c>
      <c r="M3650" s="11" t="b">
        <f>AND(Table1[[#This Row],[hour of cancellation 0 to 23]]&gt;=0,Table1[[#This Row],[hour of cancellation 0 to 23]]&lt;=23)</f>
        <v>1</v>
      </c>
    </row>
    <row r="3651" spans="1:13" x14ac:dyDescent="0.3">
      <c r="A3651" s="1">
        <v>3650</v>
      </c>
      <c r="B3651" s="1">
        <v>1</v>
      </c>
      <c r="C3651" s="2">
        <v>41070.52320825449</v>
      </c>
      <c r="D3651" s="2">
        <v>41130.522916666669</v>
      </c>
      <c r="E3651" s="1">
        <v>8</v>
      </c>
      <c r="F3651" s="2">
        <v>41071.630677188747</v>
      </c>
      <c r="G3651" s="1">
        <v>0</v>
      </c>
      <c r="H3651" s="32">
        <f>IFERROR(HOUR(Table1[[#This Row],[Cancel Date/time]])+MINUTE(Table1[[#This Row],[Cancel Date/time]])/60,"not cancelled")</f>
        <v>15.133333333333333</v>
      </c>
      <c r="I3651" s="47">
        <f>IFERROR(ROUND(Table1[[#This Row],[cancellation time decimal]],0),"not cancelled")</f>
        <v>15</v>
      </c>
      <c r="J3651" s="10">
        <f>IFERROR(MOD(Table1[[#This Row],[cancellation hour rounded]],24),"not cancelled")</f>
        <v>15</v>
      </c>
      <c r="K3651" s="32">
        <f>1/Table1[[#This Row],[Duration (Time between doses '[in hours'])]]</f>
        <v>0.125</v>
      </c>
      <c r="L3651" s="33">
        <f>Table1[[#This Row],[number doses per hour]]*INDEX(Table2[price per dose],Table1[[#This Row],[Drug ID]])</f>
        <v>0.84929166666666667</v>
      </c>
      <c r="M3651" s="11" t="b">
        <f>AND(Table1[[#This Row],[hour of cancellation 0 to 23]]&gt;=0,Table1[[#This Row],[hour of cancellation 0 to 23]]&lt;=23)</f>
        <v>1</v>
      </c>
    </row>
    <row r="3652" spans="1:13" x14ac:dyDescent="0.3">
      <c r="A3652" s="1">
        <v>3651</v>
      </c>
      <c r="B3652" s="1">
        <v>1</v>
      </c>
      <c r="C3652" s="2">
        <v>41070.511209852426</v>
      </c>
      <c r="D3652" s="2">
        <v>41130.511111111111</v>
      </c>
      <c r="E3652" s="1">
        <v>12</v>
      </c>
      <c r="F3652" s="2">
        <v>41071.884208467076</v>
      </c>
      <c r="G3652" s="1">
        <v>0</v>
      </c>
      <c r="H3652" s="32">
        <f>IFERROR(HOUR(Table1[[#This Row],[Cancel Date/time]])+MINUTE(Table1[[#This Row],[Cancel Date/time]])/60,"not cancelled")</f>
        <v>21.216666666666665</v>
      </c>
      <c r="I3652" s="47">
        <f>IFERROR(ROUND(Table1[[#This Row],[cancellation time decimal]],0),"not cancelled")</f>
        <v>21</v>
      </c>
      <c r="J3652" s="10">
        <f>IFERROR(MOD(Table1[[#This Row],[cancellation hour rounded]],24),"not cancelled")</f>
        <v>21</v>
      </c>
      <c r="K3652" s="32">
        <f>1/Table1[[#This Row],[Duration (Time between doses '[in hours'])]]</f>
        <v>8.3333333333333329E-2</v>
      </c>
      <c r="L3652" s="33">
        <f>Table1[[#This Row],[number doses per hour]]*INDEX(Table2[price per dose],Table1[[#This Row],[Drug ID]])</f>
        <v>0.56619444444444444</v>
      </c>
      <c r="M3652" s="11" t="b">
        <f>AND(Table1[[#This Row],[hour of cancellation 0 to 23]]&gt;=0,Table1[[#This Row],[hour of cancellation 0 to 23]]&lt;=23)</f>
        <v>1</v>
      </c>
    </row>
    <row r="3653" spans="1:13" x14ac:dyDescent="0.3">
      <c r="A3653" s="1">
        <v>3652</v>
      </c>
      <c r="B3653" s="1">
        <v>1</v>
      </c>
      <c r="C3653" s="2">
        <v>41070.500159014402</v>
      </c>
      <c r="D3653" s="2">
        <v>41130.5</v>
      </c>
      <c r="E3653" s="1">
        <v>8</v>
      </c>
      <c r="F3653" s="2">
        <v>41071.523518775517</v>
      </c>
      <c r="G3653" s="1">
        <v>0</v>
      </c>
      <c r="H3653" s="32">
        <f>IFERROR(HOUR(Table1[[#This Row],[Cancel Date/time]])+MINUTE(Table1[[#This Row],[Cancel Date/time]])/60,"not cancelled")</f>
        <v>12.55</v>
      </c>
      <c r="I3653" s="47">
        <f>IFERROR(ROUND(Table1[[#This Row],[cancellation time decimal]],0),"not cancelled")</f>
        <v>13</v>
      </c>
      <c r="J3653" s="10">
        <f>IFERROR(MOD(Table1[[#This Row],[cancellation hour rounded]],24),"not cancelled")</f>
        <v>13</v>
      </c>
      <c r="K3653" s="32">
        <f>1/Table1[[#This Row],[Duration (Time between doses '[in hours'])]]</f>
        <v>0.125</v>
      </c>
      <c r="L3653" s="33">
        <f>Table1[[#This Row],[number doses per hour]]*INDEX(Table2[price per dose],Table1[[#This Row],[Drug ID]])</f>
        <v>0.84929166666666667</v>
      </c>
      <c r="M3653" s="11" t="b">
        <f>AND(Table1[[#This Row],[hour of cancellation 0 to 23]]&gt;=0,Table1[[#This Row],[hour of cancellation 0 to 23]]&lt;=23)</f>
        <v>1</v>
      </c>
    </row>
    <row r="3654" spans="1:13" x14ac:dyDescent="0.3">
      <c r="A3654" s="1">
        <v>3653</v>
      </c>
      <c r="B3654" s="1">
        <v>4</v>
      </c>
      <c r="C3654" s="2">
        <v>41070.506515622335</v>
      </c>
      <c r="D3654" s="2">
        <v>41130.506249999999</v>
      </c>
      <c r="E3654" s="1">
        <v>12</v>
      </c>
      <c r="F3654" s="2">
        <v>41072.876783638436</v>
      </c>
      <c r="G3654" s="1">
        <v>0</v>
      </c>
      <c r="H3654" s="32">
        <f>IFERROR(HOUR(Table1[[#This Row],[Cancel Date/time]])+MINUTE(Table1[[#This Row],[Cancel Date/time]])/60,"not cancelled")</f>
        <v>21.033333333333335</v>
      </c>
      <c r="I3654" s="47">
        <f>IFERROR(ROUND(Table1[[#This Row],[cancellation time decimal]],0),"not cancelled")</f>
        <v>21</v>
      </c>
      <c r="J3654" s="10">
        <f>IFERROR(MOD(Table1[[#This Row],[cancellation hour rounded]],24),"not cancelled")</f>
        <v>21</v>
      </c>
      <c r="K3654" s="32">
        <f>1/Table1[[#This Row],[Duration (Time between doses '[in hours'])]]</f>
        <v>8.3333333333333329E-2</v>
      </c>
      <c r="L3654" s="33">
        <f>Table1[[#This Row],[number doses per hour]]*INDEX(Table2[price per dose],Table1[[#This Row],[Drug ID]])</f>
        <v>1.448055119047619</v>
      </c>
      <c r="M3654" s="11" t="b">
        <f>AND(Table1[[#This Row],[hour of cancellation 0 to 23]]&gt;=0,Table1[[#This Row],[hour of cancellation 0 to 23]]&lt;=23)</f>
        <v>1</v>
      </c>
    </row>
    <row r="3655" spans="1:13" hidden="1" x14ac:dyDescent="0.3">
      <c r="A3655" s="1">
        <v>3654</v>
      </c>
      <c r="B3655" s="1">
        <v>5</v>
      </c>
      <c r="C3655" s="2">
        <v>41070.546239632444</v>
      </c>
      <c r="D3655" s="2">
        <v>41072.754388666552</v>
      </c>
      <c r="E3655" s="1">
        <v>24</v>
      </c>
      <c r="F3655" s="2" t="s">
        <v>5</v>
      </c>
      <c r="G3655" s="1">
        <v>0</v>
      </c>
      <c r="H3655" s="32" t="str">
        <f>IFERROR(HOUR(Table1[[#This Row],[Cancel Date/time]])+MINUTE(Table1[[#This Row],[Cancel Date/time]])/60,"not cancelled")</f>
        <v>not cancelled</v>
      </c>
      <c r="I3655" s="47" t="str">
        <f>IFERROR(ROUND(Table1[[#This Row],[cancellation time decimal]],0),"not cancelled")</f>
        <v>not cancelled</v>
      </c>
      <c r="J3655" s="10" t="str">
        <f>IFERROR(MOD(Table1[[#This Row],[cancellation hour rounded]],24),"not cancelled")</f>
        <v>not cancelled</v>
      </c>
      <c r="K3655" s="32">
        <f>1/Table1[[#This Row],[Duration (Time between doses '[in hours'])]]</f>
        <v>4.1666666666666664E-2</v>
      </c>
      <c r="L3655" s="33">
        <f>Table1[[#This Row],[number doses per hour]]*INDEX(Table2[price per dose],Table1[[#This Row],[Drug ID]])</f>
        <v>0.2815833333333333</v>
      </c>
      <c r="M3655" s="11" t="b">
        <f>AND(Table1[[#This Row],[hour of cancellation 0 to 23]]&gt;=0,Table1[[#This Row],[hour of cancellation 0 to 23]]&lt;=23)</f>
        <v>0</v>
      </c>
    </row>
    <row r="3656" spans="1:13" x14ac:dyDescent="0.3">
      <c r="A3656" s="1">
        <v>3655</v>
      </c>
      <c r="B3656" s="1">
        <v>2</v>
      </c>
      <c r="C3656" s="2">
        <v>41070.618646772542</v>
      </c>
      <c r="D3656" s="2">
        <v>41130.618055555555</v>
      </c>
      <c r="E3656" s="1">
        <v>10</v>
      </c>
      <c r="F3656" s="2">
        <v>41071.736520487822</v>
      </c>
      <c r="G3656" s="1">
        <v>0</v>
      </c>
      <c r="H3656" s="32">
        <f>IFERROR(HOUR(Table1[[#This Row],[Cancel Date/time]])+MINUTE(Table1[[#This Row],[Cancel Date/time]])/60,"not cancelled")</f>
        <v>17.666666666666668</v>
      </c>
      <c r="I3656" s="47">
        <f>IFERROR(ROUND(Table1[[#This Row],[cancellation time decimal]],0),"not cancelled")</f>
        <v>18</v>
      </c>
      <c r="J3656" s="10">
        <f>IFERROR(MOD(Table1[[#This Row],[cancellation hour rounded]],24),"not cancelled")</f>
        <v>18</v>
      </c>
      <c r="K3656" s="32">
        <f>1/Table1[[#This Row],[Duration (Time between doses '[in hours'])]]</f>
        <v>0.1</v>
      </c>
      <c r="L3656" s="33">
        <f>Table1[[#This Row],[number doses per hour]]*INDEX(Table2[price per dose],Table1[[#This Row],[Drug ID]])</f>
        <v>0.84959999999999969</v>
      </c>
      <c r="M3656" s="11" t="b">
        <f>AND(Table1[[#This Row],[hour of cancellation 0 to 23]]&gt;=0,Table1[[#This Row],[hour of cancellation 0 to 23]]&lt;=23)</f>
        <v>1</v>
      </c>
    </row>
    <row r="3657" spans="1:13" x14ac:dyDescent="0.3">
      <c r="A3657" s="1">
        <v>3656</v>
      </c>
      <c r="B3657" s="1">
        <v>1</v>
      </c>
      <c r="C3657" s="2">
        <v>41070.589276758728</v>
      </c>
      <c r="D3657" s="2">
        <v>41130.588888888895</v>
      </c>
      <c r="E3657" s="1">
        <v>12</v>
      </c>
      <c r="F3657" s="2">
        <v>41071.727898674239</v>
      </c>
      <c r="G3657" s="1">
        <v>0</v>
      </c>
      <c r="H3657" s="32">
        <f>IFERROR(HOUR(Table1[[#This Row],[Cancel Date/time]])+MINUTE(Table1[[#This Row],[Cancel Date/time]])/60,"not cancelled")</f>
        <v>17.466666666666665</v>
      </c>
      <c r="I3657" s="47">
        <f>IFERROR(ROUND(Table1[[#This Row],[cancellation time decimal]],0),"not cancelled")</f>
        <v>17</v>
      </c>
      <c r="J3657" s="10">
        <f>IFERROR(MOD(Table1[[#This Row],[cancellation hour rounded]],24),"not cancelled")</f>
        <v>17</v>
      </c>
      <c r="K3657" s="32">
        <f>1/Table1[[#This Row],[Duration (Time between doses '[in hours'])]]</f>
        <v>8.3333333333333329E-2</v>
      </c>
      <c r="L3657" s="33">
        <f>Table1[[#This Row],[number doses per hour]]*INDEX(Table2[price per dose],Table1[[#This Row],[Drug ID]])</f>
        <v>0.56619444444444444</v>
      </c>
      <c r="M3657" s="11" t="b">
        <f>AND(Table1[[#This Row],[hour of cancellation 0 to 23]]&gt;=0,Table1[[#This Row],[hour of cancellation 0 to 23]]&lt;=23)</f>
        <v>1</v>
      </c>
    </row>
    <row r="3658" spans="1:13" x14ac:dyDescent="0.3">
      <c r="A3658" s="1">
        <v>3657</v>
      </c>
      <c r="B3658" s="1">
        <v>2</v>
      </c>
      <c r="C3658" s="2">
        <v>41070.594246821878</v>
      </c>
      <c r="D3658" s="2">
        <v>41074.927083333328</v>
      </c>
      <c r="E3658" s="1">
        <v>10</v>
      </c>
      <c r="F3658" s="2">
        <v>41071.849612759681</v>
      </c>
      <c r="G3658" s="1">
        <v>0</v>
      </c>
      <c r="H3658" s="32">
        <f>IFERROR(HOUR(Table1[[#This Row],[Cancel Date/time]])+MINUTE(Table1[[#This Row],[Cancel Date/time]])/60,"not cancelled")</f>
        <v>20.383333333333333</v>
      </c>
      <c r="I3658" s="47">
        <f>IFERROR(ROUND(Table1[[#This Row],[cancellation time decimal]],0),"not cancelled")</f>
        <v>20</v>
      </c>
      <c r="J3658" s="10">
        <f>IFERROR(MOD(Table1[[#This Row],[cancellation hour rounded]],24),"not cancelled")</f>
        <v>20</v>
      </c>
      <c r="K3658" s="32">
        <f>1/Table1[[#This Row],[Duration (Time between doses '[in hours'])]]</f>
        <v>0.1</v>
      </c>
      <c r="L3658" s="33">
        <f>Table1[[#This Row],[number doses per hour]]*INDEX(Table2[price per dose],Table1[[#This Row],[Drug ID]])</f>
        <v>0.84959999999999969</v>
      </c>
      <c r="M3658" s="11" t="b">
        <f>AND(Table1[[#This Row],[hour of cancellation 0 to 23]]&gt;=0,Table1[[#This Row],[hour of cancellation 0 to 23]]&lt;=23)</f>
        <v>1</v>
      </c>
    </row>
    <row r="3659" spans="1:13" x14ac:dyDescent="0.3">
      <c r="A3659" s="1">
        <v>3658</v>
      </c>
      <c r="B3659" s="1">
        <v>1</v>
      </c>
      <c r="C3659" s="2">
        <v>41070.706278628764</v>
      </c>
      <c r="D3659" s="2">
        <v>41130.706249999996</v>
      </c>
      <c r="E3659" s="1">
        <v>8</v>
      </c>
      <c r="F3659" s="2">
        <v>41070.770324230158</v>
      </c>
      <c r="G3659" s="1">
        <v>0</v>
      </c>
      <c r="H3659" s="32">
        <f>IFERROR(HOUR(Table1[[#This Row],[Cancel Date/time]])+MINUTE(Table1[[#This Row],[Cancel Date/time]])/60,"not cancelled")</f>
        <v>18.483333333333334</v>
      </c>
      <c r="I3659" s="47">
        <f>IFERROR(ROUND(Table1[[#This Row],[cancellation time decimal]],0),"not cancelled")</f>
        <v>18</v>
      </c>
      <c r="J3659" s="10">
        <f>IFERROR(MOD(Table1[[#This Row],[cancellation hour rounded]],24),"not cancelled")</f>
        <v>18</v>
      </c>
      <c r="K3659" s="32">
        <f>1/Table1[[#This Row],[Duration (Time between doses '[in hours'])]]</f>
        <v>0.125</v>
      </c>
      <c r="L3659" s="33">
        <f>Table1[[#This Row],[number doses per hour]]*INDEX(Table2[price per dose],Table1[[#This Row],[Drug ID]])</f>
        <v>0.84929166666666667</v>
      </c>
      <c r="M3659" s="11" t="b">
        <f>AND(Table1[[#This Row],[hour of cancellation 0 to 23]]&gt;=0,Table1[[#This Row],[hour of cancellation 0 to 23]]&lt;=23)</f>
        <v>1</v>
      </c>
    </row>
    <row r="3660" spans="1:13" x14ac:dyDescent="0.3">
      <c r="A3660" s="1">
        <v>3659</v>
      </c>
      <c r="B3660" s="1">
        <v>10</v>
      </c>
      <c r="C3660" s="2">
        <v>41070.715198189348</v>
      </c>
      <c r="D3660" s="2">
        <v>41130.714583333334</v>
      </c>
      <c r="E3660" s="1">
        <v>1</v>
      </c>
      <c r="F3660" s="2">
        <v>41077.898018205109</v>
      </c>
      <c r="G3660" s="1">
        <v>3</v>
      </c>
      <c r="H3660" s="32">
        <f>IFERROR(HOUR(Table1[[#This Row],[Cancel Date/time]])+MINUTE(Table1[[#This Row],[Cancel Date/time]])/60,"not cancelled")</f>
        <v>21.55</v>
      </c>
      <c r="I3660" s="47">
        <f>IFERROR(ROUND(Table1[[#This Row],[cancellation time decimal]],0),"not cancelled")</f>
        <v>22</v>
      </c>
      <c r="J3660" s="10">
        <f>IFERROR(MOD(Table1[[#This Row],[cancellation hour rounded]],24),"not cancelled")</f>
        <v>22</v>
      </c>
      <c r="K3660" s="32">
        <f>1/Table1[[#This Row],[Duration (Time between doses '[in hours'])]]</f>
        <v>1</v>
      </c>
      <c r="L3660" s="33">
        <f>Table1[[#This Row],[number doses per hour]]*INDEX(Table2[price per dose],Table1[[#This Row],[Drug ID]])</f>
        <v>2.5716000000000001</v>
      </c>
      <c r="M3660" s="11" t="b">
        <f>AND(Table1[[#This Row],[hour of cancellation 0 to 23]]&gt;=0,Table1[[#This Row],[hour of cancellation 0 to 23]]&lt;=23)</f>
        <v>1</v>
      </c>
    </row>
    <row r="3661" spans="1:13" x14ac:dyDescent="0.3">
      <c r="A3661" s="1">
        <v>3660</v>
      </c>
      <c r="B3661" s="1">
        <v>1</v>
      </c>
      <c r="C3661" s="2">
        <v>41070.740449976423</v>
      </c>
      <c r="D3661" s="2">
        <v>41130.740277777782</v>
      </c>
      <c r="E3661" s="1">
        <v>8</v>
      </c>
      <c r="F3661" s="2">
        <v>41071.415809447273</v>
      </c>
      <c r="G3661" s="1">
        <v>0</v>
      </c>
      <c r="H3661" s="32">
        <f>IFERROR(HOUR(Table1[[#This Row],[Cancel Date/time]])+MINUTE(Table1[[#This Row],[Cancel Date/time]])/60,"not cancelled")</f>
        <v>9.9666666666666668</v>
      </c>
      <c r="I3661" s="47">
        <f>IFERROR(ROUND(Table1[[#This Row],[cancellation time decimal]],0),"not cancelled")</f>
        <v>10</v>
      </c>
      <c r="J3661" s="10">
        <f>IFERROR(MOD(Table1[[#This Row],[cancellation hour rounded]],24),"not cancelled")</f>
        <v>10</v>
      </c>
      <c r="K3661" s="32">
        <f>1/Table1[[#This Row],[Duration (Time between doses '[in hours'])]]</f>
        <v>0.125</v>
      </c>
      <c r="L3661" s="33">
        <f>Table1[[#This Row],[number doses per hour]]*INDEX(Table2[price per dose],Table1[[#This Row],[Drug ID]])</f>
        <v>0.84929166666666667</v>
      </c>
      <c r="M3661" s="11" t="b">
        <f>AND(Table1[[#This Row],[hour of cancellation 0 to 23]]&gt;=0,Table1[[#This Row],[hour of cancellation 0 to 23]]&lt;=23)</f>
        <v>1</v>
      </c>
    </row>
    <row r="3662" spans="1:13" x14ac:dyDescent="0.3">
      <c r="A3662" s="1">
        <v>3661</v>
      </c>
      <c r="B3662" s="1">
        <v>1</v>
      </c>
      <c r="C3662" s="2">
        <v>41070.745964374626</v>
      </c>
      <c r="D3662" s="2">
        <v>41130.745833333334</v>
      </c>
      <c r="E3662" s="1">
        <v>12</v>
      </c>
      <c r="F3662" s="2">
        <v>41071.679852667294</v>
      </c>
      <c r="G3662" s="1">
        <v>0</v>
      </c>
      <c r="H3662" s="32">
        <f>IFERROR(HOUR(Table1[[#This Row],[Cancel Date/time]])+MINUTE(Table1[[#This Row],[Cancel Date/time]])/60,"not cancelled")</f>
        <v>16.3</v>
      </c>
      <c r="I3662" s="47">
        <f>IFERROR(ROUND(Table1[[#This Row],[cancellation time decimal]],0),"not cancelled")</f>
        <v>16</v>
      </c>
      <c r="J3662" s="10">
        <f>IFERROR(MOD(Table1[[#This Row],[cancellation hour rounded]],24),"not cancelled")</f>
        <v>16</v>
      </c>
      <c r="K3662" s="32">
        <f>1/Table1[[#This Row],[Duration (Time between doses '[in hours'])]]</f>
        <v>8.3333333333333329E-2</v>
      </c>
      <c r="L3662" s="33">
        <f>Table1[[#This Row],[number doses per hour]]*INDEX(Table2[price per dose],Table1[[#This Row],[Drug ID]])</f>
        <v>0.56619444444444444</v>
      </c>
      <c r="M3662" s="11" t="b">
        <f>AND(Table1[[#This Row],[hour of cancellation 0 to 23]]&gt;=0,Table1[[#This Row],[hour of cancellation 0 to 23]]&lt;=23)</f>
        <v>1</v>
      </c>
    </row>
    <row r="3663" spans="1:13" x14ac:dyDescent="0.3">
      <c r="A3663" s="1">
        <v>3662</v>
      </c>
      <c r="B3663" s="1">
        <v>1</v>
      </c>
      <c r="C3663" s="2">
        <v>41070.75255297526</v>
      </c>
      <c r="D3663" s="2">
        <v>41130.752083333333</v>
      </c>
      <c r="E3663" s="1">
        <v>12</v>
      </c>
      <c r="F3663" s="2">
        <v>41071.327753358521</v>
      </c>
      <c r="G3663" s="1">
        <v>0</v>
      </c>
      <c r="H3663" s="32">
        <f>IFERROR(HOUR(Table1[[#This Row],[Cancel Date/time]])+MINUTE(Table1[[#This Row],[Cancel Date/time]])/60,"not cancelled")</f>
        <v>7.85</v>
      </c>
      <c r="I3663" s="47">
        <f>IFERROR(ROUND(Table1[[#This Row],[cancellation time decimal]],0),"not cancelled")</f>
        <v>8</v>
      </c>
      <c r="J3663" s="10">
        <f>IFERROR(MOD(Table1[[#This Row],[cancellation hour rounded]],24),"not cancelled")</f>
        <v>8</v>
      </c>
      <c r="K3663" s="32">
        <f>1/Table1[[#This Row],[Duration (Time between doses '[in hours'])]]</f>
        <v>8.3333333333333329E-2</v>
      </c>
      <c r="L3663" s="33">
        <f>Table1[[#This Row],[number doses per hour]]*INDEX(Table2[price per dose],Table1[[#This Row],[Drug ID]])</f>
        <v>0.56619444444444444</v>
      </c>
      <c r="M3663" s="11" t="b">
        <f>AND(Table1[[#This Row],[hour of cancellation 0 to 23]]&gt;=0,Table1[[#This Row],[hour of cancellation 0 to 23]]&lt;=23)</f>
        <v>1</v>
      </c>
    </row>
    <row r="3664" spans="1:13" x14ac:dyDescent="0.3">
      <c r="A3664" s="1">
        <v>3663</v>
      </c>
      <c r="B3664" s="1">
        <v>1</v>
      </c>
      <c r="C3664" s="2">
        <v>41070.837966821171</v>
      </c>
      <c r="D3664" s="2">
        <v>41130.837500000001</v>
      </c>
      <c r="E3664" s="1">
        <v>12</v>
      </c>
      <c r="F3664" s="2">
        <v>41071.427753275027</v>
      </c>
      <c r="G3664" s="1">
        <v>0</v>
      </c>
      <c r="H3664" s="32">
        <f>IFERROR(HOUR(Table1[[#This Row],[Cancel Date/time]])+MINUTE(Table1[[#This Row],[Cancel Date/time]])/60,"not cancelled")</f>
        <v>10.25</v>
      </c>
      <c r="I3664" s="47">
        <f>IFERROR(ROUND(Table1[[#This Row],[cancellation time decimal]],0),"not cancelled")</f>
        <v>10</v>
      </c>
      <c r="J3664" s="10">
        <f>IFERROR(MOD(Table1[[#This Row],[cancellation hour rounded]],24),"not cancelled")</f>
        <v>10</v>
      </c>
      <c r="K3664" s="32">
        <f>1/Table1[[#This Row],[Duration (Time between doses '[in hours'])]]</f>
        <v>8.3333333333333329E-2</v>
      </c>
      <c r="L3664" s="33">
        <f>Table1[[#This Row],[number doses per hour]]*INDEX(Table2[price per dose],Table1[[#This Row],[Drug ID]])</f>
        <v>0.56619444444444444</v>
      </c>
      <c r="M3664" s="11" t="b">
        <f>AND(Table1[[#This Row],[hour of cancellation 0 to 23]]&gt;=0,Table1[[#This Row],[hour of cancellation 0 to 23]]&lt;=23)</f>
        <v>1</v>
      </c>
    </row>
    <row r="3665" spans="1:13" x14ac:dyDescent="0.3">
      <c r="A3665" s="1">
        <v>3664</v>
      </c>
      <c r="B3665" s="1">
        <v>1</v>
      </c>
      <c r="C3665" s="2">
        <v>41070.86136834295</v>
      </c>
      <c r="D3665" s="2">
        <v>41130.861111111117</v>
      </c>
      <c r="E3665" s="1">
        <v>12</v>
      </c>
      <c r="F3665" s="2">
        <v>41071.611474239056</v>
      </c>
      <c r="G3665" s="1">
        <v>0</v>
      </c>
      <c r="H3665" s="32">
        <f>IFERROR(HOUR(Table1[[#This Row],[Cancel Date/time]])+MINUTE(Table1[[#This Row],[Cancel Date/time]])/60,"not cancelled")</f>
        <v>14.666666666666666</v>
      </c>
      <c r="I3665" s="47">
        <f>IFERROR(ROUND(Table1[[#This Row],[cancellation time decimal]],0),"not cancelled")</f>
        <v>15</v>
      </c>
      <c r="J3665" s="10">
        <f>IFERROR(MOD(Table1[[#This Row],[cancellation hour rounded]],24),"not cancelled")</f>
        <v>15</v>
      </c>
      <c r="K3665" s="32">
        <f>1/Table1[[#This Row],[Duration (Time between doses '[in hours'])]]</f>
        <v>8.3333333333333329E-2</v>
      </c>
      <c r="L3665" s="33">
        <f>Table1[[#This Row],[number doses per hour]]*INDEX(Table2[price per dose],Table1[[#This Row],[Drug ID]])</f>
        <v>0.56619444444444444</v>
      </c>
      <c r="M3665" s="11" t="b">
        <f>AND(Table1[[#This Row],[hour of cancellation 0 to 23]]&gt;=0,Table1[[#This Row],[hour of cancellation 0 to 23]]&lt;=23)</f>
        <v>1</v>
      </c>
    </row>
    <row r="3666" spans="1:13" x14ac:dyDescent="0.3">
      <c r="A3666" s="1">
        <v>3665</v>
      </c>
      <c r="B3666" s="1">
        <v>7</v>
      </c>
      <c r="C3666" s="2">
        <v>41070.910289721221</v>
      </c>
      <c r="D3666" s="2">
        <v>41130.909722222219</v>
      </c>
      <c r="E3666" s="1">
        <v>24</v>
      </c>
      <c r="F3666" s="2">
        <v>41080.841184501878</v>
      </c>
      <c r="G3666" s="1">
        <v>0</v>
      </c>
      <c r="H3666" s="32">
        <f>IFERROR(HOUR(Table1[[#This Row],[Cancel Date/time]])+MINUTE(Table1[[#This Row],[Cancel Date/time]])/60,"not cancelled")</f>
        <v>20.183333333333334</v>
      </c>
      <c r="I3666" s="47">
        <f>IFERROR(ROUND(Table1[[#This Row],[cancellation time decimal]],0),"not cancelled")</f>
        <v>20</v>
      </c>
      <c r="J3666" s="10">
        <f>IFERROR(MOD(Table1[[#This Row],[cancellation hour rounded]],24),"not cancelled")</f>
        <v>20</v>
      </c>
      <c r="K3666" s="32">
        <f>1/Table1[[#This Row],[Duration (Time between doses '[in hours'])]]</f>
        <v>4.1666666666666664E-2</v>
      </c>
      <c r="L3666" s="33">
        <f>Table1[[#This Row],[number doses per hour]]*INDEX(Table2[price per dose],Table1[[#This Row],[Drug ID]])</f>
        <v>1.2958049999999997</v>
      </c>
      <c r="M3666" s="11" t="b">
        <f>AND(Table1[[#This Row],[hour of cancellation 0 to 23]]&gt;=0,Table1[[#This Row],[hour of cancellation 0 to 23]]&lt;=23)</f>
        <v>1</v>
      </c>
    </row>
    <row r="3667" spans="1:13" x14ac:dyDescent="0.3">
      <c r="A3667" s="1">
        <v>3666</v>
      </c>
      <c r="B3667" s="1">
        <v>7</v>
      </c>
      <c r="C3667" s="2">
        <v>41070.891922779359</v>
      </c>
      <c r="D3667" s="2">
        <v>41130.89166666667</v>
      </c>
      <c r="E3667" s="1">
        <v>24</v>
      </c>
      <c r="F3667" s="2">
        <v>41080.438071270706</v>
      </c>
      <c r="G3667" s="1">
        <v>0</v>
      </c>
      <c r="H3667" s="32">
        <f>IFERROR(HOUR(Table1[[#This Row],[Cancel Date/time]])+MINUTE(Table1[[#This Row],[Cancel Date/time]])/60,"not cancelled")</f>
        <v>10.5</v>
      </c>
      <c r="I3667" s="47">
        <f>IFERROR(ROUND(Table1[[#This Row],[cancellation time decimal]],0),"not cancelled")</f>
        <v>11</v>
      </c>
      <c r="J3667" s="10">
        <f>IFERROR(MOD(Table1[[#This Row],[cancellation hour rounded]],24),"not cancelled")</f>
        <v>11</v>
      </c>
      <c r="K3667" s="32">
        <f>1/Table1[[#This Row],[Duration (Time between doses '[in hours'])]]</f>
        <v>4.1666666666666664E-2</v>
      </c>
      <c r="L3667" s="33">
        <f>Table1[[#This Row],[number doses per hour]]*INDEX(Table2[price per dose],Table1[[#This Row],[Drug ID]])</f>
        <v>1.2958049999999997</v>
      </c>
      <c r="M3667" s="11" t="b">
        <f>AND(Table1[[#This Row],[hour of cancellation 0 to 23]]&gt;=0,Table1[[#This Row],[hour of cancellation 0 to 23]]&lt;=23)</f>
        <v>1</v>
      </c>
    </row>
    <row r="3668" spans="1:13" hidden="1" x14ac:dyDescent="0.3">
      <c r="A3668" s="1">
        <v>3667</v>
      </c>
      <c r="B3668" s="1">
        <v>11</v>
      </c>
      <c r="C3668" s="2">
        <v>41070.921314978928</v>
      </c>
      <c r="D3668" s="2">
        <v>41073.337500000001</v>
      </c>
      <c r="E3668" s="1">
        <v>1</v>
      </c>
      <c r="F3668" s="2" t="s">
        <v>5</v>
      </c>
      <c r="G3668" s="1">
        <v>1</v>
      </c>
      <c r="H3668" s="32" t="str">
        <f>IFERROR(HOUR(Table1[[#This Row],[Cancel Date/time]])+MINUTE(Table1[[#This Row],[Cancel Date/time]])/60,"not cancelled")</f>
        <v>not cancelled</v>
      </c>
      <c r="I3668" s="47" t="str">
        <f>IFERROR(ROUND(Table1[[#This Row],[cancellation time decimal]],0),"not cancelled")</f>
        <v>not cancelled</v>
      </c>
      <c r="J3668" s="10" t="str">
        <f>IFERROR(MOD(Table1[[#This Row],[cancellation hour rounded]],24),"not cancelled")</f>
        <v>not cancelled</v>
      </c>
      <c r="K3668" s="32">
        <f>1/Table1[[#This Row],[Duration (Time between doses '[in hours'])]]</f>
        <v>1</v>
      </c>
      <c r="L3668" s="33">
        <f>Table1[[#This Row],[number doses per hour]]*INDEX(Table2[price per dose],Table1[[#This Row],[Drug ID]])</f>
        <v>1</v>
      </c>
      <c r="M3668" s="11" t="b">
        <f>AND(Table1[[#This Row],[hour of cancellation 0 to 23]]&gt;=0,Table1[[#This Row],[hour of cancellation 0 to 23]]&lt;=23)</f>
        <v>0</v>
      </c>
    </row>
    <row r="3669" spans="1:13" x14ac:dyDescent="0.3">
      <c r="A3669" s="1">
        <v>3668</v>
      </c>
      <c r="B3669" s="1">
        <v>1</v>
      </c>
      <c r="C3669" s="2">
        <v>41071.009228056464</v>
      </c>
      <c r="D3669" s="2">
        <v>41131.009027777778</v>
      </c>
      <c r="E3669" s="1">
        <v>12</v>
      </c>
      <c r="F3669" s="2">
        <v>41072.471077694645</v>
      </c>
      <c r="G3669" s="1">
        <v>0</v>
      </c>
      <c r="H3669" s="32">
        <f>IFERROR(HOUR(Table1[[#This Row],[Cancel Date/time]])+MINUTE(Table1[[#This Row],[Cancel Date/time]])/60,"not cancelled")</f>
        <v>11.3</v>
      </c>
      <c r="I3669" s="47">
        <f>IFERROR(ROUND(Table1[[#This Row],[cancellation time decimal]],0),"not cancelled")</f>
        <v>11</v>
      </c>
      <c r="J3669" s="10">
        <f>IFERROR(MOD(Table1[[#This Row],[cancellation hour rounded]],24),"not cancelled")</f>
        <v>11</v>
      </c>
      <c r="K3669" s="32">
        <f>1/Table1[[#This Row],[Duration (Time between doses '[in hours'])]]</f>
        <v>8.3333333333333329E-2</v>
      </c>
      <c r="L3669" s="33">
        <f>Table1[[#This Row],[number doses per hour]]*INDEX(Table2[price per dose],Table1[[#This Row],[Drug ID]])</f>
        <v>0.56619444444444444</v>
      </c>
      <c r="M3669" s="11" t="b">
        <f>AND(Table1[[#This Row],[hour of cancellation 0 to 23]]&gt;=0,Table1[[#This Row],[hour of cancellation 0 to 23]]&lt;=23)</f>
        <v>1</v>
      </c>
    </row>
    <row r="3670" spans="1:13" x14ac:dyDescent="0.3">
      <c r="A3670" s="1">
        <v>3669</v>
      </c>
      <c r="B3670" s="1">
        <v>1</v>
      </c>
      <c r="C3670" s="2">
        <v>41071.002139169832</v>
      </c>
      <c r="D3670" s="2">
        <v>41131.002083333333</v>
      </c>
      <c r="E3670" s="1">
        <v>12</v>
      </c>
      <c r="F3670" s="2">
        <v>41071.517723846096</v>
      </c>
      <c r="G3670" s="1">
        <v>0</v>
      </c>
      <c r="H3670" s="32">
        <f>IFERROR(HOUR(Table1[[#This Row],[Cancel Date/time]])+MINUTE(Table1[[#This Row],[Cancel Date/time]])/60,"not cancelled")</f>
        <v>12.416666666666666</v>
      </c>
      <c r="I3670" s="47">
        <f>IFERROR(ROUND(Table1[[#This Row],[cancellation time decimal]],0),"not cancelled")</f>
        <v>12</v>
      </c>
      <c r="J3670" s="10">
        <f>IFERROR(MOD(Table1[[#This Row],[cancellation hour rounded]],24),"not cancelled")</f>
        <v>12</v>
      </c>
      <c r="K3670" s="32">
        <f>1/Table1[[#This Row],[Duration (Time between doses '[in hours'])]]</f>
        <v>8.3333333333333329E-2</v>
      </c>
      <c r="L3670" s="33">
        <f>Table1[[#This Row],[number doses per hour]]*INDEX(Table2[price per dose],Table1[[#This Row],[Drug ID]])</f>
        <v>0.56619444444444444</v>
      </c>
      <c r="M3670" s="11" t="b">
        <f>AND(Table1[[#This Row],[hour of cancellation 0 to 23]]&gt;=0,Table1[[#This Row],[hour of cancellation 0 to 23]]&lt;=23)</f>
        <v>1</v>
      </c>
    </row>
    <row r="3671" spans="1:13" hidden="1" x14ac:dyDescent="0.3">
      <c r="A3671" s="1">
        <v>3670</v>
      </c>
      <c r="B3671" s="1">
        <v>1</v>
      </c>
      <c r="C3671" s="2">
        <v>41071.026725436852</v>
      </c>
      <c r="D3671" s="2">
        <v>41073.609924829369</v>
      </c>
      <c r="E3671" s="1">
        <v>8</v>
      </c>
      <c r="F3671" s="2" t="s">
        <v>5</v>
      </c>
      <c r="G3671" s="1">
        <v>0</v>
      </c>
      <c r="H3671" s="32" t="str">
        <f>IFERROR(HOUR(Table1[[#This Row],[Cancel Date/time]])+MINUTE(Table1[[#This Row],[Cancel Date/time]])/60,"not cancelled")</f>
        <v>not cancelled</v>
      </c>
      <c r="I3671" s="47" t="str">
        <f>IFERROR(ROUND(Table1[[#This Row],[cancellation time decimal]],0),"not cancelled")</f>
        <v>not cancelled</v>
      </c>
      <c r="J3671" s="10" t="str">
        <f>IFERROR(MOD(Table1[[#This Row],[cancellation hour rounded]],24),"not cancelled")</f>
        <v>not cancelled</v>
      </c>
      <c r="K3671" s="32">
        <f>1/Table1[[#This Row],[Duration (Time between doses '[in hours'])]]</f>
        <v>0.125</v>
      </c>
      <c r="L3671" s="33">
        <f>Table1[[#This Row],[number doses per hour]]*INDEX(Table2[price per dose],Table1[[#This Row],[Drug ID]])</f>
        <v>0.84929166666666667</v>
      </c>
      <c r="M3671" s="11" t="b">
        <f>AND(Table1[[#This Row],[hour of cancellation 0 to 23]]&gt;=0,Table1[[#This Row],[hour of cancellation 0 to 23]]&lt;=23)</f>
        <v>0</v>
      </c>
    </row>
    <row r="3672" spans="1:13" x14ac:dyDescent="0.3">
      <c r="A3672" s="1">
        <v>3671</v>
      </c>
      <c r="B3672" s="1">
        <v>2</v>
      </c>
      <c r="C3672" s="2">
        <v>41071.258540929142</v>
      </c>
      <c r="D3672" s="2">
        <v>41131.258333333331</v>
      </c>
      <c r="E3672" s="1">
        <v>10</v>
      </c>
      <c r="F3672" s="2">
        <v>41073.718655194854</v>
      </c>
      <c r="G3672" s="1">
        <v>0</v>
      </c>
      <c r="H3672" s="32">
        <f>IFERROR(HOUR(Table1[[#This Row],[Cancel Date/time]])+MINUTE(Table1[[#This Row],[Cancel Date/time]])/60,"not cancelled")</f>
        <v>17.233333333333334</v>
      </c>
      <c r="I3672" s="47">
        <f>IFERROR(ROUND(Table1[[#This Row],[cancellation time decimal]],0),"not cancelled")</f>
        <v>17</v>
      </c>
      <c r="J3672" s="10">
        <f>IFERROR(MOD(Table1[[#This Row],[cancellation hour rounded]],24),"not cancelled")</f>
        <v>17</v>
      </c>
      <c r="K3672" s="32">
        <f>1/Table1[[#This Row],[Duration (Time between doses '[in hours'])]]</f>
        <v>0.1</v>
      </c>
      <c r="L3672" s="33">
        <f>Table1[[#This Row],[number doses per hour]]*INDEX(Table2[price per dose],Table1[[#This Row],[Drug ID]])</f>
        <v>0.84959999999999969</v>
      </c>
      <c r="M3672" s="11" t="b">
        <f>AND(Table1[[#This Row],[hour of cancellation 0 to 23]]&gt;=0,Table1[[#This Row],[hour of cancellation 0 to 23]]&lt;=23)</f>
        <v>1</v>
      </c>
    </row>
    <row r="3673" spans="1:13" x14ac:dyDescent="0.3">
      <c r="A3673" s="1">
        <v>3672</v>
      </c>
      <c r="B3673" s="1">
        <v>1</v>
      </c>
      <c r="C3673" s="2">
        <v>41071.29506181235</v>
      </c>
      <c r="D3673" s="2">
        <v>41131.294444444444</v>
      </c>
      <c r="E3673" s="1">
        <v>12</v>
      </c>
      <c r="F3673" s="2">
        <v>41072.37608609294</v>
      </c>
      <c r="G3673" s="1">
        <v>0</v>
      </c>
      <c r="H3673" s="32">
        <f>IFERROR(HOUR(Table1[[#This Row],[Cancel Date/time]])+MINUTE(Table1[[#This Row],[Cancel Date/time]])/60,"not cancelled")</f>
        <v>9.0166666666666675</v>
      </c>
      <c r="I3673" s="47">
        <f>IFERROR(ROUND(Table1[[#This Row],[cancellation time decimal]],0),"not cancelled")</f>
        <v>9</v>
      </c>
      <c r="J3673" s="10">
        <f>IFERROR(MOD(Table1[[#This Row],[cancellation hour rounded]],24),"not cancelled")</f>
        <v>9</v>
      </c>
      <c r="K3673" s="32">
        <f>1/Table1[[#This Row],[Duration (Time between doses '[in hours'])]]</f>
        <v>8.3333333333333329E-2</v>
      </c>
      <c r="L3673" s="33">
        <f>Table1[[#This Row],[number doses per hour]]*INDEX(Table2[price per dose],Table1[[#This Row],[Drug ID]])</f>
        <v>0.56619444444444444</v>
      </c>
      <c r="M3673" s="11" t="b">
        <f>AND(Table1[[#This Row],[hour of cancellation 0 to 23]]&gt;=0,Table1[[#This Row],[hour of cancellation 0 to 23]]&lt;=23)</f>
        <v>1</v>
      </c>
    </row>
    <row r="3674" spans="1:13" x14ac:dyDescent="0.3">
      <c r="A3674" s="1">
        <v>3673</v>
      </c>
      <c r="B3674" s="1">
        <v>8</v>
      </c>
      <c r="C3674" s="2">
        <v>41071.391683805879</v>
      </c>
      <c r="D3674" s="2">
        <v>41131.39166666667</v>
      </c>
      <c r="E3674" s="1">
        <v>3</v>
      </c>
      <c r="F3674" s="2">
        <v>41074.509418797614</v>
      </c>
      <c r="G3674" s="1">
        <v>0</v>
      </c>
      <c r="H3674" s="32">
        <f>IFERROR(HOUR(Table1[[#This Row],[Cancel Date/time]])+MINUTE(Table1[[#This Row],[Cancel Date/time]])/60,"not cancelled")</f>
        <v>12.216666666666667</v>
      </c>
      <c r="I3674" s="47">
        <f>IFERROR(ROUND(Table1[[#This Row],[cancellation time decimal]],0),"not cancelled")</f>
        <v>12</v>
      </c>
      <c r="J3674" s="10">
        <f>IFERROR(MOD(Table1[[#This Row],[cancellation hour rounded]],24),"not cancelled")</f>
        <v>12</v>
      </c>
      <c r="K3674" s="32">
        <f>1/Table1[[#This Row],[Duration (Time between doses '[in hours'])]]</f>
        <v>0.33333333333333331</v>
      </c>
      <c r="L3674" s="33">
        <f>Table1[[#This Row],[number doses per hour]]*INDEX(Table2[price per dose],Table1[[#This Row],[Drug ID]])</f>
        <v>0.29998222222222221</v>
      </c>
      <c r="M3674" s="11" t="b">
        <f>AND(Table1[[#This Row],[hour of cancellation 0 to 23]]&gt;=0,Table1[[#This Row],[hour of cancellation 0 to 23]]&lt;=23)</f>
        <v>1</v>
      </c>
    </row>
    <row r="3675" spans="1:13" x14ac:dyDescent="0.3">
      <c r="A3675" s="1">
        <v>3674</v>
      </c>
      <c r="B3675" s="1">
        <v>7</v>
      </c>
      <c r="C3675" s="2">
        <v>41071.48401535055</v>
      </c>
      <c r="D3675" s="2">
        <v>41131.483333333337</v>
      </c>
      <c r="E3675" s="1">
        <v>24</v>
      </c>
      <c r="F3675" s="2">
        <v>41084.430681580037</v>
      </c>
      <c r="G3675" s="1">
        <v>0</v>
      </c>
      <c r="H3675" s="32">
        <f>IFERROR(HOUR(Table1[[#This Row],[Cancel Date/time]])+MINUTE(Table1[[#This Row],[Cancel Date/time]])/60,"not cancelled")</f>
        <v>10.333333333333334</v>
      </c>
      <c r="I3675" s="47">
        <f>IFERROR(ROUND(Table1[[#This Row],[cancellation time decimal]],0),"not cancelled")</f>
        <v>10</v>
      </c>
      <c r="J3675" s="10">
        <f>IFERROR(MOD(Table1[[#This Row],[cancellation hour rounded]],24),"not cancelled")</f>
        <v>10</v>
      </c>
      <c r="K3675" s="32">
        <f>1/Table1[[#This Row],[Duration (Time between doses '[in hours'])]]</f>
        <v>4.1666666666666664E-2</v>
      </c>
      <c r="L3675" s="33">
        <f>Table1[[#This Row],[number doses per hour]]*INDEX(Table2[price per dose],Table1[[#This Row],[Drug ID]])</f>
        <v>1.2958049999999997</v>
      </c>
      <c r="M3675" s="11" t="b">
        <f>AND(Table1[[#This Row],[hour of cancellation 0 to 23]]&gt;=0,Table1[[#This Row],[hour of cancellation 0 to 23]]&lt;=23)</f>
        <v>1</v>
      </c>
    </row>
    <row r="3676" spans="1:13" x14ac:dyDescent="0.3">
      <c r="A3676" s="1">
        <v>3675</v>
      </c>
      <c r="B3676" s="1">
        <v>1</v>
      </c>
      <c r="C3676" s="2">
        <v>41071.489862621413</v>
      </c>
      <c r="D3676" s="2">
        <v>41131.489583333336</v>
      </c>
      <c r="E3676" s="1">
        <v>12</v>
      </c>
      <c r="F3676" s="2">
        <v>41072.659738214221</v>
      </c>
      <c r="G3676" s="1">
        <v>0</v>
      </c>
      <c r="H3676" s="32">
        <f>IFERROR(HOUR(Table1[[#This Row],[Cancel Date/time]])+MINUTE(Table1[[#This Row],[Cancel Date/time]])/60,"not cancelled")</f>
        <v>15.833333333333334</v>
      </c>
      <c r="I3676" s="47">
        <f>IFERROR(ROUND(Table1[[#This Row],[cancellation time decimal]],0),"not cancelled")</f>
        <v>16</v>
      </c>
      <c r="J3676" s="10">
        <f>IFERROR(MOD(Table1[[#This Row],[cancellation hour rounded]],24),"not cancelled")</f>
        <v>16</v>
      </c>
      <c r="K3676" s="32">
        <f>1/Table1[[#This Row],[Duration (Time between doses '[in hours'])]]</f>
        <v>8.3333333333333329E-2</v>
      </c>
      <c r="L3676" s="33">
        <f>Table1[[#This Row],[number doses per hour]]*INDEX(Table2[price per dose],Table1[[#This Row],[Drug ID]])</f>
        <v>0.56619444444444444</v>
      </c>
      <c r="M3676" s="11" t="b">
        <f>AND(Table1[[#This Row],[hour of cancellation 0 to 23]]&gt;=0,Table1[[#This Row],[hour of cancellation 0 to 23]]&lt;=23)</f>
        <v>1</v>
      </c>
    </row>
    <row r="3677" spans="1:13" x14ac:dyDescent="0.3">
      <c r="A3677" s="1">
        <v>3676</v>
      </c>
      <c r="B3677" s="1">
        <v>2</v>
      </c>
      <c r="C3677" s="2">
        <v>41071.521029890537</v>
      </c>
      <c r="D3677" s="2">
        <v>41131.520833333336</v>
      </c>
      <c r="E3677" s="1">
        <v>10</v>
      </c>
      <c r="F3677" s="2">
        <v>41072.516321280949</v>
      </c>
      <c r="G3677" s="1">
        <v>0</v>
      </c>
      <c r="H3677" s="32">
        <f>IFERROR(HOUR(Table1[[#This Row],[Cancel Date/time]])+MINUTE(Table1[[#This Row],[Cancel Date/time]])/60,"not cancelled")</f>
        <v>12.383333333333333</v>
      </c>
      <c r="I3677" s="47">
        <f>IFERROR(ROUND(Table1[[#This Row],[cancellation time decimal]],0),"not cancelled")</f>
        <v>12</v>
      </c>
      <c r="J3677" s="10">
        <f>IFERROR(MOD(Table1[[#This Row],[cancellation hour rounded]],24),"not cancelled")</f>
        <v>12</v>
      </c>
      <c r="K3677" s="32">
        <f>1/Table1[[#This Row],[Duration (Time between doses '[in hours'])]]</f>
        <v>0.1</v>
      </c>
      <c r="L3677" s="33">
        <f>Table1[[#This Row],[number doses per hour]]*INDEX(Table2[price per dose],Table1[[#This Row],[Drug ID]])</f>
        <v>0.84959999999999969</v>
      </c>
      <c r="M3677" s="11" t="b">
        <f>AND(Table1[[#This Row],[hour of cancellation 0 to 23]]&gt;=0,Table1[[#This Row],[hour of cancellation 0 to 23]]&lt;=23)</f>
        <v>1</v>
      </c>
    </row>
    <row r="3678" spans="1:13" hidden="1" x14ac:dyDescent="0.3">
      <c r="A3678" s="1">
        <v>3677</v>
      </c>
      <c r="B3678" s="1">
        <v>7</v>
      </c>
      <c r="C3678" s="2">
        <v>41071.509675202193</v>
      </c>
      <c r="D3678" s="2">
        <v>41074.509150815975</v>
      </c>
      <c r="E3678" s="1">
        <v>24</v>
      </c>
      <c r="F3678" s="2" t="s">
        <v>5</v>
      </c>
      <c r="G3678" s="1">
        <v>0</v>
      </c>
      <c r="H3678" s="32" t="str">
        <f>IFERROR(HOUR(Table1[[#This Row],[Cancel Date/time]])+MINUTE(Table1[[#This Row],[Cancel Date/time]])/60,"not cancelled")</f>
        <v>not cancelled</v>
      </c>
      <c r="I3678" s="47" t="str">
        <f>IFERROR(ROUND(Table1[[#This Row],[cancellation time decimal]],0),"not cancelled")</f>
        <v>not cancelled</v>
      </c>
      <c r="J3678" s="10" t="str">
        <f>IFERROR(MOD(Table1[[#This Row],[cancellation hour rounded]],24),"not cancelled")</f>
        <v>not cancelled</v>
      </c>
      <c r="K3678" s="32">
        <f>1/Table1[[#This Row],[Duration (Time between doses '[in hours'])]]</f>
        <v>4.1666666666666664E-2</v>
      </c>
      <c r="L3678" s="33">
        <f>Table1[[#This Row],[number doses per hour]]*INDEX(Table2[price per dose],Table1[[#This Row],[Drug ID]])</f>
        <v>1.2958049999999997</v>
      </c>
      <c r="M3678" s="11" t="b">
        <f>AND(Table1[[#This Row],[hour of cancellation 0 to 23]]&gt;=0,Table1[[#This Row],[hour of cancellation 0 to 23]]&lt;=23)</f>
        <v>0</v>
      </c>
    </row>
    <row r="3679" spans="1:13" x14ac:dyDescent="0.3">
      <c r="A3679" s="1">
        <v>3678</v>
      </c>
      <c r="B3679" s="1">
        <v>2</v>
      </c>
      <c r="C3679" s="2">
        <v>41071.530928507782</v>
      </c>
      <c r="D3679" s="2">
        <v>41131.530555555553</v>
      </c>
      <c r="E3679" s="1">
        <v>10</v>
      </c>
      <c r="F3679" s="2">
        <v>41072.488021779347</v>
      </c>
      <c r="G3679" s="1">
        <v>0</v>
      </c>
      <c r="H3679" s="32">
        <f>IFERROR(HOUR(Table1[[#This Row],[Cancel Date/time]])+MINUTE(Table1[[#This Row],[Cancel Date/time]])/60,"not cancelled")</f>
        <v>11.7</v>
      </c>
      <c r="I3679" s="47">
        <f>IFERROR(ROUND(Table1[[#This Row],[cancellation time decimal]],0),"not cancelled")</f>
        <v>12</v>
      </c>
      <c r="J3679" s="10">
        <f>IFERROR(MOD(Table1[[#This Row],[cancellation hour rounded]],24),"not cancelled")</f>
        <v>12</v>
      </c>
      <c r="K3679" s="32">
        <f>1/Table1[[#This Row],[Duration (Time between doses '[in hours'])]]</f>
        <v>0.1</v>
      </c>
      <c r="L3679" s="33">
        <f>Table1[[#This Row],[number doses per hour]]*INDEX(Table2[price per dose],Table1[[#This Row],[Drug ID]])</f>
        <v>0.84959999999999969</v>
      </c>
      <c r="M3679" s="11" t="b">
        <f>AND(Table1[[#This Row],[hour of cancellation 0 to 23]]&gt;=0,Table1[[#This Row],[hour of cancellation 0 to 23]]&lt;=23)</f>
        <v>1</v>
      </c>
    </row>
    <row r="3680" spans="1:13" x14ac:dyDescent="0.3">
      <c r="A3680" s="1">
        <v>3679</v>
      </c>
      <c r="B3680" s="1">
        <v>3</v>
      </c>
      <c r="C3680" s="2">
        <v>41071.553287494942</v>
      </c>
      <c r="D3680" s="2">
        <v>41131.552777777775</v>
      </c>
      <c r="E3680" s="1">
        <v>24</v>
      </c>
      <c r="F3680" s="2">
        <v>41073.427634277898</v>
      </c>
      <c r="G3680" s="1">
        <v>0</v>
      </c>
      <c r="H3680" s="32">
        <f>IFERROR(HOUR(Table1[[#This Row],[Cancel Date/time]])+MINUTE(Table1[[#This Row],[Cancel Date/time]])/60,"not cancelled")</f>
        <v>10.25</v>
      </c>
      <c r="I3680" s="47">
        <f>IFERROR(ROUND(Table1[[#This Row],[cancellation time decimal]],0),"not cancelled")</f>
        <v>10</v>
      </c>
      <c r="J3680" s="10">
        <f>IFERROR(MOD(Table1[[#This Row],[cancellation hour rounded]],24),"not cancelled")</f>
        <v>10</v>
      </c>
      <c r="K3680" s="32">
        <f>1/Table1[[#This Row],[Duration (Time between doses '[in hours'])]]</f>
        <v>4.1666666666666664E-2</v>
      </c>
      <c r="L3680" s="33">
        <f>Table1[[#This Row],[number doses per hour]]*INDEX(Table2[price per dose],Table1[[#This Row],[Drug ID]])</f>
        <v>0.18133000000000002</v>
      </c>
      <c r="M3680" s="11" t="b">
        <f>AND(Table1[[#This Row],[hour of cancellation 0 to 23]]&gt;=0,Table1[[#This Row],[hour of cancellation 0 to 23]]&lt;=23)</f>
        <v>1</v>
      </c>
    </row>
    <row r="3681" spans="1:13" x14ac:dyDescent="0.3">
      <c r="A3681" s="1">
        <v>3680</v>
      </c>
      <c r="B3681" s="1">
        <v>1</v>
      </c>
      <c r="C3681" s="2">
        <v>41071.616021918373</v>
      </c>
      <c r="D3681" s="2">
        <v>41131.615972222222</v>
      </c>
      <c r="E3681" s="1">
        <v>12</v>
      </c>
      <c r="F3681" s="2">
        <v>41072.390056909047</v>
      </c>
      <c r="G3681" s="1">
        <v>0</v>
      </c>
      <c r="H3681" s="32">
        <f>IFERROR(HOUR(Table1[[#This Row],[Cancel Date/time]])+MINUTE(Table1[[#This Row],[Cancel Date/time]])/60,"not cancelled")</f>
        <v>9.35</v>
      </c>
      <c r="I3681" s="47">
        <f>IFERROR(ROUND(Table1[[#This Row],[cancellation time decimal]],0),"not cancelled")</f>
        <v>9</v>
      </c>
      <c r="J3681" s="10">
        <f>IFERROR(MOD(Table1[[#This Row],[cancellation hour rounded]],24),"not cancelled")</f>
        <v>9</v>
      </c>
      <c r="K3681" s="32">
        <f>1/Table1[[#This Row],[Duration (Time between doses '[in hours'])]]</f>
        <v>8.3333333333333329E-2</v>
      </c>
      <c r="L3681" s="33">
        <f>Table1[[#This Row],[number doses per hour]]*INDEX(Table2[price per dose],Table1[[#This Row],[Drug ID]])</f>
        <v>0.56619444444444444</v>
      </c>
      <c r="M3681" s="11" t="b">
        <f>AND(Table1[[#This Row],[hour of cancellation 0 to 23]]&gt;=0,Table1[[#This Row],[hour of cancellation 0 to 23]]&lt;=23)</f>
        <v>1</v>
      </c>
    </row>
    <row r="3682" spans="1:13" x14ac:dyDescent="0.3">
      <c r="A3682" s="1">
        <v>3681</v>
      </c>
      <c r="B3682" s="1">
        <v>1</v>
      </c>
      <c r="C3682" s="2">
        <v>41071.603043388168</v>
      </c>
      <c r="D3682" s="2">
        <v>41131.602777777778</v>
      </c>
      <c r="E3682" s="1">
        <v>8</v>
      </c>
      <c r="F3682" s="2">
        <v>41072.773619320353</v>
      </c>
      <c r="G3682" s="1">
        <v>0</v>
      </c>
      <c r="H3682" s="32">
        <f>IFERROR(HOUR(Table1[[#This Row],[Cancel Date/time]])+MINUTE(Table1[[#This Row],[Cancel Date/time]])/60,"not cancelled")</f>
        <v>18.566666666666666</v>
      </c>
      <c r="I3682" s="47">
        <f>IFERROR(ROUND(Table1[[#This Row],[cancellation time decimal]],0),"not cancelled")</f>
        <v>19</v>
      </c>
      <c r="J3682" s="10">
        <f>IFERROR(MOD(Table1[[#This Row],[cancellation hour rounded]],24),"not cancelled")</f>
        <v>19</v>
      </c>
      <c r="K3682" s="32">
        <f>1/Table1[[#This Row],[Duration (Time between doses '[in hours'])]]</f>
        <v>0.125</v>
      </c>
      <c r="L3682" s="33">
        <f>Table1[[#This Row],[number doses per hour]]*INDEX(Table2[price per dose],Table1[[#This Row],[Drug ID]])</f>
        <v>0.84929166666666667</v>
      </c>
      <c r="M3682" s="11" t="b">
        <f>AND(Table1[[#This Row],[hour of cancellation 0 to 23]]&gt;=0,Table1[[#This Row],[hour of cancellation 0 to 23]]&lt;=23)</f>
        <v>1</v>
      </c>
    </row>
    <row r="3683" spans="1:13" x14ac:dyDescent="0.3">
      <c r="A3683" s="1">
        <v>3682</v>
      </c>
      <c r="B3683" s="1">
        <v>1</v>
      </c>
      <c r="C3683" s="2">
        <v>41071.652016822867</v>
      </c>
      <c r="D3683" s="2">
        <v>41075.109722222223</v>
      </c>
      <c r="E3683" s="1">
        <v>12</v>
      </c>
      <c r="F3683" s="2">
        <v>41072.611612304005</v>
      </c>
      <c r="G3683" s="1">
        <v>0</v>
      </c>
      <c r="H3683" s="32">
        <f>IFERROR(HOUR(Table1[[#This Row],[Cancel Date/time]])+MINUTE(Table1[[#This Row],[Cancel Date/time]])/60,"not cancelled")</f>
        <v>14.666666666666666</v>
      </c>
      <c r="I3683" s="47">
        <f>IFERROR(ROUND(Table1[[#This Row],[cancellation time decimal]],0),"not cancelled")</f>
        <v>15</v>
      </c>
      <c r="J3683" s="10">
        <f>IFERROR(MOD(Table1[[#This Row],[cancellation hour rounded]],24),"not cancelled")</f>
        <v>15</v>
      </c>
      <c r="K3683" s="32">
        <f>1/Table1[[#This Row],[Duration (Time between doses '[in hours'])]]</f>
        <v>8.3333333333333329E-2</v>
      </c>
      <c r="L3683" s="33">
        <f>Table1[[#This Row],[number doses per hour]]*INDEX(Table2[price per dose],Table1[[#This Row],[Drug ID]])</f>
        <v>0.56619444444444444</v>
      </c>
      <c r="M3683" s="11" t="b">
        <f>AND(Table1[[#This Row],[hour of cancellation 0 to 23]]&gt;=0,Table1[[#This Row],[hour of cancellation 0 to 23]]&lt;=23)</f>
        <v>1</v>
      </c>
    </row>
    <row r="3684" spans="1:13" hidden="1" x14ac:dyDescent="0.3">
      <c r="A3684" s="1">
        <v>3683</v>
      </c>
      <c r="B3684" s="1">
        <v>1</v>
      </c>
      <c r="C3684" s="2">
        <v>41071.79386184772</v>
      </c>
      <c r="D3684" s="2">
        <v>41076.46018192987</v>
      </c>
      <c r="E3684" s="1">
        <v>8</v>
      </c>
      <c r="F3684" s="2" t="s">
        <v>5</v>
      </c>
      <c r="G3684" s="1">
        <v>0</v>
      </c>
      <c r="H3684" s="32" t="str">
        <f>IFERROR(HOUR(Table1[[#This Row],[Cancel Date/time]])+MINUTE(Table1[[#This Row],[Cancel Date/time]])/60,"not cancelled")</f>
        <v>not cancelled</v>
      </c>
      <c r="I3684" s="47" t="str">
        <f>IFERROR(ROUND(Table1[[#This Row],[cancellation time decimal]],0),"not cancelled")</f>
        <v>not cancelled</v>
      </c>
      <c r="J3684" s="10" t="str">
        <f>IFERROR(MOD(Table1[[#This Row],[cancellation hour rounded]],24),"not cancelled")</f>
        <v>not cancelled</v>
      </c>
      <c r="K3684" s="32">
        <f>1/Table1[[#This Row],[Duration (Time between doses '[in hours'])]]</f>
        <v>0.125</v>
      </c>
      <c r="L3684" s="33">
        <f>Table1[[#This Row],[number doses per hour]]*INDEX(Table2[price per dose],Table1[[#This Row],[Drug ID]])</f>
        <v>0.84929166666666667</v>
      </c>
      <c r="M3684" s="11" t="b">
        <f>AND(Table1[[#This Row],[hour of cancellation 0 to 23]]&gt;=0,Table1[[#This Row],[hour of cancellation 0 to 23]]&lt;=23)</f>
        <v>0</v>
      </c>
    </row>
    <row r="3685" spans="1:13" x14ac:dyDescent="0.3">
      <c r="A3685" s="1">
        <v>3684</v>
      </c>
      <c r="B3685" s="1">
        <v>1</v>
      </c>
      <c r="C3685" s="2">
        <v>41072.020995230363</v>
      </c>
      <c r="D3685" s="2">
        <v>41132.020833333336</v>
      </c>
      <c r="E3685" s="1">
        <v>12</v>
      </c>
      <c r="F3685" s="2">
        <v>41072.761163266827</v>
      </c>
      <c r="G3685" s="1">
        <v>0</v>
      </c>
      <c r="H3685" s="32">
        <f>IFERROR(HOUR(Table1[[#This Row],[Cancel Date/time]])+MINUTE(Table1[[#This Row],[Cancel Date/time]])/60,"not cancelled")</f>
        <v>18.266666666666666</v>
      </c>
      <c r="I3685" s="47">
        <f>IFERROR(ROUND(Table1[[#This Row],[cancellation time decimal]],0),"not cancelled")</f>
        <v>18</v>
      </c>
      <c r="J3685" s="10">
        <f>IFERROR(MOD(Table1[[#This Row],[cancellation hour rounded]],24),"not cancelled")</f>
        <v>18</v>
      </c>
      <c r="K3685" s="32">
        <f>1/Table1[[#This Row],[Duration (Time between doses '[in hours'])]]</f>
        <v>8.3333333333333329E-2</v>
      </c>
      <c r="L3685" s="33">
        <f>Table1[[#This Row],[number doses per hour]]*INDEX(Table2[price per dose],Table1[[#This Row],[Drug ID]])</f>
        <v>0.56619444444444444</v>
      </c>
      <c r="M3685" s="11" t="b">
        <f>AND(Table1[[#This Row],[hour of cancellation 0 to 23]]&gt;=0,Table1[[#This Row],[hour of cancellation 0 to 23]]&lt;=23)</f>
        <v>1</v>
      </c>
    </row>
    <row r="3686" spans="1:13" x14ac:dyDescent="0.3">
      <c r="A3686" s="1">
        <v>3685</v>
      </c>
      <c r="B3686" s="1">
        <v>1</v>
      </c>
      <c r="C3686" s="2">
        <v>41072.306034946167</v>
      </c>
      <c r="D3686" s="2">
        <v>41132.305555555555</v>
      </c>
      <c r="E3686" s="1">
        <v>8</v>
      </c>
      <c r="F3686" s="2">
        <v>41072.399213703873</v>
      </c>
      <c r="G3686" s="1">
        <v>0</v>
      </c>
      <c r="H3686" s="32">
        <f>IFERROR(HOUR(Table1[[#This Row],[Cancel Date/time]])+MINUTE(Table1[[#This Row],[Cancel Date/time]])/60,"not cancelled")</f>
        <v>9.5666666666666664</v>
      </c>
      <c r="I3686" s="47">
        <f>IFERROR(ROUND(Table1[[#This Row],[cancellation time decimal]],0),"not cancelled")</f>
        <v>10</v>
      </c>
      <c r="J3686" s="10">
        <f>IFERROR(MOD(Table1[[#This Row],[cancellation hour rounded]],24),"not cancelled")</f>
        <v>10</v>
      </c>
      <c r="K3686" s="32">
        <f>1/Table1[[#This Row],[Duration (Time between doses '[in hours'])]]</f>
        <v>0.125</v>
      </c>
      <c r="L3686" s="33">
        <f>Table1[[#This Row],[number doses per hour]]*INDEX(Table2[price per dose],Table1[[#This Row],[Drug ID]])</f>
        <v>0.84929166666666667</v>
      </c>
      <c r="M3686" s="11" t="b">
        <f>AND(Table1[[#This Row],[hour of cancellation 0 to 23]]&gt;=0,Table1[[#This Row],[hour of cancellation 0 to 23]]&lt;=23)</f>
        <v>1</v>
      </c>
    </row>
    <row r="3687" spans="1:13" x14ac:dyDescent="0.3">
      <c r="A3687" s="1">
        <v>3686</v>
      </c>
      <c r="B3687" s="1">
        <v>4</v>
      </c>
      <c r="C3687" s="2">
        <v>41072.354615526223</v>
      </c>
      <c r="D3687" s="2">
        <v>41132.354166666672</v>
      </c>
      <c r="E3687" s="1">
        <v>12</v>
      </c>
      <c r="F3687" s="2">
        <v>41074.766984376227</v>
      </c>
      <c r="G3687" s="1">
        <v>0</v>
      </c>
      <c r="H3687" s="32">
        <f>IFERROR(HOUR(Table1[[#This Row],[Cancel Date/time]])+MINUTE(Table1[[#This Row],[Cancel Date/time]])/60,"not cancelled")</f>
        <v>18.399999999999999</v>
      </c>
      <c r="I3687" s="47">
        <f>IFERROR(ROUND(Table1[[#This Row],[cancellation time decimal]],0),"not cancelled")</f>
        <v>18</v>
      </c>
      <c r="J3687" s="10">
        <f>IFERROR(MOD(Table1[[#This Row],[cancellation hour rounded]],24),"not cancelled")</f>
        <v>18</v>
      </c>
      <c r="K3687" s="32">
        <f>1/Table1[[#This Row],[Duration (Time between doses '[in hours'])]]</f>
        <v>8.3333333333333329E-2</v>
      </c>
      <c r="L3687" s="33">
        <f>Table1[[#This Row],[number doses per hour]]*INDEX(Table2[price per dose],Table1[[#This Row],[Drug ID]])</f>
        <v>1.448055119047619</v>
      </c>
      <c r="M3687" s="11" t="b">
        <f>AND(Table1[[#This Row],[hour of cancellation 0 to 23]]&gt;=0,Table1[[#This Row],[hour of cancellation 0 to 23]]&lt;=23)</f>
        <v>1</v>
      </c>
    </row>
    <row r="3688" spans="1:13" x14ac:dyDescent="0.3">
      <c r="A3688" s="1">
        <v>3687</v>
      </c>
      <c r="B3688" s="1">
        <v>4</v>
      </c>
      <c r="C3688" s="2">
        <v>41072.376452113298</v>
      </c>
      <c r="D3688" s="2">
        <v>41132.376388888886</v>
      </c>
      <c r="E3688" s="1">
        <v>12</v>
      </c>
      <c r="F3688" s="2">
        <v>41073.636198414184</v>
      </c>
      <c r="G3688" s="1">
        <v>0</v>
      </c>
      <c r="H3688" s="32">
        <f>IFERROR(HOUR(Table1[[#This Row],[Cancel Date/time]])+MINUTE(Table1[[#This Row],[Cancel Date/time]])/60,"not cancelled")</f>
        <v>15.266666666666667</v>
      </c>
      <c r="I3688" s="47">
        <f>IFERROR(ROUND(Table1[[#This Row],[cancellation time decimal]],0),"not cancelled")</f>
        <v>15</v>
      </c>
      <c r="J3688" s="10">
        <f>IFERROR(MOD(Table1[[#This Row],[cancellation hour rounded]],24),"not cancelled")</f>
        <v>15</v>
      </c>
      <c r="K3688" s="32">
        <f>1/Table1[[#This Row],[Duration (Time between doses '[in hours'])]]</f>
        <v>8.3333333333333329E-2</v>
      </c>
      <c r="L3688" s="33">
        <f>Table1[[#This Row],[number doses per hour]]*INDEX(Table2[price per dose],Table1[[#This Row],[Drug ID]])</f>
        <v>1.448055119047619</v>
      </c>
      <c r="M3688" s="11" t="b">
        <f>AND(Table1[[#This Row],[hour of cancellation 0 to 23]]&gt;=0,Table1[[#This Row],[hour of cancellation 0 to 23]]&lt;=23)</f>
        <v>1</v>
      </c>
    </row>
    <row r="3689" spans="1:13" hidden="1" x14ac:dyDescent="0.3">
      <c r="A3689" s="1">
        <v>3688</v>
      </c>
      <c r="B3689" s="1">
        <v>9</v>
      </c>
      <c r="C3689" s="2">
        <v>41072.411727588464</v>
      </c>
      <c r="D3689" s="2">
        <v>41075.453003522765</v>
      </c>
      <c r="E3689" s="1">
        <v>5</v>
      </c>
      <c r="F3689" s="2" t="s">
        <v>5</v>
      </c>
      <c r="G3689" s="1">
        <v>0</v>
      </c>
      <c r="H3689" s="32" t="str">
        <f>IFERROR(HOUR(Table1[[#This Row],[Cancel Date/time]])+MINUTE(Table1[[#This Row],[Cancel Date/time]])/60,"not cancelled")</f>
        <v>not cancelled</v>
      </c>
      <c r="I3689" s="47" t="str">
        <f>IFERROR(ROUND(Table1[[#This Row],[cancellation time decimal]],0),"not cancelled")</f>
        <v>not cancelled</v>
      </c>
      <c r="J3689" s="10" t="str">
        <f>IFERROR(MOD(Table1[[#This Row],[cancellation hour rounded]],24),"not cancelled")</f>
        <v>not cancelled</v>
      </c>
      <c r="K3689" s="32">
        <f>1/Table1[[#This Row],[Duration (Time between doses '[in hours'])]]</f>
        <v>0.2</v>
      </c>
      <c r="L3689" s="33">
        <f>Table1[[#This Row],[number doses per hour]]*INDEX(Table2[price per dose],Table1[[#This Row],[Drug ID]])</f>
        <v>5.6740000000000004</v>
      </c>
      <c r="M3689" s="11" t="b">
        <f>AND(Table1[[#This Row],[hour of cancellation 0 to 23]]&gt;=0,Table1[[#This Row],[hour of cancellation 0 to 23]]&lt;=23)</f>
        <v>0</v>
      </c>
    </row>
    <row r="3690" spans="1:13" x14ac:dyDescent="0.3">
      <c r="A3690" s="1">
        <v>3689</v>
      </c>
      <c r="B3690" s="1">
        <v>5</v>
      </c>
      <c r="C3690" s="2">
        <v>41072.402947495189</v>
      </c>
      <c r="D3690" s="2">
        <v>41132.402777777781</v>
      </c>
      <c r="E3690" s="1">
        <v>24</v>
      </c>
      <c r="F3690" s="2">
        <v>41074.54417269773</v>
      </c>
      <c r="G3690" s="1">
        <v>0</v>
      </c>
      <c r="H3690" s="32">
        <f>IFERROR(HOUR(Table1[[#This Row],[Cancel Date/time]])+MINUTE(Table1[[#This Row],[Cancel Date/time]])/60,"not cancelled")</f>
        <v>13.05</v>
      </c>
      <c r="I3690" s="47">
        <f>IFERROR(ROUND(Table1[[#This Row],[cancellation time decimal]],0),"not cancelled")</f>
        <v>13</v>
      </c>
      <c r="J3690" s="10">
        <f>IFERROR(MOD(Table1[[#This Row],[cancellation hour rounded]],24),"not cancelled")</f>
        <v>13</v>
      </c>
      <c r="K3690" s="32">
        <f>1/Table1[[#This Row],[Duration (Time between doses '[in hours'])]]</f>
        <v>4.1666666666666664E-2</v>
      </c>
      <c r="L3690" s="33">
        <f>Table1[[#This Row],[number doses per hour]]*INDEX(Table2[price per dose],Table1[[#This Row],[Drug ID]])</f>
        <v>0.2815833333333333</v>
      </c>
      <c r="M3690" s="11" t="b">
        <f>AND(Table1[[#This Row],[hour of cancellation 0 to 23]]&gt;=0,Table1[[#This Row],[hour of cancellation 0 to 23]]&lt;=23)</f>
        <v>1</v>
      </c>
    </row>
    <row r="3691" spans="1:13" x14ac:dyDescent="0.3">
      <c r="A3691" s="1">
        <v>3690</v>
      </c>
      <c r="B3691" s="1">
        <v>1</v>
      </c>
      <c r="C3691" s="2">
        <v>41072.529357697633</v>
      </c>
      <c r="D3691" s="2">
        <v>41132.529166666667</v>
      </c>
      <c r="E3691" s="1">
        <v>8</v>
      </c>
      <c r="F3691" s="2">
        <v>41072.670951143562</v>
      </c>
      <c r="G3691" s="1">
        <v>0</v>
      </c>
      <c r="H3691" s="32">
        <f>IFERROR(HOUR(Table1[[#This Row],[Cancel Date/time]])+MINUTE(Table1[[#This Row],[Cancel Date/time]])/60,"not cancelled")</f>
        <v>16.100000000000001</v>
      </c>
      <c r="I3691" s="47">
        <f>IFERROR(ROUND(Table1[[#This Row],[cancellation time decimal]],0),"not cancelled")</f>
        <v>16</v>
      </c>
      <c r="J3691" s="10">
        <f>IFERROR(MOD(Table1[[#This Row],[cancellation hour rounded]],24),"not cancelled")</f>
        <v>16</v>
      </c>
      <c r="K3691" s="32">
        <f>1/Table1[[#This Row],[Duration (Time between doses '[in hours'])]]</f>
        <v>0.125</v>
      </c>
      <c r="L3691" s="33">
        <f>Table1[[#This Row],[number doses per hour]]*INDEX(Table2[price per dose],Table1[[#This Row],[Drug ID]])</f>
        <v>0.84929166666666667</v>
      </c>
      <c r="M3691" s="11" t="b">
        <f>AND(Table1[[#This Row],[hour of cancellation 0 to 23]]&gt;=0,Table1[[#This Row],[hour of cancellation 0 to 23]]&lt;=23)</f>
        <v>1</v>
      </c>
    </row>
    <row r="3692" spans="1:13" x14ac:dyDescent="0.3">
      <c r="A3692" s="1">
        <v>3691</v>
      </c>
      <c r="B3692" s="1">
        <v>1</v>
      </c>
      <c r="C3692" s="2">
        <v>41072.614731583235</v>
      </c>
      <c r="D3692" s="2">
        <v>41132.614583333336</v>
      </c>
      <c r="E3692" s="1">
        <v>8</v>
      </c>
      <c r="F3692" s="2">
        <v>41073.631771636363</v>
      </c>
      <c r="G3692" s="1">
        <v>0</v>
      </c>
      <c r="H3692" s="32">
        <f>IFERROR(HOUR(Table1[[#This Row],[Cancel Date/time]])+MINUTE(Table1[[#This Row],[Cancel Date/time]])/60,"not cancelled")</f>
        <v>15.15</v>
      </c>
      <c r="I3692" s="47">
        <f>IFERROR(ROUND(Table1[[#This Row],[cancellation time decimal]],0),"not cancelled")</f>
        <v>15</v>
      </c>
      <c r="J3692" s="10">
        <f>IFERROR(MOD(Table1[[#This Row],[cancellation hour rounded]],24),"not cancelled")</f>
        <v>15</v>
      </c>
      <c r="K3692" s="32">
        <f>1/Table1[[#This Row],[Duration (Time between doses '[in hours'])]]</f>
        <v>0.125</v>
      </c>
      <c r="L3692" s="33">
        <f>Table1[[#This Row],[number doses per hour]]*INDEX(Table2[price per dose],Table1[[#This Row],[Drug ID]])</f>
        <v>0.84929166666666667</v>
      </c>
      <c r="M3692" s="11" t="b">
        <f>AND(Table1[[#This Row],[hour of cancellation 0 to 23]]&gt;=0,Table1[[#This Row],[hour of cancellation 0 to 23]]&lt;=23)</f>
        <v>1</v>
      </c>
    </row>
    <row r="3693" spans="1:13" hidden="1" x14ac:dyDescent="0.3">
      <c r="A3693" s="1">
        <v>3692</v>
      </c>
      <c r="B3693" s="1">
        <v>3</v>
      </c>
      <c r="C3693" s="2">
        <v>41072.642940241843</v>
      </c>
      <c r="D3693" s="2">
        <v>41076.434326418355</v>
      </c>
      <c r="E3693" s="1">
        <v>24</v>
      </c>
      <c r="F3693" s="2" t="s">
        <v>5</v>
      </c>
      <c r="G3693" s="1">
        <v>0</v>
      </c>
      <c r="H3693" s="32" t="str">
        <f>IFERROR(HOUR(Table1[[#This Row],[Cancel Date/time]])+MINUTE(Table1[[#This Row],[Cancel Date/time]])/60,"not cancelled")</f>
        <v>not cancelled</v>
      </c>
      <c r="I3693" s="47" t="str">
        <f>IFERROR(ROUND(Table1[[#This Row],[cancellation time decimal]],0),"not cancelled")</f>
        <v>not cancelled</v>
      </c>
      <c r="J3693" s="10" t="str">
        <f>IFERROR(MOD(Table1[[#This Row],[cancellation hour rounded]],24),"not cancelled")</f>
        <v>not cancelled</v>
      </c>
      <c r="K3693" s="32">
        <f>1/Table1[[#This Row],[Duration (Time between doses '[in hours'])]]</f>
        <v>4.1666666666666664E-2</v>
      </c>
      <c r="L3693" s="33">
        <f>Table1[[#This Row],[number doses per hour]]*INDEX(Table2[price per dose],Table1[[#This Row],[Drug ID]])</f>
        <v>0.18133000000000002</v>
      </c>
      <c r="M3693" s="11" t="b">
        <f>AND(Table1[[#This Row],[hour of cancellation 0 to 23]]&gt;=0,Table1[[#This Row],[hour of cancellation 0 to 23]]&lt;=23)</f>
        <v>0</v>
      </c>
    </row>
    <row r="3694" spans="1:13" hidden="1" x14ac:dyDescent="0.3">
      <c r="A3694" s="1">
        <v>3693</v>
      </c>
      <c r="B3694" s="1">
        <v>1</v>
      </c>
      <c r="C3694" s="2">
        <v>41072.638578652302</v>
      </c>
      <c r="D3694" s="2">
        <v>41075.512978471495</v>
      </c>
      <c r="E3694" s="1">
        <v>12</v>
      </c>
      <c r="F3694" s="2" t="s">
        <v>5</v>
      </c>
      <c r="G3694" s="1">
        <v>0</v>
      </c>
      <c r="H3694" s="32" t="str">
        <f>IFERROR(HOUR(Table1[[#This Row],[Cancel Date/time]])+MINUTE(Table1[[#This Row],[Cancel Date/time]])/60,"not cancelled")</f>
        <v>not cancelled</v>
      </c>
      <c r="I3694" s="47" t="str">
        <f>IFERROR(ROUND(Table1[[#This Row],[cancellation time decimal]],0),"not cancelled")</f>
        <v>not cancelled</v>
      </c>
      <c r="J3694" s="10" t="str">
        <f>IFERROR(MOD(Table1[[#This Row],[cancellation hour rounded]],24),"not cancelled")</f>
        <v>not cancelled</v>
      </c>
      <c r="K3694" s="32">
        <f>1/Table1[[#This Row],[Duration (Time between doses '[in hours'])]]</f>
        <v>8.3333333333333329E-2</v>
      </c>
      <c r="L3694" s="33">
        <f>Table1[[#This Row],[number doses per hour]]*INDEX(Table2[price per dose],Table1[[#This Row],[Drug ID]])</f>
        <v>0.56619444444444444</v>
      </c>
      <c r="M3694" s="11" t="b">
        <f>AND(Table1[[#This Row],[hour of cancellation 0 to 23]]&gt;=0,Table1[[#This Row],[hour of cancellation 0 to 23]]&lt;=23)</f>
        <v>0</v>
      </c>
    </row>
    <row r="3695" spans="1:13" x14ac:dyDescent="0.3">
      <c r="A3695" s="1">
        <v>3694</v>
      </c>
      <c r="B3695" s="1">
        <v>4</v>
      </c>
      <c r="C3695" s="2">
        <v>41072.664493462515</v>
      </c>
      <c r="D3695" s="2">
        <v>41132.663888888892</v>
      </c>
      <c r="E3695" s="1">
        <v>12</v>
      </c>
      <c r="F3695" s="2">
        <v>41076.594802241307</v>
      </c>
      <c r="G3695" s="1">
        <v>0</v>
      </c>
      <c r="H3695" s="32">
        <f>IFERROR(HOUR(Table1[[#This Row],[Cancel Date/time]])+MINUTE(Table1[[#This Row],[Cancel Date/time]])/60,"not cancelled")</f>
        <v>14.266666666666667</v>
      </c>
      <c r="I3695" s="47">
        <f>IFERROR(ROUND(Table1[[#This Row],[cancellation time decimal]],0),"not cancelled")</f>
        <v>14</v>
      </c>
      <c r="J3695" s="10">
        <f>IFERROR(MOD(Table1[[#This Row],[cancellation hour rounded]],24),"not cancelled")</f>
        <v>14</v>
      </c>
      <c r="K3695" s="32">
        <f>1/Table1[[#This Row],[Duration (Time between doses '[in hours'])]]</f>
        <v>8.3333333333333329E-2</v>
      </c>
      <c r="L3695" s="33">
        <f>Table1[[#This Row],[number doses per hour]]*INDEX(Table2[price per dose],Table1[[#This Row],[Drug ID]])</f>
        <v>1.448055119047619</v>
      </c>
      <c r="M3695" s="11" t="b">
        <f>AND(Table1[[#This Row],[hour of cancellation 0 to 23]]&gt;=0,Table1[[#This Row],[hour of cancellation 0 to 23]]&lt;=23)</f>
        <v>1</v>
      </c>
    </row>
    <row r="3696" spans="1:13" x14ac:dyDescent="0.3">
      <c r="A3696" s="1">
        <v>3695</v>
      </c>
      <c r="B3696" s="1">
        <v>1</v>
      </c>
      <c r="C3696" s="2">
        <v>41072.686899173787</v>
      </c>
      <c r="D3696" s="2">
        <v>41132.686805555553</v>
      </c>
      <c r="E3696" s="1">
        <v>12</v>
      </c>
      <c r="F3696" s="2">
        <v>41073.575460373249</v>
      </c>
      <c r="G3696" s="1">
        <v>0</v>
      </c>
      <c r="H3696" s="32">
        <f>IFERROR(HOUR(Table1[[#This Row],[Cancel Date/time]])+MINUTE(Table1[[#This Row],[Cancel Date/time]])/60,"not cancelled")</f>
        <v>13.8</v>
      </c>
      <c r="I3696" s="47">
        <f>IFERROR(ROUND(Table1[[#This Row],[cancellation time decimal]],0),"not cancelled")</f>
        <v>14</v>
      </c>
      <c r="J3696" s="10">
        <f>IFERROR(MOD(Table1[[#This Row],[cancellation hour rounded]],24),"not cancelled")</f>
        <v>14</v>
      </c>
      <c r="K3696" s="32">
        <f>1/Table1[[#This Row],[Duration (Time between doses '[in hours'])]]</f>
        <v>8.3333333333333329E-2</v>
      </c>
      <c r="L3696" s="33">
        <f>Table1[[#This Row],[number doses per hour]]*INDEX(Table2[price per dose],Table1[[#This Row],[Drug ID]])</f>
        <v>0.56619444444444444</v>
      </c>
      <c r="M3696" s="11" t="b">
        <f>AND(Table1[[#This Row],[hour of cancellation 0 to 23]]&gt;=0,Table1[[#This Row],[hour of cancellation 0 to 23]]&lt;=23)</f>
        <v>1</v>
      </c>
    </row>
    <row r="3697" spans="1:13" x14ac:dyDescent="0.3">
      <c r="A3697" s="1">
        <v>3696</v>
      </c>
      <c r="B3697" s="1">
        <v>1</v>
      </c>
      <c r="C3697" s="2">
        <v>41072.864326199335</v>
      </c>
      <c r="D3697" s="2">
        <v>41132.863888888889</v>
      </c>
      <c r="E3697" s="1">
        <v>12</v>
      </c>
      <c r="F3697" s="2">
        <v>41074.935858828481</v>
      </c>
      <c r="G3697" s="1">
        <v>0</v>
      </c>
      <c r="H3697" s="32">
        <f>IFERROR(HOUR(Table1[[#This Row],[Cancel Date/time]])+MINUTE(Table1[[#This Row],[Cancel Date/time]])/60,"not cancelled")</f>
        <v>22.45</v>
      </c>
      <c r="I3697" s="47">
        <f>IFERROR(ROUND(Table1[[#This Row],[cancellation time decimal]],0),"not cancelled")</f>
        <v>22</v>
      </c>
      <c r="J3697" s="10">
        <f>IFERROR(MOD(Table1[[#This Row],[cancellation hour rounded]],24),"not cancelled")</f>
        <v>22</v>
      </c>
      <c r="K3697" s="32">
        <f>1/Table1[[#This Row],[Duration (Time between doses '[in hours'])]]</f>
        <v>8.3333333333333329E-2</v>
      </c>
      <c r="L3697" s="33">
        <f>Table1[[#This Row],[number doses per hour]]*INDEX(Table2[price per dose],Table1[[#This Row],[Drug ID]])</f>
        <v>0.56619444444444444</v>
      </c>
      <c r="M3697" s="11" t="b">
        <f>AND(Table1[[#This Row],[hour of cancellation 0 to 23]]&gt;=0,Table1[[#This Row],[hour of cancellation 0 to 23]]&lt;=23)</f>
        <v>1</v>
      </c>
    </row>
    <row r="3698" spans="1:13" x14ac:dyDescent="0.3">
      <c r="A3698" s="1">
        <v>3697</v>
      </c>
      <c r="B3698" s="1">
        <v>3</v>
      </c>
      <c r="C3698" s="2">
        <v>41072.915833053834</v>
      </c>
      <c r="D3698" s="2">
        <v>41132.915277777778</v>
      </c>
      <c r="E3698" s="1">
        <v>24</v>
      </c>
      <c r="F3698" s="2">
        <v>41075.335195736348</v>
      </c>
      <c r="G3698" s="1">
        <v>0</v>
      </c>
      <c r="H3698" s="32">
        <f>IFERROR(HOUR(Table1[[#This Row],[Cancel Date/time]])+MINUTE(Table1[[#This Row],[Cancel Date/time]])/60,"not cancelled")</f>
        <v>8.0333333333333332</v>
      </c>
      <c r="I3698" s="47">
        <f>IFERROR(ROUND(Table1[[#This Row],[cancellation time decimal]],0),"not cancelled")</f>
        <v>8</v>
      </c>
      <c r="J3698" s="10">
        <f>IFERROR(MOD(Table1[[#This Row],[cancellation hour rounded]],24),"not cancelled")</f>
        <v>8</v>
      </c>
      <c r="K3698" s="32">
        <f>1/Table1[[#This Row],[Duration (Time between doses '[in hours'])]]</f>
        <v>4.1666666666666664E-2</v>
      </c>
      <c r="L3698" s="33">
        <f>Table1[[#This Row],[number doses per hour]]*INDEX(Table2[price per dose],Table1[[#This Row],[Drug ID]])</f>
        <v>0.18133000000000002</v>
      </c>
      <c r="M3698" s="11" t="b">
        <f>AND(Table1[[#This Row],[hour of cancellation 0 to 23]]&gt;=0,Table1[[#This Row],[hour of cancellation 0 to 23]]&lt;=23)</f>
        <v>1</v>
      </c>
    </row>
    <row r="3699" spans="1:13" x14ac:dyDescent="0.3">
      <c r="A3699" s="1">
        <v>3698</v>
      </c>
      <c r="B3699" s="1">
        <v>2</v>
      </c>
      <c r="C3699" s="2">
        <v>41072.889358826593</v>
      </c>
      <c r="D3699" s="2">
        <v>41132.888888888891</v>
      </c>
      <c r="E3699" s="1">
        <v>10</v>
      </c>
      <c r="F3699" s="2">
        <v>41073.529802876074</v>
      </c>
      <c r="G3699" s="1">
        <v>0</v>
      </c>
      <c r="H3699" s="32">
        <f>IFERROR(HOUR(Table1[[#This Row],[Cancel Date/time]])+MINUTE(Table1[[#This Row],[Cancel Date/time]])/60,"not cancelled")</f>
        <v>12.7</v>
      </c>
      <c r="I3699" s="47">
        <f>IFERROR(ROUND(Table1[[#This Row],[cancellation time decimal]],0),"not cancelled")</f>
        <v>13</v>
      </c>
      <c r="J3699" s="10">
        <f>IFERROR(MOD(Table1[[#This Row],[cancellation hour rounded]],24),"not cancelled")</f>
        <v>13</v>
      </c>
      <c r="K3699" s="32">
        <f>1/Table1[[#This Row],[Duration (Time between doses '[in hours'])]]</f>
        <v>0.1</v>
      </c>
      <c r="L3699" s="33">
        <f>Table1[[#This Row],[number doses per hour]]*INDEX(Table2[price per dose],Table1[[#This Row],[Drug ID]])</f>
        <v>0.84959999999999969</v>
      </c>
      <c r="M3699" s="11" t="b">
        <f>AND(Table1[[#This Row],[hour of cancellation 0 to 23]]&gt;=0,Table1[[#This Row],[hour of cancellation 0 to 23]]&lt;=23)</f>
        <v>1</v>
      </c>
    </row>
    <row r="3700" spans="1:13" x14ac:dyDescent="0.3">
      <c r="A3700" s="1">
        <v>3699</v>
      </c>
      <c r="B3700" s="1">
        <v>1</v>
      </c>
      <c r="C3700" s="2">
        <v>41072.956643652069</v>
      </c>
      <c r="D3700" s="2">
        <v>41132.956249999996</v>
      </c>
      <c r="E3700" s="1">
        <v>8</v>
      </c>
      <c r="F3700" s="2">
        <v>41073.2838406585</v>
      </c>
      <c r="G3700" s="1">
        <v>0</v>
      </c>
      <c r="H3700" s="32">
        <f>IFERROR(HOUR(Table1[[#This Row],[Cancel Date/time]])+MINUTE(Table1[[#This Row],[Cancel Date/time]])/60,"not cancelled")</f>
        <v>6.8</v>
      </c>
      <c r="I3700" s="47">
        <f>IFERROR(ROUND(Table1[[#This Row],[cancellation time decimal]],0),"not cancelled")</f>
        <v>7</v>
      </c>
      <c r="J3700" s="10">
        <f>IFERROR(MOD(Table1[[#This Row],[cancellation hour rounded]],24),"not cancelled")</f>
        <v>7</v>
      </c>
      <c r="K3700" s="32">
        <f>1/Table1[[#This Row],[Duration (Time between doses '[in hours'])]]</f>
        <v>0.125</v>
      </c>
      <c r="L3700" s="33">
        <f>Table1[[#This Row],[number doses per hour]]*INDEX(Table2[price per dose],Table1[[#This Row],[Drug ID]])</f>
        <v>0.84929166666666667</v>
      </c>
      <c r="M3700" s="11" t="b">
        <f>AND(Table1[[#This Row],[hour of cancellation 0 to 23]]&gt;=0,Table1[[#This Row],[hour of cancellation 0 to 23]]&lt;=23)</f>
        <v>1</v>
      </c>
    </row>
    <row r="3701" spans="1:13" x14ac:dyDescent="0.3">
      <c r="A3701" s="1">
        <v>3700</v>
      </c>
      <c r="B3701" s="1">
        <v>5</v>
      </c>
      <c r="C3701" s="2">
        <v>41072.983382715109</v>
      </c>
      <c r="D3701" s="2">
        <v>41132.983333333337</v>
      </c>
      <c r="E3701" s="1">
        <v>24</v>
      </c>
      <c r="F3701" s="2">
        <v>41075.358912540854</v>
      </c>
      <c r="G3701" s="1">
        <v>0</v>
      </c>
      <c r="H3701" s="32">
        <f>IFERROR(HOUR(Table1[[#This Row],[Cancel Date/time]])+MINUTE(Table1[[#This Row],[Cancel Date/time]])/60,"not cancelled")</f>
        <v>8.6</v>
      </c>
      <c r="I3701" s="47">
        <f>IFERROR(ROUND(Table1[[#This Row],[cancellation time decimal]],0),"not cancelled")</f>
        <v>9</v>
      </c>
      <c r="J3701" s="10">
        <f>IFERROR(MOD(Table1[[#This Row],[cancellation hour rounded]],24),"not cancelled")</f>
        <v>9</v>
      </c>
      <c r="K3701" s="32">
        <f>1/Table1[[#This Row],[Duration (Time between doses '[in hours'])]]</f>
        <v>4.1666666666666664E-2</v>
      </c>
      <c r="L3701" s="33">
        <f>Table1[[#This Row],[number doses per hour]]*INDEX(Table2[price per dose],Table1[[#This Row],[Drug ID]])</f>
        <v>0.2815833333333333</v>
      </c>
      <c r="M3701" s="11" t="b">
        <f>AND(Table1[[#This Row],[hour of cancellation 0 to 23]]&gt;=0,Table1[[#This Row],[hour of cancellation 0 to 23]]&lt;=23)</f>
        <v>1</v>
      </c>
    </row>
    <row r="3702" spans="1:13" x14ac:dyDescent="0.3">
      <c r="A3702" s="1">
        <v>3701</v>
      </c>
      <c r="B3702" s="1">
        <v>1</v>
      </c>
      <c r="C3702" s="2">
        <v>41073.019524624346</v>
      </c>
      <c r="D3702" s="2">
        <v>41133.019444444442</v>
      </c>
      <c r="E3702" s="1">
        <v>12</v>
      </c>
      <c r="F3702" s="2">
        <v>41074.345889655218</v>
      </c>
      <c r="G3702" s="1">
        <v>0</v>
      </c>
      <c r="H3702" s="32">
        <f>IFERROR(HOUR(Table1[[#This Row],[Cancel Date/time]])+MINUTE(Table1[[#This Row],[Cancel Date/time]])/60,"not cancelled")</f>
        <v>8.3000000000000007</v>
      </c>
      <c r="I3702" s="47">
        <f>IFERROR(ROUND(Table1[[#This Row],[cancellation time decimal]],0),"not cancelled")</f>
        <v>8</v>
      </c>
      <c r="J3702" s="10">
        <f>IFERROR(MOD(Table1[[#This Row],[cancellation hour rounded]],24),"not cancelled")</f>
        <v>8</v>
      </c>
      <c r="K3702" s="32">
        <f>1/Table1[[#This Row],[Duration (Time between doses '[in hours'])]]</f>
        <v>8.3333333333333329E-2</v>
      </c>
      <c r="L3702" s="33">
        <f>Table1[[#This Row],[number doses per hour]]*INDEX(Table2[price per dose],Table1[[#This Row],[Drug ID]])</f>
        <v>0.56619444444444444</v>
      </c>
      <c r="M3702" s="11" t="b">
        <f>AND(Table1[[#This Row],[hour of cancellation 0 to 23]]&gt;=0,Table1[[#This Row],[hour of cancellation 0 to 23]]&lt;=23)</f>
        <v>1</v>
      </c>
    </row>
    <row r="3703" spans="1:13" x14ac:dyDescent="0.3">
      <c r="A3703" s="1">
        <v>3702</v>
      </c>
      <c r="B3703" s="1">
        <v>6</v>
      </c>
      <c r="C3703" s="2">
        <v>41073.016391991157</v>
      </c>
      <c r="D3703" s="2">
        <v>41133.015972222223</v>
      </c>
      <c r="E3703" s="1">
        <v>24</v>
      </c>
      <c r="F3703" s="2">
        <v>41077.601747176996</v>
      </c>
      <c r="G3703" s="1">
        <v>0</v>
      </c>
      <c r="H3703" s="32">
        <f>IFERROR(HOUR(Table1[[#This Row],[Cancel Date/time]])+MINUTE(Table1[[#This Row],[Cancel Date/time]])/60,"not cancelled")</f>
        <v>14.433333333333334</v>
      </c>
      <c r="I3703" s="47">
        <f>IFERROR(ROUND(Table1[[#This Row],[cancellation time decimal]],0),"not cancelled")</f>
        <v>14</v>
      </c>
      <c r="J3703" s="10">
        <f>IFERROR(MOD(Table1[[#This Row],[cancellation hour rounded]],24),"not cancelled")</f>
        <v>14</v>
      </c>
      <c r="K3703" s="32">
        <f>1/Table1[[#This Row],[Duration (Time between doses '[in hours'])]]</f>
        <v>4.1666666666666664E-2</v>
      </c>
      <c r="L3703" s="33">
        <f>Table1[[#This Row],[number doses per hour]]*INDEX(Table2[price per dose],Table1[[#This Row],[Drug ID]])</f>
        <v>0.35218749999999999</v>
      </c>
      <c r="M3703" s="11" t="b">
        <f>AND(Table1[[#This Row],[hour of cancellation 0 to 23]]&gt;=0,Table1[[#This Row],[hour of cancellation 0 to 23]]&lt;=23)</f>
        <v>1</v>
      </c>
    </row>
    <row r="3704" spans="1:13" x14ac:dyDescent="0.3">
      <c r="A3704" s="1">
        <v>3703</v>
      </c>
      <c r="B3704" s="1">
        <v>7</v>
      </c>
      <c r="C3704" s="2">
        <v>41073.062554039359</v>
      </c>
      <c r="D3704" s="2">
        <v>41133.0625</v>
      </c>
      <c r="E3704" s="1">
        <v>24</v>
      </c>
      <c r="F3704" s="2">
        <v>41126.412506757362</v>
      </c>
      <c r="G3704" s="1">
        <v>1</v>
      </c>
      <c r="H3704" s="32">
        <f>IFERROR(HOUR(Table1[[#This Row],[Cancel Date/time]])+MINUTE(Table1[[#This Row],[Cancel Date/time]])/60,"not cancelled")</f>
        <v>9.9</v>
      </c>
      <c r="I3704" s="47">
        <f>IFERROR(ROUND(Table1[[#This Row],[cancellation time decimal]],0),"not cancelled")</f>
        <v>10</v>
      </c>
      <c r="J3704" s="10">
        <f>IFERROR(MOD(Table1[[#This Row],[cancellation hour rounded]],24),"not cancelled")</f>
        <v>10</v>
      </c>
      <c r="K3704" s="32">
        <f>1/Table1[[#This Row],[Duration (Time between doses '[in hours'])]]</f>
        <v>4.1666666666666664E-2</v>
      </c>
      <c r="L3704" s="33">
        <f>Table1[[#This Row],[number doses per hour]]*INDEX(Table2[price per dose],Table1[[#This Row],[Drug ID]])</f>
        <v>1.2958049999999997</v>
      </c>
      <c r="M3704" s="11" t="b">
        <f>AND(Table1[[#This Row],[hour of cancellation 0 to 23]]&gt;=0,Table1[[#This Row],[hour of cancellation 0 to 23]]&lt;=23)</f>
        <v>1</v>
      </c>
    </row>
    <row r="3705" spans="1:13" x14ac:dyDescent="0.3">
      <c r="A3705" s="1">
        <v>3704</v>
      </c>
      <c r="B3705" s="1">
        <v>1</v>
      </c>
      <c r="C3705" s="2">
        <v>41073.054052730527</v>
      </c>
      <c r="D3705" s="2">
        <v>41133.053472222222</v>
      </c>
      <c r="E3705" s="1">
        <v>12</v>
      </c>
      <c r="F3705" s="2">
        <v>41074.264732068623</v>
      </c>
      <c r="G3705" s="1">
        <v>0</v>
      </c>
      <c r="H3705" s="32">
        <f>IFERROR(HOUR(Table1[[#This Row],[Cancel Date/time]])+MINUTE(Table1[[#This Row],[Cancel Date/time]])/60,"not cancelled")</f>
        <v>6.35</v>
      </c>
      <c r="I3705" s="47">
        <f>IFERROR(ROUND(Table1[[#This Row],[cancellation time decimal]],0),"not cancelled")</f>
        <v>6</v>
      </c>
      <c r="J3705" s="10">
        <f>IFERROR(MOD(Table1[[#This Row],[cancellation hour rounded]],24),"not cancelled")</f>
        <v>6</v>
      </c>
      <c r="K3705" s="32">
        <f>1/Table1[[#This Row],[Duration (Time between doses '[in hours'])]]</f>
        <v>8.3333333333333329E-2</v>
      </c>
      <c r="L3705" s="33">
        <f>Table1[[#This Row],[number doses per hour]]*INDEX(Table2[price per dose],Table1[[#This Row],[Drug ID]])</f>
        <v>0.56619444444444444</v>
      </c>
      <c r="M3705" s="11" t="b">
        <f>AND(Table1[[#This Row],[hour of cancellation 0 to 23]]&gt;=0,Table1[[#This Row],[hour of cancellation 0 to 23]]&lt;=23)</f>
        <v>1</v>
      </c>
    </row>
    <row r="3706" spans="1:13" x14ac:dyDescent="0.3">
      <c r="A3706" s="1">
        <v>3705</v>
      </c>
      <c r="B3706" s="1">
        <v>6</v>
      </c>
      <c r="C3706" s="2">
        <v>41073.144228143785</v>
      </c>
      <c r="D3706" s="2">
        <v>41133.143750000003</v>
      </c>
      <c r="E3706" s="1">
        <v>24</v>
      </c>
      <c r="F3706" s="2">
        <v>41091.817956823048</v>
      </c>
      <c r="G3706" s="1">
        <v>0</v>
      </c>
      <c r="H3706" s="32">
        <f>IFERROR(HOUR(Table1[[#This Row],[Cancel Date/time]])+MINUTE(Table1[[#This Row],[Cancel Date/time]])/60,"not cancelled")</f>
        <v>19.616666666666667</v>
      </c>
      <c r="I3706" s="47">
        <f>IFERROR(ROUND(Table1[[#This Row],[cancellation time decimal]],0),"not cancelled")</f>
        <v>20</v>
      </c>
      <c r="J3706" s="10">
        <f>IFERROR(MOD(Table1[[#This Row],[cancellation hour rounded]],24),"not cancelled")</f>
        <v>20</v>
      </c>
      <c r="K3706" s="32">
        <f>1/Table1[[#This Row],[Duration (Time between doses '[in hours'])]]</f>
        <v>4.1666666666666664E-2</v>
      </c>
      <c r="L3706" s="33">
        <f>Table1[[#This Row],[number doses per hour]]*INDEX(Table2[price per dose],Table1[[#This Row],[Drug ID]])</f>
        <v>0.35218749999999999</v>
      </c>
      <c r="M3706" s="11" t="b">
        <f>AND(Table1[[#This Row],[hour of cancellation 0 to 23]]&gt;=0,Table1[[#This Row],[hour of cancellation 0 to 23]]&lt;=23)</f>
        <v>1</v>
      </c>
    </row>
    <row r="3707" spans="1:13" x14ac:dyDescent="0.3">
      <c r="A3707" s="1">
        <v>3706</v>
      </c>
      <c r="B3707" s="1">
        <v>1</v>
      </c>
      <c r="C3707" s="2">
        <v>41073.251741768931</v>
      </c>
      <c r="D3707" s="2">
        <v>41133.251388888886</v>
      </c>
      <c r="E3707" s="1">
        <v>12</v>
      </c>
      <c r="F3707" s="2">
        <v>41074.382325960949</v>
      </c>
      <c r="G3707" s="1">
        <v>0</v>
      </c>
      <c r="H3707" s="32">
        <f>IFERROR(HOUR(Table1[[#This Row],[Cancel Date/time]])+MINUTE(Table1[[#This Row],[Cancel Date/time]])/60,"not cancelled")</f>
        <v>9.1666666666666661</v>
      </c>
      <c r="I3707" s="47">
        <f>IFERROR(ROUND(Table1[[#This Row],[cancellation time decimal]],0),"not cancelled")</f>
        <v>9</v>
      </c>
      <c r="J3707" s="10">
        <f>IFERROR(MOD(Table1[[#This Row],[cancellation hour rounded]],24),"not cancelled")</f>
        <v>9</v>
      </c>
      <c r="K3707" s="32">
        <f>1/Table1[[#This Row],[Duration (Time between doses '[in hours'])]]</f>
        <v>8.3333333333333329E-2</v>
      </c>
      <c r="L3707" s="33">
        <f>Table1[[#This Row],[number doses per hour]]*INDEX(Table2[price per dose],Table1[[#This Row],[Drug ID]])</f>
        <v>0.56619444444444444</v>
      </c>
      <c r="M3707" s="11" t="b">
        <f>AND(Table1[[#This Row],[hour of cancellation 0 to 23]]&gt;=0,Table1[[#This Row],[hour of cancellation 0 to 23]]&lt;=23)</f>
        <v>1</v>
      </c>
    </row>
    <row r="3708" spans="1:13" x14ac:dyDescent="0.3">
      <c r="A3708" s="1">
        <v>3707</v>
      </c>
      <c r="B3708" s="1">
        <v>2</v>
      </c>
      <c r="C3708" s="2">
        <v>41073.357353639527</v>
      </c>
      <c r="D3708" s="2">
        <v>41133.356944444444</v>
      </c>
      <c r="E3708" s="1">
        <v>10</v>
      </c>
      <c r="F3708" s="2">
        <v>41074.571504379317</v>
      </c>
      <c r="G3708" s="1">
        <v>0</v>
      </c>
      <c r="H3708" s="32">
        <f>IFERROR(HOUR(Table1[[#This Row],[Cancel Date/time]])+MINUTE(Table1[[#This Row],[Cancel Date/time]])/60,"not cancelled")</f>
        <v>13.7</v>
      </c>
      <c r="I3708" s="47">
        <f>IFERROR(ROUND(Table1[[#This Row],[cancellation time decimal]],0),"not cancelled")</f>
        <v>14</v>
      </c>
      <c r="J3708" s="10">
        <f>IFERROR(MOD(Table1[[#This Row],[cancellation hour rounded]],24),"not cancelled")</f>
        <v>14</v>
      </c>
      <c r="K3708" s="32">
        <f>1/Table1[[#This Row],[Duration (Time between doses '[in hours'])]]</f>
        <v>0.1</v>
      </c>
      <c r="L3708" s="33">
        <f>Table1[[#This Row],[number doses per hour]]*INDEX(Table2[price per dose],Table1[[#This Row],[Drug ID]])</f>
        <v>0.84959999999999969</v>
      </c>
      <c r="M3708" s="11" t="b">
        <f>AND(Table1[[#This Row],[hour of cancellation 0 to 23]]&gt;=0,Table1[[#This Row],[hour of cancellation 0 to 23]]&lt;=23)</f>
        <v>1</v>
      </c>
    </row>
    <row r="3709" spans="1:13" x14ac:dyDescent="0.3">
      <c r="A3709" s="1">
        <v>3708</v>
      </c>
      <c r="B3709" s="1">
        <v>9</v>
      </c>
      <c r="C3709" s="2">
        <v>41073.391849911241</v>
      </c>
      <c r="D3709" s="2">
        <v>41133.39166666667</v>
      </c>
      <c r="E3709" s="1">
        <v>5</v>
      </c>
      <c r="F3709" s="2">
        <v>41076.24881055436</v>
      </c>
      <c r="G3709" s="1">
        <v>0</v>
      </c>
      <c r="H3709" s="32">
        <f>IFERROR(HOUR(Table1[[#This Row],[Cancel Date/time]])+MINUTE(Table1[[#This Row],[Cancel Date/time]])/60,"not cancelled")</f>
        <v>5.9666666666666668</v>
      </c>
      <c r="I3709" s="47">
        <f>IFERROR(ROUND(Table1[[#This Row],[cancellation time decimal]],0),"not cancelled")</f>
        <v>6</v>
      </c>
      <c r="J3709" s="10">
        <f>IFERROR(MOD(Table1[[#This Row],[cancellation hour rounded]],24),"not cancelled")</f>
        <v>6</v>
      </c>
      <c r="K3709" s="32">
        <f>1/Table1[[#This Row],[Duration (Time between doses '[in hours'])]]</f>
        <v>0.2</v>
      </c>
      <c r="L3709" s="33">
        <f>Table1[[#This Row],[number doses per hour]]*INDEX(Table2[price per dose],Table1[[#This Row],[Drug ID]])</f>
        <v>5.6740000000000004</v>
      </c>
      <c r="M3709" s="11" t="b">
        <f>AND(Table1[[#This Row],[hour of cancellation 0 to 23]]&gt;=0,Table1[[#This Row],[hour of cancellation 0 to 23]]&lt;=23)</f>
        <v>1</v>
      </c>
    </row>
    <row r="3710" spans="1:13" x14ac:dyDescent="0.3">
      <c r="A3710" s="1">
        <v>3709</v>
      </c>
      <c r="B3710" s="1">
        <v>6</v>
      </c>
      <c r="C3710" s="2">
        <v>41073.410654384483</v>
      </c>
      <c r="D3710" s="2">
        <v>41133.410416666666</v>
      </c>
      <c r="E3710" s="1">
        <v>24</v>
      </c>
      <c r="F3710" s="2">
        <v>41075.650492343768</v>
      </c>
      <c r="G3710" s="1">
        <v>0</v>
      </c>
      <c r="H3710" s="32">
        <f>IFERROR(HOUR(Table1[[#This Row],[Cancel Date/time]])+MINUTE(Table1[[#This Row],[Cancel Date/time]])/60,"not cancelled")</f>
        <v>15.6</v>
      </c>
      <c r="I3710" s="47">
        <f>IFERROR(ROUND(Table1[[#This Row],[cancellation time decimal]],0),"not cancelled")</f>
        <v>16</v>
      </c>
      <c r="J3710" s="10">
        <f>IFERROR(MOD(Table1[[#This Row],[cancellation hour rounded]],24),"not cancelled")</f>
        <v>16</v>
      </c>
      <c r="K3710" s="32">
        <f>1/Table1[[#This Row],[Duration (Time between doses '[in hours'])]]</f>
        <v>4.1666666666666664E-2</v>
      </c>
      <c r="L3710" s="33">
        <f>Table1[[#This Row],[number doses per hour]]*INDEX(Table2[price per dose],Table1[[#This Row],[Drug ID]])</f>
        <v>0.35218749999999999</v>
      </c>
      <c r="M3710" s="11" t="b">
        <f>AND(Table1[[#This Row],[hour of cancellation 0 to 23]]&gt;=0,Table1[[#This Row],[hour of cancellation 0 to 23]]&lt;=23)</f>
        <v>1</v>
      </c>
    </row>
    <row r="3711" spans="1:13" x14ac:dyDescent="0.3">
      <c r="A3711" s="1">
        <v>3710</v>
      </c>
      <c r="B3711" s="1">
        <v>1</v>
      </c>
      <c r="C3711" s="2">
        <v>41073.399763839116</v>
      </c>
      <c r="D3711" s="2">
        <v>41133.399305555555</v>
      </c>
      <c r="E3711" s="1">
        <v>8</v>
      </c>
      <c r="F3711" s="2">
        <v>41073.647055256704</v>
      </c>
      <c r="G3711" s="1">
        <v>0</v>
      </c>
      <c r="H3711" s="32">
        <f>IFERROR(HOUR(Table1[[#This Row],[Cancel Date/time]])+MINUTE(Table1[[#This Row],[Cancel Date/time]])/60,"not cancelled")</f>
        <v>15.516666666666667</v>
      </c>
      <c r="I3711" s="47">
        <f>IFERROR(ROUND(Table1[[#This Row],[cancellation time decimal]],0),"not cancelled")</f>
        <v>16</v>
      </c>
      <c r="J3711" s="10">
        <f>IFERROR(MOD(Table1[[#This Row],[cancellation hour rounded]],24),"not cancelled")</f>
        <v>16</v>
      </c>
      <c r="K3711" s="32">
        <f>1/Table1[[#This Row],[Duration (Time between doses '[in hours'])]]</f>
        <v>0.125</v>
      </c>
      <c r="L3711" s="33">
        <f>Table1[[#This Row],[number doses per hour]]*INDEX(Table2[price per dose],Table1[[#This Row],[Drug ID]])</f>
        <v>0.84929166666666667</v>
      </c>
      <c r="M3711" s="11" t="b">
        <f>AND(Table1[[#This Row],[hour of cancellation 0 to 23]]&gt;=0,Table1[[#This Row],[hour of cancellation 0 to 23]]&lt;=23)</f>
        <v>1</v>
      </c>
    </row>
    <row r="3712" spans="1:13" x14ac:dyDescent="0.3">
      <c r="A3712" s="1">
        <v>3711</v>
      </c>
      <c r="B3712" s="1">
        <v>3</v>
      </c>
      <c r="C3712" s="2">
        <v>41073.410273775327</v>
      </c>
      <c r="D3712" s="2">
        <v>41133.409722222219</v>
      </c>
      <c r="E3712" s="1">
        <v>24</v>
      </c>
      <c r="F3712" s="2">
        <v>41074.462530602839</v>
      </c>
      <c r="G3712" s="1">
        <v>0</v>
      </c>
      <c r="H3712" s="32">
        <f>IFERROR(HOUR(Table1[[#This Row],[Cancel Date/time]])+MINUTE(Table1[[#This Row],[Cancel Date/time]])/60,"not cancelled")</f>
        <v>11.1</v>
      </c>
      <c r="I3712" s="47">
        <f>IFERROR(ROUND(Table1[[#This Row],[cancellation time decimal]],0),"not cancelled")</f>
        <v>11</v>
      </c>
      <c r="J3712" s="10">
        <f>IFERROR(MOD(Table1[[#This Row],[cancellation hour rounded]],24),"not cancelled")</f>
        <v>11</v>
      </c>
      <c r="K3712" s="32">
        <f>1/Table1[[#This Row],[Duration (Time between doses '[in hours'])]]</f>
        <v>4.1666666666666664E-2</v>
      </c>
      <c r="L3712" s="33">
        <f>Table1[[#This Row],[number doses per hour]]*INDEX(Table2[price per dose],Table1[[#This Row],[Drug ID]])</f>
        <v>0.18133000000000002</v>
      </c>
      <c r="M3712" s="11" t="b">
        <f>AND(Table1[[#This Row],[hour of cancellation 0 to 23]]&gt;=0,Table1[[#This Row],[hour of cancellation 0 to 23]]&lt;=23)</f>
        <v>1</v>
      </c>
    </row>
    <row r="3713" spans="1:13" x14ac:dyDescent="0.3">
      <c r="A3713" s="1">
        <v>3712</v>
      </c>
      <c r="B3713" s="1">
        <v>4</v>
      </c>
      <c r="C3713" s="2">
        <v>41073.420543662447</v>
      </c>
      <c r="D3713" s="2">
        <v>41133.420138888883</v>
      </c>
      <c r="E3713" s="1">
        <v>12</v>
      </c>
      <c r="F3713" s="2">
        <v>41076.556753355115</v>
      </c>
      <c r="G3713" s="1">
        <v>0</v>
      </c>
      <c r="H3713" s="32">
        <f>IFERROR(HOUR(Table1[[#This Row],[Cancel Date/time]])+MINUTE(Table1[[#This Row],[Cancel Date/time]])/60,"not cancelled")</f>
        <v>13.35</v>
      </c>
      <c r="I3713" s="47">
        <f>IFERROR(ROUND(Table1[[#This Row],[cancellation time decimal]],0),"not cancelled")</f>
        <v>13</v>
      </c>
      <c r="J3713" s="10">
        <f>IFERROR(MOD(Table1[[#This Row],[cancellation hour rounded]],24),"not cancelled")</f>
        <v>13</v>
      </c>
      <c r="K3713" s="32">
        <f>1/Table1[[#This Row],[Duration (Time between doses '[in hours'])]]</f>
        <v>8.3333333333333329E-2</v>
      </c>
      <c r="L3713" s="33">
        <f>Table1[[#This Row],[number doses per hour]]*INDEX(Table2[price per dose],Table1[[#This Row],[Drug ID]])</f>
        <v>1.448055119047619</v>
      </c>
      <c r="M3713" s="11" t="b">
        <f>AND(Table1[[#This Row],[hour of cancellation 0 to 23]]&gt;=0,Table1[[#This Row],[hour of cancellation 0 to 23]]&lt;=23)</f>
        <v>1</v>
      </c>
    </row>
    <row r="3714" spans="1:13" x14ac:dyDescent="0.3">
      <c r="A3714" s="1">
        <v>3713</v>
      </c>
      <c r="B3714" s="1">
        <v>5</v>
      </c>
      <c r="C3714" s="2">
        <v>41073.496744095079</v>
      </c>
      <c r="D3714" s="2">
        <v>41133.496527777781</v>
      </c>
      <c r="E3714" s="1">
        <v>24</v>
      </c>
      <c r="F3714" s="2">
        <v>41077.780855039979</v>
      </c>
      <c r="G3714" s="1">
        <v>0</v>
      </c>
      <c r="H3714" s="32">
        <f>IFERROR(HOUR(Table1[[#This Row],[Cancel Date/time]])+MINUTE(Table1[[#This Row],[Cancel Date/time]])/60,"not cancelled")</f>
        <v>18.733333333333334</v>
      </c>
      <c r="I3714" s="47">
        <f>IFERROR(ROUND(Table1[[#This Row],[cancellation time decimal]],0),"not cancelled")</f>
        <v>19</v>
      </c>
      <c r="J3714" s="10">
        <f>IFERROR(MOD(Table1[[#This Row],[cancellation hour rounded]],24),"not cancelled")</f>
        <v>19</v>
      </c>
      <c r="K3714" s="32">
        <f>1/Table1[[#This Row],[Duration (Time between doses '[in hours'])]]</f>
        <v>4.1666666666666664E-2</v>
      </c>
      <c r="L3714" s="33">
        <f>Table1[[#This Row],[number doses per hour]]*INDEX(Table2[price per dose],Table1[[#This Row],[Drug ID]])</f>
        <v>0.2815833333333333</v>
      </c>
      <c r="M3714" s="11" t="b">
        <f>AND(Table1[[#This Row],[hour of cancellation 0 to 23]]&gt;=0,Table1[[#This Row],[hour of cancellation 0 to 23]]&lt;=23)</f>
        <v>1</v>
      </c>
    </row>
    <row r="3715" spans="1:13" hidden="1" x14ac:dyDescent="0.3">
      <c r="A3715" s="1">
        <v>3714</v>
      </c>
      <c r="B3715" s="1">
        <v>5</v>
      </c>
      <c r="C3715" s="2">
        <v>41073.535267162122</v>
      </c>
      <c r="D3715" s="2">
        <v>41075.660154878366</v>
      </c>
      <c r="E3715" s="1">
        <v>24</v>
      </c>
      <c r="F3715" s="2" t="s">
        <v>5</v>
      </c>
      <c r="G3715" s="1">
        <v>0</v>
      </c>
      <c r="H3715" s="32" t="str">
        <f>IFERROR(HOUR(Table1[[#This Row],[Cancel Date/time]])+MINUTE(Table1[[#This Row],[Cancel Date/time]])/60,"not cancelled")</f>
        <v>not cancelled</v>
      </c>
      <c r="I3715" s="47" t="str">
        <f>IFERROR(ROUND(Table1[[#This Row],[cancellation time decimal]],0),"not cancelled")</f>
        <v>not cancelled</v>
      </c>
      <c r="J3715" s="10" t="str">
        <f>IFERROR(MOD(Table1[[#This Row],[cancellation hour rounded]],24),"not cancelled")</f>
        <v>not cancelled</v>
      </c>
      <c r="K3715" s="32">
        <f>1/Table1[[#This Row],[Duration (Time between doses '[in hours'])]]</f>
        <v>4.1666666666666664E-2</v>
      </c>
      <c r="L3715" s="33">
        <f>Table1[[#This Row],[number doses per hour]]*INDEX(Table2[price per dose],Table1[[#This Row],[Drug ID]])</f>
        <v>0.2815833333333333</v>
      </c>
      <c r="M3715" s="11" t="b">
        <f>AND(Table1[[#This Row],[hour of cancellation 0 to 23]]&gt;=0,Table1[[#This Row],[hour of cancellation 0 to 23]]&lt;=23)</f>
        <v>0</v>
      </c>
    </row>
    <row r="3716" spans="1:13" x14ac:dyDescent="0.3">
      <c r="A3716" s="1">
        <v>3715</v>
      </c>
      <c r="B3716" s="1">
        <v>1</v>
      </c>
      <c r="C3716" s="2">
        <v>41073.51669905462</v>
      </c>
      <c r="D3716" s="2">
        <v>41133.51666666667</v>
      </c>
      <c r="E3716" s="1">
        <v>8</v>
      </c>
      <c r="F3716" s="2">
        <v>41073.652774098278</v>
      </c>
      <c r="G3716" s="1">
        <v>0</v>
      </c>
      <c r="H3716" s="32">
        <f>IFERROR(HOUR(Table1[[#This Row],[Cancel Date/time]])+MINUTE(Table1[[#This Row],[Cancel Date/time]])/60,"not cancelled")</f>
        <v>15.666666666666666</v>
      </c>
      <c r="I3716" s="47">
        <f>IFERROR(ROUND(Table1[[#This Row],[cancellation time decimal]],0),"not cancelled")</f>
        <v>16</v>
      </c>
      <c r="J3716" s="10">
        <f>IFERROR(MOD(Table1[[#This Row],[cancellation hour rounded]],24),"not cancelled")</f>
        <v>16</v>
      </c>
      <c r="K3716" s="32">
        <f>1/Table1[[#This Row],[Duration (Time between doses '[in hours'])]]</f>
        <v>0.125</v>
      </c>
      <c r="L3716" s="33">
        <f>Table1[[#This Row],[number doses per hour]]*INDEX(Table2[price per dose],Table1[[#This Row],[Drug ID]])</f>
        <v>0.84929166666666667</v>
      </c>
      <c r="M3716" s="11" t="b">
        <f>AND(Table1[[#This Row],[hour of cancellation 0 to 23]]&gt;=0,Table1[[#This Row],[hour of cancellation 0 to 23]]&lt;=23)</f>
        <v>1</v>
      </c>
    </row>
    <row r="3717" spans="1:13" x14ac:dyDescent="0.3">
      <c r="A3717" s="1">
        <v>3716</v>
      </c>
      <c r="B3717" s="1">
        <v>1</v>
      </c>
      <c r="C3717" s="2">
        <v>41073.502348379334</v>
      </c>
      <c r="D3717" s="2">
        <v>41133.502083333333</v>
      </c>
      <c r="E3717" s="1">
        <v>12</v>
      </c>
      <c r="F3717" s="2">
        <v>41074.611348554157</v>
      </c>
      <c r="G3717" s="1">
        <v>0</v>
      </c>
      <c r="H3717" s="32">
        <f>IFERROR(HOUR(Table1[[#This Row],[Cancel Date/time]])+MINUTE(Table1[[#This Row],[Cancel Date/time]])/60,"not cancelled")</f>
        <v>14.666666666666666</v>
      </c>
      <c r="I3717" s="47">
        <f>IFERROR(ROUND(Table1[[#This Row],[cancellation time decimal]],0),"not cancelled")</f>
        <v>15</v>
      </c>
      <c r="J3717" s="10">
        <f>IFERROR(MOD(Table1[[#This Row],[cancellation hour rounded]],24),"not cancelled")</f>
        <v>15</v>
      </c>
      <c r="K3717" s="32">
        <f>1/Table1[[#This Row],[Duration (Time between doses '[in hours'])]]</f>
        <v>8.3333333333333329E-2</v>
      </c>
      <c r="L3717" s="33">
        <f>Table1[[#This Row],[number doses per hour]]*INDEX(Table2[price per dose],Table1[[#This Row],[Drug ID]])</f>
        <v>0.56619444444444444</v>
      </c>
      <c r="M3717" s="11" t="b">
        <f>AND(Table1[[#This Row],[hour of cancellation 0 to 23]]&gt;=0,Table1[[#This Row],[hour of cancellation 0 to 23]]&lt;=23)</f>
        <v>1</v>
      </c>
    </row>
    <row r="3718" spans="1:13" x14ac:dyDescent="0.3">
      <c r="A3718" s="1">
        <v>3717</v>
      </c>
      <c r="B3718" s="1">
        <v>1</v>
      </c>
      <c r="C3718" s="2">
        <v>41073.511522169822</v>
      </c>
      <c r="D3718" s="2">
        <v>41133.511111111111</v>
      </c>
      <c r="E3718" s="1">
        <v>8</v>
      </c>
      <c r="F3718" s="2">
        <v>41073.618221410288</v>
      </c>
      <c r="G3718" s="1">
        <v>0</v>
      </c>
      <c r="H3718" s="32">
        <f>IFERROR(HOUR(Table1[[#This Row],[Cancel Date/time]])+MINUTE(Table1[[#This Row],[Cancel Date/time]])/60,"not cancelled")</f>
        <v>14.833333333333334</v>
      </c>
      <c r="I3718" s="47">
        <f>IFERROR(ROUND(Table1[[#This Row],[cancellation time decimal]],0),"not cancelled")</f>
        <v>15</v>
      </c>
      <c r="J3718" s="10">
        <f>IFERROR(MOD(Table1[[#This Row],[cancellation hour rounded]],24),"not cancelled")</f>
        <v>15</v>
      </c>
      <c r="K3718" s="32">
        <f>1/Table1[[#This Row],[Duration (Time between doses '[in hours'])]]</f>
        <v>0.125</v>
      </c>
      <c r="L3718" s="33">
        <f>Table1[[#This Row],[number doses per hour]]*INDEX(Table2[price per dose],Table1[[#This Row],[Drug ID]])</f>
        <v>0.84929166666666667</v>
      </c>
      <c r="M3718" s="11" t="b">
        <f>AND(Table1[[#This Row],[hour of cancellation 0 to 23]]&gt;=0,Table1[[#This Row],[hour of cancellation 0 to 23]]&lt;=23)</f>
        <v>1</v>
      </c>
    </row>
    <row r="3719" spans="1:13" x14ac:dyDescent="0.3">
      <c r="A3719" s="1">
        <v>3718</v>
      </c>
      <c r="B3719" s="1">
        <v>1</v>
      </c>
      <c r="C3719" s="2">
        <v>41073.502036952144</v>
      </c>
      <c r="D3719" s="2">
        <v>41133.501388888886</v>
      </c>
      <c r="E3719" s="1">
        <v>8</v>
      </c>
      <c r="F3719" s="2">
        <v>41073.702875165822</v>
      </c>
      <c r="G3719" s="1">
        <v>0</v>
      </c>
      <c r="H3719" s="32">
        <f>IFERROR(HOUR(Table1[[#This Row],[Cancel Date/time]])+MINUTE(Table1[[#This Row],[Cancel Date/time]])/60,"not cancelled")</f>
        <v>16.866666666666667</v>
      </c>
      <c r="I3719" s="47">
        <f>IFERROR(ROUND(Table1[[#This Row],[cancellation time decimal]],0),"not cancelled")</f>
        <v>17</v>
      </c>
      <c r="J3719" s="10">
        <f>IFERROR(MOD(Table1[[#This Row],[cancellation hour rounded]],24),"not cancelled")</f>
        <v>17</v>
      </c>
      <c r="K3719" s="32">
        <f>1/Table1[[#This Row],[Duration (Time between doses '[in hours'])]]</f>
        <v>0.125</v>
      </c>
      <c r="L3719" s="33">
        <f>Table1[[#This Row],[number doses per hour]]*INDEX(Table2[price per dose],Table1[[#This Row],[Drug ID]])</f>
        <v>0.84929166666666667</v>
      </c>
      <c r="M3719" s="11" t="b">
        <f>AND(Table1[[#This Row],[hour of cancellation 0 to 23]]&gt;=0,Table1[[#This Row],[hour of cancellation 0 to 23]]&lt;=23)</f>
        <v>1</v>
      </c>
    </row>
    <row r="3720" spans="1:13" x14ac:dyDescent="0.3">
      <c r="A3720" s="1">
        <v>3719</v>
      </c>
      <c r="B3720" s="1">
        <v>2</v>
      </c>
      <c r="C3720" s="2">
        <v>41073.599033513281</v>
      </c>
      <c r="D3720" s="2">
        <v>41133.598611111112</v>
      </c>
      <c r="E3720" s="1">
        <v>10</v>
      </c>
      <c r="F3720" s="2">
        <v>41075.65580687677</v>
      </c>
      <c r="G3720" s="1">
        <v>0</v>
      </c>
      <c r="H3720" s="32">
        <f>IFERROR(HOUR(Table1[[#This Row],[Cancel Date/time]])+MINUTE(Table1[[#This Row],[Cancel Date/time]])/60,"not cancelled")</f>
        <v>15.733333333333333</v>
      </c>
      <c r="I3720" s="47">
        <f>IFERROR(ROUND(Table1[[#This Row],[cancellation time decimal]],0),"not cancelled")</f>
        <v>16</v>
      </c>
      <c r="J3720" s="10">
        <f>IFERROR(MOD(Table1[[#This Row],[cancellation hour rounded]],24),"not cancelled")</f>
        <v>16</v>
      </c>
      <c r="K3720" s="32">
        <f>1/Table1[[#This Row],[Duration (Time between doses '[in hours'])]]</f>
        <v>0.1</v>
      </c>
      <c r="L3720" s="33">
        <f>Table1[[#This Row],[number doses per hour]]*INDEX(Table2[price per dose],Table1[[#This Row],[Drug ID]])</f>
        <v>0.84959999999999969</v>
      </c>
      <c r="M3720" s="11" t="b">
        <f>AND(Table1[[#This Row],[hour of cancellation 0 to 23]]&gt;=0,Table1[[#This Row],[hour of cancellation 0 to 23]]&lt;=23)</f>
        <v>1</v>
      </c>
    </row>
    <row r="3721" spans="1:13" x14ac:dyDescent="0.3">
      <c r="A3721" s="1">
        <v>3720</v>
      </c>
      <c r="B3721" s="1">
        <v>3</v>
      </c>
      <c r="C3721" s="2">
        <v>41073.672830174815</v>
      </c>
      <c r="D3721" s="2">
        <v>41133.672222222223</v>
      </c>
      <c r="E3721" s="1">
        <v>24</v>
      </c>
      <c r="F3721" s="2">
        <v>41076.410977115185</v>
      </c>
      <c r="G3721" s="1">
        <v>0</v>
      </c>
      <c r="H3721" s="32">
        <f>IFERROR(HOUR(Table1[[#This Row],[Cancel Date/time]])+MINUTE(Table1[[#This Row],[Cancel Date/time]])/60,"not cancelled")</f>
        <v>9.85</v>
      </c>
      <c r="I3721" s="47">
        <f>IFERROR(ROUND(Table1[[#This Row],[cancellation time decimal]],0),"not cancelled")</f>
        <v>10</v>
      </c>
      <c r="J3721" s="10">
        <f>IFERROR(MOD(Table1[[#This Row],[cancellation hour rounded]],24),"not cancelled")</f>
        <v>10</v>
      </c>
      <c r="K3721" s="32">
        <f>1/Table1[[#This Row],[Duration (Time between doses '[in hours'])]]</f>
        <v>4.1666666666666664E-2</v>
      </c>
      <c r="L3721" s="33">
        <f>Table1[[#This Row],[number doses per hour]]*INDEX(Table2[price per dose],Table1[[#This Row],[Drug ID]])</f>
        <v>0.18133000000000002</v>
      </c>
      <c r="M3721" s="11" t="b">
        <f>AND(Table1[[#This Row],[hour of cancellation 0 to 23]]&gt;=0,Table1[[#This Row],[hour of cancellation 0 to 23]]&lt;=23)</f>
        <v>1</v>
      </c>
    </row>
    <row r="3722" spans="1:13" x14ac:dyDescent="0.3">
      <c r="A3722" s="1">
        <v>3721</v>
      </c>
      <c r="B3722" s="1">
        <v>5</v>
      </c>
      <c r="C3722" s="2">
        <v>41073.673916677268</v>
      </c>
      <c r="D3722" s="2">
        <v>41133.673611111109</v>
      </c>
      <c r="E3722" s="1">
        <v>24</v>
      </c>
      <c r="F3722" s="2">
        <v>41077.614338550804</v>
      </c>
      <c r="G3722" s="1">
        <v>0</v>
      </c>
      <c r="H3722" s="32">
        <f>IFERROR(HOUR(Table1[[#This Row],[Cancel Date/time]])+MINUTE(Table1[[#This Row],[Cancel Date/time]])/60,"not cancelled")</f>
        <v>14.733333333333333</v>
      </c>
      <c r="I3722" s="47">
        <f>IFERROR(ROUND(Table1[[#This Row],[cancellation time decimal]],0),"not cancelled")</f>
        <v>15</v>
      </c>
      <c r="J3722" s="10">
        <f>IFERROR(MOD(Table1[[#This Row],[cancellation hour rounded]],24),"not cancelled")</f>
        <v>15</v>
      </c>
      <c r="K3722" s="32">
        <f>1/Table1[[#This Row],[Duration (Time between doses '[in hours'])]]</f>
        <v>4.1666666666666664E-2</v>
      </c>
      <c r="L3722" s="33">
        <f>Table1[[#This Row],[number doses per hour]]*INDEX(Table2[price per dose],Table1[[#This Row],[Drug ID]])</f>
        <v>0.2815833333333333</v>
      </c>
      <c r="M3722" s="11" t="b">
        <f>AND(Table1[[#This Row],[hour of cancellation 0 to 23]]&gt;=0,Table1[[#This Row],[hour of cancellation 0 to 23]]&lt;=23)</f>
        <v>1</v>
      </c>
    </row>
    <row r="3723" spans="1:13" x14ac:dyDescent="0.3">
      <c r="A3723" s="1">
        <v>3722</v>
      </c>
      <c r="B3723" s="1">
        <v>6</v>
      </c>
      <c r="C3723" s="2">
        <v>41073.785636748544</v>
      </c>
      <c r="D3723" s="2">
        <v>41133.785416666666</v>
      </c>
      <c r="E3723" s="1">
        <v>24</v>
      </c>
      <c r="F3723" s="2">
        <v>41077.568689783802</v>
      </c>
      <c r="G3723" s="1">
        <v>0</v>
      </c>
      <c r="H3723" s="32">
        <f>IFERROR(HOUR(Table1[[#This Row],[Cancel Date/time]])+MINUTE(Table1[[#This Row],[Cancel Date/time]])/60,"not cancelled")</f>
        <v>13.633333333333333</v>
      </c>
      <c r="I3723" s="47">
        <f>IFERROR(ROUND(Table1[[#This Row],[cancellation time decimal]],0),"not cancelled")</f>
        <v>14</v>
      </c>
      <c r="J3723" s="10">
        <f>IFERROR(MOD(Table1[[#This Row],[cancellation hour rounded]],24),"not cancelled")</f>
        <v>14</v>
      </c>
      <c r="K3723" s="32">
        <f>1/Table1[[#This Row],[Duration (Time between doses '[in hours'])]]</f>
        <v>4.1666666666666664E-2</v>
      </c>
      <c r="L3723" s="33">
        <f>Table1[[#This Row],[number doses per hour]]*INDEX(Table2[price per dose],Table1[[#This Row],[Drug ID]])</f>
        <v>0.35218749999999999</v>
      </c>
      <c r="M3723" s="11" t="b">
        <f>AND(Table1[[#This Row],[hour of cancellation 0 to 23]]&gt;=0,Table1[[#This Row],[hour of cancellation 0 to 23]]&lt;=23)</f>
        <v>1</v>
      </c>
    </row>
    <row r="3724" spans="1:13" x14ac:dyDescent="0.3">
      <c r="A3724" s="1">
        <v>3723</v>
      </c>
      <c r="B3724" s="1">
        <v>1</v>
      </c>
      <c r="C3724" s="2">
        <v>41073.80262713047</v>
      </c>
      <c r="D3724" s="2">
        <v>41133.802083333328</v>
      </c>
      <c r="E3724" s="1">
        <v>12</v>
      </c>
      <c r="F3724" s="2">
        <v>41075.029597436398</v>
      </c>
      <c r="G3724" s="1">
        <v>0</v>
      </c>
      <c r="H3724" s="32">
        <f>IFERROR(HOUR(Table1[[#This Row],[Cancel Date/time]])+MINUTE(Table1[[#This Row],[Cancel Date/time]])/60,"not cancelled")</f>
        <v>0.7</v>
      </c>
      <c r="I3724" s="47">
        <f>IFERROR(ROUND(Table1[[#This Row],[cancellation time decimal]],0),"not cancelled")</f>
        <v>1</v>
      </c>
      <c r="J3724" s="10">
        <f>IFERROR(MOD(Table1[[#This Row],[cancellation hour rounded]],24),"not cancelled")</f>
        <v>1</v>
      </c>
      <c r="K3724" s="32">
        <f>1/Table1[[#This Row],[Duration (Time between doses '[in hours'])]]</f>
        <v>8.3333333333333329E-2</v>
      </c>
      <c r="L3724" s="33">
        <f>Table1[[#This Row],[number doses per hour]]*INDEX(Table2[price per dose],Table1[[#This Row],[Drug ID]])</f>
        <v>0.56619444444444444</v>
      </c>
      <c r="M3724" s="11" t="b">
        <f>AND(Table1[[#This Row],[hour of cancellation 0 to 23]]&gt;=0,Table1[[#This Row],[hour of cancellation 0 to 23]]&lt;=23)</f>
        <v>1</v>
      </c>
    </row>
    <row r="3725" spans="1:13" hidden="1" x14ac:dyDescent="0.3">
      <c r="A3725" s="1">
        <v>3724</v>
      </c>
      <c r="B3725" s="1">
        <v>7</v>
      </c>
      <c r="C3725" s="2">
        <v>41073.819981966386</v>
      </c>
      <c r="D3725" s="2">
        <v>41076.861460128443</v>
      </c>
      <c r="E3725" s="1">
        <v>24</v>
      </c>
      <c r="F3725" s="2" t="s">
        <v>5</v>
      </c>
      <c r="G3725" s="1">
        <v>0</v>
      </c>
      <c r="H3725" s="32" t="str">
        <f>IFERROR(HOUR(Table1[[#This Row],[Cancel Date/time]])+MINUTE(Table1[[#This Row],[Cancel Date/time]])/60,"not cancelled")</f>
        <v>not cancelled</v>
      </c>
      <c r="I3725" s="47" t="str">
        <f>IFERROR(ROUND(Table1[[#This Row],[cancellation time decimal]],0),"not cancelled")</f>
        <v>not cancelled</v>
      </c>
      <c r="J3725" s="10" t="str">
        <f>IFERROR(MOD(Table1[[#This Row],[cancellation hour rounded]],24),"not cancelled")</f>
        <v>not cancelled</v>
      </c>
      <c r="K3725" s="32">
        <f>1/Table1[[#This Row],[Duration (Time between doses '[in hours'])]]</f>
        <v>4.1666666666666664E-2</v>
      </c>
      <c r="L3725" s="33">
        <f>Table1[[#This Row],[number doses per hour]]*INDEX(Table2[price per dose],Table1[[#This Row],[Drug ID]])</f>
        <v>1.2958049999999997</v>
      </c>
      <c r="M3725" s="11" t="b">
        <f>AND(Table1[[#This Row],[hour of cancellation 0 to 23]]&gt;=0,Table1[[#This Row],[hour of cancellation 0 to 23]]&lt;=23)</f>
        <v>0</v>
      </c>
    </row>
    <row r="3726" spans="1:13" x14ac:dyDescent="0.3">
      <c r="A3726" s="1">
        <v>3725</v>
      </c>
      <c r="B3726" s="1">
        <v>2</v>
      </c>
      <c r="C3726" s="2">
        <v>41073.814689707644</v>
      </c>
      <c r="D3726" s="2">
        <v>41133.814583333333</v>
      </c>
      <c r="E3726" s="1">
        <v>10</v>
      </c>
      <c r="F3726" s="2">
        <v>41074.407981725395</v>
      </c>
      <c r="G3726" s="1">
        <v>0</v>
      </c>
      <c r="H3726" s="32">
        <f>IFERROR(HOUR(Table1[[#This Row],[Cancel Date/time]])+MINUTE(Table1[[#This Row],[Cancel Date/time]])/60,"not cancelled")</f>
        <v>9.7833333333333332</v>
      </c>
      <c r="I3726" s="47">
        <f>IFERROR(ROUND(Table1[[#This Row],[cancellation time decimal]],0),"not cancelled")</f>
        <v>10</v>
      </c>
      <c r="J3726" s="10">
        <f>IFERROR(MOD(Table1[[#This Row],[cancellation hour rounded]],24),"not cancelled")</f>
        <v>10</v>
      </c>
      <c r="K3726" s="32">
        <f>1/Table1[[#This Row],[Duration (Time between doses '[in hours'])]]</f>
        <v>0.1</v>
      </c>
      <c r="L3726" s="33">
        <f>Table1[[#This Row],[number doses per hour]]*INDEX(Table2[price per dose],Table1[[#This Row],[Drug ID]])</f>
        <v>0.84959999999999969</v>
      </c>
      <c r="M3726" s="11" t="b">
        <f>AND(Table1[[#This Row],[hour of cancellation 0 to 23]]&gt;=0,Table1[[#This Row],[hour of cancellation 0 to 23]]&lt;=23)</f>
        <v>1</v>
      </c>
    </row>
    <row r="3727" spans="1:13" x14ac:dyDescent="0.3">
      <c r="A3727" s="1">
        <v>3726</v>
      </c>
      <c r="B3727" s="1">
        <v>4</v>
      </c>
      <c r="C3727" s="2">
        <v>41073.805923348191</v>
      </c>
      <c r="D3727" s="2">
        <v>41133.805555555555</v>
      </c>
      <c r="E3727" s="1">
        <v>12</v>
      </c>
      <c r="F3727" s="2">
        <v>41077.398581773101</v>
      </c>
      <c r="G3727" s="1">
        <v>0</v>
      </c>
      <c r="H3727" s="32">
        <f>IFERROR(HOUR(Table1[[#This Row],[Cancel Date/time]])+MINUTE(Table1[[#This Row],[Cancel Date/time]])/60,"not cancelled")</f>
        <v>9.5500000000000007</v>
      </c>
      <c r="I3727" s="47">
        <f>IFERROR(ROUND(Table1[[#This Row],[cancellation time decimal]],0),"not cancelled")</f>
        <v>10</v>
      </c>
      <c r="J3727" s="10">
        <f>IFERROR(MOD(Table1[[#This Row],[cancellation hour rounded]],24),"not cancelled")</f>
        <v>10</v>
      </c>
      <c r="K3727" s="32">
        <f>1/Table1[[#This Row],[Duration (Time between doses '[in hours'])]]</f>
        <v>8.3333333333333329E-2</v>
      </c>
      <c r="L3727" s="33">
        <f>Table1[[#This Row],[number doses per hour]]*INDEX(Table2[price per dose],Table1[[#This Row],[Drug ID]])</f>
        <v>1.448055119047619</v>
      </c>
      <c r="M3727" s="11" t="b">
        <f>AND(Table1[[#This Row],[hour of cancellation 0 to 23]]&gt;=0,Table1[[#This Row],[hour of cancellation 0 to 23]]&lt;=23)</f>
        <v>1</v>
      </c>
    </row>
    <row r="3728" spans="1:13" x14ac:dyDescent="0.3">
      <c r="A3728" s="1">
        <v>3727</v>
      </c>
      <c r="B3728" s="1">
        <v>5</v>
      </c>
      <c r="C3728" s="2">
        <v>41073.882767435454</v>
      </c>
      <c r="D3728" s="2">
        <v>41133.882638888892</v>
      </c>
      <c r="E3728" s="1">
        <v>24</v>
      </c>
      <c r="F3728" s="2">
        <v>41077.346330686632</v>
      </c>
      <c r="G3728" s="1">
        <v>0</v>
      </c>
      <c r="H3728" s="32">
        <f>IFERROR(HOUR(Table1[[#This Row],[Cancel Date/time]])+MINUTE(Table1[[#This Row],[Cancel Date/time]])/60,"not cancelled")</f>
        <v>8.3000000000000007</v>
      </c>
      <c r="I3728" s="47">
        <f>IFERROR(ROUND(Table1[[#This Row],[cancellation time decimal]],0),"not cancelled")</f>
        <v>8</v>
      </c>
      <c r="J3728" s="10">
        <f>IFERROR(MOD(Table1[[#This Row],[cancellation hour rounded]],24),"not cancelled")</f>
        <v>8</v>
      </c>
      <c r="K3728" s="32">
        <f>1/Table1[[#This Row],[Duration (Time between doses '[in hours'])]]</f>
        <v>4.1666666666666664E-2</v>
      </c>
      <c r="L3728" s="33">
        <f>Table1[[#This Row],[number doses per hour]]*INDEX(Table2[price per dose],Table1[[#This Row],[Drug ID]])</f>
        <v>0.2815833333333333</v>
      </c>
      <c r="M3728" s="11" t="b">
        <f>AND(Table1[[#This Row],[hour of cancellation 0 to 23]]&gt;=0,Table1[[#This Row],[hour of cancellation 0 to 23]]&lt;=23)</f>
        <v>1</v>
      </c>
    </row>
    <row r="3729" spans="1:13" x14ac:dyDescent="0.3">
      <c r="A3729" s="1">
        <v>3728</v>
      </c>
      <c r="B3729" s="1">
        <v>5</v>
      </c>
      <c r="C3729" s="2">
        <v>41073.946804351152</v>
      </c>
      <c r="D3729" s="2">
        <v>41133.946527777778</v>
      </c>
      <c r="E3729" s="1">
        <v>24</v>
      </c>
      <c r="F3729" s="2">
        <v>41075.433794901277</v>
      </c>
      <c r="G3729" s="1">
        <v>0</v>
      </c>
      <c r="H3729" s="32">
        <f>IFERROR(HOUR(Table1[[#This Row],[Cancel Date/time]])+MINUTE(Table1[[#This Row],[Cancel Date/time]])/60,"not cancelled")</f>
        <v>10.4</v>
      </c>
      <c r="I3729" s="47">
        <f>IFERROR(ROUND(Table1[[#This Row],[cancellation time decimal]],0),"not cancelled")</f>
        <v>10</v>
      </c>
      <c r="J3729" s="10">
        <f>IFERROR(MOD(Table1[[#This Row],[cancellation hour rounded]],24),"not cancelled")</f>
        <v>10</v>
      </c>
      <c r="K3729" s="32">
        <f>1/Table1[[#This Row],[Duration (Time between doses '[in hours'])]]</f>
        <v>4.1666666666666664E-2</v>
      </c>
      <c r="L3729" s="33">
        <f>Table1[[#This Row],[number doses per hour]]*INDEX(Table2[price per dose],Table1[[#This Row],[Drug ID]])</f>
        <v>0.2815833333333333</v>
      </c>
      <c r="M3729" s="11" t="b">
        <f>AND(Table1[[#This Row],[hour of cancellation 0 to 23]]&gt;=0,Table1[[#This Row],[hour of cancellation 0 to 23]]&lt;=23)</f>
        <v>1</v>
      </c>
    </row>
    <row r="3730" spans="1:13" x14ac:dyDescent="0.3">
      <c r="A3730" s="1">
        <v>3729</v>
      </c>
      <c r="B3730" s="1">
        <v>5</v>
      </c>
      <c r="C3730" s="2">
        <v>41073.940312477731</v>
      </c>
      <c r="D3730" s="2">
        <v>41133.940277777772</v>
      </c>
      <c r="E3730" s="1">
        <v>24</v>
      </c>
      <c r="F3730" s="2">
        <v>41074.419686111796</v>
      </c>
      <c r="G3730" s="1">
        <v>0</v>
      </c>
      <c r="H3730" s="32">
        <f>IFERROR(HOUR(Table1[[#This Row],[Cancel Date/time]])+MINUTE(Table1[[#This Row],[Cancel Date/time]])/60,"not cancelled")</f>
        <v>10.066666666666666</v>
      </c>
      <c r="I3730" s="47">
        <f>IFERROR(ROUND(Table1[[#This Row],[cancellation time decimal]],0),"not cancelled")</f>
        <v>10</v>
      </c>
      <c r="J3730" s="10">
        <f>IFERROR(MOD(Table1[[#This Row],[cancellation hour rounded]],24),"not cancelled")</f>
        <v>10</v>
      </c>
      <c r="K3730" s="32">
        <f>1/Table1[[#This Row],[Duration (Time between doses '[in hours'])]]</f>
        <v>4.1666666666666664E-2</v>
      </c>
      <c r="L3730" s="33">
        <f>Table1[[#This Row],[number doses per hour]]*INDEX(Table2[price per dose],Table1[[#This Row],[Drug ID]])</f>
        <v>0.2815833333333333</v>
      </c>
      <c r="M3730" s="11" t="b">
        <f>AND(Table1[[#This Row],[hour of cancellation 0 to 23]]&gt;=0,Table1[[#This Row],[hour of cancellation 0 to 23]]&lt;=23)</f>
        <v>1</v>
      </c>
    </row>
    <row r="3731" spans="1:13" hidden="1" x14ac:dyDescent="0.3">
      <c r="A3731" s="1">
        <v>3730</v>
      </c>
      <c r="B3731" s="1">
        <v>6</v>
      </c>
      <c r="C3731" s="2">
        <v>41074.013993215704</v>
      </c>
      <c r="D3731" s="2">
        <v>41077.597152781404</v>
      </c>
      <c r="E3731" s="1">
        <v>24</v>
      </c>
      <c r="F3731" s="2" t="s">
        <v>5</v>
      </c>
      <c r="G3731" s="1">
        <v>0</v>
      </c>
      <c r="H3731" s="32" t="str">
        <f>IFERROR(HOUR(Table1[[#This Row],[Cancel Date/time]])+MINUTE(Table1[[#This Row],[Cancel Date/time]])/60,"not cancelled")</f>
        <v>not cancelled</v>
      </c>
      <c r="I3731" s="47" t="str">
        <f>IFERROR(ROUND(Table1[[#This Row],[cancellation time decimal]],0),"not cancelled")</f>
        <v>not cancelled</v>
      </c>
      <c r="J3731" s="10" t="str">
        <f>IFERROR(MOD(Table1[[#This Row],[cancellation hour rounded]],24),"not cancelled")</f>
        <v>not cancelled</v>
      </c>
      <c r="K3731" s="32">
        <f>1/Table1[[#This Row],[Duration (Time between doses '[in hours'])]]</f>
        <v>4.1666666666666664E-2</v>
      </c>
      <c r="L3731" s="33">
        <f>Table1[[#This Row],[number doses per hour]]*INDEX(Table2[price per dose],Table1[[#This Row],[Drug ID]])</f>
        <v>0.35218749999999999</v>
      </c>
      <c r="M3731" s="11" t="b">
        <f>AND(Table1[[#This Row],[hour of cancellation 0 to 23]]&gt;=0,Table1[[#This Row],[hour of cancellation 0 to 23]]&lt;=23)</f>
        <v>0</v>
      </c>
    </row>
    <row r="3732" spans="1:13" x14ac:dyDescent="0.3">
      <c r="A3732" s="1">
        <v>3731</v>
      </c>
      <c r="B3732" s="1">
        <v>3</v>
      </c>
      <c r="C3732" s="2">
        <v>41074.013200661073</v>
      </c>
      <c r="D3732" s="2">
        <v>41134.013194444444</v>
      </c>
      <c r="E3732" s="1">
        <v>24</v>
      </c>
      <c r="F3732" s="2">
        <v>41076.02616393847</v>
      </c>
      <c r="G3732" s="1">
        <v>0</v>
      </c>
      <c r="H3732" s="32">
        <f>IFERROR(HOUR(Table1[[#This Row],[Cancel Date/time]])+MINUTE(Table1[[#This Row],[Cancel Date/time]])/60,"not cancelled")</f>
        <v>0.6166666666666667</v>
      </c>
      <c r="I3732" s="47">
        <f>IFERROR(ROUND(Table1[[#This Row],[cancellation time decimal]],0),"not cancelled")</f>
        <v>1</v>
      </c>
      <c r="J3732" s="10">
        <f>IFERROR(MOD(Table1[[#This Row],[cancellation hour rounded]],24),"not cancelled")</f>
        <v>1</v>
      </c>
      <c r="K3732" s="32">
        <f>1/Table1[[#This Row],[Duration (Time between doses '[in hours'])]]</f>
        <v>4.1666666666666664E-2</v>
      </c>
      <c r="L3732" s="33">
        <f>Table1[[#This Row],[number doses per hour]]*INDEX(Table2[price per dose],Table1[[#This Row],[Drug ID]])</f>
        <v>0.18133000000000002</v>
      </c>
      <c r="M3732" s="11" t="b">
        <f>AND(Table1[[#This Row],[hour of cancellation 0 to 23]]&gt;=0,Table1[[#This Row],[hour of cancellation 0 to 23]]&lt;=23)</f>
        <v>1</v>
      </c>
    </row>
    <row r="3733" spans="1:13" x14ac:dyDescent="0.3">
      <c r="A3733" s="1">
        <v>3732</v>
      </c>
      <c r="B3733" s="1">
        <v>3</v>
      </c>
      <c r="C3733" s="2">
        <v>41074.01508973576</v>
      </c>
      <c r="D3733" s="2">
        <v>41134.01458333333</v>
      </c>
      <c r="E3733" s="1">
        <v>24</v>
      </c>
      <c r="F3733" s="2">
        <v>41077.401851016541</v>
      </c>
      <c r="G3733" s="1">
        <v>0</v>
      </c>
      <c r="H3733" s="32">
        <f>IFERROR(HOUR(Table1[[#This Row],[Cancel Date/time]])+MINUTE(Table1[[#This Row],[Cancel Date/time]])/60,"not cancelled")</f>
        <v>9.6333333333333329</v>
      </c>
      <c r="I3733" s="47">
        <f>IFERROR(ROUND(Table1[[#This Row],[cancellation time decimal]],0),"not cancelled")</f>
        <v>10</v>
      </c>
      <c r="J3733" s="10">
        <f>IFERROR(MOD(Table1[[#This Row],[cancellation hour rounded]],24),"not cancelled")</f>
        <v>10</v>
      </c>
      <c r="K3733" s="32">
        <f>1/Table1[[#This Row],[Duration (Time between doses '[in hours'])]]</f>
        <v>4.1666666666666664E-2</v>
      </c>
      <c r="L3733" s="33">
        <f>Table1[[#This Row],[number doses per hour]]*INDEX(Table2[price per dose],Table1[[#This Row],[Drug ID]])</f>
        <v>0.18133000000000002</v>
      </c>
      <c r="M3733" s="11" t="b">
        <f>AND(Table1[[#This Row],[hour of cancellation 0 to 23]]&gt;=0,Table1[[#This Row],[hour of cancellation 0 to 23]]&lt;=23)</f>
        <v>1</v>
      </c>
    </row>
    <row r="3734" spans="1:13" hidden="1" x14ac:dyDescent="0.3">
      <c r="A3734" s="1">
        <v>3733</v>
      </c>
      <c r="B3734" s="1">
        <v>5</v>
      </c>
      <c r="C3734" s="2">
        <v>41074.147183186251</v>
      </c>
      <c r="D3734" s="2">
        <v>41076.896992927788</v>
      </c>
      <c r="E3734" s="1">
        <v>24</v>
      </c>
      <c r="F3734" s="2" t="s">
        <v>5</v>
      </c>
      <c r="G3734" s="1">
        <v>0</v>
      </c>
      <c r="H3734" s="32" t="str">
        <f>IFERROR(HOUR(Table1[[#This Row],[Cancel Date/time]])+MINUTE(Table1[[#This Row],[Cancel Date/time]])/60,"not cancelled")</f>
        <v>not cancelled</v>
      </c>
      <c r="I3734" s="47" t="str">
        <f>IFERROR(ROUND(Table1[[#This Row],[cancellation time decimal]],0),"not cancelled")</f>
        <v>not cancelled</v>
      </c>
      <c r="J3734" s="10" t="str">
        <f>IFERROR(MOD(Table1[[#This Row],[cancellation hour rounded]],24),"not cancelled")</f>
        <v>not cancelled</v>
      </c>
      <c r="K3734" s="32">
        <f>1/Table1[[#This Row],[Duration (Time between doses '[in hours'])]]</f>
        <v>4.1666666666666664E-2</v>
      </c>
      <c r="L3734" s="33">
        <f>Table1[[#This Row],[number doses per hour]]*INDEX(Table2[price per dose],Table1[[#This Row],[Drug ID]])</f>
        <v>0.2815833333333333</v>
      </c>
      <c r="M3734" s="11" t="b">
        <f>AND(Table1[[#This Row],[hour of cancellation 0 to 23]]&gt;=0,Table1[[#This Row],[hour of cancellation 0 to 23]]&lt;=23)</f>
        <v>0</v>
      </c>
    </row>
    <row r="3735" spans="1:13" hidden="1" x14ac:dyDescent="0.3">
      <c r="A3735" s="1">
        <v>3734</v>
      </c>
      <c r="B3735" s="1">
        <v>5</v>
      </c>
      <c r="C3735" s="2">
        <v>41074.139697706269</v>
      </c>
      <c r="D3735" s="2">
        <v>41076.347723361519</v>
      </c>
      <c r="E3735" s="1">
        <v>24</v>
      </c>
      <c r="F3735" s="2" t="s">
        <v>5</v>
      </c>
      <c r="G3735" s="1">
        <v>0</v>
      </c>
      <c r="H3735" s="32" t="str">
        <f>IFERROR(HOUR(Table1[[#This Row],[Cancel Date/time]])+MINUTE(Table1[[#This Row],[Cancel Date/time]])/60,"not cancelled")</f>
        <v>not cancelled</v>
      </c>
      <c r="I3735" s="47" t="str">
        <f>IFERROR(ROUND(Table1[[#This Row],[cancellation time decimal]],0),"not cancelled")</f>
        <v>not cancelled</v>
      </c>
      <c r="J3735" s="10" t="str">
        <f>IFERROR(MOD(Table1[[#This Row],[cancellation hour rounded]],24),"not cancelled")</f>
        <v>not cancelled</v>
      </c>
      <c r="K3735" s="32">
        <f>1/Table1[[#This Row],[Duration (Time between doses '[in hours'])]]</f>
        <v>4.1666666666666664E-2</v>
      </c>
      <c r="L3735" s="33">
        <f>Table1[[#This Row],[number doses per hour]]*INDEX(Table2[price per dose],Table1[[#This Row],[Drug ID]])</f>
        <v>0.2815833333333333</v>
      </c>
      <c r="M3735" s="11" t="b">
        <f>AND(Table1[[#This Row],[hour of cancellation 0 to 23]]&gt;=0,Table1[[#This Row],[hour of cancellation 0 to 23]]&lt;=23)</f>
        <v>0</v>
      </c>
    </row>
    <row r="3736" spans="1:13" x14ac:dyDescent="0.3">
      <c r="A3736" s="1">
        <v>3735</v>
      </c>
      <c r="B3736" s="1">
        <v>3</v>
      </c>
      <c r="C3736" s="2">
        <v>41074.139145095978</v>
      </c>
      <c r="D3736" s="2">
        <v>41134.138888888891</v>
      </c>
      <c r="E3736" s="1">
        <v>24</v>
      </c>
      <c r="F3736" s="2">
        <v>41075.857664588359</v>
      </c>
      <c r="G3736" s="1">
        <v>0</v>
      </c>
      <c r="H3736" s="32">
        <f>IFERROR(HOUR(Table1[[#This Row],[Cancel Date/time]])+MINUTE(Table1[[#This Row],[Cancel Date/time]])/60,"not cancelled")</f>
        <v>20.583333333333332</v>
      </c>
      <c r="I3736" s="47">
        <f>IFERROR(ROUND(Table1[[#This Row],[cancellation time decimal]],0),"not cancelled")</f>
        <v>21</v>
      </c>
      <c r="J3736" s="10">
        <f>IFERROR(MOD(Table1[[#This Row],[cancellation hour rounded]],24),"not cancelled")</f>
        <v>21</v>
      </c>
      <c r="K3736" s="32">
        <f>1/Table1[[#This Row],[Duration (Time between doses '[in hours'])]]</f>
        <v>4.1666666666666664E-2</v>
      </c>
      <c r="L3736" s="33">
        <f>Table1[[#This Row],[number doses per hour]]*INDEX(Table2[price per dose],Table1[[#This Row],[Drug ID]])</f>
        <v>0.18133000000000002</v>
      </c>
      <c r="M3736" s="11" t="b">
        <f>AND(Table1[[#This Row],[hour of cancellation 0 to 23]]&gt;=0,Table1[[#This Row],[hour of cancellation 0 to 23]]&lt;=23)</f>
        <v>1</v>
      </c>
    </row>
    <row r="3737" spans="1:13" x14ac:dyDescent="0.3">
      <c r="A3737" s="1">
        <v>3736</v>
      </c>
      <c r="B3737" s="1">
        <v>5</v>
      </c>
      <c r="C3737" s="2">
        <v>41074.212388904169</v>
      </c>
      <c r="D3737" s="2">
        <v>41134.211805555555</v>
      </c>
      <c r="E3737" s="1">
        <v>24</v>
      </c>
      <c r="F3737" s="2">
        <v>41078.486603099154</v>
      </c>
      <c r="G3737" s="1">
        <v>0</v>
      </c>
      <c r="H3737" s="32">
        <f>IFERROR(HOUR(Table1[[#This Row],[Cancel Date/time]])+MINUTE(Table1[[#This Row],[Cancel Date/time]])/60,"not cancelled")</f>
        <v>11.666666666666666</v>
      </c>
      <c r="I3737" s="47">
        <f>IFERROR(ROUND(Table1[[#This Row],[cancellation time decimal]],0),"not cancelled")</f>
        <v>12</v>
      </c>
      <c r="J3737" s="10">
        <f>IFERROR(MOD(Table1[[#This Row],[cancellation hour rounded]],24),"not cancelled")</f>
        <v>12</v>
      </c>
      <c r="K3737" s="32">
        <f>1/Table1[[#This Row],[Duration (Time between doses '[in hours'])]]</f>
        <v>4.1666666666666664E-2</v>
      </c>
      <c r="L3737" s="33">
        <f>Table1[[#This Row],[number doses per hour]]*INDEX(Table2[price per dose],Table1[[#This Row],[Drug ID]])</f>
        <v>0.2815833333333333</v>
      </c>
      <c r="M3737" s="11" t="b">
        <f>AND(Table1[[#This Row],[hour of cancellation 0 to 23]]&gt;=0,Table1[[#This Row],[hour of cancellation 0 to 23]]&lt;=23)</f>
        <v>1</v>
      </c>
    </row>
    <row r="3738" spans="1:13" x14ac:dyDescent="0.3">
      <c r="A3738" s="1">
        <v>3737</v>
      </c>
      <c r="B3738" s="1">
        <v>7</v>
      </c>
      <c r="C3738" s="2">
        <v>41074.315624133575</v>
      </c>
      <c r="D3738" s="2">
        <v>41134.315277777772</v>
      </c>
      <c r="E3738" s="1">
        <v>24</v>
      </c>
      <c r="F3738" s="2">
        <v>41079.892876737882</v>
      </c>
      <c r="G3738" s="1">
        <v>0</v>
      </c>
      <c r="H3738" s="32">
        <f>IFERROR(HOUR(Table1[[#This Row],[Cancel Date/time]])+MINUTE(Table1[[#This Row],[Cancel Date/time]])/60,"not cancelled")</f>
        <v>21.416666666666668</v>
      </c>
      <c r="I3738" s="47">
        <f>IFERROR(ROUND(Table1[[#This Row],[cancellation time decimal]],0),"not cancelled")</f>
        <v>21</v>
      </c>
      <c r="J3738" s="10">
        <f>IFERROR(MOD(Table1[[#This Row],[cancellation hour rounded]],24),"not cancelled")</f>
        <v>21</v>
      </c>
      <c r="K3738" s="32">
        <f>1/Table1[[#This Row],[Duration (Time between doses '[in hours'])]]</f>
        <v>4.1666666666666664E-2</v>
      </c>
      <c r="L3738" s="33">
        <f>Table1[[#This Row],[number doses per hour]]*INDEX(Table2[price per dose],Table1[[#This Row],[Drug ID]])</f>
        <v>1.2958049999999997</v>
      </c>
      <c r="M3738" s="11" t="b">
        <f>AND(Table1[[#This Row],[hour of cancellation 0 to 23]]&gt;=0,Table1[[#This Row],[hour of cancellation 0 to 23]]&lt;=23)</f>
        <v>1</v>
      </c>
    </row>
    <row r="3739" spans="1:13" x14ac:dyDescent="0.3">
      <c r="A3739" s="1">
        <v>3738</v>
      </c>
      <c r="B3739" s="1">
        <v>3</v>
      </c>
      <c r="C3739" s="2">
        <v>41074.313458486686</v>
      </c>
      <c r="D3739" s="2">
        <v>41134.313194444439</v>
      </c>
      <c r="E3739" s="1">
        <v>24</v>
      </c>
      <c r="F3739" s="2">
        <v>41077.669237691363</v>
      </c>
      <c r="G3739" s="1">
        <v>0</v>
      </c>
      <c r="H3739" s="32">
        <f>IFERROR(HOUR(Table1[[#This Row],[Cancel Date/time]])+MINUTE(Table1[[#This Row],[Cancel Date/time]])/60,"not cancelled")</f>
        <v>16.05</v>
      </c>
      <c r="I3739" s="47">
        <f>IFERROR(ROUND(Table1[[#This Row],[cancellation time decimal]],0),"not cancelled")</f>
        <v>16</v>
      </c>
      <c r="J3739" s="10">
        <f>IFERROR(MOD(Table1[[#This Row],[cancellation hour rounded]],24),"not cancelled")</f>
        <v>16</v>
      </c>
      <c r="K3739" s="32">
        <f>1/Table1[[#This Row],[Duration (Time between doses '[in hours'])]]</f>
        <v>4.1666666666666664E-2</v>
      </c>
      <c r="L3739" s="33">
        <f>Table1[[#This Row],[number doses per hour]]*INDEX(Table2[price per dose],Table1[[#This Row],[Drug ID]])</f>
        <v>0.18133000000000002</v>
      </c>
      <c r="M3739" s="11" t="b">
        <f>AND(Table1[[#This Row],[hour of cancellation 0 to 23]]&gt;=0,Table1[[#This Row],[hour of cancellation 0 to 23]]&lt;=23)</f>
        <v>1</v>
      </c>
    </row>
    <row r="3740" spans="1:13" x14ac:dyDescent="0.3">
      <c r="A3740" s="1">
        <v>3739</v>
      </c>
      <c r="B3740" s="1">
        <v>1</v>
      </c>
      <c r="C3740" s="2">
        <v>41074.397942486532</v>
      </c>
      <c r="D3740" s="2">
        <v>41134.397916666669</v>
      </c>
      <c r="E3740" s="1">
        <v>8</v>
      </c>
      <c r="F3740" s="2">
        <v>41075.460518970664</v>
      </c>
      <c r="G3740" s="1">
        <v>0</v>
      </c>
      <c r="H3740" s="32">
        <f>IFERROR(HOUR(Table1[[#This Row],[Cancel Date/time]])+MINUTE(Table1[[#This Row],[Cancel Date/time]])/60,"not cancelled")</f>
        <v>11.05</v>
      </c>
      <c r="I3740" s="47">
        <f>IFERROR(ROUND(Table1[[#This Row],[cancellation time decimal]],0),"not cancelled")</f>
        <v>11</v>
      </c>
      <c r="J3740" s="10">
        <f>IFERROR(MOD(Table1[[#This Row],[cancellation hour rounded]],24),"not cancelled")</f>
        <v>11</v>
      </c>
      <c r="K3740" s="32">
        <f>1/Table1[[#This Row],[Duration (Time between doses '[in hours'])]]</f>
        <v>0.125</v>
      </c>
      <c r="L3740" s="33">
        <f>Table1[[#This Row],[number doses per hour]]*INDEX(Table2[price per dose],Table1[[#This Row],[Drug ID]])</f>
        <v>0.84929166666666667</v>
      </c>
      <c r="M3740" s="11" t="b">
        <f>AND(Table1[[#This Row],[hour of cancellation 0 to 23]]&gt;=0,Table1[[#This Row],[hour of cancellation 0 to 23]]&lt;=23)</f>
        <v>1</v>
      </c>
    </row>
    <row r="3741" spans="1:13" x14ac:dyDescent="0.3">
      <c r="A3741" s="1">
        <v>3740</v>
      </c>
      <c r="B3741" s="1">
        <v>8</v>
      </c>
      <c r="C3741" s="2">
        <v>41074.400553503518</v>
      </c>
      <c r="D3741" s="2">
        <v>41134.400000000001</v>
      </c>
      <c r="E3741" s="1">
        <v>3</v>
      </c>
      <c r="F3741" s="2">
        <v>41078.529924570197</v>
      </c>
      <c r="G3741" s="1">
        <v>0</v>
      </c>
      <c r="H3741" s="32">
        <f>IFERROR(HOUR(Table1[[#This Row],[Cancel Date/time]])+MINUTE(Table1[[#This Row],[Cancel Date/time]])/60,"not cancelled")</f>
        <v>12.716666666666667</v>
      </c>
      <c r="I3741" s="47">
        <f>IFERROR(ROUND(Table1[[#This Row],[cancellation time decimal]],0),"not cancelled")</f>
        <v>13</v>
      </c>
      <c r="J3741" s="10">
        <f>IFERROR(MOD(Table1[[#This Row],[cancellation hour rounded]],24),"not cancelled")</f>
        <v>13</v>
      </c>
      <c r="K3741" s="32">
        <f>1/Table1[[#This Row],[Duration (Time between doses '[in hours'])]]</f>
        <v>0.33333333333333331</v>
      </c>
      <c r="L3741" s="33">
        <f>Table1[[#This Row],[number doses per hour]]*INDEX(Table2[price per dose],Table1[[#This Row],[Drug ID]])</f>
        <v>0.29998222222222221</v>
      </c>
      <c r="M3741" s="11" t="b">
        <f>AND(Table1[[#This Row],[hour of cancellation 0 to 23]]&gt;=0,Table1[[#This Row],[hour of cancellation 0 to 23]]&lt;=23)</f>
        <v>1</v>
      </c>
    </row>
    <row r="3742" spans="1:13" x14ac:dyDescent="0.3">
      <c r="A3742" s="1">
        <v>3741</v>
      </c>
      <c r="B3742" s="1">
        <v>1</v>
      </c>
      <c r="C3742" s="2">
        <v>41074.50694856394</v>
      </c>
      <c r="D3742" s="2">
        <v>41134.506944444445</v>
      </c>
      <c r="E3742" s="1">
        <v>8</v>
      </c>
      <c r="F3742" s="2">
        <v>41075.466658328965</v>
      </c>
      <c r="G3742" s="1">
        <v>0</v>
      </c>
      <c r="H3742" s="32">
        <f>IFERROR(HOUR(Table1[[#This Row],[Cancel Date/time]])+MINUTE(Table1[[#This Row],[Cancel Date/time]])/60,"not cancelled")</f>
        <v>11.183333333333334</v>
      </c>
      <c r="I3742" s="47">
        <f>IFERROR(ROUND(Table1[[#This Row],[cancellation time decimal]],0),"not cancelled")</f>
        <v>11</v>
      </c>
      <c r="J3742" s="10">
        <f>IFERROR(MOD(Table1[[#This Row],[cancellation hour rounded]],24),"not cancelled")</f>
        <v>11</v>
      </c>
      <c r="K3742" s="32">
        <f>1/Table1[[#This Row],[Duration (Time between doses '[in hours'])]]</f>
        <v>0.125</v>
      </c>
      <c r="L3742" s="33">
        <f>Table1[[#This Row],[number doses per hour]]*INDEX(Table2[price per dose],Table1[[#This Row],[Drug ID]])</f>
        <v>0.84929166666666667</v>
      </c>
      <c r="M3742" s="11" t="b">
        <f>AND(Table1[[#This Row],[hour of cancellation 0 to 23]]&gt;=0,Table1[[#This Row],[hour of cancellation 0 to 23]]&lt;=23)</f>
        <v>1</v>
      </c>
    </row>
    <row r="3743" spans="1:13" x14ac:dyDescent="0.3">
      <c r="A3743" s="1">
        <v>3742</v>
      </c>
      <c r="B3743" s="1">
        <v>1</v>
      </c>
      <c r="C3743" s="2">
        <v>41074.641948926597</v>
      </c>
      <c r="D3743" s="2">
        <v>41134.64166666667</v>
      </c>
      <c r="E3743" s="1">
        <v>8</v>
      </c>
      <c r="F3743" s="2">
        <v>41076.00979025197</v>
      </c>
      <c r="G3743" s="1">
        <v>0</v>
      </c>
      <c r="H3743" s="32">
        <f>IFERROR(HOUR(Table1[[#This Row],[Cancel Date/time]])+MINUTE(Table1[[#This Row],[Cancel Date/time]])/60,"not cancelled")</f>
        <v>0.23333333333333334</v>
      </c>
      <c r="I3743" s="47">
        <f>IFERROR(ROUND(Table1[[#This Row],[cancellation time decimal]],0),"not cancelled")</f>
        <v>0</v>
      </c>
      <c r="J3743" s="10">
        <f>IFERROR(MOD(Table1[[#This Row],[cancellation hour rounded]],24),"not cancelled")</f>
        <v>0</v>
      </c>
      <c r="K3743" s="32">
        <f>1/Table1[[#This Row],[Duration (Time between doses '[in hours'])]]</f>
        <v>0.125</v>
      </c>
      <c r="L3743" s="33">
        <f>Table1[[#This Row],[number doses per hour]]*INDEX(Table2[price per dose],Table1[[#This Row],[Drug ID]])</f>
        <v>0.84929166666666667</v>
      </c>
      <c r="M3743" s="11" t="b">
        <f>AND(Table1[[#This Row],[hour of cancellation 0 to 23]]&gt;=0,Table1[[#This Row],[hour of cancellation 0 to 23]]&lt;=23)</f>
        <v>1</v>
      </c>
    </row>
    <row r="3744" spans="1:13" x14ac:dyDescent="0.3">
      <c r="A3744" s="1">
        <v>3743</v>
      </c>
      <c r="B3744" s="1">
        <v>2</v>
      </c>
      <c r="C3744" s="2">
        <v>41074.639235427014</v>
      </c>
      <c r="D3744" s="2">
        <v>41134.638888888891</v>
      </c>
      <c r="E3744" s="1">
        <v>10</v>
      </c>
      <c r="F3744" s="2">
        <v>41075.750689675871</v>
      </c>
      <c r="G3744" s="1">
        <v>0</v>
      </c>
      <c r="H3744" s="32">
        <f>IFERROR(HOUR(Table1[[#This Row],[Cancel Date/time]])+MINUTE(Table1[[#This Row],[Cancel Date/time]])/60,"not cancelled")</f>
        <v>18.016666666666666</v>
      </c>
      <c r="I3744" s="47">
        <f>IFERROR(ROUND(Table1[[#This Row],[cancellation time decimal]],0),"not cancelled")</f>
        <v>18</v>
      </c>
      <c r="J3744" s="10">
        <f>IFERROR(MOD(Table1[[#This Row],[cancellation hour rounded]],24),"not cancelled")</f>
        <v>18</v>
      </c>
      <c r="K3744" s="32">
        <f>1/Table1[[#This Row],[Duration (Time between doses '[in hours'])]]</f>
        <v>0.1</v>
      </c>
      <c r="L3744" s="33">
        <f>Table1[[#This Row],[number doses per hour]]*INDEX(Table2[price per dose],Table1[[#This Row],[Drug ID]])</f>
        <v>0.84959999999999969</v>
      </c>
      <c r="M3744" s="11" t="b">
        <f>AND(Table1[[#This Row],[hour of cancellation 0 to 23]]&gt;=0,Table1[[#This Row],[hour of cancellation 0 to 23]]&lt;=23)</f>
        <v>1</v>
      </c>
    </row>
    <row r="3745" spans="1:13" x14ac:dyDescent="0.3">
      <c r="A3745" s="1">
        <v>3744</v>
      </c>
      <c r="B3745" s="1">
        <v>1</v>
      </c>
      <c r="C3745" s="2">
        <v>41074.698491489973</v>
      </c>
      <c r="D3745" s="2">
        <v>41134.697916666664</v>
      </c>
      <c r="E3745" s="1">
        <v>8</v>
      </c>
      <c r="F3745" s="2">
        <v>41075.352637623262</v>
      </c>
      <c r="G3745" s="1">
        <v>0</v>
      </c>
      <c r="H3745" s="32">
        <f>IFERROR(HOUR(Table1[[#This Row],[Cancel Date/time]])+MINUTE(Table1[[#This Row],[Cancel Date/time]])/60,"not cancelled")</f>
        <v>8.4499999999999993</v>
      </c>
      <c r="I3745" s="47">
        <f>IFERROR(ROUND(Table1[[#This Row],[cancellation time decimal]],0),"not cancelled")</f>
        <v>8</v>
      </c>
      <c r="J3745" s="10">
        <f>IFERROR(MOD(Table1[[#This Row],[cancellation hour rounded]],24),"not cancelled")</f>
        <v>8</v>
      </c>
      <c r="K3745" s="32">
        <f>1/Table1[[#This Row],[Duration (Time between doses '[in hours'])]]</f>
        <v>0.125</v>
      </c>
      <c r="L3745" s="33">
        <f>Table1[[#This Row],[number doses per hour]]*INDEX(Table2[price per dose],Table1[[#This Row],[Drug ID]])</f>
        <v>0.84929166666666667</v>
      </c>
      <c r="M3745" s="11" t="b">
        <f>AND(Table1[[#This Row],[hour of cancellation 0 to 23]]&gt;=0,Table1[[#This Row],[hour of cancellation 0 to 23]]&lt;=23)</f>
        <v>1</v>
      </c>
    </row>
    <row r="3746" spans="1:13" x14ac:dyDescent="0.3">
      <c r="A3746" s="1">
        <v>3745</v>
      </c>
      <c r="B3746" s="1">
        <v>1</v>
      </c>
      <c r="C3746" s="2">
        <v>41074.731580921602</v>
      </c>
      <c r="D3746" s="2">
        <v>41134.731250000004</v>
      </c>
      <c r="E3746" s="1">
        <v>8</v>
      </c>
      <c r="F3746" s="2">
        <v>41075.924662033423</v>
      </c>
      <c r="G3746" s="1">
        <v>0</v>
      </c>
      <c r="H3746" s="32">
        <f>IFERROR(HOUR(Table1[[#This Row],[Cancel Date/time]])+MINUTE(Table1[[#This Row],[Cancel Date/time]])/60,"not cancelled")</f>
        <v>22.183333333333334</v>
      </c>
      <c r="I3746" s="47">
        <f>IFERROR(ROUND(Table1[[#This Row],[cancellation time decimal]],0),"not cancelled")</f>
        <v>22</v>
      </c>
      <c r="J3746" s="10">
        <f>IFERROR(MOD(Table1[[#This Row],[cancellation hour rounded]],24),"not cancelled")</f>
        <v>22</v>
      </c>
      <c r="K3746" s="32">
        <f>1/Table1[[#This Row],[Duration (Time between doses '[in hours'])]]</f>
        <v>0.125</v>
      </c>
      <c r="L3746" s="33">
        <f>Table1[[#This Row],[number doses per hour]]*INDEX(Table2[price per dose],Table1[[#This Row],[Drug ID]])</f>
        <v>0.84929166666666667</v>
      </c>
      <c r="M3746" s="11" t="b">
        <f>AND(Table1[[#This Row],[hour of cancellation 0 to 23]]&gt;=0,Table1[[#This Row],[hour of cancellation 0 to 23]]&lt;=23)</f>
        <v>1</v>
      </c>
    </row>
    <row r="3747" spans="1:13" hidden="1" x14ac:dyDescent="0.3">
      <c r="A3747" s="1">
        <v>3746</v>
      </c>
      <c r="B3747" s="1">
        <v>2</v>
      </c>
      <c r="C3747" s="2">
        <v>41074.747755498298</v>
      </c>
      <c r="D3747" s="2">
        <v>41077.955715967284</v>
      </c>
      <c r="E3747" s="1">
        <v>10</v>
      </c>
      <c r="F3747" s="2" t="s">
        <v>5</v>
      </c>
      <c r="G3747" s="1">
        <v>0</v>
      </c>
      <c r="H3747" s="32" t="str">
        <f>IFERROR(HOUR(Table1[[#This Row],[Cancel Date/time]])+MINUTE(Table1[[#This Row],[Cancel Date/time]])/60,"not cancelled")</f>
        <v>not cancelled</v>
      </c>
      <c r="I3747" s="47" t="str">
        <f>IFERROR(ROUND(Table1[[#This Row],[cancellation time decimal]],0),"not cancelled")</f>
        <v>not cancelled</v>
      </c>
      <c r="J3747" s="10" t="str">
        <f>IFERROR(MOD(Table1[[#This Row],[cancellation hour rounded]],24),"not cancelled")</f>
        <v>not cancelled</v>
      </c>
      <c r="K3747" s="32">
        <f>1/Table1[[#This Row],[Duration (Time between doses '[in hours'])]]</f>
        <v>0.1</v>
      </c>
      <c r="L3747" s="33">
        <f>Table1[[#This Row],[number doses per hour]]*INDEX(Table2[price per dose],Table1[[#This Row],[Drug ID]])</f>
        <v>0.84959999999999969</v>
      </c>
      <c r="M3747" s="11" t="b">
        <f>AND(Table1[[#This Row],[hour of cancellation 0 to 23]]&gt;=0,Table1[[#This Row],[hour of cancellation 0 to 23]]&lt;=23)</f>
        <v>0</v>
      </c>
    </row>
    <row r="3748" spans="1:13" x14ac:dyDescent="0.3">
      <c r="A3748" s="1">
        <v>3747</v>
      </c>
      <c r="B3748" s="1">
        <v>5</v>
      </c>
      <c r="C3748" s="2">
        <v>41074.837771706501</v>
      </c>
      <c r="D3748" s="2">
        <v>41134.837500000001</v>
      </c>
      <c r="E3748" s="1">
        <v>24</v>
      </c>
      <c r="F3748" s="2">
        <v>41077.610288404649</v>
      </c>
      <c r="G3748" s="1">
        <v>0</v>
      </c>
      <c r="H3748" s="32">
        <f>IFERROR(HOUR(Table1[[#This Row],[Cancel Date/time]])+MINUTE(Table1[[#This Row],[Cancel Date/time]])/60,"not cancelled")</f>
        <v>14.633333333333333</v>
      </c>
      <c r="I3748" s="47">
        <f>IFERROR(ROUND(Table1[[#This Row],[cancellation time decimal]],0),"not cancelled")</f>
        <v>15</v>
      </c>
      <c r="J3748" s="10">
        <f>IFERROR(MOD(Table1[[#This Row],[cancellation hour rounded]],24),"not cancelled")</f>
        <v>15</v>
      </c>
      <c r="K3748" s="32">
        <f>1/Table1[[#This Row],[Duration (Time between doses '[in hours'])]]</f>
        <v>4.1666666666666664E-2</v>
      </c>
      <c r="L3748" s="33">
        <f>Table1[[#This Row],[number doses per hour]]*INDEX(Table2[price per dose],Table1[[#This Row],[Drug ID]])</f>
        <v>0.2815833333333333</v>
      </c>
      <c r="M3748" s="11" t="b">
        <f>AND(Table1[[#This Row],[hour of cancellation 0 to 23]]&gt;=0,Table1[[#This Row],[hour of cancellation 0 to 23]]&lt;=23)</f>
        <v>1</v>
      </c>
    </row>
    <row r="3749" spans="1:13" x14ac:dyDescent="0.3">
      <c r="A3749" s="1">
        <v>3748</v>
      </c>
      <c r="B3749" s="1">
        <v>2</v>
      </c>
      <c r="C3749" s="2">
        <v>41074.892850331467</v>
      </c>
      <c r="D3749" s="2">
        <v>41134.892361111109</v>
      </c>
      <c r="E3749" s="1">
        <v>10</v>
      </c>
      <c r="F3749" s="2">
        <v>41075.046183996295</v>
      </c>
      <c r="G3749" s="1">
        <v>0</v>
      </c>
      <c r="H3749" s="32">
        <f>IFERROR(HOUR(Table1[[#This Row],[Cancel Date/time]])+MINUTE(Table1[[#This Row],[Cancel Date/time]])/60,"not cancelled")</f>
        <v>1.1000000000000001</v>
      </c>
      <c r="I3749" s="47">
        <f>IFERROR(ROUND(Table1[[#This Row],[cancellation time decimal]],0),"not cancelled")</f>
        <v>1</v>
      </c>
      <c r="J3749" s="10">
        <f>IFERROR(MOD(Table1[[#This Row],[cancellation hour rounded]],24),"not cancelled")</f>
        <v>1</v>
      </c>
      <c r="K3749" s="32">
        <f>1/Table1[[#This Row],[Duration (Time between doses '[in hours'])]]</f>
        <v>0.1</v>
      </c>
      <c r="L3749" s="33">
        <f>Table1[[#This Row],[number doses per hour]]*INDEX(Table2[price per dose],Table1[[#This Row],[Drug ID]])</f>
        <v>0.84959999999999969</v>
      </c>
      <c r="M3749" s="11" t="b">
        <f>AND(Table1[[#This Row],[hour of cancellation 0 to 23]]&gt;=0,Table1[[#This Row],[hour of cancellation 0 to 23]]&lt;=23)</f>
        <v>1</v>
      </c>
    </row>
    <row r="3750" spans="1:13" hidden="1" x14ac:dyDescent="0.3">
      <c r="A3750" s="1">
        <v>3749</v>
      </c>
      <c r="B3750" s="1">
        <v>5</v>
      </c>
      <c r="C3750" s="2">
        <v>41074.985223211625</v>
      </c>
      <c r="D3750" s="2">
        <v>41077.359930050785</v>
      </c>
      <c r="E3750" s="1">
        <v>24</v>
      </c>
      <c r="F3750" s="2" t="s">
        <v>5</v>
      </c>
      <c r="G3750" s="1">
        <v>0</v>
      </c>
      <c r="H3750" s="32" t="str">
        <f>IFERROR(HOUR(Table1[[#This Row],[Cancel Date/time]])+MINUTE(Table1[[#This Row],[Cancel Date/time]])/60,"not cancelled")</f>
        <v>not cancelled</v>
      </c>
      <c r="I3750" s="47" t="str">
        <f>IFERROR(ROUND(Table1[[#This Row],[cancellation time decimal]],0),"not cancelled")</f>
        <v>not cancelled</v>
      </c>
      <c r="J3750" s="10" t="str">
        <f>IFERROR(MOD(Table1[[#This Row],[cancellation hour rounded]],24),"not cancelled")</f>
        <v>not cancelled</v>
      </c>
      <c r="K3750" s="32">
        <f>1/Table1[[#This Row],[Duration (Time between doses '[in hours'])]]</f>
        <v>4.1666666666666664E-2</v>
      </c>
      <c r="L3750" s="33">
        <f>Table1[[#This Row],[number doses per hour]]*INDEX(Table2[price per dose],Table1[[#This Row],[Drug ID]])</f>
        <v>0.2815833333333333</v>
      </c>
      <c r="M3750" s="11" t="b">
        <f>AND(Table1[[#This Row],[hour of cancellation 0 to 23]]&gt;=0,Table1[[#This Row],[hour of cancellation 0 to 23]]&lt;=23)</f>
        <v>0</v>
      </c>
    </row>
    <row r="3751" spans="1:13" x14ac:dyDescent="0.3">
      <c r="A3751" s="1">
        <v>3750</v>
      </c>
      <c r="B3751" s="1">
        <v>1</v>
      </c>
      <c r="C3751" s="2">
        <v>41075.040801678246</v>
      </c>
      <c r="D3751" s="2">
        <v>41135.040277777778</v>
      </c>
      <c r="E3751" s="1">
        <v>12</v>
      </c>
      <c r="F3751" s="2">
        <v>41075.508626598305</v>
      </c>
      <c r="G3751" s="1">
        <v>0</v>
      </c>
      <c r="H3751" s="32">
        <f>IFERROR(HOUR(Table1[[#This Row],[Cancel Date/time]])+MINUTE(Table1[[#This Row],[Cancel Date/time]])/60,"not cancelled")</f>
        <v>12.2</v>
      </c>
      <c r="I3751" s="47">
        <f>IFERROR(ROUND(Table1[[#This Row],[cancellation time decimal]],0),"not cancelled")</f>
        <v>12</v>
      </c>
      <c r="J3751" s="10">
        <f>IFERROR(MOD(Table1[[#This Row],[cancellation hour rounded]],24),"not cancelled")</f>
        <v>12</v>
      </c>
      <c r="K3751" s="32">
        <f>1/Table1[[#This Row],[Duration (Time between doses '[in hours'])]]</f>
        <v>8.3333333333333329E-2</v>
      </c>
      <c r="L3751" s="33">
        <f>Table1[[#This Row],[number doses per hour]]*INDEX(Table2[price per dose],Table1[[#This Row],[Drug ID]])</f>
        <v>0.56619444444444444</v>
      </c>
      <c r="M3751" s="11" t="b">
        <f>AND(Table1[[#This Row],[hour of cancellation 0 to 23]]&gt;=0,Table1[[#This Row],[hour of cancellation 0 to 23]]&lt;=23)</f>
        <v>1</v>
      </c>
    </row>
    <row r="3752" spans="1:13" x14ac:dyDescent="0.3">
      <c r="A3752" s="1">
        <v>3751</v>
      </c>
      <c r="B3752" s="1">
        <v>1</v>
      </c>
      <c r="C3752" s="2">
        <v>41075.075553891096</v>
      </c>
      <c r="D3752" s="2">
        <v>41135.074999999997</v>
      </c>
      <c r="E3752" s="1">
        <v>12</v>
      </c>
      <c r="F3752" s="2">
        <v>41075.931484084591</v>
      </c>
      <c r="G3752" s="1">
        <v>0</v>
      </c>
      <c r="H3752" s="32">
        <f>IFERROR(HOUR(Table1[[#This Row],[Cancel Date/time]])+MINUTE(Table1[[#This Row],[Cancel Date/time]])/60,"not cancelled")</f>
        <v>22.35</v>
      </c>
      <c r="I3752" s="47">
        <f>IFERROR(ROUND(Table1[[#This Row],[cancellation time decimal]],0),"not cancelled")</f>
        <v>22</v>
      </c>
      <c r="J3752" s="10">
        <f>IFERROR(MOD(Table1[[#This Row],[cancellation hour rounded]],24),"not cancelled")</f>
        <v>22</v>
      </c>
      <c r="K3752" s="32">
        <f>1/Table1[[#This Row],[Duration (Time between doses '[in hours'])]]</f>
        <v>8.3333333333333329E-2</v>
      </c>
      <c r="L3752" s="33">
        <f>Table1[[#This Row],[number doses per hour]]*INDEX(Table2[price per dose],Table1[[#This Row],[Drug ID]])</f>
        <v>0.56619444444444444</v>
      </c>
      <c r="M3752" s="11" t="b">
        <f>AND(Table1[[#This Row],[hour of cancellation 0 to 23]]&gt;=0,Table1[[#This Row],[hour of cancellation 0 to 23]]&lt;=23)</f>
        <v>1</v>
      </c>
    </row>
    <row r="3753" spans="1:13" x14ac:dyDescent="0.3">
      <c r="A3753" s="1">
        <v>3752</v>
      </c>
      <c r="B3753" s="1">
        <v>1</v>
      </c>
      <c r="C3753" s="2">
        <v>41075.20107841157</v>
      </c>
      <c r="D3753" s="2">
        <v>41135.200694444444</v>
      </c>
      <c r="E3753" s="1">
        <v>8</v>
      </c>
      <c r="F3753" s="2">
        <v>41075.891877864175</v>
      </c>
      <c r="G3753" s="1">
        <v>0</v>
      </c>
      <c r="H3753" s="32">
        <f>IFERROR(HOUR(Table1[[#This Row],[Cancel Date/time]])+MINUTE(Table1[[#This Row],[Cancel Date/time]])/60,"not cancelled")</f>
        <v>21.4</v>
      </c>
      <c r="I3753" s="47">
        <f>IFERROR(ROUND(Table1[[#This Row],[cancellation time decimal]],0),"not cancelled")</f>
        <v>21</v>
      </c>
      <c r="J3753" s="10">
        <f>IFERROR(MOD(Table1[[#This Row],[cancellation hour rounded]],24),"not cancelled")</f>
        <v>21</v>
      </c>
      <c r="K3753" s="32">
        <f>1/Table1[[#This Row],[Duration (Time between doses '[in hours'])]]</f>
        <v>0.125</v>
      </c>
      <c r="L3753" s="33">
        <f>Table1[[#This Row],[number doses per hour]]*INDEX(Table2[price per dose],Table1[[#This Row],[Drug ID]])</f>
        <v>0.84929166666666667</v>
      </c>
      <c r="M3753" s="11" t="b">
        <f>AND(Table1[[#This Row],[hour of cancellation 0 to 23]]&gt;=0,Table1[[#This Row],[hour of cancellation 0 to 23]]&lt;=23)</f>
        <v>1</v>
      </c>
    </row>
    <row r="3754" spans="1:13" hidden="1" x14ac:dyDescent="0.3">
      <c r="A3754" s="1">
        <v>3753</v>
      </c>
      <c r="B3754" s="1">
        <v>2</v>
      </c>
      <c r="C3754" s="2">
        <v>41075.288582807574</v>
      </c>
      <c r="D3754" s="2">
        <v>41078.871742373274</v>
      </c>
      <c r="E3754" s="1">
        <v>10</v>
      </c>
      <c r="F3754" s="2" t="s">
        <v>5</v>
      </c>
      <c r="G3754" s="1">
        <v>0</v>
      </c>
      <c r="H3754" s="32" t="str">
        <f>IFERROR(HOUR(Table1[[#This Row],[Cancel Date/time]])+MINUTE(Table1[[#This Row],[Cancel Date/time]])/60,"not cancelled")</f>
        <v>not cancelled</v>
      </c>
      <c r="I3754" s="47" t="str">
        <f>IFERROR(ROUND(Table1[[#This Row],[cancellation time decimal]],0),"not cancelled")</f>
        <v>not cancelled</v>
      </c>
      <c r="J3754" s="10" t="str">
        <f>IFERROR(MOD(Table1[[#This Row],[cancellation hour rounded]],24),"not cancelled")</f>
        <v>not cancelled</v>
      </c>
      <c r="K3754" s="32">
        <f>1/Table1[[#This Row],[Duration (Time between doses '[in hours'])]]</f>
        <v>0.1</v>
      </c>
      <c r="L3754" s="33">
        <f>Table1[[#This Row],[number doses per hour]]*INDEX(Table2[price per dose],Table1[[#This Row],[Drug ID]])</f>
        <v>0.84959999999999969</v>
      </c>
      <c r="M3754" s="11" t="b">
        <f>AND(Table1[[#This Row],[hour of cancellation 0 to 23]]&gt;=0,Table1[[#This Row],[hour of cancellation 0 to 23]]&lt;=23)</f>
        <v>0</v>
      </c>
    </row>
    <row r="3755" spans="1:13" x14ac:dyDescent="0.3">
      <c r="A3755" s="1">
        <v>3754</v>
      </c>
      <c r="B3755" s="1">
        <v>7</v>
      </c>
      <c r="C3755" s="2">
        <v>41075.2591877593</v>
      </c>
      <c r="D3755" s="2">
        <v>41135.259027777778</v>
      </c>
      <c r="E3755" s="1">
        <v>24</v>
      </c>
      <c r="F3755" s="2">
        <v>41080.557993975563</v>
      </c>
      <c r="G3755" s="1">
        <v>0</v>
      </c>
      <c r="H3755" s="32">
        <f>IFERROR(HOUR(Table1[[#This Row],[Cancel Date/time]])+MINUTE(Table1[[#This Row],[Cancel Date/time]])/60,"not cancelled")</f>
        <v>13.383333333333333</v>
      </c>
      <c r="I3755" s="47">
        <f>IFERROR(ROUND(Table1[[#This Row],[cancellation time decimal]],0),"not cancelled")</f>
        <v>13</v>
      </c>
      <c r="J3755" s="10">
        <f>IFERROR(MOD(Table1[[#This Row],[cancellation hour rounded]],24),"not cancelled")</f>
        <v>13</v>
      </c>
      <c r="K3755" s="32">
        <f>1/Table1[[#This Row],[Duration (Time between doses '[in hours'])]]</f>
        <v>4.1666666666666664E-2</v>
      </c>
      <c r="L3755" s="33">
        <f>Table1[[#This Row],[number doses per hour]]*INDEX(Table2[price per dose],Table1[[#This Row],[Drug ID]])</f>
        <v>1.2958049999999997</v>
      </c>
      <c r="M3755" s="11" t="b">
        <f>AND(Table1[[#This Row],[hour of cancellation 0 to 23]]&gt;=0,Table1[[#This Row],[hour of cancellation 0 to 23]]&lt;=23)</f>
        <v>1</v>
      </c>
    </row>
    <row r="3756" spans="1:13" x14ac:dyDescent="0.3">
      <c r="A3756" s="1">
        <v>3755</v>
      </c>
      <c r="B3756" s="1">
        <v>6</v>
      </c>
      <c r="C3756" s="2">
        <v>41075.352720549468</v>
      </c>
      <c r="D3756" s="2">
        <v>41135.352083333339</v>
      </c>
      <c r="E3756" s="1">
        <v>24</v>
      </c>
      <c r="F3756" s="2">
        <v>41079.444144174304</v>
      </c>
      <c r="G3756" s="1">
        <v>0</v>
      </c>
      <c r="H3756" s="32">
        <f>IFERROR(HOUR(Table1[[#This Row],[Cancel Date/time]])+MINUTE(Table1[[#This Row],[Cancel Date/time]])/60,"not cancelled")</f>
        <v>10.65</v>
      </c>
      <c r="I3756" s="47">
        <f>IFERROR(ROUND(Table1[[#This Row],[cancellation time decimal]],0),"not cancelled")</f>
        <v>11</v>
      </c>
      <c r="J3756" s="10">
        <f>IFERROR(MOD(Table1[[#This Row],[cancellation hour rounded]],24),"not cancelled")</f>
        <v>11</v>
      </c>
      <c r="K3756" s="32">
        <f>1/Table1[[#This Row],[Duration (Time between doses '[in hours'])]]</f>
        <v>4.1666666666666664E-2</v>
      </c>
      <c r="L3756" s="33">
        <f>Table1[[#This Row],[number doses per hour]]*INDEX(Table2[price per dose],Table1[[#This Row],[Drug ID]])</f>
        <v>0.35218749999999999</v>
      </c>
      <c r="M3756" s="11" t="b">
        <f>AND(Table1[[#This Row],[hour of cancellation 0 to 23]]&gt;=0,Table1[[#This Row],[hour of cancellation 0 to 23]]&lt;=23)</f>
        <v>1</v>
      </c>
    </row>
    <row r="3757" spans="1:13" x14ac:dyDescent="0.3">
      <c r="A3757" s="1">
        <v>3756</v>
      </c>
      <c r="B3757" s="1">
        <v>8</v>
      </c>
      <c r="C3757" s="2">
        <v>41075.390911468385</v>
      </c>
      <c r="D3757" s="2">
        <v>41135.390277777777</v>
      </c>
      <c r="E3757" s="1">
        <v>3</v>
      </c>
      <c r="F3757" s="2">
        <v>41078.531603901916</v>
      </c>
      <c r="G3757" s="1">
        <v>0</v>
      </c>
      <c r="H3757" s="32">
        <f>IFERROR(HOUR(Table1[[#This Row],[Cancel Date/time]])+MINUTE(Table1[[#This Row],[Cancel Date/time]])/60,"not cancelled")</f>
        <v>12.75</v>
      </c>
      <c r="I3757" s="47">
        <f>IFERROR(ROUND(Table1[[#This Row],[cancellation time decimal]],0),"not cancelled")</f>
        <v>13</v>
      </c>
      <c r="J3757" s="10">
        <f>IFERROR(MOD(Table1[[#This Row],[cancellation hour rounded]],24),"not cancelled")</f>
        <v>13</v>
      </c>
      <c r="K3757" s="32">
        <f>1/Table1[[#This Row],[Duration (Time between doses '[in hours'])]]</f>
        <v>0.33333333333333331</v>
      </c>
      <c r="L3757" s="33">
        <f>Table1[[#This Row],[number doses per hour]]*INDEX(Table2[price per dose],Table1[[#This Row],[Drug ID]])</f>
        <v>0.29998222222222221</v>
      </c>
      <c r="M3757" s="11" t="b">
        <f>AND(Table1[[#This Row],[hour of cancellation 0 to 23]]&gt;=0,Table1[[#This Row],[hour of cancellation 0 to 23]]&lt;=23)</f>
        <v>1</v>
      </c>
    </row>
    <row r="3758" spans="1:13" x14ac:dyDescent="0.3">
      <c r="A3758" s="1">
        <v>3757</v>
      </c>
      <c r="B3758" s="1">
        <v>7</v>
      </c>
      <c r="C3758" s="2">
        <v>41075.402823426542</v>
      </c>
      <c r="D3758" s="2">
        <v>41135.402777777781</v>
      </c>
      <c r="E3758" s="1">
        <v>24</v>
      </c>
      <c r="F3758" s="2">
        <v>41078.510551783591</v>
      </c>
      <c r="G3758" s="1">
        <v>0</v>
      </c>
      <c r="H3758" s="32">
        <f>IFERROR(HOUR(Table1[[#This Row],[Cancel Date/time]])+MINUTE(Table1[[#This Row],[Cancel Date/time]])/60,"not cancelled")</f>
        <v>12.25</v>
      </c>
      <c r="I3758" s="47">
        <f>IFERROR(ROUND(Table1[[#This Row],[cancellation time decimal]],0),"not cancelled")</f>
        <v>12</v>
      </c>
      <c r="J3758" s="10">
        <f>IFERROR(MOD(Table1[[#This Row],[cancellation hour rounded]],24),"not cancelled")</f>
        <v>12</v>
      </c>
      <c r="K3758" s="32">
        <f>1/Table1[[#This Row],[Duration (Time between doses '[in hours'])]]</f>
        <v>4.1666666666666664E-2</v>
      </c>
      <c r="L3758" s="33">
        <f>Table1[[#This Row],[number doses per hour]]*INDEX(Table2[price per dose],Table1[[#This Row],[Drug ID]])</f>
        <v>1.2958049999999997</v>
      </c>
      <c r="M3758" s="11" t="b">
        <f>AND(Table1[[#This Row],[hour of cancellation 0 to 23]]&gt;=0,Table1[[#This Row],[hour of cancellation 0 to 23]]&lt;=23)</f>
        <v>1</v>
      </c>
    </row>
    <row r="3759" spans="1:13" x14ac:dyDescent="0.3">
      <c r="A3759" s="1">
        <v>3758</v>
      </c>
      <c r="B3759" s="1">
        <v>9</v>
      </c>
      <c r="C3759" s="2">
        <v>41075.394906751462</v>
      </c>
      <c r="D3759" s="2">
        <v>41135.394444444442</v>
      </c>
      <c r="E3759" s="1">
        <v>5</v>
      </c>
      <c r="F3759" s="2">
        <v>41078.496990815933</v>
      </c>
      <c r="G3759" s="1">
        <v>0</v>
      </c>
      <c r="H3759" s="32">
        <f>IFERROR(HOUR(Table1[[#This Row],[Cancel Date/time]])+MINUTE(Table1[[#This Row],[Cancel Date/time]])/60,"not cancelled")</f>
        <v>11.916666666666666</v>
      </c>
      <c r="I3759" s="47">
        <f>IFERROR(ROUND(Table1[[#This Row],[cancellation time decimal]],0),"not cancelled")</f>
        <v>12</v>
      </c>
      <c r="J3759" s="10">
        <f>IFERROR(MOD(Table1[[#This Row],[cancellation hour rounded]],24),"not cancelled")</f>
        <v>12</v>
      </c>
      <c r="K3759" s="32">
        <f>1/Table1[[#This Row],[Duration (Time between doses '[in hours'])]]</f>
        <v>0.2</v>
      </c>
      <c r="L3759" s="33">
        <f>Table1[[#This Row],[number doses per hour]]*INDEX(Table2[price per dose],Table1[[#This Row],[Drug ID]])</f>
        <v>5.6740000000000004</v>
      </c>
      <c r="M3759" s="11" t="b">
        <f>AND(Table1[[#This Row],[hour of cancellation 0 to 23]]&gt;=0,Table1[[#This Row],[hour of cancellation 0 to 23]]&lt;=23)</f>
        <v>1</v>
      </c>
    </row>
    <row r="3760" spans="1:13" x14ac:dyDescent="0.3">
      <c r="A3760" s="1">
        <v>3759</v>
      </c>
      <c r="B3760" s="1">
        <v>1</v>
      </c>
      <c r="C3760" s="2">
        <v>41075.392318093138</v>
      </c>
      <c r="D3760" s="2">
        <v>41135.39166666667</v>
      </c>
      <c r="E3760" s="1">
        <v>8</v>
      </c>
      <c r="F3760" s="2">
        <v>41075.515506410651</v>
      </c>
      <c r="G3760" s="1">
        <v>0</v>
      </c>
      <c r="H3760" s="32">
        <f>IFERROR(HOUR(Table1[[#This Row],[Cancel Date/time]])+MINUTE(Table1[[#This Row],[Cancel Date/time]])/60,"not cancelled")</f>
        <v>12.366666666666667</v>
      </c>
      <c r="I3760" s="47">
        <f>IFERROR(ROUND(Table1[[#This Row],[cancellation time decimal]],0),"not cancelled")</f>
        <v>12</v>
      </c>
      <c r="J3760" s="10">
        <f>IFERROR(MOD(Table1[[#This Row],[cancellation hour rounded]],24),"not cancelled")</f>
        <v>12</v>
      </c>
      <c r="K3760" s="32">
        <f>1/Table1[[#This Row],[Duration (Time between doses '[in hours'])]]</f>
        <v>0.125</v>
      </c>
      <c r="L3760" s="33">
        <f>Table1[[#This Row],[number doses per hour]]*INDEX(Table2[price per dose],Table1[[#This Row],[Drug ID]])</f>
        <v>0.84929166666666667</v>
      </c>
      <c r="M3760" s="11" t="b">
        <f>AND(Table1[[#This Row],[hour of cancellation 0 to 23]]&gt;=0,Table1[[#This Row],[hour of cancellation 0 to 23]]&lt;=23)</f>
        <v>1</v>
      </c>
    </row>
    <row r="3761" spans="1:13" x14ac:dyDescent="0.3">
      <c r="A3761" s="1">
        <v>3760</v>
      </c>
      <c r="B3761" s="1">
        <v>9</v>
      </c>
      <c r="C3761" s="2">
        <v>41075.378232282674</v>
      </c>
      <c r="D3761" s="2">
        <v>41135.37777777778</v>
      </c>
      <c r="E3761" s="1">
        <v>5</v>
      </c>
      <c r="F3761" s="2">
        <v>41078.226060400695</v>
      </c>
      <c r="G3761" s="1">
        <v>0</v>
      </c>
      <c r="H3761" s="32">
        <f>IFERROR(HOUR(Table1[[#This Row],[Cancel Date/time]])+MINUTE(Table1[[#This Row],[Cancel Date/time]])/60,"not cancelled")</f>
        <v>5.416666666666667</v>
      </c>
      <c r="I3761" s="47">
        <f>IFERROR(ROUND(Table1[[#This Row],[cancellation time decimal]],0),"not cancelled")</f>
        <v>5</v>
      </c>
      <c r="J3761" s="10">
        <f>IFERROR(MOD(Table1[[#This Row],[cancellation hour rounded]],24),"not cancelled")</f>
        <v>5</v>
      </c>
      <c r="K3761" s="32">
        <f>1/Table1[[#This Row],[Duration (Time between doses '[in hours'])]]</f>
        <v>0.2</v>
      </c>
      <c r="L3761" s="33">
        <f>Table1[[#This Row],[number doses per hour]]*INDEX(Table2[price per dose],Table1[[#This Row],[Drug ID]])</f>
        <v>5.6740000000000004</v>
      </c>
      <c r="M3761" s="11" t="b">
        <f>AND(Table1[[#This Row],[hour of cancellation 0 to 23]]&gt;=0,Table1[[#This Row],[hour of cancellation 0 to 23]]&lt;=23)</f>
        <v>1</v>
      </c>
    </row>
    <row r="3762" spans="1:13" hidden="1" x14ac:dyDescent="0.3">
      <c r="A3762" s="1">
        <v>3761</v>
      </c>
      <c r="B3762" s="1">
        <v>5</v>
      </c>
      <c r="C3762" s="2">
        <v>41075.411275449791</v>
      </c>
      <c r="D3762" s="2">
        <v>41077.452562027262</v>
      </c>
      <c r="E3762" s="1">
        <v>24</v>
      </c>
      <c r="F3762" s="2" t="s">
        <v>5</v>
      </c>
      <c r="G3762" s="1">
        <v>0</v>
      </c>
      <c r="H3762" s="32" t="str">
        <f>IFERROR(HOUR(Table1[[#This Row],[Cancel Date/time]])+MINUTE(Table1[[#This Row],[Cancel Date/time]])/60,"not cancelled")</f>
        <v>not cancelled</v>
      </c>
      <c r="I3762" s="47" t="str">
        <f>IFERROR(ROUND(Table1[[#This Row],[cancellation time decimal]],0),"not cancelled")</f>
        <v>not cancelled</v>
      </c>
      <c r="J3762" s="10" t="str">
        <f>IFERROR(MOD(Table1[[#This Row],[cancellation hour rounded]],24),"not cancelled")</f>
        <v>not cancelled</v>
      </c>
      <c r="K3762" s="32">
        <f>1/Table1[[#This Row],[Duration (Time between doses '[in hours'])]]</f>
        <v>4.1666666666666664E-2</v>
      </c>
      <c r="L3762" s="33">
        <f>Table1[[#This Row],[number doses per hour]]*INDEX(Table2[price per dose],Table1[[#This Row],[Drug ID]])</f>
        <v>0.2815833333333333</v>
      </c>
      <c r="M3762" s="11" t="b">
        <f>AND(Table1[[#This Row],[hour of cancellation 0 to 23]]&gt;=0,Table1[[#This Row],[hour of cancellation 0 to 23]]&lt;=23)</f>
        <v>0</v>
      </c>
    </row>
    <row r="3763" spans="1:13" hidden="1" x14ac:dyDescent="0.3">
      <c r="A3763" s="1">
        <v>3762</v>
      </c>
      <c r="B3763" s="1">
        <v>6</v>
      </c>
      <c r="C3763" s="2">
        <v>41075.476832759377</v>
      </c>
      <c r="D3763" s="2">
        <v>41078.268086418357</v>
      </c>
      <c r="E3763" s="1">
        <v>24</v>
      </c>
      <c r="F3763" s="2" t="s">
        <v>5</v>
      </c>
      <c r="G3763" s="1">
        <v>0</v>
      </c>
      <c r="H3763" s="32" t="str">
        <f>IFERROR(HOUR(Table1[[#This Row],[Cancel Date/time]])+MINUTE(Table1[[#This Row],[Cancel Date/time]])/60,"not cancelled")</f>
        <v>not cancelled</v>
      </c>
      <c r="I3763" s="47" t="str">
        <f>IFERROR(ROUND(Table1[[#This Row],[cancellation time decimal]],0),"not cancelled")</f>
        <v>not cancelled</v>
      </c>
      <c r="J3763" s="10" t="str">
        <f>IFERROR(MOD(Table1[[#This Row],[cancellation hour rounded]],24),"not cancelled")</f>
        <v>not cancelled</v>
      </c>
      <c r="K3763" s="32">
        <f>1/Table1[[#This Row],[Duration (Time between doses '[in hours'])]]</f>
        <v>4.1666666666666664E-2</v>
      </c>
      <c r="L3763" s="33">
        <f>Table1[[#This Row],[number doses per hour]]*INDEX(Table2[price per dose],Table1[[#This Row],[Drug ID]])</f>
        <v>0.35218749999999999</v>
      </c>
      <c r="M3763" s="11" t="b">
        <f>AND(Table1[[#This Row],[hour of cancellation 0 to 23]]&gt;=0,Table1[[#This Row],[hour of cancellation 0 to 23]]&lt;=23)</f>
        <v>0</v>
      </c>
    </row>
    <row r="3764" spans="1:13" x14ac:dyDescent="0.3">
      <c r="A3764" s="1">
        <v>3763</v>
      </c>
      <c r="B3764" s="1">
        <v>4</v>
      </c>
      <c r="C3764" s="2">
        <v>41075.497160742889</v>
      </c>
      <c r="D3764" s="2">
        <v>41135.496527777781</v>
      </c>
      <c r="E3764" s="1">
        <v>12</v>
      </c>
      <c r="F3764" s="2">
        <v>41078.44329369047</v>
      </c>
      <c r="G3764" s="1">
        <v>0</v>
      </c>
      <c r="H3764" s="32">
        <f>IFERROR(HOUR(Table1[[#This Row],[Cancel Date/time]])+MINUTE(Table1[[#This Row],[Cancel Date/time]])/60,"not cancelled")</f>
        <v>10.633333333333333</v>
      </c>
      <c r="I3764" s="47">
        <f>IFERROR(ROUND(Table1[[#This Row],[cancellation time decimal]],0),"not cancelled")</f>
        <v>11</v>
      </c>
      <c r="J3764" s="10">
        <f>IFERROR(MOD(Table1[[#This Row],[cancellation hour rounded]],24),"not cancelled")</f>
        <v>11</v>
      </c>
      <c r="K3764" s="32">
        <f>1/Table1[[#This Row],[Duration (Time between doses '[in hours'])]]</f>
        <v>8.3333333333333329E-2</v>
      </c>
      <c r="L3764" s="33">
        <f>Table1[[#This Row],[number doses per hour]]*INDEX(Table2[price per dose],Table1[[#This Row],[Drug ID]])</f>
        <v>1.448055119047619</v>
      </c>
      <c r="M3764" s="11" t="b">
        <f>AND(Table1[[#This Row],[hour of cancellation 0 to 23]]&gt;=0,Table1[[#This Row],[hour of cancellation 0 to 23]]&lt;=23)</f>
        <v>1</v>
      </c>
    </row>
    <row r="3765" spans="1:13" x14ac:dyDescent="0.3">
      <c r="A3765" s="1">
        <v>3764</v>
      </c>
      <c r="B3765" s="1">
        <v>1</v>
      </c>
      <c r="C3765" s="2">
        <v>41075.498355240517</v>
      </c>
      <c r="D3765" s="2">
        <v>41135.497916666667</v>
      </c>
      <c r="E3765" s="1">
        <v>12</v>
      </c>
      <c r="F3765" s="2">
        <v>41076.521817081404</v>
      </c>
      <c r="G3765" s="1">
        <v>0</v>
      </c>
      <c r="H3765" s="32">
        <f>IFERROR(HOUR(Table1[[#This Row],[Cancel Date/time]])+MINUTE(Table1[[#This Row],[Cancel Date/time]])/60,"not cancelled")</f>
        <v>12.516666666666667</v>
      </c>
      <c r="I3765" s="47">
        <f>IFERROR(ROUND(Table1[[#This Row],[cancellation time decimal]],0),"not cancelled")</f>
        <v>13</v>
      </c>
      <c r="J3765" s="10">
        <f>IFERROR(MOD(Table1[[#This Row],[cancellation hour rounded]],24),"not cancelled")</f>
        <v>13</v>
      </c>
      <c r="K3765" s="32">
        <f>1/Table1[[#This Row],[Duration (Time between doses '[in hours'])]]</f>
        <v>8.3333333333333329E-2</v>
      </c>
      <c r="L3765" s="33">
        <f>Table1[[#This Row],[number doses per hour]]*INDEX(Table2[price per dose],Table1[[#This Row],[Drug ID]])</f>
        <v>0.56619444444444444</v>
      </c>
      <c r="M3765" s="11" t="b">
        <f>AND(Table1[[#This Row],[hour of cancellation 0 to 23]]&gt;=0,Table1[[#This Row],[hour of cancellation 0 to 23]]&lt;=23)</f>
        <v>1</v>
      </c>
    </row>
    <row r="3766" spans="1:13" hidden="1" x14ac:dyDescent="0.3">
      <c r="A3766" s="1">
        <v>3765</v>
      </c>
      <c r="B3766" s="1">
        <v>1</v>
      </c>
      <c r="C3766" s="2">
        <v>41075.499250786372</v>
      </c>
      <c r="D3766" s="2">
        <v>41077.915435807445</v>
      </c>
      <c r="E3766" s="1">
        <v>8</v>
      </c>
      <c r="F3766" s="2" t="s">
        <v>5</v>
      </c>
      <c r="G3766" s="1">
        <v>0</v>
      </c>
      <c r="H3766" s="32" t="str">
        <f>IFERROR(HOUR(Table1[[#This Row],[Cancel Date/time]])+MINUTE(Table1[[#This Row],[Cancel Date/time]])/60,"not cancelled")</f>
        <v>not cancelled</v>
      </c>
      <c r="I3766" s="47" t="str">
        <f>IFERROR(ROUND(Table1[[#This Row],[cancellation time decimal]],0),"not cancelled")</f>
        <v>not cancelled</v>
      </c>
      <c r="J3766" s="10" t="str">
        <f>IFERROR(MOD(Table1[[#This Row],[cancellation hour rounded]],24),"not cancelled")</f>
        <v>not cancelled</v>
      </c>
      <c r="K3766" s="32">
        <f>1/Table1[[#This Row],[Duration (Time between doses '[in hours'])]]</f>
        <v>0.125</v>
      </c>
      <c r="L3766" s="33">
        <f>Table1[[#This Row],[number doses per hour]]*INDEX(Table2[price per dose],Table1[[#This Row],[Drug ID]])</f>
        <v>0.84929166666666667</v>
      </c>
      <c r="M3766" s="11" t="b">
        <f>AND(Table1[[#This Row],[hour of cancellation 0 to 23]]&gt;=0,Table1[[#This Row],[hour of cancellation 0 to 23]]&lt;=23)</f>
        <v>0</v>
      </c>
    </row>
    <row r="3767" spans="1:13" x14ac:dyDescent="0.3">
      <c r="A3767" s="1">
        <v>3766</v>
      </c>
      <c r="B3767" s="1">
        <v>7</v>
      </c>
      <c r="C3767" s="2">
        <v>41075.529824833618</v>
      </c>
      <c r="D3767" s="2">
        <v>41135.529166666667</v>
      </c>
      <c r="E3767" s="1">
        <v>24</v>
      </c>
      <c r="F3767" s="2">
        <v>41091.400934820129</v>
      </c>
      <c r="G3767" s="1">
        <v>0</v>
      </c>
      <c r="H3767" s="32">
        <f>IFERROR(HOUR(Table1[[#This Row],[Cancel Date/time]])+MINUTE(Table1[[#This Row],[Cancel Date/time]])/60,"not cancelled")</f>
        <v>9.6166666666666671</v>
      </c>
      <c r="I3767" s="47">
        <f>IFERROR(ROUND(Table1[[#This Row],[cancellation time decimal]],0),"not cancelled")</f>
        <v>10</v>
      </c>
      <c r="J3767" s="10">
        <f>IFERROR(MOD(Table1[[#This Row],[cancellation hour rounded]],24),"not cancelled")</f>
        <v>10</v>
      </c>
      <c r="K3767" s="32">
        <f>1/Table1[[#This Row],[Duration (Time between doses '[in hours'])]]</f>
        <v>4.1666666666666664E-2</v>
      </c>
      <c r="L3767" s="33">
        <f>Table1[[#This Row],[number doses per hour]]*INDEX(Table2[price per dose],Table1[[#This Row],[Drug ID]])</f>
        <v>1.2958049999999997</v>
      </c>
      <c r="M3767" s="11" t="b">
        <f>AND(Table1[[#This Row],[hour of cancellation 0 to 23]]&gt;=0,Table1[[#This Row],[hour of cancellation 0 to 23]]&lt;=23)</f>
        <v>1</v>
      </c>
    </row>
    <row r="3768" spans="1:13" x14ac:dyDescent="0.3">
      <c r="A3768" s="1">
        <v>3767</v>
      </c>
      <c r="B3768" s="1">
        <v>1</v>
      </c>
      <c r="C3768" s="2">
        <v>41075.560125564843</v>
      </c>
      <c r="D3768" s="2">
        <v>41135.55972222222</v>
      </c>
      <c r="E3768" s="1">
        <v>12</v>
      </c>
      <c r="F3768" s="2">
        <v>41076.490492308367</v>
      </c>
      <c r="G3768" s="1">
        <v>0</v>
      </c>
      <c r="H3768" s="32">
        <f>IFERROR(HOUR(Table1[[#This Row],[Cancel Date/time]])+MINUTE(Table1[[#This Row],[Cancel Date/time]])/60,"not cancelled")</f>
        <v>11.766666666666667</v>
      </c>
      <c r="I3768" s="47">
        <f>IFERROR(ROUND(Table1[[#This Row],[cancellation time decimal]],0),"not cancelled")</f>
        <v>12</v>
      </c>
      <c r="J3768" s="10">
        <f>IFERROR(MOD(Table1[[#This Row],[cancellation hour rounded]],24),"not cancelled")</f>
        <v>12</v>
      </c>
      <c r="K3768" s="32">
        <f>1/Table1[[#This Row],[Duration (Time between doses '[in hours'])]]</f>
        <v>8.3333333333333329E-2</v>
      </c>
      <c r="L3768" s="33">
        <f>Table1[[#This Row],[number doses per hour]]*INDEX(Table2[price per dose],Table1[[#This Row],[Drug ID]])</f>
        <v>0.56619444444444444</v>
      </c>
      <c r="M3768" s="11" t="b">
        <f>AND(Table1[[#This Row],[hour of cancellation 0 to 23]]&gt;=0,Table1[[#This Row],[hour of cancellation 0 to 23]]&lt;=23)</f>
        <v>1</v>
      </c>
    </row>
    <row r="3769" spans="1:13" x14ac:dyDescent="0.3">
      <c r="A3769" s="1">
        <v>3768</v>
      </c>
      <c r="B3769" s="1">
        <v>5</v>
      </c>
      <c r="C3769" s="2">
        <v>41075.545413595304</v>
      </c>
      <c r="D3769" s="2">
        <v>41135.545138888883</v>
      </c>
      <c r="E3769" s="1">
        <v>24</v>
      </c>
      <c r="F3769" s="2">
        <v>41079.467313767353</v>
      </c>
      <c r="G3769" s="1">
        <v>0</v>
      </c>
      <c r="H3769" s="32">
        <f>IFERROR(HOUR(Table1[[#This Row],[Cancel Date/time]])+MINUTE(Table1[[#This Row],[Cancel Date/time]])/60,"not cancelled")</f>
        <v>11.2</v>
      </c>
      <c r="I3769" s="47">
        <f>IFERROR(ROUND(Table1[[#This Row],[cancellation time decimal]],0),"not cancelled")</f>
        <v>11</v>
      </c>
      <c r="J3769" s="10">
        <f>IFERROR(MOD(Table1[[#This Row],[cancellation hour rounded]],24),"not cancelled")</f>
        <v>11</v>
      </c>
      <c r="K3769" s="32">
        <f>1/Table1[[#This Row],[Duration (Time between doses '[in hours'])]]</f>
        <v>4.1666666666666664E-2</v>
      </c>
      <c r="L3769" s="33">
        <f>Table1[[#This Row],[number doses per hour]]*INDEX(Table2[price per dose],Table1[[#This Row],[Drug ID]])</f>
        <v>0.2815833333333333</v>
      </c>
      <c r="M3769" s="11" t="b">
        <f>AND(Table1[[#This Row],[hour of cancellation 0 to 23]]&gt;=0,Table1[[#This Row],[hour of cancellation 0 to 23]]&lt;=23)</f>
        <v>1</v>
      </c>
    </row>
    <row r="3770" spans="1:13" x14ac:dyDescent="0.3">
      <c r="A3770" s="1">
        <v>3769</v>
      </c>
      <c r="B3770" s="1">
        <v>4</v>
      </c>
      <c r="C3770" s="2">
        <v>41075.555588087162</v>
      </c>
      <c r="D3770" s="2">
        <v>41135.555555555555</v>
      </c>
      <c r="E3770" s="1">
        <v>12</v>
      </c>
      <c r="F3770" s="2">
        <v>41077.421360537752</v>
      </c>
      <c r="G3770" s="1">
        <v>0</v>
      </c>
      <c r="H3770" s="32">
        <f>IFERROR(HOUR(Table1[[#This Row],[Cancel Date/time]])+MINUTE(Table1[[#This Row],[Cancel Date/time]])/60,"not cancelled")</f>
        <v>10.1</v>
      </c>
      <c r="I3770" s="47">
        <f>IFERROR(ROUND(Table1[[#This Row],[cancellation time decimal]],0),"not cancelled")</f>
        <v>10</v>
      </c>
      <c r="J3770" s="10">
        <f>IFERROR(MOD(Table1[[#This Row],[cancellation hour rounded]],24),"not cancelled")</f>
        <v>10</v>
      </c>
      <c r="K3770" s="32">
        <f>1/Table1[[#This Row],[Duration (Time between doses '[in hours'])]]</f>
        <v>8.3333333333333329E-2</v>
      </c>
      <c r="L3770" s="33">
        <f>Table1[[#This Row],[number doses per hour]]*INDEX(Table2[price per dose],Table1[[#This Row],[Drug ID]])</f>
        <v>1.448055119047619</v>
      </c>
      <c r="M3770" s="11" t="b">
        <f>AND(Table1[[#This Row],[hour of cancellation 0 to 23]]&gt;=0,Table1[[#This Row],[hour of cancellation 0 to 23]]&lt;=23)</f>
        <v>1</v>
      </c>
    </row>
    <row r="3771" spans="1:13" x14ac:dyDescent="0.3">
      <c r="A3771" s="1">
        <v>3770</v>
      </c>
      <c r="B3771" s="1">
        <v>3</v>
      </c>
      <c r="C3771" s="2">
        <v>41075.578245623125</v>
      </c>
      <c r="D3771" s="2">
        <v>41135.577777777777</v>
      </c>
      <c r="E3771" s="1">
        <v>24</v>
      </c>
      <c r="F3771" s="2">
        <v>41077.492933691683</v>
      </c>
      <c r="G3771" s="1">
        <v>0</v>
      </c>
      <c r="H3771" s="32">
        <f>IFERROR(HOUR(Table1[[#This Row],[Cancel Date/time]])+MINUTE(Table1[[#This Row],[Cancel Date/time]])/60,"not cancelled")</f>
        <v>11.816666666666666</v>
      </c>
      <c r="I3771" s="47">
        <f>IFERROR(ROUND(Table1[[#This Row],[cancellation time decimal]],0),"not cancelled")</f>
        <v>12</v>
      </c>
      <c r="J3771" s="10">
        <f>IFERROR(MOD(Table1[[#This Row],[cancellation hour rounded]],24),"not cancelled")</f>
        <v>12</v>
      </c>
      <c r="K3771" s="32">
        <f>1/Table1[[#This Row],[Duration (Time between doses '[in hours'])]]</f>
        <v>4.1666666666666664E-2</v>
      </c>
      <c r="L3771" s="33">
        <f>Table1[[#This Row],[number doses per hour]]*INDEX(Table2[price per dose],Table1[[#This Row],[Drug ID]])</f>
        <v>0.18133000000000002</v>
      </c>
      <c r="M3771" s="11" t="b">
        <f>AND(Table1[[#This Row],[hour of cancellation 0 to 23]]&gt;=0,Table1[[#This Row],[hour of cancellation 0 to 23]]&lt;=23)</f>
        <v>1</v>
      </c>
    </row>
    <row r="3772" spans="1:13" x14ac:dyDescent="0.3">
      <c r="A3772" s="1">
        <v>3771</v>
      </c>
      <c r="B3772" s="1">
        <v>7</v>
      </c>
      <c r="C3772" s="2">
        <v>41075.551741931777</v>
      </c>
      <c r="D3772" s="2">
        <v>41135.551388888889</v>
      </c>
      <c r="E3772" s="1">
        <v>24</v>
      </c>
      <c r="F3772" s="2">
        <v>41097.524196780723</v>
      </c>
      <c r="G3772" s="1">
        <v>0</v>
      </c>
      <c r="H3772" s="32">
        <f>IFERROR(HOUR(Table1[[#This Row],[Cancel Date/time]])+MINUTE(Table1[[#This Row],[Cancel Date/time]])/60,"not cancelled")</f>
        <v>12.566666666666666</v>
      </c>
      <c r="I3772" s="47">
        <f>IFERROR(ROUND(Table1[[#This Row],[cancellation time decimal]],0),"not cancelled")</f>
        <v>13</v>
      </c>
      <c r="J3772" s="10">
        <f>IFERROR(MOD(Table1[[#This Row],[cancellation hour rounded]],24),"not cancelled")</f>
        <v>13</v>
      </c>
      <c r="K3772" s="32">
        <f>1/Table1[[#This Row],[Duration (Time between doses '[in hours'])]]</f>
        <v>4.1666666666666664E-2</v>
      </c>
      <c r="L3772" s="33">
        <f>Table1[[#This Row],[number doses per hour]]*INDEX(Table2[price per dose],Table1[[#This Row],[Drug ID]])</f>
        <v>1.2958049999999997</v>
      </c>
      <c r="M3772" s="11" t="b">
        <f>AND(Table1[[#This Row],[hour of cancellation 0 to 23]]&gt;=0,Table1[[#This Row],[hour of cancellation 0 to 23]]&lt;=23)</f>
        <v>1</v>
      </c>
    </row>
    <row r="3773" spans="1:13" x14ac:dyDescent="0.3">
      <c r="A3773" s="1">
        <v>3772</v>
      </c>
      <c r="B3773" s="1">
        <v>2</v>
      </c>
      <c r="C3773" s="2">
        <v>41075.587919480946</v>
      </c>
      <c r="D3773" s="2">
        <v>41135.587500000001</v>
      </c>
      <c r="E3773" s="1">
        <v>10</v>
      </c>
      <c r="F3773" s="2">
        <v>41076.824243334828</v>
      </c>
      <c r="G3773" s="1">
        <v>0</v>
      </c>
      <c r="H3773" s="32">
        <f>IFERROR(HOUR(Table1[[#This Row],[Cancel Date/time]])+MINUTE(Table1[[#This Row],[Cancel Date/time]])/60,"not cancelled")</f>
        <v>19.766666666666666</v>
      </c>
      <c r="I3773" s="47">
        <f>IFERROR(ROUND(Table1[[#This Row],[cancellation time decimal]],0),"not cancelled")</f>
        <v>20</v>
      </c>
      <c r="J3773" s="10">
        <f>IFERROR(MOD(Table1[[#This Row],[cancellation hour rounded]],24),"not cancelled")</f>
        <v>20</v>
      </c>
      <c r="K3773" s="32">
        <f>1/Table1[[#This Row],[Duration (Time between doses '[in hours'])]]</f>
        <v>0.1</v>
      </c>
      <c r="L3773" s="33">
        <f>Table1[[#This Row],[number doses per hour]]*INDEX(Table2[price per dose],Table1[[#This Row],[Drug ID]])</f>
        <v>0.84959999999999969</v>
      </c>
      <c r="M3773" s="11" t="b">
        <f>AND(Table1[[#This Row],[hour of cancellation 0 to 23]]&gt;=0,Table1[[#This Row],[hour of cancellation 0 to 23]]&lt;=23)</f>
        <v>1</v>
      </c>
    </row>
    <row r="3774" spans="1:13" x14ac:dyDescent="0.3">
      <c r="A3774" s="1">
        <v>3773</v>
      </c>
      <c r="B3774" s="1">
        <v>1</v>
      </c>
      <c r="C3774" s="2">
        <v>41075.693069511835</v>
      </c>
      <c r="D3774" s="2">
        <v>41135.693055555552</v>
      </c>
      <c r="E3774" s="1">
        <v>8</v>
      </c>
      <c r="F3774" s="2">
        <v>41076.492483436938</v>
      </c>
      <c r="G3774" s="1">
        <v>0</v>
      </c>
      <c r="H3774" s="32">
        <f>IFERROR(HOUR(Table1[[#This Row],[Cancel Date/time]])+MINUTE(Table1[[#This Row],[Cancel Date/time]])/60,"not cancelled")</f>
        <v>11.816666666666666</v>
      </c>
      <c r="I3774" s="47">
        <f>IFERROR(ROUND(Table1[[#This Row],[cancellation time decimal]],0),"not cancelled")</f>
        <v>12</v>
      </c>
      <c r="J3774" s="10">
        <f>IFERROR(MOD(Table1[[#This Row],[cancellation hour rounded]],24),"not cancelled")</f>
        <v>12</v>
      </c>
      <c r="K3774" s="32">
        <f>1/Table1[[#This Row],[Duration (Time between doses '[in hours'])]]</f>
        <v>0.125</v>
      </c>
      <c r="L3774" s="33">
        <f>Table1[[#This Row],[number doses per hour]]*INDEX(Table2[price per dose],Table1[[#This Row],[Drug ID]])</f>
        <v>0.84929166666666667</v>
      </c>
      <c r="M3774" s="11" t="b">
        <f>AND(Table1[[#This Row],[hour of cancellation 0 to 23]]&gt;=0,Table1[[#This Row],[hour of cancellation 0 to 23]]&lt;=23)</f>
        <v>1</v>
      </c>
    </row>
    <row r="3775" spans="1:13" x14ac:dyDescent="0.3">
      <c r="A3775" s="1">
        <v>3774</v>
      </c>
      <c r="B3775" s="1">
        <v>6</v>
      </c>
      <c r="C3775" s="2">
        <v>41075.685044307334</v>
      </c>
      <c r="D3775" s="2">
        <v>41135.68472222222</v>
      </c>
      <c r="E3775" s="1">
        <v>24</v>
      </c>
      <c r="F3775" s="2">
        <v>41087.332227578401</v>
      </c>
      <c r="G3775" s="1">
        <v>1</v>
      </c>
      <c r="H3775" s="32">
        <f>IFERROR(HOUR(Table1[[#This Row],[Cancel Date/time]])+MINUTE(Table1[[#This Row],[Cancel Date/time]])/60,"not cancelled")</f>
        <v>7.9666666666666668</v>
      </c>
      <c r="I3775" s="47">
        <f>IFERROR(ROUND(Table1[[#This Row],[cancellation time decimal]],0),"not cancelled")</f>
        <v>8</v>
      </c>
      <c r="J3775" s="10">
        <f>IFERROR(MOD(Table1[[#This Row],[cancellation hour rounded]],24),"not cancelled")</f>
        <v>8</v>
      </c>
      <c r="K3775" s="32">
        <f>1/Table1[[#This Row],[Duration (Time between doses '[in hours'])]]</f>
        <v>4.1666666666666664E-2</v>
      </c>
      <c r="L3775" s="33">
        <f>Table1[[#This Row],[number doses per hour]]*INDEX(Table2[price per dose],Table1[[#This Row],[Drug ID]])</f>
        <v>0.35218749999999999</v>
      </c>
      <c r="M3775" s="11" t="b">
        <f>AND(Table1[[#This Row],[hour of cancellation 0 to 23]]&gt;=0,Table1[[#This Row],[hour of cancellation 0 to 23]]&lt;=23)</f>
        <v>1</v>
      </c>
    </row>
    <row r="3776" spans="1:13" hidden="1" x14ac:dyDescent="0.3">
      <c r="A3776" s="1">
        <v>3775</v>
      </c>
      <c r="B3776" s="1">
        <v>6</v>
      </c>
      <c r="C3776" s="2">
        <v>41075.730464587657</v>
      </c>
      <c r="D3776" s="2">
        <v>41079.355360411821</v>
      </c>
      <c r="E3776" s="1">
        <v>24</v>
      </c>
      <c r="F3776" s="2" t="s">
        <v>5</v>
      </c>
      <c r="G3776" s="1">
        <v>0</v>
      </c>
      <c r="H3776" s="32" t="str">
        <f>IFERROR(HOUR(Table1[[#This Row],[Cancel Date/time]])+MINUTE(Table1[[#This Row],[Cancel Date/time]])/60,"not cancelled")</f>
        <v>not cancelled</v>
      </c>
      <c r="I3776" s="47" t="str">
        <f>IFERROR(ROUND(Table1[[#This Row],[cancellation time decimal]],0),"not cancelled")</f>
        <v>not cancelled</v>
      </c>
      <c r="J3776" s="10" t="str">
        <f>IFERROR(MOD(Table1[[#This Row],[cancellation hour rounded]],24),"not cancelled")</f>
        <v>not cancelled</v>
      </c>
      <c r="K3776" s="32">
        <f>1/Table1[[#This Row],[Duration (Time between doses '[in hours'])]]</f>
        <v>4.1666666666666664E-2</v>
      </c>
      <c r="L3776" s="33">
        <f>Table1[[#This Row],[number doses per hour]]*INDEX(Table2[price per dose],Table1[[#This Row],[Drug ID]])</f>
        <v>0.35218749999999999</v>
      </c>
      <c r="M3776" s="11" t="b">
        <f>AND(Table1[[#This Row],[hour of cancellation 0 to 23]]&gt;=0,Table1[[#This Row],[hour of cancellation 0 to 23]]&lt;=23)</f>
        <v>0</v>
      </c>
    </row>
    <row r="3777" spans="1:13" x14ac:dyDescent="0.3">
      <c r="A3777" s="1">
        <v>3776</v>
      </c>
      <c r="B3777" s="1">
        <v>1</v>
      </c>
      <c r="C3777" s="2">
        <v>41075.86780908025</v>
      </c>
      <c r="D3777" s="2">
        <v>41135.867361111115</v>
      </c>
      <c r="E3777" s="1">
        <v>8</v>
      </c>
      <c r="F3777" s="2">
        <v>41076.926583950422</v>
      </c>
      <c r="G3777" s="1">
        <v>0</v>
      </c>
      <c r="H3777" s="32">
        <f>IFERROR(HOUR(Table1[[#This Row],[Cancel Date/time]])+MINUTE(Table1[[#This Row],[Cancel Date/time]])/60,"not cancelled")</f>
        <v>22.233333333333334</v>
      </c>
      <c r="I3777" s="47">
        <f>IFERROR(ROUND(Table1[[#This Row],[cancellation time decimal]],0),"not cancelled")</f>
        <v>22</v>
      </c>
      <c r="J3777" s="10">
        <f>IFERROR(MOD(Table1[[#This Row],[cancellation hour rounded]],24),"not cancelled")</f>
        <v>22</v>
      </c>
      <c r="K3777" s="32">
        <f>1/Table1[[#This Row],[Duration (Time between doses '[in hours'])]]</f>
        <v>0.125</v>
      </c>
      <c r="L3777" s="33">
        <f>Table1[[#This Row],[number doses per hour]]*INDEX(Table2[price per dose],Table1[[#This Row],[Drug ID]])</f>
        <v>0.84929166666666667</v>
      </c>
      <c r="M3777" s="11" t="b">
        <f>AND(Table1[[#This Row],[hour of cancellation 0 to 23]]&gt;=0,Table1[[#This Row],[hour of cancellation 0 to 23]]&lt;=23)</f>
        <v>1</v>
      </c>
    </row>
    <row r="3778" spans="1:13" x14ac:dyDescent="0.3">
      <c r="A3778" s="1">
        <v>3777</v>
      </c>
      <c r="B3778" s="1">
        <v>1</v>
      </c>
      <c r="C3778" s="2">
        <v>41075.839665645784</v>
      </c>
      <c r="D3778" s="2">
        <v>41135.839583333334</v>
      </c>
      <c r="E3778" s="1">
        <v>12</v>
      </c>
      <c r="F3778" s="2">
        <v>41076.442112141471</v>
      </c>
      <c r="G3778" s="1">
        <v>0</v>
      </c>
      <c r="H3778" s="32">
        <f>IFERROR(HOUR(Table1[[#This Row],[Cancel Date/time]])+MINUTE(Table1[[#This Row],[Cancel Date/time]])/60,"not cancelled")</f>
        <v>10.6</v>
      </c>
      <c r="I3778" s="47">
        <f>IFERROR(ROUND(Table1[[#This Row],[cancellation time decimal]],0),"not cancelled")</f>
        <v>11</v>
      </c>
      <c r="J3778" s="10">
        <f>IFERROR(MOD(Table1[[#This Row],[cancellation hour rounded]],24),"not cancelled")</f>
        <v>11</v>
      </c>
      <c r="K3778" s="32">
        <f>1/Table1[[#This Row],[Duration (Time between doses '[in hours'])]]</f>
        <v>8.3333333333333329E-2</v>
      </c>
      <c r="L3778" s="33">
        <f>Table1[[#This Row],[number doses per hour]]*INDEX(Table2[price per dose],Table1[[#This Row],[Drug ID]])</f>
        <v>0.56619444444444444</v>
      </c>
      <c r="M3778" s="11" t="b">
        <f>AND(Table1[[#This Row],[hour of cancellation 0 to 23]]&gt;=0,Table1[[#This Row],[hour of cancellation 0 to 23]]&lt;=23)</f>
        <v>1</v>
      </c>
    </row>
    <row r="3779" spans="1:13" x14ac:dyDescent="0.3">
      <c r="A3779" s="1">
        <v>3778</v>
      </c>
      <c r="B3779" s="1">
        <v>6</v>
      </c>
      <c r="C3779" s="2">
        <v>41075.886318779885</v>
      </c>
      <c r="D3779" s="2">
        <v>41135.886111111111</v>
      </c>
      <c r="E3779" s="1">
        <v>24</v>
      </c>
      <c r="F3779" s="2">
        <v>41080.996643441038</v>
      </c>
      <c r="G3779" s="1">
        <v>0</v>
      </c>
      <c r="H3779" s="32">
        <f>IFERROR(HOUR(Table1[[#This Row],[Cancel Date/time]])+MINUTE(Table1[[#This Row],[Cancel Date/time]])/60,"not cancelled")</f>
        <v>23.916666666666668</v>
      </c>
      <c r="I3779" s="47">
        <f>IFERROR(ROUND(Table1[[#This Row],[cancellation time decimal]],0),"not cancelled")</f>
        <v>24</v>
      </c>
      <c r="J3779" s="10">
        <f>IFERROR(MOD(Table1[[#This Row],[cancellation hour rounded]],24),"not cancelled")</f>
        <v>0</v>
      </c>
      <c r="K3779" s="32">
        <f>1/Table1[[#This Row],[Duration (Time between doses '[in hours'])]]</f>
        <v>4.1666666666666664E-2</v>
      </c>
      <c r="L3779" s="33">
        <f>Table1[[#This Row],[number doses per hour]]*INDEX(Table2[price per dose],Table1[[#This Row],[Drug ID]])</f>
        <v>0.35218749999999999</v>
      </c>
      <c r="M3779" s="11" t="b">
        <f>AND(Table1[[#This Row],[hour of cancellation 0 to 23]]&gt;=0,Table1[[#This Row],[hour of cancellation 0 to 23]]&lt;=23)</f>
        <v>1</v>
      </c>
    </row>
    <row r="3780" spans="1:13" hidden="1" x14ac:dyDescent="0.3">
      <c r="A3780" s="1">
        <v>3779</v>
      </c>
      <c r="B3780" s="1">
        <v>1</v>
      </c>
      <c r="C3780" s="2">
        <v>41076.034915890734</v>
      </c>
      <c r="D3780" s="2">
        <v>41078.367855233228</v>
      </c>
      <c r="E3780" s="1">
        <v>12</v>
      </c>
      <c r="F3780" s="2" t="s">
        <v>5</v>
      </c>
      <c r="G3780" s="1">
        <v>0</v>
      </c>
      <c r="H3780" s="32" t="str">
        <f>IFERROR(HOUR(Table1[[#This Row],[Cancel Date/time]])+MINUTE(Table1[[#This Row],[Cancel Date/time]])/60,"not cancelled")</f>
        <v>not cancelled</v>
      </c>
      <c r="I3780" s="47" t="str">
        <f>IFERROR(ROUND(Table1[[#This Row],[cancellation time decimal]],0),"not cancelled")</f>
        <v>not cancelled</v>
      </c>
      <c r="J3780" s="10" t="str">
        <f>IFERROR(MOD(Table1[[#This Row],[cancellation hour rounded]],24),"not cancelled")</f>
        <v>not cancelled</v>
      </c>
      <c r="K3780" s="32">
        <f>1/Table1[[#This Row],[Duration (Time between doses '[in hours'])]]</f>
        <v>8.3333333333333329E-2</v>
      </c>
      <c r="L3780" s="33">
        <f>Table1[[#This Row],[number doses per hour]]*INDEX(Table2[price per dose],Table1[[#This Row],[Drug ID]])</f>
        <v>0.56619444444444444</v>
      </c>
      <c r="M3780" s="11" t="b">
        <f>AND(Table1[[#This Row],[hour of cancellation 0 to 23]]&gt;=0,Table1[[#This Row],[hour of cancellation 0 to 23]]&lt;=23)</f>
        <v>0</v>
      </c>
    </row>
    <row r="3781" spans="1:13" x14ac:dyDescent="0.3">
      <c r="A3781" s="1">
        <v>3780</v>
      </c>
      <c r="B3781" s="1">
        <v>7</v>
      </c>
      <c r="C3781" s="2">
        <v>41076.048123899382</v>
      </c>
      <c r="D3781" s="2">
        <v>41136.047916666663</v>
      </c>
      <c r="E3781" s="1">
        <v>24</v>
      </c>
      <c r="F3781" s="2">
        <v>41080.969606678656</v>
      </c>
      <c r="G3781" s="1">
        <v>0</v>
      </c>
      <c r="H3781" s="32">
        <f>IFERROR(HOUR(Table1[[#This Row],[Cancel Date/time]])+MINUTE(Table1[[#This Row],[Cancel Date/time]])/60,"not cancelled")</f>
        <v>23.266666666666666</v>
      </c>
      <c r="I3781" s="47">
        <f>IFERROR(ROUND(Table1[[#This Row],[cancellation time decimal]],0),"not cancelled")</f>
        <v>23</v>
      </c>
      <c r="J3781" s="10">
        <f>IFERROR(MOD(Table1[[#This Row],[cancellation hour rounded]],24),"not cancelled")</f>
        <v>23</v>
      </c>
      <c r="K3781" s="32">
        <f>1/Table1[[#This Row],[Duration (Time between doses '[in hours'])]]</f>
        <v>4.1666666666666664E-2</v>
      </c>
      <c r="L3781" s="33">
        <f>Table1[[#This Row],[number doses per hour]]*INDEX(Table2[price per dose],Table1[[#This Row],[Drug ID]])</f>
        <v>1.2958049999999997</v>
      </c>
      <c r="M3781" s="11" t="b">
        <f>AND(Table1[[#This Row],[hour of cancellation 0 to 23]]&gt;=0,Table1[[#This Row],[hour of cancellation 0 to 23]]&lt;=23)</f>
        <v>1</v>
      </c>
    </row>
    <row r="3782" spans="1:13" x14ac:dyDescent="0.3">
      <c r="A3782" s="1">
        <v>3781</v>
      </c>
      <c r="B3782" s="1">
        <v>7</v>
      </c>
      <c r="C3782" s="2">
        <v>41076.082222422163</v>
      </c>
      <c r="D3782" s="2">
        <v>41136.081944444442</v>
      </c>
      <c r="E3782" s="1">
        <v>24</v>
      </c>
      <c r="F3782" s="2">
        <v>41079.336175287506</v>
      </c>
      <c r="G3782" s="1">
        <v>0</v>
      </c>
      <c r="H3782" s="32">
        <f>IFERROR(HOUR(Table1[[#This Row],[Cancel Date/time]])+MINUTE(Table1[[#This Row],[Cancel Date/time]])/60,"not cancelled")</f>
        <v>8.0666666666666664</v>
      </c>
      <c r="I3782" s="47">
        <f>IFERROR(ROUND(Table1[[#This Row],[cancellation time decimal]],0),"not cancelled")</f>
        <v>8</v>
      </c>
      <c r="J3782" s="10">
        <f>IFERROR(MOD(Table1[[#This Row],[cancellation hour rounded]],24),"not cancelled")</f>
        <v>8</v>
      </c>
      <c r="K3782" s="32">
        <f>1/Table1[[#This Row],[Duration (Time between doses '[in hours'])]]</f>
        <v>4.1666666666666664E-2</v>
      </c>
      <c r="L3782" s="33">
        <f>Table1[[#This Row],[number doses per hour]]*INDEX(Table2[price per dose],Table1[[#This Row],[Drug ID]])</f>
        <v>1.2958049999999997</v>
      </c>
      <c r="M3782" s="11" t="b">
        <f>AND(Table1[[#This Row],[hour of cancellation 0 to 23]]&gt;=0,Table1[[#This Row],[hour of cancellation 0 to 23]]&lt;=23)</f>
        <v>1</v>
      </c>
    </row>
    <row r="3783" spans="1:13" x14ac:dyDescent="0.3">
      <c r="A3783" s="1">
        <v>3782</v>
      </c>
      <c r="B3783" s="1">
        <v>6</v>
      </c>
      <c r="C3783" s="2">
        <v>41076.141814233553</v>
      </c>
      <c r="D3783" s="2">
        <v>41136.14166666667</v>
      </c>
      <c r="E3783" s="1">
        <v>24</v>
      </c>
      <c r="F3783" s="2">
        <v>41088.193833891193</v>
      </c>
      <c r="G3783" s="1">
        <v>0</v>
      </c>
      <c r="H3783" s="32">
        <f>IFERROR(HOUR(Table1[[#This Row],[Cancel Date/time]])+MINUTE(Table1[[#This Row],[Cancel Date/time]])/60,"not cancelled")</f>
        <v>4.6500000000000004</v>
      </c>
      <c r="I3783" s="47">
        <f>IFERROR(ROUND(Table1[[#This Row],[cancellation time decimal]],0),"not cancelled")</f>
        <v>5</v>
      </c>
      <c r="J3783" s="10">
        <f>IFERROR(MOD(Table1[[#This Row],[cancellation hour rounded]],24),"not cancelled")</f>
        <v>5</v>
      </c>
      <c r="K3783" s="32">
        <f>1/Table1[[#This Row],[Duration (Time between doses '[in hours'])]]</f>
        <v>4.1666666666666664E-2</v>
      </c>
      <c r="L3783" s="33">
        <f>Table1[[#This Row],[number doses per hour]]*INDEX(Table2[price per dose],Table1[[#This Row],[Drug ID]])</f>
        <v>0.35218749999999999</v>
      </c>
      <c r="M3783" s="11" t="b">
        <f>AND(Table1[[#This Row],[hour of cancellation 0 to 23]]&gt;=0,Table1[[#This Row],[hour of cancellation 0 to 23]]&lt;=23)</f>
        <v>1</v>
      </c>
    </row>
    <row r="3784" spans="1:13" x14ac:dyDescent="0.3">
      <c r="A3784" s="1">
        <v>3783</v>
      </c>
      <c r="B3784" s="1">
        <v>11</v>
      </c>
      <c r="C3784" s="2">
        <v>41076.179862053665</v>
      </c>
      <c r="D3784" s="2">
        <v>41136.179861111108</v>
      </c>
      <c r="E3784" s="1">
        <v>1</v>
      </c>
      <c r="F3784" s="2">
        <v>41083.455306982825</v>
      </c>
      <c r="G3784" s="1">
        <v>7</v>
      </c>
      <c r="H3784" s="32">
        <f>IFERROR(HOUR(Table1[[#This Row],[Cancel Date/time]])+MINUTE(Table1[[#This Row],[Cancel Date/time]])/60,"not cancelled")</f>
        <v>10.916666666666666</v>
      </c>
      <c r="I3784" s="47">
        <f>IFERROR(ROUND(Table1[[#This Row],[cancellation time decimal]],0),"not cancelled")</f>
        <v>11</v>
      </c>
      <c r="J3784" s="10">
        <f>IFERROR(MOD(Table1[[#This Row],[cancellation hour rounded]],24),"not cancelled")</f>
        <v>11</v>
      </c>
      <c r="K3784" s="32">
        <f>1/Table1[[#This Row],[Duration (Time between doses '[in hours'])]]</f>
        <v>1</v>
      </c>
      <c r="L3784" s="33">
        <f>Table1[[#This Row],[number doses per hour]]*INDEX(Table2[price per dose],Table1[[#This Row],[Drug ID]])</f>
        <v>1</v>
      </c>
      <c r="M3784" s="11" t="b">
        <f>AND(Table1[[#This Row],[hour of cancellation 0 to 23]]&gt;=0,Table1[[#This Row],[hour of cancellation 0 to 23]]&lt;=23)</f>
        <v>1</v>
      </c>
    </row>
    <row r="3785" spans="1:13" hidden="1" x14ac:dyDescent="0.3">
      <c r="A3785" s="1">
        <v>3784</v>
      </c>
      <c r="B3785" s="1">
        <v>10</v>
      </c>
      <c r="C3785" s="2">
        <v>41076.34871938789</v>
      </c>
      <c r="D3785" s="2">
        <v>41078.931537057491</v>
      </c>
      <c r="E3785" s="1">
        <v>1</v>
      </c>
      <c r="F3785" s="2" t="s">
        <v>5</v>
      </c>
      <c r="G3785" s="1">
        <v>1</v>
      </c>
      <c r="H3785" s="32" t="str">
        <f>IFERROR(HOUR(Table1[[#This Row],[Cancel Date/time]])+MINUTE(Table1[[#This Row],[Cancel Date/time]])/60,"not cancelled")</f>
        <v>not cancelled</v>
      </c>
      <c r="I3785" s="47" t="str">
        <f>IFERROR(ROUND(Table1[[#This Row],[cancellation time decimal]],0),"not cancelled")</f>
        <v>not cancelled</v>
      </c>
      <c r="J3785" s="10" t="str">
        <f>IFERROR(MOD(Table1[[#This Row],[cancellation hour rounded]],24),"not cancelled")</f>
        <v>not cancelled</v>
      </c>
      <c r="K3785" s="32">
        <f>1/Table1[[#This Row],[Duration (Time between doses '[in hours'])]]</f>
        <v>1</v>
      </c>
      <c r="L3785" s="33">
        <f>Table1[[#This Row],[number doses per hour]]*INDEX(Table2[price per dose],Table1[[#This Row],[Drug ID]])</f>
        <v>2.5716000000000001</v>
      </c>
      <c r="M3785" s="11" t="b">
        <f>AND(Table1[[#This Row],[hour of cancellation 0 to 23]]&gt;=0,Table1[[#This Row],[hour of cancellation 0 to 23]]&lt;=23)</f>
        <v>0</v>
      </c>
    </row>
    <row r="3786" spans="1:13" x14ac:dyDescent="0.3">
      <c r="A3786" s="1">
        <v>3785</v>
      </c>
      <c r="B3786" s="1">
        <v>4</v>
      </c>
      <c r="C3786" s="2">
        <v>41076.358006838025</v>
      </c>
      <c r="D3786" s="2">
        <v>41136.357638888891</v>
      </c>
      <c r="E3786" s="1">
        <v>12</v>
      </c>
      <c r="F3786" s="2">
        <v>41078.735143048369</v>
      </c>
      <c r="G3786" s="1">
        <v>0</v>
      </c>
      <c r="H3786" s="32">
        <f>IFERROR(HOUR(Table1[[#This Row],[Cancel Date/time]])+MINUTE(Table1[[#This Row],[Cancel Date/time]])/60,"not cancelled")</f>
        <v>17.633333333333333</v>
      </c>
      <c r="I3786" s="47">
        <f>IFERROR(ROUND(Table1[[#This Row],[cancellation time decimal]],0),"not cancelled")</f>
        <v>18</v>
      </c>
      <c r="J3786" s="10">
        <f>IFERROR(MOD(Table1[[#This Row],[cancellation hour rounded]],24),"not cancelled")</f>
        <v>18</v>
      </c>
      <c r="K3786" s="32">
        <f>1/Table1[[#This Row],[Duration (Time between doses '[in hours'])]]</f>
        <v>8.3333333333333329E-2</v>
      </c>
      <c r="L3786" s="33">
        <f>Table1[[#This Row],[number doses per hour]]*INDEX(Table2[price per dose],Table1[[#This Row],[Drug ID]])</f>
        <v>1.448055119047619</v>
      </c>
      <c r="M3786" s="11" t="b">
        <f>AND(Table1[[#This Row],[hour of cancellation 0 to 23]]&gt;=0,Table1[[#This Row],[hour of cancellation 0 to 23]]&lt;=23)</f>
        <v>1</v>
      </c>
    </row>
    <row r="3787" spans="1:13" x14ac:dyDescent="0.3">
      <c r="A3787" s="1">
        <v>3786</v>
      </c>
      <c r="B3787" s="1">
        <v>1</v>
      </c>
      <c r="C3787" s="2">
        <v>41076.337723734054</v>
      </c>
      <c r="D3787" s="2">
        <v>41136.337500000001</v>
      </c>
      <c r="E3787" s="1">
        <v>8</v>
      </c>
      <c r="F3787" s="2">
        <v>41077.387789521672</v>
      </c>
      <c r="G3787" s="1">
        <v>0</v>
      </c>
      <c r="H3787" s="32">
        <f>IFERROR(HOUR(Table1[[#This Row],[Cancel Date/time]])+MINUTE(Table1[[#This Row],[Cancel Date/time]])/60,"not cancelled")</f>
        <v>9.3000000000000007</v>
      </c>
      <c r="I3787" s="47">
        <f>IFERROR(ROUND(Table1[[#This Row],[cancellation time decimal]],0),"not cancelled")</f>
        <v>9</v>
      </c>
      <c r="J3787" s="10">
        <f>IFERROR(MOD(Table1[[#This Row],[cancellation hour rounded]],24),"not cancelled")</f>
        <v>9</v>
      </c>
      <c r="K3787" s="32">
        <f>1/Table1[[#This Row],[Duration (Time between doses '[in hours'])]]</f>
        <v>0.125</v>
      </c>
      <c r="L3787" s="33">
        <f>Table1[[#This Row],[number doses per hour]]*INDEX(Table2[price per dose],Table1[[#This Row],[Drug ID]])</f>
        <v>0.84929166666666667</v>
      </c>
      <c r="M3787" s="11" t="b">
        <f>AND(Table1[[#This Row],[hour of cancellation 0 to 23]]&gt;=0,Table1[[#This Row],[hour of cancellation 0 to 23]]&lt;=23)</f>
        <v>1</v>
      </c>
    </row>
    <row r="3788" spans="1:13" x14ac:dyDescent="0.3">
      <c r="A3788" s="1">
        <v>3787</v>
      </c>
      <c r="B3788" s="1">
        <v>4</v>
      </c>
      <c r="C3788" s="2">
        <v>41076.427763512242</v>
      </c>
      <c r="D3788" s="2">
        <v>41136.427083333328</v>
      </c>
      <c r="E3788" s="1">
        <v>12</v>
      </c>
      <c r="F3788" s="2">
        <v>41078.62625531786</v>
      </c>
      <c r="G3788" s="1">
        <v>0</v>
      </c>
      <c r="H3788" s="32">
        <f>IFERROR(HOUR(Table1[[#This Row],[Cancel Date/time]])+MINUTE(Table1[[#This Row],[Cancel Date/time]])/60,"not cancelled")</f>
        <v>15.016666666666667</v>
      </c>
      <c r="I3788" s="47">
        <f>IFERROR(ROUND(Table1[[#This Row],[cancellation time decimal]],0),"not cancelled")</f>
        <v>15</v>
      </c>
      <c r="J3788" s="10">
        <f>IFERROR(MOD(Table1[[#This Row],[cancellation hour rounded]],24),"not cancelled")</f>
        <v>15</v>
      </c>
      <c r="K3788" s="32">
        <f>1/Table1[[#This Row],[Duration (Time between doses '[in hours'])]]</f>
        <v>8.3333333333333329E-2</v>
      </c>
      <c r="L3788" s="33">
        <f>Table1[[#This Row],[number doses per hour]]*INDEX(Table2[price per dose],Table1[[#This Row],[Drug ID]])</f>
        <v>1.448055119047619</v>
      </c>
      <c r="M3788" s="11" t="b">
        <f>AND(Table1[[#This Row],[hour of cancellation 0 to 23]]&gt;=0,Table1[[#This Row],[hour of cancellation 0 to 23]]&lt;=23)</f>
        <v>1</v>
      </c>
    </row>
    <row r="3789" spans="1:13" x14ac:dyDescent="0.3">
      <c r="A3789" s="1">
        <v>3788</v>
      </c>
      <c r="B3789" s="1">
        <v>3</v>
      </c>
      <c r="C3789" s="2">
        <v>41076.44838514056</v>
      </c>
      <c r="D3789" s="2">
        <v>41136.447916666664</v>
      </c>
      <c r="E3789" s="1">
        <v>24</v>
      </c>
      <c r="F3789" s="2">
        <v>41078.688455343225</v>
      </c>
      <c r="G3789" s="1">
        <v>0</v>
      </c>
      <c r="H3789" s="32">
        <f>IFERROR(HOUR(Table1[[#This Row],[Cancel Date/time]])+MINUTE(Table1[[#This Row],[Cancel Date/time]])/60,"not cancelled")</f>
        <v>16.516666666666666</v>
      </c>
      <c r="I3789" s="47">
        <f>IFERROR(ROUND(Table1[[#This Row],[cancellation time decimal]],0),"not cancelled")</f>
        <v>17</v>
      </c>
      <c r="J3789" s="10">
        <f>IFERROR(MOD(Table1[[#This Row],[cancellation hour rounded]],24),"not cancelled")</f>
        <v>17</v>
      </c>
      <c r="K3789" s="32">
        <f>1/Table1[[#This Row],[Duration (Time between doses '[in hours'])]]</f>
        <v>4.1666666666666664E-2</v>
      </c>
      <c r="L3789" s="33">
        <f>Table1[[#This Row],[number doses per hour]]*INDEX(Table2[price per dose],Table1[[#This Row],[Drug ID]])</f>
        <v>0.18133000000000002</v>
      </c>
      <c r="M3789" s="11" t="b">
        <f>AND(Table1[[#This Row],[hour of cancellation 0 to 23]]&gt;=0,Table1[[#This Row],[hour of cancellation 0 to 23]]&lt;=23)</f>
        <v>1</v>
      </c>
    </row>
    <row r="3790" spans="1:13" x14ac:dyDescent="0.3">
      <c r="A3790" s="1">
        <v>3789</v>
      </c>
      <c r="B3790" s="1">
        <v>6</v>
      </c>
      <c r="C3790" s="2">
        <v>41076.458396366754</v>
      </c>
      <c r="D3790" s="2">
        <v>41136.458333333336</v>
      </c>
      <c r="E3790" s="1">
        <v>24</v>
      </c>
      <c r="F3790" s="2">
        <v>41083.407447375786</v>
      </c>
      <c r="G3790" s="1">
        <v>0</v>
      </c>
      <c r="H3790" s="32">
        <f>IFERROR(HOUR(Table1[[#This Row],[Cancel Date/time]])+MINUTE(Table1[[#This Row],[Cancel Date/time]])/60,"not cancelled")</f>
        <v>9.7666666666666675</v>
      </c>
      <c r="I3790" s="47">
        <f>IFERROR(ROUND(Table1[[#This Row],[cancellation time decimal]],0),"not cancelled")</f>
        <v>10</v>
      </c>
      <c r="J3790" s="10">
        <f>IFERROR(MOD(Table1[[#This Row],[cancellation hour rounded]],24),"not cancelled")</f>
        <v>10</v>
      </c>
      <c r="K3790" s="32">
        <f>1/Table1[[#This Row],[Duration (Time between doses '[in hours'])]]</f>
        <v>4.1666666666666664E-2</v>
      </c>
      <c r="L3790" s="33">
        <f>Table1[[#This Row],[number doses per hour]]*INDEX(Table2[price per dose],Table1[[#This Row],[Drug ID]])</f>
        <v>0.35218749999999999</v>
      </c>
      <c r="M3790" s="11" t="b">
        <f>AND(Table1[[#This Row],[hour of cancellation 0 to 23]]&gt;=0,Table1[[#This Row],[hour of cancellation 0 to 23]]&lt;=23)</f>
        <v>1</v>
      </c>
    </row>
    <row r="3791" spans="1:13" x14ac:dyDescent="0.3">
      <c r="A3791" s="1">
        <v>3790</v>
      </c>
      <c r="B3791" s="1">
        <v>5</v>
      </c>
      <c r="C3791" s="2">
        <v>41076.487585972616</v>
      </c>
      <c r="D3791" s="2">
        <v>41136.487500000003</v>
      </c>
      <c r="E3791" s="1">
        <v>24</v>
      </c>
      <c r="F3791" s="2">
        <v>41080.340735810059</v>
      </c>
      <c r="G3791" s="1">
        <v>0</v>
      </c>
      <c r="H3791" s="32">
        <f>IFERROR(HOUR(Table1[[#This Row],[Cancel Date/time]])+MINUTE(Table1[[#This Row],[Cancel Date/time]])/60,"not cancelled")</f>
        <v>8.1666666666666661</v>
      </c>
      <c r="I3791" s="47">
        <f>IFERROR(ROUND(Table1[[#This Row],[cancellation time decimal]],0),"not cancelled")</f>
        <v>8</v>
      </c>
      <c r="J3791" s="10">
        <f>IFERROR(MOD(Table1[[#This Row],[cancellation hour rounded]],24),"not cancelled")</f>
        <v>8</v>
      </c>
      <c r="K3791" s="32">
        <f>1/Table1[[#This Row],[Duration (Time between doses '[in hours'])]]</f>
        <v>4.1666666666666664E-2</v>
      </c>
      <c r="L3791" s="33">
        <f>Table1[[#This Row],[number doses per hour]]*INDEX(Table2[price per dose],Table1[[#This Row],[Drug ID]])</f>
        <v>0.2815833333333333</v>
      </c>
      <c r="M3791" s="11" t="b">
        <f>AND(Table1[[#This Row],[hour of cancellation 0 to 23]]&gt;=0,Table1[[#This Row],[hour of cancellation 0 to 23]]&lt;=23)</f>
        <v>1</v>
      </c>
    </row>
    <row r="3792" spans="1:13" hidden="1" x14ac:dyDescent="0.3">
      <c r="A3792" s="1">
        <v>3791</v>
      </c>
      <c r="B3792" s="1">
        <v>3</v>
      </c>
      <c r="C3792" s="2">
        <v>41076.495969438918</v>
      </c>
      <c r="D3792" s="2">
        <v>41079.03694915487</v>
      </c>
      <c r="E3792" s="1">
        <v>24</v>
      </c>
      <c r="F3792" s="2" t="s">
        <v>5</v>
      </c>
      <c r="G3792" s="1">
        <v>0</v>
      </c>
      <c r="H3792" s="32" t="str">
        <f>IFERROR(HOUR(Table1[[#This Row],[Cancel Date/time]])+MINUTE(Table1[[#This Row],[Cancel Date/time]])/60,"not cancelled")</f>
        <v>not cancelled</v>
      </c>
      <c r="I3792" s="47" t="str">
        <f>IFERROR(ROUND(Table1[[#This Row],[cancellation time decimal]],0),"not cancelled")</f>
        <v>not cancelled</v>
      </c>
      <c r="J3792" s="10" t="str">
        <f>IFERROR(MOD(Table1[[#This Row],[cancellation hour rounded]],24),"not cancelled")</f>
        <v>not cancelled</v>
      </c>
      <c r="K3792" s="32">
        <f>1/Table1[[#This Row],[Duration (Time between doses '[in hours'])]]</f>
        <v>4.1666666666666664E-2</v>
      </c>
      <c r="L3792" s="33">
        <f>Table1[[#This Row],[number doses per hour]]*INDEX(Table2[price per dose],Table1[[#This Row],[Drug ID]])</f>
        <v>0.18133000000000002</v>
      </c>
      <c r="M3792" s="11" t="b">
        <f>AND(Table1[[#This Row],[hour of cancellation 0 to 23]]&gt;=0,Table1[[#This Row],[hour of cancellation 0 to 23]]&lt;=23)</f>
        <v>0</v>
      </c>
    </row>
    <row r="3793" spans="1:13" x14ac:dyDescent="0.3">
      <c r="A3793" s="1">
        <v>3792</v>
      </c>
      <c r="B3793" s="1">
        <v>1</v>
      </c>
      <c r="C3793" s="2">
        <v>41076.496037985838</v>
      </c>
      <c r="D3793" s="2">
        <v>41136.495833333334</v>
      </c>
      <c r="E3793" s="1">
        <v>8</v>
      </c>
      <c r="F3793" s="2">
        <v>41077.573926196703</v>
      </c>
      <c r="G3793" s="1">
        <v>0</v>
      </c>
      <c r="H3793" s="32">
        <f>IFERROR(HOUR(Table1[[#This Row],[Cancel Date/time]])+MINUTE(Table1[[#This Row],[Cancel Date/time]])/60,"not cancelled")</f>
        <v>13.766666666666667</v>
      </c>
      <c r="I3793" s="47">
        <f>IFERROR(ROUND(Table1[[#This Row],[cancellation time decimal]],0),"not cancelled")</f>
        <v>14</v>
      </c>
      <c r="J3793" s="10">
        <f>IFERROR(MOD(Table1[[#This Row],[cancellation hour rounded]],24),"not cancelled")</f>
        <v>14</v>
      </c>
      <c r="K3793" s="32">
        <f>1/Table1[[#This Row],[Duration (Time between doses '[in hours'])]]</f>
        <v>0.125</v>
      </c>
      <c r="L3793" s="33">
        <f>Table1[[#This Row],[number doses per hour]]*INDEX(Table2[price per dose],Table1[[#This Row],[Drug ID]])</f>
        <v>0.84929166666666667</v>
      </c>
      <c r="M3793" s="11" t="b">
        <f>AND(Table1[[#This Row],[hour of cancellation 0 to 23]]&gt;=0,Table1[[#This Row],[hour of cancellation 0 to 23]]&lt;=23)</f>
        <v>1</v>
      </c>
    </row>
    <row r="3794" spans="1:13" x14ac:dyDescent="0.3">
      <c r="A3794" s="1">
        <v>3793</v>
      </c>
      <c r="B3794" s="1">
        <v>5</v>
      </c>
      <c r="C3794" s="2">
        <v>41076.56869601622</v>
      </c>
      <c r="D3794" s="2">
        <v>41136.568055555552</v>
      </c>
      <c r="E3794" s="1">
        <v>24</v>
      </c>
      <c r="F3794" s="2">
        <v>41080.372857711474</v>
      </c>
      <c r="G3794" s="1">
        <v>0</v>
      </c>
      <c r="H3794" s="32">
        <f>IFERROR(HOUR(Table1[[#This Row],[Cancel Date/time]])+MINUTE(Table1[[#This Row],[Cancel Date/time]])/60,"not cancelled")</f>
        <v>8.9333333333333336</v>
      </c>
      <c r="I3794" s="47">
        <f>IFERROR(ROUND(Table1[[#This Row],[cancellation time decimal]],0),"not cancelled")</f>
        <v>9</v>
      </c>
      <c r="J3794" s="10">
        <f>IFERROR(MOD(Table1[[#This Row],[cancellation hour rounded]],24),"not cancelled")</f>
        <v>9</v>
      </c>
      <c r="K3794" s="32">
        <f>1/Table1[[#This Row],[Duration (Time between doses '[in hours'])]]</f>
        <v>4.1666666666666664E-2</v>
      </c>
      <c r="L3794" s="33">
        <f>Table1[[#This Row],[number doses per hour]]*INDEX(Table2[price per dose],Table1[[#This Row],[Drug ID]])</f>
        <v>0.2815833333333333</v>
      </c>
      <c r="M3794" s="11" t="b">
        <f>AND(Table1[[#This Row],[hour of cancellation 0 to 23]]&gt;=0,Table1[[#This Row],[hour of cancellation 0 to 23]]&lt;=23)</f>
        <v>1</v>
      </c>
    </row>
    <row r="3795" spans="1:13" hidden="1" x14ac:dyDescent="0.3">
      <c r="A3795" s="1">
        <v>3794</v>
      </c>
      <c r="B3795" s="1">
        <v>2</v>
      </c>
      <c r="C3795" s="2">
        <v>41076.606626447574</v>
      </c>
      <c r="D3795" s="2">
        <v>41081.189352355279</v>
      </c>
      <c r="E3795" s="1">
        <v>10</v>
      </c>
      <c r="F3795" s="2" t="s">
        <v>5</v>
      </c>
      <c r="G3795" s="1">
        <v>0</v>
      </c>
      <c r="H3795" s="32" t="str">
        <f>IFERROR(HOUR(Table1[[#This Row],[Cancel Date/time]])+MINUTE(Table1[[#This Row],[Cancel Date/time]])/60,"not cancelled")</f>
        <v>not cancelled</v>
      </c>
      <c r="I3795" s="47" t="str">
        <f>IFERROR(ROUND(Table1[[#This Row],[cancellation time decimal]],0),"not cancelled")</f>
        <v>not cancelled</v>
      </c>
      <c r="J3795" s="10" t="str">
        <f>IFERROR(MOD(Table1[[#This Row],[cancellation hour rounded]],24),"not cancelled")</f>
        <v>not cancelled</v>
      </c>
      <c r="K3795" s="32">
        <f>1/Table1[[#This Row],[Duration (Time between doses '[in hours'])]]</f>
        <v>0.1</v>
      </c>
      <c r="L3795" s="33">
        <f>Table1[[#This Row],[number doses per hour]]*INDEX(Table2[price per dose],Table1[[#This Row],[Drug ID]])</f>
        <v>0.84959999999999969</v>
      </c>
      <c r="M3795" s="11" t="b">
        <f>AND(Table1[[#This Row],[hour of cancellation 0 to 23]]&gt;=0,Table1[[#This Row],[hour of cancellation 0 to 23]]&lt;=23)</f>
        <v>0</v>
      </c>
    </row>
    <row r="3796" spans="1:13" x14ac:dyDescent="0.3">
      <c r="A3796" s="1">
        <v>3795</v>
      </c>
      <c r="B3796" s="1">
        <v>8</v>
      </c>
      <c r="C3796" s="2">
        <v>41076.597597084787</v>
      </c>
      <c r="D3796" s="2">
        <v>41136.597222222226</v>
      </c>
      <c r="E3796" s="1">
        <v>3</v>
      </c>
      <c r="F3796" s="2">
        <v>41083.781353871491</v>
      </c>
      <c r="G3796" s="1">
        <v>0</v>
      </c>
      <c r="H3796" s="32">
        <f>IFERROR(HOUR(Table1[[#This Row],[Cancel Date/time]])+MINUTE(Table1[[#This Row],[Cancel Date/time]])/60,"not cancelled")</f>
        <v>18.75</v>
      </c>
      <c r="I3796" s="47">
        <f>IFERROR(ROUND(Table1[[#This Row],[cancellation time decimal]],0),"not cancelled")</f>
        <v>19</v>
      </c>
      <c r="J3796" s="10">
        <f>IFERROR(MOD(Table1[[#This Row],[cancellation hour rounded]],24),"not cancelled")</f>
        <v>19</v>
      </c>
      <c r="K3796" s="32">
        <f>1/Table1[[#This Row],[Duration (Time between doses '[in hours'])]]</f>
        <v>0.33333333333333331</v>
      </c>
      <c r="L3796" s="33">
        <f>Table1[[#This Row],[number doses per hour]]*INDEX(Table2[price per dose],Table1[[#This Row],[Drug ID]])</f>
        <v>0.29998222222222221</v>
      </c>
      <c r="M3796" s="11" t="b">
        <f>AND(Table1[[#This Row],[hour of cancellation 0 to 23]]&gt;=0,Table1[[#This Row],[hour of cancellation 0 to 23]]&lt;=23)</f>
        <v>1</v>
      </c>
    </row>
    <row r="3797" spans="1:13" hidden="1" x14ac:dyDescent="0.3">
      <c r="A3797" s="1">
        <v>3796</v>
      </c>
      <c r="B3797" s="1">
        <v>1</v>
      </c>
      <c r="C3797" s="2">
        <v>41076.616327194533</v>
      </c>
      <c r="D3797" s="2">
        <v>41079.074365566688</v>
      </c>
      <c r="E3797" s="1">
        <v>8</v>
      </c>
      <c r="F3797" s="2" t="s">
        <v>5</v>
      </c>
      <c r="G3797" s="1">
        <v>0</v>
      </c>
      <c r="H3797" s="32" t="str">
        <f>IFERROR(HOUR(Table1[[#This Row],[Cancel Date/time]])+MINUTE(Table1[[#This Row],[Cancel Date/time]])/60,"not cancelled")</f>
        <v>not cancelled</v>
      </c>
      <c r="I3797" s="47" t="str">
        <f>IFERROR(ROUND(Table1[[#This Row],[cancellation time decimal]],0),"not cancelled")</f>
        <v>not cancelled</v>
      </c>
      <c r="J3797" s="10" t="str">
        <f>IFERROR(MOD(Table1[[#This Row],[cancellation hour rounded]],24),"not cancelled")</f>
        <v>not cancelled</v>
      </c>
      <c r="K3797" s="32">
        <f>1/Table1[[#This Row],[Duration (Time between doses '[in hours'])]]</f>
        <v>0.125</v>
      </c>
      <c r="L3797" s="33">
        <f>Table1[[#This Row],[number doses per hour]]*INDEX(Table2[price per dose],Table1[[#This Row],[Drug ID]])</f>
        <v>0.84929166666666667</v>
      </c>
      <c r="M3797" s="11" t="b">
        <f>AND(Table1[[#This Row],[hour of cancellation 0 to 23]]&gt;=0,Table1[[#This Row],[hour of cancellation 0 to 23]]&lt;=23)</f>
        <v>0</v>
      </c>
    </row>
    <row r="3798" spans="1:13" x14ac:dyDescent="0.3">
      <c r="A3798" s="1">
        <v>3797</v>
      </c>
      <c r="B3798" s="1">
        <v>1</v>
      </c>
      <c r="C3798" s="2">
        <v>41076.636297067365</v>
      </c>
      <c r="D3798" s="2">
        <v>41136.636111111111</v>
      </c>
      <c r="E3798" s="1">
        <v>8</v>
      </c>
      <c r="F3798" s="2">
        <v>41077.879630724521</v>
      </c>
      <c r="G3798" s="1">
        <v>0</v>
      </c>
      <c r="H3798" s="32">
        <f>IFERROR(HOUR(Table1[[#This Row],[Cancel Date/time]])+MINUTE(Table1[[#This Row],[Cancel Date/time]])/60,"not cancelled")</f>
        <v>21.1</v>
      </c>
      <c r="I3798" s="47">
        <f>IFERROR(ROUND(Table1[[#This Row],[cancellation time decimal]],0),"not cancelled")</f>
        <v>21</v>
      </c>
      <c r="J3798" s="10">
        <f>IFERROR(MOD(Table1[[#This Row],[cancellation hour rounded]],24),"not cancelled")</f>
        <v>21</v>
      </c>
      <c r="K3798" s="32">
        <f>1/Table1[[#This Row],[Duration (Time between doses '[in hours'])]]</f>
        <v>0.125</v>
      </c>
      <c r="L3798" s="33">
        <f>Table1[[#This Row],[number doses per hour]]*INDEX(Table2[price per dose],Table1[[#This Row],[Drug ID]])</f>
        <v>0.84929166666666667</v>
      </c>
      <c r="M3798" s="11" t="b">
        <f>AND(Table1[[#This Row],[hour of cancellation 0 to 23]]&gt;=0,Table1[[#This Row],[hour of cancellation 0 to 23]]&lt;=23)</f>
        <v>1</v>
      </c>
    </row>
    <row r="3799" spans="1:13" x14ac:dyDescent="0.3">
      <c r="A3799" s="1">
        <v>3798</v>
      </c>
      <c r="B3799" s="1">
        <v>2</v>
      </c>
      <c r="C3799" s="2">
        <v>41076.662655457505</v>
      </c>
      <c r="D3799" s="2">
        <v>41136.662499999999</v>
      </c>
      <c r="E3799" s="1">
        <v>10</v>
      </c>
      <c r="F3799" s="2">
        <v>41077.533972113917</v>
      </c>
      <c r="G3799" s="1">
        <v>0</v>
      </c>
      <c r="H3799" s="32">
        <f>IFERROR(HOUR(Table1[[#This Row],[Cancel Date/time]])+MINUTE(Table1[[#This Row],[Cancel Date/time]])/60,"not cancelled")</f>
        <v>12.8</v>
      </c>
      <c r="I3799" s="47">
        <f>IFERROR(ROUND(Table1[[#This Row],[cancellation time decimal]],0),"not cancelled")</f>
        <v>13</v>
      </c>
      <c r="J3799" s="10">
        <f>IFERROR(MOD(Table1[[#This Row],[cancellation hour rounded]],24),"not cancelled")</f>
        <v>13</v>
      </c>
      <c r="K3799" s="32">
        <f>1/Table1[[#This Row],[Duration (Time between doses '[in hours'])]]</f>
        <v>0.1</v>
      </c>
      <c r="L3799" s="33">
        <f>Table1[[#This Row],[number doses per hour]]*INDEX(Table2[price per dose],Table1[[#This Row],[Drug ID]])</f>
        <v>0.84959999999999969</v>
      </c>
      <c r="M3799" s="11" t="b">
        <f>AND(Table1[[#This Row],[hour of cancellation 0 to 23]]&gt;=0,Table1[[#This Row],[hour of cancellation 0 to 23]]&lt;=23)</f>
        <v>1</v>
      </c>
    </row>
    <row r="3800" spans="1:13" x14ac:dyDescent="0.3">
      <c r="A3800" s="1">
        <v>3799</v>
      </c>
      <c r="B3800" s="1">
        <v>7</v>
      </c>
      <c r="C3800" s="2">
        <v>41076.74570065325</v>
      </c>
      <c r="D3800" s="2">
        <v>41136.745138888895</v>
      </c>
      <c r="E3800" s="1">
        <v>24</v>
      </c>
      <c r="F3800" s="2">
        <v>41086.571760847408</v>
      </c>
      <c r="G3800" s="1">
        <v>0</v>
      </c>
      <c r="H3800" s="32">
        <f>IFERROR(HOUR(Table1[[#This Row],[Cancel Date/time]])+MINUTE(Table1[[#This Row],[Cancel Date/time]])/60,"not cancelled")</f>
        <v>13.716666666666667</v>
      </c>
      <c r="I3800" s="47">
        <f>IFERROR(ROUND(Table1[[#This Row],[cancellation time decimal]],0),"not cancelled")</f>
        <v>14</v>
      </c>
      <c r="J3800" s="10">
        <f>IFERROR(MOD(Table1[[#This Row],[cancellation hour rounded]],24),"not cancelled")</f>
        <v>14</v>
      </c>
      <c r="K3800" s="32">
        <f>1/Table1[[#This Row],[Duration (Time between doses '[in hours'])]]</f>
        <v>4.1666666666666664E-2</v>
      </c>
      <c r="L3800" s="33">
        <f>Table1[[#This Row],[number doses per hour]]*INDEX(Table2[price per dose],Table1[[#This Row],[Drug ID]])</f>
        <v>1.2958049999999997</v>
      </c>
      <c r="M3800" s="11" t="b">
        <f>AND(Table1[[#This Row],[hour of cancellation 0 to 23]]&gt;=0,Table1[[#This Row],[hour of cancellation 0 to 23]]&lt;=23)</f>
        <v>1</v>
      </c>
    </row>
    <row r="3801" spans="1:13" x14ac:dyDescent="0.3">
      <c r="A3801" s="1">
        <v>3800</v>
      </c>
      <c r="B3801" s="1">
        <v>1</v>
      </c>
      <c r="C3801" s="2">
        <v>41076.739476060451</v>
      </c>
      <c r="D3801" s="2">
        <v>41136.738888888889</v>
      </c>
      <c r="E3801" s="1">
        <v>12</v>
      </c>
      <c r="F3801" s="2">
        <v>41077.450502278843</v>
      </c>
      <c r="G3801" s="1">
        <v>0</v>
      </c>
      <c r="H3801" s="32">
        <f>IFERROR(HOUR(Table1[[#This Row],[Cancel Date/time]])+MINUTE(Table1[[#This Row],[Cancel Date/time]])/60,"not cancelled")</f>
        <v>10.8</v>
      </c>
      <c r="I3801" s="47">
        <f>IFERROR(ROUND(Table1[[#This Row],[cancellation time decimal]],0),"not cancelled")</f>
        <v>11</v>
      </c>
      <c r="J3801" s="10">
        <f>IFERROR(MOD(Table1[[#This Row],[cancellation hour rounded]],24),"not cancelled")</f>
        <v>11</v>
      </c>
      <c r="K3801" s="32">
        <f>1/Table1[[#This Row],[Duration (Time between doses '[in hours'])]]</f>
        <v>8.3333333333333329E-2</v>
      </c>
      <c r="L3801" s="33">
        <f>Table1[[#This Row],[number doses per hour]]*INDEX(Table2[price per dose],Table1[[#This Row],[Drug ID]])</f>
        <v>0.56619444444444444</v>
      </c>
      <c r="M3801" s="11" t="b">
        <f>AND(Table1[[#This Row],[hour of cancellation 0 to 23]]&gt;=0,Table1[[#This Row],[hour of cancellation 0 to 23]]&lt;=23)</f>
        <v>1</v>
      </c>
    </row>
    <row r="3802" spans="1:13" x14ac:dyDescent="0.3">
      <c r="A3802" s="1">
        <v>3801</v>
      </c>
      <c r="B3802" s="1">
        <v>6</v>
      </c>
      <c r="C3802" s="2">
        <v>41076.781021575647</v>
      </c>
      <c r="D3802" s="2">
        <v>41136.780555555553</v>
      </c>
      <c r="E3802" s="1">
        <v>24</v>
      </c>
      <c r="F3802" s="2">
        <v>41080.293488942945</v>
      </c>
      <c r="G3802" s="1">
        <v>0</v>
      </c>
      <c r="H3802" s="32">
        <f>IFERROR(HOUR(Table1[[#This Row],[Cancel Date/time]])+MINUTE(Table1[[#This Row],[Cancel Date/time]])/60,"not cancelled")</f>
        <v>7.0333333333333332</v>
      </c>
      <c r="I3802" s="47">
        <f>IFERROR(ROUND(Table1[[#This Row],[cancellation time decimal]],0),"not cancelled")</f>
        <v>7</v>
      </c>
      <c r="J3802" s="10">
        <f>IFERROR(MOD(Table1[[#This Row],[cancellation hour rounded]],24),"not cancelled")</f>
        <v>7</v>
      </c>
      <c r="K3802" s="32">
        <f>1/Table1[[#This Row],[Duration (Time between doses '[in hours'])]]</f>
        <v>4.1666666666666664E-2</v>
      </c>
      <c r="L3802" s="33">
        <f>Table1[[#This Row],[number doses per hour]]*INDEX(Table2[price per dose],Table1[[#This Row],[Drug ID]])</f>
        <v>0.35218749999999999</v>
      </c>
      <c r="M3802" s="11" t="b">
        <f>AND(Table1[[#This Row],[hour of cancellation 0 to 23]]&gt;=0,Table1[[#This Row],[hour of cancellation 0 to 23]]&lt;=23)</f>
        <v>1</v>
      </c>
    </row>
    <row r="3803" spans="1:13" x14ac:dyDescent="0.3">
      <c r="A3803" s="1">
        <v>3802</v>
      </c>
      <c r="B3803" s="1">
        <v>8</v>
      </c>
      <c r="C3803" s="2">
        <v>41076.764615974462</v>
      </c>
      <c r="D3803" s="2">
        <v>41136.76458333333</v>
      </c>
      <c r="E3803" s="1">
        <v>3</v>
      </c>
      <c r="F3803" s="2">
        <v>41083.660286129569</v>
      </c>
      <c r="G3803" s="1">
        <v>0</v>
      </c>
      <c r="H3803" s="32">
        <f>IFERROR(HOUR(Table1[[#This Row],[Cancel Date/time]])+MINUTE(Table1[[#This Row],[Cancel Date/time]])/60,"not cancelled")</f>
        <v>15.833333333333334</v>
      </c>
      <c r="I3803" s="47">
        <f>IFERROR(ROUND(Table1[[#This Row],[cancellation time decimal]],0),"not cancelled")</f>
        <v>16</v>
      </c>
      <c r="J3803" s="10">
        <f>IFERROR(MOD(Table1[[#This Row],[cancellation hour rounded]],24),"not cancelled")</f>
        <v>16</v>
      </c>
      <c r="K3803" s="32">
        <f>1/Table1[[#This Row],[Duration (Time between doses '[in hours'])]]</f>
        <v>0.33333333333333331</v>
      </c>
      <c r="L3803" s="33">
        <f>Table1[[#This Row],[number doses per hour]]*INDEX(Table2[price per dose],Table1[[#This Row],[Drug ID]])</f>
        <v>0.29998222222222221</v>
      </c>
      <c r="M3803" s="11" t="b">
        <f>AND(Table1[[#This Row],[hour of cancellation 0 to 23]]&gt;=0,Table1[[#This Row],[hour of cancellation 0 to 23]]&lt;=23)</f>
        <v>1</v>
      </c>
    </row>
    <row r="3804" spans="1:13" x14ac:dyDescent="0.3">
      <c r="A3804" s="1">
        <v>3803</v>
      </c>
      <c r="B3804" s="1">
        <v>2</v>
      </c>
      <c r="C3804" s="2">
        <v>41076.798240642573</v>
      </c>
      <c r="D3804" s="2">
        <v>41136.797916666663</v>
      </c>
      <c r="E3804" s="1">
        <v>10</v>
      </c>
      <c r="F3804" s="2">
        <v>41078.571877378257</v>
      </c>
      <c r="G3804" s="1">
        <v>0</v>
      </c>
      <c r="H3804" s="32">
        <f>IFERROR(HOUR(Table1[[#This Row],[Cancel Date/time]])+MINUTE(Table1[[#This Row],[Cancel Date/time]])/60,"not cancelled")</f>
        <v>13.716666666666667</v>
      </c>
      <c r="I3804" s="47">
        <f>IFERROR(ROUND(Table1[[#This Row],[cancellation time decimal]],0),"not cancelled")</f>
        <v>14</v>
      </c>
      <c r="J3804" s="10">
        <f>IFERROR(MOD(Table1[[#This Row],[cancellation hour rounded]],24),"not cancelled")</f>
        <v>14</v>
      </c>
      <c r="K3804" s="32">
        <f>1/Table1[[#This Row],[Duration (Time between doses '[in hours'])]]</f>
        <v>0.1</v>
      </c>
      <c r="L3804" s="33">
        <f>Table1[[#This Row],[number doses per hour]]*INDEX(Table2[price per dose],Table1[[#This Row],[Drug ID]])</f>
        <v>0.84959999999999969</v>
      </c>
      <c r="M3804" s="11" t="b">
        <f>AND(Table1[[#This Row],[hour of cancellation 0 to 23]]&gt;=0,Table1[[#This Row],[hour of cancellation 0 to 23]]&lt;=23)</f>
        <v>1</v>
      </c>
    </row>
    <row r="3805" spans="1:13" x14ac:dyDescent="0.3">
      <c r="A3805" s="1">
        <v>3804</v>
      </c>
      <c r="B3805" s="1">
        <v>1</v>
      </c>
      <c r="C3805" s="2">
        <v>41076.855078132445</v>
      </c>
      <c r="D3805" s="2">
        <v>41136.854861111111</v>
      </c>
      <c r="E3805" s="1">
        <v>12</v>
      </c>
      <c r="F3805" s="2">
        <v>41077.45519867407</v>
      </c>
      <c r="G3805" s="1">
        <v>0</v>
      </c>
      <c r="H3805" s="32">
        <f>IFERROR(HOUR(Table1[[#This Row],[Cancel Date/time]])+MINUTE(Table1[[#This Row],[Cancel Date/time]])/60,"not cancelled")</f>
        <v>10.916666666666666</v>
      </c>
      <c r="I3805" s="47">
        <f>IFERROR(ROUND(Table1[[#This Row],[cancellation time decimal]],0),"not cancelled")</f>
        <v>11</v>
      </c>
      <c r="J3805" s="10">
        <f>IFERROR(MOD(Table1[[#This Row],[cancellation hour rounded]],24),"not cancelled")</f>
        <v>11</v>
      </c>
      <c r="K3805" s="32">
        <f>1/Table1[[#This Row],[Duration (Time between doses '[in hours'])]]</f>
        <v>8.3333333333333329E-2</v>
      </c>
      <c r="L3805" s="33">
        <f>Table1[[#This Row],[number doses per hour]]*INDEX(Table2[price per dose],Table1[[#This Row],[Drug ID]])</f>
        <v>0.56619444444444444</v>
      </c>
      <c r="M3805" s="11" t="b">
        <f>AND(Table1[[#This Row],[hour of cancellation 0 to 23]]&gt;=0,Table1[[#This Row],[hour of cancellation 0 to 23]]&lt;=23)</f>
        <v>1</v>
      </c>
    </row>
    <row r="3806" spans="1:13" x14ac:dyDescent="0.3">
      <c r="A3806" s="1">
        <v>3805</v>
      </c>
      <c r="B3806" s="1">
        <v>6</v>
      </c>
      <c r="C3806" s="2">
        <v>41076.913959813326</v>
      </c>
      <c r="D3806" s="2">
        <v>41136.913888888892</v>
      </c>
      <c r="E3806" s="1">
        <v>24</v>
      </c>
      <c r="F3806" s="2">
        <v>41082.856911351329</v>
      </c>
      <c r="G3806" s="1">
        <v>0</v>
      </c>
      <c r="H3806" s="32">
        <f>IFERROR(HOUR(Table1[[#This Row],[Cancel Date/time]])+MINUTE(Table1[[#This Row],[Cancel Date/time]])/60,"not cancelled")</f>
        <v>20.55</v>
      </c>
      <c r="I3806" s="47">
        <f>IFERROR(ROUND(Table1[[#This Row],[cancellation time decimal]],0),"not cancelled")</f>
        <v>21</v>
      </c>
      <c r="J3806" s="10">
        <f>IFERROR(MOD(Table1[[#This Row],[cancellation hour rounded]],24),"not cancelled")</f>
        <v>21</v>
      </c>
      <c r="K3806" s="32">
        <f>1/Table1[[#This Row],[Duration (Time between doses '[in hours'])]]</f>
        <v>4.1666666666666664E-2</v>
      </c>
      <c r="L3806" s="33">
        <f>Table1[[#This Row],[number doses per hour]]*INDEX(Table2[price per dose],Table1[[#This Row],[Drug ID]])</f>
        <v>0.35218749999999999</v>
      </c>
      <c r="M3806" s="11" t="b">
        <f>AND(Table1[[#This Row],[hour of cancellation 0 to 23]]&gt;=0,Table1[[#This Row],[hour of cancellation 0 to 23]]&lt;=23)</f>
        <v>1</v>
      </c>
    </row>
    <row r="3807" spans="1:13" x14ac:dyDescent="0.3">
      <c r="A3807" s="1">
        <v>3806</v>
      </c>
      <c r="B3807" s="1">
        <v>4</v>
      </c>
      <c r="C3807" s="2">
        <v>41076.908424992158</v>
      </c>
      <c r="D3807" s="2">
        <v>41136.908333333333</v>
      </c>
      <c r="E3807" s="1">
        <v>12</v>
      </c>
      <c r="F3807" s="2">
        <v>41078.466698968907</v>
      </c>
      <c r="G3807" s="1">
        <v>0</v>
      </c>
      <c r="H3807" s="32">
        <f>IFERROR(HOUR(Table1[[#This Row],[Cancel Date/time]])+MINUTE(Table1[[#This Row],[Cancel Date/time]])/60,"not cancelled")</f>
        <v>11.2</v>
      </c>
      <c r="I3807" s="47">
        <f>IFERROR(ROUND(Table1[[#This Row],[cancellation time decimal]],0),"not cancelled")</f>
        <v>11</v>
      </c>
      <c r="J3807" s="10">
        <f>IFERROR(MOD(Table1[[#This Row],[cancellation hour rounded]],24),"not cancelled")</f>
        <v>11</v>
      </c>
      <c r="K3807" s="32">
        <f>1/Table1[[#This Row],[Duration (Time between doses '[in hours'])]]</f>
        <v>8.3333333333333329E-2</v>
      </c>
      <c r="L3807" s="33">
        <f>Table1[[#This Row],[number doses per hour]]*INDEX(Table2[price per dose],Table1[[#This Row],[Drug ID]])</f>
        <v>1.448055119047619</v>
      </c>
      <c r="M3807" s="11" t="b">
        <f>AND(Table1[[#This Row],[hour of cancellation 0 to 23]]&gt;=0,Table1[[#This Row],[hour of cancellation 0 to 23]]&lt;=23)</f>
        <v>1</v>
      </c>
    </row>
    <row r="3808" spans="1:13" x14ac:dyDescent="0.3">
      <c r="A3808" s="1">
        <v>3807</v>
      </c>
      <c r="B3808" s="1">
        <v>10</v>
      </c>
      <c r="C3808" s="2">
        <v>41076.923382275323</v>
      </c>
      <c r="D3808" s="2">
        <v>41136.922916666663</v>
      </c>
      <c r="E3808" s="1">
        <v>1</v>
      </c>
      <c r="F3808" s="2">
        <v>41080.556504627915</v>
      </c>
      <c r="G3808" s="1">
        <v>0</v>
      </c>
      <c r="H3808" s="32">
        <f>IFERROR(HOUR(Table1[[#This Row],[Cancel Date/time]])+MINUTE(Table1[[#This Row],[Cancel Date/time]])/60,"not cancelled")</f>
        <v>13.35</v>
      </c>
      <c r="I3808" s="47">
        <f>IFERROR(ROUND(Table1[[#This Row],[cancellation time decimal]],0),"not cancelled")</f>
        <v>13</v>
      </c>
      <c r="J3808" s="10">
        <f>IFERROR(MOD(Table1[[#This Row],[cancellation hour rounded]],24),"not cancelled")</f>
        <v>13</v>
      </c>
      <c r="K3808" s="32">
        <f>1/Table1[[#This Row],[Duration (Time between doses '[in hours'])]]</f>
        <v>1</v>
      </c>
      <c r="L3808" s="33">
        <f>Table1[[#This Row],[number doses per hour]]*INDEX(Table2[price per dose],Table1[[#This Row],[Drug ID]])</f>
        <v>2.5716000000000001</v>
      </c>
      <c r="M3808" s="11" t="b">
        <f>AND(Table1[[#This Row],[hour of cancellation 0 to 23]]&gt;=0,Table1[[#This Row],[hour of cancellation 0 to 23]]&lt;=23)</f>
        <v>1</v>
      </c>
    </row>
    <row r="3809" spans="1:13" hidden="1" x14ac:dyDescent="0.3">
      <c r="A3809" s="1">
        <v>3808</v>
      </c>
      <c r="B3809" s="1">
        <v>2</v>
      </c>
      <c r="C3809" s="2">
        <v>41076.96352127735</v>
      </c>
      <c r="D3809" s="2">
        <v>41079.254903569701</v>
      </c>
      <c r="E3809" s="1">
        <v>10</v>
      </c>
      <c r="F3809" s="2" t="s">
        <v>5</v>
      </c>
      <c r="G3809" s="1">
        <v>0</v>
      </c>
      <c r="H3809" s="32" t="str">
        <f>IFERROR(HOUR(Table1[[#This Row],[Cancel Date/time]])+MINUTE(Table1[[#This Row],[Cancel Date/time]])/60,"not cancelled")</f>
        <v>not cancelled</v>
      </c>
      <c r="I3809" s="47" t="str">
        <f>IFERROR(ROUND(Table1[[#This Row],[cancellation time decimal]],0),"not cancelled")</f>
        <v>not cancelled</v>
      </c>
      <c r="J3809" s="10" t="str">
        <f>IFERROR(MOD(Table1[[#This Row],[cancellation hour rounded]],24),"not cancelled")</f>
        <v>not cancelled</v>
      </c>
      <c r="K3809" s="32">
        <f>1/Table1[[#This Row],[Duration (Time between doses '[in hours'])]]</f>
        <v>0.1</v>
      </c>
      <c r="L3809" s="33">
        <f>Table1[[#This Row],[number doses per hour]]*INDEX(Table2[price per dose],Table1[[#This Row],[Drug ID]])</f>
        <v>0.84959999999999969</v>
      </c>
      <c r="M3809" s="11" t="b">
        <f>AND(Table1[[#This Row],[hour of cancellation 0 to 23]]&gt;=0,Table1[[#This Row],[hour of cancellation 0 to 23]]&lt;=23)</f>
        <v>0</v>
      </c>
    </row>
    <row r="3810" spans="1:13" x14ac:dyDescent="0.3">
      <c r="A3810" s="1">
        <v>3809</v>
      </c>
      <c r="B3810" s="1">
        <v>3</v>
      </c>
      <c r="C3810" s="2">
        <v>41077.033400202999</v>
      </c>
      <c r="D3810" s="2">
        <v>41137.033333333333</v>
      </c>
      <c r="E3810" s="1">
        <v>24</v>
      </c>
      <c r="F3810" s="2">
        <v>41078.587664643375</v>
      </c>
      <c r="G3810" s="1">
        <v>0</v>
      </c>
      <c r="H3810" s="32">
        <f>IFERROR(HOUR(Table1[[#This Row],[Cancel Date/time]])+MINUTE(Table1[[#This Row],[Cancel Date/time]])/60,"not cancelled")</f>
        <v>14.1</v>
      </c>
      <c r="I3810" s="47">
        <f>IFERROR(ROUND(Table1[[#This Row],[cancellation time decimal]],0),"not cancelled")</f>
        <v>14</v>
      </c>
      <c r="J3810" s="10">
        <f>IFERROR(MOD(Table1[[#This Row],[cancellation hour rounded]],24),"not cancelled")</f>
        <v>14</v>
      </c>
      <c r="K3810" s="32">
        <f>1/Table1[[#This Row],[Duration (Time between doses '[in hours'])]]</f>
        <v>4.1666666666666664E-2</v>
      </c>
      <c r="L3810" s="33">
        <f>Table1[[#This Row],[number doses per hour]]*INDEX(Table2[price per dose],Table1[[#This Row],[Drug ID]])</f>
        <v>0.18133000000000002</v>
      </c>
      <c r="M3810" s="11" t="b">
        <f>AND(Table1[[#This Row],[hour of cancellation 0 to 23]]&gt;=0,Table1[[#This Row],[hour of cancellation 0 to 23]]&lt;=23)</f>
        <v>1</v>
      </c>
    </row>
    <row r="3811" spans="1:13" x14ac:dyDescent="0.3">
      <c r="A3811" s="1">
        <v>3810</v>
      </c>
      <c r="B3811" s="1">
        <v>1</v>
      </c>
      <c r="C3811" s="2">
        <v>41077.040437537435</v>
      </c>
      <c r="D3811" s="2">
        <v>41137.040277777778</v>
      </c>
      <c r="E3811" s="1">
        <v>12</v>
      </c>
      <c r="F3811" s="2">
        <v>41077.621462700306</v>
      </c>
      <c r="G3811" s="1">
        <v>0</v>
      </c>
      <c r="H3811" s="32">
        <f>IFERROR(HOUR(Table1[[#This Row],[Cancel Date/time]])+MINUTE(Table1[[#This Row],[Cancel Date/time]])/60,"not cancelled")</f>
        <v>14.9</v>
      </c>
      <c r="I3811" s="47">
        <f>IFERROR(ROUND(Table1[[#This Row],[cancellation time decimal]],0),"not cancelled")</f>
        <v>15</v>
      </c>
      <c r="J3811" s="10">
        <f>IFERROR(MOD(Table1[[#This Row],[cancellation hour rounded]],24),"not cancelled")</f>
        <v>15</v>
      </c>
      <c r="K3811" s="32">
        <f>1/Table1[[#This Row],[Duration (Time between doses '[in hours'])]]</f>
        <v>8.3333333333333329E-2</v>
      </c>
      <c r="L3811" s="33">
        <f>Table1[[#This Row],[number doses per hour]]*INDEX(Table2[price per dose],Table1[[#This Row],[Drug ID]])</f>
        <v>0.56619444444444444</v>
      </c>
      <c r="M3811" s="11" t="b">
        <f>AND(Table1[[#This Row],[hour of cancellation 0 to 23]]&gt;=0,Table1[[#This Row],[hour of cancellation 0 to 23]]&lt;=23)</f>
        <v>1</v>
      </c>
    </row>
    <row r="3812" spans="1:13" x14ac:dyDescent="0.3">
      <c r="A3812" s="1">
        <v>3811</v>
      </c>
      <c r="B3812" s="1">
        <v>6</v>
      </c>
      <c r="C3812" s="2">
        <v>41077.131436200434</v>
      </c>
      <c r="D3812" s="2">
        <v>41137.131249999999</v>
      </c>
      <c r="E3812" s="1">
        <v>24</v>
      </c>
      <c r="F3812" s="2">
        <v>41084.53523555438</v>
      </c>
      <c r="G3812" s="1">
        <v>0</v>
      </c>
      <c r="H3812" s="32">
        <f>IFERROR(HOUR(Table1[[#This Row],[Cancel Date/time]])+MINUTE(Table1[[#This Row],[Cancel Date/time]])/60,"not cancelled")</f>
        <v>12.833333333333334</v>
      </c>
      <c r="I3812" s="47">
        <f>IFERROR(ROUND(Table1[[#This Row],[cancellation time decimal]],0),"not cancelled")</f>
        <v>13</v>
      </c>
      <c r="J3812" s="10">
        <f>IFERROR(MOD(Table1[[#This Row],[cancellation hour rounded]],24),"not cancelled")</f>
        <v>13</v>
      </c>
      <c r="K3812" s="32">
        <f>1/Table1[[#This Row],[Duration (Time between doses '[in hours'])]]</f>
        <v>4.1666666666666664E-2</v>
      </c>
      <c r="L3812" s="33">
        <f>Table1[[#This Row],[number doses per hour]]*INDEX(Table2[price per dose],Table1[[#This Row],[Drug ID]])</f>
        <v>0.35218749999999999</v>
      </c>
      <c r="M3812" s="11" t="b">
        <f>AND(Table1[[#This Row],[hour of cancellation 0 to 23]]&gt;=0,Table1[[#This Row],[hour of cancellation 0 to 23]]&lt;=23)</f>
        <v>1</v>
      </c>
    </row>
    <row r="3813" spans="1:13" x14ac:dyDescent="0.3">
      <c r="A3813" s="1">
        <v>3812</v>
      </c>
      <c r="B3813" s="1">
        <v>11</v>
      </c>
      <c r="C3813" s="2">
        <v>41077.16798745963</v>
      </c>
      <c r="D3813" s="2">
        <v>41137.167361111111</v>
      </c>
      <c r="E3813" s="1">
        <v>1</v>
      </c>
      <c r="F3813" s="2">
        <v>41081.424295985395</v>
      </c>
      <c r="G3813" s="1">
        <v>1</v>
      </c>
      <c r="H3813" s="32">
        <f>IFERROR(HOUR(Table1[[#This Row],[Cancel Date/time]])+MINUTE(Table1[[#This Row],[Cancel Date/time]])/60,"not cancelled")</f>
        <v>10.166666666666666</v>
      </c>
      <c r="I3813" s="47">
        <f>IFERROR(ROUND(Table1[[#This Row],[cancellation time decimal]],0),"not cancelled")</f>
        <v>10</v>
      </c>
      <c r="J3813" s="10">
        <f>IFERROR(MOD(Table1[[#This Row],[cancellation hour rounded]],24),"not cancelled")</f>
        <v>10</v>
      </c>
      <c r="K3813" s="32">
        <f>1/Table1[[#This Row],[Duration (Time between doses '[in hours'])]]</f>
        <v>1</v>
      </c>
      <c r="L3813" s="33">
        <f>Table1[[#This Row],[number doses per hour]]*INDEX(Table2[price per dose],Table1[[#This Row],[Drug ID]])</f>
        <v>1</v>
      </c>
      <c r="M3813" s="11" t="b">
        <f>AND(Table1[[#This Row],[hour of cancellation 0 to 23]]&gt;=0,Table1[[#This Row],[hour of cancellation 0 to 23]]&lt;=23)</f>
        <v>1</v>
      </c>
    </row>
    <row r="3814" spans="1:13" x14ac:dyDescent="0.3">
      <c r="A3814" s="1">
        <v>3813</v>
      </c>
      <c r="B3814" s="1">
        <v>1</v>
      </c>
      <c r="C3814" s="2">
        <v>41077.373950453322</v>
      </c>
      <c r="D3814" s="2">
        <v>41137.373611111114</v>
      </c>
      <c r="E3814" s="1">
        <v>8</v>
      </c>
      <c r="F3814" s="2">
        <v>41078.747333987369</v>
      </c>
      <c r="G3814" s="1">
        <v>0</v>
      </c>
      <c r="H3814" s="32">
        <f>IFERROR(HOUR(Table1[[#This Row],[Cancel Date/time]])+MINUTE(Table1[[#This Row],[Cancel Date/time]])/60,"not cancelled")</f>
        <v>17.933333333333334</v>
      </c>
      <c r="I3814" s="47">
        <f>IFERROR(ROUND(Table1[[#This Row],[cancellation time decimal]],0),"not cancelled")</f>
        <v>18</v>
      </c>
      <c r="J3814" s="10">
        <f>IFERROR(MOD(Table1[[#This Row],[cancellation hour rounded]],24),"not cancelled")</f>
        <v>18</v>
      </c>
      <c r="K3814" s="32">
        <f>1/Table1[[#This Row],[Duration (Time between doses '[in hours'])]]</f>
        <v>0.125</v>
      </c>
      <c r="L3814" s="33">
        <f>Table1[[#This Row],[number doses per hour]]*INDEX(Table2[price per dose],Table1[[#This Row],[Drug ID]])</f>
        <v>0.84929166666666667</v>
      </c>
      <c r="M3814" s="11" t="b">
        <f>AND(Table1[[#This Row],[hour of cancellation 0 to 23]]&gt;=0,Table1[[#This Row],[hour of cancellation 0 to 23]]&lt;=23)</f>
        <v>1</v>
      </c>
    </row>
    <row r="3815" spans="1:13" x14ac:dyDescent="0.3">
      <c r="A3815" s="1">
        <v>3814</v>
      </c>
      <c r="B3815" s="1">
        <v>6</v>
      </c>
      <c r="C3815" s="2">
        <v>41077.401007029446</v>
      </c>
      <c r="D3815" s="2">
        <v>41137.400694444441</v>
      </c>
      <c r="E3815" s="1">
        <v>24</v>
      </c>
      <c r="F3815" s="2">
        <v>41079.10396265587</v>
      </c>
      <c r="G3815" s="1">
        <v>0</v>
      </c>
      <c r="H3815" s="32">
        <f>IFERROR(HOUR(Table1[[#This Row],[Cancel Date/time]])+MINUTE(Table1[[#This Row],[Cancel Date/time]])/60,"not cancelled")</f>
        <v>2.4833333333333334</v>
      </c>
      <c r="I3815" s="47">
        <f>IFERROR(ROUND(Table1[[#This Row],[cancellation time decimal]],0),"not cancelled")</f>
        <v>2</v>
      </c>
      <c r="J3815" s="10">
        <f>IFERROR(MOD(Table1[[#This Row],[cancellation hour rounded]],24),"not cancelled")</f>
        <v>2</v>
      </c>
      <c r="K3815" s="32">
        <f>1/Table1[[#This Row],[Duration (Time between doses '[in hours'])]]</f>
        <v>4.1666666666666664E-2</v>
      </c>
      <c r="L3815" s="33">
        <f>Table1[[#This Row],[number doses per hour]]*INDEX(Table2[price per dose],Table1[[#This Row],[Drug ID]])</f>
        <v>0.35218749999999999</v>
      </c>
      <c r="M3815" s="11" t="b">
        <f>AND(Table1[[#This Row],[hour of cancellation 0 to 23]]&gt;=0,Table1[[#This Row],[hour of cancellation 0 to 23]]&lt;=23)</f>
        <v>1</v>
      </c>
    </row>
    <row r="3816" spans="1:13" x14ac:dyDescent="0.3">
      <c r="A3816" s="1">
        <v>3815</v>
      </c>
      <c r="B3816" s="1">
        <v>1</v>
      </c>
      <c r="C3816" s="2">
        <v>41077.497088169868</v>
      </c>
      <c r="D3816" s="2">
        <v>41137.496527777781</v>
      </c>
      <c r="E3816" s="1">
        <v>8</v>
      </c>
      <c r="F3816" s="2">
        <v>41078.471298972006</v>
      </c>
      <c r="G3816" s="1">
        <v>0</v>
      </c>
      <c r="H3816" s="32">
        <f>IFERROR(HOUR(Table1[[#This Row],[Cancel Date/time]])+MINUTE(Table1[[#This Row],[Cancel Date/time]])/60,"not cancelled")</f>
        <v>11.3</v>
      </c>
      <c r="I3816" s="47">
        <f>IFERROR(ROUND(Table1[[#This Row],[cancellation time decimal]],0),"not cancelled")</f>
        <v>11</v>
      </c>
      <c r="J3816" s="10">
        <f>IFERROR(MOD(Table1[[#This Row],[cancellation hour rounded]],24),"not cancelled")</f>
        <v>11</v>
      </c>
      <c r="K3816" s="32">
        <f>1/Table1[[#This Row],[Duration (Time between doses '[in hours'])]]</f>
        <v>0.125</v>
      </c>
      <c r="L3816" s="33">
        <f>Table1[[#This Row],[number doses per hour]]*INDEX(Table2[price per dose],Table1[[#This Row],[Drug ID]])</f>
        <v>0.84929166666666667</v>
      </c>
      <c r="M3816" s="11" t="b">
        <f>AND(Table1[[#This Row],[hour of cancellation 0 to 23]]&gt;=0,Table1[[#This Row],[hour of cancellation 0 to 23]]&lt;=23)</f>
        <v>1</v>
      </c>
    </row>
    <row r="3817" spans="1:13" x14ac:dyDescent="0.3">
      <c r="A3817" s="1">
        <v>3816</v>
      </c>
      <c r="B3817" s="1">
        <v>1</v>
      </c>
      <c r="C3817" s="2">
        <v>41077.463057142064</v>
      </c>
      <c r="D3817" s="2">
        <v>41137.462500000001</v>
      </c>
      <c r="E3817" s="1">
        <v>12</v>
      </c>
      <c r="F3817" s="2">
        <v>41078.019991437483</v>
      </c>
      <c r="G3817" s="1">
        <v>0</v>
      </c>
      <c r="H3817" s="32">
        <f>IFERROR(HOUR(Table1[[#This Row],[Cancel Date/time]])+MINUTE(Table1[[#This Row],[Cancel Date/time]])/60,"not cancelled")</f>
        <v>0.46666666666666667</v>
      </c>
      <c r="I3817" s="47">
        <f>IFERROR(ROUND(Table1[[#This Row],[cancellation time decimal]],0),"not cancelled")</f>
        <v>0</v>
      </c>
      <c r="J3817" s="10">
        <f>IFERROR(MOD(Table1[[#This Row],[cancellation hour rounded]],24),"not cancelled")</f>
        <v>0</v>
      </c>
      <c r="K3817" s="32">
        <f>1/Table1[[#This Row],[Duration (Time between doses '[in hours'])]]</f>
        <v>8.3333333333333329E-2</v>
      </c>
      <c r="L3817" s="33">
        <f>Table1[[#This Row],[number doses per hour]]*INDEX(Table2[price per dose],Table1[[#This Row],[Drug ID]])</f>
        <v>0.56619444444444444</v>
      </c>
      <c r="M3817" s="11" t="b">
        <f>AND(Table1[[#This Row],[hour of cancellation 0 to 23]]&gt;=0,Table1[[#This Row],[hour of cancellation 0 to 23]]&lt;=23)</f>
        <v>1</v>
      </c>
    </row>
    <row r="3818" spans="1:13" x14ac:dyDescent="0.3">
      <c r="A3818" s="1">
        <v>3817</v>
      </c>
      <c r="B3818" s="1">
        <v>1</v>
      </c>
      <c r="C3818" s="2">
        <v>41077.474908289973</v>
      </c>
      <c r="D3818" s="2">
        <v>41137.474305555559</v>
      </c>
      <c r="E3818" s="1">
        <v>12</v>
      </c>
      <c r="F3818" s="2">
        <v>41078.631011841571</v>
      </c>
      <c r="G3818" s="1">
        <v>0</v>
      </c>
      <c r="H3818" s="32">
        <f>IFERROR(HOUR(Table1[[#This Row],[Cancel Date/time]])+MINUTE(Table1[[#This Row],[Cancel Date/time]])/60,"not cancelled")</f>
        <v>15.133333333333333</v>
      </c>
      <c r="I3818" s="47">
        <f>IFERROR(ROUND(Table1[[#This Row],[cancellation time decimal]],0),"not cancelled")</f>
        <v>15</v>
      </c>
      <c r="J3818" s="10">
        <f>IFERROR(MOD(Table1[[#This Row],[cancellation hour rounded]],24),"not cancelled")</f>
        <v>15</v>
      </c>
      <c r="K3818" s="32">
        <f>1/Table1[[#This Row],[Duration (Time between doses '[in hours'])]]</f>
        <v>8.3333333333333329E-2</v>
      </c>
      <c r="L3818" s="33">
        <f>Table1[[#This Row],[number doses per hour]]*INDEX(Table2[price per dose],Table1[[#This Row],[Drug ID]])</f>
        <v>0.56619444444444444</v>
      </c>
      <c r="M3818" s="11" t="b">
        <f>AND(Table1[[#This Row],[hour of cancellation 0 to 23]]&gt;=0,Table1[[#This Row],[hour of cancellation 0 to 23]]&lt;=23)</f>
        <v>1</v>
      </c>
    </row>
    <row r="3819" spans="1:13" x14ac:dyDescent="0.3">
      <c r="A3819" s="1">
        <v>3818</v>
      </c>
      <c r="B3819" s="1">
        <v>1</v>
      </c>
      <c r="C3819" s="2">
        <v>41077.46153290911</v>
      </c>
      <c r="D3819" s="2">
        <v>41137.461111111115</v>
      </c>
      <c r="E3819" s="1">
        <v>12</v>
      </c>
      <c r="F3819" s="2">
        <v>41078.445919941245</v>
      </c>
      <c r="G3819" s="1">
        <v>0</v>
      </c>
      <c r="H3819" s="32">
        <f>IFERROR(HOUR(Table1[[#This Row],[Cancel Date/time]])+MINUTE(Table1[[#This Row],[Cancel Date/time]])/60,"not cancelled")</f>
        <v>10.7</v>
      </c>
      <c r="I3819" s="47">
        <f>IFERROR(ROUND(Table1[[#This Row],[cancellation time decimal]],0),"not cancelled")</f>
        <v>11</v>
      </c>
      <c r="J3819" s="10">
        <f>IFERROR(MOD(Table1[[#This Row],[cancellation hour rounded]],24),"not cancelled")</f>
        <v>11</v>
      </c>
      <c r="K3819" s="32">
        <f>1/Table1[[#This Row],[Duration (Time between doses '[in hours'])]]</f>
        <v>8.3333333333333329E-2</v>
      </c>
      <c r="L3819" s="33">
        <f>Table1[[#This Row],[number doses per hour]]*INDEX(Table2[price per dose],Table1[[#This Row],[Drug ID]])</f>
        <v>0.56619444444444444</v>
      </c>
      <c r="M3819" s="11" t="b">
        <f>AND(Table1[[#This Row],[hour of cancellation 0 to 23]]&gt;=0,Table1[[#This Row],[hour of cancellation 0 to 23]]&lt;=23)</f>
        <v>1</v>
      </c>
    </row>
    <row r="3820" spans="1:13" x14ac:dyDescent="0.3">
      <c r="A3820" s="1">
        <v>3819</v>
      </c>
      <c r="B3820" s="1">
        <v>6</v>
      </c>
      <c r="C3820" s="2">
        <v>41077.507577475204</v>
      </c>
      <c r="D3820" s="2">
        <v>41137.506944444445</v>
      </c>
      <c r="E3820" s="1">
        <v>24</v>
      </c>
      <c r="F3820" s="2">
        <v>41084.768090981888</v>
      </c>
      <c r="G3820" s="1">
        <v>0</v>
      </c>
      <c r="H3820" s="32">
        <f>IFERROR(HOUR(Table1[[#This Row],[Cancel Date/time]])+MINUTE(Table1[[#This Row],[Cancel Date/time]])/60,"not cancelled")</f>
        <v>18.433333333333334</v>
      </c>
      <c r="I3820" s="47">
        <f>IFERROR(ROUND(Table1[[#This Row],[cancellation time decimal]],0),"not cancelled")</f>
        <v>18</v>
      </c>
      <c r="J3820" s="10">
        <f>IFERROR(MOD(Table1[[#This Row],[cancellation hour rounded]],24),"not cancelled")</f>
        <v>18</v>
      </c>
      <c r="K3820" s="32">
        <f>1/Table1[[#This Row],[Duration (Time between doses '[in hours'])]]</f>
        <v>4.1666666666666664E-2</v>
      </c>
      <c r="L3820" s="33">
        <f>Table1[[#This Row],[number doses per hour]]*INDEX(Table2[price per dose],Table1[[#This Row],[Drug ID]])</f>
        <v>0.35218749999999999</v>
      </c>
      <c r="M3820" s="11" t="b">
        <f>AND(Table1[[#This Row],[hour of cancellation 0 to 23]]&gt;=0,Table1[[#This Row],[hour of cancellation 0 to 23]]&lt;=23)</f>
        <v>1</v>
      </c>
    </row>
    <row r="3821" spans="1:13" x14ac:dyDescent="0.3">
      <c r="A3821" s="1">
        <v>3820</v>
      </c>
      <c r="B3821" s="1">
        <v>1</v>
      </c>
      <c r="C3821" s="2">
        <v>41077.514991460834</v>
      </c>
      <c r="D3821" s="2">
        <v>41137.51458333333</v>
      </c>
      <c r="E3821" s="1">
        <v>8</v>
      </c>
      <c r="F3821" s="2">
        <v>41078.095883156915</v>
      </c>
      <c r="G3821" s="1">
        <v>0</v>
      </c>
      <c r="H3821" s="32">
        <f>IFERROR(HOUR(Table1[[#This Row],[Cancel Date/time]])+MINUTE(Table1[[#This Row],[Cancel Date/time]])/60,"not cancelled")</f>
        <v>2.2999999999999998</v>
      </c>
      <c r="I3821" s="47">
        <f>IFERROR(ROUND(Table1[[#This Row],[cancellation time decimal]],0),"not cancelled")</f>
        <v>2</v>
      </c>
      <c r="J3821" s="10">
        <f>IFERROR(MOD(Table1[[#This Row],[cancellation hour rounded]],24),"not cancelled")</f>
        <v>2</v>
      </c>
      <c r="K3821" s="32">
        <f>1/Table1[[#This Row],[Duration (Time between doses '[in hours'])]]</f>
        <v>0.125</v>
      </c>
      <c r="L3821" s="33">
        <f>Table1[[#This Row],[number doses per hour]]*INDEX(Table2[price per dose],Table1[[#This Row],[Drug ID]])</f>
        <v>0.84929166666666667</v>
      </c>
      <c r="M3821" s="11" t="b">
        <f>AND(Table1[[#This Row],[hour of cancellation 0 to 23]]&gt;=0,Table1[[#This Row],[hour of cancellation 0 to 23]]&lt;=23)</f>
        <v>1</v>
      </c>
    </row>
    <row r="3822" spans="1:13" hidden="1" x14ac:dyDescent="0.3">
      <c r="A3822" s="1">
        <v>3821</v>
      </c>
      <c r="B3822" s="1">
        <v>4</v>
      </c>
      <c r="C3822" s="2">
        <v>41077.658379804481</v>
      </c>
      <c r="D3822" s="2">
        <v>41081.199416785479</v>
      </c>
      <c r="E3822" s="1">
        <v>12</v>
      </c>
      <c r="F3822" s="2" t="s">
        <v>5</v>
      </c>
      <c r="G3822" s="1">
        <v>0</v>
      </c>
      <c r="H3822" s="32" t="str">
        <f>IFERROR(HOUR(Table1[[#This Row],[Cancel Date/time]])+MINUTE(Table1[[#This Row],[Cancel Date/time]])/60,"not cancelled")</f>
        <v>not cancelled</v>
      </c>
      <c r="I3822" s="47" t="str">
        <f>IFERROR(ROUND(Table1[[#This Row],[cancellation time decimal]],0),"not cancelled")</f>
        <v>not cancelled</v>
      </c>
      <c r="J3822" s="10" t="str">
        <f>IFERROR(MOD(Table1[[#This Row],[cancellation hour rounded]],24),"not cancelled")</f>
        <v>not cancelled</v>
      </c>
      <c r="K3822" s="32">
        <f>1/Table1[[#This Row],[Duration (Time between doses '[in hours'])]]</f>
        <v>8.3333333333333329E-2</v>
      </c>
      <c r="L3822" s="33">
        <f>Table1[[#This Row],[number doses per hour]]*INDEX(Table2[price per dose],Table1[[#This Row],[Drug ID]])</f>
        <v>1.448055119047619</v>
      </c>
      <c r="M3822" s="11" t="b">
        <f>AND(Table1[[#This Row],[hour of cancellation 0 to 23]]&gt;=0,Table1[[#This Row],[hour of cancellation 0 to 23]]&lt;=23)</f>
        <v>0</v>
      </c>
    </row>
    <row r="3823" spans="1:13" x14ac:dyDescent="0.3">
      <c r="A3823" s="1">
        <v>3822</v>
      </c>
      <c r="B3823" s="1">
        <v>3</v>
      </c>
      <c r="C3823" s="2">
        <v>41077.758731469548</v>
      </c>
      <c r="D3823" s="2">
        <v>41137.758333333331</v>
      </c>
      <c r="E3823" s="1">
        <v>24</v>
      </c>
      <c r="F3823" s="2">
        <v>41079.372347496799</v>
      </c>
      <c r="G3823" s="1">
        <v>0</v>
      </c>
      <c r="H3823" s="32">
        <f>IFERROR(HOUR(Table1[[#This Row],[Cancel Date/time]])+MINUTE(Table1[[#This Row],[Cancel Date/time]])/60,"not cancelled")</f>
        <v>8.9333333333333336</v>
      </c>
      <c r="I3823" s="47">
        <f>IFERROR(ROUND(Table1[[#This Row],[cancellation time decimal]],0),"not cancelled")</f>
        <v>9</v>
      </c>
      <c r="J3823" s="10">
        <f>IFERROR(MOD(Table1[[#This Row],[cancellation hour rounded]],24),"not cancelled")</f>
        <v>9</v>
      </c>
      <c r="K3823" s="32">
        <f>1/Table1[[#This Row],[Duration (Time between doses '[in hours'])]]</f>
        <v>4.1666666666666664E-2</v>
      </c>
      <c r="L3823" s="33">
        <f>Table1[[#This Row],[number doses per hour]]*INDEX(Table2[price per dose],Table1[[#This Row],[Drug ID]])</f>
        <v>0.18133000000000002</v>
      </c>
      <c r="M3823" s="11" t="b">
        <f>AND(Table1[[#This Row],[hour of cancellation 0 to 23]]&gt;=0,Table1[[#This Row],[hour of cancellation 0 to 23]]&lt;=23)</f>
        <v>1</v>
      </c>
    </row>
    <row r="3824" spans="1:13" hidden="1" x14ac:dyDescent="0.3">
      <c r="A3824" s="1">
        <v>3823</v>
      </c>
      <c r="B3824" s="1">
        <v>1</v>
      </c>
      <c r="C3824" s="2">
        <v>41077.784656863711</v>
      </c>
      <c r="D3824" s="2">
        <v>41080.825675379281</v>
      </c>
      <c r="E3824" s="1">
        <v>8</v>
      </c>
      <c r="F3824" s="2" t="s">
        <v>5</v>
      </c>
      <c r="G3824" s="1">
        <v>0</v>
      </c>
      <c r="H3824" s="32" t="str">
        <f>IFERROR(HOUR(Table1[[#This Row],[Cancel Date/time]])+MINUTE(Table1[[#This Row],[Cancel Date/time]])/60,"not cancelled")</f>
        <v>not cancelled</v>
      </c>
      <c r="I3824" s="47" t="str">
        <f>IFERROR(ROUND(Table1[[#This Row],[cancellation time decimal]],0),"not cancelled")</f>
        <v>not cancelled</v>
      </c>
      <c r="J3824" s="10" t="str">
        <f>IFERROR(MOD(Table1[[#This Row],[cancellation hour rounded]],24),"not cancelled")</f>
        <v>not cancelled</v>
      </c>
      <c r="K3824" s="32">
        <f>1/Table1[[#This Row],[Duration (Time between doses '[in hours'])]]</f>
        <v>0.125</v>
      </c>
      <c r="L3824" s="33">
        <f>Table1[[#This Row],[number doses per hour]]*INDEX(Table2[price per dose],Table1[[#This Row],[Drug ID]])</f>
        <v>0.84929166666666667</v>
      </c>
      <c r="M3824" s="11" t="b">
        <f>AND(Table1[[#This Row],[hour of cancellation 0 to 23]]&gt;=0,Table1[[#This Row],[hour of cancellation 0 to 23]]&lt;=23)</f>
        <v>0</v>
      </c>
    </row>
    <row r="3825" spans="1:13" x14ac:dyDescent="0.3">
      <c r="A3825" s="1">
        <v>3824</v>
      </c>
      <c r="B3825" s="1">
        <v>4</v>
      </c>
      <c r="C3825" s="2">
        <v>41077.809100958963</v>
      </c>
      <c r="D3825" s="2">
        <v>41137.809027777774</v>
      </c>
      <c r="E3825" s="1">
        <v>12</v>
      </c>
      <c r="F3825" s="2">
        <v>41081.510715897457</v>
      </c>
      <c r="G3825" s="1">
        <v>0</v>
      </c>
      <c r="H3825" s="32">
        <f>IFERROR(HOUR(Table1[[#This Row],[Cancel Date/time]])+MINUTE(Table1[[#This Row],[Cancel Date/time]])/60,"not cancelled")</f>
        <v>12.25</v>
      </c>
      <c r="I3825" s="47">
        <f>IFERROR(ROUND(Table1[[#This Row],[cancellation time decimal]],0),"not cancelled")</f>
        <v>12</v>
      </c>
      <c r="J3825" s="10">
        <f>IFERROR(MOD(Table1[[#This Row],[cancellation hour rounded]],24),"not cancelled")</f>
        <v>12</v>
      </c>
      <c r="K3825" s="32">
        <f>1/Table1[[#This Row],[Duration (Time between doses '[in hours'])]]</f>
        <v>8.3333333333333329E-2</v>
      </c>
      <c r="L3825" s="33">
        <f>Table1[[#This Row],[number doses per hour]]*INDEX(Table2[price per dose],Table1[[#This Row],[Drug ID]])</f>
        <v>1.448055119047619</v>
      </c>
      <c r="M3825" s="11" t="b">
        <f>AND(Table1[[#This Row],[hour of cancellation 0 to 23]]&gt;=0,Table1[[#This Row],[hour of cancellation 0 to 23]]&lt;=23)</f>
        <v>1</v>
      </c>
    </row>
    <row r="3826" spans="1:13" hidden="1" x14ac:dyDescent="0.3">
      <c r="A3826" s="1">
        <v>3825</v>
      </c>
      <c r="B3826" s="1">
        <v>10</v>
      </c>
      <c r="C3826" s="2">
        <v>41078.187031749258</v>
      </c>
      <c r="D3826" s="2">
        <v>41082.186894696541</v>
      </c>
      <c r="E3826" s="1">
        <v>1</v>
      </c>
      <c r="F3826" s="2" t="s">
        <v>5</v>
      </c>
      <c r="G3826" s="1">
        <v>1</v>
      </c>
      <c r="H3826" s="32" t="str">
        <f>IFERROR(HOUR(Table1[[#This Row],[Cancel Date/time]])+MINUTE(Table1[[#This Row],[Cancel Date/time]])/60,"not cancelled")</f>
        <v>not cancelled</v>
      </c>
      <c r="I3826" s="47" t="str">
        <f>IFERROR(ROUND(Table1[[#This Row],[cancellation time decimal]],0),"not cancelled")</f>
        <v>not cancelled</v>
      </c>
      <c r="J3826" s="10" t="str">
        <f>IFERROR(MOD(Table1[[#This Row],[cancellation hour rounded]],24),"not cancelled")</f>
        <v>not cancelled</v>
      </c>
      <c r="K3826" s="32">
        <f>1/Table1[[#This Row],[Duration (Time between doses '[in hours'])]]</f>
        <v>1</v>
      </c>
      <c r="L3826" s="33">
        <f>Table1[[#This Row],[number doses per hour]]*INDEX(Table2[price per dose],Table1[[#This Row],[Drug ID]])</f>
        <v>2.5716000000000001</v>
      </c>
      <c r="M3826" s="11" t="b">
        <f>AND(Table1[[#This Row],[hour of cancellation 0 to 23]]&gt;=0,Table1[[#This Row],[hour of cancellation 0 to 23]]&lt;=23)</f>
        <v>0</v>
      </c>
    </row>
    <row r="3827" spans="1:13" x14ac:dyDescent="0.3">
      <c r="A3827" s="1">
        <v>3826</v>
      </c>
      <c r="B3827" s="1">
        <v>1</v>
      </c>
      <c r="C3827" s="2">
        <v>41078.29938173882</v>
      </c>
      <c r="D3827" s="2">
        <v>41138.299305555556</v>
      </c>
      <c r="E3827" s="1">
        <v>12</v>
      </c>
      <c r="F3827" s="2">
        <v>41079.725586800239</v>
      </c>
      <c r="G3827" s="1">
        <v>0</v>
      </c>
      <c r="H3827" s="32">
        <f>IFERROR(HOUR(Table1[[#This Row],[Cancel Date/time]])+MINUTE(Table1[[#This Row],[Cancel Date/time]])/60,"not cancelled")</f>
        <v>17.399999999999999</v>
      </c>
      <c r="I3827" s="47">
        <f>IFERROR(ROUND(Table1[[#This Row],[cancellation time decimal]],0),"not cancelled")</f>
        <v>17</v>
      </c>
      <c r="J3827" s="10">
        <f>IFERROR(MOD(Table1[[#This Row],[cancellation hour rounded]],24),"not cancelled")</f>
        <v>17</v>
      </c>
      <c r="K3827" s="32">
        <f>1/Table1[[#This Row],[Duration (Time between doses '[in hours'])]]</f>
        <v>8.3333333333333329E-2</v>
      </c>
      <c r="L3827" s="33">
        <f>Table1[[#This Row],[number doses per hour]]*INDEX(Table2[price per dose],Table1[[#This Row],[Drug ID]])</f>
        <v>0.56619444444444444</v>
      </c>
      <c r="M3827" s="11" t="b">
        <f>AND(Table1[[#This Row],[hour of cancellation 0 to 23]]&gt;=0,Table1[[#This Row],[hour of cancellation 0 to 23]]&lt;=23)</f>
        <v>1</v>
      </c>
    </row>
    <row r="3828" spans="1:13" x14ac:dyDescent="0.3">
      <c r="A3828" s="1">
        <v>3827</v>
      </c>
      <c r="B3828" s="1">
        <v>10</v>
      </c>
      <c r="C3828" s="2">
        <v>41078.372099152162</v>
      </c>
      <c r="D3828" s="2">
        <v>41138.371527777781</v>
      </c>
      <c r="E3828" s="1">
        <v>1</v>
      </c>
      <c r="F3828" s="2">
        <v>41085.739737328528</v>
      </c>
      <c r="G3828" s="1">
        <v>6</v>
      </c>
      <c r="H3828" s="32">
        <f>IFERROR(HOUR(Table1[[#This Row],[Cancel Date/time]])+MINUTE(Table1[[#This Row],[Cancel Date/time]])/60,"not cancelled")</f>
        <v>17.75</v>
      </c>
      <c r="I3828" s="47">
        <f>IFERROR(ROUND(Table1[[#This Row],[cancellation time decimal]],0),"not cancelled")</f>
        <v>18</v>
      </c>
      <c r="J3828" s="10">
        <f>IFERROR(MOD(Table1[[#This Row],[cancellation hour rounded]],24),"not cancelled")</f>
        <v>18</v>
      </c>
      <c r="K3828" s="32">
        <f>1/Table1[[#This Row],[Duration (Time between doses '[in hours'])]]</f>
        <v>1</v>
      </c>
      <c r="L3828" s="33">
        <f>Table1[[#This Row],[number doses per hour]]*INDEX(Table2[price per dose],Table1[[#This Row],[Drug ID]])</f>
        <v>2.5716000000000001</v>
      </c>
      <c r="M3828" s="11" t="b">
        <f>AND(Table1[[#This Row],[hour of cancellation 0 to 23]]&gt;=0,Table1[[#This Row],[hour of cancellation 0 to 23]]&lt;=23)</f>
        <v>1</v>
      </c>
    </row>
    <row r="3829" spans="1:13" x14ac:dyDescent="0.3">
      <c r="A3829" s="1">
        <v>3828</v>
      </c>
      <c r="B3829" s="1">
        <v>2</v>
      </c>
      <c r="C3829" s="2">
        <v>41078.435182316134</v>
      </c>
      <c r="D3829" s="2">
        <v>41138.43472222222</v>
      </c>
      <c r="E3829" s="1">
        <v>10</v>
      </c>
      <c r="F3829" s="2">
        <v>41079.687241943226</v>
      </c>
      <c r="G3829" s="1">
        <v>0</v>
      </c>
      <c r="H3829" s="32">
        <f>IFERROR(HOUR(Table1[[#This Row],[Cancel Date/time]])+MINUTE(Table1[[#This Row],[Cancel Date/time]])/60,"not cancelled")</f>
        <v>16.483333333333334</v>
      </c>
      <c r="I3829" s="47">
        <f>IFERROR(ROUND(Table1[[#This Row],[cancellation time decimal]],0),"not cancelled")</f>
        <v>16</v>
      </c>
      <c r="J3829" s="10">
        <f>IFERROR(MOD(Table1[[#This Row],[cancellation hour rounded]],24),"not cancelled")</f>
        <v>16</v>
      </c>
      <c r="K3829" s="32">
        <f>1/Table1[[#This Row],[Duration (Time between doses '[in hours'])]]</f>
        <v>0.1</v>
      </c>
      <c r="L3829" s="33">
        <f>Table1[[#This Row],[number doses per hour]]*INDEX(Table2[price per dose],Table1[[#This Row],[Drug ID]])</f>
        <v>0.84959999999999969</v>
      </c>
      <c r="M3829" s="11" t="b">
        <f>AND(Table1[[#This Row],[hour of cancellation 0 to 23]]&gt;=0,Table1[[#This Row],[hour of cancellation 0 to 23]]&lt;=23)</f>
        <v>1</v>
      </c>
    </row>
    <row r="3830" spans="1:13" x14ac:dyDescent="0.3">
      <c r="A3830" s="1">
        <v>3829</v>
      </c>
      <c r="B3830" s="1">
        <v>2</v>
      </c>
      <c r="C3830" s="2">
        <v>41078.432987298336</v>
      </c>
      <c r="D3830" s="2">
        <v>41138.432638888888</v>
      </c>
      <c r="E3830" s="1">
        <v>10</v>
      </c>
      <c r="F3830" s="2">
        <v>41079.746448864855</v>
      </c>
      <c r="G3830" s="1">
        <v>0</v>
      </c>
      <c r="H3830" s="32">
        <f>IFERROR(HOUR(Table1[[#This Row],[Cancel Date/time]])+MINUTE(Table1[[#This Row],[Cancel Date/time]])/60,"not cancelled")</f>
        <v>17.899999999999999</v>
      </c>
      <c r="I3830" s="47">
        <f>IFERROR(ROUND(Table1[[#This Row],[cancellation time decimal]],0),"not cancelled")</f>
        <v>18</v>
      </c>
      <c r="J3830" s="10">
        <f>IFERROR(MOD(Table1[[#This Row],[cancellation hour rounded]],24),"not cancelled")</f>
        <v>18</v>
      </c>
      <c r="K3830" s="32">
        <f>1/Table1[[#This Row],[Duration (Time between doses '[in hours'])]]</f>
        <v>0.1</v>
      </c>
      <c r="L3830" s="33">
        <f>Table1[[#This Row],[number doses per hour]]*INDEX(Table2[price per dose],Table1[[#This Row],[Drug ID]])</f>
        <v>0.84959999999999969</v>
      </c>
      <c r="M3830" s="11" t="b">
        <f>AND(Table1[[#This Row],[hour of cancellation 0 to 23]]&gt;=0,Table1[[#This Row],[hour of cancellation 0 to 23]]&lt;=23)</f>
        <v>1</v>
      </c>
    </row>
    <row r="3831" spans="1:13" x14ac:dyDescent="0.3">
      <c r="A3831" s="1">
        <v>3830</v>
      </c>
      <c r="B3831" s="1">
        <v>2</v>
      </c>
      <c r="C3831" s="2">
        <v>41078.483966204098</v>
      </c>
      <c r="D3831" s="2">
        <v>41138.483333333337</v>
      </c>
      <c r="E3831" s="1">
        <v>10</v>
      </c>
      <c r="F3831" s="2">
        <v>41079.290321087727</v>
      </c>
      <c r="G3831" s="1">
        <v>0</v>
      </c>
      <c r="H3831" s="32">
        <f>IFERROR(HOUR(Table1[[#This Row],[Cancel Date/time]])+MINUTE(Table1[[#This Row],[Cancel Date/time]])/60,"not cancelled")</f>
        <v>6.9666666666666668</v>
      </c>
      <c r="I3831" s="47">
        <f>IFERROR(ROUND(Table1[[#This Row],[cancellation time decimal]],0),"not cancelled")</f>
        <v>7</v>
      </c>
      <c r="J3831" s="10">
        <f>IFERROR(MOD(Table1[[#This Row],[cancellation hour rounded]],24),"not cancelled")</f>
        <v>7</v>
      </c>
      <c r="K3831" s="32">
        <f>1/Table1[[#This Row],[Duration (Time between doses '[in hours'])]]</f>
        <v>0.1</v>
      </c>
      <c r="L3831" s="33">
        <f>Table1[[#This Row],[number doses per hour]]*INDEX(Table2[price per dose],Table1[[#This Row],[Drug ID]])</f>
        <v>0.84959999999999969</v>
      </c>
      <c r="M3831" s="11" t="b">
        <f>AND(Table1[[#This Row],[hour of cancellation 0 to 23]]&gt;=0,Table1[[#This Row],[hour of cancellation 0 to 23]]&lt;=23)</f>
        <v>1</v>
      </c>
    </row>
    <row r="3832" spans="1:13" x14ac:dyDescent="0.3">
      <c r="A3832" s="1">
        <v>3831</v>
      </c>
      <c r="B3832" s="1">
        <v>1</v>
      </c>
      <c r="C3832" s="2">
        <v>41078.477461167284</v>
      </c>
      <c r="D3832" s="2">
        <v>41138.477083333339</v>
      </c>
      <c r="E3832" s="1">
        <v>8</v>
      </c>
      <c r="F3832" s="2">
        <v>41078.514794772411</v>
      </c>
      <c r="G3832" s="1">
        <v>0</v>
      </c>
      <c r="H3832" s="32">
        <f>IFERROR(HOUR(Table1[[#This Row],[Cancel Date/time]])+MINUTE(Table1[[#This Row],[Cancel Date/time]])/60,"not cancelled")</f>
        <v>12.35</v>
      </c>
      <c r="I3832" s="47">
        <f>IFERROR(ROUND(Table1[[#This Row],[cancellation time decimal]],0),"not cancelled")</f>
        <v>12</v>
      </c>
      <c r="J3832" s="10">
        <f>IFERROR(MOD(Table1[[#This Row],[cancellation hour rounded]],24),"not cancelled")</f>
        <v>12</v>
      </c>
      <c r="K3832" s="32">
        <f>1/Table1[[#This Row],[Duration (Time between doses '[in hours'])]]</f>
        <v>0.125</v>
      </c>
      <c r="L3832" s="33">
        <f>Table1[[#This Row],[number doses per hour]]*INDEX(Table2[price per dose],Table1[[#This Row],[Drug ID]])</f>
        <v>0.84929166666666667</v>
      </c>
      <c r="M3832" s="11" t="b">
        <f>AND(Table1[[#This Row],[hour of cancellation 0 to 23]]&gt;=0,Table1[[#This Row],[hour of cancellation 0 to 23]]&lt;=23)</f>
        <v>1</v>
      </c>
    </row>
    <row r="3833" spans="1:13" x14ac:dyDescent="0.3">
      <c r="A3833" s="1">
        <v>3832</v>
      </c>
      <c r="B3833" s="1">
        <v>2</v>
      </c>
      <c r="C3833" s="2">
        <v>41078.492416705536</v>
      </c>
      <c r="D3833" s="2">
        <v>41138.492361111115</v>
      </c>
      <c r="E3833" s="1">
        <v>10</v>
      </c>
      <c r="F3833" s="2">
        <v>41079.433134016479</v>
      </c>
      <c r="G3833" s="1">
        <v>0</v>
      </c>
      <c r="H3833" s="32">
        <f>IFERROR(HOUR(Table1[[#This Row],[Cancel Date/time]])+MINUTE(Table1[[#This Row],[Cancel Date/time]])/60,"not cancelled")</f>
        <v>10.383333333333333</v>
      </c>
      <c r="I3833" s="47">
        <f>IFERROR(ROUND(Table1[[#This Row],[cancellation time decimal]],0),"not cancelled")</f>
        <v>10</v>
      </c>
      <c r="J3833" s="10">
        <f>IFERROR(MOD(Table1[[#This Row],[cancellation hour rounded]],24),"not cancelled")</f>
        <v>10</v>
      </c>
      <c r="K3833" s="32">
        <f>1/Table1[[#This Row],[Duration (Time between doses '[in hours'])]]</f>
        <v>0.1</v>
      </c>
      <c r="L3833" s="33">
        <f>Table1[[#This Row],[number doses per hour]]*INDEX(Table2[price per dose],Table1[[#This Row],[Drug ID]])</f>
        <v>0.84959999999999969</v>
      </c>
      <c r="M3833" s="11" t="b">
        <f>AND(Table1[[#This Row],[hour of cancellation 0 to 23]]&gt;=0,Table1[[#This Row],[hour of cancellation 0 to 23]]&lt;=23)</f>
        <v>1</v>
      </c>
    </row>
    <row r="3834" spans="1:13" x14ac:dyDescent="0.3">
      <c r="A3834" s="1">
        <v>3833</v>
      </c>
      <c r="B3834" s="1">
        <v>3</v>
      </c>
      <c r="C3834" s="2">
        <v>41078.495942411682</v>
      </c>
      <c r="D3834" s="2">
        <v>41138.495833333334</v>
      </c>
      <c r="E3834" s="1">
        <v>24</v>
      </c>
      <c r="F3834" s="2">
        <v>41080.260361155168</v>
      </c>
      <c r="G3834" s="1">
        <v>0</v>
      </c>
      <c r="H3834" s="32">
        <f>IFERROR(HOUR(Table1[[#This Row],[Cancel Date/time]])+MINUTE(Table1[[#This Row],[Cancel Date/time]])/60,"not cancelled")</f>
        <v>6.2333333333333334</v>
      </c>
      <c r="I3834" s="47">
        <f>IFERROR(ROUND(Table1[[#This Row],[cancellation time decimal]],0),"not cancelled")</f>
        <v>6</v>
      </c>
      <c r="J3834" s="10">
        <f>IFERROR(MOD(Table1[[#This Row],[cancellation hour rounded]],24),"not cancelled")</f>
        <v>6</v>
      </c>
      <c r="K3834" s="32">
        <f>1/Table1[[#This Row],[Duration (Time between doses '[in hours'])]]</f>
        <v>4.1666666666666664E-2</v>
      </c>
      <c r="L3834" s="33">
        <f>Table1[[#This Row],[number doses per hour]]*INDEX(Table2[price per dose],Table1[[#This Row],[Drug ID]])</f>
        <v>0.18133000000000002</v>
      </c>
      <c r="M3834" s="11" t="b">
        <f>AND(Table1[[#This Row],[hour of cancellation 0 to 23]]&gt;=0,Table1[[#This Row],[hour of cancellation 0 to 23]]&lt;=23)</f>
        <v>1</v>
      </c>
    </row>
    <row r="3835" spans="1:13" x14ac:dyDescent="0.3">
      <c r="A3835" s="1">
        <v>3834</v>
      </c>
      <c r="B3835" s="1">
        <v>1</v>
      </c>
      <c r="C3835" s="2">
        <v>41078.470686305511</v>
      </c>
      <c r="D3835" s="2">
        <v>41138.470138888893</v>
      </c>
      <c r="E3835" s="1">
        <v>12</v>
      </c>
      <c r="F3835" s="2">
        <v>41079.561942885397</v>
      </c>
      <c r="G3835" s="1">
        <v>0</v>
      </c>
      <c r="H3835" s="32">
        <f>IFERROR(HOUR(Table1[[#This Row],[Cancel Date/time]])+MINUTE(Table1[[#This Row],[Cancel Date/time]])/60,"not cancelled")</f>
        <v>13.483333333333333</v>
      </c>
      <c r="I3835" s="47">
        <f>IFERROR(ROUND(Table1[[#This Row],[cancellation time decimal]],0),"not cancelled")</f>
        <v>13</v>
      </c>
      <c r="J3835" s="10">
        <f>IFERROR(MOD(Table1[[#This Row],[cancellation hour rounded]],24),"not cancelled")</f>
        <v>13</v>
      </c>
      <c r="K3835" s="32">
        <f>1/Table1[[#This Row],[Duration (Time between doses '[in hours'])]]</f>
        <v>8.3333333333333329E-2</v>
      </c>
      <c r="L3835" s="33">
        <f>Table1[[#This Row],[number doses per hour]]*INDEX(Table2[price per dose],Table1[[#This Row],[Drug ID]])</f>
        <v>0.56619444444444444</v>
      </c>
      <c r="M3835" s="11" t="b">
        <f>AND(Table1[[#This Row],[hour of cancellation 0 to 23]]&gt;=0,Table1[[#This Row],[hour of cancellation 0 to 23]]&lt;=23)</f>
        <v>1</v>
      </c>
    </row>
    <row r="3836" spans="1:13" x14ac:dyDescent="0.3">
      <c r="A3836" s="1">
        <v>3835</v>
      </c>
      <c r="B3836" s="1">
        <v>8</v>
      </c>
      <c r="C3836" s="2">
        <v>41078.470370292955</v>
      </c>
      <c r="D3836" s="2">
        <v>41138.470138888893</v>
      </c>
      <c r="E3836" s="1">
        <v>3</v>
      </c>
      <c r="F3836" s="2">
        <v>41085.636451934763</v>
      </c>
      <c r="G3836" s="1">
        <v>2</v>
      </c>
      <c r="H3836" s="32">
        <f>IFERROR(HOUR(Table1[[#This Row],[Cancel Date/time]])+MINUTE(Table1[[#This Row],[Cancel Date/time]])/60,"not cancelled")</f>
        <v>15.266666666666667</v>
      </c>
      <c r="I3836" s="47">
        <f>IFERROR(ROUND(Table1[[#This Row],[cancellation time decimal]],0),"not cancelled")</f>
        <v>15</v>
      </c>
      <c r="J3836" s="10">
        <f>IFERROR(MOD(Table1[[#This Row],[cancellation hour rounded]],24),"not cancelled")</f>
        <v>15</v>
      </c>
      <c r="K3836" s="32">
        <f>1/Table1[[#This Row],[Duration (Time between doses '[in hours'])]]</f>
        <v>0.33333333333333331</v>
      </c>
      <c r="L3836" s="33">
        <f>Table1[[#This Row],[number doses per hour]]*INDEX(Table2[price per dose],Table1[[#This Row],[Drug ID]])</f>
        <v>0.29998222222222221</v>
      </c>
      <c r="M3836" s="11" t="b">
        <f>AND(Table1[[#This Row],[hour of cancellation 0 to 23]]&gt;=0,Table1[[#This Row],[hour of cancellation 0 to 23]]&lt;=23)</f>
        <v>1</v>
      </c>
    </row>
    <row r="3837" spans="1:13" x14ac:dyDescent="0.3">
      <c r="A3837" s="1">
        <v>3836</v>
      </c>
      <c r="B3837" s="1">
        <v>4</v>
      </c>
      <c r="C3837" s="2">
        <v>41078.534865581649</v>
      </c>
      <c r="D3837" s="2">
        <v>41138.534722222219</v>
      </c>
      <c r="E3837" s="1">
        <v>12</v>
      </c>
      <c r="F3837" s="2">
        <v>41080.490812643133</v>
      </c>
      <c r="G3837" s="1">
        <v>0</v>
      </c>
      <c r="H3837" s="32">
        <f>IFERROR(HOUR(Table1[[#This Row],[Cancel Date/time]])+MINUTE(Table1[[#This Row],[Cancel Date/time]])/60,"not cancelled")</f>
        <v>11.766666666666667</v>
      </c>
      <c r="I3837" s="47">
        <f>IFERROR(ROUND(Table1[[#This Row],[cancellation time decimal]],0),"not cancelled")</f>
        <v>12</v>
      </c>
      <c r="J3837" s="10">
        <f>IFERROR(MOD(Table1[[#This Row],[cancellation hour rounded]],24),"not cancelled")</f>
        <v>12</v>
      </c>
      <c r="K3837" s="32">
        <f>1/Table1[[#This Row],[Duration (Time between doses '[in hours'])]]</f>
        <v>8.3333333333333329E-2</v>
      </c>
      <c r="L3837" s="33">
        <f>Table1[[#This Row],[number doses per hour]]*INDEX(Table2[price per dose],Table1[[#This Row],[Drug ID]])</f>
        <v>1.448055119047619</v>
      </c>
      <c r="M3837" s="11" t="b">
        <f>AND(Table1[[#This Row],[hour of cancellation 0 to 23]]&gt;=0,Table1[[#This Row],[hour of cancellation 0 to 23]]&lt;=23)</f>
        <v>1</v>
      </c>
    </row>
    <row r="3838" spans="1:13" x14ac:dyDescent="0.3">
      <c r="A3838" s="1">
        <v>3837</v>
      </c>
      <c r="B3838" s="1">
        <v>1</v>
      </c>
      <c r="C3838" s="2">
        <v>41078.515238875436</v>
      </c>
      <c r="D3838" s="2">
        <v>41138.51458333333</v>
      </c>
      <c r="E3838" s="1">
        <v>12</v>
      </c>
      <c r="F3838" s="2">
        <v>41079.878494036609</v>
      </c>
      <c r="G3838" s="1">
        <v>0</v>
      </c>
      <c r="H3838" s="32">
        <f>IFERROR(HOUR(Table1[[#This Row],[Cancel Date/time]])+MINUTE(Table1[[#This Row],[Cancel Date/time]])/60,"not cancelled")</f>
        <v>21.083333333333332</v>
      </c>
      <c r="I3838" s="47">
        <f>IFERROR(ROUND(Table1[[#This Row],[cancellation time decimal]],0),"not cancelled")</f>
        <v>21</v>
      </c>
      <c r="J3838" s="10">
        <f>IFERROR(MOD(Table1[[#This Row],[cancellation hour rounded]],24),"not cancelled")</f>
        <v>21</v>
      </c>
      <c r="K3838" s="32">
        <f>1/Table1[[#This Row],[Duration (Time between doses '[in hours'])]]</f>
        <v>8.3333333333333329E-2</v>
      </c>
      <c r="L3838" s="33">
        <f>Table1[[#This Row],[number doses per hour]]*INDEX(Table2[price per dose],Table1[[#This Row],[Drug ID]])</f>
        <v>0.56619444444444444</v>
      </c>
      <c r="M3838" s="11" t="b">
        <f>AND(Table1[[#This Row],[hour of cancellation 0 to 23]]&gt;=0,Table1[[#This Row],[hour of cancellation 0 to 23]]&lt;=23)</f>
        <v>1</v>
      </c>
    </row>
    <row r="3839" spans="1:13" x14ac:dyDescent="0.3">
      <c r="A3839" s="1">
        <v>3838</v>
      </c>
      <c r="B3839" s="1">
        <v>1</v>
      </c>
      <c r="C3839" s="2">
        <v>41078.52557263479</v>
      </c>
      <c r="D3839" s="2">
        <v>41138.525000000001</v>
      </c>
      <c r="E3839" s="1">
        <v>12</v>
      </c>
      <c r="F3839" s="2">
        <v>41079.489229434635</v>
      </c>
      <c r="G3839" s="1">
        <v>0</v>
      </c>
      <c r="H3839" s="32">
        <f>IFERROR(HOUR(Table1[[#This Row],[Cancel Date/time]])+MINUTE(Table1[[#This Row],[Cancel Date/time]])/60,"not cancelled")</f>
        <v>11.733333333333333</v>
      </c>
      <c r="I3839" s="47">
        <f>IFERROR(ROUND(Table1[[#This Row],[cancellation time decimal]],0),"not cancelled")</f>
        <v>12</v>
      </c>
      <c r="J3839" s="10">
        <f>IFERROR(MOD(Table1[[#This Row],[cancellation hour rounded]],24),"not cancelled")</f>
        <v>12</v>
      </c>
      <c r="K3839" s="32">
        <f>1/Table1[[#This Row],[Duration (Time between doses '[in hours'])]]</f>
        <v>8.3333333333333329E-2</v>
      </c>
      <c r="L3839" s="33">
        <f>Table1[[#This Row],[number doses per hour]]*INDEX(Table2[price per dose],Table1[[#This Row],[Drug ID]])</f>
        <v>0.56619444444444444</v>
      </c>
      <c r="M3839" s="11" t="b">
        <f>AND(Table1[[#This Row],[hour of cancellation 0 to 23]]&gt;=0,Table1[[#This Row],[hour of cancellation 0 to 23]]&lt;=23)</f>
        <v>1</v>
      </c>
    </row>
    <row r="3840" spans="1:13" x14ac:dyDescent="0.3">
      <c r="A3840" s="1">
        <v>3839</v>
      </c>
      <c r="B3840" s="1">
        <v>2</v>
      </c>
      <c r="C3840" s="2">
        <v>41078.58726290083</v>
      </c>
      <c r="D3840" s="2">
        <v>41138.586805555555</v>
      </c>
      <c r="E3840" s="1">
        <v>10</v>
      </c>
      <c r="F3840" s="2">
        <v>41079.639540922399</v>
      </c>
      <c r="G3840" s="1">
        <v>0</v>
      </c>
      <c r="H3840" s="32">
        <f>IFERROR(HOUR(Table1[[#This Row],[Cancel Date/time]])+MINUTE(Table1[[#This Row],[Cancel Date/time]])/60,"not cancelled")</f>
        <v>15.333333333333334</v>
      </c>
      <c r="I3840" s="47">
        <f>IFERROR(ROUND(Table1[[#This Row],[cancellation time decimal]],0),"not cancelled")</f>
        <v>15</v>
      </c>
      <c r="J3840" s="10">
        <f>IFERROR(MOD(Table1[[#This Row],[cancellation hour rounded]],24),"not cancelled")</f>
        <v>15</v>
      </c>
      <c r="K3840" s="32">
        <f>1/Table1[[#This Row],[Duration (Time between doses '[in hours'])]]</f>
        <v>0.1</v>
      </c>
      <c r="L3840" s="33">
        <f>Table1[[#This Row],[number doses per hour]]*INDEX(Table2[price per dose],Table1[[#This Row],[Drug ID]])</f>
        <v>0.84959999999999969</v>
      </c>
      <c r="M3840" s="11" t="b">
        <f>AND(Table1[[#This Row],[hour of cancellation 0 to 23]]&gt;=0,Table1[[#This Row],[hour of cancellation 0 to 23]]&lt;=23)</f>
        <v>1</v>
      </c>
    </row>
    <row r="3841" spans="1:13" x14ac:dyDescent="0.3">
      <c r="A3841" s="1">
        <v>3840</v>
      </c>
      <c r="B3841" s="1">
        <v>3</v>
      </c>
      <c r="C3841" s="2">
        <v>41078.608195956775</v>
      </c>
      <c r="D3841" s="2">
        <v>41138.607638888891</v>
      </c>
      <c r="E3841" s="1">
        <v>24</v>
      </c>
      <c r="F3841" s="2">
        <v>41081.464863764762</v>
      </c>
      <c r="G3841" s="1">
        <v>0</v>
      </c>
      <c r="H3841" s="32">
        <f>IFERROR(HOUR(Table1[[#This Row],[Cancel Date/time]])+MINUTE(Table1[[#This Row],[Cancel Date/time]])/60,"not cancelled")</f>
        <v>11.15</v>
      </c>
      <c r="I3841" s="47">
        <f>IFERROR(ROUND(Table1[[#This Row],[cancellation time decimal]],0),"not cancelled")</f>
        <v>11</v>
      </c>
      <c r="J3841" s="10">
        <f>IFERROR(MOD(Table1[[#This Row],[cancellation hour rounded]],24),"not cancelled")</f>
        <v>11</v>
      </c>
      <c r="K3841" s="32">
        <f>1/Table1[[#This Row],[Duration (Time between doses '[in hours'])]]</f>
        <v>4.1666666666666664E-2</v>
      </c>
      <c r="L3841" s="33">
        <f>Table1[[#This Row],[number doses per hour]]*INDEX(Table2[price per dose],Table1[[#This Row],[Drug ID]])</f>
        <v>0.18133000000000002</v>
      </c>
      <c r="M3841" s="11" t="b">
        <f>AND(Table1[[#This Row],[hour of cancellation 0 to 23]]&gt;=0,Table1[[#This Row],[hour of cancellation 0 to 23]]&lt;=23)</f>
        <v>1</v>
      </c>
    </row>
    <row r="3842" spans="1:13" x14ac:dyDescent="0.3">
      <c r="A3842" s="1">
        <v>3841</v>
      </c>
      <c r="B3842" s="1">
        <v>5</v>
      </c>
      <c r="C3842" s="2">
        <v>41078.62277380711</v>
      </c>
      <c r="D3842" s="2">
        <v>41138.622222222228</v>
      </c>
      <c r="E3842" s="1">
        <v>24</v>
      </c>
      <c r="F3842" s="2">
        <v>41082.430010301934</v>
      </c>
      <c r="G3842" s="1">
        <v>0</v>
      </c>
      <c r="H3842" s="32">
        <f>IFERROR(HOUR(Table1[[#This Row],[Cancel Date/time]])+MINUTE(Table1[[#This Row],[Cancel Date/time]])/60,"not cancelled")</f>
        <v>10.316666666666666</v>
      </c>
      <c r="I3842" s="47">
        <f>IFERROR(ROUND(Table1[[#This Row],[cancellation time decimal]],0),"not cancelled")</f>
        <v>10</v>
      </c>
      <c r="J3842" s="10">
        <f>IFERROR(MOD(Table1[[#This Row],[cancellation hour rounded]],24),"not cancelled")</f>
        <v>10</v>
      </c>
      <c r="K3842" s="32">
        <f>1/Table1[[#This Row],[Duration (Time between doses '[in hours'])]]</f>
        <v>4.1666666666666664E-2</v>
      </c>
      <c r="L3842" s="33">
        <f>Table1[[#This Row],[number doses per hour]]*INDEX(Table2[price per dose],Table1[[#This Row],[Drug ID]])</f>
        <v>0.2815833333333333</v>
      </c>
      <c r="M3842" s="11" t="b">
        <f>AND(Table1[[#This Row],[hour of cancellation 0 to 23]]&gt;=0,Table1[[#This Row],[hour of cancellation 0 to 23]]&lt;=23)</f>
        <v>1</v>
      </c>
    </row>
    <row r="3843" spans="1:13" x14ac:dyDescent="0.3">
      <c r="A3843" s="1">
        <v>3842</v>
      </c>
      <c r="B3843" s="1">
        <v>4</v>
      </c>
      <c r="C3843" s="2">
        <v>41078.702664648881</v>
      </c>
      <c r="D3843" s="2">
        <v>41138.70208333333</v>
      </c>
      <c r="E3843" s="1">
        <v>12</v>
      </c>
      <c r="F3843" s="2">
        <v>41081.335045550215</v>
      </c>
      <c r="G3843" s="1">
        <v>0</v>
      </c>
      <c r="H3843" s="32">
        <f>IFERROR(HOUR(Table1[[#This Row],[Cancel Date/time]])+MINUTE(Table1[[#This Row],[Cancel Date/time]])/60,"not cancelled")</f>
        <v>8.0333333333333332</v>
      </c>
      <c r="I3843" s="47">
        <f>IFERROR(ROUND(Table1[[#This Row],[cancellation time decimal]],0),"not cancelled")</f>
        <v>8</v>
      </c>
      <c r="J3843" s="10">
        <f>IFERROR(MOD(Table1[[#This Row],[cancellation hour rounded]],24),"not cancelled")</f>
        <v>8</v>
      </c>
      <c r="K3843" s="32">
        <f>1/Table1[[#This Row],[Duration (Time between doses '[in hours'])]]</f>
        <v>8.3333333333333329E-2</v>
      </c>
      <c r="L3843" s="33">
        <f>Table1[[#This Row],[number doses per hour]]*INDEX(Table2[price per dose],Table1[[#This Row],[Drug ID]])</f>
        <v>1.448055119047619</v>
      </c>
      <c r="M3843" s="11" t="b">
        <f>AND(Table1[[#This Row],[hour of cancellation 0 to 23]]&gt;=0,Table1[[#This Row],[hour of cancellation 0 to 23]]&lt;=23)</f>
        <v>1</v>
      </c>
    </row>
    <row r="3844" spans="1:13" x14ac:dyDescent="0.3">
      <c r="A3844" s="1">
        <v>3843</v>
      </c>
      <c r="B3844" s="1">
        <v>6</v>
      </c>
      <c r="C3844" s="2">
        <v>41078.734091329221</v>
      </c>
      <c r="D3844" s="2">
        <v>41138.734027777777</v>
      </c>
      <c r="E3844" s="1">
        <v>24</v>
      </c>
      <c r="F3844" s="2">
        <v>41084.579825182373</v>
      </c>
      <c r="G3844" s="1">
        <v>0</v>
      </c>
      <c r="H3844" s="32">
        <f>IFERROR(HOUR(Table1[[#This Row],[Cancel Date/time]])+MINUTE(Table1[[#This Row],[Cancel Date/time]])/60,"not cancelled")</f>
        <v>13.9</v>
      </c>
      <c r="I3844" s="47">
        <f>IFERROR(ROUND(Table1[[#This Row],[cancellation time decimal]],0),"not cancelled")</f>
        <v>14</v>
      </c>
      <c r="J3844" s="10">
        <f>IFERROR(MOD(Table1[[#This Row],[cancellation hour rounded]],24),"not cancelled")</f>
        <v>14</v>
      </c>
      <c r="K3844" s="32">
        <f>1/Table1[[#This Row],[Duration (Time between doses '[in hours'])]]</f>
        <v>4.1666666666666664E-2</v>
      </c>
      <c r="L3844" s="33">
        <f>Table1[[#This Row],[number doses per hour]]*INDEX(Table2[price per dose],Table1[[#This Row],[Drug ID]])</f>
        <v>0.35218749999999999</v>
      </c>
      <c r="M3844" s="11" t="b">
        <f>AND(Table1[[#This Row],[hour of cancellation 0 to 23]]&gt;=0,Table1[[#This Row],[hour of cancellation 0 to 23]]&lt;=23)</f>
        <v>1</v>
      </c>
    </row>
    <row r="3845" spans="1:13" x14ac:dyDescent="0.3">
      <c r="A3845" s="1">
        <v>3844</v>
      </c>
      <c r="B3845" s="1">
        <v>2</v>
      </c>
      <c r="C3845" s="2">
        <v>41078.740216211001</v>
      </c>
      <c r="D3845" s="2">
        <v>41138.739583333336</v>
      </c>
      <c r="E3845" s="1">
        <v>10</v>
      </c>
      <c r="F3845" s="2">
        <v>41079.389704851405</v>
      </c>
      <c r="G3845" s="1">
        <v>0</v>
      </c>
      <c r="H3845" s="32">
        <f>IFERROR(HOUR(Table1[[#This Row],[Cancel Date/time]])+MINUTE(Table1[[#This Row],[Cancel Date/time]])/60,"not cancelled")</f>
        <v>9.35</v>
      </c>
      <c r="I3845" s="47">
        <f>IFERROR(ROUND(Table1[[#This Row],[cancellation time decimal]],0),"not cancelled")</f>
        <v>9</v>
      </c>
      <c r="J3845" s="10">
        <f>IFERROR(MOD(Table1[[#This Row],[cancellation hour rounded]],24),"not cancelled")</f>
        <v>9</v>
      </c>
      <c r="K3845" s="32">
        <f>1/Table1[[#This Row],[Duration (Time between doses '[in hours'])]]</f>
        <v>0.1</v>
      </c>
      <c r="L3845" s="33">
        <f>Table1[[#This Row],[number doses per hour]]*INDEX(Table2[price per dose],Table1[[#This Row],[Drug ID]])</f>
        <v>0.84959999999999969</v>
      </c>
      <c r="M3845" s="11" t="b">
        <f>AND(Table1[[#This Row],[hour of cancellation 0 to 23]]&gt;=0,Table1[[#This Row],[hour of cancellation 0 to 23]]&lt;=23)</f>
        <v>1</v>
      </c>
    </row>
    <row r="3846" spans="1:13" x14ac:dyDescent="0.3">
      <c r="A3846" s="1">
        <v>3845</v>
      </c>
      <c r="B3846" s="1">
        <v>2</v>
      </c>
      <c r="C3846" s="2">
        <v>41078.798570910665</v>
      </c>
      <c r="D3846" s="2">
        <v>41138.797916666663</v>
      </c>
      <c r="E3846" s="1">
        <v>10</v>
      </c>
      <c r="F3846" s="2">
        <v>41079.692464527681</v>
      </c>
      <c r="G3846" s="1">
        <v>0</v>
      </c>
      <c r="H3846" s="32">
        <f>IFERROR(HOUR(Table1[[#This Row],[Cancel Date/time]])+MINUTE(Table1[[#This Row],[Cancel Date/time]])/60,"not cancelled")</f>
        <v>16.616666666666667</v>
      </c>
      <c r="I3846" s="47">
        <f>IFERROR(ROUND(Table1[[#This Row],[cancellation time decimal]],0),"not cancelled")</f>
        <v>17</v>
      </c>
      <c r="J3846" s="10">
        <f>IFERROR(MOD(Table1[[#This Row],[cancellation hour rounded]],24),"not cancelled")</f>
        <v>17</v>
      </c>
      <c r="K3846" s="32">
        <f>1/Table1[[#This Row],[Duration (Time between doses '[in hours'])]]</f>
        <v>0.1</v>
      </c>
      <c r="L3846" s="33">
        <f>Table1[[#This Row],[number doses per hour]]*INDEX(Table2[price per dose],Table1[[#This Row],[Drug ID]])</f>
        <v>0.84959999999999969</v>
      </c>
      <c r="M3846" s="11" t="b">
        <f>AND(Table1[[#This Row],[hour of cancellation 0 to 23]]&gt;=0,Table1[[#This Row],[hour of cancellation 0 to 23]]&lt;=23)</f>
        <v>1</v>
      </c>
    </row>
    <row r="3847" spans="1:13" hidden="1" x14ac:dyDescent="0.3">
      <c r="A3847" s="1">
        <v>3846</v>
      </c>
      <c r="B3847" s="1">
        <v>6</v>
      </c>
      <c r="C3847" s="2">
        <v>41078.839572136829</v>
      </c>
      <c r="D3847" s="2">
        <v>41081.172511479323</v>
      </c>
      <c r="E3847" s="1">
        <v>24</v>
      </c>
      <c r="F3847" s="2" t="s">
        <v>5</v>
      </c>
      <c r="G3847" s="1">
        <v>0</v>
      </c>
      <c r="H3847" s="32" t="str">
        <f>IFERROR(HOUR(Table1[[#This Row],[Cancel Date/time]])+MINUTE(Table1[[#This Row],[Cancel Date/time]])/60,"not cancelled")</f>
        <v>not cancelled</v>
      </c>
      <c r="I3847" s="47" t="str">
        <f>IFERROR(ROUND(Table1[[#This Row],[cancellation time decimal]],0),"not cancelled")</f>
        <v>not cancelled</v>
      </c>
      <c r="J3847" s="10" t="str">
        <f>IFERROR(MOD(Table1[[#This Row],[cancellation hour rounded]],24),"not cancelled")</f>
        <v>not cancelled</v>
      </c>
      <c r="K3847" s="32">
        <f>1/Table1[[#This Row],[Duration (Time between doses '[in hours'])]]</f>
        <v>4.1666666666666664E-2</v>
      </c>
      <c r="L3847" s="33">
        <f>Table1[[#This Row],[number doses per hour]]*INDEX(Table2[price per dose],Table1[[#This Row],[Drug ID]])</f>
        <v>0.35218749999999999</v>
      </c>
      <c r="M3847" s="11" t="b">
        <f>AND(Table1[[#This Row],[hour of cancellation 0 to 23]]&gt;=0,Table1[[#This Row],[hour of cancellation 0 to 23]]&lt;=23)</f>
        <v>0</v>
      </c>
    </row>
    <row r="3848" spans="1:13" x14ac:dyDescent="0.3">
      <c r="A3848" s="1">
        <v>3847</v>
      </c>
      <c r="B3848" s="1">
        <v>1</v>
      </c>
      <c r="C3848" s="2">
        <v>41078.838653822655</v>
      </c>
      <c r="D3848" s="2">
        <v>41138.838194444448</v>
      </c>
      <c r="E3848" s="1">
        <v>8</v>
      </c>
      <c r="F3848" s="2">
        <v>41079.287138099266</v>
      </c>
      <c r="G3848" s="1">
        <v>0</v>
      </c>
      <c r="H3848" s="32">
        <f>IFERROR(HOUR(Table1[[#This Row],[Cancel Date/time]])+MINUTE(Table1[[#This Row],[Cancel Date/time]])/60,"not cancelled")</f>
        <v>6.8833333333333329</v>
      </c>
      <c r="I3848" s="47">
        <f>IFERROR(ROUND(Table1[[#This Row],[cancellation time decimal]],0),"not cancelled")</f>
        <v>7</v>
      </c>
      <c r="J3848" s="10">
        <f>IFERROR(MOD(Table1[[#This Row],[cancellation hour rounded]],24),"not cancelled")</f>
        <v>7</v>
      </c>
      <c r="K3848" s="32">
        <f>1/Table1[[#This Row],[Duration (Time between doses '[in hours'])]]</f>
        <v>0.125</v>
      </c>
      <c r="L3848" s="33">
        <f>Table1[[#This Row],[number doses per hour]]*INDEX(Table2[price per dose],Table1[[#This Row],[Drug ID]])</f>
        <v>0.84929166666666667</v>
      </c>
      <c r="M3848" s="11" t="b">
        <f>AND(Table1[[#This Row],[hour of cancellation 0 to 23]]&gt;=0,Table1[[#This Row],[hour of cancellation 0 to 23]]&lt;=23)</f>
        <v>1</v>
      </c>
    </row>
    <row r="3849" spans="1:13" hidden="1" x14ac:dyDescent="0.3">
      <c r="A3849" s="1">
        <v>3848</v>
      </c>
      <c r="B3849" s="1">
        <v>6</v>
      </c>
      <c r="C3849" s="2">
        <v>41078.866960540086</v>
      </c>
      <c r="D3849" s="2">
        <v>41083.241498526011</v>
      </c>
      <c r="E3849" s="1">
        <v>24</v>
      </c>
      <c r="F3849" s="2" t="s">
        <v>5</v>
      </c>
      <c r="G3849" s="1">
        <v>0</v>
      </c>
      <c r="H3849" s="32" t="str">
        <f>IFERROR(HOUR(Table1[[#This Row],[Cancel Date/time]])+MINUTE(Table1[[#This Row],[Cancel Date/time]])/60,"not cancelled")</f>
        <v>not cancelled</v>
      </c>
      <c r="I3849" s="47" t="str">
        <f>IFERROR(ROUND(Table1[[#This Row],[cancellation time decimal]],0),"not cancelled")</f>
        <v>not cancelled</v>
      </c>
      <c r="J3849" s="10" t="str">
        <f>IFERROR(MOD(Table1[[#This Row],[cancellation hour rounded]],24),"not cancelled")</f>
        <v>not cancelled</v>
      </c>
      <c r="K3849" s="32">
        <f>1/Table1[[#This Row],[Duration (Time between doses '[in hours'])]]</f>
        <v>4.1666666666666664E-2</v>
      </c>
      <c r="L3849" s="33">
        <f>Table1[[#This Row],[number doses per hour]]*INDEX(Table2[price per dose],Table1[[#This Row],[Drug ID]])</f>
        <v>0.35218749999999999</v>
      </c>
      <c r="M3849" s="11" t="b">
        <f>AND(Table1[[#This Row],[hour of cancellation 0 to 23]]&gt;=0,Table1[[#This Row],[hour of cancellation 0 to 23]]&lt;=23)</f>
        <v>0</v>
      </c>
    </row>
    <row r="3850" spans="1:13" x14ac:dyDescent="0.3">
      <c r="A3850" s="1">
        <v>3849</v>
      </c>
      <c r="B3850" s="1">
        <v>6</v>
      </c>
      <c r="C3850" s="2">
        <v>41078.872825176732</v>
      </c>
      <c r="D3850" s="2">
        <v>41138.872222222228</v>
      </c>
      <c r="E3850" s="1">
        <v>24</v>
      </c>
      <c r="F3850" s="2">
        <v>41082.464322429209</v>
      </c>
      <c r="G3850" s="1">
        <v>0</v>
      </c>
      <c r="H3850" s="32">
        <f>IFERROR(HOUR(Table1[[#This Row],[Cancel Date/time]])+MINUTE(Table1[[#This Row],[Cancel Date/time]])/60,"not cancelled")</f>
        <v>11.133333333333333</v>
      </c>
      <c r="I3850" s="47">
        <f>IFERROR(ROUND(Table1[[#This Row],[cancellation time decimal]],0),"not cancelled")</f>
        <v>11</v>
      </c>
      <c r="J3850" s="10">
        <f>IFERROR(MOD(Table1[[#This Row],[cancellation hour rounded]],24),"not cancelled")</f>
        <v>11</v>
      </c>
      <c r="K3850" s="32">
        <f>1/Table1[[#This Row],[Duration (Time between doses '[in hours'])]]</f>
        <v>4.1666666666666664E-2</v>
      </c>
      <c r="L3850" s="33">
        <f>Table1[[#This Row],[number doses per hour]]*INDEX(Table2[price per dose],Table1[[#This Row],[Drug ID]])</f>
        <v>0.35218749999999999</v>
      </c>
      <c r="M3850" s="11" t="b">
        <f>AND(Table1[[#This Row],[hour of cancellation 0 to 23]]&gt;=0,Table1[[#This Row],[hour of cancellation 0 to 23]]&lt;=23)</f>
        <v>1</v>
      </c>
    </row>
    <row r="3851" spans="1:13" hidden="1" x14ac:dyDescent="0.3">
      <c r="A3851" s="1">
        <v>3850</v>
      </c>
      <c r="B3851" s="1">
        <v>6</v>
      </c>
      <c r="C3851" s="2">
        <v>41078.913912852971</v>
      </c>
      <c r="D3851" s="2">
        <v>41082.038308929725</v>
      </c>
      <c r="E3851" s="1">
        <v>24</v>
      </c>
      <c r="F3851" s="2" t="s">
        <v>5</v>
      </c>
      <c r="G3851" s="1">
        <v>0</v>
      </c>
      <c r="H3851" s="32" t="str">
        <f>IFERROR(HOUR(Table1[[#This Row],[Cancel Date/time]])+MINUTE(Table1[[#This Row],[Cancel Date/time]])/60,"not cancelled")</f>
        <v>not cancelled</v>
      </c>
      <c r="I3851" s="47" t="str">
        <f>IFERROR(ROUND(Table1[[#This Row],[cancellation time decimal]],0),"not cancelled")</f>
        <v>not cancelled</v>
      </c>
      <c r="J3851" s="10" t="str">
        <f>IFERROR(MOD(Table1[[#This Row],[cancellation hour rounded]],24),"not cancelled")</f>
        <v>not cancelled</v>
      </c>
      <c r="K3851" s="32">
        <f>1/Table1[[#This Row],[Duration (Time between doses '[in hours'])]]</f>
        <v>4.1666666666666664E-2</v>
      </c>
      <c r="L3851" s="33">
        <f>Table1[[#This Row],[number doses per hour]]*INDEX(Table2[price per dose],Table1[[#This Row],[Drug ID]])</f>
        <v>0.35218749999999999</v>
      </c>
      <c r="M3851" s="11" t="b">
        <f>AND(Table1[[#This Row],[hour of cancellation 0 to 23]]&gt;=0,Table1[[#This Row],[hour of cancellation 0 to 23]]&lt;=23)</f>
        <v>0</v>
      </c>
    </row>
    <row r="3852" spans="1:13" x14ac:dyDescent="0.3">
      <c r="A3852" s="1">
        <v>3851</v>
      </c>
      <c r="B3852" s="1">
        <v>7</v>
      </c>
      <c r="C3852" s="2">
        <v>41078.907818311498</v>
      </c>
      <c r="D3852" s="2">
        <v>41138.907638888886</v>
      </c>
      <c r="E3852" s="1">
        <v>24</v>
      </c>
      <c r="F3852" s="2">
        <v>41095.254801838237</v>
      </c>
      <c r="G3852" s="1">
        <v>0</v>
      </c>
      <c r="H3852" s="32">
        <f>IFERROR(HOUR(Table1[[#This Row],[Cancel Date/time]])+MINUTE(Table1[[#This Row],[Cancel Date/time]])/60,"not cancelled")</f>
        <v>6.1</v>
      </c>
      <c r="I3852" s="47">
        <f>IFERROR(ROUND(Table1[[#This Row],[cancellation time decimal]],0),"not cancelled")</f>
        <v>6</v>
      </c>
      <c r="J3852" s="10">
        <f>IFERROR(MOD(Table1[[#This Row],[cancellation hour rounded]],24),"not cancelled")</f>
        <v>6</v>
      </c>
      <c r="K3852" s="32">
        <f>1/Table1[[#This Row],[Duration (Time between doses '[in hours'])]]</f>
        <v>4.1666666666666664E-2</v>
      </c>
      <c r="L3852" s="33">
        <f>Table1[[#This Row],[number doses per hour]]*INDEX(Table2[price per dose],Table1[[#This Row],[Drug ID]])</f>
        <v>1.2958049999999997</v>
      </c>
      <c r="M3852" s="11" t="b">
        <f>AND(Table1[[#This Row],[hour of cancellation 0 to 23]]&gt;=0,Table1[[#This Row],[hour of cancellation 0 to 23]]&lt;=23)</f>
        <v>1</v>
      </c>
    </row>
    <row r="3853" spans="1:13" hidden="1" x14ac:dyDescent="0.3">
      <c r="A3853" s="1">
        <v>3852</v>
      </c>
      <c r="B3853" s="1">
        <v>1</v>
      </c>
      <c r="C3853" s="2">
        <v>41078.978123137967</v>
      </c>
      <c r="D3853" s="2">
        <v>41082.019141653538</v>
      </c>
      <c r="E3853" s="1">
        <v>8</v>
      </c>
      <c r="F3853" s="2" t="s">
        <v>5</v>
      </c>
      <c r="G3853" s="1">
        <v>0</v>
      </c>
      <c r="H3853" s="32" t="str">
        <f>IFERROR(HOUR(Table1[[#This Row],[Cancel Date/time]])+MINUTE(Table1[[#This Row],[Cancel Date/time]])/60,"not cancelled")</f>
        <v>not cancelled</v>
      </c>
      <c r="I3853" s="47" t="str">
        <f>IFERROR(ROUND(Table1[[#This Row],[cancellation time decimal]],0),"not cancelled")</f>
        <v>not cancelled</v>
      </c>
      <c r="J3853" s="10" t="str">
        <f>IFERROR(MOD(Table1[[#This Row],[cancellation hour rounded]],24),"not cancelled")</f>
        <v>not cancelled</v>
      </c>
      <c r="K3853" s="32">
        <f>1/Table1[[#This Row],[Duration (Time between doses '[in hours'])]]</f>
        <v>0.125</v>
      </c>
      <c r="L3853" s="33">
        <f>Table1[[#This Row],[number doses per hour]]*INDEX(Table2[price per dose],Table1[[#This Row],[Drug ID]])</f>
        <v>0.84929166666666667</v>
      </c>
      <c r="M3853" s="11" t="b">
        <f>AND(Table1[[#This Row],[hour of cancellation 0 to 23]]&gt;=0,Table1[[#This Row],[hour of cancellation 0 to 23]]&lt;=23)</f>
        <v>0</v>
      </c>
    </row>
    <row r="3854" spans="1:13" x14ac:dyDescent="0.3">
      <c r="A3854" s="1">
        <v>3853</v>
      </c>
      <c r="B3854" s="1">
        <v>1</v>
      </c>
      <c r="C3854" s="2">
        <v>41079.036430715663</v>
      </c>
      <c r="D3854" s="2">
        <v>41139.036111111112</v>
      </c>
      <c r="E3854" s="1">
        <v>8</v>
      </c>
      <c r="F3854" s="2">
        <v>41080.462371580499</v>
      </c>
      <c r="G3854" s="1">
        <v>0</v>
      </c>
      <c r="H3854" s="32">
        <f>IFERROR(HOUR(Table1[[#This Row],[Cancel Date/time]])+MINUTE(Table1[[#This Row],[Cancel Date/time]])/60,"not cancelled")</f>
        <v>11.083333333333334</v>
      </c>
      <c r="I3854" s="47">
        <f>IFERROR(ROUND(Table1[[#This Row],[cancellation time decimal]],0),"not cancelled")</f>
        <v>11</v>
      </c>
      <c r="J3854" s="10">
        <f>IFERROR(MOD(Table1[[#This Row],[cancellation hour rounded]],24),"not cancelled")</f>
        <v>11</v>
      </c>
      <c r="K3854" s="32">
        <f>1/Table1[[#This Row],[Duration (Time between doses '[in hours'])]]</f>
        <v>0.125</v>
      </c>
      <c r="L3854" s="33">
        <f>Table1[[#This Row],[number doses per hour]]*INDEX(Table2[price per dose],Table1[[#This Row],[Drug ID]])</f>
        <v>0.84929166666666667</v>
      </c>
      <c r="M3854" s="11" t="b">
        <f>AND(Table1[[#This Row],[hour of cancellation 0 to 23]]&gt;=0,Table1[[#This Row],[hour of cancellation 0 to 23]]&lt;=23)</f>
        <v>1</v>
      </c>
    </row>
    <row r="3855" spans="1:13" hidden="1" x14ac:dyDescent="0.3">
      <c r="A3855" s="1">
        <v>3854</v>
      </c>
      <c r="B3855" s="1">
        <v>1</v>
      </c>
      <c r="C3855" s="2">
        <v>41079.135422091356</v>
      </c>
      <c r="D3855" s="2">
        <v>41083.468194861984</v>
      </c>
      <c r="E3855" s="1">
        <v>8</v>
      </c>
      <c r="F3855" s="2" t="s">
        <v>5</v>
      </c>
      <c r="G3855" s="1">
        <v>0</v>
      </c>
      <c r="H3855" s="32" t="str">
        <f>IFERROR(HOUR(Table1[[#This Row],[Cancel Date/time]])+MINUTE(Table1[[#This Row],[Cancel Date/time]])/60,"not cancelled")</f>
        <v>not cancelled</v>
      </c>
      <c r="I3855" s="47" t="str">
        <f>IFERROR(ROUND(Table1[[#This Row],[cancellation time decimal]],0),"not cancelled")</f>
        <v>not cancelled</v>
      </c>
      <c r="J3855" s="10" t="str">
        <f>IFERROR(MOD(Table1[[#This Row],[cancellation hour rounded]],24),"not cancelled")</f>
        <v>not cancelled</v>
      </c>
      <c r="K3855" s="32">
        <f>1/Table1[[#This Row],[Duration (Time between doses '[in hours'])]]</f>
        <v>0.125</v>
      </c>
      <c r="L3855" s="33">
        <f>Table1[[#This Row],[number doses per hour]]*INDEX(Table2[price per dose],Table1[[#This Row],[Drug ID]])</f>
        <v>0.84929166666666667</v>
      </c>
      <c r="M3855" s="11" t="b">
        <f>AND(Table1[[#This Row],[hour of cancellation 0 to 23]]&gt;=0,Table1[[#This Row],[hour of cancellation 0 to 23]]&lt;=23)</f>
        <v>0</v>
      </c>
    </row>
    <row r="3856" spans="1:13" x14ac:dyDescent="0.3">
      <c r="A3856" s="1">
        <v>3855</v>
      </c>
      <c r="B3856" s="1">
        <v>5</v>
      </c>
      <c r="C3856" s="2">
        <v>41079.161649088412</v>
      </c>
      <c r="D3856" s="2">
        <v>41139.161111111112</v>
      </c>
      <c r="E3856" s="1">
        <v>24</v>
      </c>
      <c r="F3856" s="2">
        <v>41082.337108535496</v>
      </c>
      <c r="G3856" s="1">
        <v>0</v>
      </c>
      <c r="H3856" s="32">
        <f>IFERROR(HOUR(Table1[[#This Row],[Cancel Date/time]])+MINUTE(Table1[[#This Row],[Cancel Date/time]])/60,"not cancelled")</f>
        <v>8.0833333333333339</v>
      </c>
      <c r="I3856" s="47">
        <f>IFERROR(ROUND(Table1[[#This Row],[cancellation time decimal]],0),"not cancelled")</f>
        <v>8</v>
      </c>
      <c r="J3856" s="10">
        <f>IFERROR(MOD(Table1[[#This Row],[cancellation hour rounded]],24),"not cancelled")</f>
        <v>8</v>
      </c>
      <c r="K3856" s="32">
        <f>1/Table1[[#This Row],[Duration (Time between doses '[in hours'])]]</f>
        <v>4.1666666666666664E-2</v>
      </c>
      <c r="L3856" s="33">
        <f>Table1[[#This Row],[number doses per hour]]*INDEX(Table2[price per dose],Table1[[#This Row],[Drug ID]])</f>
        <v>0.2815833333333333</v>
      </c>
      <c r="M3856" s="11" t="b">
        <f>AND(Table1[[#This Row],[hour of cancellation 0 to 23]]&gt;=0,Table1[[#This Row],[hour of cancellation 0 to 23]]&lt;=23)</f>
        <v>1</v>
      </c>
    </row>
    <row r="3857" spans="1:13" x14ac:dyDescent="0.3">
      <c r="A3857" s="1">
        <v>3856</v>
      </c>
      <c r="B3857" s="1">
        <v>10</v>
      </c>
      <c r="C3857" s="2">
        <v>41079.182331463431</v>
      </c>
      <c r="D3857" s="2">
        <v>41139.181944444441</v>
      </c>
      <c r="E3857" s="1">
        <v>1</v>
      </c>
      <c r="F3857" s="2">
        <v>41082.439521142682</v>
      </c>
      <c r="G3857" s="1">
        <v>1</v>
      </c>
      <c r="H3857" s="32">
        <f>IFERROR(HOUR(Table1[[#This Row],[Cancel Date/time]])+MINUTE(Table1[[#This Row],[Cancel Date/time]])/60,"not cancelled")</f>
        <v>10.533333333333333</v>
      </c>
      <c r="I3857" s="47">
        <f>IFERROR(ROUND(Table1[[#This Row],[cancellation time decimal]],0),"not cancelled")</f>
        <v>11</v>
      </c>
      <c r="J3857" s="10">
        <f>IFERROR(MOD(Table1[[#This Row],[cancellation hour rounded]],24),"not cancelled")</f>
        <v>11</v>
      </c>
      <c r="K3857" s="32">
        <f>1/Table1[[#This Row],[Duration (Time between doses '[in hours'])]]</f>
        <v>1</v>
      </c>
      <c r="L3857" s="33">
        <f>Table1[[#This Row],[number doses per hour]]*INDEX(Table2[price per dose],Table1[[#This Row],[Drug ID]])</f>
        <v>2.5716000000000001</v>
      </c>
      <c r="M3857" s="11" t="b">
        <f>AND(Table1[[#This Row],[hour of cancellation 0 to 23]]&gt;=0,Table1[[#This Row],[hour of cancellation 0 to 23]]&lt;=23)</f>
        <v>1</v>
      </c>
    </row>
    <row r="3858" spans="1:13" x14ac:dyDescent="0.3">
      <c r="A3858" s="1">
        <v>3857</v>
      </c>
      <c r="B3858" s="1">
        <v>1</v>
      </c>
      <c r="C3858" s="2">
        <v>41079.344794498415</v>
      </c>
      <c r="D3858" s="2">
        <v>41082.761111111111</v>
      </c>
      <c r="E3858" s="1">
        <v>8</v>
      </c>
      <c r="F3858" s="2">
        <v>41079.443592529482</v>
      </c>
      <c r="G3858" s="1">
        <v>0</v>
      </c>
      <c r="H3858" s="32">
        <f>IFERROR(HOUR(Table1[[#This Row],[Cancel Date/time]])+MINUTE(Table1[[#This Row],[Cancel Date/time]])/60,"not cancelled")</f>
        <v>10.633333333333333</v>
      </c>
      <c r="I3858" s="47">
        <f>IFERROR(ROUND(Table1[[#This Row],[cancellation time decimal]],0),"not cancelled")</f>
        <v>11</v>
      </c>
      <c r="J3858" s="10">
        <f>IFERROR(MOD(Table1[[#This Row],[cancellation hour rounded]],24),"not cancelled")</f>
        <v>11</v>
      </c>
      <c r="K3858" s="32">
        <f>1/Table1[[#This Row],[Duration (Time between doses '[in hours'])]]</f>
        <v>0.125</v>
      </c>
      <c r="L3858" s="33">
        <f>Table1[[#This Row],[number doses per hour]]*INDEX(Table2[price per dose],Table1[[#This Row],[Drug ID]])</f>
        <v>0.84929166666666667</v>
      </c>
      <c r="M3858" s="11" t="b">
        <f>AND(Table1[[#This Row],[hour of cancellation 0 to 23]]&gt;=0,Table1[[#This Row],[hour of cancellation 0 to 23]]&lt;=23)</f>
        <v>1</v>
      </c>
    </row>
    <row r="3859" spans="1:13" x14ac:dyDescent="0.3">
      <c r="A3859" s="1">
        <v>3858</v>
      </c>
      <c r="B3859" s="1">
        <v>5</v>
      </c>
      <c r="C3859" s="2">
        <v>41079.348167882235</v>
      </c>
      <c r="D3859" s="2">
        <v>41139.347916666666</v>
      </c>
      <c r="E3859" s="1">
        <v>24</v>
      </c>
      <c r="F3859" s="2">
        <v>41082.553611645075</v>
      </c>
      <c r="G3859" s="1">
        <v>0</v>
      </c>
      <c r="H3859" s="32">
        <f>IFERROR(HOUR(Table1[[#This Row],[Cancel Date/time]])+MINUTE(Table1[[#This Row],[Cancel Date/time]])/60,"not cancelled")</f>
        <v>13.283333333333333</v>
      </c>
      <c r="I3859" s="47">
        <f>IFERROR(ROUND(Table1[[#This Row],[cancellation time decimal]],0),"not cancelled")</f>
        <v>13</v>
      </c>
      <c r="J3859" s="10">
        <f>IFERROR(MOD(Table1[[#This Row],[cancellation hour rounded]],24),"not cancelled")</f>
        <v>13</v>
      </c>
      <c r="K3859" s="32">
        <f>1/Table1[[#This Row],[Duration (Time between doses '[in hours'])]]</f>
        <v>4.1666666666666664E-2</v>
      </c>
      <c r="L3859" s="33">
        <f>Table1[[#This Row],[number doses per hour]]*INDEX(Table2[price per dose],Table1[[#This Row],[Drug ID]])</f>
        <v>0.2815833333333333</v>
      </c>
      <c r="M3859" s="11" t="b">
        <f>AND(Table1[[#This Row],[hour of cancellation 0 to 23]]&gt;=0,Table1[[#This Row],[hour of cancellation 0 to 23]]&lt;=23)</f>
        <v>1</v>
      </c>
    </row>
    <row r="3860" spans="1:13" hidden="1" x14ac:dyDescent="0.3">
      <c r="A3860" s="1">
        <v>3859</v>
      </c>
      <c r="B3860" s="1">
        <v>1</v>
      </c>
      <c r="C3860" s="2">
        <v>41079.371716164911</v>
      </c>
      <c r="D3860" s="2">
        <v>41082.371191778693</v>
      </c>
      <c r="E3860" s="1">
        <v>8</v>
      </c>
      <c r="F3860" s="2" t="s">
        <v>5</v>
      </c>
      <c r="G3860" s="1">
        <v>0</v>
      </c>
      <c r="H3860" s="32" t="str">
        <f>IFERROR(HOUR(Table1[[#This Row],[Cancel Date/time]])+MINUTE(Table1[[#This Row],[Cancel Date/time]])/60,"not cancelled")</f>
        <v>not cancelled</v>
      </c>
      <c r="I3860" s="47" t="str">
        <f>IFERROR(ROUND(Table1[[#This Row],[cancellation time decimal]],0),"not cancelled")</f>
        <v>not cancelled</v>
      </c>
      <c r="J3860" s="10" t="str">
        <f>IFERROR(MOD(Table1[[#This Row],[cancellation hour rounded]],24),"not cancelled")</f>
        <v>not cancelled</v>
      </c>
      <c r="K3860" s="32">
        <f>1/Table1[[#This Row],[Duration (Time between doses '[in hours'])]]</f>
        <v>0.125</v>
      </c>
      <c r="L3860" s="33">
        <f>Table1[[#This Row],[number doses per hour]]*INDEX(Table2[price per dose],Table1[[#This Row],[Drug ID]])</f>
        <v>0.84929166666666667</v>
      </c>
      <c r="M3860" s="11" t="b">
        <f>AND(Table1[[#This Row],[hour of cancellation 0 to 23]]&gt;=0,Table1[[#This Row],[hour of cancellation 0 to 23]]&lt;=23)</f>
        <v>0</v>
      </c>
    </row>
    <row r="3861" spans="1:13" x14ac:dyDescent="0.3">
      <c r="A3861" s="1">
        <v>3860</v>
      </c>
      <c r="B3861" s="1">
        <v>2</v>
      </c>
      <c r="C3861" s="2">
        <v>41079.333583963838</v>
      </c>
      <c r="D3861" s="2">
        <v>41139.333333333336</v>
      </c>
      <c r="E3861" s="1">
        <v>10</v>
      </c>
      <c r="F3861" s="2">
        <v>41080.570710391294</v>
      </c>
      <c r="G3861" s="1">
        <v>0</v>
      </c>
      <c r="H3861" s="32">
        <f>IFERROR(HOUR(Table1[[#This Row],[Cancel Date/time]])+MINUTE(Table1[[#This Row],[Cancel Date/time]])/60,"not cancelled")</f>
        <v>13.683333333333334</v>
      </c>
      <c r="I3861" s="47">
        <f>IFERROR(ROUND(Table1[[#This Row],[cancellation time decimal]],0),"not cancelled")</f>
        <v>14</v>
      </c>
      <c r="J3861" s="10">
        <f>IFERROR(MOD(Table1[[#This Row],[cancellation hour rounded]],24),"not cancelled")</f>
        <v>14</v>
      </c>
      <c r="K3861" s="32">
        <f>1/Table1[[#This Row],[Duration (Time between doses '[in hours'])]]</f>
        <v>0.1</v>
      </c>
      <c r="L3861" s="33">
        <f>Table1[[#This Row],[number doses per hour]]*INDEX(Table2[price per dose],Table1[[#This Row],[Drug ID]])</f>
        <v>0.84959999999999969</v>
      </c>
      <c r="M3861" s="11" t="b">
        <f>AND(Table1[[#This Row],[hour of cancellation 0 to 23]]&gt;=0,Table1[[#This Row],[hour of cancellation 0 to 23]]&lt;=23)</f>
        <v>1</v>
      </c>
    </row>
    <row r="3862" spans="1:13" x14ac:dyDescent="0.3">
      <c r="A3862" s="1">
        <v>3861</v>
      </c>
      <c r="B3862" s="1">
        <v>9</v>
      </c>
      <c r="C3862" s="2">
        <v>41079.375057335019</v>
      </c>
      <c r="D3862" s="2">
        <v>41139.375</v>
      </c>
      <c r="E3862" s="1">
        <v>5</v>
      </c>
      <c r="F3862" s="2">
        <v>41082.423074387254</v>
      </c>
      <c r="G3862" s="1">
        <v>0</v>
      </c>
      <c r="H3862" s="32">
        <f>IFERROR(HOUR(Table1[[#This Row],[Cancel Date/time]])+MINUTE(Table1[[#This Row],[Cancel Date/time]])/60,"not cancelled")</f>
        <v>10.15</v>
      </c>
      <c r="I3862" s="47">
        <f>IFERROR(ROUND(Table1[[#This Row],[cancellation time decimal]],0),"not cancelled")</f>
        <v>10</v>
      </c>
      <c r="J3862" s="10">
        <f>IFERROR(MOD(Table1[[#This Row],[cancellation hour rounded]],24),"not cancelled")</f>
        <v>10</v>
      </c>
      <c r="K3862" s="32">
        <f>1/Table1[[#This Row],[Duration (Time between doses '[in hours'])]]</f>
        <v>0.2</v>
      </c>
      <c r="L3862" s="33">
        <f>Table1[[#This Row],[number doses per hour]]*INDEX(Table2[price per dose],Table1[[#This Row],[Drug ID]])</f>
        <v>5.6740000000000004</v>
      </c>
      <c r="M3862" s="11" t="b">
        <f>AND(Table1[[#This Row],[hour of cancellation 0 to 23]]&gt;=0,Table1[[#This Row],[hour of cancellation 0 to 23]]&lt;=23)</f>
        <v>1</v>
      </c>
    </row>
    <row r="3863" spans="1:13" x14ac:dyDescent="0.3">
      <c r="A3863" s="1">
        <v>3862</v>
      </c>
      <c r="B3863" s="1">
        <v>4</v>
      </c>
      <c r="C3863" s="2">
        <v>41079.425626451564</v>
      </c>
      <c r="D3863" s="2">
        <v>41139.424999999996</v>
      </c>
      <c r="E3863" s="1">
        <v>12</v>
      </c>
      <c r="F3863" s="2">
        <v>41082.435425576601</v>
      </c>
      <c r="G3863" s="1">
        <v>0</v>
      </c>
      <c r="H3863" s="32">
        <f>IFERROR(HOUR(Table1[[#This Row],[Cancel Date/time]])+MINUTE(Table1[[#This Row],[Cancel Date/time]])/60,"not cancelled")</f>
        <v>10.45</v>
      </c>
      <c r="I3863" s="47">
        <f>IFERROR(ROUND(Table1[[#This Row],[cancellation time decimal]],0),"not cancelled")</f>
        <v>10</v>
      </c>
      <c r="J3863" s="10">
        <f>IFERROR(MOD(Table1[[#This Row],[cancellation hour rounded]],24),"not cancelled")</f>
        <v>10</v>
      </c>
      <c r="K3863" s="32">
        <f>1/Table1[[#This Row],[Duration (Time between doses '[in hours'])]]</f>
        <v>8.3333333333333329E-2</v>
      </c>
      <c r="L3863" s="33">
        <f>Table1[[#This Row],[number doses per hour]]*INDEX(Table2[price per dose],Table1[[#This Row],[Drug ID]])</f>
        <v>1.448055119047619</v>
      </c>
      <c r="M3863" s="11" t="b">
        <f>AND(Table1[[#This Row],[hour of cancellation 0 to 23]]&gt;=0,Table1[[#This Row],[hour of cancellation 0 to 23]]&lt;=23)</f>
        <v>1</v>
      </c>
    </row>
    <row r="3864" spans="1:13" x14ac:dyDescent="0.3">
      <c r="A3864" s="1">
        <v>3863</v>
      </c>
      <c r="B3864" s="1">
        <v>1</v>
      </c>
      <c r="C3864" s="2">
        <v>41079.437679505216</v>
      </c>
      <c r="D3864" s="2">
        <v>41139.4375</v>
      </c>
      <c r="E3864" s="1">
        <v>12</v>
      </c>
      <c r="F3864" s="2">
        <v>41080.623250985089</v>
      </c>
      <c r="G3864" s="1">
        <v>0</v>
      </c>
      <c r="H3864" s="32">
        <f>IFERROR(HOUR(Table1[[#This Row],[Cancel Date/time]])+MINUTE(Table1[[#This Row],[Cancel Date/time]])/60,"not cancelled")</f>
        <v>14.95</v>
      </c>
      <c r="I3864" s="47">
        <f>IFERROR(ROUND(Table1[[#This Row],[cancellation time decimal]],0),"not cancelled")</f>
        <v>15</v>
      </c>
      <c r="J3864" s="10">
        <f>IFERROR(MOD(Table1[[#This Row],[cancellation hour rounded]],24),"not cancelled")</f>
        <v>15</v>
      </c>
      <c r="K3864" s="32">
        <f>1/Table1[[#This Row],[Duration (Time between doses '[in hours'])]]</f>
        <v>8.3333333333333329E-2</v>
      </c>
      <c r="L3864" s="33">
        <f>Table1[[#This Row],[number doses per hour]]*INDEX(Table2[price per dose],Table1[[#This Row],[Drug ID]])</f>
        <v>0.56619444444444444</v>
      </c>
      <c r="M3864" s="11" t="b">
        <f>AND(Table1[[#This Row],[hour of cancellation 0 to 23]]&gt;=0,Table1[[#This Row],[hour of cancellation 0 to 23]]&lt;=23)</f>
        <v>1</v>
      </c>
    </row>
    <row r="3865" spans="1:13" x14ac:dyDescent="0.3">
      <c r="A3865" s="1">
        <v>3864</v>
      </c>
      <c r="B3865" s="1">
        <v>5</v>
      </c>
      <c r="C3865" s="2">
        <v>41079.432110954061</v>
      </c>
      <c r="D3865" s="2">
        <v>41139.431944444441</v>
      </c>
      <c r="E3865" s="1">
        <v>24</v>
      </c>
      <c r="F3865" s="2">
        <v>41083.505079646107</v>
      </c>
      <c r="G3865" s="1">
        <v>0</v>
      </c>
      <c r="H3865" s="32">
        <f>IFERROR(HOUR(Table1[[#This Row],[Cancel Date/time]])+MINUTE(Table1[[#This Row],[Cancel Date/time]])/60,"not cancelled")</f>
        <v>12.116666666666667</v>
      </c>
      <c r="I3865" s="47">
        <f>IFERROR(ROUND(Table1[[#This Row],[cancellation time decimal]],0),"not cancelled")</f>
        <v>12</v>
      </c>
      <c r="J3865" s="10">
        <f>IFERROR(MOD(Table1[[#This Row],[cancellation hour rounded]],24),"not cancelled")</f>
        <v>12</v>
      </c>
      <c r="K3865" s="32">
        <f>1/Table1[[#This Row],[Duration (Time between doses '[in hours'])]]</f>
        <v>4.1666666666666664E-2</v>
      </c>
      <c r="L3865" s="33">
        <f>Table1[[#This Row],[number doses per hour]]*INDEX(Table2[price per dose],Table1[[#This Row],[Drug ID]])</f>
        <v>0.2815833333333333</v>
      </c>
      <c r="M3865" s="11" t="b">
        <f>AND(Table1[[#This Row],[hour of cancellation 0 to 23]]&gt;=0,Table1[[#This Row],[hour of cancellation 0 to 23]]&lt;=23)</f>
        <v>1</v>
      </c>
    </row>
    <row r="3866" spans="1:13" x14ac:dyDescent="0.3">
      <c r="A3866" s="1">
        <v>3865</v>
      </c>
      <c r="B3866" s="1">
        <v>2</v>
      </c>
      <c r="C3866" s="2">
        <v>41079.466972568436</v>
      </c>
      <c r="D3866" s="2">
        <v>41139.466666666667</v>
      </c>
      <c r="E3866" s="1">
        <v>10</v>
      </c>
      <c r="F3866" s="2">
        <v>41080.533107878582</v>
      </c>
      <c r="G3866" s="1">
        <v>0</v>
      </c>
      <c r="H3866" s="32">
        <f>IFERROR(HOUR(Table1[[#This Row],[Cancel Date/time]])+MINUTE(Table1[[#This Row],[Cancel Date/time]])/60,"not cancelled")</f>
        <v>12.783333333333333</v>
      </c>
      <c r="I3866" s="47">
        <f>IFERROR(ROUND(Table1[[#This Row],[cancellation time decimal]],0),"not cancelled")</f>
        <v>13</v>
      </c>
      <c r="J3866" s="10">
        <f>IFERROR(MOD(Table1[[#This Row],[cancellation hour rounded]],24),"not cancelled")</f>
        <v>13</v>
      </c>
      <c r="K3866" s="32">
        <f>1/Table1[[#This Row],[Duration (Time between doses '[in hours'])]]</f>
        <v>0.1</v>
      </c>
      <c r="L3866" s="33">
        <f>Table1[[#This Row],[number doses per hour]]*INDEX(Table2[price per dose],Table1[[#This Row],[Drug ID]])</f>
        <v>0.84959999999999969</v>
      </c>
      <c r="M3866" s="11" t="b">
        <f>AND(Table1[[#This Row],[hour of cancellation 0 to 23]]&gt;=0,Table1[[#This Row],[hour of cancellation 0 to 23]]&lt;=23)</f>
        <v>1</v>
      </c>
    </row>
    <row r="3867" spans="1:13" x14ac:dyDescent="0.3">
      <c r="A3867" s="1">
        <v>3866</v>
      </c>
      <c r="B3867" s="1">
        <v>2</v>
      </c>
      <c r="C3867" s="2">
        <v>41079.487418904835</v>
      </c>
      <c r="D3867" s="2">
        <v>41139.486805555556</v>
      </c>
      <c r="E3867" s="1">
        <v>10</v>
      </c>
      <c r="F3867" s="2">
        <v>41080.786242051989</v>
      </c>
      <c r="G3867" s="1">
        <v>0</v>
      </c>
      <c r="H3867" s="32">
        <f>IFERROR(HOUR(Table1[[#This Row],[Cancel Date/time]])+MINUTE(Table1[[#This Row],[Cancel Date/time]])/60,"not cancelled")</f>
        <v>18.866666666666667</v>
      </c>
      <c r="I3867" s="47">
        <f>IFERROR(ROUND(Table1[[#This Row],[cancellation time decimal]],0),"not cancelled")</f>
        <v>19</v>
      </c>
      <c r="J3867" s="10">
        <f>IFERROR(MOD(Table1[[#This Row],[cancellation hour rounded]],24),"not cancelled")</f>
        <v>19</v>
      </c>
      <c r="K3867" s="32">
        <f>1/Table1[[#This Row],[Duration (Time between doses '[in hours'])]]</f>
        <v>0.1</v>
      </c>
      <c r="L3867" s="33">
        <f>Table1[[#This Row],[number doses per hour]]*INDEX(Table2[price per dose],Table1[[#This Row],[Drug ID]])</f>
        <v>0.84959999999999969</v>
      </c>
      <c r="M3867" s="11" t="b">
        <f>AND(Table1[[#This Row],[hour of cancellation 0 to 23]]&gt;=0,Table1[[#This Row],[hour of cancellation 0 to 23]]&lt;=23)</f>
        <v>1</v>
      </c>
    </row>
    <row r="3868" spans="1:13" x14ac:dyDescent="0.3">
      <c r="A3868" s="1">
        <v>3867</v>
      </c>
      <c r="B3868" s="1">
        <v>1</v>
      </c>
      <c r="C3868" s="2">
        <v>41079.466556015199</v>
      </c>
      <c r="D3868" s="2">
        <v>41083.424305555556</v>
      </c>
      <c r="E3868" s="1">
        <v>12</v>
      </c>
      <c r="F3868" s="2">
        <v>41080.729201807386</v>
      </c>
      <c r="G3868" s="1">
        <v>0</v>
      </c>
      <c r="H3868" s="32">
        <f>IFERROR(HOUR(Table1[[#This Row],[Cancel Date/time]])+MINUTE(Table1[[#This Row],[Cancel Date/time]])/60,"not cancelled")</f>
        <v>17.5</v>
      </c>
      <c r="I3868" s="47">
        <f>IFERROR(ROUND(Table1[[#This Row],[cancellation time decimal]],0),"not cancelled")</f>
        <v>18</v>
      </c>
      <c r="J3868" s="10">
        <f>IFERROR(MOD(Table1[[#This Row],[cancellation hour rounded]],24),"not cancelled")</f>
        <v>18</v>
      </c>
      <c r="K3868" s="32">
        <f>1/Table1[[#This Row],[Duration (Time between doses '[in hours'])]]</f>
        <v>8.3333333333333329E-2</v>
      </c>
      <c r="L3868" s="33">
        <f>Table1[[#This Row],[number doses per hour]]*INDEX(Table2[price per dose],Table1[[#This Row],[Drug ID]])</f>
        <v>0.56619444444444444</v>
      </c>
      <c r="M3868" s="11" t="b">
        <f>AND(Table1[[#This Row],[hour of cancellation 0 to 23]]&gt;=0,Table1[[#This Row],[hour of cancellation 0 to 23]]&lt;=23)</f>
        <v>1</v>
      </c>
    </row>
    <row r="3869" spans="1:13" hidden="1" x14ac:dyDescent="0.3">
      <c r="A3869" s="1">
        <v>3868</v>
      </c>
      <c r="B3869" s="1">
        <v>1</v>
      </c>
      <c r="C3869" s="2">
        <v>41079.574001675304</v>
      </c>
      <c r="D3869" s="2">
        <v>41082.615277609606</v>
      </c>
      <c r="E3869" s="1">
        <v>8</v>
      </c>
      <c r="F3869" s="2" t="s">
        <v>5</v>
      </c>
      <c r="G3869" s="1">
        <v>0</v>
      </c>
      <c r="H3869" s="32" t="str">
        <f>IFERROR(HOUR(Table1[[#This Row],[Cancel Date/time]])+MINUTE(Table1[[#This Row],[Cancel Date/time]])/60,"not cancelled")</f>
        <v>not cancelled</v>
      </c>
      <c r="I3869" s="47" t="str">
        <f>IFERROR(ROUND(Table1[[#This Row],[cancellation time decimal]],0),"not cancelled")</f>
        <v>not cancelled</v>
      </c>
      <c r="J3869" s="10" t="str">
        <f>IFERROR(MOD(Table1[[#This Row],[cancellation hour rounded]],24),"not cancelled")</f>
        <v>not cancelled</v>
      </c>
      <c r="K3869" s="32">
        <f>1/Table1[[#This Row],[Duration (Time between doses '[in hours'])]]</f>
        <v>0.125</v>
      </c>
      <c r="L3869" s="33">
        <f>Table1[[#This Row],[number doses per hour]]*INDEX(Table2[price per dose],Table1[[#This Row],[Drug ID]])</f>
        <v>0.84929166666666667</v>
      </c>
      <c r="M3869" s="11" t="b">
        <f>AND(Table1[[#This Row],[hour of cancellation 0 to 23]]&gt;=0,Table1[[#This Row],[hour of cancellation 0 to 23]]&lt;=23)</f>
        <v>0</v>
      </c>
    </row>
    <row r="3870" spans="1:13" x14ac:dyDescent="0.3">
      <c r="A3870" s="1">
        <v>3869</v>
      </c>
      <c r="B3870" s="1">
        <v>1</v>
      </c>
      <c r="C3870" s="2">
        <v>41079.581699653339</v>
      </c>
      <c r="D3870" s="2">
        <v>41139.581249999996</v>
      </c>
      <c r="E3870" s="1">
        <v>8</v>
      </c>
      <c r="F3870" s="2">
        <v>41080.360219969087</v>
      </c>
      <c r="G3870" s="1">
        <v>0</v>
      </c>
      <c r="H3870" s="32">
        <f>IFERROR(HOUR(Table1[[#This Row],[Cancel Date/time]])+MINUTE(Table1[[#This Row],[Cancel Date/time]])/60,"not cancelled")</f>
        <v>8.6333333333333329</v>
      </c>
      <c r="I3870" s="47">
        <f>IFERROR(ROUND(Table1[[#This Row],[cancellation time decimal]],0),"not cancelled")</f>
        <v>9</v>
      </c>
      <c r="J3870" s="10">
        <f>IFERROR(MOD(Table1[[#This Row],[cancellation hour rounded]],24),"not cancelled")</f>
        <v>9</v>
      </c>
      <c r="K3870" s="32">
        <f>1/Table1[[#This Row],[Duration (Time between doses '[in hours'])]]</f>
        <v>0.125</v>
      </c>
      <c r="L3870" s="33">
        <f>Table1[[#This Row],[number doses per hour]]*INDEX(Table2[price per dose],Table1[[#This Row],[Drug ID]])</f>
        <v>0.84929166666666667</v>
      </c>
      <c r="M3870" s="11" t="b">
        <f>AND(Table1[[#This Row],[hour of cancellation 0 to 23]]&gt;=0,Table1[[#This Row],[hour of cancellation 0 to 23]]&lt;=23)</f>
        <v>1</v>
      </c>
    </row>
    <row r="3871" spans="1:13" x14ac:dyDescent="0.3">
      <c r="A3871" s="1">
        <v>3870</v>
      </c>
      <c r="B3871" s="1">
        <v>1</v>
      </c>
      <c r="C3871" s="2">
        <v>41079.574997643096</v>
      </c>
      <c r="D3871" s="2">
        <v>41139.574999999997</v>
      </c>
      <c r="E3871" s="1">
        <v>8</v>
      </c>
      <c r="F3871" s="2">
        <v>41080.465836339812</v>
      </c>
      <c r="G3871" s="1">
        <v>0</v>
      </c>
      <c r="H3871" s="32">
        <f>IFERROR(HOUR(Table1[[#This Row],[Cancel Date/time]])+MINUTE(Table1[[#This Row],[Cancel Date/time]])/60,"not cancelled")</f>
        <v>11.166666666666666</v>
      </c>
      <c r="I3871" s="47">
        <f>IFERROR(ROUND(Table1[[#This Row],[cancellation time decimal]],0),"not cancelled")</f>
        <v>11</v>
      </c>
      <c r="J3871" s="10">
        <f>IFERROR(MOD(Table1[[#This Row],[cancellation hour rounded]],24),"not cancelled")</f>
        <v>11</v>
      </c>
      <c r="K3871" s="32">
        <f>1/Table1[[#This Row],[Duration (Time between doses '[in hours'])]]</f>
        <v>0.125</v>
      </c>
      <c r="L3871" s="33">
        <f>Table1[[#This Row],[number doses per hour]]*INDEX(Table2[price per dose],Table1[[#This Row],[Drug ID]])</f>
        <v>0.84929166666666667</v>
      </c>
      <c r="M3871" s="11" t="b">
        <f>AND(Table1[[#This Row],[hour of cancellation 0 to 23]]&gt;=0,Table1[[#This Row],[hour of cancellation 0 to 23]]&lt;=23)</f>
        <v>1</v>
      </c>
    </row>
    <row r="3872" spans="1:13" x14ac:dyDescent="0.3">
      <c r="A3872" s="1">
        <v>3871</v>
      </c>
      <c r="B3872" s="1">
        <v>1</v>
      </c>
      <c r="C3872" s="2">
        <v>41079.597740021389</v>
      </c>
      <c r="D3872" s="2">
        <v>41139.597222222226</v>
      </c>
      <c r="E3872" s="1">
        <v>12</v>
      </c>
      <c r="F3872" s="2">
        <v>41080.292060412503</v>
      </c>
      <c r="G3872" s="1">
        <v>0</v>
      </c>
      <c r="H3872" s="32">
        <f>IFERROR(HOUR(Table1[[#This Row],[Cancel Date/time]])+MINUTE(Table1[[#This Row],[Cancel Date/time]])/60,"not cancelled")</f>
        <v>7</v>
      </c>
      <c r="I3872" s="47">
        <f>IFERROR(ROUND(Table1[[#This Row],[cancellation time decimal]],0),"not cancelled")</f>
        <v>7</v>
      </c>
      <c r="J3872" s="10">
        <f>IFERROR(MOD(Table1[[#This Row],[cancellation hour rounded]],24),"not cancelled")</f>
        <v>7</v>
      </c>
      <c r="K3872" s="32">
        <f>1/Table1[[#This Row],[Duration (Time between doses '[in hours'])]]</f>
        <v>8.3333333333333329E-2</v>
      </c>
      <c r="L3872" s="33">
        <f>Table1[[#This Row],[number doses per hour]]*INDEX(Table2[price per dose],Table1[[#This Row],[Drug ID]])</f>
        <v>0.56619444444444444</v>
      </c>
      <c r="M3872" s="11" t="b">
        <f>AND(Table1[[#This Row],[hour of cancellation 0 to 23]]&gt;=0,Table1[[#This Row],[hour of cancellation 0 to 23]]&lt;=23)</f>
        <v>1</v>
      </c>
    </row>
    <row r="3873" spans="1:13" x14ac:dyDescent="0.3">
      <c r="A3873" s="1">
        <v>3872</v>
      </c>
      <c r="B3873" s="1">
        <v>2</v>
      </c>
      <c r="C3873" s="2">
        <v>41079.617438384659</v>
      </c>
      <c r="D3873" s="2">
        <v>41139.617361111115</v>
      </c>
      <c r="E3873" s="1">
        <v>10</v>
      </c>
      <c r="F3873" s="2">
        <v>41081.730973735845</v>
      </c>
      <c r="G3873" s="1">
        <v>0</v>
      </c>
      <c r="H3873" s="32">
        <f>IFERROR(HOUR(Table1[[#This Row],[Cancel Date/time]])+MINUTE(Table1[[#This Row],[Cancel Date/time]])/60,"not cancelled")</f>
        <v>17.533333333333335</v>
      </c>
      <c r="I3873" s="47">
        <f>IFERROR(ROUND(Table1[[#This Row],[cancellation time decimal]],0),"not cancelled")</f>
        <v>18</v>
      </c>
      <c r="J3873" s="10">
        <f>IFERROR(MOD(Table1[[#This Row],[cancellation hour rounded]],24),"not cancelled")</f>
        <v>18</v>
      </c>
      <c r="K3873" s="32">
        <f>1/Table1[[#This Row],[Duration (Time between doses '[in hours'])]]</f>
        <v>0.1</v>
      </c>
      <c r="L3873" s="33">
        <f>Table1[[#This Row],[number doses per hour]]*INDEX(Table2[price per dose],Table1[[#This Row],[Drug ID]])</f>
        <v>0.84959999999999969</v>
      </c>
      <c r="M3873" s="11" t="b">
        <f>AND(Table1[[#This Row],[hour of cancellation 0 to 23]]&gt;=0,Table1[[#This Row],[hour of cancellation 0 to 23]]&lt;=23)</f>
        <v>1</v>
      </c>
    </row>
    <row r="3874" spans="1:13" x14ac:dyDescent="0.3">
      <c r="A3874" s="1">
        <v>3873</v>
      </c>
      <c r="B3874" s="1">
        <v>1</v>
      </c>
      <c r="C3874" s="2">
        <v>41079.59327721109</v>
      </c>
      <c r="D3874" s="2">
        <v>41139.593055555561</v>
      </c>
      <c r="E3874" s="1">
        <v>8</v>
      </c>
      <c r="F3874" s="2">
        <v>41080.299673542155</v>
      </c>
      <c r="G3874" s="1">
        <v>0</v>
      </c>
      <c r="H3874" s="32">
        <f>IFERROR(HOUR(Table1[[#This Row],[Cancel Date/time]])+MINUTE(Table1[[#This Row],[Cancel Date/time]])/60,"not cancelled")</f>
        <v>7.1833333333333336</v>
      </c>
      <c r="I3874" s="47">
        <f>IFERROR(ROUND(Table1[[#This Row],[cancellation time decimal]],0),"not cancelled")</f>
        <v>7</v>
      </c>
      <c r="J3874" s="10">
        <f>IFERROR(MOD(Table1[[#This Row],[cancellation hour rounded]],24),"not cancelled")</f>
        <v>7</v>
      </c>
      <c r="K3874" s="32">
        <f>1/Table1[[#This Row],[Duration (Time between doses '[in hours'])]]</f>
        <v>0.125</v>
      </c>
      <c r="L3874" s="33">
        <f>Table1[[#This Row],[number doses per hour]]*INDEX(Table2[price per dose],Table1[[#This Row],[Drug ID]])</f>
        <v>0.84929166666666667</v>
      </c>
      <c r="M3874" s="11" t="b">
        <f>AND(Table1[[#This Row],[hour of cancellation 0 to 23]]&gt;=0,Table1[[#This Row],[hour of cancellation 0 to 23]]&lt;=23)</f>
        <v>1</v>
      </c>
    </row>
    <row r="3875" spans="1:13" x14ac:dyDescent="0.3">
      <c r="A3875" s="1">
        <v>3874</v>
      </c>
      <c r="B3875" s="1">
        <v>2</v>
      </c>
      <c r="C3875" s="2">
        <v>41079.680610202631</v>
      </c>
      <c r="D3875" s="2">
        <v>41139.680555555555</v>
      </c>
      <c r="E3875" s="1">
        <v>10</v>
      </c>
      <c r="F3875" s="2">
        <v>41080.454272690178</v>
      </c>
      <c r="G3875" s="1">
        <v>0</v>
      </c>
      <c r="H3875" s="32">
        <f>IFERROR(HOUR(Table1[[#This Row],[Cancel Date/time]])+MINUTE(Table1[[#This Row],[Cancel Date/time]])/60,"not cancelled")</f>
        <v>10.9</v>
      </c>
      <c r="I3875" s="47">
        <f>IFERROR(ROUND(Table1[[#This Row],[cancellation time decimal]],0),"not cancelled")</f>
        <v>11</v>
      </c>
      <c r="J3875" s="10">
        <f>IFERROR(MOD(Table1[[#This Row],[cancellation hour rounded]],24),"not cancelled")</f>
        <v>11</v>
      </c>
      <c r="K3875" s="32">
        <f>1/Table1[[#This Row],[Duration (Time between doses '[in hours'])]]</f>
        <v>0.1</v>
      </c>
      <c r="L3875" s="33">
        <f>Table1[[#This Row],[number doses per hour]]*INDEX(Table2[price per dose],Table1[[#This Row],[Drug ID]])</f>
        <v>0.84959999999999969</v>
      </c>
      <c r="M3875" s="11" t="b">
        <f>AND(Table1[[#This Row],[hour of cancellation 0 to 23]]&gt;=0,Table1[[#This Row],[hour of cancellation 0 to 23]]&lt;=23)</f>
        <v>1</v>
      </c>
    </row>
    <row r="3876" spans="1:13" x14ac:dyDescent="0.3">
      <c r="A3876" s="1">
        <v>3875</v>
      </c>
      <c r="B3876" s="1">
        <v>2</v>
      </c>
      <c r="C3876" s="2">
        <v>41079.705508291197</v>
      </c>
      <c r="D3876" s="2">
        <v>41139.704861111109</v>
      </c>
      <c r="E3876" s="1">
        <v>10</v>
      </c>
      <c r="F3876" s="2">
        <v>41081.718457035517</v>
      </c>
      <c r="G3876" s="1">
        <v>0</v>
      </c>
      <c r="H3876" s="32">
        <f>IFERROR(HOUR(Table1[[#This Row],[Cancel Date/time]])+MINUTE(Table1[[#This Row],[Cancel Date/time]])/60,"not cancelled")</f>
        <v>17.233333333333334</v>
      </c>
      <c r="I3876" s="47">
        <f>IFERROR(ROUND(Table1[[#This Row],[cancellation time decimal]],0),"not cancelled")</f>
        <v>17</v>
      </c>
      <c r="J3876" s="10">
        <f>IFERROR(MOD(Table1[[#This Row],[cancellation hour rounded]],24),"not cancelled")</f>
        <v>17</v>
      </c>
      <c r="K3876" s="32">
        <f>1/Table1[[#This Row],[Duration (Time between doses '[in hours'])]]</f>
        <v>0.1</v>
      </c>
      <c r="L3876" s="33">
        <f>Table1[[#This Row],[number doses per hour]]*INDEX(Table2[price per dose],Table1[[#This Row],[Drug ID]])</f>
        <v>0.84959999999999969</v>
      </c>
      <c r="M3876" s="11" t="b">
        <f>AND(Table1[[#This Row],[hour of cancellation 0 to 23]]&gt;=0,Table1[[#This Row],[hour of cancellation 0 to 23]]&lt;=23)</f>
        <v>1</v>
      </c>
    </row>
    <row r="3877" spans="1:13" hidden="1" x14ac:dyDescent="0.3">
      <c r="A3877" s="1">
        <v>3876</v>
      </c>
      <c r="B3877" s="1">
        <v>4</v>
      </c>
      <c r="C3877" s="2">
        <v>41079.675773150506</v>
      </c>
      <c r="D3877" s="2">
        <v>41081.800482356048</v>
      </c>
      <c r="E3877" s="1">
        <v>12</v>
      </c>
      <c r="F3877" s="2" t="s">
        <v>5</v>
      </c>
      <c r="G3877" s="1">
        <v>0</v>
      </c>
      <c r="H3877" s="32" t="str">
        <f>IFERROR(HOUR(Table1[[#This Row],[Cancel Date/time]])+MINUTE(Table1[[#This Row],[Cancel Date/time]])/60,"not cancelled")</f>
        <v>not cancelled</v>
      </c>
      <c r="I3877" s="47" t="str">
        <f>IFERROR(ROUND(Table1[[#This Row],[cancellation time decimal]],0),"not cancelled")</f>
        <v>not cancelled</v>
      </c>
      <c r="J3877" s="10" t="str">
        <f>IFERROR(MOD(Table1[[#This Row],[cancellation hour rounded]],24),"not cancelled")</f>
        <v>not cancelled</v>
      </c>
      <c r="K3877" s="32">
        <f>1/Table1[[#This Row],[Duration (Time between doses '[in hours'])]]</f>
        <v>8.3333333333333329E-2</v>
      </c>
      <c r="L3877" s="33">
        <f>Table1[[#This Row],[number doses per hour]]*INDEX(Table2[price per dose],Table1[[#This Row],[Drug ID]])</f>
        <v>1.448055119047619</v>
      </c>
      <c r="M3877" s="11" t="b">
        <f>AND(Table1[[#This Row],[hour of cancellation 0 to 23]]&gt;=0,Table1[[#This Row],[hour of cancellation 0 to 23]]&lt;=23)</f>
        <v>0</v>
      </c>
    </row>
    <row r="3878" spans="1:13" x14ac:dyDescent="0.3">
      <c r="A3878" s="1">
        <v>3877</v>
      </c>
      <c r="B3878" s="1">
        <v>6</v>
      </c>
      <c r="C3878" s="2">
        <v>41079.694968858748</v>
      </c>
      <c r="D3878" s="2">
        <v>41139.694444444445</v>
      </c>
      <c r="E3878" s="1">
        <v>24</v>
      </c>
      <c r="F3878" s="2">
        <v>41086.57241674792</v>
      </c>
      <c r="G3878" s="1">
        <v>0</v>
      </c>
      <c r="H3878" s="32">
        <f>IFERROR(HOUR(Table1[[#This Row],[Cancel Date/time]])+MINUTE(Table1[[#This Row],[Cancel Date/time]])/60,"not cancelled")</f>
        <v>13.733333333333333</v>
      </c>
      <c r="I3878" s="47">
        <f>IFERROR(ROUND(Table1[[#This Row],[cancellation time decimal]],0),"not cancelled")</f>
        <v>14</v>
      </c>
      <c r="J3878" s="10">
        <f>IFERROR(MOD(Table1[[#This Row],[cancellation hour rounded]],24),"not cancelled")</f>
        <v>14</v>
      </c>
      <c r="K3878" s="32">
        <f>1/Table1[[#This Row],[Duration (Time between doses '[in hours'])]]</f>
        <v>4.1666666666666664E-2</v>
      </c>
      <c r="L3878" s="33">
        <f>Table1[[#This Row],[number doses per hour]]*INDEX(Table2[price per dose],Table1[[#This Row],[Drug ID]])</f>
        <v>0.35218749999999999</v>
      </c>
      <c r="M3878" s="11" t="b">
        <f>AND(Table1[[#This Row],[hour of cancellation 0 to 23]]&gt;=0,Table1[[#This Row],[hour of cancellation 0 to 23]]&lt;=23)</f>
        <v>1</v>
      </c>
    </row>
    <row r="3879" spans="1:13" x14ac:dyDescent="0.3">
      <c r="A3879" s="1">
        <v>3878</v>
      </c>
      <c r="B3879" s="1">
        <v>3</v>
      </c>
      <c r="C3879" s="2">
        <v>41079.715893182649</v>
      </c>
      <c r="D3879" s="2">
        <v>41139.715277777781</v>
      </c>
      <c r="E3879" s="1">
        <v>24</v>
      </c>
      <c r="F3879" s="2">
        <v>41082.696708822034</v>
      </c>
      <c r="G3879" s="1">
        <v>0</v>
      </c>
      <c r="H3879" s="32">
        <f>IFERROR(HOUR(Table1[[#This Row],[Cancel Date/time]])+MINUTE(Table1[[#This Row],[Cancel Date/time]])/60,"not cancelled")</f>
        <v>16.716666666666665</v>
      </c>
      <c r="I3879" s="47">
        <f>IFERROR(ROUND(Table1[[#This Row],[cancellation time decimal]],0),"not cancelled")</f>
        <v>17</v>
      </c>
      <c r="J3879" s="10">
        <f>IFERROR(MOD(Table1[[#This Row],[cancellation hour rounded]],24),"not cancelled")</f>
        <v>17</v>
      </c>
      <c r="K3879" s="32">
        <f>1/Table1[[#This Row],[Duration (Time between doses '[in hours'])]]</f>
        <v>4.1666666666666664E-2</v>
      </c>
      <c r="L3879" s="33">
        <f>Table1[[#This Row],[number doses per hour]]*INDEX(Table2[price per dose],Table1[[#This Row],[Drug ID]])</f>
        <v>0.18133000000000002</v>
      </c>
      <c r="M3879" s="11" t="b">
        <f>AND(Table1[[#This Row],[hour of cancellation 0 to 23]]&gt;=0,Table1[[#This Row],[hour of cancellation 0 to 23]]&lt;=23)</f>
        <v>1</v>
      </c>
    </row>
    <row r="3880" spans="1:13" hidden="1" x14ac:dyDescent="0.3">
      <c r="A3880" s="1">
        <v>3879</v>
      </c>
      <c r="B3880" s="1">
        <v>7</v>
      </c>
      <c r="C3880" s="2">
        <v>41079.712428086168</v>
      </c>
      <c r="D3880" s="2">
        <v>41082.96212222422</v>
      </c>
      <c r="E3880" s="1">
        <v>24</v>
      </c>
      <c r="F3880" s="2" t="s">
        <v>5</v>
      </c>
      <c r="G3880" s="1">
        <v>1</v>
      </c>
      <c r="H3880" s="32" t="str">
        <f>IFERROR(HOUR(Table1[[#This Row],[Cancel Date/time]])+MINUTE(Table1[[#This Row],[Cancel Date/time]])/60,"not cancelled")</f>
        <v>not cancelled</v>
      </c>
      <c r="I3880" s="47" t="str">
        <f>IFERROR(ROUND(Table1[[#This Row],[cancellation time decimal]],0),"not cancelled")</f>
        <v>not cancelled</v>
      </c>
      <c r="J3880" s="10" t="str">
        <f>IFERROR(MOD(Table1[[#This Row],[cancellation hour rounded]],24),"not cancelled")</f>
        <v>not cancelled</v>
      </c>
      <c r="K3880" s="32">
        <f>1/Table1[[#This Row],[Duration (Time between doses '[in hours'])]]</f>
        <v>4.1666666666666664E-2</v>
      </c>
      <c r="L3880" s="33">
        <f>Table1[[#This Row],[number doses per hour]]*INDEX(Table2[price per dose],Table1[[#This Row],[Drug ID]])</f>
        <v>1.2958049999999997</v>
      </c>
      <c r="M3880" s="11" t="b">
        <f>AND(Table1[[#This Row],[hour of cancellation 0 to 23]]&gt;=0,Table1[[#This Row],[hour of cancellation 0 to 23]]&lt;=23)</f>
        <v>0</v>
      </c>
    </row>
    <row r="3881" spans="1:13" x14ac:dyDescent="0.3">
      <c r="A3881" s="1">
        <v>3880</v>
      </c>
      <c r="B3881" s="1">
        <v>1</v>
      </c>
      <c r="C3881" s="2">
        <v>41079.79016047332</v>
      </c>
      <c r="D3881" s="2">
        <v>41139.789583333331</v>
      </c>
      <c r="E3881" s="1">
        <v>12</v>
      </c>
      <c r="F3881" s="2">
        <v>41080.574660903651</v>
      </c>
      <c r="G3881" s="1">
        <v>0</v>
      </c>
      <c r="H3881" s="32">
        <f>IFERROR(HOUR(Table1[[#This Row],[Cancel Date/time]])+MINUTE(Table1[[#This Row],[Cancel Date/time]])/60,"not cancelled")</f>
        <v>13.783333333333333</v>
      </c>
      <c r="I3881" s="47">
        <f>IFERROR(ROUND(Table1[[#This Row],[cancellation time decimal]],0),"not cancelled")</f>
        <v>14</v>
      </c>
      <c r="J3881" s="10">
        <f>IFERROR(MOD(Table1[[#This Row],[cancellation hour rounded]],24),"not cancelled")</f>
        <v>14</v>
      </c>
      <c r="K3881" s="32">
        <f>1/Table1[[#This Row],[Duration (Time between doses '[in hours'])]]</f>
        <v>8.3333333333333329E-2</v>
      </c>
      <c r="L3881" s="33">
        <f>Table1[[#This Row],[number doses per hour]]*INDEX(Table2[price per dose],Table1[[#This Row],[Drug ID]])</f>
        <v>0.56619444444444444</v>
      </c>
      <c r="M3881" s="11" t="b">
        <f>AND(Table1[[#This Row],[hour of cancellation 0 to 23]]&gt;=0,Table1[[#This Row],[hour of cancellation 0 to 23]]&lt;=23)</f>
        <v>1</v>
      </c>
    </row>
    <row r="3882" spans="1:13" x14ac:dyDescent="0.3">
      <c r="A3882" s="1">
        <v>3881</v>
      </c>
      <c r="B3882" s="1">
        <v>2</v>
      </c>
      <c r="C3882" s="2">
        <v>41079.815468506189</v>
      </c>
      <c r="D3882" s="2">
        <v>41139.815277777772</v>
      </c>
      <c r="E3882" s="1">
        <v>10</v>
      </c>
      <c r="F3882" s="2">
        <v>41082.685409771722</v>
      </c>
      <c r="G3882" s="1">
        <v>0</v>
      </c>
      <c r="H3882" s="32">
        <f>IFERROR(HOUR(Table1[[#This Row],[Cancel Date/time]])+MINUTE(Table1[[#This Row],[Cancel Date/time]])/60,"not cancelled")</f>
        <v>16.433333333333334</v>
      </c>
      <c r="I3882" s="47">
        <f>IFERROR(ROUND(Table1[[#This Row],[cancellation time decimal]],0),"not cancelled")</f>
        <v>16</v>
      </c>
      <c r="J3882" s="10">
        <f>IFERROR(MOD(Table1[[#This Row],[cancellation hour rounded]],24),"not cancelled")</f>
        <v>16</v>
      </c>
      <c r="K3882" s="32">
        <f>1/Table1[[#This Row],[Duration (Time between doses '[in hours'])]]</f>
        <v>0.1</v>
      </c>
      <c r="L3882" s="33">
        <f>Table1[[#This Row],[number doses per hour]]*INDEX(Table2[price per dose],Table1[[#This Row],[Drug ID]])</f>
        <v>0.84959999999999969</v>
      </c>
      <c r="M3882" s="11" t="b">
        <f>AND(Table1[[#This Row],[hour of cancellation 0 to 23]]&gt;=0,Table1[[#This Row],[hour of cancellation 0 to 23]]&lt;=23)</f>
        <v>1</v>
      </c>
    </row>
    <row r="3883" spans="1:13" x14ac:dyDescent="0.3">
      <c r="A3883" s="1">
        <v>3882</v>
      </c>
      <c r="B3883" s="1">
        <v>11</v>
      </c>
      <c r="C3883" s="2">
        <v>41079.95593074918</v>
      </c>
      <c r="D3883" s="2">
        <v>41139.955555555556</v>
      </c>
      <c r="E3883" s="1">
        <v>1</v>
      </c>
      <c r="F3883" s="2">
        <v>41086.547386364582</v>
      </c>
      <c r="G3883" s="1">
        <v>1</v>
      </c>
      <c r="H3883" s="32">
        <f>IFERROR(HOUR(Table1[[#This Row],[Cancel Date/time]])+MINUTE(Table1[[#This Row],[Cancel Date/time]])/60,"not cancelled")</f>
        <v>13.133333333333333</v>
      </c>
      <c r="I3883" s="47">
        <f>IFERROR(ROUND(Table1[[#This Row],[cancellation time decimal]],0),"not cancelled")</f>
        <v>13</v>
      </c>
      <c r="J3883" s="10">
        <f>IFERROR(MOD(Table1[[#This Row],[cancellation hour rounded]],24),"not cancelled")</f>
        <v>13</v>
      </c>
      <c r="K3883" s="32">
        <f>1/Table1[[#This Row],[Duration (Time between doses '[in hours'])]]</f>
        <v>1</v>
      </c>
      <c r="L3883" s="33">
        <f>Table1[[#This Row],[number doses per hour]]*INDEX(Table2[price per dose],Table1[[#This Row],[Drug ID]])</f>
        <v>1</v>
      </c>
      <c r="M3883" s="11" t="b">
        <f>AND(Table1[[#This Row],[hour of cancellation 0 to 23]]&gt;=0,Table1[[#This Row],[hour of cancellation 0 to 23]]&lt;=23)</f>
        <v>1</v>
      </c>
    </row>
    <row r="3884" spans="1:13" x14ac:dyDescent="0.3">
      <c r="A3884" s="1">
        <v>3883</v>
      </c>
      <c r="B3884" s="1">
        <v>5</v>
      </c>
      <c r="C3884" s="2">
        <v>41079.965084719413</v>
      </c>
      <c r="D3884" s="2">
        <v>41139.964583333334</v>
      </c>
      <c r="E3884" s="1">
        <v>24</v>
      </c>
      <c r="F3884" s="2">
        <v>41081.685677288326</v>
      </c>
      <c r="G3884" s="1">
        <v>0</v>
      </c>
      <c r="H3884" s="32">
        <f>IFERROR(HOUR(Table1[[#This Row],[Cancel Date/time]])+MINUTE(Table1[[#This Row],[Cancel Date/time]])/60,"not cancelled")</f>
        <v>16.45</v>
      </c>
      <c r="I3884" s="47">
        <f>IFERROR(ROUND(Table1[[#This Row],[cancellation time decimal]],0),"not cancelled")</f>
        <v>16</v>
      </c>
      <c r="J3884" s="10">
        <f>IFERROR(MOD(Table1[[#This Row],[cancellation hour rounded]],24),"not cancelled")</f>
        <v>16</v>
      </c>
      <c r="K3884" s="32">
        <f>1/Table1[[#This Row],[Duration (Time between doses '[in hours'])]]</f>
        <v>4.1666666666666664E-2</v>
      </c>
      <c r="L3884" s="33">
        <f>Table1[[#This Row],[number doses per hour]]*INDEX(Table2[price per dose],Table1[[#This Row],[Drug ID]])</f>
        <v>0.2815833333333333</v>
      </c>
      <c r="M3884" s="11" t="b">
        <f>AND(Table1[[#This Row],[hour of cancellation 0 to 23]]&gt;=0,Table1[[#This Row],[hour of cancellation 0 to 23]]&lt;=23)</f>
        <v>1</v>
      </c>
    </row>
    <row r="3885" spans="1:13" x14ac:dyDescent="0.3">
      <c r="A3885" s="1">
        <v>3884</v>
      </c>
      <c r="B3885" s="1">
        <v>1</v>
      </c>
      <c r="C3885" s="2">
        <v>41080.031002747302</v>
      </c>
      <c r="D3885" s="2">
        <v>41140.030555555553</v>
      </c>
      <c r="E3885" s="1">
        <v>12</v>
      </c>
      <c r="F3885" s="2">
        <v>41081.418766720126</v>
      </c>
      <c r="G3885" s="1">
        <v>0</v>
      </c>
      <c r="H3885" s="32">
        <f>IFERROR(HOUR(Table1[[#This Row],[Cancel Date/time]])+MINUTE(Table1[[#This Row],[Cancel Date/time]])/60,"not cancelled")</f>
        <v>10.050000000000001</v>
      </c>
      <c r="I3885" s="47">
        <f>IFERROR(ROUND(Table1[[#This Row],[cancellation time decimal]],0),"not cancelled")</f>
        <v>10</v>
      </c>
      <c r="J3885" s="10">
        <f>IFERROR(MOD(Table1[[#This Row],[cancellation hour rounded]],24),"not cancelled")</f>
        <v>10</v>
      </c>
      <c r="K3885" s="32">
        <f>1/Table1[[#This Row],[Duration (Time between doses '[in hours'])]]</f>
        <v>8.3333333333333329E-2</v>
      </c>
      <c r="L3885" s="33">
        <f>Table1[[#This Row],[number doses per hour]]*INDEX(Table2[price per dose],Table1[[#This Row],[Drug ID]])</f>
        <v>0.56619444444444444</v>
      </c>
      <c r="M3885" s="11" t="b">
        <f>AND(Table1[[#This Row],[hour of cancellation 0 to 23]]&gt;=0,Table1[[#This Row],[hour of cancellation 0 to 23]]&lt;=23)</f>
        <v>1</v>
      </c>
    </row>
    <row r="3886" spans="1:13" x14ac:dyDescent="0.3">
      <c r="A3886" s="1">
        <v>3885</v>
      </c>
      <c r="B3886" s="1">
        <v>6</v>
      </c>
      <c r="C3886" s="2">
        <v>41080.011957011055</v>
      </c>
      <c r="D3886" s="2">
        <v>41140.011805555558</v>
      </c>
      <c r="E3886" s="1">
        <v>24</v>
      </c>
      <c r="F3886" s="2">
        <v>41084.607517352175</v>
      </c>
      <c r="G3886" s="1">
        <v>0</v>
      </c>
      <c r="H3886" s="32">
        <f>IFERROR(HOUR(Table1[[#This Row],[Cancel Date/time]])+MINUTE(Table1[[#This Row],[Cancel Date/time]])/60,"not cancelled")</f>
        <v>14.566666666666666</v>
      </c>
      <c r="I3886" s="47">
        <f>IFERROR(ROUND(Table1[[#This Row],[cancellation time decimal]],0),"not cancelled")</f>
        <v>15</v>
      </c>
      <c r="J3886" s="10">
        <f>IFERROR(MOD(Table1[[#This Row],[cancellation hour rounded]],24),"not cancelled")</f>
        <v>15</v>
      </c>
      <c r="K3886" s="32">
        <f>1/Table1[[#This Row],[Duration (Time between doses '[in hours'])]]</f>
        <v>4.1666666666666664E-2</v>
      </c>
      <c r="L3886" s="33">
        <f>Table1[[#This Row],[number doses per hour]]*INDEX(Table2[price per dose],Table1[[#This Row],[Drug ID]])</f>
        <v>0.35218749999999999</v>
      </c>
      <c r="M3886" s="11" t="b">
        <f>AND(Table1[[#This Row],[hour of cancellation 0 to 23]]&gt;=0,Table1[[#This Row],[hour of cancellation 0 to 23]]&lt;=23)</f>
        <v>1</v>
      </c>
    </row>
    <row r="3887" spans="1:13" x14ac:dyDescent="0.3">
      <c r="A3887" s="1">
        <v>3886</v>
      </c>
      <c r="B3887" s="1">
        <v>7</v>
      </c>
      <c r="C3887" s="2">
        <v>41080.042384916567</v>
      </c>
      <c r="D3887" s="2">
        <v>41140.042361111111</v>
      </c>
      <c r="E3887" s="1">
        <v>24</v>
      </c>
      <c r="F3887" s="2">
        <v>41089.655145411642</v>
      </c>
      <c r="G3887" s="1">
        <v>0</v>
      </c>
      <c r="H3887" s="32">
        <f>IFERROR(HOUR(Table1[[#This Row],[Cancel Date/time]])+MINUTE(Table1[[#This Row],[Cancel Date/time]])/60,"not cancelled")</f>
        <v>15.716666666666667</v>
      </c>
      <c r="I3887" s="47">
        <f>IFERROR(ROUND(Table1[[#This Row],[cancellation time decimal]],0),"not cancelled")</f>
        <v>16</v>
      </c>
      <c r="J3887" s="10">
        <f>IFERROR(MOD(Table1[[#This Row],[cancellation hour rounded]],24),"not cancelled")</f>
        <v>16</v>
      </c>
      <c r="K3887" s="32">
        <f>1/Table1[[#This Row],[Duration (Time between doses '[in hours'])]]</f>
        <v>4.1666666666666664E-2</v>
      </c>
      <c r="L3887" s="33">
        <f>Table1[[#This Row],[number doses per hour]]*INDEX(Table2[price per dose],Table1[[#This Row],[Drug ID]])</f>
        <v>1.2958049999999997</v>
      </c>
      <c r="M3887" s="11" t="b">
        <f>AND(Table1[[#This Row],[hour of cancellation 0 to 23]]&gt;=0,Table1[[#This Row],[hour of cancellation 0 to 23]]&lt;=23)</f>
        <v>1</v>
      </c>
    </row>
    <row r="3888" spans="1:13" x14ac:dyDescent="0.3">
      <c r="A3888" s="1">
        <v>3887</v>
      </c>
      <c r="B3888" s="1">
        <v>5</v>
      </c>
      <c r="C3888" s="2">
        <v>41080.208724178352</v>
      </c>
      <c r="D3888" s="2">
        <v>41140.208333333336</v>
      </c>
      <c r="E3888" s="1">
        <v>24</v>
      </c>
      <c r="F3888" s="2">
        <v>41084.987367878137</v>
      </c>
      <c r="G3888" s="1">
        <v>1</v>
      </c>
      <c r="H3888" s="32">
        <f>IFERROR(HOUR(Table1[[#This Row],[Cancel Date/time]])+MINUTE(Table1[[#This Row],[Cancel Date/time]])/60,"not cancelled")</f>
        <v>23.683333333333334</v>
      </c>
      <c r="I3888" s="47">
        <f>IFERROR(ROUND(Table1[[#This Row],[cancellation time decimal]],0),"not cancelled")</f>
        <v>24</v>
      </c>
      <c r="J3888" s="10">
        <f>IFERROR(MOD(Table1[[#This Row],[cancellation hour rounded]],24),"not cancelled")</f>
        <v>0</v>
      </c>
      <c r="K3888" s="32">
        <f>1/Table1[[#This Row],[Duration (Time between doses '[in hours'])]]</f>
        <v>4.1666666666666664E-2</v>
      </c>
      <c r="L3888" s="33">
        <f>Table1[[#This Row],[number doses per hour]]*INDEX(Table2[price per dose],Table1[[#This Row],[Drug ID]])</f>
        <v>0.2815833333333333</v>
      </c>
      <c r="M3888" s="11" t="b">
        <f>AND(Table1[[#This Row],[hour of cancellation 0 to 23]]&gt;=0,Table1[[#This Row],[hour of cancellation 0 to 23]]&lt;=23)</f>
        <v>1</v>
      </c>
    </row>
    <row r="3889" spans="1:13" x14ac:dyDescent="0.3">
      <c r="A3889" s="1">
        <v>3888</v>
      </c>
      <c r="B3889" s="1">
        <v>4</v>
      </c>
      <c r="C3889" s="2">
        <v>41080.348044492748</v>
      </c>
      <c r="D3889" s="2">
        <v>41140.347916666666</v>
      </c>
      <c r="E3889" s="1">
        <v>12</v>
      </c>
      <c r="F3889" s="2">
        <v>41082.465834476287</v>
      </c>
      <c r="G3889" s="1">
        <v>0</v>
      </c>
      <c r="H3889" s="32">
        <f>IFERROR(HOUR(Table1[[#This Row],[Cancel Date/time]])+MINUTE(Table1[[#This Row],[Cancel Date/time]])/60,"not cancelled")</f>
        <v>11.166666666666666</v>
      </c>
      <c r="I3889" s="47">
        <f>IFERROR(ROUND(Table1[[#This Row],[cancellation time decimal]],0),"not cancelled")</f>
        <v>11</v>
      </c>
      <c r="J3889" s="10">
        <f>IFERROR(MOD(Table1[[#This Row],[cancellation hour rounded]],24),"not cancelled")</f>
        <v>11</v>
      </c>
      <c r="K3889" s="32">
        <f>1/Table1[[#This Row],[Duration (Time between doses '[in hours'])]]</f>
        <v>8.3333333333333329E-2</v>
      </c>
      <c r="L3889" s="33">
        <f>Table1[[#This Row],[number doses per hour]]*INDEX(Table2[price per dose],Table1[[#This Row],[Drug ID]])</f>
        <v>1.448055119047619</v>
      </c>
      <c r="M3889" s="11" t="b">
        <f>AND(Table1[[#This Row],[hour of cancellation 0 to 23]]&gt;=0,Table1[[#This Row],[hour of cancellation 0 to 23]]&lt;=23)</f>
        <v>1</v>
      </c>
    </row>
    <row r="3890" spans="1:13" x14ac:dyDescent="0.3">
      <c r="A3890" s="1">
        <v>3889</v>
      </c>
      <c r="B3890" s="1">
        <v>9</v>
      </c>
      <c r="C3890" s="2">
        <v>41080.39509145273</v>
      </c>
      <c r="D3890" s="2">
        <v>41140.394444444442</v>
      </c>
      <c r="E3890" s="1">
        <v>5</v>
      </c>
      <c r="F3890" s="2">
        <v>41083.42419913278</v>
      </c>
      <c r="G3890" s="1">
        <v>0</v>
      </c>
      <c r="H3890" s="32">
        <f>IFERROR(HOUR(Table1[[#This Row],[Cancel Date/time]])+MINUTE(Table1[[#This Row],[Cancel Date/time]])/60,"not cancelled")</f>
        <v>10.166666666666666</v>
      </c>
      <c r="I3890" s="47">
        <f>IFERROR(ROUND(Table1[[#This Row],[cancellation time decimal]],0),"not cancelled")</f>
        <v>10</v>
      </c>
      <c r="J3890" s="10">
        <f>IFERROR(MOD(Table1[[#This Row],[cancellation hour rounded]],24),"not cancelled")</f>
        <v>10</v>
      </c>
      <c r="K3890" s="32">
        <f>1/Table1[[#This Row],[Duration (Time between doses '[in hours'])]]</f>
        <v>0.2</v>
      </c>
      <c r="L3890" s="33">
        <f>Table1[[#This Row],[number doses per hour]]*INDEX(Table2[price per dose],Table1[[#This Row],[Drug ID]])</f>
        <v>5.6740000000000004</v>
      </c>
      <c r="M3890" s="11" t="b">
        <f>AND(Table1[[#This Row],[hour of cancellation 0 to 23]]&gt;=0,Table1[[#This Row],[hour of cancellation 0 to 23]]&lt;=23)</f>
        <v>1</v>
      </c>
    </row>
    <row r="3891" spans="1:13" x14ac:dyDescent="0.3">
      <c r="A3891" s="1">
        <v>3890</v>
      </c>
      <c r="B3891" s="1">
        <v>1</v>
      </c>
      <c r="C3891" s="2">
        <v>41080.450628874358</v>
      </c>
      <c r="D3891" s="2">
        <v>41140.449999999997</v>
      </c>
      <c r="E3891" s="1">
        <v>8</v>
      </c>
      <c r="F3891" s="2">
        <v>41080.510650290031</v>
      </c>
      <c r="G3891" s="1">
        <v>0</v>
      </c>
      <c r="H3891" s="32">
        <f>IFERROR(HOUR(Table1[[#This Row],[Cancel Date/time]])+MINUTE(Table1[[#This Row],[Cancel Date/time]])/60,"not cancelled")</f>
        <v>12.25</v>
      </c>
      <c r="I3891" s="47">
        <f>IFERROR(ROUND(Table1[[#This Row],[cancellation time decimal]],0),"not cancelled")</f>
        <v>12</v>
      </c>
      <c r="J3891" s="10">
        <f>IFERROR(MOD(Table1[[#This Row],[cancellation hour rounded]],24),"not cancelled")</f>
        <v>12</v>
      </c>
      <c r="K3891" s="32">
        <f>1/Table1[[#This Row],[Duration (Time between doses '[in hours'])]]</f>
        <v>0.125</v>
      </c>
      <c r="L3891" s="33">
        <f>Table1[[#This Row],[number doses per hour]]*INDEX(Table2[price per dose],Table1[[#This Row],[Drug ID]])</f>
        <v>0.84929166666666667</v>
      </c>
      <c r="M3891" s="11" t="b">
        <f>AND(Table1[[#This Row],[hour of cancellation 0 to 23]]&gt;=0,Table1[[#This Row],[hour of cancellation 0 to 23]]&lt;=23)</f>
        <v>1</v>
      </c>
    </row>
    <row r="3892" spans="1:13" x14ac:dyDescent="0.3">
      <c r="A3892" s="1">
        <v>3891</v>
      </c>
      <c r="B3892" s="1">
        <v>1</v>
      </c>
      <c r="C3892" s="2">
        <v>41080.43513063874</v>
      </c>
      <c r="D3892" s="2">
        <v>41140.43472222222</v>
      </c>
      <c r="E3892" s="1">
        <v>12</v>
      </c>
      <c r="F3892" s="2">
        <v>41081.520345116871</v>
      </c>
      <c r="G3892" s="1">
        <v>0</v>
      </c>
      <c r="H3892" s="32">
        <f>IFERROR(HOUR(Table1[[#This Row],[Cancel Date/time]])+MINUTE(Table1[[#This Row],[Cancel Date/time]])/60,"not cancelled")</f>
        <v>12.483333333333333</v>
      </c>
      <c r="I3892" s="47">
        <f>IFERROR(ROUND(Table1[[#This Row],[cancellation time decimal]],0),"not cancelled")</f>
        <v>12</v>
      </c>
      <c r="J3892" s="10">
        <f>IFERROR(MOD(Table1[[#This Row],[cancellation hour rounded]],24),"not cancelled")</f>
        <v>12</v>
      </c>
      <c r="K3892" s="32">
        <f>1/Table1[[#This Row],[Duration (Time between doses '[in hours'])]]</f>
        <v>8.3333333333333329E-2</v>
      </c>
      <c r="L3892" s="33">
        <f>Table1[[#This Row],[number doses per hour]]*INDEX(Table2[price per dose],Table1[[#This Row],[Drug ID]])</f>
        <v>0.56619444444444444</v>
      </c>
      <c r="M3892" s="11" t="b">
        <f>AND(Table1[[#This Row],[hour of cancellation 0 to 23]]&gt;=0,Table1[[#This Row],[hour of cancellation 0 to 23]]&lt;=23)</f>
        <v>1</v>
      </c>
    </row>
    <row r="3893" spans="1:13" hidden="1" x14ac:dyDescent="0.3">
      <c r="A3893" s="1">
        <v>3892</v>
      </c>
      <c r="B3893" s="1">
        <v>1</v>
      </c>
      <c r="C3893" s="2">
        <v>41080.490322725076</v>
      </c>
      <c r="D3893" s="2">
        <v>41083.989714293471</v>
      </c>
      <c r="E3893" s="1">
        <v>8</v>
      </c>
      <c r="F3893" s="2" t="s">
        <v>5</v>
      </c>
      <c r="G3893" s="1">
        <v>0</v>
      </c>
      <c r="H3893" s="32" t="str">
        <f>IFERROR(HOUR(Table1[[#This Row],[Cancel Date/time]])+MINUTE(Table1[[#This Row],[Cancel Date/time]])/60,"not cancelled")</f>
        <v>not cancelled</v>
      </c>
      <c r="I3893" s="47" t="str">
        <f>IFERROR(ROUND(Table1[[#This Row],[cancellation time decimal]],0),"not cancelled")</f>
        <v>not cancelled</v>
      </c>
      <c r="J3893" s="10" t="str">
        <f>IFERROR(MOD(Table1[[#This Row],[cancellation hour rounded]],24),"not cancelled")</f>
        <v>not cancelled</v>
      </c>
      <c r="K3893" s="32">
        <f>1/Table1[[#This Row],[Duration (Time between doses '[in hours'])]]</f>
        <v>0.125</v>
      </c>
      <c r="L3893" s="33">
        <f>Table1[[#This Row],[number doses per hour]]*INDEX(Table2[price per dose],Table1[[#This Row],[Drug ID]])</f>
        <v>0.84929166666666667</v>
      </c>
      <c r="M3893" s="11" t="b">
        <f>AND(Table1[[#This Row],[hour of cancellation 0 to 23]]&gt;=0,Table1[[#This Row],[hour of cancellation 0 to 23]]&lt;=23)</f>
        <v>0</v>
      </c>
    </row>
    <row r="3894" spans="1:13" x14ac:dyDescent="0.3">
      <c r="A3894" s="1">
        <v>3893</v>
      </c>
      <c r="B3894" s="1">
        <v>1</v>
      </c>
      <c r="C3894" s="2">
        <v>41080.503861969803</v>
      </c>
      <c r="D3894" s="2">
        <v>41140.503472222219</v>
      </c>
      <c r="E3894" s="1">
        <v>8</v>
      </c>
      <c r="F3894" s="2">
        <v>41081.550718207051</v>
      </c>
      <c r="G3894" s="1">
        <v>0</v>
      </c>
      <c r="H3894" s="32">
        <f>IFERROR(HOUR(Table1[[#This Row],[Cancel Date/time]])+MINUTE(Table1[[#This Row],[Cancel Date/time]])/60,"not cancelled")</f>
        <v>13.216666666666667</v>
      </c>
      <c r="I3894" s="47">
        <f>IFERROR(ROUND(Table1[[#This Row],[cancellation time decimal]],0),"not cancelled")</f>
        <v>13</v>
      </c>
      <c r="J3894" s="10">
        <f>IFERROR(MOD(Table1[[#This Row],[cancellation hour rounded]],24),"not cancelled")</f>
        <v>13</v>
      </c>
      <c r="K3894" s="32">
        <f>1/Table1[[#This Row],[Duration (Time between doses '[in hours'])]]</f>
        <v>0.125</v>
      </c>
      <c r="L3894" s="33">
        <f>Table1[[#This Row],[number doses per hour]]*INDEX(Table2[price per dose],Table1[[#This Row],[Drug ID]])</f>
        <v>0.84929166666666667</v>
      </c>
      <c r="M3894" s="11" t="b">
        <f>AND(Table1[[#This Row],[hour of cancellation 0 to 23]]&gt;=0,Table1[[#This Row],[hour of cancellation 0 to 23]]&lt;=23)</f>
        <v>1</v>
      </c>
    </row>
    <row r="3895" spans="1:13" x14ac:dyDescent="0.3">
      <c r="A3895" s="1">
        <v>3894</v>
      </c>
      <c r="B3895" s="1">
        <v>1</v>
      </c>
      <c r="C3895" s="2">
        <v>41080.527170966605</v>
      </c>
      <c r="D3895" s="2">
        <v>41140.527083333334</v>
      </c>
      <c r="E3895" s="1">
        <v>8</v>
      </c>
      <c r="F3895" s="2">
        <v>41081.520775552504</v>
      </c>
      <c r="G3895" s="1">
        <v>0</v>
      </c>
      <c r="H3895" s="32">
        <f>IFERROR(HOUR(Table1[[#This Row],[Cancel Date/time]])+MINUTE(Table1[[#This Row],[Cancel Date/time]])/60,"not cancelled")</f>
        <v>12.483333333333333</v>
      </c>
      <c r="I3895" s="47">
        <f>IFERROR(ROUND(Table1[[#This Row],[cancellation time decimal]],0),"not cancelled")</f>
        <v>12</v>
      </c>
      <c r="J3895" s="10">
        <f>IFERROR(MOD(Table1[[#This Row],[cancellation hour rounded]],24),"not cancelled")</f>
        <v>12</v>
      </c>
      <c r="K3895" s="32">
        <f>1/Table1[[#This Row],[Duration (Time between doses '[in hours'])]]</f>
        <v>0.125</v>
      </c>
      <c r="L3895" s="33">
        <f>Table1[[#This Row],[number doses per hour]]*INDEX(Table2[price per dose],Table1[[#This Row],[Drug ID]])</f>
        <v>0.84929166666666667</v>
      </c>
      <c r="M3895" s="11" t="b">
        <f>AND(Table1[[#This Row],[hour of cancellation 0 to 23]]&gt;=0,Table1[[#This Row],[hour of cancellation 0 to 23]]&lt;=23)</f>
        <v>1</v>
      </c>
    </row>
    <row r="3896" spans="1:13" hidden="1" x14ac:dyDescent="0.3">
      <c r="A3896" s="1">
        <v>3895</v>
      </c>
      <c r="B3896" s="1">
        <v>7</v>
      </c>
      <c r="C3896" s="2">
        <v>41080.565839620605</v>
      </c>
      <c r="D3896" s="2">
        <v>41082.648729200795</v>
      </c>
      <c r="E3896" s="1">
        <v>24</v>
      </c>
      <c r="F3896" s="2" t="s">
        <v>5</v>
      </c>
      <c r="G3896" s="1">
        <v>0</v>
      </c>
      <c r="H3896" s="32" t="str">
        <f>IFERROR(HOUR(Table1[[#This Row],[Cancel Date/time]])+MINUTE(Table1[[#This Row],[Cancel Date/time]])/60,"not cancelled")</f>
        <v>not cancelled</v>
      </c>
      <c r="I3896" s="47" t="str">
        <f>IFERROR(ROUND(Table1[[#This Row],[cancellation time decimal]],0),"not cancelled")</f>
        <v>not cancelled</v>
      </c>
      <c r="J3896" s="10" t="str">
        <f>IFERROR(MOD(Table1[[#This Row],[cancellation hour rounded]],24),"not cancelled")</f>
        <v>not cancelled</v>
      </c>
      <c r="K3896" s="32">
        <f>1/Table1[[#This Row],[Duration (Time between doses '[in hours'])]]</f>
        <v>4.1666666666666664E-2</v>
      </c>
      <c r="L3896" s="33">
        <f>Table1[[#This Row],[number doses per hour]]*INDEX(Table2[price per dose],Table1[[#This Row],[Drug ID]])</f>
        <v>1.2958049999999997</v>
      </c>
      <c r="M3896" s="11" t="b">
        <f>AND(Table1[[#This Row],[hour of cancellation 0 to 23]]&gt;=0,Table1[[#This Row],[hour of cancellation 0 to 23]]&lt;=23)</f>
        <v>0</v>
      </c>
    </row>
    <row r="3897" spans="1:13" x14ac:dyDescent="0.3">
      <c r="A3897" s="1">
        <v>3896</v>
      </c>
      <c r="B3897" s="1">
        <v>7</v>
      </c>
      <c r="C3897" s="2">
        <v>41080.573506170607</v>
      </c>
      <c r="D3897" s="2">
        <v>41140.572916666664</v>
      </c>
      <c r="E3897" s="1">
        <v>24</v>
      </c>
      <c r="F3897" s="2">
        <v>41096.417543121832</v>
      </c>
      <c r="G3897" s="1">
        <v>0</v>
      </c>
      <c r="H3897" s="32">
        <f>IFERROR(HOUR(Table1[[#This Row],[Cancel Date/time]])+MINUTE(Table1[[#This Row],[Cancel Date/time]])/60,"not cancelled")</f>
        <v>10.016666666666667</v>
      </c>
      <c r="I3897" s="47">
        <f>IFERROR(ROUND(Table1[[#This Row],[cancellation time decimal]],0),"not cancelled")</f>
        <v>10</v>
      </c>
      <c r="J3897" s="10">
        <f>IFERROR(MOD(Table1[[#This Row],[cancellation hour rounded]],24),"not cancelled")</f>
        <v>10</v>
      </c>
      <c r="K3897" s="32">
        <f>1/Table1[[#This Row],[Duration (Time between doses '[in hours'])]]</f>
        <v>4.1666666666666664E-2</v>
      </c>
      <c r="L3897" s="33">
        <f>Table1[[#This Row],[number doses per hour]]*INDEX(Table2[price per dose],Table1[[#This Row],[Drug ID]])</f>
        <v>1.2958049999999997</v>
      </c>
      <c r="M3897" s="11" t="b">
        <f>AND(Table1[[#This Row],[hour of cancellation 0 to 23]]&gt;=0,Table1[[#This Row],[hour of cancellation 0 to 23]]&lt;=23)</f>
        <v>1</v>
      </c>
    </row>
    <row r="3898" spans="1:13" x14ac:dyDescent="0.3">
      <c r="A3898" s="1">
        <v>3897</v>
      </c>
      <c r="B3898" s="1">
        <v>1</v>
      </c>
      <c r="C3898" s="2">
        <v>41080.559165395287</v>
      </c>
      <c r="D3898" s="2">
        <v>41140.559027777774</v>
      </c>
      <c r="E3898" s="1">
        <v>8</v>
      </c>
      <c r="F3898" s="2">
        <v>41080.715373709238</v>
      </c>
      <c r="G3898" s="1">
        <v>0</v>
      </c>
      <c r="H3898" s="32">
        <f>IFERROR(HOUR(Table1[[#This Row],[Cancel Date/time]])+MINUTE(Table1[[#This Row],[Cancel Date/time]])/60,"not cancelled")</f>
        <v>17.166666666666668</v>
      </c>
      <c r="I3898" s="47">
        <f>IFERROR(ROUND(Table1[[#This Row],[cancellation time decimal]],0),"not cancelled")</f>
        <v>17</v>
      </c>
      <c r="J3898" s="10">
        <f>IFERROR(MOD(Table1[[#This Row],[cancellation hour rounded]],24),"not cancelled")</f>
        <v>17</v>
      </c>
      <c r="K3898" s="32">
        <f>1/Table1[[#This Row],[Duration (Time between doses '[in hours'])]]</f>
        <v>0.125</v>
      </c>
      <c r="L3898" s="33">
        <f>Table1[[#This Row],[number doses per hour]]*INDEX(Table2[price per dose],Table1[[#This Row],[Drug ID]])</f>
        <v>0.84929166666666667</v>
      </c>
      <c r="M3898" s="11" t="b">
        <f>AND(Table1[[#This Row],[hour of cancellation 0 to 23]]&gt;=0,Table1[[#This Row],[hour of cancellation 0 to 23]]&lt;=23)</f>
        <v>1</v>
      </c>
    </row>
    <row r="3899" spans="1:13" x14ac:dyDescent="0.3">
      <c r="A3899" s="1">
        <v>3898</v>
      </c>
      <c r="B3899" s="1">
        <v>2</v>
      </c>
      <c r="C3899" s="2">
        <v>41080.581682734242</v>
      </c>
      <c r="D3899" s="2">
        <v>41140.581249999996</v>
      </c>
      <c r="E3899" s="1">
        <v>10</v>
      </c>
      <c r="F3899" s="2">
        <v>41082.004692215865</v>
      </c>
      <c r="G3899" s="1">
        <v>0</v>
      </c>
      <c r="H3899" s="32">
        <f>IFERROR(HOUR(Table1[[#This Row],[Cancel Date/time]])+MINUTE(Table1[[#This Row],[Cancel Date/time]])/60,"not cancelled")</f>
        <v>0.1</v>
      </c>
      <c r="I3899" s="47">
        <f>IFERROR(ROUND(Table1[[#This Row],[cancellation time decimal]],0),"not cancelled")</f>
        <v>0</v>
      </c>
      <c r="J3899" s="10">
        <f>IFERROR(MOD(Table1[[#This Row],[cancellation hour rounded]],24),"not cancelled")</f>
        <v>0</v>
      </c>
      <c r="K3899" s="32">
        <f>1/Table1[[#This Row],[Duration (Time between doses '[in hours'])]]</f>
        <v>0.1</v>
      </c>
      <c r="L3899" s="33">
        <f>Table1[[#This Row],[number doses per hour]]*INDEX(Table2[price per dose],Table1[[#This Row],[Drug ID]])</f>
        <v>0.84959999999999969</v>
      </c>
      <c r="M3899" s="11" t="b">
        <f>AND(Table1[[#This Row],[hour of cancellation 0 to 23]]&gt;=0,Table1[[#This Row],[hour of cancellation 0 to 23]]&lt;=23)</f>
        <v>1</v>
      </c>
    </row>
    <row r="3900" spans="1:13" x14ac:dyDescent="0.3">
      <c r="A3900" s="1">
        <v>3899</v>
      </c>
      <c r="B3900" s="1">
        <v>1</v>
      </c>
      <c r="C3900" s="2">
        <v>41080.557324893955</v>
      </c>
      <c r="D3900" s="2">
        <v>41140.556944444441</v>
      </c>
      <c r="E3900" s="1">
        <v>8</v>
      </c>
      <c r="F3900" s="2">
        <v>41081.445321218998</v>
      </c>
      <c r="G3900" s="1">
        <v>0</v>
      </c>
      <c r="H3900" s="32">
        <f>IFERROR(HOUR(Table1[[#This Row],[Cancel Date/time]])+MINUTE(Table1[[#This Row],[Cancel Date/time]])/60,"not cancelled")</f>
        <v>10.683333333333334</v>
      </c>
      <c r="I3900" s="47">
        <f>IFERROR(ROUND(Table1[[#This Row],[cancellation time decimal]],0),"not cancelled")</f>
        <v>11</v>
      </c>
      <c r="J3900" s="10">
        <f>IFERROR(MOD(Table1[[#This Row],[cancellation hour rounded]],24),"not cancelled")</f>
        <v>11</v>
      </c>
      <c r="K3900" s="32">
        <f>1/Table1[[#This Row],[Duration (Time between doses '[in hours'])]]</f>
        <v>0.125</v>
      </c>
      <c r="L3900" s="33">
        <f>Table1[[#This Row],[number doses per hour]]*INDEX(Table2[price per dose],Table1[[#This Row],[Drug ID]])</f>
        <v>0.84929166666666667</v>
      </c>
      <c r="M3900" s="11" t="b">
        <f>AND(Table1[[#This Row],[hour of cancellation 0 to 23]]&gt;=0,Table1[[#This Row],[hour of cancellation 0 to 23]]&lt;=23)</f>
        <v>1</v>
      </c>
    </row>
    <row r="3901" spans="1:13" x14ac:dyDescent="0.3">
      <c r="A3901" s="1">
        <v>3900</v>
      </c>
      <c r="B3901" s="1">
        <v>4</v>
      </c>
      <c r="C3901" s="2">
        <v>41080.556987046955</v>
      </c>
      <c r="D3901" s="2">
        <v>41140.556944444441</v>
      </c>
      <c r="E3901" s="1">
        <v>12</v>
      </c>
      <c r="F3901" s="2">
        <v>41083.422839832689</v>
      </c>
      <c r="G3901" s="1">
        <v>0</v>
      </c>
      <c r="H3901" s="32">
        <f>IFERROR(HOUR(Table1[[#This Row],[Cancel Date/time]])+MINUTE(Table1[[#This Row],[Cancel Date/time]])/60,"not cancelled")</f>
        <v>10.133333333333333</v>
      </c>
      <c r="I3901" s="47">
        <f>IFERROR(ROUND(Table1[[#This Row],[cancellation time decimal]],0),"not cancelled")</f>
        <v>10</v>
      </c>
      <c r="J3901" s="10">
        <f>IFERROR(MOD(Table1[[#This Row],[cancellation hour rounded]],24),"not cancelled")</f>
        <v>10</v>
      </c>
      <c r="K3901" s="32">
        <f>1/Table1[[#This Row],[Duration (Time between doses '[in hours'])]]</f>
        <v>8.3333333333333329E-2</v>
      </c>
      <c r="L3901" s="33">
        <f>Table1[[#This Row],[number doses per hour]]*INDEX(Table2[price per dose],Table1[[#This Row],[Drug ID]])</f>
        <v>1.448055119047619</v>
      </c>
      <c r="M3901" s="11" t="b">
        <f>AND(Table1[[#This Row],[hour of cancellation 0 to 23]]&gt;=0,Table1[[#This Row],[hour of cancellation 0 to 23]]&lt;=23)</f>
        <v>1</v>
      </c>
    </row>
    <row r="3902" spans="1:13" x14ac:dyDescent="0.3">
      <c r="A3902" s="1">
        <v>3901</v>
      </c>
      <c r="B3902" s="1">
        <v>5</v>
      </c>
      <c r="C3902" s="2">
        <v>41080.616291908504</v>
      </c>
      <c r="D3902" s="2">
        <v>41140.615972222222</v>
      </c>
      <c r="E3902" s="1">
        <v>24</v>
      </c>
      <c r="F3902" s="2">
        <v>41084.38798305871</v>
      </c>
      <c r="G3902" s="1">
        <v>0</v>
      </c>
      <c r="H3902" s="32">
        <f>IFERROR(HOUR(Table1[[#This Row],[Cancel Date/time]])+MINUTE(Table1[[#This Row],[Cancel Date/time]])/60,"not cancelled")</f>
        <v>9.3000000000000007</v>
      </c>
      <c r="I3902" s="47">
        <f>IFERROR(ROUND(Table1[[#This Row],[cancellation time decimal]],0),"not cancelled")</f>
        <v>9</v>
      </c>
      <c r="J3902" s="10">
        <f>IFERROR(MOD(Table1[[#This Row],[cancellation hour rounded]],24),"not cancelled")</f>
        <v>9</v>
      </c>
      <c r="K3902" s="32">
        <f>1/Table1[[#This Row],[Duration (Time between doses '[in hours'])]]</f>
        <v>4.1666666666666664E-2</v>
      </c>
      <c r="L3902" s="33">
        <f>Table1[[#This Row],[number doses per hour]]*INDEX(Table2[price per dose],Table1[[#This Row],[Drug ID]])</f>
        <v>0.2815833333333333</v>
      </c>
      <c r="M3902" s="11" t="b">
        <f>AND(Table1[[#This Row],[hour of cancellation 0 to 23]]&gt;=0,Table1[[#This Row],[hour of cancellation 0 to 23]]&lt;=23)</f>
        <v>1</v>
      </c>
    </row>
    <row r="3903" spans="1:13" x14ac:dyDescent="0.3">
      <c r="A3903" s="1">
        <v>3902</v>
      </c>
      <c r="B3903" s="1">
        <v>4</v>
      </c>
      <c r="C3903" s="2">
        <v>41080.674409126237</v>
      </c>
      <c r="D3903" s="2">
        <v>41140.674305555556</v>
      </c>
      <c r="E3903" s="1">
        <v>12</v>
      </c>
      <c r="F3903" s="2">
        <v>41083.895244710257</v>
      </c>
      <c r="G3903" s="1">
        <v>0</v>
      </c>
      <c r="H3903" s="32">
        <f>IFERROR(HOUR(Table1[[#This Row],[Cancel Date/time]])+MINUTE(Table1[[#This Row],[Cancel Date/time]])/60,"not cancelled")</f>
        <v>21.483333333333334</v>
      </c>
      <c r="I3903" s="47">
        <f>IFERROR(ROUND(Table1[[#This Row],[cancellation time decimal]],0),"not cancelled")</f>
        <v>21</v>
      </c>
      <c r="J3903" s="10">
        <f>IFERROR(MOD(Table1[[#This Row],[cancellation hour rounded]],24),"not cancelled")</f>
        <v>21</v>
      </c>
      <c r="K3903" s="32">
        <f>1/Table1[[#This Row],[Duration (Time between doses '[in hours'])]]</f>
        <v>8.3333333333333329E-2</v>
      </c>
      <c r="L3903" s="33">
        <f>Table1[[#This Row],[number doses per hour]]*INDEX(Table2[price per dose],Table1[[#This Row],[Drug ID]])</f>
        <v>1.448055119047619</v>
      </c>
      <c r="M3903" s="11" t="b">
        <f>AND(Table1[[#This Row],[hour of cancellation 0 to 23]]&gt;=0,Table1[[#This Row],[hour of cancellation 0 to 23]]&lt;=23)</f>
        <v>1</v>
      </c>
    </row>
    <row r="3904" spans="1:13" x14ac:dyDescent="0.3">
      <c r="A3904" s="1">
        <v>3903</v>
      </c>
      <c r="B3904" s="1">
        <v>3</v>
      </c>
      <c r="C3904" s="2">
        <v>41080.719912047818</v>
      </c>
      <c r="D3904" s="2">
        <v>41140.719444444447</v>
      </c>
      <c r="E3904" s="1">
        <v>24</v>
      </c>
      <c r="F3904" s="2">
        <v>41083.436614307611</v>
      </c>
      <c r="G3904" s="1">
        <v>0</v>
      </c>
      <c r="H3904" s="32">
        <f>IFERROR(HOUR(Table1[[#This Row],[Cancel Date/time]])+MINUTE(Table1[[#This Row],[Cancel Date/time]])/60,"not cancelled")</f>
        <v>10.466666666666667</v>
      </c>
      <c r="I3904" s="47">
        <f>IFERROR(ROUND(Table1[[#This Row],[cancellation time decimal]],0),"not cancelled")</f>
        <v>10</v>
      </c>
      <c r="J3904" s="10">
        <f>IFERROR(MOD(Table1[[#This Row],[cancellation hour rounded]],24),"not cancelled")</f>
        <v>10</v>
      </c>
      <c r="K3904" s="32">
        <f>1/Table1[[#This Row],[Duration (Time between doses '[in hours'])]]</f>
        <v>4.1666666666666664E-2</v>
      </c>
      <c r="L3904" s="33">
        <f>Table1[[#This Row],[number doses per hour]]*INDEX(Table2[price per dose],Table1[[#This Row],[Drug ID]])</f>
        <v>0.18133000000000002</v>
      </c>
      <c r="M3904" s="11" t="b">
        <f>AND(Table1[[#This Row],[hour of cancellation 0 to 23]]&gt;=0,Table1[[#This Row],[hour of cancellation 0 to 23]]&lt;=23)</f>
        <v>1</v>
      </c>
    </row>
    <row r="3905" spans="1:13" x14ac:dyDescent="0.3">
      <c r="A3905" s="1">
        <v>3904</v>
      </c>
      <c r="B3905" s="1">
        <v>2</v>
      </c>
      <c r="C3905" s="2">
        <v>41080.716979344958</v>
      </c>
      <c r="D3905" s="2">
        <v>41140.716666666667</v>
      </c>
      <c r="E3905" s="1">
        <v>10</v>
      </c>
      <c r="F3905" s="2">
        <v>41081.501974932587</v>
      </c>
      <c r="G3905" s="1">
        <v>0</v>
      </c>
      <c r="H3905" s="32">
        <f>IFERROR(HOUR(Table1[[#This Row],[Cancel Date/time]])+MINUTE(Table1[[#This Row],[Cancel Date/time]])/60,"not cancelled")</f>
        <v>12.033333333333333</v>
      </c>
      <c r="I3905" s="47">
        <f>IFERROR(ROUND(Table1[[#This Row],[cancellation time decimal]],0),"not cancelled")</f>
        <v>12</v>
      </c>
      <c r="J3905" s="10">
        <f>IFERROR(MOD(Table1[[#This Row],[cancellation hour rounded]],24),"not cancelled")</f>
        <v>12</v>
      </c>
      <c r="K3905" s="32">
        <f>1/Table1[[#This Row],[Duration (Time between doses '[in hours'])]]</f>
        <v>0.1</v>
      </c>
      <c r="L3905" s="33">
        <f>Table1[[#This Row],[number doses per hour]]*INDEX(Table2[price per dose],Table1[[#This Row],[Drug ID]])</f>
        <v>0.84959999999999969</v>
      </c>
      <c r="M3905" s="11" t="b">
        <f>AND(Table1[[#This Row],[hour of cancellation 0 to 23]]&gt;=0,Table1[[#This Row],[hour of cancellation 0 to 23]]&lt;=23)</f>
        <v>1</v>
      </c>
    </row>
    <row r="3906" spans="1:13" x14ac:dyDescent="0.3">
      <c r="A3906" s="1">
        <v>3905</v>
      </c>
      <c r="B3906" s="1">
        <v>1</v>
      </c>
      <c r="C3906" s="2">
        <v>41080.709588558479</v>
      </c>
      <c r="D3906" s="2">
        <v>41140.709027777782</v>
      </c>
      <c r="E3906" s="1">
        <v>8</v>
      </c>
      <c r="F3906" s="2">
        <v>41081.661086775915</v>
      </c>
      <c r="G3906" s="1">
        <v>0</v>
      </c>
      <c r="H3906" s="32">
        <f>IFERROR(HOUR(Table1[[#This Row],[Cancel Date/time]])+MINUTE(Table1[[#This Row],[Cancel Date/time]])/60,"not cancelled")</f>
        <v>15.85</v>
      </c>
      <c r="I3906" s="47">
        <f>IFERROR(ROUND(Table1[[#This Row],[cancellation time decimal]],0),"not cancelled")</f>
        <v>16</v>
      </c>
      <c r="J3906" s="10">
        <f>IFERROR(MOD(Table1[[#This Row],[cancellation hour rounded]],24),"not cancelled")</f>
        <v>16</v>
      </c>
      <c r="K3906" s="32">
        <f>1/Table1[[#This Row],[Duration (Time between doses '[in hours'])]]</f>
        <v>0.125</v>
      </c>
      <c r="L3906" s="33">
        <f>Table1[[#This Row],[number doses per hour]]*INDEX(Table2[price per dose],Table1[[#This Row],[Drug ID]])</f>
        <v>0.84929166666666667</v>
      </c>
      <c r="M3906" s="11" t="b">
        <f>AND(Table1[[#This Row],[hour of cancellation 0 to 23]]&gt;=0,Table1[[#This Row],[hour of cancellation 0 to 23]]&lt;=23)</f>
        <v>1</v>
      </c>
    </row>
    <row r="3907" spans="1:13" x14ac:dyDescent="0.3">
      <c r="A3907" s="1">
        <v>3906</v>
      </c>
      <c r="B3907" s="1">
        <v>1</v>
      </c>
      <c r="C3907" s="2">
        <v>41080.708430912338</v>
      </c>
      <c r="D3907" s="2">
        <v>41140.708333333336</v>
      </c>
      <c r="E3907" s="1">
        <v>8</v>
      </c>
      <c r="F3907" s="2">
        <v>41081.434562683215</v>
      </c>
      <c r="G3907" s="1">
        <v>0</v>
      </c>
      <c r="H3907" s="32">
        <f>IFERROR(HOUR(Table1[[#This Row],[Cancel Date/time]])+MINUTE(Table1[[#This Row],[Cancel Date/time]])/60,"not cancelled")</f>
        <v>10.416666666666666</v>
      </c>
      <c r="I3907" s="47">
        <f>IFERROR(ROUND(Table1[[#This Row],[cancellation time decimal]],0),"not cancelled")</f>
        <v>10</v>
      </c>
      <c r="J3907" s="10">
        <f>IFERROR(MOD(Table1[[#This Row],[cancellation hour rounded]],24),"not cancelled")</f>
        <v>10</v>
      </c>
      <c r="K3907" s="32">
        <f>1/Table1[[#This Row],[Duration (Time between doses '[in hours'])]]</f>
        <v>0.125</v>
      </c>
      <c r="L3907" s="33">
        <f>Table1[[#This Row],[number doses per hour]]*INDEX(Table2[price per dose],Table1[[#This Row],[Drug ID]])</f>
        <v>0.84929166666666667</v>
      </c>
      <c r="M3907" s="11" t="b">
        <f>AND(Table1[[#This Row],[hour of cancellation 0 to 23]]&gt;=0,Table1[[#This Row],[hour of cancellation 0 to 23]]&lt;=23)</f>
        <v>1</v>
      </c>
    </row>
    <row r="3908" spans="1:13" x14ac:dyDescent="0.3">
      <c r="A3908" s="1">
        <v>3907</v>
      </c>
      <c r="B3908" s="1">
        <v>1</v>
      </c>
      <c r="C3908" s="2">
        <v>41080.732445632857</v>
      </c>
      <c r="D3908" s="2">
        <v>41140.731944444444</v>
      </c>
      <c r="E3908" s="1">
        <v>8</v>
      </c>
      <c r="F3908" s="2">
        <v>41081.682449234359</v>
      </c>
      <c r="G3908" s="1">
        <v>0</v>
      </c>
      <c r="H3908" s="32">
        <f>IFERROR(HOUR(Table1[[#This Row],[Cancel Date/time]])+MINUTE(Table1[[#This Row],[Cancel Date/time]])/60,"not cancelled")</f>
        <v>16.366666666666667</v>
      </c>
      <c r="I3908" s="47">
        <f>IFERROR(ROUND(Table1[[#This Row],[cancellation time decimal]],0),"not cancelled")</f>
        <v>16</v>
      </c>
      <c r="J3908" s="10">
        <f>IFERROR(MOD(Table1[[#This Row],[cancellation hour rounded]],24),"not cancelled")</f>
        <v>16</v>
      </c>
      <c r="K3908" s="32">
        <f>1/Table1[[#This Row],[Duration (Time between doses '[in hours'])]]</f>
        <v>0.125</v>
      </c>
      <c r="L3908" s="33">
        <f>Table1[[#This Row],[number doses per hour]]*INDEX(Table2[price per dose],Table1[[#This Row],[Drug ID]])</f>
        <v>0.84929166666666667</v>
      </c>
      <c r="M3908" s="11" t="b">
        <f>AND(Table1[[#This Row],[hour of cancellation 0 to 23]]&gt;=0,Table1[[#This Row],[hour of cancellation 0 to 23]]&lt;=23)</f>
        <v>1</v>
      </c>
    </row>
    <row r="3909" spans="1:13" x14ac:dyDescent="0.3">
      <c r="A3909" s="1">
        <v>3908</v>
      </c>
      <c r="B3909" s="1">
        <v>2</v>
      </c>
      <c r="C3909" s="2">
        <v>41080.742346923682</v>
      </c>
      <c r="D3909" s="2">
        <v>41140.741666666669</v>
      </c>
      <c r="E3909" s="1">
        <v>10</v>
      </c>
      <c r="F3909" s="2">
        <v>41082.480223569961</v>
      </c>
      <c r="G3909" s="1">
        <v>0</v>
      </c>
      <c r="H3909" s="32">
        <f>IFERROR(HOUR(Table1[[#This Row],[Cancel Date/time]])+MINUTE(Table1[[#This Row],[Cancel Date/time]])/60,"not cancelled")</f>
        <v>11.516666666666667</v>
      </c>
      <c r="I3909" s="47">
        <f>IFERROR(ROUND(Table1[[#This Row],[cancellation time decimal]],0),"not cancelled")</f>
        <v>12</v>
      </c>
      <c r="J3909" s="10">
        <f>IFERROR(MOD(Table1[[#This Row],[cancellation hour rounded]],24),"not cancelled")</f>
        <v>12</v>
      </c>
      <c r="K3909" s="32">
        <f>1/Table1[[#This Row],[Duration (Time between doses '[in hours'])]]</f>
        <v>0.1</v>
      </c>
      <c r="L3909" s="33">
        <f>Table1[[#This Row],[number doses per hour]]*INDEX(Table2[price per dose],Table1[[#This Row],[Drug ID]])</f>
        <v>0.84959999999999969</v>
      </c>
      <c r="M3909" s="11" t="b">
        <f>AND(Table1[[#This Row],[hour of cancellation 0 to 23]]&gt;=0,Table1[[#This Row],[hour of cancellation 0 to 23]]&lt;=23)</f>
        <v>1</v>
      </c>
    </row>
    <row r="3910" spans="1:13" x14ac:dyDescent="0.3">
      <c r="A3910" s="1">
        <v>3909</v>
      </c>
      <c r="B3910" s="1">
        <v>1</v>
      </c>
      <c r="C3910" s="2">
        <v>41080.756920278262</v>
      </c>
      <c r="D3910" s="2">
        <v>41140.756249999999</v>
      </c>
      <c r="E3910" s="1">
        <v>8</v>
      </c>
      <c r="F3910" s="2">
        <v>41080.94073381096</v>
      </c>
      <c r="G3910" s="1">
        <v>0</v>
      </c>
      <c r="H3910" s="32">
        <f>IFERROR(HOUR(Table1[[#This Row],[Cancel Date/time]])+MINUTE(Table1[[#This Row],[Cancel Date/time]])/60,"not cancelled")</f>
        <v>22.566666666666666</v>
      </c>
      <c r="I3910" s="47">
        <f>IFERROR(ROUND(Table1[[#This Row],[cancellation time decimal]],0),"not cancelled")</f>
        <v>23</v>
      </c>
      <c r="J3910" s="10">
        <f>IFERROR(MOD(Table1[[#This Row],[cancellation hour rounded]],24),"not cancelled")</f>
        <v>23</v>
      </c>
      <c r="K3910" s="32">
        <f>1/Table1[[#This Row],[Duration (Time between doses '[in hours'])]]</f>
        <v>0.125</v>
      </c>
      <c r="L3910" s="33">
        <f>Table1[[#This Row],[number doses per hour]]*INDEX(Table2[price per dose],Table1[[#This Row],[Drug ID]])</f>
        <v>0.84929166666666667</v>
      </c>
      <c r="M3910" s="11" t="b">
        <f>AND(Table1[[#This Row],[hour of cancellation 0 to 23]]&gt;=0,Table1[[#This Row],[hour of cancellation 0 to 23]]&lt;=23)</f>
        <v>1</v>
      </c>
    </row>
    <row r="3911" spans="1:13" x14ac:dyDescent="0.3">
      <c r="A3911" s="1">
        <v>3910</v>
      </c>
      <c r="B3911" s="1">
        <v>1</v>
      </c>
      <c r="C3911" s="2">
        <v>41080.767425173413</v>
      </c>
      <c r="D3911" s="2">
        <v>41140.767361111109</v>
      </c>
      <c r="E3911" s="1">
        <v>12</v>
      </c>
      <c r="F3911" s="2">
        <v>41081.895781770647</v>
      </c>
      <c r="G3911" s="1">
        <v>0</v>
      </c>
      <c r="H3911" s="32">
        <f>IFERROR(HOUR(Table1[[#This Row],[Cancel Date/time]])+MINUTE(Table1[[#This Row],[Cancel Date/time]])/60,"not cancelled")</f>
        <v>21.483333333333334</v>
      </c>
      <c r="I3911" s="47">
        <f>IFERROR(ROUND(Table1[[#This Row],[cancellation time decimal]],0),"not cancelled")</f>
        <v>21</v>
      </c>
      <c r="J3911" s="10">
        <f>IFERROR(MOD(Table1[[#This Row],[cancellation hour rounded]],24),"not cancelled")</f>
        <v>21</v>
      </c>
      <c r="K3911" s="32">
        <f>1/Table1[[#This Row],[Duration (Time between doses '[in hours'])]]</f>
        <v>8.3333333333333329E-2</v>
      </c>
      <c r="L3911" s="33">
        <f>Table1[[#This Row],[number doses per hour]]*INDEX(Table2[price per dose],Table1[[#This Row],[Drug ID]])</f>
        <v>0.56619444444444444</v>
      </c>
      <c r="M3911" s="11" t="b">
        <f>AND(Table1[[#This Row],[hour of cancellation 0 to 23]]&gt;=0,Table1[[#This Row],[hour of cancellation 0 to 23]]&lt;=23)</f>
        <v>1</v>
      </c>
    </row>
    <row r="3912" spans="1:13" hidden="1" x14ac:dyDescent="0.3">
      <c r="A3912" s="1">
        <v>3911</v>
      </c>
      <c r="B3912" s="1">
        <v>1</v>
      </c>
      <c r="C3912" s="2">
        <v>41080.783320788949</v>
      </c>
      <c r="D3912" s="2">
        <v>41083.158116123785</v>
      </c>
      <c r="E3912" s="1">
        <v>12</v>
      </c>
      <c r="F3912" s="2" t="s">
        <v>5</v>
      </c>
      <c r="G3912" s="1">
        <v>0</v>
      </c>
      <c r="H3912" s="32" t="str">
        <f>IFERROR(HOUR(Table1[[#This Row],[Cancel Date/time]])+MINUTE(Table1[[#This Row],[Cancel Date/time]])/60,"not cancelled")</f>
        <v>not cancelled</v>
      </c>
      <c r="I3912" s="47" t="str">
        <f>IFERROR(ROUND(Table1[[#This Row],[cancellation time decimal]],0),"not cancelled")</f>
        <v>not cancelled</v>
      </c>
      <c r="J3912" s="10" t="str">
        <f>IFERROR(MOD(Table1[[#This Row],[cancellation hour rounded]],24),"not cancelled")</f>
        <v>not cancelled</v>
      </c>
      <c r="K3912" s="32">
        <f>1/Table1[[#This Row],[Duration (Time between doses '[in hours'])]]</f>
        <v>8.3333333333333329E-2</v>
      </c>
      <c r="L3912" s="33">
        <f>Table1[[#This Row],[number doses per hour]]*INDEX(Table2[price per dose],Table1[[#This Row],[Drug ID]])</f>
        <v>0.56619444444444444</v>
      </c>
      <c r="M3912" s="11" t="b">
        <f>AND(Table1[[#This Row],[hour of cancellation 0 to 23]]&gt;=0,Table1[[#This Row],[hour of cancellation 0 to 23]]&lt;=23)</f>
        <v>0</v>
      </c>
    </row>
    <row r="3913" spans="1:13" hidden="1" x14ac:dyDescent="0.3">
      <c r="A3913" s="1">
        <v>3912</v>
      </c>
      <c r="B3913" s="1">
        <v>1</v>
      </c>
      <c r="C3913" s="2">
        <v>41080.867987457044</v>
      </c>
      <c r="D3913" s="2">
        <v>41083.284069144473</v>
      </c>
      <c r="E3913" s="1">
        <v>8</v>
      </c>
      <c r="F3913" s="2" t="s">
        <v>5</v>
      </c>
      <c r="G3913" s="1">
        <v>0</v>
      </c>
      <c r="H3913" s="32" t="str">
        <f>IFERROR(HOUR(Table1[[#This Row],[Cancel Date/time]])+MINUTE(Table1[[#This Row],[Cancel Date/time]])/60,"not cancelled")</f>
        <v>not cancelled</v>
      </c>
      <c r="I3913" s="47" t="str">
        <f>IFERROR(ROUND(Table1[[#This Row],[cancellation time decimal]],0),"not cancelled")</f>
        <v>not cancelled</v>
      </c>
      <c r="J3913" s="10" t="str">
        <f>IFERROR(MOD(Table1[[#This Row],[cancellation hour rounded]],24),"not cancelled")</f>
        <v>not cancelled</v>
      </c>
      <c r="K3913" s="32">
        <f>1/Table1[[#This Row],[Duration (Time between doses '[in hours'])]]</f>
        <v>0.125</v>
      </c>
      <c r="L3913" s="33">
        <f>Table1[[#This Row],[number doses per hour]]*INDEX(Table2[price per dose],Table1[[#This Row],[Drug ID]])</f>
        <v>0.84929166666666667</v>
      </c>
      <c r="M3913" s="11" t="b">
        <f>AND(Table1[[#This Row],[hour of cancellation 0 to 23]]&gt;=0,Table1[[#This Row],[hour of cancellation 0 to 23]]&lt;=23)</f>
        <v>0</v>
      </c>
    </row>
    <row r="3914" spans="1:13" x14ac:dyDescent="0.3">
      <c r="A3914" s="1">
        <v>3913</v>
      </c>
      <c r="B3914" s="1">
        <v>3</v>
      </c>
      <c r="C3914" s="2">
        <v>41081.034834304315</v>
      </c>
      <c r="D3914" s="2">
        <v>41141.034722222219</v>
      </c>
      <c r="E3914" s="1">
        <v>24</v>
      </c>
      <c r="F3914" s="2">
        <v>41085.335073193091</v>
      </c>
      <c r="G3914" s="1">
        <v>0</v>
      </c>
      <c r="H3914" s="32">
        <f>IFERROR(HOUR(Table1[[#This Row],[Cancel Date/time]])+MINUTE(Table1[[#This Row],[Cancel Date/time]])/60,"not cancelled")</f>
        <v>8.0333333333333332</v>
      </c>
      <c r="I3914" s="47">
        <f>IFERROR(ROUND(Table1[[#This Row],[cancellation time decimal]],0),"not cancelled")</f>
        <v>8</v>
      </c>
      <c r="J3914" s="10">
        <f>IFERROR(MOD(Table1[[#This Row],[cancellation hour rounded]],24),"not cancelled")</f>
        <v>8</v>
      </c>
      <c r="K3914" s="32">
        <f>1/Table1[[#This Row],[Duration (Time between doses '[in hours'])]]</f>
        <v>4.1666666666666664E-2</v>
      </c>
      <c r="L3914" s="33">
        <f>Table1[[#This Row],[number doses per hour]]*INDEX(Table2[price per dose],Table1[[#This Row],[Drug ID]])</f>
        <v>0.18133000000000002</v>
      </c>
      <c r="M3914" s="11" t="b">
        <f>AND(Table1[[#This Row],[hour of cancellation 0 to 23]]&gt;=0,Table1[[#This Row],[hour of cancellation 0 to 23]]&lt;=23)</f>
        <v>1</v>
      </c>
    </row>
    <row r="3915" spans="1:13" x14ac:dyDescent="0.3">
      <c r="A3915" s="1">
        <v>3914</v>
      </c>
      <c r="B3915" s="1">
        <v>1</v>
      </c>
      <c r="C3915" s="2">
        <v>41081.074238234265</v>
      </c>
      <c r="D3915" s="2">
        <v>41141.073611111111</v>
      </c>
      <c r="E3915" s="1">
        <v>8</v>
      </c>
      <c r="F3915" s="2">
        <v>41081.27140934721</v>
      </c>
      <c r="G3915" s="1">
        <v>0</v>
      </c>
      <c r="H3915" s="32">
        <f>IFERROR(HOUR(Table1[[#This Row],[Cancel Date/time]])+MINUTE(Table1[[#This Row],[Cancel Date/time]])/60,"not cancelled")</f>
        <v>6.5</v>
      </c>
      <c r="I3915" s="47">
        <f>IFERROR(ROUND(Table1[[#This Row],[cancellation time decimal]],0),"not cancelled")</f>
        <v>7</v>
      </c>
      <c r="J3915" s="10">
        <f>IFERROR(MOD(Table1[[#This Row],[cancellation hour rounded]],24),"not cancelled")</f>
        <v>7</v>
      </c>
      <c r="K3915" s="32">
        <f>1/Table1[[#This Row],[Duration (Time between doses '[in hours'])]]</f>
        <v>0.125</v>
      </c>
      <c r="L3915" s="33">
        <f>Table1[[#This Row],[number doses per hour]]*INDEX(Table2[price per dose],Table1[[#This Row],[Drug ID]])</f>
        <v>0.84929166666666667</v>
      </c>
      <c r="M3915" s="11" t="b">
        <f>AND(Table1[[#This Row],[hour of cancellation 0 to 23]]&gt;=0,Table1[[#This Row],[hour of cancellation 0 to 23]]&lt;=23)</f>
        <v>1</v>
      </c>
    </row>
    <row r="3916" spans="1:13" x14ac:dyDescent="0.3">
      <c r="A3916" s="1">
        <v>3915</v>
      </c>
      <c r="B3916" s="1">
        <v>1</v>
      </c>
      <c r="C3916" s="2">
        <v>41081.16715964851</v>
      </c>
      <c r="D3916" s="2">
        <v>41141.166666666664</v>
      </c>
      <c r="E3916" s="1">
        <v>8</v>
      </c>
      <c r="F3916" s="2">
        <v>41081.986034723071</v>
      </c>
      <c r="G3916" s="1">
        <v>0</v>
      </c>
      <c r="H3916" s="32">
        <f>IFERROR(HOUR(Table1[[#This Row],[Cancel Date/time]])+MINUTE(Table1[[#This Row],[Cancel Date/time]])/60,"not cancelled")</f>
        <v>23.65</v>
      </c>
      <c r="I3916" s="47">
        <f>IFERROR(ROUND(Table1[[#This Row],[cancellation time decimal]],0),"not cancelled")</f>
        <v>24</v>
      </c>
      <c r="J3916" s="10">
        <f>IFERROR(MOD(Table1[[#This Row],[cancellation hour rounded]],24),"not cancelled")</f>
        <v>0</v>
      </c>
      <c r="K3916" s="32">
        <f>1/Table1[[#This Row],[Duration (Time between doses '[in hours'])]]</f>
        <v>0.125</v>
      </c>
      <c r="L3916" s="33">
        <f>Table1[[#This Row],[number doses per hour]]*INDEX(Table2[price per dose],Table1[[#This Row],[Drug ID]])</f>
        <v>0.84929166666666667</v>
      </c>
      <c r="M3916" s="11" t="b">
        <f>AND(Table1[[#This Row],[hour of cancellation 0 to 23]]&gt;=0,Table1[[#This Row],[hour of cancellation 0 to 23]]&lt;=23)</f>
        <v>1</v>
      </c>
    </row>
    <row r="3917" spans="1:13" x14ac:dyDescent="0.3">
      <c r="A3917" s="1">
        <v>3916</v>
      </c>
      <c r="B3917" s="1">
        <v>1</v>
      </c>
      <c r="C3917" s="2">
        <v>41081.358533520513</v>
      </c>
      <c r="D3917" s="2">
        <v>41141.358333333337</v>
      </c>
      <c r="E3917" s="1">
        <v>8</v>
      </c>
      <c r="F3917" s="2">
        <v>41082.564313668357</v>
      </c>
      <c r="G3917" s="1">
        <v>0</v>
      </c>
      <c r="H3917" s="32">
        <f>IFERROR(HOUR(Table1[[#This Row],[Cancel Date/time]])+MINUTE(Table1[[#This Row],[Cancel Date/time]])/60,"not cancelled")</f>
        <v>13.533333333333333</v>
      </c>
      <c r="I3917" s="47">
        <f>IFERROR(ROUND(Table1[[#This Row],[cancellation time decimal]],0),"not cancelled")</f>
        <v>14</v>
      </c>
      <c r="J3917" s="10">
        <f>IFERROR(MOD(Table1[[#This Row],[cancellation hour rounded]],24),"not cancelled")</f>
        <v>14</v>
      </c>
      <c r="K3917" s="32">
        <f>1/Table1[[#This Row],[Duration (Time between doses '[in hours'])]]</f>
        <v>0.125</v>
      </c>
      <c r="L3917" s="33">
        <f>Table1[[#This Row],[number doses per hour]]*INDEX(Table2[price per dose],Table1[[#This Row],[Drug ID]])</f>
        <v>0.84929166666666667</v>
      </c>
      <c r="M3917" s="11" t="b">
        <f>AND(Table1[[#This Row],[hour of cancellation 0 to 23]]&gt;=0,Table1[[#This Row],[hour of cancellation 0 to 23]]&lt;=23)</f>
        <v>1</v>
      </c>
    </row>
    <row r="3918" spans="1:13" hidden="1" x14ac:dyDescent="0.3">
      <c r="A3918" s="1">
        <v>3917</v>
      </c>
      <c r="B3918" s="1">
        <v>1</v>
      </c>
      <c r="C3918" s="2">
        <v>41081.346464595103</v>
      </c>
      <c r="D3918" s="2">
        <v>41084.512699997766</v>
      </c>
      <c r="E3918" s="1">
        <v>8</v>
      </c>
      <c r="F3918" s="2" t="s">
        <v>5</v>
      </c>
      <c r="G3918" s="1">
        <v>0</v>
      </c>
      <c r="H3918" s="32" t="str">
        <f>IFERROR(HOUR(Table1[[#This Row],[Cancel Date/time]])+MINUTE(Table1[[#This Row],[Cancel Date/time]])/60,"not cancelled")</f>
        <v>not cancelled</v>
      </c>
      <c r="I3918" s="47" t="str">
        <f>IFERROR(ROUND(Table1[[#This Row],[cancellation time decimal]],0),"not cancelled")</f>
        <v>not cancelled</v>
      </c>
      <c r="J3918" s="10" t="str">
        <f>IFERROR(MOD(Table1[[#This Row],[cancellation hour rounded]],24),"not cancelled")</f>
        <v>not cancelled</v>
      </c>
      <c r="K3918" s="32">
        <f>1/Table1[[#This Row],[Duration (Time between doses '[in hours'])]]</f>
        <v>0.125</v>
      </c>
      <c r="L3918" s="33">
        <f>Table1[[#This Row],[number doses per hour]]*INDEX(Table2[price per dose],Table1[[#This Row],[Drug ID]])</f>
        <v>0.84929166666666667</v>
      </c>
      <c r="M3918" s="11" t="b">
        <f>AND(Table1[[#This Row],[hour of cancellation 0 to 23]]&gt;=0,Table1[[#This Row],[hour of cancellation 0 to 23]]&lt;=23)</f>
        <v>0</v>
      </c>
    </row>
    <row r="3919" spans="1:13" x14ac:dyDescent="0.3">
      <c r="A3919" s="1">
        <v>3918</v>
      </c>
      <c r="B3919" s="1">
        <v>6</v>
      </c>
      <c r="C3919" s="2">
        <v>41081.359880846212</v>
      </c>
      <c r="D3919" s="2">
        <v>41141.359722222223</v>
      </c>
      <c r="E3919" s="1">
        <v>24</v>
      </c>
      <c r="F3919" s="2">
        <v>41085.719635447931</v>
      </c>
      <c r="G3919" s="1">
        <v>0</v>
      </c>
      <c r="H3919" s="32">
        <f>IFERROR(HOUR(Table1[[#This Row],[Cancel Date/time]])+MINUTE(Table1[[#This Row],[Cancel Date/time]])/60,"not cancelled")</f>
        <v>17.266666666666666</v>
      </c>
      <c r="I3919" s="47">
        <f>IFERROR(ROUND(Table1[[#This Row],[cancellation time decimal]],0),"not cancelled")</f>
        <v>17</v>
      </c>
      <c r="J3919" s="10">
        <f>IFERROR(MOD(Table1[[#This Row],[cancellation hour rounded]],24),"not cancelled")</f>
        <v>17</v>
      </c>
      <c r="K3919" s="32">
        <f>1/Table1[[#This Row],[Duration (Time between doses '[in hours'])]]</f>
        <v>4.1666666666666664E-2</v>
      </c>
      <c r="L3919" s="33">
        <f>Table1[[#This Row],[number doses per hour]]*INDEX(Table2[price per dose],Table1[[#This Row],[Drug ID]])</f>
        <v>0.35218749999999999</v>
      </c>
      <c r="M3919" s="11" t="b">
        <f>AND(Table1[[#This Row],[hour of cancellation 0 to 23]]&gt;=0,Table1[[#This Row],[hour of cancellation 0 to 23]]&lt;=23)</f>
        <v>1</v>
      </c>
    </row>
    <row r="3920" spans="1:13" hidden="1" x14ac:dyDescent="0.3">
      <c r="A3920" s="1">
        <v>3919</v>
      </c>
      <c r="B3920" s="1">
        <v>3</v>
      </c>
      <c r="C3920" s="2">
        <v>41081.357688114549</v>
      </c>
      <c r="D3920" s="2">
        <v>41083.5657137698</v>
      </c>
      <c r="E3920" s="1">
        <v>24</v>
      </c>
      <c r="F3920" s="2" t="s">
        <v>5</v>
      </c>
      <c r="G3920" s="1">
        <v>0</v>
      </c>
      <c r="H3920" s="32" t="str">
        <f>IFERROR(HOUR(Table1[[#This Row],[Cancel Date/time]])+MINUTE(Table1[[#This Row],[Cancel Date/time]])/60,"not cancelled")</f>
        <v>not cancelled</v>
      </c>
      <c r="I3920" s="47" t="str">
        <f>IFERROR(ROUND(Table1[[#This Row],[cancellation time decimal]],0),"not cancelled")</f>
        <v>not cancelled</v>
      </c>
      <c r="J3920" s="10" t="str">
        <f>IFERROR(MOD(Table1[[#This Row],[cancellation hour rounded]],24),"not cancelled")</f>
        <v>not cancelled</v>
      </c>
      <c r="K3920" s="32">
        <f>1/Table1[[#This Row],[Duration (Time between doses '[in hours'])]]</f>
        <v>4.1666666666666664E-2</v>
      </c>
      <c r="L3920" s="33">
        <f>Table1[[#This Row],[number doses per hour]]*INDEX(Table2[price per dose],Table1[[#This Row],[Drug ID]])</f>
        <v>0.18133000000000002</v>
      </c>
      <c r="M3920" s="11" t="b">
        <f>AND(Table1[[#This Row],[hour of cancellation 0 to 23]]&gt;=0,Table1[[#This Row],[hour of cancellation 0 to 23]]&lt;=23)</f>
        <v>0</v>
      </c>
    </row>
    <row r="3921" spans="1:13" hidden="1" x14ac:dyDescent="0.3">
      <c r="A3921" s="1">
        <v>3920</v>
      </c>
      <c r="B3921" s="1">
        <v>7</v>
      </c>
      <c r="C3921" s="2">
        <v>41081.338766135385</v>
      </c>
      <c r="D3921" s="2">
        <v>41083.713472974545</v>
      </c>
      <c r="E3921" s="1">
        <v>24</v>
      </c>
      <c r="F3921" s="2" t="s">
        <v>5</v>
      </c>
      <c r="G3921" s="1">
        <v>0</v>
      </c>
      <c r="H3921" s="32" t="str">
        <f>IFERROR(HOUR(Table1[[#This Row],[Cancel Date/time]])+MINUTE(Table1[[#This Row],[Cancel Date/time]])/60,"not cancelled")</f>
        <v>not cancelled</v>
      </c>
      <c r="I3921" s="47" t="str">
        <f>IFERROR(ROUND(Table1[[#This Row],[cancellation time decimal]],0),"not cancelled")</f>
        <v>not cancelled</v>
      </c>
      <c r="J3921" s="10" t="str">
        <f>IFERROR(MOD(Table1[[#This Row],[cancellation hour rounded]],24),"not cancelled")</f>
        <v>not cancelled</v>
      </c>
      <c r="K3921" s="32">
        <f>1/Table1[[#This Row],[Duration (Time between doses '[in hours'])]]</f>
        <v>4.1666666666666664E-2</v>
      </c>
      <c r="L3921" s="33">
        <f>Table1[[#This Row],[number doses per hour]]*INDEX(Table2[price per dose],Table1[[#This Row],[Drug ID]])</f>
        <v>1.2958049999999997</v>
      </c>
      <c r="M3921" s="11" t="b">
        <f>AND(Table1[[#This Row],[hour of cancellation 0 to 23]]&gt;=0,Table1[[#This Row],[hour of cancellation 0 to 23]]&lt;=23)</f>
        <v>0</v>
      </c>
    </row>
    <row r="3922" spans="1:13" x14ac:dyDescent="0.3">
      <c r="A3922" s="1">
        <v>3921</v>
      </c>
      <c r="B3922" s="1">
        <v>3</v>
      </c>
      <c r="C3922" s="2">
        <v>41081.338106593372</v>
      </c>
      <c r="D3922" s="2">
        <v>41141.337500000001</v>
      </c>
      <c r="E3922" s="1">
        <v>24</v>
      </c>
      <c r="F3922" s="2">
        <v>41083.480439250256</v>
      </c>
      <c r="G3922" s="1">
        <v>0</v>
      </c>
      <c r="H3922" s="32">
        <f>IFERROR(HOUR(Table1[[#This Row],[Cancel Date/time]])+MINUTE(Table1[[#This Row],[Cancel Date/time]])/60,"not cancelled")</f>
        <v>11.516666666666667</v>
      </c>
      <c r="I3922" s="47">
        <f>IFERROR(ROUND(Table1[[#This Row],[cancellation time decimal]],0),"not cancelled")</f>
        <v>12</v>
      </c>
      <c r="J3922" s="10">
        <f>IFERROR(MOD(Table1[[#This Row],[cancellation hour rounded]],24),"not cancelled")</f>
        <v>12</v>
      </c>
      <c r="K3922" s="32">
        <f>1/Table1[[#This Row],[Duration (Time between doses '[in hours'])]]</f>
        <v>4.1666666666666664E-2</v>
      </c>
      <c r="L3922" s="33">
        <f>Table1[[#This Row],[number doses per hour]]*INDEX(Table2[price per dose],Table1[[#This Row],[Drug ID]])</f>
        <v>0.18133000000000002</v>
      </c>
      <c r="M3922" s="11" t="b">
        <f>AND(Table1[[#This Row],[hour of cancellation 0 to 23]]&gt;=0,Table1[[#This Row],[hour of cancellation 0 to 23]]&lt;=23)</f>
        <v>1</v>
      </c>
    </row>
    <row r="3923" spans="1:13" x14ac:dyDescent="0.3">
      <c r="A3923" s="1">
        <v>3922</v>
      </c>
      <c r="B3923" s="1">
        <v>6</v>
      </c>
      <c r="C3923" s="2">
        <v>41081.37183509201</v>
      </c>
      <c r="D3923" s="2">
        <v>41141.371527777781</v>
      </c>
      <c r="E3923" s="1">
        <v>24</v>
      </c>
      <c r="F3923" s="2">
        <v>41085.715008758656</v>
      </c>
      <c r="G3923" s="1">
        <v>0</v>
      </c>
      <c r="H3923" s="32">
        <f>IFERROR(HOUR(Table1[[#This Row],[Cancel Date/time]])+MINUTE(Table1[[#This Row],[Cancel Date/time]])/60,"not cancelled")</f>
        <v>17.149999999999999</v>
      </c>
      <c r="I3923" s="47">
        <f>IFERROR(ROUND(Table1[[#This Row],[cancellation time decimal]],0),"not cancelled")</f>
        <v>17</v>
      </c>
      <c r="J3923" s="10">
        <f>IFERROR(MOD(Table1[[#This Row],[cancellation hour rounded]],24),"not cancelled")</f>
        <v>17</v>
      </c>
      <c r="K3923" s="32">
        <f>1/Table1[[#This Row],[Duration (Time between doses '[in hours'])]]</f>
        <v>4.1666666666666664E-2</v>
      </c>
      <c r="L3923" s="33">
        <f>Table1[[#This Row],[number doses per hour]]*INDEX(Table2[price per dose],Table1[[#This Row],[Drug ID]])</f>
        <v>0.35218749999999999</v>
      </c>
      <c r="M3923" s="11" t="b">
        <f>AND(Table1[[#This Row],[hour of cancellation 0 to 23]]&gt;=0,Table1[[#This Row],[hour of cancellation 0 to 23]]&lt;=23)</f>
        <v>1</v>
      </c>
    </row>
    <row r="3924" spans="1:13" x14ac:dyDescent="0.3">
      <c r="A3924" s="1">
        <v>3923</v>
      </c>
      <c r="B3924" s="1">
        <v>1</v>
      </c>
      <c r="C3924" s="2">
        <v>41081.411808666046</v>
      </c>
      <c r="D3924" s="2">
        <v>41141.411805555559</v>
      </c>
      <c r="E3924" s="1">
        <v>8</v>
      </c>
      <c r="F3924" s="2">
        <v>41082.661421964673</v>
      </c>
      <c r="G3924" s="1">
        <v>0</v>
      </c>
      <c r="H3924" s="32">
        <f>IFERROR(HOUR(Table1[[#This Row],[Cancel Date/time]])+MINUTE(Table1[[#This Row],[Cancel Date/time]])/60,"not cancelled")</f>
        <v>15.866666666666667</v>
      </c>
      <c r="I3924" s="47">
        <f>IFERROR(ROUND(Table1[[#This Row],[cancellation time decimal]],0),"not cancelled")</f>
        <v>16</v>
      </c>
      <c r="J3924" s="10">
        <f>IFERROR(MOD(Table1[[#This Row],[cancellation hour rounded]],24),"not cancelled")</f>
        <v>16</v>
      </c>
      <c r="K3924" s="32">
        <f>1/Table1[[#This Row],[Duration (Time between doses '[in hours'])]]</f>
        <v>0.125</v>
      </c>
      <c r="L3924" s="33">
        <f>Table1[[#This Row],[number doses per hour]]*INDEX(Table2[price per dose],Table1[[#This Row],[Drug ID]])</f>
        <v>0.84929166666666667</v>
      </c>
      <c r="M3924" s="11" t="b">
        <f>AND(Table1[[#This Row],[hour of cancellation 0 to 23]]&gt;=0,Table1[[#This Row],[hour of cancellation 0 to 23]]&lt;=23)</f>
        <v>1</v>
      </c>
    </row>
    <row r="3925" spans="1:13" hidden="1" x14ac:dyDescent="0.3">
      <c r="A3925" s="1">
        <v>3924</v>
      </c>
      <c r="B3925" s="1">
        <v>4</v>
      </c>
      <c r="C3925" s="2">
        <v>41081.378069963313</v>
      </c>
      <c r="D3925" s="2">
        <v>41084.127706448424</v>
      </c>
      <c r="E3925" s="1">
        <v>12</v>
      </c>
      <c r="F3925" s="2" t="s">
        <v>5</v>
      </c>
      <c r="G3925" s="1">
        <v>0</v>
      </c>
      <c r="H3925" s="32" t="str">
        <f>IFERROR(HOUR(Table1[[#This Row],[Cancel Date/time]])+MINUTE(Table1[[#This Row],[Cancel Date/time]])/60,"not cancelled")</f>
        <v>not cancelled</v>
      </c>
      <c r="I3925" s="47" t="str">
        <f>IFERROR(ROUND(Table1[[#This Row],[cancellation time decimal]],0),"not cancelled")</f>
        <v>not cancelled</v>
      </c>
      <c r="J3925" s="10" t="str">
        <f>IFERROR(MOD(Table1[[#This Row],[cancellation hour rounded]],24),"not cancelled")</f>
        <v>not cancelled</v>
      </c>
      <c r="K3925" s="32">
        <f>1/Table1[[#This Row],[Duration (Time between doses '[in hours'])]]</f>
        <v>8.3333333333333329E-2</v>
      </c>
      <c r="L3925" s="33">
        <f>Table1[[#This Row],[number doses per hour]]*INDEX(Table2[price per dose],Table1[[#This Row],[Drug ID]])</f>
        <v>1.448055119047619</v>
      </c>
      <c r="M3925" s="11" t="b">
        <f>AND(Table1[[#This Row],[hour of cancellation 0 to 23]]&gt;=0,Table1[[#This Row],[hour of cancellation 0 to 23]]&lt;=23)</f>
        <v>0</v>
      </c>
    </row>
    <row r="3926" spans="1:13" x14ac:dyDescent="0.3">
      <c r="A3926" s="1">
        <v>3925</v>
      </c>
      <c r="B3926" s="1">
        <v>3</v>
      </c>
      <c r="C3926" s="2">
        <v>41081.421904377763</v>
      </c>
      <c r="D3926" s="2">
        <v>41141.421527777777</v>
      </c>
      <c r="E3926" s="1">
        <v>24</v>
      </c>
      <c r="F3926" s="2">
        <v>41083.463211923103</v>
      </c>
      <c r="G3926" s="1">
        <v>0</v>
      </c>
      <c r="H3926" s="32">
        <f>IFERROR(HOUR(Table1[[#This Row],[Cancel Date/time]])+MINUTE(Table1[[#This Row],[Cancel Date/time]])/60,"not cancelled")</f>
        <v>11.116666666666667</v>
      </c>
      <c r="I3926" s="47">
        <f>IFERROR(ROUND(Table1[[#This Row],[cancellation time decimal]],0),"not cancelled")</f>
        <v>11</v>
      </c>
      <c r="J3926" s="10">
        <f>IFERROR(MOD(Table1[[#This Row],[cancellation hour rounded]],24),"not cancelled")</f>
        <v>11</v>
      </c>
      <c r="K3926" s="32">
        <f>1/Table1[[#This Row],[Duration (Time between doses '[in hours'])]]</f>
        <v>4.1666666666666664E-2</v>
      </c>
      <c r="L3926" s="33">
        <f>Table1[[#This Row],[number doses per hour]]*INDEX(Table2[price per dose],Table1[[#This Row],[Drug ID]])</f>
        <v>0.18133000000000002</v>
      </c>
      <c r="M3926" s="11" t="b">
        <f>AND(Table1[[#This Row],[hour of cancellation 0 to 23]]&gt;=0,Table1[[#This Row],[hour of cancellation 0 to 23]]&lt;=23)</f>
        <v>1</v>
      </c>
    </row>
    <row r="3927" spans="1:13" x14ac:dyDescent="0.3">
      <c r="A3927" s="1">
        <v>3926</v>
      </c>
      <c r="B3927" s="1">
        <v>3</v>
      </c>
      <c r="C3927" s="2">
        <v>41081.565565154975</v>
      </c>
      <c r="D3927" s="2">
        <v>41141.565277777772</v>
      </c>
      <c r="E3927" s="1">
        <v>24</v>
      </c>
      <c r="F3927" s="2">
        <v>41083.367341727993</v>
      </c>
      <c r="G3927" s="1">
        <v>0</v>
      </c>
      <c r="H3927" s="32">
        <f>IFERROR(HOUR(Table1[[#This Row],[Cancel Date/time]])+MINUTE(Table1[[#This Row],[Cancel Date/time]])/60,"not cancelled")</f>
        <v>8.8000000000000007</v>
      </c>
      <c r="I3927" s="47">
        <f>IFERROR(ROUND(Table1[[#This Row],[cancellation time decimal]],0),"not cancelled")</f>
        <v>9</v>
      </c>
      <c r="J3927" s="10">
        <f>IFERROR(MOD(Table1[[#This Row],[cancellation hour rounded]],24),"not cancelled")</f>
        <v>9</v>
      </c>
      <c r="K3927" s="32">
        <f>1/Table1[[#This Row],[Duration (Time between doses '[in hours'])]]</f>
        <v>4.1666666666666664E-2</v>
      </c>
      <c r="L3927" s="33">
        <f>Table1[[#This Row],[number doses per hour]]*INDEX(Table2[price per dose],Table1[[#This Row],[Drug ID]])</f>
        <v>0.18133000000000002</v>
      </c>
      <c r="M3927" s="11" t="b">
        <f>AND(Table1[[#This Row],[hour of cancellation 0 to 23]]&gt;=0,Table1[[#This Row],[hour of cancellation 0 to 23]]&lt;=23)</f>
        <v>1</v>
      </c>
    </row>
    <row r="3928" spans="1:13" hidden="1" x14ac:dyDescent="0.3">
      <c r="A3928" s="1">
        <v>3927</v>
      </c>
      <c r="B3928" s="1">
        <v>2</v>
      </c>
      <c r="C3928" s="2">
        <v>41081.570635424076</v>
      </c>
      <c r="D3928" s="2">
        <v>41084.403509576739</v>
      </c>
      <c r="E3928" s="1">
        <v>10</v>
      </c>
      <c r="F3928" s="2" t="s">
        <v>5</v>
      </c>
      <c r="G3928" s="1">
        <v>0</v>
      </c>
      <c r="H3928" s="32" t="str">
        <f>IFERROR(HOUR(Table1[[#This Row],[Cancel Date/time]])+MINUTE(Table1[[#This Row],[Cancel Date/time]])/60,"not cancelled")</f>
        <v>not cancelled</v>
      </c>
      <c r="I3928" s="47" t="str">
        <f>IFERROR(ROUND(Table1[[#This Row],[cancellation time decimal]],0),"not cancelled")</f>
        <v>not cancelled</v>
      </c>
      <c r="J3928" s="10" t="str">
        <f>IFERROR(MOD(Table1[[#This Row],[cancellation hour rounded]],24),"not cancelled")</f>
        <v>not cancelled</v>
      </c>
      <c r="K3928" s="32">
        <f>1/Table1[[#This Row],[Duration (Time between doses '[in hours'])]]</f>
        <v>0.1</v>
      </c>
      <c r="L3928" s="33">
        <f>Table1[[#This Row],[number doses per hour]]*INDEX(Table2[price per dose],Table1[[#This Row],[Drug ID]])</f>
        <v>0.84959999999999969</v>
      </c>
      <c r="M3928" s="11" t="b">
        <f>AND(Table1[[#This Row],[hour of cancellation 0 to 23]]&gt;=0,Table1[[#This Row],[hour of cancellation 0 to 23]]&lt;=23)</f>
        <v>0</v>
      </c>
    </row>
    <row r="3929" spans="1:13" x14ac:dyDescent="0.3">
      <c r="A3929" s="1">
        <v>3928</v>
      </c>
      <c r="B3929" s="1">
        <v>7</v>
      </c>
      <c r="C3929" s="2">
        <v>41081.580118229795</v>
      </c>
      <c r="D3929" s="2">
        <v>41141.579861111109</v>
      </c>
      <c r="E3929" s="1">
        <v>24</v>
      </c>
      <c r="F3929" s="2">
        <v>41097.600669762251</v>
      </c>
      <c r="G3929" s="1">
        <v>0</v>
      </c>
      <c r="H3929" s="32">
        <f>IFERROR(HOUR(Table1[[#This Row],[Cancel Date/time]])+MINUTE(Table1[[#This Row],[Cancel Date/time]])/60,"not cancelled")</f>
        <v>14.4</v>
      </c>
      <c r="I3929" s="47">
        <f>IFERROR(ROUND(Table1[[#This Row],[cancellation time decimal]],0),"not cancelled")</f>
        <v>14</v>
      </c>
      <c r="J3929" s="10">
        <f>IFERROR(MOD(Table1[[#This Row],[cancellation hour rounded]],24),"not cancelled")</f>
        <v>14</v>
      </c>
      <c r="K3929" s="32">
        <f>1/Table1[[#This Row],[Duration (Time between doses '[in hours'])]]</f>
        <v>4.1666666666666664E-2</v>
      </c>
      <c r="L3929" s="33">
        <f>Table1[[#This Row],[number doses per hour]]*INDEX(Table2[price per dose],Table1[[#This Row],[Drug ID]])</f>
        <v>1.2958049999999997</v>
      </c>
      <c r="M3929" s="11" t="b">
        <f>AND(Table1[[#This Row],[hour of cancellation 0 to 23]]&gt;=0,Table1[[#This Row],[hour of cancellation 0 to 23]]&lt;=23)</f>
        <v>1</v>
      </c>
    </row>
    <row r="3930" spans="1:13" x14ac:dyDescent="0.3">
      <c r="A3930" s="1">
        <v>3929</v>
      </c>
      <c r="B3930" s="1">
        <v>3</v>
      </c>
      <c r="C3930" s="2">
        <v>41081.592135244115</v>
      </c>
      <c r="D3930" s="2">
        <v>41141.591666666667</v>
      </c>
      <c r="E3930" s="1">
        <v>24</v>
      </c>
      <c r="F3930" s="2">
        <v>41084.419764169681</v>
      </c>
      <c r="G3930" s="1">
        <v>0</v>
      </c>
      <c r="H3930" s="32">
        <f>IFERROR(HOUR(Table1[[#This Row],[Cancel Date/time]])+MINUTE(Table1[[#This Row],[Cancel Date/time]])/60,"not cancelled")</f>
        <v>10.066666666666666</v>
      </c>
      <c r="I3930" s="47">
        <f>IFERROR(ROUND(Table1[[#This Row],[cancellation time decimal]],0),"not cancelled")</f>
        <v>10</v>
      </c>
      <c r="J3930" s="10">
        <f>IFERROR(MOD(Table1[[#This Row],[cancellation hour rounded]],24),"not cancelled")</f>
        <v>10</v>
      </c>
      <c r="K3930" s="32">
        <f>1/Table1[[#This Row],[Duration (Time between doses '[in hours'])]]</f>
        <v>4.1666666666666664E-2</v>
      </c>
      <c r="L3930" s="33">
        <f>Table1[[#This Row],[number doses per hour]]*INDEX(Table2[price per dose],Table1[[#This Row],[Drug ID]])</f>
        <v>0.18133000000000002</v>
      </c>
      <c r="M3930" s="11" t="b">
        <f>AND(Table1[[#This Row],[hour of cancellation 0 to 23]]&gt;=0,Table1[[#This Row],[hour of cancellation 0 to 23]]&lt;=23)</f>
        <v>1</v>
      </c>
    </row>
    <row r="3931" spans="1:13" x14ac:dyDescent="0.3">
      <c r="A3931" s="1">
        <v>3930</v>
      </c>
      <c r="B3931" s="1">
        <v>1</v>
      </c>
      <c r="C3931" s="2">
        <v>41081.631788741455</v>
      </c>
      <c r="D3931" s="2">
        <v>41141.631249999999</v>
      </c>
      <c r="E3931" s="1">
        <v>8</v>
      </c>
      <c r="F3931" s="2">
        <v>41082.422967816725</v>
      </c>
      <c r="G3931" s="1">
        <v>0</v>
      </c>
      <c r="H3931" s="32">
        <f>IFERROR(HOUR(Table1[[#This Row],[Cancel Date/time]])+MINUTE(Table1[[#This Row],[Cancel Date/time]])/60,"not cancelled")</f>
        <v>10.15</v>
      </c>
      <c r="I3931" s="47">
        <f>IFERROR(ROUND(Table1[[#This Row],[cancellation time decimal]],0),"not cancelled")</f>
        <v>10</v>
      </c>
      <c r="J3931" s="10">
        <f>IFERROR(MOD(Table1[[#This Row],[cancellation hour rounded]],24),"not cancelled")</f>
        <v>10</v>
      </c>
      <c r="K3931" s="32">
        <f>1/Table1[[#This Row],[Duration (Time between doses '[in hours'])]]</f>
        <v>0.125</v>
      </c>
      <c r="L3931" s="33">
        <f>Table1[[#This Row],[number doses per hour]]*INDEX(Table2[price per dose],Table1[[#This Row],[Drug ID]])</f>
        <v>0.84929166666666667</v>
      </c>
      <c r="M3931" s="11" t="b">
        <f>AND(Table1[[#This Row],[hour of cancellation 0 to 23]]&gt;=0,Table1[[#This Row],[hour of cancellation 0 to 23]]&lt;=23)</f>
        <v>1</v>
      </c>
    </row>
    <row r="3932" spans="1:13" x14ac:dyDescent="0.3">
      <c r="A3932" s="1">
        <v>3931</v>
      </c>
      <c r="B3932" s="1">
        <v>1</v>
      </c>
      <c r="C3932" s="2">
        <v>41081.716338971208</v>
      </c>
      <c r="D3932" s="2">
        <v>41141.715972222228</v>
      </c>
      <c r="E3932" s="1">
        <v>8</v>
      </c>
      <c r="F3932" s="2">
        <v>41081.879937170481</v>
      </c>
      <c r="G3932" s="1">
        <v>0</v>
      </c>
      <c r="H3932" s="32">
        <f>IFERROR(HOUR(Table1[[#This Row],[Cancel Date/time]])+MINUTE(Table1[[#This Row],[Cancel Date/time]])/60,"not cancelled")</f>
        <v>21.116666666666667</v>
      </c>
      <c r="I3932" s="47">
        <f>IFERROR(ROUND(Table1[[#This Row],[cancellation time decimal]],0),"not cancelled")</f>
        <v>21</v>
      </c>
      <c r="J3932" s="10">
        <f>IFERROR(MOD(Table1[[#This Row],[cancellation hour rounded]],24),"not cancelled")</f>
        <v>21</v>
      </c>
      <c r="K3932" s="32">
        <f>1/Table1[[#This Row],[Duration (Time between doses '[in hours'])]]</f>
        <v>0.125</v>
      </c>
      <c r="L3932" s="33">
        <f>Table1[[#This Row],[number doses per hour]]*INDEX(Table2[price per dose],Table1[[#This Row],[Drug ID]])</f>
        <v>0.84929166666666667</v>
      </c>
      <c r="M3932" s="11" t="b">
        <f>AND(Table1[[#This Row],[hour of cancellation 0 to 23]]&gt;=0,Table1[[#This Row],[hour of cancellation 0 to 23]]&lt;=23)</f>
        <v>1</v>
      </c>
    </row>
    <row r="3933" spans="1:13" x14ac:dyDescent="0.3">
      <c r="A3933" s="1">
        <v>3932</v>
      </c>
      <c r="B3933" s="1">
        <v>1</v>
      </c>
      <c r="C3933" s="2">
        <v>41081.763602973246</v>
      </c>
      <c r="D3933" s="2">
        <v>41141.763194444444</v>
      </c>
      <c r="E3933" s="1">
        <v>12</v>
      </c>
      <c r="F3933" s="2">
        <v>41082.459599869522</v>
      </c>
      <c r="G3933" s="1">
        <v>0</v>
      </c>
      <c r="H3933" s="32">
        <f>IFERROR(HOUR(Table1[[#This Row],[Cancel Date/time]])+MINUTE(Table1[[#This Row],[Cancel Date/time]])/60,"not cancelled")</f>
        <v>11.016666666666667</v>
      </c>
      <c r="I3933" s="47">
        <f>IFERROR(ROUND(Table1[[#This Row],[cancellation time decimal]],0),"not cancelled")</f>
        <v>11</v>
      </c>
      <c r="J3933" s="10">
        <f>IFERROR(MOD(Table1[[#This Row],[cancellation hour rounded]],24),"not cancelled")</f>
        <v>11</v>
      </c>
      <c r="K3933" s="32">
        <f>1/Table1[[#This Row],[Duration (Time between doses '[in hours'])]]</f>
        <v>8.3333333333333329E-2</v>
      </c>
      <c r="L3933" s="33">
        <f>Table1[[#This Row],[number doses per hour]]*INDEX(Table2[price per dose],Table1[[#This Row],[Drug ID]])</f>
        <v>0.56619444444444444</v>
      </c>
      <c r="M3933" s="11" t="b">
        <f>AND(Table1[[#This Row],[hour of cancellation 0 to 23]]&gt;=0,Table1[[#This Row],[hour of cancellation 0 to 23]]&lt;=23)</f>
        <v>1</v>
      </c>
    </row>
    <row r="3934" spans="1:13" x14ac:dyDescent="0.3">
      <c r="A3934" s="1">
        <v>3933</v>
      </c>
      <c r="B3934" s="1">
        <v>4</v>
      </c>
      <c r="C3934" s="2">
        <v>41081.771949947746</v>
      </c>
      <c r="D3934" s="2">
        <v>41141.771527777775</v>
      </c>
      <c r="E3934" s="1">
        <v>12</v>
      </c>
      <c r="F3934" s="2">
        <v>41083.279353205297</v>
      </c>
      <c r="G3934" s="1">
        <v>0</v>
      </c>
      <c r="H3934" s="32">
        <f>IFERROR(HOUR(Table1[[#This Row],[Cancel Date/time]])+MINUTE(Table1[[#This Row],[Cancel Date/time]])/60,"not cancelled")</f>
        <v>6.7</v>
      </c>
      <c r="I3934" s="47">
        <f>IFERROR(ROUND(Table1[[#This Row],[cancellation time decimal]],0),"not cancelled")</f>
        <v>7</v>
      </c>
      <c r="J3934" s="10">
        <f>IFERROR(MOD(Table1[[#This Row],[cancellation hour rounded]],24),"not cancelled")</f>
        <v>7</v>
      </c>
      <c r="K3934" s="32">
        <f>1/Table1[[#This Row],[Duration (Time between doses '[in hours'])]]</f>
        <v>8.3333333333333329E-2</v>
      </c>
      <c r="L3934" s="33">
        <f>Table1[[#This Row],[number doses per hour]]*INDEX(Table2[price per dose],Table1[[#This Row],[Drug ID]])</f>
        <v>1.448055119047619</v>
      </c>
      <c r="M3934" s="11" t="b">
        <f>AND(Table1[[#This Row],[hour of cancellation 0 to 23]]&gt;=0,Table1[[#This Row],[hour of cancellation 0 to 23]]&lt;=23)</f>
        <v>1</v>
      </c>
    </row>
    <row r="3935" spans="1:13" x14ac:dyDescent="0.3">
      <c r="A3935" s="1">
        <v>3934</v>
      </c>
      <c r="B3935" s="1">
        <v>7</v>
      </c>
      <c r="C3935" s="2">
        <v>41081.829586377789</v>
      </c>
      <c r="D3935" s="2">
        <v>41141.829166666663</v>
      </c>
      <c r="E3935" s="1">
        <v>24</v>
      </c>
      <c r="F3935" s="2">
        <v>41092.145305741076</v>
      </c>
      <c r="G3935" s="1">
        <v>0</v>
      </c>
      <c r="H3935" s="32">
        <f>IFERROR(HOUR(Table1[[#This Row],[Cancel Date/time]])+MINUTE(Table1[[#This Row],[Cancel Date/time]])/60,"not cancelled")</f>
        <v>3.4833333333333334</v>
      </c>
      <c r="I3935" s="47">
        <f>IFERROR(ROUND(Table1[[#This Row],[cancellation time decimal]],0),"not cancelled")</f>
        <v>3</v>
      </c>
      <c r="J3935" s="10">
        <f>IFERROR(MOD(Table1[[#This Row],[cancellation hour rounded]],24),"not cancelled")</f>
        <v>3</v>
      </c>
      <c r="K3935" s="32">
        <f>1/Table1[[#This Row],[Duration (Time between doses '[in hours'])]]</f>
        <v>4.1666666666666664E-2</v>
      </c>
      <c r="L3935" s="33">
        <f>Table1[[#This Row],[number doses per hour]]*INDEX(Table2[price per dose],Table1[[#This Row],[Drug ID]])</f>
        <v>1.2958049999999997</v>
      </c>
      <c r="M3935" s="11" t="b">
        <f>AND(Table1[[#This Row],[hour of cancellation 0 to 23]]&gt;=0,Table1[[#This Row],[hour of cancellation 0 to 23]]&lt;=23)</f>
        <v>1</v>
      </c>
    </row>
    <row r="3936" spans="1:13" x14ac:dyDescent="0.3">
      <c r="A3936" s="1">
        <v>3935</v>
      </c>
      <c r="B3936" s="1">
        <v>2</v>
      </c>
      <c r="C3936" s="2">
        <v>41081.82297754896</v>
      </c>
      <c r="D3936" s="2">
        <v>41141.822916666664</v>
      </c>
      <c r="E3936" s="1">
        <v>10</v>
      </c>
      <c r="F3936" s="2">
        <v>41083.368819795425</v>
      </c>
      <c r="G3936" s="1">
        <v>0</v>
      </c>
      <c r="H3936" s="32">
        <f>IFERROR(HOUR(Table1[[#This Row],[Cancel Date/time]])+MINUTE(Table1[[#This Row],[Cancel Date/time]])/60,"not cancelled")</f>
        <v>8.85</v>
      </c>
      <c r="I3936" s="47">
        <f>IFERROR(ROUND(Table1[[#This Row],[cancellation time decimal]],0),"not cancelled")</f>
        <v>9</v>
      </c>
      <c r="J3936" s="10">
        <f>IFERROR(MOD(Table1[[#This Row],[cancellation hour rounded]],24),"not cancelled")</f>
        <v>9</v>
      </c>
      <c r="K3936" s="32">
        <f>1/Table1[[#This Row],[Duration (Time between doses '[in hours'])]]</f>
        <v>0.1</v>
      </c>
      <c r="L3936" s="33">
        <f>Table1[[#This Row],[number doses per hour]]*INDEX(Table2[price per dose],Table1[[#This Row],[Drug ID]])</f>
        <v>0.84959999999999969</v>
      </c>
      <c r="M3936" s="11" t="b">
        <f>AND(Table1[[#This Row],[hour of cancellation 0 to 23]]&gt;=0,Table1[[#This Row],[hour of cancellation 0 to 23]]&lt;=23)</f>
        <v>1</v>
      </c>
    </row>
    <row r="3937" spans="1:13" hidden="1" x14ac:dyDescent="0.3">
      <c r="A3937" s="1">
        <v>3936</v>
      </c>
      <c r="B3937" s="1">
        <v>4</v>
      </c>
      <c r="C3937" s="2">
        <v>41081.823107902339</v>
      </c>
      <c r="D3937" s="2">
        <v>41085.072802040391</v>
      </c>
      <c r="E3937" s="1">
        <v>12</v>
      </c>
      <c r="F3937" s="2" t="s">
        <v>5</v>
      </c>
      <c r="G3937" s="1">
        <v>0</v>
      </c>
      <c r="H3937" s="32" t="str">
        <f>IFERROR(HOUR(Table1[[#This Row],[Cancel Date/time]])+MINUTE(Table1[[#This Row],[Cancel Date/time]])/60,"not cancelled")</f>
        <v>not cancelled</v>
      </c>
      <c r="I3937" s="47" t="str">
        <f>IFERROR(ROUND(Table1[[#This Row],[cancellation time decimal]],0),"not cancelled")</f>
        <v>not cancelled</v>
      </c>
      <c r="J3937" s="10" t="str">
        <f>IFERROR(MOD(Table1[[#This Row],[cancellation hour rounded]],24),"not cancelled")</f>
        <v>not cancelled</v>
      </c>
      <c r="K3937" s="32">
        <f>1/Table1[[#This Row],[Duration (Time between doses '[in hours'])]]</f>
        <v>8.3333333333333329E-2</v>
      </c>
      <c r="L3937" s="33">
        <f>Table1[[#This Row],[number doses per hour]]*INDEX(Table2[price per dose],Table1[[#This Row],[Drug ID]])</f>
        <v>1.448055119047619</v>
      </c>
      <c r="M3937" s="11" t="b">
        <f>AND(Table1[[#This Row],[hour of cancellation 0 to 23]]&gt;=0,Table1[[#This Row],[hour of cancellation 0 to 23]]&lt;=23)</f>
        <v>0</v>
      </c>
    </row>
    <row r="3938" spans="1:13" x14ac:dyDescent="0.3">
      <c r="A3938" s="1">
        <v>3937</v>
      </c>
      <c r="B3938" s="1">
        <v>6</v>
      </c>
      <c r="C3938" s="2">
        <v>41081.913289212302</v>
      </c>
      <c r="D3938" s="2">
        <v>41141.913194444445</v>
      </c>
      <c r="E3938" s="1">
        <v>24</v>
      </c>
      <c r="F3938" s="2">
        <v>41087.601496572963</v>
      </c>
      <c r="G3938" s="1">
        <v>0</v>
      </c>
      <c r="H3938" s="32">
        <f>IFERROR(HOUR(Table1[[#This Row],[Cancel Date/time]])+MINUTE(Table1[[#This Row],[Cancel Date/time]])/60,"not cancelled")</f>
        <v>14.433333333333334</v>
      </c>
      <c r="I3938" s="47">
        <f>IFERROR(ROUND(Table1[[#This Row],[cancellation time decimal]],0),"not cancelled")</f>
        <v>14</v>
      </c>
      <c r="J3938" s="10">
        <f>IFERROR(MOD(Table1[[#This Row],[cancellation hour rounded]],24),"not cancelled")</f>
        <v>14</v>
      </c>
      <c r="K3938" s="32">
        <f>1/Table1[[#This Row],[Duration (Time between doses '[in hours'])]]</f>
        <v>4.1666666666666664E-2</v>
      </c>
      <c r="L3938" s="33">
        <f>Table1[[#This Row],[number doses per hour]]*INDEX(Table2[price per dose],Table1[[#This Row],[Drug ID]])</f>
        <v>0.35218749999999999</v>
      </c>
      <c r="M3938" s="11" t="b">
        <f>AND(Table1[[#This Row],[hour of cancellation 0 to 23]]&gt;=0,Table1[[#This Row],[hour of cancellation 0 to 23]]&lt;=23)</f>
        <v>1</v>
      </c>
    </row>
    <row r="3939" spans="1:13" x14ac:dyDescent="0.3">
      <c r="A3939" s="1">
        <v>3938</v>
      </c>
      <c r="B3939" s="1">
        <v>11</v>
      </c>
      <c r="C3939" s="2">
        <v>41081.881254374683</v>
      </c>
      <c r="D3939" s="2">
        <v>41141.881249999999</v>
      </c>
      <c r="E3939" s="1">
        <v>1</v>
      </c>
      <c r="F3939" s="2">
        <v>41088.577578404977</v>
      </c>
      <c r="G3939" s="1">
        <v>2</v>
      </c>
      <c r="H3939" s="32">
        <f>IFERROR(HOUR(Table1[[#This Row],[Cancel Date/time]])+MINUTE(Table1[[#This Row],[Cancel Date/time]])/60,"not cancelled")</f>
        <v>13.85</v>
      </c>
      <c r="I3939" s="47">
        <f>IFERROR(ROUND(Table1[[#This Row],[cancellation time decimal]],0),"not cancelled")</f>
        <v>14</v>
      </c>
      <c r="J3939" s="10">
        <f>IFERROR(MOD(Table1[[#This Row],[cancellation hour rounded]],24),"not cancelled")</f>
        <v>14</v>
      </c>
      <c r="K3939" s="32">
        <f>1/Table1[[#This Row],[Duration (Time between doses '[in hours'])]]</f>
        <v>1</v>
      </c>
      <c r="L3939" s="33">
        <f>Table1[[#This Row],[number doses per hour]]*INDEX(Table2[price per dose],Table1[[#This Row],[Drug ID]])</f>
        <v>1</v>
      </c>
      <c r="M3939" s="11" t="b">
        <f>AND(Table1[[#This Row],[hour of cancellation 0 to 23]]&gt;=0,Table1[[#This Row],[hour of cancellation 0 to 23]]&lt;=23)</f>
        <v>1</v>
      </c>
    </row>
    <row r="3940" spans="1:13" x14ac:dyDescent="0.3">
      <c r="A3940" s="1">
        <v>3939</v>
      </c>
      <c r="B3940" s="1">
        <v>5</v>
      </c>
      <c r="C3940" s="2">
        <v>41081.977837442537</v>
      </c>
      <c r="D3940" s="2">
        <v>41141.977777777778</v>
      </c>
      <c r="E3940" s="1">
        <v>24</v>
      </c>
      <c r="F3940" s="2">
        <v>41083.652988421709</v>
      </c>
      <c r="G3940" s="1">
        <v>0</v>
      </c>
      <c r="H3940" s="32">
        <f>IFERROR(HOUR(Table1[[#This Row],[Cancel Date/time]])+MINUTE(Table1[[#This Row],[Cancel Date/time]])/60,"not cancelled")</f>
        <v>15.666666666666666</v>
      </c>
      <c r="I3940" s="47">
        <f>IFERROR(ROUND(Table1[[#This Row],[cancellation time decimal]],0),"not cancelled")</f>
        <v>16</v>
      </c>
      <c r="J3940" s="10">
        <f>IFERROR(MOD(Table1[[#This Row],[cancellation hour rounded]],24),"not cancelled")</f>
        <v>16</v>
      </c>
      <c r="K3940" s="32">
        <f>1/Table1[[#This Row],[Duration (Time between doses '[in hours'])]]</f>
        <v>4.1666666666666664E-2</v>
      </c>
      <c r="L3940" s="33">
        <f>Table1[[#This Row],[number doses per hour]]*INDEX(Table2[price per dose],Table1[[#This Row],[Drug ID]])</f>
        <v>0.2815833333333333</v>
      </c>
      <c r="M3940" s="11" t="b">
        <f>AND(Table1[[#This Row],[hour of cancellation 0 to 23]]&gt;=0,Table1[[#This Row],[hour of cancellation 0 to 23]]&lt;=23)</f>
        <v>1</v>
      </c>
    </row>
    <row r="3941" spans="1:13" hidden="1" x14ac:dyDescent="0.3">
      <c r="A3941" s="1">
        <v>3940</v>
      </c>
      <c r="B3941" s="1">
        <v>6</v>
      </c>
      <c r="C3941" s="2">
        <v>41082.016235231858</v>
      </c>
      <c r="D3941" s="2">
        <v>41085.015710845641</v>
      </c>
      <c r="E3941" s="1">
        <v>24</v>
      </c>
      <c r="F3941" s="2" t="s">
        <v>5</v>
      </c>
      <c r="G3941" s="1">
        <v>0</v>
      </c>
      <c r="H3941" s="32" t="str">
        <f>IFERROR(HOUR(Table1[[#This Row],[Cancel Date/time]])+MINUTE(Table1[[#This Row],[Cancel Date/time]])/60,"not cancelled")</f>
        <v>not cancelled</v>
      </c>
      <c r="I3941" s="47" t="str">
        <f>IFERROR(ROUND(Table1[[#This Row],[cancellation time decimal]],0),"not cancelled")</f>
        <v>not cancelled</v>
      </c>
      <c r="J3941" s="10" t="str">
        <f>IFERROR(MOD(Table1[[#This Row],[cancellation hour rounded]],24),"not cancelled")</f>
        <v>not cancelled</v>
      </c>
      <c r="K3941" s="32">
        <f>1/Table1[[#This Row],[Duration (Time between doses '[in hours'])]]</f>
        <v>4.1666666666666664E-2</v>
      </c>
      <c r="L3941" s="33">
        <f>Table1[[#This Row],[number doses per hour]]*INDEX(Table2[price per dose],Table1[[#This Row],[Drug ID]])</f>
        <v>0.35218749999999999</v>
      </c>
      <c r="M3941" s="11" t="b">
        <f>AND(Table1[[#This Row],[hour of cancellation 0 to 23]]&gt;=0,Table1[[#This Row],[hour of cancellation 0 to 23]]&lt;=23)</f>
        <v>0</v>
      </c>
    </row>
    <row r="3942" spans="1:13" x14ac:dyDescent="0.3">
      <c r="A3942" s="1">
        <v>3941</v>
      </c>
      <c r="B3942" s="1">
        <v>1</v>
      </c>
      <c r="C3942" s="2">
        <v>41082.22895789687</v>
      </c>
      <c r="D3942" s="2">
        <v>41142.228472222225</v>
      </c>
      <c r="E3942" s="1">
        <v>12</v>
      </c>
      <c r="F3942" s="2">
        <v>41083.63249658006</v>
      </c>
      <c r="G3942" s="1">
        <v>0</v>
      </c>
      <c r="H3942" s="32">
        <f>IFERROR(HOUR(Table1[[#This Row],[Cancel Date/time]])+MINUTE(Table1[[#This Row],[Cancel Date/time]])/60,"not cancelled")</f>
        <v>15.166666666666666</v>
      </c>
      <c r="I3942" s="47">
        <f>IFERROR(ROUND(Table1[[#This Row],[cancellation time decimal]],0),"not cancelled")</f>
        <v>15</v>
      </c>
      <c r="J3942" s="10">
        <f>IFERROR(MOD(Table1[[#This Row],[cancellation hour rounded]],24),"not cancelled")</f>
        <v>15</v>
      </c>
      <c r="K3942" s="32">
        <f>1/Table1[[#This Row],[Duration (Time between doses '[in hours'])]]</f>
        <v>8.3333333333333329E-2</v>
      </c>
      <c r="L3942" s="33">
        <f>Table1[[#This Row],[number doses per hour]]*INDEX(Table2[price per dose],Table1[[#This Row],[Drug ID]])</f>
        <v>0.56619444444444444</v>
      </c>
      <c r="M3942" s="11" t="b">
        <f>AND(Table1[[#This Row],[hour of cancellation 0 to 23]]&gt;=0,Table1[[#This Row],[hour of cancellation 0 to 23]]&lt;=23)</f>
        <v>1</v>
      </c>
    </row>
    <row r="3943" spans="1:13" x14ac:dyDescent="0.3">
      <c r="A3943" s="1">
        <v>3942</v>
      </c>
      <c r="B3943" s="1">
        <v>3</v>
      </c>
      <c r="C3943" s="2">
        <v>41082.226317904715</v>
      </c>
      <c r="D3943" s="2">
        <v>41142.225694444445</v>
      </c>
      <c r="E3943" s="1">
        <v>24</v>
      </c>
      <c r="F3943" s="2">
        <v>41084.642660082427</v>
      </c>
      <c r="G3943" s="1">
        <v>0</v>
      </c>
      <c r="H3943" s="32">
        <f>IFERROR(HOUR(Table1[[#This Row],[Cancel Date/time]])+MINUTE(Table1[[#This Row],[Cancel Date/time]])/60,"not cancelled")</f>
        <v>15.416666666666666</v>
      </c>
      <c r="I3943" s="47">
        <f>IFERROR(ROUND(Table1[[#This Row],[cancellation time decimal]],0),"not cancelled")</f>
        <v>15</v>
      </c>
      <c r="J3943" s="10">
        <f>IFERROR(MOD(Table1[[#This Row],[cancellation hour rounded]],24),"not cancelled")</f>
        <v>15</v>
      </c>
      <c r="K3943" s="32">
        <f>1/Table1[[#This Row],[Duration (Time between doses '[in hours'])]]</f>
        <v>4.1666666666666664E-2</v>
      </c>
      <c r="L3943" s="33">
        <f>Table1[[#This Row],[number doses per hour]]*INDEX(Table2[price per dose],Table1[[#This Row],[Drug ID]])</f>
        <v>0.18133000000000002</v>
      </c>
      <c r="M3943" s="11" t="b">
        <f>AND(Table1[[#This Row],[hour of cancellation 0 to 23]]&gt;=0,Table1[[#This Row],[hour of cancellation 0 to 23]]&lt;=23)</f>
        <v>1</v>
      </c>
    </row>
    <row r="3944" spans="1:13" x14ac:dyDescent="0.3">
      <c r="A3944" s="1">
        <v>3943</v>
      </c>
      <c r="B3944" s="1">
        <v>5</v>
      </c>
      <c r="C3944" s="2">
        <v>41082.316242639637</v>
      </c>
      <c r="D3944" s="2">
        <v>41142.315972222219</v>
      </c>
      <c r="E3944" s="1">
        <v>24</v>
      </c>
      <c r="F3944" s="2">
        <v>41086.431737016093</v>
      </c>
      <c r="G3944" s="1">
        <v>0</v>
      </c>
      <c r="H3944" s="32">
        <f>IFERROR(HOUR(Table1[[#This Row],[Cancel Date/time]])+MINUTE(Table1[[#This Row],[Cancel Date/time]])/60,"not cancelled")</f>
        <v>10.35</v>
      </c>
      <c r="I3944" s="47">
        <f>IFERROR(ROUND(Table1[[#This Row],[cancellation time decimal]],0),"not cancelled")</f>
        <v>10</v>
      </c>
      <c r="J3944" s="10">
        <f>IFERROR(MOD(Table1[[#This Row],[cancellation hour rounded]],24),"not cancelled")</f>
        <v>10</v>
      </c>
      <c r="K3944" s="32">
        <f>1/Table1[[#This Row],[Duration (Time between doses '[in hours'])]]</f>
        <v>4.1666666666666664E-2</v>
      </c>
      <c r="L3944" s="33">
        <f>Table1[[#This Row],[number doses per hour]]*INDEX(Table2[price per dose],Table1[[#This Row],[Drug ID]])</f>
        <v>0.2815833333333333</v>
      </c>
      <c r="M3944" s="11" t="b">
        <f>AND(Table1[[#This Row],[hour of cancellation 0 to 23]]&gt;=0,Table1[[#This Row],[hour of cancellation 0 to 23]]&lt;=23)</f>
        <v>1</v>
      </c>
    </row>
    <row r="3945" spans="1:13" x14ac:dyDescent="0.3">
      <c r="A3945" s="1">
        <v>3944</v>
      </c>
      <c r="B3945" s="1">
        <v>1</v>
      </c>
      <c r="C3945" s="2">
        <v>41082.504620394364</v>
      </c>
      <c r="D3945" s="2">
        <v>41142.504166666666</v>
      </c>
      <c r="E3945" s="1">
        <v>8</v>
      </c>
      <c r="F3945" s="2">
        <v>41083.468222635667</v>
      </c>
      <c r="G3945" s="1">
        <v>0</v>
      </c>
      <c r="H3945" s="32">
        <f>IFERROR(HOUR(Table1[[#This Row],[Cancel Date/time]])+MINUTE(Table1[[#This Row],[Cancel Date/time]])/60,"not cancelled")</f>
        <v>11.233333333333333</v>
      </c>
      <c r="I3945" s="47">
        <f>IFERROR(ROUND(Table1[[#This Row],[cancellation time decimal]],0),"not cancelled")</f>
        <v>11</v>
      </c>
      <c r="J3945" s="10">
        <f>IFERROR(MOD(Table1[[#This Row],[cancellation hour rounded]],24),"not cancelled")</f>
        <v>11</v>
      </c>
      <c r="K3945" s="32">
        <f>1/Table1[[#This Row],[Duration (Time between doses '[in hours'])]]</f>
        <v>0.125</v>
      </c>
      <c r="L3945" s="33">
        <f>Table1[[#This Row],[number doses per hour]]*INDEX(Table2[price per dose],Table1[[#This Row],[Drug ID]])</f>
        <v>0.84929166666666667</v>
      </c>
      <c r="M3945" s="11" t="b">
        <f>AND(Table1[[#This Row],[hour of cancellation 0 to 23]]&gt;=0,Table1[[#This Row],[hour of cancellation 0 to 23]]&lt;=23)</f>
        <v>1</v>
      </c>
    </row>
    <row r="3946" spans="1:13" x14ac:dyDescent="0.3">
      <c r="A3946" s="1">
        <v>3945</v>
      </c>
      <c r="B3946" s="1">
        <v>2</v>
      </c>
      <c r="C3946" s="2">
        <v>41082.508154659292</v>
      </c>
      <c r="D3946" s="2">
        <v>41142.507638888892</v>
      </c>
      <c r="E3946" s="1">
        <v>10</v>
      </c>
      <c r="F3946" s="2">
        <v>41083.37792778304</v>
      </c>
      <c r="G3946" s="1">
        <v>0</v>
      </c>
      <c r="H3946" s="32">
        <f>IFERROR(HOUR(Table1[[#This Row],[Cancel Date/time]])+MINUTE(Table1[[#This Row],[Cancel Date/time]])/60,"not cancelled")</f>
        <v>9.0666666666666664</v>
      </c>
      <c r="I3946" s="47">
        <f>IFERROR(ROUND(Table1[[#This Row],[cancellation time decimal]],0),"not cancelled")</f>
        <v>9</v>
      </c>
      <c r="J3946" s="10">
        <f>IFERROR(MOD(Table1[[#This Row],[cancellation hour rounded]],24),"not cancelled")</f>
        <v>9</v>
      </c>
      <c r="K3946" s="32">
        <f>1/Table1[[#This Row],[Duration (Time between doses '[in hours'])]]</f>
        <v>0.1</v>
      </c>
      <c r="L3946" s="33">
        <f>Table1[[#This Row],[number doses per hour]]*INDEX(Table2[price per dose],Table1[[#This Row],[Drug ID]])</f>
        <v>0.84959999999999969</v>
      </c>
      <c r="M3946" s="11" t="b">
        <f>AND(Table1[[#This Row],[hour of cancellation 0 to 23]]&gt;=0,Table1[[#This Row],[hour of cancellation 0 to 23]]&lt;=23)</f>
        <v>1</v>
      </c>
    </row>
    <row r="3947" spans="1:13" x14ac:dyDescent="0.3">
      <c r="A3947" s="1">
        <v>3946</v>
      </c>
      <c r="B3947" s="1">
        <v>7</v>
      </c>
      <c r="C3947" s="2">
        <v>41082.538044424189</v>
      </c>
      <c r="D3947" s="2">
        <v>41142.537499999999</v>
      </c>
      <c r="E3947" s="1">
        <v>24</v>
      </c>
      <c r="F3947" s="2">
        <v>41092.511136186382</v>
      </c>
      <c r="G3947" s="1">
        <v>0</v>
      </c>
      <c r="H3947" s="32">
        <f>IFERROR(HOUR(Table1[[#This Row],[Cancel Date/time]])+MINUTE(Table1[[#This Row],[Cancel Date/time]])/60,"not cancelled")</f>
        <v>12.266666666666667</v>
      </c>
      <c r="I3947" s="47">
        <f>IFERROR(ROUND(Table1[[#This Row],[cancellation time decimal]],0),"not cancelled")</f>
        <v>12</v>
      </c>
      <c r="J3947" s="10">
        <f>IFERROR(MOD(Table1[[#This Row],[cancellation hour rounded]],24),"not cancelled")</f>
        <v>12</v>
      </c>
      <c r="K3947" s="32">
        <f>1/Table1[[#This Row],[Duration (Time between doses '[in hours'])]]</f>
        <v>4.1666666666666664E-2</v>
      </c>
      <c r="L3947" s="33">
        <f>Table1[[#This Row],[number doses per hour]]*INDEX(Table2[price per dose],Table1[[#This Row],[Drug ID]])</f>
        <v>1.2958049999999997</v>
      </c>
      <c r="M3947" s="11" t="b">
        <f>AND(Table1[[#This Row],[hour of cancellation 0 to 23]]&gt;=0,Table1[[#This Row],[hour of cancellation 0 to 23]]&lt;=23)</f>
        <v>1</v>
      </c>
    </row>
    <row r="3948" spans="1:13" x14ac:dyDescent="0.3">
      <c r="A3948" s="1">
        <v>3947</v>
      </c>
      <c r="B3948" s="1">
        <v>2</v>
      </c>
      <c r="C3948" s="2">
        <v>41082.527472588488</v>
      </c>
      <c r="D3948" s="2">
        <v>41142.527083333334</v>
      </c>
      <c r="E3948" s="1">
        <v>10</v>
      </c>
      <c r="F3948" s="2">
        <v>41083.497449458235</v>
      </c>
      <c r="G3948" s="1">
        <v>0</v>
      </c>
      <c r="H3948" s="32">
        <f>IFERROR(HOUR(Table1[[#This Row],[Cancel Date/time]])+MINUTE(Table1[[#This Row],[Cancel Date/time]])/60,"not cancelled")</f>
        <v>11.933333333333334</v>
      </c>
      <c r="I3948" s="47">
        <f>IFERROR(ROUND(Table1[[#This Row],[cancellation time decimal]],0),"not cancelled")</f>
        <v>12</v>
      </c>
      <c r="J3948" s="10">
        <f>IFERROR(MOD(Table1[[#This Row],[cancellation hour rounded]],24),"not cancelled")</f>
        <v>12</v>
      </c>
      <c r="K3948" s="32">
        <f>1/Table1[[#This Row],[Duration (Time between doses '[in hours'])]]</f>
        <v>0.1</v>
      </c>
      <c r="L3948" s="33">
        <f>Table1[[#This Row],[number doses per hour]]*INDEX(Table2[price per dose],Table1[[#This Row],[Drug ID]])</f>
        <v>0.84959999999999969</v>
      </c>
      <c r="M3948" s="11" t="b">
        <f>AND(Table1[[#This Row],[hour of cancellation 0 to 23]]&gt;=0,Table1[[#This Row],[hour of cancellation 0 to 23]]&lt;=23)</f>
        <v>1</v>
      </c>
    </row>
    <row r="3949" spans="1:13" hidden="1" x14ac:dyDescent="0.3">
      <c r="A3949" s="1">
        <v>3948</v>
      </c>
      <c r="B3949" s="1">
        <v>3</v>
      </c>
      <c r="C3949" s="2">
        <v>41082.57119438082</v>
      </c>
      <c r="D3949" s="2">
        <v>41084.612619915097</v>
      </c>
      <c r="E3949" s="1">
        <v>24</v>
      </c>
      <c r="F3949" s="2" t="s">
        <v>5</v>
      </c>
      <c r="G3949" s="1">
        <v>0</v>
      </c>
      <c r="H3949" s="32" t="str">
        <f>IFERROR(HOUR(Table1[[#This Row],[Cancel Date/time]])+MINUTE(Table1[[#This Row],[Cancel Date/time]])/60,"not cancelled")</f>
        <v>not cancelled</v>
      </c>
      <c r="I3949" s="47" t="str">
        <f>IFERROR(ROUND(Table1[[#This Row],[cancellation time decimal]],0),"not cancelled")</f>
        <v>not cancelled</v>
      </c>
      <c r="J3949" s="10" t="str">
        <f>IFERROR(MOD(Table1[[#This Row],[cancellation hour rounded]],24),"not cancelled")</f>
        <v>not cancelled</v>
      </c>
      <c r="K3949" s="32">
        <f>1/Table1[[#This Row],[Duration (Time between doses '[in hours'])]]</f>
        <v>4.1666666666666664E-2</v>
      </c>
      <c r="L3949" s="33">
        <f>Table1[[#This Row],[number doses per hour]]*INDEX(Table2[price per dose],Table1[[#This Row],[Drug ID]])</f>
        <v>0.18133000000000002</v>
      </c>
      <c r="M3949" s="11" t="b">
        <f>AND(Table1[[#This Row],[hour of cancellation 0 to 23]]&gt;=0,Table1[[#This Row],[hour of cancellation 0 to 23]]&lt;=23)</f>
        <v>0</v>
      </c>
    </row>
    <row r="3950" spans="1:13" x14ac:dyDescent="0.3">
      <c r="A3950" s="1">
        <v>3949</v>
      </c>
      <c r="B3950" s="1">
        <v>10</v>
      </c>
      <c r="C3950" s="2">
        <v>41082.656559533272</v>
      </c>
      <c r="D3950" s="2">
        <v>41142.65625</v>
      </c>
      <c r="E3950" s="1">
        <v>1</v>
      </c>
      <c r="F3950" s="2">
        <v>41090.033936834741</v>
      </c>
      <c r="G3950" s="1">
        <v>2</v>
      </c>
      <c r="H3950" s="32">
        <f>IFERROR(HOUR(Table1[[#This Row],[Cancel Date/time]])+MINUTE(Table1[[#This Row],[Cancel Date/time]])/60,"not cancelled")</f>
        <v>0.8</v>
      </c>
      <c r="I3950" s="47">
        <f>IFERROR(ROUND(Table1[[#This Row],[cancellation time decimal]],0),"not cancelled")</f>
        <v>1</v>
      </c>
      <c r="J3950" s="10">
        <f>IFERROR(MOD(Table1[[#This Row],[cancellation hour rounded]],24),"not cancelled")</f>
        <v>1</v>
      </c>
      <c r="K3950" s="32">
        <f>1/Table1[[#This Row],[Duration (Time between doses '[in hours'])]]</f>
        <v>1</v>
      </c>
      <c r="L3950" s="33">
        <f>Table1[[#This Row],[number doses per hour]]*INDEX(Table2[price per dose],Table1[[#This Row],[Drug ID]])</f>
        <v>2.5716000000000001</v>
      </c>
      <c r="M3950" s="11" t="b">
        <f>AND(Table1[[#This Row],[hour of cancellation 0 to 23]]&gt;=0,Table1[[#This Row],[hour of cancellation 0 to 23]]&lt;=23)</f>
        <v>1</v>
      </c>
    </row>
    <row r="3951" spans="1:13" hidden="1" x14ac:dyDescent="0.3">
      <c r="A3951" s="1">
        <v>3950</v>
      </c>
      <c r="B3951" s="1">
        <v>1</v>
      </c>
      <c r="C3951" s="2">
        <v>41082.663985608444</v>
      </c>
      <c r="D3951" s="2">
        <v>41085.455239267423</v>
      </c>
      <c r="E3951" s="1">
        <v>8</v>
      </c>
      <c r="F3951" s="2" t="s">
        <v>5</v>
      </c>
      <c r="G3951" s="1">
        <v>0</v>
      </c>
      <c r="H3951" s="32" t="str">
        <f>IFERROR(HOUR(Table1[[#This Row],[Cancel Date/time]])+MINUTE(Table1[[#This Row],[Cancel Date/time]])/60,"not cancelled")</f>
        <v>not cancelled</v>
      </c>
      <c r="I3951" s="47" t="str">
        <f>IFERROR(ROUND(Table1[[#This Row],[cancellation time decimal]],0),"not cancelled")</f>
        <v>not cancelled</v>
      </c>
      <c r="J3951" s="10" t="str">
        <f>IFERROR(MOD(Table1[[#This Row],[cancellation hour rounded]],24),"not cancelled")</f>
        <v>not cancelled</v>
      </c>
      <c r="K3951" s="32">
        <f>1/Table1[[#This Row],[Duration (Time between doses '[in hours'])]]</f>
        <v>0.125</v>
      </c>
      <c r="L3951" s="33">
        <f>Table1[[#This Row],[number doses per hour]]*INDEX(Table2[price per dose],Table1[[#This Row],[Drug ID]])</f>
        <v>0.84929166666666667</v>
      </c>
      <c r="M3951" s="11" t="b">
        <f>AND(Table1[[#This Row],[hour of cancellation 0 to 23]]&gt;=0,Table1[[#This Row],[hour of cancellation 0 to 23]]&lt;=23)</f>
        <v>0</v>
      </c>
    </row>
    <row r="3952" spans="1:13" x14ac:dyDescent="0.3">
      <c r="A3952" s="1">
        <v>3951</v>
      </c>
      <c r="B3952" s="1">
        <v>1</v>
      </c>
      <c r="C3952" s="2">
        <v>41082.627946018903</v>
      </c>
      <c r="D3952" s="2">
        <v>41142.62777777778</v>
      </c>
      <c r="E3952" s="1">
        <v>12</v>
      </c>
      <c r="F3952" s="2">
        <v>41083.483939088255</v>
      </c>
      <c r="G3952" s="1">
        <v>0</v>
      </c>
      <c r="H3952" s="32">
        <f>IFERROR(HOUR(Table1[[#This Row],[Cancel Date/time]])+MINUTE(Table1[[#This Row],[Cancel Date/time]])/60,"not cancelled")</f>
        <v>11.6</v>
      </c>
      <c r="I3952" s="47">
        <f>IFERROR(ROUND(Table1[[#This Row],[cancellation time decimal]],0),"not cancelled")</f>
        <v>12</v>
      </c>
      <c r="J3952" s="10">
        <f>IFERROR(MOD(Table1[[#This Row],[cancellation hour rounded]],24),"not cancelled")</f>
        <v>12</v>
      </c>
      <c r="K3952" s="32">
        <f>1/Table1[[#This Row],[Duration (Time between doses '[in hours'])]]</f>
        <v>8.3333333333333329E-2</v>
      </c>
      <c r="L3952" s="33">
        <f>Table1[[#This Row],[number doses per hour]]*INDEX(Table2[price per dose],Table1[[#This Row],[Drug ID]])</f>
        <v>0.56619444444444444</v>
      </c>
      <c r="M3952" s="11" t="b">
        <f>AND(Table1[[#This Row],[hour of cancellation 0 to 23]]&gt;=0,Table1[[#This Row],[hour of cancellation 0 to 23]]&lt;=23)</f>
        <v>1</v>
      </c>
    </row>
    <row r="3953" spans="1:13" x14ac:dyDescent="0.3">
      <c r="A3953" s="1">
        <v>3952</v>
      </c>
      <c r="B3953" s="1">
        <v>1</v>
      </c>
      <c r="C3953" s="2">
        <v>41082.643836895142</v>
      </c>
      <c r="D3953" s="2">
        <v>41142.643750000003</v>
      </c>
      <c r="E3953" s="1">
        <v>12</v>
      </c>
      <c r="F3953" s="2">
        <v>41084.010106835754</v>
      </c>
      <c r="G3953" s="1">
        <v>0</v>
      </c>
      <c r="H3953" s="32">
        <f>IFERROR(HOUR(Table1[[#This Row],[Cancel Date/time]])+MINUTE(Table1[[#This Row],[Cancel Date/time]])/60,"not cancelled")</f>
        <v>0.23333333333333334</v>
      </c>
      <c r="I3953" s="47">
        <f>IFERROR(ROUND(Table1[[#This Row],[cancellation time decimal]],0),"not cancelled")</f>
        <v>0</v>
      </c>
      <c r="J3953" s="10">
        <f>IFERROR(MOD(Table1[[#This Row],[cancellation hour rounded]],24),"not cancelled")</f>
        <v>0</v>
      </c>
      <c r="K3953" s="32">
        <f>1/Table1[[#This Row],[Duration (Time between doses '[in hours'])]]</f>
        <v>8.3333333333333329E-2</v>
      </c>
      <c r="L3953" s="33">
        <f>Table1[[#This Row],[number doses per hour]]*INDEX(Table2[price per dose],Table1[[#This Row],[Drug ID]])</f>
        <v>0.56619444444444444</v>
      </c>
      <c r="M3953" s="11" t="b">
        <f>AND(Table1[[#This Row],[hour of cancellation 0 to 23]]&gt;=0,Table1[[#This Row],[hour of cancellation 0 to 23]]&lt;=23)</f>
        <v>1</v>
      </c>
    </row>
    <row r="3954" spans="1:13" x14ac:dyDescent="0.3">
      <c r="A3954" s="1">
        <v>3953</v>
      </c>
      <c r="B3954" s="1">
        <v>5</v>
      </c>
      <c r="C3954" s="2">
        <v>41082.687419352107</v>
      </c>
      <c r="D3954" s="2">
        <v>41142.686805555553</v>
      </c>
      <c r="E3954" s="1">
        <v>24</v>
      </c>
      <c r="F3954" s="2">
        <v>41086.497112127123</v>
      </c>
      <c r="G3954" s="1">
        <v>0</v>
      </c>
      <c r="H3954" s="32">
        <f>IFERROR(HOUR(Table1[[#This Row],[Cancel Date/time]])+MINUTE(Table1[[#This Row],[Cancel Date/time]])/60,"not cancelled")</f>
        <v>11.916666666666666</v>
      </c>
      <c r="I3954" s="47">
        <f>IFERROR(ROUND(Table1[[#This Row],[cancellation time decimal]],0),"not cancelled")</f>
        <v>12</v>
      </c>
      <c r="J3954" s="10">
        <f>IFERROR(MOD(Table1[[#This Row],[cancellation hour rounded]],24),"not cancelled")</f>
        <v>12</v>
      </c>
      <c r="K3954" s="32">
        <f>1/Table1[[#This Row],[Duration (Time between doses '[in hours'])]]</f>
        <v>4.1666666666666664E-2</v>
      </c>
      <c r="L3954" s="33">
        <f>Table1[[#This Row],[number doses per hour]]*INDEX(Table2[price per dose],Table1[[#This Row],[Drug ID]])</f>
        <v>0.2815833333333333</v>
      </c>
      <c r="M3954" s="11" t="b">
        <f>AND(Table1[[#This Row],[hour of cancellation 0 to 23]]&gt;=0,Table1[[#This Row],[hour of cancellation 0 to 23]]&lt;=23)</f>
        <v>1</v>
      </c>
    </row>
    <row r="3955" spans="1:13" x14ac:dyDescent="0.3">
      <c r="A3955" s="1">
        <v>3954</v>
      </c>
      <c r="B3955" s="1">
        <v>1</v>
      </c>
      <c r="C3955" s="2">
        <v>41082.686851201375</v>
      </c>
      <c r="D3955" s="2">
        <v>41142.686805555553</v>
      </c>
      <c r="E3955" s="1">
        <v>8</v>
      </c>
      <c r="F3955" s="2">
        <v>41083.504620039865</v>
      </c>
      <c r="G3955" s="1">
        <v>0</v>
      </c>
      <c r="H3955" s="32">
        <f>IFERROR(HOUR(Table1[[#This Row],[Cancel Date/time]])+MINUTE(Table1[[#This Row],[Cancel Date/time]])/60,"not cancelled")</f>
        <v>12.1</v>
      </c>
      <c r="I3955" s="47">
        <f>IFERROR(ROUND(Table1[[#This Row],[cancellation time decimal]],0),"not cancelled")</f>
        <v>12</v>
      </c>
      <c r="J3955" s="10">
        <f>IFERROR(MOD(Table1[[#This Row],[cancellation hour rounded]],24),"not cancelled")</f>
        <v>12</v>
      </c>
      <c r="K3955" s="32">
        <f>1/Table1[[#This Row],[Duration (Time between doses '[in hours'])]]</f>
        <v>0.125</v>
      </c>
      <c r="L3955" s="33">
        <f>Table1[[#This Row],[number doses per hour]]*INDEX(Table2[price per dose],Table1[[#This Row],[Drug ID]])</f>
        <v>0.84929166666666667</v>
      </c>
      <c r="M3955" s="11" t="b">
        <f>AND(Table1[[#This Row],[hour of cancellation 0 to 23]]&gt;=0,Table1[[#This Row],[hour of cancellation 0 to 23]]&lt;=23)</f>
        <v>1</v>
      </c>
    </row>
    <row r="3956" spans="1:13" hidden="1" x14ac:dyDescent="0.3">
      <c r="A3956" s="1">
        <v>3955</v>
      </c>
      <c r="B3956" s="1">
        <v>2</v>
      </c>
      <c r="C3956" s="2">
        <v>41082.679586925602</v>
      </c>
      <c r="D3956" s="2">
        <v>41084.804474641845</v>
      </c>
      <c r="E3956" s="1">
        <v>10</v>
      </c>
      <c r="F3956" s="2" t="s">
        <v>5</v>
      </c>
      <c r="G3956" s="1">
        <v>0</v>
      </c>
      <c r="H3956" s="32" t="str">
        <f>IFERROR(HOUR(Table1[[#This Row],[Cancel Date/time]])+MINUTE(Table1[[#This Row],[Cancel Date/time]])/60,"not cancelled")</f>
        <v>not cancelled</v>
      </c>
      <c r="I3956" s="47" t="str">
        <f>IFERROR(ROUND(Table1[[#This Row],[cancellation time decimal]],0),"not cancelled")</f>
        <v>not cancelled</v>
      </c>
      <c r="J3956" s="10" t="str">
        <f>IFERROR(MOD(Table1[[#This Row],[cancellation hour rounded]],24),"not cancelled")</f>
        <v>not cancelled</v>
      </c>
      <c r="K3956" s="32">
        <f>1/Table1[[#This Row],[Duration (Time between doses '[in hours'])]]</f>
        <v>0.1</v>
      </c>
      <c r="L3956" s="33">
        <f>Table1[[#This Row],[number doses per hour]]*INDEX(Table2[price per dose],Table1[[#This Row],[Drug ID]])</f>
        <v>0.84959999999999969</v>
      </c>
      <c r="M3956" s="11" t="b">
        <f>AND(Table1[[#This Row],[hour of cancellation 0 to 23]]&gt;=0,Table1[[#This Row],[hour of cancellation 0 to 23]]&lt;=23)</f>
        <v>0</v>
      </c>
    </row>
    <row r="3957" spans="1:13" x14ac:dyDescent="0.3">
      <c r="A3957" s="1">
        <v>3956</v>
      </c>
      <c r="B3957" s="1">
        <v>11</v>
      </c>
      <c r="C3957" s="2">
        <v>41082.722563077979</v>
      </c>
      <c r="D3957" s="2">
        <v>41142.722222222226</v>
      </c>
      <c r="E3957" s="1">
        <v>1</v>
      </c>
      <c r="F3957" s="2">
        <v>41089.393375024971</v>
      </c>
      <c r="G3957" s="1">
        <v>7</v>
      </c>
      <c r="H3957" s="32">
        <f>IFERROR(HOUR(Table1[[#This Row],[Cancel Date/time]])+MINUTE(Table1[[#This Row],[Cancel Date/time]])/60,"not cancelled")</f>
        <v>9.4333333333333336</v>
      </c>
      <c r="I3957" s="47">
        <f>IFERROR(ROUND(Table1[[#This Row],[cancellation time decimal]],0),"not cancelled")</f>
        <v>9</v>
      </c>
      <c r="J3957" s="10">
        <f>IFERROR(MOD(Table1[[#This Row],[cancellation hour rounded]],24),"not cancelled")</f>
        <v>9</v>
      </c>
      <c r="K3957" s="32">
        <f>1/Table1[[#This Row],[Duration (Time between doses '[in hours'])]]</f>
        <v>1</v>
      </c>
      <c r="L3957" s="33">
        <f>Table1[[#This Row],[number doses per hour]]*INDEX(Table2[price per dose],Table1[[#This Row],[Drug ID]])</f>
        <v>1</v>
      </c>
      <c r="M3957" s="11" t="b">
        <f>AND(Table1[[#This Row],[hour of cancellation 0 to 23]]&gt;=0,Table1[[#This Row],[hour of cancellation 0 to 23]]&lt;=23)</f>
        <v>1</v>
      </c>
    </row>
    <row r="3958" spans="1:13" x14ac:dyDescent="0.3">
      <c r="A3958" s="1">
        <v>3957</v>
      </c>
      <c r="B3958" s="1">
        <v>1</v>
      </c>
      <c r="C3958" s="2">
        <v>41082.718348055561</v>
      </c>
      <c r="D3958" s="2">
        <v>41142.718055555561</v>
      </c>
      <c r="E3958" s="1">
        <v>8</v>
      </c>
      <c r="F3958" s="2">
        <v>41083.435701711249</v>
      </c>
      <c r="G3958" s="1">
        <v>0</v>
      </c>
      <c r="H3958" s="32">
        <f>IFERROR(HOUR(Table1[[#This Row],[Cancel Date/time]])+MINUTE(Table1[[#This Row],[Cancel Date/time]])/60,"not cancelled")</f>
        <v>10.45</v>
      </c>
      <c r="I3958" s="47">
        <f>IFERROR(ROUND(Table1[[#This Row],[cancellation time decimal]],0),"not cancelled")</f>
        <v>10</v>
      </c>
      <c r="J3958" s="10">
        <f>IFERROR(MOD(Table1[[#This Row],[cancellation hour rounded]],24),"not cancelled")</f>
        <v>10</v>
      </c>
      <c r="K3958" s="32">
        <f>1/Table1[[#This Row],[Duration (Time between doses '[in hours'])]]</f>
        <v>0.125</v>
      </c>
      <c r="L3958" s="33">
        <f>Table1[[#This Row],[number doses per hour]]*INDEX(Table2[price per dose],Table1[[#This Row],[Drug ID]])</f>
        <v>0.84929166666666667</v>
      </c>
      <c r="M3958" s="11" t="b">
        <f>AND(Table1[[#This Row],[hour of cancellation 0 to 23]]&gt;=0,Table1[[#This Row],[hour of cancellation 0 to 23]]&lt;=23)</f>
        <v>1</v>
      </c>
    </row>
    <row r="3959" spans="1:13" x14ac:dyDescent="0.3">
      <c r="A3959" s="1">
        <v>3958</v>
      </c>
      <c r="B3959" s="1">
        <v>7</v>
      </c>
      <c r="C3959" s="2">
        <v>41082.751482617314</v>
      </c>
      <c r="D3959" s="2">
        <v>41142.751388888886</v>
      </c>
      <c r="E3959" s="1">
        <v>24</v>
      </c>
      <c r="F3959" s="2">
        <v>41087.298150903531</v>
      </c>
      <c r="G3959" s="1">
        <v>0</v>
      </c>
      <c r="H3959" s="32">
        <f>IFERROR(HOUR(Table1[[#This Row],[Cancel Date/time]])+MINUTE(Table1[[#This Row],[Cancel Date/time]])/60,"not cancelled")</f>
        <v>7.15</v>
      </c>
      <c r="I3959" s="47">
        <f>IFERROR(ROUND(Table1[[#This Row],[cancellation time decimal]],0),"not cancelled")</f>
        <v>7</v>
      </c>
      <c r="J3959" s="10">
        <f>IFERROR(MOD(Table1[[#This Row],[cancellation hour rounded]],24),"not cancelled")</f>
        <v>7</v>
      </c>
      <c r="K3959" s="32">
        <f>1/Table1[[#This Row],[Duration (Time between doses '[in hours'])]]</f>
        <v>4.1666666666666664E-2</v>
      </c>
      <c r="L3959" s="33">
        <f>Table1[[#This Row],[number doses per hour]]*INDEX(Table2[price per dose],Table1[[#This Row],[Drug ID]])</f>
        <v>1.2958049999999997</v>
      </c>
      <c r="M3959" s="11" t="b">
        <f>AND(Table1[[#This Row],[hour of cancellation 0 to 23]]&gt;=0,Table1[[#This Row],[hour of cancellation 0 to 23]]&lt;=23)</f>
        <v>1</v>
      </c>
    </row>
    <row r="3960" spans="1:13" x14ac:dyDescent="0.3">
      <c r="A3960" s="1">
        <v>3959</v>
      </c>
      <c r="B3960" s="1">
        <v>7</v>
      </c>
      <c r="C3960" s="2">
        <v>41082.817630367463</v>
      </c>
      <c r="D3960" s="2">
        <v>41142.817361111105</v>
      </c>
      <c r="E3960" s="1">
        <v>24</v>
      </c>
      <c r="F3960" s="2">
        <v>41104.379939517974</v>
      </c>
      <c r="G3960" s="1">
        <v>0</v>
      </c>
      <c r="H3960" s="32">
        <f>IFERROR(HOUR(Table1[[#This Row],[Cancel Date/time]])+MINUTE(Table1[[#This Row],[Cancel Date/time]])/60,"not cancelled")</f>
        <v>9.1166666666666671</v>
      </c>
      <c r="I3960" s="47">
        <f>IFERROR(ROUND(Table1[[#This Row],[cancellation time decimal]],0),"not cancelled")</f>
        <v>9</v>
      </c>
      <c r="J3960" s="10">
        <f>IFERROR(MOD(Table1[[#This Row],[cancellation hour rounded]],24),"not cancelled")</f>
        <v>9</v>
      </c>
      <c r="K3960" s="32">
        <f>1/Table1[[#This Row],[Duration (Time between doses '[in hours'])]]</f>
        <v>4.1666666666666664E-2</v>
      </c>
      <c r="L3960" s="33">
        <f>Table1[[#This Row],[number doses per hour]]*INDEX(Table2[price per dose],Table1[[#This Row],[Drug ID]])</f>
        <v>1.2958049999999997</v>
      </c>
      <c r="M3960" s="11" t="b">
        <f>AND(Table1[[#This Row],[hour of cancellation 0 to 23]]&gt;=0,Table1[[#This Row],[hour of cancellation 0 to 23]]&lt;=23)</f>
        <v>1</v>
      </c>
    </row>
    <row r="3961" spans="1:13" x14ac:dyDescent="0.3">
      <c r="A3961" s="1">
        <v>3960</v>
      </c>
      <c r="B3961" s="1">
        <v>1</v>
      </c>
      <c r="C3961" s="2">
        <v>41082.842557215154</v>
      </c>
      <c r="D3961" s="2">
        <v>41142.842361111114</v>
      </c>
      <c r="E3961" s="1">
        <v>8</v>
      </c>
      <c r="F3961" s="2">
        <v>41083.372448629249</v>
      </c>
      <c r="G3961" s="1">
        <v>0</v>
      </c>
      <c r="H3961" s="32">
        <f>IFERROR(HOUR(Table1[[#This Row],[Cancel Date/time]])+MINUTE(Table1[[#This Row],[Cancel Date/time]])/60,"not cancelled")</f>
        <v>8.9333333333333336</v>
      </c>
      <c r="I3961" s="47">
        <f>IFERROR(ROUND(Table1[[#This Row],[cancellation time decimal]],0),"not cancelled")</f>
        <v>9</v>
      </c>
      <c r="J3961" s="10">
        <f>IFERROR(MOD(Table1[[#This Row],[cancellation hour rounded]],24),"not cancelled")</f>
        <v>9</v>
      </c>
      <c r="K3961" s="32">
        <f>1/Table1[[#This Row],[Duration (Time between doses '[in hours'])]]</f>
        <v>0.125</v>
      </c>
      <c r="L3961" s="33">
        <f>Table1[[#This Row],[number doses per hour]]*INDEX(Table2[price per dose],Table1[[#This Row],[Drug ID]])</f>
        <v>0.84929166666666667</v>
      </c>
      <c r="M3961" s="11" t="b">
        <f>AND(Table1[[#This Row],[hour of cancellation 0 to 23]]&gt;=0,Table1[[#This Row],[hour of cancellation 0 to 23]]&lt;=23)</f>
        <v>1</v>
      </c>
    </row>
    <row r="3962" spans="1:13" x14ac:dyDescent="0.3">
      <c r="A3962" s="1">
        <v>3961</v>
      </c>
      <c r="B3962" s="1">
        <v>7</v>
      </c>
      <c r="C3962" s="2">
        <v>41083.061300609683</v>
      </c>
      <c r="D3962" s="2">
        <v>41143.061111111107</v>
      </c>
      <c r="E3962" s="1">
        <v>24</v>
      </c>
      <c r="F3962" s="2">
        <v>41136.281152826821</v>
      </c>
      <c r="G3962" s="1">
        <v>0</v>
      </c>
      <c r="H3962" s="32">
        <f>IFERROR(HOUR(Table1[[#This Row],[Cancel Date/time]])+MINUTE(Table1[[#This Row],[Cancel Date/time]])/60,"not cancelled")</f>
        <v>6.7333333333333334</v>
      </c>
      <c r="I3962" s="47">
        <f>IFERROR(ROUND(Table1[[#This Row],[cancellation time decimal]],0),"not cancelled")</f>
        <v>7</v>
      </c>
      <c r="J3962" s="10">
        <f>IFERROR(MOD(Table1[[#This Row],[cancellation hour rounded]],24),"not cancelled")</f>
        <v>7</v>
      </c>
      <c r="K3962" s="32">
        <f>1/Table1[[#This Row],[Duration (Time between doses '[in hours'])]]</f>
        <v>4.1666666666666664E-2</v>
      </c>
      <c r="L3962" s="33">
        <f>Table1[[#This Row],[number doses per hour]]*INDEX(Table2[price per dose],Table1[[#This Row],[Drug ID]])</f>
        <v>1.2958049999999997</v>
      </c>
      <c r="M3962" s="11" t="b">
        <f>AND(Table1[[#This Row],[hour of cancellation 0 to 23]]&gt;=0,Table1[[#This Row],[hour of cancellation 0 to 23]]&lt;=23)</f>
        <v>1</v>
      </c>
    </row>
    <row r="3963" spans="1:13" x14ac:dyDescent="0.3">
      <c r="A3963" s="1">
        <v>3962</v>
      </c>
      <c r="B3963" s="1">
        <v>3</v>
      </c>
      <c r="C3963" s="2">
        <v>41083.221421638722</v>
      </c>
      <c r="D3963" s="2">
        <v>41143.220833333333</v>
      </c>
      <c r="E3963" s="1">
        <v>24</v>
      </c>
      <c r="F3963" s="2">
        <v>41085.419295822205</v>
      </c>
      <c r="G3963" s="1">
        <v>0</v>
      </c>
      <c r="H3963" s="32">
        <f>IFERROR(HOUR(Table1[[#This Row],[Cancel Date/time]])+MINUTE(Table1[[#This Row],[Cancel Date/time]])/60,"not cancelled")</f>
        <v>10.050000000000001</v>
      </c>
      <c r="I3963" s="47">
        <f>IFERROR(ROUND(Table1[[#This Row],[cancellation time decimal]],0),"not cancelled")</f>
        <v>10</v>
      </c>
      <c r="J3963" s="10">
        <f>IFERROR(MOD(Table1[[#This Row],[cancellation hour rounded]],24),"not cancelled")</f>
        <v>10</v>
      </c>
      <c r="K3963" s="32">
        <f>1/Table1[[#This Row],[Duration (Time between doses '[in hours'])]]</f>
        <v>4.1666666666666664E-2</v>
      </c>
      <c r="L3963" s="33">
        <f>Table1[[#This Row],[number doses per hour]]*INDEX(Table2[price per dose],Table1[[#This Row],[Drug ID]])</f>
        <v>0.18133000000000002</v>
      </c>
      <c r="M3963" s="11" t="b">
        <f>AND(Table1[[#This Row],[hour of cancellation 0 to 23]]&gt;=0,Table1[[#This Row],[hour of cancellation 0 to 23]]&lt;=23)</f>
        <v>1</v>
      </c>
    </row>
    <row r="3964" spans="1:13" x14ac:dyDescent="0.3">
      <c r="A3964" s="1">
        <v>3963</v>
      </c>
      <c r="B3964" s="1">
        <v>6</v>
      </c>
      <c r="C3964" s="2">
        <v>41083.344251592971</v>
      </c>
      <c r="D3964" s="2">
        <v>41143.34375</v>
      </c>
      <c r="E3964" s="1">
        <v>24</v>
      </c>
      <c r="F3964" s="2">
        <v>41087.738482342953</v>
      </c>
      <c r="G3964" s="1">
        <v>0</v>
      </c>
      <c r="H3964" s="32">
        <f>IFERROR(HOUR(Table1[[#This Row],[Cancel Date/time]])+MINUTE(Table1[[#This Row],[Cancel Date/time]])/60,"not cancelled")</f>
        <v>17.716666666666665</v>
      </c>
      <c r="I3964" s="47">
        <f>IFERROR(ROUND(Table1[[#This Row],[cancellation time decimal]],0),"not cancelled")</f>
        <v>18</v>
      </c>
      <c r="J3964" s="10">
        <f>IFERROR(MOD(Table1[[#This Row],[cancellation hour rounded]],24),"not cancelled")</f>
        <v>18</v>
      </c>
      <c r="K3964" s="32">
        <f>1/Table1[[#This Row],[Duration (Time between doses '[in hours'])]]</f>
        <v>4.1666666666666664E-2</v>
      </c>
      <c r="L3964" s="33">
        <f>Table1[[#This Row],[number doses per hour]]*INDEX(Table2[price per dose],Table1[[#This Row],[Drug ID]])</f>
        <v>0.35218749999999999</v>
      </c>
      <c r="M3964" s="11" t="b">
        <f>AND(Table1[[#This Row],[hour of cancellation 0 to 23]]&gt;=0,Table1[[#This Row],[hour of cancellation 0 to 23]]&lt;=23)</f>
        <v>1</v>
      </c>
    </row>
    <row r="3965" spans="1:13" hidden="1" x14ac:dyDescent="0.3">
      <c r="A3965" s="1">
        <v>3964</v>
      </c>
      <c r="B3965" s="1">
        <v>11</v>
      </c>
      <c r="C3965" s="2">
        <v>41083.421756715165</v>
      </c>
      <c r="D3965" s="2">
        <v>41085.713139007516</v>
      </c>
      <c r="E3965" s="1">
        <v>1</v>
      </c>
      <c r="F3965" s="2" t="s">
        <v>5</v>
      </c>
      <c r="G3965" s="1">
        <v>0</v>
      </c>
      <c r="H3965" s="32" t="str">
        <f>IFERROR(HOUR(Table1[[#This Row],[Cancel Date/time]])+MINUTE(Table1[[#This Row],[Cancel Date/time]])/60,"not cancelled")</f>
        <v>not cancelled</v>
      </c>
      <c r="I3965" s="47" t="str">
        <f>IFERROR(ROUND(Table1[[#This Row],[cancellation time decimal]],0),"not cancelled")</f>
        <v>not cancelled</v>
      </c>
      <c r="J3965" s="10" t="str">
        <f>IFERROR(MOD(Table1[[#This Row],[cancellation hour rounded]],24),"not cancelled")</f>
        <v>not cancelled</v>
      </c>
      <c r="K3965" s="32">
        <f>1/Table1[[#This Row],[Duration (Time between doses '[in hours'])]]</f>
        <v>1</v>
      </c>
      <c r="L3965" s="33">
        <f>Table1[[#This Row],[number doses per hour]]*INDEX(Table2[price per dose],Table1[[#This Row],[Drug ID]])</f>
        <v>1</v>
      </c>
      <c r="M3965" s="11" t="b">
        <f>AND(Table1[[#This Row],[hour of cancellation 0 to 23]]&gt;=0,Table1[[#This Row],[hour of cancellation 0 to 23]]&lt;=23)</f>
        <v>0</v>
      </c>
    </row>
    <row r="3966" spans="1:13" x14ac:dyDescent="0.3">
      <c r="A3966" s="1">
        <v>3965</v>
      </c>
      <c r="B3966" s="1">
        <v>4</v>
      </c>
      <c r="C3966" s="2">
        <v>41083.43199073954</v>
      </c>
      <c r="D3966" s="2">
        <v>41143.431944444441</v>
      </c>
      <c r="E3966" s="1">
        <v>12</v>
      </c>
      <c r="F3966" s="2">
        <v>41086.392898424885</v>
      </c>
      <c r="G3966" s="1">
        <v>0</v>
      </c>
      <c r="H3966" s="32">
        <f>IFERROR(HOUR(Table1[[#This Row],[Cancel Date/time]])+MINUTE(Table1[[#This Row],[Cancel Date/time]])/60,"not cancelled")</f>
        <v>9.4166666666666661</v>
      </c>
      <c r="I3966" s="47">
        <f>IFERROR(ROUND(Table1[[#This Row],[cancellation time decimal]],0),"not cancelled")</f>
        <v>9</v>
      </c>
      <c r="J3966" s="10">
        <f>IFERROR(MOD(Table1[[#This Row],[cancellation hour rounded]],24),"not cancelled")</f>
        <v>9</v>
      </c>
      <c r="K3966" s="32">
        <f>1/Table1[[#This Row],[Duration (Time between doses '[in hours'])]]</f>
        <v>8.3333333333333329E-2</v>
      </c>
      <c r="L3966" s="33">
        <f>Table1[[#This Row],[number doses per hour]]*INDEX(Table2[price per dose],Table1[[#This Row],[Drug ID]])</f>
        <v>1.448055119047619</v>
      </c>
      <c r="M3966" s="11" t="b">
        <f>AND(Table1[[#This Row],[hour of cancellation 0 to 23]]&gt;=0,Table1[[#This Row],[hour of cancellation 0 to 23]]&lt;=23)</f>
        <v>1</v>
      </c>
    </row>
    <row r="3967" spans="1:13" x14ac:dyDescent="0.3">
      <c r="A3967" s="1">
        <v>3966</v>
      </c>
      <c r="B3967" s="1">
        <v>6</v>
      </c>
      <c r="C3967" s="2">
        <v>41083.561700019367</v>
      </c>
      <c r="D3967" s="2">
        <v>41143.561111111107</v>
      </c>
      <c r="E3967" s="1">
        <v>24</v>
      </c>
      <c r="F3967" s="2">
        <v>41090.305574681093</v>
      </c>
      <c r="G3967" s="1">
        <v>0</v>
      </c>
      <c r="H3967" s="32">
        <f>IFERROR(HOUR(Table1[[#This Row],[Cancel Date/time]])+MINUTE(Table1[[#This Row],[Cancel Date/time]])/60,"not cancelled")</f>
        <v>7.333333333333333</v>
      </c>
      <c r="I3967" s="47">
        <f>IFERROR(ROUND(Table1[[#This Row],[cancellation time decimal]],0),"not cancelled")</f>
        <v>7</v>
      </c>
      <c r="J3967" s="10">
        <f>IFERROR(MOD(Table1[[#This Row],[cancellation hour rounded]],24),"not cancelled")</f>
        <v>7</v>
      </c>
      <c r="K3967" s="32">
        <f>1/Table1[[#This Row],[Duration (Time between doses '[in hours'])]]</f>
        <v>4.1666666666666664E-2</v>
      </c>
      <c r="L3967" s="33">
        <f>Table1[[#This Row],[number doses per hour]]*INDEX(Table2[price per dose],Table1[[#This Row],[Drug ID]])</f>
        <v>0.35218749999999999</v>
      </c>
      <c r="M3967" s="11" t="b">
        <f>AND(Table1[[#This Row],[hour of cancellation 0 to 23]]&gt;=0,Table1[[#This Row],[hour of cancellation 0 to 23]]&lt;=23)</f>
        <v>1</v>
      </c>
    </row>
    <row r="3968" spans="1:13" x14ac:dyDescent="0.3">
      <c r="A3968" s="1">
        <v>3967</v>
      </c>
      <c r="B3968" s="1">
        <v>2</v>
      </c>
      <c r="C3968" s="2">
        <v>41083.586362137605</v>
      </c>
      <c r="D3968" s="2">
        <v>41143.586111111115</v>
      </c>
      <c r="E3968" s="1">
        <v>10</v>
      </c>
      <c r="F3968" s="2">
        <v>41085.491575687876</v>
      </c>
      <c r="G3968" s="1">
        <v>0</v>
      </c>
      <c r="H3968" s="32">
        <f>IFERROR(HOUR(Table1[[#This Row],[Cancel Date/time]])+MINUTE(Table1[[#This Row],[Cancel Date/time]])/60,"not cancelled")</f>
        <v>11.783333333333333</v>
      </c>
      <c r="I3968" s="47">
        <f>IFERROR(ROUND(Table1[[#This Row],[cancellation time decimal]],0),"not cancelled")</f>
        <v>12</v>
      </c>
      <c r="J3968" s="10">
        <f>IFERROR(MOD(Table1[[#This Row],[cancellation hour rounded]],24),"not cancelled")</f>
        <v>12</v>
      </c>
      <c r="K3968" s="32">
        <f>1/Table1[[#This Row],[Duration (Time between doses '[in hours'])]]</f>
        <v>0.1</v>
      </c>
      <c r="L3968" s="33">
        <f>Table1[[#This Row],[number doses per hour]]*INDEX(Table2[price per dose],Table1[[#This Row],[Drug ID]])</f>
        <v>0.84959999999999969</v>
      </c>
      <c r="M3968" s="11" t="b">
        <f>AND(Table1[[#This Row],[hour of cancellation 0 to 23]]&gt;=0,Table1[[#This Row],[hour of cancellation 0 to 23]]&lt;=23)</f>
        <v>1</v>
      </c>
    </row>
    <row r="3969" spans="1:13" x14ac:dyDescent="0.3">
      <c r="A3969" s="1">
        <v>3968</v>
      </c>
      <c r="B3969" s="1">
        <v>11</v>
      </c>
      <c r="C3969" s="2">
        <v>41083.587528776836</v>
      </c>
      <c r="D3969" s="2">
        <v>41143.587500000001</v>
      </c>
      <c r="E3969" s="1">
        <v>1</v>
      </c>
      <c r="F3969" s="2">
        <v>41090.38836703822</v>
      </c>
      <c r="G3969" s="1">
        <v>5</v>
      </c>
      <c r="H3969" s="32">
        <f>IFERROR(HOUR(Table1[[#This Row],[Cancel Date/time]])+MINUTE(Table1[[#This Row],[Cancel Date/time]])/60,"not cancelled")</f>
        <v>9.3166666666666664</v>
      </c>
      <c r="I3969" s="47">
        <f>IFERROR(ROUND(Table1[[#This Row],[cancellation time decimal]],0),"not cancelled")</f>
        <v>9</v>
      </c>
      <c r="J3969" s="10">
        <f>IFERROR(MOD(Table1[[#This Row],[cancellation hour rounded]],24),"not cancelled")</f>
        <v>9</v>
      </c>
      <c r="K3969" s="32">
        <f>1/Table1[[#This Row],[Duration (Time between doses '[in hours'])]]</f>
        <v>1</v>
      </c>
      <c r="L3969" s="33">
        <f>Table1[[#This Row],[number doses per hour]]*INDEX(Table2[price per dose],Table1[[#This Row],[Drug ID]])</f>
        <v>1</v>
      </c>
      <c r="M3969" s="11" t="b">
        <f>AND(Table1[[#This Row],[hour of cancellation 0 to 23]]&gt;=0,Table1[[#This Row],[hour of cancellation 0 to 23]]&lt;=23)</f>
        <v>1</v>
      </c>
    </row>
    <row r="3970" spans="1:13" x14ac:dyDescent="0.3">
      <c r="A3970" s="1">
        <v>3969</v>
      </c>
      <c r="B3970" s="1">
        <v>1</v>
      </c>
      <c r="C3970" s="2">
        <v>41083.647981398521</v>
      </c>
      <c r="D3970" s="2">
        <v>41143.647916666669</v>
      </c>
      <c r="E3970" s="1">
        <v>8</v>
      </c>
      <c r="F3970" s="2">
        <v>41084.854282656139</v>
      </c>
      <c r="G3970" s="1">
        <v>0</v>
      </c>
      <c r="H3970" s="32">
        <f>IFERROR(HOUR(Table1[[#This Row],[Cancel Date/time]])+MINUTE(Table1[[#This Row],[Cancel Date/time]])/60,"not cancelled")</f>
        <v>20.5</v>
      </c>
      <c r="I3970" s="47">
        <f>IFERROR(ROUND(Table1[[#This Row],[cancellation time decimal]],0),"not cancelled")</f>
        <v>21</v>
      </c>
      <c r="J3970" s="10">
        <f>IFERROR(MOD(Table1[[#This Row],[cancellation hour rounded]],24),"not cancelled")</f>
        <v>21</v>
      </c>
      <c r="K3970" s="32">
        <f>1/Table1[[#This Row],[Duration (Time between doses '[in hours'])]]</f>
        <v>0.125</v>
      </c>
      <c r="L3970" s="33">
        <f>Table1[[#This Row],[number doses per hour]]*INDEX(Table2[price per dose],Table1[[#This Row],[Drug ID]])</f>
        <v>0.84929166666666667</v>
      </c>
      <c r="M3970" s="11" t="b">
        <f>AND(Table1[[#This Row],[hour of cancellation 0 to 23]]&gt;=0,Table1[[#This Row],[hour of cancellation 0 to 23]]&lt;=23)</f>
        <v>1</v>
      </c>
    </row>
    <row r="3971" spans="1:13" x14ac:dyDescent="0.3">
      <c r="A3971" s="1">
        <v>3970</v>
      </c>
      <c r="B3971" s="1">
        <v>3</v>
      </c>
      <c r="C3971" s="2">
        <v>41083.638572840769</v>
      </c>
      <c r="D3971" s="2">
        <v>41143.638194444444</v>
      </c>
      <c r="E3971" s="1">
        <v>24</v>
      </c>
      <c r="F3971" s="2">
        <v>41085.382647050283</v>
      </c>
      <c r="G3971" s="1">
        <v>0</v>
      </c>
      <c r="H3971" s="32">
        <f>IFERROR(HOUR(Table1[[#This Row],[Cancel Date/time]])+MINUTE(Table1[[#This Row],[Cancel Date/time]])/60,"not cancelled")</f>
        <v>9.1833333333333336</v>
      </c>
      <c r="I3971" s="47">
        <f>IFERROR(ROUND(Table1[[#This Row],[cancellation time decimal]],0),"not cancelled")</f>
        <v>9</v>
      </c>
      <c r="J3971" s="10">
        <f>IFERROR(MOD(Table1[[#This Row],[cancellation hour rounded]],24),"not cancelled")</f>
        <v>9</v>
      </c>
      <c r="K3971" s="32">
        <f>1/Table1[[#This Row],[Duration (Time between doses '[in hours'])]]</f>
        <v>4.1666666666666664E-2</v>
      </c>
      <c r="L3971" s="33">
        <f>Table1[[#This Row],[number doses per hour]]*INDEX(Table2[price per dose],Table1[[#This Row],[Drug ID]])</f>
        <v>0.18133000000000002</v>
      </c>
      <c r="M3971" s="11" t="b">
        <f>AND(Table1[[#This Row],[hour of cancellation 0 to 23]]&gt;=0,Table1[[#This Row],[hour of cancellation 0 to 23]]&lt;=23)</f>
        <v>1</v>
      </c>
    </row>
    <row r="3972" spans="1:13" x14ac:dyDescent="0.3">
      <c r="A3972" s="1">
        <v>3971</v>
      </c>
      <c r="B3972" s="1">
        <v>1</v>
      </c>
      <c r="C3972" s="2">
        <v>41083.682304701353</v>
      </c>
      <c r="D3972" s="2">
        <v>41143.681944444441</v>
      </c>
      <c r="E3972" s="1">
        <v>8</v>
      </c>
      <c r="F3972" s="2">
        <v>41084.532488433011</v>
      </c>
      <c r="G3972" s="1">
        <v>0</v>
      </c>
      <c r="H3972" s="32">
        <f>IFERROR(HOUR(Table1[[#This Row],[Cancel Date/time]])+MINUTE(Table1[[#This Row],[Cancel Date/time]])/60,"not cancelled")</f>
        <v>12.766666666666667</v>
      </c>
      <c r="I3972" s="47">
        <f>IFERROR(ROUND(Table1[[#This Row],[cancellation time decimal]],0),"not cancelled")</f>
        <v>13</v>
      </c>
      <c r="J3972" s="10">
        <f>IFERROR(MOD(Table1[[#This Row],[cancellation hour rounded]],24),"not cancelled")</f>
        <v>13</v>
      </c>
      <c r="K3972" s="32">
        <f>1/Table1[[#This Row],[Duration (Time between doses '[in hours'])]]</f>
        <v>0.125</v>
      </c>
      <c r="L3972" s="33">
        <f>Table1[[#This Row],[number doses per hour]]*INDEX(Table2[price per dose],Table1[[#This Row],[Drug ID]])</f>
        <v>0.84929166666666667</v>
      </c>
      <c r="M3972" s="11" t="b">
        <f>AND(Table1[[#This Row],[hour of cancellation 0 to 23]]&gt;=0,Table1[[#This Row],[hour of cancellation 0 to 23]]&lt;=23)</f>
        <v>1</v>
      </c>
    </row>
    <row r="3973" spans="1:13" x14ac:dyDescent="0.3">
      <c r="A3973" s="1">
        <v>3972</v>
      </c>
      <c r="B3973" s="1">
        <v>1</v>
      </c>
      <c r="C3973" s="2">
        <v>41083.74309614698</v>
      </c>
      <c r="D3973" s="2">
        <v>41143.743055555555</v>
      </c>
      <c r="E3973" s="1">
        <v>12</v>
      </c>
      <c r="F3973" s="2">
        <v>41084.456487563191</v>
      </c>
      <c r="G3973" s="1">
        <v>0</v>
      </c>
      <c r="H3973" s="32">
        <f>IFERROR(HOUR(Table1[[#This Row],[Cancel Date/time]])+MINUTE(Table1[[#This Row],[Cancel Date/time]])/60,"not cancelled")</f>
        <v>10.95</v>
      </c>
      <c r="I3973" s="47">
        <f>IFERROR(ROUND(Table1[[#This Row],[cancellation time decimal]],0),"not cancelled")</f>
        <v>11</v>
      </c>
      <c r="J3973" s="10">
        <f>IFERROR(MOD(Table1[[#This Row],[cancellation hour rounded]],24),"not cancelled")</f>
        <v>11</v>
      </c>
      <c r="K3973" s="32">
        <f>1/Table1[[#This Row],[Duration (Time between doses '[in hours'])]]</f>
        <v>8.3333333333333329E-2</v>
      </c>
      <c r="L3973" s="33">
        <f>Table1[[#This Row],[number doses per hour]]*INDEX(Table2[price per dose],Table1[[#This Row],[Drug ID]])</f>
        <v>0.56619444444444444</v>
      </c>
      <c r="M3973" s="11" t="b">
        <f>AND(Table1[[#This Row],[hour of cancellation 0 to 23]]&gt;=0,Table1[[#This Row],[hour of cancellation 0 to 23]]&lt;=23)</f>
        <v>1</v>
      </c>
    </row>
    <row r="3974" spans="1:13" x14ac:dyDescent="0.3">
      <c r="A3974" s="1">
        <v>3973</v>
      </c>
      <c r="B3974" s="1">
        <v>2</v>
      </c>
      <c r="C3974" s="2">
        <v>41083.743805115417</v>
      </c>
      <c r="D3974" s="2">
        <v>41143.743750000001</v>
      </c>
      <c r="E3974" s="1">
        <v>10</v>
      </c>
      <c r="F3974" s="2">
        <v>41085.439551081457</v>
      </c>
      <c r="G3974" s="1">
        <v>0</v>
      </c>
      <c r="H3974" s="32">
        <f>IFERROR(HOUR(Table1[[#This Row],[Cancel Date/time]])+MINUTE(Table1[[#This Row],[Cancel Date/time]])/60,"not cancelled")</f>
        <v>10.533333333333333</v>
      </c>
      <c r="I3974" s="47">
        <f>IFERROR(ROUND(Table1[[#This Row],[cancellation time decimal]],0),"not cancelled")</f>
        <v>11</v>
      </c>
      <c r="J3974" s="10">
        <f>IFERROR(MOD(Table1[[#This Row],[cancellation hour rounded]],24),"not cancelled")</f>
        <v>11</v>
      </c>
      <c r="K3974" s="32">
        <f>1/Table1[[#This Row],[Duration (Time between doses '[in hours'])]]</f>
        <v>0.1</v>
      </c>
      <c r="L3974" s="33">
        <f>Table1[[#This Row],[number doses per hour]]*INDEX(Table2[price per dose],Table1[[#This Row],[Drug ID]])</f>
        <v>0.84959999999999969</v>
      </c>
      <c r="M3974" s="11" t="b">
        <f>AND(Table1[[#This Row],[hour of cancellation 0 to 23]]&gt;=0,Table1[[#This Row],[hour of cancellation 0 to 23]]&lt;=23)</f>
        <v>1</v>
      </c>
    </row>
    <row r="3975" spans="1:13" x14ac:dyDescent="0.3">
      <c r="A3975" s="1">
        <v>3974</v>
      </c>
      <c r="B3975" s="1">
        <v>1</v>
      </c>
      <c r="C3975" s="2">
        <v>41083.71330017475</v>
      </c>
      <c r="D3975" s="2">
        <v>41143.713194444448</v>
      </c>
      <c r="E3975" s="1">
        <v>12</v>
      </c>
      <c r="F3975" s="2">
        <v>41084.273794293338</v>
      </c>
      <c r="G3975" s="1">
        <v>0</v>
      </c>
      <c r="H3975" s="32">
        <f>IFERROR(HOUR(Table1[[#This Row],[Cancel Date/time]])+MINUTE(Table1[[#This Row],[Cancel Date/time]])/60,"not cancelled")</f>
        <v>6.5666666666666664</v>
      </c>
      <c r="I3975" s="47">
        <f>IFERROR(ROUND(Table1[[#This Row],[cancellation time decimal]],0),"not cancelled")</f>
        <v>7</v>
      </c>
      <c r="J3975" s="10">
        <f>IFERROR(MOD(Table1[[#This Row],[cancellation hour rounded]],24),"not cancelled")</f>
        <v>7</v>
      </c>
      <c r="K3975" s="32">
        <f>1/Table1[[#This Row],[Duration (Time between doses '[in hours'])]]</f>
        <v>8.3333333333333329E-2</v>
      </c>
      <c r="L3975" s="33">
        <f>Table1[[#This Row],[number doses per hour]]*INDEX(Table2[price per dose],Table1[[#This Row],[Drug ID]])</f>
        <v>0.56619444444444444</v>
      </c>
      <c r="M3975" s="11" t="b">
        <f>AND(Table1[[#This Row],[hour of cancellation 0 to 23]]&gt;=0,Table1[[#This Row],[hour of cancellation 0 to 23]]&lt;=23)</f>
        <v>1</v>
      </c>
    </row>
    <row r="3976" spans="1:13" x14ac:dyDescent="0.3">
      <c r="A3976" s="1">
        <v>3975</v>
      </c>
      <c r="B3976" s="1">
        <v>1</v>
      </c>
      <c r="C3976" s="2">
        <v>41083.710683054305</v>
      </c>
      <c r="D3976" s="2">
        <v>41143.710416666669</v>
      </c>
      <c r="E3976" s="1">
        <v>12</v>
      </c>
      <c r="F3976" s="2">
        <v>41084.446895864465</v>
      </c>
      <c r="G3976" s="1">
        <v>0</v>
      </c>
      <c r="H3976" s="32">
        <f>IFERROR(HOUR(Table1[[#This Row],[Cancel Date/time]])+MINUTE(Table1[[#This Row],[Cancel Date/time]])/60,"not cancelled")</f>
        <v>10.716666666666667</v>
      </c>
      <c r="I3976" s="47">
        <f>IFERROR(ROUND(Table1[[#This Row],[cancellation time decimal]],0),"not cancelled")</f>
        <v>11</v>
      </c>
      <c r="J3976" s="10">
        <f>IFERROR(MOD(Table1[[#This Row],[cancellation hour rounded]],24),"not cancelled")</f>
        <v>11</v>
      </c>
      <c r="K3976" s="32">
        <f>1/Table1[[#This Row],[Duration (Time between doses '[in hours'])]]</f>
        <v>8.3333333333333329E-2</v>
      </c>
      <c r="L3976" s="33">
        <f>Table1[[#This Row],[number doses per hour]]*INDEX(Table2[price per dose],Table1[[#This Row],[Drug ID]])</f>
        <v>0.56619444444444444</v>
      </c>
      <c r="M3976" s="11" t="b">
        <f>AND(Table1[[#This Row],[hour of cancellation 0 to 23]]&gt;=0,Table1[[#This Row],[hour of cancellation 0 to 23]]&lt;=23)</f>
        <v>1</v>
      </c>
    </row>
    <row r="3977" spans="1:13" x14ac:dyDescent="0.3">
      <c r="A3977" s="1">
        <v>3976</v>
      </c>
      <c r="B3977" s="1">
        <v>6</v>
      </c>
      <c r="C3977" s="2">
        <v>41083.784489333659</v>
      </c>
      <c r="D3977" s="2">
        <v>41143.78402777778</v>
      </c>
      <c r="E3977" s="1">
        <v>24</v>
      </c>
      <c r="F3977" s="2">
        <v>41087.438449295092</v>
      </c>
      <c r="G3977" s="1">
        <v>0</v>
      </c>
      <c r="H3977" s="32">
        <f>IFERROR(HOUR(Table1[[#This Row],[Cancel Date/time]])+MINUTE(Table1[[#This Row],[Cancel Date/time]])/60,"not cancelled")</f>
        <v>10.516666666666667</v>
      </c>
      <c r="I3977" s="47">
        <f>IFERROR(ROUND(Table1[[#This Row],[cancellation time decimal]],0),"not cancelled")</f>
        <v>11</v>
      </c>
      <c r="J3977" s="10">
        <f>IFERROR(MOD(Table1[[#This Row],[cancellation hour rounded]],24),"not cancelled")</f>
        <v>11</v>
      </c>
      <c r="K3977" s="32">
        <f>1/Table1[[#This Row],[Duration (Time between doses '[in hours'])]]</f>
        <v>4.1666666666666664E-2</v>
      </c>
      <c r="L3977" s="33">
        <f>Table1[[#This Row],[number doses per hour]]*INDEX(Table2[price per dose],Table1[[#This Row],[Drug ID]])</f>
        <v>0.35218749999999999</v>
      </c>
      <c r="M3977" s="11" t="b">
        <f>AND(Table1[[#This Row],[hour of cancellation 0 to 23]]&gt;=0,Table1[[#This Row],[hour of cancellation 0 to 23]]&lt;=23)</f>
        <v>1</v>
      </c>
    </row>
    <row r="3978" spans="1:13" x14ac:dyDescent="0.3">
      <c r="A3978" s="1">
        <v>3977</v>
      </c>
      <c r="B3978" s="1">
        <v>4</v>
      </c>
      <c r="C3978" s="2">
        <v>41083.778914836221</v>
      </c>
      <c r="D3978" s="2">
        <v>41143.77847222222</v>
      </c>
      <c r="E3978" s="1">
        <v>12</v>
      </c>
      <c r="F3978" s="2">
        <v>41085.65076089745</v>
      </c>
      <c r="G3978" s="1">
        <v>0</v>
      </c>
      <c r="H3978" s="32">
        <f>IFERROR(HOUR(Table1[[#This Row],[Cancel Date/time]])+MINUTE(Table1[[#This Row],[Cancel Date/time]])/60,"not cancelled")</f>
        <v>15.616666666666667</v>
      </c>
      <c r="I3978" s="47">
        <f>IFERROR(ROUND(Table1[[#This Row],[cancellation time decimal]],0),"not cancelled")</f>
        <v>16</v>
      </c>
      <c r="J3978" s="10">
        <f>IFERROR(MOD(Table1[[#This Row],[cancellation hour rounded]],24),"not cancelled")</f>
        <v>16</v>
      </c>
      <c r="K3978" s="32">
        <f>1/Table1[[#This Row],[Duration (Time between doses '[in hours'])]]</f>
        <v>8.3333333333333329E-2</v>
      </c>
      <c r="L3978" s="33">
        <f>Table1[[#This Row],[number doses per hour]]*INDEX(Table2[price per dose],Table1[[#This Row],[Drug ID]])</f>
        <v>1.448055119047619</v>
      </c>
      <c r="M3978" s="11" t="b">
        <f>AND(Table1[[#This Row],[hour of cancellation 0 to 23]]&gt;=0,Table1[[#This Row],[hour of cancellation 0 to 23]]&lt;=23)</f>
        <v>1</v>
      </c>
    </row>
    <row r="3979" spans="1:13" x14ac:dyDescent="0.3">
      <c r="A3979" s="1">
        <v>3978</v>
      </c>
      <c r="B3979" s="1">
        <v>7</v>
      </c>
      <c r="C3979" s="2">
        <v>41083.766500269739</v>
      </c>
      <c r="D3979" s="2">
        <v>41143.765972222223</v>
      </c>
      <c r="E3979" s="1">
        <v>24</v>
      </c>
      <c r="F3979" s="2">
        <v>41089.117808152812</v>
      </c>
      <c r="G3979" s="1">
        <v>0</v>
      </c>
      <c r="H3979" s="32">
        <f>IFERROR(HOUR(Table1[[#This Row],[Cancel Date/time]])+MINUTE(Table1[[#This Row],[Cancel Date/time]])/60,"not cancelled")</f>
        <v>2.8166666666666664</v>
      </c>
      <c r="I3979" s="47">
        <f>IFERROR(ROUND(Table1[[#This Row],[cancellation time decimal]],0),"not cancelled")</f>
        <v>3</v>
      </c>
      <c r="J3979" s="10">
        <f>IFERROR(MOD(Table1[[#This Row],[cancellation hour rounded]],24),"not cancelled")</f>
        <v>3</v>
      </c>
      <c r="K3979" s="32">
        <f>1/Table1[[#This Row],[Duration (Time between doses '[in hours'])]]</f>
        <v>4.1666666666666664E-2</v>
      </c>
      <c r="L3979" s="33">
        <f>Table1[[#This Row],[number doses per hour]]*INDEX(Table2[price per dose],Table1[[#This Row],[Drug ID]])</f>
        <v>1.2958049999999997</v>
      </c>
      <c r="M3979" s="11" t="b">
        <f>AND(Table1[[#This Row],[hour of cancellation 0 to 23]]&gt;=0,Table1[[#This Row],[hour of cancellation 0 to 23]]&lt;=23)</f>
        <v>1</v>
      </c>
    </row>
    <row r="3980" spans="1:13" x14ac:dyDescent="0.3">
      <c r="A3980" s="1">
        <v>3979</v>
      </c>
      <c r="B3980" s="1">
        <v>1</v>
      </c>
      <c r="C3980" s="2">
        <v>41083.793093544402</v>
      </c>
      <c r="D3980" s="2">
        <v>41143.79305555555</v>
      </c>
      <c r="E3980" s="1">
        <v>12</v>
      </c>
      <c r="F3980" s="2">
        <v>41084.337335814067</v>
      </c>
      <c r="G3980" s="1">
        <v>0</v>
      </c>
      <c r="H3980" s="32">
        <f>IFERROR(HOUR(Table1[[#This Row],[Cancel Date/time]])+MINUTE(Table1[[#This Row],[Cancel Date/time]])/60,"not cancelled")</f>
        <v>8.0833333333333339</v>
      </c>
      <c r="I3980" s="47">
        <f>IFERROR(ROUND(Table1[[#This Row],[cancellation time decimal]],0),"not cancelled")</f>
        <v>8</v>
      </c>
      <c r="J3980" s="10">
        <f>IFERROR(MOD(Table1[[#This Row],[cancellation hour rounded]],24),"not cancelled")</f>
        <v>8</v>
      </c>
      <c r="K3980" s="32">
        <f>1/Table1[[#This Row],[Duration (Time between doses '[in hours'])]]</f>
        <v>8.3333333333333329E-2</v>
      </c>
      <c r="L3980" s="33">
        <f>Table1[[#This Row],[number doses per hour]]*INDEX(Table2[price per dose],Table1[[#This Row],[Drug ID]])</f>
        <v>0.56619444444444444</v>
      </c>
      <c r="M3980" s="11" t="b">
        <f>AND(Table1[[#This Row],[hour of cancellation 0 to 23]]&gt;=0,Table1[[#This Row],[hour of cancellation 0 to 23]]&lt;=23)</f>
        <v>1</v>
      </c>
    </row>
    <row r="3981" spans="1:13" x14ac:dyDescent="0.3">
      <c r="A3981" s="1">
        <v>3980</v>
      </c>
      <c r="B3981" s="1">
        <v>2</v>
      </c>
      <c r="C3981" s="2">
        <v>41083.825753772166</v>
      </c>
      <c r="D3981" s="2">
        <v>41143.825694444444</v>
      </c>
      <c r="E3981" s="1">
        <v>10</v>
      </c>
      <c r="F3981" s="2">
        <v>41086.143968551289</v>
      </c>
      <c r="G3981" s="1">
        <v>0</v>
      </c>
      <c r="H3981" s="32">
        <f>IFERROR(HOUR(Table1[[#This Row],[Cancel Date/time]])+MINUTE(Table1[[#This Row],[Cancel Date/time]])/60,"not cancelled")</f>
        <v>3.45</v>
      </c>
      <c r="I3981" s="47">
        <f>IFERROR(ROUND(Table1[[#This Row],[cancellation time decimal]],0),"not cancelled")</f>
        <v>3</v>
      </c>
      <c r="J3981" s="10">
        <f>IFERROR(MOD(Table1[[#This Row],[cancellation hour rounded]],24),"not cancelled")</f>
        <v>3</v>
      </c>
      <c r="K3981" s="32">
        <f>1/Table1[[#This Row],[Duration (Time between doses '[in hours'])]]</f>
        <v>0.1</v>
      </c>
      <c r="L3981" s="33">
        <f>Table1[[#This Row],[number doses per hour]]*INDEX(Table2[price per dose],Table1[[#This Row],[Drug ID]])</f>
        <v>0.84959999999999969</v>
      </c>
      <c r="M3981" s="11" t="b">
        <f>AND(Table1[[#This Row],[hour of cancellation 0 to 23]]&gt;=0,Table1[[#This Row],[hour of cancellation 0 to 23]]&lt;=23)</f>
        <v>1</v>
      </c>
    </row>
    <row r="3982" spans="1:13" x14ac:dyDescent="0.3">
      <c r="A3982" s="1">
        <v>3981</v>
      </c>
      <c r="B3982" s="1">
        <v>5</v>
      </c>
      <c r="C3982" s="2">
        <v>41084.125985181236</v>
      </c>
      <c r="D3982" s="2">
        <v>41144.125694444447</v>
      </c>
      <c r="E3982" s="1">
        <v>24</v>
      </c>
      <c r="F3982" s="2">
        <v>41087.202871233465</v>
      </c>
      <c r="G3982" s="1">
        <v>0</v>
      </c>
      <c r="H3982" s="32">
        <f>IFERROR(HOUR(Table1[[#This Row],[Cancel Date/time]])+MINUTE(Table1[[#This Row],[Cancel Date/time]])/60,"not cancelled")</f>
        <v>4.8666666666666671</v>
      </c>
      <c r="I3982" s="47">
        <f>IFERROR(ROUND(Table1[[#This Row],[cancellation time decimal]],0),"not cancelled")</f>
        <v>5</v>
      </c>
      <c r="J3982" s="10">
        <f>IFERROR(MOD(Table1[[#This Row],[cancellation hour rounded]],24),"not cancelled")</f>
        <v>5</v>
      </c>
      <c r="K3982" s="32">
        <f>1/Table1[[#This Row],[Duration (Time between doses '[in hours'])]]</f>
        <v>4.1666666666666664E-2</v>
      </c>
      <c r="L3982" s="33">
        <f>Table1[[#This Row],[number doses per hour]]*INDEX(Table2[price per dose],Table1[[#This Row],[Drug ID]])</f>
        <v>0.2815833333333333</v>
      </c>
      <c r="M3982" s="11" t="b">
        <f>AND(Table1[[#This Row],[hour of cancellation 0 to 23]]&gt;=0,Table1[[#This Row],[hour of cancellation 0 to 23]]&lt;=23)</f>
        <v>1</v>
      </c>
    </row>
    <row r="3983" spans="1:13" x14ac:dyDescent="0.3">
      <c r="A3983" s="1">
        <v>3982</v>
      </c>
      <c r="B3983" s="1">
        <v>2</v>
      </c>
      <c r="C3983" s="2">
        <v>41084.252581685934</v>
      </c>
      <c r="D3983" s="2">
        <v>41144.252083333333</v>
      </c>
      <c r="E3983" s="1">
        <v>10</v>
      </c>
      <c r="F3983" s="2">
        <v>41086.438412544092</v>
      </c>
      <c r="G3983" s="1">
        <v>0</v>
      </c>
      <c r="H3983" s="32">
        <f>IFERROR(HOUR(Table1[[#This Row],[Cancel Date/time]])+MINUTE(Table1[[#This Row],[Cancel Date/time]])/60,"not cancelled")</f>
        <v>10.516666666666667</v>
      </c>
      <c r="I3983" s="47">
        <f>IFERROR(ROUND(Table1[[#This Row],[cancellation time decimal]],0),"not cancelled")</f>
        <v>11</v>
      </c>
      <c r="J3983" s="10">
        <f>IFERROR(MOD(Table1[[#This Row],[cancellation hour rounded]],24),"not cancelled")</f>
        <v>11</v>
      </c>
      <c r="K3983" s="32">
        <f>1/Table1[[#This Row],[Duration (Time between doses '[in hours'])]]</f>
        <v>0.1</v>
      </c>
      <c r="L3983" s="33">
        <f>Table1[[#This Row],[number doses per hour]]*INDEX(Table2[price per dose],Table1[[#This Row],[Drug ID]])</f>
        <v>0.84959999999999969</v>
      </c>
      <c r="M3983" s="11" t="b">
        <f>AND(Table1[[#This Row],[hour of cancellation 0 to 23]]&gt;=0,Table1[[#This Row],[hour of cancellation 0 to 23]]&lt;=23)</f>
        <v>1</v>
      </c>
    </row>
    <row r="3984" spans="1:13" x14ac:dyDescent="0.3">
      <c r="A3984" s="1">
        <v>3983</v>
      </c>
      <c r="B3984" s="1">
        <v>2</v>
      </c>
      <c r="C3984" s="2">
        <v>41084.264025016753</v>
      </c>
      <c r="D3984" s="2">
        <v>41144.263888888891</v>
      </c>
      <c r="E3984" s="1">
        <v>10</v>
      </c>
      <c r="F3984" s="2">
        <v>41086.665824258103</v>
      </c>
      <c r="G3984" s="1">
        <v>0</v>
      </c>
      <c r="H3984" s="32">
        <f>IFERROR(HOUR(Table1[[#This Row],[Cancel Date/time]])+MINUTE(Table1[[#This Row],[Cancel Date/time]])/60,"not cancelled")</f>
        <v>15.966666666666667</v>
      </c>
      <c r="I3984" s="47">
        <f>IFERROR(ROUND(Table1[[#This Row],[cancellation time decimal]],0),"not cancelled")</f>
        <v>16</v>
      </c>
      <c r="J3984" s="10">
        <f>IFERROR(MOD(Table1[[#This Row],[cancellation hour rounded]],24),"not cancelled")</f>
        <v>16</v>
      </c>
      <c r="K3984" s="32">
        <f>1/Table1[[#This Row],[Duration (Time between doses '[in hours'])]]</f>
        <v>0.1</v>
      </c>
      <c r="L3984" s="33">
        <f>Table1[[#This Row],[number doses per hour]]*INDEX(Table2[price per dose],Table1[[#This Row],[Drug ID]])</f>
        <v>0.84959999999999969</v>
      </c>
      <c r="M3984" s="11" t="b">
        <f>AND(Table1[[#This Row],[hour of cancellation 0 to 23]]&gt;=0,Table1[[#This Row],[hour of cancellation 0 to 23]]&lt;=23)</f>
        <v>1</v>
      </c>
    </row>
    <row r="3985" spans="1:13" x14ac:dyDescent="0.3">
      <c r="A3985" s="1">
        <v>3984</v>
      </c>
      <c r="B3985" s="1">
        <v>9</v>
      </c>
      <c r="C3985" s="2">
        <v>41084.384744711242</v>
      </c>
      <c r="D3985" s="2">
        <v>41144.384722222225</v>
      </c>
      <c r="E3985" s="1">
        <v>5</v>
      </c>
      <c r="F3985" s="2">
        <v>41087.498551149431</v>
      </c>
      <c r="G3985" s="1">
        <v>0</v>
      </c>
      <c r="H3985" s="32">
        <f>IFERROR(HOUR(Table1[[#This Row],[Cancel Date/time]])+MINUTE(Table1[[#This Row],[Cancel Date/time]])/60,"not cancelled")</f>
        <v>11.95</v>
      </c>
      <c r="I3985" s="47">
        <f>IFERROR(ROUND(Table1[[#This Row],[cancellation time decimal]],0),"not cancelled")</f>
        <v>12</v>
      </c>
      <c r="J3985" s="10">
        <f>IFERROR(MOD(Table1[[#This Row],[cancellation hour rounded]],24),"not cancelled")</f>
        <v>12</v>
      </c>
      <c r="K3985" s="32">
        <f>1/Table1[[#This Row],[Duration (Time between doses '[in hours'])]]</f>
        <v>0.2</v>
      </c>
      <c r="L3985" s="33">
        <f>Table1[[#This Row],[number doses per hour]]*INDEX(Table2[price per dose],Table1[[#This Row],[Drug ID]])</f>
        <v>5.6740000000000004</v>
      </c>
      <c r="M3985" s="11" t="b">
        <f>AND(Table1[[#This Row],[hour of cancellation 0 to 23]]&gt;=0,Table1[[#This Row],[hour of cancellation 0 to 23]]&lt;=23)</f>
        <v>1</v>
      </c>
    </row>
    <row r="3986" spans="1:13" x14ac:dyDescent="0.3">
      <c r="A3986" s="1">
        <v>3985</v>
      </c>
      <c r="B3986" s="1">
        <v>4</v>
      </c>
      <c r="C3986" s="2">
        <v>41084.507213664154</v>
      </c>
      <c r="D3986" s="2">
        <v>41144.506944444445</v>
      </c>
      <c r="E3986" s="1">
        <v>12</v>
      </c>
      <c r="F3986" s="2">
        <v>41087.142698435287</v>
      </c>
      <c r="G3986" s="1">
        <v>0</v>
      </c>
      <c r="H3986" s="32">
        <f>IFERROR(HOUR(Table1[[#This Row],[Cancel Date/time]])+MINUTE(Table1[[#This Row],[Cancel Date/time]])/60,"not cancelled")</f>
        <v>3.4166666666666665</v>
      </c>
      <c r="I3986" s="47">
        <f>IFERROR(ROUND(Table1[[#This Row],[cancellation time decimal]],0),"not cancelled")</f>
        <v>3</v>
      </c>
      <c r="J3986" s="10">
        <f>IFERROR(MOD(Table1[[#This Row],[cancellation hour rounded]],24),"not cancelled")</f>
        <v>3</v>
      </c>
      <c r="K3986" s="32">
        <f>1/Table1[[#This Row],[Duration (Time between doses '[in hours'])]]</f>
        <v>8.3333333333333329E-2</v>
      </c>
      <c r="L3986" s="33">
        <f>Table1[[#This Row],[number doses per hour]]*INDEX(Table2[price per dose],Table1[[#This Row],[Drug ID]])</f>
        <v>1.448055119047619</v>
      </c>
      <c r="M3986" s="11" t="b">
        <f>AND(Table1[[#This Row],[hour of cancellation 0 to 23]]&gt;=0,Table1[[#This Row],[hour of cancellation 0 to 23]]&lt;=23)</f>
        <v>1</v>
      </c>
    </row>
    <row r="3987" spans="1:13" hidden="1" x14ac:dyDescent="0.3">
      <c r="A3987" s="1">
        <v>3986</v>
      </c>
      <c r="B3987" s="1">
        <v>7</v>
      </c>
      <c r="C3987" s="2">
        <v>41084.501642738403</v>
      </c>
      <c r="D3987" s="2">
        <v>41088.126388888886</v>
      </c>
      <c r="E3987" s="1">
        <v>24</v>
      </c>
      <c r="F3987" s="2" t="s">
        <v>5</v>
      </c>
      <c r="G3987" s="1">
        <v>0</v>
      </c>
      <c r="H3987" s="32" t="str">
        <f>IFERROR(HOUR(Table1[[#This Row],[Cancel Date/time]])+MINUTE(Table1[[#This Row],[Cancel Date/time]])/60,"not cancelled")</f>
        <v>not cancelled</v>
      </c>
      <c r="I3987" s="47" t="str">
        <f>IFERROR(ROUND(Table1[[#This Row],[cancellation time decimal]],0),"not cancelled")</f>
        <v>not cancelled</v>
      </c>
      <c r="J3987" s="10" t="str">
        <f>IFERROR(MOD(Table1[[#This Row],[cancellation hour rounded]],24),"not cancelled")</f>
        <v>not cancelled</v>
      </c>
      <c r="K3987" s="32">
        <f>1/Table1[[#This Row],[Duration (Time between doses '[in hours'])]]</f>
        <v>4.1666666666666664E-2</v>
      </c>
      <c r="L3987" s="33">
        <f>Table1[[#This Row],[number doses per hour]]*INDEX(Table2[price per dose],Table1[[#This Row],[Drug ID]])</f>
        <v>1.2958049999999997</v>
      </c>
      <c r="M3987" s="11" t="b">
        <f>AND(Table1[[#This Row],[hour of cancellation 0 to 23]]&gt;=0,Table1[[#This Row],[hour of cancellation 0 to 23]]&lt;=23)</f>
        <v>0</v>
      </c>
    </row>
    <row r="3988" spans="1:13" x14ac:dyDescent="0.3">
      <c r="A3988" s="1">
        <v>3987</v>
      </c>
      <c r="B3988" s="1">
        <v>1</v>
      </c>
      <c r="C3988" s="2">
        <v>41084.587292796554</v>
      </c>
      <c r="D3988" s="2">
        <v>41144.586805555555</v>
      </c>
      <c r="E3988" s="1">
        <v>8</v>
      </c>
      <c r="F3988" s="2">
        <v>41085.652794393623</v>
      </c>
      <c r="G3988" s="1">
        <v>0</v>
      </c>
      <c r="H3988" s="32">
        <f>IFERROR(HOUR(Table1[[#This Row],[Cancel Date/time]])+MINUTE(Table1[[#This Row],[Cancel Date/time]])/60,"not cancelled")</f>
        <v>15.666666666666666</v>
      </c>
      <c r="I3988" s="47">
        <f>IFERROR(ROUND(Table1[[#This Row],[cancellation time decimal]],0),"not cancelled")</f>
        <v>16</v>
      </c>
      <c r="J3988" s="10">
        <f>IFERROR(MOD(Table1[[#This Row],[cancellation hour rounded]],24),"not cancelled")</f>
        <v>16</v>
      </c>
      <c r="K3988" s="32">
        <f>1/Table1[[#This Row],[Duration (Time between doses '[in hours'])]]</f>
        <v>0.125</v>
      </c>
      <c r="L3988" s="33">
        <f>Table1[[#This Row],[number doses per hour]]*INDEX(Table2[price per dose],Table1[[#This Row],[Drug ID]])</f>
        <v>0.84929166666666667</v>
      </c>
      <c r="M3988" s="11" t="b">
        <f>AND(Table1[[#This Row],[hour of cancellation 0 to 23]]&gt;=0,Table1[[#This Row],[hour of cancellation 0 to 23]]&lt;=23)</f>
        <v>1</v>
      </c>
    </row>
    <row r="3989" spans="1:13" x14ac:dyDescent="0.3">
      <c r="A3989" s="1">
        <v>3988</v>
      </c>
      <c r="B3989" s="1">
        <v>1</v>
      </c>
      <c r="C3989" s="2">
        <v>41084.620792931375</v>
      </c>
      <c r="D3989" s="2">
        <v>41144.620138888895</v>
      </c>
      <c r="E3989" s="1">
        <v>12</v>
      </c>
      <c r="F3989" s="2">
        <v>41085.692916982676</v>
      </c>
      <c r="G3989" s="1">
        <v>0</v>
      </c>
      <c r="H3989" s="32">
        <f>IFERROR(HOUR(Table1[[#This Row],[Cancel Date/time]])+MINUTE(Table1[[#This Row],[Cancel Date/time]])/60,"not cancelled")</f>
        <v>16.616666666666667</v>
      </c>
      <c r="I3989" s="47">
        <f>IFERROR(ROUND(Table1[[#This Row],[cancellation time decimal]],0),"not cancelled")</f>
        <v>17</v>
      </c>
      <c r="J3989" s="10">
        <f>IFERROR(MOD(Table1[[#This Row],[cancellation hour rounded]],24),"not cancelled")</f>
        <v>17</v>
      </c>
      <c r="K3989" s="32">
        <f>1/Table1[[#This Row],[Duration (Time between doses '[in hours'])]]</f>
        <v>8.3333333333333329E-2</v>
      </c>
      <c r="L3989" s="33">
        <f>Table1[[#This Row],[number doses per hour]]*INDEX(Table2[price per dose],Table1[[#This Row],[Drug ID]])</f>
        <v>0.56619444444444444</v>
      </c>
      <c r="M3989" s="11" t="b">
        <f>AND(Table1[[#This Row],[hour of cancellation 0 to 23]]&gt;=0,Table1[[#This Row],[hour of cancellation 0 to 23]]&lt;=23)</f>
        <v>1</v>
      </c>
    </row>
    <row r="3990" spans="1:13" x14ac:dyDescent="0.3">
      <c r="A3990" s="1">
        <v>3989</v>
      </c>
      <c r="B3990" s="1">
        <v>7</v>
      </c>
      <c r="C3990" s="2">
        <v>41084.622735784593</v>
      </c>
      <c r="D3990" s="2">
        <v>41144.622222222228</v>
      </c>
      <c r="E3990" s="1">
        <v>24</v>
      </c>
      <c r="F3990" s="2">
        <v>41100.64054997106</v>
      </c>
      <c r="G3990" s="1">
        <v>0</v>
      </c>
      <c r="H3990" s="32">
        <f>IFERROR(HOUR(Table1[[#This Row],[Cancel Date/time]])+MINUTE(Table1[[#This Row],[Cancel Date/time]])/60,"not cancelled")</f>
        <v>15.366666666666667</v>
      </c>
      <c r="I3990" s="47">
        <f>IFERROR(ROUND(Table1[[#This Row],[cancellation time decimal]],0),"not cancelled")</f>
        <v>15</v>
      </c>
      <c r="J3990" s="10">
        <f>IFERROR(MOD(Table1[[#This Row],[cancellation hour rounded]],24),"not cancelled")</f>
        <v>15</v>
      </c>
      <c r="K3990" s="32">
        <f>1/Table1[[#This Row],[Duration (Time between doses '[in hours'])]]</f>
        <v>4.1666666666666664E-2</v>
      </c>
      <c r="L3990" s="33">
        <f>Table1[[#This Row],[number doses per hour]]*INDEX(Table2[price per dose],Table1[[#This Row],[Drug ID]])</f>
        <v>1.2958049999999997</v>
      </c>
      <c r="M3990" s="11" t="b">
        <f>AND(Table1[[#This Row],[hour of cancellation 0 to 23]]&gt;=0,Table1[[#This Row],[hour of cancellation 0 to 23]]&lt;=23)</f>
        <v>1</v>
      </c>
    </row>
    <row r="3991" spans="1:13" x14ac:dyDescent="0.3">
      <c r="A3991" s="1">
        <v>3990</v>
      </c>
      <c r="B3991" s="1">
        <v>1</v>
      </c>
      <c r="C3991" s="2">
        <v>41084.77091667561</v>
      </c>
      <c r="D3991" s="2">
        <v>41144.770833333336</v>
      </c>
      <c r="E3991" s="1">
        <v>8</v>
      </c>
      <c r="F3991" s="2">
        <v>41084.885366475246</v>
      </c>
      <c r="G3991" s="1">
        <v>0</v>
      </c>
      <c r="H3991" s="32">
        <f>IFERROR(HOUR(Table1[[#This Row],[Cancel Date/time]])+MINUTE(Table1[[#This Row],[Cancel Date/time]])/60,"not cancelled")</f>
        <v>21.233333333333334</v>
      </c>
      <c r="I3991" s="47">
        <f>IFERROR(ROUND(Table1[[#This Row],[cancellation time decimal]],0),"not cancelled")</f>
        <v>21</v>
      </c>
      <c r="J3991" s="10">
        <f>IFERROR(MOD(Table1[[#This Row],[cancellation hour rounded]],24),"not cancelled")</f>
        <v>21</v>
      </c>
      <c r="K3991" s="32">
        <f>1/Table1[[#This Row],[Duration (Time between doses '[in hours'])]]</f>
        <v>0.125</v>
      </c>
      <c r="L3991" s="33">
        <f>Table1[[#This Row],[number doses per hour]]*INDEX(Table2[price per dose],Table1[[#This Row],[Drug ID]])</f>
        <v>0.84929166666666667</v>
      </c>
      <c r="M3991" s="11" t="b">
        <f>AND(Table1[[#This Row],[hour of cancellation 0 to 23]]&gt;=0,Table1[[#This Row],[hour of cancellation 0 to 23]]&lt;=23)</f>
        <v>1</v>
      </c>
    </row>
    <row r="3992" spans="1:13" x14ac:dyDescent="0.3">
      <c r="A3992" s="1">
        <v>3991</v>
      </c>
      <c r="B3992" s="1">
        <v>6</v>
      </c>
      <c r="C3992" s="2">
        <v>41084.870455602613</v>
      </c>
      <c r="D3992" s="2">
        <v>41144.870138888895</v>
      </c>
      <c r="E3992" s="1">
        <v>24</v>
      </c>
      <c r="F3992" s="2">
        <v>41096.340942154246</v>
      </c>
      <c r="G3992" s="1">
        <v>0</v>
      </c>
      <c r="H3992" s="32">
        <f>IFERROR(HOUR(Table1[[#This Row],[Cancel Date/time]])+MINUTE(Table1[[#This Row],[Cancel Date/time]])/60,"not cancelled")</f>
        <v>8.1666666666666661</v>
      </c>
      <c r="I3992" s="47">
        <f>IFERROR(ROUND(Table1[[#This Row],[cancellation time decimal]],0),"not cancelled")</f>
        <v>8</v>
      </c>
      <c r="J3992" s="10">
        <f>IFERROR(MOD(Table1[[#This Row],[cancellation hour rounded]],24),"not cancelled")</f>
        <v>8</v>
      </c>
      <c r="K3992" s="32">
        <f>1/Table1[[#This Row],[Duration (Time between doses '[in hours'])]]</f>
        <v>4.1666666666666664E-2</v>
      </c>
      <c r="L3992" s="33">
        <f>Table1[[#This Row],[number doses per hour]]*INDEX(Table2[price per dose],Table1[[#This Row],[Drug ID]])</f>
        <v>0.35218749999999999</v>
      </c>
      <c r="M3992" s="11" t="b">
        <f>AND(Table1[[#This Row],[hour of cancellation 0 to 23]]&gt;=0,Table1[[#This Row],[hour of cancellation 0 to 23]]&lt;=23)</f>
        <v>1</v>
      </c>
    </row>
    <row r="3993" spans="1:13" x14ac:dyDescent="0.3">
      <c r="A3993" s="1">
        <v>3992</v>
      </c>
      <c r="B3993" s="1">
        <v>2</v>
      </c>
      <c r="C3993" s="2">
        <v>41084.885124533401</v>
      </c>
      <c r="D3993" s="2">
        <v>41144.884722222225</v>
      </c>
      <c r="E3993" s="1">
        <v>10</v>
      </c>
      <c r="F3993" s="2">
        <v>41085.587113109665</v>
      </c>
      <c r="G3993" s="1">
        <v>0</v>
      </c>
      <c r="H3993" s="32">
        <f>IFERROR(HOUR(Table1[[#This Row],[Cancel Date/time]])+MINUTE(Table1[[#This Row],[Cancel Date/time]])/60,"not cancelled")</f>
        <v>14.083333333333334</v>
      </c>
      <c r="I3993" s="47">
        <f>IFERROR(ROUND(Table1[[#This Row],[cancellation time decimal]],0),"not cancelled")</f>
        <v>14</v>
      </c>
      <c r="J3993" s="10">
        <f>IFERROR(MOD(Table1[[#This Row],[cancellation hour rounded]],24),"not cancelled")</f>
        <v>14</v>
      </c>
      <c r="K3993" s="32">
        <f>1/Table1[[#This Row],[Duration (Time between doses '[in hours'])]]</f>
        <v>0.1</v>
      </c>
      <c r="L3993" s="33">
        <f>Table1[[#This Row],[number doses per hour]]*INDEX(Table2[price per dose],Table1[[#This Row],[Drug ID]])</f>
        <v>0.84959999999999969</v>
      </c>
      <c r="M3993" s="11" t="b">
        <f>AND(Table1[[#This Row],[hour of cancellation 0 to 23]]&gt;=0,Table1[[#This Row],[hour of cancellation 0 to 23]]&lt;=23)</f>
        <v>1</v>
      </c>
    </row>
    <row r="3994" spans="1:13" x14ac:dyDescent="0.3">
      <c r="A3994" s="1">
        <v>3993</v>
      </c>
      <c r="B3994" s="1">
        <v>3</v>
      </c>
      <c r="C3994" s="2">
        <v>41085.248809970479</v>
      </c>
      <c r="D3994" s="2">
        <v>41145.248611111114</v>
      </c>
      <c r="E3994" s="1">
        <v>24</v>
      </c>
      <c r="F3994" s="2">
        <v>41087.960717670234</v>
      </c>
      <c r="G3994" s="1">
        <v>0</v>
      </c>
      <c r="H3994" s="32">
        <f>IFERROR(HOUR(Table1[[#This Row],[Cancel Date/time]])+MINUTE(Table1[[#This Row],[Cancel Date/time]])/60,"not cancelled")</f>
        <v>23.05</v>
      </c>
      <c r="I3994" s="47">
        <f>IFERROR(ROUND(Table1[[#This Row],[cancellation time decimal]],0),"not cancelled")</f>
        <v>23</v>
      </c>
      <c r="J3994" s="10">
        <f>IFERROR(MOD(Table1[[#This Row],[cancellation hour rounded]],24),"not cancelled")</f>
        <v>23</v>
      </c>
      <c r="K3994" s="32">
        <f>1/Table1[[#This Row],[Duration (Time between doses '[in hours'])]]</f>
        <v>4.1666666666666664E-2</v>
      </c>
      <c r="L3994" s="33">
        <f>Table1[[#This Row],[number doses per hour]]*INDEX(Table2[price per dose],Table1[[#This Row],[Drug ID]])</f>
        <v>0.18133000000000002</v>
      </c>
      <c r="M3994" s="11" t="b">
        <f>AND(Table1[[#This Row],[hour of cancellation 0 to 23]]&gt;=0,Table1[[#This Row],[hour of cancellation 0 to 23]]&lt;=23)</f>
        <v>1</v>
      </c>
    </row>
    <row r="3995" spans="1:13" x14ac:dyDescent="0.3">
      <c r="A3995" s="1">
        <v>3994</v>
      </c>
      <c r="B3995" s="1">
        <v>11</v>
      </c>
      <c r="C3995" s="2">
        <v>41085.287812555594</v>
      </c>
      <c r="D3995" s="2">
        <v>41145.287499999999</v>
      </c>
      <c r="E3995" s="1">
        <v>1</v>
      </c>
      <c r="F3995" s="2">
        <v>41092.325227747533</v>
      </c>
      <c r="G3995" s="1">
        <v>4</v>
      </c>
      <c r="H3995" s="32">
        <f>IFERROR(HOUR(Table1[[#This Row],[Cancel Date/time]])+MINUTE(Table1[[#This Row],[Cancel Date/time]])/60,"not cancelled")</f>
        <v>7.8</v>
      </c>
      <c r="I3995" s="47">
        <f>IFERROR(ROUND(Table1[[#This Row],[cancellation time decimal]],0),"not cancelled")</f>
        <v>8</v>
      </c>
      <c r="J3995" s="10">
        <f>IFERROR(MOD(Table1[[#This Row],[cancellation hour rounded]],24),"not cancelled")</f>
        <v>8</v>
      </c>
      <c r="K3995" s="32">
        <f>1/Table1[[#This Row],[Duration (Time between doses '[in hours'])]]</f>
        <v>1</v>
      </c>
      <c r="L3995" s="33">
        <f>Table1[[#This Row],[number doses per hour]]*INDEX(Table2[price per dose],Table1[[#This Row],[Drug ID]])</f>
        <v>1</v>
      </c>
      <c r="M3995" s="11" t="b">
        <f>AND(Table1[[#This Row],[hour of cancellation 0 to 23]]&gt;=0,Table1[[#This Row],[hour of cancellation 0 to 23]]&lt;=23)</f>
        <v>1</v>
      </c>
    </row>
    <row r="3996" spans="1:13" x14ac:dyDescent="0.3">
      <c r="A3996" s="1">
        <v>3995</v>
      </c>
      <c r="B3996" s="1">
        <v>1</v>
      </c>
      <c r="C3996" s="2">
        <v>41085.322127046973</v>
      </c>
      <c r="D3996" s="2">
        <v>41145.321527777778</v>
      </c>
      <c r="E3996" s="1">
        <v>8</v>
      </c>
      <c r="F3996" s="2">
        <v>41086.60388532708</v>
      </c>
      <c r="G3996" s="1">
        <v>0</v>
      </c>
      <c r="H3996" s="32">
        <f>IFERROR(HOUR(Table1[[#This Row],[Cancel Date/time]])+MINUTE(Table1[[#This Row],[Cancel Date/time]])/60,"not cancelled")</f>
        <v>14.483333333333333</v>
      </c>
      <c r="I3996" s="47">
        <f>IFERROR(ROUND(Table1[[#This Row],[cancellation time decimal]],0),"not cancelled")</f>
        <v>14</v>
      </c>
      <c r="J3996" s="10">
        <f>IFERROR(MOD(Table1[[#This Row],[cancellation hour rounded]],24),"not cancelled")</f>
        <v>14</v>
      </c>
      <c r="K3996" s="32">
        <f>1/Table1[[#This Row],[Duration (Time between doses '[in hours'])]]</f>
        <v>0.125</v>
      </c>
      <c r="L3996" s="33">
        <f>Table1[[#This Row],[number doses per hour]]*INDEX(Table2[price per dose],Table1[[#This Row],[Drug ID]])</f>
        <v>0.84929166666666667</v>
      </c>
      <c r="M3996" s="11" t="b">
        <f>AND(Table1[[#This Row],[hour of cancellation 0 to 23]]&gt;=0,Table1[[#This Row],[hour of cancellation 0 to 23]]&lt;=23)</f>
        <v>1</v>
      </c>
    </row>
    <row r="3997" spans="1:13" x14ac:dyDescent="0.3">
      <c r="A3997" s="1">
        <v>3996</v>
      </c>
      <c r="B3997" s="1">
        <v>11</v>
      </c>
      <c r="C3997" s="2">
        <v>41085.317233540154</v>
      </c>
      <c r="D3997" s="2">
        <v>41145.316666666666</v>
      </c>
      <c r="E3997" s="1">
        <v>1</v>
      </c>
      <c r="F3997" s="2">
        <v>41092.622563676101</v>
      </c>
      <c r="G3997" s="1">
        <v>6</v>
      </c>
      <c r="H3997" s="32">
        <f>IFERROR(HOUR(Table1[[#This Row],[Cancel Date/time]])+MINUTE(Table1[[#This Row],[Cancel Date/time]])/60,"not cancelled")</f>
        <v>14.933333333333334</v>
      </c>
      <c r="I3997" s="47">
        <f>IFERROR(ROUND(Table1[[#This Row],[cancellation time decimal]],0),"not cancelled")</f>
        <v>15</v>
      </c>
      <c r="J3997" s="10">
        <f>IFERROR(MOD(Table1[[#This Row],[cancellation hour rounded]],24),"not cancelled")</f>
        <v>15</v>
      </c>
      <c r="K3997" s="32">
        <f>1/Table1[[#This Row],[Duration (Time between doses '[in hours'])]]</f>
        <v>1</v>
      </c>
      <c r="L3997" s="33">
        <f>Table1[[#This Row],[number doses per hour]]*INDEX(Table2[price per dose],Table1[[#This Row],[Drug ID]])</f>
        <v>1</v>
      </c>
      <c r="M3997" s="11" t="b">
        <f>AND(Table1[[#This Row],[hour of cancellation 0 to 23]]&gt;=0,Table1[[#This Row],[hour of cancellation 0 to 23]]&lt;=23)</f>
        <v>1</v>
      </c>
    </row>
    <row r="3998" spans="1:13" x14ac:dyDescent="0.3">
      <c r="A3998" s="1">
        <v>3997</v>
      </c>
      <c r="B3998" s="1">
        <v>3</v>
      </c>
      <c r="C3998" s="2">
        <v>41085.344238148988</v>
      </c>
      <c r="D3998" s="2">
        <v>41145.34375</v>
      </c>
      <c r="E3998" s="1">
        <v>24</v>
      </c>
      <c r="F3998" s="2">
        <v>41087.728573669425</v>
      </c>
      <c r="G3998" s="1">
        <v>0</v>
      </c>
      <c r="H3998" s="32">
        <f>IFERROR(HOUR(Table1[[#This Row],[Cancel Date/time]])+MINUTE(Table1[[#This Row],[Cancel Date/time]])/60,"not cancelled")</f>
        <v>17.483333333333334</v>
      </c>
      <c r="I3998" s="47">
        <f>IFERROR(ROUND(Table1[[#This Row],[cancellation time decimal]],0),"not cancelled")</f>
        <v>17</v>
      </c>
      <c r="J3998" s="10">
        <f>IFERROR(MOD(Table1[[#This Row],[cancellation hour rounded]],24),"not cancelled")</f>
        <v>17</v>
      </c>
      <c r="K3998" s="32">
        <f>1/Table1[[#This Row],[Duration (Time between doses '[in hours'])]]</f>
        <v>4.1666666666666664E-2</v>
      </c>
      <c r="L3998" s="33">
        <f>Table1[[#This Row],[number doses per hour]]*INDEX(Table2[price per dose],Table1[[#This Row],[Drug ID]])</f>
        <v>0.18133000000000002</v>
      </c>
      <c r="M3998" s="11" t="b">
        <f>AND(Table1[[#This Row],[hour of cancellation 0 to 23]]&gt;=0,Table1[[#This Row],[hour of cancellation 0 to 23]]&lt;=23)</f>
        <v>1</v>
      </c>
    </row>
    <row r="3999" spans="1:13" x14ac:dyDescent="0.3">
      <c r="A3999" s="1">
        <v>3998</v>
      </c>
      <c r="B3999" s="1">
        <v>11</v>
      </c>
      <c r="C3999" s="2">
        <v>41085.367933928224</v>
      </c>
      <c r="D3999" s="2">
        <v>41145.367361111115</v>
      </c>
      <c r="E3999" s="1">
        <v>1</v>
      </c>
      <c r="F3999" s="2">
        <v>41092.706504476795</v>
      </c>
      <c r="G3999" s="1">
        <v>0</v>
      </c>
      <c r="H3999" s="32">
        <f>IFERROR(HOUR(Table1[[#This Row],[Cancel Date/time]])+MINUTE(Table1[[#This Row],[Cancel Date/time]])/60,"not cancelled")</f>
        <v>16.95</v>
      </c>
      <c r="I3999" s="47">
        <f>IFERROR(ROUND(Table1[[#This Row],[cancellation time decimal]],0),"not cancelled")</f>
        <v>17</v>
      </c>
      <c r="J3999" s="10">
        <f>IFERROR(MOD(Table1[[#This Row],[cancellation hour rounded]],24),"not cancelled")</f>
        <v>17</v>
      </c>
      <c r="K3999" s="32">
        <f>1/Table1[[#This Row],[Duration (Time between doses '[in hours'])]]</f>
        <v>1</v>
      </c>
      <c r="L3999" s="33">
        <f>Table1[[#This Row],[number doses per hour]]*INDEX(Table2[price per dose],Table1[[#This Row],[Drug ID]])</f>
        <v>1</v>
      </c>
      <c r="M3999" s="11" t="b">
        <f>AND(Table1[[#This Row],[hour of cancellation 0 to 23]]&gt;=0,Table1[[#This Row],[hour of cancellation 0 to 23]]&lt;=23)</f>
        <v>1</v>
      </c>
    </row>
    <row r="4000" spans="1:13" x14ac:dyDescent="0.3">
      <c r="A4000" s="1">
        <v>3999</v>
      </c>
      <c r="B4000" s="1">
        <v>3</v>
      </c>
      <c r="C4000" s="2">
        <v>41085.352604332198</v>
      </c>
      <c r="D4000" s="2">
        <v>41145.352083333339</v>
      </c>
      <c r="E4000" s="1">
        <v>24</v>
      </c>
      <c r="F4000" s="2">
        <v>41087.450231720679</v>
      </c>
      <c r="G4000" s="1">
        <v>0</v>
      </c>
      <c r="H4000" s="32">
        <f>IFERROR(HOUR(Table1[[#This Row],[Cancel Date/time]])+MINUTE(Table1[[#This Row],[Cancel Date/time]])/60,"not cancelled")</f>
        <v>10.8</v>
      </c>
      <c r="I4000" s="47">
        <f>IFERROR(ROUND(Table1[[#This Row],[cancellation time decimal]],0),"not cancelled")</f>
        <v>11</v>
      </c>
      <c r="J4000" s="10">
        <f>IFERROR(MOD(Table1[[#This Row],[cancellation hour rounded]],24),"not cancelled")</f>
        <v>11</v>
      </c>
      <c r="K4000" s="32">
        <f>1/Table1[[#This Row],[Duration (Time between doses '[in hours'])]]</f>
        <v>4.1666666666666664E-2</v>
      </c>
      <c r="L4000" s="33">
        <f>Table1[[#This Row],[number doses per hour]]*INDEX(Table2[price per dose],Table1[[#This Row],[Drug ID]])</f>
        <v>0.18133000000000002</v>
      </c>
      <c r="M4000" s="11" t="b">
        <f>AND(Table1[[#This Row],[hour of cancellation 0 to 23]]&gt;=0,Table1[[#This Row],[hour of cancellation 0 to 23]]&lt;=23)</f>
        <v>1</v>
      </c>
    </row>
    <row r="4001" spans="1:13" x14ac:dyDescent="0.3">
      <c r="A4001" s="1">
        <v>4000</v>
      </c>
      <c r="B4001" s="1">
        <v>1</v>
      </c>
      <c r="C4001" s="2">
        <v>41085.368181963342</v>
      </c>
      <c r="D4001" s="2">
        <v>41145.368055555555</v>
      </c>
      <c r="E4001" s="1">
        <v>8</v>
      </c>
      <c r="F4001" s="2">
        <v>41086.728300501258</v>
      </c>
      <c r="G4001" s="1">
        <v>0</v>
      </c>
      <c r="H4001" s="32">
        <f>IFERROR(HOUR(Table1[[#This Row],[Cancel Date/time]])+MINUTE(Table1[[#This Row],[Cancel Date/time]])/60,"not cancelled")</f>
        <v>17.466666666666665</v>
      </c>
      <c r="I4001" s="47">
        <f>IFERROR(ROUND(Table1[[#This Row],[cancellation time decimal]],0),"not cancelled")</f>
        <v>17</v>
      </c>
      <c r="J4001" s="10">
        <f>IFERROR(MOD(Table1[[#This Row],[cancellation hour rounded]],24),"not cancelled")</f>
        <v>17</v>
      </c>
      <c r="K4001" s="32">
        <f>1/Table1[[#This Row],[Duration (Time between doses '[in hours'])]]</f>
        <v>0.125</v>
      </c>
      <c r="L4001" s="33">
        <f>Table1[[#This Row],[number doses per hour]]*INDEX(Table2[price per dose],Table1[[#This Row],[Drug ID]])</f>
        <v>0.84929166666666667</v>
      </c>
      <c r="M4001" s="11" t="b">
        <f>AND(Table1[[#This Row],[hour of cancellation 0 to 23]]&gt;=0,Table1[[#This Row],[hour of cancellation 0 to 23]]&lt;=23)</f>
        <v>1</v>
      </c>
    </row>
    <row r="4002" spans="1:13" x14ac:dyDescent="0.3">
      <c r="A4002" s="1">
        <v>4001</v>
      </c>
      <c r="B4002" s="1">
        <v>7</v>
      </c>
      <c r="C4002" s="2">
        <v>41085.367108492217</v>
      </c>
      <c r="D4002" s="2">
        <v>41145.366666666669</v>
      </c>
      <c r="E4002" s="1">
        <v>24</v>
      </c>
      <c r="F4002" s="2">
        <v>41094.423975205653</v>
      </c>
      <c r="G4002" s="1">
        <v>0</v>
      </c>
      <c r="H4002" s="32">
        <f>IFERROR(HOUR(Table1[[#This Row],[Cancel Date/time]])+MINUTE(Table1[[#This Row],[Cancel Date/time]])/60,"not cancelled")</f>
        <v>10.166666666666666</v>
      </c>
      <c r="I4002" s="47">
        <f>IFERROR(ROUND(Table1[[#This Row],[cancellation time decimal]],0),"not cancelled")</f>
        <v>10</v>
      </c>
      <c r="J4002" s="10">
        <f>IFERROR(MOD(Table1[[#This Row],[cancellation hour rounded]],24),"not cancelled")</f>
        <v>10</v>
      </c>
      <c r="K4002" s="32">
        <f>1/Table1[[#This Row],[Duration (Time between doses '[in hours'])]]</f>
        <v>4.1666666666666664E-2</v>
      </c>
      <c r="L4002" s="33">
        <f>Table1[[#This Row],[number doses per hour]]*INDEX(Table2[price per dose],Table1[[#This Row],[Drug ID]])</f>
        <v>1.2958049999999997</v>
      </c>
      <c r="M4002" s="11" t="b">
        <f>AND(Table1[[#This Row],[hour of cancellation 0 to 23]]&gt;=0,Table1[[#This Row],[hour of cancellation 0 to 23]]&lt;=23)</f>
        <v>1</v>
      </c>
    </row>
    <row r="4003" spans="1:13" x14ac:dyDescent="0.3">
      <c r="A4003" s="1">
        <v>4002</v>
      </c>
      <c r="B4003" s="1">
        <v>3</v>
      </c>
      <c r="C4003" s="2">
        <v>41085.362661590443</v>
      </c>
      <c r="D4003" s="2">
        <v>41145.362500000003</v>
      </c>
      <c r="E4003" s="1">
        <v>24</v>
      </c>
      <c r="F4003" s="2">
        <v>41087.746936735261</v>
      </c>
      <c r="G4003" s="1">
        <v>0</v>
      </c>
      <c r="H4003" s="32">
        <f>IFERROR(HOUR(Table1[[#This Row],[Cancel Date/time]])+MINUTE(Table1[[#This Row],[Cancel Date/time]])/60,"not cancelled")</f>
        <v>17.916666666666668</v>
      </c>
      <c r="I4003" s="47">
        <f>IFERROR(ROUND(Table1[[#This Row],[cancellation time decimal]],0),"not cancelled")</f>
        <v>18</v>
      </c>
      <c r="J4003" s="10">
        <f>IFERROR(MOD(Table1[[#This Row],[cancellation hour rounded]],24),"not cancelled")</f>
        <v>18</v>
      </c>
      <c r="K4003" s="32">
        <f>1/Table1[[#This Row],[Duration (Time between doses '[in hours'])]]</f>
        <v>4.1666666666666664E-2</v>
      </c>
      <c r="L4003" s="33">
        <f>Table1[[#This Row],[number doses per hour]]*INDEX(Table2[price per dose],Table1[[#This Row],[Drug ID]])</f>
        <v>0.18133000000000002</v>
      </c>
      <c r="M4003" s="11" t="b">
        <f>AND(Table1[[#This Row],[hour of cancellation 0 to 23]]&gt;=0,Table1[[#This Row],[hour of cancellation 0 to 23]]&lt;=23)</f>
        <v>1</v>
      </c>
    </row>
    <row r="4004" spans="1:13" x14ac:dyDescent="0.3">
      <c r="A4004" s="1">
        <v>4003</v>
      </c>
      <c r="B4004" s="1">
        <v>2</v>
      </c>
      <c r="C4004" s="2">
        <v>41085.356096395757</v>
      </c>
      <c r="D4004" s="2">
        <v>41145.355555555558</v>
      </c>
      <c r="E4004" s="1">
        <v>10</v>
      </c>
      <c r="F4004" s="2">
        <v>41085.575486957561</v>
      </c>
      <c r="G4004" s="1">
        <v>0</v>
      </c>
      <c r="H4004" s="32">
        <f>IFERROR(HOUR(Table1[[#This Row],[Cancel Date/time]])+MINUTE(Table1[[#This Row],[Cancel Date/time]])/60,"not cancelled")</f>
        <v>13.8</v>
      </c>
      <c r="I4004" s="47">
        <f>IFERROR(ROUND(Table1[[#This Row],[cancellation time decimal]],0),"not cancelled")</f>
        <v>14</v>
      </c>
      <c r="J4004" s="10">
        <f>IFERROR(MOD(Table1[[#This Row],[cancellation hour rounded]],24),"not cancelled")</f>
        <v>14</v>
      </c>
      <c r="K4004" s="32">
        <f>1/Table1[[#This Row],[Duration (Time between doses '[in hours'])]]</f>
        <v>0.1</v>
      </c>
      <c r="L4004" s="33">
        <f>Table1[[#This Row],[number doses per hour]]*INDEX(Table2[price per dose],Table1[[#This Row],[Drug ID]])</f>
        <v>0.84959999999999969</v>
      </c>
      <c r="M4004" s="11" t="b">
        <f>AND(Table1[[#This Row],[hour of cancellation 0 to 23]]&gt;=0,Table1[[#This Row],[hour of cancellation 0 to 23]]&lt;=23)</f>
        <v>1</v>
      </c>
    </row>
    <row r="4005" spans="1:13" x14ac:dyDescent="0.3">
      <c r="A4005" s="1">
        <v>4004</v>
      </c>
      <c r="B4005" s="1">
        <v>1</v>
      </c>
      <c r="C4005" s="2">
        <v>41085.397914329449</v>
      </c>
      <c r="D4005" s="2">
        <v>41145.397916666669</v>
      </c>
      <c r="E4005" s="1">
        <v>8</v>
      </c>
      <c r="F4005" s="2">
        <v>41086.5609654</v>
      </c>
      <c r="G4005" s="1">
        <v>0</v>
      </c>
      <c r="H4005" s="32">
        <f>IFERROR(HOUR(Table1[[#This Row],[Cancel Date/time]])+MINUTE(Table1[[#This Row],[Cancel Date/time]])/60,"not cancelled")</f>
        <v>13.45</v>
      </c>
      <c r="I4005" s="47">
        <f>IFERROR(ROUND(Table1[[#This Row],[cancellation time decimal]],0),"not cancelled")</f>
        <v>13</v>
      </c>
      <c r="J4005" s="10">
        <f>IFERROR(MOD(Table1[[#This Row],[cancellation hour rounded]],24),"not cancelled")</f>
        <v>13</v>
      </c>
      <c r="K4005" s="32">
        <f>1/Table1[[#This Row],[Duration (Time between doses '[in hours'])]]</f>
        <v>0.125</v>
      </c>
      <c r="L4005" s="33">
        <f>Table1[[#This Row],[number doses per hour]]*INDEX(Table2[price per dose],Table1[[#This Row],[Drug ID]])</f>
        <v>0.84929166666666667</v>
      </c>
      <c r="M4005" s="11" t="b">
        <f>AND(Table1[[#This Row],[hour of cancellation 0 to 23]]&gt;=0,Table1[[#This Row],[hour of cancellation 0 to 23]]&lt;=23)</f>
        <v>1</v>
      </c>
    </row>
    <row r="4006" spans="1:13" x14ac:dyDescent="0.3">
      <c r="A4006" s="1">
        <v>4005</v>
      </c>
      <c r="B4006" s="1">
        <v>9</v>
      </c>
      <c r="C4006" s="2">
        <v>41085.395822047409</v>
      </c>
      <c r="D4006" s="2">
        <v>41145.395138888889</v>
      </c>
      <c r="E4006" s="1">
        <v>5</v>
      </c>
      <c r="F4006" s="2">
        <v>41088.482189227499</v>
      </c>
      <c r="G4006" s="1">
        <v>0</v>
      </c>
      <c r="H4006" s="32">
        <f>IFERROR(HOUR(Table1[[#This Row],[Cancel Date/time]])+MINUTE(Table1[[#This Row],[Cancel Date/time]])/60,"not cancelled")</f>
        <v>11.566666666666666</v>
      </c>
      <c r="I4006" s="47">
        <f>IFERROR(ROUND(Table1[[#This Row],[cancellation time decimal]],0),"not cancelled")</f>
        <v>12</v>
      </c>
      <c r="J4006" s="10">
        <f>IFERROR(MOD(Table1[[#This Row],[cancellation hour rounded]],24),"not cancelled")</f>
        <v>12</v>
      </c>
      <c r="K4006" s="32">
        <f>1/Table1[[#This Row],[Duration (Time between doses '[in hours'])]]</f>
        <v>0.2</v>
      </c>
      <c r="L4006" s="33">
        <f>Table1[[#This Row],[number doses per hour]]*INDEX(Table2[price per dose],Table1[[#This Row],[Drug ID]])</f>
        <v>5.6740000000000004</v>
      </c>
      <c r="M4006" s="11" t="b">
        <f>AND(Table1[[#This Row],[hour of cancellation 0 to 23]]&gt;=0,Table1[[#This Row],[hour of cancellation 0 to 23]]&lt;=23)</f>
        <v>1</v>
      </c>
    </row>
    <row r="4007" spans="1:13" x14ac:dyDescent="0.3">
      <c r="A4007" s="1">
        <v>4006</v>
      </c>
      <c r="B4007" s="1">
        <v>8</v>
      </c>
      <c r="C4007" s="2">
        <v>41085.405098531322</v>
      </c>
      <c r="D4007" s="2">
        <v>41145.404861111114</v>
      </c>
      <c r="E4007" s="1">
        <v>3</v>
      </c>
      <c r="F4007" s="2">
        <v>41089.487083928274</v>
      </c>
      <c r="G4007" s="1">
        <v>0</v>
      </c>
      <c r="H4007" s="32">
        <f>IFERROR(HOUR(Table1[[#This Row],[Cancel Date/time]])+MINUTE(Table1[[#This Row],[Cancel Date/time]])/60,"not cancelled")</f>
        <v>11.683333333333334</v>
      </c>
      <c r="I4007" s="47">
        <f>IFERROR(ROUND(Table1[[#This Row],[cancellation time decimal]],0),"not cancelled")</f>
        <v>12</v>
      </c>
      <c r="J4007" s="10">
        <f>IFERROR(MOD(Table1[[#This Row],[cancellation hour rounded]],24),"not cancelled")</f>
        <v>12</v>
      </c>
      <c r="K4007" s="32">
        <f>1/Table1[[#This Row],[Duration (Time between doses '[in hours'])]]</f>
        <v>0.33333333333333331</v>
      </c>
      <c r="L4007" s="33">
        <f>Table1[[#This Row],[number doses per hour]]*INDEX(Table2[price per dose],Table1[[#This Row],[Drug ID]])</f>
        <v>0.29998222222222221</v>
      </c>
      <c r="M4007" s="11" t="b">
        <f>AND(Table1[[#This Row],[hour of cancellation 0 to 23]]&gt;=0,Table1[[#This Row],[hour of cancellation 0 to 23]]&lt;=23)</f>
        <v>1</v>
      </c>
    </row>
    <row r="4008" spans="1:13" x14ac:dyDescent="0.3">
      <c r="A4008" s="1">
        <v>4007</v>
      </c>
      <c r="B4008" s="1">
        <v>5</v>
      </c>
      <c r="C4008" s="2">
        <v>41085.401836204859</v>
      </c>
      <c r="D4008" s="2">
        <v>41145.401388888888</v>
      </c>
      <c r="E4008" s="1">
        <v>24</v>
      </c>
      <c r="F4008" s="2">
        <v>41087.686756925337</v>
      </c>
      <c r="G4008" s="1">
        <v>0</v>
      </c>
      <c r="H4008" s="32">
        <f>IFERROR(HOUR(Table1[[#This Row],[Cancel Date/time]])+MINUTE(Table1[[#This Row],[Cancel Date/time]])/60,"not cancelled")</f>
        <v>16.466666666666665</v>
      </c>
      <c r="I4008" s="47">
        <f>IFERROR(ROUND(Table1[[#This Row],[cancellation time decimal]],0),"not cancelled")</f>
        <v>16</v>
      </c>
      <c r="J4008" s="10">
        <f>IFERROR(MOD(Table1[[#This Row],[cancellation hour rounded]],24),"not cancelled")</f>
        <v>16</v>
      </c>
      <c r="K4008" s="32">
        <f>1/Table1[[#This Row],[Duration (Time between doses '[in hours'])]]</f>
        <v>4.1666666666666664E-2</v>
      </c>
      <c r="L4008" s="33">
        <f>Table1[[#This Row],[number doses per hour]]*INDEX(Table2[price per dose],Table1[[#This Row],[Drug ID]])</f>
        <v>0.2815833333333333</v>
      </c>
      <c r="M4008" s="11" t="b">
        <f>AND(Table1[[#This Row],[hour of cancellation 0 to 23]]&gt;=0,Table1[[#This Row],[hour of cancellation 0 to 23]]&lt;=23)</f>
        <v>1</v>
      </c>
    </row>
    <row r="4009" spans="1:13" x14ac:dyDescent="0.3">
      <c r="A4009" s="1">
        <v>4008</v>
      </c>
      <c r="B4009" s="1">
        <v>3</v>
      </c>
      <c r="C4009" s="2">
        <v>41085.385522018158</v>
      </c>
      <c r="D4009" s="2">
        <v>41087.59375</v>
      </c>
      <c r="E4009" s="1">
        <v>24</v>
      </c>
      <c r="F4009" s="2">
        <v>41086.458384809863</v>
      </c>
      <c r="G4009" s="1">
        <v>0</v>
      </c>
      <c r="H4009" s="32">
        <f>IFERROR(HOUR(Table1[[#This Row],[Cancel Date/time]])+MINUTE(Table1[[#This Row],[Cancel Date/time]])/60,"not cancelled")</f>
        <v>11</v>
      </c>
      <c r="I4009" s="47">
        <f>IFERROR(ROUND(Table1[[#This Row],[cancellation time decimal]],0),"not cancelled")</f>
        <v>11</v>
      </c>
      <c r="J4009" s="10">
        <f>IFERROR(MOD(Table1[[#This Row],[cancellation hour rounded]],24),"not cancelled")</f>
        <v>11</v>
      </c>
      <c r="K4009" s="32">
        <f>1/Table1[[#This Row],[Duration (Time between doses '[in hours'])]]</f>
        <v>4.1666666666666664E-2</v>
      </c>
      <c r="L4009" s="33">
        <f>Table1[[#This Row],[number doses per hour]]*INDEX(Table2[price per dose],Table1[[#This Row],[Drug ID]])</f>
        <v>0.18133000000000002</v>
      </c>
      <c r="M4009" s="11" t="b">
        <f>AND(Table1[[#This Row],[hour of cancellation 0 to 23]]&gt;=0,Table1[[#This Row],[hour of cancellation 0 to 23]]&lt;=23)</f>
        <v>1</v>
      </c>
    </row>
    <row r="4010" spans="1:13" x14ac:dyDescent="0.3">
      <c r="A4010" s="1">
        <v>4009</v>
      </c>
      <c r="B4010" s="1">
        <v>4</v>
      </c>
      <c r="C4010" s="2">
        <v>41085.495418227998</v>
      </c>
      <c r="D4010" s="2">
        <v>41145.495138888895</v>
      </c>
      <c r="E4010" s="1">
        <v>12</v>
      </c>
      <c r="F4010" s="2">
        <v>41087.540564445102</v>
      </c>
      <c r="G4010" s="1">
        <v>0</v>
      </c>
      <c r="H4010" s="32">
        <f>IFERROR(HOUR(Table1[[#This Row],[Cancel Date/time]])+MINUTE(Table1[[#This Row],[Cancel Date/time]])/60,"not cancelled")</f>
        <v>12.966666666666667</v>
      </c>
      <c r="I4010" s="47">
        <f>IFERROR(ROUND(Table1[[#This Row],[cancellation time decimal]],0),"not cancelled")</f>
        <v>13</v>
      </c>
      <c r="J4010" s="10">
        <f>IFERROR(MOD(Table1[[#This Row],[cancellation hour rounded]],24),"not cancelled")</f>
        <v>13</v>
      </c>
      <c r="K4010" s="32">
        <f>1/Table1[[#This Row],[Duration (Time between doses '[in hours'])]]</f>
        <v>8.3333333333333329E-2</v>
      </c>
      <c r="L4010" s="33">
        <f>Table1[[#This Row],[number doses per hour]]*INDEX(Table2[price per dose],Table1[[#This Row],[Drug ID]])</f>
        <v>1.448055119047619</v>
      </c>
      <c r="M4010" s="11" t="b">
        <f>AND(Table1[[#This Row],[hour of cancellation 0 to 23]]&gt;=0,Table1[[#This Row],[hour of cancellation 0 to 23]]&lt;=23)</f>
        <v>1</v>
      </c>
    </row>
    <row r="4011" spans="1:13" x14ac:dyDescent="0.3">
      <c r="A4011" s="1">
        <v>4010</v>
      </c>
      <c r="B4011" s="1">
        <v>8</v>
      </c>
      <c r="C4011" s="2">
        <v>41085.484420088222</v>
      </c>
      <c r="D4011" s="2">
        <v>41145.484027777777</v>
      </c>
      <c r="E4011" s="1">
        <v>3</v>
      </c>
      <c r="F4011" s="2">
        <v>41092.497289436578</v>
      </c>
      <c r="G4011" s="1">
        <v>2</v>
      </c>
      <c r="H4011" s="32">
        <f>IFERROR(HOUR(Table1[[#This Row],[Cancel Date/time]])+MINUTE(Table1[[#This Row],[Cancel Date/time]])/60,"not cancelled")</f>
        <v>11.933333333333334</v>
      </c>
      <c r="I4011" s="47">
        <f>IFERROR(ROUND(Table1[[#This Row],[cancellation time decimal]],0),"not cancelled")</f>
        <v>12</v>
      </c>
      <c r="J4011" s="10">
        <f>IFERROR(MOD(Table1[[#This Row],[cancellation hour rounded]],24),"not cancelled")</f>
        <v>12</v>
      </c>
      <c r="K4011" s="32">
        <f>1/Table1[[#This Row],[Duration (Time between doses '[in hours'])]]</f>
        <v>0.33333333333333331</v>
      </c>
      <c r="L4011" s="33">
        <f>Table1[[#This Row],[number doses per hour]]*INDEX(Table2[price per dose],Table1[[#This Row],[Drug ID]])</f>
        <v>0.29998222222222221</v>
      </c>
      <c r="M4011" s="11" t="b">
        <f>AND(Table1[[#This Row],[hour of cancellation 0 to 23]]&gt;=0,Table1[[#This Row],[hour of cancellation 0 to 23]]&lt;=23)</f>
        <v>1</v>
      </c>
    </row>
    <row r="4012" spans="1:13" x14ac:dyDescent="0.3">
      <c r="A4012" s="1">
        <v>4011</v>
      </c>
      <c r="B4012" s="1">
        <v>3</v>
      </c>
      <c r="C4012" s="2">
        <v>41085.479342970415</v>
      </c>
      <c r="D4012" s="2">
        <v>41145.479166666672</v>
      </c>
      <c r="E4012" s="1">
        <v>24</v>
      </c>
      <c r="F4012" s="2">
        <v>41087.507831656876</v>
      </c>
      <c r="G4012" s="1">
        <v>0</v>
      </c>
      <c r="H4012" s="32">
        <f>IFERROR(HOUR(Table1[[#This Row],[Cancel Date/time]])+MINUTE(Table1[[#This Row],[Cancel Date/time]])/60,"not cancelled")</f>
        <v>12.183333333333334</v>
      </c>
      <c r="I4012" s="47">
        <f>IFERROR(ROUND(Table1[[#This Row],[cancellation time decimal]],0),"not cancelled")</f>
        <v>12</v>
      </c>
      <c r="J4012" s="10">
        <f>IFERROR(MOD(Table1[[#This Row],[cancellation hour rounded]],24),"not cancelled")</f>
        <v>12</v>
      </c>
      <c r="K4012" s="32">
        <f>1/Table1[[#This Row],[Duration (Time between doses '[in hours'])]]</f>
        <v>4.1666666666666664E-2</v>
      </c>
      <c r="L4012" s="33">
        <f>Table1[[#This Row],[number doses per hour]]*INDEX(Table2[price per dose],Table1[[#This Row],[Drug ID]])</f>
        <v>0.18133000000000002</v>
      </c>
      <c r="M4012" s="11" t="b">
        <f>AND(Table1[[#This Row],[hour of cancellation 0 to 23]]&gt;=0,Table1[[#This Row],[hour of cancellation 0 to 23]]&lt;=23)</f>
        <v>1</v>
      </c>
    </row>
    <row r="4013" spans="1:13" hidden="1" x14ac:dyDescent="0.3">
      <c r="A4013" s="1">
        <v>4012</v>
      </c>
      <c r="B4013" s="1">
        <v>5</v>
      </c>
      <c r="C4013" s="2">
        <v>41085.491182131518</v>
      </c>
      <c r="D4013" s="2">
        <v>41089.782354056646</v>
      </c>
      <c r="E4013" s="1">
        <v>24</v>
      </c>
      <c r="F4013" s="2" t="s">
        <v>5</v>
      </c>
      <c r="G4013" s="1">
        <v>0</v>
      </c>
      <c r="H4013" s="32" t="str">
        <f>IFERROR(HOUR(Table1[[#This Row],[Cancel Date/time]])+MINUTE(Table1[[#This Row],[Cancel Date/time]])/60,"not cancelled")</f>
        <v>not cancelled</v>
      </c>
      <c r="I4013" s="47" t="str">
        <f>IFERROR(ROUND(Table1[[#This Row],[cancellation time decimal]],0),"not cancelled")</f>
        <v>not cancelled</v>
      </c>
      <c r="J4013" s="10" t="str">
        <f>IFERROR(MOD(Table1[[#This Row],[cancellation hour rounded]],24),"not cancelled")</f>
        <v>not cancelled</v>
      </c>
      <c r="K4013" s="32">
        <f>1/Table1[[#This Row],[Duration (Time between doses '[in hours'])]]</f>
        <v>4.1666666666666664E-2</v>
      </c>
      <c r="L4013" s="33">
        <f>Table1[[#This Row],[number doses per hour]]*INDEX(Table2[price per dose],Table1[[#This Row],[Drug ID]])</f>
        <v>0.2815833333333333</v>
      </c>
      <c r="M4013" s="11" t="b">
        <f>AND(Table1[[#This Row],[hour of cancellation 0 to 23]]&gt;=0,Table1[[#This Row],[hour of cancellation 0 to 23]]&lt;=23)</f>
        <v>0</v>
      </c>
    </row>
    <row r="4014" spans="1:13" x14ac:dyDescent="0.3">
      <c r="A4014" s="1">
        <v>4013</v>
      </c>
      <c r="B4014" s="1">
        <v>5</v>
      </c>
      <c r="C4014" s="2">
        <v>41085.563591833394</v>
      </c>
      <c r="D4014" s="2">
        <v>41145.563194444439</v>
      </c>
      <c r="E4014" s="1">
        <v>24</v>
      </c>
      <c r="F4014" s="2">
        <v>41089.650882143447</v>
      </c>
      <c r="G4014" s="1">
        <v>0</v>
      </c>
      <c r="H4014" s="32">
        <f>IFERROR(HOUR(Table1[[#This Row],[Cancel Date/time]])+MINUTE(Table1[[#This Row],[Cancel Date/time]])/60,"not cancelled")</f>
        <v>15.616666666666667</v>
      </c>
      <c r="I4014" s="47">
        <f>IFERROR(ROUND(Table1[[#This Row],[cancellation time decimal]],0),"not cancelled")</f>
        <v>16</v>
      </c>
      <c r="J4014" s="10">
        <f>IFERROR(MOD(Table1[[#This Row],[cancellation hour rounded]],24),"not cancelled")</f>
        <v>16</v>
      </c>
      <c r="K4014" s="32">
        <f>1/Table1[[#This Row],[Duration (Time between doses '[in hours'])]]</f>
        <v>4.1666666666666664E-2</v>
      </c>
      <c r="L4014" s="33">
        <f>Table1[[#This Row],[number doses per hour]]*INDEX(Table2[price per dose],Table1[[#This Row],[Drug ID]])</f>
        <v>0.2815833333333333</v>
      </c>
      <c r="M4014" s="11" t="b">
        <f>AND(Table1[[#This Row],[hour of cancellation 0 to 23]]&gt;=0,Table1[[#This Row],[hour of cancellation 0 to 23]]&lt;=23)</f>
        <v>1</v>
      </c>
    </row>
    <row r="4015" spans="1:13" hidden="1" x14ac:dyDescent="0.3">
      <c r="A4015" s="1">
        <v>4014</v>
      </c>
      <c r="B4015" s="1">
        <v>1</v>
      </c>
      <c r="C4015" s="2">
        <v>41085.558694083076</v>
      </c>
      <c r="D4015" s="2">
        <v>41088.641924496653</v>
      </c>
      <c r="E4015" s="1">
        <v>8</v>
      </c>
      <c r="F4015" s="2" t="s">
        <v>5</v>
      </c>
      <c r="G4015" s="1">
        <v>0</v>
      </c>
      <c r="H4015" s="32" t="str">
        <f>IFERROR(HOUR(Table1[[#This Row],[Cancel Date/time]])+MINUTE(Table1[[#This Row],[Cancel Date/time]])/60,"not cancelled")</f>
        <v>not cancelled</v>
      </c>
      <c r="I4015" s="47" t="str">
        <f>IFERROR(ROUND(Table1[[#This Row],[cancellation time decimal]],0),"not cancelled")</f>
        <v>not cancelled</v>
      </c>
      <c r="J4015" s="10" t="str">
        <f>IFERROR(MOD(Table1[[#This Row],[cancellation hour rounded]],24),"not cancelled")</f>
        <v>not cancelled</v>
      </c>
      <c r="K4015" s="32">
        <f>1/Table1[[#This Row],[Duration (Time between doses '[in hours'])]]</f>
        <v>0.125</v>
      </c>
      <c r="L4015" s="33">
        <f>Table1[[#This Row],[number doses per hour]]*INDEX(Table2[price per dose],Table1[[#This Row],[Drug ID]])</f>
        <v>0.84929166666666667</v>
      </c>
      <c r="M4015" s="11" t="b">
        <f>AND(Table1[[#This Row],[hour of cancellation 0 to 23]]&gt;=0,Table1[[#This Row],[hour of cancellation 0 to 23]]&lt;=23)</f>
        <v>0</v>
      </c>
    </row>
    <row r="4016" spans="1:13" x14ac:dyDescent="0.3">
      <c r="A4016" s="1">
        <v>4015</v>
      </c>
      <c r="B4016" s="1">
        <v>3</v>
      </c>
      <c r="C4016" s="2">
        <v>41085.595663655033</v>
      </c>
      <c r="D4016" s="2">
        <v>41145.595138888893</v>
      </c>
      <c r="E4016" s="1">
        <v>24</v>
      </c>
      <c r="F4016" s="2">
        <v>41088.725855115255</v>
      </c>
      <c r="G4016" s="1">
        <v>0</v>
      </c>
      <c r="H4016" s="32">
        <f>IFERROR(HOUR(Table1[[#This Row],[Cancel Date/time]])+MINUTE(Table1[[#This Row],[Cancel Date/time]])/60,"not cancelled")</f>
        <v>17.416666666666668</v>
      </c>
      <c r="I4016" s="47">
        <f>IFERROR(ROUND(Table1[[#This Row],[cancellation time decimal]],0),"not cancelled")</f>
        <v>17</v>
      </c>
      <c r="J4016" s="10">
        <f>IFERROR(MOD(Table1[[#This Row],[cancellation hour rounded]],24),"not cancelled")</f>
        <v>17</v>
      </c>
      <c r="K4016" s="32">
        <f>1/Table1[[#This Row],[Duration (Time between doses '[in hours'])]]</f>
        <v>4.1666666666666664E-2</v>
      </c>
      <c r="L4016" s="33">
        <f>Table1[[#This Row],[number doses per hour]]*INDEX(Table2[price per dose],Table1[[#This Row],[Drug ID]])</f>
        <v>0.18133000000000002</v>
      </c>
      <c r="M4016" s="11" t="b">
        <f>AND(Table1[[#This Row],[hour of cancellation 0 to 23]]&gt;=0,Table1[[#This Row],[hour of cancellation 0 to 23]]&lt;=23)</f>
        <v>1</v>
      </c>
    </row>
    <row r="4017" spans="1:13" x14ac:dyDescent="0.3">
      <c r="A4017" s="1">
        <v>4016</v>
      </c>
      <c r="B4017" s="1">
        <v>2</v>
      </c>
      <c r="C4017" s="2">
        <v>41085.586475694676</v>
      </c>
      <c r="D4017" s="2">
        <v>41145.586111111115</v>
      </c>
      <c r="E4017" s="1">
        <v>10</v>
      </c>
      <c r="F4017" s="2">
        <v>41086.565641480323</v>
      </c>
      <c r="G4017" s="1">
        <v>0</v>
      </c>
      <c r="H4017" s="32">
        <f>IFERROR(HOUR(Table1[[#This Row],[Cancel Date/time]])+MINUTE(Table1[[#This Row],[Cancel Date/time]])/60,"not cancelled")</f>
        <v>13.566666666666666</v>
      </c>
      <c r="I4017" s="47">
        <f>IFERROR(ROUND(Table1[[#This Row],[cancellation time decimal]],0),"not cancelled")</f>
        <v>14</v>
      </c>
      <c r="J4017" s="10">
        <f>IFERROR(MOD(Table1[[#This Row],[cancellation hour rounded]],24),"not cancelled")</f>
        <v>14</v>
      </c>
      <c r="K4017" s="32">
        <f>1/Table1[[#This Row],[Duration (Time between doses '[in hours'])]]</f>
        <v>0.1</v>
      </c>
      <c r="L4017" s="33">
        <f>Table1[[#This Row],[number doses per hour]]*INDEX(Table2[price per dose],Table1[[#This Row],[Drug ID]])</f>
        <v>0.84959999999999969</v>
      </c>
      <c r="M4017" s="11" t="b">
        <f>AND(Table1[[#This Row],[hour of cancellation 0 to 23]]&gt;=0,Table1[[#This Row],[hour of cancellation 0 to 23]]&lt;=23)</f>
        <v>1</v>
      </c>
    </row>
    <row r="4018" spans="1:13" x14ac:dyDescent="0.3">
      <c r="A4018" s="1">
        <v>4017</v>
      </c>
      <c r="B4018" s="1">
        <v>4</v>
      </c>
      <c r="C4018" s="2">
        <v>41085.622958639622</v>
      </c>
      <c r="D4018" s="2">
        <v>41145.622916666667</v>
      </c>
      <c r="E4018" s="1">
        <v>12</v>
      </c>
      <c r="F4018" s="2">
        <v>41089.391977763757</v>
      </c>
      <c r="G4018" s="1">
        <v>0</v>
      </c>
      <c r="H4018" s="32">
        <f>IFERROR(HOUR(Table1[[#This Row],[Cancel Date/time]])+MINUTE(Table1[[#This Row],[Cancel Date/time]])/60,"not cancelled")</f>
        <v>9.4</v>
      </c>
      <c r="I4018" s="47">
        <f>IFERROR(ROUND(Table1[[#This Row],[cancellation time decimal]],0),"not cancelled")</f>
        <v>9</v>
      </c>
      <c r="J4018" s="10">
        <f>IFERROR(MOD(Table1[[#This Row],[cancellation hour rounded]],24),"not cancelled")</f>
        <v>9</v>
      </c>
      <c r="K4018" s="32">
        <f>1/Table1[[#This Row],[Duration (Time between doses '[in hours'])]]</f>
        <v>8.3333333333333329E-2</v>
      </c>
      <c r="L4018" s="33">
        <f>Table1[[#This Row],[number doses per hour]]*INDEX(Table2[price per dose],Table1[[#This Row],[Drug ID]])</f>
        <v>1.448055119047619</v>
      </c>
      <c r="M4018" s="11" t="b">
        <f>AND(Table1[[#This Row],[hour of cancellation 0 to 23]]&gt;=0,Table1[[#This Row],[hour of cancellation 0 to 23]]&lt;=23)</f>
        <v>1</v>
      </c>
    </row>
    <row r="4019" spans="1:13" x14ac:dyDescent="0.3">
      <c r="A4019" s="1">
        <v>4018</v>
      </c>
      <c r="B4019" s="1">
        <v>1</v>
      </c>
      <c r="C4019" s="2">
        <v>41085.583660004901</v>
      </c>
      <c r="D4019" s="2">
        <v>41145.583333333336</v>
      </c>
      <c r="E4019" s="1">
        <v>8</v>
      </c>
      <c r="F4019" s="2">
        <v>41085.762556465525</v>
      </c>
      <c r="G4019" s="1">
        <v>0</v>
      </c>
      <c r="H4019" s="32">
        <f>IFERROR(HOUR(Table1[[#This Row],[Cancel Date/time]])+MINUTE(Table1[[#This Row],[Cancel Date/time]])/60,"not cancelled")</f>
        <v>18.3</v>
      </c>
      <c r="I4019" s="47">
        <f>IFERROR(ROUND(Table1[[#This Row],[cancellation time decimal]],0),"not cancelled")</f>
        <v>18</v>
      </c>
      <c r="J4019" s="10">
        <f>IFERROR(MOD(Table1[[#This Row],[cancellation hour rounded]],24),"not cancelled")</f>
        <v>18</v>
      </c>
      <c r="K4019" s="32">
        <f>1/Table1[[#This Row],[Duration (Time between doses '[in hours'])]]</f>
        <v>0.125</v>
      </c>
      <c r="L4019" s="33">
        <f>Table1[[#This Row],[number doses per hour]]*INDEX(Table2[price per dose],Table1[[#This Row],[Drug ID]])</f>
        <v>0.84929166666666667</v>
      </c>
      <c r="M4019" s="11" t="b">
        <f>AND(Table1[[#This Row],[hour of cancellation 0 to 23]]&gt;=0,Table1[[#This Row],[hour of cancellation 0 to 23]]&lt;=23)</f>
        <v>1</v>
      </c>
    </row>
    <row r="4020" spans="1:13" x14ac:dyDescent="0.3">
      <c r="A4020" s="1">
        <v>4019</v>
      </c>
      <c r="B4020" s="1">
        <v>4</v>
      </c>
      <c r="C4020" s="2">
        <v>41085.691050832414</v>
      </c>
      <c r="D4020" s="2">
        <v>41145.690972222219</v>
      </c>
      <c r="E4020" s="1">
        <v>12</v>
      </c>
      <c r="F4020" s="2">
        <v>41088.645028047918</v>
      </c>
      <c r="G4020" s="1">
        <v>0</v>
      </c>
      <c r="H4020" s="32">
        <f>IFERROR(HOUR(Table1[[#This Row],[Cancel Date/time]])+MINUTE(Table1[[#This Row],[Cancel Date/time]])/60,"not cancelled")</f>
        <v>15.466666666666667</v>
      </c>
      <c r="I4020" s="47">
        <f>IFERROR(ROUND(Table1[[#This Row],[cancellation time decimal]],0),"not cancelled")</f>
        <v>15</v>
      </c>
      <c r="J4020" s="10">
        <f>IFERROR(MOD(Table1[[#This Row],[cancellation hour rounded]],24),"not cancelled")</f>
        <v>15</v>
      </c>
      <c r="K4020" s="32">
        <f>1/Table1[[#This Row],[Duration (Time between doses '[in hours'])]]</f>
        <v>8.3333333333333329E-2</v>
      </c>
      <c r="L4020" s="33">
        <f>Table1[[#This Row],[number doses per hour]]*INDEX(Table2[price per dose],Table1[[#This Row],[Drug ID]])</f>
        <v>1.448055119047619</v>
      </c>
      <c r="M4020" s="11" t="b">
        <f>AND(Table1[[#This Row],[hour of cancellation 0 to 23]]&gt;=0,Table1[[#This Row],[hour of cancellation 0 to 23]]&lt;=23)</f>
        <v>1</v>
      </c>
    </row>
    <row r="4021" spans="1:13" x14ac:dyDescent="0.3">
      <c r="A4021" s="1">
        <v>4020</v>
      </c>
      <c r="B4021" s="1">
        <v>7</v>
      </c>
      <c r="C4021" s="2">
        <v>41085.742082188073</v>
      </c>
      <c r="D4021" s="2">
        <v>41145.741666666669</v>
      </c>
      <c r="E4021" s="1">
        <v>24</v>
      </c>
      <c r="F4021" s="2">
        <v>41095.395309068568</v>
      </c>
      <c r="G4021" s="1">
        <v>0</v>
      </c>
      <c r="H4021" s="32">
        <f>IFERROR(HOUR(Table1[[#This Row],[Cancel Date/time]])+MINUTE(Table1[[#This Row],[Cancel Date/time]])/60,"not cancelled")</f>
        <v>9.4833333333333325</v>
      </c>
      <c r="I4021" s="47">
        <f>IFERROR(ROUND(Table1[[#This Row],[cancellation time decimal]],0),"not cancelled")</f>
        <v>9</v>
      </c>
      <c r="J4021" s="10">
        <f>IFERROR(MOD(Table1[[#This Row],[cancellation hour rounded]],24),"not cancelled")</f>
        <v>9</v>
      </c>
      <c r="K4021" s="32">
        <f>1/Table1[[#This Row],[Duration (Time between doses '[in hours'])]]</f>
        <v>4.1666666666666664E-2</v>
      </c>
      <c r="L4021" s="33">
        <f>Table1[[#This Row],[number doses per hour]]*INDEX(Table2[price per dose],Table1[[#This Row],[Drug ID]])</f>
        <v>1.2958049999999997</v>
      </c>
      <c r="M4021" s="11" t="b">
        <f>AND(Table1[[#This Row],[hour of cancellation 0 to 23]]&gt;=0,Table1[[#This Row],[hour of cancellation 0 to 23]]&lt;=23)</f>
        <v>1</v>
      </c>
    </row>
    <row r="4022" spans="1:13" x14ac:dyDescent="0.3">
      <c r="A4022" s="1">
        <v>4021</v>
      </c>
      <c r="B4022" s="1">
        <v>1</v>
      </c>
      <c r="C4022" s="2">
        <v>41085.755668350306</v>
      </c>
      <c r="D4022" s="2">
        <v>41145.755555555559</v>
      </c>
      <c r="E4022" s="1">
        <v>8</v>
      </c>
      <c r="F4022" s="2">
        <v>41086.31973681652</v>
      </c>
      <c r="G4022" s="1">
        <v>0</v>
      </c>
      <c r="H4022" s="32">
        <f>IFERROR(HOUR(Table1[[#This Row],[Cancel Date/time]])+MINUTE(Table1[[#This Row],[Cancel Date/time]])/60,"not cancelled")</f>
        <v>7.666666666666667</v>
      </c>
      <c r="I4022" s="47">
        <f>IFERROR(ROUND(Table1[[#This Row],[cancellation time decimal]],0),"not cancelled")</f>
        <v>8</v>
      </c>
      <c r="J4022" s="10">
        <f>IFERROR(MOD(Table1[[#This Row],[cancellation hour rounded]],24),"not cancelled")</f>
        <v>8</v>
      </c>
      <c r="K4022" s="32">
        <f>1/Table1[[#This Row],[Duration (Time between doses '[in hours'])]]</f>
        <v>0.125</v>
      </c>
      <c r="L4022" s="33">
        <f>Table1[[#This Row],[number doses per hour]]*INDEX(Table2[price per dose],Table1[[#This Row],[Drug ID]])</f>
        <v>0.84929166666666667</v>
      </c>
      <c r="M4022" s="11" t="b">
        <f>AND(Table1[[#This Row],[hour of cancellation 0 to 23]]&gt;=0,Table1[[#This Row],[hour of cancellation 0 to 23]]&lt;=23)</f>
        <v>1</v>
      </c>
    </row>
    <row r="4023" spans="1:13" hidden="1" x14ac:dyDescent="0.3">
      <c r="A4023" s="1">
        <v>4022</v>
      </c>
      <c r="B4023" s="1">
        <v>4</v>
      </c>
      <c r="C4023" s="2">
        <v>41085.790665669119</v>
      </c>
      <c r="D4023" s="2">
        <v>41088.165048915958</v>
      </c>
      <c r="E4023" s="1">
        <v>12</v>
      </c>
      <c r="F4023" s="2" t="s">
        <v>5</v>
      </c>
      <c r="G4023" s="1">
        <v>0</v>
      </c>
      <c r="H4023" s="32" t="str">
        <f>IFERROR(HOUR(Table1[[#This Row],[Cancel Date/time]])+MINUTE(Table1[[#This Row],[Cancel Date/time]])/60,"not cancelled")</f>
        <v>not cancelled</v>
      </c>
      <c r="I4023" s="47" t="str">
        <f>IFERROR(ROUND(Table1[[#This Row],[cancellation time decimal]],0),"not cancelled")</f>
        <v>not cancelled</v>
      </c>
      <c r="J4023" s="10" t="str">
        <f>IFERROR(MOD(Table1[[#This Row],[cancellation hour rounded]],24),"not cancelled")</f>
        <v>not cancelled</v>
      </c>
      <c r="K4023" s="32">
        <f>1/Table1[[#This Row],[Duration (Time between doses '[in hours'])]]</f>
        <v>8.3333333333333329E-2</v>
      </c>
      <c r="L4023" s="33">
        <f>Table1[[#This Row],[number doses per hour]]*INDEX(Table2[price per dose],Table1[[#This Row],[Drug ID]])</f>
        <v>1.448055119047619</v>
      </c>
      <c r="M4023" s="11" t="b">
        <f>AND(Table1[[#This Row],[hour of cancellation 0 to 23]]&gt;=0,Table1[[#This Row],[hour of cancellation 0 to 23]]&lt;=23)</f>
        <v>0</v>
      </c>
    </row>
    <row r="4024" spans="1:13" x14ac:dyDescent="0.3">
      <c r="A4024" s="1">
        <v>4023</v>
      </c>
      <c r="B4024" s="1">
        <v>6</v>
      </c>
      <c r="C4024" s="2">
        <v>41085.788510973893</v>
      </c>
      <c r="D4024" s="2">
        <v>41145.788194444445</v>
      </c>
      <c r="E4024" s="1">
        <v>24</v>
      </c>
      <c r="F4024" s="2">
        <v>41089.330054760918</v>
      </c>
      <c r="G4024" s="1">
        <v>0</v>
      </c>
      <c r="H4024" s="32">
        <f>IFERROR(HOUR(Table1[[#This Row],[Cancel Date/time]])+MINUTE(Table1[[#This Row],[Cancel Date/time]])/60,"not cancelled")</f>
        <v>7.916666666666667</v>
      </c>
      <c r="I4024" s="47">
        <f>IFERROR(ROUND(Table1[[#This Row],[cancellation time decimal]],0),"not cancelled")</f>
        <v>8</v>
      </c>
      <c r="J4024" s="10">
        <f>IFERROR(MOD(Table1[[#This Row],[cancellation hour rounded]],24),"not cancelled")</f>
        <v>8</v>
      </c>
      <c r="K4024" s="32">
        <f>1/Table1[[#This Row],[Duration (Time between doses '[in hours'])]]</f>
        <v>4.1666666666666664E-2</v>
      </c>
      <c r="L4024" s="33">
        <f>Table1[[#This Row],[number doses per hour]]*INDEX(Table2[price per dose],Table1[[#This Row],[Drug ID]])</f>
        <v>0.35218749999999999</v>
      </c>
      <c r="M4024" s="11" t="b">
        <f>AND(Table1[[#This Row],[hour of cancellation 0 to 23]]&gt;=0,Table1[[#This Row],[hour of cancellation 0 to 23]]&lt;=23)</f>
        <v>1</v>
      </c>
    </row>
    <row r="4025" spans="1:13" x14ac:dyDescent="0.3">
      <c r="A4025" s="1">
        <v>4024</v>
      </c>
      <c r="B4025" s="1">
        <v>7</v>
      </c>
      <c r="C4025" s="2">
        <v>41085.814977297268</v>
      </c>
      <c r="D4025" s="2">
        <v>41145.814583333333</v>
      </c>
      <c r="E4025" s="1">
        <v>24</v>
      </c>
      <c r="F4025" s="2">
        <v>41095.342591896653</v>
      </c>
      <c r="G4025" s="1">
        <v>0</v>
      </c>
      <c r="H4025" s="32">
        <f>IFERROR(HOUR(Table1[[#This Row],[Cancel Date/time]])+MINUTE(Table1[[#This Row],[Cancel Date/time]])/60,"not cancelled")</f>
        <v>8.2166666666666668</v>
      </c>
      <c r="I4025" s="47">
        <f>IFERROR(ROUND(Table1[[#This Row],[cancellation time decimal]],0),"not cancelled")</f>
        <v>8</v>
      </c>
      <c r="J4025" s="10">
        <f>IFERROR(MOD(Table1[[#This Row],[cancellation hour rounded]],24),"not cancelled")</f>
        <v>8</v>
      </c>
      <c r="K4025" s="32">
        <f>1/Table1[[#This Row],[Duration (Time between doses '[in hours'])]]</f>
        <v>4.1666666666666664E-2</v>
      </c>
      <c r="L4025" s="33">
        <f>Table1[[#This Row],[number doses per hour]]*INDEX(Table2[price per dose],Table1[[#This Row],[Drug ID]])</f>
        <v>1.2958049999999997</v>
      </c>
      <c r="M4025" s="11" t="b">
        <f>AND(Table1[[#This Row],[hour of cancellation 0 to 23]]&gt;=0,Table1[[#This Row],[hour of cancellation 0 to 23]]&lt;=23)</f>
        <v>1</v>
      </c>
    </row>
    <row r="4026" spans="1:13" x14ac:dyDescent="0.3">
      <c r="A4026" s="1">
        <v>4025</v>
      </c>
      <c r="B4026" s="1">
        <v>1</v>
      </c>
      <c r="C4026" s="2">
        <v>41085.871486849683</v>
      </c>
      <c r="D4026" s="2">
        <v>41145.870833333334</v>
      </c>
      <c r="E4026" s="1">
        <v>12</v>
      </c>
      <c r="F4026" s="2">
        <v>41086.534790076199</v>
      </c>
      <c r="G4026" s="1">
        <v>0</v>
      </c>
      <c r="H4026" s="32">
        <f>IFERROR(HOUR(Table1[[#This Row],[Cancel Date/time]])+MINUTE(Table1[[#This Row],[Cancel Date/time]])/60,"not cancelled")</f>
        <v>12.833333333333334</v>
      </c>
      <c r="I4026" s="47">
        <f>IFERROR(ROUND(Table1[[#This Row],[cancellation time decimal]],0),"not cancelled")</f>
        <v>13</v>
      </c>
      <c r="J4026" s="10">
        <f>IFERROR(MOD(Table1[[#This Row],[cancellation hour rounded]],24),"not cancelled")</f>
        <v>13</v>
      </c>
      <c r="K4026" s="32">
        <f>1/Table1[[#This Row],[Duration (Time between doses '[in hours'])]]</f>
        <v>8.3333333333333329E-2</v>
      </c>
      <c r="L4026" s="33">
        <f>Table1[[#This Row],[number doses per hour]]*INDEX(Table2[price per dose],Table1[[#This Row],[Drug ID]])</f>
        <v>0.56619444444444444</v>
      </c>
      <c r="M4026" s="11" t="b">
        <f>AND(Table1[[#This Row],[hour of cancellation 0 to 23]]&gt;=0,Table1[[#This Row],[hour of cancellation 0 to 23]]&lt;=23)</f>
        <v>1</v>
      </c>
    </row>
    <row r="4027" spans="1:13" hidden="1" x14ac:dyDescent="0.3">
      <c r="A4027" s="1">
        <v>4026</v>
      </c>
      <c r="B4027" s="1">
        <v>6</v>
      </c>
      <c r="C4027" s="2">
        <v>41085.959176881028</v>
      </c>
      <c r="D4027" s="2">
        <v>41088.625814954561</v>
      </c>
      <c r="E4027" s="1">
        <v>24</v>
      </c>
      <c r="F4027" s="2" t="s">
        <v>5</v>
      </c>
      <c r="G4027" s="1">
        <v>0</v>
      </c>
      <c r="H4027" s="32" t="str">
        <f>IFERROR(HOUR(Table1[[#This Row],[Cancel Date/time]])+MINUTE(Table1[[#This Row],[Cancel Date/time]])/60,"not cancelled")</f>
        <v>not cancelled</v>
      </c>
      <c r="I4027" s="47" t="str">
        <f>IFERROR(ROUND(Table1[[#This Row],[cancellation time decimal]],0),"not cancelled")</f>
        <v>not cancelled</v>
      </c>
      <c r="J4027" s="10" t="str">
        <f>IFERROR(MOD(Table1[[#This Row],[cancellation hour rounded]],24),"not cancelled")</f>
        <v>not cancelled</v>
      </c>
      <c r="K4027" s="32">
        <f>1/Table1[[#This Row],[Duration (Time between doses '[in hours'])]]</f>
        <v>4.1666666666666664E-2</v>
      </c>
      <c r="L4027" s="33">
        <f>Table1[[#This Row],[number doses per hour]]*INDEX(Table2[price per dose],Table1[[#This Row],[Drug ID]])</f>
        <v>0.35218749999999999</v>
      </c>
      <c r="M4027" s="11" t="b">
        <f>AND(Table1[[#This Row],[hour of cancellation 0 to 23]]&gt;=0,Table1[[#This Row],[hour of cancellation 0 to 23]]&lt;=23)</f>
        <v>0</v>
      </c>
    </row>
    <row r="4028" spans="1:13" x14ac:dyDescent="0.3">
      <c r="A4028" s="1">
        <v>4027</v>
      </c>
      <c r="B4028" s="1">
        <v>6</v>
      </c>
      <c r="C4028" s="2">
        <v>41085.973155857107</v>
      </c>
      <c r="D4028" s="2">
        <v>41145.972916666666</v>
      </c>
      <c r="E4028" s="1">
        <v>24</v>
      </c>
      <c r="F4028" s="2">
        <v>41089.572417537165</v>
      </c>
      <c r="G4028" s="1">
        <v>0</v>
      </c>
      <c r="H4028" s="32">
        <f>IFERROR(HOUR(Table1[[#This Row],[Cancel Date/time]])+MINUTE(Table1[[#This Row],[Cancel Date/time]])/60,"not cancelled")</f>
        <v>13.733333333333333</v>
      </c>
      <c r="I4028" s="47">
        <f>IFERROR(ROUND(Table1[[#This Row],[cancellation time decimal]],0),"not cancelled")</f>
        <v>14</v>
      </c>
      <c r="J4028" s="10">
        <f>IFERROR(MOD(Table1[[#This Row],[cancellation hour rounded]],24),"not cancelled")</f>
        <v>14</v>
      </c>
      <c r="K4028" s="32">
        <f>1/Table1[[#This Row],[Duration (Time between doses '[in hours'])]]</f>
        <v>4.1666666666666664E-2</v>
      </c>
      <c r="L4028" s="33">
        <f>Table1[[#This Row],[number doses per hour]]*INDEX(Table2[price per dose],Table1[[#This Row],[Drug ID]])</f>
        <v>0.35218749999999999</v>
      </c>
      <c r="M4028" s="11" t="b">
        <f>AND(Table1[[#This Row],[hour of cancellation 0 to 23]]&gt;=0,Table1[[#This Row],[hour of cancellation 0 to 23]]&lt;=23)</f>
        <v>1</v>
      </c>
    </row>
    <row r="4029" spans="1:13" hidden="1" x14ac:dyDescent="0.3">
      <c r="A4029" s="1">
        <v>4028</v>
      </c>
      <c r="B4029" s="1">
        <v>6</v>
      </c>
      <c r="C4029" s="2">
        <v>41085.971160566391</v>
      </c>
      <c r="D4029" s="2">
        <v>41089.637290956161</v>
      </c>
      <c r="E4029" s="1">
        <v>24</v>
      </c>
      <c r="F4029" s="2" t="s">
        <v>5</v>
      </c>
      <c r="G4029" s="1">
        <v>0</v>
      </c>
      <c r="H4029" s="32" t="str">
        <f>IFERROR(HOUR(Table1[[#This Row],[Cancel Date/time]])+MINUTE(Table1[[#This Row],[Cancel Date/time]])/60,"not cancelled")</f>
        <v>not cancelled</v>
      </c>
      <c r="I4029" s="47" t="str">
        <f>IFERROR(ROUND(Table1[[#This Row],[cancellation time decimal]],0),"not cancelled")</f>
        <v>not cancelled</v>
      </c>
      <c r="J4029" s="10" t="str">
        <f>IFERROR(MOD(Table1[[#This Row],[cancellation hour rounded]],24),"not cancelled")</f>
        <v>not cancelled</v>
      </c>
      <c r="K4029" s="32">
        <f>1/Table1[[#This Row],[Duration (Time between doses '[in hours'])]]</f>
        <v>4.1666666666666664E-2</v>
      </c>
      <c r="L4029" s="33">
        <f>Table1[[#This Row],[number doses per hour]]*INDEX(Table2[price per dose],Table1[[#This Row],[Drug ID]])</f>
        <v>0.35218749999999999</v>
      </c>
      <c r="M4029" s="11" t="b">
        <f>AND(Table1[[#This Row],[hour of cancellation 0 to 23]]&gt;=0,Table1[[#This Row],[hour of cancellation 0 to 23]]&lt;=23)</f>
        <v>0</v>
      </c>
    </row>
    <row r="4030" spans="1:13" x14ac:dyDescent="0.3">
      <c r="A4030" s="1">
        <v>4029</v>
      </c>
      <c r="B4030" s="1">
        <v>3</v>
      </c>
      <c r="C4030" s="2">
        <v>41086.022387240133</v>
      </c>
      <c r="D4030" s="2">
        <v>41146.022222222222</v>
      </c>
      <c r="E4030" s="1">
        <v>24</v>
      </c>
      <c r="F4030" s="2">
        <v>41087.592764454326</v>
      </c>
      <c r="G4030" s="1">
        <v>0</v>
      </c>
      <c r="H4030" s="32">
        <f>IFERROR(HOUR(Table1[[#This Row],[Cancel Date/time]])+MINUTE(Table1[[#This Row],[Cancel Date/time]])/60,"not cancelled")</f>
        <v>14.216666666666667</v>
      </c>
      <c r="I4030" s="47">
        <f>IFERROR(ROUND(Table1[[#This Row],[cancellation time decimal]],0),"not cancelled")</f>
        <v>14</v>
      </c>
      <c r="J4030" s="10">
        <f>IFERROR(MOD(Table1[[#This Row],[cancellation hour rounded]],24),"not cancelled")</f>
        <v>14</v>
      </c>
      <c r="K4030" s="32">
        <f>1/Table1[[#This Row],[Duration (Time between doses '[in hours'])]]</f>
        <v>4.1666666666666664E-2</v>
      </c>
      <c r="L4030" s="33">
        <f>Table1[[#This Row],[number doses per hour]]*INDEX(Table2[price per dose],Table1[[#This Row],[Drug ID]])</f>
        <v>0.18133000000000002</v>
      </c>
      <c r="M4030" s="11" t="b">
        <f>AND(Table1[[#This Row],[hour of cancellation 0 to 23]]&gt;=0,Table1[[#This Row],[hour of cancellation 0 to 23]]&lt;=23)</f>
        <v>1</v>
      </c>
    </row>
    <row r="4031" spans="1:13" x14ac:dyDescent="0.3">
      <c r="A4031" s="1">
        <v>4030</v>
      </c>
      <c r="B4031" s="1">
        <v>6</v>
      </c>
      <c r="C4031" s="2">
        <v>41086.020899184914</v>
      </c>
      <c r="D4031" s="2">
        <v>41146.020833333336</v>
      </c>
      <c r="E4031" s="1">
        <v>24</v>
      </c>
      <c r="F4031" s="2">
        <v>41091.619085681778</v>
      </c>
      <c r="G4031" s="1">
        <v>0</v>
      </c>
      <c r="H4031" s="32">
        <f>IFERROR(HOUR(Table1[[#This Row],[Cancel Date/time]])+MINUTE(Table1[[#This Row],[Cancel Date/time]])/60,"not cancelled")</f>
        <v>14.85</v>
      </c>
      <c r="I4031" s="47">
        <f>IFERROR(ROUND(Table1[[#This Row],[cancellation time decimal]],0),"not cancelled")</f>
        <v>15</v>
      </c>
      <c r="J4031" s="10">
        <f>IFERROR(MOD(Table1[[#This Row],[cancellation hour rounded]],24),"not cancelled")</f>
        <v>15</v>
      </c>
      <c r="K4031" s="32">
        <f>1/Table1[[#This Row],[Duration (Time between doses '[in hours'])]]</f>
        <v>4.1666666666666664E-2</v>
      </c>
      <c r="L4031" s="33">
        <f>Table1[[#This Row],[number doses per hour]]*INDEX(Table2[price per dose],Table1[[#This Row],[Drug ID]])</f>
        <v>0.35218749999999999</v>
      </c>
      <c r="M4031" s="11" t="b">
        <f>AND(Table1[[#This Row],[hour of cancellation 0 to 23]]&gt;=0,Table1[[#This Row],[hour of cancellation 0 to 23]]&lt;=23)</f>
        <v>1</v>
      </c>
    </row>
    <row r="4032" spans="1:13" x14ac:dyDescent="0.3">
      <c r="A4032" s="1">
        <v>4031</v>
      </c>
      <c r="B4032" s="1">
        <v>10</v>
      </c>
      <c r="C4032" s="2">
        <v>41086.175587306177</v>
      </c>
      <c r="D4032" s="2">
        <v>41146.174999999996</v>
      </c>
      <c r="E4032" s="1">
        <v>1</v>
      </c>
      <c r="F4032" s="2">
        <v>41088.774457911139</v>
      </c>
      <c r="G4032" s="1">
        <v>0</v>
      </c>
      <c r="H4032" s="32">
        <f>IFERROR(HOUR(Table1[[#This Row],[Cancel Date/time]])+MINUTE(Table1[[#This Row],[Cancel Date/time]])/60,"not cancelled")</f>
        <v>18.583333333333332</v>
      </c>
      <c r="I4032" s="47">
        <f>IFERROR(ROUND(Table1[[#This Row],[cancellation time decimal]],0),"not cancelled")</f>
        <v>19</v>
      </c>
      <c r="J4032" s="10">
        <f>IFERROR(MOD(Table1[[#This Row],[cancellation hour rounded]],24),"not cancelled")</f>
        <v>19</v>
      </c>
      <c r="K4032" s="32">
        <f>1/Table1[[#This Row],[Duration (Time between doses '[in hours'])]]</f>
        <v>1</v>
      </c>
      <c r="L4032" s="33">
        <f>Table1[[#This Row],[number doses per hour]]*INDEX(Table2[price per dose],Table1[[#This Row],[Drug ID]])</f>
        <v>2.5716000000000001</v>
      </c>
      <c r="M4032" s="11" t="b">
        <f>AND(Table1[[#This Row],[hour of cancellation 0 to 23]]&gt;=0,Table1[[#This Row],[hour of cancellation 0 to 23]]&lt;=23)</f>
        <v>1</v>
      </c>
    </row>
    <row r="4033" spans="1:13" x14ac:dyDescent="0.3">
      <c r="A4033" s="1">
        <v>4032</v>
      </c>
      <c r="B4033" s="1">
        <v>10</v>
      </c>
      <c r="C4033" s="2">
        <v>41086.204012178612</v>
      </c>
      <c r="D4033" s="2">
        <v>41146.203472222223</v>
      </c>
      <c r="E4033" s="1">
        <v>1</v>
      </c>
      <c r="F4033" s="2">
        <v>41087.159110464112</v>
      </c>
      <c r="G4033" s="1">
        <v>0</v>
      </c>
      <c r="H4033" s="32">
        <f>IFERROR(HOUR(Table1[[#This Row],[Cancel Date/time]])+MINUTE(Table1[[#This Row],[Cancel Date/time]])/60,"not cancelled")</f>
        <v>3.8166666666666664</v>
      </c>
      <c r="I4033" s="47">
        <f>IFERROR(ROUND(Table1[[#This Row],[cancellation time decimal]],0),"not cancelled")</f>
        <v>4</v>
      </c>
      <c r="J4033" s="10">
        <f>IFERROR(MOD(Table1[[#This Row],[cancellation hour rounded]],24),"not cancelled")</f>
        <v>4</v>
      </c>
      <c r="K4033" s="32">
        <f>1/Table1[[#This Row],[Duration (Time between doses '[in hours'])]]</f>
        <v>1</v>
      </c>
      <c r="L4033" s="33">
        <f>Table1[[#This Row],[number doses per hour]]*INDEX(Table2[price per dose],Table1[[#This Row],[Drug ID]])</f>
        <v>2.5716000000000001</v>
      </c>
      <c r="M4033" s="11" t="b">
        <f>AND(Table1[[#This Row],[hour of cancellation 0 to 23]]&gt;=0,Table1[[#This Row],[hour of cancellation 0 to 23]]&lt;=23)</f>
        <v>1</v>
      </c>
    </row>
    <row r="4034" spans="1:13" x14ac:dyDescent="0.3">
      <c r="A4034" s="1">
        <v>4033</v>
      </c>
      <c r="B4034" s="1">
        <v>5</v>
      </c>
      <c r="C4034" s="2">
        <v>41086.212443539829</v>
      </c>
      <c r="D4034" s="2">
        <v>41146.211805555555</v>
      </c>
      <c r="E4034" s="1">
        <v>24</v>
      </c>
      <c r="F4034" s="2">
        <v>41091.594445795119</v>
      </c>
      <c r="G4034" s="1">
        <v>0</v>
      </c>
      <c r="H4034" s="32">
        <f>IFERROR(HOUR(Table1[[#This Row],[Cancel Date/time]])+MINUTE(Table1[[#This Row],[Cancel Date/time]])/60,"not cancelled")</f>
        <v>14.266666666666667</v>
      </c>
      <c r="I4034" s="47">
        <f>IFERROR(ROUND(Table1[[#This Row],[cancellation time decimal]],0),"not cancelled")</f>
        <v>14</v>
      </c>
      <c r="J4034" s="10">
        <f>IFERROR(MOD(Table1[[#This Row],[cancellation hour rounded]],24),"not cancelled")</f>
        <v>14</v>
      </c>
      <c r="K4034" s="32">
        <f>1/Table1[[#This Row],[Duration (Time between doses '[in hours'])]]</f>
        <v>4.1666666666666664E-2</v>
      </c>
      <c r="L4034" s="33">
        <f>Table1[[#This Row],[number doses per hour]]*INDEX(Table2[price per dose],Table1[[#This Row],[Drug ID]])</f>
        <v>0.2815833333333333</v>
      </c>
      <c r="M4034" s="11" t="b">
        <f>AND(Table1[[#This Row],[hour of cancellation 0 to 23]]&gt;=0,Table1[[#This Row],[hour of cancellation 0 to 23]]&lt;=23)</f>
        <v>1</v>
      </c>
    </row>
    <row r="4035" spans="1:13" x14ac:dyDescent="0.3">
      <c r="A4035" s="1">
        <v>4034</v>
      </c>
      <c r="B4035" s="1">
        <v>3</v>
      </c>
      <c r="C4035" s="2">
        <v>41086.385311261234</v>
      </c>
      <c r="D4035" s="2">
        <v>41146.384722222225</v>
      </c>
      <c r="E4035" s="1">
        <v>24</v>
      </c>
      <c r="F4035" s="2">
        <v>41087.659851692115</v>
      </c>
      <c r="G4035" s="1">
        <v>0</v>
      </c>
      <c r="H4035" s="32">
        <f>IFERROR(HOUR(Table1[[#This Row],[Cancel Date/time]])+MINUTE(Table1[[#This Row],[Cancel Date/time]])/60,"not cancelled")</f>
        <v>15.833333333333334</v>
      </c>
      <c r="I4035" s="47">
        <f>IFERROR(ROUND(Table1[[#This Row],[cancellation time decimal]],0),"not cancelled")</f>
        <v>16</v>
      </c>
      <c r="J4035" s="10">
        <f>IFERROR(MOD(Table1[[#This Row],[cancellation hour rounded]],24),"not cancelled")</f>
        <v>16</v>
      </c>
      <c r="K4035" s="32">
        <f>1/Table1[[#This Row],[Duration (Time between doses '[in hours'])]]</f>
        <v>4.1666666666666664E-2</v>
      </c>
      <c r="L4035" s="33">
        <f>Table1[[#This Row],[number doses per hour]]*INDEX(Table2[price per dose],Table1[[#This Row],[Drug ID]])</f>
        <v>0.18133000000000002</v>
      </c>
      <c r="M4035" s="11" t="b">
        <f>AND(Table1[[#This Row],[hour of cancellation 0 to 23]]&gt;=0,Table1[[#This Row],[hour of cancellation 0 to 23]]&lt;=23)</f>
        <v>1</v>
      </c>
    </row>
    <row r="4036" spans="1:13" x14ac:dyDescent="0.3">
      <c r="A4036" s="1">
        <v>4035</v>
      </c>
      <c r="B4036" s="1">
        <v>4</v>
      </c>
      <c r="C4036" s="2">
        <v>41086.389662544971</v>
      </c>
      <c r="D4036" s="2">
        <v>41146.38958333333</v>
      </c>
      <c r="E4036" s="1">
        <v>12</v>
      </c>
      <c r="F4036" s="2">
        <v>41087.557750220156</v>
      </c>
      <c r="G4036" s="1">
        <v>0</v>
      </c>
      <c r="H4036" s="32">
        <f>IFERROR(HOUR(Table1[[#This Row],[Cancel Date/time]])+MINUTE(Table1[[#This Row],[Cancel Date/time]])/60,"not cancelled")</f>
        <v>13.383333333333333</v>
      </c>
      <c r="I4036" s="47">
        <f>IFERROR(ROUND(Table1[[#This Row],[cancellation time decimal]],0),"not cancelled")</f>
        <v>13</v>
      </c>
      <c r="J4036" s="10">
        <f>IFERROR(MOD(Table1[[#This Row],[cancellation hour rounded]],24),"not cancelled")</f>
        <v>13</v>
      </c>
      <c r="K4036" s="32">
        <f>1/Table1[[#This Row],[Duration (Time between doses '[in hours'])]]</f>
        <v>8.3333333333333329E-2</v>
      </c>
      <c r="L4036" s="33">
        <f>Table1[[#This Row],[number doses per hour]]*INDEX(Table2[price per dose],Table1[[#This Row],[Drug ID]])</f>
        <v>1.448055119047619</v>
      </c>
      <c r="M4036" s="11" t="b">
        <f>AND(Table1[[#This Row],[hour of cancellation 0 to 23]]&gt;=0,Table1[[#This Row],[hour of cancellation 0 to 23]]&lt;=23)</f>
        <v>1</v>
      </c>
    </row>
    <row r="4037" spans="1:13" x14ac:dyDescent="0.3">
      <c r="A4037" s="1">
        <v>4036</v>
      </c>
      <c r="B4037" s="1">
        <v>9</v>
      </c>
      <c r="C4037" s="2">
        <v>41086.408012773085</v>
      </c>
      <c r="D4037" s="2">
        <v>41146.407638888886</v>
      </c>
      <c r="E4037" s="1">
        <v>5</v>
      </c>
      <c r="F4037" s="2">
        <v>41089.572462737902</v>
      </c>
      <c r="G4037" s="1">
        <v>0</v>
      </c>
      <c r="H4037" s="32">
        <f>IFERROR(HOUR(Table1[[#This Row],[Cancel Date/time]])+MINUTE(Table1[[#This Row],[Cancel Date/time]])/60,"not cancelled")</f>
        <v>13.733333333333333</v>
      </c>
      <c r="I4037" s="47">
        <f>IFERROR(ROUND(Table1[[#This Row],[cancellation time decimal]],0),"not cancelled")</f>
        <v>14</v>
      </c>
      <c r="J4037" s="10">
        <f>IFERROR(MOD(Table1[[#This Row],[cancellation hour rounded]],24),"not cancelled")</f>
        <v>14</v>
      </c>
      <c r="K4037" s="32">
        <f>1/Table1[[#This Row],[Duration (Time between doses '[in hours'])]]</f>
        <v>0.2</v>
      </c>
      <c r="L4037" s="33">
        <f>Table1[[#This Row],[number doses per hour]]*INDEX(Table2[price per dose],Table1[[#This Row],[Drug ID]])</f>
        <v>5.6740000000000004</v>
      </c>
      <c r="M4037" s="11" t="b">
        <f>AND(Table1[[#This Row],[hour of cancellation 0 to 23]]&gt;=0,Table1[[#This Row],[hour of cancellation 0 to 23]]&lt;=23)</f>
        <v>1</v>
      </c>
    </row>
    <row r="4038" spans="1:13" x14ac:dyDescent="0.3">
      <c r="A4038" s="1">
        <v>4037</v>
      </c>
      <c r="B4038" s="1">
        <v>9</v>
      </c>
      <c r="C4038" s="2">
        <v>41086.389065606738</v>
      </c>
      <c r="D4038" s="2">
        <v>41146.388888888891</v>
      </c>
      <c r="E4038" s="1">
        <v>5</v>
      </c>
      <c r="F4038" s="2">
        <v>41089.788808127669</v>
      </c>
      <c r="G4038" s="1">
        <v>0</v>
      </c>
      <c r="H4038" s="32">
        <f>IFERROR(HOUR(Table1[[#This Row],[Cancel Date/time]])+MINUTE(Table1[[#This Row],[Cancel Date/time]])/60,"not cancelled")</f>
        <v>18.916666666666668</v>
      </c>
      <c r="I4038" s="47">
        <f>IFERROR(ROUND(Table1[[#This Row],[cancellation time decimal]],0),"not cancelled")</f>
        <v>19</v>
      </c>
      <c r="J4038" s="10">
        <f>IFERROR(MOD(Table1[[#This Row],[cancellation hour rounded]],24),"not cancelled")</f>
        <v>19</v>
      </c>
      <c r="K4038" s="32">
        <f>1/Table1[[#This Row],[Duration (Time between doses '[in hours'])]]</f>
        <v>0.2</v>
      </c>
      <c r="L4038" s="33">
        <f>Table1[[#This Row],[number doses per hour]]*INDEX(Table2[price per dose],Table1[[#This Row],[Drug ID]])</f>
        <v>5.6740000000000004</v>
      </c>
      <c r="M4038" s="11" t="b">
        <f>AND(Table1[[#This Row],[hour of cancellation 0 to 23]]&gt;=0,Table1[[#This Row],[hour of cancellation 0 to 23]]&lt;=23)</f>
        <v>1</v>
      </c>
    </row>
    <row r="4039" spans="1:13" x14ac:dyDescent="0.3">
      <c r="A4039" s="1">
        <v>4038</v>
      </c>
      <c r="B4039" s="1">
        <v>4</v>
      </c>
      <c r="C4039" s="2">
        <v>41086.419484138511</v>
      </c>
      <c r="D4039" s="2">
        <v>41146.419444444444</v>
      </c>
      <c r="E4039" s="1">
        <v>12</v>
      </c>
      <c r="F4039" s="2">
        <v>41089.32929721212</v>
      </c>
      <c r="G4039" s="1">
        <v>0</v>
      </c>
      <c r="H4039" s="32">
        <f>IFERROR(HOUR(Table1[[#This Row],[Cancel Date/time]])+MINUTE(Table1[[#This Row],[Cancel Date/time]])/60,"not cancelled")</f>
        <v>7.9</v>
      </c>
      <c r="I4039" s="47">
        <f>IFERROR(ROUND(Table1[[#This Row],[cancellation time decimal]],0),"not cancelled")</f>
        <v>8</v>
      </c>
      <c r="J4039" s="10">
        <f>IFERROR(MOD(Table1[[#This Row],[cancellation hour rounded]],24),"not cancelled")</f>
        <v>8</v>
      </c>
      <c r="K4039" s="32">
        <f>1/Table1[[#This Row],[Duration (Time between doses '[in hours'])]]</f>
        <v>8.3333333333333329E-2</v>
      </c>
      <c r="L4039" s="33">
        <f>Table1[[#This Row],[number doses per hour]]*INDEX(Table2[price per dose],Table1[[#This Row],[Drug ID]])</f>
        <v>1.448055119047619</v>
      </c>
      <c r="M4039" s="11" t="b">
        <f>AND(Table1[[#This Row],[hour of cancellation 0 to 23]]&gt;=0,Table1[[#This Row],[hour of cancellation 0 to 23]]&lt;=23)</f>
        <v>1</v>
      </c>
    </row>
    <row r="4040" spans="1:13" x14ac:dyDescent="0.3">
      <c r="A4040" s="1">
        <v>4039</v>
      </c>
      <c r="B4040" s="1">
        <v>3</v>
      </c>
      <c r="C4040" s="2">
        <v>41086.488605588755</v>
      </c>
      <c r="D4040" s="2">
        <v>41146.48819444445</v>
      </c>
      <c r="E4040" s="1">
        <v>24</v>
      </c>
      <c r="F4040" s="2">
        <v>41088.816091344357</v>
      </c>
      <c r="G4040" s="1">
        <v>0</v>
      </c>
      <c r="H4040" s="32">
        <f>IFERROR(HOUR(Table1[[#This Row],[Cancel Date/time]])+MINUTE(Table1[[#This Row],[Cancel Date/time]])/60,"not cancelled")</f>
        <v>19.583333333333332</v>
      </c>
      <c r="I4040" s="47">
        <f>IFERROR(ROUND(Table1[[#This Row],[cancellation time decimal]],0),"not cancelled")</f>
        <v>20</v>
      </c>
      <c r="J4040" s="10">
        <f>IFERROR(MOD(Table1[[#This Row],[cancellation hour rounded]],24),"not cancelled")</f>
        <v>20</v>
      </c>
      <c r="K4040" s="32">
        <f>1/Table1[[#This Row],[Duration (Time between doses '[in hours'])]]</f>
        <v>4.1666666666666664E-2</v>
      </c>
      <c r="L4040" s="33">
        <f>Table1[[#This Row],[number doses per hour]]*INDEX(Table2[price per dose],Table1[[#This Row],[Drug ID]])</f>
        <v>0.18133000000000002</v>
      </c>
      <c r="M4040" s="11" t="b">
        <f>AND(Table1[[#This Row],[hour of cancellation 0 to 23]]&gt;=0,Table1[[#This Row],[hour of cancellation 0 to 23]]&lt;=23)</f>
        <v>1</v>
      </c>
    </row>
    <row r="4041" spans="1:13" hidden="1" x14ac:dyDescent="0.3">
      <c r="A4041" s="1">
        <v>4040</v>
      </c>
      <c r="B4041" s="1">
        <v>3</v>
      </c>
      <c r="C4041" s="2">
        <v>41086.4865921616</v>
      </c>
      <c r="D4041" s="2">
        <v>41090.069264112259</v>
      </c>
      <c r="E4041" s="1">
        <v>24</v>
      </c>
      <c r="F4041" s="2" t="s">
        <v>5</v>
      </c>
      <c r="G4041" s="1">
        <v>0</v>
      </c>
      <c r="H4041" s="32" t="str">
        <f>IFERROR(HOUR(Table1[[#This Row],[Cancel Date/time]])+MINUTE(Table1[[#This Row],[Cancel Date/time]])/60,"not cancelled")</f>
        <v>not cancelled</v>
      </c>
      <c r="I4041" s="47" t="str">
        <f>IFERROR(ROUND(Table1[[#This Row],[cancellation time decimal]],0),"not cancelled")</f>
        <v>not cancelled</v>
      </c>
      <c r="J4041" s="10" t="str">
        <f>IFERROR(MOD(Table1[[#This Row],[cancellation hour rounded]],24),"not cancelled")</f>
        <v>not cancelled</v>
      </c>
      <c r="K4041" s="32">
        <f>1/Table1[[#This Row],[Duration (Time between doses '[in hours'])]]</f>
        <v>4.1666666666666664E-2</v>
      </c>
      <c r="L4041" s="33">
        <f>Table1[[#This Row],[number doses per hour]]*INDEX(Table2[price per dose],Table1[[#This Row],[Drug ID]])</f>
        <v>0.18133000000000002</v>
      </c>
      <c r="M4041" s="11" t="b">
        <f>AND(Table1[[#This Row],[hour of cancellation 0 to 23]]&gt;=0,Table1[[#This Row],[hour of cancellation 0 to 23]]&lt;=23)</f>
        <v>0</v>
      </c>
    </row>
    <row r="4042" spans="1:13" x14ac:dyDescent="0.3">
      <c r="A4042" s="1">
        <v>4041</v>
      </c>
      <c r="B4042" s="1">
        <v>4</v>
      </c>
      <c r="C4042" s="2">
        <v>41086.512956819999</v>
      </c>
      <c r="D4042" s="2">
        <v>41146.512499999997</v>
      </c>
      <c r="E4042" s="1">
        <v>12</v>
      </c>
      <c r="F4042" s="2">
        <v>41088.62508303731</v>
      </c>
      <c r="G4042" s="1">
        <v>0</v>
      </c>
      <c r="H4042" s="32">
        <f>IFERROR(HOUR(Table1[[#This Row],[Cancel Date/time]])+MINUTE(Table1[[#This Row],[Cancel Date/time]])/60,"not cancelled")</f>
        <v>15</v>
      </c>
      <c r="I4042" s="47">
        <f>IFERROR(ROUND(Table1[[#This Row],[cancellation time decimal]],0),"not cancelled")</f>
        <v>15</v>
      </c>
      <c r="J4042" s="10">
        <f>IFERROR(MOD(Table1[[#This Row],[cancellation hour rounded]],24),"not cancelled")</f>
        <v>15</v>
      </c>
      <c r="K4042" s="32">
        <f>1/Table1[[#This Row],[Duration (Time between doses '[in hours'])]]</f>
        <v>8.3333333333333329E-2</v>
      </c>
      <c r="L4042" s="33">
        <f>Table1[[#This Row],[number doses per hour]]*INDEX(Table2[price per dose],Table1[[#This Row],[Drug ID]])</f>
        <v>1.448055119047619</v>
      </c>
      <c r="M4042" s="11" t="b">
        <f>AND(Table1[[#This Row],[hour of cancellation 0 to 23]]&gt;=0,Table1[[#This Row],[hour of cancellation 0 to 23]]&lt;=23)</f>
        <v>1</v>
      </c>
    </row>
    <row r="4043" spans="1:13" hidden="1" x14ac:dyDescent="0.3">
      <c r="A4043" s="1">
        <v>4042</v>
      </c>
      <c r="B4043" s="1">
        <v>1</v>
      </c>
      <c r="C4043" s="2">
        <v>41086.552875314046</v>
      </c>
      <c r="D4043" s="2">
        <v>41089.843892319754</v>
      </c>
      <c r="E4043" s="1">
        <v>12</v>
      </c>
      <c r="F4043" s="2" t="s">
        <v>5</v>
      </c>
      <c r="G4043" s="1">
        <v>0</v>
      </c>
      <c r="H4043" s="32" t="str">
        <f>IFERROR(HOUR(Table1[[#This Row],[Cancel Date/time]])+MINUTE(Table1[[#This Row],[Cancel Date/time]])/60,"not cancelled")</f>
        <v>not cancelled</v>
      </c>
      <c r="I4043" s="47" t="str">
        <f>IFERROR(ROUND(Table1[[#This Row],[cancellation time decimal]],0),"not cancelled")</f>
        <v>not cancelled</v>
      </c>
      <c r="J4043" s="10" t="str">
        <f>IFERROR(MOD(Table1[[#This Row],[cancellation hour rounded]],24),"not cancelled")</f>
        <v>not cancelled</v>
      </c>
      <c r="K4043" s="32">
        <f>1/Table1[[#This Row],[Duration (Time between doses '[in hours'])]]</f>
        <v>8.3333333333333329E-2</v>
      </c>
      <c r="L4043" s="33">
        <f>Table1[[#This Row],[number doses per hour]]*INDEX(Table2[price per dose],Table1[[#This Row],[Drug ID]])</f>
        <v>0.56619444444444444</v>
      </c>
      <c r="M4043" s="11" t="b">
        <f>AND(Table1[[#This Row],[hour of cancellation 0 to 23]]&gt;=0,Table1[[#This Row],[hour of cancellation 0 to 23]]&lt;=23)</f>
        <v>0</v>
      </c>
    </row>
    <row r="4044" spans="1:13" x14ac:dyDescent="0.3">
      <c r="A4044" s="1">
        <v>4043</v>
      </c>
      <c r="B4044" s="1">
        <v>1</v>
      </c>
      <c r="C4044" s="2">
        <v>41086.54226016043</v>
      </c>
      <c r="D4044" s="2">
        <v>41146.541666666664</v>
      </c>
      <c r="E4044" s="1">
        <v>12</v>
      </c>
      <c r="F4044" s="2">
        <v>41087.449699923272</v>
      </c>
      <c r="G4044" s="1">
        <v>0</v>
      </c>
      <c r="H4044" s="32">
        <f>IFERROR(HOUR(Table1[[#This Row],[Cancel Date/time]])+MINUTE(Table1[[#This Row],[Cancel Date/time]])/60,"not cancelled")</f>
        <v>10.783333333333333</v>
      </c>
      <c r="I4044" s="47">
        <f>IFERROR(ROUND(Table1[[#This Row],[cancellation time decimal]],0),"not cancelled")</f>
        <v>11</v>
      </c>
      <c r="J4044" s="10">
        <f>IFERROR(MOD(Table1[[#This Row],[cancellation hour rounded]],24),"not cancelled")</f>
        <v>11</v>
      </c>
      <c r="K4044" s="32">
        <f>1/Table1[[#This Row],[Duration (Time between doses '[in hours'])]]</f>
        <v>8.3333333333333329E-2</v>
      </c>
      <c r="L4044" s="33">
        <f>Table1[[#This Row],[number doses per hour]]*INDEX(Table2[price per dose],Table1[[#This Row],[Drug ID]])</f>
        <v>0.56619444444444444</v>
      </c>
      <c r="M4044" s="11" t="b">
        <f>AND(Table1[[#This Row],[hour of cancellation 0 to 23]]&gt;=0,Table1[[#This Row],[hour of cancellation 0 to 23]]&lt;=23)</f>
        <v>1</v>
      </c>
    </row>
    <row r="4045" spans="1:13" x14ac:dyDescent="0.3">
      <c r="A4045" s="1">
        <v>4044</v>
      </c>
      <c r="B4045" s="1">
        <v>8</v>
      </c>
      <c r="C4045" s="2">
        <v>41086.588752030781</v>
      </c>
      <c r="D4045" s="2">
        <v>41146.588194444448</v>
      </c>
      <c r="E4045" s="1">
        <v>3</v>
      </c>
      <c r="F4045" s="2">
        <v>41093.39119216938</v>
      </c>
      <c r="G4045" s="1">
        <v>1</v>
      </c>
      <c r="H4045" s="32">
        <f>IFERROR(HOUR(Table1[[#This Row],[Cancel Date/time]])+MINUTE(Table1[[#This Row],[Cancel Date/time]])/60,"not cancelled")</f>
        <v>9.3833333333333329</v>
      </c>
      <c r="I4045" s="47">
        <f>IFERROR(ROUND(Table1[[#This Row],[cancellation time decimal]],0),"not cancelled")</f>
        <v>9</v>
      </c>
      <c r="J4045" s="10">
        <f>IFERROR(MOD(Table1[[#This Row],[cancellation hour rounded]],24),"not cancelled")</f>
        <v>9</v>
      </c>
      <c r="K4045" s="32">
        <f>1/Table1[[#This Row],[Duration (Time between doses '[in hours'])]]</f>
        <v>0.33333333333333331</v>
      </c>
      <c r="L4045" s="33">
        <f>Table1[[#This Row],[number doses per hour]]*INDEX(Table2[price per dose],Table1[[#This Row],[Drug ID]])</f>
        <v>0.29998222222222221</v>
      </c>
      <c r="M4045" s="11" t="b">
        <f>AND(Table1[[#This Row],[hour of cancellation 0 to 23]]&gt;=0,Table1[[#This Row],[hour of cancellation 0 to 23]]&lt;=23)</f>
        <v>1</v>
      </c>
    </row>
    <row r="4046" spans="1:13" x14ac:dyDescent="0.3">
      <c r="A4046" s="1">
        <v>4045</v>
      </c>
      <c r="B4046" s="1">
        <v>4</v>
      </c>
      <c r="C4046" s="2">
        <v>41086.588234903051</v>
      </c>
      <c r="D4046" s="2">
        <v>41146.588194444448</v>
      </c>
      <c r="E4046" s="1">
        <v>12</v>
      </c>
      <c r="F4046" s="2">
        <v>41090.773414399177</v>
      </c>
      <c r="G4046" s="1">
        <v>0</v>
      </c>
      <c r="H4046" s="32">
        <f>IFERROR(HOUR(Table1[[#This Row],[Cancel Date/time]])+MINUTE(Table1[[#This Row],[Cancel Date/time]])/60,"not cancelled")</f>
        <v>18.55</v>
      </c>
      <c r="I4046" s="47">
        <f>IFERROR(ROUND(Table1[[#This Row],[cancellation time decimal]],0),"not cancelled")</f>
        <v>19</v>
      </c>
      <c r="J4046" s="10">
        <f>IFERROR(MOD(Table1[[#This Row],[cancellation hour rounded]],24),"not cancelled")</f>
        <v>19</v>
      </c>
      <c r="K4046" s="32">
        <f>1/Table1[[#This Row],[Duration (Time between doses '[in hours'])]]</f>
        <v>8.3333333333333329E-2</v>
      </c>
      <c r="L4046" s="33">
        <f>Table1[[#This Row],[number doses per hour]]*INDEX(Table2[price per dose],Table1[[#This Row],[Drug ID]])</f>
        <v>1.448055119047619</v>
      </c>
      <c r="M4046" s="11" t="b">
        <f>AND(Table1[[#This Row],[hour of cancellation 0 to 23]]&gt;=0,Table1[[#This Row],[hour of cancellation 0 to 23]]&lt;=23)</f>
        <v>1</v>
      </c>
    </row>
    <row r="4047" spans="1:13" x14ac:dyDescent="0.3">
      <c r="A4047" s="1">
        <v>4046</v>
      </c>
      <c r="B4047" s="1">
        <v>1</v>
      </c>
      <c r="C4047" s="2">
        <v>41086.691124118115</v>
      </c>
      <c r="D4047" s="2">
        <v>41146.690972222219</v>
      </c>
      <c r="E4047" s="1">
        <v>8</v>
      </c>
      <c r="F4047" s="2">
        <v>41086.773257995905</v>
      </c>
      <c r="G4047" s="1">
        <v>0</v>
      </c>
      <c r="H4047" s="32">
        <f>IFERROR(HOUR(Table1[[#This Row],[Cancel Date/time]])+MINUTE(Table1[[#This Row],[Cancel Date/time]])/60,"not cancelled")</f>
        <v>18.55</v>
      </c>
      <c r="I4047" s="47">
        <f>IFERROR(ROUND(Table1[[#This Row],[cancellation time decimal]],0),"not cancelled")</f>
        <v>19</v>
      </c>
      <c r="J4047" s="10">
        <f>IFERROR(MOD(Table1[[#This Row],[cancellation hour rounded]],24),"not cancelled")</f>
        <v>19</v>
      </c>
      <c r="K4047" s="32">
        <f>1/Table1[[#This Row],[Duration (Time between doses '[in hours'])]]</f>
        <v>0.125</v>
      </c>
      <c r="L4047" s="33">
        <f>Table1[[#This Row],[number doses per hour]]*INDEX(Table2[price per dose],Table1[[#This Row],[Drug ID]])</f>
        <v>0.84929166666666667</v>
      </c>
      <c r="M4047" s="11" t="b">
        <f>AND(Table1[[#This Row],[hour of cancellation 0 to 23]]&gt;=0,Table1[[#This Row],[hour of cancellation 0 to 23]]&lt;=23)</f>
        <v>1</v>
      </c>
    </row>
    <row r="4048" spans="1:13" x14ac:dyDescent="0.3">
      <c r="A4048" s="1">
        <v>4047</v>
      </c>
      <c r="B4048" s="1">
        <v>1</v>
      </c>
      <c r="C4048" s="2">
        <v>41086.721377759139</v>
      </c>
      <c r="D4048" s="2">
        <v>41146.720833333333</v>
      </c>
      <c r="E4048" s="1">
        <v>8</v>
      </c>
      <c r="F4048" s="2">
        <v>41087.425598758367</v>
      </c>
      <c r="G4048" s="1">
        <v>0</v>
      </c>
      <c r="H4048" s="32">
        <f>IFERROR(HOUR(Table1[[#This Row],[Cancel Date/time]])+MINUTE(Table1[[#This Row],[Cancel Date/time]])/60,"not cancelled")</f>
        <v>10.199999999999999</v>
      </c>
      <c r="I4048" s="47">
        <f>IFERROR(ROUND(Table1[[#This Row],[cancellation time decimal]],0),"not cancelled")</f>
        <v>10</v>
      </c>
      <c r="J4048" s="10">
        <f>IFERROR(MOD(Table1[[#This Row],[cancellation hour rounded]],24),"not cancelled")</f>
        <v>10</v>
      </c>
      <c r="K4048" s="32">
        <f>1/Table1[[#This Row],[Duration (Time between doses '[in hours'])]]</f>
        <v>0.125</v>
      </c>
      <c r="L4048" s="33">
        <f>Table1[[#This Row],[number doses per hour]]*INDEX(Table2[price per dose],Table1[[#This Row],[Drug ID]])</f>
        <v>0.84929166666666667</v>
      </c>
      <c r="M4048" s="11" t="b">
        <f>AND(Table1[[#This Row],[hour of cancellation 0 to 23]]&gt;=0,Table1[[#This Row],[hour of cancellation 0 to 23]]&lt;=23)</f>
        <v>1</v>
      </c>
    </row>
    <row r="4049" spans="1:13" x14ac:dyDescent="0.3">
      <c r="A4049" s="1">
        <v>4048</v>
      </c>
      <c r="B4049" s="1">
        <v>2</v>
      </c>
      <c r="C4049" s="2">
        <v>41086.732967267861</v>
      </c>
      <c r="D4049" s="2">
        <v>41146.732638888891</v>
      </c>
      <c r="E4049" s="1">
        <v>10</v>
      </c>
      <c r="F4049" s="2">
        <v>41088.694800091085</v>
      </c>
      <c r="G4049" s="1">
        <v>0</v>
      </c>
      <c r="H4049" s="32">
        <f>IFERROR(HOUR(Table1[[#This Row],[Cancel Date/time]])+MINUTE(Table1[[#This Row],[Cancel Date/time]])/60,"not cancelled")</f>
        <v>16.666666666666668</v>
      </c>
      <c r="I4049" s="47">
        <f>IFERROR(ROUND(Table1[[#This Row],[cancellation time decimal]],0),"not cancelled")</f>
        <v>17</v>
      </c>
      <c r="J4049" s="10">
        <f>IFERROR(MOD(Table1[[#This Row],[cancellation hour rounded]],24),"not cancelled")</f>
        <v>17</v>
      </c>
      <c r="K4049" s="32">
        <f>1/Table1[[#This Row],[Duration (Time between doses '[in hours'])]]</f>
        <v>0.1</v>
      </c>
      <c r="L4049" s="33">
        <f>Table1[[#This Row],[number doses per hour]]*INDEX(Table2[price per dose],Table1[[#This Row],[Drug ID]])</f>
        <v>0.84959999999999969</v>
      </c>
      <c r="M4049" s="11" t="b">
        <f>AND(Table1[[#This Row],[hour of cancellation 0 to 23]]&gt;=0,Table1[[#This Row],[hour of cancellation 0 to 23]]&lt;=23)</f>
        <v>1</v>
      </c>
    </row>
    <row r="4050" spans="1:13" x14ac:dyDescent="0.3">
      <c r="A4050" s="1">
        <v>4049</v>
      </c>
      <c r="B4050" s="1">
        <v>1</v>
      </c>
      <c r="C4050" s="2">
        <v>41086.728845226076</v>
      </c>
      <c r="D4050" s="2">
        <v>41146.728472222225</v>
      </c>
      <c r="E4050" s="1">
        <v>8</v>
      </c>
      <c r="F4050" s="2">
        <v>41086.889610197592</v>
      </c>
      <c r="G4050" s="1">
        <v>0</v>
      </c>
      <c r="H4050" s="32">
        <f>IFERROR(HOUR(Table1[[#This Row],[Cancel Date/time]])+MINUTE(Table1[[#This Row],[Cancel Date/time]])/60,"not cancelled")</f>
        <v>21.35</v>
      </c>
      <c r="I4050" s="47">
        <f>IFERROR(ROUND(Table1[[#This Row],[cancellation time decimal]],0),"not cancelled")</f>
        <v>21</v>
      </c>
      <c r="J4050" s="10">
        <f>IFERROR(MOD(Table1[[#This Row],[cancellation hour rounded]],24),"not cancelled")</f>
        <v>21</v>
      </c>
      <c r="K4050" s="32">
        <f>1/Table1[[#This Row],[Duration (Time between doses '[in hours'])]]</f>
        <v>0.125</v>
      </c>
      <c r="L4050" s="33">
        <f>Table1[[#This Row],[number doses per hour]]*INDEX(Table2[price per dose],Table1[[#This Row],[Drug ID]])</f>
        <v>0.84929166666666667</v>
      </c>
      <c r="M4050" s="11" t="b">
        <f>AND(Table1[[#This Row],[hour of cancellation 0 to 23]]&gt;=0,Table1[[#This Row],[hour of cancellation 0 to 23]]&lt;=23)</f>
        <v>1</v>
      </c>
    </row>
    <row r="4051" spans="1:13" x14ac:dyDescent="0.3">
      <c r="A4051" s="1">
        <v>4050</v>
      </c>
      <c r="B4051" s="1">
        <v>1</v>
      </c>
      <c r="C4051" s="2">
        <v>41086.751262726437</v>
      </c>
      <c r="D4051" s="2">
        <v>41146.750694444447</v>
      </c>
      <c r="E4051" s="1">
        <v>12</v>
      </c>
      <c r="F4051" s="2">
        <v>41087.548409073184</v>
      </c>
      <c r="G4051" s="1">
        <v>0</v>
      </c>
      <c r="H4051" s="32">
        <f>IFERROR(HOUR(Table1[[#This Row],[Cancel Date/time]])+MINUTE(Table1[[#This Row],[Cancel Date/time]])/60,"not cancelled")</f>
        <v>13.15</v>
      </c>
      <c r="I4051" s="47">
        <f>IFERROR(ROUND(Table1[[#This Row],[cancellation time decimal]],0),"not cancelled")</f>
        <v>13</v>
      </c>
      <c r="J4051" s="10">
        <f>IFERROR(MOD(Table1[[#This Row],[cancellation hour rounded]],24),"not cancelled")</f>
        <v>13</v>
      </c>
      <c r="K4051" s="32">
        <f>1/Table1[[#This Row],[Duration (Time between doses '[in hours'])]]</f>
        <v>8.3333333333333329E-2</v>
      </c>
      <c r="L4051" s="33">
        <f>Table1[[#This Row],[number doses per hour]]*INDEX(Table2[price per dose],Table1[[#This Row],[Drug ID]])</f>
        <v>0.56619444444444444</v>
      </c>
      <c r="M4051" s="11" t="b">
        <f>AND(Table1[[#This Row],[hour of cancellation 0 to 23]]&gt;=0,Table1[[#This Row],[hour of cancellation 0 to 23]]&lt;=23)</f>
        <v>1</v>
      </c>
    </row>
    <row r="4052" spans="1:13" hidden="1" x14ac:dyDescent="0.3">
      <c r="A4052" s="1">
        <v>4051</v>
      </c>
      <c r="B4052" s="1">
        <v>6</v>
      </c>
      <c r="C4052" s="2">
        <v>41086.759289979404</v>
      </c>
      <c r="D4052" s="2">
        <v>41089.425637331617</v>
      </c>
      <c r="E4052" s="1">
        <v>24</v>
      </c>
      <c r="F4052" s="2" t="s">
        <v>5</v>
      </c>
      <c r="G4052" s="1">
        <v>0</v>
      </c>
      <c r="H4052" s="32" t="str">
        <f>IFERROR(HOUR(Table1[[#This Row],[Cancel Date/time]])+MINUTE(Table1[[#This Row],[Cancel Date/time]])/60,"not cancelled")</f>
        <v>not cancelled</v>
      </c>
      <c r="I4052" s="47" t="str">
        <f>IFERROR(ROUND(Table1[[#This Row],[cancellation time decimal]],0),"not cancelled")</f>
        <v>not cancelled</v>
      </c>
      <c r="J4052" s="10" t="str">
        <f>IFERROR(MOD(Table1[[#This Row],[cancellation hour rounded]],24),"not cancelled")</f>
        <v>not cancelled</v>
      </c>
      <c r="K4052" s="32">
        <f>1/Table1[[#This Row],[Duration (Time between doses '[in hours'])]]</f>
        <v>4.1666666666666664E-2</v>
      </c>
      <c r="L4052" s="33">
        <f>Table1[[#This Row],[number doses per hour]]*INDEX(Table2[price per dose],Table1[[#This Row],[Drug ID]])</f>
        <v>0.35218749999999999</v>
      </c>
      <c r="M4052" s="11" t="b">
        <f>AND(Table1[[#This Row],[hour of cancellation 0 to 23]]&gt;=0,Table1[[#This Row],[hour of cancellation 0 to 23]]&lt;=23)</f>
        <v>0</v>
      </c>
    </row>
    <row r="4053" spans="1:13" hidden="1" x14ac:dyDescent="0.3">
      <c r="A4053" s="1">
        <v>4052</v>
      </c>
      <c r="B4053" s="1">
        <v>7</v>
      </c>
      <c r="C4053" s="2">
        <v>41086.773742953534</v>
      </c>
      <c r="D4053" s="2">
        <v>41089.648142772727</v>
      </c>
      <c r="E4053" s="1">
        <v>24</v>
      </c>
      <c r="F4053" s="2" t="s">
        <v>5</v>
      </c>
      <c r="G4053" s="1">
        <v>0</v>
      </c>
      <c r="H4053" s="32" t="str">
        <f>IFERROR(HOUR(Table1[[#This Row],[Cancel Date/time]])+MINUTE(Table1[[#This Row],[Cancel Date/time]])/60,"not cancelled")</f>
        <v>not cancelled</v>
      </c>
      <c r="I4053" s="47" t="str">
        <f>IFERROR(ROUND(Table1[[#This Row],[cancellation time decimal]],0),"not cancelled")</f>
        <v>not cancelled</v>
      </c>
      <c r="J4053" s="10" t="str">
        <f>IFERROR(MOD(Table1[[#This Row],[cancellation hour rounded]],24),"not cancelled")</f>
        <v>not cancelled</v>
      </c>
      <c r="K4053" s="32">
        <f>1/Table1[[#This Row],[Duration (Time between doses '[in hours'])]]</f>
        <v>4.1666666666666664E-2</v>
      </c>
      <c r="L4053" s="33">
        <f>Table1[[#This Row],[number doses per hour]]*INDEX(Table2[price per dose],Table1[[#This Row],[Drug ID]])</f>
        <v>1.2958049999999997</v>
      </c>
      <c r="M4053" s="11" t="b">
        <f>AND(Table1[[#This Row],[hour of cancellation 0 to 23]]&gt;=0,Table1[[#This Row],[hour of cancellation 0 to 23]]&lt;=23)</f>
        <v>0</v>
      </c>
    </row>
    <row r="4054" spans="1:13" x14ac:dyDescent="0.3">
      <c r="A4054" s="1">
        <v>4053</v>
      </c>
      <c r="B4054" s="1">
        <v>1</v>
      </c>
      <c r="C4054" s="2">
        <v>41086.869189771889</v>
      </c>
      <c r="D4054" s="2">
        <v>41146.868750000001</v>
      </c>
      <c r="E4054" s="1">
        <v>12</v>
      </c>
      <c r="F4054" s="2">
        <v>41087.530244312235</v>
      </c>
      <c r="G4054" s="1">
        <v>0</v>
      </c>
      <c r="H4054" s="32">
        <f>IFERROR(HOUR(Table1[[#This Row],[Cancel Date/time]])+MINUTE(Table1[[#This Row],[Cancel Date/time]])/60,"not cancelled")</f>
        <v>12.716666666666667</v>
      </c>
      <c r="I4054" s="47">
        <f>IFERROR(ROUND(Table1[[#This Row],[cancellation time decimal]],0),"not cancelled")</f>
        <v>13</v>
      </c>
      <c r="J4054" s="10">
        <f>IFERROR(MOD(Table1[[#This Row],[cancellation hour rounded]],24),"not cancelled")</f>
        <v>13</v>
      </c>
      <c r="K4054" s="32">
        <f>1/Table1[[#This Row],[Duration (Time between doses '[in hours'])]]</f>
        <v>8.3333333333333329E-2</v>
      </c>
      <c r="L4054" s="33">
        <f>Table1[[#This Row],[number doses per hour]]*INDEX(Table2[price per dose],Table1[[#This Row],[Drug ID]])</f>
        <v>0.56619444444444444</v>
      </c>
      <c r="M4054" s="11" t="b">
        <f>AND(Table1[[#This Row],[hour of cancellation 0 to 23]]&gt;=0,Table1[[#This Row],[hour of cancellation 0 to 23]]&lt;=23)</f>
        <v>1</v>
      </c>
    </row>
    <row r="4055" spans="1:13" hidden="1" x14ac:dyDescent="0.3">
      <c r="A4055" s="1">
        <v>4054</v>
      </c>
      <c r="B4055" s="1">
        <v>3</v>
      </c>
      <c r="C4055" s="2">
        <v>41086.903626690852</v>
      </c>
      <c r="D4055" s="2">
        <v>41090.111587159838</v>
      </c>
      <c r="E4055" s="1">
        <v>24</v>
      </c>
      <c r="F4055" s="2" t="s">
        <v>5</v>
      </c>
      <c r="G4055" s="1">
        <v>0</v>
      </c>
      <c r="H4055" s="32" t="str">
        <f>IFERROR(HOUR(Table1[[#This Row],[Cancel Date/time]])+MINUTE(Table1[[#This Row],[Cancel Date/time]])/60,"not cancelled")</f>
        <v>not cancelled</v>
      </c>
      <c r="I4055" s="47" t="str">
        <f>IFERROR(ROUND(Table1[[#This Row],[cancellation time decimal]],0),"not cancelled")</f>
        <v>not cancelled</v>
      </c>
      <c r="J4055" s="10" t="str">
        <f>IFERROR(MOD(Table1[[#This Row],[cancellation hour rounded]],24),"not cancelled")</f>
        <v>not cancelled</v>
      </c>
      <c r="K4055" s="32">
        <f>1/Table1[[#This Row],[Duration (Time between doses '[in hours'])]]</f>
        <v>4.1666666666666664E-2</v>
      </c>
      <c r="L4055" s="33">
        <f>Table1[[#This Row],[number doses per hour]]*INDEX(Table2[price per dose],Table1[[#This Row],[Drug ID]])</f>
        <v>0.18133000000000002</v>
      </c>
      <c r="M4055" s="11" t="b">
        <f>AND(Table1[[#This Row],[hour of cancellation 0 to 23]]&gt;=0,Table1[[#This Row],[hour of cancellation 0 to 23]]&lt;=23)</f>
        <v>0</v>
      </c>
    </row>
    <row r="4056" spans="1:13" x14ac:dyDescent="0.3">
      <c r="A4056" s="1">
        <v>4055</v>
      </c>
      <c r="B4056" s="1">
        <v>1</v>
      </c>
      <c r="C4056" s="2">
        <v>41087.056479976425</v>
      </c>
      <c r="D4056" s="2">
        <v>41147.056249999994</v>
      </c>
      <c r="E4056" s="1">
        <v>12</v>
      </c>
      <c r="F4056" s="2">
        <v>41088.530519754153</v>
      </c>
      <c r="G4056" s="1">
        <v>0</v>
      </c>
      <c r="H4056" s="32">
        <f>IFERROR(HOUR(Table1[[#This Row],[Cancel Date/time]])+MINUTE(Table1[[#This Row],[Cancel Date/time]])/60,"not cancelled")</f>
        <v>12.716666666666667</v>
      </c>
      <c r="I4056" s="47">
        <f>IFERROR(ROUND(Table1[[#This Row],[cancellation time decimal]],0),"not cancelled")</f>
        <v>13</v>
      </c>
      <c r="J4056" s="10">
        <f>IFERROR(MOD(Table1[[#This Row],[cancellation hour rounded]],24),"not cancelled")</f>
        <v>13</v>
      </c>
      <c r="K4056" s="32">
        <f>1/Table1[[#This Row],[Duration (Time between doses '[in hours'])]]</f>
        <v>8.3333333333333329E-2</v>
      </c>
      <c r="L4056" s="33">
        <f>Table1[[#This Row],[number doses per hour]]*INDEX(Table2[price per dose],Table1[[#This Row],[Drug ID]])</f>
        <v>0.56619444444444444</v>
      </c>
      <c r="M4056" s="11" t="b">
        <f>AND(Table1[[#This Row],[hour of cancellation 0 to 23]]&gt;=0,Table1[[#This Row],[hour of cancellation 0 to 23]]&lt;=23)</f>
        <v>1</v>
      </c>
    </row>
    <row r="4057" spans="1:13" x14ac:dyDescent="0.3">
      <c r="A4057" s="1">
        <v>4056</v>
      </c>
      <c r="B4057" s="1">
        <v>2</v>
      </c>
      <c r="C4057" s="2">
        <v>41087.280425270386</v>
      </c>
      <c r="D4057" s="2">
        <v>41147.279861111114</v>
      </c>
      <c r="E4057" s="1">
        <v>10</v>
      </c>
      <c r="F4057" s="2">
        <v>41088.691549152281</v>
      </c>
      <c r="G4057" s="1">
        <v>0</v>
      </c>
      <c r="H4057" s="32">
        <f>IFERROR(HOUR(Table1[[#This Row],[Cancel Date/time]])+MINUTE(Table1[[#This Row],[Cancel Date/time]])/60,"not cancelled")</f>
        <v>16.583333333333332</v>
      </c>
      <c r="I4057" s="47">
        <f>IFERROR(ROUND(Table1[[#This Row],[cancellation time decimal]],0),"not cancelled")</f>
        <v>17</v>
      </c>
      <c r="J4057" s="10">
        <f>IFERROR(MOD(Table1[[#This Row],[cancellation hour rounded]],24),"not cancelled")</f>
        <v>17</v>
      </c>
      <c r="K4057" s="32">
        <f>1/Table1[[#This Row],[Duration (Time between doses '[in hours'])]]</f>
        <v>0.1</v>
      </c>
      <c r="L4057" s="33">
        <f>Table1[[#This Row],[number doses per hour]]*INDEX(Table2[price per dose],Table1[[#This Row],[Drug ID]])</f>
        <v>0.84959999999999969</v>
      </c>
      <c r="M4057" s="11" t="b">
        <f>AND(Table1[[#This Row],[hour of cancellation 0 to 23]]&gt;=0,Table1[[#This Row],[hour of cancellation 0 to 23]]&lt;=23)</f>
        <v>1</v>
      </c>
    </row>
    <row r="4058" spans="1:13" x14ac:dyDescent="0.3">
      <c r="A4058" s="1">
        <v>4057</v>
      </c>
      <c r="B4058" s="1">
        <v>3</v>
      </c>
      <c r="C4058" s="2">
        <v>41087.308462340887</v>
      </c>
      <c r="D4058" s="2">
        <v>41147.308333333334</v>
      </c>
      <c r="E4058" s="1">
        <v>24</v>
      </c>
      <c r="F4058" s="2">
        <v>41090.386833245895</v>
      </c>
      <c r="G4058" s="1">
        <v>0</v>
      </c>
      <c r="H4058" s="32">
        <f>IFERROR(HOUR(Table1[[#This Row],[Cancel Date/time]])+MINUTE(Table1[[#This Row],[Cancel Date/time]])/60,"not cancelled")</f>
        <v>9.2833333333333332</v>
      </c>
      <c r="I4058" s="47">
        <f>IFERROR(ROUND(Table1[[#This Row],[cancellation time decimal]],0),"not cancelled")</f>
        <v>9</v>
      </c>
      <c r="J4058" s="10">
        <f>IFERROR(MOD(Table1[[#This Row],[cancellation hour rounded]],24),"not cancelled")</f>
        <v>9</v>
      </c>
      <c r="K4058" s="32">
        <f>1/Table1[[#This Row],[Duration (Time between doses '[in hours'])]]</f>
        <v>4.1666666666666664E-2</v>
      </c>
      <c r="L4058" s="33">
        <f>Table1[[#This Row],[number doses per hour]]*INDEX(Table2[price per dose],Table1[[#This Row],[Drug ID]])</f>
        <v>0.18133000000000002</v>
      </c>
      <c r="M4058" s="11" t="b">
        <f>AND(Table1[[#This Row],[hour of cancellation 0 to 23]]&gt;=0,Table1[[#This Row],[hour of cancellation 0 to 23]]&lt;=23)</f>
        <v>1</v>
      </c>
    </row>
    <row r="4059" spans="1:13" x14ac:dyDescent="0.3">
      <c r="A4059" s="1">
        <v>4058</v>
      </c>
      <c r="B4059" s="1">
        <v>1</v>
      </c>
      <c r="C4059" s="2">
        <v>41087.351524318736</v>
      </c>
      <c r="D4059" s="2">
        <v>41147.351388888892</v>
      </c>
      <c r="E4059" s="1">
        <v>8</v>
      </c>
      <c r="F4059" s="2">
        <v>41088.421525131984</v>
      </c>
      <c r="G4059" s="1">
        <v>0</v>
      </c>
      <c r="H4059" s="32">
        <f>IFERROR(HOUR(Table1[[#This Row],[Cancel Date/time]])+MINUTE(Table1[[#This Row],[Cancel Date/time]])/60,"not cancelled")</f>
        <v>10.116666666666667</v>
      </c>
      <c r="I4059" s="47">
        <f>IFERROR(ROUND(Table1[[#This Row],[cancellation time decimal]],0),"not cancelled")</f>
        <v>10</v>
      </c>
      <c r="J4059" s="10">
        <f>IFERROR(MOD(Table1[[#This Row],[cancellation hour rounded]],24),"not cancelled")</f>
        <v>10</v>
      </c>
      <c r="K4059" s="32">
        <f>1/Table1[[#This Row],[Duration (Time between doses '[in hours'])]]</f>
        <v>0.125</v>
      </c>
      <c r="L4059" s="33">
        <f>Table1[[#This Row],[number doses per hour]]*INDEX(Table2[price per dose],Table1[[#This Row],[Drug ID]])</f>
        <v>0.84929166666666667</v>
      </c>
      <c r="M4059" s="11" t="b">
        <f>AND(Table1[[#This Row],[hour of cancellation 0 to 23]]&gt;=0,Table1[[#This Row],[hour of cancellation 0 to 23]]&lt;=23)</f>
        <v>1</v>
      </c>
    </row>
    <row r="4060" spans="1:13" x14ac:dyDescent="0.3">
      <c r="A4060" s="1">
        <v>4059</v>
      </c>
      <c r="B4060" s="1">
        <v>3</v>
      </c>
      <c r="C4060" s="2">
        <v>41087.350103023149</v>
      </c>
      <c r="D4060" s="2">
        <v>41147.350000000006</v>
      </c>
      <c r="E4060" s="1">
        <v>24</v>
      </c>
      <c r="F4060" s="2">
        <v>41089.715698189917</v>
      </c>
      <c r="G4060" s="1">
        <v>0</v>
      </c>
      <c r="H4060" s="32">
        <f>IFERROR(HOUR(Table1[[#This Row],[Cancel Date/time]])+MINUTE(Table1[[#This Row],[Cancel Date/time]])/60,"not cancelled")</f>
        <v>17.166666666666668</v>
      </c>
      <c r="I4060" s="47">
        <f>IFERROR(ROUND(Table1[[#This Row],[cancellation time decimal]],0),"not cancelled")</f>
        <v>17</v>
      </c>
      <c r="J4060" s="10">
        <f>IFERROR(MOD(Table1[[#This Row],[cancellation hour rounded]],24),"not cancelled")</f>
        <v>17</v>
      </c>
      <c r="K4060" s="32">
        <f>1/Table1[[#This Row],[Duration (Time between doses '[in hours'])]]</f>
        <v>4.1666666666666664E-2</v>
      </c>
      <c r="L4060" s="33">
        <f>Table1[[#This Row],[number doses per hour]]*INDEX(Table2[price per dose],Table1[[#This Row],[Drug ID]])</f>
        <v>0.18133000000000002</v>
      </c>
      <c r="M4060" s="11" t="b">
        <f>AND(Table1[[#This Row],[hour of cancellation 0 to 23]]&gt;=0,Table1[[#This Row],[hour of cancellation 0 to 23]]&lt;=23)</f>
        <v>1</v>
      </c>
    </row>
    <row r="4061" spans="1:13" x14ac:dyDescent="0.3">
      <c r="A4061" s="1">
        <v>4060</v>
      </c>
      <c r="B4061" s="1">
        <v>2</v>
      </c>
      <c r="C4061" s="2">
        <v>41087.365869035166</v>
      </c>
      <c r="D4061" s="2">
        <v>41147.365277777782</v>
      </c>
      <c r="E4061" s="1">
        <v>10</v>
      </c>
      <c r="F4061" s="2">
        <v>41088.464386621337</v>
      </c>
      <c r="G4061" s="1">
        <v>0</v>
      </c>
      <c r="H4061" s="32">
        <f>IFERROR(HOUR(Table1[[#This Row],[Cancel Date/time]])+MINUTE(Table1[[#This Row],[Cancel Date/time]])/60,"not cancelled")</f>
        <v>11.133333333333333</v>
      </c>
      <c r="I4061" s="47">
        <f>IFERROR(ROUND(Table1[[#This Row],[cancellation time decimal]],0),"not cancelled")</f>
        <v>11</v>
      </c>
      <c r="J4061" s="10">
        <f>IFERROR(MOD(Table1[[#This Row],[cancellation hour rounded]],24),"not cancelled")</f>
        <v>11</v>
      </c>
      <c r="K4061" s="32">
        <f>1/Table1[[#This Row],[Duration (Time between doses '[in hours'])]]</f>
        <v>0.1</v>
      </c>
      <c r="L4061" s="33">
        <f>Table1[[#This Row],[number doses per hour]]*INDEX(Table2[price per dose],Table1[[#This Row],[Drug ID]])</f>
        <v>0.84959999999999969</v>
      </c>
      <c r="M4061" s="11" t="b">
        <f>AND(Table1[[#This Row],[hour of cancellation 0 to 23]]&gt;=0,Table1[[#This Row],[hour of cancellation 0 to 23]]&lt;=23)</f>
        <v>1</v>
      </c>
    </row>
    <row r="4062" spans="1:13" x14ac:dyDescent="0.3">
      <c r="A4062" s="1">
        <v>4061</v>
      </c>
      <c r="B4062" s="1">
        <v>7</v>
      </c>
      <c r="C4062" s="2">
        <v>41087.351153485833</v>
      </c>
      <c r="D4062" s="2">
        <v>41147.350694444445</v>
      </c>
      <c r="E4062" s="1">
        <v>24</v>
      </c>
      <c r="F4062" s="2">
        <v>41096.720974199663</v>
      </c>
      <c r="G4062" s="1">
        <v>0</v>
      </c>
      <c r="H4062" s="32">
        <f>IFERROR(HOUR(Table1[[#This Row],[Cancel Date/time]])+MINUTE(Table1[[#This Row],[Cancel Date/time]])/60,"not cancelled")</f>
        <v>17.3</v>
      </c>
      <c r="I4062" s="47">
        <f>IFERROR(ROUND(Table1[[#This Row],[cancellation time decimal]],0),"not cancelled")</f>
        <v>17</v>
      </c>
      <c r="J4062" s="10">
        <f>IFERROR(MOD(Table1[[#This Row],[cancellation hour rounded]],24),"not cancelled")</f>
        <v>17</v>
      </c>
      <c r="K4062" s="32">
        <f>1/Table1[[#This Row],[Duration (Time between doses '[in hours'])]]</f>
        <v>4.1666666666666664E-2</v>
      </c>
      <c r="L4062" s="33">
        <f>Table1[[#This Row],[number doses per hour]]*INDEX(Table2[price per dose],Table1[[#This Row],[Drug ID]])</f>
        <v>1.2958049999999997</v>
      </c>
      <c r="M4062" s="11" t="b">
        <f>AND(Table1[[#This Row],[hour of cancellation 0 to 23]]&gt;=0,Table1[[#This Row],[hour of cancellation 0 to 23]]&lt;=23)</f>
        <v>1</v>
      </c>
    </row>
    <row r="4063" spans="1:13" x14ac:dyDescent="0.3">
      <c r="A4063" s="1">
        <v>4062</v>
      </c>
      <c r="B4063" s="1">
        <v>4</v>
      </c>
      <c r="C4063" s="2">
        <v>41087.416818819227</v>
      </c>
      <c r="D4063" s="2">
        <v>41147.416666666664</v>
      </c>
      <c r="E4063" s="1">
        <v>12</v>
      </c>
      <c r="F4063" s="2">
        <v>41090.607486066117</v>
      </c>
      <c r="G4063" s="1">
        <v>0</v>
      </c>
      <c r="H4063" s="32">
        <f>IFERROR(HOUR(Table1[[#This Row],[Cancel Date/time]])+MINUTE(Table1[[#This Row],[Cancel Date/time]])/60,"not cancelled")</f>
        <v>14.566666666666666</v>
      </c>
      <c r="I4063" s="47">
        <f>IFERROR(ROUND(Table1[[#This Row],[cancellation time decimal]],0),"not cancelled")</f>
        <v>15</v>
      </c>
      <c r="J4063" s="10">
        <f>IFERROR(MOD(Table1[[#This Row],[cancellation hour rounded]],24),"not cancelled")</f>
        <v>15</v>
      </c>
      <c r="K4063" s="32">
        <f>1/Table1[[#This Row],[Duration (Time between doses '[in hours'])]]</f>
        <v>8.3333333333333329E-2</v>
      </c>
      <c r="L4063" s="33">
        <f>Table1[[#This Row],[number doses per hour]]*INDEX(Table2[price per dose],Table1[[#This Row],[Drug ID]])</f>
        <v>1.448055119047619</v>
      </c>
      <c r="M4063" s="11" t="b">
        <f>AND(Table1[[#This Row],[hour of cancellation 0 to 23]]&gt;=0,Table1[[#This Row],[hour of cancellation 0 to 23]]&lt;=23)</f>
        <v>1</v>
      </c>
    </row>
    <row r="4064" spans="1:13" x14ac:dyDescent="0.3">
      <c r="A4064" s="1">
        <v>4063</v>
      </c>
      <c r="B4064" s="1">
        <v>2</v>
      </c>
      <c r="C4064" s="2">
        <v>41087.581358826435</v>
      </c>
      <c r="D4064" s="2">
        <v>41091.956249999996</v>
      </c>
      <c r="E4064" s="1">
        <v>10</v>
      </c>
      <c r="F4064" s="2">
        <v>41088.675545764418</v>
      </c>
      <c r="G4064" s="1">
        <v>0</v>
      </c>
      <c r="H4064" s="32">
        <f>IFERROR(HOUR(Table1[[#This Row],[Cancel Date/time]])+MINUTE(Table1[[#This Row],[Cancel Date/time]])/60,"not cancelled")</f>
        <v>16.2</v>
      </c>
      <c r="I4064" s="47">
        <f>IFERROR(ROUND(Table1[[#This Row],[cancellation time decimal]],0),"not cancelled")</f>
        <v>16</v>
      </c>
      <c r="J4064" s="10">
        <f>IFERROR(MOD(Table1[[#This Row],[cancellation hour rounded]],24),"not cancelled")</f>
        <v>16</v>
      </c>
      <c r="K4064" s="32">
        <f>1/Table1[[#This Row],[Duration (Time between doses '[in hours'])]]</f>
        <v>0.1</v>
      </c>
      <c r="L4064" s="33">
        <f>Table1[[#This Row],[number doses per hour]]*INDEX(Table2[price per dose],Table1[[#This Row],[Drug ID]])</f>
        <v>0.84959999999999969</v>
      </c>
      <c r="M4064" s="11" t="b">
        <f>AND(Table1[[#This Row],[hour of cancellation 0 to 23]]&gt;=0,Table1[[#This Row],[hour of cancellation 0 to 23]]&lt;=23)</f>
        <v>1</v>
      </c>
    </row>
    <row r="4065" spans="1:13" x14ac:dyDescent="0.3">
      <c r="A4065" s="1">
        <v>4064</v>
      </c>
      <c r="B4065" s="1">
        <v>6</v>
      </c>
      <c r="C4065" s="2">
        <v>41087.677324366545</v>
      </c>
      <c r="D4065" s="2">
        <v>41147.677083333328</v>
      </c>
      <c r="E4065" s="1">
        <v>24</v>
      </c>
      <c r="F4065" s="2">
        <v>41098.765069585621</v>
      </c>
      <c r="G4065" s="1">
        <v>0</v>
      </c>
      <c r="H4065" s="32">
        <f>IFERROR(HOUR(Table1[[#This Row],[Cancel Date/time]])+MINUTE(Table1[[#This Row],[Cancel Date/time]])/60,"not cancelled")</f>
        <v>18.350000000000001</v>
      </c>
      <c r="I4065" s="47">
        <f>IFERROR(ROUND(Table1[[#This Row],[cancellation time decimal]],0),"not cancelled")</f>
        <v>18</v>
      </c>
      <c r="J4065" s="10">
        <f>IFERROR(MOD(Table1[[#This Row],[cancellation hour rounded]],24),"not cancelled")</f>
        <v>18</v>
      </c>
      <c r="K4065" s="32">
        <f>1/Table1[[#This Row],[Duration (Time between doses '[in hours'])]]</f>
        <v>4.1666666666666664E-2</v>
      </c>
      <c r="L4065" s="33">
        <f>Table1[[#This Row],[number doses per hour]]*INDEX(Table2[price per dose],Table1[[#This Row],[Drug ID]])</f>
        <v>0.35218749999999999</v>
      </c>
      <c r="M4065" s="11" t="b">
        <f>AND(Table1[[#This Row],[hour of cancellation 0 to 23]]&gt;=0,Table1[[#This Row],[hour of cancellation 0 to 23]]&lt;=23)</f>
        <v>1</v>
      </c>
    </row>
    <row r="4066" spans="1:13" x14ac:dyDescent="0.3">
      <c r="A4066" s="1">
        <v>4065</v>
      </c>
      <c r="B4066" s="1">
        <v>2</v>
      </c>
      <c r="C4066" s="2">
        <v>41087.706331630594</v>
      </c>
      <c r="D4066" s="2">
        <v>41147.706249999996</v>
      </c>
      <c r="E4066" s="1">
        <v>10</v>
      </c>
      <c r="F4066" s="2">
        <v>41089.867719554299</v>
      </c>
      <c r="G4066" s="1">
        <v>0</v>
      </c>
      <c r="H4066" s="32">
        <f>IFERROR(HOUR(Table1[[#This Row],[Cancel Date/time]])+MINUTE(Table1[[#This Row],[Cancel Date/time]])/60,"not cancelled")</f>
        <v>20.816666666666666</v>
      </c>
      <c r="I4066" s="47">
        <f>IFERROR(ROUND(Table1[[#This Row],[cancellation time decimal]],0),"not cancelled")</f>
        <v>21</v>
      </c>
      <c r="J4066" s="10">
        <f>IFERROR(MOD(Table1[[#This Row],[cancellation hour rounded]],24),"not cancelled")</f>
        <v>21</v>
      </c>
      <c r="K4066" s="32">
        <f>1/Table1[[#This Row],[Duration (Time between doses '[in hours'])]]</f>
        <v>0.1</v>
      </c>
      <c r="L4066" s="33">
        <f>Table1[[#This Row],[number doses per hour]]*INDEX(Table2[price per dose],Table1[[#This Row],[Drug ID]])</f>
        <v>0.84959999999999969</v>
      </c>
      <c r="M4066" s="11" t="b">
        <f>AND(Table1[[#This Row],[hour of cancellation 0 to 23]]&gt;=0,Table1[[#This Row],[hour of cancellation 0 to 23]]&lt;=23)</f>
        <v>1</v>
      </c>
    </row>
    <row r="4067" spans="1:13" x14ac:dyDescent="0.3">
      <c r="A4067" s="1">
        <v>4066</v>
      </c>
      <c r="B4067" s="1">
        <v>1</v>
      </c>
      <c r="C4067" s="2">
        <v>41087.74288131643</v>
      </c>
      <c r="D4067" s="2">
        <v>41147.742361111115</v>
      </c>
      <c r="E4067" s="1">
        <v>8</v>
      </c>
      <c r="F4067" s="2">
        <v>41088.506871685902</v>
      </c>
      <c r="G4067" s="1">
        <v>0</v>
      </c>
      <c r="H4067" s="32">
        <f>IFERROR(HOUR(Table1[[#This Row],[Cancel Date/time]])+MINUTE(Table1[[#This Row],[Cancel Date/time]])/60,"not cancelled")</f>
        <v>12.15</v>
      </c>
      <c r="I4067" s="47">
        <f>IFERROR(ROUND(Table1[[#This Row],[cancellation time decimal]],0),"not cancelled")</f>
        <v>12</v>
      </c>
      <c r="J4067" s="10">
        <f>IFERROR(MOD(Table1[[#This Row],[cancellation hour rounded]],24),"not cancelled")</f>
        <v>12</v>
      </c>
      <c r="K4067" s="32">
        <f>1/Table1[[#This Row],[Duration (Time between doses '[in hours'])]]</f>
        <v>0.125</v>
      </c>
      <c r="L4067" s="33">
        <f>Table1[[#This Row],[number doses per hour]]*INDEX(Table2[price per dose],Table1[[#This Row],[Drug ID]])</f>
        <v>0.84929166666666667</v>
      </c>
      <c r="M4067" s="11" t="b">
        <f>AND(Table1[[#This Row],[hour of cancellation 0 to 23]]&gt;=0,Table1[[#This Row],[hour of cancellation 0 to 23]]&lt;=23)</f>
        <v>1</v>
      </c>
    </row>
    <row r="4068" spans="1:13" hidden="1" x14ac:dyDescent="0.3">
      <c r="A4068" s="1">
        <v>4067</v>
      </c>
      <c r="B4068" s="1">
        <v>5</v>
      </c>
      <c r="C4068" s="2">
        <v>41087.74058545586</v>
      </c>
      <c r="D4068" s="2">
        <v>41089.948611111111</v>
      </c>
      <c r="E4068" s="1">
        <v>24</v>
      </c>
      <c r="F4068" s="2" t="s">
        <v>5</v>
      </c>
      <c r="G4068" s="1">
        <v>0</v>
      </c>
      <c r="H4068" s="32" t="str">
        <f>IFERROR(HOUR(Table1[[#This Row],[Cancel Date/time]])+MINUTE(Table1[[#This Row],[Cancel Date/time]])/60,"not cancelled")</f>
        <v>not cancelled</v>
      </c>
      <c r="I4068" s="47" t="str">
        <f>IFERROR(ROUND(Table1[[#This Row],[cancellation time decimal]],0),"not cancelled")</f>
        <v>not cancelled</v>
      </c>
      <c r="J4068" s="10" t="str">
        <f>IFERROR(MOD(Table1[[#This Row],[cancellation hour rounded]],24),"not cancelled")</f>
        <v>not cancelled</v>
      </c>
      <c r="K4068" s="32">
        <f>1/Table1[[#This Row],[Duration (Time between doses '[in hours'])]]</f>
        <v>4.1666666666666664E-2</v>
      </c>
      <c r="L4068" s="33">
        <f>Table1[[#This Row],[number doses per hour]]*INDEX(Table2[price per dose],Table1[[#This Row],[Drug ID]])</f>
        <v>0.2815833333333333</v>
      </c>
      <c r="M4068" s="11" t="b">
        <f>AND(Table1[[#This Row],[hour of cancellation 0 to 23]]&gt;=0,Table1[[#This Row],[hour of cancellation 0 to 23]]&lt;=23)</f>
        <v>0</v>
      </c>
    </row>
    <row r="4069" spans="1:13" hidden="1" x14ac:dyDescent="0.3">
      <c r="A4069" s="1">
        <v>4068</v>
      </c>
      <c r="B4069" s="1">
        <v>11</v>
      </c>
      <c r="C4069" s="2">
        <v>41087.737809084749</v>
      </c>
      <c r="D4069" s="2">
        <v>41091.278846065747</v>
      </c>
      <c r="E4069" s="1">
        <v>1</v>
      </c>
      <c r="F4069" s="2" t="s">
        <v>5</v>
      </c>
      <c r="G4069" s="1">
        <v>5</v>
      </c>
      <c r="H4069" s="32" t="str">
        <f>IFERROR(HOUR(Table1[[#This Row],[Cancel Date/time]])+MINUTE(Table1[[#This Row],[Cancel Date/time]])/60,"not cancelled")</f>
        <v>not cancelled</v>
      </c>
      <c r="I4069" s="47" t="str">
        <f>IFERROR(ROUND(Table1[[#This Row],[cancellation time decimal]],0),"not cancelled")</f>
        <v>not cancelled</v>
      </c>
      <c r="J4069" s="10" t="str">
        <f>IFERROR(MOD(Table1[[#This Row],[cancellation hour rounded]],24),"not cancelled")</f>
        <v>not cancelled</v>
      </c>
      <c r="K4069" s="32">
        <f>1/Table1[[#This Row],[Duration (Time between doses '[in hours'])]]</f>
        <v>1</v>
      </c>
      <c r="L4069" s="33">
        <f>Table1[[#This Row],[number doses per hour]]*INDEX(Table2[price per dose],Table1[[#This Row],[Drug ID]])</f>
        <v>1</v>
      </c>
      <c r="M4069" s="11" t="b">
        <f>AND(Table1[[#This Row],[hour of cancellation 0 to 23]]&gt;=0,Table1[[#This Row],[hour of cancellation 0 to 23]]&lt;=23)</f>
        <v>0</v>
      </c>
    </row>
    <row r="4070" spans="1:13" x14ac:dyDescent="0.3">
      <c r="A4070" s="1">
        <v>4069</v>
      </c>
      <c r="B4070" s="1">
        <v>5</v>
      </c>
      <c r="C4070" s="2">
        <v>41087.720212328335</v>
      </c>
      <c r="D4070" s="2">
        <v>41147.720138888893</v>
      </c>
      <c r="E4070" s="1">
        <v>24</v>
      </c>
      <c r="F4070" s="2">
        <v>41091.439276037134</v>
      </c>
      <c r="G4070" s="1">
        <v>0</v>
      </c>
      <c r="H4070" s="32">
        <f>IFERROR(HOUR(Table1[[#This Row],[Cancel Date/time]])+MINUTE(Table1[[#This Row],[Cancel Date/time]])/60,"not cancelled")</f>
        <v>10.533333333333333</v>
      </c>
      <c r="I4070" s="47">
        <f>IFERROR(ROUND(Table1[[#This Row],[cancellation time decimal]],0),"not cancelled")</f>
        <v>11</v>
      </c>
      <c r="J4070" s="10">
        <f>IFERROR(MOD(Table1[[#This Row],[cancellation hour rounded]],24),"not cancelled")</f>
        <v>11</v>
      </c>
      <c r="K4070" s="32">
        <f>1/Table1[[#This Row],[Duration (Time between doses '[in hours'])]]</f>
        <v>4.1666666666666664E-2</v>
      </c>
      <c r="L4070" s="33">
        <f>Table1[[#This Row],[number doses per hour]]*INDEX(Table2[price per dose],Table1[[#This Row],[Drug ID]])</f>
        <v>0.2815833333333333</v>
      </c>
      <c r="M4070" s="11" t="b">
        <f>AND(Table1[[#This Row],[hour of cancellation 0 to 23]]&gt;=0,Table1[[#This Row],[hour of cancellation 0 to 23]]&lt;=23)</f>
        <v>1</v>
      </c>
    </row>
    <row r="4071" spans="1:13" x14ac:dyDescent="0.3">
      <c r="A4071" s="1">
        <v>4070</v>
      </c>
      <c r="B4071" s="1">
        <v>2</v>
      </c>
      <c r="C4071" s="2">
        <v>41087.731408120089</v>
      </c>
      <c r="D4071" s="2">
        <v>41147.731250000004</v>
      </c>
      <c r="E4071" s="1">
        <v>10</v>
      </c>
      <c r="F4071" s="2">
        <v>41088.728084576651</v>
      </c>
      <c r="G4071" s="1">
        <v>0</v>
      </c>
      <c r="H4071" s="32">
        <f>IFERROR(HOUR(Table1[[#This Row],[Cancel Date/time]])+MINUTE(Table1[[#This Row],[Cancel Date/time]])/60,"not cancelled")</f>
        <v>17.466666666666665</v>
      </c>
      <c r="I4071" s="47">
        <f>IFERROR(ROUND(Table1[[#This Row],[cancellation time decimal]],0),"not cancelled")</f>
        <v>17</v>
      </c>
      <c r="J4071" s="10">
        <f>IFERROR(MOD(Table1[[#This Row],[cancellation hour rounded]],24),"not cancelled")</f>
        <v>17</v>
      </c>
      <c r="K4071" s="32">
        <f>1/Table1[[#This Row],[Duration (Time between doses '[in hours'])]]</f>
        <v>0.1</v>
      </c>
      <c r="L4071" s="33">
        <f>Table1[[#This Row],[number doses per hour]]*INDEX(Table2[price per dose],Table1[[#This Row],[Drug ID]])</f>
        <v>0.84959999999999969</v>
      </c>
      <c r="M4071" s="11" t="b">
        <f>AND(Table1[[#This Row],[hour of cancellation 0 to 23]]&gt;=0,Table1[[#This Row],[hour of cancellation 0 to 23]]&lt;=23)</f>
        <v>1</v>
      </c>
    </row>
    <row r="4072" spans="1:13" hidden="1" x14ac:dyDescent="0.3">
      <c r="A4072" s="1">
        <v>4071</v>
      </c>
      <c r="B4072" s="1">
        <v>7</v>
      </c>
      <c r="C4072" s="2">
        <v>41087.80097633179</v>
      </c>
      <c r="D4072" s="2">
        <v>41090.259027777778</v>
      </c>
      <c r="E4072" s="1">
        <v>24</v>
      </c>
      <c r="F4072" s="2" t="s">
        <v>5</v>
      </c>
      <c r="G4072" s="1">
        <v>0</v>
      </c>
      <c r="H4072" s="32" t="str">
        <f>IFERROR(HOUR(Table1[[#This Row],[Cancel Date/time]])+MINUTE(Table1[[#This Row],[Cancel Date/time]])/60,"not cancelled")</f>
        <v>not cancelled</v>
      </c>
      <c r="I4072" s="47" t="str">
        <f>IFERROR(ROUND(Table1[[#This Row],[cancellation time decimal]],0),"not cancelled")</f>
        <v>not cancelled</v>
      </c>
      <c r="J4072" s="10" t="str">
        <f>IFERROR(MOD(Table1[[#This Row],[cancellation hour rounded]],24),"not cancelled")</f>
        <v>not cancelled</v>
      </c>
      <c r="K4072" s="32">
        <f>1/Table1[[#This Row],[Duration (Time between doses '[in hours'])]]</f>
        <v>4.1666666666666664E-2</v>
      </c>
      <c r="L4072" s="33">
        <f>Table1[[#This Row],[number doses per hour]]*INDEX(Table2[price per dose],Table1[[#This Row],[Drug ID]])</f>
        <v>1.2958049999999997</v>
      </c>
      <c r="M4072" s="11" t="b">
        <f>AND(Table1[[#This Row],[hour of cancellation 0 to 23]]&gt;=0,Table1[[#This Row],[hour of cancellation 0 to 23]]&lt;=23)</f>
        <v>0</v>
      </c>
    </row>
    <row r="4073" spans="1:13" x14ac:dyDescent="0.3">
      <c r="A4073" s="1">
        <v>4072</v>
      </c>
      <c r="B4073" s="1">
        <v>1</v>
      </c>
      <c r="C4073" s="2">
        <v>41087.862137151707</v>
      </c>
      <c r="D4073" s="2">
        <v>41147.861805555556</v>
      </c>
      <c r="E4073" s="1">
        <v>12</v>
      </c>
      <c r="F4073" s="2">
        <v>41088.563663201254</v>
      </c>
      <c r="G4073" s="1">
        <v>0</v>
      </c>
      <c r="H4073" s="32">
        <f>IFERROR(HOUR(Table1[[#This Row],[Cancel Date/time]])+MINUTE(Table1[[#This Row],[Cancel Date/time]])/60,"not cancelled")</f>
        <v>13.516666666666667</v>
      </c>
      <c r="I4073" s="47">
        <f>IFERROR(ROUND(Table1[[#This Row],[cancellation time decimal]],0),"not cancelled")</f>
        <v>14</v>
      </c>
      <c r="J4073" s="10">
        <f>IFERROR(MOD(Table1[[#This Row],[cancellation hour rounded]],24),"not cancelled")</f>
        <v>14</v>
      </c>
      <c r="K4073" s="32">
        <f>1/Table1[[#This Row],[Duration (Time between doses '[in hours'])]]</f>
        <v>8.3333333333333329E-2</v>
      </c>
      <c r="L4073" s="33">
        <f>Table1[[#This Row],[number doses per hour]]*INDEX(Table2[price per dose],Table1[[#This Row],[Drug ID]])</f>
        <v>0.56619444444444444</v>
      </c>
      <c r="M4073" s="11" t="b">
        <f>AND(Table1[[#This Row],[hour of cancellation 0 to 23]]&gt;=0,Table1[[#This Row],[hour of cancellation 0 to 23]]&lt;=23)</f>
        <v>1</v>
      </c>
    </row>
    <row r="4074" spans="1:13" x14ac:dyDescent="0.3">
      <c r="A4074" s="1">
        <v>4073</v>
      </c>
      <c r="B4074" s="1">
        <v>5</v>
      </c>
      <c r="C4074" s="2">
        <v>41087.85231420341</v>
      </c>
      <c r="D4074" s="2">
        <v>41147.852083333339</v>
      </c>
      <c r="E4074" s="1">
        <v>24</v>
      </c>
      <c r="F4074" s="2">
        <v>41090.435483523936</v>
      </c>
      <c r="G4074" s="1">
        <v>0</v>
      </c>
      <c r="H4074" s="32">
        <f>IFERROR(HOUR(Table1[[#This Row],[Cancel Date/time]])+MINUTE(Table1[[#This Row],[Cancel Date/time]])/60,"not cancelled")</f>
        <v>10.45</v>
      </c>
      <c r="I4074" s="47">
        <f>IFERROR(ROUND(Table1[[#This Row],[cancellation time decimal]],0),"not cancelled")</f>
        <v>10</v>
      </c>
      <c r="J4074" s="10">
        <f>IFERROR(MOD(Table1[[#This Row],[cancellation hour rounded]],24),"not cancelled")</f>
        <v>10</v>
      </c>
      <c r="K4074" s="32">
        <f>1/Table1[[#This Row],[Duration (Time between doses '[in hours'])]]</f>
        <v>4.1666666666666664E-2</v>
      </c>
      <c r="L4074" s="33">
        <f>Table1[[#This Row],[number doses per hour]]*INDEX(Table2[price per dose],Table1[[#This Row],[Drug ID]])</f>
        <v>0.2815833333333333</v>
      </c>
      <c r="M4074" s="11" t="b">
        <f>AND(Table1[[#This Row],[hour of cancellation 0 to 23]]&gt;=0,Table1[[#This Row],[hour of cancellation 0 to 23]]&lt;=23)</f>
        <v>1</v>
      </c>
    </row>
    <row r="4075" spans="1:13" x14ac:dyDescent="0.3">
      <c r="A4075" s="1">
        <v>4074</v>
      </c>
      <c r="B4075" s="1">
        <v>10</v>
      </c>
      <c r="C4075" s="2">
        <v>41087.947196736139</v>
      </c>
      <c r="D4075" s="2">
        <v>41147.946527777778</v>
      </c>
      <c r="E4075" s="1">
        <v>1</v>
      </c>
      <c r="F4075" s="2">
        <v>41091.796001226801</v>
      </c>
      <c r="G4075" s="1">
        <v>1</v>
      </c>
      <c r="H4075" s="32">
        <f>IFERROR(HOUR(Table1[[#This Row],[Cancel Date/time]])+MINUTE(Table1[[#This Row],[Cancel Date/time]])/60,"not cancelled")</f>
        <v>19.100000000000001</v>
      </c>
      <c r="I4075" s="47">
        <f>IFERROR(ROUND(Table1[[#This Row],[cancellation time decimal]],0),"not cancelled")</f>
        <v>19</v>
      </c>
      <c r="J4075" s="10">
        <f>IFERROR(MOD(Table1[[#This Row],[cancellation hour rounded]],24),"not cancelled")</f>
        <v>19</v>
      </c>
      <c r="K4075" s="32">
        <f>1/Table1[[#This Row],[Duration (Time between doses '[in hours'])]]</f>
        <v>1</v>
      </c>
      <c r="L4075" s="33">
        <f>Table1[[#This Row],[number doses per hour]]*INDEX(Table2[price per dose],Table1[[#This Row],[Drug ID]])</f>
        <v>2.5716000000000001</v>
      </c>
      <c r="M4075" s="11" t="b">
        <f>AND(Table1[[#This Row],[hour of cancellation 0 to 23]]&gt;=0,Table1[[#This Row],[hour of cancellation 0 to 23]]&lt;=23)</f>
        <v>1</v>
      </c>
    </row>
    <row r="4076" spans="1:13" x14ac:dyDescent="0.3">
      <c r="A4076" s="1">
        <v>4075</v>
      </c>
      <c r="B4076" s="1">
        <v>1</v>
      </c>
      <c r="C4076" s="2">
        <v>41087.951664110202</v>
      </c>
      <c r="D4076" s="2">
        <v>41091.868055555555</v>
      </c>
      <c r="E4076" s="1">
        <v>8</v>
      </c>
      <c r="F4076" s="2">
        <v>41088.623466472047</v>
      </c>
      <c r="G4076" s="1">
        <v>0</v>
      </c>
      <c r="H4076" s="32">
        <f>IFERROR(HOUR(Table1[[#This Row],[Cancel Date/time]])+MINUTE(Table1[[#This Row],[Cancel Date/time]])/60,"not cancelled")</f>
        <v>14.95</v>
      </c>
      <c r="I4076" s="47">
        <f>IFERROR(ROUND(Table1[[#This Row],[cancellation time decimal]],0),"not cancelled")</f>
        <v>15</v>
      </c>
      <c r="J4076" s="10">
        <f>IFERROR(MOD(Table1[[#This Row],[cancellation hour rounded]],24),"not cancelled")</f>
        <v>15</v>
      </c>
      <c r="K4076" s="32">
        <f>1/Table1[[#This Row],[Duration (Time between doses '[in hours'])]]</f>
        <v>0.125</v>
      </c>
      <c r="L4076" s="33">
        <f>Table1[[#This Row],[number doses per hour]]*INDEX(Table2[price per dose],Table1[[#This Row],[Drug ID]])</f>
        <v>0.84929166666666667</v>
      </c>
      <c r="M4076" s="11" t="b">
        <f>AND(Table1[[#This Row],[hour of cancellation 0 to 23]]&gt;=0,Table1[[#This Row],[hour of cancellation 0 to 23]]&lt;=23)</f>
        <v>1</v>
      </c>
    </row>
    <row r="4077" spans="1:13" x14ac:dyDescent="0.3">
      <c r="A4077" s="1">
        <v>4076</v>
      </c>
      <c r="B4077" s="1">
        <v>6</v>
      </c>
      <c r="C4077" s="2">
        <v>41087.946939831476</v>
      </c>
      <c r="D4077" s="2">
        <v>41147.946527777778</v>
      </c>
      <c r="E4077" s="1">
        <v>24</v>
      </c>
      <c r="F4077" s="2">
        <v>41090.375501209259</v>
      </c>
      <c r="G4077" s="1">
        <v>0</v>
      </c>
      <c r="H4077" s="32">
        <f>IFERROR(HOUR(Table1[[#This Row],[Cancel Date/time]])+MINUTE(Table1[[#This Row],[Cancel Date/time]])/60,"not cancelled")</f>
        <v>9</v>
      </c>
      <c r="I4077" s="47">
        <f>IFERROR(ROUND(Table1[[#This Row],[cancellation time decimal]],0),"not cancelled")</f>
        <v>9</v>
      </c>
      <c r="J4077" s="10">
        <f>IFERROR(MOD(Table1[[#This Row],[cancellation hour rounded]],24),"not cancelled")</f>
        <v>9</v>
      </c>
      <c r="K4077" s="32">
        <f>1/Table1[[#This Row],[Duration (Time between doses '[in hours'])]]</f>
        <v>4.1666666666666664E-2</v>
      </c>
      <c r="L4077" s="33">
        <f>Table1[[#This Row],[number doses per hour]]*INDEX(Table2[price per dose],Table1[[#This Row],[Drug ID]])</f>
        <v>0.35218749999999999</v>
      </c>
      <c r="M4077" s="11" t="b">
        <f>AND(Table1[[#This Row],[hour of cancellation 0 to 23]]&gt;=0,Table1[[#This Row],[hour of cancellation 0 to 23]]&lt;=23)</f>
        <v>1</v>
      </c>
    </row>
    <row r="4078" spans="1:13" x14ac:dyDescent="0.3">
      <c r="A4078" s="1">
        <v>4077</v>
      </c>
      <c r="B4078" s="1">
        <v>6</v>
      </c>
      <c r="C4078" s="2">
        <v>41088.035595904468</v>
      </c>
      <c r="D4078" s="2">
        <v>41148.035416666666</v>
      </c>
      <c r="E4078" s="1">
        <v>24</v>
      </c>
      <c r="F4078" s="2">
        <v>41106.519217389497</v>
      </c>
      <c r="G4078" s="1">
        <v>0</v>
      </c>
      <c r="H4078" s="32">
        <f>IFERROR(HOUR(Table1[[#This Row],[Cancel Date/time]])+MINUTE(Table1[[#This Row],[Cancel Date/time]])/60,"not cancelled")</f>
        <v>12.45</v>
      </c>
      <c r="I4078" s="47">
        <f>IFERROR(ROUND(Table1[[#This Row],[cancellation time decimal]],0),"not cancelled")</f>
        <v>12</v>
      </c>
      <c r="J4078" s="10">
        <f>IFERROR(MOD(Table1[[#This Row],[cancellation hour rounded]],24),"not cancelled")</f>
        <v>12</v>
      </c>
      <c r="K4078" s="32">
        <f>1/Table1[[#This Row],[Duration (Time between doses '[in hours'])]]</f>
        <v>4.1666666666666664E-2</v>
      </c>
      <c r="L4078" s="33">
        <f>Table1[[#This Row],[number doses per hour]]*INDEX(Table2[price per dose],Table1[[#This Row],[Drug ID]])</f>
        <v>0.35218749999999999</v>
      </c>
      <c r="M4078" s="11" t="b">
        <f>AND(Table1[[#This Row],[hour of cancellation 0 to 23]]&gt;=0,Table1[[#This Row],[hour of cancellation 0 to 23]]&lt;=23)</f>
        <v>1</v>
      </c>
    </row>
    <row r="4079" spans="1:13" x14ac:dyDescent="0.3">
      <c r="A4079" s="1">
        <v>4078</v>
      </c>
      <c r="B4079" s="1">
        <v>6</v>
      </c>
      <c r="C4079" s="2">
        <v>41088.01776770487</v>
      </c>
      <c r="D4079" s="2">
        <v>41148.017361111109</v>
      </c>
      <c r="E4079" s="1">
        <v>24</v>
      </c>
      <c r="F4079" s="2">
        <v>41093.529160491657</v>
      </c>
      <c r="G4079" s="1">
        <v>0</v>
      </c>
      <c r="H4079" s="32">
        <f>IFERROR(HOUR(Table1[[#This Row],[Cancel Date/time]])+MINUTE(Table1[[#This Row],[Cancel Date/time]])/60,"not cancelled")</f>
        <v>12.683333333333334</v>
      </c>
      <c r="I4079" s="47">
        <f>IFERROR(ROUND(Table1[[#This Row],[cancellation time decimal]],0),"not cancelled")</f>
        <v>13</v>
      </c>
      <c r="J4079" s="10">
        <f>IFERROR(MOD(Table1[[#This Row],[cancellation hour rounded]],24),"not cancelled")</f>
        <v>13</v>
      </c>
      <c r="K4079" s="32">
        <f>1/Table1[[#This Row],[Duration (Time between doses '[in hours'])]]</f>
        <v>4.1666666666666664E-2</v>
      </c>
      <c r="L4079" s="33">
        <f>Table1[[#This Row],[number doses per hour]]*INDEX(Table2[price per dose],Table1[[#This Row],[Drug ID]])</f>
        <v>0.35218749999999999</v>
      </c>
      <c r="M4079" s="11" t="b">
        <f>AND(Table1[[#This Row],[hour of cancellation 0 to 23]]&gt;=0,Table1[[#This Row],[hour of cancellation 0 to 23]]&lt;=23)</f>
        <v>1</v>
      </c>
    </row>
    <row r="4080" spans="1:13" hidden="1" x14ac:dyDescent="0.3">
      <c r="A4080" s="1">
        <v>4079</v>
      </c>
      <c r="B4080" s="1">
        <v>1</v>
      </c>
      <c r="C4080" s="2">
        <v>41088.073334380628</v>
      </c>
      <c r="D4080" s="2">
        <v>41090.781466634544</v>
      </c>
      <c r="E4080" s="1">
        <v>8</v>
      </c>
      <c r="F4080" s="2" t="s">
        <v>5</v>
      </c>
      <c r="G4080" s="1">
        <v>0</v>
      </c>
      <c r="H4080" s="32" t="str">
        <f>IFERROR(HOUR(Table1[[#This Row],[Cancel Date/time]])+MINUTE(Table1[[#This Row],[Cancel Date/time]])/60,"not cancelled")</f>
        <v>not cancelled</v>
      </c>
      <c r="I4080" s="47" t="str">
        <f>IFERROR(ROUND(Table1[[#This Row],[cancellation time decimal]],0),"not cancelled")</f>
        <v>not cancelled</v>
      </c>
      <c r="J4080" s="10" t="str">
        <f>IFERROR(MOD(Table1[[#This Row],[cancellation hour rounded]],24),"not cancelled")</f>
        <v>not cancelled</v>
      </c>
      <c r="K4080" s="32">
        <f>1/Table1[[#This Row],[Duration (Time between doses '[in hours'])]]</f>
        <v>0.125</v>
      </c>
      <c r="L4080" s="33">
        <f>Table1[[#This Row],[number doses per hour]]*INDEX(Table2[price per dose],Table1[[#This Row],[Drug ID]])</f>
        <v>0.84929166666666667</v>
      </c>
      <c r="M4080" s="11" t="b">
        <f>AND(Table1[[#This Row],[hour of cancellation 0 to 23]]&gt;=0,Table1[[#This Row],[hour of cancellation 0 to 23]]&lt;=23)</f>
        <v>0</v>
      </c>
    </row>
    <row r="4081" spans="1:13" x14ac:dyDescent="0.3">
      <c r="A4081" s="1">
        <v>4080</v>
      </c>
      <c r="B4081" s="1">
        <v>4</v>
      </c>
      <c r="C4081" s="2">
        <v>41088.122049849946</v>
      </c>
      <c r="D4081" s="2">
        <v>41148.121527777781</v>
      </c>
      <c r="E4081" s="1">
        <v>12</v>
      </c>
      <c r="F4081" s="2">
        <v>41091.323698370958</v>
      </c>
      <c r="G4081" s="1">
        <v>0</v>
      </c>
      <c r="H4081" s="32">
        <f>IFERROR(HOUR(Table1[[#This Row],[Cancel Date/time]])+MINUTE(Table1[[#This Row],[Cancel Date/time]])/60,"not cancelled")</f>
        <v>7.7666666666666666</v>
      </c>
      <c r="I4081" s="47">
        <f>IFERROR(ROUND(Table1[[#This Row],[cancellation time decimal]],0),"not cancelled")</f>
        <v>8</v>
      </c>
      <c r="J4081" s="10">
        <f>IFERROR(MOD(Table1[[#This Row],[cancellation hour rounded]],24),"not cancelled")</f>
        <v>8</v>
      </c>
      <c r="K4081" s="32">
        <f>1/Table1[[#This Row],[Duration (Time between doses '[in hours'])]]</f>
        <v>8.3333333333333329E-2</v>
      </c>
      <c r="L4081" s="33">
        <f>Table1[[#This Row],[number doses per hour]]*INDEX(Table2[price per dose],Table1[[#This Row],[Drug ID]])</f>
        <v>1.448055119047619</v>
      </c>
      <c r="M4081" s="11" t="b">
        <f>AND(Table1[[#This Row],[hour of cancellation 0 to 23]]&gt;=0,Table1[[#This Row],[hour of cancellation 0 to 23]]&lt;=23)</f>
        <v>1</v>
      </c>
    </row>
    <row r="4082" spans="1:13" hidden="1" x14ac:dyDescent="0.3">
      <c r="A4082" s="1">
        <v>4081</v>
      </c>
      <c r="B4082" s="1">
        <v>6</v>
      </c>
      <c r="C4082" s="2">
        <v>41088.095050412252</v>
      </c>
      <c r="D4082" s="2">
        <v>41091.886213939004</v>
      </c>
      <c r="E4082" s="1">
        <v>24</v>
      </c>
      <c r="F4082" s="2" t="s">
        <v>5</v>
      </c>
      <c r="G4082" s="1">
        <v>0</v>
      </c>
      <c r="H4082" s="32" t="str">
        <f>IFERROR(HOUR(Table1[[#This Row],[Cancel Date/time]])+MINUTE(Table1[[#This Row],[Cancel Date/time]])/60,"not cancelled")</f>
        <v>not cancelled</v>
      </c>
      <c r="I4082" s="47" t="str">
        <f>IFERROR(ROUND(Table1[[#This Row],[cancellation time decimal]],0),"not cancelled")</f>
        <v>not cancelled</v>
      </c>
      <c r="J4082" s="10" t="str">
        <f>IFERROR(MOD(Table1[[#This Row],[cancellation hour rounded]],24),"not cancelled")</f>
        <v>not cancelled</v>
      </c>
      <c r="K4082" s="32">
        <f>1/Table1[[#This Row],[Duration (Time between doses '[in hours'])]]</f>
        <v>4.1666666666666664E-2</v>
      </c>
      <c r="L4082" s="33">
        <f>Table1[[#This Row],[number doses per hour]]*INDEX(Table2[price per dose],Table1[[#This Row],[Drug ID]])</f>
        <v>0.35218749999999999</v>
      </c>
      <c r="M4082" s="11" t="b">
        <f>AND(Table1[[#This Row],[hour of cancellation 0 to 23]]&gt;=0,Table1[[#This Row],[hour of cancellation 0 to 23]]&lt;=23)</f>
        <v>0</v>
      </c>
    </row>
    <row r="4083" spans="1:13" x14ac:dyDescent="0.3">
      <c r="A4083" s="1">
        <v>4082</v>
      </c>
      <c r="B4083" s="1">
        <v>1</v>
      </c>
      <c r="C4083" s="2">
        <v>41088.146296367988</v>
      </c>
      <c r="D4083" s="2">
        <v>41148.145833333336</v>
      </c>
      <c r="E4083" s="1">
        <v>8</v>
      </c>
      <c r="F4083" s="2">
        <v>41088.869676962058</v>
      </c>
      <c r="G4083" s="1">
        <v>0</v>
      </c>
      <c r="H4083" s="32">
        <f>IFERROR(HOUR(Table1[[#This Row],[Cancel Date/time]])+MINUTE(Table1[[#This Row],[Cancel Date/time]])/60,"not cancelled")</f>
        <v>20.866666666666667</v>
      </c>
      <c r="I4083" s="47">
        <f>IFERROR(ROUND(Table1[[#This Row],[cancellation time decimal]],0),"not cancelled")</f>
        <v>21</v>
      </c>
      <c r="J4083" s="10">
        <f>IFERROR(MOD(Table1[[#This Row],[cancellation hour rounded]],24),"not cancelled")</f>
        <v>21</v>
      </c>
      <c r="K4083" s="32">
        <f>1/Table1[[#This Row],[Duration (Time between doses '[in hours'])]]</f>
        <v>0.125</v>
      </c>
      <c r="L4083" s="33">
        <f>Table1[[#This Row],[number doses per hour]]*INDEX(Table2[price per dose],Table1[[#This Row],[Drug ID]])</f>
        <v>0.84929166666666667</v>
      </c>
      <c r="M4083" s="11" t="b">
        <f>AND(Table1[[#This Row],[hour of cancellation 0 to 23]]&gt;=0,Table1[[#This Row],[hour of cancellation 0 to 23]]&lt;=23)</f>
        <v>1</v>
      </c>
    </row>
    <row r="4084" spans="1:13" x14ac:dyDescent="0.3">
      <c r="A4084" s="1">
        <v>4083</v>
      </c>
      <c r="B4084" s="1">
        <v>2</v>
      </c>
      <c r="C4084" s="2">
        <v>41088.274568795343</v>
      </c>
      <c r="D4084" s="2">
        <v>41148.274305555555</v>
      </c>
      <c r="E4084" s="1">
        <v>10</v>
      </c>
      <c r="F4084" s="2">
        <v>41090.636986642799</v>
      </c>
      <c r="G4084" s="1">
        <v>0</v>
      </c>
      <c r="H4084" s="32">
        <f>IFERROR(HOUR(Table1[[#This Row],[Cancel Date/time]])+MINUTE(Table1[[#This Row],[Cancel Date/time]])/60,"not cancelled")</f>
        <v>15.283333333333333</v>
      </c>
      <c r="I4084" s="47">
        <f>IFERROR(ROUND(Table1[[#This Row],[cancellation time decimal]],0),"not cancelled")</f>
        <v>15</v>
      </c>
      <c r="J4084" s="10">
        <f>IFERROR(MOD(Table1[[#This Row],[cancellation hour rounded]],24),"not cancelled")</f>
        <v>15</v>
      </c>
      <c r="K4084" s="32">
        <f>1/Table1[[#This Row],[Duration (Time between doses '[in hours'])]]</f>
        <v>0.1</v>
      </c>
      <c r="L4084" s="33">
        <f>Table1[[#This Row],[number doses per hour]]*INDEX(Table2[price per dose],Table1[[#This Row],[Drug ID]])</f>
        <v>0.84959999999999969</v>
      </c>
      <c r="M4084" s="11" t="b">
        <f>AND(Table1[[#This Row],[hour of cancellation 0 to 23]]&gt;=0,Table1[[#This Row],[hour of cancellation 0 to 23]]&lt;=23)</f>
        <v>1</v>
      </c>
    </row>
    <row r="4085" spans="1:13" x14ac:dyDescent="0.3">
      <c r="A4085" s="1">
        <v>4084</v>
      </c>
      <c r="B4085" s="1">
        <v>11</v>
      </c>
      <c r="C4085" s="2">
        <v>41088.281175370445</v>
      </c>
      <c r="D4085" s="2">
        <v>41148.280555555553</v>
      </c>
      <c r="E4085" s="1">
        <v>1</v>
      </c>
      <c r="F4085" s="2">
        <v>41095.742695479894</v>
      </c>
      <c r="G4085" s="1">
        <v>6</v>
      </c>
      <c r="H4085" s="32">
        <f>IFERROR(HOUR(Table1[[#This Row],[Cancel Date/time]])+MINUTE(Table1[[#This Row],[Cancel Date/time]])/60,"not cancelled")</f>
        <v>17.816666666666666</v>
      </c>
      <c r="I4085" s="47">
        <f>IFERROR(ROUND(Table1[[#This Row],[cancellation time decimal]],0),"not cancelled")</f>
        <v>18</v>
      </c>
      <c r="J4085" s="10">
        <f>IFERROR(MOD(Table1[[#This Row],[cancellation hour rounded]],24),"not cancelled")</f>
        <v>18</v>
      </c>
      <c r="K4085" s="32">
        <f>1/Table1[[#This Row],[Duration (Time between doses '[in hours'])]]</f>
        <v>1</v>
      </c>
      <c r="L4085" s="33">
        <f>Table1[[#This Row],[number doses per hour]]*INDEX(Table2[price per dose],Table1[[#This Row],[Drug ID]])</f>
        <v>1</v>
      </c>
      <c r="M4085" s="11" t="b">
        <f>AND(Table1[[#This Row],[hour of cancellation 0 to 23]]&gt;=0,Table1[[#This Row],[hour of cancellation 0 to 23]]&lt;=23)</f>
        <v>1</v>
      </c>
    </row>
    <row r="4086" spans="1:13" x14ac:dyDescent="0.3">
      <c r="A4086" s="1">
        <v>4085</v>
      </c>
      <c r="B4086" s="1">
        <v>7</v>
      </c>
      <c r="C4086" s="2">
        <v>41088.337473447216</v>
      </c>
      <c r="D4086" s="2">
        <v>41148.336805555555</v>
      </c>
      <c r="E4086" s="1">
        <v>24</v>
      </c>
      <c r="F4086" s="2">
        <v>41097.704541142848</v>
      </c>
      <c r="G4086" s="1">
        <v>0</v>
      </c>
      <c r="H4086" s="32">
        <f>IFERROR(HOUR(Table1[[#This Row],[Cancel Date/time]])+MINUTE(Table1[[#This Row],[Cancel Date/time]])/60,"not cancelled")</f>
        <v>16.899999999999999</v>
      </c>
      <c r="I4086" s="47">
        <f>IFERROR(ROUND(Table1[[#This Row],[cancellation time decimal]],0),"not cancelled")</f>
        <v>17</v>
      </c>
      <c r="J4086" s="10">
        <f>IFERROR(MOD(Table1[[#This Row],[cancellation hour rounded]],24),"not cancelled")</f>
        <v>17</v>
      </c>
      <c r="K4086" s="32">
        <f>1/Table1[[#This Row],[Duration (Time between doses '[in hours'])]]</f>
        <v>4.1666666666666664E-2</v>
      </c>
      <c r="L4086" s="33">
        <f>Table1[[#This Row],[number doses per hour]]*INDEX(Table2[price per dose],Table1[[#This Row],[Drug ID]])</f>
        <v>1.2958049999999997</v>
      </c>
      <c r="M4086" s="11" t="b">
        <f>AND(Table1[[#This Row],[hour of cancellation 0 to 23]]&gt;=0,Table1[[#This Row],[hour of cancellation 0 to 23]]&lt;=23)</f>
        <v>1</v>
      </c>
    </row>
    <row r="4087" spans="1:13" x14ac:dyDescent="0.3">
      <c r="A4087" s="1">
        <v>4086</v>
      </c>
      <c r="B4087" s="1">
        <v>2</v>
      </c>
      <c r="C4087" s="2">
        <v>41088.363614782327</v>
      </c>
      <c r="D4087" s="2">
        <v>41148.36319444445</v>
      </c>
      <c r="E4087" s="1">
        <v>10</v>
      </c>
      <c r="F4087" s="2">
        <v>41089.485923616667</v>
      </c>
      <c r="G4087" s="1">
        <v>0</v>
      </c>
      <c r="H4087" s="32">
        <f>IFERROR(HOUR(Table1[[#This Row],[Cancel Date/time]])+MINUTE(Table1[[#This Row],[Cancel Date/time]])/60,"not cancelled")</f>
        <v>11.65</v>
      </c>
      <c r="I4087" s="47">
        <f>IFERROR(ROUND(Table1[[#This Row],[cancellation time decimal]],0),"not cancelled")</f>
        <v>12</v>
      </c>
      <c r="J4087" s="10">
        <f>IFERROR(MOD(Table1[[#This Row],[cancellation hour rounded]],24),"not cancelled")</f>
        <v>12</v>
      </c>
      <c r="K4087" s="32">
        <f>1/Table1[[#This Row],[Duration (Time between doses '[in hours'])]]</f>
        <v>0.1</v>
      </c>
      <c r="L4087" s="33">
        <f>Table1[[#This Row],[number doses per hour]]*INDEX(Table2[price per dose],Table1[[#This Row],[Drug ID]])</f>
        <v>0.84959999999999969</v>
      </c>
      <c r="M4087" s="11" t="b">
        <f>AND(Table1[[#This Row],[hour of cancellation 0 to 23]]&gt;=0,Table1[[#This Row],[hour of cancellation 0 to 23]]&lt;=23)</f>
        <v>1</v>
      </c>
    </row>
    <row r="4088" spans="1:13" x14ac:dyDescent="0.3">
      <c r="A4088" s="1">
        <v>4087</v>
      </c>
      <c r="B4088" s="1">
        <v>4</v>
      </c>
      <c r="C4088" s="2">
        <v>41088.379421890269</v>
      </c>
      <c r="D4088" s="2">
        <v>41148.379166666666</v>
      </c>
      <c r="E4088" s="1">
        <v>12</v>
      </c>
      <c r="F4088" s="2">
        <v>41089.665522824784</v>
      </c>
      <c r="G4088" s="1">
        <v>0</v>
      </c>
      <c r="H4088" s="32">
        <f>IFERROR(HOUR(Table1[[#This Row],[Cancel Date/time]])+MINUTE(Table1[[#This Row],[Cancel Date/time]])/60,"not cancelled")</f>
        <v>15.966666666666667</v>
      </c>
      <c r="I4088" s="47">
        <f>IFERROR(ROUND(Table1[[#This Row],[cancellation time decimal]],0),"not cancelled")</f>
        <v>16</v>
      </c>
      <c r="J4088" s="10">
        <f>IFERROR(MOD(Table1[[#This Row],[cancellation hour rounded]],24),"not cancelled")</f>
        <v>16</v>
      </c>
      <c r="K4088" s="32">
        <f>1/Table1[[#This Row],[Duration (Time between doses '[in hours'])]]</f>
        <v>8.3333333333333329E-2</v>
      </c>
      <c r="L4088" s="33">
        <f>Table1[[#This Row],[number doses per hour]]*INDEX(Table2[price per dose],Table1[[#This Row],[Drug ID]])</f>
        <v>1.448055119047619</v>
      </c>
      <c r="M4088" s="11" t="b">
        <f>AND(Table1[[#This Row],[hour of cancellation 0 to 23]]&gt;=0,Table1[[#This Row],[hour of cancellation 0 to 23]]&lt;=23)</f>
        <v>1</v>
      </c>
    </row>
    <row r="4089" spans="1:13" x14ac:dyDescent="0.3">
      <c r="A4089" s="1">
        <v>4088</v>
      </c>
      <c r="B4089" s="1">
        <v>4</v>
      </c>
      <c r="C4089" s="2">
        <v>41088.448960512847</v>
      </c>
      <c r="D4089" s="2">
        <v>41148.448611111111</v>
      </c>
      <c r="E4089" s="1">
        <v>12</v>
      </c>
      <c r="F4089" s="2">
        <v>41091.523552503822</v>
      </c>
      <c r="G4089" s="1">
        <v>0</v>
      </c>
      <c r="H4089" s="32">
        <f>IFERROR(HOUR(Table1[[#This Row],[Cancel Date/time]])+MINUTE(Table1[[#This Row],[Cancel Date/time]])/60,"not cancelled")</f>
        <v>12.55</v>
      </c>
      <c r="I4089" s="47">
        <f>IFERROR(ROUND(Table1[[#This Row],[cancellation time decimal]],0),"not cancelled")</f>
        <v>13</v>
      </c>
      <c r="J4089" s="10">
        <f>IFERROR(MOD(Table1[[#This Row],[cancellation hour rounded]],24),"not cancelled")</f>
        <v>13</v>
      </c>
      <c r="K4089" s="32">
        <f>1/Table1[[#This Row],[Duration (Time between doses '[in hours'])]]</f>
        <v>8.3333333333333329E-2</v>
      </c>
      <c r="L4089" s="33">
        <f>Table1[[#This Row],[number doses per hour]]*INDEX(Table2[price per dose],Table1[[#This Row],[Drug ID]])</f>
        <v>1.448055119047619</v>
      </c>
      <c r="M4089" s="11" t="b">
        <f>AND(Table1[[#This Row],[hour of cancellation 0 to 23]]&gt;=0,Table1[[#This Row],[hour of cancellation 0 to 23]]&lt;=23)</f>
        <v>1</v>
      </c>
    </row>
    <row r="4090" spans="1:13" x14ac:dyDescent="0.3">
      <c r="A4090" s="1">
        <v>4089</v>
      </c>
      <c r="B4090" s="1">
        <v>7</v>
      </c>
      <c r="C4090" s="2">
        <v>41088.448257541851</v>
      </c>
      <c r="D4090" s="2">
        <v>41148.447916666664</v>
      </c>
      <c r="E4090" s="1">
        <v>24</v>
      </c>
      <c r="F4090" s="2">
        <v>41108.606598836013</v>
      </c>
      <c r="G4090" s="1">
        <v>0</v>
      </c>
      <c r="H4090" s="32">
        <f>IFERROR(HOUR(Table1[[#This Row],[Cancel Date/time]])+MINUTE(Table1[[#This Row],[Cancel Date/time]])/60,"not cancelled")</f>
        <v>14.55</v>
      </c>
      <c r="I4090" s="47">
        <f>IFERROR(ROUND(Table1[[#This Row],[cancellation time decimal]],0),"not cancelled")</f>
        <v>15</v>
      </c>
      <c r="J4090" s="10">
        <f>IFERROR(MOD(Table1[[#This Row],[cancellation hour rounded]],24),"not cancelled")</f>
        <v>15</v>
      </c>
      <c r="K4090" s="32">
        <f>1/Table1[[#This Row],[Duration (Time between doses '[in hours'])]]</f>
        <v>4.1666666666666664E-2</v>
      </c>
      <c r="L4090" s="33">
        <f>Table1[[#This Row],[number doses per hour]]*INDEX(Table2[price per dose],Table1[[#This Row],[Drug ID]])</f>
        <v>1.2958049999999997</v>
      </c>
      <c r="M4090" s="11" t="b">
        <f>AND(Table1[[#This Row],[hour of cancellation 0 to 23]]&gt;=0,Table1[[#This Row],[hour of cancellation 0 to 23]]&lt;=23)</f>
        <v>1</v>
      </c>
    </row>
    <row r="4091" spans="1:13" hidden="1" x14ac:dyDescent="0.3">
      <c r="A4091" s="1">
        <v>4090</v>
      </c>
      <c r="B4091" s="1">
        <v>2</v>
      </c>
      <c r="C4091" s="2">
        <v>41088.441531408142</v>
      </c>
      <c r="D4091" s="2">
        <v>41090.899569780297</v>
      </c>
      <c r="E4091" s="1">
        <v>10</v>
      </c>
      <c r="F4091" s="2" t="s">
        <v>5</v>
      </c>
      <c r="G4091" s="1">
        <v>0</v>
      </c>
      <c r="H4091" s="32" t="str">
        <f>IFERROR(HOUR(Table1[[#This Row],[Cancel Date/time]])+MINUTE(Table1[[#This Row],[Cancel Date/time]])/60,"not cancelled")</f>
        <v>not cancelled</v>
      </c>
      <c r="I4091" s="47" t="str">
        <f>IFERROR(ROUND(Table1[[#This Row],[cancellation time decimal]],0),"not cancelled")</f>
        <v>not cancelled</v>
      </c>
      <c r="J4091" s="10" t="str">
        <f>IFERROR(MOD(Table1[[#This Row],[cancellation hour rounded]],24),"not cancelled")</f>
        <v>not cancelled</v>
      </c>
      <c r="K4091" s="32">
        <f>1/Table1[[#This Row],[Duration (Time between doses '[in hours'])]]</f>
        <v>0.1</v>
      </c>
      <c r="L4091" s="33">
        <f>Table1[[#This Row],[number doses per hour]]*INDEX(Table2[price per dose],Table1[[#This Row],[Drug ID]])</f>
        <v>0.84959999999999969</v>
      </c>
      <c r="M4091" s="11" t="b">
        <f>AND(Table1[[#This Row],[hour of cancellation 0 to 23]]&gt;=0,Table1[[#This Row],[hour of cancellation 0 to 23]]&lt;=23)</f>
        <v>0</v>
      </c>
    </row>
    <row r="4092" spans="1:13" x14ac:dyDescent="0.3">
      <c r="A4092" s="1">
        <v>4091</v>
      </c>
      <c r="B4092" s="1">
        <v>5</v>
      </c>
      <c r="C4092" s="2">
        <v>41088.488014449729</v>
      </c>
      <c r="D4092" s="2">
        <v>41148.487500000003</v>
      </c>
      <c r="E4092" s="1">
        <v>24</v>
      </c>
      <c r="F4092" s="2">
        <v>41092.493946226721</v>
      </c>
      <c r="G4092" s="1">
        <v>0</v>
      </c>
      <c r="H4092" s="32">
        <f>IFERROR(HOUR(Table1[[#This Row],[Cancel Date/time]])+MINUTE(Table1[[#This Row],[Cancel Date/time]])/60,"not cancelled")</f>
        <v>11.85</v>
      </c>
      <c r="I4092" s="47">
        <f>IFERROR(ROUND(Table1[[#This Row],[cancellation time decimal]],0),"not cancelled")</f>
        <v>12</v>
      </c>
      <c r="J4092" s="10">
        <f>IFERROR(MOD(Table1[[#This Row],[cancellation hour rounded]],24),"not cancelled")</f>
        <v>12</v>
      </c>
      <c r="K4092" s="32">
        <f>1/Table1[[#This Row],[Duration (Time between doses '[in hours'])]]</f>
        <v>4.1666666666666664E-2</v>
      </c>
      <c r="L4092" s="33">
        <f>Table1[[#This Row],[number doses per hour]]*INDEX(Table2[price per dose],Table1[[#This Row],[Drug ID]])</f>
        <v>0.2815833333333333</v>
      </c>
      <c r="M4092" s="11" t="b">
        <f>AND(Table1[[#This Row],[hour of cancellation 0 to 23]]&gt;=0,Table1[[#This Row],[hour of cancellation 0 to 23]]&lt;=23)</f>
        <v>1</v>
      </c>
    </row>
    <row r="4093" spans="1:13" x14ac:dyDescent="0.3">
      <c r="A4093" s="1">
        <v>4092</v>
      </c>
      <c r="B4093" s="1">
        <v>7</v>
      </c>
      <c r="C4093" s="2">
        <v>41088.490354424925</v>
      </c>
      <c r="D4093" s="2">
        <v>41148.490277777782</v>
      </c>
      <c r="E4093" s="1">
        <v>24</v>
      </c>
      <c r="F4093" s="2">
        <v>41098.439499057764</v>
      </c>
      <c r="G4093" s="1">
        <v>0</v>
      </c>
      <c r="H4093" s="32">
        <f>IFERROR(HOUR(Table1[[#This Row],[Cancel Date/time]])+MINUTE(Table1[[#This Row],[Cancel Date/time]])/60,"not cancelled")</f>
        <v>10.533333333333333</v>
      </c>
      <c r="I4093" s="47">
        <f>IFERROR(ROUND(Table1[[#This Row],[cancellation time decimal]],0),"not cancelled")</f>
        <v>11</v>
      </c>
      <c r="J4093" s="10">
        <f>IFERROR(MOD(Table1[[#This Row],[cancellation hour rounded]],24),"not cancelled")</f>
        <v>11</v>
      </c>
      <c r="K4093" s="32">
        <f>1/Table1[[#This Row],[Duration (Time between doses '[in hours'])]]</f>
        <v>4.1666666666666664E-2</v>
      </c>
      <c r="L4093" s="33">
        <f>Table1[[#This Row],[number doses per hour]]*INDEX(Table2[price per dose],Table1[[#This Row],[Drug ID]])</f>
        <v>1.2958049999999997</v>
      </c>
      <c r="M4093" s="11" t="b">
        <f>AND(Table1[[#This Row],[hour of cancellation 0 to 23]]&gt;=0,Table1[[#This Row],[hour of cancellation 0 to 23]]&lt;=23)</f>
        <v>1</v>
      </c>
    </row>
    <row r="4094" spans="1:13" x14ac:dyDescent="0.3">
      <c r="A4094" s="1">
        <v>4093</v>
      </c>
      <c r="B4094" s="1">
        <v>1</v>
      </c>
      <c r="C4094" s="2">
        <v>41088.49909081417</v>
      </c>
      <c r="D4094" s="2">
        <v>41148.498611111114</v>
      </c>
      <c r="E4094" s="1">
        <v>12</v>
      </c>
      <c r="F4094" s="2">
        <v>41089.702406278186</v>
      </c>
      <c r="G4094" s="1">
        <v>0</v>
      </c>
      <c r="H4094" s="32">
        <f>IFERROR(HOUR(Table1[[#This Row],[Cancel Date/time]])+MINUTE(Table1[[#This Row],[Cancel Date/time]])/60,"not cancelled")</f>
        <v>16.850000000000001</v>
      </c>
      <c r="I4094" s="47">
        <f>IFERROR(ROUND(Table1[[#This Row],[cancellation time decimal]],0),"not cancelled")</f>
        <v>17</v>
      </c>
      <c r="J4094" s="10">
        <f>IFERROR(MOD(Table1[[#This Row],[cancellation hour rounded]],24),"not cancelled")</f>
        <v>17</v>
      </c>
      <c r="K4094" s="32">
        <f>1/Table1[[#This Row],[Duration (Time between doses '[in hours'])]]</f>
        <v>8.3333333333333329E-2</v>
      </c>
      <c r="L4094" s="33">
        <f>Table1[[#This Row],[number doses per hour]]*INDEX(Table2[price per dose],Table1[[#This Row],[Drug ID]])</f>
        <v>0.56619444444444444</v>
      </c>
      <c r="M4094" s="11" t="b">
        <f>AND(Table1[[#This Row],[hour of cancellation 0 to 23]]&gt;=0,Table1[[#This Row],[hour of cancellation 0 to 23]]&lt;=23)</f>
        <v>1</v>
      </c>
    </row>
    <row r="4095" spans="1:13" x14ac:dyDescent="0.3">
      <c r="A4095" s="1">
        <v>4094</v>
      </c>
      <c r="B4095" s="1">
        <v>5</v>
      </c>
      <c r="C4095" s="2">
        <v>41088.483473265529</v>
      </c>
      <c r="D4095" s="2">
        <v>41148.483333333337</v>
      </c>
      <c r="E4095" s="1">
        <v>24</v>
      </c>
      <c r="F4095" s="2">
        <v>41092.640754280139</v>
      </c>
      <c r="G4095" s="1">
        <v>0</v>
      </c>
      <c r="H4095" s="32">
        <f>IFERROR(HOUR(Table1[[#This Row],[Cancel Date/time]])+MINUTE(Table1[[#This Row],[Cancel Date/time]])/60,"not cancelled")</f>
        <v>15.366666666666667</v>
      </c>
      <c r="I4095" s="47">
        <f>IFERROR(ROUND(Table1[[#This Row],[cancellation time decimal]],0),"not cancelled")</f>
        <v>15</v>
      </c>
      <c r="J4095" s="10">
        <f>IFERROR(MOD(Table1[[#This Row],[cancellation hour rounded]],24),"not cancelled")</f>
        <v>15</v>
      </c>
      <c r="K4095" s="32">
        <f>1/Table1[[#This Row],[Duration (Time between doses '[in hours'])]]</f>
        <v>4.1666666666666664E-2</v>
      </c>
      <c r="L4095" s="33">
        <f>Table1[[#This Row],[number doses per hour]]*INDEX(Table2[price per dose],Table1[[#This Row],[Drug ID]])</f>
        <v>0.2815833333333333</v>
      </c>
      <c r="M4095" s="11" t="b">
        <f>AND(Table1[[#This Row],[hour of cancellation 0 to 23]]&gt;=0,Table1[[#This Row],[hour of cancellation 0 to 23]]&lt;=23)</f>
        <v>1</v>
      </c>
    </row>
    <row r="4096" spans="1:13" hidden="1" x14ac:dyDescent="0.3">
      <c r="A4096" s="1">
        <v>4095</v>
      </c>
      <c r="B4096" s="1">
        <v>5</v>
      </c>
      <c r="C4096" s="2">
        <v>41088.50810578563</v>
      </c>
      <c r="D4096" s="2">
        <v>41091.25774227074</v>
      </c>
      <c r="E4096" s="1">
        <v>24</v>
      </c>
      <c r="F4096" s="2" t="s">
        <v>5</v>
      </c>
      <c r="G4096" s="1">
        <v>0</v>
      </c>
      <c r="H4096" s="32" t="str">
        <f>IFERROR(HOUR(Table1[[#This Row],[Cancel Date/time]])+MINUTE(Table1[[#This Row],[Cancel Date/time]])/60,"not cancelled")</f>
        <v>not cancelled</v>
      </c>
      <c r="I4096" s="47" t="str">
        <f>IFERROR(ROUND(Table1[[#This Row],[cancellation time decimal]],0),"not cancelled")</f>
        <v>not cancelled</v>
      </c>
      <c r="J4096" s="10" t="str">
        <f>IFERROR(MOD(Table1[[#This Row],[cancellation hour rounded]],24),"not cancelled")</f>
        <v>not cancelled</v>
      </c>
      <c r="K4096" s="32">
        <f>1/Table1[[#This Row],[Duration (Time between doses '[in hours'])]]</f>
        <v>4.1666666666666664E-2</v>
      </c>
      <c r="L4096" s="33">
        <f>Table1[[#This Row],[number doses per hour]]*INDEX(Table2[price per dose],Table1[[#This Row],[Drug ID]])</f>
        <v>0.2815833333333333</v>
      </c>
      <c r="M4096" s="11" t="b">
        <f>AND(Table1[[#This Row],[hour of cancellation 0 to 23]]&gt;=0,Table1[[#This Row],[hour of cancellation 0 to 23]]&lt;=23)</f>
        <v>0</v>
      </c>
    </row>
    <row r="4097" spans="1:13" hidden="1" x14ac:dyDescent="0.3">
      <c r="A4097" s="1">
        <v>4096</v>
      </c>
      <c r="B4097" s="1">
        <v>1</v>
      </c>
      <c r="C4097" s="2">
        <v>41088.529866017532</v>
      </c>
      <c r="D4097" s="2">
        <v>41091.98807612231</v>
      </c>
      <c r="E4097" s="1">
        <v>8</v>
      </c>
      <c r="F4097" s="2" t="s">
        <v>5</v>
      </c>
      <c r="G4097" s="1">
        <v>0</v>
      </c>
      <c r="H4097" s="32" t="str">
        <f>IFERROR(HOUR(Table1[[#This Row],[Cancel Date/time]])+MINUTE(Table1[[#This Row],[Cancel Date/time]])/60,"not cancelled")</f>
        <v>not cancelled</v>
      </c>
      <c r="I4097" s="47" t="str">
        <f>IFERROR(ROUND(Table1[[#This Row],[cancellation time decimal]],0),"not cancelled")</f>
        <v>not cancelled</v>
      </c>
      <c r="J4097" s="10" t="str">
        <f>IFERROR(MOD(Table1[[#This Row],[cancellation hour rounded]],24),"not cancelled")</f>
        <v>not cancelled</v>
      </c>
      <c r="K4097" s="32">
        <f>1/Table1[[#This Row],[Duration (Time between doses '[in hours'])]]</f>
        <v>0.125</v>
      </c>
      <c r="L4097" s="33">
        <f>Table1[[#This Row],[number doses per hour]]*INDEX(Table2[price per dose],Table1[[#This Row],[Drug ID]])</f>
        <v>0.84929166666666667</v>
      </c>
      <c r="M4097" s="11" t="b">
        <f>AND(Table1[[#This Row],[hour of cancellation 0 to 23]]&gt;=0,Table1[[#This Row],[hour of cancellation 0 to 23]]&lt;=23)</f>
        <v>0</v>
      </c>
    </row>
    <row r="4098" spans="1:13" x14ac:dyDescent="0.3">
      <c r="A4098" s="1">
        <v>4097</v>
      </c>
      <c r="B4098" s="1">
        <v>7</v>
      </c>
      <c r="C4098" s="2">
        <v>41088.575749575997</v>
      </c>
      <c r="D4098" s="2">
        <v>41148.575694444444</v>
      </c>
      <c r="E4098" s="1">
        <v>24</v>
      </c>
      <c r="F4098" s="2">
        <v>41115.343823952062</v>
      </c>
      <c r="G4098" s="1">
        <v>0</v>
      </c>
      <c r="H4098" s="32">
        <f>IFERROR(HOUR(Table1[[#This Row],[Cancel Date/time]])+MINUTE(Table1[[#This Row],[Cancel Date/time]])/60,"not cancelled")</f>
        <v>8.25</v>
      </c>
      <c r="I4098" s="47">
        <f>IFERROR(ROUND(Table1[[#This Row],[cancellation time decimal]],0),"not cancelled")</f>
        <v>8</v>
      </c>
      <c r="J4098" s="10">
        <f>IFERROR(MOD(Table1[[#This Row],[cancellation hour rounded]],24),"not cancelled")</f>
        <v>8</v>
      </c>
      <c r="K4098" s="32">
        <f>1/Table1[[#This Row],[Duration (Time between doses '[in hours'])]]</f>
        <v>4.1666666666666664E-2</v>
      </c>
      <c r="L4098" s="33">
        <f>Table1[[#This Row],[number doses per hour]]*INDEX(Table2[price per dose],Table1[[#This Row],[Drug ID]])</f>
        <v>1.2958049999999997</v>
      </c>
      <c r="M4098" s="11" t="b">
        <f>AND(Table1[[#This Row],[hour of cancellation 0 to 23]]&gt;=0,Table1[[#This Row],[hour of cancellation 0 to 23]]&lt;=23)</f>
        <v>1</v>
      </c>
    </row>
    <row r="4099" spans="1:13" x14ac:dyDescent="0.3">
      <c r="A4099" s="1">
        <v>4098</v>
      </c>
      <c r="B4099" s="1">
        <v>5</v>
      </c>
      <c r="C4099" s="2">
        <v>41088.551775355816</v>
      </c>
      <c r="D4099" s="2">
        <v>41148.551388888889</v>
      </c>
      <c r="E4099" s="1">
        <v>24</v>
      </c>
      <c r="F4099" s="2">
        <v>41092.414324163285</v>
      </c>
      <c r="G4099" s="1">
        <v>0</v>
      </c>
      <c r="H4099" s="32">
        <f>IFERROR(HOUR(Table1[[#This Row],[Cancel Date/time]])+MINUTE(Table1[[#This Row],[Cancel Date/time]])/60,"not cancelled")</f>
        <v>9.9333333333333336</v>
      </c>
      <c r="I4099" s="47">
        <f>IFERROR(ROUND(Table1[[#This Row],[cancellation time decimal]],0),"not cancelled")</f>
        <v>10</v>
      </c>
      <c r="J4099" s="10">
        <f>IFERROR(MOD(Table1[[#This Row],[cancellation hour rounded]],24),"not cancelled")</f>
        <v>10</v>
      </c>
      <c r="K4099" s="32">
        <f>1/Table1[[#This Row],[Duration (Time between doses '[in hours'])]]</f>
        <v>4.1666666666666664E-2</v>
      </c>
      <c r="L4099" s="33">
        <f>Table1[[#This Row],[number doses per hour]]*INDEX(Table2[price per dose],Table1[[#This Row],[Drug ID]])</f>
        <v>0.2815833333333333</v>
      </c>
      <c r="M4099" s="11" t="b">
        <f>AND(Table1[[#This Row],[hour of cancellation 0 to 23]]&gt;=0,Table1[[#This Row],[hour of cancellation 0 to 23]]&lt;=23)</f>
        <v>1</v>
      </c>
    </row>
    <row r="4100" spans="1:13" x14ac:dyDescent="0.3">
      <c r="A4100" s="1">
        <v>4099</v>
      </c>
      <c r="B4100" s="1">
        <v>4</v>
      </c>
      <c r="C4100" s="2">
        <v>41088.570715823327</v>
      </c>
      <c r="D4100" s="2">
        <v>41092.736805555556</v>
      </c>
      <c r="E4100" s="1">
        <v>12</v>
      </c>
      <c r="F4100" s="2">
        <v>41090.396594033504</v>
      </c>
      <c r="G4100" s="1">
        <v>0</v>
      </c>
      <c r="H4100" s="32">
        <f>IFERROR(HOUR(Table1[[#This Row],[Cancel Date/time]])+MINUTE(Table1[[#This Row],[Cancel Date/time]])/60,"not cancelled")</f>
        <v>9.5166666666666675</v>
      </c>
      <c r="I4100" s="47">
        <f>IFERROR(ROUND(Table1[[#This Row],[cancellation time decimal]],0),"not cancelled")</f>
        <v>10</v>
      </c>
      <c r="J4100" s="10">
        <f>IFERROR(MOD(Table1[[#This Row],[cancellation hour rounded]],24),"not cancelled")</f>
        <v>10</v>
      </c>
      <c r="K4100" s="32">
        <f>1/Table1[[#This Row],[Duration (Time between doses '[in hours'])]]</f>
        <v>8.3333333333333329E-2</v>
      </c>
      <c r="L4100" s="33">
        <f>Table1[[#This Row],[number doses per hour]]*INDEX(Table2[price per dose],Table1[[#This Row],[Drug ID]])</f>
        <v>1.448055119047619</v>
      </c>
      <c r="M4100" s="11" t="b">
        <f>AND(Table1[[#This Row],[hour of cancellation 0 to 23]]&gt;=0,Table1[[#This Row],[hour of cancellation 0 to 23]]&lt;=23)</f>
        <v>1</v>
      </c>
    </row>
    <row r="4101" spans="1:13" hidden="1" x14ac:dyDescent="0.3">
      <c r="A4101" s="1">
        <v>4100</v>
      </c>
      <c r="B4101" s="1">
        <v>4</v>
      </c>
      <c r="C4101" s="2">
        <v>41088.620016521469</v>
      </c>
      <c r="D4101" s="2">
        <v>41091.328148775385</v>
      </c>
      <c r="E4101" s="1">
        <v>12</v>
      </c>
      <c r="F4101" s="2" t="s">
        <v>5</v>
      </c>
      <c r="G4101" s="1">
        <v>0</v>
      </c>
      <c r="H4101" s="32" t="str">
        <f>IFERROR(HOUR(Table1[[#This Row],[Cancel Date/time]])+MINUTE(Table1[[#This Row],[Cancel Date/time]])/60,"not cancelled")</f>
        <v>not cancelled</v>
      </c>
      <c r="I4101" s="47" t="str">
        <f>IFERROR(ROUND(Table1[[#This Row],[cancellation time decimal]],0),"not cancelled")</f>
        <v>not cancelled</v>
      </c>
      <c r="J4101" s="10" t="str">
        <f>IFERROR(MOD(Table1[[#This Row],[cancellation hour rounded]],24),"not cancelled")</f>
        <v>not cancelled</v>
      </c>
      <c r="K4101" s="32">
        <f>1/Table1[[#This Row],[Duration (Time between doses '[in hours'])]]</f>
        <v>8.3333333333333329E-2</v>
      </c>
      <c r="L4101" s="33">
        <f>Table1[[#This Row],[number doses per hour]]*INDEX(Table2[price per dose],Table1[[#This Row],[Drug ID]])</f>
        <v>1.448055119047619</v>
      </c>
      <c r="M4101" s="11" t="b">
        <f>AND(Table1[[#This Row],[hour of cancellation 0 to 23]]&gt;=0,Table1[[#This Row],[hour of cancellation 0 to 23]]&lt;=23)</f>
        <v>0</v>
      </c>
    </row>
    <row r="4102" spans="1:13" hidden="1" x14ac:dyDescent="0.3">
      <c r="A4102" s="1">
        <v>4101</v>
      </c>
      <c r="B4102" s="1">
        <v>1</v>
      </c>
      <c r="C4102" s="2">
        <v>41088.745502666643</v>
      </c>
      <c r="D4102" s="2">
        <v>41091.453634920559</v>
      </c>
      <c r="E4102" s="1">
        <v>8</v>
      </c>
      <c r="F4102" s="2" t="s">
        <v>5</v>
      </c>
      <c r="G4102" s="1">
        <v>0</v>
      </c>
      <c r="H4102" s="32" t="str">
        <f>IFERROR(HOUR(Table1[[#This Row],[Cancel Date/time]])+MINUTE(Table1[[#This Row],[Cancel Date/time]])/60,"not cancelled")</f>
        <v>not cancelled</v>
      </c>
      <c r="I4102" s="47" t="str">
        <f>IFERROR(ROUND(Table1[[#This Row],[cancellation time decimal]],0),"not cancelled")</f>
        <v>not cancelled</v>
      </c>
      <c r="J4102" s="10" t="str">
        <f>IFERROR(MOD(Table1[[#This Row],[cancellation hour rounded]],24),"not cancelled")</f>
        <v>not cancelled</v>
      </c>
      <c r="K4102" s="32">
        <f>1/Table1[[#This Row],[Duration (Time between doses '[in hours'])]]</f>
        <v>0.125</v>
      </c>
      <c r="L4102" s="33">
        <f>Table1[[#This Row],[number doses per hour]]*INDEX(Table2[price per dose],Table1[[#This Row],[Drug ID]])</f>
        <v>0.84929166666666667</v>
      </c>
      <c r="M4102" s="11" t="b">
        <f>AND(Table1[[#This Row],[hour of cancellation 0 to 23]]&gt;=0,Table1[[#This Row],[hour of cancellation 0 to 23]]&lt;=23)</f>
        <v>0</v>
      </c>
    </row>
    <row r="4103" spans="1:13" x14ac:dyDescent="0.3">
      <c r="A4103" s="1">
        <v>4102</v>
      </c>
      <c r="B4103" s="1">
        <v>1</v>
      </c>
      <c r="C4103" s="2">
        <v>41088.711467360765</v>
      </c>
      <c r="D4103" s="2">
        <v>41148.711111111115</v>
      </c>
      <c r="E4103" s="1">
        <v>8</v>
      </c>
      <c r="F4103" s="2">
        <v>41089.305467600294</v>
      </c>
      <c r="G4103" s="1">
        <v>0</v>
      </c>
      <c r="H4103" s="32">
        <f>IFERROR(HOUR(Table1[[#This Row],[Cancel Date/time]])+MINUTE(Table1[[#This Row],[Cancel Date/time]])/60,"not cancelled")</f>
        <v>7.3166666666666664</v>
      </c>
      <c r="I4103" s="47">
        <f>IFERROR(ROUND(Table1[[#This Row],[cancellation time decimal]],0),"not cancelled")</f>
        <v>7</v>
      </c>
      <c r="J4103" s="10">
        <f>IFERROR(MOD(Table1[[#This Row],[cancellation hour rounded]],24),"not cancelled")</f>
        <v>7</v>
      </c>
      <c r="K4103" s="32">
        <f>1/Table1[[#This Row],[Duration (Time between doses '[in hours'])]]</f>
        <v>0.125</v>
      </c>
      <c r="L4103" s="33">
        <f>Table1[[#This Row],[number doses per hour]]*INDEX(Table2[price per dose],Table1[[#This Row],[Drug ID]])</f>
        <v>0.84929166666666667</v>
      </c>
      <c r="M4103" s="11" t="b">
        <f>AND(Table1[[#This Row],[hour of cancellation 0 to 23]]&gt;=0,Table1[[#This Row],[hour of cancellation 0 to 23]]&lt;=23)</f>
        <v>1</v>
      </c>
    </row>
    <row r="4104" spans="1:13" hidden="1" x14ac:dyDescent="0.3">
      <c r="A4104" s="1">
        <v>4103</v>
      </c>
      <c r="B4104" s="1">
        <v>7</v>
      </c>
      <c r="C4104" s="2">
        <v>41088.900249924249</v>
      </c>
      <c r="D4104" s="2">
        <v>41091.1916322166</v>
      </c>
      <c r="E4104" s="1">
        <v>24</v>
      </c>
      <c r="F4104" s="2" t="s">
        <v>5</v>
      </c>
      <c r="G4104" s="1">
        <v>0</v>
      </c>
      <c r="H4104" s="32" t="str">
        <f>IFERROR(HOUR(Table1[[#This Row],[Cancel Date/time]])+MINUTE(Table1[[#This Row],[Cancel Date/time]])/60,"not cancelled")</f>
        <v>not cancelled</v>
      </c>
      <c r="I4104" s="47" t="str">
        <f>IFERROR(ROUND(Table1[[#This Row],[cancellation time decimal]],0),"not cancelled")</f>
        <v>not cancelled</v>
      </c>
      <c r="J4104" s="10" t="str">
        <f>IFERROR(MOD(Table1[[#This Row],[cancellation hour rounded]],24),"not cancelled")</f>
        <v>not cancelled</v>
      </c>
      <c r="K4104" s="32">
        <f>1/Table1[[#This Row],[Duration (Time between doses '[in hours'])]]</f>
        <v>4.1666666666666664E-2</v>
      </c>
      <c r="L4104" s="33">
        <f>Table1[[#This Row],[number doses per hour]]*INDEX(Table2[price per dose],Table1[[#This Row],[Drug ID]])</f>
        <v>1.2958049999999997</v>
      </c>
      <c r="M4104" s="11" t="b">
        <f>AND(Table1[[#This Row],[hour of cancellation 0 to 23]]&gt;=0,Table1[[#This Row],[hour of cancellation 0 to 23]]&lt;=23)</f>
        <v>0</v>
      </c>
    </row>
    <row r="4105" spans="1:13" x14ac:dyDescent="0.3">
      <c r="A4105" s="1">
        <v>4104</v>
      </c>
      <c r="B4105" s="1">
        <v>6</v>
      </c>
      <c r="C4105" s="2">
        <v>41088.996596223195</v>
      </c>
      <c r="D4105" s="2">
        <v>41148.996527777781</v>
      </c>
      <c r="E4105" s="1">
        <v>24</v>
      </c>
      <c r="F4105" s="2">
        <v>41099.70570075087</v>
      </c>
      <c r="G4105" s="1">
        <v>0</v>
      </c>
      <c r="H4105" s="32">
        <f>IFERROR(HOUR(Table1[[#This Row],[Cancel Date/time]])+MINUTE(Table1[[#This Row],[Cancel Date/time]])/60,"not cancelled")</f>
        <v>16.933333333333334</v>
      </c>
      <c r="I4105" s="47">
        <f>IFERROR(ROUND(Table1[[#This Row],[cancellation time decimal]],0),"not cancelled")</f>
        <v>17</v>
      </c>
      <c r="J4105" s="10">
        <f>IFERROR(MOD(Table1[[#This Row],[cancellation hour rounded]],24),"not cancelled")</f>
        <v>17</v>
      </c>
      <c r="K4105" s="32">
        <f>1/Table1[[#This Row],[Duration (Time between doses '[in hours'])]]</f>
        <v>4.1666666666666664E-2</v>
      </c>
      <c r="L4105" s="33">
        <f>Table1[[#This Row],[number doses per hour]]*INDEX(Table2[price per dose],Table1[[#This Row],[Drug ID]])</f>
        <v>0.35218749999999999</v>
      </c>
      <c r="M4105" s="11" t="b">
        <f>AND(Table1[[#This Row],[hour of cancellation 0 to 23]]&gt;=0,Table1[[#This Row],[hour of cancellation 0 to 23]]&lt;=23)</f>
        <v>1</v>
      </c>
    </row>
    <row r="4106" spans="1:13" hidden="1" x14ac:dyDescent="0.3">
      <c r="A4106" s="1">
        <v>4105</v>
      </c>
      <c r="B4106" s="1">
        <v>6</v>
      </c>
      <c r="C4106" s="2">
        <v>41089.007529423681</v>
      </c>
      <c r="D4106" s="2">
        <v>41091.423611111109</v>
      </c>
      <c r="E4106" s="1">
        <v>24</v>
      </c>
      <c r="F4106" s="2" t="s">
        <v>5</v>
      </c>
      <c r="G4106" s="1">
        <v>0</v>
      </c>
      <c r="H4106" s="32" t="str">
        <f>IFERROR(HOUR(Table1[[#This Row],[Cancel Date/time]])+MINUTE(Table1[[#This Row],[Cancel Date/time]])/60,"not cancelled")</f>
        <v>not cancelled</v>
      </c>
      <c r="I4106" s="47" t="str">
        <f>IFERROR(ROUND(Table1[[#This Row],[cancellation time decimal]],0),"not cancelled")</f>
        <v>not cancelled</v>
      </c>
      <c r="J4106" s="10" t="str">
        <f>IFERROR(MOD(Table1[[#This Row],[cancellation hour rounded]],24),"not cancelled")</f>
        <v>not cancelled</v>
      </c>
      <c r="K4106" s="32">
        <f>1/Table1[[#This Row],[Duration (Time between doses '[in hours'])]]</f>
        <v>4.1666666666666664E-2</v>
      </c>
      <c r="L4106" s="33">
        <f>Table1[[#This Row],[number doses per hour]]*INDEX(Table2[price per dose],Table1[[#This Row],[Drug ID]])</f>
        <v>0.35218749999999999</v>
      </c>
      <c r="M4106" s="11" t="b">
        <f>AND(Table1[[#This Row],[hour of cancellation 0 to 23]]&gt;=0,Table1[[#This Row],[hour of cancellation 0 to 23]]&lt;=23)</f>
        <v>0</v>
      </c>
    </row>
    <row r="4107" spans="1:13" hidden="1" x14ac:dyDescent="0.3">
      <c r="A4107" s="1">
        <v>4106</v>
      </c>
      <c r="B4107" s="1">
        <v>7</v>
      </c>
      <c r="C4107" s="2">
        <v>41089.07554991066</v>
      </c>
      <c r="D4107" s="2">
        <v>41093.116666666669</v>
      </c>
      <c r="E4107" s="1">
        <v>24</v>
      </c>
      <c r="F4107" s="2" t="s">
        <v>5</v>
      </c>
      <c r="G4107" s="1">
        <v>0</v>
      </c>
      <c r="H4107" s="32" t="str">
        <f>IFERROR(HOUR(Table1[[#This Row],[Cancel Date/time]])+MINUTE(Table1[[#This Row],[Cancel Date/time]])/60,"not cancelled")</f>
        <v>not cancelled</v>
      </c>
      <c r="I4107" s="47" t="str">
        <f>IFERROR(ROUND(Table1[[#This Row],[cancellation time decimal]],0),"not cancelled")</f>
        <v>not cancelled</v>
      </c>
      <c r="J4107" s="10" t="str">
        <f>IFERROR(MOD(Table1[[#This Row],[cancellation hour rounded]],24),"not cancelled")</f>
        <v>not cancelled</v>
      </c>
      <c r="K4107" s="32">
        <f>1/Table1[[#This Row],[Duration (Time between doses '[in hours'])]]</f>
        <v>4.1666666666666664E-2</v>
      </c>
      <c r="L4107" s="33">
        <f>Table1[[#This Row],[number doses per hour]]*INDEX(Table2[price per dose],Table1[[#This Row],[Drug ID]])</f>
        <v>1.2958049999999997</v>
      </c>
      <c r="M4107" s="11" t="b">
        <f>AND(Table1[[#This Row],[hour of cancellation 0 to 23]]&gt;=0,Table1[[#This Row],[hour of cancellation 0 to 23]]&lt;=23)</f>
        <v>0</v>
      </c>
    </row>
    <row r="4108" spans="1:13" x14ac:dyDescent="0.3">
      <c r="A4108" s="1">
        <v>4107</v>
      </c>
      <c r="B4108" s="1">
        <v>3</v>
      </c>
      <c r="C4108" s="2">
        <v>41089.156099235792</v>
      </c>
      <c r="D4108" s="2">
        <v>41149.155555555553</v>
      </c>
      <c r="E4108" s="1">
        <v>24</v>
      </c>
      <c r="F4108" s="2">
        <v>41090.463844828802</v>
      </c>
      <c r="G4108" s="1">
        <v>0</v>
      </c>
      <c r="H4108" s="32">
        <f>IFERROR(HOUR(Table1[[#This Row],[Cancel Date/time]])+MINUTE(Table1[[#This Row],[Cancel Date/time]])/60,"not cancelled")</f>
        <v>11.116666666666667</v>
      </c>
      <c r="I4108" s="47">
        <f>IFERROR(ROUND(Table1[[#This Row],[cancellation time decimal]],0),"not cancelled")</f>
        <v>11</v>
      </c>
      <c r="J4108" s="10">
        <f>IFERROR(MOD(Table1[[#This Row],[cancellation hour rounded]],24),"not cancelled")</f>
        <v>11</v>
      </c>
      <c r="K4108" s="32">
        <f>1/Table1[[#This Row],[Duration (Time between doses '[in hours'])]]</f>
        <v>4.1666666666666664E-2</v>
      </c>
      <c r="L4108" s="33">
        <f>Table1[[#This Row],[number doses per hour]]*INDEX(Table2[price per dose],Table1[[#This Row],[Drug ID]])</f>
        <v>0.18133000000000002</v>
      </c>
      <c r="M4108" s="11" t="b">
        <f>AND(Table1[[#This Row],[hour of cancellation 0 to 23]]&gt;=0,Table1[[#This Row],[hour of cancellation 0 to 23]]&lt;=23)</f>
        <v>1</v>
      </c>
    </row>
    <row r="4109" spans="1:13" x14ac:dyDescent="0.3">
      <c r="A4109" s="1">
        <v>4108</v>
      </c>
      <c r="B4109" s="1">
        <v>3</v>
      </c>
      <c r="C4109" s="2">
        <v>41089.131358698673</v>
      </c>
      <c r="D4109" s="2">
        <v>41149.131249999999</v>
      </c>
      <c r="E4109" s="1">
        <v>24</v>
      </c>
      <c r="F4109" s="2">
        <v>41090.193633618706</v>
      </c>
      <c r="G4109" s="1">
        <v>0</v>
      </c>
      <c r="H4109" s="32">
        <f>IFERROR(HOUR(Table1[[#This Row],[Cancel Date/time]])+MINUTE(Table1[[#This Row],[Cancel Date/time]])/60,"not cancelled")</f>
        <v>4.6333333333333329</v>
      </c>
      <c r="I4109" s="47">
        <f>IFERROR(ROUND(Table1[[#This Row],[cancellation time decimal]],0),"not cancelled")</f>
        <v>5</v>
      </c>
      <c r="J4109" s="10">
        <f>IFERROR(MOD(Table1[[#This Row],[cancellation hour rounded]],24),"not cancelled")</f>
        <v>5</v>
      </c>
      <c r="K4109" s="32">
        <f>1/Table1[[#This Row],[Duration (Time between doses '[in hours'])]]</f>
        <v>4.1666666666666664E-2</v>
      </c>
      <c r="L4109" s="33">
        <f>Table1[[#This Row],[number doses per hour]]*INDEX(Table2[price per dose],Table1[[#This Row],[Drug ID]])</f>
        <v>0.18133000000000002</v>
      </c>
      <c r="M4109" s="11" t="b">
        <f>AND(Table1[[#This Row],[hour of cancellation 0 to 23]]&gt;=0,Table1[[#This Row],[hour of cancellation 0 to 23]]&lt;=23)</f>
        <v>1</v>
      </c>
    </row>
    <row r="4110" spans="1:13" x14ac:dyDescent="0.3">
      <c r="A4110" s="1">
        <v>4109</v>
      </c>
      <c r="B4110" s="1">
        <v>6</v>
      </c>
      <c r="C4110" s="2">
        <v>41089.198466116657</v>
      </c>
      <c r="D4110" s="2">
        <v>41149.197916666664</v>
      </c>
      <c r="E4110" s="1">
        <v>24</v>
      </c>
      <c r="F4110" s="2">
        <v>41091.528173069964</v>
      </c>
      <c r="G4110" s="1">
        <v>0</v>
      </c>
      <c r="H4110" s="32">
        <f>IFERROR(HOUR(Table1[[#This Row],[Cancel Date/time]])+MINUTE(Table1[[#This Row],[Cancel Date/time]])/60,"not cancelled")</f>
        <v>12.666666666666666</v>
      </c>
      <c r="I4110" s="47">
        <f>IFERROR(ROUND(Table1[[#This Row],[cancellation time decimal]],0),"not cancelled")</f>
        <v>13</v>
      </c>
      <c r="J4110" s="10">
        <f>IFERROR(MOD(Table1[[#This Row],[cancellation hour rounded]],24),"not cancelled")</f>
        <v>13</v>
      </c>
      <c r="K4110" s="32">
        <f>1/Table1[[#This Row],[Duration (Time between doses '[in hours'])]]</f>
        <v>4.1666666666666664E-2</v>
      </c>
      <c r="L4110" s="33">
        <f>Table1[[#This Row],[number doses per hour]]*INDEX(Table2[price per dose],Table1[[#This Row],[Drug ID]])</f>
        <v>0.35218749999999999</v>
      </c>
      <c r="M4110" s="11" t="b">
        <f>AND(Table1[[#This Row],[hour of cancellation 0 to 23]]&gt;=0,Table1[[#This Row],[hour of cancellation 0 to 23]]&lt;=23)</f>
        <v>1</v>
      </c>
    </row>
    <row r="4111" spans="1:13" x14ac:dyDescent="0.3">
      <c r="A4111" s="1">
        <v>4110</v>
      </c>
      <c r="B4111" s="1">
        <v>8</v>
      </c>
      <c r="C4111" s="2">
        <v>41089.377948281515</v>
      </c>
      <c r="D4111" s="2">
        <v>41149.37777777778</v>
      </c>
      <c r="E4111" s="1">
        <v>3</v>
      </c>
      <c r="F4111" s="2">
        <v>41093.466187597558</v>
      </c>
      <c r="G4111" s="1">
        <v>0</v>
      </c>
      <c r="H4111" s="32">
        <f>IFERROR(HOUR(Table1[[#This Row],[Cancel Date/time]])+MINUTE(Table1[[#This Row],[Cancel Date/time]])/60,"not cancelled")</f>
        <v>11.183333333333334</v>
      </c>
      <c r="I4111" s="47">
        <f>IFERROR(ROUND(Table1[[#This Row],[cancellation time decimal]],0),"not cancelled")</f>
        <v>11</v>
      </c>
      <c r="J4111" s="10">
        <f>IFERROR(MOD(Table1[[#This Row],[cancellation hour rounded]],24),"not cancelled")</f>
        <v>11</v>
      </c>
      <c r="K4111" s="32">
        <f>1/Table1[[#This Row],[Duration (Time between doses '[in hours'])]]</f>
        <v>0.33333333333333331</v>
      </c>
      <c r="L4111" s="33">
        <f>Table1[[#This Row],[number doses per hour]]*INDEX(Table2[price per dose],Table1[[#This Row],[Drug ID]])</f>
        <v>0.29998222222222221</v>
      </c>
      <c r="M4111" s="11" t="b">
        <f>AND(Table1[[#This Row],[hour of cancellation 0 to 23]]&gt;=0,Table1[[#This Row],[hour of cancellation 0 to 23]]&lt;=23)</f>
        <v>1</v>
      </c>
    </row>
    <row r="4112" spans="1:13" hidden="1" x14ac:dyDescent="0.3">
      <c r="A4112" s="1">
        <v>4111</v>
      </c>
      <c r="B4112" s="1">
        <v>6</v>
      </c>
      <c r="C4112" s="2">
        <v>41089.375313884826</v>
      </c>
      <c r="D4112" s="2">
        <v>41093.000209708989</v>
      </c>
      <c r="E4112" s="1">
        <v>24</v>
      </c>
      <c r="F4112" s="2" t="s">
        <v>5</v>
      </c>
      <c r="G4112" s="1">
        <v>0</v>
      </c>
      <c r="H4112" s="32" t="str">
        <f>IFERROR(HOUR(Table1[[#This Row],[Cancel Date/time]])+MINUTE(Table1[[#This Row],[Cancel Date/time]])/60,"not cancelled")</f>
        <v>not cancelled</v>
      </c>
      <c r="I4112" s="47" t="str">
        <f>IFERROR(ROUND(Table1[[#This Row],[cancellation time decimal]],0),"not cancelled")</f>
        <v>not cancelled</v>
      </c>
      <c r="J4112" s="10" t="str">
        <f>IFERROR(MOD(Table1[[#This Row],[cancellation hour rounded]],24),"not cancelled")</f>
        <v>not cancelled</v>
      </c>
      <c r="K4112" s="32">
        <f>1/Table1[[#This Row],[Duration (Time between doses '[in hours'])]]</f>
        <v>4.1666666666666664E-2</v>
      </c>
      <c r="L4112" s="33">
        <f>Table1[[#This Row],[number doses per hour]]*INDEX(Table2[price per dose],Table1[[#This Row],[Drug ID]])</f>
        <v>0.35218749999999999</v>
      </c>
      <c r="M4112" s="11" t="b">
        <f>AND(Table1[[#This Row],[hour of cancellation 0 to 23]]&gt;=0,Table1[[#This Row],[hour of cancellation 0 to 23]]&lt;=23)</f>
        <v>0</v>
      </c>
    </row>
    <row r="4113" spans="1:13" x14ac:dyDescent="0.3">
      <c r="A4113" s="1">
        <v>4112</v>
      </c>
      <c r="B4113" s="1">
        <v>3</v>
      </c>
      <c r="C4113" s="2">
        <v>41089.381485136997</v>
      </c>
      <c r="D4113" s="2">
        <v>41149.381249999999</v>
      </c>
      <c r="E4113" s="1">
        <v>24</v>
      </c>
      <c r="F4113" s="2">
        <v>41090.468261338669</v>
      </c>
      <c r="G4113" s="1">
        <v>0</v>
      </c>
      <c r="H4113" s="32">
        <f>IFERROR(HOUR(Table1[[#This Row],[Cancel Date/time]])+MINUTE(Table1[[#This Row],[Cancel Date/time]])/60,"not cancelled")</f>
        <v>11.233333333333333</v>
      </c>
      <c r="I4113" s="47">
        <f>IFERROR(ROUND(Table1[[#This Row],[cancellation time decimal]],0),"not cancelled")</f>
        <v>11</v>
      </c>
      <c r="J4113" s="10">
        <f>IFERROR(MOD(Table1[[#This Row],[cancellation hour rounded]],24),"not cancelled")</f>
        <v>11</v>
      </c>
      <c r="K4113" s="32">
        <f>1/Table1[[#This Row],[Duration (Time between doses '[in hours'])]]</f>
        <v>4.1666666666666664E-2</v>
      </c>
      <c r="L4113" s="33">
        <f>Table1[[#This Row],[number doses per hour]]*INDEX(Table2[price per dose],Table1[[#This Row],[Drug ID]])</f>
        <v>0.18133000000000002</v>
      </c>
      <c r="M4113" s="11" t="b">
        <f>AND(Table1[[#This Row],[hour of cancellation 0 to 23]]&gt;=0,Table1[[#This Row],[hour of cancellation 0 to 23]]&lt;=23)</f>
        <v>1</v>
      </c>
    </row>
    <row r="4114" spans="1:13" x14ac:dyDescent="0.3">
      <c r="A4114" s="1">
        <v>4113</v>
      </c>
      <c r="B4114" s="1">
        <v>3</v>
      </c>
      <c r="C4114" s="2">
        <v>41089.427550545617</v>
      </c>
      <c r="D4114" s="2">
        <v>41149.427083333328</v>
      </c>
      <c r="E4114" s="1">
        <v>24</v>
      </c>
      <c r="F4114" s="2">
        <v>41091.293951858286</v>
      </c>
      <c r="G4114" s="1">
        <v>0</v>
      </c>
      <c r="H4114" s="32">
        <f>IFERROR(HOUR(Table1[[#This Row],[Cancel Date/time]])+MINUTE(Table1[[#This Row],[Cancel Date/time]])/60,"not cancelled")</f>
        <v>7.05</v>
      </c>
      <c r="I4114" s="47">
        <f>IFERROR(ROUND(Table1[[#This Row],[cancellation time decimal]],0),"not cancelled")</f>
        <v>7</v>
      </c>
      <c r="J4114" s="10">
        <f>IFERROR(MOD(Table1[[#This Row],[cancellation hour rounded]],24),"not cancelled")</f>
        <v>7</v>
      </c>
      <c r="K4114" s="32">
        <f>1/Table1[[#This Row],[Duration (Time between doses '[in hours'])]]</f>
        <v>4.1666666666666664E-2</v>
      </c>
      <c r="L4114" s="33">
        <f>Table1[[#This Row],[number doses per hour]]*INDEX(Table2[price per dose],Table1[[#This Row],[Drug ID]])</f>
        <v>0.18133000000000002</v>
      </c>
      <c r="M4114" s="11" t="b">
        <f>AND(Table1[[#This Row],[hour of cancellation 0 to 23]]&gt;=0,Table1[[#This Row],[hour of cancellation 0 to 23]]&lt;=23)</f>
        <v>1</v>
      </c>
    </row>
    <row r="4115" spans="1:13" x14ac:dyDescent="0.3">
      <c r="A4115" s="1">
        <v>4114</v>
      </c>
      <c r="B4115" s="1">
        <v>1</v>
      </c>
      <c r="C4115" s="2">
        <v>41089.449273243401</v>
      </c>
      <c r="D4115" s="2">
        <v>41149.448611111111</v>
      </c>
      <c r="E4115" s="1">
        <v>12</v>
      </c>
      <c r="F4115" s="2">
        <v>41090.476625609488</v>
      </c>
      <c r="G4115" s="1">
        <v>0</v>
      </c>
      <c r="H4115" s="32">
        <f>IFERROR(HOUR(Table1[[#This Row],[Cancel Date/time]])+MINUTE(Table1[[#This Row],[Cancel Date/time]])/60,"not cancelled")</f>
        <v>11.433333333333334</v>
      </c>
      <c r="I4115" s="47">
        <f>IFERROR(ROUND(Table1[[#This Row],[cancellation time decimal]],0),"not cancelled")</f>
        <v>11</v>
      </c>
      <c r="J4115" s="10">
        <f>IFERROR(MOD(Table1[[#This Row],[cancellation hour rounded]],24),"not cancelled")</f>
        <v>11</v>
      </c>
      <c r="K4115" s="32">
        <f>1/Table1[[#This Row],[Duration (Time between doses '[in hours'])]]</f>
        <v>8.3333333333333329E-2</v>
      </c>
      <c r="L4115" s="33">
        <f>Table1[[#This Row],[number doses per hour]]*INDEX(Table2[price per dose],Table1[[#This Row],[Drug ID]])</f>
        <v>0.56619444444444444</v>
      </c>
      <c r="M4115" s="11" t="b">
        <f>AND(Table1[[#This Row],[hour of cancellation 0 to 23]]&gt;=0,Table1[[#This Row],[hour of cancellation 0 to 23]]&lt;=23)</f>
        <v>1</v>
      </c>
    </row>
    <row r="4116" spans="1:13" x14ac:dyDescent="0.3">
      <c r="A4116" s="1">
        <v>4115</v>
      </c>
      <c r="B4116" s="1">
        <v>4</v>
      </c>
      <c r="C4116" s="2">
        <v>41089.432156193623</v>
      </c>
      <c r="D4116" s="2">
        <v>41149.431944444441</v>
      </c>
      <c r="E4116" s="1">
        <v>12</v>
      </c>
      <c r="F4116" s="2">
        <v>41092.523207153601</v>
      </c>
      <c r="G4116" s="1">
        <v>0</v>
      </c>
      <c r="H4116" s="32">
        <f>IFERROR(HOUR(Table1[[#This Row],[Cancel Date/time]])+MINUTE(Table1[[#This Row],[Cancel Date/time]])/60,"not cancelled")</f>
        <v>12.55</v>
      </c>
      <c r="I4116" s="47">
        <f>IFERROR(ROUND(Table1[[#This Row],[cancellation time decimal]],0),"not cancelled")</f>
        <v>13</v>
      </c>
      <c r="J4116" s="10">
        <f>IFERROR(MOD(Table1[[#This Row],[cancellation hour rounded]],24),"not cancelled")</f>
        <v>13</v>
      </c>
      <c r="K4116" s="32">
        <f>1/Table1[[#This Row],[Duration (Time between doses '[in hours'])]]</f>
        <v>8.3333333333333329E-2</v>
      </c>
      <c r="L4116" s="33">
        <f>Table1[[#This Row],[number doses per hour]]*INDEX(Table2[price per dose],Table1[[#This Row],[Drug ID]])</f>
        <v>1.448055119047619</v>
      </c>
      <c r="M4116" s="11" t="b">
        <f>AND(Table1[[#This Row],[hour of cancellation 0 to 23]]&gt;=0,Table1[[#This Row],[hour of cancellation 0 to 23]]&lt;=23)</f>
        <v>1</v>
      </c>
    </row>
    <row r="4117" spans="1:13" x14ac:dyDescent="0.3">
      <c r="A4117" s="1">
        <v>4116</v>
      </c>
      <c r="B4117" s="1">
        <v>3</v>
      </c>
      <c r="C4117" s="2">
        <v>41089.425517872274</v>
      </c>
      <c r="D4117" s="2">
        <v>41149.424999999996</v>
      </c>
      <c r="E4117" s="1">
        <v>24</v>
      </c>
      <c r="F4117" s="2">
        <v>41091.47473722155</v>
      </c>
      <c r="G4117" s="1">
        <v>0</v>
      </c>
      <c r="H4117" s="32">
        <f>IFERROR(HOUR(Table1[[#This Row],[Cancel Date/time]])+MINUTE(Table1[[#This Row],[Cancel Date/time]])/60,"not cancelled")</f>
        <v>11.383333333333333</v>
      </c>
      <c r="I4117" s="47">
        <f>IFERROR(ROUND(Table1[[#This Row],[cancellation time decimal]],0),"not cancelled")</f>
        <v>11</v>
      </c>
      <c r="J4117" s="10">
        <f>IFERROR(MOD(Table1[[#This Row],[cancellation hour rounded]],24),"not cancelled")</f>
        <v>11</v>
      </c>
      <c r="K4117" s="32">
        <f>1/Table1[[#This Row],[Duration (Time between doses '[in hours'])]]</f>
        <v>4.1666666666666664E-2</v>
      </c>
      <c r="L4117" s="33">
        <f>Table1[[#This Row],[number doses per hour]]*INDEX(Table2[price per dose],Table1[[#This Row],[Drug ID]])</f>
        <v>0.18133000000000002</v>
      </c>
      <c r="M4117" s="11" t="b">
        <f>AND(Table1[[#This Row],[hour of cancellation 0 to 23]]&gt;=0,Table1[[#This Row],[hour of cancellation 0 to 23]]&lt;=23)</f>
        <v>1</v>
      </c>
    </row>
    <row r="4118" spans="1:13" x14ac:dyDescent="0.3">
      <c r="A4118" s="1">
        <v>4117</v>
      </c>
      <c r="B4118" s="1">
        <v>3</v>
      </c>
      <c r="C4118" s="2">
        <v>41089.442611340259</v>
      </c>
      <c r="D4118" s="2">
        <v>41149.442361111105</v>
      </c>
      <c r="E4118" s="1">
        <v>24</v>
      </c>
      <c r="F4118" s="2">
        <v>41092.730909092308</v>
      </c>
      <c r="G4118" s="1">
        <v>0</v>
      </c>
      <c r="H4118" s="32">
        <f>IFERROR(HOUR(Table1[[#This Row],[Cancel Date/time]])+MINUTE(Table1[[#This Row],[Cancel Date/time]])/60,"not cancelled")</f>
        <v>17.533333333333335</v>
      </c>
      <c r="I4118" s="47">
        <f>IFERROR(ROUND(Table1[[#This Row],[cancellation time decimal]],0),"not cancelled")</f>
        <v>18</v>
      </c>
      <c r="J4118" s="10">
        <f>IFERROR(MOD(Table1[[#This Row],[cancellation hour rounded]],24),"not cancelled")</f>
        <v>18</v>
      </c>
      <c r="K4118" s="32">
        <f>1/Table1[[#This Row],[Duration (Time between doses '[in hours'])]]</f>
        <v>4.1666666666666664E-2</v>
      </c>
      <c r="L4118" s="33">
        <f>Table1[[#This Row],[number doses per hour]]*INDEX(Table2[price per dose],Table1[[#This Row],[Drug ID]])</f>
        <v>0.18133000000000002</v>
      </c>
      <c r="M4118" s="11" t="b">
        <f>AND(Table1[[#This Row],[hour of cancellation 0 to 23]]&gt;=0,Table1[[#This Row],[hour of cancellation 0 to 23]]&lt;=23)</f>
        <v>1</v>
      </c>
    </row>
    <row r="4119" spans="1:13" x14ac:dyDescent="0.3">
      <c r="A4119" s="1">
        <v>4118</v>
      </c>
      <c r="B4119" s="1">
        <v>11</v>
      </c>
      <c r="C4119" s="2">
        <v>41089.607087565171</v>
      </c>
      <c r="D4119" s="2">
        <v>41149.606944444444</v>
      </c>
      <c r="E4119" s="1">
        <v>1</v>
      </c>
      <c r="F4119" s="2">
        <v>41096.579003066683</v>
      </c>
      <c r="G4119" s="1">
        <v>0</v>
      </c>
      <c r="H4119" s="32">
        <f>IFERROR(HOUR(Table1[[#This Row],[Cancel Date/time]])+MINUTE(Table1[[#This Row],[Cancel Date/time]])/60,"not cancelled")</f>
        <v>13.883333333333333</v>
      </c>
      <c r="I4119" s="47">
        <f>IFERROR(ROUND(Table1[[#This Row],[cancellation time decimal]],0),"not cancelled")</f>
        <v>14</v>
      </c>
      <c r="J4119" s="10">
        <f>IFERROR(MOD(Table1[[#This Row],[cancellation hour rounded]],24),"not cancelled")</f>
        <v>14</v>
      </c>
      <c r="K4119" s="32">
        <f>1/Table1[[#This Row],[Duration (Time between doses '[in hours'])]]</f>
        <v>1</v>
      </c>
      <c r="L4119" s="33">
        <f>Table1[[#This Row],[number doses per hour]]*INDEX(Table2[price per dose],Table1[[#This Row],[Drug ID]])</f>
        <v>1</v>
      </c>
      <c r="M4119" s="11" t="b">
        <f>AND(Table1[[#This Row],[hour of cancellation 0 to 23]]&gt;=0,Table1[[#This Row],[hour of cancellation 0 to 23]]&lt;=23)</f>
        <v>1</v>
      </c>
    </row>
    <row r="4120" spans="1:13" x14ac:dyDescent="0.3">
      <c r="A4120" s="1">
        <v>4119</v>
      </c>
      <c r="B4120" s="1">
        <v>3</v>
      </c>
      <c r="C4120" s="2">
        <v>41089.637488471497</v>
      </c>
      <c r="D4120" s="2">
        <v>41149.636805555558</v>
      </c>
      <c r="E4120" s="1">
        <v>24</v>
      </c>
      <c r="F4120" s="2">
        <v>41091.384687698781</v>
      </c>
      <c r="G4120" s="1">
        <v>0</v>
      </c>
      <c r="H4120" s="32">
        <f>IFERROR(HOUR(Table1[[#This Row],[Cancel Date/time]])+MINUTE(Table1[[#This Row],[Cancel Date/time]])/60,"not cancelled")</f>
        <v>9.2166666666666668</v>
      </c>
      <c r="I4120" s="47">
        <f>IFERROR(ROUND(Table1[[#This Row],[cancellation time decimal]],0),"not cancelled")</f>
        <v>9</v>
      </c>
      <c r="J4120" s="10">
        <f>IFERROR(MOD(Table1[[#This Row],[cancellation hour rounded]],24),"not cancelled")</f>
        <v>9</v>
      </c>
      <c r="K4120" s="32">
        <f>1/Table1[[#This Row],[Duration (Time between doses '[in hours'])]]</f>
        <v>4.1666666666666664E-2</v>
      </c>
      <c r="L4120" s="33">
        <f>Table1[[#This Row],[number doses per hour]]*INDEX(Table2[price per dose],Table1[[#This Row],[Drug ID]])</f>
        <v>0.18133000000000002</v>
      </c>
      <c r="M4120" s="11" t="b">
        <f>AND(Table1[[#This Row],[hour of cancellation 0 to 23]]&gt;=0,Table1[[#This Row],[hour of cancellation 0 to 23]]&lt;=23)</f>
        <v>1</v>
      </c>
    </row>
    <row r="4121" spans="1:13" x14ac:dyDescent="0.3">
      <c r="A4121" s="1">
        <v>4120</v>
      </c>
      <c r="B4121" s="1">
        <v>1</v>
      </c>
      <c r="C4121" s="2">
        <v>41089.626439728301</v>
      </c>
      <c r="D4121" s="2">
        <v>41149.626388888886</v>
      </c>
      <c r="E4121" s="1">
        <v>12</v>
      </c>
      <c r="F4121" s="2">
        <v>41090.386058590077</v>
      </c>
      <c r="G4121" s="1">
        <v>0</v>
      </c>
      <c r="H4121" s="32">
        <f>IFERROR(HOUR(Table1[[#This Row],[Cancel Date/time]])+MINUTE(Table1[[#This Row],[Cancel Date/time]])/60,"not cancelled")</f>
        <v>9.25</v>
      </c>
      <c r="I4121" s="47">
        <f>IFERROR(ROUND(Table1[[#This Row],[cancellation time decimal]],0),"not cancelled")</f>
        <v>9</v>
      </c>
      <c r="J4121" s="10">
        <f>IFERROR(MOD(Table1[[#This Row],[cancellation hour rounded]],24),"not cancelled")</f>
        <v>9</v>
      </c>
      <c r="K4121" s="32">
        <f>1/Table1[[#This Row],[Duration (Time between doses '[in hours'])]]</f>
        <v>8.3333333333333329E-2</v>
      </c>
      <c r="L4121" s="33">
        <f>Table1[[#This Row],[number doses per hour]]*INDEX(Table2[price per dose],Table1[[#This Row],[Drug ID]])</f>
        <v>0.56619444444444444</v>
      </c>
      <c r="M4121" s="11" t="b">
        <f>AND(Table1[[#This Row],[hour of cancellation 0 to 23]]&gt;=0,Table1[[#This Row],[hour of cancellation 0 to 23]]&lt;=23)</f>
        <v>1</v>
      </c>
    </row>
    <row r="4122" spans="1:13" x14ac:dyDescent="0.3">
      <c r="A4122" s="1">
        <v>4121</v>
      </c>
      <c r="B4122" s="1">
        <v>3</v>
      </c>
      <c r="C4122" s="2">
        <v>41089.642833614518</v>
      </c>
      <c r="D4122" s="2">
        <v>41149.642361111109</v>
      </c>
      <c r="E4122" s="1">
        <v>24</v>
      </c>
      <c r="F4122" s="2">
        <v>41092.464372042232</v>
      </c>
      <c r="G4122" s="1">
        <v>0</v>
      </c>
      <c r="H4122" s="32">
        <f>IFERROR(HOUR(Table1[[#This Row],[Cancel Date/time]])+MINUTE(Table1[[#This Row],[Cancel Date/time]])/60,"not cancelled")</f>
        <v>11.133333333333333</v>
      </c>
      <c r="I4122" s="47">
        <f>IFERROR(ROUND(Table1[[#This Row],[cancellation time decimal]],0),"not cancelled")</f>
        <v>11</v>
      </c>
      <c r="J4122" s="10">
        <f>IFERROR(MOD(Table1[[#This Row],[cancellation hour rounded]],24),"not cancelled")</f>
        <v>11</v>
      </c>
      <c r="K4122" s="32">
        <f>1/Table1[[#This Row],[Duration (Time between doses '[in hours'])]]</f>
        <v>4.1666666666666664E-2</v>
      </c>
      <c r="L4122" s="33">
        <f>Table1[[#This Row],[number doses per hour]]*INDEX(Table2[price per dose],Table1[[#This Row],[Drug ID]])</f>
        <v>0.18133000000000002</v>
      </c>
      <c r="M4122" s="11" t="b">
        <f>AND(Table1[[#This Row],[hour of cancellation 0 to 23]]&gt;=0,Table1[[#This Row],[hour of cancellation 0 to 23]]&lt;=23)</f>
        <v>1</v>
      </c>
    </row>
    <row r="4123" spans="1:13" x14ac:dyDescent="0.3">
      <c r="A4123" s="1">
        <v>4122</v>
      </c>
      <c r="B4123" s="1">
        <v>10</v>
      </c>
      <c r="C4123" s="2">
        <v>41089.649956856352</v>
      </c>
      <c r="D4123" s="2">
        <v>41149.649305555555</v>
      </c>
      <c r="E4123" s="1">
        <v>1</v>
      </c>
      <c r="F4123" s="2">
        <v>41096.690713033291</v>
      </c>
      <c r="G4123" s="1">
        <v>5</v>
      </c>
      <c r="H4123" s="32">
        <f>IFERROR(HOUR(Table1[[#This Row],[Cancel Date/time]])+MINUTE(Table1[[#This Row],[Cancel Date/time]])/60,"not cancelled")</f>
        <v>16.566666666666666</v>
      </c>
      <c r="I4123" s="47">
        <f>IFERROR(ROUND(Table1[[#This Row],[cancellation time decimal]],0),"not cancelled")</f>
        <v>17</v>
      </c>
      <c r="J4123" s="10">
        <f>IFERROR(MOD(Table1[[#This Row],[cancellation hour rounded]],24),"not cancelled")</f>
        <v>17</v>
      </c>
      <c r="K4123" s="32">
        <f>1/Table1[[#This Row],[Duration (Time between doses '[in hours'])]]</f>
        <v>1</v>
      </c>
      <c r="L4123" s="33">
        <f>Table1[[#This Row],[number doses per hour]]*INDEX(Table2[price per dose],Table1[[#This Row],[Drug ID]])</f>
        <v>2.5716000000000001</v>
      </c>
      <c r="M4123" s="11" t="b">
        <f>AND(Table1[[#This Row],[hour of cancellation 0 to 23]]&gt;=0,Table1[[#This Row],[hour of cancellation 0 to 23]]&lt;=23)</f>
        <v>1</v>
      </c>
    </row>
    <row r="4124" spans="1:13" x14ac:dyDescent="0.3">
      <c r="A4124" s="1">
        <v>4123</v>
      </c>
      <c r="B4124" s="1">
        <v>6</v>
      </c>
      <c r="C4124" s="2">
        <v>41089.700421814807</v>
      </c>
      <c r="D4124" s="2">
        <v>41149.699999999997</v>
      </c>
      <c r="E4124" s="1">
        <v>24</v>
      </c>
      <c r="F4124" s="2">
        <v>41101.781483893465</v>
      </c>
      <c r="G4124" s="1">
        <v>0</v>
      </c>
      <c r="H4124" s="32">
        <f>IFERROR(HOUR(Table1[[#This Row],[Cancel Date/time]])+MINUTE(Table1[[#This Row],[Cancel Date/time]])/60,"not cancelled")</f>
        <v>18.75</v>
      </c>
      <c r="I4124" s="47">
        <f>IFERROR(ROUND(Table1[[#This Row],[cancellation time decimal]],0),"not cancelled")</f>
        <v>19</v>
      </c>
      <c r="J4124" s="10">
        <f>IFERROR(MOD(Table1[[#This Row],[cancellation hour rounded]],24),"not cancelled")</f>
        <v>19</v>
      </c>
      <c r="K4124" s="32">
        <f>1/Table1[[#This Row],[Duration (Time between doses '[in hours'])]]</f>
        <v>4.1666666666666664E-2</v>
      </c>
      <c r="L4124" s="33">
        <f>Table1[[#This Row],[number doses per hour]]*INDEX(Table2[price per dose],Table1[[#This Row],[Drug ID]])</f>
        <v>0.35218749999999999</v>
      </c>
      <c r="M4124" s="11" t="b">
        <f>AND(Table1[[#This Row],[hour of cancellation 0 to 23]]&gt;=0,Table1[[#This Row],[hour of cancellation 0 to 23]]&lt;=23)</f>
        <v>1</v>
      </c>
    </row>
    <row r="4125" spans="1:13" x14ac:dyDescent="0.3">
      <c r="A4125" s="1">
        <v>4124</v>
      </c>
      <c r="B4125" s="1">
        <v>1</v>
      </c>
      <c r="C4125" s="2">
        <v>41089.770663390802</v>
      </c>
      <c r="D4125" s="2">
        <v>41149.770138888889</v>
      </c>
      <c r="E4125" s="1">
        <v>12</v>
      </c>
      <c r="F4125" s="2">
        <v>41090.612445761486</v>
      </c>
      <c r="G4125" s="1">
        <v>0</v>
      </c>
      <c r="H4125" s="32">
        <f>IFERROR(HOUR(Table1[[#This Row],[Cancel Date/time]])+MINUTE(Table1[[#This Row],[Cancel Date/time]])/60,"not cancelled")</f>
        <v>14.683333333333334</v>
      </c>
      <c r="I4125" s="47">
        <f>IFERROR(ROUND(Table1[[#This Row],[cancellation time decimal]],0),"not cancelled")</f>
        <v>15</v>
      </c>
      <c r="J4125" s="10">
        <f>IFERROR(MOD(Table1[[#This Row],[cancellation hour rounded]],24),"not cancelled")</f>
        <v>15</v>
      </c>
      <c r="K4125" s="32">
        <f>1/Table1[[#This Row],[Duration (Time between doses '[in hours'])]]</f>
        <v>8.3333333333333329E-2</v>
      </c>
      <c r="L4125" s="33">
        <f>Table1[[#This Row],[number doses per hour]]*INDEX(Table2[price per dose],Table1[[#This Row],[Drug ID]])</f>
        <v>0.56619444444444444</v>
      </c>
      <c r="M4125" s="11" t="b">
        <f>AND(Table1[[#This Row],[hour of cancellation 0 to 23]]&gt;=0,Table1[[#This Row],[hour of cancellation 0 to 23]]&lt;=23)</f>
        <v>1</v>
      </c>
    </row>
    <row r="4126" spans="1:13" x14ac:dyDescent="0.3">
      <c r="A4126" s="1">
        <v>4125</v>
      </c>
      <c r="B4126" s="1">
        <v>3</v>
      </c>
      <c r="C4126" s="2">
        <v>41089.893238643628</v>
      </c>
      <c r="D4126" s="2">
        <v>41149.893055555556</v>
      </c>
      <c r="E4126" s="1">
        <v>24</v>
      </c>
      <c r="F4126" s="2">
        <v>41091.914596418035</v>
      </c>
      <c r="G4126" s="1">
        <v>0</v>
      </c>
      <c r="H4126" s="32">
        <f>IFERROR(HOUR(Table1[[#This Row],[Cancel Date/time]])+MINUTE(Table1[[#This Row],[Cancel Date/time]])/60,"not cancelled")</f>
        <v>21.95</v>
      </c>
      <c r="I4126" s="47">
        <f>IFERROR(ROUND(Table1[[#This Row],[cancellation time decimal]],0),"not cancelled")</f>
        <v>22</v>
      </c>
      <c r="J4126" s="10">
        <f>IFERROR(MOD(Table1[[#This Row],[cancellation hour rounded]],24),"not cancelled")</f>
        <v>22</v>
      </c>
      <c r="K4126" s="32">
        <f>1/Table1[[#This Row],[Duration (Time between doses '[in hours'])]]</f>
        <v>4.1666666666666664E-2</v>
      </c>
      <c r="L4126" s="33">
        <f>Table1[[#This Row],[number doses per hour]]*INDEX(Table2[price per dose],Table1[[#This Row],[Drug ID]])</f>
        <v>0.18133000000000002</v>
      </c>
      <c r="M4126" s="11" t="b">
        <f>AND(Table1[[#This Row],[hour of cancellation 0 to 23]]&gt;=0,Table1[[#This Row],[hour of cancellation 0 to 23]]&lt;=23)</f>
        <v>1</v>
      </c>
    </row>
    <row r="4127" spans="1:13" x14ac:dyDescent="0.3">
      <c r="A4127" s="1">
        <v>4126</v>
      </c>
      <c r="B4127" s="1">
        <v>2</v>
      </c>
      <c r="C4127" s="2">
        <v>41089.963581810371</v>
      </c>
      <c r="D4127" s="2">
        <v>41149.963194444448</v>
      </c>
      <c r="E4127" s="1">
        <v>10</v>
      </c>
      <c r="F4127" s="2">
        <v>41090.694882985488</v>
      </c>
      <c r="G4127" s="1">
        <v>0</v>
      </c>
      <c r="H4127" s="32">
        <f>IFERROR(HOUR(Table1[[#This Row],[Cancel Date/time]])+MINUTE(Table1[[#This Row],[Cancel Date/time]])/60,"not cancelled")</f>
        <v>16.666666666666668</v>
      </c>
      <c r="I4127" s="47">
        <f>IFERROR(ROUND(Table1[[#This Row],[cancellation time decimal]],0),"not cancelled")</f>
        <v>17</v>
      </c>
      <c r="J4127" s="10">
        <f>IFERROR(MOD(Table1[[#This Row],[cancellation hour rounded]],24),"not cancelled")</f>
        <v>17</v>
      </c>
      <c r="K4127" s="32">
        <f>1/Table1[[#This Row],[Duration (Time between doses '[in hours'])]]</f>
        <v>0.1</v>
      </c>
      <c r="L4127" s="33">
        <f>Table1[[#This Row],[number doses per hour]]*INDEX(Table2[price per dose],Table1[[#This Row],[Drug ID]])</f>
        <v>0.84959999999999969</v>
      </c>
      <c r="M4127" s="11" t="b">
        <f>AND(Table1[[#This Row],[hour of cancellation 0 to 23]]&gt;=0,Table1[[#This Row],[hour of cancellation 0 to 23]]&lt;=23)</f>
        <v>1</v>
      </c>
    </row>
    <row r="4128" spans="1:13" x14ac:dyDescent="0.3">
      <c r="A4128" s="1">
        <v>4127</v>
      </c>
      <c r="B4128" s="1">
        <v>1</v>
      </c>
      <c r="C4128" s="2">
        <v>41090.225733668864</v>
      </c>
      <c r="D4128" s="2">
        <v>41150.225694444445</v>
      </c>
      <c r="E4128" s="1">
        <v>12</v>
      </c>
      <c r="F4128" s="2">
        <v>41091.445448505227</v>
      </c>
      <c r="G4128" s="1">
        <v>0</v>
      </c>
      <c r="H4128" s="32">
        <f>IFERROR(HOUR(Table1[[#This Row],[Cancel Date/time]])+MINUTE(Table1[[#This Row],[Cancel Date/time]])/60,"not cancelled")</f>
        <v>10.683333333333334</v>
      </c>
      <c r="I4128" s="47">
        <f>IFERROR(ROUND(Table1[[#This Row],[cancellation time decimal]],0),"not cancelled")</f>
        <v>11</v>
      </c>
      <c r="J4128" s="10">
        <f>IFERROR(MOD(Table1[[#This Row],[cancellation hour rounded]],24),"not cancelled")</f>
        <v>11</v>
      </c>
      <c r="K4128" s="32">
        <f>1/Table1[[#This Row],[Duration (Time between doses '[in hours'])]]</f>
        <v>8.3333333333333329E-2</v>
      </c>
      <c r="L4128" s="33">
        <f>Table1[[#This Row],[number doses per hour]]*INDEX(Table2[price per dose],Table1[[#This Row],[Drug ID]])</f>
        <v>0.56619444444444444</v>
      </c>
      <c r="M4128" s="11" t="b">
        <f>AND(Table1[[#This Row],[hour of cancellation 0 to 23]]&gt;=0,Table1[[#This Row],[hour of cancellation 0 to 23]]&lt;=23)</f>
        <v>1</v>
      </c>
    </row>
    <row r="4129" spans="1:13" hidden="1" x14ac:dyDescent="0.3">
      <c r="A4129" s="1">
        <v>4128</v>
      </c>
      <c r="B4129" s="1">
        <v>1</v>
      </c>
      <c r="C4129" s="2">
        <v>41090.321545762788</v>
      </c>
      <c r="D4129" s="2">
        <v>41093.612562768496</v>
      </c>
      <c r="E4129" s="1">
        <v>12</v>
      </c>
      <c r="F4129" s="2" t="s">
        <v>5</v>
      </c>
      <c r="G4129" s="1">
        <v>0</v>
      </c>
      <c r="H4129" s="32" t="str">
        <f>IFERROR(HOUR(Table1[[#This Row],[Cancel Date/time]])+MINUTE(Table1[[#This Row],[Cancel Date/time]])/60,"not cancelled")</f>
        <v>not cancelled</v>
      </c>
      <c r="I4129" s="47" t="str">
        <f>IFERROR(ROUND(Table1[[#This Row],[cancellation time decimal]],0),"not cancelled")</f>
        <v>not cancelled</v>
      </c>
      <c r="J4129" s="10" t="str">
        <f>IFERROR(MOD(Table1[[#This Row],[cancellation hour rounded]],24),"not cancelled")</f>
        <v>not cancelled</v>
      </c>
      <c r="K4129" s="32">
        <f>1/Table1[[#This Row],[Duration (Time between doses '[in hours'])]]</f>
        <v>8.3333333333333329E-2</v>
      </c>
      <c r="L4129" s="33">
        <f>Table1[[#This Row],[number doses per hour]]*INDEX(Table2[price per dose],Table1[[#This Row],[Drug ID]])</f>
        <v>0.56619444444444444</v>
      </c>
      <c r="M4129" s="11" t="b">
        <f>AND(Table1[[#This Row],[hour of cancellation 0 to 23]]&gt;=0,Table1[[#This Row],[hour of cancellation 0 to 23]]&lt;=23)</f>
        <v>0</v>
      </c>
    </row>
    <row r="4130" spans="1:13" x14ac:dyDescent="0.3">
      <c r="A4130" s="1">
        <v>4129</v>
      </c>
      <c r="B4130" s="1">
        <v>6</v>
      </c>
      <c r="C4130" s="2">
        <v>41090.346008466251</v>
      </c>
      <c r="D4130" s="2">
        <v>41150.345833333333</v>
      </c>
      <c r="E4130" s="1">
        <v>24</v>
      </c>
      <c r="F4130" s="2">
        <v>41094.336976650528</v>
      </c>
      <c r="G4130" s="1">
        <v>0</v>
      </c>
      <c r="H4130" s="32">
        <f>IFERROR(HOUR(Table1[[#This Row],[Cancel Date/time]])+MINUTE(Table1[[#This Row],[Cancel Date/time]])/60,"not cancelled")</f>
        <v>8.0833333333333339</v>
      </c>
      <c r="I4130" s="47">
        <f>IFERROR(ROUND(Table1[[#This Row],[cancellation time decimal]],0),"not cancelled")</f>
        <v>8</v>
      </c>
      <c r="J4130" s="10">
        <f>IFERROR(MOD(Table1[[#This Row],[cancellation hour rounded]],24),"not cancelled")</f>
        <v>8</v>
      </c>
      <c r="K4130" s="32">
        <f>1/Table1[[#This Row],[Duration (Time between doses '[in hours'])]]</f>
        <v>4.1666666666666664E-2</v>
      </c>
      <c r="L4130" s="33">
        <f>Table1[[#This Row],[number doses per hour]]*INDEX(Table2[price per dose],Table1[[#This Row],[Drug ID]])</f>
        <v>0.35218749999999999</v>
      </c>
      <c r="M4130" s="11" t="b">
        <f>AND(Table1[[#This Row],[hour of cancellation 0 to 23]]&gt;=0,Table1[[#This Row],[hour of cancellation 0 to 23]]&lt;=23)</f>
        <v>1</v>
      </c>
    </row>
    <row r="4131" spans="1:13" x14ac:dyDescent="0.3">
      <c r="A4131" s="1">
        <v>4130</v>
      </c>
      <c r="B4131" s="1">
        <v>9</v>
      </c>
      <c r="C4131" s="2">
        <v>41090.392257542517</v>
      </c>
      <c r="D4131" s="2">
        <v>41150.39166666667</v>
      </c>
      <c r="E4131" s="1">
        <v>5</v>
      </c>
      <c r="F4131" s="2">
        <v>41093.6342691522</v>
      </c>
      <c r="G4131" s="1">
        <v>0</v>
      </c>
      <c r="H4131" s="32">
        <f>IFERROR(HOUR(Table1[[#This Row],[Cancel Date/time]])+MINUTE(Table1[[#This Row],[Cancel Date/time]])/60,"not cancelled")</f>
        <v>15.216666666666667</v>
      </c>
      <c r="I4131" s="47">
        <f>IFERROR(ROUND(Table1[[#This Row],[cancellation time decimal]],0),"not cancelled")</f>
        <v>15</v>
      </c>
      <c r="J4131" s="10">
        <f>IFERROR(MOD(Table1[[#This Row],[cancellation hour rounded]],24),"not cancelled")</f>
        <v>15</v>
      </c>
      <c r="K4131" s="32">
        <f>1/Table1[[#This Row],[Duration (Time between doses '[in hours'])]]</f>
        <v>0.2</v>
      </c>
      <c r="L4131" s="33">
        <f>Table1[[#This Row],[number doses per hour]]*INDEX(Table2[price per dose],Table1[[#This Row],[Drug ID]])</f>
        <v>5.6740000000000004</v>
      </c>
      <c r="M4131" s="11" t="b">
        <f>AND(Table1[[#This Row],[hour of cancellation 0 to 23]]&gt;=0,Table1[[#This Row],[hour of cancellation 0 to 23]]&lt;=23)</f>
        <v>1</v>
      </c>
    </row>
    <row r="4132" spans="1:13" x14ac:dyDescent="0.3">
      <c r="A4132" s="1">
        <v>4131</v>
      </c>
      <c r="B4132" s="1">
        <v>4</v>
      </c>
      <c r="C4132" s="2">
        <v>41090.425763668463</v>
      </c>
      <c r="D4132" s="2">
        <v>41150.425694444442</v>
      </c>
      <c r="E4132" s="1">
        <v>12</v>
      </c>
      <c r="F4132" s="2">
        <v>41093.616392647178</v>
      </c>
      <c r="G4132" s="1">
        <v>0</v>
      </c>
      <c r="H4132" s="32">
        <f>IFERROR(HOUR(Table1[[#This Row],[Cancel Date/time]])+MINUTE(Table1[[#This Row],[Cancel Date/time]])/60,"not cancelled")</f>
        <v>14.783333333333333</v>
      </c>
      <c r="I4132" s="47">
        <f>IFERROR(ROUND(Table1[[#This Row],[cancellation time decimal]],0),"not cancelled")</f>
        <v>15</v>
      </c>
      <c r="J4132" s="10">
        <f>IFERROR(MOD(Table1[[#This Row],[cancellation hour rounded]],24),"not cancelled")</f>
        <v>15</v>
      </c>
      <c r="K4132" s="32">
        <f>1/Table1[[#This Row],[Duration (Time between doses '[in hours'])]]</f>
        <v>8.3333333333333329E-2</v>
      </c>
      <c r="L4132" s="33">
        <f>Table1[[#This Row],[number doses per hour]]*INDEX(Table2[price per dose],Table1[[#This Row],[Drug ID]])</f>
        <v>1.448055119047619</v>
      </c>
      <c r="M4132" s="11" t="b">
        <f>AND(Table1[[#This Row],[hour of cancellation 0 to 23]]&gt;=0,Table1[[#This Row],[hour of cancellation 0 to 23]]&lt;=23)</f>
        <v>1</v>
      </c>
    </row>
    <row r="4133" spans="1:13" x14ac:dyDescent="0.3">
      <c r="A4133" s="1">
        <v>4132</v>
      </c>
      <c r="B4133" s="1">
        <v>3</v>
      </c>
      <c r="C4133" s="2">
        <v>41090.440599190035</v>
      </c>
      <c r="D4133" s="2">
        <v>41150.440277777772</v>
      </c>
      <c r="E4133" s="1">
        <v>24</v>
      </c>
      <c r="F4133" s="2">
        <v>41092.659322924803</v>
      </c>
      <c r="G4133" s="1">
        <v>0</v>
      </c>
      <c r="H4133" s="32">
        <f>IFERROR(HOUR(Table1[[#This Row],[Cancel Date/time]])+MINUTE(Table1[[#This Row],[Cancel Date/time]])/60,"not cancelled")</f>
        <v>15.816666666666666</v>
      </c>
      <c r="I4133" s="47">
        <f>IFERROR(ROUND(Table1[[#This Row],[cancellation time decimal]],0),"not cancelled")</f>
        <v>16</v>
      </c>
      <c r="J4133" s="10">
        <f>IFERROR(MOD(Table1[[#This Row],[cancellation hour rounded]],24),"not cancelled")</f>
        <v>16</v>
      </c>
      <c r="K4133" s="32">
        <f>1/Table1[[#This Row],[Duration (Time between doses '[in hours'])]]</f>
        <v>4.1666666666666664E-2</v>
      </c>
      <c r="L4133" s="33">
        <f>Table1[[#This Row],[number doses per hour]]*INDEX(Table2[price per dose],Table1[[#This Row],[Drug ID]])</f>
        <v>0.18133000000000002</v>
      </c>
      <c r="M4133" s="11" t="b">
        <f>AND(Table1[[#This Row],[hour of cancellation 0 to 23]]&gt;=0,Table1[[#This Row],[hour of cancellation 0 to 23]]&lt;=23)</f>
        <v>1</v>
      </c>
    </row>
    <row r="4134" spans="1:13" x14ac:dyDescent="0.3">
      <c r="A4134" s="1">
        <v>4133</v>
      </c>
      <c r="B4134" s="1">
        <v>6</v>
      </c>
      <c r="C4134" s="2">
        <v>41090.424324669388</v>
      </c>
      <c r="D4134" s="2">
        <v>41150.424305555556</v>
      </c>
      <c r="E4134" s="1">
        <v>24</v>
      </c>
      <c r="F4134" s="2">
        <v>41096.699178960705</v>
      </c>
      <c r="G4134" s="1">
        <v>0</v>
      </c>
      <c r="H4134" s="32">
        <f>IFERROR(HOUR(Table1[[#This Row],[Cancel Date/time]])+MINUTE(Table1[[#This Row],[Cancel Date/time]])/60,"not cancelled")</f>
        <v>16.766666666666666</v>
      </c>
      <c r="I4134" s="47">
        <f>IFERROR(ROUND(Table1[[#This Row],[cancellation time decimal]],0),"not cancelled")</f>
        <v>17</v>
      </c>
      <c r="J4134" s="10">
        <f>IFERROR(MOD(Table1[[#This Row],[cancellation hour rounded]],24),"not cancelled")</f>
        <v>17</v>
      </c>
      <c r="K4134" s="32">
        <f>1/Table1[[#This Row],[Duration (Time between doses '[in hours'])]]</f>
        <v>4.1666666666666664E-2</v>
      </c>
      <c r="L4134" s="33">
        <f>Table1[[#This Row],[number doses per hour]]*INDEX(Table2[price per dose],Table1[[#This Row],[Drug ID]])</f>
        <v>0.35218749999999999</v>
      </c>
      <c r="M4134" s="11" t="b">
        <f>AND(Table1[[#This Row],[hour of cancellation 0 to 23]]&gt;=0,Table1[[#This Row],[hour of cancellation 0 to 23]]&lt;=23)</f>
        <v>1</v>
      </c>
    </row>
    <row r="4135" spans="1:13" x14ac:dyDescent="0.3">
      <c r="A4135" s="1">
        <v>4134</v>
      </c>
      <c r="B4135" s="1">
        <v>1</v>
      </c>
      <c r="C4135" s="2">
        <v>41090.48687703746</v>
      </c>
      <c r="D4135" s="2">
        <v>41150.486805555556</v>
      </c>
      <c r="E4135" s="1">
        <v>12</v>
      </c>
      <c r="F4135" s="2">
        <v>41091.179520624544</v>
      </c>
      <c r="G4135" s="1">
        <v>0</v>
      </c>
      <c r="H4135" s="32">
        <f>IFERROR(HOUR(Table1[[#This Row],[Cancel Date/time]])+MINUTE(Table1[[#This Row],[Cancel Date/time]])/60,"not cancelled")</f>
        <v>4.3</v>
      </c>
      <c r="I4135" s="47">
        <f>IFERROR(ROUND(Table1[[#This Row],[cancellation time decimal]],0),"not cancelled")</f>
        <v>4</v>
      </c>
      <c r="J4135" s="10">
        <f>IFERROR(MOD(Table1[[#This Row],[cancellation hour rounded]],24),"not cancelled")</f>
        <v>4</v>
      </c>
      <c r="K4135" s="32">
        <f>1/Table1[[#This Row],[Duration (Time between doses '[in hours'])]]</f>
        <v>8.3333333333333329E-2</v>
      </c>
      <c r="L4135" s="33">
        <f>Table1[[#This Row],[number doses per hour]]*INDEX(Table2[price per dose],Table1[[#This Row],[Drug ID]])</f>
        <v>0.56619444444444444</v>
      </c>
      <c r="M4135" s="11" t="b">
        <f>AND(Table1[[#This Row],[hour of cancellation 0 to 23]]&gt;=0,Table1[[#This Row],[hour of cancellation 0 to 23]]&lt;=23)</f>
        <v>1</v>
      </c>
    </row>
    <row r="4136" spans="1:13" x14ac:dyDescent="0.3">
      <c r="A4136" s="1">
        <v>4135</v>
      </c>
      <c r="B4136" s="1">
        <v>4</v>
      </c>
      <c r="C4136" s="2">
        <v>41090.464473258326</v>
      </c>
      <c r="D4136" s="2">
        <v>41150.463888888895</v>
      </c>
      <c r="E4136" s="1">
        <v>12</v>
      </c>
      <c r="F4136" s="2">
        <v>41093.356456265443</v>
      </c>
      <c r="G4136" s="1">
        <v>0</v>
      </c>
      <c r="H4136" s="32">
        <f>IFERROR(HOUR(Table1[[#This Row],[Cancel Date/time]])+MINUTE(Table1[[#This Row],[Cancel Date/time]])/60,"not cancelled")</f>
        <v>8.5500000000000007</v>
      </c>
      <c r="I4136" s="47">
        <f>IFERROR(ROUND(Table1[[#This Row],[cancellation time decimal]],0),"not cancelled")</f>
        <v>9</v>
      </c>
      <c r="J4136" s="10">
        <f>IFERROR(MOD(Table1[[#This Row],[cancellation hour rounded]],24),"not cancelled")</f>
        <v>9</v>
      </c>
      <c r="K4136" s="32">
        <f>1/Table1[[#This Row],[Duration (Time between doses '[in hours'])]]</f>
        <v>8.3333333333333329E-2</v>
      </c>
      <c r="L4136" s="33">
        <f>Table1[[#This Row],[number doses per hour]]*INDEX(Table2[price per dose],Table1[[#This Row],[Drug ID]])</f>
        <v>1.448055119047619</v>
      </c>
      <c r="M4136" s="11" t="b">
        <f>AND(Table1[[#This Row],[hour of cancellation 0 to 23]]&gt;=0,Table1[[#This Row],[hour of cancellation 0 to 23]]&lt;=23)</f>
        <v>1</v>
      </c>
    </row>
    <row r="4137" spans="1:13" x14ac:dyDescent="0.3">
      <c r="A4137" s="1">
        <v>4136</v>
      </c>
      <c r="B4137" s="1">
        <v>1</v>
      </c>
      <c r="C4137" s="2">
        <v>41090.484325862002</v>
      </c>
      <c r="D4137" s="2">
        <v>41150.484027777777</v>
      </c>
      <c r="E4137" s="1">
        <v>8</v>
      </c>
      <c r="F4137" s="2">
        <v>41091.345954072545</v>
      </c>
      <c r="G4137" s="1">
        <v>0</v>
      </c>
      <c r="H4137" s="32">
        <f>IFERROR(HOUR(Table1[[#This Row],[Cancel Date/time]])+MINUTE(Table1[[#This Row],[Cancel Date/time]])/60,"not cancelled")</f>
        <v>8.3000000000000007</v>
      </c>
      <c r="I4137" s="47">
        <f>IFERROR(ROUND(Table1[[#This Row],[cancellation time decimal]],0),"not cancelled")</f>
        <v>8</v>
      </c>
      <c r="J4137" s="10">
        <f>IFERROR(MOD(Table1[[#This Row],[cancellation hour rounded]],24),"not cancelled")</f>
        <v>8</v>
      </c>
      <c r="K4137" s="32">
        <f>1/Table1[[#This Row],[Duration (Time between doses '[in hours'])]]</f>
        <v>0.125</v>
      </c>
      <c r="L4137" s="33">
        <f>Table1[[#This Row],[number doses per hour]]*INDEX(Table2[price per dose],Table1[[#This Row],[Drug ID]])</f>
        <v>0.84929166666666667</v>
      </c>
      <c r="M4137" s="11" t="b">
        <f>AND(Table1[[#This Row],[hour of cancellation 0 to 23]]&gt;=0,Table1[[#This Row],[hour of cancellation 0 to 23]]&lt;=23)</f>
        <v>1</v>
      </c>
    </row>
    <row r="4138" spans="1:13" x14ac:dyDescent="0.3">
      <c r="A4138" s="1">
        <v>4137</v>
      </c>
      <c r="B4138" s="1">
        <v>7</v>
      </c>
      <c r="C4138" s="2">
        <v>41090.515154065586</v>
      </c>
      <c r="D4138" s="2">
        <v>41150.51458333333</v>
      </c>
      <c r="E4138" s="1">
        <v>24</v>
      </c>
      <c r="F4138" s="2">
        <v>41143.617517182713</v>
      </c>
      <c r="G4138" s="1">
        <v>2</v>
      </c>
      <c r="H4138" s="32">
        <f>IFERROR(HOUR(Table1[[#This Row],[Cancel Date/time]])+MINUTE(Table1[[#This Row],[Cancel Date/time]])/60,"not cancelled")</f>
        <v>14.816666666666666</v>
      </c>
      <c r="I4138" s="47">
        <f>IFERROR(ROUND(Table1[[#This Row],[cancellation time decimal]],0),"not cancelled")</f>
        <v>15</v>
      </c>
      <c r="J4138" s="10">
        <f>IFERROR(MOD(Table1[[#This Row],[cancellation hour rounded]],24),"not cancelled")</f>
        <v>15</v>
      </c>
      <c r="K4138" s="32">
        <f>1/Table1[[#This Row],[Duration (Time between doses '[in hours'])]]</f>
        <v>4.1666666666666664E-2</v>
      </c>
      <c r="L4138" s="33">
        <f>Table1[[#This Row],[number doses per hour]]*INDEX(Table2[price per dose],Table1[[#This Row],[Drug ID]])</f>
        <v>1.2958049999999997</v>
      </c>
      <c r="M4138" s="11" t="b">
        <f>AND(Table1[[#This Row],[hour of cancellation 0 to 23]]&gt;=0,Table1[[#This Row],[hour of cancellation 0 to 23]]&lt;=23)</f>
        <v>1</v>
      </c>
    </row>
    <row r="4139" spans="1:13" x14ac:dyDescent="0.3">
      <c r="A4139" s="1">
        <v>4138</v>
      </c>
      <c r="B4139" s="1">
        <v>4</v>
      </c>
      <c r="C4139" s="2">
        <v>41090.519286435367</v>
      </c>
      <c r="D4139" s="2">
        <v>41150.518750000003</v>
      </c>
      <c r="E4139" s="1">
        <v>12</v>
      </c>
      <c r="F4139" s="2">
        <v>41093.565471158443</v>
      </c>
      <c r="G4139" s="1">
        <v>0</v>
      </c>
      <c r="H4139" s="32">
        <f>IFERROR(HOUR(Table1[[#This Row],[Cancel Date/time]])+MINUTE(Table1[[#This Row],[Cancel Date/time]])/60,"not cancelled")</f>
        <v>13.566666666666666</v>
      </c>
      <c r="I4139" s="47">
        <f>IFERROR(ROUND(Table1[[#This Row],[cancellation time decimal]],0),"not cancelled")</f>
        <v>14</v>
      </c>
      <c r="J4139" s="10">
        <f>IFERROR(MOD(Table1[[#This Row],[cancellation hour rounded]],24),"not cancelled")</f>
        <v>14</v>
      </c>
      <c r="K4139" s="32">
        <f>1/Table1[[#This Row],[Duration (Time between doses '[in hours'])]]</f>
        <v>8.3333333333333329E-2</v>
      </c>
      <c r="L4139" s="33">
        <f>Table1[[#This Row],[number doses per hour]]*INDEX(Table2[price per dose],Table1[[#This Row],[Drug ID]])</f>
        <v>1.448055119047619</v>
      </c>
      <c r="M4139" s="11" t="b">
        <f>AND(Table1[[#This Row],[hour of cancellation 0 to 23]]&gt;=0,Table1[[#This Row],[hour of cancellation 0 to 23]]&lt;=23)</f>
        <v>1</v>
      </c>
    </row>
    <row r="4140" spans="1:13" x14ac:dyDescent="0.3">
      <c r="A4140" s="1">
        <v>4139</v>
      </c>
      <c r="B4140" s="1">
        <v>3</v>
      </c>
      <c r="C4140" s="2">
        <v>41090.500813120736</v>
      </c>
      <c r="D4140" s="2">
        <v>41150.500694444447</v>
      </c>
      <c r="E4140" s="1">
        <v>24</v>
      </c>
      <c r="F4140" s="2">
        <v>41092.139343905139</v>
      </c>
      <c r="G4140" s="1">
        <v>0</v>
      </c>
      <c r="H4140" s="32">
        <f>IFERROR(HOUR(Table1[[#This Row],[Cancel Date/time]])+MINUTE(Table1[[#This Row],[Cancel Date/time]])/60,"not cancelled")</f>
        <v>3.3333333333333335</v>
      </c>
      <c r="I4140" s="47">
        <f>IFERROR(ROUND(Table1[[#This Row],[cancellation time decimal]],0),"not cancelled")</f>
        <v>3</v>
      </c>
      <c r="J4140" s="10">
        <f>IFERROR(MOD(Table1[[#This Row],[cancellation hour rounded]],24),"not cancelled")</f>
        <v>3</v>
      </c>
      <c r="K4140" s="32">
        <f>1/Table1[[#This Row],[Duration (Time between doses '[in hours'])]]</f>
        <v>4.1666666666666664E-2</v>
      </c>
      <c r="L4140" s="33">
        <f>Table1[[#This Row],[number doses per hour]]*INDEX(Table2[price per dose],Table1[[#This Row],[Drug ID]])</f>
        <v>0.18133000000000002</v>
      </c>
      <c r="M4140" s="11" t="b">
        <f>AND(Table1[[#This Row],[hour of cancellation 0 to 23]]&gt;=0,Table1[[#This Row],[hour of cancellation 0 to 23]]&lt;=23)</f>
        <v>1</v>
      </c>
    </row>
    <row r="4141" spans="1:13" x14ac:dyDescent="0.3">
      <c r="A4141" s="1">
        <v>4140</v>
      </c>
      <c r="B4141" s="1">
        <v>1</v>
      </c>
      <c r="C4141" s="2">
        <v>41090.507261530474</v>
      </c>
      <c r="D4141" s="2">
        <v>41150.506944444445</v>
      </c>
      <c r="E4141" s="1">
        <v>12</v>
      </c>
      <c r="F4141" s="2">
        <v>41091.573977401364</v>
      </c>
      <c r="G4141" s="1">
        <v>0</v>
      </c>
      <c r="H4141" s="32">
        <f>IFERROR(HOUR(Table1[[#This Row],[Cancel Date/time]])+MINUTE(Table1[[#This Row],[Cancel Date/time]])/60,"not cancelled")</f>
        <v>13.766666666666667</v>
      </c>
      <c r="I4141" s="47">
        <f>IFERROR(ROUND(Table1[[#This Row],[cancellation time decimal]],0),"not cancelled")</f>
        <v>14</v>
      </c>
      <c r="J4141" s="10">
        <f>IFERROR(MOD(Table1[[#This Row],[cancellation hour rounded]],24),"not cancelled")</f>
        <v>14</v>
      </c>
      <c r="K4141" s="32">
        <f>1/Table1[[#This Row],[Duration (Time between doses '[in hours'])]]</f>
        <v>8.3333333333333329E-2</v>
      </c>
      <c r="L4141" s="33">
        <f>Table1[[#This Row],[number doses per hour]]*INDEX(Table2[price per dose],Table1[[#This Row],[Drug ID]])</f>
        <v>0.56619444444444444</v>
      </c>
      <c r="M4141" s="11" t="b">
        <f>AND(Table1[[#This Row],[hour of cancellation 0 to 23]]&gt;=0,Table1[[#This Row],[hour of cancellation 0 to 23]]&lt;=23)</f>
        <v>1</v>
      </c>
    </row>
    <row r="4142" spans="1:13" hidden="1" x14ac:dyDescent="0.3">
      <c r="A4142" s="1">
        <v>4141</v>
      </c>
      <c r="B4142" s="1">
        <v>1</v>
      </c>
      <c r="C4142" s="2">
        <v>41090.571032187021</v>
      </c>
      <c r="D4142" s="2">
        <v>41094.653725268334</v>
      </c>
      <c r="E4142" s="1">
        <v>8</v>
      </c>
      <c r="F4142" s="2" t="s">
        <v>5</v>
      </c>
      <c r="G4142" s="1">
        <v>0</v>
      </c>
      <c r="H4142" s="32" t="str">
        <f>IFERROR(HOUR(Table1[[#This Row],[Cancel Date/time]])+MINUTE(Table1[[#This Row],[Cancel Date/time]])/60,"not cancelled")</f>
        <v>not cancelled</v>
      </c>
      <c r="I4142" s="47" t="str">
        <f>IFERROR(ROUND(Table1[[#This Row],[cancellation time decimal]],0),"not cancelled")</f>
        <v>not cancelled</v>
      </c>
      <c r="J4142" s="10" t="str">
        <f>IFERROR(MOD(Table1[[#This Row],[cancellation hour rounded]],24),"not cancelled")</f>
        <v>not cancelled</v>
      </c>
      <c r="K4142" s="32">
        <f>1/Table1[[#This Row],[Duration (Time between doses '[in hours'])]]</f>
        <v>0.125</v>
      </c>
      <c r="L4142" s="33">
        <f>Table1[[#This Row],[number doses per hour]]*INDEX(Table2[price per dose],Table1[[#This Row],[Drug ID]])</f>
        <v>0.84929166666666667</v>
      </c>
      <c r="M4142" s="11" t="b">
        <f>AND(Table1[[#This Row],[hour of cancellation 0 to 23]]&gt;=0,Table1[[#This Row],[hour of cancellation 0 to 23]]&lt;=23)</f>
        <v>0</v>
      </c>
    </row>
    <row r="4143" spans="1:13" x14ac:dyDescent="0.3">
      <c r="A4143" s="1">
        <v>4142</v>
      </c>
      <c r="B4143" s="1">
        <v>5</v>
      </c>
      <c r="C4143" s="2">
        <v>41090.595362400185</v>
      </c>
      <c r="D4143" s="2">
        <v>41150.595138888893</v>
      </c>
      <c r="E4143" s="1">
        <v>24</v>
      </c>
      <c r="F4143" s="2">
        <v>41094.394110445777</v>
      </c>
      <c r="G4143" s="1">
        <v>0</v>
      </c>
      <c r="H4143" s="32">
        <f>IFERROR(HOUR(Table1[[#This Row],[Cancel Date/time]])+MINUTE(Table1[[#This Row],[Cancel Date/time]])/60,"not cancelled")</f>
        <v>9.4499999999999993</v>
      </c>
      <c r="I4143" s="47">
        <f>IFERROR(ROUND(Table1[[#This Row],[cancellation time decimal]],0),"not cancelled")</f>
        <v>9</v>
      </c>
      <c r="J4143" s="10">
        <f>IFERROR(MOD(Table1[[#This Row],[cancellation hour rounded]],24),"not cancelled")</f>
        <v>9</v>
      </c>
      <c r="K4143" s="32">
        <f>1/Table1[[#This Row],[Duration (Time between doses '[in hours'])]]</f>
        <v>4.1666666666666664E-2</v>
      </c>
      <c r="L4143" s="33">
        <f>Table1[[#This Row],[number doses per hour]]*INDEX(Table2[price per dose],Table1[[#This Row],[Drug ID]])</f>
        <v>0.2815833333333333</v>
      </c>
      <c r="M4143" s="11" t="b">
        <f>AND(Table1[[#This Row],[hour of cancellation 0 to 23]]&gt;=0,Table1[[#This Row],[hour of cancellation 0 to 23]]&lt;=23)</f>
        <v>1</v>
      </c>
    </row>
    <row r="4144" spans="1:13" x14ac:dyDescent="0.3">
      <c r="A4144" s="1">
        <v>4143</v>
      </c>
      <c r="B4144" s="1">
        <v>2</v>
      </c>
      <c r="C4144" s="2">
        <v>41090.711704513451</v>
      </c>
      <c r="D4144" s="2">
        <v>41150.711111111115</v>
      </c>
      <c r="E4144" s="1">
        <v>10</v>
      </c>
      <c r="F4144" s="2">
        <v>41091.726177857949</v>
      </c>
      <c r="G4144" s="1">
        <v>0</v>
      </c>
      <c r="H4144" s="32">
        <f>IFERROR(HOUR(Table1[[#This Row],[Cancel Date/time]])+MINUTE(Table1[[#This Row],[Cancel Date/time]])/60,"not cancelled")</f>
        <v>17.416666666666668</v>
      </c>
      <c r="I4144" s="47">
        <f>IFERROR(ROUND(Table1[[#This Row],[cancellation time decimal]],0),"not cancelled")</f>
        <v>17</v>
      </c>
      <c r="J4144" s="10">
        <f>IFERROR(MOD(Table1[[#This Row],[cancellation hour rounded]],24),"not cancelled")</f>
        <v>17</v>
      </c>
      <c r="K4144" s="32">
        <f>1/Table1[[#This Row],[Duration (Time between doses '[in hours'])]]</f>
        <v>0.1</v>
      </c>
      <c r="L4144" s="33">
        <f>Table1[[#This Row],[number doses per hour]]*INDEX(Table2[price per dose],Table1[[#This Row],[Drug ID]])</f>
        <v>0.84959999999999969</v>
      </c>
      <c r="M4144" s="11" t="b">
        <f>AND(Table1[[#This Row],[hour of cancellation 0 to 23]]&gt;=0,Table1[[#This Row],[hour of cancellation 0 to 23]]&lt;=23)</f>
        <v>1</v>
      </c>
    </row>
    <row r="4145" spans="1:13" x14ac:dyDescent="0.3">
      <c r="A4145" s="1">
        <v>4144</v>
      </c>
      <c r="B4145" s="1">
        <v>2</v>
      </c>
      <c r="C4145" s="2">
        <v>41090.724797601019</v>
      </c>
      <c r="D4145" s="2">
        <v>41150.724305555559</v>
      </c>
      <c r="E4145" s="1">
        <v>10</v>
      </c>
      <c r="F4145" s="2">
        <v>41092.634987428464</v>
      </c>
      <c r="G4145" s="1">
        <v>0</v>
      </c>
      <c r="H4145" s="32">
        <f>IFERROR(HOUR(Table1[[#This Row],[Cancel Date/time]])+MINUTE(Table1[[#This Row],[Cancel Date/time]])/60,"not cancelled")</f>
        <v>15.233333333333333</v>
      </c>
      <c r="I4145" s="47">
        <f>IFERROR(ROUND(Table1[[#This Row],[cancellation time decimal]],0),"not cancelled")</f>
        <v>15</v>
      </c>
      <c r="J4145" s="10">
        <f>IFERROR(MOD(Table1[[#This Row],[cancellation hour rounded]],24),"not cancelled")</f>
        <v>15</v>
      </c>
      <c r="K4145" s="32">
        <f>1/Table1[[#This Row],[Duration (Time between doses '[in hours'])]]</f>
        <v>0.1</v>
      </c>
      <c r="L4145" s="33">
        <f>Table1[[#This Row],[number doses per hour]]*INDEX(Table2[price per dose],Table1[[#This Row],[Drug ID]])</f>
        <v>0.84959999999999969</v>
      </c>
      <c r="M4145" s="11" t="b">
        <f>AND(Table1[[#This Row],[hour of cancellation 0 to 23]]&gt;=0,Table1[[#This Row],[hour of cancellation 0 to 23]]&lt;=23)</f>
        <v>1</v>
      </c>
    </row>
    <row r="4146" spans="1:13" x14ac:dyDescent="0.3">
      <c r="A4146" s="1">
        <v>4145</v>
      </c>
      <c r="B4146" s="1">
        <v>1</v>
      </c>
      <c r="C4146" s="2">
        <v>41090.728620358503</v>
      </c>
      <c r="D4146" s="2">
        <v>41150.728472222225</v>
      </c>
      <c r="E4146" s="1">
        <v>8</v>
      </c>
      <c r="F4146" s="2">
        <v>41091.376401870024</v>
      </c>
      <c r="G4146" s="1">
        <v>0</v>
      </c>
      <c r="H4146" s="32">
        <f>IFERROR(HOUR(Table1[[#This Row],[Cancel Date/time]])+MINUTE(Table1[[#This Row],[Cancel Date/time]])/60,"not cancelled")</f>
        <v>9.0333333333333332</v>
      </c>
      <c r="I4146" s="47">
        <f>IFERROR(ROUND(Table1[[#This Row],[cancellation time decimal]],0),"not cancelled")</f>
        <v>9</v>
      </c>
      <c r="J4146" s="10">
        <f>IFERROR(MOD(Table1[[#This Row],[cancellation hour rounded]],24),"not cancelled")</f>
        <v>9</v>
      </c>
      <c r="K4146" s="32">
        <f>1/Table1[[#This Row],[Duration (Time between doses '[in hours'])]]</f>
        <v>0.125</v>
      </c>
      <c r="L4146" s="33">
        <f>Table1[[#This Row],[number doses per hour]]*INDEX(Table2[price per dose],Table1[[#This Row],[Drug ID]])</f>
        <v>0.84929166666666667</v>
      </c>
      <c r="M4146" s="11" t="b">
        <f>AND(Table1[[#This Row],[hour of cancellation 0 to 23]]&gt;=0,Table1[[#This Row],[hour of cancellation 0 to 23]]&lt;=23)</f>
        <v>1</v>
      </c>
    </row>
    <row r="4147" spans="1:13" x14ac:dyDescent="0.3">
      <c r="A4147" s="1">
        <v>4146</v>
      </c>
      <c r="B4147" s="1">
        <v>2</v>
      </c>
      <c r="C4147" s="2">
        <v>41090.70923977757</v>
      </c>
      <c r="D4147" s="2">
        <v>41150.709027777782</v>
      </c>
      <c r="E4147" s="1">
        <v>10</v>
      </c>
      <c r="F4147" s="2">
        <v>41091.676758734866</v>
      </c>
      <c r="G4147" s="1">
        <v>0</v>
      </c>
      <c r="H4147" s="32">
        <f>IFERROR(HOUR(Table1[[#This Row],[Cancel Date/time]])+MINUTE(Table1[[#This Row],[Cancel Date/time]])/60,"not cancelled")</f>
        <v>16.233333333333334</v>
      </c>
      <c r="I4147" s="47">
        <f>IFERROR(ROUND(Table1[[#This Row],[cancellation time decimal]],0),"not cancelled")</f>
        <v>16</v>
      </c>
      <c r="J4147" s="10">
        <f>IFERROR(MOD(Table1[[#This Row],[cancellation hour rounded]],24),"not cancelled")</f>
        <v>16</v>
      </c>
      <c r="K4147" s="32">
        <f>1/Table1[[#This Row],[Duration (Time between doses '[in hours'])]]</f>
        <v>0.1</v>
      </c>
      <c r="L4147" s="33">
        <f>Table1[[#This Row],[number doses per hour]]*INDEX(Table2[price per dose],Table1[[#This Row],[Drug ID]])</f>
        <v>0.84959999999999969</v>
      </c>
      <c r="M4147" s="11" t="b">
        <f>AND(Table1[[#This Row],[hour of cancellation 0 to 23]]&gt;=0,Table1[[#This Row],[hour of cancellation 0 to 23]]&lt;=23)</f>
        <v>1</v>
      </c>
    </row>
    <row r="4148" spans="1:13" hidden="1" x14ac:dyDescent="0.3">
      <c r="A4148" s="1">
        <v>4147</v>
      </c>
      <c r="B4148" s="1">
        <v>5</v>
      </c>
      <c r="C4148" s="2">
        <v>41090.727593877404</v>
      </c>
      <c r="D4148" s="2">
        <v>41093.31079326992</v>
      </c>
      <c r="E4148" s="1">
        <v>24</v>
      </c>
      <c r="F4148" s="2" t="s">
        <v>5</v>
      </c>
      <c r="G4148" s="1">
        <v>0</v>
      </c>
      <c r="H4148" s="32" t="str">
        <f>IFERROR(HOUR(Table1[[#This Row],[Cancel Date/time]])+MINUTE(Table1[[#This Row],[Cancel Date/time]])/60,"not cancelled")</f>
        <v>not cancelled</v>
      </c>
      <c r="I4148" s="47" t="str">
        <f>IFERROR(ROUND(Table1[[#This Row],[cancellation time decimal]],0),"not cancelled")</f>
        <v>not cancelled</v>
      </c>
      <c r="J4148" s="10" t="str">
        <f>IFERROR(MOD(Table1[[#This Row],[cancellation hour rounded]],24),"not cancelled")</f>
        <v>not cancelled</v>
      </c>
      <c r="K4148" s="32">
        <f>1/Table1[[#This Row],[Duration (Time between doses '[in hours'])]]</f>
        <v>4.1666666666666664E-2</v>
      </c>
      <c r="L4148" s="33">
        <f>Table1[[#This Row],[number doses per hour]]*INDEX(Table2[price per dose],Table1[[#This Row],[Drug ID]])</f>
        <v>0.2815833333333333</v>
      </c>
      <c r="M4148" s="11" t="b">
        <f>AND(Table1[[#This Row],[hour of cancellation 0 to 23]]&gt;=0,Table1[[#This Row],[hour of cancellation 0 to 23]]&lt;=23)</f>
        <v>0</v>
      </c>
    </row>
    <row r="4149" spans="1:13" x14ac:dyDescent="0.3">
      <c r="A4149" s="1">
        <v>4148</v>
      </c>
      <c r="B4149" s="1">
        <v>8</v>
      </c>
      <c r="C4149" s="2">
        <v>41090.767856350329</v>
      </c>
      <c r="D4149" s="2">
        <v>41150.767361111109</v>
      </c>
      <c r="E4149" s="1">
        <v>3</v>
      </c>
      <c r="F4149" s="2">
        <v>41097.53802891331</v>
      </c>
      <c r="G4149" s="1">
        <v>0</v>
      </c>
      <c r="H4149" s="32">
        <f>IFERROR(HOUR(Table1[[#This Row],[Cancel Date/time]])+MINUTE(Table1[[#This Row],[Cancel Date/time]])/60,"not cancelled")</f>
        <v>12.9</v>
      </c>
      <c r="I4149" s="47">
        <f>IFERROR(ROUND(Table1[[#This Row],[cancellation time decimal]],0),"not cancelled")</f>
        <v>13</v>
      </c>
      <c r="J4149" s="10">
        <f>IFERROR(MOD(Table1[[#This Row],[cancellation hour rounded]],24),"not cancelled")</f>
        <v>13</v>
      </c>
      <c r="K4149" s="32">
        <f>1/Table1[[#This Row],[Duration (Time between doses '[in hours'])]]</f>
        <v>0.33333333333333331</v>
      </c>
      <c r="L4149" s="33">
        <f>Table1[[#This Row],[number doses per hour]]*INDEX(Table2[price per dose],Table1[[#This Row],[Drug ID]])</f>
        <v>0.29998222222222221</v>
      </c>
      <c r="M4149" s="11" t="b">
        <f>AND(Table1[[#This Row],[hour of cancellation 0 to 23]]&gt;=0,Table1[[#This Row],[hour of cancellation 0 to 23]]&lt;=23)</f>
        <v>1</v>
      </c>
    </row>
    <row r="4150" spans="1:13" x14ac:dyDescent="0.3">
      <c r="A4150" s="1">
        <v>4149</v>
      </c>
      <c r="B4150" s="1">
        <v>1</v>
      </c>
      <c r="C4150" s="2">
        <v>41090.799201562128</v>
      </c>
      <c r="D4150" s="2">
        <v>41150.798611111109</v>
      </c>
      <c r="E4150" s="1">
        <v>12</v>
      </c>
      <c r="F4150" s="2">
        <v>41091.386178251021</v>
      </c>
      <c r="G4150" s="1">
        <v>0</v>
      </c>
      <c r="H4150" s="32">
        <f>IFERROR(HOUR(Table1[[#This Row],[Cancel Date/time]])+MINUTE(Table1[[#This Row],[Cancel Date/time]])/60,"not cancelled")</f>
        <v>9.2666666666666675</v>
      </c>
      <c r="I4150" s="47">
        <f>IFERROR(ROUND(Table1[[#This Row],[cancellation time decimal]],0),"not cancelled")</f>
        <v>9</v>
      </c>
      <c r="J4150" s="10">
        <f>IFERROR(MOD(Table1[[#This Row],[cancellation hour rounded]],24),"not cancelled")</f>
        <v>9</v>
      </c>
      <c r="K4150" s="32">
        <f>1/Table1[[#This Row],[Duration (Time between doses '[in hours'])]]</f>
        <v>8.3333333333333329E-2</v>
      </c>
      <c r="L4150" s="33">
        <f>Table1[[#This Row],[number doses per hour]]*INDEX(Table2[price per dose],Table1[[#This Row],[Drug ID]])</f>
        <v>0.56619444444444444</v>
      </c>
      <c r="M4150" s="11" t="b">
        <f>AND(Table1[[#This Row],[hour of cancellation 0 to 23]]&gt;=0,Table1[[#This Row],[hour of cancellation 0 to 23]]&lt;=23)</f>
        <v>1</v>
      </c>
    </row>
    <row r="4151" spans="1:13" hidden="1" x14ac:dyDescent="0.3">
      <c r="A4151" s="1">
        <v>4150</v>
      </c>
      <c r="B4151" s="1">
        <v>7</v>
      </c>
      <c r="C4151" s="2">
        <v>41090.830244800927</v>
      </c>
      <c r="D4151" s="2">
        <v>41094.079861111109</v>
      </c>
      <c r="E4151" s="1">
        <v>24</v>
      </c>
      <c r="F4151" s="2" t="s">
        <v>5</v>
      </c>
      <c r="G4151" s="1">
        <v>0</v>
      </c>
      <c r="H4151" s="32" t="str">
        <f>IFERROR(HOUR(Table1[[#This Row],[Cancel Date/time]])+MINUTE(Table1[[#This Row],[Cancel Date/time]])/60,"not cancelled")</f>
        <v>not cancelled</v>
      </c>
      <c r="I4151" s="47" t="str">
        <f>IFERROR(ROUND(Table1[[#This Row],[cancellation time decimal]],0),"not cancelled")</f>
        <v>not cancelled</v>
      </c>
      <c r="J4151" s="10" t="str">
        <f>IFERROR(MOD(Table1[[#This Row],[cancellation hour rounded]],24),"not cancelled")</f>
        <v>not cancelled</v>
      </c>
      <c r="K4151" s="32">
        <f>1/Table1[[#This Row],[Duration (Time between doses '[in hours'])]]</f>
        <v>4.1666666666666664E-2</v>
      </c>
      <c r="L4151" s="33">
        <f>Table1[[#This Row],[number doses per hour]]*INDEX(Table2[price per dose],Table1[[#This Row],[Drug ID]])</f>
        <v>1.2958049999999997</v>
      </c>
      <c r="M4151" s="11" t="b">
        <f>AND(Table1[[#This Row],[hour of cancellation 0 to 23]]&gt;=0,Table1[[#This Row],[hour of cancellation 0 to 23]]&lt;=23)</f>
        <v>0</v>
      </c>
    </row>
    <row r="4152" spans="1:13" x14ac:dyDescent="0.3">
      <c r="A4152" s="1">
        <v>4151</v>
      </c>
      <c r="B4152" s="1">
        <v>1</v>
      </c>
      <c r="C4152" s="2">
        <v>41090.824032477416</v>
      </c>
      <c r="D4152" s="2">
        <v>41150.823611111111</v>
      </c>
      <c r="E4152" s="1">
        <v>12</v>
      </c>
      <c r="F4152" s="2">
        <v>41091.364416728698</v>
      </c>
      <c r="G4152" s="1">
        <v>0</v>
      </c>
      <c r="H4152" s="32">
        <f>IFERROR(HOUR(Table1[[#This Row],[Cancel Date/time]])+MINUTE(Table1[[#This Row],[Cancel Date/time]])/60,"not cancelled")</f>
        <v>8.7333333333333325</v>
      </c>
      <c r="I4152" s="47">
        <f>IFERROR(ROUND(Table1[[#This Row],[cancellation time decimal]],0),"not cancelled")</f>
        <v>9</v>
      </c>
      <c r="J4152" s="10">
        <f>IFERROR(MOD(Table1[[#This Row],[cancellation hour rounded]],24),"not cancelled")</f>
        <v>9</v>
      </c>
      <c r="K4152" s="32">
        <f>1/Table1[[#This Row],[Duration (Time between doses '[in hours'])]]</f>
        <v>8.3333333333333329E-2</v>
      </c>
      <c r="L4152" s="33">
        <f>Table1[[#This Row],[number doses per hour]]*INDEX(Table2[price per dose],Table1[[#This Row],[Drug ID]])</f>
        <v>0.56619444444444444</v>
      </c>
      <c r="M4152" s="11" t="b">
        <f>AND(Table1[[#This Row],[hour of cancellation 0 to 23]]&gt;=0,Table1[[#This Row],[hour of cancellation 0 to 23]]&lt;=23)</f>
        <v>1</v>
      </c>
    </row>
    <row r="4153" spans="1:13" x14ac:dyDescent="0.3">
      <c r="A4153" s="1">
        <v>4152</v>
      </c>
      <c r="B4153" s="1">
        <v>5</v>
      </c>
      <c r="C4153" s="2">
        <v>41090.837191806728</v>
      </c>
      <c r="D4153" s="2">
        <v>41150.836805555555</v>
      </c>
      <c r="E4153" s="1">
        <v>24</v>
      </c>
      <c r="F4153" s="2">
        <v>41093.49883859494</v>
      </c>
      <c r="G4153" s="1">
        <v>0</v>
      </c>
      <c r="H4153" s="32">
        <f>IFERROR(HOUR(Table1[[#This Row],[Cancel Date/time]])+MINUTE(Table1[[#This Row],[Cancel Date/time]])/60,"not cancelled")</f>
        <v>11.966666666666667</v>
      </c>
      <c r="I4153" s="47">
        <f>IFERROR(ROUND(Table1[[#This Row],[cancellation time decimal]],0),"not cancelled")</f>
        <v>12</v>
      </c>
      <c r="J4153" s="10">
        <f>IFERROR(MOD(Table1[[#This Row],[cancellation hour rounded]],24),"not cancelled")</f>
        <v>12</v>
      </c>
      <c r="K4153" s="32">
        <f>1/Table1[[#This Row],[Duration (Time between doses '[in hours'])]]</f>
        <v>4.1666666666666664E-2</v>
      </c>
      <c r="L4153" s="33">
        <f>Table1[[#This Row],[number doses per hour]]*INDEX(Table2[price per dose],Table1[[#This Row],[Drug ID]])</f>
        <v>0.2815833333333333</v>
      </c>
      <c r="M4153" s="11" t="b">
        <f>AND(Table1[[#This Row],[hour of cancellation 0 to 23]]&gt;=0,Table1[[#This Row],[hour of cancellation 0 to 23]]&lt;=23)</f>
        <v>1</v>
      </c>
    </row>
    <row r="4154" spans="1:13" x14ac:dyDescent="0.3">
      <c r="A4154" s="1">
        <v>4153</v>
      </c>
      <c r="B4154" s="1">
        <v>5</v>
      </c>
      <c r="C4154" s="2">
        <v>41090.914292653222</v>
      </c>
      <c r="D4154" s="2">
        <v>41150.913888888892</v>
      </c>
      <c r="E4154" s="1">
        <v>24</v>
      </c>
      <c r="F4154" s="2">
        <v>41093.516904122887</v>
      </c>
      <c r="G4154" s="1">
        <v>0</v>
      </c>
      <c r="H4154" s="32">
        <f>IFERROR(HOUR(Table1[[#This Row],[Cancel Date/time]])+MINUTE(Table1[[#This Row],[Cancel Date/time]])/60,"not cancelled")</f>
        <v>12.4</v>
      </c>
      <c r="I4154" s="47">
        <f>IFERROR(ROUND(Table1[[#This Row],[cancellation time decimal]],0),"not cancelled")</f>
        <v>12</v>
      </c>
      <c r="J4154" s="10">
        <f>IFERROR(MOD(Table1[[#This Row],[cancellation hour rounded]],24),"not cancelled")</f>
        <v>12</v>
      </c>
      <c r="K4154" s="32">
        <f>1/Table1[[#This Row],[Duration (Time between doses '[in hours'])]]</f>
        <v>4.1666666666666664E-2</v>
      </c>
      <c r="L4154" s="33">
        <f>Table1[[#This Row],[number doses per hour]]*INDEX(Table2[price per dose],Table1[[#This Row],[Drug ID]])</f>
        <v>0.2815833333333333</v>
      </c>
      <c r="M4154" s="11" t="b">
        <f>AND(Table1[[#This Row],[hour of cancellation 0 to 23]]&gt;=0,Table1[[#This Row],[hour of cancellation 0 to 23]]&lt;=23)</f>
        <v>1</v>
      </c>
    </row>
    <row r="4155" spans="1:13" x14ac:dyDescent="0.3">
      <c r="A4155" s="1">
        <v>4154</v>
      </c>
      <c r="B4155" s="1">
        <v>2</v>
      </c>
      <c r="C4155" s="2">
        <v>41090.901088553277</v>
      </c>
      <c r="D4155" s="2">
        <v>41150.900694444441</v>
      </c>
      <c r="E4155" s="1">
        <v>10</v>
      </c>
      <c r="F4155" s="2">
        <v>41091.716691352391</v>
      </c>
      <c r="G4155" s="1">
        <v>0</v>
      </c>
      <c r="H4155" s="32">
        <f>IFERROR(HOUR(Table1[[#This Row],[Cancel Date/time]])+MINUTE(Table1[[#This Row],[Cancel Date/time]])/60,"not cancelled")</f>
        <v>17.2</v>
      </c>
      <c r="I4155" s="47">
        <f>IFERROR(ROUND(Table1[[#This Row],[cancellation time decimal]],0),"not cancelled")</f>
        <v>17</v>
      </c>
      <c r="J4155" s="10">
        <f>IFERROR(MOD(Table1[[#This Row],[cancellation hour rounded]],24),"not cancelled")</f>
        <v>17</v>
      </c>
      <c r="K4155" s="32">
        <f>1/Table1[[#This Row],[Duration (Time between doses '[in hours'])]]</f>
        <v>0.1</v>
      </c>
      <c r="L4155" s="33">
        <f>Table1[[#This Row],[number doses per hour]]*INDEX(Table2[price per dose],Table1[[#This Row],[Drug ID]])</f>
        <v>0.84959999999999969</v>
      </c>
      <c r="M4155" s="11" t="b">
        <f>AND(Table1[[#This Row],[hour of cancellation 0 to 23]]&gt;=0,Table1[[#This Row],[hour of cancellation 0 to 23]]&lt;=23)</f>
        <v>1</v>
      </c>
    </row>
    <row r="4156" spans="1:13" x14ac:dyDescent="0.3">
      <c r="A4156" s="1">
        <v>4155</v>
      </c>
      <c r="B4156" s="1">
        <v>3</v>
      </c>
      <c r="C4156" s="2">
        <v>41090.880639904084</v>
      </c>
      <c r="D4156" s="2">
        <v>41150.880555555559</v>
      </c>
      <c r="E4156" s="1">
        <v>24</v>
      </c>
      <c r="F4156" s="2">
        <v>41092.480078050794</v>
      </c>
      <c r="G4156" s="1">
        <v>0</v>
      </c>
      <c r="H4156" s="32">
        <f>IFERROR(HOUR(Table1[[#This Row],[Cancel Date/time]])+MINUTE(Table1[[#This Row],[Cancel Date/time]])/60,"not cancelled")</f>
        <v>11.516666666666667</v>
      </c>
      <c r="I4156" s="47">
        <f>IFERROR(ROUND(Table1[[#This Row],[cancellation time decimal]],0),"not cancelled")</f>
        <v>12</v>
      </c>
      <c r="J4156" s="10">
        <f>IFERROR(MOD(Table1[[#This Row],[cancellation hour rounded]],24),"not cancelled")</f>
        <v>12</v>
      </c>
      <c r="K4156" s="32">
        <f>1/Table1[[#This Row],[Duration (Time between doses '[in hours'])]]</f>
        <v>4.1666666666666664E-2</v>
      </c>
      <c r="L4156" s="33">
        <f>Table1[[#This Row],[number doses per hour]]*INDEX(Table2[price per dose],Table1[[#This Row],[Drug ID]])</f>
        <v>0.18133000000000002</v>
      </c>
      <c r="M4156" s="11" t="b">
        <f>AND(Table1[[#This Row],[hour of cancellation 0 to 23]]&gt;=0,Table1[[#This Row],[hour of cancellation 0 to 23]]&lt;=23)</f>
        <v>1</v>
      </c>
    </row>
    <row r="4157" spans="1:13" x14ac:dyDescent="0.3">
      <c r="A4157" s="1">
        <v>4156</v>
      </c>
      <c r="B4157" s="1">
        <v>6</v>
      </c>
      <c r="C4157" s="2">
        <v>41090.95697626748</v>
      </c>
      <c r="D4157" s="2">
        <v>41150.956944444442</v>
      </c>
      <c r="E4157" s="1">
        <v>24</v>
      </c>
      <c r="F4157" s="2">
        <v>41092.599826853395</v>
      </c>
      <c r="G4157" s="1">
        <v>0</v>
      </c>
      <c r="H4157" s="32">
        <f>IFERROR(HOUR(Table1[[#This Row],[Cancel Date/time]])+MINUTE(Table1[[#This Row],[Cancel Date/time]])/60,"not cancelled")</f>
        <v>14.383333333333333</v>
      </c>
      <c r="I4157" s="47">
        <f>IFERROR(ROUND(Table1[[#This Row],[cancellation time decimal]],0),"not cancelled")</f>
        <v>14</v>
      </c>
      <c r="J4157" s="10">
        <f>IFERROR(MOD(Table1[[#This Row],[cancellation hour rounded]],24),"not cancelled")</f>
        <v>14</v>
      </c>
      <c r="K4157" s="32">
        <f>1/Table1[[#This Row],[Duration (Time between doses '[in hours'])]]</f>
        <v>4.1666666666666664E-2</v>
      </c>
      <c r="L4157" s="33">
        <f>Table1[[#This Row],[number doses per hour]]*INDEX(Table2[price per dose],Table1[[#This Row],[Drug ID]])</f>
        <v>0.35218749999999999</v>
      </c>
      <c r="M4157" s="11" t="b">
        <f>AND(Table1[[#This Row],[hour of cancellation 0 to 23]]&gt;=0,Table1[[#This Row],[hour of cancellation 0 to 23]]&lt;=23)</f>
        <v>1</v>
      </c>
    </row>
    <row r="4158" spans="1:13" hidden="1" x14ac:dyDescent="0.3">
      <c r="A4158" s="1">
        <v>4157</v>
      </c>
      <c r="B4158" s="1">
        <v>5</v>
      </c>
      <c r="C4158" s="2">
        <v>41090.963810866546</v>
      </c>
      <c r="D4158" s="2">
        <v>41094.629941256317</v>
      </c>
      <c r="E4158" s="1">
        <v>24</v>
      </c>
      <c r="F4158" s="2" t="s">
        <v>5</v>
      </c>
      <c r="G4158" s="1">
        <v>0</v>
      </c>
      <c r="H4158" s="32" t="str">
        <f>IFERROR(HOUR(Table1[[#This Row],[Cancel Date/time]])+MINUTE(Table1[[#This Row],[Cancel Date/time]])/60,"not cancelled")</f>
        <v>not cancelled</v>
      </c>
      <c r="I4158" s="47" t="str">
        <f>IFERROR(ROUND(Table1[[#This Row],[cancellation time decimal]],0),"not cancelled")</f>
        <v>not cancelled</v>
      </c>
      <c r="J4158" s="10" t="str">
        <f>IFERROR(MOD(Table1[[#This Row],[cancellation hour rounded]],24),"not cancelled")</f>
        <v>not cancelled</v>
      </c>
      <c r="K4158" s="32">
        <f>1/Table1[[#This Row],[Duration (Time between doses '[in hours'])]]</f>
        <v>4.1666666666666664E-2</v>
      </c>
      <c r="L4158" s="33">
        <f>Table1[[#This Row],[number doses per hour]]*INDEX(Table2[price per dose],Table1[[#This Row],[Drug ID]])</f>
        <v>0.2815833333333333</v>
      </c>
      <c r="M4158" s="11" t="b">
        <f>AND(Table1[[#This Row],[hour of cancellation 0 to 23]]&gt;=0,Table1[[#This Row],[hour of cancellation 0 to 23]]&lt;=23)</f>
        <v>0</v>
      </c>
    </row>
    <row r="4159" spans="1:13" x14ac:dyDescent="0.3">
      <c r="A4159" s="1">
        <v>4158</v>
      </c>
      <c r="B4159" s="1">
        <v>10</v>
      </c>
      <c r="C4159" s="2">
        <v>41091.336201155842</v>
      </c>
      <c r="D4159" s="2">
        <v>41151.336111111115</v>
      </c>
      <c r="E4159" s="1">
        <v>1</v>
      </c>
      <c r="F4159" s="2">
        <v>41098.700065001023</v>
      </c>
      <c r="G4159" s="1">
        <v>1</v>
      </c>
      <c r="H4159" s="32">
        <f>IFERROR(HOUR(Table1[[#This Row],[Cancel Date/time]])+MINUTE(Table1[[#This Row],[Cancel Date/time]])/60,"not cancelled")</f>
        <v>16.8</v>
      </c>
      <c r="I4159" s="47">
        <f>IFERROR(ROUND(Table1[[#This Row],[cancellation time decimal]],0),"not cancelled")</f>
        <v>17</v>
      </c>
      <c r="J4159" s="10">
        <f>IFERROR(MOD(Table1[[#This Row],[cancellation hour rounded]],24),"not cancelled")</f>
        <v>17</v>
      </c>
      <c r="K4159" s="32">
        <f>1/Table1[[#This Row],[Duration (Time between doses '[in hours'])]]</f>
        <v>1</v>
      </c>
      <c r="L4159" s="33">
        <f>Table1[[#This Row],[number doses per hour]]*INDEX(Table2[price per dose],Table1[[#This Row],[Drug ID]])</f>
        <v>2.5716000000000001</v>
      </c>
      <c r="M4159" s="11" t="b">
        <f>AND(Table1[[#This Row],[hour of cancellation 0 to 23]]&gt;=0,Table1[[#This Row],[hour of cancellation 0 to 23]]&lt;=23)</f>
        <v>1</v>
      </c>
    </row>
    <row r="4160" spans="1:13" x14ac:dyDescent="0.3">
      <c r="A4160" s="1">
        <v>4159</v>
      </c>
      <c r="B4160" s="1">
        <v>3</v>
      </c>
      <c r="C4160" s="2">
        <v>41091.453820722323</v>
      </c>
      <c r="D4160" s="2">
        <v>41151.453472222223</v>
      </c>
      <c r="E4160" s="1">
        <v>24</v>
      </c>
      <c r="F4160" s="2">
        <v>41093.682897455132</v>
      </c>
      <c r="G4160" s="1">
        <v>0</v>
      </c>
      <c r="H4160" s="32">
        <f>IFERROR(HOUR(Table1[[#This Row],[Cancel Date/time]])+MINUTE(Table1[[#This Row],[Cancel Date/time]])/60,"not cancelled")</f>
        <v>16.383333333333333</v>
      </c>
      <c r="I4160" s="47">
        <f>IFERROR(ROUND(Table1[[#This Row],[cancellation time decimal]],0),"not cancelled")</f>
        <v>16</v>
      </c>
      <c r="J4160" s="10">
        <f>IFERROR(MOD(Table1[[#This Row],[cancellation hour rounded]],24),"not cancelled")</f>
        <v>16</v>
      </c>
      <c r="K4160" s="32">
        <f>1/Table1[[#This Row],[Duration (Time between doses '[in hours'])]]</f>
        <v>4.1666666666666664E-2</v>
      </c>
      <c r="L4160" s="33">
        <f>Table1[[#This Row],[number doses per hour]]*INDEX(Table2[price per dose],Table1[[#This Row],[Drug ID]])</f>
        <v>0.18133000000000002</v>
      </c>
      <c r="M4160" s="11" t="b">
        <f>AND(Table1[[#This Row],[hour of cancellation 0 to 23]]&gt;=0,Table1[[#This Row],[hour of cancellation 0 to 23]]&lt;=23)</f>
        <v>1</v>
      </c>
    </row>
    <row r="4161" spans="1:13" x14ac:dyDescent="0.3">
      <c r="A4161" s="1">
        <v>4160</v>
      </c>
      <c r="B4161" s="1">
        <v>6</v>
      </c>
      <c r="C4161" s="2">
        <v>41091.424344652492</v>
      </c>
      <c r="D4161" s="2">
        <v>41151.424305555556</v>
      </c>
      <c r="E4161" s="1">
        <v>24</v>
      </c>
      <c r="F4161" s="2">
        <v>41097.566637604679</v>
      </c>
      <c r="G4161" s="1">
        <v>0</v>
      </c>
      <c r="H4161" s="32">
        <f>IFERROR(HOUR(Table1[[#This Row],[Cancel Date/time]])+MINUTE(Table1[[#This Row],[Cancel Date/time]])/60,"not cancelled")</f>
        <v>13.583333333333334</v>
      </c>
      <c r="I4161" s="47">
        <f>IFERROR(ROUND(Table1[[#This Row],[cancellation time decimal]],0),"not cancelled")</f>
        <v>14</v>
      </c>
      <c r="J4161" s="10">
        <f>IFERROR(MOD(Table1[[#This Row],[cancellation hour rounded]],24),"not cancelled")</f>
        <v>14</v>
      </c>
      <c r="K4161" s="32">
        <f>1/Table1[[#This Row],[Duration (Time between doses '[in hours'])]]</f>
        <v>4.1666666666666664E-2</v>
      </c>
      <c r="L4161" s="33">
        <f>Table1[[#This Row],[number doses per hour]]*INDEX(Table2[price per dose],Table1[[#This Row],[Drug ID]])</f>
        <v>0.35218749999999999</v>
      </c>
      <c r="M4161" s="11" t="b">
        <f>AND(Table1[[#This Row],[hour of cancellation 0 to 23]]&gt;=0,Table1[[#This Row],[hour of cancellation 0 to 23]]&lt;=23)</f>
        <v>1</v>
      </c>
    </row>
    <row r="4162" spans="1:13" x14ac:dyDescent="0.3">
      <c r="A4162" s="1">
        <v>4161</v>
      </c>
      <c r="B4162" s="1">
        <v>1</v>
      </c>
      <c r="C4162" s="2">
        <v>41091.438762188467</v>
      </c>
      <c r="D4162" s="2">
        <v>41151.438194444439</v>
      </c>
      <c r="E4162" s="1">
        <v>8</v>
      </c>
      <c r="F4162" s="2">
        <v>41092.704139093541</v>
      </c>
      <c r="G4162" s="1">
        <v>0</v>
      </c>
      <c r="H4162" s="32">
        <f>IFERROR(HOUR(Table1[[#This Row],[Cancel Date/time]])+MINUTE(Table1[[#This Row],[Cancel Date/time]])/60,"not cancelled")</f>
        <v>16.883333333333333</v>
      </c>
      <c r="I4162" s="47">
        <f>IFERROR(ROUND(Table1[[#This Row],[cancellation time decimal]],0),"not cancelled")</f>
        <v>17</v>
      </c>
      <c r="J4162" s="10">
        <f>IFERROR(MOD(Table1[[#This Row],[cancellation hour rounded]],24),"not cancelled")</f>
        <v>17</v>
      </c>
      <c r="K4162" s="32">
        <f>1/Table1[[#This Row],[Duration (Time between doses '[in hours'])]]</f>
        <v>0.125</v>
      </c>
      <c r="L4162" s="33">
        <f>Table1[[#This Row],[number doses per hour]]*INDEX(Table2[price per dose],Table1[[#This Row],[Drug ID]])</f>
        <v>0.84929166666666667</v>
      </c>
      <c r="M4162" s="11" t="b">
        <f>AND(Table1[[#This Row],[hour of cancellation 0 to 23]]&gt;=0,Table1[[#This Row],[hour of cancellation 0 to 23]]&lt;=23)</f>
        <v>1</v>
      </c>
    </row>
    <row r="4163" spans="1:13" x14ac:dyDescent="0.3">
      <c r="A4163" s="1">
        <v>4162</v>
      </c>
      <c r="B4163" s="1">
        <v>1</v>
      </c>
      <c r="C4163" s="2">
        <v>41091.502744590885</v>
      </c>
      <c r="D4163" s="2">
        <v>41151.502083333333</v>
      </c>
      <c r="E4163" s="1">
        <v>8</v>
      </c>
      <c r="F4163" s="2">
        <v>41092.385841633506</v>
      </c>
      <c r="G4163" s="1">
        <v>0</v>
      </c>
      <c r="H4163" s="32">
        <f>IFERROR(HOUR(Table1[[#This Row],[Cancel Date/time]])+MINUTE(Table1[[#This Row],[Cancel Date/time]])/60,"not cancelled")</f>
        <v>9.25</v>
      </c>
      <c r="I4163" s="47">
        <f>IFERROR(ROUND(Table1[[#This Row],[cancellation time decimal]],0),"not cancelled")</f>
        <v>9</v>
      </c>
      <c r="J4163" s="10">
        <f>IFERROR(MOD(Table1[[#This Row],[cancellation hour rounded]],24),"not cancelled")</f>
        <v>9</v>
      </c>
      <c r="K4163" s="32">
        <f>1/Table1[[#This Row],[Duration (Time between doses '[in hours'])]]</f>
        <v>0.125</v>
      </c>
      <c r="L4163" s="33">
        <f>Table1[[#This Row],[number doses per hour]]*INDEX(Table2[price per dose],Table1[[#This Row],[Drug ID]])</f>
        <v>0.84929166666666667</v>
      </c>
      <c r="M4163" s="11" t="b">
        <f>AND(Table1[[#This Row],[hour of cancellation 0 to 23]]&gt;=0,Table1[[#This Row],[hour of cancellation 0 to 23]]&lt;=23)</f>
        <v>1</v>
      </c>
    </row>
    <row r="4164" spans="1:13" x14ac:dyDescent="0.3">
      <c r="A4164" s="1">
        <v>4163</v>
      </c>
      <c r="B4164" s="1">
        <v>1</v>
      </c>
      <c r="C4164" s="2">
        <v>41091.594510718271</v>
      </c>
      <c r="D4164" s="2">
        <v>41151.594444444447</v>
      </c>
      <c r="E4164" s="1">
        <v>8</v>
      </c>
      <c r="F4164" s="2">
        <v>41092.637488450215</v>
      </c>
      <c r="G4164" s="1">
        <v>0</v>
      </c>
      <c r="H4164" s="32">
        <f>IFERROR(HOUR(Table1[[#This Row],[Cancel Date/time]])+MINUTE(Table1[[#This Row],[Cancel Date/time]])/60,"not cancelled")</f>
        <v>15.283333333333333</v>
      </c>
      <c r="I4164" s="47">
        <f>IFERROR(ROUND(Table1[[#This Row],[cancellation time decimal]],0),"not cancelled")</f>
        <v>15</v>
      </c>
      <c r="J4164" s="10">
        <f>IFERROR(MOD(Table1[[#This Row],[cancellation hour rounded]],24),"not cancelled")</f>
        <v>15</v>
      </c>
      <c r="K4164" s="32">
        <f>1/Table1[[#This Row],[Duration (Time between doses '[in hours'])]]</f>
        <v>0.125</v>
      </c>
      <c r="L4164" s="33">
        <f>Table1[[#This Row],[number doses per hour]]*INDEX(Table2[price per dose],Table1[[#This Row],[Drug ID]])</f>
        <v>0.84929166666666667</v>
      </c>
      <c r="M4164" s="11" t="b">
        <f>AND(Table1[[#This Row],[hour of cancellation 0 to 23]]&gt;=0,Table1[[#This Row],[hour of cancellation 0 to 23]]&lt;=23)</f>
        <v>1</v>
      </c>
    </row>
    <row r="4165" spans="1:13" hidden="1" x14ac:dyDescent="0.3">
      <c r="A4165" s="1">
        <v>4164</v>
      </c>
      <c r="B4165" s="1">
        <v>1</v>
      </c>
      <c r="C4165" s="2">
        <v>41091.612323226647</v>
      </c>
      <c r="D4165" s="2">
        <v>41095.736763052642</v>
      </c>
      <c r="E4165" s="1">
        <v>12</v>
      </c>
      <c r="F4165" s="2" t="s">
        <v>5</v>
      </c>
      <c r="G4165" s="1">
        <v>0</v>
      </c>
      <c r="H4165" s="32" t="str">
        <f>IFERROR(HOUR(Table1[[#This Row],[Cancel Date/time]])+MINUTE(Table1[[#This Row],[Cancel Date/time]])/60,"not cancelled")</f>
        <v>not cancelled</v>
      </c>
      <c r="I4165" s="47" t="str">
        <f>IFERROR(ROUND(Table1[[#This Row],[cancellation time decimal]],0),"not cancelled")</f>
        <v>not cancelled</v>
      </c>
      <c r="J4165" s="10" t="str">
        <f>IFERROR(MOD(Table1[[#This Row],[cancellation hour rounded]],24),"not cancelled")</f>
        <v>not cancelled</v>
      </c>
      <c r="K4165" s="32">
        <f>1/Table1[[#This Row],[Duration (Time between doses '[in hours'])]]</f>
        <v>8.3333333333333329E-2</v>
      </c>
      <c r="L4165" s="33">
        <f>Table1[[#This Row],[number doses per hour]]*INDEX(Table2[price per dose],Table1[[#This Row],[Drug ID]])</f>
        <v>0.56619444444444444</v>
      </c>
      <c r="M4165" s="11" t="b">
        <f>AND(Table1[[#This Row],[hour of cancellation 0 to 23]]&gt;=0,Table1[[#This Row],[hour of cancellation 0 to 23]]&lt;=23)</f>
        <v>0</v>
      </c>
    </row>
    <row r="4166" spans="1:13" x14ac:dyDescent="0.3">
      <c r="A4166" s="1">
        <v>4165</v>
      </c>
      <c r="B4166" s="1">
        <v>6</v>
      </c>
      <c r="C4166" s="2">
        <v>41091.695719754767</v>
      </c>
      <c r="D4166" s="2">
        <v>41151.695138888885</v>
      </c>
      <c r="E4166" s="1">
        <v>24</v>
      </c>
      <c r="F4166" s="2">
        <v>41103.488266223969</v>
      </c>
      <c r="G4166" s="1">
        <v>0</v>
      </c>
      <c r="H4166" s="32">
        <f>IFERROR(HOUR(Table1[[#This Row],[Cancel Date/time]])+MINUTE(Table1[[#This Row],[Cancel Date/time]])/60,"not cancelled")</f>
        <v>11.716666666666667</v>
      </c>
      <c r="I4166" s="47">
        <f>IFERROR(ROUND(Table1[[#This Row],[cancellation time decimal]],0),"not cancelled")</f>
        <v>12</v>
      </c>
      <c r="J4166" s="10">
        <f>IFERROR(MOD(Table1[[#This Row],[cancellation hour rounded]],24),"not cancelled")</f>
        <v>12</v>
      </c>
      <c r="K4166" s="32">
        <f>1/Table1[[#This Row],[Duration (Time between doses '[in hours'])]]</f>
        <v>4.1666666666666664E-2</v>
      </c>
      <c r="L4166" s="33">
        <f>Table1[[#This Row],[number doses per hour]]*INDEX(Table2[price per dose],Table1[[#This Row],[Drug ID]])</f>
        <v>0.35218749999999999</v>
      </c>
      <c r="M4166" s="11" t="b">
        <f>AND(Table1[[#This Row],[hour of cancellation 0 to 23]]&gt;=0,Table1[[#This Row],[hour of cancellation 0 to 23]]&lt;=23)</f>
        <v>1</v>
      </c>
    </row>
    <row r="4167" spans="1:13" x14ac:dyDescent="0.3">
      <c r="A4167" s="1">
        <v>4166</v>
      </c>
      <c r="B4167" s="1">
        <v>4</v>
      </c>
      <c r="C4167" s="2">
        <v>41091.754139051089</v>
      </c>
      <c r="D4167" s="2">
        <v>41151.753472222219</v>
      </c>
      <c r="E4167" s="1">
        <v>12</v>
      </c>
      <c r="F4167" s="2">
        <v>41093.428682845843</v>
      </c>
      <c r="G4167" s="1">
        <v>0</v>
      </c>
      <c r="H4167" s="32">
        <f>IFERROR(HOUR(Table1[[#This Row],[Cancel Date/time]])+MINUTE(Table1[[#This Row],[Cancel Date/time]])/60,"not cancelled")</f>
        <v>10.283333333333333</v>
      </c>
      <c r="I4167" s="47">
        <f>IFERROR(ROUND(Table1[[#This Row],[cancellation time decimal]],0),"not cancelled")</f>
        <v>10</v>
      </c>
      <c r="J4167" s="10">
        <f>IFERROR(MOD(Table1[[#This Row],[cancellation hour rounded]],24),"not cancelled")</f>
        <v>10</v>
      </c>
      <c r="K4167" s="32">
        <f>1/Table1[[#This Row],[Duration (Time between doses '[in hours'])]]</f>
        <v>8.3333333333333329E-2</v>
      </c>
      <c r="L4167" s="33">
        <f>Table1[[#This Row],[number doses per hour]]*INDEX(Table2[price per dose],Table1[[#This Row],[Drug ID]])</f>
        <v>1.448055119047619</v>
      </c>
      <c r="M4167" s="11" t="b">
        <f>AND(Table1[[#This Row],[hour of cancellation 0 to 23]]&gt;=0,Table1[[#This Row],[hour of cancellation 0 to 23]]&lt;=23)</f>
        <v>1</v>
      </c>
    </row>
    <row r="4168" spans="1:13" x14ac:dyDescent="0.3">
      <c r="A4168" s="1">
        <v>4167</v>
      </c>
      <c r="B4168" s="1">
        <v>1</v>
      </c>
      <c r="C4168" s="2">
        <v>41091.795213124402</v>
      </c>
      <c r="D4168" s="2">
        <v>41151.795138888883</v>
      </c>
      <c r="E4168" s="1">
        <v>12</v>
      </c>
      <c r="F4168" s="2">
        <v>41092.66777020655</v>
      </c>
      <c r="G4168" s="1">
        <v>0</v>
      </c>
      <c r="H4168" s="32">
        <f>IFERROR(HOUR(Table1[[#This Row],[Cancel Date/time]])+MINUTE(Table1[[#This Row],[Cancel Date/time]])/60,"not cancelled")</f>
        <v>16.016666666666666</v>
      </c>
      <c r="I4168" s="47">
        <f>IFERROR(ROUND(Table1[[#This Row],[cancellation time decimal]],0),"not cancelled")</f>
        <v>16</v>
      </c>
      <c r="J4168" s="10">
        <f>IFERROR(MOD(Table1[[#This Row],[cancellation hour rounded]],24),"not cancelled")</f>
        <v>16</v>
      </c>
      <c r="K4168" s="32">
        <f>1/Table1[[#This Row],[Duration (Time between doses '[in hours'])]]</f>
        <v>8.3333333333333329E-2</v>
      </c>
      <c r="L4168" s="33">
        <f>Table1[[#This Row],[number doses per hour]]*INDEX(Table2[price per dose],Table1[[#This Row],[Drug ID]])</f>
        <v>0.56619444444444444</v>
      </c>
      <c r="M4168" s="11" t="b">
        <f>AND(Table1[[#This Row],[hour of cancellation 0 to 23]]&gt;=0,Table1[[#This Row],[hour of cancellation 0 to 23]]&lt;=23)</f>
        <v>1</v>
      </c>
    </row>
    <row r="4169" spans="1:13" hidden="1" x14ac:dyDescent="0.3">
      <c r="A4169" s="1">
        <v>4168</v>
      </c>
      <c r="B4169" s="1">
        <v>6</v>
      </c>
      <c r="C4169" s="2">
        <v>41091.850721950337</v>
      </c>
      <c r="D4169" s="2">
        <v>41094.142361111109</v>
      </c>
      <c r="E4169" s="1">
        <v>24</v>
      </c>
      <c r="F4169" s="2" t="s">
        <v>5</v>
      </c>
      <c r="G4169" s="1">
        <v>0</v>
      </c>
      <c r="H4169" s="32" t="str">
        <f>IFERROR(HOUR(Table1[[#This Row],[Cancel Date/time]])+MINUTE(Table1[[#This Row],[Cancel Date/time]])/60,"not cancelled")</f>
        <v>not cancelled</v>
      </c>
      <c r="I4169" s="47" t="str">
        <f>IFERROR(ROUND(Table1[[#This Row],[cancellation time decimal]],0),"not cancelled")</f>
        <v>not cancelled</v>
      </c>
      <c r="J4169" s="10" t="str">
        <f>IFERROR(MOD(Table1[[#This Row],[cancellation hour rounded]],24),"not cancelled")</f>
        <v>not cancelled</v>
      </c>
      <c r="K4169" s="32">
        <f>1/Table1[[#This Row],[Duration (Time between doses '[in hours'])]]</f>
        <v>4.1666666666666664E-2</v>
      </c>
      <c r="L4169" s="33">
        <f>Table1[[#This Row],[number doses per hour]]*INDEX(Table2[price per dose],Table1[[#This Row],[Drug ID]])</f>
        <v>0.35218749999999999</v>
      </c>
      <c r="M4169" s="11" t="b">
        <f>AND(Table1[[#This Row],[hour of cancellation 0 to 23]]&gt;=0,Table1[[#This Row],[hour of cancellation 0 to 23]]&lt;=23)</f>
        <v>0</v>
      </c>
    </row>
    <row r="4170" spans="1:13" hidden="1" x14ac:dyDescent="0.3">
      <c r="A4170" s="1">
        <v>4169</v>
      </c>
      <c r="B4170" s="1">
        <v>6</v>
      </c>
      <c r="C4170" s="2">
        <v>41091.84527594161</v>
      </c>
      <c r="D4170" s="2">
        <v>41095.845138888893</v>
      </c>
      <c r="E4170" s="1">
        <v>24</v>
      </c>
      <c r="F4170" s="2" t="s">
        <v>5</v>
      </c>
      <c r="G4170" s="1">
        <v>0</v>
      </c>
      <c r="H4170" s="32" t="str">
        <f>IFERROR(HOUR(Table1[[#This Row],[Cancel Date/time]])+MINUTE(Table1[[#This Row],[Cancel Date/time]])/60,"not cancelled")</f>
        <v>not cancelled</v>
      </c>
      <c r="I4170" s="47" t="str">
        <f>IFERROR(ROUND(Table1[[#This Row],[cancellation time decimal]],0),"not cancelled")</f>
        <v>not cancelled</v>
      </c>
      <c r="J4170" s="10" t="str">
        <f>IFERROR(MOD(Table1[[#This Row],[cancellation hour rounded]],24),"not cancelled")</f>
        <v>not cancelled</v>
      </c>
      <c r="K4170" s="32">
        <f>1/Table1[[#This Row],[Duration (Time between doses '[in hours'])]]</f>
        <v>4.1666666666666664E-2</v>
      </c>
      <c r="L4170" s="33">
        <f>Table1[[#This Row],[number doses per hour]]*INDEX(Table2[price per dose],Table1[[#This Row],[Drug ID]])</f>
        <v>0.35218749999999999</v>
      </c>
      <c r="M4170" s="11" t="b">
        <f>AND(Table1[[#This Row],[hour of cancellation 0 to 23]]&gt;=0,Table1[[#This Row],[hour of cancellation 0 to 23]]&lt;=23)</f>
        <v>0</v>
      </c>
    </row>
    <row r="4171" spans="1:13" x14ac:dyDescent="0.3">
      <c r="A4171" s="1">
        <v>4170</v>
      </c>
      <c r="B4171" s="1">
        <v>6</v>
      </c>
      <c r="C4171" s="2">
        <v>41091.900392561925</v>
      </c>
      <c r="D4171" s="2">
        <v>41151.9</v>
      </c>
      <c r="E4171" s="1">
        <v>24</v>
      </c>
      <c r="F4171" s="2">
        <v>41095.709985887035</v>
      </c>
      <c r="G4171" s="1">
        <v>0</v>
      </c>
      <c r="H4171" s="32">
        <f>IFERROR(HOUR(Table1[[#This Row],[Cancel Date/time]])+MINUTE(Table1[[#This Row],[Cancel Date/time]])/60,"not cancelled")</f>
        <v>17.033333333333335</v>
      </c>
      <c r="I4171" s="47">
        <f>IFERROR(ROUND(Table1[[#This Row],[cancellation time decimal]],0),"not cancelled")</f>
        <v>17</v>
      </c>
      <c r="J4171" s="10">
        <f>IFERROR(MOD(Table1[[#This Row],[cancellation hour rounded]],24),"not cancelled")</f>
        <v>17</v>
      </c>
      <c r="K4171" s="32">
        <f>1/Table1[[#This Row],[Duration (Time between doses '[in hours'])]]</f>
        <v>4.1666666666666664E-2</v>
      </c>
      <c r="L4171" s="33">
        <f>Table1[[#This Row],[number doses per hour]]*INDEX(Table2[price per dose],Table1[[#This Row],[Drug ID]])</f>
        <v>0.35218749999999999</v>
      </c>
      <c r="M4171" s="11" t="b">
        <f>AND(Table1[[#This Row],[hour of cancellation 0 to 23]]&gt;=0,Table1[[#This Row],[hour of cancellation 0 to 23]]&lt;=23)</f>
        <v>1</v>
      </c>
    </row>
    <row r="4172" spans="1:13" x14ac:dyDescent="0.3">
      <c r="A4172" s="1">
        <v>4171</v>
      </c>
      <c r="B4172" s="1">
        <v>5</v>
      </c>
      <c r="C4172" s="2">
        <v>41091.995120003005</v>
      </c>
      <c r="D4172" s="2">
        <v>41151.994444444448</v>
      </c>
      <c r="E4172" s="1">
        <v>24</v>
      </c>
      <c r="F4172" s="2">
        <v>41094.352228356962</v>
      </c>
      <c r="G4172" s="1">
        <v>0</v>
      </c>
      <c r="H4172" s="32">
        <f>IFERROR(HOUR(Table1[[#This Row],[Cancel Date/time]])+MINUTE(Table1[[#This Row],[Cancel Date/time]])/60,"not cancelled")</f>
        <v>8.4499999999999993</v>
      </c>
      <c r="I4172" s="47">
        <f>IFERROR(ROUND(Table1[[#This Row],[cancellation time decimal]],0),"not cancelled")</f>
        <v>8</v>
      </c>
      <c r="J4172" s="10">
        <f>IFERROR(MOD(Table1[[#This Row],[cancellation hour rounded]],24),"not cancelled")</f>
        <v>8</v>
      </c>
      <c r="K4172" s="32">
        <f>1/Table1[[#This Row],[Duration (Time between doses '[in hours'])]]</f>
        <v>4.1666666666666664E-2</v>
      </c>
      <c r="L4172" s="33">
        <f>Table1[[#This Row],[number doses per hour]]*INDEX(Table2[price per dose],Table1[[#This Row],[Drug ID]])</f>
        <v>0.2815833333333333</v>
      </c>
      <c r="M4172" s="11" t="b">
        <f>AND(Table1[[#This Row],[hour of cancellation 0 to 23]]&gt;=0,Table1[[#This Row],[hour of cancellation 0 to 23]]&lt;=23)</f>
        <v>1</v>
      </c>
    </row>
    <row r="4173" spans="1:13" x14ac:dyDescent="0.3">
      <c r="A4173" s="1">
        <v>4172</v>
      </c>
      <c r="B4173" s="1">
        <v>5</v>
      </c>
      <c r="C4173" s="2">
        <v>41091.977568379843</v>
      </c>
      <c r="D4173" s="2">
        <v>41151.977083333339</v>
      </c>
      <c r="E4173" s="1">
        <v>24</v>
      </c>
      <c r="F4173" s="2">
        <v>41094.49638280928</v>
      </c>
      <c r="G4173" s="1">
        <v>0</v>
      </c>
      <c r="H4173" s="32">
        <f>IFERROR(HOUR(Table1[[#This Row],[Cancel Date/time]])+MINUTE(Table1[[#This Row],[Cancel Date/time]])/60,"not cancelled")</f>
        <v>11.9</v>
      </c>
      <c r="I4173" s="47">
        <f>IFERROR(ROUND(Table1[[#This Row],[cancellation time decimal]],0),"not cancelled")</f>
        <v>12</v>
      </c>
      <c r="J4173" s="10">
        <f>IFERROR(MOD(Table1[[#This Row],[cancellation hour rounded]],24),"not cancelled")</f>
        <v>12</v>
      </c>
      <c r="K4173" s="32">
        <f>1/Table1[[#This Row],[Duration (Time between doses '[in hours'])]]</f>
        <v>4.1666666666666664E-2</v>
      </c>
      <c r="L4173" s="33">
        <f>Table1[[#This Row],[number doses per hour]]*INDEX(Table2[price per dose],Table1[[#This Row],[Drug ID]])</f>
        <v>0.2815833333333333</v>
      </c>
      <c r="M4173" s="11" t="b">
        <f>AND(Table1[[#This Row],[hour of cancellation 0 to 23]]&gt;=0,Table1[[#This Row],[hour of cancellation 0 to 23]]&lt;=23)</f>
        <v>1</v>
      </c>
    </row>
    <row r="4174" spans="1:13" x14ac:dyDescent="0.3">
      <c r="A4174" s="1">
        <v>4173</v>
      </c>
      <c r="B4174" s="1">
        <v>1</v>
      </c>
      <c r="C4174" s="2">
        <v>41092.037468199742</v>
      </c>
      <c r="D4174" s="2">
        <v>41152.036805555559</v>
      </c>
      <c r="E4174" s="1">
        <v>12</v>
      </c>
      <c r="F4174" s="2">
        <v>41093.589559501561</v>
      </c>
      <c r="G4174" s="1">
        <v>0</v>
      </c>
      <c r="H4174" s="32">
        <f>IFERROR(HOUR(Table1[[#This Row],[Cancel Date/time]])+MINUTE(Table1[[#This Row],[Cancel Date/time]])/60,"not cancelled")</f>
        <v>14.133333333333333</v>
      </c>
      <c r="I4174" s="47">
        <f>IFERROR(ROUND(Table1[[#This Row],[cancellation time decimal]],0),"not cancelled")</f>
        <v>14</v>
      </c>
      <c r="J4174" s="10">
        <f>IFERROR(MOD(Table1[[#This Row],[cancellation hour rounded]],24),"not cancelled")</f>
        <v>14</v>
      </c>
      <c r="K4174" s="32">
        <f>1/Table1[[#This Row],[Duration (Time between doses '[in hours'])]]</f>
        <v>8.3333333333333329E-2</v>
      </c>
      <c r="L4174" s="33">
        <f>Table1[[#This Row],[number doses per hour]]*INDEX(Table2[price per dose],Table1[[#This Row],[Drug ID]])</f>
        <v>0.56619444444444444</v>
      </c>
      <c r="M4174" s="11" t="b">
        <f>AND(Table1[[#This Row],[hour of cancellation 0 to 23]]&gt;=0,Table1[[#This Row],[hour of cancellation 0 to 23]]&lt;=23)</f>
        <v>1</v>
      </c>
    </row>
    <row r="4175" spans="1:13" x14ac:dyDescent="0.3">
      <c r="A4175" s="1">
        <v>4174</v>
      </c>
      <c r="B4175" s="1">
        <v>1</v>
      </c>
      <c r="C4175" s="2">
        <v>41092.040428801476</v>
      </c>
      <c r="D4175" s="2">
        <v>41152.040277777778</v>
      </c>
      <c r="E4175" s="1">
        <v>8</v>
      </c>
      <c r="F4175" s="2">
        <v>41092.47324482516</v>
      </c>
      <c r="G4175" s="1">
        <v>0</v>
      </c>
      <c r="H4175" s="32">
        <f>IFERROR(HOUR(Table1[[#This Row],[Cancel Date/time]])+MINUTE(Table1[[#This Row],[Cancel Date/time]])/60,"not cancelled")</f>
        <v>11.35</v>
      </c>
      <c r="I4175" s="47">
        <f>IFERROR(ROUND(Table1[[#This Row],[cancellation time decimal]],0),"not cancelled")</f>
        <v>11</v>
      </c>
      <c r="J4175" s="10">
        <f>IFERROR(MOD(Table1[[#This Row],[cancellation hour rounded]],24),"not cancelled")</f>
        <v>11</v>
      </c>
      <c r="K4175" s="32">
        <f>1/Table1[[#This Row],[Duration (Time between doses '[in hours'])]]</f>
        <v>0.125</v>
      </c>
      <c r="L4175" s="33">
        <f>Table1[[#This Row],[number doses per hour]]*INDEX(Table2[price per dose],Table1[[#This Row],[Drug ID]])</f>
        <v>0.84929166666666667</v>
      </c>
      <c r="M4175" s="11" t="b">
        <f>AND(Table1[[#This Row],[hour of cancellation 0 to 23]]&gt;=0,Table1[[#This Row],[hour of cancellation 0 to 23]]&lt;=23)</f>
        <v>1</v>
      </c>
    </row>
    <row r="4176" spans="1:13" x14ac:dyDescent="0.3">
      <c r="A4176" s="1">
        <v>4175</v>
      </c>
      <c r="B4176" s="1">
        <v>1</v>
      </c>
      <c r="C4176" s="2">
        <v>41092.066021531456</v>
      </c>
      <c r="D4176" s="2">
        <v>41152.065972222219</v>
      </c>
      <c r="E4176" s="1">
        <v>8</v>
      </c>
      <c r="F4176" s="2">
        <v>41092.754606390045</v>
      </c>
      <c r="G4176" s="1">
        <v>0</v>
      </c>
      <c r="H4176" s="32">
        <f>IFERROR(HOUR(Table1[[#This Row],[Cancel Date/time]])+MINUTE(Table1[[#This Row],[Cancel Date/time]])/60,"not cancelled")</f>
        <v>18.100000000000001</v>
      </c>
      <c r="I4176" s="47">
        <f>IFERROR(ROUND(Table1[[#This Row],[cancellation time decimal]],0),"not cancelled")</f>
        <v>18</v>
      </c>
      <c r="J4176" s="10">
        <f>IFERROR(MOD(Table1[[#This Row],[cancellation hour rounded]],24),"not cancelled")</f>
        <v>18</v>
      </c>
      <c r="K4176" s="32">
        <f>1/Table1[[#This Row],[Duration (Time between doses '[in hours'])]]</f>
        <v>0.125</v>
      </c>
      <c r="L4176" s="33">
        <f>Table1[[#This Row],[number doses per hour]]*INDEX(Table2[price per dose],Table1[[#This Row],[Drug ID]])</f>
        <v>0.84929166666666667</v>
      </c>
      <c r="M4176" s="11" t="b">
        <f>AND(Table1[[#This Row],[hour of cancellation 0 to 23]]&gt;=0,Table1[[#This Row],[hour of cancellation 0 to 23]]&lt;=23)</f>
        <v>1</v>
      </c>
    </row>
    <row r="4177" spans="1:13" x14ac:dyDescent="0.3">
      <c r="A4177" s="1">
        <v>4176</v>
      </c>
      <c r="B4177" s="1">
        <v>6</v>
      </c>
      <c r="C4177" s="2">
        <v>41092.196715361912</v>
      </c>
      <c r="D4177" s="2">
        <v>41152.196527777778</v>
      </c>
      <c r="E4177" s="1">
        <v>24</v>
      </c>
      <c r="F4177" s="2">
        <v>41093.773736143216</v>
      </c>
      <c r="G4177" s="1">
        <v>0</v>
      </c>
      <c r="H4177" s="32">
        <f>IFERROR(HOUR(Table1[[#This Row],[Cancel Date/time]])+MINUTE(Table1[[#This Row],[Cancel Date/time]])/60,"not cancelled")</f>
        <v>18.566666666666666</v>
      </c>
      <c r="I4177" s="47">
        <f>IFERROR(ROUND(Table1[[#This Row],[cancellation time decimal]],0),"not cancelled")</f>
        <v>19</v>
      </c>
      <c r="J4177" s="10">
        <f>IFERROR(MOD(Table1[[#This Row],[cancellation hour rounded]],24),"not cancelled")</f>
        <v>19</v>
      </c>
      <c r="K4177" s="32">
        <f>1/Table1[[#This Row],[Duration (Time between doses '[in hours'])]]</f>
        <v>4.1666666666666664E-2</v>
      </c>
      <c r="L4177" s="33">
        <f>Table1[[#This Row],[number doses per hour]]*INDEX(Table2[price per dose],Table1[[#This Row],[Drug ID]])</f>
        <v>0.35218749999999999</v>
      </c>
      <c r="M4177" s="11" t="b">
        <f>AND(Table1[[#This Row],[hour of cancellation 0 to 23]]&gt;=0,Table1[[#This Row],[hour of cancellation 0 to 23]]&lt;=23)</f>
        <v>1</v>
      </c>
    </row>
    <row r="4178" spans="1:13" x14ac:dyDescent="0.3">
      <c r="A4178" s="1">
        <v>4177</v>
      </c>
      <c r="B4178" s="1">
        <v>6</v>
      </c>
      <c r="C4178" s="2">
        <v>41092.201932678698</v>
      </c>
      <c r="D4178" s="2">
        <v>41152.201388888883</v>
      </c>
      <c r="E4178" s="1">
        <v>24</v>
      </c>
      <c r="F4178" s="2">
        <v>41093.896393812771</v>
      </c>
      <c r="G4178" s="1">
        <v>0</v>
      </c>
      <c r="H4178" s="32">
        <f>IFERROR(HOUR(Table1[[#This Row],[Cancel Date/time]])+MINUTE(Table1[[#This Row],[Cancel Date/time]])/60,"not cancelled")</f>
        <v>21.5</v>
      </c>
      <c r="I4178" s="47">
        <f>IFERROR(ROUND(Table1[[#This Row],[cancellation time decimal]],0),"not cancelled")</f>
        <v>22</v>
      </c>
      <c r="J4178" s="10">
        <f>IFERROR(MOD(Table1[[#This Row],[cancellation hour rounded]],24),"not cancelled")</f>
        <v>22</v>
      </c>
      <c r="K4178" s="32">
        <f>1/Table1[[#This Row],[Duration (Time between doses '[in hours'])]]</f>
        <v>4.1666666666666664E-2</v>
      </c>
      <c r="L4178" s="33">
        <f>Table1[[#This Row],[number doses per hour]]*INDEX(Table2[price per dose],Table1[[#This Row],[Drug ID]])</f>
        <v>0.35218749999999999</v>
      </c>
      <c r="M4178" s="11" t="b">
        <f>AND(Table1[[#This Row],[hour of cancellation 0 to 23]]&gt;=0,Table1[[#This Row],[hour of cancellation 0 to 23]]&lt;=23)</f>
        <v>1</v>
      </c>
    </row>
    <row r="4179" spans="1:13" x14ac:dyDescent="0.3">
      <c r="A4179" s="1">
        <v>4178</v>
      </c>
      <c r="B4179" s="1">
        <v>5</v>
      </c>
      <c r="C4179" s="2">
        <v>41092.363732321268</v>
      </c>
      <c r="D4179" s="2">
        <v>41152.36319444445</v>
      </c>
      <c r="E4179" s="1">
        <v>24</v>
      </c>
      <c r="F4179" s="2">
        <v>41094.786667834655</v>
      </c>
      <c r="G4179" s="1">
        <v>0</v>
      </c>
      <c r="H4179" s="32">
        <f>IFERROR(HOUR(Table1[[#This Row],[Cancel Date/time]])+MINUTE(Table1[[#This Row],[Cancel Date/time]])/60,"not cancelled")</f>
        <v>18.866666666666667</v>
      </c>
      <c r="I4179" s="47">
        <f>IFERROR(ROUND(Table1[[#This Row],[cancellation time decimal]],0),"not cancelled")</f>
        <v>19</v>
      </c>
      <c r="J4179" s="10">
        <f>IFERROR(MOD(Table1[[#This Row],[cancellation hour rounded]],24),"not cancelled")</f>
        <v>19</v>
      </c>
      <c r="K4179" s="32">
        <f>1/Table1[[#This Row],[Duration (Time between doses '[in hours'])]]</f>
        <v>4.1666666666666664E-2</v>
      </c>
      <c r="L4179" s="33">
        <f>Table1[[#This Row],[number doses per hour]]*INDEX(Table2[price per dose],Table1[[#This Row],[Drug ID]])</f>
        <v>0.2815833333333333</v>
      </c>
      <c r="M4179" s="11" t="b">
        <f>AND(Table1[[#This Row],[hour of cancellation 0 to 23]]&gt;=0,Table1[[#This Row],[hour of cancellation 0 to 23]]&lt;=23)</f>
        <v>1</v>
      </c>
    </row>
    <row r="4180" spans="1:13" hidden="1" x14ac:dyDescent="0.3">
      <c r="A4180" s="1">
        <v>4179</v>
      </c>
      <c r="B4180" s="1">
        <v>2</v>
      </c>
      <c r="C4180" s="2">
        <v>41092.345801232361</v>
      </c>
      <c r="D4180" s="2">
        <v>41094.803839604516</v>
      </c>
      <c r="E4180" s="1">
        <v>10</v>
      </c>
      <c r="F4180" s="2" t="s">
        <v>5</v>
      </c>
      <c r="G4180" s="1">
        <v>0</v>
      </c>
      <c r="H4180" s="32" t="str">
        <f>IFERROR(HOUR(Table1[[#This Row],[Cancel Date/time]])+MINUTE(Table1[[#This Row],[Cancel Date/time]])/60,"not cancelled")</f>
        <v>not cancelled</v>
      </c>
      <c r="I4180" s="47" t="str">
        <f>IFERROR(ROUND(Table1[[#This Row],[cancellation time decimal]],0),"not cancelled")</f>
        <v>not cancelled</v>
      </c>
      <c r="J4180" s="10" t="str">
        <f>IFERROR(MOD(Table1[[#This Row],[cancellation hour rounded]],24),"not cancelled")</f>
        <v>not cancelled</v>
      </c>
      <c r="K4180" s="32">
        <f>1/Table1[[#This Row],[Duration (Time between doses '[in hours'])]]</f>
        <v>0.1</v>
      </c>
      <c r="L4180" s="33">
        <f>Table1[[#This Row],[number doses per hour]]*INDEX(Table2[price per dose],Table1[[#This Row],[Drug ID]])</f>
        <v>0.84959999999999969</v>
      </c>
      <c r="M4180" s="11" t="b">
        <f>AND(Table1[[#This Row],[hour of cancellation 0 to 23]]&gt;=0,Table1[[#This Row],[hour of cancellation 0 to 23]]&lt;=23)</f>
        <v>0</v>
      </c>
    </row>
    <row r="4181" spans="1:13" x14ac:dyDescent="0.3">
      <c r="A4181" s="1">
        <v>4180</v>
      </c>
      <c r="B4181" s="1">
        <v>4</v>
      </c>
      <c r="C4181" s="2">
        <v>41092.368256352602</v>
      </c>
      <c r="D4181" s="2">
        <v>41152.368055555555</v>
      </c>
      <c r="E4181" s="1">
        <v>12</v>
      </c>
      <c r="F4181" s="2">
        <v>41094.348133693667</v>
      </c>
      <c r="G4181" s="1">
        <v>0</v>
      </c>
      <c r="H4181" s="32">
        <f>IFERROR(HOUR(Table1[[#This Row],[Cancel Date/time]])+MINUTE(Table1[[#This Row],[Cancel Date/time]])/60,"not cancelled")</f>
        <v>8.35</v>
      </c>
      <c r="I4181" s="47">
        <f>IFERROR(ROUND(Table1[[#This Row],[cancellation time decimal]],0),"not cancelled")</f>
        <v>8</v>
      </c>
      <c r="J4181" s="10">
        <f>IFERROR(MOD(Table1[[#This Row],[cancellation hour rounded]],24),"not cancelled")</f>
        <v>8</v>
      </c>
      <c r="K4181" s="32">
        <f>1/Table1[[#This Row],[Duration (Time between doses '[in hours'])]]</f>
        <v>8.3333333333333329E-2</v>
      </c>
      <c r="L4181" s="33">
        <f>Table1[[#This Row],[number doses per hour]]*INDEX(Table2[price per dose],Table1[[#This Row],[Drug ID]])</f>
        <v>1.448055119047619</v>
      </c>
      <c r="M4181" s="11" t="b">
        <f>AND(Table1[[#This Row],[hour of cancellation 0 to 23]]&gt;=0,Table1[[#This Row],[hour of cancellation 0 to 23]]&lt;=23)</f>
        <v>1</v>
      </c>
    </row>
    <row r="4182" spans="1:13" x14ac:dyDescent="0.3">
      <c r="A4182" s="1">
        <v>4181</v>
      </c>
      <c r="B4182" s="1">
        <v>2</v>
      </c>
      <c r="C4182" s="2">
        <v>41092.365106744466</v>
      </c>
      <c r="D4182" s="2">
        <v>41152.364583333336</v>
      </c>
      <c r="E4182" s="1">
        <v>10</v>
      </c>
      <c r="F4182" s="2">
        <v>41092.710313688549</v>
      </c>
      <c r="G4182" s="1">
        <v>0</v>
      </c>
      <c r="H4182" s="32">
        <f>IFERROR(HOUR(Table1[[#This Row],[Cancel Date/time]])+MINUTE(Table1[[#This Row],[Cancel Date/time]])/60,"not cancelled")</f>
        <v>17.033333333333335</v>
      </c>
      <c r="I4182" s="47">
        <f>IFERROR(ROUND(Table1[[#This Row],[cancellation time decimal]],0),"not cancelled")</f>
        <v>17</v>
      </c>
      <c r="J4182" s="10">
        <f>IFERROR(MOD(Table1[[#This Row],[cancellation hour rounded]],24),"not cancelled")</f>
        <v>17</v>
      </c>
      <c r="K4182" s="32">
        <f>1/Table1[[#This Row],[Duration (Time between doses '[in hours'])]]</f>
        <v>0.1</v>
      </c>
      <c r="L4182" s="33">
        <f>Table1[[#This Row],[number doses per hour]]*INDEX(Table2[price per dose],Table1[[#This Row],[Drug ID]])</f>
        <v>0.84959999999999969</v>
      </c>
      <c r="M4182" s="11" t="b">
        <f>AND(Table1[[#This Row],[hour of cancellation 0 to 23]]&gt;=0,Table1[[#This Row],[hour of cancellation 0 to 23]]&lt;=23)</f>
        <v>1</v>
      </c>
    </row>
    <row r="4183" spans="1:13" x14ac:dyDescent="0.3">
      <c r="A4183" s="1">
        <v>4182</v>
      </c>
      <c r="B4183" s="1">
        <v>8</v>
      </c>
      <c r="C4183" s="2">
        <v>41092.343602834109</v>
      </c>
      <c r="D4183" s="2">
        <v>41152.343055555561</v>
      </c>
      <c r="E4183" s="1">
        <v>3</v>
      </c>
      <c r="F4183" s="2">
        <v>41097.476012033381</v>
      </c>
      <c r="G4183" s="1">
        <v>1</v>
      </c>
      <c r="H4183" s="32">
        <f>IFERROR(HOUR(Table1[[#This Row],[Cancel Date/time]])+MINUTE(Table1[[#This Row],[Cancel Date/time]])/60,"not cancelled")</f>
        <v>11.416666666666666</v>
      </c>
      <c r="I4183" s="47">
        <f>IFERROR(ROUND(Table1[[#This Row],[cancellation time decimal]],0),"not cancelled")</f>
        <v>11</v>
      </c>
      <c r="J4183" s="10">
        <f>IFERROR(MOD(Table1[[#This Row],[cancellation hour rounded]],24),"not cancelled")</f>
        <v>11</v>
      </c>
      <c r="K4183" s="32">
        <f>1/Table1[[#This Row],[Duration (Time between doses '[in hours'])]]</f>
        <v>0.33333333333333331</v>
      </c>
      <c r="L4183" s="33">
        <f>Table1[[#This Row],[number doses per hour]]*INDEX(Table2[price per dose],Table1[[#This Row],[Drug ID]])</f>
        <v>0.29998222222222221</v>
      </c>
      <c r="M4183" s="11" t="b">
        <f>AND(Table1[[#This Row],[hour of cancellation 0 to 23]]&gt;=0,Table1[[#This Row],[hour of cancellation 0 to 23]]&lt;=23)</f>
        <v>1</v>
      </c>
    </row>
    <row r="4184" spans="1:13" x14ac:dyDescent="0.3">
      <c r="A4184" s="1">
        <v>4183</v>
      </c>
      <c r="B4184" s="1">
        <v>5</v>
      </c>
      <c r="C4184" s="2">
        <v>41092.338087003569</v>
      </c>
      <c r="D4184" s="2">
        <v>41152.337500000001</v>
      </c>
      <c r="E4184" s="1">
        <v>24</v>
      </c>
      <c r="F4184" s="2">
        <v>41095.408516859992</v>
      </c>
      <c r="G4184" s="1">
        <v>0</v>
      </c>
      <c r="H4184" s="32">
        <f>IFERROR(HOUR(Table1[[#This Row],[Cancel Date/time]])+MINUTE(Table1[[#This Row],[Cancel Date/time]])/60,"not cancelled")</f>
        <v>9.8000000000000007</v>
      </c>
      <c r="I4184" s="47">
        <f>IFERROR(ROUND(Table1[[#This Row],[cancellation time decimal]],0),"not cancelled")</f>
        <v>10</v>
      </c>
      <c r="J4184" s="10">
        <f>IFERROR(MOD(Table1[[#This Row],[cancellation hour rounded]],24),"not cancelled")</f>
        <v>10</v>
      </c>
      <c r="K4184" s="32">
        <f>1/Table1[[#This Row],[Duration (Time between doses '[in hours'])]]</f>
        <v>4.1666666666666664E-2</v>
      </c>
      <c r="L4184" s="33">
        <f>Table1[[#This Row],[number doses per hour]]*INDEX(Table2[price per dose],Table1[[#This Row],[Drug ID]])</f>
        <v>0.2815833333333333</v>
      </c>
      <c r="M4184" s="11" t="b">
        <f>AND(Table1[[#This Row],[hour of cancellation 0 to 23]]&gt;=0,Table1[[#This Row],[hour of cancellation 0 to 23]]&lt;=23)</f>
        <v>1</v>
      </c>
    </row>
    <row r="4185" spans="1:13" x14ac:dyDescent="0.3">
      <c r="A4185" s="1">
        <v>4184</v>
      </c>
      <c r="B4185" s="1">
        <v>8</v>
      </c>
      <c r="C4185" s="2">
        <v>41092.390726299316</v>
      </c>
      <c r="D4185" s="2">
        <v>41152.390277777777</v>
      </c>
      <c r="E4185" s="1">
        <v>3</v>
      </c>
      <c r="F4185" s="2">
        <v>41096.543517789469</v>
      </c>
      <c r="G4185" s="1">
        <v>0</v>
      </c>
      <c r="H4185" s="32">
        <f>IFERROR(HOUR(Table1[[#This Row],[Cancel Date/time]])+MINUTE(Table1[[#This Row],[Cancel Date/time]])/60,"not cancelled")</f>
        <v>13.033333333333333</v>
      </c>
      <c r="I4185" s="47">
        <f>IFERROR(ROUND(Table1[[#This Row],[cancellation time decimal]],0),"not cancelled")</f>
        <v>13</v>
      </c>
      <c r="J4185" s="10">
        <f>IFERROR(MOD(Table1[[#This Row],[cancellation hour rounded]],24),"not cancelled")</f>
        <v>13</v>
      </c>
      <c r="K4185" s="32">
        <f>1/Table1[[#This Row],[Duration (Time between doses '[in hours'])]]</f>
        <v>0.33333333333333331</v>
      </c>
      <c r="L4185" s="33">
        <f>Table1[[#This Row],[number doses per hour]]*INDEX(Table2[price per dose],Table1[[#This Row],[Drug ID]])</f>
        <v>0.29998222222222221</v>
      </c>
      <c r="M4185" s="11" t="b">
        <f>AND(Table1[[#This Row],[hour of cancellation 0 to 23]]&gt;=0,Table1[[#This Row],[hour of cancellation 0 to 23]]&lt;=23)</f>
        <v>1</v>
      </c>
    </row>
    <row r="4186" spans="1:13" x14ac:dyDescent="0.3">
      <c r="A4186" s="1">
        <v>4185</v>
      </c>
      <c r="B4186" s="1">
        <v>3</v>
      </c>
      <c r="C4186" s="2">
        <v>41092.437422212744</v>
      </c>
      <c r="D4186" s="2">
        <v>41152.436805555553</v>
      </c>
      <c r="E4186" s="1">
        <v>24</v>
      </c>
      <c r="F4186" s="2">
        <v>41094.678165160512</v>
      </c>
      <c r="G4186" s="1">
        <v>0</v>
      </c>
      <c r="H4186" s="32">
        <f>IFERROR(HOUR(Table1[[#This Row],[Cancel Date/time]])+MINUTE(Table1[[#This Row],[Cancel Date/time]])/60,"not cancelled")</f>
        <v>16.266666666666666</v>
      </c>
      <c r="I4186" s="47">
        <f>IFERROR(ROUND(Table1[[#This Row],[cancellation time decimal]],0),"not cancelled")</f>
        <v>16</v>
      </c>
      <c r="J4186" s="10">
        <f>IFERROR(MOD(Table1[[#This Row],[cancellation hour rounded]],24),"not cancelled")</f>
        <v>16</v>
      </c>
      <c r="K4186" s="32">
        <f>1/Table1[[#This Row],[Duration (Time between doses '[in hours'])]]</f>
        <v>4.1666666666666664E-2</v>
      </c>
      <c r="L4186" s="33">
        <f>Table1[[#This Row],[number doses per hour]]*INDEX(Table2[price per dose],Table1[[#This Row],[Drug ID]])</f>
        <v>0.18133000000000002</v>
      </c>
      <c r="M4186" s="11" t="b">
        <f>AND(Table1[[#This Row],[hour of cancellation 0 to 23]]&gt;=0,Table1[[#This Row],[hour of cancellation 0 to 23]]&lt;=23)</f>
        <v>1</v>
      </c>
    </row>
    <row r="4187" spans="1:13" x14ac:dyDescent="0.3">
      <c r="A4187" s="1">
        <v>4186</v>
      </c>
      <c r="B4187" s="1">
        <v>1</v>
      </c>
      <c r="C4187" s="2">
        <v>41092.435147309247</v>
      </c>
      <c r="D4187" s="2">
        <v>41152.43472222222</v>
      </c>
      <c r="E4187" s="1">
        <v>8</v>
      </c>
      <c r="F4187" s="2">
        <v>41092.615542786247</v>
      </c>
      <c r="G4187" s="1">
        <v>0</v>
      </c>
      <c r="H4187" s="32">
        <f>IFERROR(HOUR(Table1[[#This Row],[Cancel Date/time]])+MINUTE(Table1[[#This Row],[Cancel Date/time]])/60,"not cancelled")</f>
        <v>14.766666666666667</v>
      </c>
      <c r="I4187" s="47">
        <f>IFERROR(ROUND(Table1[[#This Row],[cancellation time decimal]],0),"not cancelled")</f>
        <v>15</v>
      </c>
      <c r="J4187" s="10">
        <f>IFERROR(MOD(Table1[[#This Row],[cancellation hour rounded]],24),"not cancelled")</f>
        <v>15</v>
      </c>
      <c r="K4187" s="32">
        <f>1/Table1[[#This Row],[Duration (Time between doses '[in hours'])]]</f>
        <v>0.125</v>
      </c>
      <c r="L4187" s="33">
        <f>Table1[[#This Row],[number doses per hour]]*INDEX(Table2[price per dose],Table1[[#This Row],[Drug ID]])</f>
        <v>0.84929166666666667</v>
      </c>
      <c r="M4187" s="11" t="b">
        <f>AND(Table1[[#This Row],[hour of cancellation 0 to 23]]&gt;=0,Table1[[#This Row],[hour of cancellation 0 to 23]]&lt;=23)</f>
        <v>1</v>
      </c>
    </row>
    <row r="4188" spans="1:13" x14ac:dyDescent="0.3">
      <c r="A4188" s="1">
        <v>4187</v>
      </c>
      <c r="B4188" s="1">
        <v>5</v>
      </c>
      <c r="C4188" s="2">
        <v>41092.469086764708</v>
      </c>
      <c r="D4188" s="2">
        <v>41152.46875</v>
      </c>
      <c r="E4188" s="1">
        <v>24</v>
      </c>
      <c r="F4188" s="2">
        <v>41095.508808434221</v>
      </c>
      <c r="G4188" s="1">
        <v>0</v>
      </c>
      <c r="H4188" s="32">
        <f>IFERROR(HOUR(Table1[[#This Row],[Cancel Date/time]])+MINUTE(Table1[[#This Row],[Cancel Date/time]])/60,"not cancelled")</f>
        <v>12.2</v>
      </c>
      <c r="I4188" s="47">
        <f>IFERROR(ROUND(Table1[[#This Row],[cancellation time decimal]],0),"not cancelled")</f>
        <v>12</v>
      </c>
      <c r="J4188" s="10">
        <f>IFERROR(MOD(Table1[[#This Row],[cancellation hour rounded]],24),"not cancelled")</f>
        <v>12</v>
      </c>
      <c r="K4188" s="32">
        <f>1/Table1[[#This Row],[Duration (Time between doses '[in hours'])]]</f>
        <v>4.1666666666666664E-2</v>
      </c>
      <c r="L4188" s="33">
        <f>Table1[[#This Row],[number doses per hour]]*INDEX(Table2[price per dose],Table1[[#This Row],[Drug ID]])</f>
        <v>0.2815833333333333</v>
      </c>
      <c r="M4188" s="11" t="b">
        <f>AND(Table1[[#This Row],[hour of cancellation 0 to 23]]&gt;=0,Table1[[#This Row],[hour of cancellation 0 to 23]]&lt;=23)</f>
        <v>1</v>
      </c>
    </row>
    <row r="4189" spans="1:13" x14ac:dyDescent="0.3">
      <c r="A4189" s="1">
        <v>4188</v>
      </c>
      <c r="B4189" s="1">
        <v>1</v>
      </c>
      <c r="C4189" s="2">
        <v>41092.479700807911</v>
      </c>
      <c r="D4189" s="2">
        <v>41152.479166666672</v>
      </c>
      <c r="E4189" s="1">
        <v>12</v>
      </c>
      <c r="F4189" s="2">
        <v>41093.526602547761</v>
      </c>
      <c r="G4189" s="1">
        <v>0</v>
      </c>
      <c r="H4189" s="32">
        <f>IFERROR(HOUR(Table1[[#This Row],[Cancel Date/time]])+MINUTE(Table1[[#This Row],[Cancel Date/time]])/60,"not cancelled")</f>
        <v>12.633333333333333</v>
      </c>
      <c r="I4189" s="47">
        <f>IFERROR(ROUND(Table1[[#This Row],[cancellation time decimal]],0),"not cancelled")</f>
        <v>13</v>
      </c>
      <c r="J4189" s="10">
        <f>IFERROR(MOD(Table1[[#This Row],[cancellation hour rounded]],24),"not cancelled")</f>
        <v>13</v>
      </c>
      <c r="K4189" s="32">
        <f>1/Table1[[#This Row],[Duration (Time between doses '[in hours'])]]</f>
        <v>8.3333333333333329E-2</v>
      </c>
      <c r="L4189" s="33">
        <f>Table1[[#This Row],[number doses per hour]]*INDEX(Table2[price per dose],Table1[[#This Row],[Drug ID]])</f>
        <v>0.56619444444444444</v>
      </c>
      <c r="M4189" s="11" t="b">
        <f>AND(Table1[[#This Row],[hour of cancellation 0 to 23]]&gt;=0,Table1[[#This Row],[hour of cancellation 0 to 23]]&lt;=23)</f>
        <v>1</v>
      </c>
    </row>
    <row r="4190" spans="1:13" x14ac:dyDescent="0.3">
      <c r="A4190" s="1">
        <v>4189</v>
      </c>
      <c r="B4190" s="1">
        <v>1</v>
      </c>
      <c r="C4190" s="2">
        <v>41092.480375561499</v>
      </c>
      <c r="D4190" s="2">
        <v>41152.479861111111</v>
      </c>
      <c r="E4190" s="1">
        <v>12</v>
      </c>
      <c r="F4190" s="2">
        <v>41093.455623994669</v>
      </c>
      <c r="G4190" s="1">
        <v>0</v>
      </c>
      <c r="H4190" s="32">
        <f>IFERROR(HOUR(Table1[[#This Row],[Cancel Date/time]])+MINUTE(Table1[[#This Row],[Cancel Date/time]])/60,"not cancelled")</f>
        <v>10.933333333333334</v>
      </c>
      <c r="I4190" s="47">
        <f>IFERROR(ROUND(Table1[[#This Row],[cancellation time decimal]],0),"not cancelled")</f>
        <v>11</v>
      </c>
      <c r="J4190" s="10">
        <f>IFERROR(MOD(Table1[[#This Row],[cancellation hour rounded]],24),"not cancelled")</f>
        <v>11</v>
      </c>
      <c r="K4190" s="32">
        <f>1/Table1[[#This Row],[Duration (Time between doses '[in hours'])]]</f>
        <v>8.3333333333333329E-2</v>
      </c>
      <c r="L4190" s="33">
        <f>Table1[[#This Row],[number doses per hour]]*INDEX(Table2[price per dose],Table1[[#This Row],[Drug ID]])</f>
        <v>0.56619444444444444</v>
      </c>
      <c r="M4190" s="11" t="b">
        <f>AND(Table1[[#This Row],[hour of cancellation 0 to 23]]&gt;=0,Table1[[#This Row],[hour of cancellation 0 to 23]]&lt;=23)</f>
        <v>1</v>
      </c>
    </row>
    <row r="4191" spans="1:13" x14ac:dyDescent="0.3">
      <c r="A4191" s="1">
        <v>4190</v>
      </c>
      <c r="B4191" s="1">
        <v>3</v>
      </c>
      <c r="C4191" s="2">
        <v>41092.462780817281</v>
      </c>
      <c r="D4191" s="2">
        <v>41152.462500000001</v>
      </c>
      <c r="E4191" s="1">
        <v>24</v>
      </c>
      <c r="F4191" s="2">
        <v>41095.345459673161</v>
      </c>
      <c r="G4191" s="1">
        <v>0</v>
      </c>
      <c r="H4191" s="32">
        <f>IFERROR(HOUR(Table1[[#This Row],[Cancel Date/time]])+MINUTE(Table1[[#This Row],[Cancel Date/time]])/60,"not cancelled")</f>
        <v>8.2833333333333332</v>
      </c>
      <c r="I4191" s="47">
        <f>IFERROR(ROUND(Table1[[#This Row],[cancellation time decimal]],0),"not cancelled")</f>
        <v>8</v>
      </c>
      <c r="J4191" s="10">
        <f>IFERROR(MOD(Table1[[#This Row],[cancellation hour rounded]],24),"not cancelled")</f>
        <v>8</v>
      </c>
      <c r="K4191" s="32">
        <f>1/Table1[[#This Row],[Duration (Time between doses '[in hours'])]]</f>
        <v>4.1666666666666664E-2</v>
      </c>
      <c r="L4191" s="33">
        <f>Table1[[#This Row],[number doses per hour]]*INDEX(Table2[price per dose],Table1[[#This Row],[Drug ID]])</f>
        <v>0.18133000000000002</v>
      </c>
      <c r="M4191" s="11" t="b">
        <f>AND(Table1[[#This Row],[hour of cancellation 0 to 23]]&gt;=0,Table1[[#This Row],[hour of cancellation 0 to 23]]&lt;=23)</f>
        <v>1</v>
      </c>
    </row>
    <row r="4192" spans="1:13" x14ac:dyDescent="0.3">
      <c r="A4192" s="1">
        <v>4191</v>
      </c>
      <c r="B4192" s="1">
        <v>4</v>
      </c>
      <c r="C4192" s="2">
        <v>41092.532104305872</v>
      </c>
      <c r="D4192" s="2">
        <v>41152.531944444447</v>
      </c>
      <c r="E4192" s="1">
        <v>12</v>
      </c>
      <c r="F4192" s="2">
        <v>41095.30600864211</v>
      </c>
      <c r="G4192" s="1">
        <v>0</v>
      </c>
      <c r="H4192" s="32">
        <f>IFERROR(HOUR(Table1[[#This Row],[Cancel Date/time]])+MINUTE(Table1[[#This Row],[Cancel Date/time]])/60,"not cancelled")</f>
        <v>7.333333333333333</v>
      </c>
      <c r="I4192" s="47">
        <f>IFERROR(ROUND(Table1[[#This Row],[cancellation time decimal]],0),"not cancelled")</f>
        <v>7</v>
      </c>
      <c r="J4192" s="10">
        <f>IFERROR(MOD(Table1[[#This Row],[cancellation hour rounded]],24),"not cancelled")</f>
        <v>7</v>
      </c>
      <c r="K4192" s="32">
        <f>1/Table1[[#This Row],[Duration (Time between doses '[in hours'])]]</f>
        <v>8.3333333333333329E-2</v>
      </c>
      <c r="L4192" s="33">
        <f>Table1[[#This Row],[number doses per hour]]*INDEX(Table2[price per dose],Table1[[#This Row],[Drug ID]])</f>
        <v>1.448055119047619</v>
      </c>
      <c r="M4192" s="11" t="b">
        <f>AND(Table1[[#This Row],[hour of cancellation 0 to 23]]&gt;=0,Table1[[#This Row],[hour of cancellation 0 to 23]]&lt;=23)</f>
        <v>1</v>
      </c>
    </row>
    <row r="4193" spans="1:13" x14ac:dyDescent="0.3">
      <c r="A4193" s="1">
        <v>4192</v>
      </c>
      <c r="B4193" s="1">
        <v>5</v>
      </c>
      <c r="C4193" s="2">
        <v>41092.518824322317</v>
      </c>
      <c r="D4193" s="2">
        <v>41152.518750000003</v>
      </c>
      <c r="E4193" s="1">
        <v>24</v>
      </c>
      <c r="F4193" s="2">
        <v>41096.393013804583</v>
      </c>
      <c r="G4193" s="1">
        <v>0</v>
      </c>
      <c r="H4193" s="32">
        <f>IFERROR(HOUR(Table1[[#This Row],[Cancel Date/time]])+MINUTE(Table1[[#This Row],[Cancel Date/time]])/60,"not cancelled")</f>
        <v>9.4166666666666661</v>
      </c>
      <c r="I4193" s="47">
        <f>IFERROR(ROUND(Table1[[#This Row],[cancellation time decimal]],0),"not cancelled")</f>
        <v>9</v>
      </c>
      <c r="J4193" s="10">
        <f>IFERROR(MOD(Table1[[#This Row],[cancellation hour rounded]],24),"not cancelled")</f>
        <v>9</v>
      </c>
      <c r="K4193" s="32">
        <f>1/Table1[[#This Row],[Duration (Time between doses '[in hours'])]]</f>
        <v>4.1666666666666664E-2</v>
      </c>
      <c r="L4193" s="33">
        <f>Table1[[#This Row],[number doses per hour]]*INDEX(Table2[price per dose],Table1[[#This Row],[Drug ID]])</f>
        <v>0.2815833333333333</v>
      </c>
      <c r="M4193" s="11" t="b">
        <f>AND(Table1[[#This Row],[hour of cancellation 0 to 23]]&gt;=0,Table1[[#This Row],[hour of cancellation 0 to 23]]&lt;=23)</f>
        <v>1</v>
      </c>
    </row>
    <row r="4194" spans="1:13" x14ac:dyDescent="0.3">
      <c r="A4194" s="1">
        <v>4193</v>
      </c>
      <c r="B4194" s="1">
        <v>1</v>
      </c>
      <c r="C4194" s="2">
        <v>41092.659489652491</v>
      </c>
      <c r="D4194" s="2">
        <v>41152.65902777778</v>
      </c>
      <c r="E4194" s="1">
        <v>12</v>
      </c>
      <c r="F4194" s="2">
        <v>41093.60762909973</v>
      </c>
      <c r="G4194" s="1">
        <v>0</v>
      </c>
      <c r="H4194" s="32">
        <f>IFERROR(HOUR(Table1[[#This Row],[Cancel Date/time]])+MINUTE(Table1[[#This Row],[Cancel Date/time]])/60,"not cancelled")</f>
        <v>14.566666666666666</v>
      </c>
      <c r="I4194" s="47">
        <f>IFERROR(ROUND(Table1[[#This Row],[cancellation time decimal]],0),"not cancelled")</f>
        <v>15</v>
      </c>
      <c r="J4194" s="10">
        <f>IFERROR(MOD(Table1[[#This Row],[cancellation hour rounded]],24),"not cancelled")</f>
        <v>15</v>
      </c>
      <c r="K4194" s="32">
        <f>1/Table1[[#This Row],[Duration (Time between doses '[in hours'])]]</f>
        <v>8.3333333333333329E-2</v>
      </c>
      <c r="L4194" s="33">
        <f>Table1[[#This Row],[number doses per hour]]*INDEX(Table2[price per dose],Table1[[#This Row],[Drug ID]])</f>
        <v>0.56619444444444444</v>
      </c>
      <c r="M4194" s="11" t="b">
        <f>AND(Table1[[#This Row],[hour of cancellation 0 to 23]]&gt;=0,Table1[[#This Row],[hour of cancellation 0 to 23]]&lt;=23)</f>
        <v>1</v>
      </c>
    </row>
    <row r="4195" spans="1:13" x14ac:dyDescent="0.3">
      <c r="A4195" s="1">
        <v>4194</v>
      </c>
      <c r="B4195" s="1">
        <v>6</v>
      </c>
      <c r="C4195" s="2">
        <v>41092.639194679898</v>
      </c>
      <c r="D4195" s="2">
        <v>41152.638888888891</v>
      </c>
      <c r="E4195" s="1">
        <v>24</v>
      </c>
      <c r="F4195" s="2">
        <v>41103.187069874766</v>
      </c>
      <c r="G4195" s="1">
        <v>0</v>
      </c>
      <c r="H4195" s="32">
        <f>IFERROR(HOUR(Table1[[#This Row],[Cancel Date/time]])+MINUTE(Table1[[#This Row],[Cancel Date/time]])/60,"not cancelled")</f>
        <v>4.4833333333333334</v>
      </c>
      <c r="I4195" s="47">
        <f>IFERROR(ROUND(Table1[[#This Row],[cancellation time decimal]],0),"not cancelled")</f>
        <v>4</v>
      </c>
      <c r="J4195" s="10">
        <f>IFERROR(MOD(Table1[[#This Row],[cancellation hour rounded]],24),"not cancelled")</f>
        <v>4</v>
      </c>
      <c r="K4195" s="32">
        <f>1/Table1[[#This Row],[Duration (Time between doses '[in hours'])]]</f>
        <v>4.1666666666666664E-2</v>
      </c>
      <c r="L4195" s="33">
        <f>Table1[[#This Row],[number doses per hour]]*INDEX(Table2[price per dose],Table1[[#This Row],[Drug ID]])</f>
        <v>0.35218749999999999</v>
      </c>
      <c r="M4195" s="11" t="b">
        <f>AND(Table1[[#This Row],[hour of cancellation 0 to 23]]&gt;=0,Table1[[#This Row],[hour of cancellation 0 to 23]]&lt;=23)</f>
        <v>1</v>
      </c>
    </row>
    <row r="4196" spans="1:13" x14ac:dyDescent="0.3">
      <c r="A4196" s="1">
        <v>4195</v>
      </c>
      <c r="B4196" s="1">
        <v>6</v>
      </c>
      <c r="C4196" s="2">
        <v>41092.690469571622</v>
      </c>
      <c r="D4196" s="2">
        <v>41152.690277777772</v>
      </c>
      <c r="E4196" s="1">
        <v>24</v>
      </c>
      <c r="F4196" s="2">
        <v>41104.427990755365</v>
      </c>
      <c r="G4196" s="1">
        <v>0</v>
      </c>
      <c r="H4196" s="32">
        <f>IFERROR(HOUR(Table1[[#This Row],[Cancel Date/time]])+MINUTE(Table1[[#This Row],[Cancel Date/time]])/60,"not cancelled")</f>
        <v>10.266666666666667</v>
      </c>
      <c r="I4196" s="47">
        <f>IFERROR(ROUND(Table1[[#This Row],[cancellation time decimal]],0),"not cancelled")</f>
        <v>10</v>
      </c>
      <c r="J4196" s="10">
        <f>IFERROR(MOD(Table1[[#This Row],[cancellation hour rounded]],24),"not cancelled")</f>
        <v>10</v>
      </c>
      <c r="K4196" s="32">
        <f>1/Table1[[#This Row],[Duration (Time between doses '[in hours'])]]</f>
        <v>4.1666666666666664E-2</v>
      </c>
      <c r="L4196" s="33">
        <f>Table1[[#This Row],[number doses per hour]]*INDEX(Table2[price per dose],Table1[[#This Row],[Drug ID]])</f>
        <v>0.35218749999999999</v>
      </c>
      <c r="M4196" s="11" t="b">
        <f>AND(Table1[[#This Row],[hour of cancellation 0 to 23]]&gt;=0,Table1[[#This Row],[hour of cancellation 0 to 23]]&lt;=23)</f>
        <v>1</v>
      </c>
    </row>
    <row r="4197" spans="1:13" x14ac:dyDescent="0.3">
      <c r="A4197" s="1">
        <v>4196</v>
      </c>
      <c r="B4197" s="1">
        <v>6</v>
      </c>
      <c r="C4197" s="2">
        <v>41092.682427755259</v>
      </c>
      <c r="D4197" s="2">
        <v>41152.681944444441</v>
      </c>
      <c r="E4197" s="1">
        <v>24</v>
      </c>
      <c r="F4197" s="2">
        <v>41103.387409229494</v>
      </c>
      <c r="G4197" s="1">
        <v>1</v>
      </c>
      <c r="H4197" s="32">
        <f>IFERROR(HOUR(Table1[[#This Row],[Cancel Date/time]])+MINUTE(Table1[[#This Row],[Cancel Date/time]])/60,"not cancelled")</f>
        <v>9.2833333333333332</v>
      </c>
      <c r="I4197" s="47">
        <f>IFERROR(ROUND(Table1[[#This Row],[cancellation time decimal]],0),"not cancelled")</f>
        <v>9</v>
      </c>
      <c r="J4197" s="10">
        <f>IFERROR(MOD(Table1[[#This Row],[cancellation hour rounded]],24),"not cancelled")</f>
        <v>9</v>
      </c>
      <c r="K4197" s="32">
        <f>1/Table1[[#This Row],[Duration (Time between doses '[in hours'])]]</f>
        <v>4.1666666666666664E-2</v>
      </c>
      <c r="L4197" s="33">
        <f>Table1[[#This Row],[number doses per hour]]*INDEX(Table2[price per dose],Table1[[#This Row],[Drug ID]])</f>
        <v>0.35218749999999999</v>
      </c>
      <c r="M4197" s="11" t="b">
        <f>AND(Table1[[#This Row],[hour of cancellation 0 to 23]]&gt;=0,Table1[[#This Row],[hour of cancellation 0 to 23]]&lt;=23)</f>
        <v>1</v>
      </c>
    </row>
    <row r="4198" spans="1:13" x14ac:dyDescent="0.3">
      <c r="A4198" s="1">
        <v>4197</v>
      </c>
      <c r="B4198" s="1">
        <v>1</v>
      </c>
      <c r="C4198" s="2">
        <v>41092.728628326266</v>
      </c>
      <c r="D4198" s="2">
        <v>41152.728472222225</v>
      </c>
      <c r="E4198" s="1">
        <v>12</v>
      </c>
      <c r="F4198" s="2">
        <v>41093.401590287438</v>
      </c>
      <c r="G4198" s="1">
        <v>0</v>
      </c>
      <c r="H4198" s="32">
        <f>IFERROR(HOUR(Table1[[#This Row],[Cancel Date/time]])+MINUTE(Table1[[#This Row],[Cancel Date/time]])/60,"not cancelled")</f>
        <v>9.6333333333333329</v>
      </c>
      <c r="I4198" s="47">
        <f>IFERROR(ROUND(Table1[[#This Row],[cancellation time decimal]],0),"not cancelled")</f>
        <v>10</v>
      </c>
      <c r="J4198" s="10">
        <f>IFERROR(MOD(Table1[[#This Row],[cancellation hour rounded]],24),"not cancelled")</f>
        <v>10</v>
      </c>
      <c r="K4198" s="32">
        <f>1/Table1[[#This Row],[Duration (Time between doses '[in hours'])]]</f>
        <v>8.3333333333333329E-2</v>
      </c>
      <c r="L4198" s="33">
        <f>Table1[[#This Row],[number doses per hour]]*INDEX(Table2[price per dose],Table1[[#This Row],[Drug ID]])</f>
        <v>0.56619444444444444</v>
      </c>
      <c r="M4198" s="11" t="b">
        <f>AND(Table1[[#This Row],[hour of cancellation 0 to 23]]&gt;=0,Table1[[#This Row],[hour of cancellation 0 to 23]]&lt;=23)</f>
        <v>1</v>
      </c>
    </row>
    <row r="4199" spans="1:13" x14ac:dyDescent="0.3">
      <c r="A4199" s="1">
        <v>4198</v>
      </c>
      <c r="B4199" s="1">
        <v>1</v>
      </c>
      <c r="C4199" s="2">
        <v>41092.716005408663</v>
      </c>
      <c r="D4199" s="2">
        <v>41152.715972222228</v>
      </c>
      <c r="E4199" s="1">
        <v>8</v>
      </c>
      <c r="F4199" s="2">
        <v>41093.701675392331</v>
      </c>
      <c r="G4199" s="1">
        <v>0</v>
      </c>
      <c r="H4199" s="32">
        <f>IFERROR(HOUR(Table1[[#This Row],[Cancel Date/time]])+MINUTE(Table1[[#This Row],[Cancel Date/time]])/60,"not cancelled")</f>
        <v>16.833333333333332</v>
      </c>
      <c r="I4199" s="47">
        <f>IFERROR(ROUND(Table1[[#This Row],[cancellation time decimal]],0),"not cancelled")</f>
        <v>17</v>
      </c>
      <c r="J4199" s="10">
        <f>IFERROR(MOD(Table1[[#This Row],[cancellation hour rounded]],24),"not cancelled")</f>
        <v>17</v>
      </c>
      <c r="K4199" s="32">
        <f>1/Table1[[#This Row],[Duration (Time between doses '[in hours'])]]</f>
        <v>0.125</v>
      </c>
      <c r="L4199" s="33">
        <f>Table1[[#This Row],[number doses per hour]]*INDEX(Table2[price per dose],Table1[[#This Row],[Drug ID]])</f>
        <v>0.84929166666666667</v>
      </c>
      <c r="M4199" s="11" t="b">
        <f>AND(Table1[[#This Row],[hour of cancellation 0 to 23]]&gt;=0,Table1[[#This Row],[hour of cancellation 0 to 23]]&lt;=23)</f>
        <v>1</v>
      </c>
    </row>
    <row r="4200" spans="1:13" x14ac:dyDescent="0.3">
      <c r="A4200" s="1">
        <v>4199</v>
      </c>
      <c r="B4200" s="1">
        <v>3</v>
      </c>
      <c r="C4200" s="2">
        <v>41092.909359157253</v>
      </c>
      <c r="D4200" s="2">
        <v>41152.90902777778</v>
      </c>
      <c r="E4200" s="1">
        <v>24</v>
      </c>
      <c r="F4200" s="2">
        <v>41094.423347764023</v>
      </c>
      <c r="G4200" s="1">
        <v>0</v>
      </c>
      <c r="H4200" s="32">
        <f>IFERROR(HOUR(Table1[[#This Row],[Cancel Date/time]])+MINUTE(Table1[[#This Row],[Cancel Date/time]])/60,"not cancelled")</f>
        <v>10.15</v>
      </c>
      <c r="I4200" s="47">
        <f>IFERROR(ROUND(Table1[[#This Row],[cancellation time decimal]],0),"not cancelled")</f>
        <v>10</v>
      </c>
      <c r="J4200" s="10">
        <f>IFERROR(MOD(Table1[[#This Row],[cancellation hour rounded]],24),"not cancelled")</f>
        <v>10</v>
      </c>
      <c r="K4200" s="32">
        <f>1/Table1[[#This Row],[Duration (Time between doses '[in hours'])]]</f>
        <v>4.1666666666666664E-2</v>
      </c>
      <c r="L4200" s="33">
        <f>Table1[[#This Row],[number doses per hour]]*INDEX(Table2[price per dose],Table1[[#This Row],[Drug ID]])</f>
        <v>0.18133000000000002</v>
      </c>
      <c r="M4200" s="11" t="b">
        <f>AND(Table1[[#This Row],[hour of cancellation 0 to 23]]&gt;=0,Table1[[#This Row],[hour of cancellation 0 to 23]]&lt;=23)</f>
        <v>1</v>
      </c>
    </row>
    <row r="4201" spans="1:13" x14ac:dyDescent="0.3">
      <c r="A4201" s="1">
        <v>4200</v>
      </c>
      <c r="B4201" s="1">
        <v>6</v>
      </c>
      <c r="C4201" s="2">
        <v>41093.170491985409</v>
      </c>
      <c r="D4201" s="2">
        <v>41153.170138888883</v>
      </c>
      <c r="E4201" s="1">
        <v>24</v>
      </c>
      <c r="F4201" s="2">
        <v>41094.914341504802</v>
      </c>
      <c r="G4201" s="1">
        <v>0</v>
      </c>
      <c r="H4201" s="32">
        <f>IFERROR(HOUR(Table1[[#This Row],[Cancel Date/time]])+MINUTE(Table1[[#This Row],[Cancel Date/time]])/60,"not cancelled")</f>
        <v>21.933333333333334</v>
      </c>
      <c r="I4201" s="47">
        <f>IFERROR(ROUND(Table1[[#This Row],[cancellation time decimal]],0),"not cancelled")</f>
        <v>22</v>
      </c>
      <c r="J4201" s="10">
        <f>IFERROR(MOD(Table1[[#This Row],[cancellation hour rounded]],24),"not cancelled")</f>
        <v>22</v>
      </c>
      <c r="K4201" s="32">
        <f>1/Table1[[#This Row],[Duration (Time between doses '[in hours'])]]</f>
        <v>4.1666666666666664E-2</v>
      </c>
      <c r="L4201" s="33">
        <f>Table1[[#This Row],[number doses per hour]]*INDEX(Table2[price per dose],Table1[[#This Row],[Drug ID]])</f>
        <v>0.35218749999999999</v>
      </c>
      <c r="M4201" s="11" t="b">
        <f>AND(Table1[[#This Row],[hour of cancellation 0 to 23]]&gt;=0,Table1[[#This Row],[hour of cancellation 0 to 23]]&lt;=23)</f>
        <v>1</v>
      </c>
    </row>
    <row r="4202" spans="1:13" x14ac:dyDescent="0.3">
      <c r="A4202" s="1">
        <v>4201</v>
      </c>
      <c r="B4202" s="1">
        <v>1</v>
      </c>
      <c r="C4202" s="2">
        <v>41093.256849906109</v>
      </c>
      <c r="D4202" s="2">
        <v>41153.256249999999</v>
      </c>
      <c r="E4202" s="1">
        <v>8</v>
      </c>
      <c r="F4202" s="2">
        <v>41094.390232231744</v>
      </c>
      <c r="G4202" s="1">
        <v>0</v>
      </c>
      <c r="H4202" s="32">
        <f>IFERROR(HOUR(Table1[[#This Row],[Cancel Date/time]])+MINUTE(Table1[[#This Row],[Cancel Date/time]])/60,"not cancelled")</f>
        <v>9.35</v>
      </c>
      <c r="I4202" s="47">
        <f>IFERROR(ROUND(Table1[[#This Row],[cancellation time decimal]],0),"not cancelled")</f>
        <v>9</v>
      </c>
      <c r="J4202" s="10">
        <f>IFERROR(MOD(Table1[[#This Row],[cancellation hour rounded]],24),"not cancelled")</f>
        <v>9</v>
      </c>
      <c r="K4202" s="32">
        <f>1/Table1[[#This Row],[Duration (Time between doses '[in hours'])]]</f>
        <v>0.125</v>
      </c>
      <c r="L4202" s="33">
        <f>Table1[[#This Row],[number doses per hour]]*INDEX(Table2[price per dose],Table1[[#This Row],[Drug ID]])</f>
        <v>0.84929166666666667</v>
      </c>
      <c r="M4202" s="11" t="b">
        <f>AND(Table1[[#This Row],[hour of cancellation 0 to 23]]&gt;=0,Table1[[#This Row],[hour of cancellation 0 to 23]]&lt;=23)</f>
        <v>1</v>
      </c>
    </row>
    <row r="4203" spans="1:13" hidden="1" x14ac:dyDescent="0.3">
      <c r="A4203" s="1">
        <v>4202</v>
      </c>
      <c r="B4203" s="1">
        <v>4</v>
      </c>
      <c r="C4203" s="2">
        <v>41093.334480081139</v>
      </c>
      <c r="D4203" s="2">
        <v>41097.459228343178</v>
      </c>
      <c r="E4203" s="1">
        <v>12</v>
      </c>
      <c r="F4203" s="2" t="s">
        <v>5</v>
      </c>
      <c r="G4203" s="1">
        <v>0</v>
      </c>
      <c r="H4203" s="32" t="str">
        <f>IFERROR(HOUR(Table1[[#This Row],[Cancel Date/time]])+MINUTE(Table1[[#This Row],[Cancel Date/time]])/60,"not cancelled")</f>
        <v>not cancelled</v>
      </c>
      <c r="I4203" s="47" t="str">
        <f>IFERROR(ROUND(Table1[[#This Row],[cancellation time decimal]],0),"not cancelled")</f>
        <v>not cancelled</v>
      </c>
      <c r="J4203" s="10" t="str">
        <f>IFERROR(MOD(Table1[[#This Row],[cancellation hour rounded]],24),"not cancelled")</f>
        <v>not cancelled</v>
      </c>
      <c r="K4203" s="32">
        <f>1/Table1[[#This Row],[Duration (Time between doses '[in hours'])]]</f>
        <v>8.3333333333333329E-2</v>
      </c>
      <c r="L4203" s="33">
        <f>Table1[[#This Row],[number doses per hour]]*INDEX(Table2[price per dose],Table1[[#This Row],[Drug ID]])</f>
        <v>1.448055119047619</v>
      </c>
      <c r="M4203" s="11" t="b">
        <f>AND(Table1[[#This Row],[hour of cancellation 0 to 23]]&gt;=0,Table1[[#This Row],[hour of cancellation 0 to 23]]&lt;=23)</f>
        <v>0</v>
      </c>
    </row>
    <row r="4204" spans="1:13" x14ac:dyDescent="0.3">
      <c r="A4204" s="1">
        <v>4203</v>
      </c>
      <c r="B4204" s="1">
        <v>1</v>
      </c>
      <c r="C4204" s="2">
        <v>41093.367474463892</v>
      </c>
      <c r="D4204" s="2">
        <v>41153.367361111115</v>
      </c>
      <c r="E4204" s="1">
        <v>8</v>
      </c>
      <c r="F4204" s="2">
        <v>41094.672018793215</v>
      </c>
      <c r="G4204" s="1">
        <v>0</v>
      </c>
      <c r="H4204" s="32">
        <f>IFERROR(HOUR(Table1[[#This Row],[Cancel Date/time]])+MINUTE(Table1[[#This Row],[Cancel Date/time]])/60,"not cancelled")</f>
        <v>16.116666666666667</v>
      </c>
      <c r="I4204" s="47">
        <f>IFERROR(ROUND(Table1[[#This Row],[cancellation time decimal]],0),"not cancelled")</f>
        <v>16</v>
      </c>
      <c r="J4204" s="10">
        <f>IFERROR(MOD(Table1[[#This Row],[cancellation hour rounded]],24),"not cancelled")</f>
        <v>16</v>
      </c>
      <c r="K4204" s="32">
        <f>1/Table1[[#This Row],[Duration (Time between doses '[in hours'])]]</f>
        <v>0.125</v>
      </c>
      <c r="L4204" s="33">
        <f>Table1[[#This Row],[number doses per hour]]*INDEX(Table2[price per dose],Table1[[#This Row],[Drug ID]])</f>
        <v>0.84929166666666667</v>
      </c>
      <c r="M4204" s="11" t="b">
        <f>AND(Table1[[#This Row],[hour of cancellation 0 to 23]]&gt;=0,Table1[[#This Row],[hour of cancellation 0 to 23]]&lt;=23)</f>
        <v>1</v>
      </c>
    </row>
    <row r="4205" spans="1:13" x14ac:dyDescent="0.3">
      <c r="A4205" s="1">
        <v>4204</v>
      </c>
      <c r="B4205" s="1">
        <v>9</v>
      </c>
      <c r="C4205" s="2">
        <v>41093.413050165145</v>
      </c>
      <c r="D4205" s="2">
        <v>41153.412499999999</v>
      </c>
      <c r="E4205" s="1">
        <v>5</v>
      </c>
      <c r="F4205" s="2">
        <v>41096.459328761885</v>
      </c>
      <c r="G4205" s="1">
        <v>0</v>
      </c>
      <c r="H4205" s="32">
        <f>IFERROR(HOUR(Table1[[#This Row],[Cancel Date/time]])+MINUTE(Table1[[#This Row],[Cancel Date/time]])/60,"not cancelled")</f>
        <v>11.016666666666667</v>
      </c>
      <c r="I4205" s="47">
        <f>IFERROR(ROUND(Table1[[#This Row],[cancellation time decimal]],0),"not cancelled")</f>
        <v>11</v>
      </c>
      <c r="J4205" s="10">
        <f>IFERROR(MOD(Table1[[#This Row],[cancellation hour rounded]],24),"not cancelled")</f>
        <v>11</v>
      </c>
      <c r="K4205" s="32">
        <f>1/Table1[[#This Row],[Duration (Time between doses '[in hours'])]]</f>
        <v>0.2</v>
      </c>
      <c r="L4205" s="33">
        <f>Table1[[#This Row],[number doses per hour]]*INDEX(Table2[price per dose],Table1[[#This Row],[Drug ID]])</f>
        <v>5.6740000000000004</v>
      </c>
      <c r="M4205" s="11" t="b">
        <f>AND(Table1[[#This Row],[hour of cancellation 0 to 23]]&gt;=0,Table1[[#This Row],[hour of cancellation 0 to 23]]&lt;=23)</f>
        <v>1</v>
      </c>
    </row>
    <row r="4206" spans="1:13" x14ac:dyDescent="0.3">
      <c r="A4206" s="1">
        <v>4205</v>
      </c>
      <c r="B4206" s="1">
        <v>1</v>
      </c>
      <c r="C4206" s="2">
        <v>41093.430754670611</v>
      </c>
      <c r="D4206" s="2">
        <v>41153.430555555555</v>
      </c>
      <c r="E4206" s="1">
        <v>8</v>
      </c>
      <c r="F4206" s="2">
        <v>41094.625698480471</v>
      </c>
      <c r="G4206" s="1">
        <v>0</v>
      </c>
      <c r="H4206" s="32">
        <f>IFERROR(HOUR(Table1[[#This Row],[Cancel Date/time]])+MINUTE(Table1[[#This Row],[Cancel Date/time]])/60,"not cancelled")</f>
        <v>15.016666666666667</v>
      </c>
      <c r="I4206" s="47">
        <f>IFERROR(ROUND(Table1[[#This Row],[cancellation time decimal]],0),"not cancelled")</f>
        <v>15</v>
      </c>
      <c r="J4206" s="10">
        <f>IFERROR(MOD(Table1[[#This Row],[cancellation hour rounded]],24),"not cancelled")</f>
        <v>15</v>
      </c>
      <c r="K4206" s="32">
        <f>1/Table1[[#This Row],[Duration (Time between doses '[in hours'])]]</f>
        <v>0.125</v>
      </c>
      <c r="L4206" s="33">
        <f>Table1[[#This Row],[number doses per hour]]*INDEX(Table2[price per dose],Table1[[#This Row],[Drug ID]])</f>
        <v>0.84929166666666667</v>
      </c>
      <c r="M4206" s="11" t="b">
        <f>AND(Table1[[#This Row],[hour of cancellation 0 to 23]]&gt;=0,Table1[[#This Row],[hour of cancellation 0 to 23]]&lt;=23)</f>
        <v>1</v>
      </c>
    </row>
    <row r="4207" spans="1:13" x14ac:dyDescent="0.3">
      <c r="A4207" s="1">
        <v>4206</v>
      </c>
      <c r="B4207" s="1">
        <v>2</v>
      </c>
      <c r="C4207" s="2">
        <v>41093.431543141436</v>
      </c>
      <c r="D4207" s="2">
        <v>41153.431249999994</v>
      </c>
      <c r="E4207" s="1">
        <v>10</v>
      </c>
      <c r="F4207" s="2">
        <v>41094.464553556798</v>
      </c>
      <c r="G4207" s="1">
        <v>0</v>
      </c>
      <c r="H4207" s="32">
        <f>IFERROR(HOUR(Table1[[#This Row],[Cancel Date/time]])+MINUTE(Table1[[#This Row],[Cancel Date/time]])/60,"not cancelled")</f>
        <v>11.133333333333333</v>
      </c>
      <c r="I4207" s="47">
        <f>IFERROR(ROUND(Table1[[#This Row],[cancellation time decimal]],0),"not cancelled")</f>
        <v>11</v>
      </c>
      <c r="J4207" s="10">
        <f>IFERROR(MOD(Table1[[#This Row],[cancellation hour rounded]],24),"not cancelled")</f>
        <v>11</v>
      </c>
      <c r="K4207" s="32">
        <f>1/Table1[[#This Row],[Duration (Time between doses '[in hours'])]]</f>
        <v>0.1</v>
      </c>
      <c r="L4207" s="33">
        <f>Table1[[#This Row],[number doses per hour]]*INDEX(Table2[price per dose],Table1[[#This Row],[Drug ID]])</f>
        <v>0.84959999999999969</v>
      </c>
      <c r="M4207" s="11" t="b">
        <f>AND(Table1[[#This Row],[hour of cancellation 0 to 23]]&gt;=0,Table1[[#This Row],[hour of cancellation 0 to 23]]&lt;=23)</f>
        <v>1</v>
      </c>
    </row>
    <row r="4208" spans="1:13" x14ac:dyDescent="0.3">
      <c r="A4208" s="1">
        <v>4207</v>
      </c>
      <c r="B4208" s="1">
        <v>11</v>
      </c>
      <c r="C4208" s="2">
        <v>41093.428543508933</v>
      </c>
      <c r="D4208" s="2">
        <v>41153.428472222222</v>
      </c>
      <c r="E4208" s="1">
        <v>1</v>
      </c>
      <c r="F4208" s="2">
        <v>41100.5919133278</v>
      </c>
      <c r="G4208" s="1">
        <v>3</v>
      </c>
      <c r="H4208" s="32">
        <f>IFERROR(HOUR(Table1[[#This Row],[Cancel Date/time]])+MINUTE(Table1[[#This Row],[Cancel Date/time]])/60,"not cancelled")</f>
        <v>14.2</v>
      </c>
      <c r="I4208" s="47">
        <f>IFERROR(ROUND(Table1[[#This Row],[cancellation time decimal]],0),"not cancelled")</f>
        <v>14</v>
      </c>
      <c r="J4208" s="10">
        <f>IFERROR(MOD(Table1[[#This Row],[cancellation hour rounded]],24),"not cancelled")</f>
        <v>14</v>
      </c>
      <c r="K4208" s="32">
        <f>1/Table1[[#This Row],[Duration (Time between doses '[in hours'])]]</f>
        <v>1</v>
      </c>
      <c r="L4208" s="33">
        <f>Table1[[#This Row],[number doses per hour]]*INDEX(Table2[price per dose],Table1[[#This Row],[Drug ID]])</f>
        <v>1</v>
      </c>
      <c r="M4208" s="11" t="b">
        <f>AND(Table1[[#This Row],[hour of cancellation 0 to 23]]&gt;=0,Table1[[#This Row],[hour of cancellation 0 to 23]]&lt;=23)</f>
        <v>1</v>
      </c>
    </row>
    <row r="4209" spans="1:13" x14ac:dyDescent="0.3">
      <c r="A4209" s="1">
        <v>4208</v>
      </c>
      <c r="B4209" s="1">
        <v>1</v>
      </c>
      <c r="C4209" s="2">
        <v>41093.518541804195</v>
      </c>
      <c r="D4209" s="2">
        <v>41153.518055555556</v>
      </c>
      <c r="E4209" s="1">
        <v>8</v>
      </c>
      <c r="F4209" s="2">
        <v>41094.414829832298</v>
      </c>
      <c r="G4209" s="1">
        <v>0</v>
      </c>
      <c r="H4209" s="32">
        <f>IFERROR(HOUR(Table1[[#This Row],[Cancel Date/time]])+MINUTE(Table1[[#This Row],[Cancel Date/time]])/60,"not cancelled")</f>
        <v>9.9499999999999993</v>
      </c>
      <c r="I4209" s="47">
        <f>IFERROR(ROUND(Table1[[#This Row],[cancellation time decimal]],0),"not cancelled")</f>
        <v>10</v>
      </c>
      <c r="J4209" s="10">
        <f>IFERROR(MOD(Table1[[#This Row],[cancellation hour rounded]],24),"not cancelled")</f>
        <v>10</v>
      </c>
      <c r="K4209" s="32">
        <f>1/Table1[[#This Row],[Duration (Time between doses '[in hours'])]]</f>
        <v>0.125</v>
      </c>
      <c r="L4209" s="33">
        <f>Table1[[#This Row],[number doses per hour]]*INDEX(Table2[price per dose],Table1[[#This Row],[Drug ID]])</f>
        <v>0.84929166666666667</v>
      </c>
      <c r="M4209" s="11" t="b">
        <f>AND(Table1[[#This Row],[hour of cancellation 0 to 23]]&gt;=0,Table1[[#This Row],[hour of cancellation 0 to 23]]&lt;=23)</f>
        <v>1</v>
      </c>
    </row>
    <row r="4210" spans="1:13" x14ac:dyDescent="0.3">
      <c r="A4210" s="1">
        <v>4209</v>
      </c>
      <c r="B4210" s="1">
        <v>1</v>
      </c>
      <c r="C4210" s="2">
        <v>41093.588366027645</v>
      </c>
      <c r="D4210" s="2">
        <v>41153.588194444448</v>
      </c>
      <c r="E4210" s="1">
        <v>8</v>
      </c>
      <c r="F4210" s="2">
        <v>41094.399394043561</v>
      </c>
      <c r="G4210" s="1">
        <v>0</v>
      </c>
      <c r="H4210" s="32">
        <f>IFERROR(HOUR(Table1[[#This Row],[Cancel Date/time]])+MINUTE(Table1[[#This Row],[Cancel Date/time]])/60,"not cancelled")</f>
        <v>9.5833333333333339</v>
      </c>
      <c r="I4210" s="47">
        <f>IFERROR(ROUND(Table1[[#This Row],[cancellation time decimal]],0),"not cancelled")</f>
        <v>10</v>
      </c>
      <c r="J4210" s="10">
        <f>IFERROR(MOD(Table1[[#This Row],[cancellation hour rounded]],24),"not cancelled")</f>
        <v>10</v>
      </c>
      <c r="K4210" s="32">
        <f>1/Table1[[#This Row],[Duration (Time between doses '[in hours'])]]</f>
        <v>0.125</v>
      </c>
      <c r="L4210" s="33">
        <f>Table1[[#This Row],[number doses per hour]]*INDEX(Table2[price per dose],Table1[[#This Row],[Drug ID]])</f>
        <v>0.84929166666666667</v>
      </c>
      <c r="M4210" s="11" t="b">
        <f>AND(Table1[[#This Row],[hour of cancellation 0 to 23]]&gt;=0,Table1[[#This Row],[hour of cancellation 0 to 23]]&lt;=23)</f>
        <v>1</v>
      </c>
    </row>
    <row r="4211" spans="1:13" x14ac:dyDescent="0.3">
      <c r="A4211" s="1">
        <v>4210</v>
      </c>
      <c r="B4211" s="1">
        <v>2</v>
      </c>
      <c r="C4211" s="2">
        <v>41093.614017622807</v>
      </c>
      <c r="D4211" s="2">
        <v>41153.613888888889</v>
      </c>
      <c r="E4211" s="1">
        <v>10</v>
      </c>
      <c r="F4211" s="2">
        <v>41094.450229133174</v>
      </c>
      <c r="G4211" s="1">
        <v>0</v>
      </c>
      <c r="H4211" s="32">
        <f>IFERROR(HOUR(Table1[[#This Row],[Cancel Date/time]])+MINUTE(Table1[[#This Row],[Cancel Date/time]])/60,"not cancelled")</f>
        <v>10.8</v>
      </c>
      <c r="I4211" s="47">
        <f>IFERROR(ROUND(Table1[[#This Row],[cancellation time decimal]],0),"not cancelled")</f>
        <v>11</v>
      </c>
      <c r="J4211" s="10">
        <f>IFERROR(MOD(Table1[[#This Row],[cancellation hour rounded]],24),"not cancelled")</f>
        <v>11</v>
      </c>
      <c r="K4211" s="32">
        <f>1/Table1[[#This Row],[Duration (Time between doses '[in hours'])]]</f>
        <v>0.1</v>
      </c>
      <c r="L4211" s="33">
        <f>Table1[[#This Row],[number doses per hour]]*INDEX(Table2[price per dose],Table1[[#This Row],[Drug ID]])</f>
        <v>0.84959999999999969</v>
      </c>
      <c r="M4211" s="11" t="b">
        <f>AND(Table1[[#This Row],[hour of cancellation 0 to 23]]&gt;=0,Table1[[#This Row],[hour of cancellation 0 to 23]]&lt;=23)</f>
        <v>1</v>
      </c>
    </row>
    <row r="4212" spans="1:13" x14ac:dyDescent="0.3">
      <c r="A4212" s="1">
        <v>4211</v>
      </c>
      <c r="B4212" s="1">
        <v>1</v>
      </c>
      <c r="C4212" s="2">
        <v>41093.642206891462</v>
      </c>
      <c r="D4212" s="2">
        <v>41153.64166666667</v>
      </c>
      <c r="E4212" s="1">
        <v>8</v>
      </c>
      <c r="F4212" s="2">
        <v>41093.792986643195</v>
      </c>
      <c r="G4212" s="1">
        <v>0</v>
      </c>
      <c r="H4212" s="32">
        <f>IFERROR(HOUR(Table1[[#This Row],[Cancel Date/time]])+MINUTE(Table1[[#This Row],[Cancel Date/time]])/60,"not cancelled")</f>
        <v>19.016666666666666</v>
      </c>
      <c r="I4212" s="47">
        <f>IFERROR(ROUND(Table1[[#This Row],[cancellation time decimal]],0),"not cancelled")</f>
        <v>19</v>
      </c>
      <c r="J4212" s="10">
        <f>IFERROR(MOD(Table1[[#This Row],[cancellation hour rounded]],24),"not cancelled")</f>
        <v>19</v>
      </c>
      <c r="K4212" s="32">
        <f>1/Table1[[#This Row],[Duration (Time between doses '[in hours'])]]</f>
        <v>0.125</v>
      </c>
      <c r="L4212" s="33">
        <f>Table1[[#This Row],[number doses per hour]]*INDEX(Table2[price per dose],Table1[[#This Row],[Drug ID]])</f>
        <v>0.84929166666666667</v>
      </c>
      <c r="M4212" s="11" t="b">
        <f>AND(Table1[[#This Row],[hour of cancellation 0 to 23]]&gt;=0,Table1[[#This Row],[hour of cancellation 0 to 23]]&lt;=23)</f>
        <v>1</v>
      </c>
    </row>
    <row r="4213" spans="1:13" x14ac:dyDescent="0.3">
      <c r="A4213" s="1">
        <v>4212</v>
      </c>
      <c r="B4213" s="1">
        <v>1</v>
      </c>
      <c r="C4213" s="2">
        <v>41093.669959379127</v>
      </c>
      <c r="D4213" s="2">
        <v>41153.669444444444</v>
      </c>
      <c r="E4213" s="1">
        <v>8</v>
      </c>
      <c r="F4213" s="2">
        <v>41094.537566362706</v>
      </c>
      <c r="G4213" s="1">
        <v>0</v>
      </c>
      <c r="H4213" s="32">
        <f>IFERROR(HOUR(Table1[[#This Row],[Cancel Date/time]])+MINUTE(Table1[[#This Row],[Cancel Date/time]])/60,"not cancelled")</f>
        <v>12.9</v>
      </c>
      <c r="I4213" s="47">
        <f>IFERROR(ROUND(Table1[[#This Row],[cancellation time decimal]],0),"not cancelled")</f>
        <v>13</v>
      </c>
      <c r="J4213" s="10">
        <f>IFERROR(MOD(Table1[[#This Row],[cancellation hour rounded]],24),"not cancelled")</f>
        <v>13</v>
      </c>
      <c r="K4213" s="32">
        <f>1/Table1[[#This Row],[Duration (Time between doses '[in hours'])]]</f>
        <v>0.125</v>
      </c>
      <c r="L4213" s="33">
        <f>Table1[[#This Row],[number doses per hour]]*INDEX(Table2[price per dose],Table1[[#This Row],[Drug ID]])</f>
        <v>0.84929166666666667</v>
      </c>
      <c r="M4213" s="11" t="b">
        <f>AND(Table1[[#This Row],[hour of cancellation 0 to 23]]&gt;=0,Table1[[#This Row],[hour of cancellation 0 to 23]]&lt;=23)</f>
        <v>1</v>
      </c>
    </row>
    <row r="4214" spans="1:13" x14ac:dyDescent="0.3">
      <c r="A4214" s="1">
        <v>4213</v>
      </c>
      <c r="B4214" s="1">
        <v>4</v>
      </c>
      <c r="C4214" s="2">
        <v>41093.801108768894</v>
      </c>
      <c r="D4214" s="2">
        <v>41153.800694444442</v>
      </c>
      <c r="E4214" s="1">
        <v>12</v>
      </c>
      <c r="F4214" s="2">
        <v>41096.475068455795</v>
      </c>
      <c r="G4214" s="1">
        <v>0</v>
      </c>
      <c r="H4214" s="32">
        <f>IFERROR(HOUR(Table1[[#This Row],[Cancel Date/time]])+MINUTE(Table1[[#This Row],[Cancel Date/time]])/60,"not cancelled")</f>
        <v>11.4</v>
      </c>
      <c r="I4214" s="47">
        <f>IFERROR(ROUND(Table1[[#This Row],[cancellation time decimal]],0),"not cancelled")</f>
        <v>11</v>
      </c>
      <c r="J4214" s="10">
        <f>IFERROR(MOD(Table1[[#This Row],[cancellation hour rounded]],24),"not cancelled")</f>
        <v>11</v>
      </c>
      <c r="K4214" s="32">
        <f>1/Table1[[#This Row],[Duration (Time between doses '[in hours'])]]</f>
        <v>8.3333333333333329E-2</v>
      </c>
      <c r="L4214" s="33">
        <f>Table1[[#This Row],[number doses per hour]]*INDEX(Table2[price per dose],Table1[[#This Row],[Drug ID]])</f>
        <v>1.448055119047619</v>
      </c>
      <c r="M4214" s="11" t="b">
        <f>AND(Table1[[#This Row],[hour of cancellation 0 to 23]]&gt;=0,Table1[[#This Row],[hour of cancellation 0 to 23]]&lt;=23)</f>
        <v>1</v>
      </c>
    </row>
    <row r="4215" spans="1:13" x14ac:dyDescent="0.3">
      <c r="A4215" s="1">
        <v>4214</v>
      </c>
      <c r="B4215" s="1">
        <v>1</v>
      </c>
      <c r="C4215" s="2">
        <v>41093.83386081869</v>
      </c>
      <c r="D4215" s="2">
        <v>41153.833333333336</v>
      </c>
      <c r="E4215" s="1">
        <v>12</v>
      </c>
      <c r="F4215" s="2">
        <v>41094.985466126876</v>
      </c>
      <c r="G4215" s="1">
        <v>0</v>
      </c>
      <c r="H4215" s="32">
        <f>IFERROR(HOUR(Table1[[#This Row],[Cancel Date/time]])+MINUTE(Table1[[#This Row],[Cancel Date/time]])/60,"not cancelled")</f>
        <v>23.65</v>
      </c>
      <c r="I4215" s="47">
        <f>IFERROR(ROUND(Table1[[#This Row],[cancellation time decimal]],0),"not cancelled")</f>
        <v>24</v>
      </c>
      <c r="J4215" s="10">
        <f>IFERROR(MOD(Table1[[#This Row],[cancellation hour rounded]],24),"not cancelled")</f>
        <v>0</v>
      </c>
      <c r="K4215" s="32">
        <f>1/Table1[[#This Row],[Duration (Time between doses '[in hours'])]]</f>
        <v>8.3333333333333329E-2</v>
      </c>
      <c r="L4215" s="33">
        <f>Table1[[#This Row],[number doses per hour]]*INDEX(Table2[price per dose],Table1[[#This Row],[Drug ID]])</f>
        <v>0.56619444444444444</v>
      </c>
      <c r="M4215" s="11" t="b">
        <f>AND(Table1[[#This Row],[hour of cancellation 0 to 23]]&gt;=0,Table1[[#This Row],[hour of cancellation 0 to 23]]&lt;=23)</f>
        <v>1</v>
      </c>
    </row>
    <row r="4216" spans="1:13" hidden="1" x14ac:dyDescent="0.3">
      <c r="A4216" s="1">
        <v>4215</v>
      </c>
      <c r="B4216" s="1">
        <v>6</v>
      </c>
      <c r="C4216" s="2">
        <v>41093.855574929912</v>
      </c>
      <c r="D4216" s="2">
        <v>41098.688487224281</v>
      </c>
      <c r="E4216" s="1">
        <v>24</v>
      </c>
      <c r="F4216" s="2" t="s">
        <v>5</v>
      </c>
      <c r="G4216" s="1">
        <v>0</v>
      </c>
      <c r="H4216" s="32" t="str">
        <f>IFERROR(HOUR(Table1[[#This Row],[Cancel Date/time]])+MINUTE(Table1[[#This Row],[Cancel Date/time]])/60,"not cancelled")</f>
        <v>not cancelled</v>
      </c>
      <c r="I4216" s="47" t="str">
        <f>IFERROR(ROUND(Table1[[#This Row],[cancellation time decimal]],0),"not cancelled")</f>
        <v>not cancelled</v>
      </c>
      <c r="J4216" s="10" t="str">
        <f>IFERROR(MOD(Table1[[#This Row],[cancellation hour rounded]],24),"not cancelled")</f>
        <v>not cancelled</v>
      </c>
      <c r="K4216" s="32">
        <f>1/Table1[[#This Row],[Duration (Time between doses '[in hours'])]]</f>
        <v>4.1666666666666664E-2</v>
      </c>
      <c r="L4216" s="33">
        <f>Table1[[#This Row],[number doses per hour]]*INDEX(Table2[price per dose],Table1[[#This Row],[Drug ID]])</f>
        <v>0.35218749999999999</v>
      </c>
      <c r="M4216" s="11" t="b">
        <f>AND(Table1[[#This Row],[hour of cancellation 0 to 23]]&gt;=0,Table1[[#This Row],[hour of cancellation 0 to 23]]&lt;=23)</f>
        <v>0</v>
      </c>
    </row>
    <row r="4217" spans="1:13" x14ac:dyDescent="0.3">
      <c r="A4217" s="1">
        <v>4216</v>
      </c>
      <c r="B4217" s="1">
        <v>1</v>
      </c>
      <c r="C4217" s="2">
        <v>41093.840883588127</v>
      </c>
      <c r="D4217" s="2">
        <v>41153.840277777781</v>
      </c>
      <c r="E4217" s="1">
        <v>12</v>
      </c>
      <c r="F4217" s="2">
        <v>41094.477753567757</v>
      </c>
      <c r="G4217" s="1">
        <v>0</v>
      </c>
      <c r="H4217" s="32">
        <f>IFERROR(HOUR(Table1[[#This Row],[Cancel Date/time]])+MINUTE(Table1[[#This Row],[Cancel Date/time]])/60,"not cancelled")</f>
        <v>11.45</v>
      </c>
      <c r="I4217" s="47">
        <f>IFERROR(ROUND(Table1[[#This Row],[cancellation time decimal]],0),"not cancelled")</f>
        <v>11</v>
      </c>
      <c r="J4217" s="10">
        <f>IFERROR(MOD(Table1[[#This Row],[cancellation hour rounded]],24),"not cancelled")</f>
        <v>11</v>
      </c>
      <c r="K4217" s="32">
        <f>1/Table1[[#This Row],[Duration (Time between doses '[in hours'])]]</f>
        <v>8.3333333333333329E-2</v>
      </c>
      <c r="L4217" s="33">
        <f>Table1[[#This Row],[number doses per hour]]*INDEX(Table2[price per dose],Table1[[#This Row],[Drug ID]])</f>
        <v>0.56619444444444444</v>
      </c>
      <c r="M4217" s="11" t="b">
        <f>AND(Table1[[#This Row],[hour of cancellation 0 to 23]]&gt;=0,Table1[[#This Row],[hour of cancellation 0 to 23]]&lt;=23)</f>
        <v>1</v>
      </c>
    </row>
    <row r="4218" spans="1:13" x14ac:dyDescent="0.3">
      <c r="A4218" s="1">
        <v>4217</v>
      </c>
      <c r="B4218" s="1">
        <v>2</v>
      </c>
      <c r="C4218" s="2">
        <v>41093.884924401194</v>
      </c>
      <c r="D4218" s="2">
        <v>41153.884722222225</v>
      </c>
      <c r="E4218" s="1">
        <v>10</v>
      </c>
      <c r="F4218" s="2">
        <v>41094.047532709228</v>
      </c>
      <c r="G4218" s="1">
        <v>0</v>
      </c>
      <c r="H4218" s="32">
        <f>IFERROR(HOUR(Table1[[#This Row],[Cancel Date/time]])+MINUTE(Table1[[#This Row],[Cancel Date/time]])/60,"not cancelled")</f>
        <v>1.1333333333333333</v>
      </c>
      <c r="I4218" s="47">
        <f>IFERROR(ROUND(Table1[[#This Row],[cancellation time decimal]],0),"not cancelled")</f>
        <v>1</v>
      </c>
      <c r="J4218" s="10">
        <f>IFERROR(MOD(Table1[[#This Row],[cancellation hour rounded]],24),"not cancelled")</f>
        <v>1</v>
      </c>
      <c r="K4218" s="32">
        <f>1/Table1[[#This Row],[Duration (Time between doses '[in hours'])]]</f>
        <v>0.1</v>
      </c>
      <c r="L4218" s="33">
        <f>Table1[[#This Row],[number doses per hour]]*INDEX(Table2[price per dose],Table1[[#This Row],[Drug ID]])</f>
        <v>0.84959999999999969</v>
      </c>
      <c r="M4218" s="11" t="b">
        <f>AND(Table1[[#This Row],[hour of cancellation 0 to 23]]&gt;=0,Table1[[#This Row],[hour of cancellation 0 to 23]]&lt;=23)</f>
        <v>1</v>
      </c>
    </row>
    <row r="4219" spans="1:13" x14ac:dyDescent="0.3">
      <c r="A4219" s="1">
        <v>4218</v>
      </c>
      <c r="B4219" s="1">
        <v>1</v>
      </c>
      <c r="C4219" s="2">
        <v>41093.952302721242</v>
      </c>
      <c r="D4219" s="2">
        <v>41153.95208333333</v>
      </c>
      <c r="E4219" s="1">
        <v>8</v>
      </c>
      <c r="F4219" s="2">
        <v>41094.417535523404</v>
      </c>
      <c r="G4219" s="1">
        <v>0</v>
      </c>
      <c r="H4219" s="32">
        <f>IFERROR(HOUR(Table1[[#This Row],[Cancel Date/time]])+MINUTE(Table1[[#This Row],[Cancel Date/time]])/60,"not cancelled")</f>
        <v>10.016666666666667</v>
      </c>
      <c r="I4219" s="47">
        <f>IFERROR(ROUND(Table1[[#This Row],[cancellation time decimal]],0),"not cancelled")</f>
        <v>10</v>
      </c>
      <c r="J4219" s="10">
        <f>IFERROR(MOD(Table1[[#This Row],[cancellation hour rounded]],24),"not cancelled")</f>
        <v>10</v>
      </c>
      <c r="K4219" s="32">
        <f>1/Table1[[#This Row],[Duration (Time between doses '[in hours'])]]</f>
        <v>0.125</v>
      </c>
      <c r="L4219" s="33">
        <f>Table1[[#This Row],[number doses per hour]]*INDEX(Table2[price per dose],Table1[[#This Row],[Drug ID]])</f>
        <v>0.84929166666666667</v>
      </c>
      <c r="M4219" s="11" t="b">
        <f>AND(Table1[[#This Row],[hour of cancellation 0 to 23]]&gt;=0,Table1[[#This Row],[hour of cancellation 0 to 23]]&lt;=23)</f>
        <v>1</v>
      </c>
    </row>
    <row r="4220" spans="1:13" x14ac:dyDescent="0.3">
      <c r="A4220" s="1">
        <v>4219</v>
      </c>
      <c r="B4220" s="1">
        <v>7</v>
      </c>
      <c r="C4220" s="2">
        <v>41094.078812478343</v>
      </c>
      <c r="D4220" s="2">
        <v>41154.078472222223</v>
      </c>
      <c r="E4220" s="1">
        <v>24</v>
      </c>
      <c r="F4220" s="2">
        <v>41096.930224937809</v>
      </c>
      <c r="G4220" s="1">
        <v>0</v>
      </c>
      <c r="H4220" s="32">
        <f>IFERROR(HOUR(Table1[[#This Row],[Cancel Date/time]])+MINUTE(Table1[[#This Row],[Cancel Date/time]])/60,"not cancelled")</f>
        <v>22.316666666666666</v>
      </c>
      <c r="I4220" s="47">
        <f>IFERROR(ROUND(Table1[[#This Row],[cancellation time decimal]],0),"not cancelled")</f>
        <v>22</v>
      </c>
      <c r="J4220" s="10">
        <f>IFERROR(MOD(Table1[[#This Row],[cancellation hour rounded]],24),"not cancelled")</f>
        <v>22</v>
      </c>
      <c r="K4220" s="32">
        <f>1/Table1[[#This Row],[Duration (Time between doses '[in hours'])]]</f>
        <v>4.1666666666666664E-2</v>
      </c>
      <c r="L4220" s="33">
        <f>Table1[[#This Row],[number doses per hour]]*INDEX(Table2[price per dose],Table1[[#This Row],[Drug ID]])</f>
        <v>1.2958049999999997</v>
      </c>
      <c r="M4220" s="11" t="b">
        <f>AND(Table1[[#This Row],[hour of cancellation 0 to 23]]&gt;=0,Table1[[#This Row],[hour of cancellation 0 to 23]]&lt;=23)</f>
        <v>1</v>
      </c>
    </row>
    <row r="4221" spans="1:13" x14ac:dyDescent="0.3">
      <c r="A4221" s="1">
        <v>4220</v>
      </c>
      <c r="B4221" s="1">
        <v>1</v>
      </c>
      <c r="C4221" s="2">
        <v>41094.165806434146</v>
      </c>
      <c r="D4221" s="2">
        <v>41154.165277777778</v>
      </c>
      <c r="E4221" s="1">
        <v>8</v>
      </c>
      <c r="F4221" s="2">
        <v>41095.32232463947</v>
      </c>
      <c r="G4221" s="1">
        <v>0</v>
      </c>
      <c r="H4221" s="32">
        <f>IFERROR(HOUR(Table1[[#This Row],[Cancel Date/time]])+MINUTE(Table1[[#This Row],[Cancel Date/time]])/60,"not cancelled")</f>
        <v>7.7333333333333334</v>
      </c>
      <c r="I4221" s="47">
        <f>IFERROR(ROUND(Table1[[#This Row],[cancellation time decimal]],0),"not cancelled")</f>
        <v>8</v>
      </c>
      <c r="J4221" s="10">
        <f>IFERROR(MOD(Table1[[#This Row],[cancellation hour rounded]],24),"not cancelled")</f>
        <v>8</v>
      </c>
      <c r="K4221" s="32">
        <f>1/Table1[[#This Row],[Duration (Time between doses '[in hours'])]]</f>
        <v>0.125</v>
      </c>
      <c r="L4221" s="33">
        <f>Table1[[#This Row],[number doses per hour]]*INDEX(Table2[price per dose],Table1[[#This Row],[Drug ID]])</f>
        <v>0.84929166666666667</v>
      </c>
      <c r="M4221" s="11" t="b">
        <f>AND(Table1[[#This Row],[hour of cancellation 0 to 23]]&gt;=0,Table1[[#This Row],[hour of cancellation 0 to 23]]&lt;=23)</f>
        <v>1</v>
      </c>
    </row>
    <row r="4222" spans="1:13" x14ac:dyDescent="0.3">
      <c r="A4222" s="1">
        <v>4221</v>
      </c>
      <c r="B4222" s="1">
        <v>10</v>
      </c>
      <c r="C4222" s="2">
        <v>41094.181814302057</v>
      </c>
      <c r="D4222" s="2">
        <v>41154.181249999994</v>
      </c>
      <c r="E4222" s="1">
        <v>1</v>
      </c>
      <c r="F4222" s="2">
        <v>41097.517899730781</v>
      </c>
      <c r="G4222" s="1">
        <v>3</v>
      </c>
      <c r="H4222" s="32">
        <f>IFERROR(HOUR(Table1[[#This Row],[Cancel Date/time]])+MINUTE(Table1[[#This Row],[Cancel Date/time]])/60,"not cancelled")</f>
        <v>12.416666666666666</v>
      </c>
      <c r="I4222" s="47">
        <f>IFERROR(ROUND(Table1[[#This Row],[cancellation time decimal]],0),"not cancelled")</f>
        <v>12</v>
      </c>
      <c r="J4222" s="10">
        <f>IFERROR(MOD(Table1[[#This Row],[cancellation hour rounded]],24),"not cancelled")</f>
        <v>12</v>
      </c>
      <c r="K4222" s="32">
        <f>1/Table1[[#This Row],[Duration (Time between doses '[in hours'])]]</f>
        <v>1</v>
      </c>
      <c r="L4222" s="33">
        <f>Table1[[#This Row],[number doses per hour]]*INDEX(Table2[price per dose],Table1[[#This Row],[Drug ID]])</f>
        <v>2.5716000000000001</v>
      </c>
      <c r="M4222" s="11" t="b">
        <f>AND(Table1[[#This Row],[hour of cancellation 0 to 23]]&gt;=0,Table1[[#This Row],[hour of cancellation 0 to 23]]&lt;=23)</f>
        <v>1</v>
      </c>
    </row>
    <row r="4223" spans="1:13" x14ac:dyDescent="0.3">
      <c r="A4223" s="1">
        <v>4222</v>
      </c>
      <c r="B4223" s="1">
        <v>3</v>
      </c>
      <c r="C4223" s="2">
        <v>41094.349776465191</v>
      </c>
      <c r="D4223" s="2">
        <v>41154.349305555559</v>
      </c>
      <c r="E4223" s="1">
        <v>24</v>
      </c>
      <c r="F4223" s="2">
        <v>41096.67145066565</v>
      </c>
      <c r="G4223" s="1">
        <v>0</v>
      </c>
      <c r="H4223" s="32">
        <f>IFERROR(HOUR(Table1[[#This Row],[Cancel Date/time]])+MINUTE(Table1[[#This Row],[Cancel Date/time]])/60,"not cancelled")</f>
        <v>16.100000000000001</v>
      </c>
      <c r="I4223" s="47">
        <f>IFERROR(ROUND(Table1[[#This Row],[cancellation time decimal]],0),"not cancelled")</f>
        <v>16</v>
      </c>
      <c r="J4223" s="10">
        <f>IFERROR(MOD(Table1[[#This Row],[cancellation hour rounded]],24),"not cancelled")</f>
        <v>16</v>
      </c>
      <c r="K4223" s="32">
        <f>1/Table1[[#This Row],[Duration (Time between doses '[in hours'])]]</f>
        <v>4.1666666666666664E-2</v>
      </c>
      <c r="L4223" s="33">
        <f>Table1[[#This Row],[number doses per hour]]*INDEX(Table2[price per dose],Table1[[#This Row],[Drug ID]])</f>
        <v>0.18133000000000002</v>
      </c>
      <c r="M4223" s="11" t="b">
        <f>AND(Table1[[#This Row],[hour of cancellation 0 to 23]]&gt;=0,Table1[[#This Row],[hour of cancellation 0 to 23]]&lt;=23)</f>
        <v>1</v>
      </c>
    </row>
    <row r="4224" spans="1:13" hidden="1" x14ac:dyDescent="0.3">
      <c r="A4224" s="1">
        <v>4223</v>
      </c>
      <c r="B4224" s="1">
        <v>3</v>
      </c>
      <c r="C4224" s="2">
        <v>41094.339263003792</v>
      </c>
      <c r="D4224" s="2">
        <v>41096.42216919826</v>
      </c>
      <c r="E4224" s="1">
        <v>24</v>
      </c>
      <c r="F4224" s="2" t="s">
        <v>5</v>
      </c>
      <c r="G4224" s="1">
        <v>0</v>
      </c>
      <c r="H4224" s="32" t="str">
        <f>IFERROR(HOUR(Table1[[#This Row],[Cancel Date/time]])+MINUTE(Table1[[#This Row],[Cancel Date/time]])/60,"not cancelled")</f>
        <v>not cancelled</v>
      </c>
      <c r="I4224" s="47" t="str">
        <f>IFERROR(ROUND(Table1[[#This Row],[cancellation time decimal]],0),"not cancelled")</f>
        <v>not cancelled</v>
      </c>
      <c r="J4224" s="10" t="str">
        <f>IFERROR(MOD(Table1[[#This Row],[cancellation hour rounded]],24),"not cancelled")</f>
        <v>not cancelled</v>
      </c>
      <c r="K4224" s="32">
        <f>1/Table1[[#This Row],[Duration (Time between doses '[in hours'])]]</f>
        <v>4.1666666666666664E-2</v>
      </c>
      <c r="L4224" s="33">
        <f>Table1[[#This Row],[number doses per hour]]*INDEX(Table2[price per dose],Table1[[#This Row],[Drug ID]])</f>
        <v>0.18133000000000002</v>
      </c>
      <c r="M4224" s="11" t="b">
        <f>AND(Table1[[#This Row],[hour of cancellation 0 to 23]]&gt;=0,Table1[[#This Row],[hour of cancellation 0 to 23]]&lt;=23)</f>
        <v>0</v>
      </c>
    </row>
    <row r="4225" spans="1:13" hidden="1" x14ac:dyDescent="0.3">
      <c r="A4225" s="1">
        <v>4224</v>
      </c>
      <c r="B4225" s="1">
        <v>1</v>
      </c>
      <c r="C4225" s="2">
        <v>41094.373996608956</v>
      </c>
      <c r="D4225" s="2">
        <v>41097.040278367647</v>
      </c>
      <c r="E4225" s="1">
        <v>8</v>
      </c>
      <c r="F4225" s="2" t="s">
        <v>5</v>
      </c>
      <c r="G4225" s="1">
        <v>0</v>
      </c>
      <c r="H4225" s="32" t="str">
        <f>IFERROR(HOUR(Table1[[#This Row],[Cancel Date/time]])+MINUTE(Table1[[#This Row],[Cancel Date/time]])/60,"not cancelled")</f>
        <v>not cancelled</v>
      </c>
      <c r="I4225" s="47" t="str">
        <f>IFERROR(ROUND(Table1[[#This Row],[cancellation time decimal]],0),"not cancelled")</f>
        <v>not cancelled</v>
      </c>
      <c r="J4225" s="10" t="str">
        <f>IFERROR(MOD(Table1[[#This Row],[cancellation hour rounded]],24),"not cancelled")</f>
        <v>not cancelled</v>
      </c>
      <c r="K4225" s="32">
        <f>1/Table1[[#This Row],[Duration (Time between doses '[in hours'])]]</f>
        <v>0.125</v>
      </c>
      <c r="L4225" s="33">
        <f>Table1[[#This Row],[number doses per hour]]*INDEX(Table2[price per dose],Table1[[#This Row],[Drug ID]])</f>
        <v>0.84929166666666667</v>
      </c>
      <c r="M4225" s="11" t="b">
        <f>AND(Table1[[#This Row],[hour of cancellation 0 to 23]]&gt;=0,Table1[[#This Row],[hour of cancellation 0 to 23]]&lt;=23)</f>
        <v>0</v>
      </c>
    </row>
    <row r="4226" spans="1:13" x14ac:dyDescent="0.3">
      <c r="A4226" s="1">
        <v>4225</v>
      </c>
      <c r="B4226" s="1">
        <v>4</v>
      </c>
      <c r="C4226" s="2">
        <v>41094.353633411556</v>
      </c>
      <c r="D4226" s="2">
        <v>41154.353472222225</v>
      </c>
      <c r="E4226" s="1">
        <v>12</v>
      </c>
      <c r="F4226" s="2">
        <v>41096.709465419059</v>
      </c>
      <c r="G4226" s="1">
        <v>0</v>
      </c>
      <c r="H4226" s="32">
        <f>IFERROR(HOUR(Table1[[#This Row],[Cancel Date/time]])+MINUTE(Table1[[#This Row],[Cancel Date/time]])/60,"not cancelled")</f>
        <v>17.016666666666666</v>
      </c>
      <c r="I4226" s="47">
        <f>IFERROR(ROUND(Table1[[#This Row],[cancellation time decimal]],0),"not cancelled")</f>
        <v>17</v>
      </c>
      <c r="J4226" s="10">
        <f>IFERROR(MOD(Table1[[#This Row],[cancellation hour rounded]],24),"not cancelled")</f>
        <v>17</v>
      </c>
      <c r="K4226" s="32">
        <f>1/Table1[[#This Row],[Duration (Time between doses '[in hours'])]]</f>
        <v>8.3333333333333329E-2</v>
      </c>
      <c r="L4226" s="33">
        <f>Table1[[#This Row],[number doses per hour]]*INDEX(Table2[price per dose],Table1[[#This Row],[Drug ID]])</f>
        <v>1.448055119047619</v>
      </c>
      <c r="M4226" s="11" t="b">
        <f>AND(Table1[[#This Row],[hour of cancellation 0 to 23]]&gt;=0,Table1[[#This Row],[hour of cancellation 0 to 23]]&lt;=23)</f>
        <v>1</v>
      </c>
    </row>
    <row r="4227" spans="1:13" x14ac:dyDescent="0.3">
      <c r="A4227" s="1">
        <v>4226</v>
      </c>
      <c r="B4227" s="1">
        <v>2</v>
      </c>
      <c r="C4227" s="2">
        <v>41094.346282531886</v>
      </c>
      <c r="D4227" s="2">
        <v>41154.345833333333</v>
      </c>
      <c r="E4227" s="1">
        <v>10</v>
      </c>
      <c r="F4227" s="2">
        <v>41095.812338364551</v>
      </c>
      <c r="G4227" s="1">
        <v>0</v>
      </c>
      <c r="H4227" s="32">
        <f>IFERROR(HOUR(Table1[[#This Row],[Cancel Date/time]])+MINUTE(Table1[[#This Row],[Cancel Date/time]])/60,"not cancelled")</f>
        <v>19.483333333333334</v>
      </c>
      <c r="I4227" s="47">
        <f>IFERROR(ROUND(Table1[[#This Row],[cancellation time decimal]],0),"not cancelled")</f>
        <v>19</v>
      </c>
      <c r="J4227" s="10">
        <f>IFERROR(MOD(Table1[[#This Row],[cancellation hour rounded]],24),"not cancelled")</f>
        <v>19</v>
      </c>
      <c r="K4227" s="32">
        <f>1/Table1[[#This Row],[Duration (Time between doses '[in hours'])]]</f>
        <v>0.1</v>
      </c>
      <c r="L4227" s="33">
        <f>Table1[[#This Row],[number doses per hour]]*INDEX(Table2[price per dose],Table1[[#This Row],[Drug ID]])</f>
        <v>0.84959999999999969</v>
      </c>
      <c r="M4227" s="11" t="b">
        <f>AND(Table1[[#This Row],[hour of cancellation 0 to 23]]&gt;=0,Table1[[#This Row],[hour of cancellation 0 to 23]]&lt;=23)</f>
        <v>1</v>
      </c>
    </row>
    <row r="4228" spans="1:13" hidden="1" x14ac:dyDescent="0.3">
      <c r="A4228" s="1">
        <v>4227</v>
      </c>
      <c r="B4228" s="1">
        <v>7</v>
      </c>
      <c r="C4228" s="2">
        <v>41094.335159249356</v>
      </c>
      <c r="D4228" s="2">
        <v>41096.41843551871</v>
      </c>
      <c r="E4228" s="1">
        <v>24</v>
      </c>
      <c r="F4228" s="2" t="s">
        <v>5</v>
      </c>
      <c r="G4228" s="1">
        <v>0</v>
      </c>
      <c r="H4228" s="32" t="str">
        <f>IFERROR(HOUR(Table1[[#This Row],[Cancel Date/time]])+MINUTE(Table1[[#This Row],[Cancel Date/time]])/60,"not cancelled")</f>
        <v>not cancelled</v>
      </c>
      <c r="I4228" s="47" t="str">
        <f>IFERROR(ROUND(Table1[[#This Row],[cancellation time decimal]],0),"not cancelled")</f>
        <v>not cancelled</v>
      </c>
      <c r="J4228" s="10" t="str">
        <f>IFERROR(MOD(Table1[[#This Row],[cancellation hour rounded]],24),"not cancelled")</f>
        <v>not cancelled</v>
      </c>
      <c r="K4228" s="32">
        <f>1/Table1[[#This Row],[Duration (Time between doses '[in hours'])]]</f>
        <v>4.1666666666666664E-2</v>
      </c>
      <c r="L4228" s="33">
        <f>Table1[[#This Row],[number doses per hour]]*INDEX(Table2[price per dose],Table1[[#This Row],[Drug ID]])</f>
        <v>1.2958049999999997</v>
      </c>
      <c r="M4228" s="11" t="b">
        <f>AND(Table1[[#This Row],[hour of cancellation 0 to 23]]&gt;=0,Table1[[#This Row],[hour of cancellation 0 to 23]]&lt;=23)</f>
        <v>0</v>
      </c>
    </row>
    <row r="4229" spans="1:13" x14ac:dyDescent="0.3">
      <c r="A4229" s="1">
        <v>4228</v>
      </c>
      <c r="B4229" s="1">
        <v>4</v>
      </c>
      <c r="C4229" s="2">
        <v>41094.342094546664</v>
      </c>
      <c r="D4229" s="2">
        <v>41154.341666666667</v>
      </c>
      <c r="E4229" s="1">
        <v>12</v>
      </c>
      <c r="F4229" s="2">
        <v>41096.739861968264</v>
      </c>
      <c r="G4229" s="1">
        <v>0</v>
      </c>
      <c r="H4229" s="32">
        <f>IFERROR(HOUR(Table1[[#This Row],[Cancel Date/time]])+MINUTE(Table1[[#This Row],[Cancel Date/time]])/60,"not cancelled")</f>
        <v>17.75</v>
      </c>
      <c r="I4229" s="47">
        <f>IFERROR(ROUND(Table1[[#This Row],[cancellation time decimal]],0),"not cancelled")</f>
        <v>18</v>
      </c>
      <c r="J4229" s="10">
        <f>IFERROR(MOD(Table1[[#This Row],[cancellation hour rounded]],24),"not cancelled")</f>
        <v>18</v>
      </c>
      <c r="K4229" s="32">
        <f>1/Table1[[#This Row],[Duration (Time between doses '[in hours'])]]</f>
        <v>8.3333333333333329E-2</v>
      </c>
      <c r="L4229" s="33">
        <f>Table1[[#This Row],[number doses per hour]]*INDEX(Table2[price per dose],Table1[[#This Row],[Drug ID]])</f>
        <v>1.448055119047619</v>
      </c>
      <c r="M4229" s="11" t="b">
        <f>AND(Table1[[#This Row],[hour of cancellation 0 to 23]]&gt;=0,Table1[[#This Row],[hour of cancellation 0 to 23]]&lt;=23)</f>
        <v>1</v>
      </c>
    </row>
    <row r="4230" spans="1:13" x14ac:dyDescent="0.3">
      <c r="A4230" s="1">
        <v>4229</v>
      </c>
      <c r="B4230" s="1">
        <v>6</v>
      </c>
      <c r="C4230" s="2">
        <v>41094.378005393322</v>
      </c>
      <c r="D4230" s="2">
        <v>41154.37777777778</v>
      </c>
      <c r="E4230" s="1">
        <v>24</v>
      </c>
      <c r="F4230" s="2">
        <v>41097.397814011259</v>
      </c>
      <c r="G4230" s="1">
        <v>0</v>
      </c>
      <c r="H4230" s="32">
        <f>IFERROR(HOUR(Table1[[#This Row],[Cancel Date/time]])+MINUTE(Table1[[#This Row],[Cancel Date/time]])/60,"not cancelled")</f>
        <v>9.5333333333333332</v>
      </c>
      <c r="I4230" s="47">
        <f>IFERROR(ROUND(Table1[[#This Row],[cancellation time decimal]],0),"not cancelled")</f>
        <v>10</v>
      </c>
      <c r="J4230" s="10">
        <f>IFERROR(MOD(Table1[[#This Row],[cancellation hour rounded]],24),"not cancelled")</f>
        <v>10</v>
      </c>
      <c r="K4230" s="32">
        <f>1/Table1[[#This Row],[Duration (Time between doses '[in hours'])]]</f>
        <v>4.1666666666666664E-2</v>
      </c>
      <c r="L4230" s="33">
        <f>Table1[[#This Row],[number doses per hour]]*INDEX(Table2[price per dose],Table1[[#This Row],[Drug ID]])</f>
        <v>0.35218749999999999</v>
      </c>
      <c r="M4230" s="11" t="b">
        <f>AND(Table1[[#This Row],[hour of cancellation 0 to 23]]&gt;=0,Table1[[#This Row],[hour of cancellation 0 to 23]]&lt;=23)</f>
        <v>1</v>
      </c>
    </row>
    <row r="4231" spans="1:13" x14ac:dyDescent="0.3">
      <c r="A4231" s="1">
        <v>4230</v>
      </c>
      <c r="B4231" s="1">
        <v>6</v>
      </c>
      <c r="C4231" s="2">
        <v>41094.440184987077</v>
      </c>
      <c r="D4231" s="2">
        <v>41154.439583333333</v>
      </c>
      <c r="E4231" s="1">
        <v>24</v>
      </c>
      <c r="F4231" s="2">
        <v>41101.520645624842</v>
      </c>
      <c r="G4231" s="1">
        <v>0</v>
      </c>
      <c r="H4231" s="32">
        <f>IFERROR(HOUR(Table1[[#This Row],[Cancel Date/time]])+MINUTE(Table1[[#This Row],[Cancel Date/time]])/60,"not cancelled")</f>
        <v>12.483333333333333</v>
      </c>
      <c r="I4231" s="47">
        <f>IFERROR(ROUND(Table1[[#This Row],[cancellation time decimal]],0),"not cancelled")</f>
        <v>12</v>
      </c>
      <c r="J4231" s="10">
        <f>IFERROR(MOD(Table1[[#This Row],[cancellation hour rounded]],24),"not cancelled")</f>
        <v>12</v>
      </c>
      <c r="K4231" s="32">
        <f>1/Table1[[#This Row],[Duration (Time between doses '[in hours'])]]</f>
        <v>4.1666666666666664E-2</v>
      </c>
      <c r="L4231" s="33">
        <f>Table1[[#This Row],[number doses per hour]]*INDEX(Table2[price per dose],Table1[[#This Row],[Drug ID]])</f>
        <v>0.35218749999999999</v>
      </c>
      <c r="M4231" s="11" t="b">
        <f>AND(Table1[[#This Row],[hour of cancellation 0 to 23]]&gt;=0,Table1[[#This Row],[hour of cancellation 0 to 23]]&lt;=23)</f>
        <v>1</v>
      </c>
    </row>
    <row r="4232" spans="1:13" hidden="1" x14ac:dyDescent="0.3">
      <c r="A4232" s="1">
        <v>4231</v>
      </c>
      <c r="B4232" s="1">
        <v>6</v>
      </c>
      <c r="C4232" s="2">
        <v>41094.473875497613</v>
      </c>
      <c r="D4232" s="2">
        <v>41097.30679369835</v>
      </c>
      <c r="E4232" s="1">
        <v>24</v>
      </c>
      <c r="F4232" s="2" t="s">
        <v>5</v>
      </c>
      <c r="G4232" s="1">
        <v>0</v>
      </c>
      <c r="H4232" s="32" t="str">
        <f>IFERROR(HOUR(Table1[[#This Row],[Cancel Date/time]])+MINUTE(Table1[[#This Row],[Cancel Date/time]])/60,"not cancelled")</f>
        <v>not cancelled</v>
      </c>
      <c r="I4232" s="47" t="str">
        <f>IFERROR(ROUND(Table1[[#This Row],[cancellation time decimal]],0),"not cancelled")</f>
        <v>not cancelled</v>
      </c>
      <c r="J4232" s="10" t="str">
        <f>IFERROR(MOD(Table1[[#This Row],[cancellation hour rounded]],24),"not cancelled")</f>
        <v>not cancelled</v>
      </c>
      <c r="K4232" s="32">
        <f>1/Table1[[#This Row],[Duration (Time between doses '[in hours'])]]</f>
        <v>4.1666666666666664E-2</v>
      </c>
      <c r="L4232" s="33">
        <f>Table1[[#This Row],[number doses per hour]]*INDEX(Table2[price per dose],Table1[[#This Row],[Drug ID]])</f>
        <v>0.35218749999999999</v>
      </c>
      <c r="M4232" s="11" t="b">
        <f>AND(Table1[[#This Row],[hour of cancellation 0 to 23]]&gt;=0,Table1[[#This Row],[hour of cancellation 0 to 23]]&lt;=23)</f>
        <v>0</v>
      </c>
    </row>
    <row r="4233" spans="1:13" x14ac:dyDescent="0.3">
      <c r="A4233" s="1">
        <v>4232</v>
      </c>
      <c r="B4233" s="1">
        <v>8</v>
      </c>
      <c r="C4233" s="2">
        <v>41094.490008112349</v>
      </c>
      <c r="D4233" s="2">
        <v>41154.489583333336</v>
      </c>
      <c r="E4233" s="1">
        <v>3</v>
      </c>
      <c r="F4233" s="2">
        <v>41101.338519970996</v>
      </c>
      <c r="G4233" s="1">
        <v>0</v>
      </c>
      <c r="H4233" s="32">
        <f>IFERROR(HOUR(Table1[[#This Row],[Cancel Date/time]])+MINUTE(Table1[[#This Row],[Cancel Date/time]])/60,"not cancelled")</f>
        <v>8.1166666666666671</v>
      </c>
      <c r="I4233" s="47">
        <f>IFERROR(ROUND(Table1[[#This Row],[cancellation time decimal]],0),"not cancelled")</f>
        <v>8</v>
      </c>
      <c r="J4233" s="10">
        <f>IFERROR(MOD(Table1[[#This Row],[cancellation hour rounded]],24),"not cancelled")</f>
        <v>8</v>
      </c>
      <c r="K4233" s="32">
        <f>1/Table1[[#This Row],[Duration (Time between doses '[in hours'])]]</f>
        <v>0.33333333333333331</v>
      </c>
      <c r="L4233" s="33">
        <f>Table1[[#This Row],[number doses per hour]]*INDEX(Table2[price per dose],Table1[[#This Row],[Drug ID]])</f>
        <v>0.29998222222222221</v>
      </c>
      <c r="M4233" s="11" t="b">
        <f>AND(Table1[[#This Row],[hour of cancellation 0 to 23]]&gt;=0,Table1[[#This Row],[hour of cancellation 0 to 23]]&lt;=23)</f>
        <v>1</v>
      </c>
    </row>
    <row r="4234" spans="1:13" x14ac:dyDescent="0.3">
      <c r="A4234" s="1">
        <v>4233</v>
      </c>
      <c r="B4234" s="1">
        <v>11</v>
      </c>
      <c r="C4234" s="2">
        <v>41094.473151336693</v>
      </c>
      <c r="D4234" s="2">
        <v>41154.472916666666</v>
      </c>
      <c r="E4234" s="1">
        <v>1</v>
      </c>
      <c r="F4234" s="2">
        <v>41101.424039255922</v>
      </c>
      <c r="G4234" s="1">
        <v>4</v>
      </c>
      <c r="H4234" s="32">
        <f>IFERROR(HOUR(Table1[[#This Row],[Cancel Date/time]])+MINUTE(Table1[[#This Row],[Cancel Date/time]])/60,"not cancelled")</f>
        <v>10.166666666666666</v>
      </c>
      <c r="I4234" s="47">
        <f>IFERROR(ROUND(Table1[[#This Row],[cancellation time decimal]],0),"not cancelled")</f>
        <v>10</v>
      </c>
      <c r="J4234" s="10">
        <f>IFERROR(MOD(Table1[[#This Row],[cancellation hour rounded]],24),"not cancelled")</f>
        <v>10</v>
      </c>
      <c r="K4234" s="32">
        <f>1/Table1[[#This Row],[Duration (Time between doses '[in hours'])]]</f>
        <v>1</v>
      </c>
      <c r="L4234" s="33">
        <f>Table1[[#This Row],[number doses per hour]]*INDEX(Table2[price per dose],Table1[[#This Row],[Drug ID]])</f>
        <v>1</v>
      </c>
      <c r="M4234" s="11" t="b">
        <f>AND(Table1[[#This Row],[hour of cancellation 0 to 23]]&gt;=0,Table1[[#This Row],[hour of cancellation 0 to 23]]&lt;=23)</f>
        <v>1</v>
      </c>
    </row>
    <row r="4235" spans="1:13" x14ac:dyDescent="0.3">
      <c r="A4235" s="1">
        <v>4234</v>
      </c>
      <c r="B4235" s="1">
        <v>6</v>
      </c>
      <c r="C4235" s="2">
        <v>41094.609170371194</v>
      </c>
      <c r="D4235" s="2">
        <v>41154.609027777777</v>
      </c>
      <c r="E4235" s="1">
        <v>24</v>
      </c>
      <c r="F4235" s="2">
        <v>41101.785007192811</v>
      </c>
      <c r="G4235" s="1">
        <v>0</v>
      </c>
      <c r="H4235" s="32">
        <f>IFERROR(HOUR(Table1[[#This Row],[Cancel Date/time]])+MINUTE(Table1[[#This Row],[Cancel Date/time]])/60,"not cancelled")</f>
        <v>18.833333333333332</v>
      </c>
      <c r="I4235" s="47">
        <f>IFERROR(ROUND(Table1[[#This Row],[cancellation time decimal]],0),"not cancelled")</f>
        <v>19</v>
      </c>
      <c r="J4235" s="10">
        <f>IFERROR(MOD(Table1[[#This Row],[cancellation hour rounded]],24),"not cancelled")</f>
        <v>19</v>
      </c>
      <c r="K4235" s="32">
        <f>1/Table1[[#This Row],[Duration (Time between doses '[in hours'])]]</f>
        <v>4.1666666666666664E-2</v>
      </c>
      <c r="L4235" s="33">
        <f>Table1[[#This Row],[number doses per hour]]*INDEX(Table2[price per dose],Table1[[#This Row],[Drug ID]])</f>
        <v>0.35218749999999999</v>
      </c>
      <c r="M4235" s="11" t="b">
        <f>AND(Table1[[#This Row],[hour of cancellation 0 to 23]]&gt;=0,Table1[[#This Row],[hour of cancellation 0 to 23]]&lt;=23)</f>
        <v>1</v>
      </c>
    </row>
    <row r="4236" spans="1:13" hidden="1" x14ac:dyDescent="0.3">
      <c r="A4236" s="1">
        <v>4235</v>
      </c>
      <c r="B4236" s="1">
        <v>1</v>
      </c>
      <c r="C4236" s="2">
        <v>41094.624022375145</v>
      </c>
      <c r="D4236" s="2">
        <v>41099.248628589768</v>
      </c>
      <c r="E4236" s="1">
        <v>8</v>
      </c>
      <c r="F4236" s="2" t="s">
        <v>5</v>
      </c>
      <c r="G4236" s="1">
        <v>0</v>
      </c>
      <c r="H4236" s="32" t="str">
        <f>IFERROR(HOUR(Table1[[#This Row],[Cancel Date/time]])+MINUTE(Table1[[#This Row],[Cancel Date/time]])/60,"not cancelled")</f>
        <v>not cancelled</v>
      </c>
      <c r="I4236" s="47" t="str">
        <f>IFERROR(ROUND(Table1[[#This Row],[cancellation time decimal]],0),"not cancelled")</f>
        <v>not cancelled</v>
      </c>
      <c r="J4236" s="10" t="str">
        <f>IFERROR(MOD(Table1[[#This Row],[cancellation hour rounded]],24),"not cancelled")</f>
        <v>not cancelled</v>
      </c>
      <c r="K4236" s="32">
        <f>1/Table1[[#This Row],[Duration (Time between doses '[in hours'])]]</f>
        <v>0.125</v>
      </c>
      <c r="L4236" s="33">
        <f>Table1[[#This Row],[number doses per hour]]*INDEX(Table2[price per dose],Table1[[#This Row],[Drug ID]])</f>
        <v>0.84929166666666667</v>
      </c>
      <c r="M4236" s="11" t="b">
        <f>AND(Table1[[#This Row],[hour of cancellation 0 to 23]]&gt;=0,Table1[[#This Row],[hour of cancellation 0 to 23]]&lt;=23)</f>
        <v>0</v>
      </c>
    </row>
    <row r="4237" spans="1:13" x14ac:dyDescent="0.3">
      <c r="A4237" s="1">
        <v>4236</v>
      </c>
      <c r="B4237" s="1">
        <v>5</v>
      </c>
      <c r="C4237" s="2">
        <v>41094.657977904724</v>
      </c>
      <c r="D4237" s="2">
        <v>41154.657638888886</v>
      </c>
      <c r="E4237" s="1">
        <v>24</v>
      </c>
      <c r="F4237" s="2">
        <v>41099.60611325506</v>
      </c>
      <c r="G4237" s="1">
        <v>0</v>
      </c>
      <c r="H4237" s="32">
        <f>IFERROR(HOUR(Table1[[#This Row],[Cancel Date/time]])+MINUTE(Table1[[#This Row],[Cancel Date/time]])/60,"not cancelled")</f>
        <v>14.533333333333333</v>
      </c>
      <c r="I4237" s="47">
        <f>IFERROR(ROUND(Table1[[#This Row],[cancellation time decimal]],0),"not cancelled")</f>
        <v>15</v>
      </c>
      <c r="J4237" s="10">
        <f>IFERROR(MOD(Table1[[#This Row],[cancellation hour rounded]],24),"not cancelled")</f>
        <v>15</v>
      </c>
      <c r="K4237" s="32">
        <f>1/Table1[[#This Row],[Duration (Time between doses '[in hours'])]]</f>
        <v>4.1666666666666664E-2</v>
      </c>
      <c r="L4237" s="33">
        <f>Table1[[#This Row],[number doses per hour]]*INDEX(Table2[price per dose],Table1[[#This Row],[Drug ID]])</f>
        <v>0.2815833333333333</v>
      </c>
      <c r="M4237" s="11" t="b">
        <f>AND(Table1[[#This Row],[hour of cancellation 0 to 23]]&gt;=0,Table1[[#This Row],[hour of cancellation 0 to 23]]&lt;=23)</f>
        <v>1</v>
      </c>
    </row>
    <row r="4238" spans="1:13" x14ac:dyDescent="0.3">
      <c r="A4238" s="1">
        <v>4237</v>
      </c>
      <c r="B4238" s="1">
        <v>1</v>
      </c>
      <c r="C4238" s="2">
        <v>41094.680064337037</v>
      </c>
      <c r="D4238" s="2">
        <v>41154.679861111108</v>
      </c>
      <c r="E4238" s="1">
        <v>8</v>
      </c>
      <c r="F4238" s="2">
        <v>41095.940588395402</v>
      </c>
      <c r="G4238" s="1">
        <v>0</v>
      </c>
      <c r="H4238" s="32">
        <f>IFERROR(HOUR(Table1[[#This Row],[Cancel Date/time]])+MINUTE(Table1[[#This Row],[Cancel Date/time]])/60,"not cancelled")</f>
        <v>22.566666666666666</v>
      </c>
      <c r="I4238" s="47">
        <f>IFERROR(ROUND(Table1[[#This Row],[cancellation time decimal]],0),"not cancelled")</f>
        <v>23</v>
      </c>
      <c r="J4238" s="10">
        <f>IFERROR(MOD(Table1[[#This Row],[cancellation hour rounded]],24),"not cancelled")</f>
        <v>23</v>
      </c>
      <c r="K4238" s="32">
        <f>1/Table1[[#This Row],[Duration (Time between doses '[in hours'])]]</f>
        <v>0.125</v>
      </c>
      <c r="L4238" s="33">
        <f>Table1[[#This Row],[number doses per hour]]*INDEX(Table2[price per dose],Table1[[#This Row],[Drug ID]])</f>
        <v>0.84929166666666667</v>
      </c>
      <c r="M4238" s="11" t="b">
        <f>AND(Table1[[#This Row],[hour of cancellation 0 to 23]]&gt;=0,Table1[[#This Row],[hour of cancellation 0 to 23]]&lt;=23)</f>
        <v>1</v>
      </c>
    </row>
    <row r="4239" spans="1:13" x14ac:dyDescent="0.3">
      <c r="A4239" s="1">
        <v>4238</v>
      </c>
      <c r="B4239" s="1">
        <v>4</v>
      </c>
      <c r="C4239" s="2">
        <v>41094.672219861422</v>
      </c>
      <c r="D4239" s="2">
        <v>41154.672222222223</v>
      </c>
      <c r="E4239" s="1">
        <v>12</v>
      </c>
      <c r="F4239" s="2">
        <v>41097.330170001253</v>
      </c>
      <c r="G4239" s="1">
        <v>0</v>
      </c>
      <c r="H4239" s="32">
        <f>IFERROR(HOUR(Table1[[#This Row],[Cancel Date/time]])+MINUTE(Table1[[#This Row],[Cancel Date/time]])/60,"not cancelled")</f>
        <v>7.916666666666667</v>
      </c>
      <c r="I4239" s="47">
        <f>IFERROR(ROUND(Table1[[#This Row],[cancellation time decimal]],0),"not cancelled")</f>
        <v>8</v>
      </c>
      <c r="J4239" s="10">
        <f>IFERROR(MOD(Table1[[#This Row],[cancellation hour rounded]],24),"not cancelled")</f>
        <v>8</v>
      </c>
      <c r="K4239" s="32">
        <f>1/Table1[[#This Row],[Duration (Time between doses '[in hours'])]]</f>
        <v>8.3333333333333329E-2</v>
      </c>
      <c r="L4239" s="33">
        <f>Table1[[#This Row],[number doses per hour]]*INDEX(Table2[price per dose],Table1[[#This Row],[Drug ID]])</f>
        <v>1.448055119047619</v>
      </c>
      <c r="M4239" s="11" t="b">
        <f>AND(Table1[[#This Row],[hour of cancellation 0 to 23]]&gt;=0,Table1[[#This Row],[hour of cancellation 0 to 23]]&lt;=23)</f>
        <v>1</v>
      </c>
    </row>
    <row r="4240" spans="1:13" x14ac:dyDescent="0.3">
      <c r="A4240" s="1">
        <v>4239</v>
      </c>
      <c r="B4240" s="1">
        <v>6</v>
      </c>
      <c r="C4240" s="2">
        <v>41094.684701328864</v>
      </c>
      <c r="D4240" s="2">
        <v>41154.684027777774</v>
      </c>
      <c r="E4240" s="1">
        <v>24</v>
      </c>
      <c r="F4240" s="2">
        <v>41106.494139512986</v>
      </c>
      <c r="G4240" s="1">
        <v>0</v>
      </c>
      <c r="H4240" s="32">
        <f>IFERROR(HOUR(Table1[[#This Row],[Cancel Date/time]])+MINUTE(Table1[[#This Row],[Cancel Date/time]])/60,"not cancelled")</f>
        <v>11.85</v>
      </c>
      <c r="I4240" s="47">
        <f>IFERROR(ROUND(Table1[[#This Row],[cancellation time decimal]],0),"not cancelled")</f>
        <v>12</v>
      </c>
      <c r="J4240" s="10">
        <f>IFERROR(MOD(Table1[[#This Row],[cancellation hour rounded]],24),"not cancelled")</f>
        <v>12</v>
      </c>
      <c r="K4240" s="32">
        <f>1/Table1[[#This Row],[Duration (Time between doses '[in hours'])]]</f>
        <v>4.1666666666666664E-2</v>
      </c>
      <c r="L4240" s="33">
        <f>Table1[[#This Row],[number doses per hour]]*INDEX(Table2[price per dose],Table1[[#This Row],[Drug ID]])</f>
        <v>0.35218749999999999</v>
      </c>
      <c r="M4240" s="11" t="b">
        <f>AND(Table1[[#This Row],[hour of cancellation 0 to 23]]&gt;=0,Table1[[#This Row],[hour of cancellation 0 to 23]]&lt;=23)</f>
        <v>1</v>
      </c>
    </row>
    <row r="4241" spans="1:13" x14ac:dyDescent="0.3">
      <c r="A4241" s="1">
        <v>4240</v>
      </c>
      <c r="B4241" s="1">
        <v>1</v>
      </c>
      <c r="C4241" s="2">
        <v>41094.717724481234</v>
      </c>
      <c r="D4241" s="2">
        <v>41154.717361111114</v>
      </c>
      <c r="E4241" s="1">
        <v>8</v>
      </c>
      <c r="F4241" s="2">
        <v>41095.388478440371</v>
      </c>
      <c r="G4241" s="1">
        <v>0</v>
      </c>
      <c r="H4241" s="32">
        <f>IFERROR(HOUR(Table1[[#This Row],[Cancel Date/time]])+MINUTE(Table1[[#This Row],[Cancel Date/time]])/60,"not cancelled")</f>
        <v>9.3166666666666664</v>
      </c>
      <c r="I4241" s="47">
        <f>IFERROR(ROUND(Table1[[#This Row],[cancellation time decimal]],0),"not cancelled")</f>
        <v>9</v>
      </c>
      <c r="J4241" s="10">
        <f>IFERROR(MOD(Table1[[#This Row],[cancellation hour rounded]],24),"not cancelled")</f>
        <v>9</v>
      </c>
      <c r="K4241" s="32">
        <f>1/Table1[[#This Row],[Duration (Time between doses '[in hours'])]]</f>
        <v>0.125</v>
      </c>
      <c r="L4241" s="33">
        <f>Table1[[#This Row],[number doses per hour]]*INDEX(Table2[price per dose],Table1[[#This Row],[Drug ID]])</f>
        <v>0.84929166666666667</v>
      </c>
      <c r="M4241" s="11" t="b">
        <f>AND(Table1[[#This Row],[hour of cancellation 0 to 23]]&gt;=0,Table1[[#This Row],[hour of cancellation 0 to 23]]&lt;=23)</f>
        <v>1</v>
      </c>
    </row>
    <row r="4242" spans="1:13" x14ac:dyDescent="0.3">
      <c r="A4242" s="1">
        <v>4241</v>
      </c>
      <c r="B4242" s="1">
        <v>2</v>
      </c>
      <c r="C4242" s="2">
        <v>41094.809497477159</v>
      </c>
      <c r="D4242" s="2">
        <v>41154.809027777774</v>
      </c>
      <c r="E4242" s="1">
        <v>10</v>
      </c>
      <c r="F4242" s="2">
        <v>41096.75077829793</v>
      </c>
      <c r="G4242" s="1">
        <v>0</v>
      </c>
      <c r="H4242" s="32">
        <f>IFERROR(HOUR(Table1[[#This Row],[Cancel Date/time]])+MINUTE(Table1[[#This Row],[Cancel Date/time]])/60,"not cancelled")</f>
        <v>18.016666666666666</v>
      </c>
      <c r="I4242" s="47">
        <f>IFERROR(ROUND(Table1[[#This Row],[cancellation time decimal]],0),"not cancelled")</f>
        <v>18</v>
      </c>
      <c r="J4242" s="10">
        <f>IFERROR(MOD(Table1[[#This Row],[cancellation hour rounded]],24),"not cancelled")</f>
        <v>18</v>
      </c>
      <c r="K4242" s="32">
        <f>1/Table1[[#This Row],[Duration (Time between doses '[in hours'])]]</f>
        <v>0.1</v>
      </c>
      <c r="L4242" s="33">
        <f>Table1[[#This Row],[number doses per hour]]*INDEX(Table2[price per dose],Table1[[#This Row],[Drug ID]])</f>
        <v>0.84959999999999969</v>
      </c>
      <c r="M4242" s="11" t="b">
        <f>AND(Table1[[#This Row],[hour of cancellation 0 to 23]]&gt;=0,Table1[[#This Row],[hour of cancellation 0 to 23]]&lt;=23)</f>
        <v>1</v>
      </c>
    </row>
    <row r="4243" spans="1:13" hidden="1" x14ac:dyDescent="0.3">
      <c r="A4243" s="1">
        <v>4242</v>
      </c>
      <c r="B4243" s="1">
        <v>4</v>
      </c>
      <c r="C4243" s="2">
        <v>41094.88695000756</v>
      </c>
      <c r="D4243" s="2">
        <v>41098.678336184072</v>
      </c>
      <c r="E4243" s="1">
        <v>12</v>
      </c>
      <c r="F4243" s="2" t="s">
        <v>5</v>
      </c>
      <c r="G4243" s="1">
        <v>0</v>
      </c>
      <c r="H4243" s="32" t="str">
        <f>IFERROR(HOUR(Table1[[#This Row],[Cancel Date/time]])+MINUTE(Table1[[#This Row],[Cancel Date/time]])/60,"not cancelled")</f>
        <v>not cancelled</v>
      </c>
      <c r="I4243" s="47" t="str">
        <f>IFERROR(ROUND(Table1[[#This Row],[cancellation time decimal]],0),"not cancelled")</f>
        <v>not cancelled</v>
      </c>
      <c r="J4243" s="10" t="str">
        <f>IFERROR(MOD(Table1[[#This Row],[cancellation hour rounded]],24),"not cancelled")</f>
        <v>not cancelled</v>
      </c>
      <c r="K4243" s="32">
        <f>1/Table1[[#This Row],[Duration (Time between doses '[in hours'])]]</f>
        <v>8.3333333333333329E-2</v>
      </c>
      <c r="L4243" s="33">
        <f>Table1[[#This Row],[number doses per hour]]*INDEX(Table2[price per dose],Table1[[#This Row],[Drug ID]])</f>
        <v>1.448055119047619</v>
      </c>
      <c r="M4243" s="11" t="b">
        <f>AND(Table1[[#This Row],[hour of cancellation 0 to 23]]&gt;=0,Table1[[#This Row],[hour of cancellation 0 to 23]]&lt;=23)</f>
        <v>0</v>
      </c>
    </row>
    <row r="4244" spans="1:13" x14ac:dyDescent="0.3">
      <c r="A4244" s="1">
        <v>4243</v>
      </c>
      <c r="B4244" s="1">
        <v>6</v>
      </c>
      <c r="C4244" s="2">
        <v>41094.984254444033</v>
      </c>
      <c r="D4244" s="2">
        <v>41154.984027777777</v>
      </c>
      <c r="E4244" s="1">
        <v>24</v>
      </c>
      <c r="F4244" s="2">
        <v>41101.704671434491</v>
      </c>
      <c r="G4244" s="1">
        <v>0</v>
      </c>
      <c r="H4244" s="32">
        <f>IFERROR(HOUR(Table1[[#This Row],[Cancel Date/time]])+MINUTE(Table1[[#This Row],[Cancel Date/time]])/60,"not cancelled")</f>
        <v>16.899999999999999</v>
      </c>
      <c r="I4244" s="47">
        <f>IFERROR(ROUND(Table1[[#This Row],[cancellation time decimal]],0),"not cancelled")</f>
        <v>17</v>
      </c>
      <c r="J4244" s="10">
        <f>IFERROR(MOD(Table1[[#This Row],[cancellation hour rounded]],24),"not cancelled")</f>
        <v>17</v>
      </c>
      <c r="K4244" s="32">
        <f>1/Table1[[#This Row],[Duration (Time between doses '[in hours'])]]</f>
        <v>4.1666666666666664E-2</v>
      </c>
      <c r="L4244" s="33">
        <f>Table1[[#This Row],[number doses per hour]]*INDEX(Table2[price per dose],Table1[[#This Row],[Drug ID]])</f>
        <v>0.35218749999999999</v>
      </c>
      <c r="M4244" s="11" t="b">
        <f>AND(Table1[[#This Row],[hour of cancellation 0 to 23]]&gt;=0,Table1[[#This Row],[hour of cancellation 0 to 23]]&lt;=23)</f>
        <v>1</v>
      </c>
    </row>
    <row r="4245" spans="1:13" x14ac:dyDescent="0.3">
      <c r="A4245" s="1">
        <v>4244</v>
      </c>
      <c r="B4245" s="1">
        <v>1</v>
      </c>
      <c r="C4245" s="2">
        <v>41095.07693530072</v>
      </c>
      <c r="D4245" s="2">
        <v>41155.076388888883</v>
      </c>
      <c r="E4245" s="1">
        <v>12</v>
      </c>
      <c r="F4245" s="2">
        <v>41097.531838693089</v>
      </c>
      <c r="G4245" s="1">
        <v>0</v>
      </c>
      <c r="H4245" s="32">
        <f>IFERROR(HOUR(Table1[[#This Row],[Cancel Date/time]])+MINUTE(Table1[[#This Row],[Cancel Date/time]])/60,"not cancelled")</f>
        <v>12.75</v>
      </c>
      <c r="I4245" s="47">
        <f>IFERROR(ROUND(Table1[[#This Row],[cancellation time decimal]],0),"not cancelled")</f>
        <v>13</v>
      </c>
      <c r="J4245" s="10">
        <f>IFERROR(MOD(Table1[[#This Row],[cancellation hour rounded]],24),"not cancelled")</f>
        <v>13</v>
      </c>
      <c r="K4245" s="32">
        <f>1/Table1[[#This Row],[Duration (Time between doses '[in hours'])]]</f>
        <v>8.3333333333333329E-2</v>
      </c>
      <c r="L4245" s="33">
        <f>Table1[[#This Row],[number doses per hour]]*INDEX(Table2[price per dose],Table1[[#This Row],[Drug ID]])</f>
        <v>0.56619444444444444</v>
      </c>
      <c r="M4245" s="11" t="b">
        <f>AND(Table1[[#This Row],[hour of cancellation 0 to 23]]&gt;=0,Table1[[#This Row],[hour of cancellation 0 to 23]]&lt;=23)</f>
        <v>1</v>
      </c>
    </row>
    <row r="4246" spans="1:13" x14ac:dyDescent="0.3">
      <c r="A4246" s="1">
        <v>4245</v>
      </c>
      <c r="B4246" s="1">
        <v>7</v>
      </c>
      <c r="C4246" s="2">
        <v>41095.07332840599</v>
      </c>
      <c r="D4246" s="2">
        <v>41155.072916666664</v>
      </c>
      <c r="E4246" s="1">
        <v>24</v>
      </c>
      <c r="F4246" s="2">
        <v>41097.602372477413</v>
      </c>
      <c r="G4246" s="1">
        <v>0</v>
      </c>
      <c r="H4246" s="32">
        <f>IFERROR(HOUR(Table1[[#This Row],[Cancel Date/time]])+MINUTE(Table1[[#This Row],[Cancel Date/time]])/60,"not cancelled")</f>
        <v>14.45</v>
      </c>
      <c r="I4246" s="47">
        <f>IFERROR(ROUND(Table1[[#This Row],[cancellation time decimal]],0),"not cancelled")</f>
        <v>14</v>
      </c>
      <c r="J4246" s="10">
        <f>IFERROR(MOD(Table1[[#This Row],[cancellation hour rounded]],24),"not cancelled")</f>
        <v>14</v>
      </c>
      <c r="K4246" s="32">
        <f>1/Table1[[#This Row],[Duration (Time between doses '[in hours'])]]</f>
        <v>4.1666666666666664E-2</v>
      </c>
      <c r="L4246" s="33">
        <f>Table1[[#This Row],[number doses per hour]]*INDEX(Table2[price per dose],Table1[[#This Row],[Drug ID]])</f>
        <v>1.2958049999999997</v>
      </c>
      <c r="M4246" s="11" t="b">
        <f>AND(Table1[[#This Row],[hour of cancellation 0 to 23]]&gt;=0,Table1[[#This Row],[hour of cancellation 0 to 23]]&lt;=23)</f>
        <v>1</v>
      </c>
    </row>
    <row r="4247" spans="1:13" x14ac:dyDescent="0.3">
      <c r="A4247" s="1">
        <v>4246</v>
      </c>
      <c r="B4247" s="1">
        <v>1</v>
      </c>
      <c r="C4247" s="2">
        <v>41095.31791926796</v>
      </c>
      <c r="D4247" s="2">
        <v>41155.317361111105</v>
      </c>
      <c r="E4247" s="1">
        <v>8</v>
      </c>
      <c r="F4247" s="2">
        <v>41096.743763318045</v>
      </c>
      <c r="G4247" s="1">
        <v>0</v>
      </c>
      <c r="H4247" s="32">
        <f>IFERROR(HOUR(Table1[[#This Row],[Cancel Date/time]])+MINUTE(Table1[[#This Row],[Cancel Date/time]])/60,"not cancelled")</f>
        <v>17.850000000000001</v>
      </c>
      <c r="I4247" s="47">
        <f>IFERROR(ROUND(Table1[[#This Row],[cancellation time decimal]],0),"not cancelled")</f>
        <v>18</v>
      </c>
      <c r="J4247" s="10">
        <f>IFERROR(MOD(Table1[[#This Row],[cancellation hour rounded]],24),"not cancelled")</f>
        <v>18</v>
      </c>
      <c r="K4247" s="32">
        <f>1/Table1[[#This Row],[Duration (Time between doses '[in hours'])]]</f>
        <v>0.125</v>
      </c>
      <c r="L4247" s="33">
        <f>Table1[[#This Row],[number doses per hour]]*INDEX(Table2[price per dose],Table1[[#This Row],[Drug ID]])</f>
        <v>0.84929166666666667</v>
      </c>
      <c r="M4247" s="11" t="b">
        <f>AND(Table1[[#This Row],[hour of cancellation 0 to 23]]&gt;=0,Table1[[#This Row],[hour of cancellation 0 to 23]]&lt;=23)</f>
        <v>1</v>
      </c>
    </row>
    <row r="4248" spans="1:13" x14ac:dyDescent="0.3">
      <c r="A4248" s="1">
        <v>4247</v>
      </c>
      <c r="B4248" s="1">
        <v>3</v>
      </c>
      <c r="C4248" s="2">
        <v>41095.350577675708</v>
      </c>
      <c r="D4248" s="2">
        <v>41155.350000000006</v>
      </c>
      <c r="E4248" s="1">
        <v>24</v>
      </c>
      <c r="F4248" s="2">
        <v>41097.752186308695</v>
      </c>
      <c r="G4248" s="1">
        <v>0</v>
      </c>
      <c r="H4248" s="32">
        <f>IFERROR(HOUR(Table1[[#This Row],[Cancel Date/time]])+MINUTE(Table1[[#This Row],[Cancel Date/time]])/60,"not cancelled")</f>
        <v>18.05</v>
      </c>
      <c r="I4248" s="47">
        <f>IFERROR(ROUND(Table1[[#This Row],[cancellation time decimal]],0),"not cancelled")</f>
        <v>18</v>
      </c>
      <c r="J4248" s="10">
        <f>IFERROR(MOD(Table1[[#This Row],[cancellation hour rounded]],24),"not cancelled")</f>
        <v>18</v>
      </c>
      <c r="K4248" s="32">
        <f>1/Table1[[#This Row],[Duration (Time between doses '[in hours'])]]</f>
        <v>4.1666666666666664E-2</v>
      </c>
      <c r="L4248" s="33">
        <f>Table1[[#This Row],[number doses per hour]]*INDEX(Table2[price per dose],Table1[[#This Row],[Drug ID]])</f>
        <v>0.18133000000000002</v>
      </c>
      <c r="M4248" s="11" t="b">
        <f>AND(Table1[[#This Row],[hour of cancellation 0 to 23]]&gt;=0,Table1[[#This Row],[hour of cancellation 0 to 23]]&lt;=23)</f>
        <v>1</v>
      </c>
    </row>
    <row r="4249" spans="1:13" x14ac:dyDescent="0.3">
      <c r="A4249" s="1">
        <v>4248</v>
      </c>
      <c r="B4249" s="1">
        <v>9</v>
      </c>
      <c r="C4249" s="2">
        <v>41095.401887852648</v>
      </c>
      <c r="D4249" s="2">
        <v>41155.401388888888</v>
      </c>
      <c r="E4249" s="1">
        <v>5</v>
      </c>
      <c r="F4249" s="2">
        <v>41098.210355805706</v>
      </c>
      <c r="G4249" s="1">
        <v>0</v>
      </c>
      <c r="H4249" s="32">
        <f>IFERROR(HOUR(Table1[[#This Row],[Cancel Date/time]])+MINUTE(Table1[[#This Row],[Cancel Date/time]])/60,"not cancelled")</f>
        <v>5.0333333333333332</v>
      </c>
      <c r="I4249" s="47">
        <f>IFERROR(ROUND(Table1[[#This Row],[cancellation time decimal]],0),"not cancelled")</f>
        <v>5</v>
      </c>
      <c r="J4249" s="10">
        <f>IFERROR(MOD(Table1[[#This Row],[cancellation hour rounded]],24),"not cancelled")</f>
        <v>5</v>
      </c>
      <c r="K4249" s="32">
        <f>1/Table1[[#This Row],[Duration (Time between doses '[in hours'])]]</f>
        <v>0.2</v>
      </c>
      <c r="L4249" s="33">
        <f>Table1[[#This Row],[number doses per hour]]*INDEX(Table2[price per dose],Table1[[#This Row],[Drug ID]])</f>
        <v>5.6740000000000004</v>
      </c>
      <c r="M4249" s="11" t="b">
        <f>AND(Table1[[#This Row],[hour of cancellation 0 to 23]]&gt;=0,Table1[[#This Row],[hour of cancellation 0 to 23]]&lt;=23)</f>
        <v>1</v>
      </c>
    </row>
    <row r="4250" spans="1:13" x14ac:dyDescent="0.3">
      <c r="A4250" s="1">
        <v>4249</v>
      </c>
      <c r="B4250" s="1">
        <v>6</v>
      </c>
      <c r="C4250" s="2">
        <v>41095.48586535803</v>
      </c>
      <c r="D4250" s="2">
        <v>41155.48541666667</v>
      </c>
      <c r="E4250" s="1">
        <v>24</v>
      </c>
      <c r="F4250" s="2">
        <v>41102.899954537294</v>
      </c>
      <c r="G4250" s="1">
        <v>0</v>
      </c>
      <c r="H4250" s="32">
        <f>IFERROR(HOUR(Table1[[#This Row],[Cancel Date/time]])+MINUTE(Table1[[#This Row],[Cancel Date/time]])/60,"not cancelled")</f>
        <v>21.583333333333332</v>
      </c>
      <c r="I4250" s="47">
        <f>IFERROR(ROUND(Table1[[#This Row],[cancellation time decimal]],0),"not cancelled")</f>
        <v>22</v>
      </c>
      <c r="J4250" s="10">
        <f>IFERROR(MOD(Table1[[#This Row],[cancellation hour rounded]],24),"not cancelled")</f>
        <v>22</v>
      </c>
      <c r="K4250" s="32">
        <f>1/Table1[[#This Row],[Duration (Time between doses '[in hours'])]]</f>
        <v>4.1666666666666664E-2</v>
      </c>
      <c r="L4250" s="33">
        <f>Table1[[#This Row],[number doses per hour]]*INDEX(Table2[price per dose],Table1[[#This Row],[Drug ID]])</f>
        <v>0.35218749999999999</v>
      </c>
      <c r="M4250" s="11" t="b">
        <f>AND(Table1[[#This Row],[hour of cancellation 0 to 23]]&gt;=0,Table1[[#This Row],[hour of cancellation 0 to 23]]&lt;=23)</f>
        <v>1</v>
      </c>
    </row>
    <row r="4251" spans="1:13" x14ac:dyDescent="0.3">
      <c r="A4251" s="1">
        <v>4250</v>
      </c>
      <c r="B4251" s="1">
        <v>2</v>
      </c>
      <c r="C4251" s="2">
        <v>41095.493948953321</v>
      </c>
      <c r="D4251" s="2">
        <v>41155.493750000001</v>
      </c>
      <c r="E4251" s="1">
        <v>10</v>
      </c>
      <c r="F4251" s="2">
        <v>41096.431148216892</v>
      </c>
      <c r="G4251" s="1">
        <v>0</v>
      </c>
      <c r="H4251" s="32">
        <f>IFERROR(HOUR(Table1[[#This Row],[Cancel Date/time]])+MINUTE(Table1[[#This Row],[Cancel Date/time]])/60,"not cancelled")</f>
        <v>10.333333333333334</v>
      </c>
      <c r="I4251" s="47">
        <f>IFERROR(ROUND(Table1[[#This Row],[cancellation time decimal]],0),"not cancelled")</f>
        <v>10</v>
      </c>
      <c r="J4251" s="10">
        <f>IFERROR(MOD(Table1[[#This Row],[cancellation hour rounded]],24),"not cancelled")</f>
        <v>10</v>
      </c>
      <c r="K4251" s="32">
        <f>1/Table1[[#This Row],[Duration (Time between doses '[in hours'])]]</f>
        <v>0.1</v>
      </c>
      <c r="L4251" s="33">
        <f>Table1[[#This Row],[number doses per hour]]*INDEX(Table2[price per dose],Table1[[#This Row],[Drug ID]])</f>
        <v>0.84959999999999969</v>
      </c>
      <c r="M4251" s="11" t="b">
        <f>AND(Table1[[#This Row],[hour of cancellation 0 to 23]]&gt;=0,Table1[[#This Row],[hour of cancellation 0 to 23]]&lt;=23)</f>
        <v>1</v>
      </c>
    </row>
    <row r="4252" spans="1:13" x14ac:dyDescent="0.3">
      <c r="A4252" s="1">
        <v>4251</v>
      </c>
      <c r="B4252" s="1">
        <v>4</v>
      </c>
      <c r="C4252" s="2">
        <v>41095.701909500021</v>
      </c>
      <c r="D4252" s="2">
        <v>41155.701388888883</v>
      </c>
      <c r="E4252" s="1">
        <v>12</v>
      </c>
      <c r="F4252" s="2">
        <v>41099.665966087952</v>
      </c>
      <c r="G4252" s="1">
        <v>0</v>
      </c>
      <c r="H4252" s="32">
        <f>IFERROR(HOUR(Table1[[#This Row],[Cancel Date/time]])+MINUTE(Table1[[#This Row],[Cancel Date/time]])/60,"not cancelled")</f>
        <v>15.966666666666667</v>
      </c>
      <c r="I4252" s="47">
        <f>IFERROR(ROUND(Table1[[#This Row],[cancellation time decimal]],0),"not cancelled")</f>
        <v>16</v>
      </c>
      <c r="J4252" s="10">
        <f>IFERROR(MOD(Table1[[#This Row],[cancellation hour rounded]],24),"not cancelled")</f>
        <v>16</v>
      </c>
      <c r="K4252" s="32">
        <f>1/Table1[[#This Row],[Duration (Time between doses '[in hours'])]]</f>
        <v>8.3333333333333329E-2</v>
      </c>
      <c r="L4252" s="33">
        <f>Table1[[#This Row],[number doses per hour]]*INDEX(Table2[price per dose],Table1[[#This Row],[Drug ID]])</f>
        <v>1.448055119047619</v>
      </c>
      <c r="M4252" s="11" t="b">
        <f>AND(Table1[[#This Row],[hour of cancellation 0 to 23]]&gt;=0,Table1[[#This Row],[hour of cancellation 0 to 23]]&lt;=23)</f>
        <v>1</v>
      </c>
    </row>
    <row r="4253" spans="1:13" x14ac:dyDescent="0.3">
      <c r="A4253" s="1">
        <v>4252</v>
      </c>
      <c r="B4253" s="1">
        <v>2</v>
      </c>
      <c r="C4253" s="2">
        <v>41095.744335491414</v>
      </c>
      <c r="D4253" s="2">
        <v>41155.743750000001</v>
      </c>
      <c r="E4253" s="1">
        <v>10</v>
      </c>
      <c r="F4253" s="2">
        <v>41097.94390708171</v>
      </c>
      <c r="G4253" s="1">
        <v>0</v>
      </c>
      <c r="H4253" s="32">
        <f>IFERROR(HOUR(Table1[[#This Row],[Cancel Date/time]])+MINUTE(Table1[[#This Row],[Cancel Date/time]])/60,"not cancelled")</f>
        <v>22.65</v>
      </c>
      <c r="I4253" s="47">
        <f>IFERROR(ROUND(Table1[[#This Row],[cancellation time decimal]],0),"not cancelled")</f>
        <v>23</v>
      </c>
      <c r="J4253" s="10">
        <f>IFERROR(MOD(Table1[[#This Row],[cancellation hour rounded]],24),"not cancelled")</f>
        <v>23</v>
      </c>
      <c r="K4253" s="32">
        <f>1/Table1[[#This Row],[Duration (Time between doses '[in hours'])]]</f>
        <v>0.1</v>
      </c>
      <c r="L4253" s="33">
        <f>Table1[[#This Row],[number doses per hour]]*INDEX(Table2[price per dose],Table1[[#This Row],[Drug ID]])</f>
        <v>0.84959999999999969</v>
      </c>
      <c r="M4253" s="11" t="b">
        <f>AND(Table1[[#This Row],[hour of cancellation 0 to 23]]&gt;=0,Table1[[#This Row],[hour of cancellation 0 to 23]]&lt;=23)</f>
        <v>1</v>
      </c>
    </row>
    <row r="4254" spans="1:13" hidden="1" x14ac:dyDescent="0.3">
      <c r="A4254" s="1">
        <v>4253</v>
      </c>
      <c r="B4254" s="1">
        <v>11</v>
      </c>
      <c r="C4254" s="2">
        <v>41095.708784871</v>
      </c>
      <c r="D4254" s="2">
        <v>41097.75007144847</v>
      </c>
      <c r="E4254" s="1">
        <v>1</v>
      </c>
      <c r="F4254" s="2" t="s">
        <v>5</v>
      </c>
      <c r="G4254" s="1">
        <v>0</v>
      </c>
      <c r="H4254" s="32" t="str">
        <f>IFERROR(HOUR(Table1[[#This Row],[Cancel Date/time]])+MINUTE(Table1[[#This Row],[Cancel Date/time]])/60,"not cancelled")</f>
        <v>not cancelled</v>
      </c>
      <c r="I4254" s="47" t="str">
        <f>IFERROR(ROUND(Table1[[#This Row],[cancellation time decimal]],0),"not cancelled")</f>
        <v>not cancelled</v>
      </c>
      <c r="J4254" s="10" t="str">
        <f>IFERROR(MOD(Table1[[#This Row],[cancellation hour rounded]],24),"not cancelled")</f>
        <v>not cancelled</v>
      </c>
      <c r="K4254" s="32">
        <f>1/Table1[[#This Row],[Duration (Time between doses '[in hours'])]]</f>
        <v>1</v>
      </c>
      <c r="L4254" s="33">
        <f>Table1[[#This Row],[number doses per hour]]*INDEX(Table2[price per dose],Table1[[#This Row],[Drug ID]])</f>
        <v>1</v>
      </c>
      <c r="M4254" s="11" t="b">
        <f>AND(Table1[[#This Row],[hour of cancellation 0 to 23]]&gt;=0,Table1[[#This Row],[hour of cancellation 0 to 23]]&lt;=23)</f>
        <v>0</v>
      </c>
    </row>
    <row r="4255" spans="1:13" x14ac:dyDescent="0.3">
      <c r="A4255" s="1">
        <v>4254</v>
      </c>
      <c r="B4255" s="1">
        <v>8</v>
      </c>
      <c r="C4255" s="2">
        <v>41095.756283492374</v>
      </c>
      <c r="D4255" s="2">
        <v>41155.756249999999</v>
      </c>
      <c r="E4255" s="1">
        <v>3</v>
      </c>
      <c r="F4255" s="2">
        <v>41100.905432450701</v>
      </c>
      <c r="G4255" s="1">
        <v>0</v>
      </c>
      <c r="H4255" s="32">
        <f>IFERROR(HOUR(Table1[[#This Row],[Cancel Date/time]])+MINUTE(Table1[[#This Row],[Cancel Date/time]])/60,"not cancelled")</f>
        <v>21.716666666666665</v>
      </c>
      <c r="I4255" s="47">
        <f>IFERROR(ROUND(Table1[[#This Row],[cancellation time decimal]],0),"not cancelled")</f>
        <v>22</v>
      </c>
      <c r="J4255" s="10">
        <f>IFERROR(MOD(Table1[[#This Row],[cancellation hour rounded]],24),"not cancelled")</f>
        <v>22</v>
      </c>
      <c r="K4255" s="32">
        <f>1/Table1[[#This Row],[Duration (Time between doses '[in hours'])]]</f>
        <v>0.33333333333333331</v>
      </c>
      <c r="L4255" s="33">
        <f>Table1[[#This Row],[number doses per hour]]*INDEX(Table2[price per dose],Table1[[#This Row],[Drug ID]])</f>
        <v>0.29998222222222221</v>
      </c>
      <c r="M4255" s="11" t="b">
        <f>AND(Table1[[#This Row],[hour of cancellation 0 to 23]]&gt;=0,Table1[[#This Row],[hour of cancellation 0 to 23]]&lt;=23)</f>
        <v>1</v>
      </c>
    </row>
    <row r="4256" spans="1:13" x14ac:dyDescent="0.3">
      <c r="A4256" s="1">
        <v>4255</v>
      </c>
      <c r="B4256" s="1">
        <v>4</v>
      </c>
      <c r="C4256" s="2">
        <v>41095.766134073085</v>
      </c>
      <c r="D4256" s="2">
        <v>41155.765972222223</v>
      </c>
      <c r="E4256" s="1">
        <v>12</v>
      </c>
      <c r="F4256" s="2">
        <v>41097.546610150341</v>
      </c>
      <c r="G4256" s="1">
        <v>0</v>
      </c>
      <c r="H4256" s="32">
        <f>IFERROR(HOUR(Table1[[#This Row],[Cancel Date/time]])+MINUTE(Table1[[#This Row],[Cancel Date/time]])/60,"not cancelled")</f>
        <v>13.116666666666667</v>
      </c>
      <c r="I4256" s="47">
        <f>IFERROR(ROUND(Table1[[#This Row],[cancellation time decimal]],0),"not cancelled")</f>
        <v>13</v>
      </c>
      <c r="J4256" s="10">
        <f>IFERROR(MOD(Table1[[#This Row],[cancellation hour rounded]],24),"not cancelled")</f>
        <v>13</v>
      </c>
      <c r="K4256" s="32">
        <f>1/Table1[[#This Row],[Duration (Time between doses '[in hours'])]]</f>
        <v>8.3333333333333329E-2</v>
      </c>
      <c r="L4256" s="33">
        <f>Table1[[#This Row],[number doses per hour]]*INDEX(Table2[price per dose],Table1[[#This Row],[Drug ID]])</f>
        <v>1.448055119047619</v>
      </c>
      <c r="M4256" s="11" t="b">
        <f>AND(Table1[[#This Row],[hour of cancellation 0 to 23]]&gt;=0,Table1[[#This Row],[hour of cancellation 0 to 23]]&lt;=23)</f>
        <v>1</v>
      </c>
    </row>
    <row r="4257" spans="1:13" x14ac:dyDescent="0.3">
      <c r="A4257" s="1">
        <v>4256</v>
      </c>
      <c r="B4257" s="1">
        <v>2</v>
      </c>
      <c r="C4257" s="2">
        <v>41095.801163963675</v>
      </c>
      <c r="D4257" s="2">
        <v>41155.800694444442</v>
      </c>
      <c r="E4257" s="1">
        <v>10</v>
      </c>
      <c r="F4257" s="2">
        <v>41097.158831947345</v>
      </c>
      <c r="G4257" s="1">
        <v>0</v>
      </c>
      <c r="H4257" s="32">
        <f>IFERROR(HOUR(Table1[[#This Row],[Cancel Date/time]])+MINUTE(Table1[[#This Row],[Cancel Date/time]])/60,"not cancelled")</f>
        <v>3.8</v>
      </c>
      <c r="I4257" s="47">
        <f>IFERROR(ROUND(Table1[[#This Row],[cancellation time decimal]],0),"not cancelled")</f>
        <v>4</v>
      </c>
      <c r="J4257" s="10">
        <f>IFERROR(MOD(Table1[[#This Row],[cancellation hour rounded]],24),"not cancelled")</f>
        <v>4</v>
      </c>
      <c r="K4257" s="32">
        <f>1/Table1[[#This Row],[Duration (Time between doses '[in hours'])]]</f>
        <v>0.1</v>
      </c>
      <c r="L4257" s="33">
        <f>Table1[[#This Row],[number doses per hour]]*INDEX(Table2[price per dose],Table1[[#This Row],[Drug ID]])</f>
        <v>0.84959999999999969</v>
      </c>
      <c r="M4257" s="11" t="b">
        <f>AND(Table1[[#This Row],[hour of cancellation 0 to 23]]&gt;=0,Table1[[#This Row],[hour of cancellation 0 to 23]]&lt;=23)</f>
        <v>1</v>
      </c>
    </row>
    <row r="4258" spans="1:13" x14ac:dyDescent="0.3">
      <c r="A4258" s="1">
        <v>4257</v>
      </c>
      <c r="B4258" s="1">
        <v>1</v>
      </c>
      <c r="C4258" s="2">
        <v>41095.873344982174</v>
      </c>
      <c r="D4258" s="2">
        <v>41155.872916666667</v>
      </c>
      <c r="E4258" s="1">
        <v>8</v>
      </c>
      <c r="F4258" s="2">
        <v>41096.442555014524</v>
      </c>
      <c r="G4258" s="1">
        <v>0</v>
      </c>
      <c r="H4258" s="32">
        <f>IFERROR(HOUR(Table1[[#This Row],[Cancel Date/time]])+MINUTE(Table1[[#This Row],[Cancel Date/time]])/60,"not cancelled")</f>
        <v>10.616666666666667</v>
      </c>
      <c r="I4258" s="47">
        <f>IFERROR(ROUND(Table1[[#This Row],[cancellation time decimal]],0),"not cancelled")</f>
        <v>11</v>
      </c>
      <c r="J4258" s="10">
        <f>IFERROR(MOD(Table1[[#This Row],[cancellation hour rounded]],24),"not cancelled")</f>
        <v>11</v>
      </c>
      <c r="K4258" s="32">
        <f>1/Table1[[#This Row],[Duration (Time between doses '[in hours'])]]</f>
        <v>0.125</v>
      </c>
      <c r="L4258" s="33">
        <f>Table1[[#This Row],[number doses per hour]]*INDEX(Table2[price per dose],Table1[[#This Row],[Drug ID]])</f>
        <v>0.84929166666666667</v>
      </c>
      <c r="M4258" s="11" t="b">
        <f>AND(Table1[[#This Row],[hour of cancellation 0 to 23]]&gt;=0,Table1[[#This Row],[hour of cancellation 0 to 23]]&lt;=23)</f>
        <v>1</v>
      </c>
    </row>
    <row r="4259" spans="1:13" x14ac:dyDescent="0.3">
      <c r="A4259" s="1">
        <v>4258</v>
      </c>
      <c r="B4259" s="1">
        <v>6</v>
      </c>
      <c r="C4259" s="2">
        <v>41095.970385553301</v>
      </c>
      <c r="D4259" s="2">
        <v>41155.970138888893</v>
      </c>
      <c r="E4259" s="1">
        <v>24</v>
      </c>
      <c r="F4259" s="2">
        <v>41101.771522180868</v>
      </c>
      <c r="G4259" s="1">
        <v>0</v>
      </c>
      <c r="H4259" s="32">
        <f>IFERROR(HOUR(Table1[[#This Row],[Cancel Date/time]])+MINUTE(Table1[[#This Row],[Cancel Date/time]])/60,"not cancelled")</f>
        <v>18.516666666666666</v>
      </c>
      <c r="I4259" s="47">
        <f>IFERROR(ROUND(Table1[[#This Row],[cancellation time decimal]],0),"not cancelled")</f>
        <v>19</v>
      </c>
      <c r="J4259" s="10">
        <f>IFERROR(MOD(Table1[[#This Row],[cancellation hour rounded]],24),"not cancelled")</f>
        <v>19</v>
      </c>
      <c r="K4259" s="32">
        <f>1/Table1[[#This Row],[Duration (Time between doses '[in hours'])]]</f>
        <v>4.1666666666666664E-2</v>
      </c>
      <c r="L4259" s="33">
        <f>Table1[[#This Row],[number doses per hour]]*INDEX(Table2[price per dose],Table1[[#This Row],[Drug ID]])</f>
        <v>0.35218749999999999</v>
      </c>
      <c r="M4259" s="11" t="b">
        <f>AND(Table1[[#This Row],[hour of cancellation 0 to 23]]&gt;=0,Table1[[#This Row],[hour of cancellation 0 to 23]]&lt;=23)</f>
        <v>1</v>
      </c>
    </row>
    <row r="4260" spans="1:13" x14ac:dyDescent="0.3">
      <c r="A4260" s="1">
        <v>4259</v>
      </c>
      <c r="B4260" s="1">
        <v>1</v>
      </c>
      <c r="C4260" s="2">
        <v>41096.008316150139</v>
      </c>
      <c r="D4260" s="2">
        <v>41156.007638888892</v>
      </c>
      <c r="E4260" s="1">
        <v>12</v>
      </c>
      <c r="F4260" s="2">
        <v>41097.533485721549</v>
      </c>
      <c r="G4260" s="1">
        <v>0</v>
      </c>
      <c r="H4260" s="32">
        <f>IFERROR(HOUR(Table1[[#This Row],[Cancel Date/time]])+MINUTE(Table1[[#This Row],[Cancel Date/time]])/60,"not cancelled")</f>
        <v>12.8</v>
      </c>
      <c r="I4260" s="47">
        <f>IFERROR(ROUND(Table1[[#This Row],[cancellation time decimal]],0),"not cancelled")</f>
        <v>13</v>
      </c>
      <c r="J4260" s="10">
        <f>IFERROR(MOD(Table1[[#This Row],[cancellation hour rounded]],24),"not cancelled")</f>
        <v>13</v>
      </c>
      <c r="K4260" s="32">
        <f>1/Table1[[#This Row],[Duration (Time between doses '[in hours'])]]</f>
        <v>8.3333333333333329E-2</v>
      </c>
      <c r="L4260" s="33">
        <f>Table1[[#This Row],[number doses per hour]]*INDEX(Table2[price per dose],Table1[[#This Row],[Drug ID]])</f>
        <v>0.56619444444444444</v>
      </c>
      <c r="M4260" s="11" t="b">
        <f>AND(Table1[[#This Row],[hour of cancellation 0 to 23]]&gt;=0,Table1[[#This Row],[hour of cancellation 0 to 23]]&lt;=23)</f>
        <v>1</v>
      </c>
    </row>
    <row r="4261" spans="1:13" x14ac:dyDescent="0.3">
      <c r="A4261" s="1">
        <v>4260</v>
      </c>
      <c r="B4261" s="1">
        <v>2</v>
      </c>
      <c r="C4261" s="2">
        <v>41096.265602955289</v>
      </c>
      <c r="D4261" s="2">
        <v>41156.265277777777</v>
      </c>
      <c r="E4261" s="1">
        <v>10</v>
      </c>
      <c r="F4261" s="2">
        <v>41098.382541309758</v>
      </c>
      <c r="G4261" s="1">
        <v>0</v>
      </c>
      <c r="H4261" s="32">
        <f>IFERROR(HOUR(Table1[[#This Row],[Cancel Date/time]])+MINUTE(Table1[[#This Row],[Cancel Date/time]])/60,"not cancelled")</f>
        <v>9.1666666666666661</v>
      </c>
      <c r="I4261" s="47">
        <f>IFERROR(ROUND(Table1[[#This Row],[cancellation time decimal]],0),"not cancelled")</f>
        <v>9</v>
      </c>
      <c r="J4261" s="10">
        <f>IFERROR(MOD(Table1[[#This Row],[cancellation hour rounded]],24),"not cancelled")</f>
        <v>9</v>
      </c>
      <c r="K4261" s="32">
        <f>1/Table1[[#This Row],[Duration (Time between doses '[in hours'])]]</f>
        <v>0.1</v>
      </c>
      <c r="L4261" s="33">
        <f>Table1[[#This Row],[number doses per hour]]*INDEX(Table2[price per dose],Table1[[#This Row],[Drug ID]])</f>
        <v>0.84959999999999969</v>
      </c>
      <c r="M4261" s="11" t="b">
        <f>AND(Table1[[#This Row],[hour of cancellation 0 to 23]]&gt;=0,Table1[[#This Row],[hour of cancellation 0 to 23]]&lt;=23)</f>
        <v>1</v>
      </c>
    </row>
    <row r="4262" spans="1:13" x14ac:dyDescent="0.3">
      <c r="A4262" s="1">
        <v>4261</v>
      </c>
      <c r="B4262" s="1">
        <v>3</v>
      </c>
      <c r="C4262" s="2">
        <v>41096.355717737009</v>
      </c>
      <c r="D4262" s="2">
        <v>41156.355555555558</v>
      </c>
      <c r="E4262" s="1">
        <v>24</v>
      </c>
      <c r="F4262" s="2">
        <v>41098.49228376284</v>
      </c>
      <c r="G4262" s="1">
        <v>0</v>
      </c>
      <c r="H4262" s="32">
        <f>IFERROR(HOUR(Table1[[#This Row],[Cancel Date/time]])+MINUTE(Table1[[#This Row],[Cancel Date/time]])/60,"not cancelled")</f>
        <v>11.8</v>
      </c>
      <c r="I4262" s="47">
        <f>IFERROR(ROUND(Table1[[#This Row],[cancellation time decimal]],0),"not cancelled")</f>
        <v>12</v>
      </c>
      <c r="J4262" s="10">
        <f>IFERROR(MOD(Table1[[#This Row],[cancellation hour rounded]],24),"not cancelled")</f>
        <v>12</v>
      </c>
      <c r="K4262" s="32">
        <f>1/Table1[[#This Row],[Duration (Time between doses '[in hours'])]]</f>
        <v>4.1666666666666664E-2</v>
      </c>
      <c r="L4262" s="33">
        <f>Table1[[#This Row],[number doses per hour]]*INDEX(Table2[price per dose],Table1[[#This Row],[Drug ID]])</f>
        <v>0.18133000000000002</v>
      </c>
      <c r="M4262" s="11" t="b">
        <f>AND(Table1[[#This Row],[hour of cancellation 0 to 23]]&gt;=0,Table1[[#This Row],[hour of cancellation 0 to 23]]&lt;=23)</f>
        <v>1</v>
      </c>
    </row>
    <row r="4263" spans="1:13" x14ac:dyDescent="0.3">
      <c r="A4263" s="1">
        <v>4262</v>
      </c>
      <c r="B4263" s="1">
        <v>6</v>
      </c>
      <c r="C4263" s="2">
        <v>41096.335451565152</v>
      </c>
      <c r="D4263" s="2">
        <v>41156.335416666669</v>
      </c>
      <c r="E4263" s="1">
        <v>24</v>
      </c>
      <c r="F4263" s="2">
        <v>41100.437197638334</v>
      </c>
      <c r="G4263" s="1">
        <v>0</v>
      </c>
      <c r="H4263" s="32">
        <f>IFERROR(HOUR(Table1[[#This Row],[Cancel Date/time]])+MINUTE(Table1[[#This Row],[Cancel Date/time]])/60,"not cancelled")</f>
        <v>10.483333333333333</v>
      </c>
      <c r="I4263" s="47">
        <f>IFERROR(ROUND(Table1[[#This Row],[cancellation time decimal]],0),"not cancelled")</f>
        <v>10</v>
      </c>
      <c r="J4263" s="10">
        <f>IFERROR(MOD(Table1[[#This Row],[cancellation hour rounded]],24),"not cancelled")</f>
        <v>10</v>
      </c>
      <c r="K4263" s="32">
        <f>1/Table1[[#This Row],[Duration (Time between doses '[in hours'])]]</f>
        <v>4.1666666666666664E-2</v>
      </c>
      <c r="L4263" s="33">
        <f>Table1[[#This Row],[number doses per hour]]*INDEX(Table2[price per dose],Table1[[#This Row],[Drug ID]])</f>
        <v>0.35218749999999999</v>
      </c>
      <c r="M4263" s="11" t="b">
        <f>AND(Table1[[#This Row],[hour of cancellation 0 to 23]]&gt;=0,Table1[[#This Row],[hour of cancellation 0 to 23]]&lt;=23)</f>
        <v>1</v>
      </c>
    </row>
    <row r="4264" spans="1:13" x14ac:dyDescent="0.3">
      <c r="A4264" s="1">
        <v>4263</v>
      </c>
      <c r="B4264" s="1">
        <v>4</v>
      </c>
      <c r="C4264" s="2">
        <v>41096.436378198203</v>
      </c>
      <c r="D4264" s="2">
        <v>41156.436111111107</v>
      </c>
      <c r="E4264" s="1">
        <v>12</v>
      </c>
      <c r="F4264" s="2">
        <v>41099.489095699515</v>
      </c>
      <c r="G4264" s="1">
        <v>0</v>
      </c>
      <c r="H4264" s="32">
        <f>IFERROR(HOUR(Table1[[#This Row],[Cancel Date/time]])+MINUTE(Table1[[#This Row],[Cancel Date/time]])/60,"not cancelled")</f>
        <v>11.733333333333333</v>
      </c>
      <c r="I4264" s="47">
        <f>IFERROR(ROUND(Table1[[#This Row],[cancellation time decimal]],0),"not cancelled")</f>
        <v>12</v>
      </c>
      <c r="J4264" s="10">
        <f>IFERROR(MOD(Table1[[#This Row],[cancellation hour rounded]],24),"not cancelled")</f>
        <v>12</v>
      </c>
      <c r="K4264" s="32">
        <f>1/Table1[[#This Row],[Duration (Time between doses '[in hours'])]]</f>
        <v>8.3333333333333329E-2</v>
      </c>
      <c r="L4264" s="33">
        <f>Table1[[#This Row],[number doses per hour]]*INDEX(Table2[price per dose],Table1[[#This Row],[Drug ID]])</f>
        <v>1.448055119047619</v>
      </c>
      <c r="M4264" s="11" t="b">
        <f>AND(Table1[[#This Row],[hour of cancellation 0 to 23]]&gt;=0,Table1[[#This Row],[hour of cancellation 0 to 23]]&lt;=23)</f>
        <v>1</v>
      </c>
    </row>
    <row r="4265" spans="1:13" x14ac:dyDescent="0.3">
      <c r="A4265" s="1">
        <v>4264</v>
      </c>
      <c r="B4265" s="1">
        <v>2</v>
      </c>
      <c r="C4265" s="2">
        <v>41096.433018977608</v>
      </c>
      <c r="D4265" s="2">
        <v>41156.432638888888</v>
      </c>
      <c r="E4265" s="1">
        <v>10</v>
      </c>
      <c r="F4265" s="2">
        <v>41097.618530345782</v>
      </c>
      <c r="G4265" s="1">
        <v>0</v>
      </c>
      <c r="H4265" s="32">
        <f>IFERROR(HOUR(Table1[[#This Row],[Cancel Date/time]])+MINUTE(Table1[[#This Row],[Cancel Date/time]])/60,"not cancelled")</f>
        <v>14.833333333333334</v>
      </c>
      <c r="I4265" s="47">
        <f>IFERROR(ROUND(Table1[[#This Row],[cancellation time decimal]],0),"not cancelled")</f>
        <v>15</v>
      </c>
      <c r="J4265" s="10">
        <f>IFERROR(MOD(Table1[[#This Row],[cancellation hour rounded]],24),"not cancelled")</f>
        <v>15</v>
      </c>
      <c r="K4265" s="32">
        <f>1/Table1[[#This Row],[Duration (Time between doses '[in hours'])]]</f>
        <v>0.1</v>
      </c>
      <c r="L4265" s="33">
        <f>Table1[[#This Row],[number doses per hour]]*INDEX(Table2[price per dose],Table1[[#This Row],[Drug ID]])</f>
        <v>0.84959999999999969</v>
      </c>
      <c r="M4265" s="11" t="b">
        <f>AND(Table1[[#This Row],[hour of cancellation 0 to 23]]&gt;=0,Table1[[#This Row],[hour of cancellation 0 to 23]]&lt;=23)</f>
        <v>1</v>
      </c>
    </row>
    <row r="4266" spans="1:13" hidden="1" x14ac:dyDescent="0.3">
      <c r="A4266" s="1">
        <v>4265</v>
      </c>
      <c r="B4266" s="1">
        <v>3</v>
      </c>
      <c r="C4266" s="2">
        <v>41096.449931938223</v>
      </c>
      <c r="D4266" s="2">
        <v>41099.365972222222</v>
      </c>
      <c r="E4266" s="1">
        <v>24</v>
      </c>
      <c r="F4266" s="2" t="s">
        <v>5</v>
      </c>
      <c r="G4266" s="1">
        <v>0</v>
      </c>
      <c r="H4266" s="32" t="str">
        <f>IFERROR(HOUR(Table1[[#This Row],[Cancel Date/time]])+MINUTE(Table1[[#This Row],[Cancel Date/time]])/60,"not cancelled")</f>
        <v>not cancelled</v>
      </c>
      <c r="I4266" s="47" t="str">
        <f>IFERROR(ROUND(Table1[[#This Row],[cancellation time decimal]],0),"not cancelled")</f>
        <v>not cancelled</v>
      </c>
      <c r="J4266" s="10" t="str">
        <f>IFERROR(MOD(Table1[[#This Row],[cancellation hour rounded]],24),"not cancelled")</f>
        <v>not cancelled</v>
      </c>
      <c r="K4266" s="32">
        <f>1/Table1[[#This Row],[Duration (Time between doses '[in hours'])]]</f>
        <v>4.1666666666666664E-2</v>
      </c>
      <c r="L4266" s="33">
        <f>Table1[[#This Row],[number doses per hour]]*INDEX(Table2[price per dose],Table1[[#This Row],[Drug ID]])</f>
        <v>0.18133000000000002</v>
      </c>
      <c r="M4266" s="11" t="b">
        <f>AND(Table1[[#This Row],[hour of cancellation 0 to 23]]&gt;=0,Table1[[#This Row],[hour of cancellation 0 to 23]]&lt;=23)</f>
        <v>0</v>
      </c>
    </row>
    <row r="4267" spans="1:13" x14ac:dyDescent="0.3">
      <c r="A4267" s="1">
        <v>4266</v>
      </c>
      <c r="B4267" s="1">
        <v>5</v>
      </c>
      <c r="C4267" s="2">
        <v>41096.489944292742</v>
      </c>
      <c r="D4267" s="2">
        <v>41156.489583333336</v>
      </c>
      <c r="E4267" s="1">
        <v>24</v>
      </c>
      <c r="F4267" s="2">
        <v>41100.57690615888</v>
      </c>
      <c r="G4267" s="1">
        <v>0</v>
      </c>
      <c r="H4267" s="32">
        <f>IFERROR(HOUR(Table1[[#This Row],[Cancel Date/time]])+MINUTE(Table1[[#This Row],[Cancel Date/time]])/60,"not cancelled")</f>
        <v>13.833333333333334</v>
      </c>
      <c r="I4267" s="47">
        <f>IFERROR(ROUND(Table1[[#This Row],[cancellation time decimal]],0),"not cancelled")</f>
        <v>14</v>
      </c>
      <c r="J4267" s="10">
        <f>IFERROR(MOD(Table1[[#This Row],[cancellation hour rounded]],24),"not cancelled")</f>
        <v>14</v>
      </c>
      <c r="K4267" s="32">
        <f>1/Table1[[#This Row],[Duration (Time between doses '[in hours'])]]</f>
        <v>4.1666666666666664E-2</v>
      </c>
      <c r="L4267" s="33">
        <f>Table1[[#This Row],[number doses per hour]]*INDEX(Table2[price per dose],Table1[[#This Row],[Drug ID]])</f>
        <v>0.2815833333333333</v>
      </c>
      <c r="M4267" s="11" t="b">
        <f>AND(Table1[[#This Row],[hour of cancellation 0 to 23]]&gt;=0,Table1[[#This Row],[hour of cancellation 0 to 23]]&lt;=23)</f>
        <v>1</v>
      </c>
    </row>
    <row r="4268" spans="1:13" x14ac:dyDescent="0.3">
      <c r="A4268" s="1">
        <v>4267</v>
      </c>
      <c r="B4268" s="1">
        <v>6</v>
      </c>
      <c r="C4268" s="2">
        <v>41096.490166318545</v>
      </c>
      <c r="D4268" s="2">
        <v>41156.489583333336</v>
      </c>
      <c r="E4268" s="1">
        <v>24</v>
      </c>
      <c r="F4268" s="2">
        <v>41103.386600564671</v>
      </c>
      <c r="G4268" s="1">
        <v>0</v>
      </c>
      <c r="H4268" s="32">
        <f>IFERROR(HOUR(Table1[[#This Row],[Cancel Date/time]])+MINUTE(Table1[[#This Row],[Cancel Date/time]])/60,"not cancelled")</f>
        <v>9.2666666666666675</v>
      </c>
      <c r="I4268" s="47">
        <f>IFERROR(ROUND(Table1[[#This Row],[cancellation time decimal]],0),"not cancelled")</f>
        <v>9</v>
      </c>
      <c r="J4268" s="10">
        <f>IFERROR(MOD(Table1[[#This Row],[cancellation hour rounded]],24),"not cancelled")</f>
        <v>9</v>
      </c>
      <c r="K4268" s="32">
        <f>1/Table1[[#This Row],[Duration (Time between doses '[in hours'])]]</f>
        <v>4.1666666666666664E-2</v>
      </c>
      <c r="L4268" s="33">
        <f>Table1[[#This Row],[number doses per hour]]*INDEX(Table2[price per dose],Table1[[#This Row],[Drug ID]])</f>
        <v>0.35218749999999999</v>
      </c>
      <c r="M4268" s="11" t="b">
        <f>AND(Table1[[#This Row],[hour of cancellation 0 to 23]]&gt;=0,Table1[[#This Row],[hour of cancellation 0 to 23]]&lt;=23)</f>
        <v>1</v>
      </c>
    </row>
    <row r="4269" spans="1:13" x14ac:dyDescent="0.3">
      <c r="A4269" s="1">
        <v>4268</v>
      </c>
      <c r="B4269" s="1">
        <v>3</v>
      </c>
      <c r="C4269" s="2">
        <v>41096.494953469162</v>
      </c>
      <c r="D4269" s="2">
        <v>41156.494444444448</v>
      </c>
      <c r="E4269" s="1">
        <v>24</v>
      </c>
      <c r="F4269" s="2">
        <v>41098.451039614934</v>
      </c>
      <c r="G4269" s="1">
        <v>0</v>
      </c>
      <c r="H4269" s="32">
        <f>IFERROR(HOUR(Table1[[#This Row],[Cancel Date/time]])+MINUTE(Table1[[#This Row],[Cancel Date/time]])/60,"not cancelled")</f>
        <v>10.816666666666666</v>
      </c>
      <c r="I4269" s="47">
        <f>IFERROR(ROUND(Table1[[#This Row],[cancellation time decimal]],0),"not cancelled")</f>
        <v>11</v>
      </c>
      <c r="J4269" s="10">
        <f>IFERROR(MOD(Table1[[#This Row],[cancellation hour rounded]],24),"not cancelled")</f>
        <v>11</v>
      </c>
      <c r="K4269" s="32">
        <f>1/Table1[[#This Row],[Duration (Time between doses '[in hours'])]]</f>
        <v>4.1666666666666664E-2</v>
      </c>
      <c r="L4269" s="33">
        <f>Table1[[#This Row],[number doses per hour]]*INDEX(Table2[price per dose],Table1[[#This Row],[Drug ID]])</f>
        <v>0.18133000000000002</v>
      </c>
      <c r="M4269" s="11" t="b">
        <f>AND(Table1[[#This Row],[hour of cancellation 0 to 23]]&gt;=0,Table1[[#This Row],[hour of cancellation 0 to 23]]&lt;=23)</f>
        <v>1</v>
      </c>
    </row>
    <row r="4270" spans="1:13" x14ac:dyDescent="0.3">
      <c r="A4270" s="1">
        <v>4269</v>
      </c>
      <c r="B4270" s="1">
        <v>5</v>
      </c>
      <c r="C4270" s="2">
        <v>41096.567470260845</v>
      </c>
      <c r="D4270" s="2">
        <v>41156.567361111105</v>
      </c>
      <c r="E4270" s="1">
        <v>24</v>
      </c>
      <c r="F4270" s="2">
        <v>41099.562810729047</v>
      </c>
      <c r="G4270" s="1">
        <v>0</v>
      </c>
      <c r="H4270" s="32">
        <f>IFERROR(HOUR(Table1[[#This Row],[Cancel Date/time]])+MINUTE(Table1[[#This Row],[Cancel Date/time]])/60,"not cancelled")</f>
        <v>13.5</v>
      </c>
      <c r="I4270" s="47">
        <f>IFERROR(ROUND(Table1[[#This Row],[cancellation time decimal]],0),"not cancelled")</f>
        <v>14</v>
      </c>
      <c r="J4270" s="10">
        <f>IFERROR(MOD(Table1[[#This Row],[cancellation hour rounded]],24),"not cancelled")</f>
        <v>14</v>
      </c>
      <c r="K4270" s="32">
        <f>1/Table1[[#This Row],[Duration (Time between doses '[in hours'])]]</f>
        <v>4.1666666666666664E-2</v>
      </c>
      <c r="L4270" s="33">
        <f>Table1[[#This Row],[number doses per hour]]*INDEX(Table2[price per dose],Table1[[#This Row],[Drug ID]])</f>
        <v>0.2815833333333333</v>
      </c>
      <c r="M4270" s="11" t="b">
        <f>AND(Table1[[#This Row],[hour of cancellation 0 to 23]]&gt;=0,Table1[[#This Row],[hour of cancellation 0 to 23]]&lt;=23)</f>
        <v>1</v>
      </c>
    </row>
    <row r="4271" spans="1:13" x14ac:dyDescent="0.3">
      <c r="A4271" s="1">
        <v>4270</v>
      </c>
      <c r="B4271" s="1">
        <v>3</v>
      </c>
      <c r="C4271" s="2">
        <v>41096.619362034122</v>
      </c>
      <c r="D4271" s="2">
        <v>41156.618750000001</v>
      </c>
      <c r="E4271" s="1">
        <v>24</v>
      </c>
      <c r="F4271" s="2">
        <v>41099.475103182609</v>
      </c>
      <c r="G4271" s="1">
        <v>0</v>
      </c>
      <c r="H4271" s="32">
        <f>IFERROR(HOUR(Table1[[#This Row],[Cancel Date/time]])+MINUTE(Table1[[#This Row],[Cancel Date/time]])/60,"not cancelled")</f>
        <v>11.4</v>
      </c>
      <c r="I4271" s="47">
        <f>IFERROR(ROUND(Table1[[#This Row],[cancellation time decimal]],0),"not cancelled")</f>
        <v>11</v>
      </c>
      <c r="J4271" s="10">
        <f>IFERROR(MOD(Table1[[#This Row],[cancellation hour rounded]],24),"not cancelled")</f>
        <v>11</v>
      </c>
      <c r="K4271" s="32">
        <f>1/Table1[[#This Row],[Duration (Time between doses '[in hours'])]]</f>
        <v>4.1666666666666664E-2</v>
      </c>
      <c r="L4271" s="33">
        <f>Table1[[#This Row],[number doses per hour]]*INDEX(Table2[price per dose],Table1[[#This Row],[Drug ID]])</f>
        <v>0.18133000000000002</v>
      </c>
      <c r="M4271" s="11" t="b">
        <f>AND(Table1[[#This Row],[hour of cancellation 0 to 23]]&gt;=0,Table1[[#This Row],[hour of cancellation 0 to 23]]&lt;=23)</f>
        <v>1</v>
      </c>
    </row>
    <row r="4272" spans="1:13" x14ac:dyDescent="0.3">
      <c r="A4272" s="1">
        <v>4271</v>
      </c>
      <c r="B4272" s="1">
        <v>1</v>
      </c>
      <c r="C4272" s="2">
        <v>41096.58462918616</v>
      </c>
      <c r="D4272" s="2">
        <v>41156.584027777782</v>
      </c>
      <c r="E4272" s="1">
        <v>12</v>
      </c>
      <c r="F4272" s="2">
        <v>41097.497743062668</v>
      </c>
      <c r="G4272" s="1">
        <v>0</v>
      </c>
      <c r="H4272" s="32">
        <f>IFERROR(HOUR(Table1[[#This Row],[Cancel Date/time]])+MINUTE(Table1[[#This Row],[Cancel Date/time]])/60,"not cancelled")</f>
        <v>11.933333333333334</v>
      </c>
      <c r="I4272" s="47">
        <f>IFERROR(ROUND(Table1[[#This Row],[cancellation time decimal]],0),"not cancelled")</f>
        <v>12</v>
      </c>
      <c r="J4272" s="10">
        <f>IFERROR(MOD(Table1[[#This Row],[cancellation hour rounded]],24),"not cancelled")</f>
        <v>12</v>
      </c>
      <c r="K4272" s="32">
        <f>1/Table1[[#This Row],[Duration (Time between doses '[in hours'])]]</f>
        <v>8.3333333333333329E-2</v>
      </c>
      <c r="L4272" s="33">
        <f>Table1[[#This Row],[number doses per hour]]*INDEX(Table2[price per dose],Table1[[#This Row],[Drug ID]])</f>
        <v>0.56619444444444444</v>
      </c>
      <c r="M4272" s="11" t="b">
        <f>AND(Table1[[#This Row],[hour of cancellation 0 to 23]]&gt;=0,Table1[[#This Row],[hour of cancellation 0 to 23]]&lt;=23)</f>
        <v>1</v>
      </c>
    </row>
    <row r="4273" spans="1:13" x14ac:dyDescent="0.3">
      <c r="A4273" s="1">
        <v>4272</v>
      </c>
      <c r="B4273" s="1">
        <v>1</v>
      </c>
      <c r="C4273" s="2">
        <v>41096.678936295648</v>
      </c>
      <c r="D4273" s="2">
        <v>41156.678472222222</v>
      </c>
      <c r="E4273" s="1">
        <v>12</v>
      </c>
      <c r="F4273" s="2">
        <v>41097.835156253714</v>
      </c>
      <c r="G4273" s="1">
        <v>0</v>
      </c>
      <c r="H4273" s="32">
        <f>IFERROR(HOUR(Table1[[#This Row],[Cancel Date/time]])+MINUTE(Table1[[#This Row],[Cancel Date/time]])/60,"not cancelled")</f>
        <v>20.033333333333335</v>
      </c>
      <c r="I4273" s="47">
        <f>IFERROR(ROUND(Table1[[#This Row],[cancellation time decimal]],0),"not cancelled")</f>
        <v>20</v>
      </c>
      <c r="J4273" s="10">
        <f>IFERROR(MOD(Table1[[#This Row],[cancellation hour rounded]],24),"not cancelled")</f>
        <v>20</v>
      </c>
      <c r="K4273" s="32">
        <f>1/Table1[[#This Row],[Duration (Time between doses '[in hours'])]]</f>
        <v>8.3333333333333329E-2</v>
      </c>
      <c r="L4273" s="33">
        <f>Table1[[#This Row],[number doses per hour]]*INDEX(Table2[price per dose],Table1[[#This Row],[Drug ID]])</f>
        <v>0.56619444444444444</v>
      </c>
      <c r="M4273" s="11" t="b">
        <f>AND(Table1[[#This Row],[hour of cancellation 0 to 23]]&gt;=0,Table1[[#This Row],[hour of cancellation 0 to 23]]&lt;=23)</f>
        <v>1</v>
      </c>
    </row>
    <row r="4274" spans="1:13" hidden="1" x14ac:dyDescent="0.3">
      <c r="A4274" s="1">
        <v>4273</v>
      </c>
      <c r="B4274" s="1">
        <v>2</v>
      </c>
      <c r="C4274" s="2">
        <v>41096.674725276353</v>
      </c>
      <c r="D4274" s="2">
        <v>41098.966364437125</v>
      </c>
      <c r="E4274" s="1">
        <v>10</v>
      </c>
      <c r="F4274" s="2" t="s">
        <v>5</v>
      </c>
      <c r="G4274" s="1">
        <v>0</v>
      </c>
      <c r="H4274" s="32" t="str">
        <f>IFERROR(HOUR(Table1[[#This Row],[Cancel Date/time]])+MINUTE(Table1[[#This Row],[Cancel Date/time]])/60,"not cancelled")</f>
        <v>not cancelled</v>
      </c>
      <c r="I4274" s="47" t="str">
        <f>IFERROR(ROUND(Table1[[#This Row],[cancellation time decimal]],0),"not cancelled")</f>
        <v>not cancelled</v>
      </c>
      <c r="J4274" s="10" t="str">
        <f>IFERROR(MOD(Table1[[#This Row],[cancellation hour rounded]],24),"not cancelled")</f>
        <v>not cancelled</v>
      </c>
      <c r="K4274" s="32">
        <f>1/Table1[[#This Row],[Duration (Time between doses '[in hours'])]]</f>
        <v>0.1</v>
      </c>
      <c r="L4274" s="33">
        <f>Table1[[#This Row],[number doses per hour]]*INDEX(Table2[price per dose],Table1[[#This Row],[Drug ID]])</f>
        <v>0.84959999999999969</v>
      </c>
      <c r="M4274" s="11" t="b">
        <f>AND(Table1[[#This Row],[hour of cancellation 0 to 23]]&gt;=0,Table1[[#This Row],[hour of cancellation 0 to 23]]&lt;=23)</f>
        <v>0</v>
      </c>
    </row>
    <row r="4275" spans="1:13" x14ac:dyDescent="0.3">
      <c r="A4275" s="1">
        <v>4274</v>
      </c>
      <c r="B4275" s="1">
        <v>4</v>
      </c>
      <c r="C4275" s="2">
        <v>41096.671559283823</v>
      </c>
      <c r="D4275" s="2">
        <v>41156.671527777777</v>
      </c>
      <c r="E4275" s="1">
        <v>12</v>
      </c>
      <c r="F4275" s="2">
        <v>41099.912039630974</v>
      </c>
      <c r="G4275" s="1">
        <v>0</v>
      </c>
      <c r="H4275" s="32">
        <f>IFERROR(HOUR(Table1[[#This Row],[Cancel Date/time]])+MINUTE(Table1[[#This Row],[Cancel Date/time]])/60,"not cancelled")</f>
        <v>21.883333333333333</v>
      </c>
      <c r="I4275" s="47">
        <f>IFERROR(ROUND(Table1[[#This Row],[cancellation time decimal]],0),"not cancelled")</f>
        <v>22</v>
      </c>
      <c r="J4275" s="10">
        <f>IFERROR(MOD(Table1[[#This Row],[cancellation hour rounded]],24),"not cancelled")</f>
        <v>22</v>
      </c>
      <c r="K4275" s="32">
        <f>1/Table1[[#This Row],[Duration (Time between doses '[in hours'])]]</f>
        <v>8.3333333333333329E-2</v>
      </c>
      <c r="L4275" s="33">
        <f>Table1[[#This Row],[number doses per hour]]*INDEX(Table2[price per dose],Table1[[#This Row],[Drug ID]])</f>
        <v>1.448055119047619</v>
      </c>
      <c r="M4275" s="11" t="b">
        <f>AND(Table1[[#This Row],[hour of cancellation 0 to 23]]&gt;=0,Table1[[#This Row],[hour of cancellation 0 to 23]]&lt;=23)</f>
        <v>1</v>
      </c>
    </row>
    <row r="4276" spans="1:13" x14ac:dyDescent="0.3">
      <c r="A4276" s="1">
        <v>4275</v>
      </c>
      <c r="B4276" s="1">
        <v>1</v>
      </c>
      <c r="C4276" s="2">
        <v>41096.702201751577</v>
      </c>
      <c r="D4276" s="2">
        <v>41156.70208333333</v>
      </c>
      <c r="E4276" s="1">
        <v>8</v>
      </c>
      <c r="F4276" s="2">
        <v>41097.369951448098</v>
      </c>
      <c r="G4276" s="1">
        <v>0</v>
      </c>
      <c r="H4276" s="32">
        <f>IFERROR(HOUR(Table1[[#This Row],[Cancel Date/time]])+MINUTE(Table1[[#This Row],[Cancel Date/time]])/60,"not cancelled")</f>
        <v>8.8666666666666671</v>
      </c>
      <c r="I4276" s="47">
        <f>IFERROR(ROUND(Table1[[#This Row],[cancellation time decimal]],0),"not cancelled")</f>
        <v>9</v>
      </c>
      <c r="J4276" s="10">
        <f>IFERROR(MOD(Table1[[#This Row],[cancellation hour rounded]],24),"not cancelled")</f>
        <v>9</v>
      </c>
      <c r="K4276" s="32">
        <f>1/Table1[[#This Row],[Duration (Time between doses '[in hours'])]]</f>
        <v>0.125</v>
      </c>
      <c r="L4276" s="33">
        <f>Table1[[#This Row],[number doses per hour]]*INDEX(Table2[price per dose],Table1[[#This Row],[Drug ID]])</f>
        <v>0.84929166666666667</v>
      </c>
      <c r="M4276" s="11" t="b">
        <f>AND(Table1[[#This Row],[hour of cancellation 0 to 23]]&gt;=0,Table1[[#This Row],[hour of cancellation 0 to 23]]&lt;=23)</f>
        <v>1</v>
      </c>
    </row>
    <row r="4277" spans="1:13" x14ac:dyDescent="0.3">
      <c r="A4277" s="1">
        <v>4276</v>
      </c>
      <c r="B4277" s="1">
        <v>1</v>
      </c>
      <c r="C4277" s="2">
        <v>41096.676433662455</v>
      </c>
      <c r="D4277" s="2">
        <v>41156.676388888889</v>
      </c>
      <c r="E4277" s="1">
        <v>8</v>
      </c>
      <c r="F4277" s="2">
        <v>41096.809063488421</v>
      </c>
      <c r="G4277" s="1">
        <v>0</v>
      </c>
      <c r="H4277" s="32">
        <f>IFERROR(HOUR(Table1[[#This Row],[Cancel Date/time]])+MINUTE(Table1[[#This Row],[Cancel Date/time]])/60,"not cancelled")</f>
        <v>19.416666666666668</v>
      </c>
      <c r="I4277" s="47">
        <f>IFERROR(ROUND(Table1[[#This Row],[cancellation time decimal]],0),"not cancelled")</f>
        <v>19</v>
      </c>
      <c r="J4277" s="10">
        <f>IFERROR(MOD(Table1[[#This Row],[cancellation hour rounded]],24),"not cancelled")</f>
        <v>19</v>
      </c>
      <c r="K4277" s="32">
        <f>1/Table1[[#This Row],[Duration (Time between doses '[in hours'])]]</f>
        <v>0.125</v>
      </c>
      <c r="L4277" s="33">
        <f>Table1[[#This Row],[number doses per hour]]*INDEX(Table2[price per dose],Table1[[#This Row],[Drug ID]])</f>
        <v>0.84929166666666667</v>
      </c>
      <c r="M4277" s="11" t="b">
        <f>AND(Table1[[#This Row],[hour of cancellation 0 to 23]]&gt;=0,Table1[[#This Row],[hour of cancellation 0 to 23]]&lt;=23)</f>
        <v>1</v>
      </c>
    </row>
    <row r="4278" spans="1:13" hidden="1" x14ac:dyDescent="0.3">
      <c r="A4278" s="1">
        <v>4277</v>
      </c>
      <c r="B4278" s="1">
        <v>2</v>
      </c>
      <c r="C4278" s="2">
        <v>41096.685654304711</v>
      </c>
      <c r="D4278" s="2">
        <v>41100.143342611729</v>
      </c>
      <c r="E4278" s="1">
        <v>10</v>
      </c>
      <c r="F4278" s="2" t="s">
        <v>5</v>
      </c>
      <c r="G4278" s="1">
        <v>0</v>
      </c>
      <c r="H4278" s="32" t="str">
        <f>IFERROR(HOUR(Table1[[#This Row],[Cancel Date/time]])+MINUTE(Table1[[#This Row],[Cancel Date/time]])/60,"not cancelled")</f>
        <v>not cancelled</v>
      </c>
      <c r="I4278" s="47" t="str">
        <f>IFERROR(ROUND(Table1[[#This Row],[cancellation time decimal]],0),"not cancelled")</f>
        <v>not cancelled</v>
      </c>
      <c r="J4278" s="10" t="str">
        <f>IFERROR(MOD(Table1[[#This Row],[cancellation hour rounded]],24),"not cancelled")</f>
        <v>not cancelled</v>
      </c>
      <c r="K4278" s="32">
        <f>1/Table1[[#This Row],[Duration (Time between doses '[in hours'])]]</f>
        <v>0.1</v>
      </c>
      <c r="L4278" s="33">
        <f>Table1[[#This Row],[number doses per hour]]*INDEX(Table2[price per dose],Table1[[#This Row],[Drug ID]])</f>
        <v>0.84959999999999969</v>
      </c>
      <c r="M4278" s="11" t="b">
        <f>AND(Table1[[#This Row],[hour of cancellation 0 to 23]]&gt;=0,Table1[[#This Row],[hour of cancellation 0 to 23]]&lt;=23)</f>
        <v>0</v>
      </c>
    </row>
    <row r="4279" spans="1:13" x14ac:dyDescent="0.3">
      <c r="A4279" s="1">
        <v>4278</v>
      </c>
      <c r="B4279" s="1">
        <v>2</v>
      </c>
      <c r="C4279" s="2">
        <v>41096.708866973771</v>
      </c>
      <c r="D4279" s="2">
        <v>41156.708333333336</v>
      </c>
      <c r="E4279" s="1">
        <v>10</v>
      </c>
      <c r="F4279" s="2">
        <v>41097.762149242124</v>
      </c>
      <c r="G4279" s="1">
        <v>0</v>
      </c>
      <c r="H4279" s="32">
        <f>IFERROR(HOUR(Table1[[#This Row],[Cancel Date/time]])+MINUTE(Table1[[#This Row],[Cancel Date/time]])/60,"not cancelled")</f>
        <v>18.283333333333335</v>
      </c>
      <c r="I4279" s="47">
        <f>IFERROR(ROUND(Table1[[#This Row],[cancellation time decimal]],0),"not cancelled")</f>
        <v>18</v>
      </c>
      <c r="J4279" s="10">
        <f>IFERROR(MOD(Table1[[#This Row],[cancellation hour rounded]],24),"not cancelled")</f>
        <v>18</v>
      </c>
      <c r="K4279" s="32">
        <f>1/Table1[[#This Row],[Duration (Time between doses '[in hours'])]]</f>
        <v>0.1</v>
      </c>
      <c r="L4279" s="33">
        <f>Table1[[#This Row],[number doses per hour]]*INDEX(Table2[price per dose],Table1[[#This Row],[Drug ID]])</f>
        <v>0.84959999999999969</v>
      </c>
      <c r="M4279" s="11" t="b">
        <f>AND(Table1[[#This Row],[hour of cancellation 0 to 23]]&gt;=0,Table1[[#This Row],[hour of cancellation 0 to 23]]&lt;=23)</f>
        <v>1</v>
      </c>
    </row>
    <row r="4280" spans="1:13" x14ac:dyDescent="0.3">
      <c r="A4280" s="1">
        <v>4279</v>
      </c>
      <c r="B4280" s="1">
        <v>8</v>
      </c>
      <c r="C4280" s="2">
        <v>41096.775757583186</v>
      </c>
      <c r="D4280" s="2">
        <v>41156.775694444441</v>
      </c>
      <c r="E4280" s="1">
        <v>3</v>
      </c>
      <c r="F4280" s="2">
        <v>41101.25302160393</v>
      </c>
      <c r="G4280" s="1">
        <v>0</v>
      </c>
      <c r="H4280" s="32">
        <f>IFERROR(HOUR(Table1[[#This Row],[Cancel Date/time]])+MINUTE(Table1[[#This Row],[Cancel Date/time]])/60,"not cancelled")</f>
        <v>6.0666666666666664</v>
      </c>
      <c r="I4280" s="47">
        <f>IFERROR(ROUND(Table1[[#This Row],[cancellation time decimal]],0),"not cancelled")</f>
        <v>6</v>
      </c>
      <c r="J4280" s="10">
        <f>IFERROR(MOD(Table1[[#This Row],[cancellation hour rounded]],24),"not cancelled")</f>
        <v>6</v>
      </c>
      <c r="K4280" s="32">
        <f>1/Table1[[#This Row],[Duration (Time between doses '[in hours'])]]</f>
        <v>0.33333333333333331</v>
      </c>
      <c r="L4280" s="33">
        <f>Table1[[#This Row],[number doses per hour]]*INDEX(Table2[price per dose],Table1[[#This Row],[Drug ID]])</f>
        <v>0.29998222222222221</v>
      </c>
      <c r="M4280" s="11" t="b">
        <f>AND(Table1[[#This Row],[hour of cancellation 0 to 23]]&gt;=0,Table1[[#This Row],[hour of cancellation 0 to 23]]&lt;=23)</f>
        <v>1</v>
      </c>
    </row>
    <row r="4281" spans="1:13" x14ac:dyDescent="0.3">
      <c r="A4281" s="1">
        <v>4280</v>
      </c>
      <c r="B4281" s="1">
        <v>7</v>
      </c>
      <c r="C4281" s="2">
        <v>41096.767889505754</v>
      </c>
      <c r="D4281" s="2">
        <v>41156.767361111109</v>
      </c>
      <c r="E4281" s="1">
        <v>24</v>
      </c>
      <c r="F4281" s="2">
        <v>41101.971587667518</v>
      </c>
      <c r="G4281" s="1">
        <v>0</v>
      </c>
      <c r="H4281" s="32">
        <f>IFERROR(HOUR(Table1[[#This Row],[Cancel Date/time]])+MINUTE(Table1[[#This Row],[Cancel Date/time]])/60,"not cancelled")</f>
        <v>23.316666666666666</v>
      </c>
      <c r="I4281" s="47">
        <f>IFERROR(ROUND(Table1[[#This Row],[cancellation time decimal]],0),"not cancelled")</f>
        <v>23</v>
      </c>
      <c r="J4281" s="10">
        <f>IFERROR(MOD(Table1[[#This Row],[cancellation hour rounded]],24),"not cancelled")</f>
        <v>23</v>
      </c>
      <c r="K4281" s="32">
        <f>1/Table1[[#This Row],[Duration (Time between doses '[in hours'])]]</f>
        <v>4.1666666666666664E-2</v>
      </c>
      <c r="L4281" s="33">
        <f>Table1[[#This Row],[number doses per hour]]*INDEX(Table2[price per dose],Table1[[#This Row],[Drug ID]])</f>
        <v>1.2958049999999997</v>
      </c>
      <c r="M4281" s="11" t="b">
        <f>AND(Table1[[#This Row],[hour of cancellation 0 to 23]]&gt;=0,Table1[[#This Row],[hour of cancellation 0 to 23]]&lt;=23)</f>
        <v>1</v>
      </c>
    </row>
    <row r="4282" spans="1:13" x14ac:dyDescent="0.3">
      <c r="A4282" s="1">
        <v>4281</v>
      </c>
      <c r="B4282" s="1">
        <v>8</v>
      </c>
      <c r="C4282" s="2">
        <v>41096.753599708347</v>
      </c>
      <c r="D4282" s="2">
        <v>41156.753472222219</v>
      </c>
      <c r="E4282" s="1">
        <v>3</v>
      </c>
      <c r="F4282" s="2">
        <v>41101.483445655154</v>
      </c>
      <c r="G4282" s="1">
        <v>0</v>
      </c>
      <c r="H4282" s="32">
        <f>IFERROR(HOUR(Table1[[#This Row],[Cancel Date/time]])+MINUTE(Table1[[#This Row],[Cancel Date/time]])/60,"not cancelled")</f>
        <v>11.6</v>
      </c>
      <c r="I4282" s="47">
        <f>IFERROR(ROUND(Table1[[#This Row],[cancellation time decimal]],0),"not cancelled")</f>
        <v>12</v>
      </c>
      <c r="J4282" s="10">
        <f>IFERROR(MOD(Table1[[#This Row],[cancellation hour rounded]],24),"not cancelled")</f>
        <v>12</v>
      </c>
      <c r="K4282" s="32">
        <f>1/Table1[[#This Row],[Duration (Time between doses '[in hours'])]]</f>
        <v>0.33333333333333331</v>
      </c>
      <c r="L4282" s="33">
        <f>Table1[[#This Row],[number doses per hour]]*INDEX(Table2[price per dose],Table1[[#This Row],[Drug ID]])</f>
        <v>0.29998222222222221</v>
      </c>
      <c r="M4282" s="11" t="b">
        <f>AND(Table1[[#This Row],[hour of cancellation 0 to 23]]&gt;=0,Table1[[#This Row],[hour of cancellation 0 to 23]]&lt;=23)</f>
        <v>1</v>
      </c>
    </row>
    <row r="4283" spans="1:13" x14ac:dyDescent="0.3">
      <c r="A4283" s="1">
        <v>4282</v>
      </c>
      <c r="B4283" s="1">
        <v>1</v>
      </c>
      <c r="C4283" s="2">
        <v>41096.994438648209</v>
      </c>
      <c r="D4283" s="2">
        <v>41156.993750000001</v>
      </c>
      <c r="E4283" s="1">
        <v>8</v>
      </c>
      <c r="F4283" s="2">
        <v>41097.754212745269</v>
      </c>
      <c r="G4283" s="1">
        <v>0</v>
      </c>
      <c r="H4283" s="32">
        <f>IFERROR(HOUR(Table1[[#This Row],[Cancel Date/time]])+MINUTE(Table1[[#This Row],[Cancel Date/time]])/60,"not cancelled")</f>
        <v>18.100000000000001</v>
      </c>
      <c r="I4283" s="47">
        <f>IFERROR(ROUND(Table1[[#This Row],[cancellation time decimal]],0),"not cancelled")</f>
        <v>18</v>
      </c>
      <c r="J4283" s="10">
        <f>IFERROR(MOD(Table1[[#This Row],[cancellation hour rounded]],24),"not cancelled")</f>
        <v>18</v>
      </c>
      <c r="K4283" s="32">
        <f>1/Table1[[#This Row],[Duration (Time between doses '[in hours'])]]</f>
        <v>0.125</v>
      </c>
      <c r="L4283" s="33">
        <f>Table1[[#This Row],[number doses per hour]]*INDEX(Table2[price per dose],Table1[[#This Row],[Drug ID]])</f>
        <v>0.84929166666666667</v>
      </c>
      <c r="M4283" s="11" t="b">
        <f>AND(Table1[[#This Row],[hour of cancellation 0 to 23]]&gt;=0,Table1[[#This Row],[hour of cancellation 0 to 23]]&lt;=23)</f>
        <v>1</v>
      </c>
    </row>
    <row r="4284" spans="1:13" x14ac:dyDescent="0.3">
      <c r="A4284" s="1">
        <v>4283</v>
      </c>
      <c r="B4284" s="1">
        <v>3</v>
      </c>
      <c r="C4284" s="2">
        <v>41097.026509593743</v>
      </c>
      <c r="D4284" s="2">
        <v>41157.026388888888</v>
      </c>
      <c r="E4284" s="1">
        <v>24</v>
      </c>
      <c r="F4284" s="2">
        <v>41099.480808992637</v>
      </c>
      <c r="G4284" s="1">
        <v>0</v>
      </c>
      <c r="H4284" s="32">
        <f>IFERROR(HOUR(Table1[[#This Row],[Cancel Date/time]])+MINUTE(Table1[[#This Row],[Cancel Date/time]])/60,"not cancelled")</f>
        <v>11.533333333333333</v>
      </c>
      <c r="I4284" s="47">
        <f>IFERROR(ROUND(Table1[[#This Row],[cancellation time decimal]],0),"not cancelled")</f>
        <v>12</v>
      </c>
      <c r="J4284" s="10">
        <f>IFERROR(MOD(Table1[[#This Row],[cancellation hour rounded]],24),"not cancelled")</f>
        <v>12</v>
      </c>
      <c r="K4284" s="32">
        <f>1/Table1[[#This Row],[Duration (Time between doses '[in hours'])]]</f>
        <v>4.1666666666666664E-2</v>
      </c>
      <c r="L4284" s="33">
        <f>Table1[[#This Row],[number doses per hour]]*INDEX(Table2[price per dose],Table1[[#This Row],[Drug ID]])</f>
        <v>0.18133000000000002</v>
      </c>
      <c r="M4284" s="11" t="b">
        <f>AND(Table1[[#This Row],[hour of cancellation 0 to 23]]&gt;=0,Table1[[#This Row],[hour of cancellation 0 to 23]]&lt;=23)</f>
        <v>1</v>
      </c>
    </row>
    <row r="4285" spans="1:13" x14ac:dyDescent="0.3">
      <c r="A4285" s="1">
        <v>4284</v>
      </c>
      <c r="B4285" s="1">
        <v>1</v>
      </c>
      <c r="C4285" s="2">
        <v>41097.125148393468</v>
      </c>
      <c r="D4285" s="2">
        <v>41157.125</v>
      </c>
      <c r="E4285" s="1">
        <v>8</v>
      </c>
      <c r="F4285" s="2">
        <v>41097.500370980357</v>
      </c>
      <c r="G4285" s="1">
        <v>0</v>
      </c>
      <c r="H4285" s="32">
        <f>IFERROR(HOUR(Table1[[#This Row],[Cancel Date/time]])+MINUTE(Table1[[#This Row],[Cancel Date/time]])/60,"not cancelled")</f>
        <v>12</v>
      </c>
      <c r="I4285" s="47">
        <f>IFERROR(ROUND(Table1[[#This Row],[cancellation time decimal]],0),"not cancelled")</f>
        <v>12</v>
      </c>
      <c r="J4285" s="10">
        <f>IFERROR(MOD(Table1[[#This Row],[cancellation hour rounded]],24),"not cancelled")</f>
        <v>12</v>
      </c>
      <c r="K4285" s="32">
        <f>1/Table1[[#This Row],[Duration (Time between doses '[in hours'])]]</f>
        <v>0.125</v>
      </c>
      <c r="L4285" s="33">
        <f>Table1[[#This Row],[number doses per hour]]*INDEX(Table2[price per dose],Table1[[#This Row],[Drug ID]])</f>
        <v>0.84929166666666667</v>
      </c>
      <c r="M4285" s="11" t="b">
        <f>AND(Table1[[#This Row],[hour of cancellation 0 to 23]]&gt;=0,Table1[[#This Row],[hour of cancellation 0 to 23]]&lt;=23)</f>
        <v>1</v>
      </c>
    </row>
    <row r="4286" spans="1:13" x14ac:dyDescent="0.3">
      <c r="A4286" s="1">
        <v>4285</v>
      </c>
      <c r="B4286" s="1">
        <v>3</v>
      </c>
      <c r="C4286" s="2">
        <v>41097.226444281587</v>
      </c>
      <c r="D4286" s="2">
        <v>41100.80972222222</v>
      </c>
      <c r="E4286" s="1">
        <v>24</v>
      </c>
      <c r="F4286" s="2">
        <v>41097.991553202046</v>
      </c>
      <c r="G4286" s="1">
        <v>0</v>
      </c>
      <c r="H4286" s="32">
        <f>IFERROR(HOUR(Table1[[#This Row],[Cancel Date/time]])+MINUTE(Table1[[#This Row],[Cancel Date/time]])/60,"not cancelled")</f>
        <v>23.783333333333335</v>
      </c>
      <c r="I4286" s="47">
        <f>IFERROR(ROUND(Table1[[#This Row],[cancellation time decimal]],0),"not cancelled")</f>
        <v>24</v>
      </c>
      <c r="J4286" s="10">
        <f>IFERROR(MOD(Table1[[#This Row],[cancellation hour rounded]],24),"not cancelled")</f>
        <v>0</v>
      </c>
      <c r="K4286" s="32">
        <f>1/Table1[[#This Row],[Duration (Time between doses '[in hours'])]]</f>
        <v>4.1666666666666664E-2</v>
      </c>
      <c r="L4286" s="33">
        <f>Table1[[#This Row],[number doses per hour]]*INDEX(Table2[price per dose],Table1[[#This Row],[Drug ID]])</f>
        <v>0.18133000000000002</v>
      </c>
      <c r="M4286" s="11" t="b">
        <f>AND(Table1[[#This Row],[hour of cancellation 0 to 23]]&gt;=0,Table1[[#This Row],[hour of cancellation 0 to 23]]&lt;=23)</f>
        <v>1</v>
      </c>
    </row>
    <row r="4287" spans="1:13" x14ac:dyDescent="0.3">
      <c r="A4287" s="1">
        <v>4286</v>
      </c>
      <c r="B4287" s="1">
        <v>5</v>
      </c>
      <c r="C4287" s="2">
        <v>41097.30594931433</v>
      </c>
      <c r="D4287" s="2">
        <v>41157.305555555555</v>
      </c>
      <c r="E4287" s="1">
        <v>24</v>
      </c>
      <c r="F4287" s="2">
        <v>41100.733911208335</v>
      </c>
      <c r="G4287" s="1">
        <v>0</v>
      </c>
      <c r="H4287" s="32">
        <f>IFERROR(HOUR(Table1[[#This Row],[Cancel Date/time]])+MINUTE(Table1[[#This Row],[Cancel Date/time]])/60,"not cancelled")</f>
        <v>17.600000000000001</v>
      </c>
      <c r="I4287" s="47">
        <f>IFERROR(ROUND(Table1[[#This Row],[cancellation time decimal]],0),"not cancelled")</f>
        <v>18</v>
      </c>
      <c r="J4287" s="10">
        <f>IFERROR(MOD(Table1[[#This Row],[cancellation hour rounded]],24),"not cancelled")</f>
        <v>18</v>
      </c>
      <c r="K4287" s="32">
        <f>1/Table1[[#This Row],[Duration (Time between doses '[in hours'])]]</f>
        <v>4.1666666666666664E-2</v>
      </c>
      <c r="L4287" s="33">
        <f>Table1[[#This Row],[number doses per hour]]*INDEX(Table2[price per dose],Table1[[#This Row],[Drug ID]])</f>
        <v>0.2815833333333333</v>
      </c>
      <c r="M4287" s="11" t="b">
        <f>AND(Table1[[#This Row],[hour of cancellation 0 to 23]]&gt;=0,Table1[[#This Row],[hour of cancellation 0 to 23]]&lt;=23)</f>
        <v>1</v>
      </c>
    </row>
    <row r="4288" spans="1:13" x14ac:dyDescent="0.3">
      <c r="A4288" s="1">
        <v>4287</v>
      </c>
      <c r="B4288" s="1">
        <v>2</v>
      </c>
      <c r="C4288" s="2">
        <v>41097.364532925269</v>
      </c>
      <c r="D4288" s="2">
        <v>41157.363888888889</v>
      </c>
      <c r="E4288" s="1">
        <v>10</v>
      </c>
      <c r="F4288" s="2">
        <v>41098.447492037252</v>
      </c>
      <c r="G4288" s="1">
        <v>0</v>
      </c>
      <c r="H4288" s="32">
        <f>IFERROR(HOUR(Table1[[#This Row],[Cancel Date/time]])+MINUTE(Table1[[#This Row],[Cancel Date/time]])/60,"not cancelled")</f>
        <v>10.733333333333333</v>
      </c>
      <c r="I4288" s="47">
        <f>IFERROR(ROUND(Table1[[#This Row],[cancellation time decimal]],0),"not cancelled")</f>
        <v>11</v>
      </c>
      <c r="J4288" s="10">
        <f>IFERROR(MOD(Table1[[#This Row],[cancellation hour rounded]],24),"not cancelled")</f>
        <v>11</v>
      </c>
      <c r="K4288" s="32">
        <f>1/Table1[[#This Row],[Duration (Time between doses '[in hours'])]]</f>
        <v>0.1</v>
      </c>
      <c r="L4288" s="33">
        <f>Table1[[#This Row],[number doses per hour]]*INDEX(Table2[price per dose],Table1[[#This Row],[Drug ID]])</f>
        <v>0.84959999999999969</v>
      </c>
      <c r="M4288" s="11" t="b">
        <f>AND(Table1[[#This Row],[hour of cancellation 0 to 23]]&gt;=0,Table1[[#This Row],[hour of cancellation 0 to 23]]&lt;=23)</f>
        <v>1</v>
      </c>
    </row>
    <row r="4289" spans="1:13" hidden="1" x14ac:dyDescent="0.3">
      <c r="A4289" s="1">
        <v>4288</v>
      </c>
      <c r="B4289" s="1">
        <v>1</v>
      </c>
      <c r="C4289" s="2">
        <v>41097.409898205726</v>
      </c>
      <c r="D4289" s="2">
        <v>41100.451174140027</v>
      </c>
      <c r="E4289" s="1">
        <v>8</v>
      </c>
      <c r="F4289" s="2" t="s">
        <v>5</v>
      </c>
      <c r="G4289" s="1">
        <v>0</v>
      </c>
      <c r="H4289" s="32" t="str">
        <f>IFERROR(HOUR(Table1[[#This Row],[Cancel Date/time]])+MINUTE(Table1[[#This Row],[Cancel Date/time]])/60,"not cancelled")</f>
        <v>not cancelled</v>
      </c>
      <c r="I4289" s="47" t="str">
        <f>IFERROR(ROUND(Table1[[#This Row],[cancellation time decimal]],0),"not cancelled")</f>
        <v>not cancelled</v>
      </c>
      <c r="J4289" s="10" t="str">
        <f>IFERROR(MOD(Table1[[#This Row],[cancellation hour rounded]],24),"not cancelled")</f>
        <v>not cancelled</v>
      </c>
      <c r="K4289" s="32">
        <f>1/Table1[[#This Row],[Duration (Time between doses '[in hours'])]]</f>
        <v>0.125</v>
      </c>
      <c r="L4289" s="33">
        <f>Table1[[#This Row],[number doses per hour]]*INDEX(Table2[price per dose],Table1[[#This Row],[Drug ID]])</f>
        <v>0.84929166666666667</v>
      </c>
      <c r="M4289" s="11" t="b">
        <f>AND(Table1[[#This Row],[hour of cancellation 0 to 23]]&gt;=0,Table1[[#This Row],[hour of cancellation 0 to 23]]&lt;=23)</f>
        <v>0</v>
      </c>
    </row>
    <row r="4290" spans="1:13" x14ac:dyDescent="0.3">
      <c r="A4290" s="1">
        <v>4289</v>
      </c>
      <c r="B4290" s="1">
        <v>8</v>
      </c>
      <c r="C4290" s="2">
        <v>41097.400425184904</v>
      </c>
      <c r="D4290" s="2">
        <v>41157.4</v>
      </c>
      <c r="E4290" s="1">
        <v>3</v>
      </c>
      <c r="F4290" s="2">
        <v>41101.811777876523</v>
      </c>
      <c r="G4290" s="1">
        <v>0</v>
      </c>
      <c r="H4290" s="32">
        <f>IFERROR(HOUR(Table1[[#This Row],[Cancel Date/time]])+MINUTE(Table1[[#This Row],[Cancel Date/time]])/60,"not cancelled")</f>
        <v>19.466666666666665</v>
      </c>
      <c r="I4290" s="47">
        <f>IFERROR(ROUND(Table1[[#This Row],[cancellation time decimal]],0),"not cancelled")</f>
        <v>19</v>
      </c>
      <c r="J4290" s="10">
        <f>IFERROR(MOD(Table1[[#This Row],[cancellation hour rounded]],24),"not cancelled")</f>
        <v>19</v>
      </c>
      <c r="K4290" s="32">
        <f>1/Table1[[#This Row],[Duration (Time between doses '[in hours'])]]</f>
        <v>0.33333333333333331</v>
      </c>
      <c r="L4290" s="33">
        <f>Table1[[#This Row],[number doses per hour]]*INDEX(Table2[price per dose],Table1[[#This Row],[Drug ID]])</f>
        <v>0.29998222222222221</v>
      </c>
      <c r="M4290" s="11" t="b">
        <f>AND(Table1[[#This Row],[hour of cancellation 0 to 23]]&gt;=0,Table1[[#This Row],[hour of cancellation 0 to 23]]&lt;=23)</f>
        <v>1</v>
      </c>
    </row>
    <row r="4291" spans="1:13" hidden="1" x14ac:dyDescent="0.3">
      <c r="A4291" s="1">
        <v>4290</v>
      </c>
      <c r="B4291" s="1">
        <v>8</v>
      </c>
      <c r="C4291" s="2">
        <v>41097.498005775597</v>
      </c>
      <c r="D4291" s="2">
        <v>41101.289391952108</v>
      </c>
      <c r="E4291" s="1">
        <v>3</v>
      </c>
      <c r="F4291" s="2" t="s">
        <v>5</v>
      </c>
      <c r="G4291" s="1">
        <v>3</v>
      </c>
      <c r="H4291" s="32" t="str">
        <f>IFERROR(HOUR(Table1[[#This Row],[Cancel Date/time]])+MINUTE(Table1[[#This Row],[Cancel Date/time]])/60,"not cancelled")</f>
        <v>not cancelled</v>
      </c>
      <c r="I4291" s="47" t="str">
        <f>IFERROR(ROUND(Table1[[#This Row],[cancellation time decimal]],0),"not cancelled")</f>
        <v>not cancelled</v>
      </c>
      <c r="J4291" s="10" t="str">
        <f>IFERROR(MOD(Table1[[#This Row],[cancellation hour rounded]],24),"not cancelled")</f>
        <v>not cancelled</v>
      </c>
      <c r="K4291" s="32">
        <f>1/Table1[[#This Row],[Duration (Time between doses '[in hours'])]]</f>
        <v>0.33333333333333331</v>
      </c>
      <c r="L4291" s="33">
        <f>Table1[[#This Row],[number doses per hour]]*INDEX(Table2[price per dose],Table1[[#This Row],[Drug ID]])</f>
        <v>0.29998222222222221</v>
      </c>
      <c r="M4291" s="11" t="b">
        <f>AND(Table1[[#This Row],[hour of cancellation 0 to 23]]&gt;=0,Table1[[#This Row],[hour of cancellation 0 to 23]]&lt;=23)</f>
        <v>0</v>
      </c>
    </row>
    <row r="4292" spans="1:13" x14ac:dyDescent="0.3">
      <c r="A4292" s="1">
        <v>4291</v>
      </c>
      <c r="B4292" s="1">
        <v>1</v>
      </c>
      <c r="C4292" s="2">
        <v>41097.497251097899</v>
      </c>
      <c r="D4292" s="2">
        <v>41157.497222222228</v>
      </c>
      <c r="E4292" s="1">
        <v>8</v>
      </c>
      <c r="F4292" s="2">
        <v>41098.239827485195</v>
      </c>
      <c r="G4292" s="1">
        <v>0</v>
      </c>
      <c r="H4292" s="32">
        <f>IFERROR(HOUR(Table1[[#This Row],[Cancel Date/time]])+MINUTE(Table1[[#This Row],[Cancel Date/time]])/60,"not cancelled")</f>
        <v>5.75</v>
      </c>
      <c r="I4292" s="47">
        <f>IFERROR(ROUND(Table1[[#This Row],[cancellation time decimal]],0),"not cancelled")</f>
        <v>6</v>
      </c>
      <c r="J4292" s="10">
        <f>IFERROR(MOD(Table1[[#This Row],[cancellation hour rounded]],24),"not cancelled")</f>
        <v>6</v>
      </c>
      <c r="K4292" s="32">
        <f>1/Table1[[#This Row],[Duration (Time between doses '[in hours'])]]</f>
        <v>0.125</v>
      </c>
      <c r="L4292" s="33">
        <f>Table1[[#This Row],[number doses per hour]]*INDEX(Table2[price per dose],Table1[[#This Row],[Drug ID]])</f>
        <v>0.84929166666666667</v>
      </c>
      <c r="M4292" s="11" t="b">
        <f>AND(Table1[[#This Row],[hour of cancellation 0 to 23]]&gt;=0,Table1[[#This Row],[hour of cancellation 0 to 23]]&lt;=23)</f>
        <v>1</v>
      </c>
    </row>
    <row r="4293" spans="1:13" x14ac:dyDescent="0.3">
      <c r="A4293" s="1">
        <v>4292</v>
      </c>
      <c r="B4293" s="1">
        <v>5</v>
      </c>
      <c r="C4293" s="2">
        <v>41097.486413432205</v>
      </c>
      <c r="D4293" s="2">
        <v>41157.486111111117</v>
      </c>
      <c r="E4293" s="1">
        <v>24</v>
      </c>
      <c r="F4293" s="2">
        <v>41101.668598360862</v>
      </c>
      <c r="G4293" s="1">
        <v>0</v>
      </c>
      <c r="H4293" s="32">
        <f>IFERROR(HOUR(Table1[[#This Row],[Cancel Date/time]])+MINUTE(Table1[[#This Row],[Cancel Date/time]])/60,"not cancelled")</f>
        <v>16.033333333333335</v>
      </c>
      <c r="I4293" s="47">
        <f>IFERROR(ROUND(Table1[[#This Row],[cancellation time decimal]],0),"not cancelled")</f>
        <v>16</v>
      </c>
      <c r="J4293" s="10">
        <f>IFERROR(MOD(Table1[[#This Row],[cancellation hour rounded]],24),"not cancelled")</f>
        <v>16</v>
      </c>
      <c r="K4293" s="32">
        <f>1/Table1[[#This Row],[Duration (Time between doses '[in hours'])]]</f>
        <v>4.1666666666666664E-2</v>
      </c>
      <c r="L4293" s="33">
        <f>Table1[[#This Row],[number doses per hour]]*INDEX(Table2[price per dose],Table1[[#This Row],[Drug ID]])</f>
        <v>0.2815833333333333</v>
      </c>
      <c r="M4293" s="11" t="b">
        <f>AND(Table1[[#This Row],[hour of cancellation 0 to 23]]&gt;=0,Table1[[#This Row],[hour of cancellation 0 to 23]]&lt;=23)</f>
        <v>1</v>
      </c>
    </row>
    <row r="4294" spans="1:13" hidden="1" x14ac:dyDescent="0.3">
      <c r="A4294" s="1">
        <v>4293</v>
      </c>
      <c r="B4294" s="1">
        <v>7</v>
      </c>
      <c r="C4294" s="2">
        <v>41097.517782219125</v>
      </c>
      <c r="D4294" s="2">
        <v>41101.183842923369</v>
      </c>
      <c r="E4294" s="1">
        <v>24</v>
      </c>
      <c r="F4294" s="2" t="s">
        <v>5</v>
      </c>
      <c r="G4294" s="1">
        <v>0</v>
      </c>
      <c r="H4294" s="32" t="str">
        <f>IFERROR(HOUR(Table1[[#This Row],[Cancel Date/time]])+MINUTE(Table1[[#This Row],[Cancel Date/time]])/60,"not cancelled")</f>
        <v>not cancelled</v>
      </c>
      <c r="I4294" s="47" t="str">
        <f>IFERROR(ROUND(Table1[[#This Row],[cancellation time decimal]],0),"not cancelled")</f>
        <v>not cancelled</v>
      </c>
      <c r="J4294" s="10" t="str">
        <f>IFERROR(MOD(Table1[[#This Row],[cancellation hour rounded]],24),"not cancelled")</f>
        <v>not cancelled</v>
      </c>
      <c r="K4294" s="32">
        <f>1/Table1[[#This Row],[Duration (Time between doses '[in hours'])]]</f>
        <v>4.1666666666666664E-2</v>
      </c>
      <c r="L4294" s="33">
        <f>Table1[[#This Row],[number doses per hour]]*INDEX(Table2[price per dose],Table1[[#This Row],[Drug ID]])</f>
        <v>1.2958049999999997</v>
      </c>
      <c r="M4294" s="11" t="b">
        <f>AND(Table1[[#This Row],[hour of cancellation 0 to 23]]&gt;=0,Table1[[#This Row],[hour of cancellation 0 to 23]]&lt;=23)</f>
        <v>0</v>
      </c>
    </row>
    <row r="4295" spans="1:13" x14ac:dyDescent="0.3">
      <c r="A4295" s="1">
        <v>4294</v>
      </c>
      <c r="B4295" s="1">
        <v>1</v>
      </c>
      <c r="C4295" s="2">
        <v>41097.536205190641</v>
      </c>
      <c r="D4295" s="2">
        <v>41157.536111111112</v>
      </c>
      <c r="E4295" s="1">
        <v>12</v>
      </c>
      <c r="F4295" s="2">
        <v>41098.401061254866</v>
      </c>
      <c r="G4295" s="1">
        <v>0</v>
      </c>
      <c r="H4295" s="32">
        <f>IFERROR(HOUR(Table1[[#This Row],[Cancel Date/time]])+MINUTE(Table1[[#This Row],[Cancel Date/time]])/60,"not cancelled")</f>
        <v>9.6166666666666671</v>
      </c>
      <c r="I4295" s="47">
        <f>IFERROR(ROUND(Table1[[#This Row],[cancellation time decimal]],0),"not cancelled")</f>
        <v>10</v>
      </c>
      <c r="J4295" s="10">
        <f>IFERROR(MOD(Table1[[#This Row],[cancellation hour rounded]],24),"not cancelled")</f>
        <v>10</v>
      </c>
      <c r="K4295" s="32">
        <f>1/Table1[[#This Row],[Duration (Time between doses '[in hours'])]]</f>
        <v>8.3333333333333329E-2</v>
      </c>
      <c r="L4295" s="33">
        <f>Table1[[#This Row],[number doses per hour]]*INDEX(Table2[price per dose],Table1[[#This Row],[Drug ID]])</f>
        <v>0.56619444444444444</v>
      </c>
      <c r="M4295" s="11" t="b">
        <f>AND(Table1[[#This Row],[hour of cancellation 0 to 23]]&gt;=0,Table1[[#This Row],[hour of cancellation 0 to 23]]&lt;=23)</f>
        <v>1</v>
      </c>
    </row>
    <row r="4296" spans="1:13" hidden="1" x14ac:dyDescent="0.3">
      <c r="A4296" s="1">
        <v>4295</v>
      </c>
      <c r="B4296" s="1">
        <v>7</v>
      </c>
      <c r="C4296" s="2">
        <v>41097.524188770745</v>
      </c>
      <c r="D4296" s="2">
        <v>41101.731944444444</v>
      </c>
      <c r="E4296" s="1">
        <v>24</v>
      </c>
      <c r="F4296" s="2" t="s">
        <v>5</v>
      </c>
      <c r="G4296" s="1">
        <v>0</v>
      </c>
      <c r="H4296" s="32" t="str">
        <f>IFERROR(HOUR(Table1[[#This Row],[Cancel Date/time]])+MINUTE(Table1[[#This Row],[Cancel Date/time]])/60,"not cancelled")</f>
        <v>not cancelled</v>
      </c>
      <c r="I4296" s="47" t="str">
        <f>IFERROR(ROUND(Table1[[#This Row],[cancellation time decimal]],0),"not cancelled")</f>
        <v>not cancelled</v>
      </c>
      <c r="J4296" s="10" t="str">
        <f>IFERROR(MOD(Table1[[#This Row],[cancellation hour rounded]],24),"not cancelled")</f>
        <v>not cancelled</v>
      </c>
      <c r="K4296" s="32">
        <f>1/Table1[[#This Row],[Duration (Time between doses '[in hours'])]]</f>
        <v>4.1666666666666664E-2</v>
      </c>
      <c r="L4296" s="33">
        <f>Table1[[#This Row],[number doses per hour]]*INDEX(Table2[price per dose],Table1[[#This Row],[Drug ID]])</f>
        <v>1.2958049999999997</v>
      </c>
      <c r="M4296" s="11" t="b">
        <f>AND(Table1[[#This Row],[hour of cancellation 0 to 23]]&gt;=0,Table1[[#This Row],[hour of cancellation 0 to 23]]&lt;=23)</f>
        <v>0</v>
      </c>
    </row>
    <row r="4297" spans="1:13" x14ac:dyDescent="0.3">
      <c r="A4297" s="1">
        <v>4296</v>
      </c>
      <c r="B4297" s="1">
        <v>1</v>
      </c>
      <c r="C4297" s="2">
        <v>41097.607325517107</v>
      </c>
      <c r="D4297" s="2">
        <v>41157.606944444444</v>
      </c>
      <c r="E4297" s="1">
        <v>8</v>
      </c>
      <c r="F4297" s="2">
        <v>41097.779384084053</v>
      </c>
      <c r="G4297" s="1">
        <v>0</v>
      </c>
      <c r="H4297" s="32">
        <f>IFERROR(HOUR(Table1[[#This Row],[Cancel Date/time]])+MINUTE(Table1[[#This Row],[Cancel Date/time]])/60,"not cancelled")</f>
        <v>18.7</v>
      </c>
      <c r="I4297" s="47">
        <f>IFERROR(ROUND(Table1[[#This Row],[cancellation time decimal]],0),"not cancelled")</f>
        <v>19</v>
      </c>
      <c r="J4297" s="10">
        <f>IFERROR(MOD(Table1[[#This Row],[cancellation hour rounded]],24),"not cancelled")</f>
        <v>19</v>
      </c>
      <c r="K4297" s="32">
        <f>1/Table1[[#This Row],[Duration (Time between doses '[in hours'])]]</f>
        <v>0.125</v>
      </c>
      <c r="L4297" s="33">
        <f>Table1[[#This Row],[number doses per hour]]*INDEX(Table2[price per dose],Table1[[#This Row],[Drug ID]])</f>
        <v>0.84929166666666667</v>
      </c>
      <c r="M4297" s="11" t="b">
        <f>AND(Table1[[#This Row],[hour of cancellation 0 to 23]]&gt;=0,Table1[[#This Row],[hour of cancellation 0 to 23]]&lt;=23)</f>
        <v>1</v>
      </c>
    </row>
    <row r="4298" spans="1:13" x14ac:dyDescent="0.3">
      <c r="A4298" s="1">
        <v>4297</v>
      </c>
      <c r="B4298" s="1">
        <v>7</v>
      </c>
      <c r="C4298" s="2">
        <v>41097.585916567077</v>
      </c>
      <c r="D4298" s="2">
        <v>41157.585416666669</v>
      </c>
      <c r="E4298" s="1">
        <v>24</v>
      </c>
      <c r="F4298" s="2">
        <v>41110.78045253257</v>
      </c>
      <c r="G4298" s="1">
        <v>1</v>
      </c>
      <c r="H4298" s="32">
        <f>IFERROR(HOUR(Table1[[#This Row],[Cancel Date/time]])+MINUTE(Table1[[#This Row],[Cancel Date/time]])/60,"not cancelled")</f>
        <v>18.716666666666665</v>
      </c>
      <c r="I4298" s="47">
        <f>IFERROR(ROUND(Table1[[#This Row],[cancellation time decimal]],0),"not cancelled")</f>
        <v>19</v>
      </c>
      <c r="J4298" s="10">
        <f>IFERROR(MOD(Table1[[#This Row],[cancellation hour rounded]],24),"not cancelled")</f>
        <v>19</v>
      </c>
      <c r="K4298" s="32">
        <f>1/Table1[[#This Row],[Duration (Time between doses '[in hours'])]]</f>
        <v>4.1666666666666664E-2</v>
      </c>
      <c r="L4298" s="33">
        <f>Table1[[#This Row],[number doses per hour]]*INDEX(Table2[price per dose],Table1[[#This Row],[Drug ID]])</f>
        <v>1.2958049999999997</v>
      </c>
      <c r="M4298" s="11" t="b">
        <f>AND(Table1[[#This Row],[hour of cancellation 0 to 23]]&gt;=0,Table1[[#This Row],[hour of cancellation 0 to 23]]&lt;=23)</f>
        <v>1</v>
      </c>
    </row>
    <row r="4299" spans="1:13" x14ac:dyDescent="0.3">
      <c r="A4299" s="1">
        <v>4298</v>
      </c>
      <c r="B4299" s="1">
        <v>4</v>
      </c>
      <c r="C4299" s="2">
        <v>41097.610593276404</v>
      </c>
      <c r="D4299" s="2">
        <v>41157.61041666667</v>
      </c>
      <c r="E4299" s="1">
        <v>12</v>
      </c>
      <c r="F4299" s="2">
        <v>41101.625667304368</v>
      </c>
      <c r="G4299" s="1">
        <v>0</v>
      </c>
      <c r="H4299" s="32">
        <f>IFERROR(HOUR(Table1[[#This Row],[Cancel Date/time]])+MINUTE(Table1[[#This Row],[Cancel Date/time]])/60,"not cancelled")</f>
        <v>15</v>
      </c>
      <c r="I4299" s="47">
        <f>IFERROR(ROUND(Table1[[#This Row],[cancellation time decimal]],0),"not cancelled")</f>
        <v>15</v>
      </c>
      <c r="J4299" s="10">
        <f>IFERROR(MOD(Table1[[#This Row],[cancellation hour rounded]],24),"not cancelled")</f>
        <v>15</v>
      </c>
      <c r="K4299" s="32">
        <f>1/Table1[[#This Row],[Duration (Time between doses '[in hours'])]]</f>
        <v>8.3333333333333329E-2</v>
      </c>
      <c r="L4299" s="33">
        <f>Table1[[#This Row],[number doses per hour]]*INDEX(Table2[price per dose],Table1[[#This Row],[Drug ID]])</f>
        <v>1.448055119047619</v>
      </c>
      <c r="M4299" s="11" t="b">
        <f>AND(Table1[[#This Row],[hour of cancellation 0 to 23]]&gt;=0,Table1[[#This Row],[hour of cancellation 0 to 23]]&lt;=23)</f>
        <v>1</v>
      </c>
    </row>
    <row r="4300" spans="1:13" x14ac:dyDescent="0.3">
      <c r="A4300" s="1">
        <v>4299</v>
      </c>
      <c r="B4300" s="1">
        <v>10</v>
      </c>
      <c r="C4300" s="2">
        <v>41097.708459661524</v>
      </c>
      <c r="D4300" s="2">
        <v>41157.708333333336</v>
      </c>
      <c r="E4300" s="1">
        <v>1</v>
      </c>
      <c r="F4300" s="2">
        <v>41104.430956043179</v>
      </c>
      <c r="G4300" s="1">
        <v>3</v>
      </c>
      <c r="H4300" s="32">
        <f>IFERROR(HOUR(Table1[[#This Row],[Cancel Date/time]])+MINUTE(Table1[[#This Row],[Cancel Date/time]])/60,"not cancelled")</f>
        <v>10.333333333333334</v>
      </c>
      <c r="I4300" s="47">
        <f>IFERROR(ROUND(Table1[[#This Row],[cancellation time decimal]],0),"not cancelled")</f>
        <v>10</v>
      </c>
      <c r="J4300" s="10">
        <f>IFERROR(MOD(Table1[[#This Row],[cancellation hour rounded]],24),"not cancelled")</f>
        <v>10</v>
      </c>
      <c r="K4300" s="32">
        <f>1/Table1[[#This Row],[Duration (Time between doses '[in hours'])]]</f>
        <v>1</v>
      </c>
      <c r="L4300" s="33">
        <f>Table1[[#This Row],[number doses per hour]]*INDEX(Table2[price per dose],Table1[[#This Row],[Drug ID]])</f>
        <v>2.5716000000000001</v>
      </c>
      <c r="M4300" s="11" t="b">
        <f>AND(Table1[[#This Row],[hour of cancellation 0 to 23]]&gt;=0,Table1[[#This Row],[hour of cancellation 0 to 23]]&lt;=23)</f>
        <v>1</v>
      </c>
    </row>
    <row r="4301" spans="1:13" x14ac:dyDescent="0.3">
      <c r="A4301" s="1">
        <v>4300</v>
      </c>
      <c r="B4301" s="1">
        <v>5</v>
      </c>
      <c r="C4301" s="2">
        <v>41097.719273144037</v>
      </c>
      <c r="D4301" s="2">
        <v>41157.71875</v>
      </c>
      <c r="E4301" s="1">
        <v>24</v>
      </c>
      <c r="F4301" s="2">
        <v>41100.411624953755</v>
      </c>
      <c r="G4301" s="1">
        <v>0</v>
      </c>
      <c r="H4301" s="32">
        <f>IFERROR(HOUR(Table1[[#This Row],[Cancel Date/time]])+MINUTE(Table1[[#This Row],[Cancel Date/time]])/60,"not cancelled")</f>
        <v>9.8666666666666671</v>
      </c>
      <c r="I4301" s="47">
        <f>IFERROR(ROUND(Table1[[#This Row],[cancellation time decimal]],0),"not cancelled")</f>
        <v>10</v>
      </c>
      <c r="J4301" s="10">
        <f>IFERROR(MOD(Table1[[#This Row],[cancellation hour rounded]],24),"not cancelled")</f>
        <v>10</v>
      </c>
      <c r="K4301" s="32">
        <f>1/Table1[[#This Row],[Duration (Time between doses '[in hours'])]]</f>
        <v>4.1666666666666664E-2</v>
      </c>
      <c r="L4301" s="33">
        <f>Table1[[#This Row],[number doses per hour]]*INDEX(Table2[price per dose],Table1[[#This Row],[Drug ID]])</f>
        <v>0.2815833333333333</v>
      </c>
      <c r="M4301" s="11" t="b">
        <f>AND(Table1[[#This Row],[hour of cancellation 0 to 23]]&gt;=0,Table1[[#This Row],[hour of cancellation 0 to 23]]&lt;=23)</f>
        <v>1</v>
      </c>
    </row>
    <row r="4302" spans="1:13" hidden="1" x14ac:dyDescent="0.3">
      <c r="A4302" s="1">
        <v>4301</v>
      </c>
      <c r="B4302" s="1">
        <v>1</v>
      </c>
      <c r="C4302" s="2">
        <v>41097.711636324537</v>
      </c>
      <c r="D4302" s="2">
        <v>41100.12782134561</v>
      </c>
      <c r="E4302" s="1">
        <v>12</v>
      </c>
      <c r="F4302" s="2" t="s">
        <v>5</v>
      </c>
      <c r="G4302" s="1">
        <v>0</v>
      </c>
      <c r="H4302" s="32" t="str">
        <f>IFERROR(HOUR(Table1[[#This Row],[Cancel Date/time]])+MINUTE(Table1[[#This Row],[Cancel Date/time]])/60,"not cancelled")</f>
        <v>not cancelled</v>
      </c>
      <c r="I4302" s="47" t="str">
        <f>IFERROR(ROUND(Table1[[#This Row],[cancellation time decimal]],0),"not cancelled")</f>
        <v>not cancelled</v>
      </c>
      <c r="J4302" s="10" t="str">
        <f>IFERROR(MOD(Table1[[#This Row],[cancellation hour rounded]],24),"not cancelled")</f>
        <v>not cancelled</v>
      </c>
      <c r="K4302" s="32">
        <f>1/Table1[[#This Row],[Duration (Time between doses '[in hours'])]]</f>
        <v>8.3333333333333329E-2</v>
      </c>
      <c r="L4302" s="33">
        <f>Table1[[#This Row],[number doses per hour]]*INDEX(Table2[price per dose],Table1[[#This Row],[Drug ID]])</f>
        <v>0.56619444444444444</v>
      </c>
      <c r="M4302" s="11" t="b">
        <f>AND(Table1[[#This Row],[hour of cancellation 0 to 23]]&gt;=0,Table1[[#This Row],[hour of cancellation 0 to 23]]&lt;=23)</f>
        <v>0</v>
      </c>
    </row>
    <row r="4303" spans="1:13" hidden="1" x14ac:dyDescent="0.3">
      <c r="A4303" s="1">
        <v>4302</v>
      </c>
      <c r="B4303" s="1">
        <v>1</v>
      </c>
      <c r="C4303" s="2">
        <v>41097.743841608324</v>
      </c>
      <c r="D4303" s="2">
        <v>41100.493651349861</v>
      </c>
      <c r="E4303" s="1">
        <v>12</v>
      </c>
      <c r="F4303" s="2" t="s">
        <v>5</v>
      </c>
      <c r="G4303" s="1">
        <v>0</v>
      </c>
      <c r="H4303" s="32" t="str">
        <f>IFERROR(HOUR(Table1[[#This Row],[Cancel Date/time]])+MINUTE(Table1[[#This Row],[Cancel Date/time]])/60,"not cancelled")</f>
        <v>not cancelled</v>
      </c>
      <c r="I4303" s="47" t="str">
        <f>IFERROR(ROUND(Table1[[#This Row],[cancellation time decimal]],0),"not cancelled")</f>
        <v>not cancelled</v>
      </c>
      <c r="J4303" s="10" t="str">
        <f>IFERROR(MOD(Table1[[#This Row],[cancellation hour rounded]],24),"not cancelled")</f>
        <v>not cancelled</v>
      </c>
      <c r="K4303" s="32">
        <f>1/Table1[[#This Row],[Duration (Time between doses '[in hours'])]]</f>
        <v>8.3333333333333329E-2</v>
      </c>
      <c r="L4303" s="33">
        <f>Table1[[#This Row],[number doses per hour]]*INDEX(Table2[price per dose],Table1[[#This Row],[Drug ID]])</f>
        <v>0.56619444444444444</v>
      </c>
      <c r="M4303" s="11" t="b">
        <f>AND(Table1[[#This Row],[hour of cancellation 0 to 23]]&gt;=0,Table1[[#This Row],[hour of cancellation 0 to 23]]&lt;=23)</f>
        <v>0</v>
      </c>
    </row>
    <row r="4304" spans="1:13" x14ac:dyDescent="0.3">
      <c r="A4304" s="1">
        <v>4303</v>
      </c>
      <c r="B4304" s="1">
        <v>10</v>
      </c>
      <c r="C4304" s="2">
        <v>41097.748541862784</v>
      </c>
      <c r="D4304" s="2">
        <v>41157.747916666667</v>
      </c>
      <c r="E4304" s="1">
        <v>1</v>
      </c>
      <c r="F4304" s="2">
        <v>41104.428214055297</v>
      </c>
      <c r="G4304" s="1">
        <v>4</v>
      </c>
      <c r="H4304" s="32">
        <f>IFERROR(HOUR(Table1[[#This Row],[Cancel Date/time]])+MINUTE(Table1[[#This Row],[Cancel Date/time]])/60,"not cancelled")</f>
        <v>10.266666666666667</v>
      </c>
      <c r="I4304" s="47">
        <f>IFERROR(ROUND(Table1[[#This Row],[cancellation time decimal]],0),"not cancelled")</f>
        <v>10</v>
      </c>
      <c r="J4304" s="10">
        <f>IFERROR(MOD(Table1[[#This Row],[cancellation hour rounded]],24),"not cancelled")</f>
        <v>10</v>
      </c>
      <c r="K4304" s="32">
        <f>1/Table1[[#This Row],[Duration (Time between doses '[in hours'])]]</f>
        <v>1</v>
      </c>
      <c r="L4304" s="33">
        <f>Table1[[#This Row],[number doses per hour]]*INDEX(Table2[price per dose],Table1[[#This Row],[Drug ID]])</f>
        <v>2.5716000000000001</v>
      </c>
      <c r="M4304" s="11" t="b">
        <f>AND(Table1[[#This Row],[hour of cancellation 0 to 23]]&gt;=0,Table1[[#This Row],[hour of cancellation 0 to 23]]&lt;=23)</f>
        <v>1</v>
      </c>
    </row>
    <row r="4305" spans="1:13" x14ac:dyDescent="0.3">
      <c r="A4305" s="1">
        <v>4304</v>
      </c>
      <c r="B4305" s="1">
        <v>5</v>
      </c>
      <c r="C4305" s="2">
        <v>41097.855041125455</v>
      </c>
      <c r="D4305" s="2">
        <v>41157.854861111111</v>
      </c>
      <c r="E4305" s="1">
        <v>24</v>
      </c>
      <c r="F4305" s="2">
        <v>41100.857822777209</v>
      </c>
      <c r="G4305" s="1">
        <v>0</v>
      </c>
      <c r="H4305" s="32">
        <f>IFERROR(HOUR(Table1[[#This Row],[Cancel Date/time]])+MINUTE(Table1[[#This Row],[Cancel Date/time]])/60,"not cancelled")</f>
        <v>20.583333333333332</v>
      </c>
      <c r="I4305" s="47">
        <f>IFERROR(ROUND(Table1[[#This Row],[cancellation time decimal]],0),"not cancelled")</f>
        <v>21</v>
      </c>
      <c r="J4305" s="10">
        <f>IFERROR(MOD(Table1[[#This Row],[cancellation hour rounded]],24),"not cancelled")</f>
        <v>21</v>
      </c>
      <c r="K4305" s="32">
        <f>1/Table1[[#This Row],[Duration (Time between doses '[in hours'])]]</f>
        <v>4.1666666666666664E-2</v>
      </c>
      <c r="L4305" s="33">
        <f>Table1[[#This Row],[number doses per hour]]*INDEX(Table2[price per dose],Table1[[#This Row],[Drug ID]])</f>
        <v>0.2815833333333333</v>
      </c>
      <c r="M4305" s="11" t="b">
        <f>AND(Table1[[#This Row],[hour of cancellation 0 to 23]]&gt;=0,Table1[[#This Row],[hour of cancellation 0 to 23]]&lt;=23)</f>
        <v>1</v>
      </c>
    </row>
    <row r="4306" spans="1:13" x14ac:dyDescent="0.3">
      <c r="A4306" s="1">
        <v>4305</v>
      </c>
      <c r="B4306" s="1">
        <v>5</v>
      </c>
      <c r="C4306" s="2">
        <v>41097.88808384577</v>
      </c>
      <c r="D4306" s="2">
        <v>41102.637499999997</v>
      </c>
      <c r="E4306" s="1">
        <v>24</v>
      </c>
      <c r="F4306" s="2">
        <v>41100.884251231866</v>
      </c>
      <c r="G4306" s="1">
        <v>0</v>
      </c>
      <c r="H4306" s="32">
        <f>IFERROR(HOUR(Table1[[#This Row],[Cancel Date/time]])+MINUTE(Table1[[#This Row],[Cancel Date/time]])/60,"not cancelled")</f>
        <v>21.216666666666665</v>
      </c>
      <c r="I4306" s="47">
        <f>IFERROR(ROUND(Table1[[#This Row],[cancellation time decimal]],0),"not cancelled")</f>
        <v>21</v>
      </c>
      <c r="J4306" s="10">
        <f>IFERROR(MOD(Table1[[#This Row],[cancellation hour rounded]],24),"not cancelled")</f>
        <v>21</v>
      </c>
      <c r="K4306" s="32">
        <f>1/Table1[[#This Row],[Duration (Time between doses '[in hours'])]]</f>
        <v>4.1666666666666664E-2</v>
      </c>
      <c r="L4306" s="33">
        <f>Table1[[#This Row],[number doses per hour]]*INDEX(Table2[price per dose],Table1[[#This Row],[Drug ID]])</f>
        <v>0.2815833333333333</v>
      </c>
      <c r="M4306" s="11" t="b">
        <f>AND(Table1[[#This Row],[hour of cancellation 0 to 23]]&gt;=0,Table1[[#This Row],[hour of cancellation 0 to 23]]&lt;=23)</f>
        <v>1</v>
      </c>
    </row>
    <row r="4307" spans="1:13" x14ac:dyDescent="0.3">
      <c r="A4307" s="1">
        <v>4306</v>
      </c>
      <c r="B4307" s="1">
        <v>3</v>
      </c>
      <c r="C4307" s="2">
        <v>41097.898890193792</v>
      </c>
      <c r="D4307" s="2">
        <v>41157.898611111108</v>
      </c>
      <c r="E4307" s="1">
        <v>24</v>
      </c>
      <c r="F4307" s="2">
        <v>41099.443820771507</v>
      </c>
      <c r="G4307" s="1">
        <v>0</v>
      </c>
      <c r="H4307" s="32">
        <f>IFERROR(HOUR(Table1[[#This Row],[Cancel Date/time]])+MINUTE(Table1[[#This Row],[Cancel Date/time]])/60,"not cancelled")</f>
        <v>10.65</v>
      </c>
      <c r="I4307" s="47">
        <f>IFERROR(ROUND(Table1[[#This Row],[cancellation time decimal]],0),"not cancelled")</f>
        <v>11</v>
      </c>
      <c r="J4307" s="10">
        <f>IFERROR(MOD(Table1[[#This Row],[cancellation hour rounded]],24),"not cancelled")</f>
        <v>11</v>
      </c>
      <c r="K4307" s="32">
        <f>1/Table1[[#This Row],[Duration (Time between doses '[in hours'])]]</f>
        <v>4.1666666666666664E-2</v>
      </c>
      <c r="L4307" s="33">
        <f>Table1[[#This Row],[number doses per hour]]*INDEX(Table2[price per dose],Table1[[#This Row],[Drug ID]])</f>
        <v>0.18133000000000002</v>
      </c>
      <c r="M4307" s="11" t="b">
        <f>AND(Table1[[#This Row],[hour of cancellation 0 to 23]]&gt;=0,Table1[[#This Row],[hour of cancellation 0 to 23]]&lt;=23)</f>
        <v>1</v>
      </c>
    </row>
    <row r="4308" spans="1:13" x14ac:dyDescent="0.3">
      <c r="A4308" s="1">
        <v>4307</v>
      </c>
      <c r="B4308" s="1">
        <v>11</v>
      </c>
      <c r="C4308" s="2">
        <v>41097.948785292152</v>
      </c>
      <c r="D4308" s="2">
        <v>41157.948611111111</v>
      </c>
      <c r="E4308" s="1">
        <v>1</v>
      </c>
      <c r="F4308" s="2">
        <v>41104.672395344736</v>
      </c>
      <c r="G4308" s="1">
        <v>2</v>
      </c>
      <c r="H4308" s="32">
        <f>IFERROR(HOUR(Table1[[#This Row],[Cancel Date/time]])+MINUTE(Table1[[#This Row],[Cancel Date/time]])/60,"not cancelled")</f>
        <v>16.133333333333333</v>
      </c>
      <c r="I4308" s="47">
        <f>IFERROR(ROUND(Table1[[#This Row],[cancellation time decimal]],0),"not cancelled")</f>
        <v>16</v>
      </c>
      <c r="J4308" s="10">
        <f>IFERROR(MOD(Table1[[#This Row],[cancellation hour rounded]],24),"not cancelled")</f>
        <v>16</v>
      </c>
      <c r="K4308" s="32">
        <f>1/Table1[[#This Row],[Duration (Time between doses '[in hours'])]]</f>
        <v>1</v>
      </c>
      <c r="L4308" s="33">
        <f>Table1[[#This Row],[number doses per hour]]*INDEX(Table2[price per dose],Table1[[#This Row],[Drug ID]])</f>
        <v>1</v>
      </c>
      <c r="M4308" s="11" t="b">
        <f>AND(Table1[[#This Row],[hour of cancellation 0 to 23]]&gt;=0,Table1[[#This Row],[hour of cancellation 0 to 23]]&lt;=23)</f>
        <v>1</v>
      </c>
    </row>
    <row r="4309" spans="1:13" x14ac:dyDescent="0.3">
      <c r="A4309" s="1">
        <v>4308</v>
      </c>
      <c r="B4309" s="1">
        <v>6</v>
      </c>
      <c r="C4309" s="2">
        <v>41098.035904469965</v>
      </c>
      <c r="D4309" s="2">
        <v>41158.035416666666</v>
      </c>
      <c r="E4309" s="1">
        <v>24</v>
      </c>
      <c r="F4309" s="2">
        <v>41104.753696841639</v>
      </c>
      <c r="G4309" s="1">
        <v>0</v>
      </c>
      <c r="H4309" s="32">
        <f>IFERROR(HOUR(Table1[[#This Row],[Cancel Date/time]])+MINUTE(Table1[[#This Row],[Cancel Date/time]])/60,"not cancelled")</f>
        <v>18.083333333333332</v>
      </c>
      <c r="I4309" s="47">
        <f>IFERROR(ROUND(Table1[[#This Row],[cancellation time decimal]],0),"not cancelled")</f>
        <v>18</v>
      </c>
      <c r="J4309" s="10">
        <f>IFERROR(MOD(Table1[[#This Row],[cancellation hour rounded]],24),"not cancelled")</f>
        <v>18</v>
      </c>
      <c r="K4309" s="32">
        <f>1/Table1[[#This Row],[Duration (Time between doses '[in hours'])]]</f>
        <v>4.1666666666666664E-2</v>
      </c>
      <c r="L4309" s="33">
        <f>Table1[[#This Row],[number doses per hour]]*INDEX(Table2[price per dose],Table1[[#This Row],[Drug ID]])</f>
        <v>0.35218749999999999</v>
      </c>
      <c r="M4309" s="11" t="b">
        <f>AND(Table1[[#This Row],[hour of cancellation 0 to 23]]&gt;=0,Table1[[#This Row],[hour of cancellation 0 to 23]]&lt;=23)</f>
        <v>1</v>
      </c>
    </row>
    <row r="4310" spans="1:13" hidden="1" x14ac:dyDescent="0.3">
      <c r="A4310" s="1">
        <v>4309</v>
      </c>
      <c r="B4310" s="1">
        <v>3</v>
      </c>
      <c r="C4310" s="2">
        <v>41098.011033419825</v>
      </c>
      <c r="D4310" s="2">
        <v>41100.385416666664</v>
      </c>
      <c r="E4310" s="1">
        <v>24</v>
      </c>
      <c r="F4310" s="2" t="s">
        <v>5</v>
      </c>
      <c r="G4310" s="1">
        <v>0</v>
      </c>
      <c r="H4310" s="32" t="str">
        <f>IFERROR(HOUR(Table1[[#This Row],[Cancel Date/time]])+MINUTE(Table1[[#This Row],[Cancel Date/time]])/60,"not cancelled")</f>
        <v>not cancelled</v>
      </c>
      <c r="I4310" s="47" t="str">
        <f>IFERROR(ROUND(Table1[[#This Row],[cancellation time decimal]],0),"not cancelled")</f>
        <v>not cancelled</v>
      </c>
      <c r="J4310" s="10" t="str">
        <f>IFERROR(MOD(Table1[[#This Row],[cancellation hour rounded]],24),"not cancelled")</f>
        <v>not cancelled</v>
      </c>
      <c r="K4310" s="32">
        <f>1/Table1[[#This Row],[Duration (Time between doses '[in hours'])]]</f>
        <v>4.1666666666666664E-2</v>
      </c>
      <c r="L4310" s="33">
        <f>Table1[[#This Row],[number doses per hour]]*INDEX(Table2[price per dose],Table1[[#This Row],[Drug ID]])</f>
        <v>0.18133000000000002</v>
      </c>
      <c r="M4310" s="11" t="b">
        <f>AND(Table1[[#This Row],[hour of cancellation 0 to 23]]&gt;=0,Table1[[#This Row],[hour of cancellation 0 to 23]]&lt;=23)</f>
        <v>0</v>
      </c>
    </row>
    <row r="4311" spans="1:13" x14ac:dyDescent="0.3">
      <c r="A4311" s="1">
        <v>4310</v>
      </c>
      <c r="B4311" s="1">
        <v>7</v>
      </c>
      <c r="C4311" s="2">
        <v>41098.062845194072</v>
      </c>
      <c r="D4311" s="2">
        <v>41158.0625</v>
      </c>
      <c r="E4311" s="1">
        <v>24</v>
      </c>
      <c r="F4311" s="2">
        <v>41104.621624071493</v>
      </c>
      <c r="G4311" s="1">
        <v>0</v>
      </c>
      <c r="H4311" s="32">
        <f>IFERROR(HOUR(Table1[[#This Row],[Cancel Date/time]])+MINUTE(Table1[[#This Row],[Cancel Date/time]])/60,"not cancelled")</f>
        <v>14.916666666666666</v>
      </c>
      <c r="I4311" s="47">
        <f>IFERROR(ROUND(Table1[[#This Row],[cancellation time decimal]],0),"not cancelled")</f>
        <v>15</v>
      </c>
      <c r="J4311" s="10">
        <f>IFERROR(MOD(Table1[[#This Row],[cancellation hour rounded]],24),"not cancelled")</f>
        <v>15</v>
      </c>
      <c r="K4311" s="32">
        <f>1/Table1[[#This Row],[Duration (Time between doses '[in hours'])]]</f>
        <v>4.1666666666666664E-2</v>
      </c>
      <c r="L4311" s="33">
        <f>Table1[[#This Row],[number doses per hour]]*INDEX(Table2[price per dose],Table1[[#This Row],[Drug ID]])</f>
        <v>1.2958049999999997</v>
      </c>
      <c r="M4311" s="11" t="b">
        <f>AND(Table1[[#This Row],[hour of cancellation 0 to 23]]&gt;=0,Table1[[#This Row],[hour of cancellation 0 to 23]]&lt;=23)</f>
        <v>1</v>
      </c>
    </row>
    <row r="4312" spans="1:13" hidden="1" x14ac:dyDescent="0.3">
      <c r="A4312" s="1">
        <v>4311</v>
      </c>
      <c r="B4312" s="1">
        <v>3</v>
      </c>
      <c r="C4312" s="2">
        <v>41098.229564822752</v>
      </c>
      <c r="D4312" s="2">
        <v>41100.43771385686</v>
      </c>
      <c r="E4312" s="1">
        <v>24</v>
      </c>
      <c r="F4312" s="2" t="s">
        <v>5</v>
      </c>
      <c r="G4312" s="1">
        <v>0</v>
      </c>
      <c r="H4312" s="32" t="str">
        <f>IFERROR(HOUR(Table1[[#This Row],[Cancel Date/time]])+MINUTE(Table1[[#This Row],[Cancel Date/time]])/60,"not cancelled")</f>
        <v>not cancelled</v>
      </c>
      <c r="I4312" s="47" t="str">
        <f>IFERROR(ROUND(Table1[[#This Row],[cancellation time decimal]],0),"not cancelled")</f>
        <v>not cancelled</v>
      </c>
      <c r="J4312" s="10" t="str">
        <f>IFERROR(MOD(Table1[[#This Row],[cancellation hour rounded]],24),"not cancelled")</f>
        <v>not cancelled</v>
      </c>
      <c r="K4312" s="32">
        <f>1/Table1[[#This Row],[Duration (Time between doses '[in hours'])]]</f>
        <v>4.1666666666666664E-2</v>
      </c>
      <c r="L4312" s="33">
        <f>Table1[[#This Row],[number doses per hour]]*INDEX(Table2[price per dose],Table1[[#This Row],[Drug ID]])</f>
        <v>0.18133000000000002</v>
      </c>
      <c r="M4312" s="11" t="b">
        <f>AND(Table1[[#This Row],[hour of cancellation 0 to 23]]&gt;=0,Table1[[#This Row],[hour of cancellation 0 to 23]]&lt;=23)</f>
        <v>0</v>
      </c>
    </row>
    <row r="4313" spans="1:13" x14ac:dyDescent="0.3">
      <c r="A4313" s="1">
        <v>4312</v>
      </c>
      <c r="B4313" s="1">
        <v>1</v>
      </c>
      <c r="C4313" s="2">
        <v>41098.343410478941</v>
      </c>
      <c r="D4313" s="2">
        <v>41158.343055555561</v>
      </c>
      <c r="E4313" s="1">
        <v>8</v>
      </c>
      <c r="F4313" s="2">
        <v>41098.422955487767</v>
      </c>
      <c r="G4313" s="1">
        <v>0</v>
      </c>
      <c r="H4313" s="32">
        <f>IFERROR(HOUR(Table1[[#This Row],[Cancel Date/time]])+MINUTE(Table1[[#This Row],[Cancel Date/time]])/60,"not cancelled")</f>
        <v>10.15</v>
      </c>
      <c r="I4313" s="47">
        <f>IFERROR(ROUND(Table1[[#This Row],[cancellation time decimal]],0),"not cancelled")</f>
        <v>10</v>
      </c>
      <c r="J4313" s="10">
        <f>IFERROR(MOD(Table1[[#This Row],[cancellation hour rounded]],24),"not cancelled")</f>
        <v>10</v>
      </c>
      <c r="K4313" s="32">
        <f>1/Table1[[#This Row],[Duration (Time between doses '[in hours'])]]</f>
        <v>0.125</v>
      </c>
      <c r="L4313" s="33">
        <f>Table1[[#This Row],[number doses per hour]]*INDEX(Table2[price per dose],Table1[[#This Row],[Drug ID]])</f>
        <v>0.84929166666666667</v>
      </c>
      <c r="M4313" s="11" t="b">
        <f>AND(Table1[[#This Row],[hour of cancellation 0 to 23]]&gt;=0,Table1[[#This Row],[hour of cancellation 0 to 23]]&lt;=23)</f>
        <v>1</v>
      </c>
    </row>
    <row r="4314" spans="1:13" hidden="1" x14ac:dyDescent="0.3">
      <c r="A4314" s="1">
        <v>4313</v>
      </c>
      <c r="B4314" s="1">
        <v>4</v>
      </c>
      <c r="C4314" s="2">
        <v>41098.389358353212</v>
      </c>
      <c r="D4314" s="2">
        <v>41100.888931012945</v>
      </c>
      <c r="E4314" s="1">
        <v>12</v>
      </c>
      <c r="F4314" s="2" t="s">
        <v>5</v>
      </c>
      <c r="G4314" s="1">
        <v>0</v>
      </c>
      <c r="H4314" s="32" t="str">
        <f>IFERROR(HOUR(Table1[[#This Row],[Cancel Date/time]])+MINUTE(Table1[[#This Row],[Cancel Date/time]])/60,"not cancelled")</f>
        <v>not cancelled</v>
      </c>
      <c r="I4314" s="47" t="str">
        <f>IFERROR(ROUND(Table1[[#This Row],[cancellation time decimal]],0),"not cancelled")</f>
        <v>not cancelled</v>
      </c>
      <c r="J4314" s="10" t="str">
        <f>IFERROR(MOD(Table1[[#This Row],[cancellation hour rounded]],24),"not cancelled")</f>
        <v>not cancelled</v>
      </c>
      <c r="K4314" s="32">
        <f>1/Table1[[#This Row],[Duration (Time between doses '[in hours'])]]</f>
        <v>8.3333333333333329E-2</v>
      </c>
      <c r="L4314" s="33">
        <f>Table1[[#This Row],[number doses per hour]]*INDEX(Table2[price per dose],Table1[[#This Row],[Drug ID]])</f>
        <v>1.448055119047619</v>
      </c>
      <c r="M4314" s="11" t="b">
        <f>AND(Table1[[#This Row],[hour of cancellation 0 to 23]]&gt;=0,Table1[[#This Row],[hour of cancellation 0 to 23]]&lt;=23)</f>
        <v>0</v>
      </c>
    </row>
    <row r="4315" spans="1:13" x14ac:dyDescent="0.3">
      <c r="A4315" s="1">
        <v>4314</v>
      </c>
      <c r="B4315" s="1">
        <v>5</v>
      </c>
      <c r="C4315" s="2">
        <v>41098.498186583907</v>
      </c>
      <c r="D4315" s="2">
        <v>41158.497916666667</v>
      </c>
      <c r="E4315" s="1">
        <v>24</v>
      </c>
      <c r="F4315" s="2">
        <v>41102.173807425141</v>
      </c>
      <c r="G4315" s="1">
        <v>0</v>
      </c>
      <c r="H4315" s="32">
        <f>IFERROR(HOUR(Table1[[#This Row],[Cancel Date/time]])+MINUTE(Table1[[#This Row],[Cancel Date/time]])/60,"not cancelled")</f>
        <v>4.166666666666667</v>
      </c>
      <c r="I4315" s="47">
        <f>IFERROR(ROUND(Table1[[#This Row],[cancellation time decimal]],0),"not cancelled")</f>
        <v>4</v>
      </c>
      <c r="J4315" s="10">
        <f>IFERROR(MOD(Table1[[#This Row],[cancellation hour rounded]],24),"not cancelled")</f>
        <v>4</v>
      </c>
      <c r="K4315" s="32">
        <f>1/Table1[[#This Row],[Duration (Time between doses '[in hours'])]]</f>
        <v>4.1666666666666664E-2</v>
      </c>
      <c r="L4315" s="33">
        <f>Table1[[#This Row],[number doses per hour]]*INDEX(Table2[price per dose],Table1[[#This Row],[Drug ID]])</f>
        <v>0.2815833333333333</v>
      </c>
      <c r="M4315" s="11" t="b">
        <f>AND(Table1[[#This Row],[hour of cancellation 0 to 23]]&gt;=0,Table1[[#This Row],[hour of cancellation 0 to 23]]&lt;=23)</f>
        <v>1</v>
      </c>
    </row>
    <row r="4316" spans="1:13" x14ac:dyDescent="0.3">
      <c r="A4316" s="1">
        <v>4315</v>
      </c>
      <c r="B4316" s="1">
        <v>1</v>
      </c>
      <c r="C4316" s="2">
        <v>41098.487692198163</v>
      </c>
      <c r="D4316" s="2">
        <v>41158.487500000003</v>
      </c>
      <c r="E4316" s="1">
        <v>8</v>
      </c>
      <c r="F4316" s="2">
        <v>41098.640089880108</v>
      </c>
      <c r="G4316" s="1">
        <v>0</v>
      </c>
      <c r="H4316" s="32">
        <f>IFERROR(HOUR(Table1[[#This Row],[Cancel Date/time]])+MINUTE(Table1[[#This Row],[Cancel Date/time]])/60,"not cancelled")</f>
        <v>15.35</v>
      </c>
      <c r="I4316" s="47">
        <f>IFERROR(ROUND(Table1[[#This Row],[cancellation time decimal]],0),"not cancelled")</f>
        <v>15</v>
      </c>
      <c r="J4316" s="10">
        <f>IFERROR(MOD(Table1[[#This Row],[cancellation hour rounded]],24),"not cancelled")</f>
        <v>15</v>
      </c>
      <c r="K4316" s="32">
        <f>1/Table1[[#This Row],[Duration (Time between doses '[in hours'])]]</f>
        <v>0.125</v>
      </c>
      <c r="L4316" s="33">
        <f>Table1[[#This Row],[number doses per hour]]*INDEX(Table2[price per dose],Table1[[#This Row],[Drug ID]])</f>
        <v>0.84929166666666667</v>
      </c>
      <c r="M4316" s="11" t="b">
        <f>AND(Table1[[#This Row],[hour of cancellation 0 to 23]]&gt;=0,Table1[[#This Row],[hour of cancellation 0 to 23]]&lt;=23)</f>
        <v>1</v>
      </c>
    </row>
    <row r="4317" spans="1:13" x14ac:dyDescent="0.3">
      <c r="A4317" s="1">
        <v>4316</v>
      </c>
      <c r="B4317" s="1">
        <v>1</v>
      </c>
      <c r="C4317" s="2">
        <v>41098.47947895262</v>
      </c>
      <c r="D4317" s="2">
        <v>41158.479166666672</v>
      </c>
      <c r="E4317" s="1">
        <v>8</v>
      </c>
      <c r="F4317" s="2">
        <v>41099.520136774147</v>
      </c>
      <c r="G4317" s="1">
        <v>0</v>
      </c>
      <c r="H4317" s="32">
        <f>IFERROR(HOUR(Table1[[#This Row],[Cancel Date/time]])+MINUTE(Table1[[#This Row],[Cancel Date/time]])/60,"not cancelled")</f>
        <v>12.483333333333333</v>
      </c>
      <c r="I4317" s="47">
        <f>IFERROR(ROUND(Table1[[#This Row],[cancellation time decimal]],0),"not cancelled")</f>
        <v>12</v>
      </c>
      <c r="J4317" s="10">
        <f>IFERROR(MOD(Table1[[#This Row],[cancellation hour rounded]],24),"not cancelled")</f>
        <v>12</v>
      </c>
      <c r="K4317" s="32">
        <f>1/Table1[[#This Row],[Duration (Time between doses '[in hours'])]]</f>
        <v>0.125</v>
      </c>
      <c r="L4317" s="33">
        <f>Table1[[#This Row],[number doses per hour]]*INDEX(Table2[price per dose],Table1[[#This Row],[Drug ID]])</f>
        <v>0.84929166666666667</v>
      </c>
      <c r="M4317" s="11" t="b">
        <f>AND(Table1[[#This Row],[hour of cancellation 0 to 23]]&gt;=0,Table1[[#This Row],[hour of cancellation 0 to 23]]&lt;=23)</f>
        <v>1</v>
      </c>
    </row>
    <row r="4318" spans="1:13" x14ac:dyDescent="0.3">
      <c r="A4318" s="1">
        <v>4317</v>
      </c>
      <c r="B4318" s="1">
        <v>1</v>
      </c>
      <c r="C4318" s="2">
        <v>41098.500928472524</v>
      </c>
      <c r="D4318" s="2">
        <v>41158.500694444447</v>
      </c>
      <c r="E4318" s="1">
        <v>8</v>
      </c>
      <c r="F4318" s="2">
        <v>41099.59528005981</v>
      </c>
      <c r="G4318" s="1">
        <v>0</v>
      </c>
      <c r="H4318" s="32">
        <f>IFERROR(HOUR(Table1[[#This Row],[Cancel Date/time]])+MINUTE(Table1[[#This Row],[Cancel Date/time]])/60,"not cancelled")</f>
        <v>14.283333333333333</v>
      </c>
      <c r="I4318" s="47">
        <f>IFERROR(ROUND(Table1[[#This Row],[cancellation time decimal]],0),"not cancelled")</f>
        <v>14</v>
      </c>
      <c r="J4318" s="10">
        <f>IFERROR(MOD(Table1[[#This Row],[cancellation hour rounded]],24),"not cancelled")</f>
        <v>14</v>
      </c>
      <c r="K4318" s="32">
        <f>1/Table1[[#This Row],[Duration (Time between doses '[in hours'])]]</f>
        <v>0.125</v>
      </c>
      <c r="L4318" s="33">
        <f>Table1[[#This Row],[number doses per hour]]*INDEX(Table2[price per dose],Table1[[#This Row],[Drug ID]])</f>
        <v>0.84929166666666667</v>
      </c>
      <c r="M4318" s="11" t="b">
        <f>AND(Table1[[#This Row],[hour of cancellation 0 to 23]]&gt;=0,Table1[[#This Row],[hour of cancellation 0 to 23]]&lt;=23)</f>
        <v>1</v>
      </c>
    </row>
    <row r="4319" spans="1:13" x14ac:dyDescent="0.3">
      <c r="A4319" s="1">
        <v>4318</v>
      </c>
      <c r="B4319" s="1">
        <v>4</v>
      </c>
      <c r="C4319" s="2">
        <v>41098.521656705743</v>
      </c>
      <c r="D4319" s="2">
        <v>41158.521527777775</v>
      </c>
      <c r="E4319" s="1">
        <v>12</v>
      </c>
      <c r="F4319" s="2">
        <v>41101.673193689319</v>
      </c>
      <c r="G4319" s="1">
        <v>0</v>
      </c>
      <c r="H4319" s="32">
        <f>IFERROR(HOUR(Table1[[#This Row],[Cancel Date/time]])+MINUTE(Table1[[#This Row],[Cancel Date/time]])/60,"not cancelled")</f>
        <v>16.149999999999999</v>
      </c>
      <c r="I4319" s="47">
        <f>IFERROR(ROUND(Table1[[#This Row],[cancellation time decimal]],0),"not cancelled")</f>
        <v>16</v>
      </c>
      <c r="J4319" s="10">
        <f>IFERROR(MOD(Table1[[#This Row],[cancellation hour rounded]],24),"not cancelled")</f>
        <v>16</v>
      </c>
      <c r="K4319" s="32">
        <f>1/Table1[[#This Row],[Duration (Time between doses '[in hours'])]]</f>
        <v>8.3333333333333329E-2</v>
      </c>
      <c r="L4319" s="33">
        <f>Table1[[#This Row],[number doses per hour]]*INDEX(Table2[price per dose],Table1[[#This Row],[Drug ID]])</f>
        <v>1.448055119047619</v>
      </c>
      <c r="M4319" s="11" t="b">
        <f>AND(Table1[[#This Row],[hour of cancellation 0 to 23]]&gt;=0,Table1[[#This Row],[hour of cancellation 0 to 23]]&lt;=23)</f>
        <v>1</v>
      </c>
    </row>
    <row r="4320" spans="1:13" x14ac:dyDescent="0.3">
      <c r="A4320" s="1">
        <v>4319</v>
      </c>
      <c r="B4320" s="1">
        <v>2</v>
      </c>
      <c r="C4320" s="2">
        <v>41098.69893054408</v>
      </c>
      <c r="D4320" s="2">
        <v>41158.698611111111</v>
      </c>
      <c r="E4320" s="1">
        <v>10</v>
      </c>
      <c r="F4320" s="2">
        <v>41099.409576879465</v>
      </c>
      <c r="G4320" s="1">
        <v>0</v>
      </c>
      <c r="H4320" s="32">
        <f>IFERROR(HOUR(Table1[[#This Row],[Cancel Date/time]])+MINUTE(Table1[[#This Row],[Cancel Date/time]])/60,"not cancelled")</f>
        <v>9.8166666666666664</v>
      </c>
      <c r="I4320" s="47">
        <f>IFERROR(ROUND(Table1[[#This Row],[cancellation time decimal]],0),"not cancelled")</f>
        <v>10</v>
      </c>
      <c r="J4320" s="10">
        <f>IFERROR(MOD(Table1[[#This Row],[cancellation hour rounded]],24),"not cancelled")</f>
        <v>10</v>
      </c>
      <c r="K4320" s="32">
        <f>1/Table1[[#This Row],[Duration (Time between doses '[in hours'])]]</f>
        <v>0.1</v>
      </c>
      <c r="L4320" s="33">
        <f>Table1[[#This Row],[number doses per hour]]*INDEX(Table2[price per dose],Table1[[#This Row],[Drug ID]])</f>
        <v>0.84959999999999969</v>
      </c>
      <c r="M4320" s="11" t="b">
        <f>AND(Table1[[#This Row],[hour of cancellation 0 to 23]]&gt;=0,Table1[[#This Row],[hour of cancellation 0 to 23]]&lt;=23)</f>
        <v>1</v>
      </c>
    </row>
    <row r="4321" spans="1:13" x14ac:dyDescent="0.3">
      <c r="A4321" s="1">
        <v>4320</v>
      </c>
      <c r="B4321" s="1">
        <v>4</v>
      </c>
      <c r="C4321" s="2">
        <v>41098.694636228982</v>
      </c>
      <c r="D4321" s="2">
        <v>41158.694444444445</v>
      </c>
      <c r="E4321" s="1">
        <v>12</v>
      </c>
      <c r="F4321" s="2">
        <v>41101.656523181751</v>
      </c>
      <c r="G4321" s="1">
        <v>0</v>
      </c>
      <c r="H4321" s="32">
        <f>IFERROR(HOUR(Table1[[#This Row],[Cancel Date/time]])+MINUTE(Table1[[#This Row],[Cancel Date/time]])/60,"not cancelled")</f>
        <v>15.75</v>
      </c>
      <c r="I4321" s="47">
        <f>IFERROR(ROUND(Table1[[#This Row],[cancellation time decimal]],0),"not cancelled")</f>
        <v>16</v>
      </c>
      <c r="J4321" s="10">
        <f>IFERROR(MOD(Table1[[#This Row],[cancellation hour rounded]],24),"not cancelled")</f>
        <v>16</v>
      </c>
      <c r="K4321" s="32">
        <f>1/Table1[[#This Row],[Duration (Time between doses '[in hours'])]]</f>
        <v>8.3333333333333329E-2</v>
      </c>
      <c r="L4321" s="33">
        <f>Table1[[#This Row],[number doses per hour]]*INDEX(Table2[price per dose],Table1[[#This Row],[Drug ID]])</f>
        <v>1.448055119047619</v>
      </c>
      <c r="M4321" s="11" t="b">
        <f>AND(Table1[[#This Row],[hour of cancellation 0 to 23]]&gt;=0,Table1[[#This Row],[hour of cancellation 0 to 23]]&lt;=23)</f>
        <v>1</v>
      </c>
    </row>
    <row r="4322" spans="1:13" x14ac:dyDescent="0.3">
      <c r="A4322" s="1">
        <v>4321</v>
      </c>
      <c r="B4322" s="1">
        <v>3</v>
      </c>
      <c r="C4322" s="2">
        <v>41098.737558221103</v>
      </c>
      <c r="D4322" s="2">
        <v>41158.737500000003</v>
      </c>
      <c r="E4322" s="1">
        <v>24</v>
      </c>
      <c r="F4322" s="2">
        <v>41101.672707715392</v>
      </c>
      <c r="G4322" s="1">
        <v>0</v>
      </c>
      <c r="H4322" s="32">
        <f>IFERROR(HOUR(Table1[[#This Row],[Cancel Date/time]])+MINUTE(Table1[[#This Row],[Cancel Date/time]])/60,"not cancelled")</f>
        <v>16.133333333333333</v>
      </c>
      <c r="I4322" s="47">
        <f>IFERROR(ROUND(Table1[[#This Row],[cancellation time decimal]],0),"not cancelled")</f>
        <v>16</v>
      </c>
      <c r="J4322" s="10">
        <f>IFERROR(MOD(Table1[[#This Row],[cancellation hour rounded]],24),"not cancelled")</f>
        <v>16</v>
      </c>
      <c r="K4322" s="32">
        <f>1/Table1[[#This Row],[Duration (Time between doses '[in hours'])]]</f>
        <v>4.1666666666666664E-2</v>
      </c>
      <c r="L4322" s="33">
        <f>Table1[[#This Row],[number doses per hour]]*INDEX(Table2[price per dose],Table1[[#This Row],[Drug ID]])</f>
        <v>0.18133000000000002</v>
      </c>
      <c r="M4322" s="11" t="b">
        <f>AND(Table1[[#This Row],[hour of cancellation 0 to 23]]&gt;=0,Table1[[#This Row],[hour of cancellation 0 to 23]]&lt;=23)</f>
        <v>1</v>
      </c>
    </row>
    <row r="4323" spans="1:13" hidden="1" x14ac:dyDescent="0.3">
      <c r="A4323" s="1">
        <v>4322</v>
      </c>
      <c r="B4323" s="1">
        <v>7</v>
      </c>
      <c r="C4323" s="2">
        <v>41098.829845256376</v>
      </c>
      <c r="D4323" s="2">
        <v>41100.912734836566</v>
      </c>
      <c r="E4323" s="1">
        <v>24</v>
      </c>
      <c r="F4323" s="2" t="s">
        <v>5</v>
      </c>
      <c r="G4323" s="1">
        <v>0</v>
      </c>
      <c r="H4323" s="32" t="str">
        <f>IFERROR(HOUR(Table1[[#This Row],[Cancel Date/time]])+MINUTE(Table1[[#This Row],[Cancel Date/time]])/60,"not cancelled")</f>
        <v>not cancelled</v>
      </c>
      <c r="I4323" s="47" t="str">
        <f>IFERROR(ROUND(Table1[[#This Row],[cancellation time decimal]],0),"not cancelled")</f>
        <v>not cancelled</v>
      </c>
      <c r="J4323" s="10" t="str">
        <f>IFERROR(MOD(Table1[[#This Row],[cancellation hour rounded]],24),"not cancelled")</f>
        <v>not cancelled</v>
      </c>
      <c r="K4323" s="32">
        <f>1/Table1[[#This Row],[Duration (Time between doses '[in hours'])]]</f>
        <v>4.1666666666666664E-2</v>
      </c>
      <c r="L4323" s="33">
        <f>Table1[[#This Row],[number doses per hour]]*INDEX(Table2[price per dose],Table1[[#This Row],[Drug ID]])</f>
        <v>1.2958049999999997</v>
      </c>
      <c r="M4323" s="11" t="b">
        <f>AND(Table1[[#This Row],[hour of cancellation 0 to 23]]&gt;=0,Table1[[#This Row],[hour of cancellation 0 to 23]]&lt;=23)</f>
        <v>0</v>
      </c>
    </row>
    <row r="4324" spans="1:13" x14ac:dyDescent="0.3">
      <c r="A4324" s="1">
        <v>4323</v>
      </c>
      <c r="B4324" s="1">
        <v>1</v>
      </c>
      <c r="C4324" s="2">
        <v>41098.82242518846</v>
      </c>
      <c r="D4324" s="2">
        <v>41158.822222222218</v>
      </c>
      <c r="E4324" s="1">
        <v>8</v>
      </c>
      <c r="F4324" s="2">
        <v>41099.504806190314</v>
      </c>
      <c r="G4324" s="1">
        <v>0</v>
      </c>
      <c r="H4324" s="32">
        <f>IFERROR(HOUR(Table1[[#This Row],[Cancel Date/time]])+MINUTE(Table1[[#This Row],[Cancel Date/time]])/60,"not cancelled")</f>
        <v>12.1</v>
      </c>
      <c r="I4324" s="47">
        <f>IFERROR(ROUND(Table1[[#This Row],[cancellation time decimal]],0),"not cancelled")</f>
        <v>12</v>
      </c>
      <c r="J4324" s="10">
        <f>IFERROR(MOD(Table1[[#This Row],[cancellation hour rounded]],24),"not cancelled")</f>
        <v>12</v>
      </c>
      <c r="K4324" s="32">
        <f>1/Table1[[#This Row],[Duration (Time between doses '[in hours'])]]</f>
        <v>0.125</v>
      </c>
      <c r="L4324" s="33">
        <f>Table1[[#This Row],[number doses per hour]]*INDEX(Table2[price per dose],Table1[[#This Row],[Drug ID]])</f>
        <v>0.84929166666666667</v>
      </c>
      <c r="M4324" s="11" t="b">
        <f>AND(Table1[[#This Row],[hour of cancellation 0 to 23]]&gt;=0,Table1[[#This Row],[hour of cancellation 0 to 23]]&lt;=23)</f>
        <v>1</v>
      </c>
    </row>
    <row r="4325" spans="1:13" x14ac:dyDescent="0.3">
      <c r="A4325" s="1">
        <v>4324</v>
      </c>
      <c r="B4325" s="1">
        <v>10</v>
      </c>
      <c r="C4325" s="2">
        <v>41098.880973646155</v>
      </c>
      <c r="D4325" s="2">
        <v>41158.880555555559</v>
      </c>
      <c r="E4325" s="1">
        <v>1</v>
      </c>
      <c r="F4325" s="2">
        <v>41105.88488712463</v>
      </c>
      <c r="G4325" s="1">
        <v>0</v>
      </c>
      <c r="H4325" s="32">
        <f>IFERROR(HOUR(Table1[[#This Row],[Cancel Date/time]])+MINUTE(Table1[[#This Row],[Cancel Date/time]])/60,"not cancelled")</f>
        <v>21.233333333333334</v>
      </c>
      <c r="I4325" s="47">
        <f>IFERROR(ROUND(Table1[[#This Row],[cancellation time decimal]],0),"not cancelled")</f>
        <v>21</v>
      </c>
      <c r="J4325" s="10">
        <f>IFERROR(MOD(Table1[[#This Row],[cancellation hour rounded]],24),"not cancelled")</f>
        <v>21</v>
      </c>
      <c r="K4325" s="32">
        <f>1/Table1[[#This Row],[Duration (Time between doses '[in hours'])]]</f>
        <v>1</v>
      </c>
      <c r="L4325" s="33">
        <f>Table1[[#This Row],[number doses per hour]]*INDEX(Table2[price per dose],Table1[[#This Row],[Drug ID]])</f>
        <v>2.5716000000000001</v>
      </c>
      <c r="M4325" s="11" t="b">
        <f>AND(Table1[[#This Row],[hour of cancellation 0 to 23]]&gt;=0,Table1[[#This Row],[hour of cancellation 0 to 23]]&lt;=23)</f>
        <v>1</v>
      </c>
    </row>
    <row r="4326" spans="1:13" x14ac:dyDescent="0.3">
      <c r="A4326" s="1">
        <v>4325</v>
      </c>
      <c r="B4326" s="1">
        <v>11</v>
      </c>
      <c r="C4326" s="2">
        <v>41098.931110973717</v>
      </c>
      <c r="D4326" s="2">
        <v>41158.930555555555</v>
      </c>
      <c r="E4326" s="1">
        <v>1</v>
      </c>
      <c r="F4326" s="2">
        <v>41105.762842784534</v>
      </c>
      <c r="G4326" s="1">
        <v>2</v>
      </c>
      <c r="H4326" s="32">
        <f>IFERROR(HOUR(Table1[[#This Row],[Cancel Date/time]])+MINUTE(Table1[[#This Row],[Cancel Date/time]])/60,"not cancelled")</f>
        <v>18.3</v>
      </c>
      <c r="I4326" s="47">
        <f>IFERROR(ROUND(Table1[[#This Row],[cancellation time decimal]],0),"not cancelled")</f>
        <v>18</v>
      </c>
      <c r="J4326" s="10">
        <f>IFERROR(MOD(Table1[[#This Row],[cancellation hour rounded]],24),"not cancelled")</f>
        <v>18</v>
      </c>
      <c r="K4326" s="32">
        <f>1/Table1[[#This Row],[Duration (Time between doses '[in hours'])]]</f>
        <v>1</v>
      </c>
      <c r="L4326" s="33">
        <f>Table1[[#This Row],[number doses per hour]]*INDEX(Table2[price per dose],Table1[[#This Row],[Drug ID]])</f>
        <v>1</v>
      </c>
      <c r="M4326" s="11" t="b">
        <f>AND(Table1[[#This Row],[hour of cancellation 0 to 23]]&gt;=0,Table1[[#This Row],[hour of cancellation 0 to 23]]&lt;=23)</f>
        <v>1</v>
      </c>
    </row>
    <row r="4327" spans="1:13" x14ac:dyDescent="0.3">
      <c r="A4327" s="1">
        <v>4326</v>
      </c>
      <c r="B4327" s="1">
        <v>6</v>
      </c>
      <c r="C4327" s="2">
        <v>41098.925674863713</v>
      </c>
      <c r="D4327" s="2">
        <v>41158.924999999996</v>
      </c>
      <c r="E4327" s="1">
        <v>24</v>
      </c>
      <c r="F4327" s="2">
        <v>41100.723185587347</v>
      </c>
      <c r="G4327" s="1">
        <v>0</v>
      </c>
      <c r="H4327" s="32">
        <f>IFERROR(HOUR(Table1[[#This Row],[Cancel Date/time]])+MINUTE(Table1[[#This Row],[Cancel Date/time]])/60,"not cancelled")</f>
        <v>17.350000000000001</v>
      </c>
      <c r="I4327" s="47">
        <f>IFERROR(ROUND(Table1[[#This Row],[cancellation time decimal]],0),"not cancelled")</f>
        <v>17</v>
      </c>
      <c r="J4327" s="10">
        <f>IFERROR(MOD(Table1[[#This Row],[cancellation hour rounded]],24),"not cancelled")</f>
        <v>17</v>
      </c>
      <c r="K4327" s="32">
        <f>1/Table1[[#This Row],[Duration (Time between doses '[in hours'])]]</f>
        <v>4.1666666666666664E-2</v>
      </c>
      <c r="L4327" s="33">
        <f>Table1[[#This Row],[number doses per hour]]*INDEX(Table2[price per dose],Table1[[#This Row],[Drug ID]])</f>
        <v>0.35218749999999999</v>
      </c>
      <c r="M4327" s="11" t="b">
        <f>AND(Table1[[#This Row],[hour of cancellation 0 to 23]]&gt;=0,Table1[[#This Row],[hour of cancellation 0 to 23]]&lt;=23)</f>
        <v>1</v>
      </c>
    </row>
    <row r="4328" spans="1:13" x14ac:dyDescent="0.3">
      <c r="A4328" s="1">
        <v>4327</v>
      </c>
      <c r="B4328" s="1">
        <v>1</v>
      </c>
      <c r="C4328" s="2">
        <v>41099.057242532006</v>
      </c>
      <c r="D4328" s="2">
        <v>41159.056944444441</v>
      </c>
      <c r="E4328" s="1">
        <v>8</v>
      </c>
      <c r="F4328" s="2">
        <v>41099.526320421151</v>
      </c>
      <c r="G4328" s="1">
        <v>0</v>
      </c>
      <c r="H4328" s="32">
        <f>IFERROR(HOUR(Table1[[#This Row],[Cancel Date/time]])+MINUTE(Table1[[#This Row],[Cancel Date/time]])/60,"not cancelled")</f>
        <v>12.616666666666667</v>
      </c>
      <c r="I4328" s="47">
        <f>IFERROR(ROUND(Table1[[#This Row],[cancellation time decimal]],0),"not cancelled")</f>
        <v>13</v>
      </c>
      <c r="J4328" s="10">
        <f>IFERROR(MOD(Table1[[#This Row],[cancellation hour rounded]],24),"not cancelled")</f>
        <v>13</v>
      </c>
      <c r="K4328" s="32">
        <f>1/Table1[[#This Row],[Duration (Time between doses '[in hours'])]]</f>
        <v>0.125</v>
      </c>
      <c r="L4328" s="33">
        <f>Table1[[#This Row],[number doses per hour]]*INDEX(Table2[price per dose],Table1[[#This Row],[Drug ID]])</f>
        <v>0.84929166666666667</v>
      </c>
      <c r="M4328" s="11" t="b">
        <f>AND(Table1[[#This Row],[hour of cancellation 0 to 23]]&gt;=0,Table1[[#This Row],[hour of cancellation 0 to 23]]&lt;=23)</f>
        <v>1</v>
      </c>
    </row>
    <row r="4329" spans="1:13" x14ac:dyDescent="0.3">
      <c r="A4329" s="1">
        <v>4328</v>
      </c>
      <c r="B4329" s="1">
        <v>6</v>
      </c>
      <c r="C4329" s="2">
        <v>41099.191335100899</v>
      </c>
      <c r="D4329" s="2">
        <v>41159.190972222219</v>
      </c>
      <c r="E4329" s="1">
        <v>24</v>
      </c>
      <c r="F4329" s="2">
        <v>41102.514247019084</v>
      </c>
      <c r="G4329" s="1">
        <v>0</v>
      </c>
      <c r="H4329" s="32">
        <f>IFERROR(HOUR(Table1[[#This Row],[Cancel Date/time]])+MINUTE(Table1[[#This Row],[Cancel Date/time]])/60,"not cancelled")</f>
        <v>12.333333333333334</v>
      </c>
      <c r="I4329" s="47">
        <f>IFERROR(ROUND(Table1[[#This Row],[cancellation time decimal]],0),"not cancelled")</f>
        <v>12</v>
      </c>
      <c r="J4329" s="10">
        <f>IFERROR(MOD(Table1[[#This Row],[cancellation hour rounded]],24),"not cancelled")</f>
        <v>12</v>
      </c>
      <c r="K4329" s="32">
        <f>1/Table1[[#This Row],[Duration (Time between doses '[in hours'])]]</f>
        <v>4.1666666666666664E-2</v>
      </c>
      <c r="L4329" s="33">
        <f>Table1[[#This Row],[number doses per hour]]*INDEX(Table2[price per dose],Table1[[#This Row],[Drug ID]])</f>
        <v>0.35218749999999999</v>
      </c>
      <c r="M4329" s="11" t="b">
        <f>AND(Table1[[#This Row],[hour of cancellation 0 to 23]]&gt;=0,Table1[[#This Row],[hour of cancellation 0 to 23]]&lt;=23)</f>
        <v>1</v>
      </c>
    </row>
    <row r="4330" spans="1:13" x14ac:dyDescent="0.3">
      <c r="A4330" s="1">
        <v>4329</v>
      </c>
      <c r="B4330" s="1">
        <v>2</v>
      </c>
      <c r="C4330" s="2">
        <v>41099.367961427568</v>
      </c>
      <c r="D4330" s="2">
        <v>41159.367361111115</v>
      </c>
      <c r="E4330" s="1">
        <v>10</v>
      </c>
      <c r="F4330" s="2">
        <v>41099.714811487735</v>
      </c>
      <c r="G4330" s="1">
        <v>0</v>
      </c>
      <c r="H4330" s="32">
        <f>IFERROR(HOUR(Table1[[#This Row],[Cancel Date/time]])+MINUTE(Table1[[#This Row],[Cancel Date/time]])/60,"not cancelled")</f>
        <v>17.149999999999999</v>
      </c>
      <c r="I4330" s="47">
        <f>IFERROR(ROUND(Table1[[#This Row],[cancellation time decimal]],0),"not cancelled")</f>
        <v>17</v>
      </c>
      <c r="J4330" s="10">
        <f>IFERROR(MOD(Table1[[#This Row],[cancellation hour rounded]],24),"not cancelled")</f>
        <v>17</v>
      </c>
      <c r="K4330" s="32">
        <f>1/Table1[[#This Row],[Duration (Time between doses '[in hours'])]]</f>
        <v>0.1</v>
      </c>
      <c r="L4330" s="33">
        <f>Table1[[#This Row],[number doses per hour]]*INDEX(Table2[price per dose],Table1[[#This Row],[Drug ID]])</f>
        <v>0.84959999999999969</v>
      </c>
      <c r="M4330" s="11" t="b">
        <f>AND(Table1[[#This Row],[hour of cancellation 0 to 23]]&gt;=0,Table1[[#This Row],[hour of cancellation 0 to 23]]&lt;=23)</f>
        <v>1</v>
      </c>
    </row>
    <row r="4331" spans="1:13" hidden="1" x14ac:dyDescent="0.3">
      <c r="A4331" s="1">
        <v>4330</v>
      </c>
      <c r="B4331" s="1">
        <v>8</v>
      </c>
      <c r="C4331" s="2">
        <v>41099.377806683086</v>
      </c>
      <c r="D4331" s="2">
        <v>41102.085938937002</v>
      </c>
      <c r="E4331" s="1">
        <v>3</v>
      </c>
      <c r="F4331" s="2" t="s">
        <v>5</v>
      </c>
      <c r="G4331" s="1">
        <v>0</v>
      </c>
      <c r="H4331" s="32" t="str">
        <f>IFERROR(HOUR(Table1[[#This Row],[Cancel Date/time]])+MINUTE(Table1[[#This Row],[Cancel Date/time]])/60,"not cancelled")</f>
        <v>not cancelled</v>
      </c>
      <c r="I4331" s="47" t="str">
        <f>IFERROR(ROUND(Table1[[#This Row],[cancellation time decimal]],0),"not cancelled")</f>
        <v>not cancelled</v>
      </c>
      <c r="J4331" s="10" t="str">
        <f>IFERROR(MOD(Table1[[#This Row],[cancellation hour rounded]],24),"not cancelled")</f>
        <v>not cancelled</v>
      </c>
      <c r="K4331" s="32">
        <f>1/Table1[[#This Row],[Duration (Time between doses '[in hours'])]]</f>
        <v>0.33333333333333331</v>
      </c>
      <c r="L4331" s="33">
        <f>Table1[[#This Row],[number doses per hour]]*INDEX(Table2[price per dose],Table1[[#This Row],[Drug ID]])</f>
        <v>0.29998222222222221</v>
      </c>
      <c r="M4331" s="11" t="b">
        <f>AND(Table1[[#This Row],[hour of cancellation 0 to 23]]&gt;=0,Table1[[#This Row],[hour of cancellation 0 to 23]]&lt;=23)</f>
        <v>0</v>
      </c>
    </row>
    <row r="4332" spans="1:13" x14ac:dyDescent="0.3">
      <c r="A4332" s="1">
        <v>4331</v>
      </c>
      <c r="B4332" s="1">
        <v>9</v>
      </c>
      <c r="C4332" s="2">
        <v>41099.40483457048</v>
      </c>
      <c r="D4332" s="2">
        <v>41159.404166666667</v>
      </c>
      <c r="E4332" s="1">
        <v>5</v>
      </c>
      <c r="F4332" s="2">
        <v>41102.446978890832</v>
      </c>
      <c r="G4332" s="1">
        <v>1</v>
      </c>
      <c r="H4332" s="32">
        <f>IFERROR(HOUR(Table1[[#This Row],[Cancel Date/time]])+MINUTE(Table1[[#This Row],[Cancel Date/time]])/60,"not cancelled")</f>
        <v>10.716666666666667</v>
      </c>
      <c r="I4332" s="47">
        <f>IFERROR(ROUND(Table1[[#This Row],[cancellation time decimal]],0),"not cancelled")</f>
        <v>11</v>
      </c>
      <c r="J4332" s="10">
        <f>IFERROR(MOD(Table1[[#This Row],[cancellation hour rounded]],24),"not cancelled")</f>
        <v>11</v>
      </c>
      <c r="K4332" s="32">
        <f>1/Table1[[#This Row],[Duration (Time between doses '[in hours'])]]</f>
        <v>0.2</v>
      </c>
      <c r="L4332" s="33">
        <f>Table1[[#This Row],[number doses per hour]]*INDEX(Table2[price per dose],Table1[[#This Row],[Drug ID]])</f>
        <v>5.6740000000000004</v>
      </c>
      <c r="M4332" s="11" t="b">
        <f>AND(Table1[[#This Row],[hour of cancellation 0 to 23]]&gt;=0,Table1[[#This Row],[hour of cancellation 0 to 23]]&lt;=23)</f>
        <v>1</v>
      </c>
    </row>
    <row r="4333" spans="1:13" x14ac:dyDescent="0.3">
      <c r="A4333" s="1">
        <v>4332</v>
      </c>
      <c r="B4333" s="1">
        <v>3</v>
      </c>
      <c r="C4333" s="2">
        <v>41099.41473148662</v>
      </c>
      <c r="D4333" s="2">
        <v>41159.414583333331</v>
      </c>
      <c r="E4333" s="1">
        <v>24</v>
      </c>
      <c r="F4333" s="2">
        <v>41100.627271329919</v>
      </c>
      <c r="G4333" s="1">
        <v>0</v>
      </c>
      <c r="H4333" s="32">
        <f>IFERROR(HOUR(Table1[[#This Row],[Cancel Date/time]])+MINUTE(Table1[[#This Row],[Cancel Date/time]])/60,"not cancelled")</f>
        <v>15.05</v>
      </c>
      <c r="I4333" s="47">
        <f>IFERROR(ROUND(Table1[[#This Row],[cancellation time decimal]],0),"not cancelled")</f>
        <v>15</v>
      </c>
      <c r="J4333" s="10">
        <f>IFERROR(MOD(Table1[[#This Row],[cancellation hour rounded]],24),"not cancelled")</f>
        <v>15</v>
      </c>
      <c r="K4333" s="32">
        <f>1/Table1[[#This Row],[Duration (Time between doses '[in hours'])]]</f>
        <v>4.1666666666666664E-2</v>
      </c>
      <c r="L4333" s="33">
        <f>Table1[[#This Row],[number doses per hour]]*INDEX(Table2[price per dose],Table1[[#This Row],[Drug ID]])</f>
        <v>0.18133000000000002</v>
      </c>
      <c r="M4333" s="11" t="b">
        <f>AND(Table1[[#This Row],[hour of cancellation 0 to 23]]&gt;=0,Table1[[#This Row],[hour of cancellation 0 to 23]]&lt;=23)</f>
        <v>1</v>
      </c>
    </row>
    <row r="4334" spans="1:13" x14ac:dyDescent="0.3">
      <c r="A4334" s="1">
        <v>4333</v>
      </c>
      <c r="B4334" s="1">
        <v>1</v>
      </c>
      <c r="C4334" s="2">
        <v>41099.41302183197</v>
      </c>
      <c r="D4334" s="2">
        <v>41159.412499999999</v>
      </c>
      <c r="E4334" s="1">
        <v>8</v>
      </c>
      <c r="F4334" s="2">
        <v>41099.585914766838</v>
      </c>
      <c r="G4334" s="1">
        <v>0</v>
      </c>
      <c r="H4334" s="32">
        <f>IFERROR(HOUR(Table1[[#This Row],[Cancel Date/time]])+MINUTE(Table1[[#This Row],[Cancel Date/time]])/60,"not cancelled")</f>
        <v>14.05</v>
      </c>
      <c r="I4334" s="47">
        <f>IFERROR(ROUND(Table1[[#This Row],[cancellation time decimal]],0),"not cancelled")</f>
        <v>14</v>
      </c>
      <c r="J4334" s="10">
        <f>IFERROR(MOD(Table1[[#This Row],[cancellation hour rounded]],24),"not cancelled")</f>
        <v>14</v>
      </c>
      <c r="K4334" s="32">
        <f>1/Table1[[#This Row],[Duration (Time between doses '[in hours'])]]</f>
        <v>0.125</v>
      </c>
      <c r="L4334" s="33">
        <f>Table1[[#This Row],[number doses per hour]]*INDEX(Table2[price per dose],Table1[[#This Row],[Drug ID]])</f>
        <v>0.84929166666666667</v>
      </c>
      <c r="M4334" s="11" t="b">
        <f>AND(Table1[[#This Row],[hour of cancellation 0 to 23]]&gt;=0,Table1[[#This Row],[hour of cancellation 0 to 23]]&lt;=23)</f>
        <v>1</v>
      </c>
    </row>
    <row r="4335" spans="1:13" x14ac:dyDescent="0.3">
      <c r="A4335" s="1">
        <v>4334</v>
      </c>
      <c r="B4335" s="1">
        <v>1</v>
      </c>
      <c r="C4335" s="2">
        <v>41099.488864946856</v>
      </c>
      <c r="D4335" s="2">
        <v>41159.48819444445</v>
      </c>
      <c r="E4335" s="1">
        <v>8</v>
      </c>
      <c r="F4335" s="2">
        <v>41099.539854047318</v>
      </c>
      <c r="G4335" s="1">
        <v>0</v>
      </c>
      <c r="H4335" s="32">
        <f>IFERROR(HOUR(Table1[[#This Row],[Cancel Date/time]])+MINUTE(Table1[[#This Row],[Cancel Date/time]])/60,"not cancelled")</f>
        <v>12.95</v>
      </c>
      <c r="I4335" s="47">
        <f>IFERROR(ROUND(Table1[[#This Row],[cancellation time decimal]],0),"not cancelled")</f>
        <v>13</v>
      </c>
      <c r="J4335" s="10">
        <f>IFERROR(MOD(Table1[[#This Row],[cancellation hour rounded]],24),"not cancelled")</f>
        <v>13</v>
      </c>
      <c r="K4335" s="32">
        <f>1/Table1[[#This Row],[Duration (Time between doses '[in hours'])]]</f>
        <v>0.125</v>
      </c>
      <c r="L4335" s="33">
        <f>Table1[[#This Row],[number doses per hour]]*INDEX(Table2[price per dose],Table1[[#This Row],[Drug ID]])</f>
        <v>0.84929166666666667</v>
      </c>
      <c r="M4335" s="11" t="b">
        <f>AND(Table1[[#This Row],[hour of cancellation 0 to 23]]&gt;=0,Table1[[#This Row],[hour of cancellation 0 to 23]]&lt;=23)</f>
        <v>1</v>
      </c>
    </row>
    <row r="4336" spans="1:13" x14ac:dyDescent="0.3">
      <c r="A4336" s="1">
        <v>4335</v>
      </c>
      <c r="B4336" s="1">
        <v>2</v>
      </c>
      <c r="C4336" s="2">
        <v>41099.583863646025</v>
      </c>
      <c r="D4336" s="2">
        <v>41159.583333333336</v>
      </c>
      <c r="E4336" s="1">
        <v>10</v>
      </c>
      <c r="F4336" s="2">
        <v>41100.738068138729</v>
      </c>
      <c r="G4336" s="1">
        <v>0</v>
      </c>
      <c r="H4336" s="32">
        <f>IFERROR(HOUR(Table1[[#This Row],[Cancel Date/time]])+MINUTE(Table1[[#This Row],[Cancel Date/time]])/60,"not cancelled")</f>
        <v>17.7</v>
      </c>
      <c r="I4336" s="47">
        <f>IFERROR(ROUND(Table1[[#This Row],[cancellation time decimal]],0),"not cancelled")</f>
        <v>18</v>
      </c>
      <c r="J4336" s="10">
        <f>IFERROR(MOD(Table1[[#This Row],[cancellation hour rounded]],24),"not cancelled")</f>
        <v>18</v>
      </c>
      <c r="K4336" s="32">
        <f>1/Table1[[#This Row],[Duration (Time between doses '[in hours'])]]</f>
        <v>0.1</v>
      </c>
      <c r="L4336" s="33">
        <f>Table1[[#This Row],[number doses per hour]]*INDEX(Table2[price per dose],Table1[[#This Row],[Drug ID]])</f>
        <v>0.84959999999999969</v>
      </c>
      <c r="M4336" s="11" t="b">
        <f>AND(Table1[[#This Row],[hour of cancellation 0 to 23]]&gt;=0,Table1[[#This Row],[hour of cancellation 0 to 23]]&lt;=23)</f>
        <v>1</v>
      </c>
    </row>
    <row r="4337" spans="1:13" x14ac:dyDescent="0.3">
      <c r="A4337" s="1">
        <v>4336</v>
      </c>
      <c r="B4337" s="1">
        <v>8</v>
      </c>
      <c r="C4337" s="2">
        <v>41099.598773830614</v>
      </c>
      <c r="D4337" s="2">
        <v>41159.598611111112</v>
      </c>
      <c r="E4337" s="1">
        <v>3</v>
      </c>
      <c r="F4337" s="2">
        <v>41106.640882900472</v>
      </c>
      <c r="G4337" s="1">
        <v>0</v>
      </c>
      <c r="H4337" s="32">
        <f>IFERROR(HOUR(Table1[[#This Row],[Cancel Date/time]])+MINUTE(Table1[[#This Row],[Cancel Date/time]])/60,"not cancelled")</f>
        <v>15.366666666666667</v>
      </c>
      <c r="I4337" s="47">
        <f>IFERROR(ROUND(Table1[[#This Row],[cancellation time decimal]],0),"not cancelled")</f>
        <v>15</v>
      </c>
      <c r="J4337" s="10">
        <f>IFERROR(MOD(Table1[[#This Row],[cancellation hour rounded]],24),"not cancelled")</f>
        <v>15</v>
      </c>
      <c r="K4337" s="32">
        <f>1/Table1[[#This Row],[Duration (Time between doses '[in hours'])]]</f>
        <v>0.33333333333333331</v>
      </c>
      <c r="L4337" s="33">
        <f>Table1[[#This Row],[number doses per hour]]*INDEX(Table2[price per dose],Table1[[#This Row],[Drug ID]])</f>
        <v>0.29998222222222221</v>
      </c>
      <c r="M4337" s="11" t="b">
        <f>AND(Table1[[#This Row],[hour of cancellation 0 to 23]]&gt;=0,Table1[[#This Row],[hour of cancellation 0 to 23]]&lt;=23)</f>
        <v>1</v>
      </c>
    </row>
    <row r="4338" spans="1:13" x14ac:dyDescent="0.3">
      <c r="A4338" s="1">
        <v>4337</v>
      </c>
      <c r="B4338" s="1">
        <v>2</v>
      </c>
      <c r="C4338" s="2">
        <v>41099.599771794339</v>
      </c>
      <c r="D4338" s="2">
        <v>41159.599305555559</v>
      </c>
      <c r="E4338" s="1">
        <v>10</v>
      </c>
      <c r="F4338" s="2">
        <v>41100.474018297456</v>
      </c>
      <c r="G4338" s="1">
        <v>0</v>
      </c>
      <c r="H4338" s="32">
        <f>IFERROR(HOUR(Table1[[#This Row],[Cancel Date/time]])+MINUTE(Table1[[#This Row],[Cancel Date/time]])/60,"not cancelled")</f>
        <v>11.366666666666667</v>
      </c>
      <c r="I4338" s="47">
        <f>IFERROR(ROUND(Table1[[#This Row],[cancellation time decimal]],0),"not cancelled")</f>
        <v>11</v>
      </c>
      <c r="J4338" s="10">
        <f>IFERROR(MOD(Table1[[#This Row],[cancellation hour rounded]],24),"not cancelled")</f>
        <v>11</v>
      </c>
      <c r="K4338" s="32">
        <f>1/Table1[[#This Row],[Duration (Time between doses '[in hours'])]]</f>
        <v>0.1</v>
      </c>
      <c r="L4338" s="33">
        <f>Table1[[#This Row],[number doses per hour]]*INDEX(Table2[price per dose],Table1[[#This Row],[Drug ID]])</f>
        <v>0.84959999999999969</v>
      </c>
      <c r="M4338" s="11" t="b">
        <f>AND(Table1[[#This Row],[hour of cancellation 0 to 23]]&gt;=0,Table1[[#This Row],[hour of cancellation 0 to 23]]&lt;=23)</f>
        <v>1</v>
      </c>
    </row>
    <row r="4339" spans="1:13" x14ac:dyDescent="0.3">
      <c r="A4339" s="1">
        <v>4338</v>
      </c>
      <c r="B4339" s="1">
        <v>1</v>
      </c>
      <c r="C4339" s="2">
        <v>41099.656364712777</v>
      </c>
      <c r="D4339" s="2">
        <v>41159.65625</v>
      </c>
      <c r="E4339" s="1">
        <v>8</v>
      </c>
      <c r="F4339" s="2">
        <v>41100.599788002626</v>
      </c>
      <c r="G4339" s="1">
        <v>0</v>
      </c>
      <c r="H4339" s="32">
        <f>IFERROR(HOUR(Table1[[#This Row],[Cancel Date/time]])+MINUTE(Table1[[#This Row],[Cancel Date/time]])/60,"not cancelled")</f>
        <v>14.383333333333333</v>
      </c>
      <c r="I4339" s="47">
        <f>IFERROR(ROUND(Table1[[#This Row],[cancellation time decimal]],0),"not cancelled")</f>
        <v>14</v>
      </c>
      <c r="J4339" s="10">
        <f>IFERROR(MOD(Table1[[#This Row],[cancellation hour rounded]],24),"not cancelled")</f>
        <v>14</v>
      </c>
      <c r="K4339" s="32">
        <f>1/Table1[[#This Row],[Duration (Time between doses '[in hours'])]]</f>
        <v>0.125</v>
      </c>
      <c r="L4339" s="33">
        <f>Table1[[#This Row],[number doses per hour]]*INDEX(Table2[price per dose],Table1[[#This Row],[Drug ID]])</f>
        <v>0.84929166666666667</v>
      </c>
      <c r="M4339" s="11" t="b">
        <f>AND(Table1[[#This Row],[hour of cancellation 0 to 23]]&gt;=0,Table1[[#This Row],[hour of cancellation 0 to 23]]&lt;=23)</f>
        <v>1</v>
      </c>
    </row>
    <row r="4340" spans="1:13" x14ac:dyDescent="0.3">
      <c r="A4340" s="1">
        <v>4339</v>
      </c>
      <c r="B4340" s="1">
        <v>1</v>
      </c>
      <c r="C4340" s="2">
        <v>41099.755367305901</v>
      </c>
      <c r="D4340" s="2">
        <v>41159.754861111112</v>
      </c>
      <c r="E4340" s="1">
        <v>12</v>
      </c>
      <c r="F4340" s="2">
        <v>41100.568482797615</v>
      </c>
      <c r="G4340" s="1">
        <v>0</v>
      </c>
      <c r="H4340" s="32">
        <f>IFERROR(HOUR(Table1[[#This Row],[Cancel Date/time]])+MINUTE(Table1[[#This Row],[Cancel Date/time]])/60,"not cancelled")</f>
        <v>13.633333333333333</v>
      </c>
      <c r="I4340" s="47">
        <f>IFERROR(ROUND(Table1[[#This Row],[cancellation time decimal]],0),"not cancelled")</f>
        <v>14</v>
      </c>
      <c r="J4340" s="10">
        <f>IFERROR(MOD(Table1[[#This Row],[cancellation hour rounded]],24),"not cancelled")</f>
        <v>14</v>
      </c>
      <c r="K4340" s="32">
        <f>1/Table1[[#This Row],[Duration (Time between doses '[in hours'])]]</f>
        <v>8.3333333333333329E-2</v>
      </c>
      <c r="L4340" s="33">
        <f>Table1[[#This Row],[number doses per hour]]*INDEX(Table2[price per dose],Table1[[#This Row],[Drug ID]])</f>
        <v>0.56619444444444444</v>
      </c>
      <c r="M4340" s="11" t="b">
        <f>AND(Table1[[#This Row],[hour of cancellation 0 to 23]]&gt;=0,Table1[[#This Row],[hour of cancellation 0 to 23]]&lt;=23)</f>
        <v>1</v>
      </c>
    </row>
    <row r="4341" spans="1:13" x14ac:dyDescent="0.3">
      <c r="A4341" s="1">
        <v>4340</v>
      </c>
      <c r="B4341" s="1">
        <v>1</v>
      </c>
      <c r="C4341" s="2">
        <v>41099.750503656607</v>
      </c>
      <c r="D4341" s="2">
        <v>41159.75</v>
      </c>
      <c r="E4341" s="1">
        <v>8</v>
      </c>
      <c r="F4341" s="2">
        <v>41100.451674246979</v>
      </c>
      <c r="G4341" s="1">
        <v>0</v>
      </c>
      <c r="H4341" s="32">
        <f>IFERROR(HOUR(Table1[[#This Row],[Cancel Date/time]])+MINUTE(Table1[[#This Row],[Cancel Date/time]])/60,"not cancelled")</f>
        <v>10.833333333333334</v>
      </c>
      <c r="I4341" s="47">
        <f>IFERROR(ROUND(Table1[[#This Row],[cancellation time decimal]],0),"not cancelled")</f>
        <v>11</v>
      </c>
      <c r="J4341" s="10">
        <f>IFERROR(MOD(Table1[[#This Row],[cancellation hour rounded]],24),"not cancelled")</f>
        <v>11</v>
      </c>
      <c r="K4341" s="32">
        <f>1/Table1[[#This Row],[Duration (Time between doses '[in hours'])]]</f>
        <v>0.125</v>
      </c>
      <c r="L4341" s="33">
        <f>Table1[[#This Row],[number doses per hour]]*INDEX(Table2[price per dose],Table1[[#This Row],[Drug ID]])</f>
        <v>0.84929166666666667</v>
      </c>
      <c r="M4341" s="11" t="b">
        <f>AND(Table1[[#This Row],[hour of cancellation 0 to 23]]&gt;=0,Table1[[#This Row],[hour of cancellation 0 to 23]]&lt;=23)</f>
        <v>1</v>
      </c>
    </row>
    <row r="4342" spans="1:13" x14ac:dyDescent="0.3">
      <c r="A4342" s="1">
        <v>4341</v>
      </c>
      <c r="B4342" s="1">
        <v>1</v>
      </c>
      <c r="C4342" s="2">
        <v>41099.778791264878</v>
      </c>
      <c r="D4342" s="2">
        <v>41104.77847222222</v>
      </c>
      <c r="E4342" s="1">
        <v>8</v>
      </c>
      <c r="F4342" s="2">
        <v>41100.498054563242</v>
      </c>
      <c r="G4342" s="1">
        <v>0</v>
      </c>
      <c r="H4342" s="32">
        <f>IFERROR(HOUR(Table1[[#This Row],[Cancel Date/time]])+MINUTE(Table1[[#This Row],[Cancel Date/time]])/60,"not cancelled")</f>
        <v>11.95</v>
      </c>
      <c r="I4342" s="47">
        <f>IFERROR(ROUND(Table1[[#This Row],[cancellation time decimal]],0),"not cancelled")</f>
        <v>12</v>
      </c>
      <c r="J4342" s="10">
        <f>IFERROR(MOD(Table1[[#This Row],[cancellation hour rounded]],24),"not cancelled")</f>
        <v>12</v>
      </c>
      <c r="K4342" s="32">
        <f>1/Table1[[#This Row],[Duration (Time between doses '[in hours'])]]</f>
        <v>0.125</v>
      </c>
      <c r="L4342" s="33">
        <f>Table1[[#This Row],[number doses per hour]]*INDEX(Table2[price per dose],Table1[[#This Row],[Drug ID]])</f>
        <v>0.84929166666666667</v>
      </c>
      <c r="M4342" s="11" t="b">
        <f>AND(Table1[[#This Row],[hour of cancellation 0 to 23]]&gt;=0,Table1[[#This Row],[hour of cancellation 0 to 23]]&lt;=23)</f>
        <v>1</v>
      </c>
    </row>
    <row r="4343" spans="1:13" hidden="1" x14ac:dyDescent="0.3">
      <c r="A4343" s="1">
        <v>4342</v>
      </c>
      <c r="B4343" s="1">
        <v>3</v>
      </c>
      <c r="C4343" s="2">
        <v>41099.771196631562</v>
      </c>
      <c r="D4343" s="2">
        <v>41102.562450290541</v>
      </c>
      <c r="E4343" s="1">
        <v>24</v>
      </c>
      <c r="F4343" s="2" t="s">
        <v>5</v>
      </c>
      <c r="G4343" s="1">
        <v>0</v>
      </c>
      <c r="H4343" s="32" t="str">
        <f>IFERROR(HOUR(Table1[[#This Row],[Cancel Date/time]])+MINUTE(Table1[[#This Row],[Cancel Date/time]])/60,"not cancelled")</f>
        <v>not cancelled</v>
      </c>
      <c r="I4343" s="47" t="str">
        <f>IFERROR(ROUND(Table1[[#This Row],[cancellation time decimal]],0),"not cancelled")</f>
        <v>not cancelled</v>
      </c>
      <c r="J4343" s="10" t="str">
        <f>IFERROR(MOD(Table1[[#This Row],[cancellation hour rounded]],24),"not cancelled")</f>
        <v>not cancelled</v>
      </c>
      <c r="K4343" s="32">
        <f>1/Table1[[#This Row],[Duration (Time between doses '[in hours'])]]</f>
        <v>4.1666666666666664E-2</v>
      </c>
      <c r="L4343" s="33">
        <f>Table1[[#This Row],[number doses per hour]]*INDEX(Table2[price per dose],Table1[[#This Row],[Drug ID]])</f>
        <v>0.18133000000000002</v>
      </c>
      <c r="M4343" s="11" t="b">
        <f>AND(Table1[[#This Row],[hour of cancellation 0 to 23]]&gt;=0,Table1[[#This Row],[hour of cancellation 0 to 23]]&lt;=23)</f>
        <v>0</v>
      </c>
    </row>
    <row r="4344" spans="1:13" x14ac:dyDescent="0.3">
      <c r="A4344" s="1">
        <v>4343</v>
      </c>
      <c r="B4344" s="1">
        <v>4</v>
      </c>
      <c r="C4344" s="2">
        <v>41099.767558822707</v>
      </c>
      <c r="D4344" s="2">
        <v>41159.767361111109</v>
      </c>
      <c r="E4344" s="1">
        <v>12</v>
      </c>
      <c r="F4344" s="2">
        <v>41101.6573369939</v>
      </c>
      <c r="G4344" s="1">
        <v>0</v>
      </c>
      <c r="H4344" s="32">
        <f>IFERROR(HOUR(Table1[[#This Row],[Cancel Date/time]])+MINUTE(Table1[[#This Row],[Cancel Date/time]])/60,"not cancelled")</f>
        <v>15.766666666666667</v>
      </c>
      <c r="I4344" s="47">
        <f>IFERROR(ROUND(Table1[[#This Row],[cancellation time decimal]],0),"not cancelled")</f>
        <v>16</v>
      </c>
      <c r="J4344" s="10">
        <f>IFERROR(MOD(Table1[[#This Row],[cancellation hour rounded]],24),"not cancelled")</f>
        <v>16</v>
      </c>
      <c r="K4344" s="32">
        <f>1/Table1[[#This Row],[Duration (Time between doses '[in hours'])]]</f>
        <v>8.3333333333333329E-2</v>
      </c>
      <c r="L4344" s="33">
        <f>Table1[[#This Row],[number doses per hour]]*INDEX(Table2[price per dose],Table1[[#This Row],[Drug ID]])</f>
        <v>1.448055119047619</v>
      </c>
      <c r="M4344" s="11" t="b">
        <f>AND(Table1[[#This Row],[hour of cancellation 0 to 23]]&gt;=0,Table1[[#This Row],[hour of cancellation 0 to 23]]&lt;=23)</f>
        <v>1</v>
      </c>
    </row>
    <row r="4345" spans="1:13" x14ac:dyDescent="0.3">
      <c r="A4345" s="1">
        <v>4344</v>
      </c>
      <c r="B4345" s="1">
        <v>5</v>
      </c>
      <c r="C4345" s="2">
        <v>41099.751835938448</v>
      </c>
      <c r="D4345" s="2">
        <v>41159.751388888886</v>
      </c>
      <c r="E4345" s="1">
        <v>24</v>
      </c>
      <c r="F4345" s="2">
        <v>41102.290903575922</v>
      </c>
      <c r="G4345" s="1">
        <v>0</v>
      </c>
      <c r="H4345" s="32">
        <f>IFERROR(HOUR(Table1[[#This Row],[Cancel Date/time]])+MINUTE(Table1[[#This Row],[Cancel Date/time]])/60,"not cancelled")</f>
        <v>6.9666666666666668</v>
      </c>
      <c r="I4345" s="47">
        <f>IFERROR(ROUND(Table1[[#This Row],[cancellation time decimal]],0),"not cancelled")</f>
        <v>7</v>
      </c>
      <c r="J4345" s="10">
        <f>IFERROR(MOD(Table1[[#This Row],[cancellation hour rounded]],24),"not cancelled")</f>
        <v>7</v>
      </c>
      <c r="K4345" s="32">
        <f>1/Table1[[#This Row],[Duration (Time between doses '[in hours'])]]</f>
        <v>4.1666666666666664E-2</v>
      </c>
      <c r="L4345" s="33">
        <f>Table1[[#This Row],[number doses per hour]]*INDEX(Table2[price per dose],Table1[[#This Row],[Drug ID]])</f>
        <v>0.2815833333333333</v>
      </c>
      <c r="M4345" s="11" t="b">
        <f>AND(Table1[[#This Row],[hour of cancellation 0 to 23]]&gt;=0,Table1[[#This Row],[hour of cancellation 0 to 23]]&lt;=23)</f>
        <v>1</v>
      </c>
    </row>
    <row r="4346" spans="1:13" x14ac:dyDescent="0.3">
      <c r="A4346" s="1">
        <v>4345</v>
      </c>
      <c r="B4346" s="1">
        <v>2</v>
      </c>
      <c r="C4346" s="2">
        <v>41099.810365333084</v>
      </c>
      <c r="D4346" s="2">
        <v>41159.80972222222</v>
      </c>
      <c r="E4346" s="1">
        <v>10</v>
      </c>
      <c r="F4346" s="2">
        <v>41100.347354135272</v>
      </c>
      <c r="G4346" s="1">
        <v>0</v>
      </c>
      <c r="H4346" s="32">
        <f>IFERROR(HOUR(Table1[[#This Row],[Cancel Date/time]])+MINUTE(Table1[[#This Row],[Cancel Date/time]])/60,"not cancelled")</f>
        <v>8.3333333333333339</v>
      </c>
      <c r="I4346" s="47">
        <f>IFERROR(ROUND(Table1[[#This Row],[cancellation time decimal]],0),"not cancelled")</f>
        <v>8</v>
      </c>
      <c r="J4346" s="10">
        <f>IFERROR(MOD(Table1[[#This Row],[cancellation hour rounded]],24),"not cancelled")</f>
        <v>8</v>
      </c>
      <c r="K4346" s="32">
        <f>1/Table1[[#This Row],[Duration (Time between doses '[in hours'])]]</f>
        <v>0.1</v>
      </c>
      <c r="L4346" s="33">
        <f>Table1[[#This Row],[number doses per hour]]*INDEX(Table2[price per dose],Table1[[#This Row],[Drug ID]])</f>
        <v>0.84959999999999969</v>
      </c>
      <c r="M4346" s="11" t="b">
        <f>AND(Table1[[#This Row],[hour of cancellation 0 to 23]]&gt;=0,Table1[[#This Row],[hour of cancellation 0 to 23]]&lt;=23)</f>
        <v>1</v>
      </c>
    </row>
    <row r="4347" spans="1:13" x14ac:dyDescent="0.3">
      <c r="A4347" s="1">
        <v>4346</v>
      </c>
      <c r="B4347" s="1">
        <v>1</v>
      </c>
      <c r="C4347" s="2">
        <v>41099.857069637146</v>
      </c>
      <c r="D4347" s="2">
        <v>41159.856944444444</v>
      </c>
      <c r="E4347" s="1">
        <v>8</v>
      </c>
      <c r="F4347" s="2">
        <v>41100.581026916414</v>
      </c>
      <c r="G4347" s="1">
        <v>0</v>
      </c>
      <c r="H4347" s="32">
        <f>IFERROR(HOUR(Table1[[#This Row],[Cancel Date/time]])+MINUTE(Table1[[#This Row],[Cancel Date/time]])/60,"not cancelled")</f>
        <v>13.933333333333334</v>
      </c>
      <c r="I4347" s="47">
        <f>IFERROR(ROUND(Table1[[#This Row],[cancellation time decimal]],0),"not cancelled")</f>
        <v>14</v>
      </c>
      <c r="J4347" s="10">
        <f>IFERROR(MOD(Table1[[#This Row],[cancellation hour rounded]],24),"not cancelled")</f>
        <v>14</v>
      </c>
      <c r="K4347" s="32">
        <f>1/Table1[[#This Row],[Duration (Time between doses '[in hours'])]]</f>
        <v>0.125</v>
      </c>
      <c r="L4347" s="33">
        <f>Table1[[#This Row],[number doses per hour]]*INDEX(Table2[price per dose],Table1[[#This Row],[Drug ID]])</f>
        <v>0.84929166666666667</v>
      </c>
      <c r="M4347" s="11" t="b">
        <f>AND(Table1[[#This Row],[hour of cancellation 0 to 23]]&gt;=0,Table1[[#This Row],[hour of cancellation 0 to 23]]&lt;=23)</f>
        <v>1</v>
      </c>
    </row>
    <row r="4348" spans="1:13" x14ac:dyDescent="0.3">
      <c r="A4348" s="1">
        <v>4347</v>
      </c>
      <c r="B4348" s="1">
        <v>6</v>
      </c>
      <c r="C4348" s="2">
        <v>41099.858236755601</v>
      </c>
      <c r="D4348" s="2">
        <v>41159.857638888891</v>
      </c>
      <c r="E4348" s="1">
        <v>24</v>
      </c>
      <c r="F4348" s="2">
        <v>41104.333628221488</v>
      </c>
      <c r="G4348" s="1">
        <v>0</v>
      </c>
      <c r="H4348" s="32">
        <f>IFERROR(HOUR(Table1[[#This Row],[Cancel Date/time]])+MINUTE(Table1[[#This Row],[Cancel Date/time]])/60,"not cancelled")</f>
        <v>8</v>
      </c>
      <c r="I4348" s="47">
        <f>IFERROR(ROUND(Table1[[#This Row],[cancellation time decimal]],0),"not cancelled")</f>
        <v>8</v>
      </c>
      <c r="J4348" s="10">
        <f>IFERROR(MOD(Table1[[#This Row],[cancellation hour rounded]],24),"not cancelled")</f>
        <v>8</v>
      </c>
      <c r="K4348" s="32">
        <f>1/Table1[[#This Row],[Duration (Time between doses '[in hours'])]]</f>
        <v>4.1666666666666664E-2</v>
      </c>
      <c r="L4348" s="33">
        <f>Table1[[#This Row],[number doses per hour]]*INDEX(Table2[price per dose],Table1[[#This Row],[Drug ID]])</f>
        <v>0.35218749999999999</v>
      </c>
      <c r="M4348" s="11" t="b">
        <f>AND(Table1[[#This Row],[hour of cancellation 0 to 23]]&gt;=0,Table1[[#This Row],[hour of cancellation 0 to 23]]&lt;=23)</f>
        <v>1</v>
      </c>
    </row>
    <row r="4349" spans="1:13" x14ac:dyDescent="0.3">
      <c r="A4349" s="1">
        <v>4348</v>
      </c>
      <c r="B4349" s="1">
        <v>5</v>
      </c>
      <c r="C4349" s="2">
        <v>41099.83385318303</v>
      </c>
      <c r="D4349" s="2">
        <v>41159.833333333336</v>
      </c>
      <c r="E4349" s="1">
        <v>24</v>
      </c>
      <c r="F4349" s="2">
        <v>41101.473787352392</v>
      </c>
      <c r="G4349" s="1">
        <v>0</v>
      </c>
      <c r="H4349" s="32">
        <f>IFERROR(HOUR(Table1[[#This Row],[Cancel Date/time]])+MINUTE(Table1[[#This Row],[Cancel Date/time]])/60,"not cancelled")</f>
        <v>11.366666666666667</v>
      </c>
      <c r="I4349" s="47">
        <f>IFERROR(ROUND(Table1[[#This Row],[cancellation time decimal]],0),"not cancelled")</f>
        <v>11</v>
      </c>
      <c r="J4349" s="10">
        <f>IFERROR(MOD(Table1[[#This Row],[cancellation hour rounded]],24),"not cancelled")</f>
        <v>11</v>
      </c>
      <c r="K4349" s="32">
        <f>1/Table1[[#This Row],[Duration (Time between doses '[in hours'])]]</f>
        <v>4.1666666666666664E-2</v>
      </c>
      <c r="L4349" s="33">
        <f>Table1[[#This Row],[number doses per hour]]*INDEX(Table2[price per dose],Table1[[#This Row],[Drug ID]])</f>
        <v>0.2815833333333333</v>
      </c>
      <c r="M4349" s="11" t="b">
        <f>AND(Table1[[#This Row],[hour of cancellation 0 to 23]]&gt;=0,Table1[[#This Row],[hour of cancellation 0 to 23]]&lt;=23)</f>
        <v>1</v>
      </c>
    </row>
    <row r="4350" spans="1:13" x14ac:dyDescent="0.3">
      <c r="A4350" s="1">
        <v>4349</v>
      </c>
      <c r="B4350" s="1">
        <v>5</v>
      </c>
      <c r="C4350" s="2">
        <v>41099.863746965748</v>
      </c>
      <c r="D4350" s="2">
        <v>41159.86319444445</v>
      </c>
      <c r="E4350" s="1">
        <v>24</v>
      </c>
      <c r="F4350" s="2">
        <v>41102.596026380379</v>
      </c>
      <c r="G4350" s="1">
        <v>0</v>
      </c>
      <c r="H4350" s="32">
        <f>IFERROR(HOUR(Table1[[#This Row],[Cancel Date/time]])+MINUTE(Table1[[#This Row],[Cancel Date/time]])/60,"not cancelled")</f>
        <v>14.3</v>
      </c>
      <c r="I4350" s="47">
        <f>IFERROR(ROUND(Table1[[#This Row],[cancellation time decimal]],0),"not cancelled")</f>
        <v>14</v>
      </c>
      <c r="J4350" s="10">
        <f>IFERROR(MOD(Table1[[#This Row],[cancellation hour rounded]],24),"not cancelled")</f>
        <v>14</v>
      </c>
      <c r="K4350" s="32">
        <f>1/Table1[[#This Row],[Duration (Time between doses '[in hours'])]]</f>
        <v>4.1666666666666664E-2</v>
      </c>
      <c r="L4350" s="33">
        <f>Table1[[#This Row],[number doses per hour]]*INDEX(Table2[price per dose],Table1[[#This Row],[Drug ID]])</f>
        <v>0.2815833333333333</v>
      </c>
      <c r="M4350" s="11" t="b">
        <f>AND(Table1[[#This Row],[hour of cancellation 0 to 23]]&gt;=0,Table1[[#This Row],[hour of cancellation 0 to 23]]&lt;=23)</f>
        <v>1</v>
      </c>
    </row>
    <row r="4351" spans="1:13" x14ac:dyDescent="0.3">
      <c r="A4351" s="1">
        <v>4350</v>
      </c>
      <c r="B4351" s="1">
        <v>6</v>
      </c>
      <c r="C4351" s="2">
        <v>41099.842817606594</v>
      </c>
      <c r="D4351" s="2">
        <v>41159.842361111114</v>
      </c>
      <c r="E4351" s="1">
        <v>24</v>
      </c>
      <c r="F4351" s="2">
        <v>41103.840245865002</v>
      </c>
      <c r="G4351" s="1">
        <v>0</v>
      </c>
      <c r="H4351" s="32">
        <f>IFERROR(HOUR(Table1[[#This Row],[Cancel Date/time]])+MINUTE(Table1[[#This Row],[Cancel Date/time]])/60,"not cancelled")</f>
        <v>20.149999999999999</v>
      </c>
      <c r="I4351" s="47">
        <f>IFERROR(ROUND(Table1[[#This Row],[cancellation time decimal]],0),"not cancelled")</f>
        <v>20</v>
      </c>
      <c r="J4351" s="10">
        <f>IFERROR(MOD(Table1[[#This Row],[cancellation hour rounded]],24),"not cancelled")</f>
        <v>20</v>
      </c>
      <c r="K4351" s="32">
        <f>1/Table1[[#This Row],[Duration (Time between doses '[in hours'])]]</f>
        <v>4.1666666666666664E-2</v>
      </c>
      <c r="L4351" s="33">
        <f>Table1[[#This Row],[number doses per hour]]*INDEX(Table2[price per dose],Table1[[#This Row],[Drug ID]])</f>
        <v>0.35218749999999999</v>
      </c>
      <c r="M4351" s="11" t="b">
        <f>AND(Table1[[#This Row],[hour of cancellation 0 to 23]]&gt;=0,Table1[[#This Row],[hour of cancellation 0 to 23]]&lt;=23)</f>
        <v>1</v>
      </c>
    </row>
    <row r="4352" spans="1:13" x14ac:dyDescent="0.3">
      <c r="A4352" s="1">
        <v>4351</v>
      </c>
      <c r="B4352" s="1">
        <v>1</v>
      </c>
      <c r="C4352" s="2">
        <v>41099.869954330803</v>
      </c>
      <c r="D4352" s="2">
        <v>41159.869444444448</v>
      </c>
      <c r="E4352" s="1">
        <v>8</v>
      </c>
      <c r="F4352" s="2">
        <v>41100.024995542954</v>
      </c>
      <c r="G4352" s="1">
        <v>0</v>
      </c>
      <c r="H4352" s="32">
        <f>IFERROR(HOUR(Table1[[#This Row],[Cancel Date/time]])+MINUTE(Table1[[#This Row],[Cancel Date/time]])/60,"not cancelled")</f>
        <v>0.6</v>
      </c>
      <c r="I4352" s="47">
        <f>IFERROR(ROUND(Table1[[#This Row],[cancellation time decimal]],0),"not cancelled")</f>
        <v>1</v>
      </c>
      <c r="J4352" s="10">
        <f>IFERROR(MOD(Table1[[#This Row],[cancellation hour rounded]],24),"not cancelled")</f>
        <v>1</v>
      </c>
      <c r="K4352" s="32">
        <f>1/Table1[[#This Row],[Duration (Time between doses '[in hours'])]]</f>
        <v>0.125</v>
      </c>
      <c r="L4352" s="33">
        <f>Table1[[#This Row],[number doses per hour]]*INDEX(Table2[price per dose],Table1[[#This Row],[Drug ID]])</f>
        <v>0.84929166666666667</v>
      </c>
      <c r="M4352" s="11" t="b">
        <f>AND(Table1[[#This Row],[hour of cancellation 0 to 23]]&gt;=0,Table1[[#This Row],[hour of cancellation 0 to 23]]&lt;=23)</f>
        <v>1</v>
      </c>
    </row>
    <row r="4353" spans="1:13" x14ac:dyDescent="0.3">
      <c r="A4353" s="1">
        <v>4352</v>
      </c>
      <c r="B4353" s="1">
        <v>7</v>
      </c>
      <c r="C4353" s="2">
        <v>41099.915862868736</v>
      </c>
      <c r="D4353" s="2">
        <v>41159.915277777778</v>
      </c>
      <c r="E4353" s="1">
        <v>24</v>
      </c>
      <c r="F4353" s="2">
        <v>41109.567219560835</v>
      </c>
      <c r="G4353" s="1">
        <v>0</v>
      </c>
      <c r="H4353" s="32">
        <f>IFERROR(HOUR(Table1[[#This Row],[Cancel Date/time]])+MINUTE(Table1[[#This Row],[Cancel Date/time]])/60,"not cancelled")</f>
        <v>13.6</v>
      </c>
      <c r="I4353" s="47">
        <f>IFERROR(ROUND(Table1[[#This Row],[cancellation time decimal]],0),"not cancelled")</f>
        <v>14</v>
      </c>
      <c r="J4353" s="10">
        <f>IFERROR(MOD(Table1[[#This Row],[cancellation hour rounded]],24),"not cancelled")</f>
        <v>14</v>
      </c>
      <c r="K4353" s="32">
        <f>1/Table1[[#This Row],[Duration (Time between doses '[in hours'])]]</f>
        <v>4.1666666666666664E-2</v>
      </c>
      <c r="L4353" s="33">
        <f>Table1[[#This Row],[number doses per hour]]*INDEX(Table2[price per dose],Table1[[#This Row],[Drug ID]])</f>
        <v>1.2958049999999997</v>
      </c>
      <c r="M4353" s="11" t="b">
        <f>AND(Table1[[#This Row],[hour of cancellation 0 to 23]]&gt;=0,Table1[[#This Row],[hour of cancellation 0 to 23]]&lt;=23)</f>
        <v>1</v>
      </c>
    </row>
    <row r="4354" spans="1:13" x14ac:dyDescent="0.3">
      <c r="A4354" s="1">
        <v>4353</v>
      </c>
      <c r="B4354" s="1">
        <v>4</v>
      </c>
      <c r="C4354" s="2">
        <v>41099.88748969369</v>
      </c>
      <c r="D4354" s="2">
        <v>41159.886805555558</v>
      </c>
      <c r="E4354" s="1">
        <v>12</v>
      </c>
      <c r="F4354" s="2">
        <v>41101.586280325893</v>
      </c>
      <c r="G4354" s="1">
        <v>0</v>
      </c>
      <c r="H4354" s="32">
        <f>IFERROR(HOUR(Table1[[#This Row],[Cancel Date/time]])+MINUTE(Table1[[#This Row],[Cancel Date/time]])/60,"not cancelled")</f>
        <v>14.066666666666666</v>
      </c>
      <c r="I4354" s="47">
        <f>IFERROR(ROUND(Table1[[#This Row],[cancellation time decimal]],0),"not cancelled")</f>
        <v>14</v>
      </c>
      <c r="J4354" s="10">
        <f>IFERROR(MOD(Table1[[#This Row],[cancellation hour rounded]],24),"not cancelled")</f>
        <v>14</v>
      </c>
      <c r="K4354" s="32">
        <f>1/Table1[[#This Row],[Duration (Time between doses '[in hours'])]]</f>
        <v>8.3333333333333329E-2</v>
      </c>
      <c r="L4354" s="33">
        <f>Table1[[#This Row],[number doses per hour]]*INDEX(Table2[price per dose],Table1[[#This Row],[Drug ID]])</f>
        <v>1.448055119047619</v>
      </c>
      <c r="M4354" s="11" t="b">
        <f>AND(Table1[[#This Row],[hour of cancellation 0 to 23]]&gt;=0,Table1[[#This Row],[hour of cancellation 0 to 23]]&lt;=23)</f>
        <v>1</v>
      </c>
    </row>
    <row r="4355" spans="1:13" x14ac:dyDescent="0.3">
      <c r="A4355" s="1">
        <v>4354</v>
      </c>
      <c r="B4355" s="1">
        <v>1</v>
      </c>
      <c r="C4355" s="2">
        <v>41100.000852844023</v>
      </c>
      <c r="D4355" s="2">
        <v>41160.000694444447</v>
      </c>
      <c r="E4355" s="1">
        <v>12</v>
      </c>
      <c r="F4355" s="2">
        <v>41100.615481884946</v>
      </c>
      <c r="G4355" s="1">
        <v>0</v>
      </c>
      <c r="H4355" s="32">
        <f>IFERROR(HOUR(Table1[[#This Row],[Cancel Date/time]])+MINUTE(Table1[[#This Row],[Cancel Date/time]])/60,"not cancelled")</f>
        <v>14.766666666666667</v>
      </c>
      <c r="I4355" s="47">
        <f>IFERROR(ROUND(Table1[[#This Row],[cancellation time decimal]],0),"not cancelled")</f>
        <v>15</v>
      </c>
      <c r="J4355" s="10">
        <f>IFERROR(MOD(Table1[[#This Row],[cancellation hour rounded]],24),"not cancelled")</f>
        <v>15</v>
      </c>
      <c r="K4355" s="32">
        <f>1/Table1[[#This Row],[Duration (Time between doses '[in hours'])]]</f>
        <v>8.3333333333333329E-2</v>
      </c>
      <c r="L4355" s="33">
        <f>Table1[[#This Row],[number doses per hour]]*INDEX(Table2[price per dose],Table1[[#This Row],[Drug ID]])</f>
        <v>0.56619444444444444</v>
      </c>
      <c r="M4355" s="11" t="b">
        <f>AND(Table1[[#This Row],[hour of cancellation 0 to 23]]&gt;=0,Table1[[#This Row],[hour of cancellation 0 to 23]]&lt;=23)</f>
        <v>1</v>
      </c>
    </row>
    <row r="4356" spans="1:13" hidden="1" x14ac:dyDescent="0.3">
      <c r="A4356" s="1">
        <v>4355</v>
      </c>
      <c r="B4356" s="1">
        <v>5</v>
      </c>
      <c r="C4356" s="2">
        <v>41100.233439750809</v>
      </c>
      <c r="D4356" s="2">
        <v>41103.732831319205</v>
      </c>
      <c r="E4356" s="1">
        <v>24</v>
      </c>
      <c r="F4356" s="2" t="s">
        <v>5</v>
      </c>
      <c r="G4356" s="1">
        <v>0</v>
      </c>
      <c r="H4356" s="32" t="str">
        <f>IFERROR(HOUR(Table1[[#This Row],[Cancel Date/time]])+MINUTE(Table1[[#This Row],[Cancel Date/time]])/60,"not cancelled")</f>
        <v>not cancelled</v>
      </c>
      <c r="I4356" s="47" t="str">
        <f>IFERROR(ROUND(Table1[[#This Row],[cancellation time decimal]],0),"not cancelled")</f>
        <v>not cancelled</v>
      </c>
      <c r="J4356" s="10" t="str">
        <f>IFERROR(MOD(Table1[[#This Row],[cancellation hour rounded]],24),"not cancelled")</f>
        <v>not cancelled</v>
      </c>
      <c r="K4356" s="32">
        <f>1/Table1[[#This Row],[Duration (Time between doses '[in hours'])]]</f>
        <v>4.1666666666666664E-2</v>
      </c>
      <c r="L4356" s="33">
        <f>Table1[[#This Row],[number doses per hour]]*INDEX(Table2[price per dose],Table1[[#This Row],[Drug ID]])</f>
        <v>0.2815833333333333</v>
      </c>
      <c r="M4356" s="11" t="b">
        <f>AND(Table1[[#This Row],[hour of cancellation 0 to 23]]&gt;=0,Table1[[#This Row],[hour of cancellation 0 to 23]]&lt;=23)</f>
        <v>0</v>
      </c>
    </row>
    <row r="4357" spans="1:13" x14ac:dyDescent="0.3">
      <c r="A4357" s="1">
        <v>4356</v>
      </c>
      <c r="B4357" s="1">
        <v>7</v>
      </c>
      <c r="C4357" s="2">
        <v>41100.363383146294</v>
      </c>
      <c r="D4357" s="2">
        <v>41160.36319444445</v>
      </c>
      <c r="E4357" s="1">
        <v>24</v>
      </c>
      <c r="F4357" s="2">
        <v>41109.566524863607</v>
      </c>
      <c r="G4357" s="1">
        <v>0</v>
      </c>
      <c r="H4357" s="32">
        <f>IFERROR(HOUR(Table1[[#This Row],[Cancel Date/time]])+MINUTE(Table1[[#This Row],[Cancel Date/time]])/60,"not cancelled")</f>
        <v>13.583333333333334</v>
      </c>
      <c r="I4357" s="47">
        <f>IFERROR(ROUND(Table1[[#This Row],[cancellation time decimal]],0),"not cancelled")</f>
        <v>14</v>
      </c>
      <c r="J4357" s="10">
        <f>IFERROR(MOD(Table1[[#This Row],[cancellation hour rounded]],24),"not cancelled")</f>
        <v>14</v>
      </c>
      <c r="K4357" s="32">
        <f>1/Table1[[#This Row],[Duration (Time between doses '[in hours'])]]</f>
        <v>4.1666666666666664E-2</v>
      </c>
      <c r="L4357" s="33">
        <f>Table1[[#This Row],[number doses per hour]]*INDEX(Table2[price per dose],Table1[[#This Row],[Drug ID]])</f>
        <v>1.2958049999999997</v>
      </c>
      <c r="M4357" s="11" t="b">
        <f>AND(Table1[[#This Row],[hour of cancellation 0 to 23]]&gt;=0,Table1[[#This Row],[hour of cancellation 0 to 23]]&lt;=23)</f>
        <v>1</v>
      </c>
    </row>
    <row r="4358" spans="1:13" x14ac:dyDescent="0.3">
      <c r="A4358" s="1">
        <v>4357</v>
      </c>
      <c r="B4358" s="1">
        <v>9</v>
      </c>
      <c r="C4358" s="2">
        <v>41100.378429370809</v>
      </c>
      <c r="D4358" s="2">
        <v>41160.37777777778</v>
      </c>
      <c r="E4358" s="1">
        <v>5</v>
      </c>
      <c r="F4358" s="2">
        <v>41103.292318265674</v>
      </c>
      <c r="G4358" s="1">
        <v>0</v>
      </c>
      <c r="H4358" s="32">
        <f>IFERROR(HOUR(Table1[[#This Row],[Cancel Date/time]])+MINUTE(Table1[[#This Row],[Cancel Date/time]])/60,"not cancelled")</f>
        <v>7</v>
      </c>
      <c r="I4358" s="47">
        <f>IFERROR(ROUND(Table1[[#This Row],[cancellation time decimal]],0),"not cancelled")</f>
        <v>7</v>
      </c>
      <c r="J4358" s="10">
        <f>IFERROR(MOD(Table1[[#This Row],[cancellation hour rounded]],24),"not cancelled")</f>
        <v>7</v>
      </c>
      <c r="K4358" s="32">
        <f>1/Table1[[#This Row],[Duration (Time between doses '[in hours'])]]</f>
        <v>0.2</v>
      </c>
      <c r="L4358" s="33">
        <f>Table1[[#This Row],[number doses per hour]]*INDEX(Table2[price per dose],Table1[[#This Row],[Drug ID]])</f>
        <v>5.6740000000000004</v>
      </c>
      <c r="M4358" s="11" t="b">
        <f>AND(Table1[[#This Row],[hour of cancellation 0 to 23]]&gt;=0,Table1[[#This Row],[hour of cancellation 0 to 23]]&lt;=23)</f>
        <v>1</v>
      </c>
    </row>
    <row r="4359" spans="1:13" x14ac:dyDescent="0.3">
      <c r="A4359" s="1">
        <v>4358</v>
      </c>
      <c r="B4359" s="1">
        <v>6</v>
      </c>
      <c r="C4359" s="2">
        <v>41100.3856013431</v>
      </c>
      <c r="D4359" s="2">
        <v>41160.385416666664</v>
      </c>
      <c r="E4359" s="1">
        <v>24</v>
      </c>
      <c r="F4359" s="2">
        <v>41103.495826843748</v>
      </c>
      <c r="G4359" s="1">
        <v>0</v>
      </c>
      <c r="H4359" s="32">
        <f>IFERROR(HOUR(Table1[[#This Row],[Cancel Date/time]])+MINUTE(Table1[[#This Row],[Cancel Date/time]])/60,"not cancelled")</f>
        <v>11.883333333333333</v>
      </c>
      <c r="I4359" s="47">
        <f>IFERROR(ROUND(Table1[[#This Row],[cancellation time decimal]],0),"not cancelled")</f>
        <v>12</v>
      </c>
      <c r="J4359" s="10">
        <f>IFERROR(MOD(Table1[[#This Row],[cancellation hour rounded]],24),"not cancelled")</f>
        <v>12</v>
      </c>
      <c r="K4359" s="32">
        <f>1/Table1[[#This Row],[Duration (Time between doses '[in hours'])]]</f>
        <v>4.1666666666666664E-2</v>
      </c>
      <c r="L4359" s="33">
        <f>Table1[[#This Row],[number doses per hour]]*INDEX(Table2[price per dose],Table1[[#This Row],[Drug ID]])</f>
        <v>0.35218749999999999</v>
      </c>
      <c r="M4359" s="11" t="b">
        <f>AND(Table1[[#This Row],[hour of cancellation 0 to 23]]&gt;=0,Table1[[#This Row],[hour of cancellation 0 to 23]]&lt;=23)</f>
        <v>1</v>
      </c>
    </row>
    <row r="4360" spans="1:13" x14ac:dyDescent="0.3">
      <c r="A4360" s="1">
        <v>4359</v>
      </c>
      <c r="B4360" s="1">
        <v>2</v>
      </c>
      <c r="C4360" s="2">
        <v>41100.492364791469</v>
      </c>
      <c r="D4360" s="2">
        <v>41160.492361111115</v>
      </c>
      <c r="E4360" s="1">
        <v>10</v>
      </c>
      <c r="F4360" s="2">
        <v>41101.390397730451</v>
      </c>
      <c r="G4360" s="1">
        <v>0</v>
      </c>
      <c r="H4360" s="32">
        <f>IFERROR(HOUR(Table1[[#This Row],[Cancel Date/time]])+MINUTE(Table1[[#This Row],[Cancel Date/time]])/60,"not cancelled")</f>
        <v>9.3666666666666671</v>
      </c>
      <c r="I4360" s="47">
        <f>IFERROR(ROUND(Table1[[#This Row],[cancellation time decimal]],0),"not cancelled")</f>
        <v>9</v>
      </c>
      <c r="J4360" s="10">
        <f>IFERROR(MOD(Table1[[#This Row],[cancellation hour rounded]],24),"not cancelled")</f>
        <v>9</v>
      </c>
      <c r="K4360" s="32">
        <f>1/Table1[[#This Row],[Duration (Time between doses '[in hours'])]]</f>
        <v>0.1</v>
      </c>
      <c r="L4360" s="33">
        <f>Table1[[#This Row],[number doses per hour]]*INDEX(Table2[price per dose],Table1[[#This Row],[Drug ID]])</f>
        <v>0.84959999999999969</v>
      </c>
      <c r="M4360" s="11" t="b">
        <f>AND(Table1[[#This Row],[hour of cancellation 0 to 23]]&gt;=0,Table1[[#This Row],[hour of cancellation 0 to 23]]&lt;=23)</f>
        <v>1</v>
      </c>
    </row>
    <row r="4361" spans="1:13" x14ac:dyDescent="0.3">
      <c r="A4361" s="1">
        <v>4360</v>
      </c>
      <c r="B4361" s="1">
        <v>2</v>
      </c>
      <c r="C4361" s="2">
        <v>41100.468577738611</v>
      </c>
      <c r="D4361" s="2">
        <v>41160.468055555561</v>
      </c>
      <c r="E4361" s="1">
        <v>10</v>
      </c>
      <c r="F4361" s="2">
        <v>41101.644530781465</v>
      </c>
      <c r="G4361" s="1">
        <v>0</v>
      </c>
      <c r="H4361" s="32">
        <f>IFERROR(HOUR(Table1[[#This Row],[Cancel Date/time]])+MINUTE(Table1[[#This Row],[Cancel Date/time]])/60,"not cancelled")</f>
        <v>15.466666666666667</v>
      </c>
      <c r="I4361" s="47">
        <f>IFERROR(ROUND(Table1[[#This Row],[cancellation time decimal]],0),"not cancelled")</f>
        <v>15</v>
      </c>
      <c r="J4361" s="10">
        <f>IFERROR(MOD(Table1[[#This Row],[cancellation hour rounded]],24),"not cancelled")</f>
        <v>15</v>
      </c>
      <c r="K4361" s="32">
        <f>1/Table1[[#This Row],[Duration (Time between doses '[in hours'])]]</f>
        <v>0.1</v>
      </c>
      <c r="L4361" s="33">
        <f>Table1[[#This Row],[number doses per hour]]*INDEX(Table2[price per dose],Table1[[#This Row],[Drug ID]])</f>
        <v>0.84959999999999969</v>
      </c>
      <c r="M4361" s="11" t="b">
        <f>AND(Table1[[#This Row],[hour of cancellation 0 to 23]]&gt;=0,Table1[[#This Row],[hour of cancellation 0 to 23]]&lt;=23)</f>
        <v>1</v>
      </c>
    </row>
    <row r="4362" spans="1:13" x14ac:dyDescent="0.3">
      <c r="A4362" s="1">
        <v>4361</v>
      </c>
      <c r="B4362" s="1">
        <v>1</v>
      </c>
      <c r="C4362" s="2">
        <v>41100.467756078688</v>
      </c>
      <c r="D4362" s="2">
        <v>41160.467361111114</v>
      </c>
      <c r="E4362" s="1">
        <v>8</v>
      </c>
      <c r="F4362" s="2">
        <v>41101.505713615195</v>
      </c>
      <c r="G4362" s="1">
        <v>0</v>
      </c>
      <c r="H4362" s="32">
        <f>IFERROR(HOUR(Table1[[#This Row],[Cancel Date/time]])+MINUTE(Table1[[#This Row],[Cancel Date/time]])/60,"not cancelled")</f>
        <v>12.133333333333333</v>
      </c>
      <c r="I4362" s="47">
        <f>IFERROR(ROUND(Table1[[#This Row],[cancellation time decimal]],0),"not cancelled")</f>
        <v>12</v>
      </c>
      <c r="J4362" s="10">
        <f>IFERROR(MOD(Table1[[#This Row],[cancellation hour rounded]],24),"not cancelled")</f>
        <v>12</v>
      </c>
      <c r="K4362" s="32">
        <f>1/Table1[[#This Row],[Duration (Time between doses '[in hours'])]]</f>
        <v>0.125</v>
      </c>
      <c r="L4362" s="33">
        <f>Table1[[#This Row],[number doses per hour]]*INDEX(Table2[price per dose],Table1[[#This Row],[Drug ID]])</f>
        <v>0.84929166666666667</v>
      </c>
      <c r="M4362" s="11" t="b">
        <f>AND(Table1[[#This Row],[hour of cancellation 0 to 23]]&gt;=0,Table1[[#This Row],[hour of cancellation 0 to 23]]&lt;=23)</f>
        <v>1</v>
      </c>
    </row>
    <row r="4363" spans="1:13" x14ac:dyDescent="0.3">
      <c r="A4363" s="1">
        <v>4362</v>
      </c>
      <c r="B4363" s="1">
        <v>7</v>
      </c>
      <c r="C4363" s="2">
        <v>41100.502798227441</v>
      </c>
      <c r="D4363" s="2">
        <v>41160.50277777778</v>
      </c>
      <c r="E4363" s="1">
        <v>24</v>
      </c>
      <c r="F4363" s="2">
        <v>41127.461337400768</v>
      </c>
      <c r="G4363" s="1">
        <v>1</v>
      </c>
      <c r="H4363" s="32">
        <f>IFERROR(HOUR(Table1[[#This Row],[Cancel Date/time]])+MINUTE(Table1[[#This Row],[Cancel Date/time]])/60,"not cancelled")</f>
        <v>11.066666666666666</v>
      </c>
      <c r="I4363" s="47">
        <f>IFERROR(ROUND(Table1[[#This Row],[cancellation time decimal]],0),"not cancelled")</f>
        <v>11</v>
      </c>
      <c r="J4363" s="10">
        <f>IFERROR(MOD(Table1[[#This Row],[cancellation hour rounded]],24),"not cancelled")</f>
        <v>11</v>
      </c>
      <c r="K4363" s="32">
        <f>1/Table1[[#This Row],[Duration (Time between doses '[in hours'])]]</f>
        <v>4.1666666666666664E-2</v>
      </c>
      <c r="L4363" s="33">
        <f>Table1[[#This Row],[number doses per hour]]*INDEX(Table2[price per dose],Table1[[#This Row],[Drug ID]])</f>
        <v>1.2958049999999997</v>
      </c>
      <c r="M4363" s="11" t="b">
        <f>AND(Table1[[#This Row],[hour of cancellation 0 to 23]]&gt;=0,Table1[[#This Row],[hour of cancellation 0 to 23]]&lt;=23)</f>
        <v>1</v>
      </c>
    </row>
    <row r="4364" spans="1:13" x14ac:dyDescent="0.3">
      <c r="A4364" s="1">
        <v>4363</v>
      </c>
      <c r="B4364" s="1">
        <v>3</v>
      </c>
      <c r="C4364" s="2">
        <v>41100.564347377214</v>
      </c>
      <c r="D4364" s="2">
        <v>41160.563888888886</v>
      </c>
      <c r="E4364" s="1">
        <v>24</v>
      </c>
      <c r="F4364" s="2">
        <v>41102.703184839746</v>
      </c>
      <c r="G4364" s="1">
        <v>0</v>
      </c>
      <c r="H4364" s="32">
        <f>IFERROR(HOUR(Table1[[#This Row],[Cancel Date/time]])+MINUTE(Table1[[#This Row],[Cancel Date/time]])/60,"not cancelled")</f>
        <v>16.866666666666667</v>
      </c>
      <c r="I4364" s="47">
        <f>IFERROR(ROUND(Table1[[#This Row],[cancellation time decimal]],0),"not cancelled")</f>
        <v>17</v>
      </c>
      <c r="J4364" s="10">
        <f>IFERROR(MOD(Table1[[#This Row],[cancellation hour rounded]],24),"not cancelled")</f>
        <v>17</v>
      </c>
      <c r="K4364" s="32">
        <f>1/Table1[[#This Row],[Duration (Time between doses '[in hours'])]]</f>
        <v>4.1666666666666664E-2</v>
      </c>
      <c r="L4364" s="33">
        <f>Table1[[#This Row],[number doses per hour]]*INDEX(Table2[price per dose],Table1[[#This Row],[Drug ID]])</f>
        <v>0.18133000000000002</v>
      </c>
      <c r="M4364" s="11" t="b">
        <f>AND(Table1[[#This Row],[hour of cancellation 0 to 23]]&gt;=0,Table1[[#This Row],[hour of cancellation 0 to 23]]&lt;=23)</f>
        <v>1</v>
      </c>
    </row>
    <row r="4365" spans="1:13" x14ac:dyDescent="0.3">
      <c r="A4365" s="1">
        <v>4364</v>
      </c>
      <c r="B4365" s="1">
        <v>7</v>
      </c>
      <c r="C4365" s="2">
        <v>41100.556021162876</v>
      </c>
      <c r="D4365" s="2">
        <v>41160.555555555555</v>
      </c>
      <c r="E4365" s="1">
        <v>24</v>
      </c>
      <c r="F4365" s="2">
        <v>41122.459772788825</v>
      </c>
      <c r="G4365" s="1">
        <v>1</v>
      </c>
      <c r="H4365" s="32">
        <f>IFERROR(HOUR(Table1[[#This Row],[Cancel Date/time]])+MINUTE(Table1[[#This Row],[Cancel Date/time]])/60,"not cancelled")</f>
        <v>11.033333333333333</v>
      </c>
      <c r="I4365" s="47">
        <f>IFERROR(ROUND(Table1[[#This Row],[cancellation time decimal]],0),"not cancelled")</f>
        <v>11</v>
      </c>
      <c r="J4365" s="10">
        <f>IFERROR(MOD(Table1[[#This Row],[cancellation hour rounded]],24),"not cancelled")</f>
        <v>11</v>
      </c>
      <c r="K4365" s="32">
        <f>1/Table1[[#This Row],[Duration (Time between doses '[in hours'])]]</f>
        <v>4.1666666666666664E-2</v>
      </c>
      <c r="L4365" s="33">
        <f>Table1[[#This Row],[number doses per hour]]*INDEX(Table2[price per dose],Table1[[#This Row],[Drug ID]])</f>
        <v>1.2958049999999997</v>
      </c>
      <c r="M4365" s="11" t="b">
        <f>AND(Table1[[#This Row],[hour of cancellation 0 to 23]]&gt;=0,Table1[[#This Row],[hour of cancellation 0 to 23]]&lt;=23)</f>
        <v>1</v>
      </c>
    </row>
    <row r="4366" spans="1:13" x14ac:dyDescent="0.3">
      <c r="A4366" s="1">
        <v>4365</v>
      </c>
      <c r="B4366" s="1">
        <v>4</v>
      </c>
      <c r="C4366" s="2">
        <v>41100.575248891</v>
      </c>
      <c r="D4366" s="2">
        <v>41160.574999999997</v>
      </c>
      <c r="E4366" s="1">
        <v>12</v>
      </c>
      <c r="F4366" s="2">
        <v>41103.324359909973</v>
      </c>
      <c r="G4366" s="1">
        <v>0</v>
      </c>
      <c r="H4366" s="32">
        <f>IFERROR(HOUR(Table1[[#This Row],[Cancel Date/time]])+MINUTE(Table1[[#This Row],[Cancel Date/time]])/60,"not cancelled")</f>
        <v>7.7833333333333332</v>
      </c>
      <c r="I4366" s="47">
        <f>IFERROR(ROUND(Table1[[#This Row],[cancellation time decimal]],0),"not cancelled")</f>
        <v>8</v>
      </c>
      <c r="J4366" s="10">
        <f>IFERROR(MOD(Table1[[#This Row],[cancellation hour rounded]],24),"not cancelled")</f>
        <v>8</v>
      </c>
      <c r="K4366" s="32">
        <f>1/Table1[[#This Row],[Duration (Time between doses '[in hours'])]]</f>
        <v>8.3333333333333329E-2</v>
      </c>
      <c r="L4366" s="33">
        <f>Table1[[#This Row],[number doses per hour]]*INDEX(Table2[price per dose],Table1[[#This Row],[Drug ID]])</f>
        <v>1.448055119047619</v>
      </c>
      <c r="M4366" s="11" t="b">
        <f>AND(Table1[[#This Row],[hour of cancellation 0 to 23]]&gt;=0,Table1[[#This Row],[hour of cancellation 0 to 23]]&lt;=23)</f>
        <v>1</v>
      </c>
    </row>
    <row r="4367" spans="1:13" x14ac:dyDescent="0.3">
      <c r="A4367" s="1">
        <v>4366</v>
      </c>
      <c r="B4367" s="1">
        <v>8</v>
      </c>
      <c r="C4367" s="2">
        <v>41100.615883636958</v>
      </c>
      <c r="D4367" s="2">
        <v>41160.615277777782</v>
      </c>
      <c r="E4367" s="1">
        <v>3</v>
      </c>
      <c r="F4367" s="2">
        <v>41107.659242858404</v>
      </c>
      <c r="G4367" s="1">
        <v>0</v>
      </c>
      <c r="H4367" s="32">
        <f>IFERROR(HOUR(Table1[[#This Row],[Cancel Date/time]])+MINUTE(Table1[[#This Row],[Cancel Date/time]])/60,"not cancelled")</f>
        <v>15.816666666666666</v>
      </c>
      <c r="I4367" s="47">
        <f>IFERROR(ROUND(Table1[[#This Row],[cancellation time decimal]],0),"not cancelled")</f>
        <v>16</v>
      </c>
      <c r="J4367" s="10">
        <f>IFERROR(MOD(Table1[[#This Row],[cancellation hour rounded]],24),"not cancelled")</f>
        <v>16</v>
      </c>
      <c r="K4367" s="32">
        <f>1/Table1[[#This Row],[Duration (Time between doses '[in hours'])]]</f>
        <v>0.33333333333333331</v>
      </c>
      <c r="L4367" s="33">
        <f>Table1[[#This Row],[number doses per hour]]*INDEX(Table2[price per dose],Table1[[#This Row],[Drug ID]])</f>
        <v>0.29998222222222221</v>
      </c>
      <c r="M4367" s="11" t="b">
        <f>AND(Table1[[#This Row],[hour of cancellation 0 to 23]]&gt;=0,Table1[[#This Row],[hour of cancellation 0 to 23]]&lt;=23)</f>
        <v>1</v>
      </c>
    </row>
    <row r="4368" spans="1:13" x14ac:dyDescent="0.3">
      <c r="A4368" s="1">
        <v>4367</v>
      </c>
      <c r="B4368" s="1">
        <v>5</v>
      </c>
      <c r="C4368" s="2">
        <v>41100.609982455986</v>
      </c>
      <c r="D4368" s="2">
        <v>41160.609722222223</v>
      </c>
      <c r="E4368" s="1">
        <v>24</v>
      </c>
      <c r="F4368" s="2">
        <v>41104.840324994686</v>
      </c>
      <c r="G4368" s="1">
        <v>0</v>
      </c>
      <c r="H4368" s="32">
        <f>IFERROR(HOUR(Table1[[#This Row],[Cancel Date/time]])+MINUTE(Table1[[#This Row],[Cancel Date/time]])/60,"not cancelled")</f>
        <v>20.166666666666668</v>
      </c>
      <c r="I4368" s="47">
        <f>IFERROR(ROUND(Table1[[#This Row],[cancellation time decimal]],0),"not cancelled")</f>
        <v>20</v>
      </c>
      <c r="J4368" s="10">
        <f>IFERROR(MOD(Table1[[#This Row],[cancellation hour rounded]],24),"not cancelled")</f>
        <v>20</v>
      </c>
      <c r="K4368" s="32">
        <f>1/Table1[[#This Row],[Duration (Time between doses '[in hours'])]]</f>
        <v>4.1666666666666664E-2</v>
      </c>
      <c r="L4368" s="33">
        <f>Table1[[#This Row],[number doses per hour]]*INDEX(Table2[price per dose],Table1[[#This Row],[Drug ID]])</f>
        <v>0.2815833333333333</v>
      </c>
      <c r="M4368" s="11" t="b">
        <f>AND(Table1[[#This Row],[hour of cancellation 0 to 23]]&gt;=0,Table1[[#This Row],[hour of cancellation 0 to 23]]&lt;=23)</f>
        <v>1</v>
      </c>
    </row>
    <row r="4369" spans="1:13" x14ac:dyDescent="0.3">
      <c r="A4369" s="1">
        <v>4368</v>
      </c>
      <c r="B4369" s="1">
        <v>5</v>
      </c>
      <c r="C4369" s="2">
        <v>41100.789496856378</v>
      </c>
      <c r="D4369" s="2">
        <v>41160.788888888892</v>
      </c>
      <c r="E4369" s="1">
        <v>24</v>
      </c>
      <c r="F4369" s="2">
        <v>41103.626967017197</v>
      </c>
      <c r="G4369" s="1">
        <v>0</v>
      </c>
      <c r="H4369" s="32">
        <f>IFERROR(HOUR(Table1[[#This Row],[Cancel Date/time]])+MINUTE(Table1[[#This Row],[Cancel Date/time]])/60,"not cancelled")</f>
        <v>15.033333333333333</v>
      </c>
      <c r="I4369" s="47">
        <f>IFERROR(ROUND(Table1[[#This Row],[cancellation time decimal]],0),"not cancelled")</f>
        <v>15</v>
      </c>
      <c r="J4369" s="10">
        <f>IFERROR(MOD(Table1[[#This Row],[cancellation hour rounded]],24),"not cancelled")</f>
        <v>15</v>
      </c>
      <c r="K4369" s="32">
        <f>1/Table1[[#This Row],[Duration (Time between doses '[in hours'])]]</f>
        <v>4.1666666666666664E-2</v>
      </c>
      <c r="L4369" s="33">
        <f>Table1[[#This Row],[number doses per hour]]*INDEX(Table2[price per dose],Table1[[#This Row],[Drug ID]])</f>
        <v>0.2815833333333333</v>
      </c>
      <c r="M4369" s="11" t="b">
        <f>AND(Table1[[#This Row],[hour of cancellation 0 to 23]]&gt;=0,Table1[[#This Row],[hour of cancellation 0 to 23]]&lt;=23)</f>
        <v>1</v>
      </c>
    </row>
    <row r="4370" spans="1:13" hidden="1" x14ac:dyDescent="0.3">
      <c r="A4370" s="1">
        <v>4369</v>
      </c>
      <c r="B4370" s="1">
        <v>1</v>
      </c>
      <c r="C4370" s="2">
        <v>41100.854492376493</v>
      </c>
      <c r="D4370" s="2">
        <v>41103.729205271826</v>
      </c>
      <c r="E4370" s="1">
        <v>12</v>
      </c>
      <c r="F4370" s="2" t="s">
        <v>5</v>
      </c>
      <c r="G4370" s="1">
        <v>0</v>
      </c>
      <c r="H4370" s="32" t="str">
        <f>IFERROR(HOUR(Table1[[#This Row],[Cancel Date/time]])+MINUTE(Table1[[#This Row],[Cancel Date/time]])/60,"not cancelled")</f>
        <v>not cancelled</v>
      </c>
      <c r="I4370" s="47" t="str">
        <f>IFERROR(ROUND(Table1[[#This Row],[cancellation time decimal]],0),"not cancelled")</f>
        <v>not cancelled</v>
      </c>
      <c r="J4370" s="10" t="str">
        <f>IFERROR(MOD(Table1[[#This Row],[cancellation hour rounded]],24),"not cancelled")</f>
        <v>not cancelled</v>
      </c>
      <c r="K4370" s="32">
        <f>1/Table1[[#This Row],[Duration (Time between doses '[in hours'])]]</f>
        <v>8.3333333333333329E-2</v>
      </c>
      <c r="L4370" s="33">
        <f>Table1[[#This Row],[number doses per hour]]*INDEX(Table2[price per dose],Table1[[#This Row],[Drug ID]])</f>
        <v>0.56619444444444444</v>
      </c>
      <c r="M4370" s="11" t="b">
        <f>AND(Table1[[#This Row],[hour of cancellation 0 to 23]]&gt;=0,Table1[[#This Row],[hour of cancellation 0 to 23]]&lt;=23)</f>
        <v>0</v>
      </c>
    </row>
    <row r="4371" spans="1:13" x14ac:dyDescent="0.3">
      <c r="A4371" s="1">
        <v>4370</v>
      </c>
      <c r="B4371" s="1">
        <v>1</v>
      </c>
      <c r="C4371" s="2">
        <v>41100.909420961034</v>
      </c>
      <c r="D4371" s="2">
        <v>41160.90902777778</v>
      </c>
      <c r="E4371" s="1">
        <v>8</v>
      </c>
      <c r="F4371" s="2">
        <v>41101.080280953749</v>
      </c>
      <c r="G4371" s="1">
        <v>0</v>
      </c>
      <c r="H4371" s="32">
        <f>IFERROR(HOUR(Table1[[#This Row],[Cancel Date/time]])+MINUTE(Table1[[#This Row],[Cancel Date/time]])/60,"not cancelled")</f>
        <v>1.9166666666666665</v>
      </c>
      <c r="I4371" s="47">
        <f>IFERROR(ROUND(Table1[[#This Row],[cancellation time decimal]],0),"not cancelled")</f>
        <v>2</v>
      </c>
      <c r="J4371" s="10">
        <f>IFERROR(MOD(Table1[[#This Row],[cancellation hour rounded]],24),"not cancelled")</f>
        <v>2</v>
      </c>
      <c r="K4371" s="32">
        <f>1/Table1[[#This Row],[Duration (Time between doses '[in hours'])]]</f>
        <v>0.125</v>
      </c>
      <c r="L4371" s="33">
        <f>Table1[[#This Row],[number doses per hour]]*INDEX(Table2[price per dose],Table1[[#This Row],[Drug ID]])</f>
        <v>0.84929166666666667</v>
      </c>
      <c r="M4371" s="11" t="b">
        <f>AND(Table1[[#This Row],[hour of cancellation 0 to 23]]&gt;=0,Table1[[#This Row],[hour of cancellation 0 to 23]]&lt;=23)</f>
        <v>1</v>
      </c>
    </row>
    <row r="4372" spans="1:13" x14ac:dyDescent="0.3">
      <c r="A4372" s="1">
        <v>4371</v>
      </c>
      <c r="B4372" s="1">
        <v>2</v>
      </c>
      <c r="C4372" s="2">
        <v>41100.900617290506</v>
      </c>
      <c r="D4372" s="2">
        <v>41160.9</v>
      </c>
      <c r="E4372" s="1">
        <v>10</v>
      </c>
      <c r="F4372" s="2">
        <v>41102.358762488984</v>
      </c>
      <c r="G4372" s="1">
        <v>0</v>
      </c>
      <c r="H4372" s="32">
        <f>IFERROR(HOUR(Table1[[#This Row],[Cancel Date/time]])+MINUTE(Table1[[#This Row],[Cancel Date/time]])/60,"not cancelled")</f>
        <v>8.6</v>
      </c>
      <c r="I4372" s="47">
        <f>IFERROR(ROUND(Table1[[#This Row],[cancellation time decimal]],0),"not cancelled")</f>
        <v>9</v>
      </c>
      <c r="J4372" s="10">
        <f>IFERROR(MOD(Table1[[#This Row],[cancellation hour rounded]],24),"not cancelled")</f>
        <v>9</v>
      </c>
      <c r="K4372" s="32">
        <f>1/Table1[[#This Row],[Duration (Time between doses '[in hours'])]]</f>
        <v>0.1</v>
      </c>
      <c r="L4372" s="33">
        <f>Table1[[#This Row],[number doses per hour]]*INDEX(Table2[price per dose],Table1[[#This Row],[Drug ID]])</f>
        <v>0.84959999999999969</v>
      </c>
      <c r="M4372" s="11" t="b">
        <f>AND(Table1[[#This Row],[hour of cancellation 0 to 23]]&gt;=0,Table1[[#This Row],[hour of cancellation 0 to 23]]&lt;=23)</f>
        <v>1</v>
      </c>
    </row>
    <row r="4373" spans="1:13" hidden="1" x14ac:dyDescent="0.3">
      <c r="A4373" s="1">
        <v>4372</v>
      </c>
      <c r="B4373" s="1">
        <v>3</v>
      </c>
      <c r="C4373" s="2">
        <v>41101.019270607729</v>
      </c>
      <c r="D4373" s="2">
        <v>41103.72730146195</v>
      </c>
      <c r="E4373" s="1">
        <v>24</v>
      </c>
      <c r="F4373" s="2" t="s">
        <v>5</v>
      </c>
      <c r="G4373" s="1">
        <v>0</v>
      </c>
      <c r="H4373" s="32" t="str">
        <f>IFERROR(HOUR(Table1[[#This Row],[Cancel Date/time]])+MINUTE(Table1[[#This Row],[Cancel Date/time]])/60,"not cancelled")</f>
        <v>not cancelled</v>
      </c>
      <c r="I4373" s="47" t="str">
        <f>IFERROR(ROUND(Table1[[#This Row],[cancellation time decimal]],0),"not cancelled")</f>
        <v>not cancelled</v>
      </c>
      <c r="J4373" s="10" t="str">
        <f>IFERROR(MOD(Table1[[#This Row],[cancellation hour rounded]],24),"not cancelled")</f>
        <v>not cancelled</v>
      </c>
      <c r="K4373" s="32">
        <f>1/Table1[[#This Row],[Duration (Time between doses '[in hours'])]]</f>
        <v>4.1666666666666664E-2</v>
      </c>
      <c r="L4373" s="33">
        <f>Table1[[#This Row],[number doses per hour]]*INDEX(Table2[price per dose],Table1[[#This Row],[Drug ID]])</f>
        <v>0.18133000000000002</v>
      </c>
      <c r="M4373" s="11" t="b">
        <f>AND(Table1[[#This Row],[hour of cancellation 0 to 23]]&gt;=0,Table1[[#This Row],[hour of cancellation 0 to 23]]&lt;=23)</f>
        <v>0</v>
      </c>
    </row>
    <row r="4374" spans="1:13" x14ac:dyDescent="0.3">
      <c r="A4374" s="1">
        <v>4373</v>
      </c>
      <c r="B4374" s="1">
        <v>1</v>
      </c>
      <c r="C4374" s="2">
        <v>41101.01302357667</v>
      </c>
      <c r="D4374" s="2">
        <v>41161.012499999997</v>
      </c>
      <c r="E4374" s="1">
        <v>12</v>
      </c>
      <c r="F4374" s="2">
        <v>41102.381949656359</v>
      </c>
      <c r="G4374" s="1">
        <v>0</v>
      </c>
      <c r="H4374" s="32">
        <f>IFERROR(HOUR(Table1[[#This Row],[Cancel Date/time]])+MINUTE(Table1[[#This Row],[Cancel Date/time]])/60,"not cancelled")</f>
        <v>9.1666666666666661</v>
      </c>
      <c r="I4374" s="47">
        <f>IFERROR(ROUND(Table1[[#This Row],[cancellation time decimal]],0),"not cancelled")</f>
        <v>9</v>
      </c>
      <c r="J4374" s="10">
        <f>IFERROR(MOD(Table1[[#This Row],[cancellation hour rounded]],24),"not cancelled")</f>
        <v>9</v>
      </c>
      <c r="K4374" s="32">
        <f>1/Table1[[#This Row],[Duration (Time between doses '[in hours'])]]</f>
        <v>8.3333333333333329E-2</v>
      </c>
      <c r="L4374" s="33">
        <f>Table1[[#This Row],[number doses per hour]]*INDEX(Table2[price per dose],Table1[[#This Row],[Drug ID]])</f>
        <v>0.56619444444444444</v>
      </c>
      <c r="M4374" s="11" t="b">
        <f>AND(Table1[[#This Row],[hour of cancellation 0 to 23]]&gt;=0,Table1[[#This Row],[hour of cancellation 0 to 23]]&lt;=23)</f>
        <v>1</v>
      </c>
    </row>
    <row r="4375" spans="1:13" x14ac:dyDescent="0.3">
      <c r="A4375" s="1">
        <v>4374</v>
      </c>
      <c r="B4375" s="1">
        <v>10</v>
      </c>
      <c r="C4375" s="2">
        <v>41101.206286108645</v>
      </c>
      <c r="D4375" s="2">
        <v>41105.331249999996</v>
      </c>
      <c r="E4375" s="1">
        <v>1</v>
      </c>
      <c r="F4375" s="2">
        <v>41102.444729800533</v>
      </c>
      <c r="G4375" s="1">
        <v>2</v>
      </c>
      <c r="H4375" s="32">
        <f>IFERROR(HOUR(Table1[[#This Row],[Cancel Date/time]])+MINUTE(Table1[[#This Row],[Cancel Date/time]])/60,"not cancelled")</f>
        <v>10.666666666666666</v>
      </c>
      <c r="I4375" s="47">
        <f>IFERROR(ROUND(Table1[[#This Row],[cancellation time decimal]],0),"not cancelled")</f>
        <v>11</v>
      </c>
      <c r="J4375" s="10">
        <f>IFERROR(MOD(Table1[[#This Row],[cancellation hour rounded]],24),"not cancelled")</f>
        <v>11</v>
      </c>
      <c r="K4375" s="32">
        <f>1/Table1[[#This Row],[Duration (Time between doses '[in hours'])]]</f>
        <v>1</v>
      </c>
      <c r="L4375" s="33">
        <f>Table1[[#This Row],[number doses per hour]]*INDEX(Table2[price per dose],Table1[[#This Row],[Drug ID]])</f>
        <v>2.5716000000000001</v>
      </c>
      <c r="M4375" s="11" t="b">
        <f>AND(Table1[[#This Row],[hour of cancellation 0 to 23]]&gt;=0,Table1[[#This Row],[hour of cancellation 0 to 23]]&lt;=23)</f>
        <v>1</v>
      </c>
    </row>
    <row r="4376" spans="1:13" x14ac:dyDescent="0.3">
      <c r="A4376" s="1">
        <v>4375</v>
      </c>
      <c r="B4376" s="1">
        <v>2</v>
      </c>
      <c r="C4376" s="2">
        <v>41101.354290341107</v>
      </c>
      <c r="D4376" s="2">
        <v>41161.354166666672</v>
      </c>
      <c r="E4376" s="1">
        <v>10</v>
      </c>
      <c r="F4376" s="2">
        <v>41102.349868809972</v>
      </c>
      <c r="G4376" s="1">
        <v>0</v>
      </c>
      <c r="H4376" s="32">
        <f>IFERROR(HOUR(Table1[[#This Row],[Cancel Date/time]])+MINUTE(Table1[[#This Row],[Cancel Date/time]])/60,"not cancelled")</f>
        <v>8.3833333333333329</v>
      </c>
      <c r="I4376" s="47">
        <f>IFERROR(ROUND(Table1[[#This Row],[cancellation time decimal]],0),"not cancelled")</f>
        <v>8</v>
      </c>
      <c r="J4376" s="10">
        <f>IFERROR(MOD(Table1[[#This Row],[cancellation hour rounded]],24),"not cancelled")</f>
        <v>8</v>
      </c>
      <c r="K4376" s="32">
        <f>1/Table1[[#This Row],[Duration (Time between doses '[in hours'])]]</f>
        <v>0.1</v>
      </c>
      <c r="L4376" s="33">
        <f>Table1[[#This Row],[number doses per hour]]*INDEX(Table2[price per dose],Table1[[#This Row],[Drug ID]])</f>
        <v>0.84959999999999969</v>
      </c>
      <c r="M4376" s="11" t="b">
        <f>AND(Table1[[#This Row],[hour of cancellation 0 to 23]]&gt;=0,Table1[[#This Row],[hour of cancellation 0 to 23]]&lt;=23)</f>
        <v>1</v>
      </c>
    </row>
    <row r="4377" spans="1:13" x14ac:dyDescent="0.3">
      <c r="A4377" s="1">
        <v>4376</v>
      </c>
      <c r="B4377" s="1">
        <v>1</v>
      </c>
      <c r="C4377" s="2">
        <v>41101.426073259667</v>
      </c>
      <c r="D4377" s="2">
        <v>41161.425694444442</v>
      </c>
      <c r="E4377" s="1">
        <v>8</v>
      </c>
      <c r="F4377" s="2">
        <v>41102.526563155297</v>
      </c>
      <c r="G4377" s="1">
        <v>0</v>
      </c>
      <c r="H4377" s="32">
        <f>IFERROR(HOUR(Table1[[#This Row],[Cancel Date/time]])+MINUTE(Table1[[#This Row],[Cancel Date/time]])/60,"not cancelled")</f>
        <v>12.633333333333333</v>
      </c>
      <c r="I4377" s="47">
        <f>IFERROR(ROUND(Table1[[#This Row],[cancellation time decimal]],0),"not cancelled")</f>
        <v>13</v>
      </c>
      <c r="J4377" s="10">
        <f>IFERROR(MOD(Table1[[#This Row],[cancellation hour rounded]],24),"not cancelled")</f>
        <v>13</v>
      </c>
      <c r="K4377" s="32">
        <f>1/Table1[[#This Row],[Duration (Time between doses '[in hours'])]]</f>
        <v>0.125</v>
      </c>
      <c r="L4377" s="33">
        <f>Table1[[#This Row],[number doses per hour]]*INDEX(Table2[price per dose],Table1[[#This Row],[Drug ID]])</f>
        <v>0.84929166666666667</v>
      </c>
      <c r="M4377" s="11" t="b">
        <f>AND(Table1[[#This Row],[hour of cancellation 0 to 23]]&gt;=0,Table1[[#This Row],[hour of cancellation 0 to 23]]&lt;=23)</f>
        <v>1</v>
      </c>
    </row>
    <row r="4378" spans="1:13" x14ac:dyDescent="0.3">
      <c r="A4378" s="1">
        <v>4377</v>
      </c>
      <c r="B4378" s="1">
        <v>2</v>
      </c>
      <c r="C4378" s="2">
        <v>41101.549052077753</v>
      </c>
      <c r="D4378" s="2">
        <v>41161.548611111109</v>
      </c>
      <c r="E4378" s="1">
        <v>10</v>
      </c>
      <c r="F4378" s="2">
        <v>41103.01724910966</v>
      </c>
      <c r="G4378" s="1">
        <v>0</v>
      </c>
      <c r="H4378" s="32">
        <f>IFERROR(HOUR(Table1[[#This Row],[Cancel Date/time]])+MINUTE(Table1[[#This Row],[Cancel Date/time]])/60,"not cancelled")</f>
        <v>0.4</v>
      </c>
      <c r="I4378" s="47">
        <f>IFERROR(ROUND(Table1[[#This Row],[cancellation time decimal]],0),"not cancelled")</f>
        <v>0</v>
      </c>
      <c r="J4378" s="10">
        <f>IFERROR(MOD(Table1[[#This Row],[cancellation hour rounded]],24),"not cancelled")</f>
        <v>0</v>
      </c>
      <c r="K4378" s="32">
        <f>1/Table1[[#This Row],[Duration (Time between doses '[in hours'])]]</f>
        <v>0.1</v>
      </c>
      <c r="L4378" s="33">
        <f>Table1[[#This Row],[number doses per hour]]*INDEX(Table2[price per dose],Table1[[#This Row],[Drug ID]])</f>
        <v>0.84959999999999969</v>
      </c>
      <c r="M4378" s="11" t="b">
        <f>AND(Table1[[#This Row],[hour of cancellation 0 to 23]]&gt;=0,Table1[[#This Row],[hour of cancellation 0 to 23]]&lt;=23)</f>
        <v>1</v>
      </c>
    </row>
    <row r="4379" spans="1:13" x14ac:dyDescent="0.3">
      <c r="A4379" s="1">
        <v>4378</v>
      </c>
      <c r="B4379" s="1">
        <v>1</v>
      </c>
      <c r="C4379" s="2">
        <v>41101.558840431368</v>
      </c>
      <c r="D4379" s="2">
        <v>41161.558333333334</v>
      </c>
      <c r="E4379" s="1">
        <v>8</v>
      </c>
      <c r="F4379" s="2">
        <v>41102.642807928867</v>
      </c>
      <c r="G4379" s="1">
        <v>0</v>
      </c>
      <c r="H4379" s="32">
        <f>IFERROR(HOUR(Table1[[#This Row],[Cancel Date/time]])+MINUTE(Table1[[#This Row],[Cancel Date/time]])/60,"not cancelled")</f>
        <v>15.416666666666666</v>
      </c>
      <c r="I4379" s="47">
        <f>IFERROR(ROUND(Table1[[#This Row],[cancellation time decimal]],0),"not cancelled")</f>
        <v>15</v>
      </c>
      <c r="J4379" s="10">
        <f>IFERROR(MOD(Table1[[#This Row],[cancellation hour rounded]],24),"not cancelled")</f>
        <v>15</v>
      </c>
      <c r="K4379" s="32">
        <f>1/Table1[[#This Row],[Duration (Time between doses '[in hours'])]]</f>
        <v>0.125</v>
      </c>
      <c r="L4379" s="33">
        <f>Table1[[#This Row],[number doses per hour]]*INDEX(Table2[price per dose],Table1[[#This Row],[Drug ID]])</f>
        <v>0.84929166666666667</v>
      </c>
      <c r="M4379" s="11" t="b">
        <f>AND(Table1[[#This Row],[hour of cancellation 0 to 23]]&gt;=0,Table1[[#This Row],[hour of cancellation 0 to 23]]&lt;=23)</f>
        <v>1</v>
      </c>
    </row>
    <row r="4380" spans="1:13" x14ac:dyDescent="0.3">
      <c r="A4380" s="1">
        <v>4379</v>
      </c>
      <c r="B4380" s="1">
        <v>5</v>
      </c>
      <c r="C4380" s="2">
        <v>41101.618818904055</v>
      </c>
      <c r="D4380" s="2">
        <v>41161.618750000001</v>
      </c>
      <c r="E4380" s="1">
        <v>24</v>
      </c>
      <c r="F4380" s="2">
        <v>41106.327749088436</v>
      </c>
      <c r="G4380" s="1">
        <v>0</v>
      </c>
      <c r="H4380" s="32">
        <f>IFERROR(HOUR(Table1[[#This Row],[Cancel Date/time]])+MINUTE(Table1[[#This Row],[Cancel Date/time]])/60,"not cancelled")</f>
        <v>7.85</v>
      </c>
      <c r="I4380" s="47">
        <f>IFERROR(ROUND(Table1[[#This Row],[cancellation time decimal]],0),"not cancelled")</f>
        <v>8</v>
      </c>
      <c r="J4380" s="10">
        <f>IFERROR(MOD(Table1[[#This Row],[cancellation hour rounded]],24),"not cancelled")</f>
        <v>8</v>
      </c>
      <c r="K4380" s="32">
        <f>1/Table1[[#This Row],[Duration (Time between doses '[in hours'])]]</f>
        <v>4.1666666666666664E-2</v>
      </c>
      <c r="L4380" s="33">
        <f>Table1[[#This Row],[number doses per hour]]*INDEX(Table2[price per dose],Table1[[#This Row],[Drug ID]])</f>
        <v>0.2815833333333333</v>
      </c>
      <c r="M4380" s="11" t="b">
        <f>AND(Table1[[#This Row],[hour of cancellation 0 to 23]]&gt;=0,Table1[[#This Row],[hour of cancellation 0 to 23]]&lt;=23)</f>
        <v>1</v>
      </c>
    </row>
    <row r="4381" spans="1:13" x14ac:dyDescent="0.3">
      <c r="A4381" s="1">
        <v>4380</v>
      </c>
      <c r="B4381" s="1">
        <v>1</v>
      </c>
      <c r="C4381" s="2">
        <v>41101.606435455069</v>
      </c>
      <c r="D4381" s="2">
        <v>41161.606250000004</v>
      </c>
      <c r="E4381" s="1">
        <v>12</v>
      </c>
      <c r="F4381" s="2">
        <v>41102.659786558848</v>
      </c>
      <c r="G4381" s="1">
        <v>0</v>
      </c>
      <c r="H4381" s="32">
        <f>IFERROR(HOUR(Table1[[#This Row],[Cancel Date/time]])+MINUTE(Table1[[#This Row],[Cancel Date/time]])/60,"not cancelled")</f>
        <v>15.833333333333334</v>
      </c>
      <c r="I4381" s="47">
        <f>IFERROR(ROUND(Table1[[#This Row],[cancellation time decimal]],0),"not cancelled")</f>
        <v>16</v>
      </c>
      <c r="J4381" s="10">
        <f>IFERROR(MOD(Table1[[#This Row],[cancellation hour rounded]],24),"not cancelled")</f>
        <v>16</v>
      </c>
      <c r="K4381" s="32">
        <f>1/Table1[[#This Row],[Duration (Time between doses '[in hours'])]]</f>
        <v>8.3333333333333329E-2</v>
      </c>
      <c r="L4381" s="33">
        <f>Table1[[#This Row],[number doses per hour]]*INDEX(Table2[price per dose],Table1[[#This Row],[Drug ID]])</f>
        <v>0.56619444444444444</v>
      </c>
      <c r="M4381" s="11" t="b">
        <f>AND(Table1[[#This Row],[hour of cancellation 0 to 23]]&gt;=0,Table1[[#This Row],[hour of cancellation 0 to 23]]&lt;=23)</f>
        <v>1</v>
      </c>
    </row>
    <row r="4382" spans="1:13" x14ac:dyDescent="0.3">
      <c r="A4382" s="1">
        <v>4381</v>
      </c>
      <c r="B4382" s="1">
        <v>2</v>
      </c>
      <c r="C4382" s="2">
        <v>41101.602433722313</v>
      </c>
      <c r="D4382" s="2">
        <v>41161.602083333339</v>
      </c>
      <c r="E4382" s="1">
        <v>10</v>
      </c>
      <c r="F4382" s="2">
        <v>41102.671295594882</v>
      </c>
      <c r="G4382" s="1">
        <v>0</v>
      </c>
      <c r="H4382" s="32">
        <f>IFERROR(HOUR(Table1[[#This Row],[Cancel Date/time]])+MINUTE(Table1[[#This Row],[Cancel Date/time]])/60,"not cancelled")</f>
        <v>16.100000000000001</v>
      </c>
      <c r="I4382" s="47">
        <f>IFERROR(ROUND(Table1[[#This Row],[cancellation time decimal]],0),"not cancelled")</f>
        <v>16</v>
      </c>
      <c r="J4382" s="10">
        <f>IFERROR(MOD(Table1[[#This Row],[cancellation hour rounded]],24),"not cancelled")</f>
        <v>16</v>
      </c>
      <c r="K4382" s="32">
        <f>1/Table1[[#This Row],[Duration (Time between doses '[in hours'])]]</f>
        <v>0.1</v>
      </c>
      <c r="L4382" s="33">
        <f>Table1[[#This Row],[number doses per hour]]*INDEX(Table2[price per dose],Table1[[#This Row],[Drug ID]])</f>
        <v>0.84959999999999969</v>
      </c>
      <c r="M4382" s="11" t="b">
        <f>AND(Table1[[#This Row],[hour of cancellation 0 to 23]]&gt;=0,Table1[[#This Row],[hour of cancellation 0 to 23]]&lt;=23)</f>
        <v>1</v>
      </c>
    </row>
    <row r="4383" spans="1:13" hidden="1" x14ac:dyDescent="0.3">
      <c r="A4383" s="1">
        <v>4382</v>
      </c>
      <c r="B4383" s="1">
        <v>1</v>
      </c>
      <c r="C4383" s="2">
        <v>41101.647163811802</v>
      </c>
      <c r="D4383" s="2">
        <v>41105.272068578059</v>
      </c>
      <c r="E4383" s="1">
        <v>12</v>
      </c>
      <c r="F4383" s="2" t="s">
        <v>5</v>
      </c>
      <c r="G4383" s="1">
        <v>0</v>
      </c>
      <c r="H4383" s="32" t="str">
        <f>IFERROR(HOUR(Table1[[#This Row],[Cancel Date/time]])+MINUTE(Table1[[#This Row],[Cancel Date/time]])/60,"not cancelled")</f>
        <v>not cancelled</v>
      </c>
      <c r="I4383" s="47" t="str">
        <f>IFERROR(ROUND(Table1[[#This Row],[cancellation time decimal]],0),"not cancelled")</f>
        <v>not cancelled</v>
      </c>
      <c r="J4383" s="10" t="str">
        <f>IFERROR(MOD(Table1[[#This Row],[cancellation hour rounded]],24),"not cancelled")</f>
        <v>not cancelled</v>
      </c>
      <c r="K4383" s="32">
        <f>1/Table1[[#This Row],[Duration (Time between doses '[in hours'])]]</f>
        <v>8.3333333333333329E-2</v>
      </c>
      <c r="L4383" s="33">
        <f>Table1[[#This Row],[number doses per hour]]*INDEX(Table2[price per dose],Table1[[#This Row],[Drug ID]])</f>
        <v>0.56619444444444444</v>
      </c>
      <c r="M4383" s="11" t="b">
        <f>AND(Table1[[#This Row],[hour of cancellation 0 to 23]]&gt;=0,Table1[[#This Row],[hour of cancellation 0 to 23]]&lt;=23)</f>
        <v>0</v>
      </c>
    </row>
    <row r="4384" spans="1:13" hidden="1" x14ac:dyDescent="0.3">
      <c r="A4384" s="1">
        <v>4383</v>
      </c>
      <c r="B4384" s="1">
        <v>4</v>
      </c>
      <c r="C4384" s="2">
        <v>41101.668751330501</v>
      </c>
      <c r="D4384" s="2">
        <v>41104.335033089192</v>
      </c>
      <c r="E4384" s="1">
        <v>12</v>
      </c>
      <c r="F4384" s="2" t="s">
        <v>5</v>
      </c>
      <c r="G4384" s="1">
        <v>0</v>
      </c>
      <c r="H4384" s="32" t="str">
        <f>IFERROR(HOUR(Table1[[#This Row],[Cancel Date/time]])+MINUTE(Table1[[#This Row],[Cancel Date/time]])/60,"not cancelled")</f>
        <v>not cancelled</v>
      </c>
      <c r="I4384" s="47" t="str">
        <f>IFERROR(ROUND(Table1[[#This Row],[cancellation time decimal]],0),"not cancelled")</f>
        <v>not cancelled</v>
      </c>
      <c r="J4384" s="10" t="str">
        <f>IFERROR(MOD(Table1[[#This Row],[cancellation hour rounded]],24),"not cancelled")</f>
        <v>not cancelled</v>
      </c>
      <c r="K4384" s="32">
        <f>1/Table1[[#This Row],[Duration (Time between doses '[in hours'])]]</f>
        <v>8.3333333333333329E-2</v>
      </c>
      <c r="L4384" s="33">
        <f>Table1[[#This Row],[number doses per hour]]*INDEX(Table2[price per dose],Table1[[#This Row],[Drug ID]])</f>
        <v>1.448055119047619</v>
      </c>
      <c r="M4384" s="11" t="b">
        <f>AND(Table1[[#This Row],[hour of cancellation 0 to 23]]&gt;=0,Table1[[#This Row],[hour of cancellation 0 to 23]]&lt;=23)</f>
        <v>0</v>
      </c>
    </row>
    <row r="4385" spans="1:13" x14ac:dyDescent="0.3">
      <c r="A4385" s="1">
        <v>4384</v>
      </c>
      <c r="B4385" s="1">
        <v>1</v>
      </c>
      <c r="C4385" s="2">
        <v>41101.74479318635</v>
      </c>
      <c r="D4385" s="2">
        <v>41161.744444444448</v>
      </c>
      <c r="E4385" s="1">
        <v>8</v>
      </c>
      <c r="F4385" s="2">
        <v>41102.904253183238</v>
      </c>
      <c r="G4385" s="1">
        <v>0</v>
      </c>
      <c r="H4385" s="32">
        <f>IFERROR(HOUR(Table1[[#This Row],[Cancel Date/time]])+MINUTE(Table1[[#This Row],[Cancel Date/time]])/60,"not cancelled")</f>
        <v>21.7</v>
      </c>
      <c r="I4385" s="47">
        <f>IFERROR(ROUND(Table1[[#This Row],[cancellation time decimal]],0),"not cancelled")</f>
        <v>22</v>
      </c>
      <c r="J4385" s="10">
        <f>IFERROR(MOD(Table1[[#This Row],[cancellation hour rounded]],24),"not cancelled")</f>
        <v>22</v>
      </c>
      <c r="K4385" s="32">
        <f>1/Table1[[#This Row],[Duration (Time between doses '[in hours'])]]</f>
        <v>0.125</v>
      </c>
      <c r="L4385" s="33">
        <f>Table1[[#This Row],[number doses per hour]]*INDEX(Table2[price per dose],Table1[[#This Row],[Drug ID]])</f>
        <v>0.84929166666666667</v>
      </c>
      <c r="M4385" s="11" t="b">
        <f>AND(Table1[[#This Row],[hour of cancellation 0 to 23]]&gt;=0,Table1[[#This Row],[hour of cancellation 0 to 23]]&lt;=23)</f>
        <v>1</v>
      </c>
    </row>
    <row r="4386" spans="1:13" x14ac:dyDescent="0.3">
      <c r="A4386" s="1">
        <v>4385</v>
      </c>
      <c r="B4386" s="1">
        <v>2</v>
      </c>
      <c r="C4386" s="2">
        <v>41101.736130571364</v>
      </c>
      <c r="D4386" s="2">
        <v>41161.736111111117</v>
      </c>
      <c r="E4386" s="1">
        <v>10</v>
      </c>
      <c r="F4386" s="2">
        <v>41102.712483933712</v>
      </c>
      <c r="G4386" s="1">
        <v>0</v>
      </c>
      <c r="H4386" s="32">
        <f>IFERROR(HOUR(Table1[[#This Row],[Cancel Date/time]])+MINUTE(Table1[[#This Row],[Cancel Date/time]])/60,"not cancelled")</f>
        <v>17.083333333333332</v>
      </c>
      <c r="I4386" s="47">
        <f>IFERROR(ROUND(Table1[[#This Row],[cancellation time decimal]],0),"not cancelled")</f>
        <v>17</v>
      </c>
      <c r="J4386" s="10">
        <f>IFERROR(MOD(Table1[[#This Row],[cancellation hour rounded]],24),"not cancelled")</f>
        <v>17</v>
      </c>
      <c r="K4386" s="32">
        <f>1/Table1[[#This Row],[Duration (Time between doses '[in hours'])]]</f>
        <v>0.1</v>
      </c>
      <c r="L4386" s="33">
        <f>Table1[[#This Row],[number doses per hour]]*INDEX(Table2[price per dose],Table1[[#This Row],[Drug ID]])</f>
        <v>0.84959999999999969</v>
      </c>
      <c r="M4386" s="11" t="b">
        <f>AND(Table1[[#This Row],[hour of cancellation 0 to 23]]&gt;=0,Table1[[#This Row],[hour of cancellation 0 to 23]]&lt;=23)</f>
        <v>1</v>
      </c>
    </row>
    <row r="4387" spans="1:13" x14ac:dyDescent="0.3">
      <c r="A4387" s="1">
        <v>4386</v>
      </c>
      <c r="B4387" s="1">
        <v>1</v>
      </c>
      <c r="C4387" s="2">
        <v>41101.739891323006</v>
      </c>
      <c r="D4387" s="2">
        <v>41161.739583333336</v>
      </c>
      <c r="E4387" s="1">
        <v>8</v>
      </c>
      <c r="F4387" s="2">
        <v>41102.414646125922</v>
      </c>
      <c r="G4387" s="1">
        <v>0</v>
      </c>
      <c r="H4387" s="32">
        <f>IFERROR(HOUR(Table1[[#This Row],[Cancel Date/time]])+MINUTE(Table1[[#This Row],[Cancel Date/time]])/60,"not cancelled")</f>
        <v>9.9499999999999993</v>
      </c>
      <c r="I4387" s="47">
        <f>IFERROR(ROUND(Table1[[#This Row],[cancellation time decimal]],0),"not cancelled")</f>
        <v>10</v>
      </c>
      <c r="J4387" s="10">
        <f>IFERROR(MOD(Table1[[#This Row],[cancellation hour rounded]],24),"not cancelled")</f>
        <v>10</v>
      </c>
      <c r="K4387" s="32">
        <f>1/Table1[[#This Row],[Duration (Time between doses '[in hours'])]]</f>
        <v>0.125</v>
      </c>
      <c r="L4387" s="33">
        <f>Table1[[#This Row],[number doses per hour]]*INDEX(Table2[price per dose],Table1[[#This Row],[Drug ID]])</f>
        <v>0.84929166666666667</v>
      </c>
      <c r="M4387" s="11" t="b">
        <f>AND(Table1[[#This Row],[hour of cancellation 0 to 23]]&gt;=0,Table1[[#This Row],[hour of cancellation 0 to 23]]&lt;=23)</f>
        <v>1</v>
      </c>
    </row>
    <row r="4388" spans="1:13" x14ac:dyDescent="0.3">
      <c r="A4388" s="1">
        <v>4387</v>
      </c>
      <c r="B4388" s="1">
        <v>2</v>
      </c>
      <c r="C4388" s="2">
        <v>41101.734195727011</v>
      </c>
      <c r="D4388" s="2">
        <v>41161.734027777777</v>
      </c>
      <c r="E4388" s="1">
        <v>10</v>
      </c>
      <c r="F4388" s="2">
        <v>41102.444061970215</v>
      </c>
      <c r="G4388" s="1">
        <v>0</v>
      </c>
      <c r="H4388" s="32">
        <f>IFERROR(HOUR(Table1[[#This Row],[Cancel Date/time]])+MINUTE(Table1[[#This Row],[Cancel Date/time]])/60,"not cancelled")</f>
        <v>10.65</v>
      </c>
      <c r="I4388" s="47">
        <f>IFERROR(ROUND(Table1[[#This Row],[cancellation time decimal]],0),"not cancelled")</f>
        <v>11</v>
      </c>
      <c r="J4388" s="10">
        <f>IFERROR(MOD(Table1[[#This Row],[cancellation hour rounded]],24),"not cancelled")</f>
        <v>11</v>
      </c>
      <c r="K4388" s="32">
        <f>1/Table1[[#This Row],[Duration (Time between doses '[in hours'])]]</f>
        <v>0.1</v>
      </c>
      <c r="L4388" s="33">
        <f>Table1[[#This Row],[number doses per hour]]*INDEX(Table2[price per dose],Table1[[#This Row],[Drug ID]])</f>
        <v>0.84959999999999969</v>
      </c>
      <c r="M4388" s="11" t="b">
        <f>AND(Table1[[#This Row],[hour of cancellation 0 to 23]]&gt;=0,Table1[[#This Row],[hour of cancellation 0 to 23]]&lt;=23)</f>
        <v>1</v>
      </c>
    </row>
    <row r="4389" spans="1:13" x14ac:dyDescent="0.3">
      <c r="A4389" s="1">
        <v>4388</v>
      </c>
      <c r="B4389" s="1">
        <v>2</v>
      </c>
      <c r="C4389" s="2">
        <v>41101.736610303262</v>
      </c>
      <c r="D4389" s="2">
        <v>41161.736111111117</v>
      </c>
      <c r="E4389" s="1">
        <v>10</v>
      </c>
      <c r="F4389" s="2">
        <v>41103.638042880732</v>
      </c>
      <c r="G4389" s="1">
        <v>0</v>
      </c>
      <c r="H4389" s="32">
        <f>IFERROR(HOUR(Table1[[#This Row],[Cancel Date/time]])+MINUTE(Table1[[#This Row],[Cancel Date/time]])/60,"not cancelled")</f>
        <v>15.3</v>
      </c>
      <c r="I4389" s="47">
        <f>IFERROR(ROUND(Table1[[#This Row],[cancellation time decimal]],0),"not cancelled")</f>
        <v>15</v>
      </c>
      <c r="J4389" s="10">
        <f>IFERROR(MOD(Table1[[#This Row],[cancellation hour rounded]],24),"not cancelled")</f>
        <v>15</v>
      </c>
      <c r="K4389" s="32">
        <f>1/Table1[[#This Row],[Duration (Time between doses '[in hours'])]]</f>
        <v>0.1</v>
      </c>
      <c r="L4389" s="33">
        <f>Table1[[#This Row],[number doses per hour]]*INDEX(Table2[price per dose],Table1[[#This Row],[Drug ID]])</f>
        <v>0.84959999999999969</v>
      </c>
      <c r="M4389" s="11" t="b">
        <f>AND(Table1[[#This Row],[hour of cancellation 0 to 23]]&gt;=0,Table1[[#This Row],[hour of cancellation 0 to 23]]&lt;=23)</f>
        <v>1</v>
      </c>
    </row>
    <row r="4390" spans="1:13" x14ac:dyDescent="0.3">
      <c r="A4390" s="1">
        <v>4389</v>
      </c>
      <c r="B4390" s="1">
        <v>6</v>
      </c>
      <c r="C4390" s="2">
        <v>41101.871016006779</v>
      </c>
      <c r="D4390" s="2">
        <v>41161.870833333334</v>
      </c>
      <c r="E4390" s="1">
        <v>24</v>
      </c>
      <c r="F4390" s="2">
        <v>41107.995509982473</v>
      </c>
      <c r="G4390" s="1">
        <v>0</v>
      </c>
      <c r="H4390" s="32">
        <f>IFERROR(HOUR(Table1[[#This Row],[Cancel Date/time]])+MINUTE(Table1[[#This Row],[Cancel Date/time]])/60,"not cancelled")</f>
        <v>23.883333333333333</v>
      </c>
      <c r="I4390" s="47">
        <f>IFERROR(ROUND(Table1[[#This Row],[cancellation time decimal]],0),"not cancelled")</f>
        <v>24</v>
      </c>
      <c r="J4390" s="10">
        <f>IFERROR(MOD(Table1[[#This Row],[cancellation hour rounded]],24),"not cancelled")</f>
        <v>0</v>
      </c>
      <c r="K4390" s="32">
        <f>1/Table1[[#This Row],[Duration (Time between doses '[in hours'])]]</f>
        <v>4.1666666666666664E-2</v>
      </c>
      <c r="L4390" s="33">
        <f>Table1[[#This Row],[number doses per hour]]*INDEX(Table2[price per dose],Table1[[#This Row],[Drug ID]])</f>
        <v>0.35218749999999999</v>
      </c>
      <c r="M4390" s="11" t="b">
        <f>AND(Table1[[#This Row],[hour of cancellation 0 to 23]]&gt;=0,Table1[[#This Row],[hour of cancellation 0 to 23]]&lt;=23)</f>
        <v>1</v>
      </c>
    </row>
    <row r="4391" spans="1:13" hidden="1" x14ac:dyDescent="0.3">
      <c r="A4391" s="1">
        <v>4390</v>
      </c>
      <c r="B4391" s="1">
        <v>4</v>
      </c>
      <c r="C4391" s="2">
        <v>41101.90168768591</v>
      </c>
      <c r="D4391" s="2">
        <v>41104.943165847966</v>
      </c>
      <c r="E4391" s="1">
        <v>12</v>
      </c>
      <c r="F4391" s="2" t="s">
        <v>5</v>
      </c>
      <c r="G4391" s="1">
        <v>0</v>
      </c>
      <c r="H4391" s="32" t="str">
        <f>IFERROR(HOUR(Table1[[#This Row],[Cancel Date/time]])+MINUTE(Table1[[#This Row],[Cancel Date/time]])/60,"not cancelled")</f>
        <v>not cancelled</v>
      </c>
      <c r="I4391" s="47" t="str">
        <f>IFERROR(ROUND(Table1[[#This Row],[cancellation time decimal]],0),"not cancelled")</f>
        <v>not cancelled</v>
      </c>
      <c r="J4391" s="10" t="str">
        <f>IFERROR(MOD(Table1[[#This Row],[cancellation hour rounded]],24),"not cancelled")</f>
        <v>not cancelled</v>
      </c>
      <c r="K4391" s="32">
        <f>1/Table1[[#This Row],[Duration (Time between doses '[in hours'])]]</f>
        <v>8.3333333333333329E-2</v>
      </c>
      <c r="L4391" s="33">
        <f>Table1[[#This Row],[number doses per hour]]*INDEX(Table2[price per dose],Table1[[#This Row],[Drug ID]])</f>
        <v>1.448055119047619</v>
      </c>
      <c r="M4391" s="11" t="b">
        <f>AND(Table1[[#This Row],[hour of cancellation 0 to 23]]&gt;=0,Table1[[#This Row],[hour of cancellation 0 to 23]]&lt;=23)</f>
        <v>0</v>
      </c>
    </row>
    <row r="4392" spans="1:13" x14ac:dyDescent="0.3">
      <c r="A4392" s="1">
        <v>4391</v>
      </c>
      <c r="B4392" s="1">
        <v>1</v>
      </c>
      <c r="C4392" s="2">
        <v>41101.997895956709</v>
      </c>
      <c r="D4392" s="2">
        <v>41161.997222222228</v>
      </c>
      <c r="E4392" s="1">
        <v>8</v>
      </c>
      <c r="F4392" s="2">
        <v>41102.92636895828</v>
      </c>
      <c r="G4392" s="1">
        <v>0</v>
      </c>
      <c r="H4392" s="32">
        <f>IFERROR(HOUR(Table1[[#This Row],[Cancel Date/time]])+MINUTE(Table1[[#This Row],[Cancel Date/time]])/60,"not cancelled")</f>
        <v>22.216666666666665</v>
      </c>
      <c r="I4392" s="47">
        <f>IFERROR(ROUND(Table1[[#This Row],[cancellation time decimal]],0),"not cancelled")</f>
        <v>22</v>
      </c>
      <c r="J4392" s="10">
        <f>IFERROR(MOD(Table1[[#This Row],[cancellation hour rounded]],24),"not cancelled")</f>
        <v>22</v>
      </c>
      <c r="K4392" s="32">
        <f>1/Table1[[#This Row],[Duration (Time between doses '[in hours'])]]</f>
        <v>0.125</v>
      </c>
      <c r="L4392" s="33">
        <f>Table1[[#This Row],[number doses per hour]]*INDEX(Table2[price per dose],Table1[[#This Row],[Drug ID]])</f>
        <v>0.84929166666666667</v>
      </c>
      <c r="M4392" s="11" t="b">
        <f>AND(Table1[[#This Row],[hour of cancellation 0 to 23]]&gt;=0,Table1[[#This Row],[hour of cancellation 0 to 23]]&lt;=23)</f>
        <v>1</v>
      </c>
    </row>
    <row r="4393" spans="1:13" x14ac:dyDescent="0.3">
      <c r="A4393" s="1">
        <v>4392</v>
      </c>
      <c r="B4393" s="1">
        <v>6</v>
      </c>
      <c r="C4393" s="2">
        <v>41101.958404349367</v>
      </c>
      <c r="D4393" s="2">
        <v>41161.958333333336</v>
      </c>
      <c r="E4393" s="1">
        <v>24</v>
      </c>
      <c r="F4393" s="2">
        <v>41115.335924926556</v>
      </c>
      <c r="G4393" s="1">
        <v>0</v>
      </c>
      <c r="H4393" s="32">
        <f>IFERROR(HOUR(Table1[[#This Row],[Cancel Date/time]])+MINUTE(Table1[[#This Row],[Cancel Date/time]])/60,"not cancelled")</f>
        <v>8.0500000000000007</v>
      </c>
      <c r="I4393" s="47">
        <f>IFERROR(ROUND(Table1[[#This Row],[cancellation time decimal]],0),"not cancelled")</f>
        <v>8</v>
      </c>
      <c r="J4393" s="10">
        <f>IFERROR(MOD(Table1[[#This Row],[cancellation hour rounded]],24),"not cancelled")</f>
        <v>8</v>
      </c>
      <c r="K4393" s="32">
        <f>1/Table1[[#This Row],[Duration (Time between doses '[in hours'])]]</f>
        <v>4.1666666666666664E-2</v>
      </c>
      <c r="L4393" s="33">
        <f>Table1[[#This Row],[number doses per hour]]*INDEX(Table2[price per dose],Table1[[#This Row],[Drug ID]])</f>
        <v>0.35218749999999999</v>
      </c>
      <c r="M4393" s="11" t="b">
        <f>AND(Table1[[#This Row],[hour of cancellation 0 to 23]]&gt;=0,Table1[[#This Row],[hour of cancellation 0 to 23]]&lt;=23)</f>
        <v>1</v>
      </c>
    </row>
    <row r="4394" spans="1:13" x14ac:dyDescent="0.3">
      <c r="A4394" s="1">
        <v>4393</v>
      </c>
      <c r="B4394" s="1">
        <v>5</v>
      </c>
      <c r="C4394" s="2">
        <v>41102.227321218859</v>
      </c>
      <c r="D4394" s="2">
        <v>41162.227083333339</v>
      </c>
      <c r="E4394" s="1">
        <v>24</v>
      </c>
      <c r="F4394" s="2">
        <v>41108.380273990493</v>
      </c>
      <c r="G4394" s="1">
        <v>0</v>
      </c>
      <c r="H4394" s="32">
        <f>IFERROR(HOUR(Table1[[#This Row],[Cancel Date/time]])+MINUTE(Table1[[#This Row],[Cancel Date/time]])/60,"not cancelled")</f>
        <v>9.1166666666666671</v>
      </c>
      <c r="I4394" s="47">
        <f>IFERROR(ROUND(Table1[[#This Row],[cancellation time decimal]],0),"not cancelled")</f>
        <v>9</v>
      </c>
      <c r="J4394" s="10">
        <f>IFERROR(MOD(Table1[[#This Row],[cancellation hour rounded]],24),"not cancelled")</f>
        <v>9</v>
      </c>
      <c r="K4394" s="32">
        <f>1/Table1[[#This Row],[Duration (Time between doses '[in hours'])]]</f>
        <v>4.1666666666666664E-2</v>
      </c>
      <c r="L4394" s="33">
        <f>Table1[[#This Row],[number doses per hour]]*INDEX(Table2[price per dose],Table1[[#This Row],[Drug ID]])</f>
        <v>0.2815833333333333</v>
      </c>
      <c r="M4394" s="11" t="b">
        <f>AND(Table1[[#This Row],[hour of cancellation 0 to 23]]&gt;=0,Table1[[#This Row],[hour of cancellation 0 to 23]]&lt;=23)</f>
        <v>1</v>
      </c>
    </row>
    <row r="4395" spans="1:13" hidden="1" x14ac:dyDescent="0.3">
      <c r="A4395" s="1">
        <v>4394</v>
      </c>
      <c r="B4395" s="1">
        <v>8</v>
      </c>
      <c r="C4395" s="2">
        <v>41102.386275163568</v>
      </c>
      <c r="D4395" s="2">
        <v>41105.052731238626</v>
      </c>
      <c r="E4395" s="1">
        <v>3</v>
      </c>
      <c r="F4395" s="2" t="s">
        <v>5</v>
      </c>
      <c r="G4395" s="1">
        <v>0</v>
      </c>
      <c r="H4395" s="32" t="str">
        <f>IFERROR(HOUR(Table1[[#This Row],[Cancel Date/time]])+MINUTE(Table1[[#This Row],[Cancel Date/time]])/60,"not cancelled")</f>
        <v>not cancelled</v>
      </c>
      <c r="I4395" s="47" t="str">
        <f>IFERROR(ROUND(Table1[[#This Row],[cancellation time decimal]],0),"not cancelled")</f>
        <v>not cancelled</v>
      </c>
      <c r="J4395" s="10" t="str">
        <f>IFERROR(MOD(Table1[[#This Row],[cancellation hour rounded]],24),"not cancelled")</f>
        <v>not cancelled</v>
      </c>
      <c r="K4395" s="32">
        <f>1/Table1[[#This Row],[Duration (Time between doses '[in hours'])]]</f>
        <v>0.33333333333333331</v>
      </c>
      <c r="L4395" s="33">
        <f>Table1[[#This Row],[number doses per hour]]*INDEX(Table2[price per dose],Table1[[#This Row],[Drug ID]])</f>
        <v>0.29998222222222221</v>
      </c>
      <c r="M4395" s="11" t="b">
        <f>AND(Table1[[#This Row],[hour of cancellation 0 to 23]]&gt;=0,Table1[[#This Row],[hour of cancellation 0 to 23]]&lt;=23)</f>
        <v>0</v>
      </c>
    </row>
    <row r="4396" spans="1:13" x14ac:dyDescent="0.3">
      <c r="A4396" s="1">
        <v>4395</v>
      </c>
      <c r="B4396" s="1">
        <v>4</v>
      </c>
      <c r="C4396" s="2">
        <v>41102.382392699139</v>
      </c>
      <c r="D4396" s="2">
        <v>41162.381944444445</v>
      </c>
      <c r="E4396" s="1">
        <v>12</v>
      </c>
      <c r="F4396" s="2">
        <v>41103.660709123986</v>
      </c>
      <c r="G4396" s="1">
        <v>0</v>
      </c>
      <c r="H4396" s="32">
        <f>IFERROR(HOUR(Table1[[#This Row],[Cancel Date/time]])+MINUTE(Table1[[#This Row],[Cancel Date/time]])/60,"not cancelled")</f>
        <v>15.85</v>
      </c>
      <c r="I4396" s="47">
        <f>IFERROR(ROUND(Table1[[#This Row],[cancellation time decimal]],0),"not cancelled")</f>
        <v>16</v>
      </c>
      <c r="J4396" s="10">
        <f>IFERROR(MOD(Table1[[#This Row],[cancellation hour rounded]],24),"not cancelled")</f>
        <v>16</v>
      </c>
      <c r="K4396" s="32">
        <f>1/Table1[[#This Row],[Duration (Time between doses '[in hours'])]]</f>
        <v>8.3333333333333329E-2</v>
      </c>
      <c r="L4396" s="33">
        <f>Table1[[#This Row],[number doses per hour]]*INDEX(Table2[price per dose],Table1[[#This Row],[Drug ID]])</f>
        <v>1.448055119047619</v>
      </c>
      <c r="M4396" s="11" t="b">
        <f>AND(Table1[[#This Row],[hour of cancellation 0 to 23]]&gt;=0,Table1[[#This Row],[hour of cancellation 0 to 23]]&lt;=23)</f>
        <v>1</v>
      </c>
    </row>
    <row r="4397" spans="1:13" x14ac:dyDescent="0.3">
      <c r="A4397" s="1">
        <v>4396</v>
      </c>
      <c r="B4397" s="1">
        <v>3</v>
      </c>
      <c r="C4397" s="2">
        <v>41102.448118191685</v>
      </c>
      <c r="D4397" s="2">
        <v>41162.447916666664</v>
      </c>
      <c r="E4397" s="1">
        <v>24</v>
      </c>
      <c r="F4397" s="2">
        <v>41104.417647202128</v>
      </c>
      <c r="G4397" s="1">
        <v>0</v>
      </c>
      <c r="H4397" s="32">
        <f>IFERROR(HOUR(Table1[[#This Row],[Cancel Date/time]])+MINUTE(Table1[[#This Row],[Cancel Date/time]])/60,"not cancelled")</f>
        <v>10.016666666666667</v>
      </c>
      <c r="I4397" s="47">
        <f>IFERROR(ROUND(Table1[[#This Row],[cancellation time decimal]],0),"not cancelled")</f>
        <v>10</v>
      </c>
      <c r="J4397" s="10">
        <f>IFERROR(MOD(Table1[[#This Row],[cancellation hour rounded]],24),"not cancelled")</f>
        <v>10</v>
      </c>
      <c r="K4397" s="32">
        <f>1/Table1[[#This Row],[Duration (Time between doses '[in hours'])]]</f>
        <v>4.1666666666666664E-2</v>
      </c>
      <c r="L4397" s="33">
        <f>Table1[[#This Row],[number doses per hour]]*INDEX(Table2[price per dose],Table1[[#This Row],[Drug ID]])</f>
        <v>0.18133000000000002</v>
      </c>
      <c r="M4397" s="11" t="b">
        <f>AND(Table1[[#This Row],[hour of cancellation 0 to 23]]&gt;=0,Table1[[#This Row],[hour of cancellation 0 to 23]]&lt;=23)</f>
        <v>1</v>
      </c>
    </row>
    <row r="4398" spans="1:13" x14ac:dyDescent="0.3">
      <c r="A4398" s="1">
        <v>4397</v>
      </c>
      <c r="B4398" s="1">
        <v>11</v>
      </c>
      <c r="C4398" s="2">
        <v>41102.494007162299</v>
      </c>
      <c r="D4398" s="2">
        <v>41162.493750000001</v>
      </c>
      <c r="E4398" s="1">
        <v>1</v>
      </c>
      <c r="F4398" s="2">
        <v>41109.873501332011</v>
      </c>
      <c r="G4398" s="1">
        <v>2</v>
      </c>
      <c r="H4398" s="32">
        <f>IFERROR(HOUR(Table1[[#This Row],[Cancel Date/time]])+MINUTE(Table1[[#This Row],[Cancel Date/time]])/60,"not cancelled")</f>
        <v>20.95</v>
      </c>
      <c r="I4398" s="47">
        <f>IFERROR(ROUND(Table1[[#This Row],[cancellation time decimal]],0),"not cancelled")</f>
        <v>21</v>
      </c>
      <c r="J4398" s="10">
        <f>IFERROR(MOD(Table1[[#This Row],[cancellation hour rounded]],24),"not cancelled")</f>
        <v>21</v>
      </c>
      <c r="K4398" s="32">
        <f>1/Table1[[#This Row],[Duration (Time between doses '[in hours'])]]</f>
        <v>1</v>
      </c>
      <c r="L4398" s="33">
        <f>Table1[[#This Row],[number doses per hour]]*INDEX(Table2[price per dose],Table1[[#This Row],[Drug ID]])</f>
        <v>1</v>
      </c>
      <c r="M4398" s="11" t="b">
        <f>AND(Table1[[#This Row],[hour of cancellation 0 to 23]]&gt;=0,Table1[[#This Row],[hour of cancellation 0 to 23]]&lt;=23)</f>
        <v>1</v>
      </c>
    </row>
    <row r="4399" spans="1:13" x14ac:dyDescent="0.3">
      <c r="A4399" s="1">
        <v>4398</v>
      </c>
      <c r="B4399" s="1">
        <v>4</v>
      </c>
      <c r="C4399" s="2">
        <v>41102.504732301124</v>
      </c>
      <c r="D4399" s="2">
        <v>41162.504166666666</v>
      </c>
      <c r="E4399" s="1">
        <v>12</v>
      </c>
      <c r="F4399" s="2">
        <v>41105.597853818646</v>
      </c>
      <c r="G4399" s="1">
        <v>0</v>
      </c>
      <c r="H4399" s="32">
        <f>IFERROR(HOUR(Table1[[#This Row],[Cancel Date/time]])+MINUTE(Table1[[#This Row],[Cancel Date/time]])/60,"not cancelled")</f>
        <v>14.333333333333334</v>
      </c>
      <c r="I4399" s="47">
        <f>IFERROR(ROUND(Table1[[#This Row],[cancellation time decimal]],0),"not cancelled")</f>
        <v>14</v>
      </c>
      <c r="J4399" s="10">
        <f>IFERROR(MOD(Table1[[#This Row],[cancellation hour rounded]],24),"not cancelled")</f>
        <v>14</v>
      </c>
      <c r="K4399" s="32">
        <f>1/Table1[[#This Row],[Duration (Time between doses '[in hours'])]]</f>
        <v>8.3333333333333329E-2</v>
      </c>
      <c r="L4399" s="33">
        <f>Table1[[#This Row],[number doses per hour]]*INDEX(Table2[price per dose],Table1[[#This Row],[Drug ID]])</f>
        <v>1.448055119047619</v>
      </c>
      <c r="M4399" s="11" t="b">
        <f>AND(Table1[[#This Row],[hour of cancellation 0 to 23]]&gt;=0,Table1[[#This Row],[hour of cancellation 0 to 23]]&lt;=23)</f>
        <v>1</v>
      </c>
    </row>
    <row r="4400" spans="1:13" x14ac:dyDescent="0.3">
      <c r="A4400" s="1">
        <v>4399</v>
      </c>
      <c r="B4400" s="1">
        <v>5</v>
      </c>
      <c r="C4400" s="2">
        <v>41102.511194729326</v>
      </c>
      <c r="D4400" s="2">
        <v>41162.511111111111</v>
      </c>
      <c r="E4400" s="1">
        <v>24</v>
      </c>
      <c r="F4400" s="2">
        <v>41105.540298403619</v>
      </c>
      <c r="G4400" s="1">
        <v>0</v>
      </c>
      <c r="H4400" s="32">
        <f>IFERROR(HOUR(Table1[[#This Row],[Cancel Date/time]])+MINUTE(Table1[[#This Row],[Cancel Date/time]])/60,"not cancelled")</f>
        <v>12.966666666666667</v>
      </c>
      <c r="I4400" s="47">
        <f>IFERROR(ROUND(Table1[[#This Row],[cancellation time decimal]],0),"not cancelled")</f>
        <v>13</v>
      </c>
      <c r="J4400" s="10">
        <f>IFERROR(MOD(Table1[[#This Row],[cancellation hour rounded]],24),"not cancelled")</f>
        <v>13</v>
      </c>
      <c r="K4400" s="32">
        <f>1/Table1[[#This Row],[Duration (Time between doses '[in hours'])]]</f>
        <v>4.1666666666666664E-2</v>
      </c>
      <c r="L4400" s="33">
        <f>Table1[[#This Row],[number doses per hour]]*INDEX(Table2[price per dose],Table1[[#This Row],[Drug ID]])</f>
        <v>0.2815833333333333</v>
      </c>
      <c r="M4400" s="11" t="b">
        <f>AND(Table1[[#This Row],[hour of cancellation 0 to 23]]&gt;=0,Table1[[#This Row],[hour of cancellation 0 to 23]]&lt;=23)</f>
        <v>1</v>
      </c>
    </row>
    <row r="4401" spans="1:13" hidden="1" x14ac:dyDescent="0.3">
      <c r="A4401" s="1">
        <v>4400</v>
      </c>
      <c r="B4401" s="1">
        <v>1</v>
      </c>
      <c r="C4401" s="2">
        <v>41102.752696974829</v>
      </c>
      <c r="D4401" s="2">
        <v>41105.918932377492</v>
      </c>
      <c r="E4401" s="1">
        <v>8</v>
      </c>
      <c r="F4401" s="2" t="s">
        <v>5</v>
      </c>
      <c r="G4401" s="1">
        <v>0</v>
      </c>
      <c r="H4401" s="32" t="str">
        <f>IFERROR(HOUR(Table1[[#This Row],[Cancel Date/time]])+MINUTE(Table1[[#This Row],[Cancel Date/time]])/60,"not cancelled")</f>
        <v>not cancelled</v>
      </c>
      <c r="I4401" s="47" t="str">
        <f>IFERROR(ROUND(Table1[[#This Row],[cancellation time decimal]],0),"not cancelled")</f>
        <v>not cancelled</v>
      </c>
      <c r="J4401" s="10" t="str">
        <f>IFERROR(MOD(Table1[[#This Row],[cancellation hour rounded]],24),"not cancelled")</f>
        <v>not cancelled</v>
      </c>
      <c r="K4401" s="32">
        <f>1/Table1[[#This Row],[Duration (Time between doses '[in hours'])]]</f>
        <v>0.125</v>
      </c>
      <c r="L4401" s="33">
        <f>Table1[[#This Row],[number doses per hour]]*INDEX(Table2[price per dose],Table1[[#This Row],[Drug ID]])</f>
        <v>0.84929166666666667</v>
      </c>
      <c r="M4401" s="11" t="b">
        <f>AND(Table1[[#This Row],[hour of cancellation 0 to 23]]&gt;=0,Table1[[#This Row],[hour of cancellation 0 to 23]]&lt;=23)</f>
        <v>0</v>
      </c>
    </row>
    <row r="4402" spans="1:13" x14ac:dyDescent="0.3">
      <c r="A4402" s="1">
        <v>4401</v>
      </c>
      <c r="B4402" s="1">
        <v>7</v>
      </c>
      <c r="C4402" s="2">
        <v>41102.801184388583</v>
      </c>
      <c r="D4402" s="2">
        <v>41162.800694444442</v>
      </c>
      <c r="E4402" s="1">
        <v>24</v>
      </c>
      <c r="F4402" s="2">
        <v>41143.355690292097</v>
      </c>
      <c r="G4402" s="1">
        <v>1</v>
      </c>
      <c r="H4402" s="32">
        <f>IFERROR(HOUR(Table1[[#This Row],[Cancel Date/time]])+MINUTE(Table1[[#This Row],[Cancel Date/time]])/60,"not cancelled")</f>
        <v>8.5333333333333332</v>
      </c>
      <c r="I4402" s="47">
        <f>IFERROR(ROUND(Table1[[#This Row],[cancellation time decimal]],0),"not cancelled")</f>
        <v>9</v>
      </c>
      <c r="J4402" s="10">
        <f>IFERROR(MOD(Table1[[#This Row],[cancellation hour rounded]],24),"not cancelled")</f>
        <v>9</v>
      </c>
      <c r="K4402" s="32">
        <f>1/Table1[[#This Row],[Duration (Time between doses '[in hours'])]]</f>
        <v>4.1666666666666664E-2</v>
      </c>
      <c r="L4402" s="33">
        <f>Table1[[#This Row],[number doses per hour]]*INDEX(Table2[price per dose],Table1[[#This Row],[Drug ID]])</f>
        <v>1.2958049999999997</v>
      </c>
      <c r="M4402" s="11" t="b">
        <f>AND(Table1[[#This Row],[hour of cancellation 0 to 23]]&gt;=0,Table1[[#This Row],[hour of cancellation 0 to 23]]&lt;=23)</f>
        <v>1</v>
      </c>
    </row>
    <row r="4403" spans="1:13" x14ac:dyDescent="0.3">
      <c r="A4403" s="1">
        <v>4402</v>
      </c>
      <c r="B4403" s="1">
        <v>1</v>
      </c>
      <c r="C4403" s="2">
        <v>41102.843206099904</v>
      </c>
      <c r="D4403" s="2">
        <v>41162.843055555561</v>
      </c>
      <c r="E4403" s="1">
        <v>12</v>
      </c>
      <c r="F4403" s="2">
        <v>41103.444791000416</v>
      </c>
      <c r="G4403" s="1">
        <v>0</v>
      </c>
      <c r="H4403" s="32">
        <f>IFERROR(HOUR(Table1[[#This Row],[Cancel Date/time]])+MINUTE(Table1[[#This Row],[Cancel Date/time]])/60,"not cancelled")</f>
        <v>10.666666666666666</v>
      </c>
      <c r="I4403" s="47">
        <f>IFERROR(ROUND(Table1[[#This Row],[cancellation time decimal]],0),"not cancelled")</f>
        <v>11</v>
      </c>
      <c r="J4403" s="10">
        <f>IFERROR(MOD(Table1[[#This Row],[cancellation hour rounded]],24),"not cancelled")</f>
        <v>11</v>
      </c>
      <c r="K4403" s="32">
        <f>1/Table1[[#This Row],[Duration (Time between doses '[in hours'])]]</f>
        <v>8.3333333333333329E-2</v>
      </c>
      <c r="L4403" s="33">
        <f>Table1[[#This Row],[number doses per hour]]*INDEX(Table2[price per dose],Table1[[#This Row],[Drug ID]])</f>
        <v>0.56619444444444444</v>
      </c>
      <c r="M4403" s="11" t="b">
        <f>AND(Table1[[#This Row],[hour of cancellation 0 to 23]]&gt;=0,Table1[[#This Row],[hour of cancellation 0 to 23]]&lt;=23)</f>
        <v>1</v>
      </c>
    </row>
    <row r="4404" spans="1:13" hidden="1" x14ac:dyDescent="0.3">
      <c r="A4404" s="1">
        <v>4403</v>
      </c>
      <c r="B4404" s="1">
        <v>5</v>
      </c>
      <c r="C4404" s="2">
        <v>41102.983519153597</v>
      </c>
      <c r="D4404" s="2">
        <v>41106.191479622583</v>
      </c>
      <c r="E4404" s="1">
        <v>24</v>
      </c>
      <c r="F4404" s="2" t="s">
        <v>5</v>
      </c>
      <c r="G4404" s="1">
        <v>0</v>
      </c>
      <c r="H4404" s="32" t="str">
        <f>IFERROR(HOUR(Table1[[#This Row],[Cancel Date/time]])+MINUTE(Table1[[#This Row],[Cancel Date/time]])/60,"not cancelled")</f>
        <v>not cancelled</v>
      </c>
      <c r="I4404" s="47" t="str">
        <f>IFERROR(ROUND(Table1[[#This Row],[cancellation time decimal]],0),"not cancelled")</f>
        <v>not cancelled</v>
      </c>
      <c r="J4404" s="10" t="str">
        <f>IFERROR(MOD(Table1[[#This Row],[cancellation hour rounded]],24),"not cancelled")</f>
        <v>not cancelled</v>
      </c>
      <c r="K4404" s="32">
        <f>1/Table1[[#This Row],[Duration (Time between doses '[in hours'])]]</f>
        <v>4.1666666666666664E-2</v>
      </c>
      <c r="L4404" s="33">
        <f>Table1[[#This Row],[number doses per hour]]*INDEX(Table2[price per dose],Table1[[#This Row],[Drug ID]])</f>
        <v>0.2815833333333333</v>
      </c>
      <c r="M4404" s="11" t="b">
        <f>AND(Table1[[#This Row],[hour of cancellation 0 to 23]]&gt;=0,Table1[[#This Row],[hour of cancellation 0 to 23]]&lt;=23)</f>
        <v>0</v>
      </c>
    </row>
    <row r="4405" spans="1:13" hidden="1" x14ac:dyDescent="0.3">
      <c r="A4405" s="1">
        <v>4404</v>
      </c>
      <c r="B4405" s="1">
        <v>6</v>
      </c>
      <c r="C4405" s="2">
        <v>41103.035696790343</v>
      </c>
      <c r="D4405" s="2">
        <v>41107.660303004966</v>
      </c>
      <c r="E4405" s="1">
        <v>24</v>
      </c>
      <c r="F4405" s="2" t="s">
        <v>5</v>
      </c>
      <c r="G4405" s="1">
        <v>0</v>
      </c>
      <c r="H4405" s="32" t="str">
        <f>IFERROR(HOUR(Table1[[#This Row],[Cancel Date/time]])+MINUTE(Table1[[#This Row],[Cancel Date/time]])/60,"not cancelled")</f>
        <v>not cancelled</v>
      </c>
      <c r="I4405" s="47" t="str">
        <f>IFERROR(ROUND(Table1[[#This Row],[cancellation time decimal]],0),"not cancelled")</f>
        <v>not cancelled</v>
      </c>
      <c r="J4405" s="10" t="str">
        <f>IFERROR(MOD(Table1[[#This Row],[cancellation hour rounded]],24),"not cancelled")</f>
        <v>not cancelled</v>
      </c>
      <c r="K4405" s="32">
        <f>1/Table1[[#This Row],[Duration (Time between doses '[in hours'])]]</f>
        <v>4.1666666666666664E-2</v>
      </c>
      <c r="L4405" s="33">
        <f>Table1[[#This Row],[number doses per hour]]*INDEX(Table2[price per dose],Table1[[#This Row],[Drug ID]])</f>
        <v>0.35218749999999999</v>
      </c>
      <c r="M4405" s="11" t="b">
        <f>AND(Table1[[#This Row],[hour of cancellation 0 to 23]]&gt;=0,Table1[[#This Row],[hour of cancellation 0 to 23]]&lt;=23)</f>
        <v>0</v>
      </c>
    </row>
    <row r="4406" spans="1:13" x14ac:dyDescent="0.3">
      <c r="A4406" s="1">
        <v>4405</v>
      </c>
      <c r="B4406" s="1">
        <v>3</v>
      </c>
      <c r="C4406" s="2">
        <v>41103.008101040599</v>
      </c>
      <c r="D4406" s="2">
        <v>41163.007638888892</v>
      </c>
      <c r="E4406" s="1">
        <v>24</v>
      </c>
      <c r="F4406" s="2">
        <v>41106.43595970844</v>
      </c>
      <c r="G4406" s="1">
        <v>0</v>
      </c>
      <c r="H4406" s="32">
        <f>IFERROR(HOUR(Table1[[#This Row],[Cancel Date/time]])+MINUTE(Table1[[#This Row],[Cancel Date/time]])/60,"not cancelled")</f>
        <v>10.45</v>
      </c>
      <c r="I4406" s="47">
        <f>IFERROR(ROUND(Table1[[#This Row],[cancellation time decimal]],0),"not cancelled")</f>
        <v>10</v>
      </c>
      <c r="J4406" s="10">
        <f>IFERROR(MOD(Table1[[#This Row],[cancellation hour rounded]],24),"not cancelled")</f>
        <v>10</v>
      </c>
      <c r="K4406" s="32">
        <f>1/Table1[[#This Row],[Duration (Time between doses '[in hours'])]]</f>
        <v>4.1666666666666664E-2</v>
      </c>
      <c r="L4406" s="33">
        <f>Table1[[#This Row],[number doses per hour]]*INDEX(Table2[price per dose],Table1[[#This Row],[Drug ID]])</f>
        <v>0.18133000000000002</v>
      </c>
      <c r="M4406" s="11" t="b">
        <f>AND(Table1[[#This Row],[hour of cancellation 0 to 23]]&gt;=0,Table1[[#This Row],[hour of cancellation 0 to 23]]&lt;=23)</f>
        <v>1</v>
      </c>
    </row>
    <row r="4407" spans="1:13" x14ac:dyDescent="0.3">
      <c r="A4407" s="1">
        <v>4406</v>
      </c>
      <c r="B4407" s="1">
        <v>1</v>
      </c>
      <c r="C4407" s="2">
        <v>41103.0199620118</v>
      </c>
      <c r="D4407" s="2">
        <v>41163.019444444442</v>
      </c>
      <c r="E4407" s="1">
        <v>12</v>
      </c>
      <c r="F4407" s="2">
        <v>41104.453728039363</v>
      </c>
      <c r="G4407" s="1">
        <v>0</v>
      </c>
      <c r="H4407" s="32">
        <f>IFERROR(HOUR(Table1[[#This Row],[Cancel Date/time]])+MINUTE(Table1[[#This Row],[Cancel Date/time]])/60,"not cancelled")</f>
        <v>10.883333333333333</v>
      </c>
      <c r="I4407" s="47">
        <f>IFERROR(ROUND(Table1[[#This Row],[cancellation time decimal]],0),"not cancelled")</f>
        <v>11</v>
      </c>
      <c r="J4407" s="10">
        <f>IFERROR(MOD(Table1[[#This Row],[cancellation hour rounded]],24),"not cancelled")</f>
        <v>11</v>
      </c>
      <c r="K4407" s="32">
        <f>1/Table1[[#This Row],[Duration (Time between doses '[in hours'])]]</f>
        <v>8.3333333333333329E-2</v>
      </c>
      <c r="L4407" s="33">
        <f>Table1[[#This Row],[number doses per hour]]*INDEX(Table2[price per dose],Table1[[#This Row],[Drug ID]])</f>
        <v>0.56619444444444444</v>
      </c>
      <c r="M4407" s="11" t="b">
        <f>AND(Table1[[#This Row],[hour of cancellation 0 to 23]]&gt;=0,Table1[[#This Row],[hour of cancellation 0 to 23]]&lt;=23)</f>
        <v>1</v>
      </c>
    </row>
    <row r="4408" spans="1:13" x14ac:dyDescent="0.3">
      <c r="A4408" s="1">
        <v>4407</v>
      </c>
      <c r="B4408" s="1">
        <v>1</v>
      </c>
      <c r="C4408" s="2">
        <v>41103.042605313225</v>
      </c>
      <c r="D4408" s="2">
        <v>41163.042361111111</v>
      </c>
      <c r="E4408" s="1">
        <v>8</v>
      </c>
      <c r="F4408" s="2">
        <v>41103.772034422691</v>
      </c>
      <c r="G4408" s="1">
        <v>0</v>
      </c>
      <c r="H4408" s="32">
        <f>IFERROR(HOUR(Table1[[#This Row],[Cancel Date/time]])+MINUTE(Table1[[#This Row],[Cancel Date/time]])/60,"not cancelled")</f>
        <v>18.516666666666666</v>
      </c>
      <c r="I4408" s="47">
        <f>IFERROR(ROUND(Table1[[#This Row],[cancellation time decimal]],0),"not cancelled")</f>
        <v>19</v>
      </c>
      <c r="J4408" s="10">
        <f>IFERROR(MOD(Table1[[#This Row],[cancellation hour rounded]],24),"not cancelled")</f>
        <v>19</v>
      </c>
      <c r="K4408" s="32">
        <f>1/Table1[[#This Row],[Duration (Time between doses '[in hours'])]]</f>
        <v>0.125</v>
      </c>
      <c r="L4408" s="33">
        <f>Table1[[#This Row],[number doses per hour]]*INDEX(Table2[price per dose],Table1[[#This Row],[Drug ID]])</f>
        <v>0.84929166666666667</v>
      </c>
      <c r="M4408" s="11" t="b">
        <f>AND(Table1[[#This Row],[hour of cancellation 0 to 23]]&gt;=0,Table1[[#This Row],[hour of cancellation 0 to 23]]&lt;=23)</f>
        <v>1</v>
      </c>
    </row>
    <row r="4409" spans="1:13" x14ac:dyDescent="0.3">
      <c r="A4409" s="1">
        <v>4408</v>
      </c>
      <c r="B4409" s="1">
        <v>10</v>
      </c>
      <c r="C4409" s="2">
        <v>41103.268200248283</v>
      </c>
      <c r="D4409" s="2">
        <v>41163.268055555556</v>
      </c>
      <c r="E4409" s="1">
        <v>1</v>
      </c>
      <c r="F4409" s="2">
        <v>41110.391234436793</v>
      </c>
      <c r="G4409" s="1">
        <v>3</v>
      </c>
      <c r="H4409" s="32">
        <f>IFERROR(HOUR(Table1[[#This Row],[Cancel Date/time]])+MINUTE(Table1[[#This Row],[Cancel Date/time]])/60,"not cancelled")</f>
        <v>9.3833333333333329</v>
      </c>
      <c r="I4409" s="47">
        <f>IFERROR(ROUND(Table1[[#This Row],[cancellation time decimal]],0),"not cancelled")</f>
        <v>9</v>
      </c>
      <c r="J4409" s="10">
        <f>IFERROR(MOD(Table1[[#This Row],[cancellation hour rounded]],24),"not cancelled")</f>
        <v>9</v>
      </c>
      <c r="K4409" s="32">
        <f>1/Table1[[#This Row],[Duration (Time between doses '[in hours'])]]</f>
        <v>1</v>
      </c>
      <c r="L4409" s="33">
        <f>Table1[[#This Row],[number doses per hour]]*INDEX(Table2[price per dose],Table1[[#This Row],[Drug ID]])</f>
        <v>2.5716000000000001</v>
      </c>
      <c r="M4409" s="11" t="b">
        <f>AND(Table1[[#This Row],[hour of cancellation 0 to 23]]&gt;=0,Table1[[#This Row],[hour of cancellation 0 to 23]]&lt;=23)</f>
        <v>1</v>
      </c>
    </row>
    <row r="4410" spans="1:13" x14ac:dyDescent="0.3">
      <c r="A4410" s="1">
        <v>4409</v>
      </c>
      <c r="B4410" s="1">
        <v>7</v>
      </c>
      <c r="C4410" s="2">
        <v>41103.250611385069</v>
      </c>
      <c r="D4410" s="2">
        <v>41163.25</v>
      </c>
      <c r="E4410" s="1">
        <v>24</v>
      </c>
      <c r="F4410" s="2">
        <v>41108.471837699617</v>
      </c>
      <c r="G4410" s="1">
        <v>0</v>
      </c>
      <c r="H4410" s="32">
        <f>IFERROR(HOUR(Table1[[#This Row],[Cancel Date/time]])+MINUTE(Table1[[#This Row],[Cancel Date/time]])/60,"not cancelled")</f>
        <v>11.316666666666666</v>
      </c>
      <c r="I4410" s="47">
        <f>IFERROR(ROUND(Table1[[#This Row],[cancellation time decimal]],0),"not cancelled")</f>
        <v>11</v>
      </c>
      <c r="J4410" s="10">
        <f>IFERROR(MOD(Table1[[#This Row],[cancellation hour rounded]],24),"not cancelled")</f>
        <v>11</v>
      </c>
      <c r="K4410" s="32">
        <f>1/Table1[[#This Row],[Duration (Time between doses '[in hours'])]]</f>
        <v>4.1666666666666664E-2</v>
      </c>
      <c r="L4410" s="33">
        <f>Table1[[#This Row],[number doses per hour]]*INDEX(Table2[price per dose],Table1[[#This Row],[Drug ID]])</f>
        <v>1.2958049999999997</v>
      </c>
      <c r="M4410" s="11" t="b">
        <f>AND(Table1[[#This Row],[hour of cancellation 0 to 23]]&gt;=0,Table1[[#This Row],[hour of cancellation 0 to 23]]&lt;=23)</f>
        <v>1</v>
      </c>
    </row>
    <row r="4411" spans="1:13" x14ac:dyDescent="0.3">
      <c r="A4411" s="1">
        <v>4410</v>
      </c>
      <c r="B4411" s="1">
        <v>5</v>
      </c>
      <c r="C4411" s="2">
        <v>41103.302534862392</v>
      </c>
      <c r="D4411" s="2">
        <v>41163.302083333328</v>
      </c>
      <c r="E4411" s="1">
        <v>24</v>
      </c>
      <c r="F4411" s="2">
        <v>41105.686406709421</v>
      </c>
      <c r="G4411" s="1">
        <v>0</v>
      </c>
      <c r="H4411" s="32">
        <f>IFERROR(HOUR(Table1[[#This Row],[Cancel Date/time]])+MINUTE(Table1[[#This Row],[Cancel Date/time]])/60,"not cancelled")</f>
        <v>16.466666666666665</v>
      </c>
      <c r="I4411" s="47">
        <f>IFERROR(ROUND(Table1[[#This Row],[cancellation time decimal]],0),"not cancelled")</f>
        <v>16</v>
      </c>
      <c r="J4411" s="10">
        <f>IFERROR(MOD(Table1[[#This Row],[cancellation hour rounded]],24),"not cancelled")</f>
        <v>16</v>
      </c>
      <c r="K4411" s="32">
        <f>1/Table1[[#This Row],[Duration (Time between doses '[in hours'])]]</f>
        <v>4.1666666666666664E-2</v>
      </c>
      <c r="L4411" s="33">
        <f>Table1[[#This Row],[number doses per hour]]*INDEX(Table2[price per dose],Table1[[#This Row],[Drug ID]])</f>
        <v>0.2815833333333333</v>
      </c>
      <c r="M4411" s="11" t="b">
        <f>AND(Table1[[#This Row],[hour of cancellation 0 to 23]]&gt;=0,Table1[[#This Row],[hour of cancellation 0 to 23]]&lt;=23)</f>
        <v>1</v>
      </c>
    </row>
    <row r="4412" spans="1:13" x14ac:dyDescent="0.3">
      <c r="A4412" s="1">
        <v>4411</v>
      </c>
      <c r="B4412" s="1">
        <v>1</v>
      </c>
      <c r="C4412" s="2">
        <v>41103.449280854336</v>
      </c>
      <c r="D4412" s="2">
        <v>41163.448611111111</v>
      </c>
      <c r="E4412" s="1">
        <v>8</v>
      </c>
      <c r="F4412" s="2">
        <v>41104.504051102616</v>
      </c>
      <c r="G4412" s="1">
        <v>0</v>
      </c>
      <c r="H4412" s="32">
        <f>IFERROR(HOUR(Table1[[#This Row],[Cancel Date/time]])+MINUTE(Table1[[#This Row],[Cancel Date/time]])/60,"not cancelled")</f>
        <v>12.083333333333334</v>
      </c>
      <c r="I4412" s="47">
        <f>IFERROR(ROUND(Table1[[#This Row],[cancellation time decimal]],0),"not cancelled")</f>
        <v>12</v>
      </c>
      <c r="J4412" s="10">
        <f>IFERROR(MOD(Table1[[#This Row],[cancellation hour rounded]],24),"not cancelled")</f>
        <v>12</v>
      </c>
      <c r="K4412" s="32">
        <f>1/Table1[[#This Row],[Duration (Time between doses '[in hours'])]]</f>
        <v>0.125</v>
      </c>
      <c r="L4412" s="33">
        <f>Table1[[#This Row],[number doses per hour]]*INDEX(Table2[price per dose],Table1[[#This Row],[Drug ID]])</f>
        <v>0.84929166666666667</v>
      </c>
      <c r="M4412" s="11" t="b">
        <f>AND(Table1[[#This Row],[hour of cancellation 0 to 23]]&gt;=0,Table1[[#This Row],[hour of cancellation 0 to 23]]&lt;=23)</f>
        <v>1</v>
      </c>
    </row>
    <row r="4413" spans="1:13" x14ac:dyDescent="0.3">
      <c r="A4413" s="1">
        <v>4412</v>
      </c>
      <c r="B4413" s="1">
        <v>3</v>
      </c>
      <c r="C4413" s="2">
        <v>41103.432599507178</v>
      </c>
      <c r="D4413" s="2">
        <v>41163.431944444441</v>
      </c>
      <c r="E4413" s="1">
        <v>24</v>
      </c>
      <c r="F4413" s="2">
        <v>41105.426024895991</v>
      </c>
      <c r="G4413" s="1">
        <v>0</v>
      </c>
      <c r="H4413" s="32">
        <f>IFERROR(HOUR(Table1[[#This Row],[Cancel Date/time]])+MINUTE(Table1[[#This Row],[Cancel Date/time]])/60,"not cancelled")</f>
        <v>10.216666666666667</v>
      </c>
      <c r="I4413" s="47">
        <f>IFERROR(ROUND(Table1[[#This Row],[cancellation time decimal]],0),"not cancelled")</f>
        <v>10</v>
      </c>
      <c r="J4413" s="10">
        <f>IFERROR(MOD(Table1[[#This Row],[cancellation hour rounded]],24),"not cancelled")</f>
        <v>10</v>
      </c>
      <c r="K4413" s="32">
        <f>1/Table1[[#This Row],[Duration (Time between doses '[in hours'])]]</f>
        <v>4.1666666666666664E-2</v>
      </c>
      <c r="L4413" s="33">
        <f>Table1[[#This Row],[number doses per hour]]*INDEX(Table2[price per dose],Table1[[#This Row],[Drug ID]])</f>
        <v>0.18133000000000002</v>
      </c>
      <c r="M4413" s="11" t="b">
        <f>AND(Table1[[#This Row],[hour of cancellation 0 to 23]]&gt;=0,Table1[[#This Row],[hour of cancellation 0 to 23]]&lt;=23)</f>
        <v>1</v>
      </c>
    </row>
    <row r="4414" spans="1:13" x14ac:dyDescent="0.3">
      <c r="A4414" s="1">
        <v>4413</v>
      </c>
      <c r="B4414" s="1">
        <v>1</v>
      </c>
      <c r="C4414" s="2">
        <v>41103.43458236396</v>
      </c>
      <c r="D4414" s="2">
        <v>41163.434027777774</v>
      </c>
      <c r="E4414" s="1">
        <v>8</v>
      </c>
      <c r="F4414" s="2">
        <v>41104.501706772746</v>
      </c>
      <c r="G4414" s="1">
        <v>0</v>
      </c>
      <c r="H4414" s="32">
        <f>IFERROR(HOUR(Table1[[#This Row],[Cancel Date/time]])+MINUTE(Table1[[#This Row],[Cancel Date/time]])/60,"not cancelled")</f>
        <v>12.033333333333333</v>
      </c>
      <c r="I4414" s="47">
        <f>IFERROR(ROUND(Table1[[#This Row],[cancellation time decimal]],0),"not cancelled")</f>
        <v>12</v>
      </c>
      <c r="J4414" s="10">
        <f>IFERROR(MOD(Table1[[#This Row],[cancellation hour rounded]],24),"not cancelled")</f>
        <v>12</v>
      </c>
      <c r="K4414" s="32">
        <f>1/Table1[[#This Row],[Duration (Time between doses '[in hours'])]]</f>
        <v>0.125</v>
      </c>
      <c r="L4414" s="33">
        <f>Table1[[#This Row],[number doses per hour]]*INDEX(Table2[price per dose],Table1[[#This Row],[Drug ID]])</f>
        <v>0.84929166666666667</v>
      </c>
      <c r="M4414" s="11" t="b">
        <f>AND(Table1[[#This Row],[hour of cancellation 0 to 23]]&gt;=0,Table1[[#This Row],[hour of cancellation 0 to 23]]&lt;=23)</f>
        <v>1</v>
      </c>
    </row>
    <row r="4415" spans="1:13" x14ac:dyDescent="0.3">
      <c r="A4415" s="1">
        <v>4414</v>
      </c>
      <c r="B4415" s="1">
        <v>4</v>
      </c>
      <c r="C4415" s="2">
        <v>41103.482054690801</v>
      </c>
      <c r="D4415" s="2">
        <v>41108.398611111108</v>
      </c>
      <c r="E4415" s="1">
        <v>12</v>
      </c>
      <c r="F4415" s="2">
        <v>41106.415608086674</v>
      </c>
      <c r="G4415" s="1">
        <v>0</v>
      </c>
      <c r="H4415" s="32">
        <f>IFERROR(HOUR(Table1[[#This Row],[Cancel Date/time]])+MINUTE(Table1[[#This Row],[Cancel Date/time]])/60,"not cancelled")</f>
        <v>9.9666666666666668</v>
      </c>
      <c r="I4415" s="47">
        <f>IFERROR(ROUND(Table1[[#This Row],[cancellation time decimal]],0),"not cancelled")</f>
        <v>10</v>
      </c>
      <c r="J4415" s="10">
        <f>IFERROR(MOD(Table1[[#This Row],[cancellation hour rounded]],24),"not cancelled")</f>
        <v>10</v>
      </c>
      <c r="K4415" s="32">
        <f>1/Table1[[#This Row],[Duration (Time between doses '[in hours'])]]</f>
        <v>8.3333333333333329E-2</v>
      </c>
      <c r="L4415" s="33">
        <f>Table1[[#This Row],[number doses per hour]]*INDEX(Table2[price per dose],Table1[[#This Row],[Drug ID]])</f>
        <v>1.448055119047619</v>
      </c>
      <c r="M4415" s="11" t="b">
        <f>AND(Table1[[#This Row],[hour of cancellation 0 to 23]]&gt;=0,Table1[[#This Row],[hour of cancellation 0 to 23]]&lt;=23)</f>
        <v>1</v>
      </c>
    </row>
    <row r="4416" spans="1:13" x14ac:dyDescent="0.3">
      <c r="A4416" s="1">
        <v>4415</v>
      </c>
      <c r="B4416" s="1">
        <v>1</v>
      </c>
      <c r="C4416" s="2">
        <v>41103.523233939348</v>
      </c>
      <c r="D4416" s="2">
        <v>41163.522916666669</v>
      </c>
      <c r="E4416" s="1">
        <v>12</v>
      </c>
      <c r="F4416" s="2">
        <v>41104.602610339738</v>
      </c>
      <c r="G4416" s="1">
        <v>0</v>
      </c>
      <c r="H4416" s="32">
        <f>IFERROR(HOUR(Table1[[#This Row],[Cancel Date/time]])+MINUTE(Table1[[#This Row],[Cancel Date/time]])/60,"not cancelled")</f>
        <v>14.45</v>
      </c>
      <c r="I4416" s="47">
        <f>IFERROR(ROUND(Table1[[#This Row],[cancellation time decimal]],0),"not cancelled")</f>
        <v>14</v>
      </c>
      <c r="J4416" s="10">
        <f>IFERROR(MOD(Table1[[#This Row],[cancellation hour rounded]],24),"not cancelled")</f>
        <v>14</v>
      </c>
      <c r="K4416" s="32">
        <f>1/Table1[[#This Row],[Duration (Time between doses '[in hours'])]]</f>
        <v>8.3333333333333329E-2</v>
      </c>
      <c r="L4416" s="33">
        <f>Table1[[#This Row],[number doses per hour]]*INDEX(Table2[price per dose],Table1[[#This Row],[Drug ID]])</f>
        <v>0.56619444444444444</v>
      </c>
      <c r="M4416" s="11" t="b">
        <f>AND(Table1[[#This Row],[hour of cancellation 0 to 23]]&gt;=0,Table1[[#This Row],[hour of cancellation 0 to 23]]&lt;=23)</f>
        <v>1</v>
      </c>
    </row>
    <row r="4417" spans="1:13" x14ac:dyDescent="0.3">
      <c r="A4417" s="1">
        <v>4416</v>
      </c>
      <c r="B4417" s="1">
        <v>1</v>
      </c>
      <c r="C4417" s="2">
        <v>41103.537646655794</v>
      </c>
      <c r="D4417" s="2">
        <v>41163.537499999999</v>
      </c>
      <c r="E4417" s="1">
        <v>8</v>
      </c>
      <c r="F4417" s="2">
        <v>41103.67895265163</v>
      </c>
      <c r="G4417" s="1">
        <v>0</v>
      </c>
      <c r="H4417" s="32">
        <f>IFERROR(HOUR(Table1[[#This Row],[Cancel Date/time]])+MINUTE(Table1[[#This Row],[Cancel Date/time]])/60,"not cancelled")</f>
        <v>16.283333333333335</v>
      </c>
      <c r="I4417" s="47">
        <f>IFERROR(ROUND(Table1[[#This Row],[cancellation time decimal]],0),"not cancelled")</f>
        <v>16</v>
      </c>
      <c r="J4417" s="10">
        <f>IFERROR(MOD(Table1[[#This Row],[cancellation hour rounded]],24),"not cancelled")</f>
        <v>16</v>
      </c>
      <c r="K4417" s="32">
        <f>1/Table1[[#This Row],[Duration (Time between doses '[in hours'])]]</f>
        <v>0.125</v>
      </c>
      <c r="L4417" s="33">
        <f>Table1[[#This Row],[number doses per hour]]*INDEX(Table2[price per dose],Table1[[#This Row],[Drug ID]])</f>
        <v>0.84929166666666667</v>
      </c>
      <c r="M4417" s="11" t="b">
        <f>AND(Table1[[#This Row],[hour of cancellation 0 to 23]]&gt;=0,Table1[[#This Row],[hour of cancellation 0 to 23]]&lt;=23)</f>
        <v>1</v>
      </c>
    </row>
    <row r="4418" spans="1:13" x14ac:dyDescent="0.3">
      <c r="A4418" s="1">
        <v>4417</v>
      </c>
      <c r="B4418" s="1">
        <v>4</v>
      </c>
      <c r="C4418" s="2">
        <v>41103.561848170262</v>
      </c>
      <c r="D4418" s="2">
        <v>41163.561805555553</v>
      </c>
      <c r="E4418" s="1">
        <v>12</v>
      </c>
      <c r="F4418" s="2">
        <v>41105.496968434818</v>
      </c>
      <c r="G4418" s="1">
        <v>0</v>
      </c>
      <c r="H4418" s="32">
        <f>IFERROR(HOUR(Table1[[#This Row],[Cancel Date/time]])+MINUTE(Table1[[#This Row],[Cancel Date/time]])/60,"not cancelled")</f>
        <v>11.916666666666666</v>
      </c>
      <c r="I4418" s="47">
        <f>IFERROR(ROUND(Table1[[#This Row],[cancellation time decimal]],0),"not cancelled")</f>
        <v>12</v>
      </c>
      <c r="J4418" s="10">
        <f>IFERROR(MOD(Table1[[#This Row],[cancellation hour rounded]],24),"not cancelled")</f>
        <v>12</v>
      </c>
      <c r="K4418" s="32">
        <f>1/Table1[[#This Row],[Duration (Time between doses '[in hours'])]]</f>
        <v>8.3333333333333329E-2</v>
      </c>
      <c r="L4418" s="33">
        <f>Table1[[#This Row],[number doses per hour]]*INDEX(Table2[price per dose],Table1[[#This Row],[Drug ID]])</f>
        <v>1.448055119047619</v>
      </c>
      <c r="M4418" s="11" t="b">
        <f>AND(Table1[[#This Row],[hour of cancellation 0 to 23]]&gt;=0,Table1[[#This Row],[hour of cancellation 0 to 23]]&lt;=23)</f>
        <v>1</v>
      </c>
    </row>
    <row r="4419" spans="1:13" x14ac:dyDescent="0.3">
      <c r="A4419" s="1">
        <v>4418</v>
      </c>
      <c r="B4419" s="1">
        <v>2</v>
      </c>
      <c r="C4419" s="2">
        <v>41103.546111241696</v>
      </c>
      <c r="D4419" s="2">
        <v>41163.54583333333</v>
      </c>
      <c r="E4419" s="1">
        <v>10</v>
      </c>
      <c r="F4419" s="2">
        <v>41104.483135491777</v>
      </c>
      <c r="G4419" s="1">
        <v>0</v>
      </c>
      <c r="H4419" s="32">
        <f>IFERROR(HOUR(Table1[[#This Row],[Cancel Date/time]])+MINUTE(Table1[[#This Row],[Cancel Date/time]])/60,"not cancelled")</f>
        <v>11.583333333333334</v>
      </c>
      <c r="I4419" s="47">
        <f>IFERROR(ROUND(Table1[[#This Row],[cancellation time decimal]],0),"not cancelled")</f>
        <v>12</v>
      </c>
      <c r="J4419" s="10">
        <f>IFERROR(MOD(Table1[[#This Row],[cancellation hour rounded]],24),"not cancelled")</f>
        <v>12</v>
      </c>
      <c r="K4419" s="32">
        <f>1/Table1[[#This Row],[Duration (Time between doses '[in hours'])]]</f>
        <v>0.1</v>
      </c>
      <c r="L4419" s="33">
        <f>Table1[[#This Row],[number doses per hour]]*INDEX(Table2[price per dose],Table1[[#This Row],[Drug ID]])</f>
        <v>0.84959999999999969</v>
      </c>
      <c r="M4419" s="11" t="b">
        <f>AND(Table1[[#This Row],[hour of cancellation 0 to 23]]&gt;=0,Table1[[#This Row],[hour of cancellation 0 to 23]]&lt;=23)</f>
        <v>1</v>
      </c>
    </row>
    <row r="4420" spans="1:13" x14ac:dyDescent="0.3">
      <c r="A4420" s="1">
        <v>4419</v>
      </c>
      <c r="B4420" s="1">
        <v>1</v>
      </c>
      <c r="C4420" s="2">
        <v>41103.560858964505</v>
      </c>
      <c r="D4420" s="2">
        <v>41163.560416666667</v>
      </c>
      <c r="E4420" s="1">
        <v>8</v>
      </c>
      <c r="F4420" s="2">
        <v>41105.017166256868</v>
      </c>
      <c r="G4420" s="1">
        <v>0</v>
      </c>
      <c r="H4420" s="32">
        <f>IFERROR(HOUR(Table1[[#This Row],[Cancel Date/time]])+MINUTE(Table1[[#This Row],[Cancel Date/time]])/60,"not cancelled")</f>
        <v>0.4</v>
      </c>
      <c r="I4420" s="47">
        <f>IFERROR(ROUND(Table1[[#This Row],[cancellation time decimal]],0),"not cancelled")</f>
        <v>0</v>
      </c>
      <c r="J4420" s="10">
        <f>IFERROR(MOD(Table1[[#This Row],[cancellation hour rounded]],24),"not cancelled")</f>
        <v>0</v>
      </c>
      <c r="K4420" s="32">
        <f>1/Table1[[#This Row],[Duration (Time between doses '[in hours'])]]</f>
        <v>0.125</v>
      </c>
      <c r="L4420" s="33">
        <f>Table1[[#This Row],[number doses per hour]]*INDEX(Table2[price per dose],Table1[[#This Row],[Drug ID]])</f>
        <v>0.84929166666666667</v>
      </c>
      <c r="M4420" s="11" t="b">
        <f>AND(Table1[[#This Row],[hour of cancellation 0 to 23]]&gt;=0,Table1[[#This Row],[hour of cancellation 0 to 23]]&lt;=23)</f>
        <v>1</v>
      </c>
    </row>
    <row r="4421" spans="1:13" x14ac:dyDescent="0.3">
      <c r="A4421" s="1">
        <v>4420</v>
      </c>
      <c r="B4421" s="1">
        <v>1</v>
      </c>
      <c r="C4421" s="2">
        <v>41103.577460589557</v>
      </c>
      <c r="D4421" s="2">
        <v>41163.57708333333</v>
      </c>
      <c r="E4421" s="1">
        <v>12</v>
      </c>
      <c r="F4421" s="2">
        <v>41104.460135199799</v>
      </c>
      <c r="G4421" s="1">
        <v>0</v>
      </c>
      <c r="H4421" s="32">
        <f>IFERROR(HOUR(Table1[[#This Row],[Cancel Date/time]])+MINUTE(Table1[[#This Row],[Cancel Date/time]])/60,"not cancelled")</f>
        <v>11.033333333333333</v>
      </c>
      <c r="I4421" s="47">
        <f>IFERROR(ROUND(Table1[[#This Row],[cancellation time decimal]],0),"not cancelled")</f>
        <v>11</v>
      </c>
      <c r="J4421" s="10">
        <f>IFERROR(MOD(Table1[[#This Row],[cancellation hour rounded]],24),"not cancelled")</f>
        <v>11</v>
      </c>
      <c r="K4421" s="32">
        <f>1/Table1[[#This Row],[Duration (Time between doses '[in hours'])]]</f>
        <v>8.3333333333333329E-2</v>
      </c>
      <c r="L4421" s="33">
        <f>Table1[[#This Row],[number doses per hour]]*INDEX(Table2[price per dose],Table1[[#This Row],[Drug ID]])</f>
        <v>0.56619444444444444</v>
      </c>
      <c r="M4421" s="11" t="b">
        <f>AND(Table1[[#This Row],[hour of cancellation 0 to 23]]&gt;=0,Table1[[#This Row],[hour of cancellation 0 to 23]]&lt;=23)</f>
        <v>1</v>
      </c>
    </row>
    <row r="4422" spans="1:13" x14ac:dyDescent="0.3">
      <c r="A4422" s="1">
        <v>4421</v>
      </c>
      <c r="B4422" s="1">
        <v>6</v>
      </c>
      <c r="C4422" s="2">
        <v>41103.546049509147</v>
      </c>
      <c r="D4422" s="2">
        <v>41163.54583333333</v>
      </c>
      <c r="E4422" s="1">
        <v>24</v>
      </c>
      <c r="F4422" s="2">
        <v>41110.436882515649</v>
      </c>
      <c r="G4422" s="1">
        <v>0</v>
      </c>
      <c r="H4422" s="32">
        <f>IFERROR(HOUR(Table1[[#This Row],[Cancel Date/time]])+MINUTE(Table1[[#This Row],[Cancel Date/time]])/60,"not cancelled")</f>
        <v>10.483333333333333</v>
      </c>
      <c r="I4422" s="47">
        <f>IFERROR(ROUND(Table1[[#This Row],[cancellation time decimal]],0),"not cancelled")</f>
        <v>10</v>
      </c>
      <c r="J4422" s="10">
        <f>IFERROR(MOD(Table1[[#This Row],[cancellation hour rounded]],24),"not cancelled")</f>
        <v>10</v>
      </c>
      <c r="K4422" s="32">
        <f>1/Table1[[#This Row],[Duration (Time between doses '[in hours'])]]</f>
        <v>4.1666666666666664E-2</v>
      </c>
      <c r="L4422" s="33">
        <f>Table1[[#This Row],[number doses per hour]]*INDEX(Table2[price per dose],Table1[[#This Row],[Drug ID]])</f>
        <v>0.35218749999999999</v>
      </c>
      <c r="M4422" s="11" t="b">
        <f>AND(Table1[[#This Row],[hour of cancellation 0 to 23]]&gt;=0,Table1[[#This Row],[hour of cancellation 0 to 23]]&lt;=23)</f>
        <v>1</v>
      </c>
    </row>
    <row r="4423" spans="1:13" x14ac:dyDescent="0.3">
      <c r="A4423" s="1">
        <v>4422</v>
      </c>
      <c r="B4423" s="1">
        <v>3</v>
      </c>
      <c r="C4423" s="2">
        <v>41103.617809527248</v>
      </c>
      <c r="D4423" s="2">
        <v>41163.617361111115</v>
      </c>
      <c r="E4423" s="1">
        <v>24</v>
      </c>
      <c r="F4423" s="2">
        <v>41106.637826983642</v>
      </c>
      <c r="G4423" s="1">
        <v>0</v>
      </c>
      <c r="H4423" s="32">
        <f>IFERROR(HOUR(Table1[[#This Row],[Cancel Date/time]])+MINUTE(Table1[[#This Row],[Cancel Date/time]])/60,"not cancelled")</f>
        <v>15.3</v>
      </c>
      <c r="I4423" s="47">
        <f>IFERROR(ROUND(Table1[[#This Row],[cancellation time decimal]],0),"not cancelled")</f>
        <v>15</v>
      </c>
      <c r="J4423" s="10">
        <f>IFERROR(MOD(Table1[[#This Row],[cancellation hour rounded]],24),"not cancelled")</f>
        <v>15</v>
      </c>
      <c r="K4423" s="32">
        <f>1/Table1[[#This Row],[Duration (Time between doses '[in hours'])]]</f>
        <v>4.1666666666666664E-2</v>
      </c>
      <c r="L4423" s="33">
        <f>Table1[[#This Row],[number doses per hour]]*INDEX(Table2[price per dose],Table1[[#This Row],[Drug ID]])</f>
        <v>0.18133000000000002</v>
      </c>
      <c r="M4423" s="11" t="b">
        <f>AND(Table1[[#This Row],[hour of cancellation 0 to 23]]&gt;=0,Table1[[#This Row],[hour of cancellation 0 to 23]]&lt;=23)</f>
        <v>1</v>
      </c>
    </row>
    <row r="4424" spans="1:13" x14ac:dyDescent="0.3">
      <c r="A4424" s="1">
        <v>4423</v>
      </c>
      <c r="B4424" s="1">
        <v>6</v>
      </c>
      <c r="C4424" s="2">
        <v>41103.684191812383</v>
      </c>
      <c r="D4424" s="2">
        <v>41163.684027777774</v>
      </c>
      <c r="E4424" s="1">
        <v>24</v>
      </c>
      <c r="F4424" s="2">
        <v>41114.918060910677</v>
      </c>
      <c r="G4424" s="1">
        <v>0</v>
      </c>
      <c r="H4424" s="32">
        <f>IFERROR(HOUR(Table1[[#This Row],[Cancel Date/time]])+MINUTE(Table1[[#This Row],[Cancel Date/time]])/60,"not cancelled")</f>
        <v>22.033333333333335</v>
      </c>
      <c r="I4424" s="47">
        <f>IFERROR(ROUND(Table1[[#This Row],[cancellation time decimal]],0),"not cancelled")</f>
        <v>22</v>
      </c>
      <c r="J4424" s="10">
        <f>IFERROR(MOD(Table1[[#This Row],[cancellation hour rounded]],24),"not cancelled")</f>
        <v>22</v>
      </c>
      <c r="K4424" s="32">
        <f>1/Table1[[#This Row],[Duration (Time between doses '[in hours'])]]</f>
        <v>4.1666666666666664E-2</v>
      </c>
      <c r="L4424" s="33">
        <f>Table1[[#This Row],[number doses per hour]]*INDEX(Table2[price per dose],Table1[[#This Row],[Drug ID]])</f>
        <v>0.35218749999999999</v>
      </c>
      <c r="M4424" s="11" t="b">
        <f>AND(Table1[[#This Row],[hour of cancellation 0 to 23]]&gt;=0,Table1[[#This Row],[hour of cancellation 0 to 23]]&lt;=23)</f>
        <v>1</v>
      </c>
    </row>
    <row r="4425" spans="1:13" x14ac:dyDescent="0.3">
      <c r="A4425" s="1">
        <v>4424</v>
      </c>
      <c r="B4425" s="1">
        <v>4</v>
      </c>
      <c r="C4425" s="2">
        <v>41103.69727806357</v>
      </c>
      <c r="D4425" s="2">
        <v>41163.697222222218</v>
      </c>
      <c r="E4425" s="1">
        <v>12</v>
      </c>
      <c r="F4425" s="2">
        <v>41106.849406909641</v>
      </c>
      <c r="G4425" s="1">
        <v>0</v>
      </c>
      <c r="H4425" s="32">
        <f>IFERROR(HOUR(Table1[[#This Row],[Cancel Date/time]])+MINUTE(Table1[[#This Row],[Cancel Date/time]])/60,"not cancelled")</f>
        <v>20.383333333333333</v>
      </c>
      <c r="I4425" s="47">
        <f>IFERROR(ROUND(Table1[[#This Row],[cancellation time decimal]],0),"not cancelled")</f>
        <v>20</v>
      </c>
      <c r="J4425" s="10">
        <f>IFERROR(MOD(Table1[[#This Row],[cancellation hour rounded]],24),"not cancelled")</f>
        <v>20</v>
      </c>
      <c r="K4425" s="32">
        <f>1/Table1[[#This Row],[Duration (Time between doses '[in hours'])]]</f>
        <v>8.3333333333333329E-2</v>
      </c>
      <c r="L4425" s="33">
        <f>Table1[[#This Row],[number doses per hour]]*INDEX(Table2[price per dose],Table1[[#This Row],[Drug ID]])</f>
        <v>1.448055119047619</v>
      </c>
      <c r="M4425" s="11" t="b">
        <f>AND(Table1[[#This Row],[hour of cancellation 0 to 23]]&gt;=0,Table1[[#This Row],[hour of cancellation 0 to 23]]&lt;=23)</f>
        <v>1</v>
      </c>
    </row>
    <row r="4426" spans="1:13" x14ac:dyDescent="0.3">
      <c r="A4426" s="1">
        <v>4425</v>
      </c>
      <c r="B4426" s="1">
        <v>4</v>
      </c>
      <c r="C4426" s="2">
        <v>41103.702347817496</v>
      </c>
      <c r="D4426" s="2">
        <v>41163.70208333333</v>
      </c>
      <c r="E4426" s="1">
        <v>12</v>
      </c>
      <c r="F4426" s="2">
        <v>41106.444544308513</v>
      </c>
      <c r="G4426" s="1">
        <v>0</v>
      </c>
      <c r="H4426" s="32">
        <f>IFERROR(HOUR(Table1[[#This Row],[Cancel Date/time]])+MINUTE(Table1[[#This Row],[Cancel Date/time]])/60,"not cancelled")</f>
        <v>10.666666666666666</v>
      </c>
      <c r="I4426" s="47">
        <f>IFERROR(ROUND(Table1[[#This Row],[cancellation time decimal]],0),"not cancelled")</f>
        <v>11</v>
      </c>
      <c r="J4426" s="10">
        <f>IFERROR(MOD(Table1[[#This Row],[cancellation hour rounded]],24),"not cancelled")</f>
        <v>11</v>
      </c>
      <c r="K4426" s="32">
        <f>1/Table1[[#This Row],[Duration (Time between doses '[in hours'])]]</f>
        <v>8.3333333333333329E-2</v>
      </c>
      <c r="L4426" s="33">
        <f>Table1[[#This Row],[number doses per hour]]*INDEX(Table2[price per dose],Table1[[#This Row],[Drug ID]])</f>
        <v>1.448055119047619</v>
      </c>
      <c r="M4426" s="11" t="b">
        <f>AND(Table1[[#This Row],[hour of cancellation 0 to 23]]&gt;=0,Table1[[#This Row],[hour of cancellation 0 to 23]]&lt;=23)</f>
        <v>1</v>
      </c>
    </row>
    <row r="4427" spans="1:13" hidden="1" x14ac:dyDescent="0.3">
      <c r="A4427" s="1">
        <v>4426</v>
      </c>
      <c r="B4427" s="1">
        <v>1</v>
      </c>
      <c r="C4427" s="2">
        <v>41103.677375632709</v>
      </c>
      <c r="D4427" s="2">
        <v>41108.552336495057</v>
      </c>
      <c r="E4427" s="1">
        <v>12</v>
      </c>
      <c r="F4427" s="2" t="s">
        <v>5</v>
      </c>
      <c r="G4427" s="1">
        <v>0</v>
      </c>
      <c r="H4427" s="32" t="str">
        <f>IFERROR(HOUR(Table1[[#This Row],[Cancel Date/time]])+MINUTE(Table1[[#This Row],[Cancel Date/time]])/60,"not cancelled")</f>
        <v>not cancelled</v>
      </c>
      <c r="I4427" s="47" t="str">
        <f>IFERROR(ROUND(Table1[[#This Row],[cancellation time decimal]],0),"not cancelled")</f>
        <v>not cancelled</v>
      </c>
      <c r="J4427" s="10" t="str">
        <f>IFERROR(MOD(Table1[[#This Row],[cancellation hour rounded]],24),"not cancelled")</f>
        <v>not cancelled</v>
      </c>
      <c r="K4427" s="32">
        <f>1/Table1[[#This Row],[Duration (Time between doses '[in hours'])]]</f>
        <v>8.3333333333333329E-2</v>
      </c>
      <c r="L4427" s="33">
        <f>Table1[[#This Row],[number doses per hour]]*INDEX(Table2[price per dose],Table1[[#This Row],[Drug ID]])</f>
        <v>0.56619444444444444</v>
      </c>
      <c r="M4427" s="11" t="b">
        <f>AND(Table1[[#This Row],[hour of cancellation 0 to 23]]&gt;=0,Table1[[#This Row],[hour of cancellation 0 to 23]]&lt;=23)</f>
        <v>0</v>
      </c>
    </row>
    <row r="4428" spans="1:13" x14ac:dyDescent="0.3">
      <c r="A4428" s="1">
        <v>4427</v>
      </c>
      <c r="B4428" s="1">
        <v>7</v>
      </c>
      <c r="C4428" s="2">
        <v>41103.74469626975</v>
      </c>
      <c r="D4428" s="2">
        <v>41163.744444444448</v>
      </c>
      <c r="E4428" s="1">
        <v>24</v>
      </c>
      <c r="F4428" s="2">
        <v>41119.454295510244</v>
      </c>
      <c r="G4428" s="1">
        <v>0</v>
      </c>
      <c r="H4428" s="32">
        <f>IFERROR(HOUR(Table1[[#This Row],[Cancel Date/time]])+MINUTE(Table1[[#This Row],[Cancel Date/time]])/60,"not cancelled")</f>
        <v>10.9</v>
      </c>
      <c r="I4428" s="47">
        <f>IFERROR(ROUND(Table1[[#This Row],[cancellation time decimal]],0),"not cancelled")</f>
        <v>11</v>
      </c>
      <c r="J4428" s="10">
        <f>IFERROR(MOD(Table1[[#This Row],[cancellation hour rounded]],24),"not cancelled")</f>
        <v>11</v>
      </c>
      <c r="K4428" s="32">
        <f>1/Table1[[#This Row],[Duration (Time between doses '[in hours'])]]</f>
        <v>4.1666666666666664E-2</v>
      </c>
      <c r="L4428" s="33">
        <f>Table1[[#This Row],[number doses per hour]]*INDEX(Table2[price per dose],Table1[[#This Row],[Drug ID]])</f>
        <v>1.2958049999999997</v>
      </c>
      <c r="M4428" s="11" t="b">
        <f>AND(Table1[[#This Row],[hour of cancellation 0 to 23]]&gt;=0,Table1[[#This Row],[hour of cancellation 0 to 23]]&lt;=23)</f>
        <v>1</v>
      </c>
    </row>
    <row r="4429" spans="1:13" x14ac:dyDescent="0.3">
      <c r="A4429" s="1">
        <v>4428</v>
      </c>
      <c r="B4429" s="1">
        <v>1</v>
      </c>
      <c r="C4429" s="2">
        <v>41103.776621820958</v>
      </c>
      <c r="D4429" s="2">
        <v>41163.776388888888</v>
      </c>
      <c r="E4429" s="1">
        <v>8</v>
      </c>
      <c r="F4429" s="2">
        <v>41104.418200775697</v>
      </c>
      <c r="G4429" s="1">
        <v>0</v>
      </c>
      <c r="H4429" s="32">
        <f>IFERROR(HOUR(Table1[[#This Row],[Cancel Date/time]])+MINUTE(Table1[[#This Row],[Cancel Date/time]])/60,"not cancelled")</f>
        <v>10.033333333333333</v>
      </c>
      <c r="I4429" s="47">
        <f>IFERROR(ROUND(Table1[[#This Row],[cancellation time decimal]],0),"not cancelled")</f>
        <v>10</v>
      </c>
      <c r="J4429" s="10">
        <f>IFERROR(MOD(Table1[[#This Row],[cancellation hour rounded]],24),"not cancelled")</f>
        <v>10</v>
      </c>
      <c r="K4429" s="32">
        <f>1/Table1[[#This Row],[Duration (Time between doses '[in hours'])]]</f>
        <v>0.125</v>
      </c>
      <c r="L4429" s="33">
        <f>Table1[[#This Row],[number doses per hour]]*INDEX(Table2[price per dose],Table1[[#This Row],[Drug ID]])</f>
        <v>0.84929166666666667</v>
      </c>
      <c r="M4429" s="11" t="b">
        <f>AND(Table1[[#This Row],[hour of cancellation 0 to 23]]&gt;=0,Table1[[#This Row],[hour of cancellation 0 to 23]]&lt;=23)</f>
        <v>1</v>
      </c>
    </row>
    <row r="4430" spans="1:13" x14ac:dyDescent="0.3">
      <c r="A4430" s="1">
        <v>4429</v>
      </c>
      <c r="B4430" s="1">
        <v>1</v>
      </c>
      <c r="C4430" s="2">
        <v>41103.823676466585</v>
      </c>
      <c r="D4430" s="2">
        <v>41163.823611111111</v>
      </c>
      <c r="E4430" s="1">
        <v>12</v>
      </c>
      <c r="F4430" s="2">
        <v>41104.394106735621</v>
      </c>
      <c r="G4430" s="1">
        <v>0</v>
      </c>
      <c r="H4430" s="32">
        <f>IFERROR(HOUR(Table1[[#This Row],[Cancel Date/time]])+MINUTE(Table1[[#This Row],[Cancel Date/time]])/60,"not cancelled")</f>
        <v>9.4499999999999993</v>
      </c>
      <c r="I4430" s="47">
        <f>IFERROR(ROUND(Table1[[#This Row],[cancellation time decimal]],0),"not cancelled")</f>
        <v>9</v>
      </c>
      <c r="J4430" s="10">
        <f>IFERROR(MOD(Table1[[#This Row],[cancellation hour rounded]],24),"not cancelled")</f>
        <v>9</v>
      </c>
      <c r="K4430" s="32">
        <f>1/Table1[[#This Row],[Duration (Time between doses '[in hours'])]]</f>
        <v>8.3333333333333329E-2</v>
      </c>
      <c r="L4430" s="33">
        <f>Table1[[#This Row],[number doses per hour]]*INDEX(Table2[price per dose],Table1[[#This Row],[Drug ID]])</f>
        <v>0.56619444444444444</v>
      </c>
      <c r="M4430" s="11" t="b">
        <f>AND(Table1[[#This Row],[hour of cancellation 0 to 23]]&gt;=0,Table1[[#This Row],[hour of cancellation 0 to 23]]&lt;=23)</f>
        <v>1</v>
      </c>
    </row>
    <row r="4431" spans="1:13" x14ac:dyDescent="0.3">
      <c r="A4431" s="1">
        <v>4430</v>
      </c>
      <c r="B4431" s="1">
        <v>2</v>
      </c>
      <c r="C4431" s="2">
        <v>41103.81087472025</v>
      </c>
      <c r="D4431" s="2">
        <v>41163.810416666667</v>
      </c>
      <c r="E4431" s="1">
        <v>10</v>
      </c>
      <c r="F4431" s="2">
        <v>41104.679682339789</v>
      </c>
      <c r="G4431" s="1">
        <v>0</v>
      </c>
      <c r="H4431" s="32">
        <f>IFERROR(HOUR(Table1[[#This Row],[Cancel Date/time]])+MINUTE(Table1[[#This Row],[Cancel Date/time]])/60,"not cancelled")</f>
        <v>16.3</v>
      </c>
      <c r="I4431" s="47">
        <f>IFERROR(ROUND(Table1[[#This Row],[cancellation time decimal]],0),"not cancelled")</f>
        <v>16</v>
      </c>
      <c r="J4431" s="10">
        <f>IFERROR(MOD(Table1[[#This Row],[cancellation hour rounded]],24),"not cancelled")</f>
        <v>16</v>
      </c>
      <c r="K4431" s="32">
        <f>1/Table1[[#This Row],[Duration (Time between doses '[in hours'])]]</f>
        <v>0.1</v>
      </c>
      <c r="L4431" s="33">
        <f>Table1[[#This Row],[number doses per hour]]*INDEX(Table2[price per dose],Table1[[#This Row],[Drug ID]])</f>
        <v>0.84959999999999969</v>
      </c>
      <c r="M4431" s="11" t="b">
        <f>AND(Table1[[#This Row],[hour of cancellation 0 to 23]]&gt;=0,Table1[[#This Row],[hour of cancellation 0 to 23]]&lt;=23)</f>
        <v>1</v>
      </c>
    </row>
    <row r="4432" spans="1:13" x14ac:dyDescent="0.3">
      <c r="A4432" s="1">
        <v>4431</v>
      </c>
      <c r="B4432" s="1">
        <v>2</v>
      </c>
      <c r="C4432" s="2">
        <v>41103.805508105957</v>
      </c>
      <c r="D4432" s="2">
        <v>41163.804861111108</v>
      </c>
      <c r="E4432" s="1">
        <v>10</v>
      </c>
      <c r="F4432" s="2">
        <v>41105.7433091516</v>
      </c>
      <c r="G4432" s="1">
        <v>0</v>
      </c>
      <c r="H4432" s="32">
        <f>IFERROR(HOUR(Table1[[#This Row],[Cancel Date/time]])+MINUTE(Table1[[#This Row],[Cancel Date/time]])/60,"not cancelled")</f>
        <v>17.833333333333332</v>
      </c>
      <c r="I4432" s="47">
        <f>IFERROR(ROUND(Table1[[#This Row],[cancellation time decimal]],0),"not cancelled")</f>
        <v>18</v>
      </c>
      <c r="J4432" s="10">
        <f>IFERROR(MOD(Table1[[#This Row],[cancellation hour rounded]],24),"not cancelled")</f>
        <v>18</v>
      </c>
      <c r="K4432" s="32">
        <f>1/Table1[[#This Row],[Duration (Time between doses '[in hours'])]]</f>
        <v>0.1</v>
      </c>
      <c r="L4432" s="33">
        <f>Table1[[#This Row],[number doses per hour]]*INDEX(Table2[price per dose],Table1[[#This Row],[Drug ID]])</f>
        <v>0.84959999999999969</v>
      </c>
      <c r="M4432" s="11" t="b">
        <f>AND(Table1[[#This Row],[hour of cancellation 0 to 23]]&gt;=0,Table1[[#This Row],[hour of cancellation 0 to 23]]&lt;=23)</f>
        <v>1</v>
      </c>
    </row>
    <row r="4433" spans="1:13" hidden="1" x14ac:dyDescent="0.3">
      <c r="A4433" s="1">
        <v>4432</v>
      </c>
      <c r="B4433" s="1">
        <v>1</v>
      </c>
      <c r="C4433" s="2">
        <v>41103.863805099223</v>
      </c>
      <c r="D4433" s="2">
        <v>41107.113421409405</v>
      </c>
      <c r="E4433" s="1">
        <v>12</v>
      </c>
      <c r="F4433" s="2" t="s">
        <v>5</v>
      </c>
      <c r="G4433" s="1">
        <v>0</v>
      </c>
      <c r="H4433" s="32" t="str">
        <f>IFERROR(HOUR(Table1[[#This Row],[Cancel Date/time]])+MINUTE(Table1[[#This Row],[Cancel Date/time]])/60,"not cancelled")</f>
        <v>not cancelled</v>
      </c>
      <c r="I4433" s="47" t="str">
        <f>IFERROR(ROUND(Table1[[#This Row],[cancellation time decimal]],0),"not cancelled")</f>
        <v>not cancelled</v>
      </c>
      <c r="J4433" s="10" t="str">
        <f>IFERROR(MOD(Table1[[#This Row],[cancellation hour rounded]],24),"not cancelled")</f>
        <v>not cancelled</v>
      </c>
      <c r="K4433" s="32">
        <f>1/Table1[[#This Row],[Duration (Time between doses '[in hours'])]]</f>
        <v>8.3333333333333329E-2</v>
      </c>
      <c r="L4433" s="33">
        <f>Table1[[#This Row],[number doses per hour]]*INDEX(Table2[price per dose],Table1[[#This Row],[Drug ID]])</f>
        <v>0.56619444444444444</v>
      </c>
      <c r="M4433" s="11" t="b">
        <f>AND(Table1[[#This Row],[hour of cancellation 0 to 23]]&gt;=0,Table1[[#This Row],[hour of cancellation 0 to 23]]&lt;=23)</f>
        <v>0</v>
      </c>
    </row>
    <row r="4434" spans="1:13" x14ac:dyDescent="0.3">
      <c r="A4434" s="1">
        <v>4433</v>
      </c>
      <c r="B4434" s="1">
        <v>3</v>
      </c>
      <c r="C4434" s="2">
        <v>41103.903675363712</v>
      </c>
      <c r="D4434" s="2">
        <v>41107.27847222222</v>
      </c>
      <c r="E4434" s="1">
        <v>24</v>
      </c>
      <c r="F4434" s="2">
        <v>41105.588660132555</v>
      </c>
      <c r="G4434" s="1">
        <v>0</v>
      </c>
      <c r="H4434" s="32">
        <f>IFERROR(HOUR(Table1[[#This Row],[Cancel Date/time]])+MINUTE(Table1[[#This Row],[Cancel Date/time]])/60,"not cancelled")</f>
        <v>14.116666666666667</v>
      </c>
      <c r="I4434" s="47">
        <f>IFERROR(ROUND(Table1[[#This Row],[cancellation time decimal]],0),"not cancelled")</f>
        <v>14</v>
      </c>
      <c r="J4434" s="10">
        <f>IFERROR(MOD(Table1[[#This Row],[cancellation hour rounded]],24),"not cancelled")</f>
        <v>14</v>
      </c>
      <c r="K4434" s="32">
        <f>1/Table1[[#This Row],[Duration (Time between doses '[in hours'])]]</f>
        <v>4.1666666666666664E-2</v>
      </c>
      <c r="L4434" s="33">
        <f>Table1[[#This Row],[number doses per hour]]*INDEX(Table2[price per dose],Table1[[#This Row],[Drug ID]])</f>
        <v>0.18133000000000002</v>
      </c>
      <c r="M4434" s="11" t="b">
        <f>AND(Table1[[#This Row],[hour of cancellation 0 to 23]]&gt;=0,Table1[[#This Row],[hour of cancellation 0 to 23]]&lt;=23)</f>
        <v>1</v>
      </c>
    </row>
    <row r="4435" spans="1:13" hidden="1" x14ac:dyDescent="0.3">
      <c r="A4435" s="1">
        <v>4434</v>
      </c>
      <c r="B4435" s="1">
        <v>1</v>
      </c>
      <c r="C4435" s="2">
        <v>41103.917604098206</v>
      </c>
      <c r="D4435" s="2">
        <v>41106.208992341424</v>
      </c>
      <c r="E4435" s="1">
        <v>8</v>
      </c>
      <c r="F4435" s="2" t="s">
        <v>5</v>
      </c>
      <c r="G4435" s="1">
        <v>0</v>
      </c>
      <c r="H4435" s="32" t="str">
        <f>IFERROR(HOUR(Table1[[#This Row],[Cancel Date/time]])+MINUTE(Table1[[#This Row],[Cancel Date/time]])/60,"not cancelled")</f>
        <v>not cancelled</v>
      </c>
      <c r="I4435" s="47" t="str">
        <f>IFERROR(ROUND(Table1[[#This Row],[cancellation time decimal]],0),"not cancelled")</f>
        <v>not cancelled</v>
      </c>
      <c r="J4435" s="10" t="str">
        <f>IFERROR(MOD(Table1[[#This Row],[cancellation hour rounded]],24),"not cancelled")</f>
        <v>not cancelled</v>
      </c>
      <c r="K4435" s="32">
        <f>1/Table1[[#This Row],[Duration (Time between doses '[in hours'])]]</f>
        <v>0.125</v>
      </c>
      <c r="L4435" s="33">
        <f>Table1[[#This Row],[number doses per hour]]*INDEX(Table2[price per dose],Table1[[#This Row],[Drug ID]])</f>
        <v>0.84929166666666667</v>
      </c>
      <c r="M4435" s="11" t="b">
        <f>AND(Table1[[#This Row],[hour of cancellation 0 to 23]]&gt;=0,Table1[[#This Row],[hour of cancellation 0 to 23]]&lt;=23)</f>
        <v>0</v>
      </c>
    </row>
    <row r="4436" spans="1:13" hidden="1" x14ac:dyDescent="0.3">
      <c r="A4436" s="1">
        <v>4435</v>
      </c>
      <c r="B4436" s="1">
        <v>1</v>
      </c>
      <c r="C4436" s="2">
        <v>41104.024492259421</v>
      </c>
      <c r="D4436" s="2">
        <v>41107.60716421008</v>
      </c>
      <c r="E4436" s="1">
        <v>8</v>
      </c>
      <c r="F4436" s="2" t="s">
        <v>5</v>
      </c>
      <c r="G4436" s="1">
        <v>0</v>
      </c>
      <c r="H4436" s="32" t="str">
        <f>IFERROR(HOUR(Table1[[#This Row],[Cancel Date/time]])+MINUTE(Table1[[#This Row],[Cancel Date/time]])/60,"not cancelled")</f>
        <v>not cancelled</v>
      </c>
      <c r="I4436" s="47" t="str">
        <f>IFERROR(ROUND(Table1[[#This Row],[cancellation time decimal]],0),"not cancelled")</f>
        <v>not cancelled</v>
      </c>
      <c r="J4436" s="10" t="str">
        <f>IFERROR(MOD(Table1[[#This Row],[cancellation hour rounded]],24),"not cancelled")</f>
        <v>not cancelled</v>
      </c>
      <c r="K4436" s="32">
        <f>1/Table1[[#This Row],[Duration (Time between doses '[in hours'])]]</f>
        <v>0.125</v>
      </c>
      <c r="L4436" s="33">
        <f>Table1[[#This Row],[number doses per hour]]*INDEX(Table2[price per dose],Table1[[#This Row],[Drug ID]])</f>
        <v>0.84929166666666667</v>
      </c>
      <c r="M4436" s="11" t="b">
        <f>AND(Table1[[#This Row],[hour of cancellation 0 to 23]]&gt;=0,Table1[[#This Row],[hour of cancellation 0 to 23]]&lt;=23)</f>
        <v>0</v>
      </c>
    </row>
    <row r="4437" spans="1:13" x14ac:dyDescent="0.3">
      <c r="A4437" s="1">
        <v>4436</v>
      </c>
      <c r="B4437" s="1">
        <v>3</v>
      </c>
      <c r="C4437" s="2">
        <v>41104.01764527725</v>
      </c>
      <c r="D4437" s="2">
        <v>41164.017361111109</v>
      </c>
      <c r="E4437" s="1">
        <v>24</v>
      </c>
      <c r="F4437" s="2">
        <v>41105.612436581388</v>
      </c>
      <c r="G4437" s="1">
        <v>0</v>
      </c>
      <c r="H4437" s="32">
        <f>IFERROR(HOUR(Table1[[#This Row],[Cancel Date/time]])+MINUTE(Table1[[#This Row],[Cancel Date/time]])/60,"not cancelled")</f>
        <v>14.683333333333334</v>
      </c>
      <c r="I4437" s="47">
        <f>IFERROR(ROUND(Table1[[#This Row],[cancellation time decimal]],0),"not cancelled")</f>
        <v>15</v>
      </c>
      <c r="J4437" s="10">
        <f>IFERROR(MOD(Table1[[#This Row],[cancellation hour rounded]],24),"not cancelled")</f>
        <v>15</v>
      </c>
      <c r="K4437" s="32">
        <f>1/Table1[[#This Row],[Duration (Time between doses '[in hours'])]]</f>
        <v>4.1666666666666664E-2</v>
      </c>
      <c r="L4437" s="33">
        <f>Table1[[#This Row],[number doses per hour]]*INDEX(Table2[price per dose],Table1[[#This Row],[Drug ID]])</f>
        <v>0.18133000000000002</v>
      </c>
      <c r="M4437" s="11" t="b">
        <f>AND(Table1[[#This Row],[hour of cancellation 0 to 23]]&gt;=0,Table1[[#This Row],[hour of cancellation 0 to 23]]&lt;=23)</f>
        <v>1</v>
      </c>
    </row>
    <row r="4438" spans="1:13" hidden="1" x14ac:dyDescent="0.3">
      <c r="A4438" s="1">
        <v>4437</v>
      </c>
      <c r="B4438" s="1">
        <v>11</v>
      </c>
      <c r="C4438" s="2">
        <v>41104.178218322646</v>
      </c>
      <c r="D4438" s="2">
        <v>41107.011228527204</v>
      </c>
      <c r="E4438" s="1">
        <v>1</v>
      </c>
      <c r="F4438" s="2" t="s">
        <v>5</v>
      </c>
      <c r="G4438" s="1">
        <v>3</v>
      </c>
      <c r="H4438" s="32" t="str">
        <f>IFERROR(HOUR(Table1[[#This Row],[Cancel Date/time]])+MINUTE(Table1[[#This Row],[Cancel Date/time]])/60,"not cancelled")</f>
        <v>not cancelled</v>
      </c>
      <c r="I4438" s="47" t="str">
        <f>IFERROR(ROUND(Table1[[#This Row],[cancellation time decimal]],0),"not cancelled")</f>
        <v>not cancelled</v>
      </c>
      <c r="J4438" s="10" t="str">
        <f>IFERROR(MOD(Table1[[#This Row],[cancellation hour rounded]],24),"not cancelled")</f>
        <v>not cancelled</v>
      </c>
      <c r="K4438" s="32">
        <f>1/Table1[[#This Row],[Duration (Time between doses '[in hours'])]]</f>
        <v>1</v>
      </c>
      <c r="L4438" s="33">
        <f>Table1[[#This Row],[number doses per hour]]*INDEX(Table2[price per dose],Table1[[#This Row],[Drug ID]])</f>
        <v>1</v>
      </c>
      <c r="M4438" s="11" t="b">
        <f>AND(Table1[[#This Row],[hour of cancellation 0 to 23]]&gt;=0,Table1[[#This Row],[hour of cancellation 0 to 23]]&lt;=23)</f>
        <v>0</v>
      </c>
    </row>
    <row r="4439" spans="1:13" x14ac:dyDescent="0.3">
      <c r="A4439" s="1">
        <v>4438</v>
      </c>
      <c r="B4439" s="1">
        <v>10</v>
      </c>
      <c r="C4439" s="2">
        <v>41104.183781759377</v>
      </c>
      <c r="D4439" s="2">
        <v>41164.183333333334</v>
      </c>
      <c r="E4439" s="1">
        <v>1</v>
      </c>
      <c r="F4439" s="2">
        <v>41106.901477399158</v>
      </c>
      <c r="G4439" s="1">
        <v>0</v>
      </c>
      <c r="H4439" s="32">
        <f>IFERROR(HOUR(Table1[[#This Row],[Cancel Date/time]])+MINUTE(Table1[[#This Row],[Cancel Date/time]])/60,"not cancelled")</f>
        <v>21.633333333333333</v>
      </c>
      <c r="I4439" s="47">
        <f>IFERROR(ROUND(Table1[[#This Row],[cancellation time decimal]],0),"not cancelled")</f>
        <v>22</v>
      </c>
      <c r="J4439" s="10">
        <f>IFERROR(MOD(Table1[[#This Row],[cancellation hour rounded]],24),"not cancelled")</f>
        <v>22</v>
      </c>
      <c r="K4439" s="32">
        <f>1/Table1[[#This Row],[Duration (Time between doses '[in hours'])]]</f>
        <v>1</v>
      </c>
      <c r="L4439" s="33">
        <f>Table1[[#This Row],[number doses per hour]]*INDEX(Table2[price per dose],Table1[[#This Row],[Drug ID]])</f>
        <v>2.5716000000000001</v>
      </c>
      <c r="M4439" s="11" t="b">
        <f>AND(Table1[[#This Row],[hour of cancellation 0 to 23]]&gt;=0,Table1[[#This Row],[hour of cancellation 0 to 23]]&lt;=23)</f>
        <v>1</v>
      </c>
    </row>
    <row r="4440" spans="1:13" x14ac:dyDescent="0.3">
      <c r="A4440" s="1">
        <v>4439</v>
      </c>
      <c r="B4440" s="1">
        <v>3</v>
      </c>
      <c r="C4440" s="2">
        <v>41104.236200395717</v>
      </c>
      <c r="D4440" s="2">
        <v>41164.236111111117</v>
      </c>
      <c r="E4440" s="1">
        <v>24</v>
      </c>
      <c r="F4440" s="2">
        <v>41107.630775467107</v>
      </c>
      <c r="G4440" s="1">
        <v>0</v>
      </c>
      <c r="H4440" s="32">
        <f>IFERROR(HOUR(Table1[[#This Row],[Cancel Date/time]])+MINUTE(Table1[[#This Row],[Cancel Date/time]])/60,"not cancelled")</f>
        <v>15.133333333333333</v>
      </c>
      <c r="I4440" s="47">
        <f>IFERROR(ROUND(Table1[[#This Row],[cancellation time decimal]],0),"not cancelled")</f>
        <v>15</v>
      </c>
      <c r="J4440" s="10">
        <f>IFERROR(MOD(Table1[[#This Row],[cancellation hour rounded]],24),"not cancelled")</f>
        <v>15</v>
      </c>
      <c r="K4440" s="32">
        <f>1/Table1[[#This Row],[Duration (Time between doses '[in hours'])]]</f>
        <v>4.1666666666666664E-2</v>
      </c>
      <c r="L4440" s="33">
        <f>Table1[[#This Row],[number doses per hour]]*INDEX(Table2[price per dose],Table1[[#This Row],[Drug ID]])</f>
        <v>0.18133000000000002</v>
      </c>
      <c r="M4440" s="11" t="b">
        <f>AND(Table1[[#This Row],[hour of cancellation 0 to 23]]&gt;=0,Table1[[#This Row],[hour of cancellation 0 to 23]]&lt;=23)</f>
        <v>1</v>
      </c>
    </row>
    <row r="4441" spans="1:13" x14ac:dyDescent="0.3">
      <c r="A4441" s="1">
        <v>4440</v>
      </c>
      <c r="B4441" s="1">
        <v>2</v>
      </c>
      <c r="C4441" s="2">
        <v>41104.325403170769</v>
      </c>
      <c r="D4441" s="2">
        <v>41164.324999999997</v>
      </c>
      <c r="E4441" s="1">
        <v>10</v>
      </c>
      <c r="F4441" s="2">
        <v>41105.667895329047</v>
      </c>
      <c r="G4441" s="1">
        <v>0</v>
      </c>
      <c r="H4441" s="32">
        <f>IFERROR(HOUR(Table1[[#This Row],[Cancel Date/time]])+MINUTE(Table1[[#This Row],[Cancel Date/time]])/60,"not cancelled")</f>
        <v>16.016666666666666</v>
      </c>
      <c r="I4441" s="47">
        <f>IFERROR(ROUND(Table1[[#This Row],[cancellation time decimal]],0),"not cancelled")</f>
        <v>16</v>
      </c>
      <c r="J4441" s="10">
        <f>IFERROR(MOD(Table1[[#This Row],[cancellation hour rounded]],24),"not cancelled")</f>
        <v>16</v>
      </c>
      <c r="K4441" s="32">
        <f>1/Table1[[#This Row],[Duration (Time between doses '[in hours'])]]</f>
        <v>0.1</v>
      </c>
      <c r="L4441" s="33">
        <f>Table1[[#This Row],[number doses per hour]]*INDEX(Table2[price per dose],Table1[[#This Row],[Drug ID]])</f>
        <v>0.84959999999999969</v>
      </c>
      <c r="M4441" s="11" t="b">
        <f>AND(Table1[[#This Row],[hour of cancellation 0 to 23]]&gt;=0,Table1[[#This Row],[hour of cancellation 0 to 23]]&lt;=23)</f>
        <v>1</v>
      </c>
    </row>
    <row r="4442" spans="1:13" hidden="1" x14ac:dyDescent="0.3">
      <c r="A4442" s="1">
        <v>4441</v>
      </c>
      <c r="B4442" s="1">
        <v>3</v>
      </c>
      <c r="C4442" s="2">
        <v>41104.345030969132</v>
      </c>
      <c r="D4442" s="2">
        <v>41107.719588098378</v>
      </c>
      <c r="E4442" s="1">
        <v>24</v>
      </c>
      <c r="F4442" s="2" t="s">
        <v>5</v>
      </c>
      <c r="G4442" s="1">
        <v>0</v>
      </c>
      <c r="H4442" s="32" t="str">
        <f>IFERROR(HOUR(Table1[[#This Row],[Cancel Date/time]])+MINUTE(Table1[[#This Row],[Cancel Date/time]])/60,"not cancelled")</f>
        <v>not cancelled</v>
      </c>
      <c r="I4442" s="47" t="str">
        <f>IFERROR(ROUND(Table1[[#This Row],[cancellation time decimal]],0),"not cancelled")</f>
        <v>not cancelled</v>
      </c>
      <c r="J4442" s="10" t="str">
        <f>IFERROR(MOD(Table1[[#This Row],[cancellation hour rounded]],24),"not cancelled")</f>
        <v>not cancelled</v>
      </c>
      <c r="K4442" s="32">
        <f>1/Table1[[#This Row],[Duration (Time between doses '[in hours'])]]</f>
        <v>4.1666666666666664E-2</v>
      </c>
      <c r="L4442" s="33">
        <f>Table1[[#This Row],[number doses per hour]]*INDEX(Table2[price per dose],Table1[[#This Row],[Drug ID]])</f>
        <v>0.18133000000000002</v>
      </c>
      <c r="M4442" s="11" t="b">
        <f>AND(Table1[[#This Row],[hour of cancellation 0 to 23]]&gt;=0,Table1[[#This Row],[hour of cancellation 0 to 23]]&lt;=23)</f>
        <v>0</v>
      </c>
    </row>
    <row r="4443" spans="1:13" x14ac:dyDescent="0.3">
      <c r="A4443" s="1">
        <v>4442</v>
      </c>
      <c r="B4443" s="1">
        <v>6</v>
      </c>
      <c r="C4443" s="2">
        <v>41104.361949818056</v>
      </c>
      <c r="D4443" s="2">
        <v>41164.361805555556</v>
      </c>
      <c r="E4443" s="1">
        <v>24</v>
      </c>
      <c r="F4443" s="2">
        <v>41108.429528124492</v>
      </c>
      <c r="G4443" s="1">
        <v>0</v>
      </c>
      <c r="H4443" s="32">
        <f>IFERROR(HOUR(Table1[[#This Row],[Cancel Date/time]])+MINUTE(Table1[[#This Row],[Cancel Date/time]])/60,"not cancelled")</f>
        <v>10.3</v>
      </c>
      <c r="I4443" s="47">
        <f>IFERROR(ROUND(Table1[[#This Row],[cancellation time decimal]],0),"not cancelled")</f>
        <v>10</v>
      </c>
      <c r="J4443" s="10">
        <f>IFERROR(MOD(Table1[[#This Row],[cancellation hour rounded]],24),"not cancelled")</f>
        <v>10</v>
      </c>
      <c r="K4443" s="32">
        <f>1/Table1[[#This Row],[Duration (Time between doses '[in hours'])]]</f>
        <v>4.1666666666666664E-2</v>
      </c>
      <c r="L4443" s="33">
        <f>Table1[[#This Row],[number doses per hour]]*INDEX(Table2[price per dose],Table1[[#This Row],[Drug ID]])</f>
        <v>0.35218749999999999</v>
      </c>
      <c r="M4443" s="11" t="b">
        <f>AND(Table1[[#This Row],[hour of cancellation 0 to 23]]&gt;=0,Table1[[#This Row],[hour of cancellation 0 to 23]]&lt;=23)</f>
        <v>1</v>
      </c>
    </row>
    <row r="4444" spans="1:13" hidden="1" x14ac:dyDescent="0.3">
      <c r="A4444" s="1">
        <v>4443</v>
      </c>
      <c r="B4444" s="1">
        <v>4</v>
      </c>
      <c r="C4444" s="2">
        <v>41104.403838894257</v>
      </c>
      <c r="D4444" s="2">
        <v>41106.486496061574</v>
      </c>
      <c r="E4444" s="1">
        <v>12</v>
      </c>
      <c r="F4444" s="2" t="s">
        <v>5</v>
      </c>
      <c r="G4444" s="1">
        <v>0</v>
      </c>
      <c r="H4444" s="32" t="str">
        <f>IFERROR(HOUR(Table1[[#This Row],[Cancel Date/time]])+MINUTE(Table1[[#This Row],[Cancel Date/time]])/60,"not cancelled")</f>
        <v>not cancelled</v>
      </c>
      <c r="I4444" s="47" t="str">
        <f>IFERROR(ROUND(Table1[[#This Row],[cancellation time decimal]],0),"not cancelled")</f>
        <v>not cancelled</v>
      </c>
      <c r="J4444" s="10" t="str">
        <f>IFERROR(MOD(Table1[[#This Row],[cancellation hour rounded]],24),"not cancelled")</f>
        <v>not cancelled</v>
      </c>
      <c r="K4444" s="32">
        <f>1/Table1[[#This Row],[Duration (Time between doses '[in hours'])]]</f>
        <v>8.3333333333333329E-2</v>
      </c>
      <c r="L4444" s="33">
        <f>Table1[[#This Row],[number doses per hour]]*INDEX(Table2[price per dose],Table1[[#This Row],[Drug ID]])</f>
        <v>1.448055119047619</v>
      </c>
      <c r="M4444" s="11" t="b">
        <f>AND(Table1[[#This Row],[hour of cancellation 0 to 23]]&gt;=0,Table1[[#This Row],[hour of cancellation 0 to 23]]&lt;=23)</f>
        <v>0</v>
      </c>
    </row>
    <row r="4445" spans="1:13" x14ac:dyDescent="0.3">
      <c r="A4445" s="1">
        <v>4444</v>
      </c>
      <c r="B4445" s="1">
        <v>8</v>
      </c>
      <c r="C4445" s="2">
        <v>41104.375640331309</v>
      </c>
      <c r="D4445" s="2">
        <v>41164.375</v>
      </c>
      <c r="E4445" s="1">
        <v>3</v>
      </c>
      <c r="F4445" s="2">
        <v>41108.627933685064</v>
      </c>
      <c r="G4445" s="1">
        <v>1</v>
      </c>
      <c r="H4445" s="32">
        <f>IFERROR(HOUR(Table1[[#This Row],[Cancel Date/time]])+MINUTE(Table1[[#This Row],[Cancel Date/time]])/60,"not cancelled")</f>
        <v>15.066666666666666</v>
      </c>
      <c r="I4445" s="47">
        <f>IFERROR(ROUND(Table1[[#This Row],[cancellation time decimal]],0),"not cancelled")</f>
        <v>15</v>
      </c>
      <c r="J4445" s="10">
        <f>IFERROR(MOD(Table1[[#This Row],[cancellation hour rounded]],24),"not cancelled")</f>
        <v>15</v>
      </c>
      <c r="K4445" s="32">
        <f>1/Table1[[#This Row],[Duration (Time between doses '[in hours'])]]</f>
        <v>0.33333333333333331</v>
      </c>
      <c r="L4445" s="33">
        <f>Table1[[#This Row],[number doses per hour]]*INDEX(Table2[price per dose],Table1[[#This Row],[Drug ID]])</f>
        <v>0.29998222222222221</v>
      </c>
      <c r="M4445" s="11" t="b">
        <f>AND(Table1[[#This Row],[hour of cancellation 0 to 23]]&gt;=0,Table1[[#This Row],[hour of cancellation 0 to 23]]&lt;=23)</f>
        <v>1</v>
      </c>
    </row>
    <row r="4446" spans="1:13" x14ac:dyDescent="0.3">
      <c r="A4446" s="1">
        <v>4445</v>
      </c>
      <c r="B4446" s="1">
        <v>5</v>
      </c>
      <c r="C4446" s="2">
        <v>41104.472824434924</v>
      </c>
      <c r="D4446" s="2">
        <v>41164.472222222226</v>
      </c>
      <c r="E4446" s="1">
        <v>24</v>
      </c>
      <c r="F4446" s="2">
        <v>41108.452755443497</v>
      </c>
      <c r="G4446" s="1">
        <v>0</v>
      </c>
      <c r="H4446" s="32">
        <f>IFERROR(HOUR(Table1[[#This Row],[Cancel Date/time]])+MINUTE(Table1[[#This Row],[Cancel Date/time]])/60,"not cancelled")</f>
        <v>10.85</v>
      </c>
      <c r="I4446" s="47">
        <f>IFERROR(ROUND(Table1[[#This Row],[cancellation time decimal]],0),"not cancelled")</f>
        <v>11</v>
      </c>
      <c r="J4446" s="10">
        <f>IFERROR(MOD(Table1[[#This Row],[cancellation hour rounded]],24),"not cancelled")</f>
        <v>11</v>
      </c>
      <c r="K4446" s="32">
        <f>1/Table1[[#This Row],[Duration (Time between doses '[in hours'])]]</f>
        <v>4.1666666666666664E-2</v>
      </c>
      <c r="L4446" s="33">
        <f>Table1[[#This Row],[number doses per hour]]*INDEX(Table2[price per dose],Table1[[#This Row],[Drug ID]])</f>
        <v>0.2815833333333333</v>
      </c>
      <c r="M4446" s="11" t="b">
        <f>AND(Table1[[#This Row],[hour of cancellation 0 to 23]]&gt;=0,Table1[[#This Row],[hour of cancellation 0 to 23]]&lt;=23)</f>
        <v>1</v>
      </c>
    </row>
    <row r="4447" spans="1:13" x14ac:dyDescent="0.3">
      <c r="A4447" s="1">
        <v>4446</v>
      </c>
      <c r="B4447" s="1">
        <v>1</v>
      </c>
      <c r="C4447" s="2">
        <v>41104.490299925281</v>
      </c>
      <c r="D4447" s="2">
        <v>41164.490277777782</v>
      </c>
      <c r="E4447" s="1">
        <v>12</v>
      </c>
      <c r="F4447" s="2">
        <v>41105.470370346666</v>
      </c>
      <c r="G4447" s="1">
        <v>0</v>
      </c>
      <c r="H4447" s="32">
        <f>IFERROR(HOUR(Table1[[#This Row],[Cancel Date/time]])+MINUTE(Table1[[#This Row],[Cancel Date/time]])/60,"not cancelled")</f>
        <v>11.283333333333333</v>
      </c>
      <c r="I4447" s="47">
        <f>IFERROR(ROUND(Table1[[#This Row],[cancellation time decimal]],0),"not cancelled")</f>
        <v>11</v>
      </c>
      <c r="J4447" s="10">
        <f>IFERROR(MOD(Table1[[#This Row],[cancellation hour rounded]],24),"not cancelled")</f>
        <v>11</v>
      </c>
      <c r="K4447" s="32">
        <f>1/Table1[[#This Row],[Duration (Time between doses '[in hours'])]]</f>
        <v>8.3333333333333329E-2</v>
      </c>
      <c r="L4447" s="33">
        <f>Table1[[#This Row],[number doses per hour]]*INDEX(Table2[price per dose],Table1[[#This Row],[Drug ID]])</f>
        <v>0.56619444444444444</v>
      </c>
      <c r="M4447" s="11" t="b">
        <f>AND(Table1[[#This Row],[hour of cancellation 0 to 23]]&gt;=0,Table1[[#This Row],[hour of cancellation 0 to 23]]&lt;=23)</f>
        <v>1</v>
      </c>
    </row>
    <row r="4448" spans="1:13" x14ac:dyDescent="0.3">
      <c r="A4448" s="1">
        <v>4447</v>
      </c>
      <c r="B4448" s="1">
        <v>3</v>
      </c>
      <c r="C4448" s="2">
        <v>41104.567922742346</v>
      </c>
      <c r="D4448" s="2">
        <v>41164.567361111105</v>
      </c>
      <c r="E4448" s="1">
        <v>24</v>
      </c>
      <c r="F4448" s="2">
        <v>41106.351891819126</v>
      </c>
      <c r="G4448" s="1">
        <v>0</v>
      </c>
      <c r="H4448" s="32">
        <f>IFERROR(HOUR(Table1[[#This Row],[Cancel Date/time]])+MINUTE(Table1[[#This Row],[Cancel Date/time]])/60,"not cancelled")</f>
        <v>8.4333333333333336</v>
      </c>
      <c r="I4448" s="47">
        <f>IFERROR(ROUND(Table1[[#This Row],[cancellation time decimal]],0),"not cancelled")</f>
        <v>8</v>
      </c>
      <c r="J4448" s="10">
        <f>IFERROR(MOD(Table1[[#This Row],[cancellation hour rounded]],24),"not cancelled")</f>
        <v>8</v>
      </c>
      <c r="K4448" s="32">
        <f>1/Table1[[#This Row],[Duration (Time between doses '[in hours'])]]</f>
        <v>4.1666666666666664E-2</v>
      </c>
      <c r="L4448" s="33">
        <f>Table1[[#This Row],[number doses per hour]]*INDEX(Table2[price per dose],Table1[[#This Row],[Drug ID]])</f>
        <v>0.18133000000000002</v>
      </c>
      <c r="M4448" s="11" t="b">
        <f>AND(Table1[[#This Row],[hour of cancellation 0 to 23]]&gt;=0,Table1[[#This Row],[hour of cancellation 0 to 23]]&lt;=23)</f>
        <v>1</v>
      </c>
    </row>
    <row r="4449" spans="1:13" x14ac:dyDescent="0.3">
      <c r="A4449" s="1">
        <v>4448</v>
      </c>
      <c r="B4449" s="1">
        <v>1</v>
      </c>
      <c r="C4449" s="2">
        <v>41104.578415649448</v>
      </c>
      <c r="D4449" s="2">
        <v>41164.577777777777</v>
      </c>
      <c r="E4449" s="1">
        <v>8</v>
      </c>
      <c r="F4449" s="2">
        <v>41105.454276844961</v>
      </c>
      <c r="G4449" s="1">
        <v>0</v>
      </c>
      <c r="H4449" s="32">
        <f>IFERROR(HOUR(Table1[[#This Row],[Cancel Date/time]])+MINUTE(Table1[[#This Row],[Cancel Date/time]])/60,"not cancelled")</f>
        <v>10.9</v>
      </c>
      <c r="I4449" s="47">
        <f>IFERROR(ROUND(Table1[[#This Row],[cancellation time decimal]],0),"not cancelled")</f>
        <v>11</v>
      </c>
      <c r="J4449" s="10">
        <f>IFERROR(MOD(Table1[[#This Row],[cancellation hour rounded]],24),"not cancelled")</f>
        <v>11</v>
      </c>
      <c r="K4449" s="32">
        <f>1/Table1[[#This Row],[Duration (Time between doses '[in hours'])]]</f>
        <v>0.125</v>
      </c>
      <c r="L4449" s="33">
        <f>Table1[[#This Row],[number doses per hour]]*INDEX(Table2[price per dose],Table1[[#This Row],[Drug ID]])</f>
        <v>0.84929166666666667</v>
      </c>
      <c r="M4449" s="11" t="b">
        <f>AND(Table1[[#This Row],[hour of cancellation 0 to 23]]&gt;=0,Table1[[#This Row],[hour of cancellation 0 to 23]]&lt;=23)</f>
        <v>1</v>
      </c>
    </row>
    <row r="4450" spans="1:13" hidden="1" x14ac:dyDescent="0.3">
      <c r="A4450" s="1">
        <v>4449</v>
      </c>
      <c r="B4450" s="1">
        <v>10</v>
      </c>
      <c r="C4450" s="2">
        <v>41104.54251658509</v>
      </c>
      <c r="D4450" s="2">
        <v>41106.875455927584</v>
      </c>
      <c r="E4450" s="1">
        <v>1</v>
      </c>
      <c r="F4450" s="2" t="s">
        <v>5</v>
      </c>
      <c r="G4450" s="1">
        <v>4</v>
      </c>
      <c r="H4450" s="32" t="str">
        <f>IFERROR(HOUR(Table1[[#This Row],[Cancel Date/time]])+MINUTE(Table1[[#This Row],[Cancel Date/time]])/60,"not cancelled")</f>
        <v>not cancelled</v>
      </c>
      <c r="I4450" s="47" t="str">
        <f>IFERROR(ROUND(Table1[[#This Row],[cancellation time decimal]],0),"not cancelled")</f>
        <v>not cancelled</v>
      </c>
      <c r="J4450" s="10" t="str">
        <f>IFERROR(MOD(Table1[[#This Row],[cancellation hour rounded]],24),"not cancelled")</f>
        <v>not cancelled</v>
      </c>
      <c r="K4450" s="32">
        <f>1/Table1[[#This Row],[Duration (Time between doses '[in hours'])]]</f>
        <v>1</v>
      </c>
      <c r="L4450" s="33">
        <f>Table1[[#This Row],[number doses per hour]]*INDEX(Table2[price per dose],Table1[[#This Row],[Drug ID]])</f>
        <v>2.5716000000000001</v>
      </c>
      <c r="M4450" s="11" t="b">
        <f>AND(Table1[[#This Row],[hour of cancellation 0 to 23]]&gt;=0,Table1[[#This Row],[hour of cancellation 0 to 23]]&lt;=23)</f>
        <v>0</v>
      </c>
    </row>
    <row r="4451" spans="1:13" x14ac:dyDescent="0.3">
      <c r="A4451" s="1">
        <v>4450</v>
      </c>
      <c r="B4451" s="1">
        <v>2</v>
      </c>
      <c r="C4451" s="2">
        <v>41104.571940529102</v>
      </c>
      <c r="D4451" s="2">
        <v>41164.571527777778</v>
      </c>
      <c r="E4451" s="1">
        <v>10</v>
      </c>
      <c r="F4451" s="2">
        <v>41105.699569831268</v>
      </c>
      <c r="G4451" s="1">
        <v>0</v>
      </c>
      <c r="H4451" s="32">
        <f>IFERROR(HOUR(Table1[[#This Row],[Cancel Date/time]])+MINUTE(Table1[[#This Row],[Cancel Date/time]])/60,"not cancelled")</f>
        <v>16.783333333333335</v>
      </c>
      <c r="I4451" s="47">
        <f>IFERROR(ROUND(Table1[[#This Row],[cancellation time decimal]],0),"not cancelled")</f>
        <v>17</v>
      </c>
      <c r="J4451" s="10">
        <f>IFERROR(MOD(Table1[[#This Row],[cancellation hour rounded]],24),"not cancelled")</f>
        <v>17</v>
      </c>
      <c r="K4451" s="32">
        <f>1/Table1[[#This Row],[Duration (Time between doses '[in hours'])]]</f>
        <v>0.1</v>
      </c>
      <c r="L4451" s="33">
        <f>Table1[[#This Row],[number doses per hour]]*INDEX(Table2[price per dose],Table1[[#This Row],[Drug ID]])</f>
        <v>0.84959999999999969</v>
      </c>
      <c r="M4451" s="11" t="b">
        <f>AND(Table1[[#This Row],[hour of cancellation 0 to 23]]&gt;=0,Table1[[#This Row],[hour of cancellation 0 to 23]]&lt;=23)</f>
        <v>1</v>
      </c>
    </row>
    <row r="4452" spans="1:13" x14ac:dyDescent="0.3">
      <c r="A4452" s="1">
        <v>4451</v>
      </c>
      <c r="B4452" s="1">
        <v>3</v>
      </c>
      <c r="C4452" s="2">
        <v>41104.562246433139</v>
      </c>
      <c r="D4452" s="2">
        <v>41164.561805555553</v>
      </c>
      <c r="E4452" s="1">
        <v>24</v>
      </c>
      <c r="F4452" s="2">
        <v>41106.421349332035</v>
      </c>
      <c r="G4452" s="1">
        <v>0</v>
      </c>
      <c r="H4452" s="32">
        <f>IFERROR(HOUR(Table1[[#This Row],[Cancel Date/time]])+MINUTE(Table1[[#This Row],[Cancel Date/time]])/60,"not cancelled")</f>
        <v>10.1</v>
      </c>
      <c r="I4452" s="47">
        <f>IFERROR(ROUND(Table1[[#This Row],[cancellation time decimal]],0),"not cancelled")</f>
        <v>10</v>
      </c>
      <c r="J4452" s="10">
        <f>IFERROR(MOD(Table1[[#This Row],[cancellation hour rounded]],24),"not cancelled")</f>
        <v>10</v>
      </c>
      <c r="K4452" s="32">
        <f>1/Table1[[#This Row],[Duration (Time between doses '[in hours'])]]</f>
        <v>4.1666666666666664E-2</v>
      </c>
      <c r="L4452" s="33">
        <f>Table1[[#This Row],[number doses per hour]]*INDEX(Table2[price per dose],Table1[[#This Row],[Drug ID]])</f>
        <v>0.18133000000000002</v>
      </c>
      <c r="M4452" s="11" t="b">
        <f>AND(Table1[[#This Row],[hour of cancellation 0 to 23]]&gt;=0,Table1[[#This Row],[hour of cancellation 0 to 23]]&lt;=23)</f>
        <v>1</v>
      </c>
    </row>
    <row r="4453" spans="1:13" x14ac:dyDescent="0.3">
      <c r="A4453" s="1">
        <v>4452</v>
      </c>
      <c r="B4453" s="1">
        <v>4</v>
      </c>
      <c r="C4453" s="2">
        <v>41104.604882683336</v>
      </c>
      <c r="D4453" s="2">
        <v>41164.604861111111</v>
      </c>
      <c r="E4453" s="1">
        <v>12</v>
      </c>
      <c r="F4453" s="2">
        <v>41108.771540988877</v>
      </c>
      <c r="G4453" s="1">
        <v>0</v>
      </c>
      <c r="H4453" s="32">
        <f>IFERROR(HOUR(Table1[[#This Row],[Cancel Date/time]])+MINUTE(Table1[[#This Row],[Cancel Date/time]])/60,"not cancelled")</f>
        <v>18.516666666666666</v>
      </c>
      <c r="I4453" s="47">
        <f>IFERROR(ROUND(Table1[[#This Row],[cancellation time decimal]],0),"not cancelled")</f>
        <v>19</v>
      </c>
      <c r="J4453" s="10">
        <f>IFERROR(MOD(Table1[[#This Row],[cancellation hour rounded]],24),"not cancelled")</f>
        <v>19</v>
      </c>
      <c r="K4453" s="32">
        <f>1/Table1[[#This Row],[Duration (Time between doses '[in hours'])]]</f>
        <v>8.3333333333333329E-2</v>
      </c>
      <c r="L4453" s="33">
        <f>Table1[[#This Row],[number doses per hour]]*INDEX(Table2[price per dose],Table1[[#This Row],[Drug ID]])</f>
        <v>1.448055119047619</v>
      </c>
      <c r="M4453" s="11" t="b">
        <f>AND(Table1[[#This Row],[hour of cancellation 0 to 23]]&gt;=0,Table1[[#This Row],[hour of cancellation 0 to 23]]&lt;=23)</f>
        <v>1</v>
      </c>
    </row>
    <row r="4454" spans="1:13" x14ac:dyDescent="0.3">
      <c r="A4454" s="1">
        <v>4453</v>
      </c>
      <c r="B4454" s="1">
        <v>1</v>
      </c>
      <c r="C4454" s="2">
        <v>41104.675912172082</v>
      </c>
      <c r="D4454" s="2">
        <v>41164.675694444442</v>
      </c>
      <c r="E4454" s="1">
        <v>8</v>
      </c>
      <c r="F4454" s="2">
        <v>41105.443575595811</v>
      </c>
      <c r="G4454" s="1">
        <v>0</v>
      </c>
      <c r="H4454" s="32">
        <f>IFERROR(HOUR(Table1[[#This Row],[Cancel Date/time]])+MINUTE(Table1[[#This Row],[Cancel Date/time]])/60,"not cancelled")</f>
        <v>10.633333333333333</v>
      </c>
      <c r="I4454" s="47">
        <f>IFERROR(ROUND(Table1[[#This Row],[cancellation time decimal]],0),"not cancelled")</f>
        <v>11</v>
      </c>
      <c r="J4454" s="10">
        <f>IFERROR(MOD(Table1[[#This Row],[cancellation hour rounded]],24),"not cancelled")</f>
        <v>11</v>
      </c>
      <c r="K4454" s="32">
        <f>1/Table1[[#This Row],[Duration (Time between doses '[in hours'])]]</f>
        <v>0.125</v>
      </c>
      <c r="L4454" s="33">
        <f>Table1[[#This Row],[number doses per hour]]*INDEX(Table2[price per dose],Table1[[#This Row],[Drug ID]])</f>
        <v>0.84929166666666667</v>
      </c>
      <c r="M4454" s="11" t="b">
        <f>AND(Table1[[#This Row],[hour of cancellation 0 to 23]]&gt;=0,Table1[[#This Row],[hour of cancellation 0 to 23]]&lt;=23)</f>
        <v>1</v>
      </c>
    </row>
    <row r="4455" spans="1:13" x14ac:dyDescent="0.3">
      <c r="A4455" s="1">
        <v>4454</v>
      </c>
      <c r="B4455" s="1">
        <v>1</v>
      </c>
      <c r="C4455" s="2">
        <v>41104.737386937923</v>
      </c>
      <c r="D4455" s="2">
        <v>41164.736805555556</v>
      </c>
      <c r="E4455" s="1">
        <v>8</v>
      </c>
      <c r="F4455" s="2">
        <v>41105.65532176257</v>
      </c>
      <c r="G4455" s="1">
        <v>0</v>
      </c>
      <c r="H4455" s="32">
        <f>IFERROR(HOUR(Table1[[#This Row],[Cancel Date/time]])+MINUTE(Table1[[#This Row],[Cancel Date/time]])/60,"not cancelled")</f>
        <v>15.716666666666667</v>
      </c>
      <c r="I4455" s="47">
        <f>IFERROR(ROUND(Table1[[#This Row],[cancellation time decimal]],0),"not cancelled")</f>
        <v>16</v>
      </c>
      <c r="J4455" s="10">
        <f>IFERROR(MOD(Table1[[#This Row],[cancellation hour rounded]],24),"not cancelled")</f>
        <v>16</v>
      </c>
      <c r="K4455" s="32">
        <f>1/Table1[[#This Row],[Duration (Time between doses '[in hours'])]]</f>
        <v>0.125</v>
      </c>
      <c r="L4455" s="33">
        <f>Table1[[#This Row],[number doses per hour]]*INDEX(Table2[price per dose],Table1[[#This Row],[Drug ID]])</f>
        <v>0.84929166666666667</v>
      </c>
      <c r="M4455" s="11" t="b">
        <f>AND(Table1[[#This Row],[hour of cancellation 0 to 23]]&gt;=0,Table1[[#This Row],[hour of cancellation 0 to 23]]&lt;=23)</f>
        <v>1</v>
      </c>
    </row>
    <row r="4456" spans="1:13" x14ac:dyDescent="0.3">
      <c r="A4456" s="1">
        <v>4455</v>
      </c>
      <c r="B4456" s="1">
        <v>5</v>
      </c>
      <c r="C4456" s="2">
        <v>41104.714543328744</v>
      </c>
      <c r="D4456" s="2">
        <v>41164.713888888895</v>
      </c>
      <c r="E4456" s="1">
        <v>24</v>
      </c>
      <c r="F4456" s="2">
        <v>41107.568698776799</v>
      </c>
      <c r="G4456" s="1">
        <v>0</v>
      </c>
      <c r="H4456" s="32">
        <f>IFERROR(HOUR(Table1[[#This Row],[Cancel Date/time]])+MINUTE(Table1[[#This Row],[Cancel Date/time]])/60,"not cancelled")</f>
        <v>13.633333333333333</v>
      </c>
      <c r="I4456" s="47">
        <f>IFERROR(ROUND(Table1[[#This Row],[cancellation time decimal]],0),"not cancelled")</f>
        <v>14</v>
      </c>
      <c r="J4456" s="10">
        <f>IFERROR(MOD(Table1[[#This Row],[cancellation hour rounded]],24),"not cancelled")</f>
        <v>14</v>
      </c>
      <c r="K4456" s="32">
        <f>1/Table1[[#This Row],[Duration (Time between doses '[in hours'])]]</f>
        <v>4.1666666666666664E-2</v>
      </c>
      <c r="L4456" s="33">
        <f>Table1[[#This Row],[number doses per hour]]*INDEX(Table2[price per dose],Table1[[#This Row],[Drug ID]])</f>
        <v>0.2815833333333333</v>
      </c>
      <c r="M4456" s="11" t="b">
        <f>AND(Table1[[#This Row],[hour of cancellation 0 to 23]]&gt;=0,Table1[[#This Row],[hour of cancellation 0 to 23]]&lt;=23)</f>
        <v>1</v>
      </c>
    </row>
    <row r="4457" spans="1:13" x14ac:dyDescent="0.3">
      <c r="A4457" s="1">
        <v>4456</v>
      </c>
      <c r="B4457" s="1">
        <v>3</v>
      </c>
      <c r="C4457" s="2">
        <v>41104.745837363567</v>
      </c>
      <c r="D4457" s="2">
        <v>41164.745833333334</v>
      </c>
      <c r="E4457" s="1">
        <v>24</v>
      </c>
      <c r="F4457" s="2">
        <v>41107.445900227031</v>
      </c>
      <c r="G4457" s="1">
        <v>0</v>
      </c>
      <c r="H4457" s="32">
        <f>IFERROR(HOUR(Table1[[#This Row],[Cancel Date/time]])+MINUTE(Table1[[#This Row],[Cancel Date/time]])/60,"not cancelled")</f>
        <v>10.7</v>
      </c>
      <c r="I4457" s="47">
        <f>IFERROR(ROUND(Table1[[#This Row],[cancellation time decimal]],0),"not cancelled")</f>
        <v>11</v>
      </c>
      <c r="J4457" s="10">
        <f>IFERROR(MOD(Table1[[#This Row],[cancellation hour rounded]],24),"not cancelled")</f>
        <v>11</v>
      </c>
      <c r="K4457" s="32">
        <f>1/Table1[[#This Row],[Duration (Time between doses '[in hours'])]]</f>
        <v>4.1666666666666664E-2</v>
      </c>
      <c r="L4457" s="33">
        <f>Table1[[#This Row],[number doses per hour]]*INDEX(Table2[price per dose],Table1[[#This Row],[Drug ID]])</f>
        <v>0.18133000000000002</v>
      </c>
      <c r="M4457" s="11" t="b">
        <f>AND(Table1[[#This Row],[hour of cancellation 0 to 23]]&gt;=0,Table1[[#This Row],[hour of cancellation 0 to 23]]&lt;=23)</f>
        <v>1</v>
      </c>
    </row>
    <row r="4458" spans="1:13" x14ac:dyDescent="0.3">
      <c r="A4458" s="1">
        <v>4457</v>
      </c>
      <c r="B4458" s="1">
        <v>8</v>
      </c>
      <c r="C4458" s="2">
        <v>41104.767824423827</v>
      </c>
      <c r="D4458" s="2">
        <v>41164.767361111109</v>
      </c>
      <c r="E4458" s="1">
        <v>3</v>
      </c>
      <c r="F4458" s="2">
        <v>41111.482683921073</v>
      </c>
      <c r="G4458" s="1">
        <v>0</v>
      </c>
      <c r="H4458" s="32">
        <f>IFERROR(HOUR(Table1[[#This Row],[Cancel Date/time]])+MINUTE(Table1[[#This Row],[Cancel Date/time]])/60,"not cancelled")</f>
        <v>11.583333333333334</v>
      </c>
      <c r="I4458" s="47">
        <f>IFERROR(ROUND(Table1[[#This Row],[cancellation time decimal]],0),"not cancelled")</f>
        <v>12</v>
      </c>
      <c r="J4458" s="10">
        <f>IFERROR(MOD(Table1[[#This Row],[cancellation hour rounded]],24),"not cancelled")</f>
        <v>12</v>
      </c>
      <c r="K4458" s="32">
        <f>1/Table1[[#This Row],[Duration (Time between doses '[in hours'])]]</f>
        <v>0.33333333333333331</v>
      </c>
      <c r="L4458" s="33">
        <f>Table1[[#This Row],[number doses per hour]]*INDEX(Table2[price per dose],Table1[[#This Row],[Drug ID]])</f>
        <v>0.29998222222222221</v>
      </c>
      <c r="M4458" s="11" t="b">
        <f>AND(Table1[[#This Row],[hour of cancellation 0 to 23]]&gt;=0,Table1[[#This Row],[hour of cancellation 0 to 23]]&lt;=23)</f>
        <v>1</v>
      </c>
    </row>
    <row r="4459" spans="1:13" hidden="1" x14ac:dyDescent="0.3">
      <c r="A4459" s="1">
        <v>4458</v>
      </c>
      <c r="B4459" s="1">
        <v>2</v>
      </c>
      <c r="C4459" s="2">
        <v>41104.780560782354</v>
      </c>
      <c r="D4459" s="2">
        <v>41107.86379119593</v>
      </c>
      <c r="E4459" s="1">
        <v>10</v>
      </c>
      <c r="F4459" s="2" t="s">
        <v>5</v>
      </c>
      <c r="G4459" s="1">
        <v>0</v>
      </c>
      <c r="H4459" s="32" t="str">
        <f>IFERROR(HOUR(Table1[[#This Row],[Cancel Date/time]])+MINUTE(Table1[[#This Row],[Cancel Date/time]])/60,"not cancelled")</f>
        <v>not cancelled</v>
      </c>
      <c r="I4459" s="47" t="str">
        <f>IFERROR(ROUND(Table1[[#This Row],[cancellation time decimal]],0),"not cancelled")</f>
        <v>not cancelled</v>
      </c>
      <c r="J4459" s="10" t="str">
        <f>IFERROR(MOD(Table1[[#This Row],[cancellation hour rounded]],24),"not cancelled")</f>
        <v>not cancelled</v>
      </c>
      <c r="K4459" s="32">
        <f>1/Table1[[#This Row],[Duration (Time between doses '[in hours'])]]</f>
        <v>0.1</v>
      </c>
      <c r="L4459" s="33">
        <f>Table1[[#This Row],[number doses per hour]]*INDEX(Table2[price per dose],Table1[[#This Row],[Drug ID]])</f>
        <v>0.84959999999999969</v>
      </c>
      <c r="M4459" s="11" t="b">
        <f>AND(Table1[[#This Row],[hour of cancellation 0 to 23]]&gt;=0,Table1[[#This Row],[hour of cancellation 0 to 23]]&lt;=23)</f>
        <v>0</v>
      </c>
    </row>
    <row r="4460" spans="1:13" x14ac:dyDescent="0.3">
      <c r="A4460" s="1">
        <v>4459</v>
      </c>
      <c r="B4460" s="1">
        <v>1</v>
      </c>
      <c r="C4460" s="2">
        <v>41104.779267530117</v>
      </c>
      <c r="D4460" s="2">
        <v>41164.779166666667</v>
      </c>
      <c r="E4460" s="1">
        <v>8</v>
      </c>
      <c r="F4460" s="2">
        <v>41105.617681078656</v>
      </c>
      <c r="G4460" s="1">
        <v>0</v>
      </c>
      <c r="H4460" s="32">
        <f>IFERROR(HOUR(Table1[[#This Row],[Cancel Date/time]])+MINUTE(Table1[[#This Row],[Cancel Date/time]])/60,"not cancelled")</f>
        <v>14.816666666666666</v>
      </c>
      <c r="I4460" s="47">
        <f>IFERROR(ROUND(Table1[[#This Row],[cancellation time decimal]],0),"not cancelled")</f>
        <v>15</v>
      </c>
      <c r="J4460" s="10">
        <f>IFERROR(MOD(Table1[[#This Row],[cancellation hour rounded]],24),"not cancelled")</f>
        <v>15</v>
      </c>
      <c r="K4460" s="32">
        <f>1/Table1[[#This Row],[Duration (Time between doses '[in hours'])]]</f>
        <v>0.125</v>
      </c>
      <c r="L4460" s="33">
        <f>Table1[[#This Row],[number doses per hour]]*INDEX(Table2[price per dose],Table1[[#This Row],[Drug ID]])</f>
        <v>0.84929166666666667</v>
      </c>
      <c r="M4460" s="11" t="b">
        <f>AND(Table1[[#This Row],[hour of cancellation 0 to 23]]&gt;=0,Table1[[#This Row],[hour of cancellation 0 to 23]]&lt;=23)</f>
        <v>1</v>
      </c>
    </row>
    <row r="4461" spans="1:13" x14ac:dyDescent="0.3">
      <c r="A4461" s="1">
        <v>4460</v>
      </c>
      <c r="B4461" s="1">
        <v>4</v>
      </c>
      <c r="C4461" s="2">
        <v>41104.883949945266</v>
      </c>
      <c r="D4461" s="2">
        <v>41109.133333333331</v>
      </c>
      <c r="E4461" s="1">
        <v>12</v>
      </c>
      <c r="F4461" s="2">
        <v>41107.361104326068</v>
      </c>
      <c r="G4461" s="1">
        <v>0</v>
      </c>
      <c r="H4461" s="32">
        <f>IFERROR(HOUR(Table1[[#This Row],[Cancel Date/time]])+MINUTE(Table1[[#This Row],[Cancel Date/time]])/60,"not cancelled")</f>
        <v>8.65</v>
      </c>
      <c r="I4461" s="47">
        <f>IFERROR(ROUND(Table1[[#This Row],[cancellation time decimal]],0),"not cancelled")</f>
        <v>9</v>
      </c>
      <c r="J4461" s="10">
        <f>IFERROR(MOD(Table1[[#This Row],[cancellation hour rounded]],24),"not cancelled")</f>
        <v>9</v>
      </c>
      <c r="K4461" s="32">
        <f>1/Table1[[#This Row],[Duration (Time between doses '[in hours'])]]</f>
        <v>8.3333333333333329E-2</v>
      </c>
      <c r="L4461" s="33">
        <f>Table1[[#This Row],[number doses per hour]]*INDEX(Table2[price per dose],Table1[[#This Row],[Drug ID]])</f>
        <v>1.448055119047619</v>
      </c>
      <c r="M4461" s="11" t="b">
        <f>AND(Table1[[#This Row],[hour of cancellation 0 to 23]]&gt;=0,Table1[[#This Row],[hour of cancellation 0 to 23]]&lt;=23)</f>
        <v>1</v>
      </c>
    </row>
    <row r="4462" spans="1:13" x14ac:dyDescent="0.3">
      <c r="A4462" s="1">
        <v>4461</v>
      </c>
      <c r="B4462" s="1">
        <v>2</v>
      </c>
      <c r="C4462" s="2">
        <v>41104.882796391306</v>
      </c>
      <c r="D4462" s="2">
        <v>41164.882638888892</v>
      </c>
      <c r="E4462" s="1">
        <v>10</v>
      </c>
      <c r="F4462" s="2">
        <v>41105.353091415724</v>
      </c>
      <c r="G4462" s="1">
        <v>0</v>
      </c>
      <c r="H4462" s="32">
        <f>IFERROR(HOUR(Table1[[#This Row],[Cancel Date/time]])+MINUTE(Table1[[#This Row],[Cancel Date/time]])/60,"not cancelled")</f>
        <v>8.4666666666666668</v>
      </c>
      <c r="I4462" s="47">
        <f>IFERROR(ROUND(Table1[[#This Row],[cancellation time decimal]],0),"not cancelled")</f>
        <v>8</v>
      </c>
      <c r="J4462" s="10">
        <f>IFERROR(MOD(Table1[[#This Row],[cancellation hour rounded]],24),"not cancelled")</f>
        <v>8</v>
      </c>
      <c r="K4462" s="32">
        <f>1/Table1[[#This Row],[Duration (Time between doses '[in hours'])]]</f>
        <v>0.1</v>
      </c>
      <c r="L4462" s="33">
        <f>Table1[[#This Row],[number doses per hour]]*INDEX(Table2[price per dose],Table1[[#This Row],[Drug ID]])</f>
        <v>0.84959999999999969</v>
      </c>
      <c r="M4462" s="11" t="b">
        <f>AND(Table1[[#This Row],[hour of cancellation 0 to 23]]&gt;=0,Table1[[#This Row],[hour of cancellation 0 to 23]]&lt;=23)</f>
        <v>1</v>
      </c>
    </row>
    <row r="4463" spans="1:13" x14ac:dyDescent="0.3">
      <c r="A4463" s="1">
        <v>4462</v>
      </c>
      <c r="B4463" s="1">
        <v>1</v>
      </c>
      <c r="C4463" s="2">
        <v>41105.036398483462</v>
      </c>
      <c r="D4463" s="2">
        <v>41165.036111111112</v>
      </c>
      <c r="E4463" s="1">
        <v>12</v>
      </c>
      <c r="F4463" s="2">
        <v>41106.750553225051</v>
      </c>
      <c r="G4463" s="1">
        <v>0</v>
      </c>
      <c r="H4463" s="32">
        <f>IFERROR(HOUR(Table1[[#This Row],[Cancel Date/time]])+MINUTE(Table1[[#This Row],[Cancel Date/time]])/60,"not cancelled")</f>
        <v>18</v>
      </c>
      <c r="I4463" s="47">
        <f>IFERROR(ROUND(Table1[[#This Row],[cancellation time decimal]],0),"not cancelled")</f>
        <v>18</v>
      </c>
      <c r="J4463" s="10">
        <f>IFERROR(MOD(Table1[[#This Row],[cancellation hour rounded]],24),"not cancelled")</f>
        <v>18</v>
      </c>
      <c r="K4463" s="32">
        <f>1/Table1[[#This Row],[Duration (Time between doses '[in hours'])]]</f>
        <v>8.3333333333333329E-2</v>
      </c>
      <c r="L4463" s="33">
        <f>Table1[[#This Row],[number doses per hour]]*INDEX(Table2[price per dose],Table1[[#This Row],[Drug ID]])</f>
        <v>0.56619444444444444</v>
      </c>
      <c r="M4463" s="11" t="b">
        <f>AND(Table1[[#This Row],[hour of cancellation 0 to 23]]&gt;=0,Table1[[#This Row],[hour of cancellation 0 to 23]]&lt;=23)</f>
        <v>1</v>
      </c>
    </row>
    <row r="4464" spans="1:13" x14ac:dyDescent="0.3">
      <c r="A4464" s="1">
        <v>4463</v>
      </c>
      <c r="B4464" s="1">
        <v>1</v>
      </c>
      <c r="C4464" s="2">
        <v>41105.0094372698</v>
      </c>
      <c r="D4464" s="2">
        <v>41165.009027777778</v>
      </c>
      <c r="E4464" s="1">
        <v>12</v>
      </c>
      <c r="F4464" s="2">
        <v>41106.445029036608</v>
      </c>
      <c r="G4464" s="1">
        <v>0</v>
      </c>
      <c r="H4464" s="32">
        <f>IFERROR(HOUR(Table1[[#This Row],[Cancel Date/time]])+MINUTE(Table1[[#This Row],[Cancel Date/time]])/60,"not cancelled")</f>
        <v>10.666666666666666</v>
      </c>
      <c r="I4464" s="47">
        <f>IFERROR(ROUND(Table1[[#This Row],[cancellation time decimal]],0),"not cancelled")</f>
        <v>11</v>
      </c>
      <c r="J4464" s="10">
        <f>IFERROR(MOD(Table1[[#This Row],[cancellation hour rounded]],24),"not cancelled")</f>
        <v>11</v>
      </c>
      <c r="K4464" s="32">
        <f>1/Table1[[#This Row],[Duration (Time between doses '[in hours'])]]</f>
        <v>8.3333333333333329E-2</v>
      </c>
      <c r="L4464" s="33">
        <f>Table1[[#This Row],[number doses per hour]]*INDEX(Table2[price per dose],Table1[[#This Row],[Drug ID]])</f>
        <v>0.56619444444444444</v>
      </c>
      <c r="M4464" s="11" t="b">
        <f>AND(Table1[[#This Row],[hour of cancellation 0 to 23]]&gt;=0,Table1[[#This Row],[hour of cancellation 0 to 23]]&lt;=23)</f>
        <v>1</v>
      </c>
    </row>
    <row r="4465" spans="1:13" x14ac:dyDescent="0.3">
      <c r="A4465" s="1">
        <v>4464</v>
      </c>
      <c r="B4465" s="1">
        <v>7</v>
      </c>
      <c r="C4465" s="2">
        <v>41105.254420848389</v>
      </c>
      <c r="D4465" s="2">
        <v>41165.254166666666</v>
      </c>
      <c r="E4465" s="1">
        <v>24</v>
      </c>
      <c r="F4465" s="2">
        <v>41114.402833915381</v>
      </c>
      <c r="G4465" s="1">
        <v>0</v>
      </c>
      <c r="H4465" s="32">
        <f>IFERROR(HOUR(Table1[[#This Row],[Cancel Date/time]])+MINUTE(Table1[[#This Row],[Cancel Date/time]])/60,"not cancelled")</f>
        <v>9.6666666666666661</v>
      </c>
      <c r="I4465" s="47">
        <f>IFERROR(ROUND(Table1[[#This Row],[cancellation time decimal]],0),"not cancelled")</f>
        <v>10</v>
      </c>
      <c r="J4465" s="10">
        <f>IFERROR(MOD(Table1[[#This Row],[cancellation hour rounded]],24),"not cancelled")</f>
        <v>10</v>
      </c>
      <c r="K4465" s="32">
        <f>1/Table1[[#This Row],[Duration (Time between doses '[in hours'])]]</f>
        <v>4.1666666666666664E-2</v>
      </c>
      <c r="L4465" s="33">
        <f>Table1[[#This Row],[number doses per hour]]*INDEX(Table2[price per dose],Table1[[#This Row],[Drug ID]])</f>
        <v>1.2958049999999997</v>
      </c>
      <c r="M4465" s="11" t="b">
        <f>AND(Table1[[#This Row],[hour of cancellation 0 to 23]]&gt;=0,Table1[[#This Row],[hour of cancellation 0 to 23]]&lt;=23)</f>
        <v>1</v>
      </c>
    </row>
    <row r="4466" spans="1:13" x14ac:dyDescent="0.3">
      <c r="A4466" s="1">
        <v>4465</v>
      </c>
      <c r="B4466" s="1">
        <v>1</v>
      </c>
      <c r="C4466" s="2">
        <v>41105.294093350989</v>
      </c>
      <c r="D4466" s="2">
        <v>41165.293749999997</v>
      </c>
      <c r="E4466" s="1">
        <v>8</v>
      </c>
      <c r="F4466" s="2">
        <v>41105.735929183014</v>
      </c>
      <c r="G4466" s="1">
        <v>0</v>
      </c>
      <c r="H4466" s="32">
        <f>IFERROR(HOUR(Table1[[#This Row],[Cancel Date/time]])+MINUTE(Table1[[#This Row],[Cancel Date/time]])/60,"not cancelled")</f>
        <v>17.649999999999999</v>
      </c>
      <c r="I4466" s="47">
        <f>IFERROR(ROUND(Table1[[#This Row],[cancellation time decimal]],0),"not cancelled")</f>
        <v>18</v>
      </c>
      <c r="J4466" s="10">
        <f>IFERROR(MOD(Table1[[#This Row],[cancellation hour rounded]],24),"not cancelled")</f>
        <v>18</v>
      </c>
      <c r="K4466" s="32">
        <f>1/Table1[[#This Row],[Duration (Time between doses '[in hours'])]]</f>
        <v>0.125</v>
      </c>
      <c r="L4466" s="33">
        <f>Table1[[#This Row],[number doses per hour]]*INDEX(Table2[price per dose],Table1[[#This Row],[Drug ID]])</f>
        <v>0.84929166666666667</v>
      </c>
      <c r="M4466" s="11" t="b">
        <f>AND(Table1[[#This Row],[hour of cancellation 0 to 23]]&gt;=0,Table1[[#This Row],[hour of cancellation 0 to 23]]&lt;=23)</f>
        <v>1</v>
      </c>
    </row>
    <row r="4467" spans="1:13" x14ac:dyDescent="0.3">
      <c r="A4467" s="1">
        <v>4466</v>
      </c>
      <c r="B4467" s="1">
        <v>11</v>
      </c>
      <c r="C4467" s="2">
        <v>41105.308601660785</v>
      </c>
      <c r="D4467" s="2">
        <v>41165.308333333334</v>
      </c>
      <c r="E4467" s="1">
        <v>1</v>
      </c>
      <c r="F4467" s="2">
        <v>41112.391446126763</v>
      </c>
      <c r="G4467" s="1">
        <v>4</v>
      </c>
      <c r="H4467" s="32">
        <f>IFERROR(HOUR(Table1[[#This Row],[Cancel Date/time]])+MINUTE(Table1[[#This Row],[Cancel Date/time]])/60,"not cancelled")</f>
        <v>9.3833333333333329</v>
      </c>
      <c r="I4467" s="47">
        <f>IFERROR(ROUND(Table1[[#This Row],[cancellation time decimal]],0),"not cancelled")</f>
        <v>9</v>
      </c>
      <c r="J4467" s="10">
        <f>IFERROR(MOD(Table1[[#This Row],[cancellation hour rounded]],24),"not cancelled")</f>
        <v>9</v>
      </c>
      <c r="K4467" s="32">
        <f>1/Table1[[#This Row],[Duration (Time between doses '[in hours'])]]</f>
        <v>1</v>
      </c>
      <c r="L4467" s="33">
        <f>Table1[[#This Row],[number doses per hour]]*INDEX(Table2[price per dose],Table1[[#This Row],[Drug ID]])</f>
        <v>1</v>
      </c>
      <c r="M4467" s="11" t="b">
        <f>AND(Table1[[#This Row],[hour of cancellation 0 to 23]]&gt;=0,Table1[[#This Row],[hour of cancellation 0 to 23]]&lt;=23)</f>
        <v>1</v>
      </c>
    </row>
    <row r="4468" spans="1:13" x14ac:dyDescent="0.3">
      <c r="A4468" s="1">
        <v>4467</v>
      </c>
      <c r="B4468" s="1">
        <v>7</v>
      </c>
      <c r="C4468" s="2">
        <v>41105.388632287846</v>
      </c>
      <c r="D4468" s="2">
        <v>41165.388194444444</v>
      </c>
      <c r="E4468" s="1">
        <v>24</v>
      </c>
      <c r="F4468" s="2">
        <v>41108.36138470014</v>
      </c>
      <c r="G4468" s="1">
        <v>0</v>
      </c>
      <c r="H4468" s="32">
        <f>IFERROR(HOUR(Table1[[#This Row],[Cancel Date/time]])+MINUTE(Table1[[#This Row],[Cancel Date/time]])/60,"not cancelled")</f>
        <v>8.6666666666666661</v>
      </c>
      <c r="I4468" s="47">
        <f>IFERROR(ROUND(Table1[[#This Row],[cancellation time decimal]],0),"not cancelled")</f>
        <v>9</v>
      </c>
      <c r="J4468" s="10">
        <f>IFERROR(MOD(Table1[[#This Row],[cancellation hour rounded]],24),"not cancelled")</f>
        <v>9</v>
      </c>
      <c r="K4468" s="32">
        <f>1/Table1[[#This Row],[Duration (Time between doses '[in hours'])]]</f>
        <v>4.1666666666666664E-2</v>
      </c>
      <c r="L4468" s="33">
        <f>Table1[[#This Row],[number doses per hour]]*INDEX(Table2[price per dose],Table1[[#This Row],[Drug ID]])</f>
        <v>1.2958049999999997</v>
      </c>
      <c r="M4468" s="11" t="b">
        <f>AND(Table1[[#This Row],[hour of cancellation 0 to 23]]&gt;=0,Table1[[#This Row],[hour of cancellation 0 to 23]]&lt;=23)</f>
        <v>1</v>
      </c>
    </row>
    <row r="4469" spans="1:13" x14ac:dyDescent="0.3">
      <c r="A4469" s="1">
        <v>4468</v>
      </c>
      <c r="B4469" s="1">
        <v>1</v>
      </c>
      <c r="C4469" s="2">
        <v>41105.405338318109</v>
      </c>
      <c r="D4469" s="2">
        <v>41165.404861111114</v>
      </c>
      <c r="E4469" s="1">
        <v>8</v>
      </c>
      <c r="F4469" s="2">
        <v>41106.454432333936</v>
      </c>
      <c r="G4469" s="1">
        <v>0</v>
      </c>
      <c r="H4469" s="32">
        <f>IFERROR(HOUR(Table1[[#This Row],[Cancel Date/time]])+MINUTE(Table1[[#This Row],[Cancel Date/time]])/60,"not cancelled")</f>
        <v>10.9</v>
      </c>
      <c r="I4469" s="47">
        <f>IFERROR(ROUND(Table1[[#This Row],[cancellation time decimal]],0),"not cancelled")</f>
        <v>11</v>
      </c>
      <c r="J4469" s="10">
        <f>IFERROR(MOD(Table1[[#This Row],[cancellation hour rounded]],24),"not cancelled")</f>
        <v>11</v>
      </c>
      <c r="K4469" s="32">
        <f>1/Table1[[#This Row],[Duration (Time between doses '[in hours'])]]</f>
        <v>0.125</v>
      </c>
      <c r="L4469" s="33">
        <f>Table1[[#This Row],[number doses per hour]]*INDEX(Table2[price per dose],Table1[[#This Row],[Drug ID]])</f>
        <v>0.84929166666666667</v>
      </c>
      <c r="M4469" s="11" t="b">
        <f>AND(Table1[[#This Row],[hour of cancellation 0 to 23]]&gt;=0,Table1[[#This Row],[hour of cancellation 0 to 23]]&lt;=23)</f>
        <v>1</v>
      </c>
    </row>
    <row r="4470" spans="1:13" x14ac:dyDescent="0.3">
      <c r="A4470" s="1">
        <v>4469</v>
      </c>
      <c r="B4470" s="1">
        <v>1</v>
      </c>
      <c r="C4470" s="2">
        <v>41105.567986904825</v>
      </c>
      <c r="D4470" s="2">
        <v>41165.567361111105</v>
      </c>
      <c r="E4470" s="1">
        <v>12</v>
      </c>
      <c r="F4470" s="2">
        <v>41106.697114832779</v>
      </c>
      <c r="G4470" s="1">
        <v>0</v>
      </c>
      <c r="H4470" s="32">
        <f>IFERROR(HOUR(Table1[[#This Row],[Cancel Date/time]])+MINUTE(Table1[[#This Row],[Cancel Date/time]])/60,"not cancelled")</f>
        <v>16.716666666666665</v>
      </c>
      <c r="I4470" s="47">
        <f>IFERROR(ROUND(Table1[[#This Row],[cancellation time decimal]],0),"not cancelled")</f>
        <v>17</v>
      </c>
      <c r="J4470" s="10">
        <f>IFERROR(MOD(Table1[[#This Row],[cancellation hour rounded]],24),"not cancelled")</f>
        <v>17</v>
      </c>
      <c r="K4470" s="32">
        <f>1/Table1[[#This Row],[Duration (Time between doses '[in hours'])]]</f>
        <v>8.3333333333333329E-2</v>
      </c>
      <c r="L4470" s="33">
        <f>Table1[[#This Row],[number doses per hour]]*INDEX(Table2[price per dose],Table1[[#This Row],[Drug ID]])</f>
        <v>0.56619444444444444</v>
      </c>
      <c r="M4470" s="11" t="b">
        <f>AND(Table1[[#This Row],[hour of cancellation 0 to 23]]&gt;=0,Table1[[#This Row],[hour of cancellation 0 to 23]]&lt;=23)</f>
        <v>1</v>
      </c>
    </row>
    <row r="4471" spans="1:13" x14ac:dyDescent="0.3">
      <c r="A4471" s="1">
        <v>4470</v>
      </c>
      <c r="B4471" s="1">
        <v>2</v>
      </c>
      <c r="C4471" s="2">
        <v>41105.544110669973</v>
      </c>
      <c r="D4471" s="2">
        <v>41165.543749999997</v>
      </c>
      <c r="E4471" s="1">
        <v>10</v>
      </c>
      <c r="F4471" s="2">
        <v>41106.530640505218</v>
      </c>
      <c r="G4471" s="1">
        <v>0</v>
      </c>
      <c r="H4471" s="32">
        <f>IFERROR(HOUR(Table1[[#This Row],[Cancel Date/time]])+MINUTE(Table1[[#This Row],[Cancel Date/time]])/60,"not cancelled")</f>
        <v>12.733333333333333</v>
      </c>
      <c r="I4471" s="47">
        <f>IFERROR(ROUND(Table1[[#This Row],[cancellation time decimal]],0),"not cancelled")</f>
        <v>13</v>
      </c>
      <c r="J4471" s="10">
        <f>IFERROR(MOD(Table1[[#This Row],[cancellation hour rounded]],24),"not cancelled")</f>
        <v>13</v>
      </c>
      <c r="K4471" s="32">
        <f>1/Table1[[#This Row],[Duration (Time between doses '[in hours'])]]</f>
        <v>0.1</v>
      </c>
      <c r="L4471" s="33">
        <f>Table1[[#This Row],[number doses per hour]]*INDEX(Table2[price per dose],Table1[[#This Row],[Drug ID]])</f>
        <v>0.84959999999999969</v>
      </c>
      <c r="M4471" s="11" t="b">
        <f>AND(Table1[[#This Row],[hour of cancellation 0 to 23]]&gt;=0,Table1[[#This Row],[hour of cancellation 0 to 23]]&lt;=23)</f>
        <v>1</v>
      </c>
    </row>
    <row r="4472" spans="1:13" x14ac:dyDescent="0.3">
      <c r="A4472" s="1">
        <v>4471</v>
      </c>
      <c r="B4472" s="1">
        <v>2</v>
      </c>
      <c r="C4472" s="2">
        <v>41105.573942639559</v>
      </c>
      <c r="D4472" s="2">
        <v>41165.573611111111</v>
      </c>
      <c r="E4472" s="1">
        <v>10</v>
      </c>
      <c r="F4472" s="2">
        <v>41106.390338559926</v>
      </c>
      <c r="G4472" s="1">
        <v>0</v>
      </c>
      <c r="H4472" s="32">
        <f>IFERROR(HOUR(Table1[[#This Row],[Cancel Date/time]])+MINUTE(Table1[[#This Row],[Cancel Date/time]])/60,"not cancelled")</f>
        <v>9.3666666666666671</v>
      </c>
      <c r="I4472" s="47">
        <f>IFERROR(ROUND(Table1[[#This Row],[cancellation time decimal]],0),"not cancelled")</f>
        <v>9</v>
      </c>
      <c r="J4472" s="10">
        <f>IFERROR(MOD(Table1[[#This Row],[cancellation hour rounded]],24),"not cancelled")</f>
        <v>9</v>
      </c>
      <c r="K4472" s="32">
        <f>1/Table1[[#This Row],[Duration (Time between doses '[in hours'])]]</f>
        <v>0.1</v>
      </c>
      <c r="L4472" s="33">
        <f>Table1[[#This Row],[number doses per hour]]*INDEX(Table2[price per dose],Table1[[#This Row],[Drug ID]])</f>
        <v>0.84959999999999969</v>
      </c>
      <c r="M4472" s="11" t="b">
        <f>AND(Table1[[#This Row],[hour of cancellation 0 to 23]]&gt;=0,Table1[[#This Row],[hour of cancellation 0 to 23]]&lt;=23)</f>
        <v>1</v>
      </c>
    </row>
    <row r="4473" spans="1:13" x14ac:dyDescent="0.3">
      <c r="A4473" s="1">
        <v>4472</v>
      </c>
      <c r="B4473" s="1">
        <v>5</v>
      </c>
      <c r="C4473" s="2">
        <v>41105.565639082968</v>
      </c>
      <c r="D4473" s="2">
        <v>41165.565277777772</v>
      </c>
      <c r="E4473" s="1">
        <v>24</v>
      </c>
      <c r="F4473" s="2">
        <v>41109.840064197306</v>
      </c>
      <c r="G4473" s="1">
        <v>0</v>
      </c>
      <c r="H4473" s="32">
        <f>IFERROR(HOUR(Table1[[#This Row],[Cancel Date/time]])+MINUTE(Table1[[#This Row],[Cancel Date/time]])/60,"not cancelled")</f>
        <v>20.149999999999999</v>
      </c>
      <c r="I4473" s="47">
        <f>IFERROR(ROUND(Table1[[#This Row],[cancellation time decimal]],0),"not cancelled")</f>
        <v>20</v>
      </c>
      <c r="J4473" s="10">
        <f>IFERROR(MOD(Table1[[#This Row],[cancellation hour rounded]],24),"not cancelled")</f>
        <v>20</v>
      </c>
      <c r="K4473" s="32">
        <f>1/Table1[[#This Row],[Duration (Time between doses '[in hours'])]]</f>
        <v>4.1666666666666664E-2</v>
      </c>
      <c r="L4473" s="33">
        <f>Table1[[#This Row],[number doses per hour]]*INDEX(Table2[price per dose],Table1[[#This Row],[Drug ID]])</f>
        <v>0.2815833333333333</v>
      </c>
      <c r="M4473" s="11" t="b">
        <f>AND(Table1[[#This Row],[hour of cancellation 0 to 23]]&gt;=0,Table1[[#This Row],[hour of cancellation 0 to 23]]&lt;=23)</f>
        <v>1</v>
      </c>
    </row>
    <row r="4474" spans="1:13" x14ac:dyDescent="0.3">
      <c r="A4474" s="1">
        <v>4473</v>
      </c>
      <c r="B4474" s="1">
        <v>3</v>
      </c>
      <c r="C4474" s="2">
        <v>41105.600126217476</v>
      </c>
      <c r="D4474" s="2">
        <v>41165.600000000006</v>
      </c>
      <c r="E4474" s="1">
        <v>24</v>
      </c>
      <c r="F4474" s="2">
        <v>41108.751152446952</v>
      </c>
      <c r="G4474" s="1">
        <v>0</v>
      </c>
      <c r="H4474" s="32">
        <f>IFERROR(HOUR(Table1[[#This Row],[Cancel Date/time]])+MINUTE(Table1[[#This Row],[Cancel Date/time]])/60,"not cancelled")</f>
        <v>18.016666666666666</v>
      </c>
      <c r="I4474" s="47">
        <f>IFERROR(ROUND(Table1[[#This Row],[cancellation time decimal]],0),"not cancelled")</f>
        <v>18</v>
      </c>
      <c r="J4474" s="10">
        <f>IFERROR(MOD(Table1[[#This Row],[cancellation hour rounded]],24),"not cancelled")</f>
        <v>18</v>
      </c>
      <c r="K4474" s="32">
        <f>1/Table1[[#This Row],[Duration (Time between doses '[in hours'])]]</f>
        <v>4.1666666666666664E-2</v>
      </c>
      <c r="L4474" s="33">
        <f>Table1[[#This Row],[number doses per hour]]*INDEX(Table2[price per dose],Table1[[#This Row],[Drug ID]])</f>
        <v>0.18133000000000002</v>
      </c>
      <c r="M4474" s="11" t="b">
        <f>AND(Table1[[#This Row],[hour of cancellation 0 to 23]]&gt;=0,Table1[[#This Row],[hour of cancellation 0 to 23]]&lt;=23)</f>
        <v>1</v>
      </c>
    </row>
    <row r="4475" spans="1:13" hidden="1" x14ac:dyDescent="0.3">
      <c r="A4475" s="1">
        <v>4474</v>
      </c>
      <c r="B4475" s="1">
        <v>1</v>
      </c>
      <c r="C4475" s="2">
        <v>41105.68647216283</v>
      </c>
      <c r="D4475" s="2">
        <v>41107.977854455181</v>
      </c>
      <c r="E4475" s="1">
        <v>12</v>
      </c>
      <c r="F4475" s="2" t="s">
        <v>5</v>
      </c>
      <c r="G4475" s="1">
        <v>0</v>
      </c>
      <c r="H4475" s="32" t="str">
        <f>IFERROR(HOUR(Table1[[#This Row],[Cancel Date/time]])+MINUTE(Table1[[#This Row],[Cancel Date/time]])/60,"not cancelled")</f>
        <v>not cancelled</v>
      </c>
      <c r="I4475" s="47" t="str">
        <f>IFERROR(ROUND(Table1[[#This Row],[cancellation time decimal]],0),"not cancelled")</f>
        <v>not cancelled</v>
      </c>
      <c r="J4475" s="10" t="str">
        <f>IFERROR(MOD(Table1[[#This Row],[cancellation hour rounded]],24),"not cancelled")</f>
        <v>not cancelled</v>
      </c>
      <c r="K4475" s="32">
        <f>1/Table1[[#This Row],[Duration (Time between doses '[in hours'])]]</f>
        <v>8.3333333333333329E-2</v>
      </c>
      <c r="L4475" s="33">
        <f>Table1[[#This Row],[number doses per hour]]*INDEX(Table2[price per dose],Table1[[#This Row],[Drug ID]])</f>
        <v>0.56619444444444444</v>
      </c>
      <c r="M4475" s="11" t="b">
        <f>AND(Table1[[#This Row],[hour of cancellation 0 to 23]]&gt;=0,Table1[[#This Row],[hour of cancellation 0 to 23]]&lt;=23)</f>
        <v>0</v>
      </c>
    </row>
    <row r="4476" spans="1:13" x14ac:dyDescent="0.3">
      <c r="A4476" s="1">
        <v>4475</v>
      </c>
      <c r="B4476" s="1">
        <v>1</v>
      </c>
      <c r="C4476" s="2">
        <v>41105.691235783263</v>
      </c>
      <c r="D4476" s="2">
        <v>41165.690972222219</v>
      </c>
      <c r="E4476" s="1">
        <v>8</v>
      </c>
      <c r="F4476" s="2">
        <v>41106.528449730482</v>
      </c>
      <c r="G4476" s="1">
        <v>0</v>
      </c>
      <c r="H4476" s="32">
        <f>IFERROR(HOUR(Table1[[#This Row],[Cancel Date/time]])+MINUTE(Table1[[#This Row],[Cancel Date/time]])/60,"not cancelled")</f>
        <v>12.666666666666666</v>
      </c>
      <c r="I4476" s="47">
        <f>IFERROR(ROUND(Table1[[#This Row],[cancellation time decimal]],0),"not cancelled")</f>
        <v>13</v>
      </c>
      <c r="J4476" s="10">
        <f>IFERROR(MOD(Table1[[#This Row],[cancellation hour rounded]],24),"not cancelled")</f>
        <v>13</v>
      </c>
      <c r="K4476" s="32">
        <f>1/Table1[[#This Row],[Duration (Time between doses '[in hours'])]]</f>
        <v>0.125</v>
      </c>
      <c r="L4476" s="33">
        <f>Table1[[#This Row],[number doses per hour]]*INDEX(Table2[price per dose],Table1[[#This Row],[Drug ID]])</f>
        <v>0.84929166666666667</v>
      </c>
      <c r="M4476" s="11" t="b">
        <f>AND(Table1[[#This Row],[hour of cancellation 0 to 23]]&gt;=0,Table1[[#This Row],[hour of cancellation 0 to 23]]&lt;=23)</f>
        <v>1</v>
      </c>
    </row>
    <row r="4477" spans="1:13" x14ac:dyDescent="0.3">
      <c r="A4477" s="1">
        <v>4476</v>
      </c>
      <c r="B4477" s="1">
        <v>4</v>
      </c>
      <c r="C4477" s="2">
        <v>41105.688351160694</v>
      </c>
      <c r="D4477" s="2">
        <v>41165.688194444439</v>
      </c>
      <c r="E4477" s="1">
        <v>12</v>
      </c>
      <c r="F4477" s="2">
        <v>41107.645214299402</v>
      </c>
      <c r="G4477" s="1">
        <v>0</v>
      </c>
      <c r="H4477" s="32">
        <f>IFERROR(HOUR(Table1[[#This Row],[Cancel Date/time]])+MINUTE(Table1[[#This Row],[Cancel Date/time]])/60,"not cancelled")</f>
        <v>15.483333333333333</v>
      </c>
      <c r="I4477" s="47">
        <f>IFERROR(ROUND(Table1[[#This Row],[cancellation time decimal]],0),"not cancelled")</f>
        <v>15</v>
      </c>
      <c r="J4477" s="10">
        <f>IFERROR(MOD(Table1[[#This Row],[cancellation hour rounded]],24),"not cancelled")</f>
        <v>15</v>
      </c>
      <c r="K4477" s="32">
        <f>1/Table1[[#This Row],[Duration (Time between doses '[in hours'])]]</f>
        <v>8.3333333333333329E-2</v>
      </c>
      <c r="L4477" s="33">
        <f>Table1[[#This Row],[number doses per hour]]*INDEX(Table2[price per dose],Table1[[#This Row],[Drug ID]])</f>
        <v>1.448055119047619</v>
      </c>
      <c r="M4477" s="11" t="b">
        <f>AND(Table1[[#This Row],[hour of cancellation 0 to 23]]&gt;=0,Table1[[#This Row],[hour of cancellation 0 to 23]]&lt;=23)</f>
        <v>1</v>
      </c>
    </row>
    <row r="4478" spans="1:13" x14ac:dyDescent="0.3">
      <c r="A4478" s="1">
        <v>4477</v>
      </c>
      <c r="B4478" s="1">
        <v>1</v>
      </c>
      <c r="C4478" s="2">
        <v>41105.670638379597</v>
      </c>
      <c r="D4478" s="2">
        <v>41165.670138888883</v>
      </c>
      <c r="E4478" s="1">
        <v>8</v>
      </c>
      <c r="F4478" s="2">
        <v>41105.776472253172</v>
      </c>
      <c r="G4478" s="1">
        <v>0</v>
      </c>
      <c r="H4478" s="32">
        <f>IFERROR(HOUR(Table1[[#This Row],[Cancel Date/time]])+MINUTE(Table1[[#This Row],[Cancel Date/time]])/60,"not cancelled")</f>
        <v>18.633333333333333</v>
      </c>
      <c r="I4478" s="47">
        <f>IFERROR(ROUND(Table1[[#This Row],[cancellation time decimal]],0),"not cancelled")</f>
        <v>19</v>
      </c>
      <c r="J4478" s="10">
        <f>IFERROR(MOD(Table1[[#This Row],[cancellation hour rounded]],24),"not cancelled")</f>
        <v>19</v>
      </c>
      <c r="K4478" s="32">
        <f>1/Table1[[#This Row],[Duration (Time between doses '[in hours'])]]</f>
        <v>0.125</v>
      </c>
      <c r="L4478" s="33">
        <f>Table1[[#This Row],[number doses per hour]]*INDEX(Table2[price per dose],Table1[[#This Row],[Drug ID]])</f>
        <v>0.84929166666666667</v>
      </c>
      <c r="M4478" s="11" t="b">
        <f>AND(Table1[[#This Row],[hour of cancellation 0 to 23]]&gt;=0,Table1[[#This Row],[hour of cancellation 0 to 23]]&lt;=23)</f>
        <v>1</v>
      </c>
    </row>
    <row r="4479" spans="1:13" hidden="1" x14ac:dyDescent="0.3">
      <c r="A4479" s="1">
        <v>4478</v>
      </c>
      <c r="B4479" s="1">
        <v>2</v>
      </c>
      <c r="C4479" s="2">
        <v>41105.683659818911</v>
      </c>
      <c r="D4479" s="2">
        <v>41109.183051387306</v>
      </c>
      <c r="E4479" s="1">
        <v>10</v>
      </c>
      <c r="F4479" s="2" t="s">
        <v>5</v>
      </c>
      <c r="G4479" s="1">
        <v>0</v>
      </c>
      <c r="H4479" s="32" t="str">
        <f>IFERROR(HOUR(Table1[[#This Row],[Cancel Date/time]])+MINUTE(Table1[[#This Row],[Cancel Date/time]])/60,"not cancelled")</f>
        <v>not cancelled</v>
      </c>
      <c r="I4479" s="47" t="str">
        <f>IFERROR(ROUND(Table1[[#This Row],[cancellation time decimal]],0),"not cancelled")</f>
        <v>not cancelled</v>
      </c>
      <c r="J4479" s="10" t="str">
        <f>IFERROR(MOD(Table1[[#This Row],[cancellation hour rounded]],24),"not cancelled")</f>
        <v>not cancelled</v>
      </c>
      <c r="K4479" s="32">
        <f>1/Table1[[#This Row],[Duration (Time between doses '[in hours'])]]</f>
        <v>0.1</v>
      </c>
      <c r="L4479" s="33">
        <f>Table1[[#This Row],[number doses per hour]]*INDEX(Table2[price per dose],Table1[[#This Row],[Drug ID]])</f>
        <v>0.84959999999999969</v>
      </c>
      <c r="M4479" s="11" t="b">
        <f>AND(Table1[[#This Row],[hour of cancellation 0 to 23]]&gt;=0,Table1[[#This Row],[hour of cancellation 0 to 23]]&lt;=23)</f>
        <v>0</v>
      </c>
    </row>
    <row r="4480" spans="1:13" x14ac:dyDescent="0.3">
      <c r="A4480" s="1">
        <v>4479</v>
      </c>
      <c r="B4480" s="1">
        <v>2</v>
      </c>
      <c r="C4480" s="2">
        <v>41105.688839091308</v>
      </c>
      <c r="D4480" s="2">
        <v>41165.688194444439</v>
      </c>
      <c r="E4480" s="1">
        <v>10</v>
      </c>
      <c r="F4480" s="2">
        <v>41106.262745398009</v>
      </c>
      <c r="G4480" s="1">
        <v>0</v>
      </c>
      <c r="H4480" s="32">
        <f>IFERROR(HOUR(Table1[[#This Row],[Cancel Date/time]])+MINUTE(Table1[[#This Row],[Cancel Date/time]])/60,"not cancelled")</f>
        <v>6.3</v>
      </c>
      <c r="I4480" s="47">
        <f>IFERROR(ROUND(Table1[[#This Row],[cancellation time decimal]],0),"not cancelled")</f>
        <v>6</v>
      </c>
      <c r="J4480" s="10">
        <f>IFERROR(MOD(Table1[[#This Row],[cancellation hour rounded]],24),"not cancelled")</f>
        <v>6</v>
      </c>
      <c r="K4480" s="32">
        <f>1/Table1[[#This Row],[Duration (Time between doses '[in hours'])]]</f>
        <v>0.1</v>
      </c>
      <c r="L4480" s="33">
        <f>Table1[[#This Row],[number doses per hour]]*INDEX(Table2[price per dose],Table1[[#This Row],[Drug ID]])</f>
        <v>0.84959999999999969</v>
      </c>
      <c r="M4480" s="11" t="b">
        <f>AND(Table1[[#This Row],[hour of cancellation 0 to 23]]&gt;=0,Table1[[#This Row],[hour of cancellation 0 to 23]]&lt;=23)</f>
        <v>1</v>
      </c>
    </row>
    <row r="4481" spans="1:13" hidden="1" x14ac:dyDescent="0.3">
      <c r="A4481" s="1">
        <v>4480</v>
      </c>
      <c r="B4481" s="1">
        <v>1</v>
      </c>
      <c r="C4481" s="2">
        <v>41105.708897004013</v>
      </c>
      <c r="D4481" s="2">
        <v>41108.208340781464</v>
      </c>
      <c r="E4481" s="1">
        <v>12</v>
      </c>
      <c r="F4481" s="2" t="s">
        <v>5</v>
      </c>
      <c r="G4481" s="1">
        <v>0</v>
      </c>
      <c r="H4481" s="32" t="str">
        <f>IFERROR(HOUR(Table1[[#This Row],[Cancel Date/time]])+MINUTE(Table1[[#This Row],[Cancel Date/time]])/60,"not cancelled")</f>
        <v>not cancelled</v>
      </c>
      <c r="I4481" s="47" t="str">
        <f>IFERROR(ROUND(Table1[[#This Row],[cancellation time decimal]],0),"not cancelled")</f>
        <v>not cancelled</v>
      </c>
      <c r="J4481" s="10" t="str">
        <f>IFERROR(MOD(Table1[[#This Row],[cancellation hour rounded]],24),"not cancelled")</f>
        <v>not cancelled</v>
      </c>
      <c r="K4481" s="32">
        <f>1/Table1[[#This Row],[Duration (Time between doses '[in hours'])]]</f>
        <v>8.3333333333333329E-2</v>
      </c>
      <c r="L4481" s="33">
        <f>Table1[[#This Row],[number doses per hour]]*INDEX(Table2[price per dose],Table1[[#This Row],[Drug ID]])</f>
        <v>0.56619444444444444</v>
      </c>
      <c r="M4481" s="11" t="b">
        <f>AND(Table1[[#This Row],[hour of cancellation 0 to 23]]&gt;=0,Table1[[#This Row],[hour of cancellation 0 to 23]]&lt;=23)</f>
        <v>0</v>
      </c>
    </row>
    <row r="4482" spans="1:13" x14ac:dyDescent="0.3">
      <c r="A4482" s="1">
        <v>4481</v>
      </c>
      <c r="B4482" s="1">
        <v>2</v>
      </c>
      <c r="C4482" s="2">
        <v>41105.78382684126</v>
      </c>
      <c r="D4482" s="2">
        <v>41165.783333333333</v>
      </c>
      <c r="E4482" s="1">
        <v>10</v>
      </c>
      <c r="F4482" s="2">
        <v>41106.483687027132</v>
      </c>
      <c r="G4482" s="1">
        <v>0</v>
      </c>
      <c r="H4482" s="32">
        <f>IFERROR(HOUR(Table1[[#This Row],[Cancel Date/time]])+MINUTE(Table1[[#This Row],[Cancel Date/time]])/60,"not cancelled")</f>
        <v>11.6</v>
      </c>
      <c r="I4482" s="47">
        <f>IFERROR(ROUND(Table1[[#This Row],[cancellation time decimal]],0),"not cancelled")</f>
        <v>12</v>
      </c>
      <c r="J4482" s="10">
        <f>IFERROR(MOD(Table1[[#This Row],[cancellation hour rounded]],24),"not cancelled")</f>
        <v>12</v>
      </c>
      <c r="K4482" s="32">
        <f>1/Table1[[#This Row],[Duration (Time between doses '[in hours'])]]</f>
        <v>0.1</v>
      </c>
      <c r="L4482" s="33">
        <f>Table1[[#This Row],[number doses per hour]]*INDEX(Table2[price per dose],Table1[[#This Row],[Drug ID]])</f>
        <v>0.84959999999999969</v>
      </c>
      <c r="M4482" s="11" t="b">
        <f>AND(Table1[[#This Row],[hour of cancellation 0 to 23]]&gt;=0,Table1[[#This Row],[hour of cancellation 0 to 23]]&lt;=23)</f>
        <v>1</v>
      </c>
    </row>
    <row r="4483" spans="1:13" hidden="1" x14ac:dyDescent="0.3">
      <c r="A4483" s="1">
        <v>4482</v>
      </c>
      <c r="B4483" s="1">
        <v>7</v>
      </c>
      <c r="C4483" s="2">
        <v>41105.775196321876</v>
      </c>
      <c r="D4483" s="2">
        <v>41108.774730513134</v>
      </c>
      <c r="E4483" s="1">
        <v>24</v>
      </c>
      <c r="F4483" s="2" t="s">
        <v>5</v>
      </c>
      <c r="G4483" s="1">
        <v>0</v>
      </c>
      <c r="H4483" s="32" t="str">
        <f>IFERROR(HOUR(Table1[[#This Row],[Cancel Date/time]])+MINUTE(Table1[[#This Row],[Cancel Date/time]])/60,"not cancelled")</f>
        <v>not cancelled</v>
      </c>
      <c r="I4483" s="47" t="str">
        <f>IFERROR(ROUND(Table1[[#This Row],[cancellation time decimal]],0),"not cancelled")</f>
        <v>not cancelled</v>
      </c>
      <c r="J4483" s="10" t="str">
        <f>IFERROR(MOD(Table1[[#This Row],[cancellation hour rounded]],24),"not cancelled")</f>
        <v>not cancelled</v>
      </c>
      <c r="K4483" s="32">
        <f>1/Table1[[#This Row],[Duration (Time between doses '[in hours'])]]</f>
        <v>4.1666666666666664E-2</v>
      </c>
      <c r="L4483" s="33">
        <f>Table1[[#This Row],[number doses per hour]]*INDEX(Table2[price per dose],Table1[[#This Row],[Drug ID]])</f>
        <v>1.2958049999999997</v>
      </c>
      <c r="M4483" s="11" t="b">
        <f>AND(Table1[[#This Row],[hour of cancellation 0 to 23]]&gt;=0,Table1[[#This Row],[hour of cancellation 0 to 23]]&lt;=23)</f>
        <v>0</v>
      </c>
    </row>
    <row r="4484" spans="1:13" x14ac:dyDescent="0.3">
      <c r="A4484" s="1">
        <v>4483</v>
      </c>
      <c r="B4484" s="1">
        <v>7</v>
      </c>
      <c r="C4484" s="2">
        <v>41105.764745451648</v>
      </c>
      <c r="D4484" s="2">
        <v>41165.76458333333</v>
      </c>
      <c r="E4484" s="1">
        <v>24</v>
      </c>
      <c r="F4484" s="2">
        <v>41111.562597760814</v>
      </c>
      <c r="G4484" s="1">
        <v>0</v>
      </c>
      <c r="H4484" s="32">
        <f>IFERROR(HOUR(Table1[[#This Row],[Cancel Date/time]])+MINUTE(Table1[[#This Row],[Cancel Date/time]])/60,"not cancelled")</f>
        <v>13.5</v>
      </c>
      <c r="I4484" s="47">
        <f>IFERROR(ROUND(Table1[[#This Row],[cancellation time decimal]],0),"not cancelled")</f>
        <v>14</v>
      </c>
      <c r="J4484" s="10">
        <f>IFERROR(MOD(Table1[[#This Row],[cancellation hour rounded]],24),"not cancelled")</f>
        <v>14</v>
      </c>
      <c r="K4484" s="32">
        <f>1/Table1[[#This Row],[Duration (Time between doses '[in hours'])]]</f>
        <v>4.1666666666666664E-2</v>
      </c>
      <c r="L4484" s="33">
        <f>Table1[[#This Row],[number doses per hour]]*INDEX(Table2[price per dose],Table1[[#This Row],[Drug ID]])</f>
        <v>1.2958049999999997</v>
      </c>
      <c r="M4484" s="11" t="b">
        <f>AND(Table1[[#This Row],[hour of cancellation 0 to 23]]&gt;=0,Table1[[#This Row],[hour of cancellation 0 to 23]]&lt;=23)</f>
        <v>1</v>
      </c>
    </row>
    <row r="4485" spans="1:13" x14ac:dyDescent="0.3">
      <c r="A4485" s="1">
        <v>4484</v>
      </c>
      <c r="B4485" s="1">
        <v>5</v>
      </c>
      <c r="C4485" s="2">
        <v>41105.85067550261</v>
      </c>
      <c r="D4485" s="2">
        <v>41165.850000000006</v>
      </c>
      <c r="E4485" s="1">
        <v>24</v>
      </c>
      <c r="F4485" s="2">
        <v>41108.489978827311</v>
      </c>
      <c r="G4485" s="1">
        <v>0</v>
      </c>
      <c r="H4485" s="32">
        <f>IFERROR(HOUR(Table1[[#This Row],[Cancel Date/time]])+MINUTE(Table1[[#This Row],[Cancel Date/time]])/60,"not cancelled")</f>
        <v>11.75</v>
      </c>
      <c r="I4485" s="47">
        <f>IFERROR(ROUND(Table1[[#This Row],[cancellation time decimal]],0),"not cancelled")</f>
        <v>12</v>
      </c>
      <c r="J4485" s="10">
        <f>IFERROR(MOD(Table1[[#This Row],[cancellation hour rounded]],24),"not cancelled")</f>
        <v>12</v>
      </c>
      <c r="K4485" s="32">
        <f>1/Table1[[#This Row],[Duration (Time between doses '[in hours'])]]</f>
        <v>4.1666666666666664E-2</v>
      </c>
      <c r="L4485" s="33">
        <f>Table1[[#This Row],[number doses per hour]]*INDEX(Table2[price per dose],Table1[[#This Row],[Drug ID]])</f>
        <v>0.2815833333333333</v>
      </c>
      <c r="M4485" s="11" t="b">
        <f>AND(Table1[[#This Row],[hour of cancellation 0 to 23]]&gt;=0,Table1[[#This Row],[hour of cancellation 0 to 23]]&lt;=23)</f>
        <v>1</v>
      </c>
    </row>
    <row r="4486" spans="1:13" hidden="1" x14ac:dyDescent="0.3">
      <c r="A4486" s="1">
        <v>4485</v>
      </c>
      <c r="B4486" s="1">
        <v>1</v>
      </c>
      <c r="C4486" s="2">
        <v>41105.843462469624</v>
      </c>
      <c r="D4486" s="2">
        <v>41110.468068684248</v>
      </c>
      <c r="E4486" s="1">
        <v>12</v>
      </c>
      <c r="F4486" s="2" t="s">
        <v>5</v>
      </c>
      <c r="G4486" s="1">
        <v>0</v>
      </c>
      <c r="H4486" s="32" t="str">
        <f>IFERROR(HOUR(Table1[[#This Row],[Cancel Date/time]])+MINUTE(Table1[[#This Row],[Cancel Date/time]])/60,"not cancelled")</f>
        <v>not cancelled</v>
      </c>
      <c r="I4486" s="47" t="str">
        <f>IFERROR(ROUND(Table1[[#This Row],[cancellation time decimal]],0),"not cancelled")</f>
        <v>not cancelled</v>
      </c>
      <c r="J4486" s="10" t="str">
        <f>IFERROR(MOD(Table1[[#This Row],[cancellation hour rounded]],24),"not cancelled")</f>
        <v>not cancelled</v>
      </c>
      <c r="K4486" s="32">
        <f>1/Table1[[#This Row],[Duration (Time between doses '[in hours'])]]</f>
        <v>8.3333333333333329E-2</v>
      </c>
      <c r="L4486" s="33">
        <f>Table1[[#This Row],[number doses per hour]]*INDEX(Table2[price per dose],Table1[[#This Row],[Drug ID]])</f>
        <v>0.56619444444444444</v>
      </c>
      <c r="M4486" s="11" t="b">
        <f>AND(Table1[[#This Row],[hour of cancellation 0 to 23]]&gt;=0,Table1[[#This Row],[hour of cancellation 0 to 23]]&lt;=23)</f>
        <v>0</v>
      </c>
    </row>
    <row r="4487" spans="1:13" x14ac:dyDescent="0.3">
      <c r="A4487" s="1">
        <v>4486</v>
      </c>
      <c r="B4487" s="1">
        <v>1</v>
      </c>
      <c r="C4487" s="2">
        <v>41105.86141631694</v>
      </c>
      <c r="D4487" s="2">
        <v>41165.861111111117</v>
      </c>
      <c r="E4487" s="1">
        <v>12</v>
      </c>
      <c r="F4487" s="2">
        <v>41106.495296422909</v>
      </c>
      <c r="G4487" s="1">
        <v>0</v>
      </c>
      <c r="H4487" s="32">
        <f>IFERROR(HOUR(Table1[[#This Row],[Cancel Date/time]])+MINUTE(Table1[[#This Row],[Cancel Date/time]])/60,"not cancelled")</f>
        <v>11.883333333333333</v>
      </c>
      <c r="I4487" s="47">
        <f>IFERROR(ROUND(Table1[[#This Row],[cancellation time decimal]],0),"not cancelled")</f>
        <v>12</v>
      </c>
      <c r="J4487" s="10">
        <f>IFERROR(MOD(Table1[[#This Row],[cancellation hour rounded]],24),"not cancelled")</f>
        <v>12</v>
      </c>
      <c r="K4487" s="32">
        <f>1/Table1[[#This Row],[Duration (Time between doses '[in hours'])]]</f>
        <v>8.3333333333333329E-2</v>
      </c>
      <c r="L4487" s="33">
        <f>Table1[[#This Row],[number doses per hour]]*INDEX(Table2[price per dose],Table1[[#This Row],[Drug ID]])</f>
        <v>0.56619444444444444</v>
      </c>
      <c r="M4487" s="11" t="b">
        <f>AND(Table1[[#This Row],[hour of cancellation 0 to 23]]&gt;=0,Table1[[#This Row],[hour of cancellation 0 to 23]]&lt;=23)</f>
        <v>1</v>
      </c>
    </row>
    <row r="4488" spans="1:13" x14ac:dyDescent="0.3">
      <c r="A4488" s="1">
        <v>4487</v>
      </c>
      <c r="B4488" s="1">
        <v>1</v>
      </c>
      <c r="C4488" s="2">
        <v>41105.865451603611</v>
      </c>
      <c r="D4488" s="2">
        <v>41165.865277777782</v>
      </c>
      <c r="E4488" s="1">
        <v>8</v>
      </c>
      <c r="F4488" s="2">
        <v>41105.970161317149</v>
      </c>
      <c r="G4488" s="1">
        <v>0</v>
      </c>
      <c r="H4488" s="32">
        <f>IFERROR(HOUR(Table1[[#This Row],[Cancel Date/time]])+MINUTE(Table1[[#This Row],[Cancel Date/time]])/60,"not cancelled")</f>
        <v>23.283333333333335</v>
      </c>
      <c r="I4488" s="47">
        <f>IFERROR(ROUND(Table1[[#This Row],[cancellation time decimal]],0),"not cancelled")</f>
        <v>23</v>
      </c>
      <c r="J4488" s="10">
        <f>IFERROR(MOD(Table1[[#This Row],[cancellation hour rounded]],24),"not cancelled")</f>
        <v>23</v>
      </c>
      <c r="K4488" s="32">
        <f>1/Table1[[#This Row],[Duration (Time between doses '[in hours'])]]</f>
        <v>0.125</v>
      </c>
      <c r="L4488" s="33">
        <f>Table1[[#This Row],[number doses per hour]]*INDEX(Table2[price per dose],Table1[[#This Row],[Drug ID]])</f>
        <v>0.84929166666666667</v>
      </c>
      <c r="M4488" s="11" t="b">
        <f>AND(Table1[[#This Row],[hour of cancellation 0 to 23]]&gt;=0,Table1[[#This Row],[hour of cancellation 0 to 23]]&lt;=23)</f>
        <v>1</v>
      </c>
    </row>
    <row r="4489" spans="1:13" x14ac:dyDescent="0.3">
      <c r="A4489" s="1">
        <v>4488</v>
      </c>
      <c r="B4489" s="1">
        <v>6</v>
      </c>
      <c r="C4489" s="2">
        <v>41105.857818433084</v>
      </c>
      <c r="D4489" s="2">
        <v>41165.857638888891</v>
      </c>
      <c r="E4489" s="1">
        <v>24</v>
      </c>
      <c r="F4489" s="2">
        <v>41111.947414194816</v>
      </c>
      <c r="G4489" s="1">
        <v>0</v>
      </c>
      <c r="H4489" s="32">
        <f>IFERROR(HOUR(Table1[[#This Row],[Cancel Date/time]])+MINUTE(Table1[[#This Row],[Cancel Date/time]])/60,"not cancelled")</f>
        <v>22.733333333333334</v>
      </c>
      <c r="I4489" s="47">
        <f>IFERROR(ROUND(Table1[[#This Row],[cancellation time decimal]],0),"not cancelled")</f>
        <v>23</v>
      </c>
      <c r="J4489" s="10">
        <f>IFERROR(MOD(Table1[[#This Row],[cancellation hour rounded]],24),"not cancelled")</f>
        <v>23</v>
      </c>
      <c r="K4489" s="32">
        <f>1/Table1[[#This Row],[Duration (Time between doses '[in hours'])]]</f>
        <v>4.1666666666666664E-2</v>
      </c>
      <c r="L4489" s="33">
        <f>Table1[[#This Row],[number doses per hour]]*INDEX(Table2[price per dose],Table1[[#This Row],[Drug ID]])</f>
        <v>0.35218749999999999</v>
      </c>
      <c r="M4489" s="11" t="b">
        <f>AND(Table1[[#This Row],[hour of cancellation 0 to 23]]&gt;=0,Table1[[#This Row],[hour of cancellation 0 to 23]]&lt;=23)</f>
        <v>1</v>
      </c>
    </row>
    <row r="4490" spans="1:13" x14ac:dyDescent="0.3">
      <c r="A4490" s="1">
        <v>4489</v>
      </c>
      <c r="B4490" s="1">
        <v>6</v>
      </c>
      <c r="C4490" s="2">
        <v>41105.864902714442</v>
      </c>
      <c r="D4490" s="2">
        <v>41165.864583333336</v>
      </c>
      <c r="E4490" s="1">
        <v>24</v>
      </c>
      <c r="F4490" s="2">
        <v>41109.598449191551</v>
      </c>
      <c r="G4490" s="1">
        <v>0</v>
      </c>
      <c r="H4490" s="32">
        <f>IFERROR(HOUR(Table1[[#This Row],[Cancel Date/time]])+MINUTE(Table1[[#This Row],[Cancel Date/time]])/60,"not cancelled")</f>
        <v>14.35</v>
      </c>
      <c r="I4490" s="47">
        <f>IFERROR(ROUND(Table1[[#This Row],[cancellation time decimal]],0),"not cancelled")</f>
        <v>14</v>
      </c>
      <c r="J4490" s="10">
        <f>IFERROR(MOD(Table1[[#This Row],[cancellation hour rounded]],24),"not cancelled")</f>
        <v>14</v>
      </c>
      <c r="K4490" s="32">
        <f>1/Table1[[#This Row],[Duration (Time between doses '[in hours'])]]</f>
        <v>4.1666666666666664E-2</v>
      </c>
      <c r="L4490" s="33">
        <f>Table1[[#This Row],[number doses per hour]]*INDEX(Table2[price per dose],Table1[[#This Row],[Drug ID]])</f>
        <v>0.35218749999999999</v>
      </c>
      <c r="M4490" s="11" t="b">
        <f>AND(Table1[[#This Row],[hour of cancellation 0 to 23]]&gt;=0,Table1[[#This Row],[hour of cancellation 0 to 23]]&lt;=23)</f>
        <v>1</v>
      </c>
    </row>
    <row r="4491" spans="1:13" x14ac:dyDescent="0.3">
      <c r="A4491" s="1">
        <v>4490</v>
      </c>
      <c r="B4491" s="1">
        <v>1</v>
      </c>
      <c r="C4491" s="2">
        <v>41105.943435560475</v>
      </c>
      <c r="D4491" s="2">
        <v>41165.943055555552</v>
      </c>
      <c r="E4491" s="1">
        <v>8</v>
      </c>
      <c r="F4491" s="2">
        <v>41106.277266880796</v>
      </c>
      <c r="G4491" s="1">
        <v>0</v>
      </c>
      <c r="H4491" s="32">
        <f>IFERROR(HOUR(Table1[[#This Row],[Cancel Date/time]])+MINUTE(Table1[[#This Row],[Cancel Date/time]])/60,"not cancelled")</f>
        <v>6.65</v>
      </c>
      <c r="I4491" s="47">
        <f>IFERROR(ROUND(Table1[[#This Row],[cancellation time decimal]],0),"not cancelled")</f>
        <v>7</v>
      </c>
      <c r="J4491" s="10">
        <f>IFERROR(MOD(Table1[[#This Row],[cancellation hour rounded]],24),"not cancelled")</f>
        <v>7</v>
      </c>
      <c r="K4491" s="32">
        <f>1/Table1[[#This Row],[Duration (Time between doses '[in hours'])]]</f>
        <v>0.125</v>
      </c>
      <c r="L4491" s="33">
        <f>Table1[[#This Row],[number doses per hour]]*INDEX(Table2[price per dose],Table1[[#This Row],[Drug ID]])</f>
        <v>0.84929166666666667</v>
      </c>
      <c r="M4491" s="11" t="b">
        <f>AND(Table1[[#This Row],[hour of cancellation 0 to 23]]&gt;=0,Table1[[#This Row],[hour of cancellation 0 to 23]]&lt;=23)</f>
        <v>1</v>
      </c>
    </row>
    <row r="4492" spans="1:13" x14ac:dyDescent="0.3">
      <c r="A4492" s="1">
        <v>4491</v>
      </c>
      <c r="B4492" s="1">
        <v>1</v>
      </c>
      <c r="C4492" s="2">
        <v>41106.002743899597</v>
      </c>
      <c r="D4492" s="2">
        <v>41166.002083333333</v>
      </c>
      <c r="E4492" s="1">
        <v>12</v>
      </c>
      <c r="F4492" s="2">
        <v>41107.410809345762</v>
      </c>
      <c r="G4492" s="1">
        <v>0</v>
      </c>
      <c r="H4492" s="32">
        <f>IFERROR(HOUR(Table1[[#This Row],[Cancel Date/time]])+MINUTE(Table1[[#This Row],[Cancel Date/time]])/60,"not cancelled")</f>
        <v>9.85</v>
      </c>
      <c r="I4492" s="47">
        <f>IFERROR(ROUND(Table1[[#This Row],[cancellation time decimal]],0),"not cancelled")</f>
        <v>10</v>
      </c>
      <c r="J4492" s="10">
        <f>IFERROR(MOD(Table1[[#This Row],[cancellation hour rounded]],24),"not cancelled")</f>
        <v>10</v>
      </c>
      <c r="K4492" s="32">
        <f>1/Table1[[#This Row],[Duration (Time between doses '[in hours'])]]</f>
        <v>8.3333333333333329E-2</v>
      </c>
      <c r="L4492" s="33">
        <f>Table1[[#This Row],[number doses per hour]]*INDEX(Table2[price per dose],Table1[[#This Row],[Drug ID]])</f>
        <v>0.56619444444444444</v>
      </c>
      <c r="M4492" s="11" t="b">
        <f>AND(Table1[[#This Row],[hour of cancellation 0 to 23]]&gt;=0,Table1[[#This Row],[hour of cancellation 0 to 23]]&lt;=23)</f>
        <v>1</v>
      </c>
    </row>
    <row r="4493" spans="1:13" x14ac:dyDescent="0.3">
      <c r="A4493" s="1">
        <v>4492</v>
      </c>
      <c r="B4493" s="1">
        <v>1</v>
      </c>
      <c r="C4493" s="2">
        <v>41106.026058999058</v>
      </c>
      <c r="D4493" s="2">
        <v>41166.025694444441</v>
      </c>
      <c r="E4493" s="1">
        <v>12</v>
      </c>
      <c r="F4493" s="2">
        <v>41106.768466385947</v>
      </c>
      <c r="G4493" s="1">
        <v>0</v>
      </c>
      <c r="H4493" s="32">
        <f>IFERROR(HOUR(Table1[[#This Row],[Cancel Date/time]])+MINUTE(Table1[[#This Row],[Cancel Date/time]])/60,"not cancelled")</f>
        <v>18.433333333333334</v>
      </c>
      <c r="I4493" s="47">
        <f>IFERROR(ROUND(Table1[[#This Row],[cancellation time decimal]],0),"not cancelled")</f>
        <v>18</v>
      </c>
      <c r="J4493" s="10">
        <f>IFERROR(MOD(Table1[[#This Row],[cancellation hour rounded]],24),"not cancelled")</f>
        <v>18</v>
      </c>
      <c r="K4493" s="32">
        <f>1/Table1[[#This Row],[Duration (Time between doses '[in hours'])]]</f>
        <v>8.3333333333333329E-2</v>
      </c>
      <c r="L4493" s="33">
        <f>Table1[[#This Row],[number doses per hour]]*INDEX(Table2[price per dose],Table1[[#This Row],[Drug ID]])</f>
        <v>0.56619444444444444</v>
      </c>
      <c r="M4493" s="11" t="b">
        <f>AND(Table1[[#This Row],[hour of cancellation 0 to 23]]&gt;=0,Table1[[#This Row],[hour of cancellation 0 to 23]]&lt;=23)</f>
        <v>1</v>
      </c>
    </row>
    <row r="4494" spans="1:13" x14ac:dyDescent="0.3">
      <c r="A4494" s="1">
        <v>4493</v>
      </c>
      <c r="B4494" s="1">
        <v>1</v>
      </c>
      <c r="C4494" s="2">
        <v>41106.055501256626</v>
      </c>
      <c r="D4494" s="2">
        <v>41166.054861111108</v>
      </c>
      <c r="E4494" s="1">
        <v>12</v>
      </c>
      <c r="F4494" s="2">
        <v>41106.605968981057</v>
      </c>
      <c r="G4494" s="1">
        <v>0</v>
      </c>
      <c r="H4494" s="32">
        <f>IFERROR(HOUR(Table1[[#This Row],[Cancel Date/time]])+MINUTE(Table1[[#This Row],[Cancel Date/time]])/60,"not cancelled")</f>
        <v>14.533333333333333</v>
      </c>
      <c r="I4494" s="47">
        <f>IFERROR(ROUND(Table1[[#This Row],[cancellation time decimal]],0),"not cancelled")</f>
        <v>15</v>
      </c>
      <c r="J4494" s="10">
        <f>IFERROR(MOD(Table1[[#This Row],[cancellation hour rounded]],24),"not cancelled")</f>
        <v>15</v>
      </c>
      <c r="K4494" s="32">
        <f>1/Table1[[#This Row],[Duration (Time between doses '[in hours'])]]</f>
        <v>8.3333333333333329E-2</v>
      </c>
      <c r="L4494" s="33">
        <f>Table1[[#This Row],[number doses per hour]]*INDEX(Table2[price per dose],Table1[[#This Row],[Drug ID]])</f>
        <v>0.56619444444444444</v>
      </c>
      <c r="M4494" s="11" t="b">
        <f>AND(Table1[[#This Row],[hour of cancellation 0 to 23]]&gt;=0,Table1[[#This Row],[hour of cancellation 0 to 23]]&lt;=23)</f>
        <v>1</v>
      </c>
    </row>
    <row r="4495" spans="1:13" x14ac:dyDescent="0.3">
      <c r="A4495" s="1">
        <v>4494</v>
      </c>
      <c r="B4495" s="1">
        <v>5</v>
      </c>
      <c r="C4495" s="2">
        <v>41106.13818595573</v>
      </c>
      <c r="D4495" s="2">
        <v>41166.137499999997</v>
      </c>
      <c r="E4495" s="1">
        <v>24</v>
      </c>
      <c r="F4495" s="2">
        <v>41109.401359133743</v>
      </c>
      <c r="G4495" s="1">
        <v>0</v>
      </c>
      <c r="H4495" s="32">
        <f>IFERROR(HOUR(Table1[[#This Row],[Cancel Date/time]])+MINUTE(Table1[[#This Row],[Cancel Date/time]])/60,"not cancelled")</f>
        <v>9.6166666666666671</v>
      </c>
      <c r="I4495" s="47">
        <f>IFERROR(ROUND(Table1[[#This Row],[cancellation time decimal]],0),"not cancelled")</f>
        <v>10</v>
      </c>
      <c r="J4495" s="10">
        <f>IFERROR(MOD(Table1[[#This Row],[cancellation hour rounded]],24),"not cancelled")</f>
        <v>10</v>
      </c>
      <c r="K4495" s="32">
        <f>1/Table1[[#This Row],[Duration (Time between doses '[in hours'])]]</f>
        <v>4.1666666666666664E-2</v>
      </c>
      <c r="L4495" s="33">
        <f>Table1[[#This Row],[number doses per hour]]*INDEX(Table2[price per dose],Table1[[#This Row],[Drug ID]])</f>
        <v>0.2815833333333333</v>
      </c>
      <c r="M4495" s="11" t="b">
        <f>AND(Table1[[#This Row],[hour of cancellation 0 to 23]]&gt;=0,Table1[[#This Row],[hour of cancellation 0 to 23]]&lt;=23)</f>
        <v>1</v>
      </c>
    </row>
    <row r="4496" spans="1:13" x14ac:dyDescent="0.3">
      <c r="A4496" s="1">
        <v>4495</v>
      </c>
      <c r="B4496" s="1">
        <v>6</v>
      </c>
      <c r="C4496" s="2">
        <v>41106.154645110691</v>
      </c>
      <c r="D4496" s="2">
        <v>41166.154166666667</v>
      </c>
      <c r="E4496" s="1">
        <v>24</v>
      </c>
      <c r="F4496" s="2">
        <v>41111.850855501943</v>
      </c>
      <c r="G4496" s="1">
        <v>0</v>
      </c>
      <c r="H4496" s="32">
        <f>IFERROR(HOUR(Table1[[#This Row],[Cancel Date/time]])+MINUTE(Table1[[#This Row],[Cancel Date/time]])/60,"not cancelled")</f>
        <v>20.416666666666668</v>
      </c>
      <c r="I4496" s="47">
        <f>IFERROR(ROUND(Table1[[#This Row],[cancellation time decimal]],0),"not cancelled")</f>
        <v>20</v>
      </c>
      <c r="J4496" s="10">
        <f>IFERROR(MOD(Table1[[#This Row],[cancellation hour rounded]],24),"not cancelled")</f>
        <v>20</v>
      </c>
      <c r="K4496" s="32">
        <f>1/Table1[[#This Row],[Duration (Time between doses '[in hours'])]]</f>
        <v>4.1666666666666664E-2</v>
      </c>
      <c r="L4496" s="33">
        <f>Table1[[#This Row],[number doses per hour]]*INDEX(Table2[price per dose],Table1[[#This Row],[Drug ID]])</f>
        <v>0.35218749999999999</v>
      </c>
      <c r="M4496" s="11" t="b">
        <f>AND(Table1[[#This Row],[hour of cancellation 0 to 23]]&gt;=0,Table1[[#This Row],[hour of cancellation 0 to 23]]&lt;=23)</f>
        <v>1</v>
      </c>
    </row>
    <row r="4497" spans="1:13" x14ac:dyDescent="0.3">
      <c r="A4497" s="1">
        <v>4496</v>
      </c>
      <c r="B4497" s="1">
        <v>6</v>
      </c>
      <c r="C4497" s="2">
        <v>41106.193781106726</v>
      </c>
      <c r="D4497" s="2">
        <v>41166.193749999999</v>
      </c>
      <c r="E4497" s="1">
        <v>24</v>
      </c>
      <c r="F4497" s="2">
        <v>41107.905273460063</v>
      </c>
      <c r="G4497" s="1">
        <v>0</v>
      </c>
      <c r="H4497" s="32">
        <f>IFERROR(HOUR(Table1[[#This Row],[Cancel Date/time]])+MINUTE(Table1[[#This Row],[Cancel Date/time]])/60,"not cancelled")</f>
        <v>21.716666666666665</v>
      </c>
      <c r="I4497" s="47">
        <f>IFERROR(ROUND(Table1[[#This Row],[cancellation time decimal]],0),"not cancelled")</f>
        <v>22</v>
      </c>
      <c r="J4497" s="10">
        <f>IFERROR(MOD(Table1[[#This Row],[cancellation hour rounded]],24),"not cancelled")</f>
        <v>22</v>
      </c>
      <c r="K4497" s="32">
        <f>1/Table1[[#This Row],[Duration (Time between doses '[in hours'])]]</f>
        <v>4.1666666666666664E-2</v>
      </c>
      <c r="L4497" s="33">
        <f>Table1[[#This Row],[number doses per hour]]*INDEX(Table2[price per dose],Table1[[#This Row],[Drug ID]])</f>
        <v>0.35218749999999999</v>
      </c>
      <c r="M4497" s="11" t="b">
        <f>AND(Table1[[#This Row],[hour of cancellation 0 to 23]]&gt;=0,Table1[[#This Row],[hour of cancellation 0 to 23]]&lt;=23)</f>
        <v>1</v>
      </c>
    </row>
    <row r="4498" spans="1:13" x14ac:dyDescent="0.3">
      <c r="A4498" s="1">
        <v>4497</v>
      </c>
      <c r="B4498" s="1">
        <v>5</v>
      </c>
      <c r="C4498" s="2">
        <v>41106.239443510705</v>
      </c>
      <c r="D4498" s="2">
        <v>41166.238888888889</v>
      </c>
      <c r="E4498" s="1">
        <v>24</v>
      </c>
      <c r="F4498" s="2">
        <v>41109.463961105146</v>
      </c>
      <c r="G4498" s="1">
        <v>0</v>
      </c>
      <c r="H4498" s="32">
        <f>IFERROR(HOUR(Table1[[#This Row],[Cancel Date/time]])+MINUTE(Table1[[#This Row],[Cancel Date/time]])/60,"not cancelled")</f>
        <v>11.133333333333333</v>
      </c>
      <c r="I4498" s="47">
        <f>IFERROR(ROUND(Table1[[#This Row],[cancellation time decimal]],0),"not cancelled")</f>
        <v>11</v>
      </c>
      <c r="J4498" s="10">
        <f>IFERROR(MOD(Table1[[#This Row],[cancellation hour rounded]],24),"not cancelled")</f>
        <v>11</v>
      </c>
      <c r="K4498" s="32">
        <f>1/Table1[[#This Row],[Duration (Time between doses '[in hours'])]]</f>
        <v>4.1666666666666664E-2</v>
      </c>
      <c r="L4498" s="33">
        <f>Table1[[#This Row],[number doses per hour]]*INDEX(Table2[price per dose],Table1[[#This Row],[Drug ID]])</f>
        <v>0.2815833333333333</v>
      </c>
      <c r="M4498" s="11" t="b">
        <f>AND(Table1[[#This Row],[hour of cancellation 0 to 23]]&gt;=0,Table1[[#This Row],[hour of cancellation 0 to 23]]&lt;=23)</f>
        <v>1</v>
      </c>
    </row>
    <row r="4499" spans="1:13" x14ac:dyDescent="0.3">
      <c r="A4499" s="1">
        <v>4498</v>
      </c>
      <c r="B4499" s="1">
        <v>1</v>
      </c>
      <c r="C4499" s="2">
        <v>41106.314285564244</v>
      </c>
      <c r="D4499" s="2">
        <v>41166.313888888886</v>
      </c>
      <c r="E4499" s="1">
        <v>8</v>
      </c>
      <c r="F4499" s="2">
        <v>41106.731745533645</v>
      </c>
      <c r="G4499" s="1">
        <v>0</v>
      </c>
      <c r="H4499" s="32">
        <f>IFERROR(HOUR(Table1[[#This Row],[Cancel Date/time]])+MINUTE(Table1[[#This Row],[Cancel Date/time]])/60,"not cancelled")</f>
        <v>17.55</v>
      </c>
      <c r="I4499" s="47">
        <f>IFERROR(ROUND(Table1[[#This Row],[cancellation time decimal]],0),"not cancelled")</f>
        <v>18</v>
      </c>
      <c r="J4499" s="10">
        <f>IFERROR(MOD(Table1[[#This Row],[cancellation hour rounded]],24),"not cancelled")</f>
        <v>18</v>
      </c>
      <c r="K4499" s="32">
        <f>1/Table1[[#This Row],[Duration (Time between doses '[in hours'])]]</f>
        <v>0.125</v>
      </c>
      <c r="L4499" s="33">
        <f>Table1[[#This Row],[number doses per hour]]*INDEX(Table2[price per dose],Table1[[#This Row],[Drug ID]])</f>
        <v>0.84929166666666667</v>
      </c>
      <c r="M4499" s="11" t="b">
        <f>AND(Table1[[#This Row],[hour of cancellation 0 to 23]]&gt;=0,Table1[[#This Row],[hour of cancellation 0 to 23]]&lt;=23)</f>
        <v>1</v>
      </c>
    </row>
    <row r="4500" spans="1:13" x14ac:dyDescent="0.3">
      <c r="A4500" s="1">
        <v>4499</v>
      </c>
      <c r="B4500" s="1">
        <v>7</v>
      </c>
      <c r="C4500" s="2">
        <v>41106.336362383983</v>
      </c>
      <c r="D4500" s="2">
        <v>41166.336111111115</v>
      </c>
      <c r="E4500" s="1">
        <v>24</v>
      </c>
      <c r="F4500" s="2">
        <v>41115.660284686957</v>
      </c>
      <c r="G4500" s="1">
        <v>0</v>
      </c>
      <c r="H4500" s="32">
        <f>IFERROR(HOUR(Table1[[#This Row],[Cancel Date/time]])+MINUTE(Table1[[#This Row],[Cancel Date/time]])/60,"not cancelled")</f>
        <v>15.833333333333334</v>
      </c>
      <c r="I4500" s="47">
        <f>IFERROR(ROUND(Table1[[#This Row],[cancellation time decimal]],0),"not cancelled")</f>
        <v>16</v>
      </c>
      <c r="J4500" s="10">
        <f>IFERROR(MOD(Table1[[#This Row],[cancellation hour rounded]],24),"not cancelled")</f>
        <v>16</v>
      </c>
      <c r="K4500" s="32">
        <f>1/Table1[[#This Row],[Duration (Time between doses '[in hours'])]]</f>
        <v>4.1666666666666664E-2</v>
      </c>
      <c r="L4500" s="33">
        <f>Table1[[#This Row],[number doses per hour]]*INDEX(Table2[price per dose],Table1[[#This Row],[Drug ID]])</f>
        <v>1.2958049999999997</v>
      </c>
      <c r="M4500" s="11" t="b">
        <f>AND(Table1[[#This Row],[hour of cancellation 0 to 23]]&gt;=0,Table1[[#This Row],[hour of cancellation 0 to 23]]&lt;=23)</f>
        <v>1</v>
      </c>
    </row>
    <row r="4501" spans="1:13" x14ac:dyDescent="0.3">
      <c r="A4501" s="1">
        <v>4500</v>
      </c>
      <c r="B4501" s="1">
        <v>7</v>
      </c>
      <c r="C4501" s="2">
        <v>41106.342288962493</v>
      </c>
      <c r="D4501" s="2">
        <v>41166.341666666667</v>
      </c>
      <c r="E4501" s="1">
        <v>24</v>
      </c>
      <c r="F4501" s="2">
        <v>41115.739976739475</v>
      </c>
      <c r="G4501" s="1">
        <v>0</v>
      </c>
      <c r="H4501" s="32">
        <f>IFERROR(HOUR(Table1[[#This Row],[Cancel Date/time]])+MINUTE(Table1[[#This Row],[Cancel Date/time]])/60,"not cancelled")</f>
        <v>17.75</v>
      </c>
      <c r="I4501" s="47">
        <f>IFERROR(ROUND(Table1[[#This Row],[cancellation time decimal]],0),"not cancelled")</f>
        <v>18</v>
      </c>
      <c r="J4501" s="10">
        <f>IFERROR(MOD(Table1[[#This Row],[cancellation hour rounded]],24),"not cancelled")</f>
        <v>18</v>
      </c>
      <c r="K4501" s="32">
        <f>1/Table1[[#This Row],[Duration (Time between doses '[in hours'])]]</f>
        <v>4.1666666666666664E-2</v>
      </c>
      <c r="L4501" s="33">
        <f>Table1[[#This Row],[number doses per hour]]*INDEX(Table2[price per dose],Table1[[#This Row],[Drug ID]])</f>
        <v>1.2958049999999997</v>
      </c>
      <c r="M4501" s="11" t="b">
        <f>AND(Table1[[#This Row],[hour of cancellation 0 to 23]]&gt;=0,Table1[[#This Row],[hour of cancellation 0 to 23]]&lt;=23)</f>
        <v>1</v>
      </c>
    </row>
    <row r="4502" spans="1:13" x14ac:dyDescent="0.3">
      <c r="A4502" s="1">
        <v>4501</v>
      </c>
      <c r="B4502" s="1">
        <v>1</v>
      </c>
      <c r="C4502" s="2">
        <v>41106.463255139155</v>
      </c>
      <c r="D4502" s="2">
        <v>41166.463194444448</v>
      </c>
      <c r="E4502" s="1">
        <v>8</v>
      </c>
      <c r="F4502" s="2">
        <v>41107.425264014812</v>
      </c>
      <c r="G4502" s="1">
        <v>0</v>
      </c>
      <c r="H4502" s="32">
        <f>IFERROR(HOUR(Table1[[#This Row],[Cancel Date/time]])+MINUTE(Table1[[#This Row],[Cancel Date/time]])/60,"not cancelled")</f>
        <v>10.199999999999999</v>
      </c>
      <c r="I4502" s="47">
        <f>IFERROR(ROUND(Table1[[#This Row],[cancellation time decimal]],0),"not cancelled")</f>
        <v>10</v>
      </c>
      <c r="J4502" s="10">
        <f>IFERROR(MOD(Table1[[#This Row],[cancellation hour rounded]],24),"not cancelled")</f>
        <v>10</v>
      </c>
      <c r="K4502" s="32">
        <f>1/Table1[[#This Row],[Duration (Time between doses '[in hours'])]]</f>
        <v>0.125</v>
      </c>
      <c r="L4502" s="33">
        <f>Table1[[#This Row],[number doses per hour]]*INDEX(Table2[price per dose],Table1[[#This Row],[Drug ID]])</f>
        <v>0.84929166666666667</v>
      </c>
      <c r="M4502" s="11" t="b">
        <f>AND(Table1[[#This Row],[hour of cancellation 0 to 23]]&gt;=0,Table1[[#This Row],[hour of cancellation 0 to 23]]&lt;=23)</f>
        <v>1</v>
      </c>
    </row>
    <row r="4503" spans="1:13" hidden="1" x14ac:dyDescent="0.3">
      <c r="A4503" s="1">
        <v>4502</v>
      </c>
      <c r="B4503" s="1">
        <v>3</v>
      </c>
      <c r="C4503" s="2">
        <v>41106.489757158699</v>
      </c>
      <c r="D4503" s="2">
        <v>41109.0725748283</v>
      </c>
      <c r="E4503" s="1">
        <v>24</v>
      </c>
      <c r="F4503" s="2" t="s">
        <v>5</v>
      </c>
      <c r="G4503" s="1">
        <v>0</v>
      </c>
      <c r="H4503" s="32" t="str">
        <f>IFERROR(HOUR(Table1[[#This Row],[Cancel Date/time]])+MINUTE(Table1[[#This Row],[Cancel Date/time]])/60,"not cancelled")</f>
        <v>not cancelled</v>
      </c>
      <c r="I4503" s="47" t="str">
        <f>IFERROR(ROUND(Table1[[#This Row],[cancellation time decimal]],0),"not cancelled")</f>
        <v>not cancelled</v>
      </c>
      <c r="J4503" s="10" t="str">
        <f>IFERROR(MOD(Table1[[#This Row],[cancellation hour rounded]],24),"not cancelled")</f>
        <v>not cancelled</v>
      </c>
      <c r="K4503" s="32">
        <f>1/Table1[[#This Row],[Duration (Time between doses '[in hours'])]]</f>
        <v>4.1666666666666664E-2</v>
      </c>
      <c r="L4503" s="33">
        <f>Table1[[#This Row],[number doses per hour]]*INDEX(Table2[price per dose],Table1[[#This Row],[Drug ID]])</f>
        <v>0.18133000000000002</v>
      </c>
      <c r="M4503" s="11" t="b">
        <f>AND(Table1[[#This Row],[hour of cancellation 0 to 23]]&gt;=0,Table1[[#This Row],[hour of cancellation 0 to 23]]&lt;=23)</f>
        <v>0</v>
      </c>
    </row>
    <row r="4504" spans="1:13" x14ac:dyDescent="0.3">
      <c r="A4504" s="1">
        <v>4503</v>
      </c>
      <c r="B4504" s="1">
        <v>4</v>
      </c>
      <c r="C4504" s="2">
        <v>41106.467204067376</v>
      </c>
      <c r="D4504" s="2">
        <v>41166.466666666667</v>
      </c>
      <c r="E4504" s="1">
        <v>12</v>
      </c>
      <c r="F4504" s="2">
        <v>41109.83145660314</v>
      </c>
      <c r="G4504" s="1">
        <v>0</v>
      </c>
      <c r="H4504" s="32">
        <f>IFERROR(HOUR(Table1[[#This Row],[Cancel Date/time]])+MINUTE(Table1[[#This Row],[Cancel Date/time]])/60,"not cancelled")</f>
        <v>19.95</v>
      </c>
      <c r="I4504" s="47">
        <f>IFERROR(ROUND(Table1[[#This Row],[cancellation time decimal]],0),"not cancelled")</f>
        <v>20</v>
      </c>
      <c r="J4504" s="10">
        <f>IFERROR(MOD(Table1[[#This Row],[cancellation hour rounded]],24),"not cancelled")</f>
        <v>20</v>
      </c>
      <c r="K4504" s="32">
        <f>1/Table1[[#This Row],[Duration (Time between doses '[in hours'])]]</f>
        <v>8.3333333333333329E-2</v>
      </c>
      <c r="L4504" s="33">
        <f>Table1[[#This Row],[number doses per hour]]*INDEX(Table2[price per dose],Table1[[#This Row],[Drug ID]])</f>
        <v>1.448055119047619</v>
      </c>
      <c r="M4504" s="11" t="b">
        <f>AND(Table1[[#This Row],[hour of cancellation 0 to 23]]&gt;=0,Table1[[#This Row],[hour of cancellation 0 to 23]]&lt;=23)</f>
        <v>1</v>
      </c>
    </row>
    <row r="4505" spans="1:13" hidden="1" x14ac:dyDescent="0.3">
      <c r="A4505" s="1">
        <v>4504</v>
      </c>
      <c r="B4505" s="1">
        <v>1</v>
      </c>
      <c r="C4505" s="2">
        <v>41106.515336576173</v>
      </c>
      <c r="D4505" s="2">
        <v>41109.18179265123</v>
      </c>
      <c r="E4505" s="1">
        <v>8</v>
      </c>
      <c r="F4505" s="2" t="s">
        <v>5</v>
      </c>
      <c r="G4505" s="1">
        <v>0</v>
      </c>
      <c r="H4505" s="32" t="str">
        <f>IFERROR(HOUR(Table1[[#This Row],[Cancel Date/time]])+MINUTE(Table1[[#This Row],[Cancel Date/time]])/60,"not cancelled")</f>
        <v>not cancelled</v>
      </c>
      <c r="I4505" s="47" t="str">
        <f>IFERROR(ROUND(Table1[[#This Row],[cancellation time decimal]],0),"not cancelled")</f>
        <v>not cancelled</v>
      </c>
      <c r="J4505" s="10" t="str">
        <f>IFERROR(MOD(Table1[[#This Row],[cancellation hour rounded]],24),"not cancelled")</f>
        <v>not cancelled</v>
      </c>
      <c r="K4505" s="32">
        <f>1/Table1[[#This Row],[Duration (Time between doses '[in hours'])]]</f>
        <v>0.125</v>
      </c>
      <c r="L4505" s="33">
        <f>Table1[[#This Row],[number doses per hour]]*INDEX(Table2[price per dose],Table1[[#This Row],[Drug ID]])</f>
        <v>0.84929166666666667</v>
      </c>
      <c r="M4505" s="11" t="b">
        <f>AND(Table1[[#This Row],[hour of cancellation 0 to 23]]&gt;=0,Table1[[#This Row],[hour of cancellation 0 to 23]]&lt;=23)</f>
        <v>0</v>
      </c>
    </row>
    <row r="4506" spans="1:13" x14ac:dyDescent="0.3">
      <c r="A4506" s="1">
        <v>4505</v>
      </c>
      <c r="B4506" s="1">
        <v>7</v>
      </c>
      <c r="C4506" s="2">
        <v>41106.517812283571</v>
      </c>
      <c r="D4506" s="2">
        <v>41166.517361111109</v>
      </c>
      <c r="E4506" s="1">
        <v>24</v>
      </c>
      <c r="F4506" s="2">
        <v>41147.39148749796</v>
      </c>
      <c r="G4506" s="1">
        <v>0</v>
      </c>
      <c r="H4506" s="32">
        <f>IFERROR(HOUR(Table1[[#This Row],[Cancel Date/time]])+MINUTE(Table1[[#This Row],[Cancel Date/time]])/60,"not cancelled")</f>
        <v>9.3833333333333329</v>
      </c>
      <c r="I4506" s="47">
        <f>IFERROR(ROUND(Table1[[#This Row],[cancellation time decimal]],0),"not cancelled")</f>
        <v>9</v>
      </c>
      <c r="J4506" s="10">
        <f>IFERROR(MOD(Table1[[#This Row],[cancellation hour rounded]],24),"not cancelled")</f>
        <v>9</v>
      </c>
      <c r="K4506" s="32">
        <f>1/Table1[[#This Row],[Duration (Time between doses '[in hours'])]]</f>
        <v>4.1666666666666664E-2</v>
      </c>
      <c r="L4506" s="33">
        <f>Table1[[#This Row],[number doses per hour]]*INDEX(Table2[price per dose],Table1[[#This Row],[Drug ID]])</f>
        <v>1.2958049999999997</v>
      </c>
      <c r="M4506" s="11" t="b">
        <f>AND(Table1[[#This Row],[hour of cancellation 0 to 23]]&gt;=0,Table1[[#This Row],[hour of cancellation 0 to 23]]&lt;=23)</f>
        <v>1</v>
      </c>
    </row>
    <row r="4507" spans="1:13" x14ac:dyDescent="0.3">
      <c r="A4507" s="1">
        <v>4506</v>
      </c>
      <c r="B4507" s="1">
        <v>2</v>
      </c>
      <c r="C4507" s="2">
        <v>41106.564039120254</v>
      </c>
      <c r="D4507" s="2">
        <v>41166.563888888886</v>
      </c>
      <c r="E4507" s="1">
        <v>10</v>
      </c>
      <c r="F4507" s="2">
        <v>41107.364295925596</v>
      </c>
      <c r="G4507" s="1">
        <v>0</v>
      </c>
      <c r="H4507" s="32">
        <f>IFERROR(HOUR(Table1[[#This Row],[Cancel Date/time]])+MINUTE(Table1[[#This Row],[Cancel Date/time]])/60,"not cancelled")</f>
        <v>8.7333333333333325</v>
      </c>
      <c r="I4507" s="47">
        <f>IFERROR(ROUND(Table1[[#This Row],[cancellation time decimal]],0),"not cancelled")</f>
        <v>9</v>
      </c>
      <c r="J4507" s="10">
        <f>IFERROR(MOD(Table1[[#This Row],[cancellation hour rounded]],24),"not cancelled")</f>
        <v>9</v>
      </c>
      <c r="K4507" s="32">
        <f>1/Table1[[#This Row],[Duration (Time between doses '[in hours'])]]</f>
        <v>0.1</v>
      </c>
      <c r="L4507" s="33">
        <f>Table1[[#This Row],[number doses per hour]]*INDEX(Table2[price per dose],Table1[[#This Row],[Drug ID]])</f>
        <v>0.84959999999999969</v>
      </c>
      <c r="M4507" s="11" t="b">
        <f>AND(Table1[[#This Row],[hour of cancellation 0 to 23]]&gt;=0,Table1[[#This Row],[hour of cancellation 0 to 23]]&lt;=23)</f>
        <v>1</v>
      </c>
    </row>
    <row r="4508" spans="1:13" x14ac:dyDescent="0.3">
      <c r="A4508" s="1">
        <v>4507</v>
      </c>
      <c r="B4508" s="1">
        <v>11</v>
      </c>
      <c r="C4508" s="2">
        <v>41106.731933627889</v>
      </c>
      <c r="D4508" s="2">
        <v>41166.731250000004</v>
      </c>
      <c r="E4508" s="1">
        <v>1</v>
      </c>
      <c r="F4508" s="2">
        <v>41113.424943733829</v>
      </c>
      <c r="G4508" s="1">
        <v>0</v>
      </c>
      <c r="H4508" s="32">
        <f>IFERROR(HOUR(Table1[[#This Row],[Cancel Date/time]])+MINUTE(Table1[[#This Row],[Cancel Date/time]])/60,"not cancelled")</f>
        <v>10.183333333333334</v>
      </c>
      <c r="I4508" s="47">
        <f>IFERROR(ROUND(Table1[[#This Row],[cancellation time decimal]],0),"not cancelled")</f>
        <v>10</v>
      </c>
      <c r="J4508" s="10">
        <f>IFERROR(MOD(Table1[[#This Row],[cancellation hour rounded]],24),"not cancelled")</f>
        <v>10</v>
      </c>
      <c r="K4508" s="32">
        <f>1/Table1[[#This Row],[Duration (Time between doses '[in hours'])]]</f>
        <v>1</v>
      </c>
      <c r="L4508" s="33">
        <f>Table1[[#This Row],[number doses per hour]]*INDEX(Table2[price per dose],Table1[[#This Row],[Drug ID]])</f>
        <v>1</v>
      </c>
      <c r="M4508" s="11" t="b">
        <f>AND(Table1[[#This Row],[hour of cancellation 0 to 23]]&gt;=0,Table1[[#This Row],[hour of cancellation 0 to 23]]&lt;=23)</f>
        <v>1</v>
      </c>
    </row>
    <row r="4509" spans="1:13" x14ac:dyDescent="0.3">
      <c r="A4509" s="1">
        <v>4508</v>
      </c>
      <c r="B4509" s="1">
        <v>2</v>
      </c>
      <c r="C4509" s="2">
        <v>41106.73825069861</v>
      </c>
      <c r="D4509" s="2">
        <v>41166.73819444445</v>
      </c>
      <c r="E4509" s="1">
        <v>10</v>
      </c>
      <c r="F4509" s="2">
        <v>41107.432784024044</v>
      </c>
      <c r="G4509" s="1">
        <v>0</v>
      </c>
      <c r="H4509" s="32">
        <f>IFERROR(HOUR(Table1[[#This Row],[Cancel Date/time]])+MINUTE(Table1[[#This Row],[Cancel Date/time]])/60,"not cancelled")</f>
        <v>10.383333333333333</v>
      </c>
      <c r="I4509" s="47">
        <f>IFERROR(ROUND(Table1[[#This Row],[cancellation time decimal]],0),"not cancelled")</f>
        <v>10</v>
      </c>
      <c r="J4509" s="10">
        <f>IFERROR(MOD(Table1[[#This Row],[cancellation hour rounded]],24),"not cancelled")</f>
        <v>10</v>
      </c>
      <c r="K4509" s="32">
        <f>1/Table1[[#This Row],[Duration (Time between doses '[in hours'])]]</f>
        <v>0.1</v>
      </c>
      <c r="L4509" s="33">
        <f>Table1[[#This Row],[number doses per hour]]*INDEX(Table2[price per dose],Table1[[#This Row],[Drug ID]])</f>
        <v>0.84959999999999969</v>
      </c>
      <c r="M4509" s="11" t="b">
        <f>AND(Table1[[#This Row],[hour of cancellation 0 to 23]]&gt;=0,Table1[[#This Row],[hour of cancellation 0 to 23]]&lt;=23)</f>
        <v>1</v>
      </c>
    </row>
    <row r="4510" spans="1:13" x14ac:dyDescent="0.3">
      <c r="A4510" s="1">
        <v>4509</v>
      </c>
      <c r="B4510" s="1">
        <v>1</v>
      </c>
      <c r="C4510" s="2">
        <v>41106.734167171518</v>
      </c>
      <c r="D4510" s="2">
        <v>41166.734027777777</v>
      </c>
      <c r="E4510" s="1">
        <v>8</v>
      </c>
      <c r="F4510" s="2">
        <v>41107.388482901151</v>
      </c>
      <c r="G4510" s="1">
        <v>0</v>
      </c>
      <c r="H4510" s="32">
        <f>IFERROR(HOUR(Table1[[#This Row],[Cancel Date/time]])+MINUTE(Table1[[#This Row],[Cancel Date/time]])/60,"not cancelled")</f>
        <v>9.3166666666666664</v>
      </c>
      <c r="I4510" s="47">
        <f>IFERROR(ROUND(Table1[[#This Row],[cancellation time decimal]],0),"not cancelled")</f>
        <v>9</v>
      </c>
      <c r="J4510" s="10">
        <f>IFERROR(MOD(Table1[[#This Row],[cancellation hour rounded]],24),"not cancelled")</f>
        <v>9</v>
      </c>
      <c r="K4510" s="32">
        <f>1/Table1[[#This Row],[Duration (Time between doses '[in hours'])]]</f>
        <v>0.125</v>
      </c>
      <c r="L4510" s="33">
        <f>Table1[[#This Row],[number doses per hour]]*INDEX(Table2[price per dose],Table1[[#This Row],[Drug ID]])</f>
        <v>0.84929166666666667</v>
      </c>
      <c r="M4510" s="11" t="b">
        <f>AND(Table1[[#This Row],[hour of cancellation 0 to 23]]&gt;=0,Table1[[#This Row],[hour of cancellation 0 to 23]]&lt;=23)</f>
        <v>1</v>
      </c>
    </row>
    <row r="4511" spans="1:13" hidden="1" x14ac:dyDescent="0.3">
      <c r="A4511" s="1">
        <v>4510</v>
      </c>
      <c r="B4511" s="1">
        <v>1</v>
      </c>
      <c r="C4511" s="2">
        <v>41106.793949536019</v>
      </c>
      <c r="D4511" s="2">
        <v>41110.585335712531</v>
      </c>
      <c r="E4511" s="1">
        <v>12</v>
      </c>
      <c r="F4511" s="2" t="s">
        <v>5</v>
      </c>
      <c r="G4511" s="1">
        <v>0</v>
      </c>
      <c r="H4511" s="32" t="str">
        <f>IFERROR(HOUR(Table1[[#This Row],[Cancel Date/time]])+MINUTE(Table1[[#This Row],[Cancel Date/time]])/60,"not cancelled")</f>
        <v>not cancelled</v>
      </c>
      <c r="I4511" s="47" t="str">
        <f>IFERROR(ROUND(Table1[[#This Row],[cancellation time decimal]],0),"not cancelled")</f>
        <v>not cancelled</v>
      </c>
      <c r="J4511" s="10" t="str">
        <f>IFERROR(MOD(Table1[[#This Row],[cancellation hour rounded]],24),"not cancelled")</f>
        <v>not cancelled</v>
      </c>
      <c r="K4511" s="32">
        <f>1/Table1[[#This Row],[Duration (Time between doses '[in hours'])]]</f>
        <v>8.3333333333333329E-2</v>
      </c>
      <c r="L4511" s="33">
        <f>Table1[[#This Row],[number doses per hour]]*INDEX(Table2[price per dose],Table1[[#This Row],[Drug ID]])</f>
        <v>0.56619444444444444</v>
      </c>
      <c r="M4511" s="11" t="b">
        <f>AND(Table1[[#This Row],[hour of cancellation 0 to 23]]&gt;=0,Table1[[#This Row],[hour of cancellation 0 to 23]]&lt;=23)</f>
        <v>0</v>
      </c>
    </row>
    <row r="4512" spans="1:13" x14ac:dyDescent="0.3">
      <c r="A4512" s="1">
        <v>4511</v>
      </c>
      <c r="B4512" s="1">
        <v>1</v>
      </c>
      <c r="C4512" s="2">
        <v>41106.795025744126</v>
      </c>
      <c r="D4512" s="2">
        <v>41166.794444444444</v>
      </c>
      <c r="E4512" s="1">
        <v>12</v>
      </c>
      <c r="F4512" s="2">
        <v>41107.336523505292</v>
      </c>
      <c r="G4512" s="1">
        <v>0</v>
      </c>
      <c r="H4512" s="32">
        <f>IFERROR(HOUR(Table1[[#This Row],[Cancel Date/time]])+MINUTE(Table1[[#This Row],[Cancel Date/time]])/60,"not cancelled")</f>
        <v>8.0666666666666664</v>
      </c>
      <c r="I4512" s="47">
        <f>IFERROR(ROUND(Table1[[#This Row],[cancellation time decimal]],0),"not cancelled")</f>
        <v>8</v>
      </c>
      <c r="J4512" s="10">
        <f>IFERROR(MOD(Table1[[#This Row],[cancellation hour rounded]],24),"not cancelled")</f>
        <v>8</v>
      </c>
      <c r="K4512" s="32">
        <f>1/Table1[[#This Row],[Duration (Time between doses '[in hours'])]]</f>
        <v>8.3333333333333329E-2</v>
      </c>
      <c r="L4512" s="33">
        <f>Table1[[#This Row],[number doses per hour]]*INDEX(Table2[price per dose],Table1[[#This Row],[Drug ID]])</f>
        <v>0.56619444444444444</v>
      </c>
      <c r="M4512" s="11" t="b">
        <f>AND(Table1[[#This Row],[hour of cancellation 0 to 23]]&gt;=0,Table1[[#This Row],[hour of cancellation 0 to 23]]&lt;=23)</f>
        <v>1</v>
      </c>
    </row>
    <row r="4513" spans="1:13" x14ac:dyDescent="0.3">
      <c r="A4513" s="1">
        <v>4512</v>
      </c>
      <c r="B4513" s="1">
        <v>6</v>
      </c>
      <c r="C4513" s="2">
        <v>41106.961052027531</v>
      </c>
      <c r="D4513" s="2">
        <v>41166.960416666669</v>
      </c>
      <c r="E4513" s="1">
        <v>24</v>
      </c>
      <c r="F4513" s="2">
        <v>41112.934769616637</v>
      </c>
      <c r="G4513" s="1">
        <v>0</v>
      </c>
      <c r="H4513" s="32">
        <f>IFERROR(HOUR(Table1[[#This Row],[Cancel Date/time]])+MINUTE(Table1[[#This Row],[Cancel Date/time]])/60,"not cancelled")</f>
        <v>22.433333333333334</v>
      </c>
      <c r="I4513" s="47">
        <f>IFERROR(ROUND(Table1[[#This Row],[cancellation time decimal]],0),"not cancelled")</f>
        <v>22</v>
      </c>
      <c r="J4513" s="10">
        <f>IFERROR(MOD(Table1[[#This Row],[cancellation hour rounded]],24),"not cancelled")</f>
        <v>22</v>
      </c>
      <c r="K4513" s="32">
        <f>1/Table1[[#This Row],[Duration (Time between doses '[in hours'])]]</f>
        <v>4.1666666666666664E-2</v>
      </c>
      <c r="L4513" s="33">
        <f>Table1[[#This Row],[number doses per hour]]*INDEX(Table2[price per dose],Table1[[#This Row],[Drug ID]])</f>
        <v>0.35218749999999999</v>
      </c>
      <c r="M4513" s="11" t="b">
        <f>AND(Table1[[#This Row],[hour of cancellation 0 to 23]]&gt;=0,Table1[[#This Row],[hour of cancellation 0 to 23]]&lt;=23)</f>
        <v>1</v>
      </c>
    </row>
    <row r="4514" spans="1:13" hidden="1" x14ac:dyDescent="0.3">
      <c r="A4514" s="1">
        <v>4513</v>
      </c>
      <c r="B4514" s="1">
        <v>7</v>
      </c>
      <c r="C4514" s="2">
        <v>41107.067803981859</v>
      </c>
      <c r="D4514" s="2">
        <v>41110.442361111105</v>
      </c>
      <c r="E4514" s="1">
        <v>24</v>
      </c>
      <c r="F4514" s="2" t="s">
        <v>5</v>
      </c>
      <c r="G4514" s="1">
        <v>0</v>
      </c>
      <c r="H4514" s="32" t="str">
        <f>IFERROR(HOUR(Table1[[#This Row],[Cancel Date/time]])+MINUTE(Table1[[#This Row],[Cancel Date/time]])/60,"not cancelled")</f>
        <v>not cancelled</v>
      </c>
      <c r="I4514" s="47" t="str">
        <f>IFERROR(ROUND(Table1[[#This Row],[cancellation time decimal]],0),"not cancelled")</f>
        <v>not cancelled</v>
      </c>
      <c r="J4514" s="10" t="str">
        <f>IFERROR(MOD(Table1[[#This Row],[cancellation hour rounded]],24),"not cancelled")</f>
        <v>not cancelled</v>
      </c>
      <c r="K4514" s="32">
        <f>1/Table1[[#This Row],[Duration (Time between doses '[in hours'])]]</f>
        <v>4.1666666666666664E-2</v>
      </c>
      <c r="L4514" s="33">
        <f>Table1[[#This Row],[number doses per hour]]*INDEX(Table2[price per dose],Table1[[#This Row],[Drug ID]])</f>
        <v>1.2958049999999997</v>
      </c>
      <c r="M4514" s="11" t="b">
        <f>AND(Table1[[#This Row],[hour of cancellation 0 to 23]]&gt;=0,Table1[[#This Row],[hour of cancellation 0 to 23]]&lt;=23)</f>
        <v>0</v>
      </c>
    </row>
    <row r="4515" spans="1:13" hidden="1" x14ac:dyDescent="0.3">
      <c r="A4515" s="1">
        <v>4514</v>
      </c>
      <c r="B4515" s="1">
        <v>1</v>
      </c>
      <c r="C4515" s="2">
        <v>41107.073724588292</v>
      </c>
      <c r="D4515" s="2">
        <v>41109.781856842208</v>
      </c>
      <c r="E4515" s="1">
        <v>12</v>
      </c>
      <c r="F4515" s="2" t="s">
        <v>5</v>
      </c>
      <c r="G4515" s="1">
        <v>0</v>
      </c>
      <c r="H4515" s="32" t="str">
        <f>IFERROR(HOUR(Table1[[#This Row],[Cancel Date/time]])+MINUTE(Table1[[#This Row],[Cancel Date/time]])/60,"not cancelled")</f>
        <v>not cancelled</v>
      </c>
      <c r="I4515" s="47" t="str">
        <f>IFERROR(ROUND(Table1[[#This Row],[cancellation time decimal]],0),"not cancelled")</f>
        <v>not cancelled</v>
      </c>
      <c r="J4515" s="10" t="str">
        <f>IFERROR(MOD(Table1[[#This Row],[cancellation hour rounded]],24),"not cancelled")</f>
        <v>not cancelled</v>
      </c>
      <c r="K4515" s="32">
        <f>1/Table1[[#This Row],[Duration (Time between doses '[in hours'])]]</f>
        <v>8.3333333333333329E-2</v>
      </c>
      <c r="L4515" s="33">
        <f>Table1[[#This Row],[number doses per hour]]*INDEX(Table2[price per dose],Table1[[#This Row],[Drug ID]])</f>
        <v>0.56619444444444444</v>
      </c>
      <c r="M4515" s="11" t="b">
        <f>AND(Table1[[#This Row],[hour of cancellation 0 to 23]]&gt;=0,Table1[[#This Row],[hour of cancellation 0 to 23]]&lt;=23)</f>
        <v>0</v>
      </c>
    </row>
    <row r="4516" spans="1:13" x14ac:dyDescent="0.3">
      <c r="A4516" s="1">
        <v>4515</v>
      </c>
      <c r="B4516" s="1">
        <v>1</v>
      </c>
      <c r="C4516" s="2">
        <v>41107.148695833341</v>
      </c>
      <c r="D4516" s="2">
        <v>41167.148611111108</v>
      </c>
      <c r="E4516" s="1">
        <v>8</v>
      </c>
      <c r="F4516" s="2">
        <v>41108.597206948776</v>
      </c>
      <c r="G4516" s="1">
        <v>0</v>
      </c>
      <c r="H4516" s="32">
        <f>IFERROR(HOUR(Table1[[#This Row],[Cancel Date/time]])+MINUTE(Table1[[#This Row],[Cancel Date/time]])/60,"not cancelled")</f>
        <v>14.316666666666666</v>
      </c>
      <c r="I4516" s="47">
        <f>IFERROR(ROUND(Table1[[#This Row],[cancellation time decimal]],0),"not cancelled")</f>
        <v>14</v>
      </c>
      <c r="J4516" s="10">
        <f>IFERROR(MOD(Table1[[#This Row],[cancellation hour rounded]],24),"not cancelled")</f>
        <v>14</v>
      </c>
      <c r="K4516" s="32">
        <f>1/Table1[[#This Row],[Duration (Time between doses '[in hours'])]]</f>
        <v>0.125</v>
      </c>
      <c r="L4516" s="33">
        <f>Table1[[#This Row],[number doses per hour]]*INDEX(Table2[price per dose],Table1[[#This Row],[Drug ID]])</f>
        <v>0.84929166666666667</v>
      </c>
      <c r="M4516" s="11" t="b">
        <f>AND(Table1[[#This Row],[hour of cancellation 0 to 23]]&gt;=0,Table1[[#This Row],[hour of cancellation 0 to 23]]&lt;=23)</f>
        <v>1</v>
      </c>
    </row>
    <row r="4517" spans="1:13" x14ac:dyDescent="0.3">
      <c r="A4517" s="1">
        <v>4516</v>
      </c>
      <c r="B4517" s="1">
        <v>6</v>
      </c>
      <c r="C4517" s="2">
        <v>41107.149708863566</v>
      </c>
      <c r="D4517" s="2">
        <v>41167.149305555555</v>
      </c>
      <c r="E4517" s="1">
        <v>24</v>
      </c>
      <c r="F4517" s="2">
        <v>41113.74169186307</v>
      </c>
      <c r="G4517" s="1">
        <v>0</v>
      </c>
      <c r="H4517" s="32">
        <f>IFERROR(HOUR(Table1[[#This Row],[Cancel Date/time]])+MINUTE(Table1[[#This Row],[Cancel Date/time]])/60,"not cancelled")</f>
        <v>17.8</v>
      </c>
      <c r="I4517" s="47">
        <f>IFERROR(ROUND(Table1[[#This Row],[cancellation time decimal]],0),"not cancelled")</f>
        <v>18</v>
      </c>
      <c r="J4517" s="10">
        <f>IFERROR(MOD(Table1[[#This Row],[cancellation hour rounded]],24),"not cancelled")</f>
        <v>18</v>
      </c>
      <c r="K4517" s="32">
        <f>1/Table1[[#This Row],[Duration (Time between doses '[in hours'])]]</f>
        <v>4.1666666666666664E-2</v>
      </c>
      <c r="L4517" s="33">
        <f>Table1[[#This Row],[number doses per hour]]*INDEX(Table2[price per dose],Table1[[#This Row],[Drug ID]])</f>
        <v>0.35218749999999999</v>
      </c>
      <c r="M4517" s="11" t="b">
        <f>AND(Table1[[#This Row],[hour of cancellation 0 to 23]]&gt;=0,Table1[[#This Row],[hour of cancellation 0 to 23]]&lt;=23)</f>
        <v>1</v>
      </c>
    </row>
    <row r="4518" spans="1:13" x14ac:dyDescent="0.3">
      <c r="A4518" s="1">
        <v>4517</v>
      </c>
      <c r="B4518" s="1">
        <v>2</v>
      </c>
      <c r="C4518" s="2">
        <v>41107.287094517189</v>
      </c>
      <c r="D4518" s="2">
        <v>41167.286805555559</v>
      </c>
      <c r="E4518" s="1">
        <v>10</v>
      </c>
      <c r="F4518" s="2">
        <v>41109.412208677502</v>
      </c>
      <c r="G4518" s="1">
        <v>0</v>
      </c>
      <c r="H4518" s="32">
        <f>IFERROR(HOUR(Table1[[#This Row],[Cancel Date/time]])+MINUTE(Table1[[#This Row],[Cancel Date/time]])/60,"not cancelled")</f>
        <v>9.8833333333333329</v>
      </c>
      <c r="I4518" s="47">
        <f>IFERROR(ROUND(Table1[[#This Row],[cancellation time decimal]],0),"not cancelled")</f>
        <v>10</v>
      </c>
      <c r="J4518" s="10">
        <f>IFERROR(MOD(Table1[[#This Row],[cancellation hour rounded]],24),"not cancelled")</f>
        <v>10</v>
      </c>
      <c r="K4518" s="32">
        <f>1/Table1[[#This Row],[Duration (Time between doses '[in hours'])]]</f>
        <v>0.1</v>
      </c>
      <c r="L4518" s="33">
        <f>Table1[[#This Row],[number doses per hour]]*INDEX(Table2[price per dose],Table1[[#This Row],[Drug ID]])</f>
        <v>0.84959999999999969</v>
      </c>
      <c r="M4518" s="11" t="b">
        <f>AND(Table1[[#This Row],[hour of cancellation 0 to 23]]&gt;=0,Table1[[#This Row],[hour of cancellation 0 to 23]]&lt;=23)</f>
        <v>1</v>
      </c>
    </row>
    <row r="4519" spans="1:13" hidden="1" x14ac:dyDescent="0.3">
      <c r="A4519" s="1">
        <v>4518</v>
      </c>
      <c r="B4519" s="1">
        <v>9</v>
      </c>
      <c r="C4519" s="2">
        <v>41107.389506704669</v>
      </c>
      <c r="D4519" s="2">
        <v>41112.055826786818</v>
      </c>
      <c r="E4519" s="1">
        <v>5</v>
      </c>
      <c r="F4519" s="2" t="s">
        <v>5</v>
      </c>
      <c r="G4519" s="1">
        <v>0</v>
      </c>
      <c r="H4519" s="32" t="str">
        <f>IFERROR(HOUR(Table1[[#This Row],[Cancel Date/time]])+MINUTE(Table1[[#This Row],[Cancel Date/time]])/60,"not cancelled")</f>
        <v>not cancelled</v>
      </c>
      <c r="I4519" s="47" t="str">
        <f>IFERROR(ROUND(Table1[[#This Row],[cancellation time decimal]],0),"not cancelled")</f>
        <v>not cancelled</v>
      </c>
      <c r="J4519" s="10" t="str">
        <f>IFERROR(MOD(Table1[[#This Row],[cancellation hour rounded]],24),"not cancelled")</f>
        <v>not cancelled</v>
      </c>
      <c r="K4519" s="32">
        <f>1/Table1[[#This Row],[Duration (Time between doses '[in hours'])]]</f>
        <v>0.2</v>
      </c>
      <c r="L4519" s="33">
        <f>Table1[[#This Row],[number doses per hour]]*INDEX(Table2[price per dose],Table1[[#This Row],[Drug ID]])</f>
        <v>5.6740000000000004</v>
      </c>
      <c r="M4519" s="11" t="b">
        <f>AND(Table1[[#This Row],[hour of cancellation 0 to 23]]&gt;=0,Table1[[#This Row],[hour of cancellation 0 to 23]]&lt;=23)</f>
        <v>0</v>
      </c>
    </row>
    <row r="4520" spans="1:13" hidden="1" x14ac:dyDescent="0.3">
      <c r="A4520" s="1">
        <v>4519</v>
      </c>
      <c r="B4520" s="1">
        <v>5</v>
      </c>
      <c r="C4520" s="2">
        <v>41107.393419672582</v>
      </c>
      <c r="D4520" s="2">
        <v>41110.226320519803</v>
      </c>
      <c r="E4520" s="1">
        <v>24</v>
      </c>
      <c r="F4520" s="2" t="s">
        <v>5</v>
      </c>
      <c r="G4520" s="1">
        <v>0</v>
      </c>
      <c r="H4520" s="32" t="str">
        <f>IFERROR(HOUR(Table1[[#This Row],[Cancel Date/time]])+MINUTE(Table1[[#This Row],[Cancel Date/time]])/60,"not cancelled")</f>
        <v>not cancelled</v>
      </c>
      <c r="I4520" s="47" t="str">
        <f>IFERROR(ROUND(Table1[[#This Row],[cancellation time decimal]],0),"not cancelled")</f>
        <v>not cancelled</v>
      </c>
      <c r="J4520" s="10" t="str">
        <f>IFERROR(MOD(Table1[[#This Row],[cancellation hour rounded]],24),"not cancelled")</f>
        <v>not cancelled</v>
      </c>
      <c r="K4520" s="32">
        <f>1/Table1[[#This Row],[Duration (Time between doses '[in hours'])]]</f>
        <v>4.1666666666666664E-2</v>
      </c>
      <c r="L4520" s="33">
        <f>Table1[[#This Row],[number doses per hour]]*INDEX(Table2[price per dose],Table1[[#This Row],[Drug ID]])</f>
        <v>0.2815833333333333</v>
      </c>
      <c r="M4520" s="11" t="b">
        <f>AND(Table1[[#This Row],[hour of cancellation 0 to 23]]&gt;=0,Table1[[#This Row],[hour of cancellation 0 to 23]]&lt;=23)</f>
        <v>0</v>
      </c>
    </row>
    <row r="4521" spans="1:13" hidden="1" x14ac:dyDescent="0.3">
      <c r="A4521" s="1">
        <v>4520</v>
      </c>
      <c r="B4521" s="1">
        <v>9</v>
      </c>
      <c r="C4521" s="2">
        <v>41107.384499080603</v>
      </c>
      <c r="D4521" s="2">
        <v>41111.175885257115</v>
      </c>
      <c r="E4521" s="1">
        <v>5</v>
      </c>
      <c r="F4521" s="2" t="s">
        <v>5</v>
      </c>
      <c r="G4521" s="1">
        <v>0</v>
      </c>
      <c r="H4521" s="32" t="str">
        <f>IFERROR(HOUR(Table1[[#This Row],[Cancel Date/time]])+MINUTE(Table1[[#This Row],[Cancel Date/time]])/60,"not cancelled")</f>
        <v>not cancelled</v>
      </c>
      <c r="I4521" s="47" t="str">
        <f>IFERROR(ROUND(Table1[[#This Row],[cancellation time decimal]],0),"not cancelled")</f>
        <v>not cancelled</v>
      </c>
      <c r="J4521" s="10" t="str">
        <f>IFERROR(MOD(Table1[[#This Row],[cancellation hour rounded]],24),"not cancelled")</f>
        <v>not cancelled</v>
      </c>
      <c r="K4521" s="32">
        <f>1/Table1[[#This Row],[Duration (Time between doses '[in hours'])]]</f>
        <v>0.2</v>
      </c>
      <c r="L4521" s="33">
        <f>Table1[[#This Row],[number doses per hour]]*INDEX(Table2[price per dose],Table1[[#This Row],[Drug ID]])</f>
        <v>5.6740000000000004</v>
      </c>
      <c r="M4521" s="11" t="b">
        <f>AND(Table1[[#This Row],[hour of cancellation 0 to 23]]&gt;=0,Table1[[#This Row],[hour of cancellation 0 to 23]]&lt;=23)</f>
        <v>0</v>
      </c>
    </row>
    <row r="4522" spans="1:13" x14ac:dyDescent="0.3">
      <c r="A4522" s="1">
        <v>4521</v>
      </c>
      <c r="B4522" s="1">
        <v>7</v>
      </c>
      <c r="C4522" s="2">
        <v>41107.393976191262</v>
      </c>
      <c r="D4522" s="2">
        <v>41167.393750000003</v>
      </c>
      <c r="E4522" s="1">
        <v>24</v>
      </c>
      <c r="F4522" s="2">
        <v>41110.652424054577</v>
      </c>
      <c r="G4522" s="1">
        <v>0</v>
      </c>
      <c r="H4522" s="32">
        <f>IFERROR(HOUR(Table1[[#This Row],[Cancel Date/time]])+MINUTE(Table1[[#This Row],[Cancel Date/time]])/60,"not cancelled")</f>
        <v>15.65</v>
      </c>
      <c r="I4522" s="47">
        <f>IFERROR(ROUND(Table1[[#This Row],[cancellation time decimal]],0),"not cancelled")</f>
        <v>16</v>
      </c>
      <c r="J4522" s="10">
        <f>IFERROR(MOD(Table1[[#This Row],[cancellation hour rounded]],24),"not cancelled")</f>
        <v>16</v>
      </c>
      <c r="K4522" s="32">
        <f>1/Table1[[#This Row],[Duration (Time between doses '[in hours'])]]</f>
        <v>4.1666666666666664E-2</v>
      </c>
      <c r="L4522" s="33">
        <f>Table1[[#This Row],[number doses per hour]]*INDEX(Table2[price per dose],Table1[[#This Row],[Drug ID]])</f>
        <v>1.2958049999999997</v>
      </c>
      <c r="M4522" s="11" t="b">
        <f>AND(Table1[[#This Row],[hour of cancellation 0 to 23]]&gt;=0,Table1[[#This Row],[hour of cancellation 0 to 23]]&lt;=23)</f>
        <v>1</v>
      </c>
    </row>
    <row r="4523" spans="1:13" hidden="1" x14ac:dyDescent="0.3">
      <c r="A4523" s="1">
        <v>4522</v>
      </c>
      <c r="B4523" s="1">
        <v>6</v>
      </c>
      <c r="C4523" s="2">
        <v>41107.414592294575</v>
      </c>
      <c r="D4523" s="2">
        <v>41109.87263066673</v>
      </c>
      <c r="E4523" s="1">
        <v>24</v>
      </c>
      <c r="F4523" s="2" t="s">
        <v>5</v>
      </c>
      <c r="G4523" s="1">
        <v>0</v>
      </c>
      <c r="H4523" s="32" t="str">
        <f>IFERROR(HOUR(Table1[[#This Row],[Cancel Date/time]])+MINUTE(Table1[[#This Row],[Cancel Date/time]])/60,"not cancelled")</f>
        <v>not cancelled</v>
      </c>
      <c r="I4523" s="47" t="str">
        <f>IFERROR(ROUND(Table1[[#This Row],[cancellation time decimal]],0),"not cancelled")</f>
        <v>not cancelled</v>
      </c>
      <c r="J4523" s="10" t="str">
        <f>IFERROR(MOD(Table1[[#This Row],[cancellation hour rounded]],24),"not cancelled")</f>
        <v>not cancelled</v>
      </c>
      <c r="K4523" s="32">
        <f>1/Table1[[#This Row],[Duration (Time between doses '[in hours'])]]</f>
        <v>4.1666666666666664E-2</v>
      </c>
      <c r="L4523" s="33">
        <f>Table1[[#This Row],[number doses per hour]]*INDEX(Table2[price per dose],Table1[[#This Row],[Drug ID]])</f>
        <v>0.35218749999999999</v>
      </c>
      <c r="M4523" s="11" t="b">
        <f>AND(Table1[[#This Row],[hour of cancellation 0 to 23]]&gt;=0,Table1[[#This Row],[hour of cancellation 0 to 23]]&lt;=23)</f>
        <v>0</v>
      </c>
    </row>
    <row r="4524" spans="1:13" x14ac:dyDescent="0.3">
      <c r="A4524" s="1">
        <v>4523</v>
      </c>
      <c r="B4524" s="1">
        <v>3</v>
      </c>
      <c r="C4524" s="2">
        <v>41107.379647330032</v>
      </c>
      <c r="D4524" s="2">
        <v>41110.17083333333</v>
      </c>
      <c r="E4524" s="1">
        <v>24</v>
      </c>
      <c r="F4524" s="2">
        <v>41108.630037269853</v>
      </c>
      <c r="G4524" s="1">
        <v>0</v>
      </c>
      <c r="H4524" s="32">
        <f>IFERROR(HOUR(Table1[[#This Row],[Cancel Date/time]])+MINUTE(Table1[[#This Row],[Cancel Date/time]])/60,"not cancelled")</f>
        <v>15.116666666666667</v>
      </c>
      <c r="I4524" s="47">
        <f>IFERROR(ROUND(Table1[[#This Row],[cancellation time decimal]],0),"not cancelled")</f>
        <v>15</v>
      </c>
      <c r="J4524" s="10">
        <f>IFERROR(MOD(Table1[[#This Row],[cancellation hour rounded]],24),"not cancelled")</f>
        <v>15</v>
      </c>
      <c r="K4524" s="32">
        <f>1/Table1[[#This Row],[Duration (Time between doses '[in hours'])]]</f>
        <v>4.1666666666666664E-2</v>
      </c>
      <c r="L4524" s="33">
        <f>Table1[[#This Row],[number doses per hour]]*INDEX(Table2[price per dose],Table1[[#This Row],[Drug ID]])</f>
        <v>0.18133000000000002</v>
      </c>
      <c r="M4524" s="11" t="b">
        <f>AND(Table1[[#This Row],[hour of cancellation 0 to 23]]&gt;=0,Table1[[#This Row],[hour of cancellation 0 to 23]]&lt;=23)</f>
        <v>1</v>
      </c>
    </row>
    <row r="4525" spans="1:13" x14ac:dyDescent="0.3">
      <c r="A4525" s="1">
        <v>4524</v>
      </c>
      <c r="B4525" s="1">
        <v>8</v>
      </c>
      <c r="C4525" s="2">
        <v>41107.389483717874</v>
      </c>
      <c r="D4525" s="2">
        <v>41167.388888888891</v>
      </c>
      <c r="E4525" s="1">
        <v>3</v>
      </c>
      <c r="F4525" s="2">
        <v>41112.365516650454</v>
      </c>
      <c r="G4525" s="1">
        <v>0</v>
      </c>
      <c r="H4525" s="32">
        <f>IFERROR(HOUR(Table1[[#This Row],[Cancel Date/time]])+MINUTE(Table1[[#This Row],[Cancel Date/time]])/60,"not cancelled")</f>
        <v>8.7666666666666675</v>
      </c>
      <c r="I4525" s="47">
        <f>IFERROR(ROUND(Table1[[#This Row],[cancellation time decimal]],0),"not cancelled")</f>
        <v>9</v>
      </c>
      <c r="J4525" s="10">
        <f>IFERROR(MOD(Table1[[#This Row],[cancellation hour rounded]],24),"not cancelled")</f>
        <v>9</v>
      </c>
      <c r="K4525" s="32">
        <f>1/Table1[[#This Row],[Duration (Time between doses '[in hours'])]]</f>
        <v>0.33333333333333331</v>
      </c>
      <c r="L4525" s="33">
        <f>Table1[[#This Row],[number doses per hour]]*INDEX(Table2[price per dose],Table1[[#This Row],[Drug ID]])</f>
        <v>0.29998222222222221</v>
      </c>
      <c r="M4525" s="11" t="b">
        <f>AND(Table1[[#This Row],[hour of cancellation 0 to 23]]&gt;=0,Table1[[#This Row],[hour of cancellation 0 to 23]]&lt;=23)</f>
        <v>1</v>
      </c>
    </row>
    <row r="4526" spans="1:13" x14ac:dyDescent="0.3">
      <c r="A4526" s="1">
        <v>4525</v>
      </c>
      <c r="B4526" s="1">
        <v>6</v>
      </c>
      <c r="C4526" s="2">
        <v>41107.453755789327</v>
      </c>
      <c r="D4526" s="2">
        <v>41167.453472222223</v>
      </c>
      <c r="E4526" s="1">
        <v>24</v>
      </c>
      <c r="F4526" s="2">
        <v>41113.421477962082</v>
      </c>
      <c r="G4526" s="1">
        <v>0</v>
      </c>
      <c r="H4526" s="32">
        <f>IFERROR(HOUR(Table1[[#This Row],[Cancel Date/time]])+MINUTE(Table1[[#This Row],[Cancel Date/time]])/60,"not cancelled")</f>
        <v>10.1</v>
      </c>
      <c r="I4526" s="47">
        <f>IFERROR(ROUND(Table1[[#This Row],[cancellation time decimal]],0),"not cancelled")</f>
        <v>10</v>
      </c>
      <c r="J4526" s="10">
        <f>IFERROR(MOD(Table1[[#This Row],[cancellation hour rounded]],24),"not cancelled")</f>
        <v>10</v>
      </c>
      <c r="K4526" s="32">
        <f>1/Table1[[#This Row],[Duration (Time between doses '[in hours'])]]</f>
        <v>4.1666666666666664E-2</v>
      </c>
      <c r="L4526" s="33">
        <f>Table1[[#This Row],[number doses per hour]]*INDEX(Table2[price per dose],Table1[[#This Row],[Drug ID]])</f>
        <v>0.35218749999999999</v>
      </c>
      <c r="M4526" s="11" t="b">
        <f>AND(Table1[[#This Row],[hour of cancellation 0 to 23]]&gt;=0,Table1[[#This Row],[hour of cancellation 0 to 23]]&lt;=23)</f>
        <v>1</v>
      </c>
    </row>
    <row r="4527" spans="1:13" x14ac:dyDescent="0.3">
      <c r="A4527" s="1">
        <v>4526</v>
      </c>
      <c r="B4527" s="1">
        <v>2</v>
      </c>
      <c r="C4527" s="2">
        <v>41107.43454401214</v>
      </c>
      <c r="D4527" s="2">
        <v>41167.434027777774</v>
      </c>
      <c r="E4527" s="1">
        <v>10</v>
      </c>
      <c r="F4527" s="2">
        <v>41108.442584609649</v>
      </c>
      <c r="G4527" s="1">
        <v>0</v>
      </c>
      <c r="H4527" s="32">
        <f>IFERROR(HOUR(Table1[[#This Row],[Cancel Date/time]])+MINUTE(Table1[[#This Row],[Cancel Date/time]])/60,"not cancelled")</f>
        <v>10.616666666666667</v>
      </c>
      <c r="I4527" s="47">
        <f>IFERROR(ROUND(Table1[[#This Row],[cancellation time decimal]],0),"not cancelled")</f>
        <v>11</v>
      </c>
      <c r="J4527" s="10">
        <f>IFERROR(MOD(Table1[[#This Row],[cancellation hour rounded]],24),"not cancelled")</f>
        <v>11</v>
      </c>
      <c r="K4527" s="32">
        <f>1/Table1[[#This Row],[Duration (Time between doses '[in hours'])]]</f>
        <v>0.1</v>
      </c>
      <c r="L4527" s="33">
        <f>Table1[[#This Row],[number doses per hour]]*INDEX(Table2[price per dose],Table1[[#This Row],[Drug ID]])</f>
        <v>0.84959999999999969</v>
      </c>
      <c r="M4527" s="11" t="b">
        <f>AND(Table1[[#This Row],[hour of cancellation 0 to 23]]&gt;=0,Table1[[#This Row],[hour of cancellation 0 to 23]]&lt;=23)</f>
        <v>1</v>
      </c>
    </row>
    <row r="4528" spans="1:13" x14ac:dyDescent="0.3">
      <c r="A4528" s="1">
        <v>4527</v>
      </c>
      <c r="B4528" s="1">
        <v>5</v>
      </c>
      <c r="C4528" s="2">
        <v>41107.490560069476</v>
      </c>
      <c r="D4528" s="2">
        <v>41167.490277777782</v>
      </c>
      <c r="E4528" s="1">
        <v>24</v>
      </c>
      <c r="F4528" s="2">
        <v>41111.500791441278</v>
      </c>
      <c r="G4528" s="1">
        <v>0</v>
      </c>
      <c r="H4528" s="32">
        <f>IFERROR(HOUR(Table1[[#This Row],[Cancel Date/time]])+MINUTE(Table1[[#This Row],[Cancel Date/time]])/60,"not cancelled")</f>
        <v>12.016666666666667</v>
      </c>
      <c r="I4528" s="47">
        <f>IFERROR(ROUND(Table1[[#This Row],[cancellation time decimal]],0),"not cancelled")</f>
        <v>12</v>
      </c>
      <c r="J4528" s="10">
        <f>IFERROR(MOD(Table1[[#This Row],[cancellation hour rounded]],24),"not cancelled")</f>
        <v>12</v>
      </c>
      <c r="K4528" s="32">
        <f>1/Table1[[#This Row],[Duration (Time between doses '[in hours'])]]</f>
        <v>4.1666666666666664E-2</v>
      </c>
      <c r="L4528" s="33">
        <f>Table1[[#This Row],[number doses per hour]]*INDEX(Table2[price per dose],Table1[[#This Row],[Drug ID]])</f>
        <v>0.2815833333333333</v>
      </c>
      <c r="M4528" s="11" t="b">
        <f>AND(Table1[[#This Row],[hour of cancellation 0 to 23]]&gt;=0,Table1[[#This Row],[hour of cancellation 0 to 23]]&lt;=23)</f>
        <v>1</v>
      </c>
    </row>
    <row r="4529" spans="1:13" x14ac:dyDescent="0.3">
      <c r="A4529" s="1">
        <v>4528</v>
      </c>
      <c r="B4529" s="1">
        <v>1</v>
      </c>
      <c r="C4529" s="2">
        <v>41107.748926117791</v>
      </c>
      <c r="D4529" s="2">
        <v>41167.748611111114</v>
      </c>
      <c r="E4529" s="1">
        <v>12</v>
      </c>
      <c r="F4529" s="2">
        <v>41108.296667846887</v>
      </c>
      <c r="G4529" s="1">
        <v>0</v>
      </c>
      <c r="H4529" s="32">
        <f>IFERROR(HOUR(Table1[[#This Row],[Cancel Date/time]])+MINUTE(Table1[[#This Row],[Cancel Date/time]])/60,"not cancelled")</f>
        <v>7.1166666666666663</v>
      </c>
      <c r="I4529" s="47">
        <f>IFERROR(ROUND(Table1[[#This Row],[cancellation time decimal]],0),"not cancelled")</f>
        <v>7</v>
      </c>
      <c r="J4529" s="10">
        <f>IFERROR(MOD(Table1[[#This Row],[cancellation hour rounded]],24),"not cancelled")</f>
        <v>7</v>
      </c>
      <c r="K4529" s="32">
        <f>1/Table1[[#This Row],[Duration (Time between doses '[in hours'])]]</f>
        <v>8.3333333333333329E-2</v>
      </c>
      <c r="L4529" s="33">
        <f>Table1[[#This Row],[number doses per hour]]*INDEX(Table2[price per dose],Table1[[#This Row],[Drug ID]])</f>
        <v>0.56619444444444444</v>
      </c>
      <c r="M4529" s="11" t="b">
        <f>AND(Table1[[#This Row],[hour of cancellation 0 to 23]]&gt;=0,Table1[[#This Row],[hour of cancellation 0 to 23]]&lt;=23)</f>
        <v>1</v>
      </c>
    </row>
    <row r="4530" spans="1:13" x14ac:dyDescent="0.3">
      <c r="A4530" s="1">
        <v>4529</v>
      </c>
      <c r="B4530" s="1">
        <v>1</v>
      </c>
      <c r="C4530" s="2">
        <v>41107.754510408464</v>
      </c>
      <c r="D4530" s="2">
        <v>41110.29583333333</v>
      </c>
      <c r="E4530" s="1">
        <v>8</v>
      </c>
      <c r="F4530" s="2">
        <v>41107.982608751307</v>
      </c>
      <c r="G4530" s="1">
        <v>0</v>
      </c>
      <c r="H4530" s="32">
        <f>IFERROR(HOUR(Table1[[#This Row],[Cancel Date/time]])+MINUTE(Table1[[#This Row],[Cancel Date/time]])/60,"not cancelled")</f>
        <v>23.566666666666666</v>
      </c>
      <c r="I4530" s="47">
        <f>IFERROR(ROUND(Table1[[#This Row],[cancellation time decimal]],0),"not cancelled")</f>
        <v>24</v>
      </c>
      <c r="J4530" s="10">
        <f>IFERROR(MOD(Table1[[#This Row],[cancellation hour rounded]],24),"not cancelled")</f>
        <v>0</v>
      </c>
      <c r="K4530" s="32">
        <f>1/Table1[[#This Row],[Duration (Time between doses '[in hours'])]]</f>
        <v>0.125</v>
      </c>
      <c r="L4530" s="33">
        <f>Table1[[#This Row],[number doses per hour]]*INDEX(Table2[price per dose],Table1[[#This Row],[Drug ID]])</f>
        <v>0.84929166666666667</v>
      </c>
      <c r="M4530" s="11" t="b">
        <f>AND(Table1[[#This Row],[hour of cancellation 0 to 23]]&gt;=0,Table1[[#This Row],[hour of cancellation 0 to 23]]&lt;=23)</f>
        <v>1</v>
      </c>
    </row>
    <row r="4531" spans="1:13" x14ac:dyDescent="0.3">
      <c r="A4531" s="1">
        <v>4530</v>
      </c>
      <c r="B4531" s="1">
        <v>8</v>
      </c>
      <c r="C4531" s="2">
        <v>41107.751785420514</v>
      </c>
      <c r="D4531" s="2">
        <v>41167.751388888886</v>
      </c>
      <c r="E4531" s="1">
        <v>3</v>
      </c>
      <c r="F4531" s="2">
        <v>41114.601586309676</v>
      </c>
      <c r="G4531" s="1">
        <v>1</v>
      </c>
      <c r="H4531" s="32">
        <f>IFERROR(HOUR(Table1[[#This Row],[Cancel Date/time]])+MINUTE(Table1[[#This Row],[Cancel Date/time]])/60,"not cancelled")</f>
        <v>14.433333333333334</v>
      </c>
      <c r="I4531" s="47">
        <f>IFERROR(ROUND(Table1[[#This Row],[cancellation time decimal]],0),"not cancelled")</f>
        <v>14</v>
      </c>
      <c r="J4531" s="10">
        <f>IFERROR(MOD(Table1[[#This Row],[cancellation hour rounded]],24),"not cancelled")</f>
        <v>14</v>
      </c>
      <c r="K4531" s="32">
        <f>1/Table1[[#This Row],[Duration (Time between doses '[in hours'])]]</f>
        <v>0.33333333333333331</v>
      </c>
      <c r="L4531" s="33">
        <f>Table1[[#This Row],[number doses per hour]]*INDEX(Table2[price per dose],Table1[[#This Row],[Drug ID]])</f>
        <v>0.29998222222222221</v>
      </c>
      <c r="M4531" s="11" t="b">
        <f>AND(Table1[[#This Row],[hour of cancellation 0 to 23]]&gt;=0,Table1[[#This Row],[hour of cancellation 0 to 23]]&lt;=23)</f>
        <v>1</v>
      </c>
    </row>
    <row r="4532" spans="1:13" hidden="1" x14ac:dyDescent="0.3">
      <c r="A4532" s="1">
        <v>4531</v>
      </c>
      <c r="B4532" s="1">
        <v>1</v>
      </c>
      <c r="C4532" s="2">
        <v>41107.756990408299</v>
      </c>
      <c r="D4532" s="2">
        <v>41110.50662689341</v>
      </c>
      <c r="E4532" s="1">
        <v>8</v>
      </c>
      <c r="F4532" s="2" t="s">
        <v>5</v>
      </c>
      <c r="G4532" s="1">
        <v>0</v>
      </c>
      <c r="H4532" s="32" t="str">
        <f>IFERROR(HOUR(Table1[[#This Row],[Cancel Date/time]])+MINUTE(Table1[[#This Row],[Cancel Date/time]])/60,"not cancelled")</f>
        <v>not cancelled</v>
      </c>
      <c r="I4532" s="47" t="str">
        <f>IFERROR(ROUND(Table1[[#This Row],[cancellation time decimal]],0),"not cancelled")</f>
        <v>not cancelled</v>
      </c>
      <c r="J4532" s="10" t="str">
        <f>IFERROR(MOD(Table1[[#This Row],[cancellation hour rounded]],24),"not cancelled")</f>
        <v>not cancelled</v>
      </c>
      <c r="K4532" s="32">
        <f>1/Table1[[#This Row],[Duration (Time between doses '[in hours'])]]</f>
        <v>0.125</v>
      </c>
      <c r="L4532" s="33">
        <f>Table1[[#This Row],[number doses per hour]]*INDEX(Table2[price per dose],Table1[[#This Row],[Drug ID]])</f>
        <v>0.84929166666666667</v>
      </c>
      <c r="M4532" s="11" t="b">
        <f>AND(Table1[[#This Row],[hour of cancellation 0 to 23]]&gt;=0,Table1[[#This Row],[hour of cancellation 0 to 23]]&lt;=23)</f>
        <v>0</v>
      </c>
    </row>
    <row r="4533" spans="1:13" x14ac:dyDescent="0.3">
      <c r="A4533" s="1">
        <v>4532</v>
      </c>
      <c r="B4533" s="1">
        <v>1</v>
      </c>
      <c r="C4533" s="2">
        <v>41107.760719414167</v>
      </c>
      <c r="D4533" s="2">
        <v>41167.760416666664</v>
      </c>
      <c r="E4533" s="1">
        <v>12</v>
      </c>
      <c r="F4533" s="2">
        <v>41108.524533086049</v>
      </c>
      <c r="G4533" s="1">
        <v>0</v>
      </c>
      <c r="H4533" s="32">
        <f>IFERROR(HOUR(Table1[[#This Row],[Cancel Date/time]])+MINUTE(Table1[[#This Row],[Cancel Date/time]])/60,"not cancelled")</f>
        <v>12.583333333333334</v>
      </c>
      <c r="I4533" s="47">
        <f>IFERROR(ROUND(Table1[[#This Row],[cancellation time decimal]],0),"not cancelled")</f>
        <v>13</v>
      </c>
      <c r="J4533" s="10">
        <f>IFERROR(MOD(Table1[[#This Row],[cancellation hour rounded]],24),"not cancelled")</f>
        <v>13</v>
      </c>
      <c r="K4533" s="32">
        <f>1/Table1[[#This Row],[Duration (Time between doses '[in hours'])]]</f>
        <v>8.3333333333333329E-2</v>
      </c>
      <c r="L4533" s="33">
        <f>Table1[[#This Row],[number doses per hour]]*INDEX(Table2[price per dose],Table1[[#This Row],[Drug ID]])</f>
        <v>0.56619444444444444</v>
      </c>
      <c r="M4533" s="11" t="b">
        <f>AND(Table1[[#This Row],[hour of cancellation 0 to 23]]&gt;=0,Table1[[#This Row],[hour of cancellation 0 to 23]]&lt;=23)</f>
        <v>1</v>
      </c>
    </row>
    <row r="4534" spans="1:13" hidden="1" x14ac:dyDescent="0.3">
      <c r="A4534" s="1">
        <v>4533</v>
      </c>
      <c r="B4534" s="1">
        <v>4</v>
      </c>
      <c r="C4534" s="2">
        <v>41107.755720234054</v>
      </c>
      <c r="D4534" s="2">
        <v>41111.921822814511</v>
      </c>
      <c r="E4534" s="1">
        <v>12</v>
      </c>
      <c r="F4534" s="2" t="s">
        <v>5</v>
      </c>
      <c r="G4534" s="1">
        <v>0</v>
      </c>
      <c r="H4534" s="32" t="str">
        <f>IFERROR(HOUR(Table1[[#This Row],[Cancel Date/time]])+MINUTE(Table1[[#This Row],[Cancel Date/time]])/60,"not cancelled")</f>
        <v>not cancelled</v>
      </c>
      <c r="I4534" s="47" t="str">
        <f>IFERROR(ROUND(Table1[[#This Row],[cancellation time decimal]],0),"not cancelled")</f>
        <v>not cancelled</v>
      </c>
      <c r="J4534" s="10" t="str">
        <f>IFERROR(MOD(Table1[[#This Row],[cancellation hour rounded]],24),"not cancelled")</f>
        <v>not cancelled</v>
      </c>
      <c r="K4534" s="32">
        <f>1/Table1[[#This Row],[Duration (Time between doses '[in hours'])]]</f>
        <v>8.3333333333333329E-2</v>
      </c>
      <c r="L4534" s="33">
        <f>Table1[[#This Row],[number doses per hour]]*INDEX(Table2[price per dose],Table1[[#This Row],[Drug ID]])</f>
        <v>1.448055119047619</v>
      </c>
      <c r="M4534" s="11" t="b">
        <f>AND(Table1[[#This Row],[hour of cancellation 0 to 23]]&gt;=0,Table1[[#This Row],[hour of cancellation 0 to 23]]&lt;=23)</f>
        <v>0</v>
      </c>
    </row>
    <row r="4535" spans="1:13" x14ac:dyDescent="0.3">
      <c r="A4535" s="1">
        <v>4534</v>
      </c>
      <c r="B4535" s="1">
        <v>8</v>
      </c>
      <c r="C4535" s="2">
        <v>41107.790196642309</v>
      </c>
      <c r="D4535" s="2">
        <v>41167.789583333331</v>
      </c>
      <c r="E4535" s="1">
        <v>3</v>
      </c>
      <c r="F4535" s="2">
        <v>41112.57909803572</v>
      </c>
      <c r="G4535" s="1">
        <v>0</v>
      </c>
      <c r="H4535" s="32">
        <f>IFERROR(HOUR(Table1[[#This Row],[Cancel Date/time]])+MINUTE(Table1[[#This Row],[Cancel Date/time]])/60,"not cancelled")</f>
        <v>13.883333333333333</v>
      </c>
      <c r="I4535" s="47">
        <f>IFERROR(ROUND(Table1[[#This Row],[cancellation time decimal]],0),"not cancelled")</f>
        <v>14</v>
      </c>
      <c r="J4535" s="10">
        <f>IFERROR(MOD(Table1[[#This Row],[cancellation hour rounded]],24),"not cancelled")</f>
        <v>14</v>
      </c>
      <c r="K4535" s="32">
        <f>1/Table1[[#This Row],[Duration (Time between doses '[in hours'])]]</f>
        <v>0.33333333333333331</v>
      </c>
      <c r="L4535" s="33">
        <f>Table1[[#This Row],[number doses per hour]]*INDEX(Table2[price per dose],Table1[[#This Row],[Drug ID]])</f>
        <v>0.29998222222222221</v>
      </c>
      <c r="M4535" s="11" t="b">
        <f>AND(Table1[[#This Row],[hour of cancellation 0 to 23]]&gt;=0,Table1[[#This Row],[hour of cancellation 0 to 23]]&lt;=23)</f>
        <v>1</v>
      </c>
    </row>
    <row r="4536" spans="1:13" hidden="1" x14ac:dyDescent="0.3">
      <c r="A4536" s="1">
        <v>4535</v>
      </c>
      <c r="B4536" s="1">
        <v>4</v>
      </c>
      <c r="C4536" s="2">
        <v>41107.81025617462</v>
      </c>
      <c r="D4536" s="2">
        <v>41110.851532108922</v>
      </c>
      <c r="E4536" s="1">
        <v>12</v>
      </c>
      <c r="F4536" s="2" t="s">
        <v>5</v>
      </c>
      <c r="G4536" s="1">
        <v>0</v>
      </c>
      <c r="H4536" s="32" t="str">
        <f>IFERROR(HOUR(Table1[[#This Row],[Cancel Date/time]])+MINUTE(Table1[[#This Row],[Cancel Date/time]])/60,"not cancelled")</f>
        <v>not cancelled</v>
      </c>
      <c r="I4536" s="47" t="str">
        <f>IFERROR(ROUND(Table1[[#This Row],[cancellation time decimal]],0),"not cancelled")</f>
        <v>not cancelled</v>
      </c>
      <c r="J4536" s="10" t="str">
        <f>IFERROR(MOD(Table1[[#This Row],[cancellation hour rounded]],24),"not cancelled")</f>
        <v>not cancelled</v>
      </c>
      <c r="K4536" s="32">
        <f>1/Table1[[#This Row],[Duration (Time between doses '[in hours'])]]</f>
        <v>8.3333333333333329E-2</v>
      </c>
      <c r="L4536" s="33">
        <f>Table1[[#This Row],[number doses per hour]]*INDEX(Table2[price per dose],Table1[[#This Row],[Drug ID]])</f>
        <v>1.448055119047619</v>
      </c>
      <c r="M4536" s="11" t="b">
        <f>AND(Table1[[#This Row],[hour of cancellation 0 to 23]]&gt;=0,Table1[[#This Row],[hour of cancellation 0 to 23]]&lt;=23)</f>
        <v>0</v>
      </c>
    </row>
    <row r="4537" spans="1:13" x14ac:dyDescent="0.3">
      <c r="A4537" s="1">
        <v>4536</v>
      </c>
      <c r="B4537" s="1">
        <v>1</v>
      </c>
      <c r="C4537" s="2">
        <v>41107.865461502195</v>
      </c>
      <c r="D4537" s="2">
        <v>41110.698611111111</v>
      </c>
      <c r="E4537" s="1">
        <v>8</v>
      </c>
      <c r="F4537" s="2">
        <v>41108.019411063025</v>
      </c>
      <c r="G4537" s="1">
        <v>0</v>
      </c>
      <c r="H4537" s="32">
        <f>IFERROR(HOUR(Table1[[#This Row],[Cancel Date/time]])+MINUTE(Table1[[#This Row],[Cancel Date/time]])/60,"not cancelled")</f>
        <v>0.45</v>
      </c>
      <c r="I4537" s="47">
        <f>IFERROR(ROUND(Table1[[#This Row],[cancellation time decimal]],0),"not cancelled")</f>
        <v>0</v>
      </c>
      <c r="J4537" s="10">
        <f>IFERROR(MOD(Table1[[#This Row],[cancellation hour rounded]],24),"not cancelled")</f>
        <v>0</v>
      </c>
      <c r="K4537" s="32">
        <f>1/Table1[[#This Row],[Duration (Time between doses '[in hours'])]]</f>
        <v>0.125</v>
      </c>
      <c r="L4537" s="33">
        <f>Table1[[#This Row],[number doses per hour]]*INDEX(Table2[price per dose],Table1[[#This Row],[Drug ID]])</f>
        <v>0.84929166666666667</v>
      </c>
      <c r="M4537" s="11" t="b">
        <f>AND(Table1[[#This Row],[hour of cancellation 0 to 23]]&gt;=0,Table1[[#This Row],[hour of cancellation 0 to 23]]&lt;=23)</f>
        <v>1</v>
      </c>
    </row>
    <row r="4538" spans="1:13" x14ac:dyDescent="0.3">
      <c r="A4538" s="1">
        <v>4537</v>
      </c>
      <c r="B4538" s="1">
        <v>7</v>
      </c>
      <c r="C4538" s="2">
        <v>41107.886780651541</v>
      </c>
      <c r="D4538" s="2">
        <v>41167.886111111111</v>
      </c>
      <c r="E4538" s="1">
        <v>24</v>
      </c>
      <c r="F4538" s="2">
        <v>41117.881957149395</v>
      </c>
      <c r="G4538" s="1">
        <v>0</v>
      </c>
      <c r="H4538" s="32">
        <f>IFERROR(HOUR(Table1[[#This Row],[Cancel Date/time]])+MINUTE(Table1[[#This Row],[Cancel Date/time]])/60,"not cancelled")</f>
        <v>21.166666666666668</v>
      </c>
      <c r="I4538" s="47">
        <f>IFERROR(ROUND(Table1[[#This Row],[cancellation time decimal]],0),"not cancelled")</f>
        <v>21</v>
      </c>
      <c r="J4538" s="10">
        <f>IFERROR(MOD(Table1[[#This Row],[cancellation hour rounded]],24),"not cancelled")</f>
        <v>21</v>
      </c>
      <c r="K4538" s="32">
        <f>1/Table1[[#This Row],[Duration (Time between doses '[in hours'])]]</f>
        <v>4.1666666666666664E-2</v>
      </c>
      <c r="L4538" s="33">
        <f>Table1[[#This Row],[number doses per hour]]*INDEX(Table2[price per dose],Table1[[#This Row],[Drug ID]])</f>
        <v>1.2958049999999997</v>
      </c>
      <c r="M4538" s="11" t="b">
        <f>AND(Table1[[#This Row],[hour of cancellation 0 to 23]]&gt;=0,Table1[[#This Row],[hour of cancellation 0 to 23]]&lt;=23)</f>
        <v>1</v>
      </c>
    </row>
    <row r="4539" spans="1:13" x14ac:dyDescent="0.3">
      <c r="A4539" s="1">
        <v>4538</v>
      </c>
      <c r="B4539" s="1">
        <v>3</v>
      </c>
      <c r="C4539" s="2">
        <v>41108.021619706262</v>
      </c>
      <c r="D4539" s="2">
        <v>41168.021527777775</v>
      </c>
      <c r="E4539" s="1">
        <v>24</v>
      </c>
      <c r="F4539" s="2">
        <v>41111.035867229548</v>
      </c>
      <c r="G4539" s="1">
        <v>0</v>
      </c>
      <c r="H4539" s="32">
        <f>IFERROR(HOUR(Table1[[#This Row],[Cancel Date/time]])+MINUTE(Table1[[#This Row],[Cancel Date/time]])/60,"not cancelled")</f>
        <v>0.85</v>
      </c>
      <c r="I4539" s="47">
        <f>IFERROR(ROUND(Table1[[#This Row],[cancellation time decimal]],0),"not cancelled")</f>
        <v>1</v>
      </c>
      <c r="J4539" s="10">
        <f>IFERROR(MOD(Table1[[#This Row],[cancellation hour rounded]],24),"not cancelled")</f>
        <v>1</v>
      </c>
      <c r="K4539" s="32">
        <f>1/Table1[[#This Row],[Duration (Time between doses '[in hours'])]]</f>
        <v>4.1666666666666664E-2</v>
      </c>
      <c r="L4539" s="33">
        <f>Table1[[#This Row],[number doses per hour]]*INDEX(Table2[price per dose],Table1[[#This Row],[Drug ID]])</f>
        <v>0.18133000000000002</v>
      </c>
      <c r="M4539" s="11" t="b">
        <f>AND(Table1[[#This Row],[hour of cancellation 0 to 23]]&gt;=0,Table1[[#This Row],[hour of cancellation 0 to 23]]&lt;=23)</f>
        <v>1</v>
      </c>
    </row>
    <row r="4540" spans="1:13" x14ac:dyDescent="0.3">
      <c r="A4540" s="1">
        <v>4539</v>
      </c>
      <c r="B4540" s="1">
        <v>1</v>
      </c>
      <c r="C4540" s="2">
        <v>41108.045641417673</v>
      </c>
      <c r="D4540" s="2">
        <v>41168.045138888883</v>
      </c>
      <c r="E4540" s="1">
        <v>8</v>
      </c>
      <c r="F4540" s="2">
        <v>41109.36397648124</v>
      </c>
      <c r="G4540" s="1">
        <v>0</v>
      </c>
      <c r="H4540" s="32">
        <f>IFERROR(HOUR(Table1[[#This Row],[Cancel Date/time]])+MINUTE(Table1[[#This Row],[Cancel Date/time]])/60,"not cancelled")</f>
        <v>8.7333333333333325</v>
      </c>
      <c r="I4540" s="47">
        <f>IFERROR(ROUND(Table1[[#This Row],[cancellation time decimal]],0),"not cancelled")</f>
        <v>9</v>
      </c>
      <c r="J4540" s="10">
        <f>IFERROR(MOD(Table1[[#This Row],[cancellation hour rounded]],24),"not cancelled")</f>
        <v>9</v>
      </c>
      <c r="K4540" s="32">
        <f>1/Table1[[#This Row],[Duration (Time between doses '[in hours'])]]</f>
        <v>0.125</v>
      </c>
      <c r="L4540" s="33">
        <f>Table1[[#This Row],[number doses per hour]]*INDEX(Table2[price per dose],Table1[[#This Row],[Drug ID]])</f>
        <v>0.84929166666666667</v>
      </c>
      <c r="M4540" s="11" t="b">
        <f>AND(Table1[[#This Row],[hour of cancellation 0 to 23]]&gt;=0,Table1[[#This Row],[hour of cancellation 0 to 23]]&lt;=23)</f>
        <v>1</v>
      </c>
    </row>
    <row r="4541" spans="1:13" x14ac:dyDescent="0.3">
      <c r="A4541" s="1">
        <v>4540</v>
      </c>
      <c r="B4541" s="1">
        <v>1</v>
      </c>
      <c r="C4541" s="2">
        <v>41108.082407290924</v>
      </c>
      <c r="D4541" s="2">
        <v>41168.081944444442</v>
      </c>
      <c r="E4541" s="1">
        <v>12</v>
      </c>
      <c r="F4541" s="2">
        <v>41109.516915841406</v>
      </c>
      <c r="G4541" s="1">
        <v>0</v>
      </c>
      <c r="H4541" s="32">
        <f>IFERROR(HOUR(Table1[[#This Row],[Cancel Date/time]])+MINUTE(Table1[[#This Row],[Cancel Date/time]])/60,"not cancelled")</f>
        <v>12.4</v>
      </c>
      <c r="I4541" s="47">
        <f>IFERROR(ROUND(Table1[[#This Row],[cancellation time decimal]],0),"not cancelled")</f>
        <v>12</v>
      </c>
      <c r="J4541" s="10">
        <f>IFERROR(MOD(Table1[[#This Row],[cancellation hour rounded]],24),"not cancelled")</f>
        <v>12</v>
      </c>
      <c r="K4541" s="32">
        <f>1/Table1[[#This Row],[Duration (Time between doses '[in hours'])]]</f>
        <v>8.3333333333333329E-2</v>
      </c>
      <c r="L4541" s="33">
        <f>Table1[[#This Row],[number doses per hour]]*INDEX(Table2[price per dose],Table1[[#This Row],[Drug ID]])</f>
        <v>0.56619444444444444</v>
      </c>
      <c r="M4541" s="11" t="b">
        <f>AND(Table1[[#This Row],[hour of cancellation 0 to 23]]&gt;=0,Table1[[#This Row],[hour of cancellation 0 to 23]]&lt;=23)</f>
        <v>1</v>
      </c>
    </row>
    <row r="4542" spans="1:13" x14ac:dyDescent="0.3">
      <c r="A4542" s="1">
        <v>4541</v>
      </c>
      <c r="B4542" s="1">
        <v>3</v>
      </c>
      <c r="C4542" s="2">
        <v>41108.107507261426</v>
      </c>
      <c r="D4542" s="2">
        <v>41168.106944444444</v>
      </c>
      <c r="E4542" s="1">
        <v>24</v>
      </c>
      <c r="F4542" s="2">
        <v>41109.400678983329</v>
      </c>
      <c r="G4542" s="1">
        <v>0</v>
      </c>
      <c r="H4542" s="32">
        <f>IFERROR(HOUR(Table1[[#This Row],[Cancel Date/time]])+MINUTE(Table1[[#This Row],[Cancel Date/time]])/60,"not cancelled")</f>
        <v>9.6</v>
      </c>
      <c r="I4542" s="47">
        <f>IFERROR(ROUND(Table1[[#This Row],[cancellation time decimal]],0),"not cancelled")</f>
        <v>10</v>
      </c>
      <c r="J4542" s="10">
        <f>IFERROR(MOD(Table1[[#This Row],[cancellation hour rounded]],24),"not cancelled")</f>
        <v>10</v>
      </c>
      <c r="K4542" s="32">
        <f>1/Table1[[#This Row],[Duration (Time between doses '[in hours'])]]</f>
        <v>4.1666666666666664E-2</v>
      </c>
      <c r="L4542" s="33">
        <f>Table1[[#This Row],[number doses per hour]]*INDEX(Table2[price per dose],Table1[[#This Row],[Drug ID]])</f>
        <v>0.18133000000000002</v>
      </c>
      <c r="M4542" s="11" t="b">
        <f>AND(Table1[[#This Row],[hour of cancellation 0 to 23]]&gt;=0,Table1[[#This Row],[hour of cancellation 0 to 23]]&lt;=23)</f>
        <v>1</v>
      </c>
    </row>
    <row r="4543" spans="1:13" hidden="1" x14ac:dyDescent="0.3">
      <c r="A4543" s="1">
        <v>4542</v>
      </c>
      <c r="B4543" s="1">
        <v>10</v>
      </c>
      <c r="C4543" s="2">
        <v>41108.168047386927</v>
      </c>
      <c r="D4543" s="2">
        <v>41112.417361111111</v>
      </c>
      <c r="E4543" s="1">
        <v>1</v>
      </c>
      <c r="F4543" s="2" t="s">
        <v>5</v>
      </c>
      <c r="G4543" s="1">
        <v>2</v>
      </c>
      <c r="H4543" s="32" t="str">
        <f>IFERROR(HOUR(Table1[[#This Row],[Cancel Date/time]])+MINUTE(Table1[[#This Row],[Cancel Date/time]])/60,"not cancelled")</f>
        <v>not cancelled</v>
      </c>
      <c r="I4543" s="47" t="str">
        <f>IFERROR(ROUND(Table1[[#This Row],[cancellation time decimal]],0),"not cancelled")</f>
        <v>not cancelled</v>
      </c>
      <c r="J4543" s="10" t="str">
        <f>IFERROR(MOD(Table1[[#This Row],[cancellation hour rounded]],24),"not cancelled")</f>
        <v>not cancelled</v>
      </c>
      <c r="K4543" s="32">
        <f>1/Table1[[#This Row],[Duration (Time between doses '[in hours'])]]</f>
        <v>1</v>
      </c>
      <c r="L4543" s="33">
        <f>Table1[[#This Row],[number doses per hour]]*INDEX(Table2[price per dose],Table1[[#This Row],[Drug ID]])</f>
        <v>2.5716000000000001</v>
      </c>
      <c r="M4543" s="11" t="b">
        <f>AND(Table1[[#This Row],[hour of cancellation 0 to 23]]&gt;=0,Table1[[#This Row],[hour of cancellation 0 to 23]]&lt;=23)</f>
        <v>0</v>
      </c>
    </row>
    <row r="4544" spans="1:13" hidden="1" x14ac:dyDescent="0.3">
      <c r="A4544" s="1">
        <v>4543</v>
      </c>
      <c r="B4544" s="1">
        <v>1</v>
      </c>
      <c r="C4544" s="2">
        <v>41108.248281298314</v>
      </c>
      <c r="D4544" s="2">
        <v>41111.247774576856</v>
      </c>
      <c r="E4544" s="1">
        <v>8</v>
      </c>
      <c r="F4544" s="2" t="s">
        <v>5</v>
      </c>
      <c r="G4544" s="1">
        <v>0</v>
      </c>
      <c r="H4544" s="32" t="str">
        <f>IFERROR(HOUR(Table1[[#This Row],[Cancel Date/time]])+MINUTE(Table1[[#This Row],[Cancel Date/time]])/60,"not cancelled")</f>
        <v>not cancelled</v>
      </c>
      <c r="I4544" s="47" t="str">
        <f>IFERROR(ROUND(Table1[[#This Row],[cancellation time decimal]],0),"not cancelled")</f>
        <v>not cancelled</v>
      </c>
      <c r="J4544" s="10" t="str">
        <f>IFERROR(MOD(Table1[[#This Row],[cancellation hour rounded]],24),"not cancelled")</f>
        <v>not cancelled</v>
      </c>
      <c r="K4544" s="32">
        <f>1/Table1[[#This Row],[Duration (Time between doses '[in hours'])]]</f>
        <v>0.125</v>
      </c>
      <c r="L4544" s="33">
        <f>Table1[[#This Row],[number doses per hour]]*INDEX(Table2[price per dose],Table1[[#This Row],[Drug ID]])</f>
        <v>0.84929166666666667</v>
      </c>
      <c r="M4544" s="11" t="b">
        <f>AND(Table1[[#This Row],[hour of cancellation 0 to 23]]&gt;=0,Table1[[#This Row],[hour of cancellation 0 to 23]]&lt;=23)</f>
        <v>0</v>
      </c>
    </row>
    <row r="4545" spans="1:13" x14ac:dyDescent="0.3">
      <c r="A4545" s="1">
        <v>4544</v>
      </c>
      <c r="B4545" s="1">
        <v>3</v>
      </c>
      <c r="C4545" s="2">
        <v>41108.219190929412</v>
      </c>
      <c r="D4545" s="2">
        <v>41168.21875</v>
      </c>
      <c r="E4545" s="1">
        <v>24</v>
      </c>
      <c r="F4545" s="2">
        <v>41111.661535111678</v>
      </c>
      <c r="G4545" s="1">
        <v>0</v>
      </c>
      <c r="H4545" s="32">
        <f>IFERROR(HOUR(Table1[[#This Row],[Cancel Date/time]])+MINUTE(Table1[[#This Row],[Cancel Date/time]])/60,"not cancelled")</f>
        <v>15.866666666666667</v>
      </c>
      <c r="I4545" s="47">
        <f>IFERROR(ROUND(Table1[[#This Row],[cancellation time decimal]],0),"not cancelled")</f>
        <v>16</v>
      </c>
      <c r="J4545" s="10">
        <f>IFERROR(MOD(Table1[[#This Row],[cancellation hour rounded]],24),"not cancelled")</f>
        <v>16</v>
      </c>
      <c r="K4545" s="32">
        <f>1/Table1[[#This Row],[Duration (Time between doses '[in hours'])]]</f>
        <v>4.1666666666666664E-2</v>
      </c>
      <c r="L4545" s="33">
        <f>Table1[[#This Row],[number doses per hour]]*INDEX(Table2[price per dose],Table1[[#This Row],[Drug ID]])</f>
        <v>0.18133000000000002</v>
      </c>
      <c r="M4545" s="11" t="b">
        <f>AND(Table1[[#This Row],[hour of cancellation 0 to 23]]&gt;=0,Table1[[#This Row],[hour of cancellation 0 to 23]]&lt;=23)</f>
        <v>1</v>
      </c>
    </row>
    <row r="4546" spans="1:13" x14ac:dyDescent="0.3">
      <c r="A4546" s="1">
        <v>4545</v>
      </c>
      <c r="B4546" s="1">
        <v>6</v>
      </c>
      <c r="C4546" s="2">
        <v>41108.405276587284</v>
      </c>
      <c r="D4546" s="2">
        <v>41168.404861111114</v>
      </c>
      <c r="E4546" s="1">
        <v>24</v>
      </c>
      <c r="F4546" s="2">
        <v>41111.293071754044</v>
      </c>
      <c r="G4546" s="1">
        <v>0</v>
      </c>
      <c r="H4546" s="32">
        <f>IFERROR(HOUR(Table1[[#This Row],[Cancel Date/time]])+MINUTE(Table1[[#This Row],[Cancel Date/time]])/60,"not cancelled")</f>
        <v>7.0333333333333332</v>
      </c>
      <c r="I4546" s="47">
        <f>IFERROR(ROUND(Table1[[#This Row],[cancellation time decimal]],0),"not cancelled")</f>
        <v>7</v>
      </c>
      <c r="J4546" s="10">
        <f>IFERROR(MOD(Table1[[#This Row],[cancellation hour rounded]],24),"not cancelled")</f>
        <v>7</v>
      </c>
      <c r="K4546" s="32">
        <f>1/Table1[[#This Row],[Duration (Time between doses '[in hours'])]]</f>
        <v>4.1666666666666664E-2</v>
      </c>
      <c r="L4546" s="33">
        <f>Table1[[#This Row],[number doses per hour]]*INDEX(Table2[price per dose],Table1[[#This Row],[Drug ID]])</f>
        <v>0.35218749999999999</v>
      </c>
      <c r="M4546" s="11" t="b">
        <f>AND(Table1[[#This Row],[hour of cancellation 0 to 23]]&gt;=0,Table1[[#This Row],[hour of cancellation 0 to 23]]&lt;=23)</f>
        <v>1</v>
      </c>
    </row>
    <row r="4547" spans="1:13" x14ac:dyDescent="0.3">
      <c r="A4547" s="1">
        <v>4546</v>
      </c>
      <c r="B4547" s="1">
        <v>2</v>
      </c>
      <c r="C4547" s="2">
        <v>41108.441945468054</v>
      </c>
      <c r="D4547" s="2">
        <v>41168.441666666666</v>
      </c>
      <c r="E4547" s="1">
        <v>10</v>
      </c>
      <c r="F4547" s="2">
        <v>41109.668249541792</v>
      </c>
      <c r="G4547" s="1">
        <v>0</v>
      </c>
      <c r="H4547" s="32">
        <f>IFERROR(HOUR(Table1[[#This Row],[Cancel Date/time]])+MINUTE(Table1[[#This Row],[Cancel Date/time]])/60,"not cancelled")</f>
        <v>16.033333333333335</v>
      </c>
      <c r="I4547" s="47">
        <f>IFERROR(ROUND(Table1[[#This Row],[cancellation time decimal]],0),"not cancelled")</f>
        <v>16</v>
      </c>
      <c r="J4547" s="10">
        <f>IFERROR(MOD(Table1[[#This Row],[cancellation hour rounded]],24),"not cancelled")</f>
        <v>16</v>
      </c>
      <c r="K4547" s="32">
        <f>1/Table1[[#This Row],[Duration (Time between doses '[in hours'])]]</f>
        <v>0.1</v>
      </c>
      <c r="L4547" s="33">
        <f>Table1[[#This Row],[number doses per hour]]*INDEX(Table2[price per dose],Table1[[#This Row],[Drug ID]])</f>
        <v>0.84959999999999969</v>
      </c>
      <c r="M4547" s="11" t="b">
        <f>AND(Table1[[#This Row],[hour of cancellation 0 to 23]]&gt;=0,Table1[[#This Row],[hour of cancellation 0 to 23]]&lt;=23)</f>
        <v>1</v>
      </c>
    </row>
    <row r="4548" spans="1:13" x14ac:dyDescent="0.3">
      <c r="A4548" s="1">
        <v>4547</v>
      </c>
      <c r="B4548" s="1">
        <v>1</v>
      </c>
      <c r="C4548" s="2">
        <v>41108.533437507074</v>
      </c>
      <c r="D4548" s="2">
        <v>41168.533333333333</v>
      </c>
      <c r="E4548" s="1">
        <v>8</v>
      </c>
      <c r="F4548" s="2">
        <v>41109.309213279594</v>
      </c>
      <c r="G4548" s="1">
        <v>0</v>
      </c>
      <c r="H4548" s="32">
        <f>IFERROR(HOUR(Table1[[#This Row],[Cancel Date/time]])+MINUTE(Table1[[#This Row],[Cancel Date/time]])/60,"not cancelled")</f>
        <v>7.416666666666667</v>
      </c>
      <c r="I4548" s="47">
        <f>IFERROR(ROUND(Table1[[#This Row],[cancellation time decimal]],0),"not cancelled")</f>
        <v>7</v>
      </c>
      <c r="J4548" s="10">
        <f>IFERROR(MOD(Table1[[#This Row],[cancellation hour rounded]],24),"not cancelled")</f>
        <v>7</v>
      </c>
      <c r="K4548" s="32">
        <f>1/Table1[[#This Row],[Duration (Time between doses '[in hours'])]]</f>
        <v>0.125</v>
      </c>
      <c r="L4548" s="33">
        <f>Table1[[#This Row],[number doses per hour]]*INDEX(Table2[price per dose],Table1[[#This Row],[Drug ID]])</f>
        <v>0.84929166666666667</v>
      </c>
      <c r="M4548" s="11" t="b">
        <f>AND(Table1[[#This Row],[hour of cancellation 0 to 23]]&gt;=0,Table1[[#This Row],[hour of cancellation 0 to 23]]&lt;=23)</f>
        <v>1</v>
      </c>
    </row>
    <row r="4549" spans="1:13" x14ac:dyDescent="0.3">
      <c r="A4549" s="1">
        <v>4548</v>
      </c>
      <c r="B4549" s="1">
        <v>7</v>
      </c>
      <c r="C4549" s="2">
        <v>41108.531498695498</v>
      </c>
      <c r="D4549" s="2">
        <v>41168.53125</v>
      </c>
      <c r="E4549" s="1">
        <v>24</v>
      </c>
      <c r="F4549" s="2">
        <v>41118.590490330236</v>
      </c>
      <c r="G4549" s="1">
        <v>0</v>
      </c>
      <c r="H4549" s="32">
        <f>IFERROR(HOUR(Table1[[#This Row],[Cancel Date/time]])+MINUTE(Table1[[#This Row],[Cancel Date/time]])/60,"not cancelled")</f>
        <v>14.166666666666666</v>
      </c>
      <c r="I4549" s="47">
        <f>IFERROR(ROUND(Table1[[#This Row],[cancellation time decimal]],0),"not cancelled")</f>
        <v>14</v>
      </c>
      <c r="J4549" s="10">
        <f>IFERROR(MOD(Table1[[#This Row],[cancellation hour rounded]],24),"not cancelled")</f>
        <v>14</v>
      </c>
      <c r="K4549" s="32">
        <f>1/Table1[[#This Row],[Duration (Time between doses '[in hours'])]]</f>
        <v>4.1666666666666664E-2</v>
      </c>
      <c r="L4549" s="33">
        <f>Table1[[#This Row],[number doses per hour]]*INDEX(Table2[price per dose],Table1[[#This Row],[Drug ID]])</f>
        <v>1.2958049999999997</v>
      </c>
      <c r="M4549" s="11" t="b">
        <f>AND(Table1[[#This Row],[hour of cancellation 0 to 23]]&gt;=0,Table1[[#This Row],[hour of cancellation 0 to 23]]&lt;=23)</f>
        <v>1</v>
      </c>
    </row>
    <row r="4550" spans="1:13" x14ac:dyDescent="0.3">
      <c r="A4550" s="1">
        <v>4549</v>
      </c>
      <c r="B4550" s="1">
        <v>3</v>
      </c>
      <c r="C4550" s="2">
        <v>41108.613753480829</v>
      </c>
      <c r="D4550" s="2">
        <v>41168.61319444445</v>
      </c>
      <c r="E4550" s="1">
        <v>24</v>
      </c>
      <c r="F4550" s="2">
        <v>41111.81408530238</v>
      </c>
      <c r="G4550" s="1">
        <v>0</v>
      </c>
      <c r="H4550" s="32">
        <f>IFERROR(HOUR(Table1[[#This Row],[Cancel Date/time]])+MINUTE(Table1[[#This Row],[Cancel Date/time]])/60,"not cancelled")</f>
        <v>19.533333333333335</v>
      </c>
      <c r="I4550" s="47">
        <f>IFERROR(ROUND(Table1[[#This Row],[cancellation time decimal]],0),"not cancelled")</f>
        <v>20</v>
      </c>
      <c r="J4550" s="10">
        <f>IFERROR(MOD(Table1[[#This Row],[cancellation hour rounded]],24),"not cancelled")</f>
        <v>20</v>
      </c>
      <c r="K4550" s="32">
        <f>1/Table1[[#This Row],[Duration (Time between doses '[in hours'])]]</f>
        <v>4.1666666666666664E-2</v>
      </c>
      <c r="L4550" s="33">
        <f>Table1[[#This Row],[number doses per hour]]*INDEX(Table2[price per dose],Table1[[#This Row],[Drug ID]])</f>
        <v>0.18133000000000002</v>
      </c>
      <c r="M4550" s="11" t="b">
        <f>AND(Table1[[#This Row],[hour of cancellation 0 to 23]]&gt;=0,Table1[[#This Row],[hour of cancellation 0 to 23]]&lt;=23)</f>
        <v>1</v>
      </c>
    </row>
    <row r="4551" spans="1:13" x14ac:dyDescent="0.3">
      <c r="A4551" s="1">
        <v>4550</v>
      </c>
      <c r="B4551" s="1">
        <v>1</v>
      </c>
      <c r="C4551" s="2">
        <v>41108.646667953093</v>
      </c>
      <c r="D4551" s="2">
        <v>41168.646527777775</v>
      </c>
      <c r="E4551" s="1">
        <v>12</v>
      </c>
      <c r="F4551" s="2">
        <v>41109.305277544925</v>
      </c>
      <c r="G4551" s="1">
        <v>0</v>
      </c>
      <c r="H4551" s="32">
        <f>IFERROR(HOUR(Table1[[#This Row],[Cancel Date/time]])+MINUTE(Table1[[#This Row],[Cancel Date/time]])/60,"not cancelled")</f>
        <v>7.3166666666666664</v>
      </c>
      <c r="I4551" s="47">
        <f>IFERROR(ROUND(Table1[[#This Row],[cancellation time decimal]],0),"not cancelled")</f>
        <v>7</v>
      </c>
      <c r="J4551" s="10">
        <f>IFERROR(MOD(Table1[[#This Row],[cancellation hour rounded]],24),"not cancelled")</f>
        <v>7</v>
      </c>
      <c r="K4551" s="32">
        <f>1/Table1[[#This Row],[Duration (Time between doses '[in hours'])]]</f>
        <v>8.3333333333333329E-2</v>
      </c>
      <c r="L4551" s="33">
        <f>Table1[[#This Row],[number doses per hour]]*INDEX(Table2[price per dose],Table1[[#This Row],[Drug ID]])</f>
        <v>0.56619444444444444</v>
      </c>
      <c r="M4551" s="11" t="b">
        <f>AND(Table1[[#This Row],[hour of cancellation 0 to 23]]&gt;=0,Table1[[#This Row],[hour of cancellation 0 to 23]]&lt;=23)</f>
        <v>1</v>
      </c>
    </row>
    <row r="4552" spans="1:13" hidden="1" x14ac:dyDescent="0.3">
      <c r="A4552" s="1">
        <v>4551</v>
      </c>
      <c r="B4552" s="1">
        <v>1</v>
      </c>
      <c r="C4552" s="2">
        <v>41108.737831544553</v>
      </c>
      <c r="D4552" s="2">
        <v>41112.945587218252</v>
      </c>
      <c r="E4552" s="1">
        <v>8</v>
      </c>
      <c r="F4552" s="2" t="s">
        <v>5</v>
      </c>
      <c r="G4552" s="1">
        <v>0</v>
      </c>
      <c r="H4552" s="32" t="str">
        <f>IFERROR(HOUR(Table1[[#This Row],[Cancel Date/time]])+MINUTE(Table1[[#This Row],[Cancel Date/time]])/60,"not cancelled")</f>
        <v>not cancelled</v>
      </c>
      <c r="I4552" s="47" t="str">
        <f>IFERROR(ROUND(Table1[[#This Row],[cancellation time decimal]],0),"not cancelled")</f>
        <v>not cancelled</v>
      </c>
      <c r="J4552" s="10" t="str">
        <f>IFERROR(MOD(Table1[[#This Row],[cancellation hour rounded]],24),"not cancelled")</f>
        <v>not cancelled</v>
      </c>
      <c r="K4552" s="32">
        <f>1/Table1[[#This Row],[Duration (Time between doses '[in hours'])]]</f>
        <v>0.125</v>
      </c>
      <c r="L4552" s="33">
        <f>Table1[[#This Row],[number doses per hour]]*INDEX(Table2[price per dose],Table1[[#This Row],[Drug ID]])</f>
        <v>0.84929166666666667</v>
      </c>
      <c r="M4552" s="11" t="b">
        <f>AND(Table1[[#This Row],[hour of cancellation 0 to 23]]&gt;=0,Table1[[#This Row],[hour of cancellation 0 to 23]]&lt;=23)</f>
        <v>0</v>
      </c>
    </row>
    <row r="4553" spans="1:13" x14ac:dyDescent="0.3">
      <c r="A4553" s="1">
        <v>4552</v>
      </c>
      <c r="B4553" s="1">
        <v>1</v>
      </c>
      <c r="C4553" s="2">
        <v>41108.728562595148</v>
      </c>
      <c r="D4553" s="2">
        <v>41168.728472222225</v>
      </c>
      <c r="E4553" s="1">
        <v>8</v>
      </c>
      <c r="F4553" s="2">
        <v>41109.441120084055</v>
      </c>
      <c r="G4553" s="1">
        <v>0</v>
      </c>
      <c r="H4553" s="32">
        <f>IFERROR(HOUR(Table1[[#This Row],[Cancel Date/time]])+MINUTE(Table1[[#This Row],[Cancel Date/time]])/60,"not cancelled")</f>
        <v>10.583333333333334</v>
      </c>
      <c r="I4553" s="47">
        <f>IFERROR(ROUND(Table1[[#This Row],[cancellation time decimal]],0),"not cancelled")</f>
        <v>11</v>
      </c>
      <c r="J4553" s="10">
        <f>IFERROR(MOD(Table1[[#This Row],[cancellation hour rounded]],24),"not cancelled")</f>
        <v>11</v>
      </c>
      <c r="K4553" s="32">
        <f>1/Table1[[#This Row],[Duration (Time between doses '[in hours'])]]</f>
        <v>0.125</v>
      </c>
      <c r="L4553" s="33">
        <f>Table1[[#This Row],[number doses per hour]]*INDEX(Table2[price per dose],Table1[[#This Row],[Drug ID]])</f>
        <v>0.84929166666666667</v>
      </c>
      <c r="M4553" s="11" t="b">
        <f>AND(Table1[[#This Row],[hour of cancellation 0 to 23]]&gt;=0,Table1[[#This Row],[hour of cancellation 0 to 23]]&lt;=23)</f>
        <v>1</v>
      </c>
    </row>
    <row r="4554" spans="1:13" x14ac:dyDescent="0.3">
      <c r="A4554" s="1">
        <v>4553</v>
      </c>
      <c r="B4554" s="1">
        <v>8</v>
      </c>
      <c r="C4554" s="2">
        <v>41108.758212197776</v>
      </c>
      <c r="D4554" s="2">
        <v>41168.757638888892</v>
      </c>
      <c r="E4554" s="1">
        <v>3</v>
      </c>
      <c r="F4554" s="2">
        <v>41113.87756720429</v>
      </c>
      <c r="G4554" s="1">
        <v>1</v>
      </c>
      <c r="H4554" s="32">
        <f>IFERROR(HOUR(Table1[[#This Row],[Cancel Date/time]])+MINUTE(Table1[[#This Row],[Cancel Date/time]])/60,"not cancelled")</f>
        <v>21.05</v>
      </c>
      <c r="I4554" s="47">
        <f>IFERROR(ROUND(Table1[[#This Row],[cancellation time decimal]],0),"not cancelled")</f>
        <v>21</v>
      </c>
      <c r="J4554" s="10">
        <f>IFERROR(MOD(Table1[[#This Row],[cancellation hour rounded]],24),"not cancelled")</f>
        <v>21</v>
      </c>
      <c r="K4554" s="32">
        <f>1/Table1[[#This Row],[Duration (Time between doses '[in hours'])]]</f>
        <v>0.33333333333333331</v>
      </c>
      <c r="L4554" s="33">
        <f>Table1[[#This Row],[number doses per hour]]*INDEX(Table2[price per dose],Table1[[#This Row],[Drug ID]])</f>
        <v>0.29998222222222221</v>
      </c>
      <c r="M4554" s="11" t="b">
        <f>AND(Table1[[#This Row],[hour of cancellation 0 to 23]]&gt;=0,Table1[[#This Row],[hour of cancellation 0 to 23]]&lt;=23)</f>
        <v>1</v>
      </c>
    </row>
    <row r="4555" spans="1:13" x14ac:dyDescent="0.3">
      <c r="A4555" s="1">
        <v>4554</v>
      </c>
      <c r="B4555" s="1">
        <v>2</v>
      </c>
      <c r="C4555" s="2">
        <v>41108.796337152206</v>
      </c>
      <c r="D4555" s="2">
        <v>41168.79583333333</v>
      </c>
      <c r="E4555" s="1">
        <v>10</v>
      </c>
      <c r="F4555" s="2">
        <v>41110.479531935605</v>
      </c>
      <c r="G4555" s="1">
        <v>0</v>
      </c>
      <c r="H4555" s="32">
        <f>IFERROR(HOUR(Table1[[#This Row],[Cancel Date/time]])+MINUTE(Table1[[#This Row],[Cancel Date/time]])/60,"not cancelled")</f>
        <v>11.5</v>
      </c>
      <c r="I4555" s="47">
        <f>IFERROR(ROUND(Table1[[#This Row],[cancellation time decimal]],0),"not cancelled")</f>
        <v>12</v>
      </c>
      <c r="J4555" s="10">
        <f>IFERROR(MOD(Table1[[#This Row],[cancellation hour rounded]],24),"not cancelled")</f>
        <v>12</v>
      </c>
      <c r="K4555" s="32">
        <f>1/Table1[[#This Row],[Duration (Time between doses '[in hours'])]]</f>
        <v>0.1</v>
      </c>
      <c r="L4555" s="33">
        <f>Table1[[#This Row],[number doses per hour]]*INDEX(Table2[price per dose],Table1[[#This Row],[Drug ID]])</f>
        <v>0.84959999999999969</v>
      </c>
      <c r="M4555" s="11" t="b">
        <f>AND(Table1[[#This Row],[hour of cancellation 0 to 23]]&gt;=0,Table1[[#This Row],[hour of cancellation 0 to 23]]&lt;=23)</f>
        <v>1</v>
      </c>
    </row>
    <row r="4556" spans="1:13" x14ac:dyDescent="0.3">
      <c r="A4556" s="1">
        <v>4555</v>
      </c>
      <c r="B4556" s="1">
        <v>1</v>
      </c>
      <c r="C4556" s="2">
        <v>41108.802692264377</v>
      </c>
      <c r="D4556" s="2">
        <v>41168.802083333328</v>
      </c>
      <c r="E4556" s="1">
        <v>12</v>
      </c>
      <c r="F4556" s="2">
        <v>41109.604978992174</v>
      </c>
      <c r="G4556" s="1">
        <v>0</v>
      </c>
      <c r="H4556" s="32">
        <f>IFERROR(HOUR(Table1[[#This Row],[Cancel Date/time]])+MINUTE(Table1[[#This Row],[Cancel Date/time]])/60,"not cancelled")</f>
        <v>14.516666666666667</v>
      </c>
      <c r="I4556" s="47">
        <f>IFERROR(ROUND(Table1[[#This Row],[cancellation time decimal]],0),"not cancelled")</f>
        <v>15</v>
      </c>
      <c r="J4556" s="10">
        <f>IFERROR(MOD(Table1[[#This Row],[cancellation hour rounded]],24),"not cancelled")</f>
        <v>15</v>
      </c>
      <c r="K4556" s="32">
        <f>1/Table1[[#This Row],[Duration (Time between doses '[in hours'])]]</f>
        <v>8.3333333333333329E-2</v>
      </c>
      <c r="L4556" s="33">
        <f>Table1[[#This Row],[number doses per hour]]*INDEX(Table2[price per dose],Table1[[#This Row],[Drug ID]])</f>
        <v>0.56619444444444444</v>
      </c>
      <c r="M4556" s="11" t="b">
        <f>AND(Table1[[#This Row],[hour of cancellation 0 to 23]]&gt;=0,Table1[[#This Row],[hour of cancellation 0 to 23]]&lt;=23)</f>
        <v>1</v>
      </c>
    </row>
    <row r="4557" spans="1:13" x14ac:dyDescent="0.3">
      <c r="A4557" s="1">
        <v>4556</v>
      </c>
      <c r="B4557" s="1">
        <v>7</v>
      </c>
      <c r="C4557" s="2">
        <v>41108.79458873425</v>
      </c>
      <c r="D4557" s="2">
        <v>41168.794444444444</v>
      </c>
      <c r="E4557" s="1">
        <v>24</v>
      </c>
      <c r="F4557" s="2">
        <v>41124.349516802125</v>
      </c>
      <c r="G4557" s="1">
        <v>0</v>
      </c>
      <c r="H4557" s="32">
        <f>IFERROR(HOUR(Table1[[#This Row],[Cancel Date/time]])+MINUTE(Table1[[#This Row],[Cancel Date/time]])/60,"not cancelled")</f>
        <v>8.3833333333333329</v>
      </c>
      <c r="I4557" s="47">
        <f>IFERROR(ROUND(Table1[[#This Row],[cancellation time decimal]],0),"not cancelled")</f>
        <v>8</v>
      </c>
      <c r="J4557" s="10">
        <f>IFERROR(MOD(Table1[[#This Row],[cancellation hour rounded]],24),"not cancelled")</f>
        <v>8</v>
      </c>
      <c r="K4557" s="32">
        <f>1/Table1[[#This Row],[Duration (Time between doses '[in hours'])]]</f>
        <v>4.1666666666666664E-2</v>
      </c>
      <c r="L4557" s="33">
        <f>Table1[[#This Row],[number doses per hour]]*INDEX(Table2[price per dose],Table1[[#This Row],[Drug ID]])</f>
        <v>1.2958049999999997</v>
      </c>
      <c r="M4557" s="11" t="b">
        <f>AND(Table1[[#This Row],[hour of cancellation 0 to 23]]&gt;=0,Table1[[#This Row],[hour of cancellation 0 to 23]]&lt;=23)</f>
        <v>1</v>
      </c>
    </row>
    <row r="4558" spans="1:13" x14ac:dyDescent="0.3">
      <c r="A4558" s="1">
        <v>4557</v>
      </c>
      <c r="B4558" s="1">
        <v>1</v>
      </c>
      <c r="C4558" s="2">
        <v>41108.815425300287</v>
      </c>
      <c r="D4558" s="2">
        <v>41168.815277777772</v>
      </c>
      <c r="E4558" s="1">
        <v>8</v>
      </c>
      <c r="F4558" s="2">
        <v>41109.403600235673</v>
      </c>
      <c r="G4558" s="1">
        <v>0</v>
      </c>
      <c r="H4558" s="32">
        <f>IFERROR(HOUR(Table1[[#This Row],[Cancel Date/time]])+MINUTE(Table1[[#This Row],[Cancel Date/time]])/60,"not cancelled")</f>
        <v>9.6833333333333336</v>
      </c>
      <c r="I4558" s="47">
        <f>IFERROR(ROUND(Table1[[#This Row],[cancellation time decimal]],0),"not cancelled")</f>
        <v>10</v>
      </c>
      <c r="J4558" s="10">
        <f>IFERROR(MOD(Table1[[#This Row],[cancellation hour rounded]],24),"not cancelled")</f>
        <v>10</v>
      </c>
      <c r="K4558" s="32">
        <f>1/Table1[[#This Row],[Duration (Time between doses '[in hours'])]]</f>
        <v>0.125</v>
      </c>
      <c r="L4558" s="33">
        <f>Table1[[#This Row],[number doses per hour]]*INDEX(Table2[price per dose],Table1[[#This Row],[Drug ID]])</f>
        <v>0.84929166666666667</v>
      </c>
      <c r="M4558" s="11" t="b">
        <f>AND(Table1[[#This Row],[hour of cancellation 0 to 23]]&gt;=0,Table1[[#This Row],[hour of cancellation 0 to 23]]&lt;=23)</f>
        <v>1</v>
      </c>
    </row>
    <row r="4559" spans="1:13" x14ac:dyDescent="0.3">
      <c r="A4559" s="1">
        <v>4558</v>
      </c>
      <c r="B4559" s="1">
        <v>1</v>
      </c>
      <c r="C4559" s="2">
        <v>41108.861405968353</v>
      </c>
      <c r="D4559" s="2">
        <v>41168.861111111117</v>
      </c>
      <c r="E4559" s="1">
        <v>12</v>
      </c>
      <c r="F4559" s="2">
        <v>41111.276663960649</v>
      </c>
      <c r="G4559" s="1">
        <v>0</v>
      </c>
      <c r="H4559" s="32">
        <f>IFERROR(HOUR(Table1[[#This Row],[Cancel Date/time]])+MINUTE(Table1[[#This Row],[Cancel Date/time]])/60,"not cancelled")</f>
        <v>6.6333333333333329</v>
      </c>
      <c r="I4559" s="47">
        <f>IFERROR(ROUND(Table1[[#This Row],[cancellation time decimal]],0),"not cancelled")</f>
        <v>7</v>
      </c>
      <c r="J4559" s="10">
        <f>IFERROR(MOD(Table1[[#This Row],[cancellation hour rounded]],24),"not cancelled")</f>
        <v>7</v>
      </c>
      <c r="K4559" s="32">
        <f>1/Table1[[#This Row],[Duration (Time between doses '[in hours'])]]</f>
        <v>8.3333333333333329E-2</v>
      </c>
      <c r="L4559" s="33">
        <f>Table1[[#This Row],[number doses per hour]]*INDEX(Table2[price per dose],Table1[[#This Row],[Drug ID]])</f>
        <v>0.56619444444444444</v>
      </c>
      <c r="M4559" s="11" t="b">
        <f>AND(Table1[[#This Row],[hour of cancellation 0 to 23]]&gt;=0,Table1[[#This Row],[hour of cancellation 0 to 23]]&lt;=23)</f>
        <v>1</v>
      </c>
    </row>
    <row r="4560" spans="1:13" hidden="1" x14ac:dyDescent="0.3">
      <c r="A4560" s="1">
        <v>4559</v>
      </c>
      <c r="B4560" s="1">
        <v>6</v>
      </c>
      <c r="C4560" s="2">
        <v>41108.840504404572</v>
      </c>
      <c r="D4560" s="2">
        <v>41111.50696047963</v>
      </c>
      <c r="E4560" s="1">
        <v>24</v>
      </c>
      <c r="F4560" s="2" t="s">
        <v>5</v>
      </c>
      <c r="G4560" s="1">
        <v>1</v>
      </c>
      <c r="H4560" s="32" t="str">
        <f>IFERROR(HOUR(Table1[[#This Row],[Cancel Date/time]])+MINUTE(Table1[[#This Row],[Cancel Date/time]])/60,"not cancelled")</f>
        <v>not cancelled</v>
      </c>
      <c r="I4560" s="47" t="str">
        <f>IFERROR(ROUND(Table1[[#This Row],[cancellation time decimal]],0),"not cancelled")</f>
        <v>not cancelled</v>
      </c>
      <c r="J4560" s="10" t="str">
        <f>IFERROR(MOD(Table1[[#This Row],[cancellation hour rounded]],24),"not cancelled")</f>
        <v>not cancelled</v>
      </c>
      <c r="K4560" s="32">
        <f>1/Table1[[#This Row],[Duration (Time between doses '[in hours'])]]</f>
        <v>4.1666666666666664E-2</v>
      </c>
      <c r="L4560" s="33">
        <f>Table1[[#This Row],[number doses per hour]]*INDEX(Table2[price per dose],Table1[[#This Row],[Drug ID]])</f>
        <v>0.35218749999999999</v>
      </c>
      <c r="M4560" s="11" t="b">
        <f>AND(Table1[[#This Row],[hour of cancellation 0 to 23]]&gt;=0,Table1[[#This Row],[hour of cancellation 0 to 23]]&lt;=23)</f>
        <v>0</v>
      </c>
    </row>
    <row r="4561" spans="1:13" hidden="1" x14ac:dyDescent="0.3">
      <c r="A4561" s="1">
        <v>4560</v>
      </c>
      <c r="B4561" s="1">
        <v>2</v>
      </c>
      <c r="C4561" s="2">
        <v>41108.905142824282</v>
      </c>
      <c r="D4561" s="2">
        <v>41111.321327845355</v>
      </c>
      <c r="E4561" s="1">
        <v>10</v>
      </c>
      <c r="F4561" s="2" t="s">
        <v>5</v>
      </c>
      <c r="G4561" s="1">
        <v>0</v>
      </c>
      <c r="H4561" s="32" t="str">
        <f>IFERROR(HOUR(Table1[[#This Row],[Cancel Date/time]])+MINUTE(Table1[[#This Row],[Cancel Date/time]])/60,"not cancelled")</f>
        <v>not cancelled</v>
      </c>
      <c r="I4561" s="47" t="str">
        <f>IFERROR(ROUND(Table1[[#This Row],[cancellation time decimal]],0),"not cancelled")</f>
        <v>not cancelled</v>
      </c>
      <c r="J4561" s="10" t="str">
        <f>IFERROR(MOD(Table1[[#This Row],[cancellation hour rounded]],24),"not cancelled")</f>
        <v>not cancelled</v>
      </c>
      <c r="K4561" s="32">
        <f>1/Table1[[#This Row],[Duration (Time between doses '[in hours'])]]</f>
        <v>0.1</v>
      </c>
      <c r="L4561" s="33">
        <f>Table1[[#This Row],[number doses per hour]]*INDEX(Table2[price per dose],Table1[[#This Row],[Drug ID]])</f>
        <v>0.84959999999999969</v>
      </c>
      <c r="M4561" s="11" t="b">
        <f>AND(Table1[[#This Row],[hour of cancellation 0 to 23]]&gt;=0,Table1[[#This Row],[hour of cancellation 0 to 23]]&lt;=23)</f>
        <v>0</v>
      </c>
    </row>
    <row r="4562" spans="1:13" x14ac:dyDescent="0.3">
      <c r="A4562" s="1">
        <v>4561</v>
      </c>
      <c r="B4562" s="1">
        <v>5</v>
      </c>
      <c r="C4562" s="2">
        <v>41108.961647463177</v>
      </c>
      <c r="D4562" s="2">
        <v>41168.961111111115</v>
      </c>
      <c r="E4562" s="1">
        <v>24</v>
      </c>
      <c r="F4562" s="2">
        <v>41110.691048019995</v>
      </c>
      <c r="G4562" s="1">
        <v>0</v>
      </c>
      <c r="H4562" s="32">
        <f>IFERROR(HOUR(Table1[[#This Row],[Cancel Date/time]])+MINUTE(Table1[[#This Row],[Cancel Date/time]])/60,"not cancelled")</f>
        <v>16.583333333333332</v>
      </c>
      <c r="I4562" s="47">
        <f>IFERROR(ROUND(Table1[[#This Row],[cancellation time decimal]],0),"not cancelled")</f>
        <v>17</v>
      </c>
      <c r="J4562" s="10">
        <f>IFERROR(MOD(Table1[[#This Row],[cancellation hour rounded]],24),"not cancelled")</f>
        <v>17</v>
      </c>
      <c r="K4562" s="32">
        <f>1/Table1[[#This Row],[Duration (Time between doses '[in hours'])]]</f>
        <v>4.1666666666666664E-2</v>
      </c>
      <c r="L4562" s="33">
        <f>Table1[[#This Row],[number doses per hour]]*INDEX(Table2[price per dose],Table1[[#This Row],[Drug ID]])</f>
        <v>0.2815833333333333</v>
      </c>
      <c r="M4562" s="11" t="b">
        <f>AND(Table1[[#This Row],[hour of cancellation 0 to 23]]&gt;=0,Table1[[#This Row],[hour of cancellation 0 to 23]]&lt;=23)</f>
        <v>1</v>
      </c>
    </row>
    <row r="4563" spans="1:13" x14ac:dyDescent="0.3">
      <c r="A4563" s="1">
        <v>4562</v>
      </c>
      <c r="B4563" s="1">
        <v>3</v>
      </c>
      <c r="C4563" s="2">
        <v>41109.021620831001</v>
      </c>
      <c r="D4563" s="2">
        <v>41169.021527777775</v>
      </c>
      <c r="E4563" s="1">
        <v>24</v>
      </c>
      <c r="F4563" s="2">
        <v>41112.445066690037</v>
      </c>
      <c r="G4563" s="1">
        <v>0</v>
      </c>
      <c r="H4563" s="32">
        <f>IFERROR(HOUR(Table1[[#This Row],[Cancel Date/time]])+MINUTE(Table1[[#This Row],[Cancel Date/time]])/60,"not cancelled")</f>
        <v>10.666666666666666</v>
      </c>
      <c r="I4563" s="47">
        <f>IFERROR(ROUND(Table1[[#This Row],[cancellation time decimal]],0),"not cancelled")</f>
        <v>11</v>
      </c>
      <c r="J4563" s="10">
        <f>IFERROR(MOD(Table1[[#This Row],[cancellation hour rounded]],24),"not cancelled")</f>
        <v>11</v>
      </c>
      <c r="K4563" s="32">
        <f>1/Table1[[#This Row],[Duration (Time between doses '[in hours'])]]</f>
        <v>4.1666666666666664E-2</v>
      </c>
      <c r="L4563" s="33">
        <f>Table1[[#This Row],[number doses per hour]]*INDEX(Table2[price per dose],Table1[[#This Row],[Drug ID]])</f>
        <v>0.18133000000000002</v>
      </c>
      <c r="M4563" s="11" t="b">
        <f>AND(Table1[[#This Row],[hour of cancellation 0 to 23]]&gt;=0,Table1[[#This Row],[hour of cancellation 0 to 23]]&lt;=23)</f>
        <v>1</v>
      </c>
    </row>
    <row r="4564" spans="1:13" x14ac:dyDescent="0.3">
      <c r="A4564" s="1">
        <v>4563</v>
      </c>
      <c r="B4564" s="1">
        <v>1</v>
      </c>
      <c r="C4564" s="2">
        <v>41109.040218552305</v>
      </c>
      <c r="D4564" s="2">
        <v>41169.039583333331</v>
      </c>
      <c r="E4564" s="1">
        <v>12</v>
      </c>
      <c r="F4564" s="2">
        <v>41110.009990429477</v>
      </c>
      <c r="G4564" s="1">
        <v>0</v>
      </c>
      <c r="H4564" s="32">
        <f>IFERROR(HOUR(Table1[[#This Row],[Cancel Date/time]])+MINUTE(Table1[[#This Row],[Cancel Date/time]])/60,"not cancelled")</f>
        <v>0.23333333333333334</v>
      </c>
      <c r="I4564" s="47">
        <f>IFERROR(ROUND(Table1[[#This Row],[cancellation time decimal]],0),"not cancelled")</f>
        <v>0</v>
      </c>
      <c r="J4564" s="10">
        <f>IFERROR(MOD(Table1[[#This Row],[cancellation hour rounded]],24),"not cancelled")</f>
        <v>0</v>
      </c>
      <c r="K4564" s="32">
        <f>1/Table1[[#This Row],[Duration (Time between doses '[in hours'])]]</f>
        <v>8.3333333333333329E-2</v>
      </c>
      <c r="L4564" s="33">
        <f>Table1[[#This Row],[number doses per hour]]*INDEX(Table2[price per dose],Table1[[#This Row],[Drug ID]])</f>
        <v>0.56619444444444444</v>
      </c>
      <c r="M4564" s="11" t="b">
        <f>AND(Table1[[#This Row],[hour of cancellation 0 to 23]]&gt;=0,Table1[[#This Row],[hour of cancellation 0 to 23]]&lt;=23)</f>
        <v>1</v>
      </c>
    </row>
    <row r="4565" spans="1:13" x14ac:dyDescent="0.3">
      <c r="A4565" s="1">
        <v>4564</v>
      </c>
      <c r="B4565" s="1">
        <v>1</v>
      </c>
      <c r="C4565" s="2">
        <v>41109.278683897435</v>
      </c>
      <c r="D4565" s="2">
        <v>41169.27847222222</v>
      </c>
      <c r="E4565" s="1">
        <v>12</v>
      </c>
      <c r="F4565" s="2">
        <v>41110.745592241619</v>
      </c>
      <c r="G4565" s="1">
        <v>0</v>
      </c>
      <c r="H4565" s="32">
        <f>IFERROR(HOUR(Table1[[#This Row],[Cancel Date/time]])+MINUTE(Table1[[#This Row],[Cancel Date/time]])/60,"not cancelled")</f>
        <v>17.883333333333333</v>
      </c>
      <c r="I4565" s="47">
        <f>IFERROR(ROUND(Table1[[#This Row],[cancellation time decimal]],0),"not cancelled")</f>
        <v>18</v>
      </c>
      <c r="J4565" s="10">
        <f>IFERROR(MOD(Table1[[#This Row],[cancellation hour rounded]],24),"not cancelled")</f>
        <v>18</v>
      </c>
      <c r="K4565" s="32">
        <f>1/Table1[[#This Row],[Duration (Time between doses '[in hours'])]]</f>
        <v>8.3333333333333329E-2</v>
      </c>
      <c r="L4565" s="33">
        <f>Table1[[#This Row],[number doses per hour]]*INDEX(Table2[price per dose],Table1[[#This Row],[Drug ID]])</f>
        <v>0.56619444444444444</v>
      </c>
      <c r="M4565" s="11" t="b">
        <f>AND(Table1[[#This Row],[hour of cancellation 0 to 23]]&gt;=0,Table1[[#This Row],[hour of cancellation 0 to 23]]&lt;=23)</f>
        <v>1</v>
      </c>
    </row>
    <row r="4566" spans="1:13" x14ac:dyDescent="0.3">
      <c r="A4566" s="1">
        <v>4565</v>
      </c>
      <c r="B4566" s="1">
        <v>8</v>
      </c>
      <c r="C4566" s="2">
        <v>41109.346123211581</v>
      </c>
      <c r="D4566" s="2">
        <v>41169.345833333333</v>
      </c>
      <c r="E4566" s="1">
        <v>3</v>
      </c>
      <c r="F4566" s="2">
        <v>41114.744084718186</v>
      </c>
      <c r="G4566" s="1">
        <v>1</v>
      </c>
      <c r="H4566" s="32">
        <f>IFERROR(HOUR(Table1[[#This Row],[Cancel Date/time]])+MINUTE(Table1[[#This Row],[Cancel Date/time]])/60,"not cancelled")</f>
        <v>17.850000000000001</v>
      </c>
      <c r="I4566" s="47">
        <f>IFERROR(ROUND(Table1[[#This Row],[cancellation time decimal]],0),"not cancelled")</f>
        <v>18</v>
      </c>
      <c r="J4566" s="10">
        <f>IFERROR(MOD(Table1[[#This Row],[cancellation hour rounded]],24),"not cancelled")</f>
        <v>18</v>
      </c>
      <c r="K4566" s="32">
        <f>1/Table1[[#This Row],[Duration (Time between doses '[in hours'])]]</f>
        <v>0.33333333333333331</v>
      </c>
      <c r="L4566" s="33">
        <f>Table1[[#This Row],[number doses per hour]]*INDEX(Table2[price per dose],Table1[[#This Row],[Drug ID]])</f>
        <v>0.29998222222222221</v>
      </c>
      <c r="M4566" s="11" t="b">
        <f>AND(Table1[[#This Row],[hour of cancellation 0 to 23]]&gt;=0,Table1[[#This Row],[hour of cancellation 0 to 23]]&lt;=23)</f>
        <v>1</v>
      </c>
    </row>
    <row r="4567" spans="1:13" x14ac:dyDescent="0.3">
      <c r="A4567" s="1">
        <v>4566</v>
      </c>
      <c r="B4567" s="1">
        <v>8</v>
      </c>
      <c r="C4567" s="2">
        <v>41109.394442050296</v>
      </c>
      <c r="D4567" s="2">
        <v>41169.394444444442</v>
      </c>
      <c r="E4567" s="1">
        <v>3</v>
      </c>
      <c r="F4567" s="2">
        <v>41112.568276017366</v>
      </c>
      <c r="G4567" s="1">
        <v>0</v>
      </c>
      <c r="H4567" s="32">
        <f>IFERROR(HOUR(Table1[[#This Row],[Cancel Date/time]])+MINUTE(Table1[[#This Row],[Cancel Date/time]])/60,"not cancelled")</f>
        <v>13.633333333333333</v>
      </c>
      <c r="I4567" s="47">
        <f>IFERROR(ROUND(Table1[[#This Row],[cancellation time decimal]],0),"not cancelled")</f>
        <v>14</v>
      </c>
      <c r="J4567" s="10">
        <f>IFERROR(MOD(Table1[[#This Row],[cancellation hour rounded]],24),"not cancelled")</f>
        <v>14</v>
      </c>
      <c r="K4567" s="32">
        <f>1/Table1[[#This Row],[Duration (Time between doses '[in hours'])]]</f>
        <v>0.33333333333333331</v>
      </c>
      <c r="L4567" s="33">
        <f>Table1[[#This Row],[number doses per hour]]*INDEX(Table2[price per dose],Table1[[#This Row],[Drug ID]])</f>
        <v>0.29998222222222221</v>
      </c>
      <c r="M4567" s="11" t="b">
        <f>AND(Table1[[#This Row],[hour of cancellation 0 to 23]]&gt;=0,Table1[[#This Row],[hour of cancellation 0 to 23]]&lt;=23)</f>
        <v>1</v>
      </c>
    </row>
    <row r="4568" spans="1:13" x14ac:dyDescent="0.3">
      <c r="A4568" s="1">
        <v>4567</v>
      </c>
      <c r="B4568" s="1">
        <v>1</v>
      </c>
      <c r="C4568" s="2">
        <v>41109.398909958429</v>
      </c>
      <c r="D4568" s="2">
        <v>41169.398611111108</v>
      </c>
      <c r="E4568" s="1">
        <v>8</v>
      </c>
      <c r="F4568" s="2">
        <v>41109.482404731105</v>
      </c>
      <c r="G4568" s="1">
        <v>0</v>
      </c>
      <c r="H4568" s="32">
        <f>IFERROR(HOUR(Table1[[#This Row],[Cancel Date/time]])+MINUTE(Table1[[#This Row],[Cancel Date/time]])/60,"not cancelled")</f>
        <v>11.566666666666666</v>
      </c>
      <c r="I4568" s="47">
        <f>IFERROR(ROUND(Table1[[#This Row],[cancellation time decimal]],0),"not cancelled")</f>
        <v>12</v>
      </c>
      <c r="J4568" s="10">
        <f>IFERROR(MOD(Table1[[#This Row],[cancellation hour rounded]],24),"not cancelled")</f>
        <v>12</v>
      </c>
      <c r="K4568" s="32">
        <f>1/Table1[[#This Row],[Duration (Time between doses '[in hours'])]]</f>
        <v>0.125</v>
      </c>
      <c r="L4568" s="33">
        <f>Table1[[#This Row],[number doses per hour]]*INDEX(Table2[price per dose],Table1[[#This Row],[Drug ID]])</f>
        <v>0.84929166666666667</v>
      </c>
      <c r="M4568" s="11" t="b">
        <f>AND(Table1[[#This Row],[hour of cancellation 0 to 23]]&gt;=0,Table1[[#This Row],[hour of cancellation 0 to 23]]&lt;=23)</f>
        <v>1</v>
      </c>
    </row>
    <row r="4569" spans="1:13" x14ac:dyDescent="0.3">
      <c r="A4569" s="1">
        <v>4568</v>
      </c>
      <c r="B4569" s="1">
        <v>6</v>
      </c>
      <c r="C4569" s="2">
        <v>41109.398204631943</v>
      </c>
      <c r="D4569" s="2">
        <v>41169.397916666669</v>
      </c>
      <c r="E4569" s="1">
        <v>24</v>
      </c>
      <c r="F4569" s="2">
        <v>41112.459242854406</v>
      </c>
      <c r="G4569" s="1">
        <v>0</v>
      </c>
      <c r="H4569" s="32">
        <f>IFERROR(HOUR(Table1[[#This Row],[Cancel Date/time]])+MINUTE(Table1[[#This Row],[Cancel Date/time]])/60,"not cancelled")</f>
        <v>11.016666666666667</v>
      </c>
      <c r="I4569" s="47">
        <f>IFERROR(ROUND(Table1[[#This Row],[cancellation time decimal]],0),"not cancelled")</f>
        <v>11</v>
      </c>
      <c r="J4569" s="10">
        <f>IFERROR(MOD(Table1[[#This Row],[cancellation hour rounded]],24),"not cancelled")</f>
        <v>11</v>
      </c>
      <c r="K4569" s="32">
        <f>1/Table1[[#This Row],[Duration (Time between doses '[in hours'])]]</f>
        <v>4.1666666666666664E-2</v>
      </c>
      <c r="L4569" s="33">
        <f>Table1[[#This Row],[number doses per hour]]*INDEX(Table2[price per dose],Table1[[#This Row],[Drug ID]])</f>
        <v>0.35218749999999999</v>
      </c>
      <c r="M4569" s="11" t="b">
        <f>AND(Table1[[#This Row],[hour of cancellation 0 to 23]]&gt;=0,Table1[[#This Row],[hour of cancellation 0 to 23]]&lt;=23)</f>
        <v>1</v>
      </c>
    </row>
    <row r="4570" spans="1:13" hidden="1" x14ac:dyDescent="0.3">
      <c r="A4570" s="1">
        <v>4569</v>
      </c>
      <c r="B4570" s="1">
        <v>6</v>
      </c>
      <c r="C4570" s="2">
        <v>41109.381242813317</v>
      </c>
      <c r="D4570" s="2">
        <v>41112.963914763975</v>
      </c>
      <c r="E4570" s="1">
        <v>24</v>
      </c>
      <c r="F4570" s="2" t="s">
        <v>5</v>
      </c>
      <c r="G4570" s="1">
        <v>0</v>
      </c>
      <c r="H4570" s="32" t="str">
        <f>IFERROR(HOUR(Table1[[#This Row],[Cancel Date/time]])+MINUTE(Table1[[#This Row],[Cancel Date/time]])/60,"not cancelled")</f>
        <v>not cancelled</v>
      </c>
      <c r="I4570" s="47" t="str">
        <f>IFERROR(ROUND(Table1[[#This Row],[cancellation time decimal]],0),"not cancelled")</f>
        <v>not cancelled</v>
      </c>
      <c r="J4570" s="10" t="str">
        <f>IFERROR(MOD(Table1[[#This Row],[cancellation hour rounded]],24),"not cancelled")</f>
        <v>not cancelled</v>
      </c>
      <c r="K4570" s="32">
        <f>1/Table1[[#This Row],[Duration (Time between doses '[in hours'])]]</f>
        <v>4.1666666666666664E-2</v>
      </c>
      <c r="L4570" s="33">
        <f>Table1[[#This Row],[number doses per hour]]*INDEX(Table2[price per dose],Table1[[#This Row],[Drug ID]])</f>
        <v>0.35218749999999999</v>
      </c>
      <c r="M4570" s="11" t="b">
        <f>AND(Table1[[#This Row],[hour of cancellation 0 to 23]]&gt;=0,Table1[[#This Row],[hour of cancellation 0 to 23]]&lt;=23)</f>
        <v>0</v>
      </c>
    </row>
    <row r="4571" spans="1:13" x14ac:dyDescent="0.3">
      <c r="A4571" s="1">
        <v>4570</v>
      </c>
      <c r="B4571" s="1">
        <v>9</v>
      </c>
      <c r="C4571" s="2">
        <v>41109.408944563853</v>
      </c>
      <c r="D4571" s="2">
        <v>41169.408333333333</v>
      </c>
      <c r="E4571" s="1">
        <v>5</v>
      </c>
      <c r="F4571" s="2">
        <v>41112.652744409796</v>
      </c>
      <c r="G4571" s="1">
        <v>0</v>
      </c>
      <c r="H4571" s="32">
        <f>IFERROR(HOUR(Table1[[#This Row],[Cancel Date/time]])+MINUTE(Table1[[#This Row],[Cancel Date/time]])/60,"not cancelled")</f>
        <v>15.65</v>
      </c>
      <c r="I4571" s="47">
        <f>IFERROR(ROUND(Table1[[#This Row],[cancellation time decimal]],0),"not cancelled")</f>
        <v>16</v>
      </c>
      <c r="J4571" s="10">
        <f>IFERROR(MOD(Table1[[#This Row],[cancellation hour rounded]],24),"not cancelled")</f>
        <v>16</v>
      </c>
      <c r="K4571" s="32">
        <f>1/Table1[[#This Row],[Duration (Time between doses '[in hours'])]]</f>
        <v>0.2</v>
      </c>
      <c r="L4571" s="33">
        <f>Table1[[#This Row],[number doses per hour]]*INDEX(Table2[price per dose],Table1[[#This Row],[Drug ID]])</f>
        <v>5.6740000000000004</v>
      </c>
      <c r="M4571" s="11" t="b">
        <f>AND(Table1[[#This Row],[hour of cancellation 0 to 23]]&gt;=0,Table1[[#This Row],[hour of cancellation 0 to 23]]&lt;=23)</f>
        <v>1</v>
      </c>
    </row>
    <row r="4572" spans="1:13" x14ac:dyDescent="0.3">
      <c r="A4572" s="1">
        <v>4571</v>
      </c>
      <c r="B4572" s="1">
        <v>5</v>
      </c>
      <c r="C4572" s="2">
        <v>41109.39687503079</v>
      </c>
      <c r="D4572" s="2">
        <v>41112.313194444439</v>
      </c>
      <c r="E4572" s="1">
        <v>24</v>
      </c>
      <c r="F4572" s="2">
        <v>41110.473813951277</v>
      </c>
      <c r="G4572" s="1">
        <v>0</v>
      </c>
      <c r="H4572" s="32">
        <f>IFERROR(HOUR(Table1[[#This Row],[Cancel Date/time]])+MINUTE(Table1[[#This Row],[Cancel Date/time]])/60,"not cancelled")</f>
        <v>11.366666666666667</v>
      </c>
      <c r="I4572" s="47">
        <f>IFERROR(ROUND(Table1[[#This Row],[cancellation time decimal]],0),"not cancelled")</f>
        <v>11</v>
      </c>
      <c r="J4572" s="10">
        <f>IFERROR(MOD(Table1[[#This Row],[cancellation hour rounded]],24),"not cancelled")</f>
        <v>11</v>
      </c>
      <c r="K4572" s="32">
        <f>1/Table1[[#This Row],[Duration (Time between doses '[in hours'])]]</f>
        <v>4.1666666666666664E-2</v>
      </c>
      <c r="L4572" s="33">
        <f>Table1[[#This Row],[number doses per hour]]*INDEX(Table2[price per dose],Table1[[#This Row],[Drug ID]])</f>
        <v>0.2815833333333333</v>
      </c>
      <c r="M4572" s="11" t="b">
        <f>AND(Table1[[#This Row],[hour of cancellation 0 to 23]]&gt;=0,Table1[[#This Row],[hour of cancellation 0 to 23]]&lt;=23)</f>
        <v>1</v>
      </c>
    </row>
    <row r="4573" spans="1:13" x14ac:dyDescent="0.3">
      <c r="A4573" s="1">
        <v>4572</v>
      </c>
      <c r="B4573" s="1">
        <v>4</v>
      </c>
      <c r="C4573" s="2">
        <v>41109.43726764054</v>
      </c>
      <c r="D4573" s="2">
        <v>41169.436805555553</v>
      </c>
      <c r="E4573" s="1">
        <v>12</v>
      </c>
      <c r="F4573" s="2">
        <v>41111.519581710156</v>
      </c>
      <c r="G4573" s="1">
        <v>0</v>
      </c>
      <c r="H4573" s="32">
        <f>IFERROR(HOUR(Table1[[#This Row],[Cancel Date/time]])+MINUTE(Table1[[#This Row],[Cancel Date/time]])/60,"not cancelled")</f>
        <v>12.466666666666667</v>
      </c>
      <c r="I4573" s="47">
        <f>IFERROR(ROUND(Table1[[#This Row],[cancellation time decimal]],0),"not cancelled")</f>
        <v>12</v>
      </c>
      <c r="J4573" s="10">
        <f>IFERROR(MOD(Table1[[#This Row],[cancellation hour rounded]],24),"not cancelled")</f>
        <v>12</v>
      </c>
      <c r="K4573" s="32">
        <f>1/Table1[[#This Row],[Duration (Time between doses '[in hours'])]]</f>
        <v>8.3333333333333329E-2</v>
      </c>
      <c r="L4573" s="33">
        <f>Table1[[#This Row],[number doses per hour]]*INDEX(Table2[price per dose],Table1[[#This Row],[Drug ID]])</f>
        <v>1.448055119047619</v>
      </c>
      <c r="M4573" s="11" t="b">
        <f>AND(Table1[[#This Row],[hour of cancellation 0 to 23]]&gt;=0,Table1[[#This Row],[hour of cancellation 0 to 23]]&lt;=23)</f>
        <v>1</v>
      </c>
    </row>
    <row r="4574" spans="1:13" x14ac:dyDescent="0.3">
      <c r="A4574" s="1">
        <v>4573</v>
      </c>
      <c r="B4574" s="1">
        <v>1</v>
      </c>
      <c r="C4574" s="2">
        <v>41109.442970504424</v>
      </c>
      <c r="D4574" s="2">
        <v>41169.442361111105</v>
      </c>
      <c r="E4574" s="1">
        <v>8</v>
      </c>
      <c r="F4574" s="2">
        <v>41110.511344654435</v>
      </c>
      <c r="G4574" s="1">
        <v>0</v>
      </c>
      <c r="H4574" s="32">
        <f>IFERROR(HOUR(Table1[[#This Row],[Cancel Date/time]])+MINUTE(Table1[[#This Row],[Cancel Date/time]])/60,"not cancelled")</f>
        <v>12.266666666666667</v>
      </c>
      <c r="I4574" s="47">
        <f>IFERROR(ROUND(Table1[[#This Row],[cancellation time decimal]],0),"not cancelled")</f>
        <v>12</v>
      </c>
      <c r="J4574" s="10">
        <f>IFERROR(MOD(Table1[[#This Row],[cancellation hour rounded]],24),"not cancelled")</f>
        <v>12</v>
      </c>
      <c r="K4574" s="32">
        <f>1/Table1[[#This Row],[Duration (Time between doses '[in hours'])]]</f>
        <v>0.125</v>
      </c>
      <c r="L4574" s="33">
        <f>Table1[[#This Row],[number doses per hour]]*INDEX(Table2[price per dose],Table1[[#This Row],[Drug ID]])</f>
        <v>0.84929166666666667</v>
      </c>
      <c r="M4574" s="11" t="b">
        <f>AND(Table1[[#This Row],[hour of cancellation 0 to 23]]&gt;=0,Table1[[#This Row],[hour of cancellation 0 to 23]]&lt;=23)</f>
        <v>1</v>
      </c>
    </row>
    <row r="4575" spans="1:13" x14ac:dyDescent="0.3">
      <c r="A4575" s="1">
        <v>4574</v>
      </c>
      <c r="B4575" s="1">
        <v>2</v>
      </c>
      <c r="C4575" s="2">
        <v>41109.417349677635</v>
      </c>
      <c r="D4575" s="2">
        <v>41169.416666666664</v>
      </c>
      <c r="E4575" s="1">
        <v>10</v>
      </c>
      <c r="F4575" s="2">
        <v>41110.605751248717</v>
      </c>
      <c r="G4575" s="1">
        <v>0</v>
      </c>
      <c r="H4575" s="32">
        <f>IFERROR(HOUR(Table1[[#This Row],[Cancel Date/time]])+MINUTE(Table1[[#This Row],[Cancel Date/time]])/60,"not cancelled")</f>
        <v>14.533333333333333</v>
      </c>
      <c r="I4575" s="47">
        <f>IFERROR(ROUND(Table1[[#This Row],[cancellation time decimal]],0),"not cancelled")</f>
        <v>15</v>
      </c>
      <c r="J4575" s="10">
        <f>IFERROR(MOD(Table1[[#This Row],[cancellation hour rounded]],24),"not cancelled")</f>
        <v>15</v>
      </c>
      <c r="K4575" s="32">
        <f>1/Table1[[#This Row],[Duration (Time between doses '[in hours'])]]</f>
        <v>0.1</v>
      </c>
      <c r="L4575" s="33">
        <f>Table1[[#This Row],[number doses per hour]]*INDEX(Table2[price per dose],Table1[[#This Row],[Drug ID]])</f>
        <v>0.84959999999999969</v>
      </c>
      <c r="M4575" s="11" t="b">
        <f>AND(Table1[[#This Row],[hour of cancellation 0 to 23]]&gt;=0,Table1[[#This Row],[hour of cancellation 0 to 23]]&lt;=23)</f>
        <v>1</v>
      </c>
    </row>
    <row r="4576" spans="1:13" x14ac:dyDescent="0.3">
      <c r="A4576" s="1">
        <v>4575</v>
      </c>
      <c r="B4576" s="1">
        <v>5</v>
      </c>
      <c r="C4576" s="2">
        <v>41109.483740921642</v>
      </c>
      <c r="D4576" s="2">
        <v>41169.483333333337</v>
      </c>
      <c r="E4576" s="1">
        <v>24</v>
      </c>
      <c r="F4576" s="2">
        <v>41113.537872883251</v>
      </c>
      <c r="G4576" s="1">
        <v>0</v>
      </c>
      <c r="H4576" s="32">
        <f>IFERROR(HOUR(Table1[[#This Row],[Cancel Date/time]])+MINUTE(Table1[[#This Row],[Cancel Date/time]])/60,"not cancelled")</f>
        <v>12.9</v>
      </c>
      <c r="I4576" s="47">
        <f>IFERROR(ROUND(Table1[[#This Row],[cancellation time decimal]],0),"not cancelled")</f>
        <v>13</v>
      </c>
      <c r="J4576" s="10">
        <f>IFERROR(MOD(Table1[[#This Row],[cancellation hour rounded]],24),"not cancelled")</f>
        <v>13</v>
      </c>
      <c r="K4576" s="32">
        <f>1/Table1[[#This Row],[Duration (Time between doses '[in hours'])]]</f>
        <v>4.1666666666666664E-2</v>
      </c>
      <c r="L4576" s="33">
        <f>Table1[[#This Row],[number doses per hour]]*INDEX(Table2[price per dose],Table1[[#This Row],[Drug ID]])</f>
        <v>0.2815833333333333</v>
      </c>
      <c r="M4576" s="11" t="b">
        <f>AND(Table1[[#This Row],[hour of cancellation 0 to 23]]&gt;=0,Table1[[#This Row],[hour of cancellation 0 to 23]]&lt;=23)</f>
        <v>1</v>
      </c>
    </row>
    <row r="4577" spans="1:13" x14ac:dyDescent="0.3">
      <c r="A4577" s="1">
        <v>4576</v>
      </c>
      <c r="B4577" s="1">
        <v>4</v>
      </c>
      <c r="C4577" s="2">
        <v>41109.54402304317</v>
      </c>
      <c r="D4577" s="2">
        <v>41169.543749999997</v>
      </c>
      <c r="E4577" s="1">
        <v>12</v>
      </c>
      <c r="F4577" s="2">
        <v>41112.428526143711</v>
      </c>
      <c r="G4577" s="1">
        <v>0</v>
      </c>
      <c r="H4577" s="32">
        <f>IFERROR(HOUR(Table1[[#This Row],[Cancel Date/time]])+MINUTE(Table1[[#This Row],[Cancel Date/time]])/60,"not cancelled")</f>
        <v>10.283333333333333</v>
      </c>
      <c r="I4577" s="47">
        <f>IFERROR(ROUND(Table1[[#This Row],[cancellation time decimal]],0),"not cancelled")</f>
        <v>10</v>
      </c>
      <c r="J4577" s="10">
        <f>IFERROR(MOD(Table1[[#This Row],[cancellation hour rounded]],24),"not cancelled")</f>
        <v>10</v>
      </c>
      <c r="K4577" s="32">
        <f>1/Table1[[#This Row],[Duration (Time between doses '[in hours'])]]</f>
        <v>8.3333333333333329E-2</v>
      </c>
      <c r="L4577" s="33">
        <f>Table1[[#This Row],[number doses per hour]]*INDEX(Table2[price per dose],Table1[[#This Row],[Drug ID]])</f>
        <v>1.448055119047619</v>
      </c>
      <c r="M4577" s="11" t="b">
        <f>AND(Table1[[#This Row],[hour of cancellation 0 to 23]]&gt;=0,Table1[[#This Row],[hour of cancellation 0 to 23]]&lt;=23)</f>
        <v>1</v>
      </c>
    </row>
    <row r="4578" spans="1:13" x14ac:dyDescent="0.3">
      <c r="A4578" s="1">
        <v>4577</v>
      </c>
      <c r="B4578" s="1">
        <v>1</v>
      </c>
      <c r="C4578" s="2">
        <v>41109.620609550766</v>
      </c>
      <c r="D4578" s="2">
        <v>41169.620138888895</v>
      </c>
      <c r="E4578" s="1">
        <v>12</v>
      </c>
      <c r="F4578" s="2">
        <v>41110.577943158343</v>
      </c>
      <c r="G4578" s="1">
        <v>0</v>
      </c>
      <c r="H4578" s="32">
        <f>IFERROR(HOUR(Table1[[#This Row],[Cancel Date/time]])+MINUTE(Table1[[#This Row],[Cancel Date/time]])/60,"not cancelled")</f>
        <v>13.866666666666667</v>
      </c>
      <c r="I4578" s="47">
        <f>IFERROR(ROUND(Table1[[#This Row],[cancellation time decimal]],0),"not cancelled")</f>
        <v>14</v>
      </c>
      <c r="J4578" s="10">
        <f>IFERROR(MOD(Table1[[#This Row],[cancellation hour rounded]],24),"not cancelled")</f>
        <v>14</v>
      </c>
      <c r="K4578" s="32">
        <f>1/Table1[[#This Row],[Duration (Time between doses '[in hours'])]]</f>
        <v>8.3333333333333329E-2</v>
      </c>
      <c r="L4578" s="33">
        <f>Table1[[#This Row],[number doses per hour]]*INDEX(Table2[price per dose],Table1[[#This Row],[Drug ID]])</f>
        <v>0.56619444444444444</v>
      </c>
      <c r="M4578" s="11" t="b">
        <f>AND(Table1[[#This Row],[hour of cancellation 0 to 23]]&gt;=0,Table1[[#This Row],[hour of cancellation 0 to 23]]&lt;=23)</f>
        <v>1</v>
      </c>
    </row>
    <row r="4579" spans="1:13" hidden="1" x14ac:dyDescent="0.3">
      <c r="A4579" s="1">
        <v>4578</v>
      </c>
      <c r="B4579" s="1">
        <v>1</v>
      </c>
      <c r="C4579" s="2">
        <v>41109.602070481531</v>
      </c>
      <c r="D4579" s="2">
        <v>41113.726818743569</v>
      </c>
      <c r="E4579" s="1">
        <v>12</v>
      </c>
      <c r="F4579" s="2" t="s">
        <v>5</v>
      </c>
      <c r="G4579" s="1">
        <v>0</v>
      </c>
      <c r="H4579" s="32" t="str">
        <f>IFERROR(HOUR(Table1[[#This Row],[Cancel Date/time]])+MINUTE(Table1[[#This Row],[Cancel Date/time]])/60,"not cancelled")</f>
        <v>not cancelled</v>
      </c>
      <c r="I4579" s="47" t="str">
        <f>IFERROR(ROUND(Table1[[#This Row],[cancellation time decimal]],0),"not cancelled")</f>
        <v>not cancelled</v>
      </c>
      <c r="J4579" s="10" t="str">
        <f>IFERROR(MOD(Table1[[#This Row],[cancellation hour rounded]],24),"not cancelled")</f>
        <v>not cancelled</v>
      </c>
      <c r="K4579" s="32">
        <f>1/Table1[[#This Row],[Duration (Time between doses '[in hours'])]]</f>
        <v>8.3333333333333329E-2</v>
      </c>
      <c r="L4579" s="33">
        <f>Table1[[#This Row],[number doses per hour]]*INDEX(Table2[price per dose],Table1[[#This Row],[Drug ID]])</f>
        <v>0.56619444444444444</v>
      </c>
      <c r="M4579" s="11" t="b">
        <f>AND(Table1[[#This Row],[hour of cancellation 0 to 23]]&gt;=0,Table1[[#This Row],[hour of cancellation 0 to 23]]&lt;=23)</f>
        <v>0</v>
      </c>
    </row>
    <row r="4580" spans="1:13" x14ac:dyDescent="0.3">
      <c r="A4580" s="1">
        <v>4579</v>
      </c>
      <c r="B4580" s="1">
        <v>11</v>
      </c>
      <c r="C4580" s="2">
        <v>41109.590062802839</v>
      </c>
      <c r="D4580" s="2">
        <v>41169.589583333334</v>
      </c>
      <c r="E4580" s="1">
        <v>1</v>
      </c>
      <c r="F4580" s="2">
        <v>41116.751616867507</v>
      </c>
      <c r="G4580" s="1">
        <v>3</v>
      </c>
      <c r="H4580" s="32">
        <f>IFERROR(HOUR(Table1[[#This Row],[Cancel Date/time]])+MINUTE(Table1[[#This Row],[Cancel Date/time]])/60,"not cancelled")</f>
        <v>18.033333333333335</v>
      </c>
      <c r="I4580" s="47">
        <f>IFERROR(ROUND(Table1[[#This Row],[cancellation time decimal]],0),"not cancelled")</f>
        <v>18</v>
      </c>
      <c r="J4580" s="10">
        <f>IFERROR(MOD(Table1[[#This Row],[cancellation hour rounded]],24),"not cancelled")</f>
        <v>18</v>
      </c>
      <c r="K4580" s="32">
        <f>1/Table1[[#This Row],[Duration (Time between doses '[in hours'])]]</f>
        <v>1</v>
      </c>
      <c r="L4580" s="33">
        <f>Table1[[#This Row],[number doses per hour]]*INDEX(Table2[price per dose],Table1[[#This Row],[Drug ID]])</f>
        <v>1</v>
      </c>
      <c r="M4580" s="11" t="b">
        <f>AND(Table1[[#This Row],[hour of cancellation 0 to 23]]&gt;=0,Table1[[#This Row],[hour of cancellation 0 to 23]]&lt;=23)</f>
        <v>1</v>
      </c>
    </row>
    <row r="4581" spans="1:13" x14ac:dyDescent="0.3">
      <c r="A4581" s="1">
        <v>4580</v>
      </c>
      <c r="B4581" s="1">
        <v>3</v>
      </c>
      <c r="C4581" s="2">
        <v>41109.658999609492</v>
      </c>
      <c r="D4581" s="2">
        <v>41169.658333333333</v>
      </c>
      <c r="E4581" s="1">
        <v>24</v>
      </c>
      <c r="F4581" s="2">
        <v>41111.590405403389</v>
      </c>
      <c r="G4581" s="1">
        <v>0</v>
      </c>
      <c r="H4581" s="32">
        <f>IFERROR(HOUR(Table1[[#This Row],[Cancel Date/time]])+MINUTE(Table1[[#This Row],[Cancel Date/time]])/60,"not cancelled")</f>
        <v>14.166666666666666</v>
      </c>
      <c r="I4581" s="47">
        <f>IFERROR(ROUND(Table1[[#This Row],[cancellation time decimal]],0),"not cancelled")</f>
        <v>14</v>
      </c>
      <c r="J4581" s="10">
        <f>IFERROR(MOD(Table1[[#This Row],[cancellation hour rounded]],24),"not cancelled")</f>
        <v>14</v>
      </c>
      <c r="K4581" s="32">
        <f>1/Table1[[#This Row],[Duration (Time between doses '[in hours'])]]</f>
        <v>4.1666666666666664E-2</v>
      </c>
      <c r="L4581" s="33">
        <f>Table1[[#This Row],[number doses per hour]]*INDEX(Table2[price per dose],Table1[[#This Row],[Drug ID]])</f>
        <v>0.18133000000000002</v>
      </c>
      <c r="M4581" s="11" t="b">
        <f>AND(Table1[[#This Row],[hour of cancellation 0 to 23]]&gt;=0,Table1[[#This Row],[hour of cancellation 0 to 23]]&lt;=23)</f>
        <v>1</v>
      </c>
    </row>
    <row r="4582" spans="1:13" x14ac:dyDescent="0.3">
      <c r="A4582" s="1">
        <v>4581</v>
      </c>
      <c r="B4582" s="1">
        <v>10</v>
      </c>
      <c r="C4582" s="2">
        <v>41109.626917312213</v>
      </c>
      <c r="D4582" s="2">
        <v>41169.626388888886</v>
      </c>
      <c r="E4582" s="1">
        <v>1</v>
      </c>
      <c r="F4582" s="2">
        <v>41116.720007920696</v>
      </c>
      <c r="G4582" s="1">
        <v>2</v>
      </c>
      <c r="H4582" s="32">
        <f>IFERROR(HOUR(Table1[[#This Row],[Cancel Date/time]])+MINUTE(Table1[[#This Row],[Cancel Date/time]])/60,"not cancelled")</f>
        <v>17.266666666666666</v>
      </c>
      <c r="I4582" s="47">
        <f>IFERROR(ROUND(Table1[[#This Row],[cancellation time decimal]],0),"not cancelled")</f>
        <v>17</v>
      </c>
      <c r="J4582" s="10">
        <f>IFERROR(MOD(Table1[[#This Row],[cancellation hour rounded]],24),"not cancelled")</f>
        <v>17</v>
      </c>
      <c r="K4582" s="32">
        <f>1/Table1[[#This Row],[Duration (Time between doses '[in hours'])]]</f>
        <v>1</v>
      </c>
      <c r="L4582" s="33">
        <f>Table1[[#This Row],[number doses per hour]]*INDEX(Table2[price per dose],Table1[[#This Row],[Drug ID]])</f>
        <v>2.5716000000000001</v>
      </c>
      <c r="M4582" s="11" t="b">
        <f>AND(Table1[[#This Row],[hour of cancellation 0 to 23]]&gt;=0,Table1[[#This Row],[hour of cancellation 0 to 23]]&lt;=23)</f>
        <v>1</v>
      </c>
    </row>
    <row r="4583" spans="1:13" hidden="1" x14ac:dyDescent="0.3">
      <c r="A4583" s="1">
        <v>4582</v>
      </c>
      <c r="B4583" s="1">
        <v>4</v>
      </c>
      <c r="C4583" s="2">
        <v>41109.629445555809</v>
      </c>
      <c r="D4583" s="2">
        <v>41112.462620756232</v>
      </c>
      <c r="E4583" s="1">
        <v>12</v>
      </c>
      <c r="F4583" s="2" t="s">
        <v>5</v>
      </c>
      <c r="G4583" s="1">
        <v>0</v>
      </c>
      <c r="H4583" s="32" t="str">
        <f>IFERROR(HOUR(Table1[[#This Row],[Cancel Date/time]])+MINUTE(Table1[[#This Row],[Cancel Date/time]])/60,"not cancelled")</f>
        <v>not cancelled</v>
      </c>
      <c r="I4583" s="47" t="str">
        <f>IFERROR(ROUND(Table1[[#This Row],[cancellation time decimal]],0),"not cancelled")</f>
        <v>not cancelled</v>
      </c>
      <c r="J4583" s="10" t="str">
        <f>IFERROR(MOD(Table1[[#This Row],[cancellation hour rounded]],24),"not cancelled")</f>
        <v>not cancelled</v>
      </c>
      <c r="K4583" s="32">
        <f>1/Table1[[#This Row],[Duration (Time between doses '[in hours'])]]</f>
        <v>8.3333333333333329E-2</v>
      </c>
      <c r="L4583" s="33">
        <f>Table1[[#This Row],[number doses per hour]]*INDEX(Table2[price per dose],Table1[[#This Row],[Drug ID]])</f>
        <v>1.448055119047619</v>
      </c>
      <c r="M4583" s="11" t="b">
        <f>AND(Table1[[#This Row],[hour of cancellation 0 to 23]]&gt;=0,Table1[[#This Row],[hour of cancellation 0 to 23]]&lt;=23)</f>
        <v>0</v>
      </c>
    </row>
    <row r="4584" spans="1:13" x14ac:dyDescent="0.3">
      <c r="A4584" s="1">
        <v>4583</v>
      </c>
      <c r="B4584" s="1">
        <v>1</v>
      </c>
      <c r="C4584" s="2">
        <v>41109.672601153397</v>
      </c>
      <c r="D4584" s="2">
        <v>41113.297222222223</v>
      </c>
      <c r="E4584" s="1">
        <v>12</v>
      </c>
      <c r="F4584" s="2">
        <v>41110.404519507269</v>
      </c>
      <c r="G4584" s="1">
        <v>0</v>
      </c>
      <c r="H4584" s="32">
        <f>IFERROR(HOUR(Table1[[#This Row],[Cancel Date/time]])+MINUTE(Table1[[#This Row],[Cancel Date/time]])/60,"not cancelled")</f>
        <v>9.6999999999999993</v>
      </c>
      <c r="I4584" s="47">
        <f>IFERROR(ROUND(Table1[[#This Row],[cancellation time decimal]],0),"not cancelled")</f>
        <v>10</v>
      </c>
      <c r="J4584" s="10">
        <f>IFERROR(MOD(Table1[[#This Row],[cancellation hour rounded]],24),"not cancelled")</f>
        <v>10</v>
      </c>
      <c r="K4584" s="32">
        <f>1/Table1[[#This Row],[Duration (Time between doses '[in hours'])]]</f>
        <v>8.3333333333333329E-2</v>
      </c>
      <c r="L4584" s="33">
        <f>Table1[[#This Row],[number doses per hour]]*INDEX(Table2[price per dose],Table1[[#This Row],[Drug ID]])</f>
        <v>0.56619444444444444</v>
      </c>
      <c r="M4584" s="11" t="b">
        <f>AND(Table1[[#This Row],[hour of cancellation 0 to 23]]&gt;=0,Table1[[#This Row],[hour of cancellation 0 to 23]]&lt;=23)</f>
        <v>1</v>
      </c>
    </row>
    <row r="4585" spans="1:13" hidden="1" x14ac:dyDescent="0.3">
      <c r="A4585" s="1">
        <v>4584</v>
      </c>
      <c r="B4585" s="1">
        <v>1</v>
      </c>
      <c r="C4585" s="2">
        <v>41109.741021580034</v>
      </c>
      <c r="D4585" s="2">
        <v>41113.324181145734</v>
      </c>
      <c r="E4585" s="1">
        <v>12</v>
      </c>
      <c r="F4585" s="2" t="s">
        <v>5</v>
      </c>
      <c r="G4585" s="1">
        <v>0</v>
      </c>
      <c r="H4585" s="32" t="str">
        <f>IFERROR(HOUR(Table1[[#This Row],[Cancel Date/time]])+MINUTE(Table1[[#This Row],[Cancel Date/time]])/60,"not cancelled")</f>
        <v>not cancelled</v>
      </c>
      <c r="I4585" s="47" t="str">
        <f>IFERROR(ROUND(Table1[[#This Row],[cancellation time decimal]],0),"not cancelled")</f>
        <v>not cancelled</v>
      </c>
      <c r="J4585" s="10" t="str">
        <f>IFERROR(MOD(Table1[[#This Row],[cancellation hour rounded]],24),"not cancelled")</f>
        <v>not cancelled</v>
      </c>
      <c r="K4585" s="32">
        <f>1/Table1[[#This Row],[Duration (Time between doses '[in hours'])]]</f>
        <v>8.3333333333333329E-2</v>
      </c>
      <c r="L4585" s="33">
        <f>Table1[[#This Row],[number doses per hour]]*INDEX(Table2[price per dose],Table1[[#This Row],[Drug ID]])</f>
        <v>0.56619444444444444</v>
      </c>
      <c r="M4585" s="11" t="b">
        <f>AND(Table1[[#This Row],[hour of cancellation 0 to 23]]&gt;=0,Table1[[#This Row],[hour of cancellation 0 to 23]]&lt;=23)</f>
        <v>0</v>
      </c>
    </row>
    <row r="4586" spans="1:13" x14ac:dyDescent="0.3">
      <c r="A4586" s="1">
        <v>4585</v>
      </c>
      <c r="B4586" s="1">
        <v>2</v>
      </c>
      <c r="C4586" s="2">
        <v>41109.799437681242</v>
      </c>
      <c r="D4586" s="2">
        <v>41169.799305555556</v>
      </c>
      <c r="E4586" s="1">
        <v>10</v>
      </c>
      <c r="F4586" s="2">
        <v>41111.482065599368</v>
      </c>
      <c r="G4586" s="1">
        <v>0</v>
      </c>
      <c r="H4586" s="32">
        <f>IFERROR(HOUR(Table1[[#This Row],[Cancel Date/time]])+MINUTE(Table1[[#This Row],[Cancel Date/time]])/60,"not cancelled")</f>
        <v>11.566666666666666</v>
      </c>
      <c r="I4586" s="47">
        <f>IFERROR(ROUND(Table1[[#This Row],[cancellation time decimal]],0),"not cancelled")</f>
        <v>12</v>
      </c>
      <c r="J4586" s="10">
        <f>IFERROR(MOD(Table1[[#This Row],[cancellation hour rounded]],24),"not cancelled")</f>
        <v>12</v>
      </c>
      <c r="K4586" s="32">
        <f>1/Table1[[#This Row],[Duration (Time between doses '[in hours'])]]</f>
        <v>0.1</v>
      </c>
      <c r="L4586" s="33">
        <f>Table1[[#This Row],[number doses per hour]]*INDEX(Table2[price per dose],Table1[[#This Row],[Drug ID]])</f>
        <v>0.84959999999999969</v>
      </c>
      <c r="M4586" s="11" t="b">
        <f>AND(Table1[[#This Row],[hour of cancellation 0 to 23]]&gt;=0,Table1[[#This Row],[hour of cancellation 0 to 23]]&lt;=23)</f>
        <v>1</v>
      </c>
    </row>
    <row r="4587" spans="1:13" x14ac:dyDescent="0.3">
      <c r="A4587" s="1">
        <v>4586</v>
      </c>
      <c r="B4587" s="1">
        <v>2</v>
      </c>
      <c r="C4587" s="2">
        <v>41109.814241793239</v>
      </c>
      <c r="D4587" s="2">
        <v>41169.813888888886</v>
      </c>
      <c r="E4587" s="1">
        <v>10</v>
      </c>
      <c r="F4587" s="2">
        <v>41111.700959021997</v>
      </c>
      <c r="G4587" s="1">
        <v>0</v>
      </c>
      <c r="H4587" s="32">
        <f>IFERROR(HOUR(Table1[[#This Row],[Cancel Date/time]])+MINUTE(Table1[[#This Row],[Cancel Date/time]])/60,"not cancelled")</f>
        <v>16.816666666666666</v>
      </c>
      <c r="I4587" s="47">
        <f>IFERROR(ROUND(Table1[[#This Row],[cancellation time decimal]],0),"not cancelled")</f>
        <v>17</v>
      </c>
      <c r="J4587" s="10">
        <f>IFERROR(MOD(Table1[[#This Row],[cancellation hour rounded]],24),"not cancelled")</f>
        <v>17</v>
      </c>
      <c r="K4587" s="32">
        <f>1/Table1[[#This Row],[Duration (Time between doses '[in hours'])]]</f>
        <v>0.1</v>
      </c>
      <c r="L4587" s="33">
        <f>Table1[[#This Row],[number doses per hour]]*INDEX(Table2[price per dose],Table1[[#This Row],[Drug ID]])</f>
        <v>0.84959999999999969</v>
      </c>
      <c r="M4587" s="11" t="b">
        <f>AND(Table1[[#This Row],[hour of cancellation 0 to 23]]&gt;=0,Table1[[#This Row],[hour of cancellation 0 to 23]]&lt;=23)</f>
        <v>1</v>
      </c>
    </row>
    <row r="4588" spans="1:13" x14ac:dyDescent="0.3">
      <c r="A4588" s="1">
        <v>4587</v>
      </c>
      <c r="B4588" s="1">
        <v>1</v>
      </c>
      <c r="C4588" s="2">
        <v>41109.826560756548</v>
      </c>
      <c r="D4588" s="2">
        <v>41169.826388888883</v>
      </c>
      <c r="E4588" s="1">
        <v>8</v>
      </c>
      <c r="F4588" s="2">
        <v>41110.000829352495</v>
      </c>
      <c r="G4588" s="1">
        <v>0</v>
      </c>
      <c r="H4588" s="32">
        <f>IFERROR(HOUR(Table1[[#This Row],[Cancel Date/time]])+MINUTE(Table1[[#This Row],[Cancel Date/time]])/60,"not cancelled")</f>
        <v>1.6666666666666666E-2</v>
      </c>
      <c r="I4588" s="47">
        <f>IFERROR(ROUND(Table1[[#This Row],[cancellation time decimal]],0),"not cancelled")</f>
        <v>0</v>
      </c>
      <c r="J4588" s="10">
        <f>IFERROR(MOD(Table1[[#This Row],[cancellation hour rounded]],24),"not cancelled")</f>
        <v>0</v>
      </c>
      <c r="K4588" s="32">
        <f>1/Table1[[#This Row],[Duration (Time between doses '[in hours'])]]</f>
        <v>0.125</v>
      </c>
      <c r="L4588" s="33">
        <f>Table1[[#This Row],[number doses per hour]]*INDEX(Table2[price per dose],Table1[[#This Row],[Drug ID]])</f>
        <v>0.84929166666666667</v>
      </c>
      <c r="M4588" s="11" t="b">
        <f>AND(Table1[[#This Row],[hour of cancellation 0 to 23]]&gt;=0,Table1[[#This Row],[hour of cancellation 0 to 23]]&lt;=23)</f>
        <v>1</v>
      </c>
    </row>
    <row r="4589" spans="1:13" x14ac:dyDescent="0.3">
      <c r="A4589" s="1">
        <v>4588</v>
      </c>
      <c r="B4589" s="1">
        <v>1</v>
      </c>
      <c r="C4589" s="2">
        <v>41109.834794074413</v>
      </c>
      <c r="D4589" s="2">
        <v>41169.834722222222</v>
      </c>
      <c r="E4589" s="1">
        <v>12</v>
      </c>
      <c r="F4589" s="2">
        <v>41110.446243635997</v>
      </c>
      <c r="G4589" s="1">
        <v>0</v>
      </c>
      <c r="H4589" s="32">
        <f>IFERROR(HOUR(Table1[[#This Row],[Cancel Date/time]])+MINUTE(Table1[[#This Row],[Cancel Date/time]])/60,"not cancelled")</f>
        <v>10.7</v>
      </c>
      <c r="I4589" s="47">
        <f>IFERROR(ROUND(Table1[[#This Row],[cancellation time decimal]],0),"not cancelled")</f>
        <v>11</v>
      </c>
      <c r="J4589" s="10">
        <f>IFERROR(MOD(Table1[[#This Row],[cancellation hour rounded]],24),"not cancelled")</f>
        <v>11</v>
      </c>
      <c r="K4589" s="32">
        <f>1/Table1[[#This Row],[Duration (Time between doses '[in hours'])]]</f>
        <v>8.3333333333333329E-2</v>
      </c>
      <c r="L4589" s="33">
        <f>Table1[[#This Row],[number doses per hour]]*INDEX(Table2[price per dose],Table1[[#This Row],[Drug ID]])</f>
        <v>0.56619444444444444</v>
      </c>
      <c r="M4589" s="11" t="b">
        <f>AND(Table1[[#This Row],[hour of cancellation 0 to 23]]&gt;=0,Table1[[#This Row],[hour of cancellation 0 to 23]]&lt;=23)</f>
        <v>1</v>
      </c>
    </row>
    <row r="4590" spans="1:13" x14ac:dyDescent="0.3">
      <c r="A4590" s="1">
        <v>4589</v>
      </c>
      <c r="B4590" s="1">
        <v>1</v>
      </c>
      <c r="C4590" s="2">
        <v>41109.899762980887</v>
      </c>
      <c r="D4590" s="2">
        <v>41169.899305555555</v>
      </c>
      <c r="E4590" s="1">
        <v>8</v>
      </c>
      <c r="F4590" s="2">
        <v>41110.366242806784</v>
      </c>
      <c r="G4590" s="1">
        <v>0</v>
      </c>
      <c r="H4590" s="32">
        <f>IFERROR(HOUR(Table1[[#This Row],[Cancel Date/time]])+MINUTE(Table1[[#This Row],[Cancel Date/time]])/60,"not cancelled")</f>
        <v>8.7833333333333332</v>
      </c>
      <c r="I4590" s="47">
        <f>IFERROR(ROUND(Table1[[#This Row],[cancellation time decimal]],0),"not cancelled")</f>
        <v>9</v>
      </c>
      <c r="J4590" s="10">
        <f>IFERROR(MOD(Table1[[#This Row],[cancellation hour rounded]],24),"not cancelled")</f>
        <v>9</v>
      </c>
      <c r="K4590" s="32">
        <f>1/Table1[[#This Row],[Duration (Time between doses '[in hours'])]]</f>
        <v>0.125</v>
      </c>
      <c r="L4590" s="33">
        <f>Table1[[#This Row],[number doses per hour]]*INDEX(Table2[price per dose],Table1[[#This Row],[Drug ID]])</f>
        <v>0.84929166666666667</v>
      </c>
      <c r="M4590" s="11" t="b">
        <f>AND(Table1[[#This Row],[hour of cancellation 0 to 23]]&gt;=0,Table1[[#This Row],[hour of cancellation 0 to 23]]&lt;=23)</f>
        <v>1</v>
      </c>
    </row>
    <row r="4591" spans="1:13" x14ac:dyDescent="0.3">
      <c r="A4591" s="1">
        <v>4590</v>
      </c>
      <c r="B4591" s="1">
        <v>10</v>
      </c>
      <c r="C4591" s="2">
        <v>41109.921426970272</v>
      </c>
      <c r="D4591" s="2">
        <v>41169.92083333333</v>
      </c>
      <c r="E4591" s="1">
        <v>1</v>
      </c>
      <c r="F4591" s="2">
        <v>41116.423756131335</v>
      </c>
      <c r="G4591" s="1">
        <v>3</v>
      </c>
      <c r="H4591" s="32">
        <f>IFERROR(HOUR(Table1[[#This Row],[Cancel Date/time]])+MINUTE(Table1[[#This Row],[Cancel Date/time]])/60,"not cancelled")</f>
        <v>10.166666666666666</v>
      </c>
      <c r="I4591" s="47">
        <f>IFERROR(ROUND(Table1[[#This Row],[cancellation time decimal]],0),"not cancelled")</f>
        <v>10</v>
      </c>
      <c r="J4591" s="10">
        <f>IFERROR(MOD(Table1[[#This Row],[cancellation hour rounded]],24),"not cancelled")</f>
        <v>10</v>
      </c>
      <c r="K4591" s="32">
        <f>1/Table1[[#This Row],[Duration (Time between doses '[in hours'])]]</f>
        <v>1</v>
      </c>
      <c r="L4591" s="33">
        <f>Table1[[#This Row],[number doses per hour]]*INDEX(Table2[price per dose],Table1[[#This Row],[Drug ID]])</f>
        <v>2.5716000000000001</v>
      </c>
      <c r="M4591" s="11" t="b">
        <f>AND(Table1[[#This Row],[hour of cancellation 0 to 23]]&gt;=0,Table1[[#This Row],[hour of cancellation 0 to 23]]&lt;=23)</f>
        <v>1</v>
      </c>
    </row>
    <row r="4592" spans="1:13" x14ac:dyDescent="0.3">
      <c r="A4592" s="1">
        <v>4591</v>
      </c>
      <c r="B4592" s="1">
        <v>2</v>
      </c>
      <c r="C4592" s="2">
        <v>41109.962209631165</v>
      </c>
      <c r="D4592" s="2">
        <v>41169.961805555555</v>
      </c>
      <c r="E4592" s="1">
        <v>10</v>
      </c>
      <c r="F4592" s="2">
        <v>41110.704540186169</v>
      </c>
      <c r="G4592" s="1">
        <v>0</v>
      </c>
      <c r="H4592" s="32">
        <f>IFERROR(HOUR(Table1[[#This Row],[Cancel Date/time]])+MINUTE(Table1[[#This Row],[Cancel Date/time]])/60,"not cancelled")</f>
        <v>16.899999999999999</v>
      </c>
      <c r="I4592" s="47">
        <f>IFERROR(ROUND(Table1[[#This Row],[cancellation time decimal]],0),"not cancelled")</f>
        <v>17</v>
      </c>
      <c r="J4592" s="10">
        <f>IFERROR(MOD(Table1[[#This Row],[cancellation hour rounded]],24),"not cancelled")</f>
        <v>17</v>
      </c>
      <c r="K4592" s="32">
        <f>1/Table1[[#This Row],[Duration (Time between doses '[in hours'])]]</f>
        <v>0.1</v>
      </c>
      <c r="L4592" s="33">
        <f>Table1[[#This Row],[number doses per hour]]*INDEX(Table2[price per dose],Table1[[#This Row],[Drug ID]])</f>
        <v>0.84959999999999969</v>
      </c>
      <c r="M4592" s="11" t="b">
        <f>AND(Table1[[#This Row],[hour of cancellation 0 to 23]]&gt;=0,Table1[[#This Row],[hour of cancellation 0 to 23]]&lt;=23)</f>
        <v>1</v>
      </c>
    </row>
    <row r="4593" spans="1:13" hidden="1" x14ac:dyDescent="0.3">
      <c r="A4593" s="1">
        <v>4592</v>
      </c>
      <c r="B4593" s="1">
        <v>7</v>
      </c>
      <c r="C4593" s="2">
        <v>41110.071458962615</v>
      </c>
      <c r="D4593" s="2">
        <v>41112.154365157083</v>
      </c>
      <c r="E4593" s="1">
        <v>24</v>
      </c>
      <c r="F4593" s="2" t="s">
        <v>5</v>
      </c>
      <c r="G4593" s="1">
        <v>0</v>
      </c>
      <c r="H4593" s="32" t="str">
        <f>IFERROR(HOUR(Table1[[#This Row],[Cancel Date/time]])+MINUTE(Table1[[#This Row],[Cancel Date/time]])/60,"not cancelled")</f>
        <v>not cancelled</v>
      </c>
      <c r="I4593" s="47" t="str">
        <f>IFERROR(ROUND(Table1[[#This Row],[cancellation time decimal]],0),"not cancelled")</f>
        <v>not cancelled</v>
      </c>
      <c r="J4593" s="10" t="str">
        <f>IFERROR(MOD(Table1[[#This Row],[cancellation hour rounded]],24),"not cancelled")</f>
        <v>not cancelled</v>
      </c>
      <c r="K4593" s="32">
        <f>1/Table1[[#This Row],[Duration (Time between doses '[in hours'])]]</f>
        <v>4.1666666666666664E-2</v>
      </c>
      <c r="L4593" s="33">
        <f>Table1[[#This Row],[number doses per hour]]*INDEX(Table2[price per dose],Table1[[#This Row],[Drug ID]])</f>
        <v>1.2958049999999997</v>
      </c>
      <c r="M4593" s="11" t="b">
        <f>AND(Table1[[#This Row],[hour of cancellation 0 to 23]]&gt;=0,Table1[[#This Row],[hour of cancellation 0 to 23]]&lt;=23)</f>
        <v>0</v>
      </c>
    </row>
    <row r="4594" spans="1:13" x14ac:dyDescent="0.3">
      <c r="A4594" s="1">
        <v>4593</v>
      </c>
      <c r="B4594" s="1">
        <v>3</v>
      </c>
      <c r="C4594" s="2">
        <v>41110.105877389178</v>
      </c>
      <c r="D4594" s="2">
        <v>41170.105555555558</v>
      </c>
      <c r="E4594" s="1">
        <v>24</v>
      </c>
      <c r="F4594" s="2">
        <v>41112.413787703212</v>
      </c>
      <c r="G4594" s="1">
        <v>0</v>
      </c>
      <c r="H4594" s="32">
        <f>IFERROR(HOUR(Table1[[#This Row],[Cancel Date/time]])+MINUTE(Table1[[#This Row],[Cancel Date/time]])/60,"not cancelled")</f>
        <v>9.9166666666666661</v>
      </c>
      <c r="I4594" s="47">
        <f>IFERROR(ROUND(Table1[[#This Row],[cancellation time decimal]],0),"not cancelled")</f>
        <v>10</v>
      </c>
      <c r="J4594" s="10">
        <f>IFERROR(MOD(Table1[[#This Row],[cancellation hour rounded]],24),"not cancelled")</f>
        <v>10</v>
      </c>
      <c r="K4594" s="32">
        <f>1/Table1[[#This Row],[Duration (Time between doses '[in hours'])]]</f>
        <v>4.1666666666666664E-2</v>
      </c>
      <c r="L4594" s="33">
        <f>Table1[[#This Row],[number doses per hour]]*INDEX(Table2[price per dose],Table1[[#This Row],[Drug ID]])</f>
        <v>0.18133000000000002</v>
      </c>
      <c r="M4594" s="11" t="b">
        <f>AND(Table1[[#This Row],[hour of cancellation 0 to 23]]&gt;=0,Table1[[#This Row],[hour of cancellation 0 to 23]]&lt;=23)</f>
        <v>1</v>
      </c>
    </row>
    <row r="4595" spans="1:13" x14ac:dyDescent="0.3">
      <c r="A4595" s="1">
        <v>4594</v>
      </c>
      <c r="B4595" s="1">
        <v>5</v>
      </c>
      <c r="C4595" s="2">
        <v>41110.156876976514</v>
      </c>
      <c r="D4595" s="2">
        <v>41170.15625</v>
      </c>
      <c r="E4595" s="1">
        <v>24</v>
      </c>
      <c r="F4595" s="2">
        <v>41113.492756010281</v>
      </c>
      <c r="G4595" s="1">
        <v>0</v>
      </c>
      <c r="H4595" s="32">
        <f>IFERROR(HOUR(Table1[[#This Row],[Cancel Date/time]])+MINUTE(Table1[[#This Row],[Cancel Date/time]])/60,"not cancelled")</f>
        <v>11.816666666666666</v>
      </c>
      <c r="I4595" s="47">
        <f>IFERROR(ROUND(Table1[[#This Row],[cancellation time decimal]],0),"not cancelled")</f>
        <v>12</v>
      </c>
      <c r="J4595" s="10">
        <f>IFERROR(MOD(Table1[[#This Row],[cancellation hour rounded]],24),"not cancelled")</f>
        <v>12</v>
      </c>
      <c r="K4595" s="32">
        <f>1/Table1[[#This Row],[Duration (Time between doses '[in hours'])]]</f>
        <v>4.1666666666666664E-2</v>
      </c>
      <c r="L4595" s="33">
        <f>Table1[[#This Row],[number doses per hour]]*INDEX(Table2[price per dose],Table1[[#This Row],[Drug ID]])</f>
        <v>0.2815833333333333</v>
      </c>
      <c r="M4595" s="11" t="b">
        <f>AND(Table1[[#This Row],[hour of cancellation 0 to 23]]&gt;=0,Table1[[#This Row],[hour of cancellation 0 to 23]]&lt;=23)</f>
        <v>1</v>
      </c>
    </row>
    <row r="4596" spans="1:13" x14ac:dyDescent="0.3">
      <c r="A4596" s="1">
        <v>4595</v>
      </c>
      <c r="B4596" s="1">
        <v>2</v>
      </c>
      <c r="C4596" s="2">
        <v>41110.358093256487</v>
      </c>
      <c r="D4596" s="2">
        <v>41170.357638888891</v>
      </c>
      <c r="E4596" s="1">
        <v>10</v>
      </c>
      <c r="F4596" s="2">
        <v>41111.759137752204</v>
      </c>
      <c r="G4596" s="1">
        <v>0</v>
      </c>
      <c r="H4596" s="32">
        <f>IFERROR(HOUR(Table1[[#This Row],[Cancel Date/time]])+MINUTE(Table1[[#This Row],[Cancel Date/time]])/60,"not cancelled")</f>
        <v>18.216666666666665</v>
      </c>
      <c r="I4596" s="47">
        <f>IFERROR(ROUND(Table1[[#This Row],[cancellation time decimal]],0),"not cancelled")</f>
        <v>18</v>
      </c>
      <c r="J4596" s="10">
        <f>IFERROR(MOD(Table1[[#This Row],[cancellation hour rounded]],24),"not cancelled")</f>
        <v>18</v>
      </c>
      <c r="K4596" s="32">
        <f>1/Table1[[#This Row],[Duration (Time between doses '[in hours'])]]</f>
        <v>0.1</v>
      </c>
      <c r="L4596" s="33">
        <f>Table1[[#This Row],[number doses per hour]]*INDEX(Table2[price per dose],Table1[[#This Row],[Drug ID]])</f>
        <v>0.84959999999999969</v>
      </c>
      <c r="M4596" s="11" t="b">
        <f>AND(Table1[[#This Row],[hour of cancellation 0 to 23]]&gt;=0,Table1[[#This Row],[hour of cancellation 0 to 23]]&lt;=23)</f>
        <v>1</v>
      </c>
    </row>
    <row r="4597" spans="1:13" x14ac:dyDescent="0.3">
      <c r="A4597" s="1">
        <v>4596</v>
      </c>
      <c r="B4597" s="1">
        <v>6</v>
      </c>
      <c r="C4597" s="2">
        <v>41110.517200323484</v>
      </c>
      <c r="D4597" s="2">
        <v>41170.51666666667</v>
      </c>
      <c r="E4597" s="1">
        <v>24</v>
      </c>
      <c r="F4597" s="2">
        <v>41117.327952240368</v>
      </c>
      <c r="G4597" s="1">
        <v>0</v>
      </c>
      <c r="H4597" s="32">
        <f>IFERROR(HOUR(Table1[[#This Row],[Cancel Date/time]])+MINUTE(Table1[[#This Row],[Cancel Date/time]])/60,"not cancelled")</f>
        <v>7.8666666666666671</v>
      </c>
      <c r="I4597" s="47">
        <f>IFERROR(ROUND(Table1[[#This Row],[cancellation time decimal]],0),"not cancelled")</f>
        <v>8</v>
      </c>
      <c r="J4597" s="10">
        <f>IFERROR(MOD(Table1[[#This Row],[cancellation hour rounded]],24),"not cancelled")</f>
        <v>8</v>
      </c>
      <c r="K4597" s="32">
        <f>1/Table1[[#This Row],[Duration (Time between doses '[in hours'])]]</f>
        <v>4.1666666666666664E-2</v>
      </c>
      <c r="L4597" s="33">
        <f>Table1[[#This Row],[number doses per hour]]*INDEX(Table2[price per dose],Table1[[#This Row],[Drug ID]])</f>
        <v>0.35218749999999999</v>
      </c>
      <c r="M4597" s="11" t="b">
        <f>AND(Table1[[#This Row],[hour of cancellation 0 to 23]]&gt;=0,Table1[[#This Row],[hour of cancellation 0 to 23]]&lt;=23)</f>
        <v>1</v>
      </c>
    </row>
    <row r="4598" spans="1:13" x14ac:dyDescent="0.3">
      <c r="A4598" s="1">
        <v>4597</v>
      </c>
      <c r="B4598" s="1">
        <v>2</v>
      </c>
      <c r="C4598" s="2">
        <v>41110.556485723297</v>
      </c>
      <c r="D4598" s="2">
        <v>41170.556249999994</v>
      </c>
      <c r="E4598" s="1">
        <v>10</v>
      </c>
      <c r="F4598" s="2">
        <v>41111.467194965167</v>
      </c>
      <c r="G4598" s="1">
        <v>0</v>
      </c>
      <c r="H4598" s="32">
        <f>IFERROR(HOUR(Table1[[#This Row],[Cancel Date/time]])+MINUTE(Table1[[#This Row],[Cancel Date/time]])/60,"not cancelled")</f>
        <v>11.2</v>
      </c>
      <c r="I4598" s="47">
        <f>IFERROR(ROUND(Table1[[#This Row],[cancellation time decimal]],0),"not cancelled")</f>
        <v>11</v>
      </c>
      <c r="J4598" s="10">
        <f>IFERROR(MOD(Table1[[#This Row],[cancellation hour rounded]],24),"not cancelled")</f>
        <v>11</v>
      </c>
      <c r="K4598" s="32">
        <f>1/Table1[[#This Row],[Duration (Time between doses '[in hours'])]]</f>
        <v>0.1</v>
      </c>
      <c r="L4598" s="33">
        <f>Table1[[#This Row],[number doses per hour]]*INDEX(Table2[price per dose],Table1[[#This Row],[Drug ID]])</f>
        <v>0.84959999999999969</v>
      </c>
      <c r="M4598" s="11" t="b">
        <f>AND(Table1[[#This Row],[hour of cancellation 0 to 23]]&gt;=0,Table1[[#This Row],[hour of cancellation 0 to 23]]&lt;=23)</f>
        <v>1</v>
      </c>
    </row>
    <row r="4599" spans="1:13" x14ac:dyDescent="0.3">
      <c r="A4599" s="1">
        <v>4598</v>
      </c>
      <c r="B4599" s="1">
        <v>4</v>
      </c>
      <c r="C4599" s="2">
        <v>41110.626898941962</v>
      </c>
      <c r="D4599" s="2">
        <v>41170.626388888886</v>
      </c>
      <c r="E4599" s="1">
        <v>12</v>
      </c>
      <c r="F4599" s="2">
        <v>41114.328484410107</v>
      </c>
      <c r="G4599" s="1">
        <v>0</v>
      </c>
      <c r="H4599" s="32">
        <f>IFERROR(HOUR(Table1[[#This Row],[Cancel Date/time]])+MINUTE(Table1[[#This Row],[Cancel Date/time]])/60,"not cancelled")</f>
        <v>7.8833333333333329</v>
      </c>
      <c r="I4599" s="47">
        <f>IFERROR(ROUND(Table1[[#This Row],[cancellation time decimal]],0),"not cancelled")</f>
        <v>8</v>
      </c>
      <c r="J4599" s="10">
        <f>IFERROR(MOD(Table1[[#This Row],[cancellation hour rounded]],24),"not cancelled")</f>
        <v>8</v>
      </c>
      <c r="K4599" s="32">
        <f>1/Table1[[#This Row],[Duration (Time between doses '[in hours'])]]</f>
        <v>8.3333333333333329E-2</v>
      </c>
      <c r="L4599" s="33">
        <f>Table1[[#This Row],[number doses per hour]]*INDEX(Table2[price per dose],Table1[[#This Row],[Drug ID]])</f>
        <v>1.448055119047619</v>
      </c>
      <c r="M4599" s="11" t="b">
        <f>AND(Table1[[#This Row],[hour of cancellation 0 to 23]]&gt;=0,Table1[[#This Row],[hour of cancellation 0 to 23]]&lt;=23)</f>
        <v>1</v>
      </c>
    </row>
    <row r="4600" spans="1:13" x14ac:dyDescent="0.3">
      <c r="A4600" s="1">
        <v>4599</v>
      </c>
      <c r="B4600" s="1">
        <v>4</v>
      </c>
      <c r="C4600" s="2">
        <v>41110.696422415444</v>
      </c>
      <c r="D4600" s="2">
        <v>41170.695833333331</v>
      </c>
      <c r="E4600" s="1">
        <v>12</v>
      </c>
      <c r="F4600" s="2">
        <v>41113.410690428231</v>
      </c>
      <c r="G4600" s="1">
        <v>0</v>
      </c>
      <c r="H4600" s="32">
        <f>IFERROR(HOUR(Table1[[#This Row],[Cancel Date/time]])+MINUTE(Table1[[#This Row],[Cancel Date/time]])/60,"not cancelled")</f>
        <v>9.85</v>
      </c>
      <c r="I4600" s="47">
        <f>IFERROR(ROUND(Table1[[#This Row],[cancellation time decimal]],0),"not cancelled")</f>
        <v>10</v>
      </c>
      <c r="J4600" s="10">
        <f>IFERROR(MOD(Table1[[#This Row],[cancellation hour rounded]],24),"not cancelled")</f>
        <v>10</v>
      </c>
      <c r="K4600" s="32">
        <f>1/Table1[[#This Row],[Duration (Time between doses '[in hours'])]]</f>
        <v>8.3333333333333329E-2</v>
      </c>
      <c r="L4600" s="33">
        <f>Table1[[#This Row],[number doses per hour]]*INDEX(Table2[price per dose],Table1[[#This Row],[Drug ID]])</f>
        <v>1.448055119047619</v>
      </c>
      <c r="M4600" s="11" t="b">
        <f>AND(Table1[[#This Row],[hour of cancellation 0 to 23]]&gt;=0,Table1[[#This Row],[hour of cancellation 0 to 23]]&lt;=23)</f>
        <v>1</v>
      </c>
    </row>
    <row r="4601" spans="1:13" x14ac:dyDescent="0.3">
      <c r="A4601" s="1">
        <v>4600</v>
      </c>
      <c r="B4601" s="1">
        <v>1</v>
      </c>
      <c r="C4601" s="2">
        <v>41110.688042939182</v>
      </c>
      <c r="D4601" s="2">
        <v>41170.6875</v>
      </c>
      <c r="E4601" s="1">
        <v>12</v>
      </c>
      <c r="F4601" s="2">
        <v>41111.596754603415</v>
      </c>
      <c r="G4601" s="1">
        <v>0</v>
      </c>
      <c r="H4601" s="32">
        <f>IFERROR(HOUR(Table1[[#This Row],[Cancel Date/time]])+MINUTE(Table1[[#This Row],[Cancel Date/time]])/60,"not cancelled")</f>
        <v>14.316666666666666</v>
      </c>
      <c r="I4601" s="47">
        <f>IFERROR(ROUND(Table1[[#This Row],[cancellation time decimal]],0),"not cancelled")</f>
        <v>14</v>
      </c>
      <c r="J4601" s="10">
        <f>IFERROR(MOD(Table1[[#This Row],[cancellation hour rounded]],24),"not cancelled")</f>
        <v>14</v>
      </c>
      <c r="K4601" s="32">
        <f>1/Table1[[#This Row],[Duration (Time between doses '[in hours'])]]</f>
        <v>8.3333333333333329E-2</v>
      </c>
      <c r="L4601" s="33">
        <f>Table1[[#This Row],[number doses per hour]]*INDEX(Table2[price per dose],Table1[[#This Row],[Drug ID]])</f>
        <v>0.56619444444444444</v>
      </c>
      <c r="M4601" s="11" t="b">
        <f>AND(Table1[[#This Row],[hour of cancellation 0 to 23]]&gt;=0,Table1[[#This Row],[hour of cancellation 0 to 23]]&lt;=23)</f>
        <v>1</v>
      </c>
    </row>
    <row r="4602" spans="1:13" x14ac:dyDescent="0.3">
      <c r="A4602" s="1">
        <v>4601</v>
      </c>
      <c r="B4602" s="1">
        <v>1</v>
      </c>
      <c r="C4602" s="2">
        <v>41110.718560080088</v>
      </c>
      <c r="D4602" s="2">
        <v>41170.718055555561</v>
      </c>
      <c r="E4602" s="1">
        <v>12</v>
      </c>
      <c r="F4602" s="2">
        <v>41111.430832415906</v>
      </c>
      <c r="G4602" s="1">
        <v>0</v>
      </c>
      <c r="H4602" s="32">
        <f>IFERROR(HOUR(Table1[[#This Row],[Cancel Date/time]])+MINUTE(Table1[[#This Row],[Cancel Date/time]])/60,"not cancelled")</f>
        <v>10.333333333333334</v>
      </c>
      <c r="I4602" s="47">
        <f>IFERROR(ROUND(Table1[[#This Row],[cancellation time decimal]],0),"not cancelled")</f>
        <v>10</v>
      </c>
      <c r="J4602" s="10">
        <f>IFERROR(MOD(Table1[[#This Row],[cancellation hour rounded]],24),"not cancelled")</f>
        <v>10</v>
      </c>
      <c r="K4602" s="32">
        <f>1/Table1[[#This Row],[Duration (Time between doses '[in hours'])]]</f>
        <v>8.3333333333333329E-2</v>
      </c>
      <c r="L4602" s="33">
        <f>Table1[[#This Row],[number doses per hour]]*INDEX(Table2[price per dose],Table1[[#This Row],[Drug ID]])</f>
        <v>0.56619444444444444</v>
      </c>
      <c r="M4602" s="11" t="b">
        <f>AND(Table1[[#This Row],[hour of cancellation 0 to 23]]&gt;=0,Table1[[#This Row],[hour of cancellation 0 to 23]]&lt;=23)</f>
        <v>1</v>
      </c>
    </row>
    <row r="4603" spans="1:13" x14ac:dyDescent="0.3">
      <c r="A4603" s="1">
        <v>4602</v>
      </c>
      <c r="B4603" s="1">
        <v>1</v>
      </c>
      <c r="C4603" s="2">
        <v>41110.719958122747</v>
      </c>
      <c r="D4603" s="2">
        <v>41170.719444444447</v>
      </c>
      <c r="E4603" s="1">
        <v>8</v>
      </c>
      <c r="F4603" s="2">
        <v>41111.272948764199</v>
      </c>
      <c r="G4603" s="1">
        <v>0</v>
      </c>
      <c r="H4603" s="32">
        <f>IFERROR(HOUR(Table1[[#This Row],[Cancel Date/time]])+MINUTE(Table1[[#This Row],[Cancel Date/time]])/60,"not cancelled")</f>
        <v>6.55</v>
      </c>
      <c r="I4603" s="47">
        <f>IFERROR(ROUND(Table1[[#This Row],[cancellation time decimal]],0),"not cancelled")</f>
        <v>7</v>
      </c>
      <c r="J4603" s="10">
        <f>IFERROR(MOD(Table1[[#This Row],[cancellation hour rounded]],24),"not cancelled")</f>
        <v>7</v>
      </c>
      <c r="K4603" s="32">
        <f>1/Table1[[#This Row],[Duration (Time between doses '[in hours'])]]</f>
        <v>0.125</v>
      </c>
      <c r="L4603" s="33">
        <f>Table1[[#This Row],[number doses per hour]]*INDEX(Table2[price per dose],Table1[[#This Row],[Drug ID]])</f>
        <v>0.84929166666666667</v>
      </c>
      <c r="M4603" s="11" t="b">
        <f>AND(Table1[[#This Row],[hour of cancellation 0 to 23]]&gt;=0,Table1[[#This Row],[hour of cancellation 0 to 23]]&lt;=23)</f>
        <v>1</v>
      </c>
    </row>
    <row r="4604" spans="1:13" hidden="1" x14ac:dyDescent="0.3">
      <c r="A4604" s="1">
        <v>4603</v>
      </c>
      <c r="B4604" s="1">
        <v>4</v>
      </c>
      <c r="C4604" s="2">
        <v>41110.764238966258</v>
      </c>
      <c r="D4604" s="2">
        <v>41114.347398531958</v>
      </c>
      <c r="E4604" s="1">
        <v>12</v>
      </c>
      <c r="F4604" s="2" t="s">
        <v>5</v>
      </c>
      <c r="G4604" s="1">
        <v>0</v>
      </c>
      <c r="H4604" s="32" t="str">
        <f>IFERROR(HOUR(Table1[[#This Row],[Cancel Date/time]])+MINUTE(Table1[[#This Row],[Cancel Date/time]])/60,"not cancelled")</f>
        <v>not cancelled</v>
      </c>
      <c r="I4604" s="47" t="str">
        <f>IFERROR(ROUND(Table1[[#This Row],[cancellation time decimal]],0),"not cancelled")</f>
        <v>not cancelled</v>
      </c>
      <c r="J4604" s="10" t="str">
        <f>IFERROR(MOD(Table1[[#This Row],[cancellation hour rounded]],24),"not cancelled")</f>
        <v>not cancelled</v>
      </c>
      <c r="K4604" s="32">
        <f>1/Table1[[#This Row],[Duration (Time between doses '[in hours'])]]</f>
        <v>8.3333333333333329E-2</v>
      </c>
      <c r="L4604" s="33">
        <f>Table1[[#This Row],[number doses per hour]]*INDEX(Table2[price per dose],Table1[[#This Row],[Drug ID]])</f>
        <v>1.448055119047619</v>
      </c>
      <c r="M4604" s="11" t="b">
        <f>AND(Table1[[#This Row],[hour of cancellation 0 to 23]]&gt;=0,Table1[[#This Row],[hour of cancellation 0 to 23]]&lt;=23)</f>
        <v>0</v>
      </c>
    </row>
    <row r="4605" spans="1:13" x14ac:dyDescent="0.3">
      <c r="A4605" s="1">
        <v>4604</v>
      </c>
      <c r="B4605" s="1">
        <v>1</v>
      </c>
      <c r="C4605" s="2">
        <v>41110.766804773557</v>
      </c>
      <c r="D4605" s="2">
        <v>41170.76666666667</v>
      </c>
      <c r="E4605" s="1">
        <v>12</v>
      </c>
      <c r="F4605" s="2">
        <v>41112.03185368987</v>
      </c>
      <c r="G4605" s="1">
        <v>0</v>
      </c>
      <c r="H4605" s="32">
        <f>IFERROR(HOUR(Table1[[#This Row],[Cancel Date/time]])+MINUTE(Table1[[#This Row],[Cancel Date/time]])/60,"not cancelled")</f>
        <v>0.75</v>
      </c>
      <c r="I4605" s="47">
        <f>IFERROR(ROUND(Table1[[#This Row],[cancellation time decimal]],0),"not cancelled")</f>
        <v>1</v>
      </c>
      <c r="J4605" s="10">
        <f>IFERROR(MOD(Table1[[#This Row],[cancellation hour rounded]],24),"not cancelled")</f>
        <v>1</v>
      </c>
      <c r="K4605" s="32">
        <f>1/Table1[[#This Row],[Duration (Time between doses '[in hours'])]]</f>
        <v>8.3333333333333329E-2</v>
      </c>
      <c r="L4605" s="33">
        <f>Table1[[#This Row],[number doses per hour]]*INDEX(Table2[price per dose],Table1[[#This Row],[Drug ID]])</f>
        <v>0.56619444444444444</v>
      </c>
      <c r="M4605" s="11" t="b">
        <f>AND(Table1[[#This Row],[hour of cancellation 0 to 23]]&gt;=0,Table1[[#This Row],[hour of cancellation 0 to 23]]&lt;=23)</f>
        <v>1</v>
      </c>
    </row>
    <row r="4606" spans="1:13" x14ac:dyDescent="0.3">
      <c r="A4606" s="1">
        <v>4605</v>
      </c>
      <c r="B4606" s="1">
        <v>6</v>
      </c>
      <c r="C4606" s="2">
        <v>41110.777907691976</v>
      </c>
      <c r="D4606" s="2">
        <v>41170.777777777781</v>
      </c>
      <c r="E4606" s="1">
        <v>24</v>
      </c>
      <c r="F4606" s="2">
        <v>41114.345262018935</v>
      </c>
      <c r="G4606" s="1">
        <v>0</v>
      </c>
      <c r="H4606" s="32">
        <f>IFERROR(HOUR(Table1[[#This Row],[Cancel Date/time]])+MINUTE(Table1[[#This Row],[Cancel Date/time]])/60,"not cancelled")</f>
        <v>8.2833333333333332</v>
      </c>
      <c r="I4606" s="47">
        <f>IFERROR(ROUND(Table1[[#This Row],[cancellation time decimal]],0),"not cancelled")</f>
        <v>8</v>
      </c>
      <c r="J4606" s="10">
        <f>IFERROR(MOD(Table1[[#This Row],[cancellation hour rounded]],24),"not cancelled")</f>
        <v>8</v>
      </c>
      <c r="K4606" s="32">
        <f>1/Table1[[#This Row],[Duration (Time between doses '[in hours'])]]</f>
        <v>4.1666666666666664E-2</v>
      </c>
      <c r="L4606" s="33">
        <f>Table1[[#This Row],[number doses per hour]]*INDEX(Table2[price per dose],Table1[[#This Row],[Drug ID]])</f>
        <v>0.35218749999999999</v>
      </c>
      <c r="M4606" s="11" t="b">
        <f>AND(Table1[[#This Row],[hour of cancellation 0 to 23]]&gt;=0,Table1[[#This Row],[hour of cancellation 0 to 23]]&lt;=23)</f>
        <v>1</v>
      </c>
    </row>
    <row r="4607" spans="1:13" x14ac:dyDescent="0.3">
      <c r="A4607" s="1">
        <v>4606</v>
      </c>
      <c r="B4607" s="1">
        <v>6</v>
      </c>
      <c r="C4607" s="2">
        <v>41110.866496097871</v>
      </c>
      <c r="D4607" s="2">
        <v>41170.865972222222</v>
      </c>
      <c r="E4607" s="1">
        <v>24</v>
      </c>
      <c r="F4607" s="2">
        <v>41116.839442685348</v>
      </c>
      <c r="G4607" s="1">
        <v>0</v>
      </c>
      <c r="H4607" s="32">
        <f>IFERROR(HOUR(Table1[[#This Row],[Cancel Date/time]])+MINUTE(Table1[[#This Row],[Cancel Date/time]])/60,"not cancelled")</f>
        <v>20.133333333333333</v>
      </c>
      <c r="I4607" s="47">
        <f>IFERROR(ROUND(Table1[[#This Row],[cancellation time decimal]],0),"not cancelled")</f>
        <v>20</v>
      </c>
      <c r="J4607" s="10">
        <f>IFERROR(MOD(Table1[[#This Row],[cancellation hour rounded]],24),"not cancelled")</f>
        <v>20</v>
      </c>
      <c r="K4607" s="32">
        <f>1/Table1[[#This Row],[Duration (Time between doses '[in hours'])]]</f>
        <v>4.1666666666666664E-2</v>
      </c>
      <c r="L4607" s="33">
        <f>Table1[[#This Row],[number doses per hour]]*INDEX(Table2[price per dose],Table1[[#This Row],[Drug ID]])</f>
        <v>0.35218749999999999</v>
      </c>
      <c r="M4607" s="11" t="b">
        <f>AND(Table1[[#This Row],[hour of cancellation 0 to 23]]&gt;=0,Table1[[#This Row],[hour of cancellation 0 to 23]]&lt;=23)</f>
        <v>1</v>
      </c>
    </row>
    <row r="4608" spans="1:13" x14ac:dyDescent="0.3">
      <c r="A4608" s="1">
        <v>4607</v>
      </c>
      <c r="B4608" s="1">
        <v>3</v>
      </c>
      <c r="C4608" s="2">
        <v>41110.88354228549</v>
      </c>
      <c r="D4608" s="2">
        <v>41170.883333333331</v>
      </c>
      <c r="E4608" s="1">
        <v>24</v>
      </c>
      <c r="F4608" s="2">
        <v>41113.251021796852</v>
      </c>
      <c r="G4608" s="1">
        <v>0</v>
      </c>
      <c r="H4608" s="32">
        <f>IFERROR(HOUR(Table1[[#This Row],[Cancel Date/time]])+MINUTE(Table1[[#This Row],[Cancel Date/time]])/60,"not cancelled")</f>
        <v>6.0166666666666666</v>
      </c>
      <c r="I4608" s="47">
        <f>IFERROR(ROUND(Table1[[#This Row],[cancellation time decimal]],0),"not cancelled")</f>
        <v>6</v>
      </c>
      <c r="J4608" s="10">
        <f>IFERROR(MOD(Table1[[#This Row],[cancellation hour rounded]],24),"not cancelled")</f>
        <v>6</v>
      </c>
      <c r="K4608" s="32">
        <f>1/Table1[[#This Row],[Duration (Time between doses '[in hours'])]]</f>
        <v>4.1666666666666664E-2</v>
      </c>
      <c r="L4608" s="33">
        <f>Table1[[#This Row],[number doses per hour]]*INDEX(Table2[price per dose],Table1[[#This Row],[Drug ID]])</f>
        <v>0.18133000000000002</v>
      </c>
      <c r="M4608" s="11" t="b">
        <f>AND(Table1[[#This Row],[hour of cancellation 0 to 23]]&gt;=0,Table1[[#This Row],[hour of cancellation 0 to 23]]&lt;=23)</f>
        <v>1</v>
      </c>
    </row>
    <row r="4609" spans="1:13" x14ac:dyDescent="0.3">
      <c r="A4609" s="1">
        <v>4608</v>
      </c>
      <c r="B4609" s="1">
        <v>4</v>
      </c>
      <c r="C4609" s="2">
        <v>41110.912026595921</v>
      </c>
      <c r="D4609" s="2">
        <v>41170.911805555559</v>
      </c>
      <c r="E4609" s="1">
        <v>12</v>
      </c>
      <c r="F4609" s="2">
        <v>41112.588529200948</v>
      </c>
      <c r="G4609" s="1">
        <v>0</v>
      </c>
      <c r="H4609" s="32">
        <f>IFERROR(HOUR(Table1[[#This Row],[Cancel Date/time]])+MINUTE(Table1[[#This Row],[Cancel Date/time]])/60,"not cancelled")</f>
        <v>14.116666666666667</v>
      </c>
      <c r="I4609" s="47">
        <f>IFERROR(ROUND(Table1[[#This Row],[cancellation time decimal]],0),"not cancelled")</f>
        <v>14</v>
      </c>
      <c r="J4609" s="10">
        <f>IFERROR(MOD(Table1[[#This Row],[cancellation hour rounded]],24),"not cancelled")</f>
        <v>14</v>
      </c>
      <c r="K4609" s="32">
        <f>1/Table1[[#This Row],[Duration (Time between doses '[in hours'])]]</f>
        <v>8.3333333333333329E-2</v>
      </c>
      <c r="L4609" s="33">
        <f>Table1[[#This Row],[number doses per hour]]*INDEX(Table2[price per dose],Table1[[#This Row],[Drug ID]])</f>
        <v>1.448055119047619</v>
      </c>
      <c r="M4609" s="11" t="b">
        <f>AND(Table1[[#This Row],[hour of cancellation 0 to 23]]&gt;=0,Table1[[#This Row],[hour of cancellation 0 to 23]]&lt;=23)</f>
        <v>1</v>
      </c>
    </row>
    <row r="4610" spans="1:13" x14ac:dyDescent="0.3">
      <c r="A4610" s="1">
        <v>4609</v>
      </c>
      <c r="B4610" s="1">
        <v>10</v>
      </c>
      <c r="C4610" s="2">
        <v>41110.880741204535</v>
      </c>
      <c r="D4610" s="2">
        <v>41170.880555555559</v>
      </c>
      <c r="E4610" s="1">
        <v>1</v>
      </c>
      <c r="F4610" s="2">
        <v>41118.365463795919</v>
      </c>
      <c r="G4610" s="1">
        <v>1</v>
      </c>
      <c r="H4610" s="32">
        <f>IFERROR(HOUR(Table1[[#This Row],[Cancel Date/time]])+MINUTE(Table1[[#This Row],[Cancel Date/time]])/60,"not cancelled")</f>
        <v>8.7666666666666675</v>
      </c>
      <c r="I4610" s="47">
        <f>IFERROR(ROUND(Table1[[#This Row],[cancellation time decimal]],0),"not cancelled")</f>
        <v>9</v>
      </c>
      <c r="J4610" s="10">
        <f>IFERROR(MOD(Table1[[#This Row],[cancellation hour rounded]],24),"not cancelled")</f>
        <v>9</v>
      </c>
      <c r="K4610" s="32">
        <f>1/Table1[[#This Row],[Duration (Time between doses '[in hours'])]]</f>
        <v>1</v>
      </c>
      <c r="L4610" s="33">
        <f>Table1[[#This Row],[number doses per hour]]*INDEX(Table2[price per dose],Table1[[#This Row],[Drug ID]])</f>
        <v>2.5716000000000001</v>
      </c>
      <c r="M4610" s="11" t="b">
        <f>AND(Table1[[#This Row],[hour of cancellation 0 to 23]]&gt;=0,Table1[[#This Row],[hour of cancellation 0 to 23]]&lt;=23)</f>
        <v>1</v>
      </c>
    </row>
    <row r="4611" spans="1:13" x14ac:dyDescent="0.3">
      <c r="A4611" s="1">
        <v>4610</v>
      </c>
      <c r="B4611" s="1">
        <v>4</v>
      </c>
      <c r="C4611" s="2">
        <v>41110.912309284337</v>
      </c>
      <c r="D4611" s="2">
        <v>41170.911805555559</v>
      </c>
      <c r="E4611" s="1">
        <v>12</v>
      </c>
      <c r="F4611" s="2">
        <v>41112.376032244603</v>
      </c>
      <c r="G4611" s="1">
        <v>0</v>
      </c>
      <c r="H4611" s="32">
        <f>IFERROR(HOUR(Table1[[#This Row],[Cancel Date/time]])+MINUTE(Table1[[#This Row],[Cancel Date/time]])/60,"not cancelled")</f>
        <v>9.0166666666666675</v>
      </c>
      <c r="I4611" s="47">
        <f>IFERROR(ROUND(Table1[[#This Row],[cancellation time decimal]],0),"not cancelled")</f>
        <v>9</v>
      </c>
      <c r="J4611" s="10">
        <f>IFERROR(MOD(Table1[[#This Row],[cancellation hour rounded]],24),"not cancelled")</f>
        <v>9</v>
      </c>
      <c r="K4611" s="32">
        <f>1/Table1[[#This Row],[Duration (Time between doses '[in hours'])]]</f>
        <v>8.3333333333333329E-2</v>
      </c>
      <c r="L4611" s="33">
        <f>Table1[[#This Row],[number doses per hour]]*INDEX(Table2[price per dose],Table1[[#This Row],[Drug ID]])</f>
        <v>1.448055119047619</v>
      </c>
      <c r="M4611" s="11" t="b">
        <f>AND(Table1[[#This Row],[hour of cancellation 0 to 23]]&gt;=0,Table1[[#This Row],[hour of cancellation 0 to 23]]&lt;=23)</f>
        <v>1</v>
      </c>
    </row>
    <row r="4612" spans="1:13" x14ac:dyDescent="0.3">
      <c r="A4612" s="1">
        <v>4611</v>
      </c>
      <c r="B4612" s="1">
        <v>5</v>
      </c>
      <c r="C4612" s="2">
        <v>41110.99766099835</v>
      </c>
      <c r="D4612" s="2">
        <v>41113.913888888892</v>
      </c>
      <c r="E4612" s="1">
        <v>24</v>
      </c>
      <c r="F4612" s="2">
        <v>41113.350520340602</v>
      </c>
      <c r="G4612" s="1">
        <v>0</v>
      </c>
      <c r="H4612" s="32">
        <f>IFERROR(HOUR(Table1[[#This Row],[Cancel Date/time]])+MINUTE(Table1[[#This Row],[Cancel Date/time]])/60,"not cancelled")</f>
        <v>8.4</v>
      </c>
      <c r="I4612" s="47">
        <f>IFERROR(ROUND(Table1[[#This Row],[cancellation time decimal]],0),"not cancelled")</f>
        <v>8</v>
      </c>
      <c r="J4612" s="10">
        <f>IFERROR(MOD(Table1[[#This Row],[cancellation hour rounded]],24),"not cancelled")</f>
        <v>8</v>
      </c>
      <c r="K4612" s="32">
        <f>1/Table1[[#This Row],[Duration (Time between doses '[in hours'])]]</f>
        <v>4.1666666666666664E-2</v>
      </c>
      <c r="L4612" s="33">
        <f>Table1[[#This Row],[number doses per hour]]*INDEX(Table2[price per dose],Table1[[#This Row],[Drug ID]])</f>
        <v>0.2815833333333333</v>
      </c>
      <c r="M4612" s="11" t="b">
        <f>AND(Table1[[#This Row],[hour of cancellation 0 to 23]]&gt;=0,Table1[[#This Row],[hour of cancellation 0 to 23]]&lt;=23)</f>
        <v>1</v>
      </c>
    </row>
    <row r="4613" spans="1:13" x14ac:dyDescent="0.3">
      <c r="A4613" s="1">
        <v>4612</v>
      </c>
      <c r="B4613" s="1">
        <v>3</v>
      </c>
      <c r="C4613" s="2">
        <v>41111.24724866185</v>
      </c>
      <c r="D4613" s="2">
        <v>41171.247222222228</v>
      </c>
      <c r="E4613" s="1">
        <v>24</v>
      </c>
      <c r="F4613" s="2">
        <v>41114.654301847528</v>
      </c>
      <c r="G4613" s="1">
        <v>0</v>
      </c>
      <c r="H4613" s="32">
        <f>IFERROR(HOUR(Table1[[#This Row],[Cancel Date/time]])+MINUTE(Table1[[#This Row],[Cancel Date/time]])/60,"not cancelled")</f>
        <v>15.7</v>
      </c>
      <c r="I4613" s="47">
        <f>IFERROR(ROUND(Table1[[#This Row],[cancellation time decimal]],0),"not cancelled")</f>
        <v>16</v>
      </c>
      <c r="J4613" s="10">
        <f>IFERROR(MOD(Table1[[#This Row],[cancellation hour rounded]],24),"not cancelled")</f>
        <v>16</v>
      </c>
      <c r="K4613" s="32">
        <f>1/Table1[[#This Row],[Duration (Time between doses '[in hours'])]]</f>
        <v>4.1666666666666664E-2</v>
      </c>
      <c r="L4613" s="33">
        <f>Table1[[#This Row],[number doses per hour]]*INDEX(Table2[price per dose],Table1[[#This Row],[Drug ID]])</f>
        <v>0.18133000000000002</v>
      </c>
      <c r="M4613" s="11" t="b">
        <f>AND(Table1[[#This Row],[hour of cancellation 0 to 23]]&gt;=0,Table1[[#This Row],[hour of cancellation 0 to 23]]&lt;=23)</f>
        <v>1</v>
      </c>
    </row>
    <row r="4614" spans="1:13" x14ac:dyDescent="0.3">
      <c r="A4614" s="1">
        <v>4613</v>
      </c>
      <c r="B4614" s="1">
        <v>7</v>
      </c>
      <c r="C4614" s="2">
        <v>41111.335616407538</v>
      </c>
      <c r="D4614" s="2">
        <v>41171.335416666669</v>
      </c>
      <c r="E4614" s="1">
        <v>24</v>
      </c>
      <c r="F4614" s="2">
        <v>41118.808538141871</v>
      </c>
      <c r="G4614" s="1">
        <v>0</v>
      </c>
      <c r="H4614" s="32">
        <f>IFERROR(HOUR(Table1[[#This Row],[Cancel Date/time]])+MINUTE(Table1[[#This Row],[Cancel Date/time]])/60,"not cancelled")</f>
        <v>19.399999999999999</v>
      </c>
      <c r="I4614" s="47">
        <f>IFERROR(ROUND(Table1[[#This Row],[cancellation time decimal]],0),"not cancelled")</f>
        <v>19</v>
      </c>
      <c r="J4614" s="10">
        <f>IFERROR(MOD(Table1[[#This Row],[cancellation hour rounded]],24),"not cancelled")</f>
        <v>19</v>
      </c>
      <c r="K4614" s="32">
        <f>1/Table1[[#This Row],[Duration (Time between doses '[in hours'])]]</f>
        <v>4.1666666666666664E-2</v>
      </c>
      <c r="L4614" s="33">
        <f>Table1[[#This Row],[number doses per hour]]*INDEX(Table2[price per dose],Table1[[#This Row],[Drug ID]])</f>
        <v>1.2958049999999997</v>
      </c>
      <c r="M4614" s="11" t="b">
        <f>AND(Table1[[#This Row],[hour of cancellation 0 to 23]]&gt;=0,Table1[[#This Row],[hour of cancellation 0 to 23]]&lt;=23)</f>
        <v>1</v>
      </c>
    </row>
    <row r="4615" spans="1:13" hidden="1" x14ac:dyDescent="0.3">
      <c r="A4615" s="1">
        <v>4614</v>
      </c>
      <c r="B4615" s="1">
        <v>3</v>
      </c>
      <c r="C4615" s="2">
        <v>41111.337503579249</v>
      </c>
      <c r="D4615" s="2">
        <v>41113.879082155858</v>
      </c>
      <c r="E4615" s="1">
        <v>24</v>
      </c>
      <c r="F4615" s="2" t="s">
        <v>5</v>
      </c>
      <c r="G4615" s="1">
        <v>0</v>
      </c>
      <c r="H4615" s="32" t="str">
        <f>IFERROR(HOUR(Table1[[#This Row],[Cancel Date/time]])+MINUTE(Table1[[#This Row],[Cancel Date/time]])/60,"not cancelled")</f>
        <v>not cancelled</v>
      </c>
      <c r="I4615" s="47" t="str">
        <f>IFERROR(ROUND(Table1[[#This Row],[cancellation time decimal]],0),"not cancelled")</f>
        <v>not cancelled</v>
      </c>
      <c r="J4615" s="10" t="str">
        <f>IFERROR(MOD(Table1[[#This Row],[cancellation hour rounded]],24),"not cancelled")</f>
        <v>not cancelled</v>
      </c>
      <c r="K4615" s="32">
        <f>1/Table1[[#This Row],[Duration (Time between doses '[in hours'])]]</f>
        <v>4.1666666666666664E-2</v>
      </c>
      <c r="L4615" s="33">
        <f>Table1[[#This Row],[number doses per hour]]*INDEX(Table2[price per dose],Table1[[#This Row],[Drug ID]])</f>
        <v>0.18133000000000002</v>
      </c>
      <c r="M4615" s="11" t="b">
        <f>AND(Table1[[#This Row],[hour of cancellation 0 to 23]]&gt;=0,Table1[[#This Row],[hour of cancellation 0 to 23]]&lt;=23)</f>
        <v>0</v>
      </c>
    </row>
    <row r="4616" spans="1:13" x14ac:dyDescent="0.3">
      <c r="A4616" s="1">
        <v>4615</v>
      </c>
      <c r="B4616" s="1">
        <v>5</v>
      </c>
      <c r="C4616" s="2">
        <v>41111.360545042531</v>
      </c>
      <c r="D4616" s="2">
        <v>41171.36041666667</v>
      </c>
      <c r="E4616" s="1">
        <v>24</v>
      </c>
      <c r="F4616" s="2">
        <v>41114.421588221281</v>
      </c>
      <c r="G4616" s="1">
        <v>0</v>
      </c>
      <c r="H4616" s="32">
        <f>IFERROR(HOUR(Table1[[#This Row],[Cancel Date/time]])+MINUTE(Table1[[#This Row],[Cancel Date/time]])/60,"not cancelled")</f>
        <v>10.116666666666667</v>
      </c>
      <c r="I4616" s="47">
        <f>IFERROR(ROUND(Table1[[#This Row],[cancellation time decimal]],0),"not cancelled")</f>
        <v>10</v>
      </c>
      <c r="J4616" s="10">
        <f>IFERROR(MOD(Table1[[#This Row],[cancellation hour rounded]],24),"not cancelled")</f>
        <v>10</v>
      </c>
      <c r="K4616" s="32">
        <f>1/Table1[[#This Row],[Duration (Time between doses '[in hours'])]]</f>
        <v>4.1666666666666664E-2</v>
      </c>
      <c r="L4616" s="33">
        <f>Table1[[#This Row],[number doses per hour]]*INDEX(Table2[price per dose],Table1[[#This Row],[Drug ID]])</f>
        <v>0.2815833333333333</v>
      </c>
      <c r="M4616" s="11" t="b">
        <f>AND(Table1[[#This Row],[hour of cancellation 0 to 23]]&gt;=0,Table1[[#This Row],[hour of cancellation 0 to 23]]&lt;=23)</f>
        <v>1</v>
      </c>
    </row>
    <row r="4617" spans="1:13" x14ac:dyDescent="0.3">
      <c r="A4617" s="1">
        <v>4616</v>
      </c>
      <c r="B4617" s="1">
        <v>4</v>
      </c>
      <c r="C4617" s="2">
        <v>41111.369034825504</v>
      </c>
      <c r="D4617" s="2">
        <v>41113.70208333333</v>
      </c>
      <c r="E4617" s="1">
        <v>12</v>
      </c>
      <c r="F4617" s="2">
        <v>41113.427688977943</v>
      </c>
      <c r="G4617" s="1">
        <v>0</v>
      </c>
      <c r="H4617" s="32">
        <f>IFERROR(HOUR(Table1[[#This Row],[Cancel Date/time]])+MINUTE(Table1[[#This Row],[Cancel Date/time]])/60,"not cancelled")</f>
        <v>10.25</v>
      </c>
      <c r="I4617" s="47">
        <f>IFERROR(ROUND(Table1[[#This Row],[cancellation time decimal]],0),"not cancelled")</f>
        <v>10</v>
      </c>
      <c r="J4617" s="10">
        <f>IFERROR(MOD(Table1[[#This Row],[cancellation hour rounded]],24),"not cancelled")</f>
        <v>10</v>
      </c>
      <c r="K4617" s="32">
        <f>1/Table1[[#This Row],[Duration (Time between doses '[in hours'])]]</f>
        <v>8.3333333333333329E-2</v>
      </c>
      <c r="L4617" s="33">
        <f>Table1[[#This Row],[number doses per hour]]*INDEX(Table2[price per dose],Table1[[#This Row],[Drug ID]])</f>
        <v>1.448055119047619</v>
      </c>
      <c r="M4617" s="11" t="b">
        <f>AND(Table1[[#This Row],[hour of cancellation 0 to 23]]&gt;=0,Table1[[#This Row],[hour of cancellation 0 to 23]]&lt;=23)</f>
        <v>1</v>
      </c>
    </row>
    <row r="4618" spans="1:13" hidden="1" x14ac:dyDescent="0.3">
      <c r="A4618" s="1">
        <v>4617</v>
      </c>
      <c r="B4618" s="1">
        <v>5</v>
      </c>
      <c r="C4618" s="2">
        <v>41111.381709177171</v>
      </c>
      <c r="D4618" s="2">
        <v>41114.214583329835</v>
      </c>
      <c r="E4618" s="1">
        <v>24</v>
      </c>
      <c r="F4618" s="2" t="s">
        <v>5</v>
      </c>
      <c r="G4618" s="1">
        <v>0</v>
      </c>
      <c r="H4618" s="32" t="str">
        <f>IFERROR(HOUR(Table1[[#This Row],[Cancel Date/time]])+MINUTE(Table1[[#This Row],[Cancel Date/time]])/60,"not cancelled")</f>
        <v>not cancelled</v>
      </c>
      <c r="I4618" s="47" t="str">
        <f>IFERROR(ROUND(Table1[[#This Row],[cancellation time decimal]],0),"not cancelled")</f>
        <v>not cancelled</v>
      </c>
      <c r="J4618" s="10" t="str">
        <f>IFERROR(MOD(Table1[[#This Row],[cancellation hour rounded]],24),"not cancelled")</f>
        <v>not cancelled</v>
      </c>
      <c r="K4618" s="32">
        <f>1/Table1[[#This Row],[Duration (Time between doses '[in hours'])]]</f>
        <v>4.1666666666666664E-2</v>
      </c>
      <c r="L4618" s="33">
        <f>Table1[[#This Row],[number doses per hour]]*INDEX(Table2[price per dose],Table1[[#This Row],[Drug ID]])</f>
        <v>0.2815833333333333</v>
      </c>
      <c r="M4618" s="11" t="b">
        <f>AND(Table1[[#This Row],[hour of cancellation 0 to 23]]&gt;=0,Table1[[#This Row],[hour of cancellation 0 to 23]]&lt;=23)</f>
        <v>0</v>
      </c>
    </row>
    <row r="4619" spans="1:13" x14ac:dyDescent="0.3">
      <c r="A4619" s="1">
        <v>4618</v>
      </c>
      <c r="B4619" s="1">
        <v>1</v>
      </c>
      <c r="C4619" s="2">
        <v>41111.452367870741</v>
      </c>
      <c r="D4619" s="2">
        <v>41171.45208333333</v>
      </c>
      <c r="E4619" s="1">
        <v>8</v>
      </c>
      <c r="F4619" s="2">
        <v>41111.647428526907</v>
      </c>
      <c r="G4619" s="1">
        <v>0</v>
      </c>
      <c r="H4619" s="32">
        <f>IFERROR(HOUR(Table1[[#This Row],[Cancel Date/time]])+MINUTE(Table1[[#This Row],[Cancel Date/time]])/60,"not cancelled")</f>
        <v>15.533333333333333</v>
      </c>
      <c r="I4619" s="47">
        <f>IFERROR(ROUND(Table1[[#This Row],[cancellation time decimal]],0),"not cancelled")</f>
        <v>16</v>
      </c>
      <c r="J4619" s="10">
        <f>IFERROR(MOD(Table1[[#This Row],[cancellation hour rounded]],24),"not cancelled")</f>
        <v>16</v>
      </c>
      <c r="K4619" s="32">
        <f>1/Table1[[#This Row],[Duration (Time between doses '[in hours'])]]</f>
        <v>0.125</v>
      </c>
      <c r="L4619" s="33">
        <f>Table1[[#This Row],[number doses per hour]]*INDEX(Table2[price per dose],Table1[[#This Row],[Drug ID]])</f>
        <v>0.84929166666666667</v>
      </c>
      <c r="M4619" s="11" t="b">
        <f>AND(Table1[[#This Row],[hour of cancellation 0 to 23]]&gt;=0,Table1[[#This Row],[hour of cancellation 0 to 23]]&lt;=23)</f>
        <v>1</v>
      </c>
    </row>
    <row r="4620" spans="1:13" x14ac:dyDescent="0.3">
      <c r="A4620" s="1">
        <v>4619</v>
      </c>
      <c r="B4620" s="1">
        <v>3</v>
      </c>
      <c r="C4620" s="2">
        <v>41111.452871336973</v>
      </c>
      <c r="D4620" s="2">
        <v>41171.452777777777</v>
      </c>
      <c r="E4620" s="1">
        <v>24</v>
      </c>
      <c r="F4620" s="2">
        <v>41114.607493232659</v>
      </c>
      <c r="G4620" s="1">
        <v>0</v>
      </c>
      <c r="H4620" s="32">
        <f>IFERROR(HOUR(Table1[[#This Row],[Cancel Date/time]])+MINUTE(Table1[[#This Row],[Cancel Date/time]])/60,"not cancelled")</f>
        <v>14.566666666666666</v>
      </c>
      <c r="I4620" s="47">
        <f>IFERROR(ROUND(Table1[[#This Row],[cancellation time decimal]],0),"not cancelled")</f>
        <v>15</v>
      </c>
      <c r="J4620" s="10">
        <f>IFERROR(MOD(Table1[[#This Row],[cancellation hour rounded]],24),"not cancelled")</f>
        <v>15</v>
      </c>
      <c r="K4620" s="32">
        <f>1/Table1[[#This Row],[Duration (Time between doses '[in hours'])]]</f>
        <v>4.1666666666666664E-2</v>
      </c>
      <c r="L4620" s="33">
        <f>Table1[[#This Row],[number doses per hour]]*INDEX(Table2[price per dose],Table1[[#This Row],[Drug ID]])</f>
        <v>0.18133000000000002</v>
      </c>
      <c r="M4620" s="11" t="b">
        <f>AND(Table1[[#This Row],[hour of cancellation 0 to 23]]&gt;=0,Table1[[#This Row],[hour of cancellation 0 to 23]]&lt;=23)</f>
        <v>1</v>
      </c>
    </row>
    <row r="4621" spans="1:13" x14ac:dyDescent="0.3">
      <c r="A4621" s="1">
        <v>4620</v>
      </c>
      <c r="B4621" s="1">
        <v>1</v>
      </c>
      <c r="C4621" s="2">
        <v>41111.447573361504</v>
      </c>
      <c r="D4621" s="2">
        <v>41171.447222222218</v>
      </c>
      <c r="E4621" s="1">
        <v>12</v>
      </c>
      <c r="F4621" s="2">
        <v>41112.559278391876</v>
      </c>
      <c r="G4621" s="1">
        <v>0</v>
      </c>
      <c r="H4621" s="32">
        <f>IFERROR(HOUR(Table1[[#This Row],[Cancel Date/time]])+MINUTE(Table1[[#This Row],[Cancel Date/time]])/60,"not cancelled")</f>
        <v>13.416666666666666</v>
      </c>
      <c r="I4621" s="47">
        <f>IFERROR(ROUND(Table1[[#This Row],[cancellation time decimal]],0),"not cancelled")</f>
        <v>13</v>
      </c>
      <c r="J4621" s="10">
        <f>IFERROR(MOD(Table1[[#This Row],[cancellation hour rounded]],24),"not cancelled")</f>
        <v>13</v>
      </c>
      <c r="K4621" s="32">
        <f>1/Table1[[#This Row],[Duration (Time between doses '[in hours'])]]</f>
        <v>8.3333333333333329E-2</v>
      </c>
      <c r="L4621" s="33">
        <f>Table1[[#This Row],[number doses per hour]]*INDEX(Table2[price per dose],Table1[[#This Row],[Drug ID]])</f>
        <v>0.56619444444444444</v>
      </c>
      <c r="M4621" s="11" t="b">
        <f>AND(Table1[[#This Row],[hour of cancellation 0 to 23]]&gt;=0,Table1[[#This Row],[hour of cancellation 0 to 23]]&lt;=23)</f>
        <v>1</v>
      </c>
    </row>
    <row r="4622" spans="1:13" x14ac:dyDescent="0.3">
      <c r="A4622" s="1">
        <v>4621</v>
      </c>
      <c r="B4622" s="1">
        <v>1</v>
      </c>
      <c r="C4622" s="2">
        <v>41111.57852629682</v>
      </c>
      <c r="D4622" s="2">
        <v>41171.578472222223</v>
      </c>
      <c r="E4622" s="1">
        <v>12</v>
      </c>
      <c r="F4622" s="2">
        <v>41112.429540503588</v>
      </c>
      <c r="G4622" s="1">
        <v>0</v>
      </c>
      <c r="H4622" s="32">
        <f>IFERROR(HOUR(Table1[[#This Row],[Cancel Date/time]])+MINUTE(Table1[[#This Row],[Cancel Date/time]])/60,"not cancelled")</f>
        <v>10.3</v>
      </c>
      <c r="I4622" s="47">
        <f>IFERROR(ROUND(Table1[[#This Row],[cancellation time decimal]],0),"not cancelled")</f>
        <v>10</v>
      </c>
      <c r="J4622" s="10">
        <f>IFERROR(MOD(Table1[[#This Row],[cancellation hour rounded]],24),"not cancelled")</f>
        <v>10</v>
      </c>
      <c r="K4622" s="32">
        <f>1/Table1[[#This Row],[Duration (Time between doses '[in hours'])]]</f>
        <v>8.3333333333333329E-2</v>
      </c>
      <c r="L4622" s="33">
        <f>Table1[[#This Row],[number doses per hour]]*INDEX(Table2[price per dose],Table1[[#This Row],[Drug ID]])</f>
        <v>0.56619444444444444</v>
      </c>
      <c r="M4622" s="11" t="b">
        <f>AND(Table1[[#This Row],[hour of cancellation 0 to 23]]&gt;=0,Table1[[#This Row],[hour of cancellation 0 to 23]]&lt;=23)</f>
        <v>1</v>
      </c>
    </row>
    <row r="4623" spans="1:13" x14ac:dyDescent="0.3">
      <c r="A4623" s="1">
        <v>4622</v>
      </c>
      <c r="B4623" s="1">
        <v>5</v>
      </c>
      <c r="C4623" s="2">
        <v>41111.55540491749</v>
      </c>
      <c r="D4623" s="2">
        <v>41171.554861111108</v>
      </c>
      <c r="E4623" s="1">
        <v>24</v>
      </c>
      <c r="F4623" s="2">
        <v>41115.651430057362</v>
      </c>
      <c r="G4623" s="1">
        <v>0</v>
      </c>
      <c r="H4623" s="32">
        <f>IFERROR(HOUR(Table1[[#This Row],[Cancel Date/time]])+MINUTE(Table1[[#This Row],[Cancel Date/time]])/60,"not cancelled")</f>
        <v>15.633333333333333</v>
      </c>
      <c r="I4623" s="47">
        <f>IFERROR(ROUND(Table1[[#This Row],[cancellation time decimal]],0),"not cancelled")</f>
        <v>16</v>
      </c>
      <c r="J4623" s="10">
        <f>IFERROR(MOD(Table1[[#This Row],[cancellation hour rounded]],24),"not cancelled")</f>
        <v>16</v>
      </c>
      <c r="K4623" s="32">
        <f>1/Table1[[#This Row],[Duration (Time between doses '[in hours'])]]</f>
        <v>4.1666666666666664E-2</v>
      </c>
      <c r="L4623" s="33">
        <f>Table1[[#This Row],[number doses per hour]]*INDEX(Table2[price per dose],Table1[[#This Row],[Drug ID]])</f>
        <v>0.2815833333333333</v>
      </c>
      <c r="M4623" s="11" t="b">
        <f>AND(Table1[[#This Row],[hour of cancellation 0 to 23]]&gt;=0,Table1[[#This Row],[hour of cancellation 0 to 23]]&lt;=23)</f>
        <v>1</v>
      </c>
    </row>
    <row r="4624" spans="1:13" x14ac:dyDescent="0.3">
      <c r="A4624" s="1">
        <v>4623</v>
      </c>
      <c r="B4624" s="1">
        <v>7</v>
      </c>
      <c r="C4624" s="2">
        <v>41111.546325581745</v>
      </c>
      <c r="D4624" s="2">
        <v>41171.54583333333</v>
      </c>
      <c r="E4624" s="1">
        <v>24</v>
      </c>
      <c r="F4624" s="2">
        <v>41127.636330748181</v>
      </c>
      <c r="G4624" s="1">
        <v>0</v>
      </c>
      <c r="H4624" s="32">
        <f>IFERROR(HOUR(Table1[[#This Row],[Cancel Date/time]])+MINUTE(Table1[[#This Row],[Cancel Date/time]])/60,"not cancelled")</f>
        <v>15.266666666666667</v>
      </c>
      <c r="I4624" s="47">
        <f>IFERROR(ROUND(Table1[[#This Row],[cancellation time decimal]],0),"not cancelled")</f>
        <v>15</v>
      </c>
      <c r="J4624" s="10">
        <f>IFERROR(MOD(Table1[[#This Row],[cancellation hour rounded]],24),"not cancelled")</f>
        <v>15</v>
      </c>
      <c r="K4624" s="32">
        <f>1/Table1[[#This Row],[Duration (Time between doses '[in hours'])]]</f>
        <v>4.1666666666666664E-2</v>
      </c>
      <c r="L4624" s="33">
        <f>Table1[[#This Row],[number doses per hour]]*INDEX(Table2[price per dose],Table1[[#This Row],[Drug ID]])</f>
        <v>1.2958049999999997</v>
      </c>
      <c r="M4624" s="11" t="b">
        <f>AND(Table1[[#This Row],[hour of cancellation 0 to 23]]&gt;=0,Table1[[#This Row],[hour of cancellation 0 to 23]]&lt;=23)</f>
        <v>1</v>
      </c>
    </row>
    <row r="4625" spans="1:13" x14ac:dyDescent="0.3">
      <c r="A4625" s="1">
        <v>4624</v>
      </c>
      <c r="B4625" s="1">
        <v>3</v>
      </c>
      <c r="C4625" s="2">
        <v>41111.603829332023</v>
      </c>
      <c r="D4625" s="2">
        <v>41171.603472222225</v>
      </c>
      <c r="E4625" s="1">
        <v>24</v>
      </c>
      <c r="F4625" s="2">
        <v>41114.642002595981</v>
      </c>
      <c r="G4625" s="1">
        <v>0</v>
      </c>
      <c r="H4625" s="32">
        <f>IFERROR(HOUR(Table1[[#This Row],[Cancel Date/time]])+MINUTE(Table1[[#This Row],[Cancel Date/time]])/60,"not cancelled")</f>
        <v>15.4</v>
      </c>
      <c r="I4625" s="47">
        <f>IFERROR(ROUND(Table1[[#This Row],[cancellation time decimal]],0),"not cancelled")</f>
        <v>15</v>
      </c>
      <c r="J4625" s="10">
        <f>IFERROR(MOD(Table1[[#This Row],[cancellation hour rounded]],24),"not cancelled")</f>
        <v>15</v>
      </c>
      <c r="K4625" s="32">
        <f>1/Table1[[#This Row],[Duration (Time between doses '[in hours'])]]</f>
        <v>4.1666666666666664E-2</v>
      </c>
      <c r="L4625" s="33">
        <f>Table1[[#This Row],[number doses per hour]]*INDEX(Table2[price per dose],Table1[[#This Row],[Drug ID]])</f>
        <v>0.18133000000000002</v>
      </c>
      <c r="M4625" s="11" t="b">
        <f>AND(Table1[[#This Row],[hour of cancellation 0 to 23]]&gt;=0,Table1[[#This Row],[hour of cancellation 0 to 23]]&lt;=23)</f>
        <v>1</v>
      </c>
    </row>
    <row r="4626" spans="1:13" x14ac:dyDescent="0.3">
      <c r="A4626" s="1">
        <v>4625</v>
      </c>
      <c r="B4626" s="1">
        <v>2</v>
      </c>
      <c r="C4626" s="2">
        <v>41111.592049925101</v>
      </c>
      <c r="D4626" s="2">
        <v>41171.591666666667</v>
      </c>
      <c r="E4626" s="1">
        <v>10</v>
      </c>
      <c r="F4626" s="2">
        <v>41113.742311665228</v>
      </c>
      <c r="G4626" s="1">
        <v>0</v>
      </c>
      <c r="H4626" s="32">
        <f>IFERROR(HOUR(Table1[[#This Row],[Cancel Date/time]])+MINUTE(Table1[[#This Row],[Cancel Date/time]])/60,"not cancelled")</f>
        <v>17.8</v>
      </c>
      <c r="I4626" s="47">
        <f>IFERROR(ROUND(Table1[[#This Row],[cancellation time decimal]],0),"not cancelled")</f>
        <v>18</v>
      </c>
      <c r="J4626" s="10">
        <f>IFERROR(MOD(Table1[[#This Row],[cancellation hour rounded]],24),"not cancelled")</f>
        <v>18</v>
      </c>
      <c r="K4626" s="32">
        <f>1/Table1[[#This Row],[Duration (Time between doses '[in hours'])]]</f>
        <v>0.1</v>
      </c>
      <c r="L4626" s="33">
        <f>Table1[[#This Row],[number doses per hour]]*INDEX(Table2[price per dose],Table1[[#This Row],[Drug ID]])</f>
        <v>0.84959999999999969</v>
      </c>
      <c r="M4626" s="11" t="b">
        <f>AND(Table1[[#This Row],[hour of cancellation 0 to 23]]&gt;=0,Table1[[#This Row],[hour of cancellation 0 to 23]]&lt;=23)</f>
        <v>1</v>
      </c>
    </row>
    <row r="4627" spans="1:13" x14ac:dyDescent="0.3">
      <c r="A4627" s="1">
        <v>4626</v>
      </c>
      <c r="B4627" s="1">
        <v>11</v>
      </c>
      <c r="C4627" s="2">
        <v>41111.602182003</v>
      </c>
      <c r="D4627" s="2">
        <v>41171.602083333339</v>
      </c>
      <c r="E4627" s="1">
        <v>1</v>
      </c>
      <c r="F4627" s="2">
        <v>41118.424509121571</v>
      </c>
      <c r="G4627" s="1">
        <v>5</v>
      </c>
      <c r="H4627" s="32">
        <f>IFERROR(HOUR(Table1[[#This Row],[Cancel Date/time]])+MINUTE(Table1[[#This Row],[Cancel Date/time]])/60,"not cancelled")</f>
        <v>10.183333333333334</v>
      </c>
      <c r="I4627" s="47">
        <f>IFERROR(ROUND(Table1[[#This Row],[cancellation time decimal]],0),"not cancelled")</f>
        <v>10</v>
      </c>
      <c r="J4627" s="10">
        <f>IFERROR(MOD(Table1[[#This Row],[cancellation hour rounded]],24),"not cancelled")</f>
        <v>10</v>
      </c>
      <c r="K4627" s="32">
        <f>1/Table1[[#This Row],[Duration (Time between doses '[in hours'])]]</f>
        <v>1</v>
      </c>
      <c r="L4627" s="33">
        <f>Table1[[#This Row],[number doses per hour]]*INDEX(Table2[price per dose],Table1[[#This Row],[Drug ID]])</f>
        <v>1</v>
      </c>
      <c r="M4627" s="11" t="b">
        <f>AND(Table1[[#This Row],[hour of cancellation 0 to 23]]&gt;=0,Table1[[#This Row],[hour of cancellation 0 to 23]]&lt;=23)</f>
        <v>1</v>
      </c>
    </row>
    <row r="4628" spans="1:13" x14ac:dyDescent="0.3">
      <c r="A4628" s="1">
        <v>4627</v>
      </c>
      <c r="B4628" s="1">
        <v>1</v>
      </c>
      <c r="C4628" s="2">
        <v>41111.652010771992</v>
      </c>
      <c r="D4628" s="2">
        <v>41171.651388888888</v>
      </c>
      <c r="E4628" s="1">
        <v>8</v>
      </c>
      <c r="F4628" s="2">
        <v>41112.108443392557</v>
      </c>
      <c r="G4628" s="1">
        <v>0</v>
      </c>
      <c r="H4628" s="32">
        <f>IFERROR(HOUR(Table1[[#This Row],[Cancel Date/time]])+MINUTE(Table1[[#This Row],[Cancel Date/time]])/60,"not cancelled")</f>
        <v>2.6</v>
      </c>
      <c r="I4628" s="47">
        <f>IFERROR(ROUND(Table1[[#This Row],[cancellation time decimal]],0),"not cancelled")</f>
        <v>3</v>
      </c>
      <c r="J4628" s="10">
        <f>IFERROR(MOD(Table1[[#This Row],[cancellation hour rounded]],24),"not cancelled")</f>
        <v>3</v>
      </c>
      <c r="K4628" s="32">
        <f>1/Table1[[#This Row],[Duration (Time between doses '[in hours'])]]</f>
        <v>0.125</v>
      </c>
      <c r="L4628" s="33">
        <f>Table1[[#This Row],[number doses per hour]]*INDEX(Table2[price per dose],Table1[[#This Row],[Drug ID]])</f>
        <v>0.84929166666666667</v>
      </c>
      <c r="M4628" s="11" t="b">
        <f>AND(Table1[[#This Row],[hour of cancellation 0 to 23]]&gt;=0,Table1[[#This Row],[hour of cancellation 0 to 23]]&lt;=23)</f>
        <v>1</v>
      </c>
    </row>
    <row r="4629" spans="1:13" x14ac:dyDescent="0.3">
      <c r="A4629" s="1">
        <v>4628</v>
      </c>
      <c r="B4629" s="1">
        <v>2</v>
      </c>
      <c r="C4629" s="2">
        <v>41111.62529725676</v>
      </c>
      <c r="D4629" s="2">
        <v>41171.625</v>
      </c>
      <c r="E4629" s="1">
        <v>10</v>
      </c>
      <c r="F4629" s="2">
        <v>41112.199771059823</v>
      </c>
      <c r="G4629" s="1">
        <v>0</v>
      </c>
      <c r="H4629" s="32">
        <f>IFERROR(HOUR(Table1[[#This Row],[Cancel Date/time]])+MINUTE(Table1[[#This Row],[Cancel Date/time]])/60,"not cancelled")</f>
        <v>4.7833333333333332</v>
      </c>
      <c r="I4629" s="47">
        <f>IFERROR(ROUND(Table1[[#This Row],[cancellation time decimal]],0),"not cancelled")</f>
        <v>5</v>
      </c>
      <c r="J4629" s="10">
        <f>IFERROR(MOD(Table1[[#This Row],[cancellation hour rounded]],24),"not cancelled")</f>
        <v>5</v>
      </c>
      <c r="K4629" s="32">
        <f>1/Table1[[#This Row],[Duration (Time between doses '[in hours'])]]</f>
        <v>0.1</v>
      </c>
      <c r="L4629" s="33">
        <f>Table1[[#This Row],[number doses per hour]]*INDEX(Table2[price per dose],Table1[[#This Row],[Drug ID]])</f>
        <v>0.84959999999999969</v>
      </c>
      <c r="M4629" s="11" t="b">
        <f>AND(Table1[[#This Row],[hour of cancellation 0 to 23]]&gt;=0,Table1[[#This Row],[hour of cancellation 0 to 23]]&lt;=23)</f>
        <v>1</v>
      </c>
    </row>
    <row r="4630" spans="1:13" x14ac:dyDescent="0.3">
      <c r="A4630" s="1">
        <v>4629</v>
      </c>
      <c r="B4630" s="1">
        <v>4</v>
      </c>
      <c r="C4630" s="2">
        <v>41111.663544554198</v>
      </c>
      <c r="D4630" s="2">
        <v>41171.663194444445</v>
      </c>
      <c r="E4630" s="1">
        <v>12</v>
      </c>
      <c r="F4630" s="2">
        <v>41114.461221092919</v>
      </c>
      <c r="G4630" s="1">
        <v>0</v>
      </c>
      <c r="H4630" s="32">
        <f>IFERROR(HOUR(Table1[[#This Row],[Cancel Date/time]])+MINUTE(Table1[[#This Row],[Cancel Date/time]])/60,"not cancelled")</f>
        <v>11.066666666666666</v>
      </c>
      <c r="I4630" s="47">
        <f>IFERROR(ROUND(Table1[[#This Row],[cancellation time decimal]],0),"not cancelled")</f>
        <v>11</v>
      </c>
      <c r="J4630" s="10">
        <f>IFERROR(MOD(Table1[[#This Row],[cancellation hour rounded]],24),"not cancelled")</f>
        <v>11</v>
      </c>
      <c r="K4630" s="32">
        <f>1/Table1[[#This Row],[Duration (Time between doses '[in hours'])]]</f>
        <v>8.3333333333333329E-2</v>
      </c>
      <c r="L4630" s="33">
        <f>Table1[[#This Row],[number doses per hour]]*INDEX(Table2[price per dose],Table1[[#This Row],[Drug ID]])</f>
        <v>1.448055119047619</v>
      </c>
      <c r="M4630" s="11" t="b">
        <f>AND(Table1[[#This Row],[hour of cancellation 0 to 23]]&gt;=0,Table1[[#This Row],[hour of cancellation 0 to 23]]&lt;=23)</f>
        <v>1</v>
      </c>
    </row>
    <row r="4631" spans="1:13" x14ac:dyDescent="0.3">
      <c r="A4631" s="1">
        <v>4630</v>
      </c>
      <c r="B4631" s="1">
        <v>3</v>
      </c>
      <c r="C4631" s="2">
        <v>41111.657873707991</v>
      </c>
      <c r="D4631" s="2">
        <v>41171.657638888886</v>
      </c>
      <c r="E4631" s="1">
        <v>24</v>
      </c>
      <c r="F4631" s="2">
        <v>41113.864019420202</v>
      </c>
      <c r="G4631" s="1">
        <v>0</v>
      </c>
      <c r="H4631" s="32">
        <f>IFERROR(HOUR(Table1[[#This Row],[Cancel Date/time]])+MINUTE(Table1[[#This Row],[Cancel Date/time]])/60,"not cancelled")</f>
        <v>20.733333333333334</v>
      </c>
      <c r="I4631" s="47">
        <f>IFERROR(ROUND(Table1[[#This Row],[cancellation time decimal]],0),"not cancelled")</f>
        <v>21</v>
      </c>
      <c r="J4631" s="10">
        <f>IFERROR(MOD(Table1[[#This Row],[cancellation hour rounded]],24),"not cancelled")</f>
        <v>21</v>
      </c>
      <c r="K4631" s="32">
        <f>1/Table1[[#This Row],[Duration (Time between doses '[in hours'])]]</f>
        <v>4.1666666666666664E-2</v>
      </c>
      <c r="L4631" s="33">
        <f>Table1[[#This Row],[number doses per hour]]*INDEX(Table2[price per dose],Table1[[#This Row],[Drug ID]])</f>
        <v>0.18133000000000002</v>
      </c>
      <c r="M4631" s="11" t="b">
        <f>AND(Table1[[#This Row],[hour of cancellation 0 to 23]]&gt;=0,Table1[[#This Row],[hour of cancellation 0 to 23]]&lt;=23)</f>
        <v>1</v>
      </c>
    </row>
    <row r="4632" spans="1:13" x14ac:dyDescent="0.3">
      <c r="A4632" s="1">
        <v>4631</v>
      </c>
      <c r="B4632" s="1">
        <v>1</v>
      </c>
      <c r="C4632" s="2">
        <v>41111.719203390625</v>
      </c>
      <c r="D4632" s="2">
        <v>41171.71875</v>
      </c>
      <c r="E4632" s="1">
        <v>8</v>
      </c>
      <c r="F4632" s="2">
        <v>41112.319975607039</v>
      </c>
      <c r="G4632" s="1">
        <v>0</v>
      </c>
      <c r="H4632" s="32">
        <f>IFERROR(HOUR(Table1[[#This Row],[Cancel Date/time]])+MINUTE(Table1[[#This Row],[Cancel Date/time]])/60,"not cancelled")</f>
        <v>7.666666666666667</v>
      </c>
      <c r="I4632" s="47">
        <f>IFERROR(ROUND(Table1[[#This Row],[cancellation time decimal]],0),"not cancelled")</f>
        <v>8</v>
      </c>
      <c r="J4632" s="10">
        <f>IFERROR(MOD(Table1[[#This Row],[cancellation hour rounded]],24),"not cancelled")</f>
        <v>8</v>
      </c>
      <c r="K4632" s="32">
        <f>1/Table1[[#This Row],[Duration (Time between doses '[in hours'])]]</f>
        <v>0.125</v>
      </c>
      <c r="L4632" s="33">
        <f>Table1[[#This Row],[number doses per hour]]*INDEX(Table2[price per dose],Table1[[#This Row],[Drug ID]])</f>
        <v>0.84929166666666667</v>
      </c>
      <c r="M4632" s="11" t="b">
        <f>AND(Table1[[#This Row],[hour of cancellation 0 to 23]]&gt;=0,Table1[[#This Row],[hour of cancellation 0 to 23]]&lt;=23)</f>
        <v>1</v>
      </c>
    </row>
    <row r="4633" spans="1:13" x14ac:dyDescent="0.3">
      <c r="A4633" s="1">
        <v>4632</v>
      </c>
      <c r="B4633" s="1">
        <v>10</v>
      </c>
      <c r="C4633" s="2">
        <v>41111.747590103194</v>
      </c>
      <c r="D4633" s="2">
        <v>41171.747222222228</v>
      </c>
      <c r="E4633" s="1">
        <v>1</v>
      </c>
      <c r="F4633" s="2">
        <v>41118.399303437604</v>
      </c>
      <c r="G4633" s="1">
        <v>4</v>
      </c>
      <c r="H4633" s="32">
        <f>IFERROR(HOUR(Table1[[#This Row],[Cancel Date/time]])+MINUTE(Table1[[#This Row],[Cancel Date/time]])/60,"not cancelled")</f>
        <v>9.5833333333333339</v>
      </c>
      <c r="I4633" s="47">
        <f>IFERROR(ROUND(Table1[[#This Row],[cancellation time decimal]],0),"not cancelled")</f>
        <v>10</v>
      </c>
      <c r="J4633" s="10">
        <f>IFERROR(MOD(Table1[[#This Row],[cancellation hour rounded]],24),"not cancelled")</f>
        <v>10</v>
      </c>
      <c r="K4633" s="32">
        <f>1/Table1[[#This Row],[Duration (Time between doses '[in hours'])]]</f>
        <v>1</v>
      </c>
      <c r="L4633" s="33">
        <f>Table1[[#This Row],[number doses per hour]]*INDEX(Table2[price per dose],Table1[[#This Row],[Drug ID]])</f>
        <v>2.5716000000000001</v>
      </c>
      <c r="M4633" s="11" t="b">
        <f>AND(Table1[[#This Row],[hour of cancellation 0 to 23]]&gt;=0,Table1[[#This Row],[hour of cancellation 0 to 23]]&lt;=23)</f>
        <v>1</v>
      </c>
    </row>
    <row r="4634" spans="1:13" x14ac:dyDescent="0.3">
      <c r="A4634" s="1">
        <v>4633</v>
      </c>
      <c r="B4634" s="1">
        <v>2</v>
      </c>
      <c r="C4634" s="2">
        <v>41111.783146905946</v>
      </c>
      <c r="D4634" s="2">
        <v>41171.782638888886</v>
      </c>
      <c r="E4634" s="1">
        <v>10</v>
      </c>
      <c r="F4634" s="2">
        <v>41112.309967929294</v>
      </c>
      <c r="G4634" s="1">
        <v>0</v>
      </c>
      <c r="H4634" s="32">
        <f>IFERROR(HOUR(Table1[[#This Row],[Cancel Date/time]])+MINUTE(Table1[[#This Row],[Cancel Date/time]])/60,"not cancelled")</f>
        <v>7.4333333333333336</v>
      </c>
      <c r="I4634" s="47">
        <f>IFERROR(ROUND(Table1[[#This Row],[cancellation time decimal]],0),"not cancelled")</f>
        <v>7</v>
      </c>
      <c r="J4634" s="10">
        <f>IFERROR(MOD(Table1[[#This Row],[cancellation hour rounded]],24),"not cancelled")</f>
        <v>7</v>
      </c>
      <c r="K4634" s="32">
        <f>1/Table1[[#This Row],[Duration (Time between doses '[in hours'])]]</f>
        <v>0.1</v>
      </c>
      <c r="L4634" s="33">
        <f>Table1[[#This Row],[number doses per hour]]*INDEX(Table2[price per dose],Table1[[#This Row],[Drug ID]])</f>
        <v>0.84959999999999969</v>
      </c>
      <c r="M4634" s="11" t="b">
        <f>AND(Table1[[#This Row],[hour of cancellation 0 to 23]]&gt;=0,Table1[[#This Row],[hour of cancellation 0 to 23]]&lt;=23)</f>
        <v>1</v>
      </c>
    </row>
    <row r="4635" spans="1:13" x14ac:dyDescent="0.3">
      <c r="A4635" s="1">
        <v>4634</v>
      </c>
      <c r="B4635" s="1">
        <v>1</v>
      </c>
      <c r="C4635" s="2">
        <v>41111.81659983124</v>
      </c>
      <c r="D4635" s="2">
        <v>41171.815972222219</v>
      </c>
      <c r="E4635" s="1">
        <v>12</v>
      </c>
      <c r="F4635" s="2">
        <v>41112.619537978142</v>
      </c>
      <c r="G4635" s="1">
        <v>0</v>
      </c>
      <c r="H4635" s="32">
        <f>IFERROR(HOUR(Table1[[#This Row],[Cancel Date/time]])+MINUTE(Table1[[#This Row],[Cancel Date/time]])/60,"not cancelled")</f>
        <v>14.866666666666667</v>
      </c>
      <c r="I4635" s="47">
        <f>IFERROR(ROUND(Table1[[#This Row],[cancellation time decimal]],0),"not cancelled")</f>
        <v>15</v>
      </c>
      <c r="J4635" s="10">
        <f>IFERROR(MOD(Table1[[#This Row],[cancellation hour rounded]],24),"not cancelled")</f>
        <v>15</v>
      </c>
      <c r="K4635" s="32">
        <f>1/Table1[[#This Row],[Duration (Time between doses '[in hours'])]]</f>
        <v>8.3333333333333329E-2</v>
      </c>
      <c r="L4635" s="33">
        <f>Table1[[#This Row],[number doses per hour]]*INDEX(Table2[price per dose],Table1[[#This Row],[Drug ID]])</f>
        <v>0.56619444444444444</v>
      </c>
      <c r="M4635" s="11" t="b">
        <f>AND(Table1[[#This Row],[hour of cancellation 0 to 23]]&gt;=0,Table1[[#This Row],[hour of cancellation 0 to 23]]&lt;=23)</f>
        <v>1</v>
      </c>
    </row>
    <row r="4636" spans="1:13" hidden="1" x14ac:dyDescent="0.3">
      <c r="A4636" s="1">
        <v>4635</v>
      </c>
      <c r="B4636" s="1">
        <v>1</v>
      </c>
      <c r="C4636" s="2">
        <v>41111.859725919043</v>
      </c>
      <c r="D4636" s="2">
        <v>41114.734077994028</v>
      </c>
      <c r="E4636" s="1">
        <v>12</v>
      </c>
      <c r="F4636" s="2" t="s">
        <v>5</v>
      </c>
      <c r="G4636" s="1">
        <v>0</v>
      </c>
      <c r="H4636" s="32" t="str">
        <f>IFERROR(HOUR(Table1[[#This Row],[Cancel Date/time]])+MINUTE(Table1[[#This Row],[Cancel Date/time]])/60,"not cancelled")</f>
        <v>not cancelled</v>
      </c>
      <c r="I4636" s="47" t="str">
        <f>IFERROR(ROUND(Table1[[#This Row],[cancellation time decimal]],0),"not cancelled")</f>
        <v>not cancelled</v>
      </c>
      <c r="J4636" s="10" t="str">
        <f>IFERROR(MOD(Table1[[#This Row],[cancellation hour rounded]],24),"not cancelled")</f>
        <v>not cancelled</v>
      </c>
      <c r="K4636" s="32">
        <f>1/Table1[[#This Row],[Duration (Time between doses '[in hours'])]]</f>
        <v>8.3333333333333329E-2</v>
      </c>
      <c r="L4636" s="33">
        <f>Table1[[#This Row],[number doses per hour]]*INDEX(Table2[price per dose],Table1[[#This Row],[Drug ID]])</f>
        <v>0.56619444444444444</v>
      </c>
      <c r="M4636" s="11" t="b">
        <f>AND(Table1[[#This Row],[hour of cancellation 0 to 23]]&gt;=0,Table1[[#This Row],[hour of cancellation 0 to 23]]&lt;=23)</f>
        <v>0</v>
      </c>
    </row>
    <row r="4637" spans="1:13" x14ac:dyDescent="0.3">
      <c r="A4637" s="1">
        <v>4636</v>
      </c>
      <c r="B4637" s="1">
        <v>3</v>
      </c>
      <c r="C4637" s="2">
        <v>41112.024706704491</v>
      </c>
      <c r="D4637" s="2">
        <v>41172.024305555555</v>
      </c>
      <c r="E4637" s="1">
        <v>24</v>
      </c>
      <c r="F4637" s="2">
        <v>41115.350089708845</v>
      </c>
      <c r="G4637" s="1">
        <v>0</v>
      </c>
      <c r="H4637" s="32">
        <f>IFERROR(HOUR(Table1[[#This Row],[Cancel Date/time]])+MINUTE(Table1[[#This Row],[Cancel Date/time]])/60,"not cancelled")</f>
        <v>8.4</v>
      </c>
      <c r="I4637" s="47">
        <f>IFERROR(ROUND(Table1[[#This Row],[cancellation time decimal]],0),"not cancelled")</f>
        <v>8</v>
      </c>
      <c r="J4637" s="10">
        <f>IFERROR(MOD(Table1[[#This Row],[cancellation hour rounded]],24),"not cancelled")</f>
        <v>8</v>
      </c>
      <c r="K4637" s="32">
        <f>1/Table1[[#This Row],[Duration (Time between doses '[in hours'])]]</f>
        <v>4.1666666666666664E-2</v>
      </c>
      <c r="L4637" s="33">
        <f>Table1[[#This Row],[number doses per hour]]*INDEX(Table2[price per dose],Table1[[#This Row],[Drug ID]])</f>
        <v>0.18133000000000002</v>
      </c>
      <c r="M4637" s="11" t="b">
        <f>AND(Table1[[#This Row],[hour of cancellation 0 to 23]]&gt;=0,Table1[[#This Row],[hour of cancellation 0 to 23]]&lt;=23)</f>
        <v>1</v>
      </c>
    </row>
    <row r="4638" spans="1:13" x14ac:dyDescent="0.3">
      <c r="A4638" s="1">
        <v>4637</v>
      </c>
      <c r="B4638" s="1">
        <v>1</v>
      </c>
      <c r="C4638" s="2">
        <v>41112.026360058029</v>
      </c>
      <c r="D4638" s="2">
        <v>41172.025694444441</v>
      </c>
      <c r="E4638" s="1">
        <v>8</v>
      </c>
      <c r="F4638" s="2">
        <v>41113.353213288356</v>
      </c>
      <c r="G4638" s="1">
        <v>0</v>
      </c>
      <c r="H4638" s="32">
        <f>IFERROR(HOUR(Table1[[#This Row],[Cancel Date/time]])+MINUTE(Table1[[#This Row],[Cancel Date/time]])/60,"not cancelled")</f>
        <v>8.4666666666666668</v>
      </c>
      <c r="I4638" s="47">
        <f>IFERROR(ROUND(Table1[[#This Row],[cancellation time decimal]],0),"not cancelled")</f>
        <v>8</v>
      </c>
      <c r="J4638" s="10">
        <f>IFERROR(MOD(Table1[[#This Row],[cancellation hour rounded]],24),"not cancelled")</f>
        <v>8</v>
      </c>
      <c r="K4638" s="32">
        <f>1/Table1[[#This Row],[Duration (Time between doses '[in hours'])]]</f>
        <v>0.125</v>
      </c>
      <c r="L4638" s="33">
        <f>Table1[[#This Row],[number doses per hour]]*INDEX(Table2[price per dose],Table1[[#This Row],[Drug ID]])</f>
        <v>0.84929166666666667</v>
      </c>
      <c r="M4638" s="11" t="b">
        <f>AND(Table1[[#This Row],[hour of cancellation 0 to 23]]&gt;=0,Table1[[#This Row],[hour of cancellation 0 to 23]]&lt;=23)</f>
        <v>1</v>
      </c>
    </row>
    <row r="4639" spans="1:13" x14ac:dyDescent="0.3">
      <c r="A4639" s="1">
        <v>4638</v>
      </c>
      <c r="B4639" s="1">
        <v>6</v>
      </c>
      <c r="C4639" s="2">
        <v>41112.139032762556</v>
      </c>
      <c r="D4639" s="2">
        <v>41172.138888888891</v>
      </c>
      <c r="E4639" s="1">
        <v>24</v>
      </c>
      <c r="F4639" s="2">
        <v>41118.538889129712</v>
      </c>
      <c r="G4639" s="1">
        <v>0</v>
      </c>
      <c r="H4639" s="32">
        <f>IFERROR(HOUR(Table1[[#This Row],[Cancel Date/time]])+MINUTE(Table1[[#This Row],[Cancel Date/time]])/60,"not cancelled")</f>
        <v>12.933333333333334</v>
      </c>
      <c r="I4639" s="47">
        <f>IFERROR(ROUND(Table1[[#This Row],[cancellation time decimal]],0),"not cancelled")</f>
        <v>13</v>
      </c>
      <c r="J4639" s="10">
        <f>IFERROR(MOD(Table1[[#This Row],[cancellation hour rounded]],24),"not cancelled")</f>
        <v>13</v>
      </c>
      <c r="K4639" s="32">
        <f>1/Table1[[#This Row],[Duration (Time between doses '[in hours'])]]</f>
        <v>4.1666666666666664E-2</v>
      </c>
      <c r="L4639" s="33">
        <f>Table1[[#This Row],[number doses per hour]]*INDEX(Table2[price per dose],Table1[[#This Row],[Drug ID]])</f>
        <v>0.35218749999999999</v>
      </c>
      <c r="M4639" s="11" t="b">
        <f>AND(Table1[[#This Row],[hour of cancellation 0 to 23]]&gt;=0,Table1[[#This Row],[hour of cancellation 0 to 23]]&lt;=23)</f>
        <v>1</v>
      </c>
    </row>
    <row r="4640" spans="1:13" x14ac:dyDescent="0.3">
      <c r="A4640" s="1">
        <v>4639</v>
      </c>
      <c r="B4640" s="1">
        <v>5</v>
      </c>
      <c r="C4640" s="2">
        <v>41112.125271991652</v>
      </c>
      <c r="D4640" s="2">
        <v>41172.125</v>
      </c>
      <c r="E4640" s="1">
        <v>24</v>
      </c>
      <c r="F4640" s="2">
        <v>41113.743190330941</v>
      </c>
      <c r="G4640" s="1">
        <v>0</v>
      </c>
      <c r="H4640" s="32">
        <f>IFERROR(HOUR(Table1[[#This Row],[Cancel Date/time]])+MINUTE(Table1[[#This Row],[Cancel Date/time]])/60,"not cancelled")</f>
        <v>17.833333333333332</v>
      </c>
      <c r="I4640" s="47">
        <f>IFERROR(ROUND(Table1[[#This Row],[cancellation time decimal]],0),"not cancelled")</f>
        <v>18</v>
      </c>
      <c r="J4640" s="10">
        <f>IFERROR(MOD(Table1[[#This Row],[cancellation hour rounded]],24),"not cancelled")</f>
        <v>18</v>
      </c>
      <c r="K4640" s="32">
        <f>1/Table1[[#This Row],[Duration (Time between doses '[in hours'])]]</f>
        <v>4.1666666666666664E-2</v>
      </c>
      <c r="L4640" s="33">
        <f>Table1[[#This Row],[number doses per hour]]*INDEX(Table2[price per dose],Table1[[#This Row],[Drug ID]])</f>
        <v>0.2815833333333333</v>
      </c>
      <c r="M4640" s="11" t="b">
        <f>AND(Table1[[#This Row],[hour of cancellation 0 to 23]]&gt;=0,Table1[[#This Row],[hour of cancellation 0 to 23]]&lt;=23)</f>
        <v>1</v>
      </c>
    </row>
    <row r="4641" spans="1:13" x14ac:dyDescent="0.3">
      <c r="A4641" s="1">
        <v>4640</v>
      </c>
      <c r="B4641" s="1">
        <v>4</v>
      </c>
      <c r="C4641" s="2">
        <v>41112.351466127227</v>
      </c>
      <c r="D4641" s="2">
        <v>41172.351388888892</v>
      </c>
      <c r="E4641" s="1">
        <v>12</v>
      </c>
      <c r="F4641" s="2">
        <v>41114.772490554526</v>
      </c>
      <c r="G4641" s="1">
        <v>0</v>
      </c>
      <c r="H4641" s="32">
        <f>IFERROR(HOUR(Table1[[#This Row],[Cancel Date/time]])+MINUTE(Table1[[#This Row],[Cancel Date/time]])/60,"not cancelled")</f>
        <v>18.533333333333335</v>
      </c>
      <c r="I4641" s="47">
        <f>IFERROR(ROUND(Table1[[#This Row],[cancellation time decimal]],0),"not cancelled")</f>
        <v>19</v>
      </c>
      <c r="J4641" s="10">
        <f>IFERROR(MOD(Table1[[#This Row],[cancellation hour rounded]],24),"not cancelled")</f>
        <v>19</v>
      </c>
      <c r="K4641" s="32">
        <f>1/Table1[[#This Row],[Duration (Time between doses '[in hours'])]]</f>
        <v>8.3333333333333329E-2</v>
      </c>
      <c r="L4641" s="33">
        <f>Table1[[#This Row],[number doses per hour]]*INDEX(Table2[price per dose],Table1[[#This Row],[Drug ID]])</f>
        <v>1.448055119047619</v>
      </c>
      <c r="M4641" s="11" t="b">
        <f>AND(Table1[[#This Row],[hour of cancellation 0 to 23]]&gt;=0,Table1[[#This Row],[hour of cancellation 0 to 23]]&lt;=23)</f>
        <v>1</v>
      </c>
    </row>
    <row r="4642" spans="1:13" x14ac:dyDescent="0.3">
      <c r="A4642" s="1">
        <v>4641</v>
      </c>
      <c r="B4642" s="1">
        <v>1</v>
      </c>
      <c r="C4642" s="2">
        <v>41112.357302766046</v>
      </c>
      <c r="D4642" s="2">
        <v>41172.356944444444</v>
      </c>
      <c r="E4642" s="1">
        <v>8</v>
      </c>
      <c r="F4642" s="2">
        <v>41113.824836055777</v>
      </c>
      <c r="G4642" s="1">
        <v>0</v>
      </c>
      <c r="H4642" s="32">
        <f>IFERROR(HOUR(Table1[[#This Row],[Cancel Date/time]])+MINUTE(Table1[[#This Row],[Cancel Date/time]])/60,"not cancelled")</f>
        <v>19.783333333333335</v>
      </c>
      <c r="I4642" s="47">
        <f>IFERROR(ROUND(Table1[[#This Row],[cancellation time decimal]],0),"not cancelled")</f>
        <v>20</v>
      </c>
      <c r="J4642" s="10">
        <f>IFERROR(MOD(Table1[[#This Row],[cancellation hour rounded]],24),"not cancelled")</f>
        <v>20</v>
      </c>
      <c r="K4642" s="32">
        <f>1/Table1[[#This Row],[Duration (Time between doses '[in hours'])]]</f>
        <v>0.125</v>
      </c>
      <c r="L4642" s="33">
        <f>Table1[[#This Row],[number doses per hour]]*INDEX(Table2[price per dose],Table1[[#This Row],[Drug ID]])</f>
        <v>0.84929166666666667</v>
      </c>
      <c r="M4642" s="11" t="b">
        <f>AND(Table1[[#This Row],[hour of cancellation 0 to 23]]&gt;=0,Table1[[#This Row],[hour of cancellation 0 to 23]]&lt;=23)</f>
        <v>1</v>
      </c>
    </row>
    <row r="4643" spans="1:13" x14ac:dyDescent="0.3">
      <c r="A4643" s="1">
        <v>4642</v>
      </c>
      <c r="B4643" s="1">
        <v>6</v>
      </c>
      <c r="C4643" s="2">
        <v>41112.397538379053</v>
      </c>
      <c r="D4643" s="2">
        <v>41172.397222222222</v>
      </c>
      <c r="E4643" s="1">
        <v>24</v>
      </c>
      <c r="F4643" s="2">
        <v>41115.460417628252</v>
      </c>
      <c r="G4643" s="1">
        <v>0</v>
      </c>
      <c r="H4643" s="32">
        <f>IFERROR(HOUR(Table1[[#This Row],[Cancel Date/time]])+MINUTE(Table1[[#This Row],[Cancel Date/time]])/60,"not cancelled")</f>
        <v>11.05</v>
      </c>
      <c r="I4643" s="47">
        <f>IFERROR(ROUND(Table1[[#This Row],[cancellation time decimal]],0),"not cancelled")</f>
        <v>11</v>
      </c>
      <c r="J4643" s="10">
        <f>IFERROR(MOD(Table1[[#This Row],[cancellation hour rounded]],24),"not cancelled")</f>
        <v>11</v>
      </c>
      <c r="K4643" s="32">
        <f>1/Table1[[#This Row],[Duration (Time between doses '[in hours'])]]</f>
        <v>4.1666666666666664E-2</v>
      </c>
      <c r="L4643" s="33">
        <f>Table1[[#This Row],[number doses per hour]]*INDEX(Table2[price per dose],Table1[[#This Row],[Drug ID]])</f>
        <v>0.35218749999999999</v>
      </c>
      <c r="M4643" s="11" t="b">
        <f>AND(Table1[[#This Row],[hour of cancellation 0 to 23]]&gt;=0,Table1[[#This Row],[hour of cancellation 0 to 23]]&lt;=23)</f>
        <v>1</v>
      </c>
    </row>
    <row r="4644" spans="1:13" x14ac:dyDescent="0.3">
      <c r="A4644" s="1">
        <v>4643</v>
      </c>
      <c r="B4644" s="1">
        <v>5</v>
      </c>
      <c r="C4644" s="2">
        <v>41112.41051050667</v>
      </c>
      <c r="D4644" s="2">
        <v>41172.410416666666</v>
      </c>
      <c r="E4644" s="1">
        <v>24</v>
      </c>
      <c r="F4644" s="2">
        <v>41113.893258210439</v>
      </c>
      <c r="G4644" s="1">
        <v>0</v>
      </c>
      <c r="H4644" s="32">
        <f>IFERROR(HOUR(Table1[[#This Row],[Cancel Date/time]])+MINUTE(Table1[[#This Row],[Cancel Date/time]])/60,"not cancelled")</f>
        <v>21.433333333333334</v>
      </c>
      <c r="I4644" s="47">
        <f>IFERROR(ROUND(Table1[[#This Row],[cancellation time decimal]],0),"not cancelled")</f>
        <v>21</v>
      </c>
      <c r="J4644" s="10">
        <f>IFERROR(MOD(Table1[[#This Row],[cancellation hour rounded]],24),"not cancelled")</f>
        <v>21</v>
      </c>
      <c r="K4644" s="32">
        <f>1/Table1[[#This Row],[Duration (Time between doses '[in hours'])]]</f>
        <v>4.1666666666666664E-2</v>
      </c>
      <c r="L4644" s="33">
        <f>Table1[[#This Row],[number doses per hour]]*INDEX(Table2[price per dose],Table1[[#This Row],[Drug ID]])</f>
        <v>0.2815833333333333</v>
      </c>
      <c r="M4644" s="11" t="b">
        <f>AND(Table1[[#This Row],[hour of cancellation 0 to 23]]&gt;=0,Table1[[#This Row],[hour of cancellation 0 to 23]]&lt;=23)</f>
        <v>1</v>
      </c>
    </row>
    <row r="4645" spans="1:13" x14ac:dyDescent="0.3">
      <c r="A4645" s="1">
        <v>4644</v>
      </c>
      <c r="B4645" s="1">
        <v>3</v>
      </c>
      <c r="C4645" s="2">
        <v>41112.417816366207</v>
      </c>
      <c r="D4645" s="2">
        <v>41172.417361111111</v>
      </c>
      <c r="E4645" s="1">
        <v>24</v>
      </c>
      <c r="F4645" s="2">
        <v>41114.504246232922</v>
      </c>
      <c r="G4645" s="1">
        <v>0</v>
      </c>
      <c r="H4645" s="32">
        <f>IFERROR(HOUR(Table1[[#This Row],[Cancel Date/time]])+MINUTE(Table1[[#This Row],[Cancel Date/time]])/60,"not cancelled")</f>
        <v>12.1</v>
      </c>
      <c r="I4645" s="47">
        <f>IFERROR(ROUND(Table1[[#This Row],[cancellation time decimal]],0),"not cancelled")</f>
        <v>12</v>
      </c>
      <c r="J4645" s="10">
        <f>IFERROR(MOD(Table1[[#This Row],[cancellation hour rounded]],24),"not cancelled")</f>
        <v>12</v>
      </c>
      <c r="K4645" s="32">
        <f>1/Table1[[#This Row],[Duration (Time between doses '[in hours'])]]</f>
        <v>4.1666666666666664E-2</v>
      </c>
      <c r="L4645" s="33">
        <f>Table1[[#This Row],[number doses per hour]]*INDEX(Table2[price per dose],Table1[[#This Row],[Drug ID]])</f>
        <v>0.18133000000000002</v>
      </c>
      <c r="M4645" s="11" t="b">
        <f>AND(Table1[[#This Row],[hour of cancellation 0 to 23]]&gt;=0,Table1[[#This Row],[hour of cancellation 0 to 23]]&lt;=23)</f>
        <v>1</v>
      </c>
    </row>
    <row r="4646" spans="1:13" x14ac:dyDescent="0.3">
      <c r="A4646" s="1">
        <v>4645</v>
      </c>
      <c r="B4646" s="1">
        <v>5</v>
      </c>
      <c r="C4646" s="2">
        <v>41112.506872220205</v>
      </c>
      <c r="D4646" s="2">
        <v>41172.506249999999</v>
      </c>
      <c r="E4646" s="1">
        <v>24</v>
      </c>
      <c r="F4646" s="2">
        <v>41115.415390288668</v>
      </c>
      <c r="G4646" s="1">
        <v>0</v>
      </c>
      <c r="H4646" s="32">
        <f>IFERROR(HOUR(Table1[[#This Row],[Cancel Date/time]])+MINUTE(Table1[[#This Row],[Cancel Date/time]])/60,"not cancelled")</f>
        <v>9.9666666666666668</v>
      </c>
      <c r="I4646" s="47">
        <f>IFERROR(ROUND(Table1[[#This Row],[cancellation time decimal]],0),"not cancelled")</f>
        <v>10</v>
      </c>
      <c r="J4646" s="10">
        <f>IFERROR(MOD(Table1[[#This Row],[cancellation hour rounded]],24),"not cancelled")</f>
        <v>10</v>
      </c>
      <c r="K4646" s="32">
        <f>1/Table1[[#This Row],[Duration (Time between doses '[in hours'])]]</f>
        <v>4.1666666666666664E-2</v>
      </c>
      <c r="L4646" s="33">
        <f>Table1[[#This Row],[number doses per hour]]*INDEX(Table2[price per dose],Table1[[#This Row],[Drug ID]])</f>
        <v>0.2815833333333333</v>
      </c>
      <c r="M4646" s="11" t="b">
        <f>AND(Table1[[#This Row],[hour of cancellation 0 to 23]]&gt;=0,Table1[[#This Row],[hour of cancellation 0 to 23]]&lt;=23)</f>
        <v>1</v>
      </c>
    </row>
    <row r="4647" spans="1:13" x14ac:dyDescent="0.3">
      <c r="A4647" s="1">
        <v>4646</v>
      </c>
      <c r="B4647" s="1">
        <v>1</v>
      </c>
      <c r="C4647" s="2">
        <v>41112.578162926344</v>
      </c>
      <c r="D4647" s="2">
        <v>41172.577777777777</v>
      </c>
      <c r="E4647" s="1">
        <v>8</v>
      </c>
      <c r="F4647" s="2">
        <v>41113.612710890586</v>
      </c>
      <c r="G4647" s="1">
        <v>0</v>
      </c>
      <c r="H4647" s="32">
        <f>IFERROR(HOUR(Table1[[#This Row],[Cancel Date/time]])+MINUTE(Table1[[#This Row],[Cancel Date/time]])/60,"not cancelled")</f>
        <v>14.7</v>
      </c>
      <c r="I4647" s="47">
        <f>IFERROR(ROUND(Table1[[#This Row],[cancellation time decimal]],0),"not cancelled")</f>
        <v>15</v>
      </c>
      <c r="J4647" s="10">
        <f>IFERROR(MOD(Table1[[#This Row],[cancellation hour rounded]],24),"not cancelled")</f>
        <v>15</v>
      </c>
      <c r="K4647" s="32">
        <f>1/Table1[[#This Row],[Duration (Time between doses '[in hours'])]]</f>
        <v>0.125</v>
      </c>
      <c r="L4647" s="33">
        <f>Table1[[#This Row],[number doses per hour]]*INDEX(Table2[price per dose],Table1[[#This Row],[Drug ID]])</f>
        <v>0.84929166666666667</v>
      </c>
      <c r="M4647" s="11" t="b">
        <f>AND(Table1[[#This Row],[hour of cancellation 0 to 23]]&gt;=0,Table1[[#This Row],[hour of cancellation 0 to 23]]&lt;=23)</f>
        <v>1</v>
      </c>
    </row>
    <row r="4648" spans="1:13" x14ac:dyDescent="0.3">
      <c r="A4648" s="1">
        <v>4647</v>
      </c>
      <c r="B4648" s="1">
        <v>1</v>
      </c>
      <c r="C4648" s="2">
        <v>41112.553809776306</v>
      </c>
      <c r="D4648" s="2">
        <v>41172.553472222222</v>
      </c>
      <c r="E4648" s="1">
        <v>12</v>
      </c>
      <c r="F4648" s="2">
        <v>41113.860095942982</v>
      </c>
      <c r="G4648" s="1">
        <v>0</v>
      </c>
      <c r="H4648" s="32">
        <f>IFERROR(HOUR(Table1[[#This Row],[Cancel Date/time]])+MINUTE(Table1[[#This Row],[Cancel Date/time]])/60,"not cancelled")</f>
        <v>20.633333333333333</v>
      </c>
      <c r="I4648" s="47">
        <f>IFERROR(ROUND(Table1[[#This Row],[cancellation time decimal]],0),"not cancelled")</f>
        <v>21</v>
      </c>
      <c r="J4648" s="10">
        <f>IFERROR(MOD(Table1[[#This Row],[cancellation hour rounded]],24),"not cancelled")</f>
        <v>21</v>
      </c>
      <c r="K4648" s="32">
        <f>1/Table1[[#This Row],[Duration (Time between doses '[in hours'])]]</f>
        <v>8.3333333333333329E-2</v>
      </c>
      <c r="L4648" s="33">
        <f>Table1[[#This Row],[number doses per hour]]*INDEX(Table2[price per dose],Table1[[#This Row],[Drug ID]])</f>
        <v>0.56619444444444444</v>
      </c>
      <c r="M4648" s="11" t="b">
        <f>AND(Table1[[#This Row],[hour of cancellation 0 to 23]]&gt;=0,Table1[[#This Row],[hour of cancellation 0 to 23]]&lt;=23)</f>
        <v>1</v>
      </c>
    </row>
    <row r="4649" spans="1:13" hidden="1" x14ac:dyDescent="0.3">
      <c r="A4649" s="1">
        <v>4648</v>
      </c>
      <c r="B4649" s="1">
        <v>1</v>
      </c>
      <c r="C4649" s="2">
        <v>41112.626008650732</v>
      </c>
      <c r="D4649" s="2">
        <v>41115.959251374123</v>
      </c>
      <c r="E4649" s="1">
        <v>8</v>
      </c>
      <c r="F4649" s="2" t="s">
        <v>5</v>
      </c>
      <c r="G4649" s="1">
        <v>0</v>
      </c>
      <c r="H4649" s="32" t="str">
        <f>IFERROR(HOUR(Table1[[#This Row],[Cancel Date/time]])+MINUTE(Table1[[#This Row],[Cancel Date/time]])/60,"not cancelled")</f>
        <v>not cancelled</v>
      </c>
      <c r="I4649" s="47" t="str">
        <f>IFERROR(ROUND(Table1[[#This Row],[cancellation time decimal]],0),"not cancelled")</f>
        <v>not cancelled</v>
      </c>
      <c r="J4649" s="10" t="str">
        <f>IFERROR(MOD(Table1[[#This Row],[cancellation hour rounded]],24),"not cancelled")</f>
        <v>not cancelled</v>
      </c>
      <c r="K4649" s="32">
        <f>1/Table1[[#This Row],[Duration (Time between doses '[in hours'])]]</f>
        <v>0.125</v>
      </c>
      <c r="L4649" s="33">
        <f>Table1[[#This Row],[number doses per hour]]*INDEX(Table2[price per dose],Table1[[#This Row],[Drug ID]])</f>
        <v>0.84929166666666667</v>
      </c>
      <c r="M4649" s="11" t="b">
        <f>AND(Table1[[#This Row],[hour of cancellation 0 to 23]]&gt;=0,Table1[[#This Row],[hour of cancellation 0 to 23]]&lt;=23)</f>
        <v>0</v>
      </c>
    </row>
    <row r="4650" spans="1:13" x14ac:dyDescent="0.3">
      <c r="A4650" s="1">
        <v>4649</v>
      </c>
      <c r="B4650" s="1">
        <v>1</v>
      </c>
      <c r="C4650" s="2">
        <v>41112.639905546981</v>
      </c>
      <c r="D4650" s="2">
        <v>41172.63958333333</v>
      </c>
      <c r="E4650" s="1">
        <v>8</v>
      </c>
      <c r="F4650" s="2">
        <v>41113.387772419635</v>
      </c>
      <c r="G4650" s="1">
        <v>0</v>
      </c>
      <c r="H4650" s="32">
        <f>IFERROR(HOUR(Table1[[#This Row],[Cancel Date/time]])+MINUTE(Table1[[#This Row],[Cancel Date/time]])/60,"not cancelled")</f>
        <v>9.3000000000000007</v>
      </c>
      <c r="I4650" s="47">
        <f>IFERROR(ROUND(Table1[[#This Row],[cancellation time decimal]],0),"not cancelled")</f>
        <v>9</v>
      </c>
      <c r="J4650" s="10">
        <f>IFERROR(MOD(Table1[[#This Row],[cancellation hour rounded]],24),"not cancelled")</f>
        <v>9</v>
      </c>
      <c r="K4650" s="32">
        <f>1/Table1[[#This Row],[Duration (Time between doses '[in hours'])]]</f>
        <v>0.125</v>
      </c>
      <c r="L4650" s="33">
        <f>Table1[[#This Row],[number doses per hour]]*INDEX(Table2[price per dose],Table1[[#This Row],[Drug ID]])</f>
        <v>0.84929166666666667</v>
      </c>
      <c r="M4650" s="11" t="b">
        <f>AND(Table1[[#This Row],[hour of cancellation 0 to 23]]&gt;=0,Table1[[#This Row],[hour of cancellation 0 to 23]]&lt;=23)</f>
        <v>1</v>
      </c>
    </row>
    <row r="4651" spans="1:13" x14ac:dyDescent="0.3">
      <c r="A4651" s="1">
        <v>4650</v>
      </c>
      <c r="B4651" s="1">
        <v>1</v>
      </c>
      <c r="C4651" s="2">
        <v>41112.672652664653</v>
      </c>
      <c r="D4651" s="2">
        <v>41172.672222222223</v>
      </c>
      <c r="E4651" s="1">
        <v>8</v>
      </c>
      <c r="F4651" s="2">
        <v>41113.255472999044</v>
      </c>
      <c r="G4651" s="1">
        <v>0</v>
      </c>
      <c r="H4651" s="32">
        <f>IFERROR(HOUR(Table1[[#This Row],[Cancel Date/time]])+MINUTE(Table1[[#This Row],[Cancel Date/time]])/60,"not cancelled")</f>
        <v>6.1166666666666663</v>
      </c>
      <c r="I4651" s="47">
        <f>IFERROR(ROUND(Table1[[#This Row],[cancellation time decimal]],0),"not cancelled")</f>
        <v>6</v>
      </c>
      <c r="J4651" s="10">
        <f>IFERROR(MOD(Table1[[#This Row],[cancellation hour rounded]],24),"not cancelled")</f>
        <v>6</v>
      </c>
      <c r="K4651" s="32">
        <f>1/Table1[[#This Row],[Duration (Time between doses '[in hours'])]]</f>
        <v>0.125</v>
      </c>
      <c r="L4651" s="33">
        <f>Table1[[#This Row],[number doses per hour]]*INDEX(Table2[price per dose],Table1[[#This Row],[Drug ID]])</f>
        <v>0.84929166666666667</v>
      </c>
      <c r="M4651" s="11" t="b">
        <f>AND(Table1[[#This Row],[hour of cancellation 0 to 23]]&gt;=0,Table1[[#This Row],[hour of cancellation 0 to 23]]&lt;=23)</f>
        <v>1</v>
      </c>
    </row>
    <row r="4652" spans="1:13" x14ac:dyDescent="0.3">
      <c r="A4652" s="1">
        <v>4651</v>
      </c>
      <c r="B4652" s="1">
        <v>4</v>
      </c>
      <c r="C4652" s="2">
        <v>41112.7567058532</v>
      </c>
      <c r="D4652" s="2">
        <v>41172.756249999999</v>
      </c>
      <c r="E4652" s="1">
        <v>12</v>
      </c>
      <c r="F4652" s="2">
        <v>41114.290208789607</v>
      </c>
      <c r="G4652" s="1">
        <v>0</v>
      </c>
      <c r="H4652" s="32">
        <f>IFERROR(HOUR(Table1[[#This Row],[Cancel Date/time]])+MINUTE(Table1[[#This Row],[Cancel Date/time]])/60,"not cancelled")</f>
        <v>6.95</v>
      </c>
      <c r="I4652" s="47">
        <f>IFERROR(ROUND(Table1[[#This Row],[cancellation time decimal]],0),"not cancelled")</f>
        <v>7</v>
      </c>
      <c r="J4652" s="10">
        <f>IFERROR(MOD(Table1[[#This Row],[cancellation hour rounded]],24),"not cancelled")</f>
        <v>7</v>
      </c>
      <c r="K4652" s="32">
        <f>1/Table1[[#This Row],[Duration (Time between doses '[in hours'])]]</f>
        <v>8.3333333333333329E-2</v>
      </c>
      <c r="L4652" s="33">
        <f>Table1[[#This Row],[number doses per hour]]*INDEX(Table2[price per dose],Table1[[#This Row],[Drug ID]])</f>
        <v>1.448055119047619</v>
      </c>
      <c r="M4652" s="11" t="b">
        <f>AND(Table1[[#This Row],[hour of cancellation 0 to 23]]&gt;=0,Table1[[#This Row],[hour of cancellation 0 to 23]]&lt;=23)</f>
        <v>1</v>
      </c>
    </row>
    <row r="4653" spans="1:13" x14ac:dyDescent="0.3">
      <c r="A4653" s="1">
        <v>4652</v>
      </c>
      <c r="B4653" s="1">
        <v>4</v>
      </c>
      <c r="C4653" s="2">
        <v>41112.772831607079</v>
      </c>
      <c r="D4653" s="2">
        <v>41172.772222222222</v>
      </c>
      <c r="E4653" s="1">
        <v>12</v>
      </c>
      <c r="F4653" s="2">
        <v>41114.480403917943</v>
      </c>
      <c r="G4653" s="1">
        <v>0</v>
      </c>
      <c r="H4653" s="32">
        <f>IFERROR(HOUR(Table1[[#This Row],[Cancel Date/time]])+MINUTE(Table1[[#This Row],[Cancel Date/time]])/60,"not cancelled")</f>
        <v>11.516666666666667</v>
      </c>
      <c r="I4653" s="47">
        <f>IFERROR(ROUND(Table1[[#This Row],[cancellation time decimal]],0),"not cancelled")</f>
        <v>12</v>
      </c>
      <c r="J4653" s="10">
        <f>IFERROR(MOD(Table1[[#This Row],[cancellation hour rounded]],24),"not cancelled")</f>
        <v>12</v>
      </c>
      <c r="K4653" s="32">
        <f>1/Table1[[#This Row],[Duration (Time between doses '[in hours'])]]</f>
        <v>8.3333333333333329E-2</v>
      </c>
      <c r="L4653" s="33">
        <f>Table1[[#This Row],[number doses per hour]]*INDEX(Table2[price per dose],Table1[[#This Row],[Drug ID]])</f>
        <v>1.448055119047619</v>
      </c>
      <c r="M4653" s="11" t="b">
        <f>AND(Table1[[#This Row],[hour of cancellation 0 to 23]]&gt;=0,Table1[[#This Row],[hour of cancellation 0 to 23]]&lt;=23)</f>
        <v>1</v>
      </c>
    </row>
    <row r="4654" spans="1:13" x14ac:dyDescent="0.3">
      <c r="A4654" s="1">
        <v>4653</v>
      </c>
      <c r="B4654" s="1">
        <v>4</v>
      </c>
      <c r="C4654" s="2">
        <v>41112.910114781102</v>
      </c>
      <c r="D4654" s="2">
        <v>41172.909722222219</v>
      </c>
      <c r="E4654" s="1">
        <v>12</v>
      </c>
      <c r="F4654" s="2">
        <v>41115.344564844971</v>
      </c>
      <c r="G4654" s="1">
        <v>0</v>
      </c>
      <c r="H4654" s="32">
        <f>IFERROR(HOUR(Table1[[#This Row],[Cancel Date/time]])+MINUTE(Table1[[#This Row],[Cancel Date/time]])/60,"not cancelled")</f>
        <v>8.2666666666666675</v>
      </c>
      <c r="I4654" s="47">
        <f>IFERROR(ROUND(Table1[[#This Row],[cancellation time decimal]],0),"not cancelled")</f>
        <v>8</v>
      </c>
      <c r="J4654" s="10">
        <f>IFERROR(MOD(Table1[[#This Row],[cancellation hour rounded]],24),"not cancelled")</f>
        <v>8</v>
      </c>
      <c r="K4654" s="32">
        <f>1/Table1[[#This Row],[Duration (Time between doses '[in hours'])]]</f>
        <v>8.3333333333333329E-2</v>
      </c>
      <c r="L4654" s="33">
        <f>Table1[[#This Row],[number doses per hour]]*INDEX(Table2[price per dose],Table1[[#This Row],[Drug ID]])</f>
        <v>1.448055119047619</v>
      </c>
      <c r="M4654" s="11" t="b">
        <f>AND(Table1[[#This Row],[hour of cancellation 0 to 23]]&gt;=0,Table1[[#This Row],[hour of cancellation 0 to 23]]&lt;=23)</f>
        <v>1</v>
      </c>
    </row>
    <row r="4655" spans="1:13" x14ac:dyDescent="0.3">
      <c r="A4655" s="1">
        <v>4654</v>
      </c>
      <c r="B4655" s="1">
        <v>1</v>
      </c>
      <c r="C4655" s="2">
        <v>41112.8825998498</v>
      </c>
      <c r="D4655" s="2">
        <v>41172.881944444445</v>
      </c>
      <c r="E4655" s="1">
        <v>8</v>
      </c>
      <c r="F4655" s="2">
        <v>41113.353432430893</v>
      </c>
      <c r="G4655" s="1">
        <v>0</v>
      </c>
      <c r="H4655" s="32">
        <f>IFERROR(HOUR(Table1[[#This Row],[Cancel Date/time]])+MINUTE(Table1[[#This Row],[Cancel Date/time]])/60,"not cancelled")</f>
        <v>8.4666666666666668</v>
      </c>
      <c r="I4655" s="47">
        <f>IFERROR(ROUND(Table1[[#This Row],[cancellation time decimal]],0),"not cancelled")</f>
        <v>8</v>
      </c>
      <c r="J4655" s="10">
        <f>IFERROR(MOD(Table1[[#This Row],[cancellation hour rounded]],24),"not cancelled")</f>
        <v>8</v>
      </c>
      <c r="K4655" s="32">
        <f>1/Table1[[#This Row],[Duration (Time between doses '[in hours'])]]</f>
        <v>0.125</v>
      </c>
      <c r="L4655" s="33">
        <f>Table1[[#This Row],[number doses per hour]]*INDEX(Table2[price per dose],Table1[[#This Row],[Drug ID]])</f>
        <v>0.84929166666666667</v>
      </c>
      <c r="M4655" s="11" t="b">
        <f>AND(Table1[[#This Row],[hour of cancellation 0 to 23]]&gt;=0,Table1[[#This Row],[hour of cancellation 0 to 23]]&lt;=23)</f>
        <v>1</v>
      </c>
    </row>
    <row r="4656" spans="1:13" x14ac:dyDescent="0.3">
      <c r="A4656" s="1">
        <v>4655</v>
      </c>
      <c r="B4656" s="1">
        <v>2</v>
      </c>
      <c r="C4656" s="2">
        <v>41112.962086494146</v>
      </c>
      <c r="D4656" s="2">
        <v>41172.961805555555</v>
      </c>
      <c r="E4656" s="1">
        <v>10</v>
      </c>
      <c r="F4656" s="2">
        <v>41113.693262990091</v>
      </c>
      <c r="G4656" s="1">
        <v>0</v>
      </c>
      <c r="H4656" s="32">
        <f>IFERROR(HOUR(Table1[[#This Row],[Cancel Date/time]])+MINUTE(Table1[[#This Row],[Cancel Date/time]])/60,"not cancelled")</f>
        <v>16.633333333333333</v>
      </c>
      <c r="I4656" s="47">
        <f>IFERROR(ROUND(Table1[[#This Row],[cancellation time decimal]],0),"not cancelled")</f>
        <v>17</v>
      </c>
      <c r="J4656" s="10">
        <f>IFERROR(MOD(Table1[[#This Row],[cancellation hour rounded]],24),"not cancelled")</f>
        <v>17</v>
      </c>
      <c r="K4656" s="32">
        <f>1/Table1[[#This Row],[Duration (Time between doses '[in hours'])]]</f>
        <v>0.1</v>
      </c>
      <c r="L4656" s="33">
        <f>Table1[[#This Row],[number doses per hour]]*INDEX(Table2[price per dose],Table1[[#This Row],[Drug ID]])</f>
        <v>0.84959999999999969</v>
      </c>
      <c r="M4656" s="11" t="b">
        <f>AND(Table1[[#This Row],[hour of cancellation 0 to 23]]&gt;=0,Table1[[#This Row],[hour of cancellation 0 to 23]]&lt;=23)</f>
        <v>1</v>
      </c>
    </row>
    <row r="4657" spans="1:13" hidden="1" x14ac:dyDescent="0.3">
      <c r="A4657" s="1">
        <v>4656</v>
      </c>
      <c r="B4657" s="1">
        <v>7</v>
      </c>
      <c r="C4657" s="2">
        <v>41113.047458970599</v>
      </c>
      <c r="D4657" s="2">
        <v>41116.088937132656</v>
      </c>
      <c r="E4657" s="1">
        <v>24</v>
      </c>
      <c r="F4657" s="2" t="s">
        <v>5</v>
      </c>
      <c r="G4657" s="1">
        <v>0</v>
      </c>
      <c r="H4657" s="32" t="str">
        <f>IFERROR(HOUR(Table1[[#This Row],[Cancel Date/time]])+MINUTE(Table1[[#This Row],[Cancel Date/time]])/60,"not cancelled")</f>
        <v>not cancelled</v>
      </c>
      <c r="I4657" s="47" t="str">
        <f>IFERROR(ROUND(Table1[[#This Row],[cancellation time decimal]],0),"not cancelled")</f>
        <v>not cancelled</v>
      </c>
      <c r="J4657" s="10" t="str">
        <f>IFERROR(MOD(Table1[[#This Row],[cancellation hour rounded]],24),"not cancelled")</f>
        <v>not cancelled</v>
      </c>
      <c r="K4657" s="32">
        <f>1/Table1[[#This Row],[Duration (Time between doses '[in hours'])]]</f>
        <v>4.1666666666666664E-2</v>
      </c>
      <c r="L4657" s="33">
        <f>Table1[[#This Row],[number doses per hour]]*INDEX(Table2[price per dose],Table1[[#This Row],[Drug ID]])</f>
        <v>1.2958049999999997</v>
      </c>
      <c r="M4657" s="11" t="b">
        <f>AND(Table1[[#This Row],[hour of cancellation 0 to 23]]&gt;=0,Table1[[#This Row],[hour of cancellation 0 to 23]]&lt;=23)</f>
        <v>0</v>
      </c>
    </row>
    <row r="4658" spans="1:13" x14ac:dyDescent="0.3">
      <c r="A4658" s="1">
        <v>4657</v>
      </c>
      <c r="B4658" s="1">
        <v>11</v>
      </c>
      <c r="C4658" s="2">
        <v>41113.185572523536</v>
      </c>
      <c r="D4658" s="2">
        <v>41173.185416666667</v>
      </c>
      <c r="E4658" s="1">
        <v>1</v>
      </c>
      <c r="F4658" s="2">
        <v>41119.990952588501</v>
      </c>
      <c r="G4658" s="1">
        <v>0</v>
      </c>
      <c r="H4658" s="32">
        <f>IFERROR(HOUR(Table1[[#This Row],[Cancel Date/time]])+MINUTE(Table1[[#This Row],[Cancel Date/time]])/60,"not cancelled")</f>
        <v>23.766666666666666</v>
      </c>
      <c r="I4658" s="47">
        <f>IFERROR(ROUND(Table1[[#This Row],[cancellation time decimal]],0),"not cancelled")</f>
        <v>24</v>
      </c>
      <c r="J4658" s="10">
        <f>IFERROR(MOD(Table1[[#This Row],[cancellation hour rounded]],24),"not cancelled")</f>
        <v>0</v>
      </c>
      <c r="K4658" s="32">
        <f>1/Table1[[#This Row],[Duration (Time between doses '[in hours'])]]</f>
        <v>1</v>
      </c>
      <c r="L4658" s="33">
        <f>Table1[[#This Row],[number doses per hour]]*INDEX(Table2[price per dose],Table1[[#This Row],[Drug ID]])</f>
        <v>1</v>
      </c>
      <c r="M4658" s="11" t="b">
        <f>AND(Table1[[#This Row],[hour of cancellation 0 to 23]]&gt;=0,Table1[[#This Row],[hour of cancellation 0 to 23]]&lt;=23)</f>
        <v>1</v>
      </c>
    </row>
    <row r="4659" spans="1:13" x14ac:dyDescent="0.3">
      <c r="A4659" s="1">
        <v>4658</v>
      </c>
      <c r="B4659" s="1">
        <v>7</v>
      </c>
      <c r="C4659" s="2">
        <v>41113.265331691611</v>
      </c>
      <c r="D4659" s="2">
        <v>41173.265277777777</v>
      </c>
      <c r="E4659" s="1">
        <v>24</v>
      </c>
      <c r="F4659" s="2">
        <v>41118.376561967198</v>
      </c>
      <c r="G4659" s="1">
        <v>0</v>
      </c>
      <c r="H4659" s="32">
        <f>IFERROR(HOUR(Table1[[#This Row],[Cancel Date/time]])+MINUTE(Table1[[#This Row],[Cancel Date/time]])/60,"not cancelled")</f>
        <v>9.0333333333333332</v>
      </c>
      <c r="I4659" s="47">
        <f>IFERROR(ROUND(Table1[[#This Row],[cancellation time decimal]],0),"not cancelled")</f>
        <v>9</v>
      </c>
      <c r="J4659" s="10">
        <f>IFERROR(MOD(Table1[[#This Row],[cancellation hour rounded]],24),"not cancelled")</f>
        <v>9</v>
      </c>
      <c r="K4659" s="32">
        <f>1/Table1[[#This Row],[Duration (Time between doses '[in hours'])]]</f>
        <v>4.1666666666666664E-2</v>
      </c>
      <c r="L4659" s="33">
        <f>Table1[[#This Row],[number doses per hour]]*INDEX(Table2[price per dose],Table1[[#This Row],[Drug ID]])</f>
        <v>1.2958049999999997</v>
      </c>
      <c r="M4659" s="11" t="b">
        <f>AND(Table1[[#This Row],[hour of cancellation 0 to 23]]&gt;=0,Table1[[#This Row],[hour of cancellation 0 to 23]]&lt;=23)</f>
        <v>1</v>
      </c>
    </row>
    <row r="4660" spans="1:13" x14ac:dyDescent="0.3">
      <c r="A4660" s="1">
        <v>4659</v>
      </c>
      <c r="B4660" s="1">
        <v>1</v>
      </c>
      <c r="C4660" s="2">
        <v>41113.33361664207</v>
      </c>
      <c r="D4660" s="2">
        <v>41173.333333333336</v>
      </c>
      <c r="E4660" s="1">
        <v>8</v>
      </c>
      <c r="F4660" s="2">
        <v>41114.394337377409</v>
      </c>
      <c r="G4660" s="1">
        <v>0</v>
      </c>
      <c r="H4660" s="32">
        <f>IFERROR(HOUR(Table1[[#This Row],[Cancel Date/time]])+MINUTE(Table1[[#This Row],[Cancel Date/time]])/60,"not cancelled")</f>
        <v>9.4499999999999993</v>
      </c>
      <c r="I4660" s="47">
        <f>IFERROR(ROUND(Table1[[#This Row],[cancellation time decimal]],0),"not cancelled")</f>
        <v>9</v>
      </c>
      <c r="J4660" s="10">
        <f>IFERROR(MOD(Table1[[#This Row],[cancellation hour rounded]],24),"not cancelled")</f>
        <v>9</v>
      </c>
      <c r="K4660" s="32">
        <f>1/Table1[[#This Row],[Duration (Time between doses '[in hours'])]]</f>
        <v>0.125</v>
      </c>
      <c r="L4660" s="33">
        <f>Table1[[#This Row],[number doses per hour]]*INDEX(Table2[price per dose],Table1[[#This Row],[Drug ID]])</f>
        <v>0.84929166666666667</v>
      </c>
      <c r="M4660" s="11" t="b">
        <f>AND(Table1[[#This Row],[hour of cancellation 0 to 23]]&gt;=0,Table1[[#This Row],[hour of cancellation 0 to 23]]&lt;=23)</f>
        <v>1</v>
      </c>
    </row>
    <row r="4661" spans="1:13" x14ac:dyDescent="0.3">
      <c r="A4661" s="1">
        <v>4660</v>
      </c>
      <c r="B4661" s="1">
        <v>1</v>
      </c>
      <c r="C4661" s="2">
        <v>41113.349223766207</v>
      </c>
      <c r="D4661" s="2">
        <v>41173.348611111112</v>
      </c>
      <c r="E4661" s="1">
        <v>8</v>
      </c>
      <c r="F4661" s="2">
        <v>41114.498827910473</v>
      </c>
      <c r="G4661" s="1">
        <v>0</v>
      </c>
      <c r="H4661" s="32">
        <f>IFERROR(HOUR(Table1[[#This Row],[Cancel Date/time]])+MINUTE(Table1[[#This Row],[Cancel Date/time]])/60,"not cancelled")</f>
        <v>11.966666666666667</v>
      </c>
      <c r="I4661" s="47">
        <f>IFERROR(ROUND(Table1[[#This Row],[cancellation time decimal]],0),"not cancelled")</f>
        <v>12</v>
      </c>
      <c r="J4661" s="10">
        <f>IFERROR(MOD(Table1[[#This Row],[cancellation hour rounded]],24),"not cancelled")</f>
        <v>12</v>
      </c>
      <c r="K4661" s="32">
        <f>1/Table1[[#This Row],[Duration (Time between doses '[in hours'])]]</f>
        <v>0.125</v>
      </c>
      <c r="L4661" s="33">
        <f>Table1[[#This Row],[number doses per hour]]*INDEX(Table2[price per dose],Table1[[#This Row],[Drug ID]])</f>
        <v>0.84929166666666667</v>
      </c>
      <c r="M4661" s="11" t="b">
        <f>AND(Table1[[#This Row],[hour of cancellation 0 to 23]]&gt;=0,Table1[[#This Row],[hour of cancellation 0 to 23]]&lt;=23)</f>
        <v>1</v>
      </c>
    </row>
    <row r="4662" spans="1:13" x14ac:dyDescent="0.3">
      <c r="A4662" s="1">
        <v>4661</v>
      </c>
      <c r="B4662" s="1">
        <v>2</v>
      </c>
      <c r="C4662" s="2">
        <v>41113.346521301355</v>
      </c>
      <c r="D4662" s="2">
        <v>41173.345833333333</v>
      </c>
      <c r="E4662" s="1">
        <v>10</v>
      </c>
      <c r="F4662" s="2">
        <v>41114.570814554027</v>
      </c>
      <c r="G4662" s="1">
        <v>0</v>
      </c>
      <c r="H4662" s="32">
        <f>IFERROR(HOUR(Table1[[#This Row],[Cancel Date/time]])+MINUTE(Table1[[#This Row],[Cancel Date/time]])/60,"not cancelled")</f>
        <v>13.683333333333334</v>
      </c>
      <c r="I4662" s="47">
        <f>IFERROR(ROUND(Table1[[#This Row],[cancellation time decimal]],0),"not cancelled")</f>
        <v>14</v>
      </c>
      <c r="J4662" s="10">
        <f>IFERROR(MOD(Table1[[#This Row],[cancellation hour rounded]],24),"not cancelled")</f>
        <v>14</v>
      </c>
      <c r="K4662" s="32">
        <f>1/Table1[[#This Row],[Duration (Time between doses '[in hours'])]]</f>
        <v>0.1</v>
      </c>
      <c r="L4662" s="33">
        <f>Table1[[#This Row],[number doses per hour]]*INDEX(Table2[price per dose],Table1[[#This Row],[Drug ID]])</f>
        <v>0.84959999999999969</v>
      </c>
      <c r="M4662" s="11" t="b">
        <f>AND(Table1[[#This Row],[hour of cancellation 0 to 23]]&gt;=0,Table1[[#This Row],[hour of cancellation 0 to 23]]&lt;=23)</f>
        <v>1</v>
      </c>
    </row>
    <row r="4663" spans="1:13" x14ac:dyDescent="0.3">
      <c r="A4663" s="1">
        <v>4662</v>
      </c>
      <c r="B4663" s="1">
        <v>2</v>
      </c>
      <c r="C4663" s="2">
        <v>41113.37251867132</v>
      </c>
      <c r="D4663" s="2">
        <v>41173.372222222228</v>
      </c>
      <c r="E4663" s="1">
        <v>10</v>
      </c>
      <c r="F4663" s="2">
        <v>41114.672681348493</v>
      </c>
      <c r="G4663" s="1">
        <v>0</v>
      </c>
      <c r="H4663" s="32">
        <f>IFERROR(HOUR(Table1[[#This Row],[Cancel Date/time]])+MINUTE(Table1[[#This Row],[Cancel Date/time]])/60,"not cancelled")</f>
        <v>16.133333333333333</v>
      </c>
      <c r="I4663" s="47">
        <f>IFERROR(ROUND(Table1[[#This Row],[cancellation time decimal]],0),"not cancelled")</f>
        <v>16</v>
      </c>
      <c r="J4663" s="10">
        <f>IFERROR(MOD(Table1[[#This Row],[cancellation hour rounded]],24),"not cancelled")</f>
        <v>16</v>
      </c>
      <c r="K4663" s="32">
        <f>1/Table1[[#This Row],[Duration (Time between doses '[in hours'])]]</f>
        <v>0.1</v>
      </c>
      <c r="L4663" s="33">
        <f>Table1[[#This Row],[number doses per hour]]*INDEX(Table2[price per dose],Table1[[#This Row],[Drug ID]])</f>
        <v>0.84959999999999969</v>
      </c>
      <c r="M4663" s="11" t="b">
        <f>AND(Table1[[#This Row],[hour of cancellation 0 to 23]]&gt;=0,Table1[[#This Row],[hour of cancellation 0 to 23]]&lt;=23)</f>
        <v>1</v>
      </c>
    </row>
    <row r="4664" spans="1:13" hidden="1" x14ac:dyDescent="0.3">
      <c r="A4664" s="1">
        <v>4663</v>
      </c>
      <c r="B4664" s="1">
        <v>11</v>
      </c>
      <c r="C4664" s="2">
        <v>41113.335145888908</v>
      </c>
      <c r="D4664" s="2">
        <v>41117.709683874833</v>
      </c>
      <c r="E4664" s="1">
        <v>1</v>
      </c>
      <c r="F4664" s="2" t="s">
        <v>5</v>
      </c>
      <c r="G4664" s="1">
        <v>6</v>
      </c>
      <c r="H4664" s="32" t="str">
        <f>IFERROR(HOUR(Table1[[#This Row],[Cancel Date/time]])+MINUTE(Table1[[#This Row],[Cancel Date/time]])/60,"not cancelled")</f>
        <v>not cancelled</v>
      </c>
      <c r="I4664" s="47" t="str">
        <f>IFERROR(ROUND(Table1[[#This Row],[cancellation time decimal]],0),"not cancelled")</f>
        <v>not cancelled</v>
      </c>
      <c r="J4664" s="10" t="str">
        <f>IFERROR(MOD(Table1[[#This Row],[cancellation hour rounded]],24),"not cancelled")</f>
        <v>not cancelled</v>
      </c>
      <c r="K4664" s="32">
        <f>1/Table1[[#This Row],[Duration (Time between doses '[in hours'])]]</f>
        <v>1</v>
      </c>
      <c r="L4664" s="33">
        <f>Table1[[#This Row],[number doses per hour]]*INDEX(Table2[price per dose],Table1[[#This Row],[Drug ID]])</f>
        <v>1</v>
      </c>
      <c r="M4664" s="11" t="b">
        <f>AND(Table1[[#This Row],[hour of cancellation 0 to 23]]&gt;=0,Table1[[#This Row],[hour of cancellation 0 to 23]]&lt;=23)</f>
        <v>0</v>
      </c>
    </row>
    <row r="4665" spans="1:13" x14ac:dyDescent="0.3">
      <c r="A4665" s="1">
        <v>4664</v>
      </c>
      <c r="B4665" s="1">
        <v>6</v>
      </c>
      <c r="C4665" s="2">
        <v>41113.359598475989</v>
      </c>
      <c r="D4665" s="2">
        <v>41173.359027777777</v>
      </c>
      <c r="E4665" s="1">
        <v>24</v>
      </c>
      <c r="F4665" s="2">
        <v>41117.375725539743</v>
      </c>
      <c r="G4665" s="1">
        <v>0</v>
      </c>
      <c r="H4665" s="32">
        <f>IFERROR(HOUR(Table1[[#This Row],[Cancel Date/time]])+MINUTE(Table1[[#This Row],[Cancel Date/time]])/60,"not cancelled")</f>
        <v>9.0166666666666675</v>
      </c>
      <c r="I4665" s="47">
        <f>IFERROR(ROUND(Table1[[#This Row],[cancellation time decimal]],0),"not cancelled")</f>
        <v>9</v>
      </c>
      <c r="J4665" s="10">
        <f>IFERROR(MOD(Table1[[#This Row],[cancellation hour rounded]],24),"not cancelled")</f>
        <v>9</v>
      </c>
      <c r="K4665" s="32">
        <f>1/Table1[[#This Row],[Duration (Time between doses '[in hours'])]]</f>
        <v>4.1666666666666664E-2</v>
      </c>
      <c r="L4665" s="33">
        <f>Table1[[#This Row],[number doses per hour]]*INDEX(Table2[price per dose],Table1[[#This Row],[Drug ID]])</f>
        <v>0.35218749999999999</v>
      </c>
      <c r="M4665" s="11" t="b">
        <f>AND(Table1[[#This Row],[hour of cancellation 0 to 23]]&gt;=0,Table1[[#This Row],[hour of cancellation 0 to 23]]&lt;=23)</f>
        <v>1</v>
      </c>
    </row>
    <row r="4666" spans="1:13" hidden="1" x14ac:dyDescent="0.3">
      <c r="A4666" s="1">
        <v>4665</v>
      </c>
      <c r="B4666" s="1">
        <v>1</v>
      </c>
      <c r="C4666" s="2">
        <v>41113.404941848254</v>
      </c>
      <c r="D4666" s="2">
        <v>41115.529264732722</v>
      </c>
      <c r="E4666" s="1">
        <v>8</v>
      </c>
      <c r="F4666" s="2" t="s">
        <v>5</v>
      </c>
      <c r="G4666" s="1">
        <v>0</v>
      </c>
      <c r="H4666" s="32" t="str">
        <f>IFERROR(HOUR(Table1[[#This Row],[Cancel Date/time]])+MINUTE(Table1[[#This Row],[Cancel Date/time]])/60,"not cancelled")</f>
        <v>not cancelled</v>
      </c>
      <c r="I4666" s="47" t="str">
        <f>IFERROR(ROUND(Table1[[#This Row],[cancellation time decimal]],0),"not cancelled")</f>
        <v>not cancelled</v>
      </c>
      <c r="J4666" s="10" t="str">
        <f>IFERROR(MOD(Table1[[#This Row],[cancellation hour rounded]],24),"not cancelled")</f>
        <v>not cancelled</v>
      </c>
      <c r="K4666" s="32">
        <f>1/Table1[[#This Row],[Duration (Time between doses '[in hours'])]]</f>
        <v>0.125</v>
      </c>
      <c r="L4666" s="33">
        <f>Table1[[#This Row],[number doses per hour]]*INDEX(Table2[price per dose],Table1[[#This Row],[Drug ID]])</f>
        <v>0.84929166666666667</v>
      </c>
      <c r="M4666" s="11" t="b">
        <f>AND(Table1[[#This Row],[hour of cancellation 0 to 23]]&gt;=0,Table1[[#This Row],[hour of cancellation 0 to 23]]&lt;=23)</f>
        <v>0</v>
      </c>
    </row>
    <row r="4667" spans="1:13" x14ac:dyDescent="0.3">
      <c r="A4667" s="1">
        <v>4666</v>
      </c>
      <c r="B4667" s="1">
        <v>1</v>
      </c>
      <c r="C4667" s="2">
        <v>41113.571168429109</v>
      </c>
      <c r="D4667" s="2">
        <v>41173.570833333331</v>
      </c>
      <c r="E4667" s="1">
        <v>8</v>
      </c>
      <c r="F4667" s="2">
        <v>41114.660579522315</v>
      </c>
      <c r="G4667" s="1">
        <v>0</v>
      </c>
      <c r="H4667" s="32">
        <f>IFERROR(HOUR(Table1[[#This Row],[Cancel Date/time]])+MINUTE(Table1[[#This Row],[Cancel Date/time]])/60,"not cancelled")</f>
        <v>15.85</v>
      </c>
      <c r="I4667" s="47">
        <f>IFERROR(ROUND(Table1[[#This Row],[cancellation time decimal]],0),"not cancelled")</f>
        <v>16</v>
      </c>
      <c r="J4667" s="10">
        <f>IFERROR(MOD(Table1[[#This Row],[cancellation hour rounded]],24),"not cancelled")</f>
        <v>16</v>
      </c>
      <c r="K4667" s="32">
        <f>1/Table1[[#This Row],[Duration (Time between doses '[in hours'])]]</f>
        <v>0.125</v>
      </c>
      <c r="L4667" s="33">
        <f>Table1[[#This Row],[number doses per hour]]*INDEX(Table2[price per dose],Table1[[#This Row],[Drug ID]])</f>
        <v>0.84929166666666667</v>
      </c>
      <c r="M4667" s="11" t="b">
        <f>AND(Table1[[#This Row],[hour of cancellation 0 to 23]]&gt;=0,Table1[[#This Row],[hour of cancellation 0 to 23]]&lt;=23)</f>
        <v>1</v>
      </c>
    </row>
    <row r="4668" spans="1:13" x14ac:dyDescent="0.3">
      <c r="A4668" s="1">
        <v>4667</v>
      </c>
      <c r="B4668" s="1">
        <v>6</v>
      </c>
      <c r="C4668" s="2">
        <v>41113.608214923639</v>
      </c>
      <c r="D4668" s="2">
        <v>41173.607638888891</v>
      </c>
      <c r="E4668" s="1">
        <v>24</v>
      </c>
      <c r="F4668" s="2">
        <v>41120.639468078894</v>
      </c>
      <c r="G4668" s="1">
        <v>0</v>
      </c>
      <c r="H4668" s="32">
        <f>IFERROR(HOUR(Table1[[#This Row],[Cancel Date/time]])+MINUTE(Table1[[#This Row],[Cancel Date/time]])/60,"not cancelled")</f>
        <v>15.333333333333334</v>
      </c>
      <c r="I4668" s="47">
        <f>IFERROR(ROUND(Table1[[#This Row],[cancellation time decimal]],0),"not cancelled")</f>
        <v>15</v>
      </c>
      <c r="J4668" s="10">
        <f>IFERROR(MOD(Table1[[#This Row],[cancellation hour rounded]],24),"not cancelled")</f>
        <v>15</v>
      </c>
      <c r="K4668" s="32">
        <f>1/Table1[[#This Row],[Duration (Time between doses '[in hours'])]]</f>
        <v>4.1666666666666664E-2</v>
      </c>
      <c r="L4668" s="33">
        <f>Table1[[#This Row],[number doses per hour]]*INDEX(Table2[price per dose],Table1[[#This Row],[Drug ID]])</f>
        <v>0.35218749999999999</v>
      </c>
      <c r="M4668" s="11" t="b">
        <f>AND(Table1[[#This Row],[hour of cancellation 0 to 23]]&gt;=0,Table1[[#This Row],[hour of cancellation 0 to 23]]&lt;=23)</f>
        <v>1</v>
      </c>
    </row>
    <row r="4669" spans="1:13" x14ac:dyDescent="0.3">
      <c r="A4669" s="1">
        <v>4668</v>
      </c>
      <c r="B4669" s="1">
        <v>3</v>
      </c>
      <c r="C4669" s="2">
        <v>41113.630242907391</v>
      </c>
      <c r="D4669" s="2">
        <v>41173.629861111112</v>
      </c>
      <c r="E4669" s="1">
        <v>24</v>
      </c>
      <c r="F4669" s="2">
        <v>41115.732966015312</v>
      </c>
      <c r="G4669" s="1">
        <v>0</v>
      </c>
      <c r="H4669" s="32">
        <f>IFERROR(HOUR(Table1[[#This Row],[Cancel Date/time]])+MINUTE(Table1[[#This Row],[Cancel Date/time]])/60,"not cancelled")</f>
        <v>17.583333333333332</v>
      </c>
      <c r="I4669" s="47">
        <f>IFERROR(ROUND(Table1[[#This Row],[cancellation time decimal]],0),"not cancelled")</f>
        <v>18</v>
      </c>
      <c r="J4669" s="10">
        <f>IFERROR(MOD(Table1[[#This Row],[cancellation hour rounded]],24),"not cancelled")</f>
        <v>18</v>
      </c>
      <c r="K4669" s="32">
        <f>1/Table1[[#This Row],[Duration (Time between doses '[in hours'])]]</f>
        <v>4.1666666666666664E-2</v>
      </c>
      <c r="L4669" s="33">
        <f>Table1[[#This Row],[number doses per hour]]*INDEX(Table2[price per dose],Table1[[#This Row],[Drug ID]])</f>
        <v>0.18133000000000002</v>
      </c>
      <c r="M4669" s="11" t="b">
        <f>AND(Table1[[#This Row],[hour of cancellation 0 to 23]]&gt;=0,Table1[[#This Row],[hour of cancellation 0 to 23]]&lt;=23)</f>
        <v>1</v>
      </c>
    </row>
    <row r="4670" spans="1:13" x14ac:dyDescent="0.3">
      <c r="A4670" s="1">
        <v>4669</v>
      </c>
      <c r="B4670" s="1">
        <v>4</v>
      </c>
      <c r="C4670" s="2">
        <v>41113.630860608864</v>
      </c>
      <c r="D4670" s="2">
        <v>41173.630555555559</v>
      </c>
      <c r="E4670" s="1">
        <v>12</v>
      </c>
      <c r="F4670" s="2">
        <v>41116.764088892356</v>
      </c>
      <c r="G4670" s="1">
        <v>0</v>
      </c>
      <c r="H4670" s="32">
        <f>IFERROR(HOUR(Table1[[#This Row],[Cancel Date/time]])+MINUTE(Table1[[#This Row],[Cancel Date/time]])/60,"not cancelled")</f>
        <v>18.333333333333332</v>
      </c>
      <c r="I4670" s="47">
        <f>IFERROR(ROUND(Table1[[#This Row],[cancellation time decimal]],0),"not cancelled")</f>
        <v>18</v>
      </c>
      <c r="J4670" s="10">
        <f>IFERROR(MOD(Table1[[#This Row],[cancellation hour rounded]],24),"not cancelled")</f>
        <v>18</v>
      </c>
      <c r="K4670" s="32">
        <f>1/Table1[[#This Row],[Duration (Time between doses '[in hours'])]]</f>
        <v>8.3333333333333329E-2</v>
      </c>
      <c r="L4670" s="33">
        <f>Table1[[#This Row],[number doses per hour]]*INDEX(Table2[price per dose],Table1[[#This Row],[Drug ID]])</f>
        <v>1.448055119047619</v>
      </c>
      <c r="M4670" s="11" t="b">
        <f>AND(Table1[[#This Row],[hour of cancellation 0 to 23]]&gt;=0,Table1[[#This Row],[hour of cancellation 0 to 23]]&lt;=23)</f>
        <v>1</v>
      </c>
    </row>
    <row r="4671" spans="1:13" x14ac:dyDescent="0.3">
      <c r="A4671" s="1">
        <v>4670</v>
      </c>
      <c r="B4671" s="1">
        <v>7</v>
      </c>
      <c r="C4671" s="2">
        <v>41113.706586779481</v>
      </c>
      <c r="D4671" s="2">
        <v>41173.706249999996</v>
      </c>
      <c r="E4671" s="1">
        <v>24</v>
      </c>
      <c r="F4671" s="2">
        <v>41154.180191843167</v>
      </c>
      <c r="G4671" s="1">
        <v>1</v>
      </c>
      <c r="H4671" s="32">
        <f>IFERROR(HOUR(Table1[[#This Row],[Cancel Date/time]])+MINUTE(Table1[[#This Row],[Cancel Date/time]])/60,"not cancelled")</f>
        <v>4.3166666666666664</v>
      </c>
      <c r="I4671" s="47">
        <f>IFERROR(ROUND(Table1[[#This Row],[cancellation time decimal]],0),"not cancelled")</f>
        <v>4</v>
      </c>
      <c r="J4671" s="10">
        <f>IFERROR(MOD(Table1[[#This Row],[cancellation hour rounded]],24),"not cancelled")</f>
        <v>4</v>
      </c>
      <c r="K4671" s="32">
        <f>1/Table1[[#This Row],[Duration (Time between doses '[in hours'])]]</f>
        <v>4.1666666666666664E-2</v>
      </c>
      <c r="L4671" s="33">
        <f>Table1[[#This Row],[number doses per hour]]*INDEX(Table2[price per dose],Table1[[#This Row],[Drug ID]])</f>
        <v>1.2958049999999997</v>
      </c>
      <c r="M4671" s="11" t="b">
        <f>AND(Table1[[#This Row],[hour of cancellation 0 to 23]]&gt;=0,Table1[[#This Row],[hour of cancellation 0 to 23]]&lt;=23)</f>
        <v>1</v>
      </c>
    </row>
    <row r="4672" spans="1:13" hidden="1" x14ac:dyDescent="0.3">
      <c r="A4672" s="1">
        <v>4671</v>
      </c>
      <c r="B4672" s="1">
        <v>2</v>
      </c>
      <c r="C4672" s="2">
        <v>41113.728138667684</v>
      </c>
      <c r="D4672" s="2">
        <v>41116.602538486877</v>
      </c>
      <c r="E4672" s="1">
        <v>10</v>
      </c>
      <c r="F4672" s="2" t="s">
        <v>5</v>
      </c>
      <c r="G4672" s="1">
        <v>0</v>
      </c>
      <c r="H4672" s="32" t="str">
        <f>IFERROR(HOUR(Table1[[#This Row],[Cancel Date/time]])+MINUTE(Table1[[#This Row],[Cancel Date/time]])/60,"not cancelled")</f>
        <v>not cancelled</v>
      </c>
      <c r="I4672" s="47" t="str">
        <f>IFERROR(ROUND(Table1[[#This Row],[cancellation time decimal]],0),"not cancelled")</f>
        <v>not cancelled</v>
      </c>
      <c r="J4672" s="10" t="str">
        <f>IFERROR(MOD(Table1[[#This Row],[cancellation hour rounded]],24),"not cancelled")</f>
        <v>not cancelled</v>
      </c>
      <c r="K4672" s="32">
        <f>1/Table1[[#This Row],[Duration (Time between doses '[in hours'])]]</f>
        <v>0.1</v>
      </c>
      <c r="L4672" s="33">
        <f>Table1[[#This Row],[number doses per hour]]*INDEX(Table2[price per dose],Table1[[#This Row],[Drug ID]])</f>
        <v>0.84959999999999969</v>
      </c>
      <c r="M4672" s="11" t="b">
        <f>AND(Table1[[#This Row],[hour of cancellation 0 to 23]]&gt;=0,Table1[[#This Row],[hour of cancellation 0 to 23]]&lt;=23)</f>
        <v>0</v>
      </c>
    </row>
    <row r="4673" spans="1:13" x14ac:dyDescent="0.3">
      <c r="A4673" s="1">
        <v>4672</v>
      </c>
      <c r="B4673" s="1">
        <v>1</v>
      </c>
      <c r="C4673" s="2">
        <v>41113.744450428567</v>
      </c>
      <c r="D4673" s="2">
        <v>41173.744444444448</v>
      </c>
      <c r="E4673" s="1">
        <v>12</v>
      </c>
      <c r="F4673" s="2">
        <v>41114.539310485983</v>
      </c>
      <c r="G4673" s="1">
        <v>0</v>
      </c>
      <c r="H4673" s="32">
        <f>IFERROR(HOUR(Table1[[#This Row],[Cancel Date/time]])+MINUTE(Table1[[#This Row],[Cancel Date/time]])/60,"not cancelled")</f>
        <v>12.933333333333334</v>
      </c>
      <c r="I4673" s="47">
        <f>IFERROR(ROUND(Table1[[#This Row],[cancellation time decimal]],0),"not cancelled")</f>
        <v>13</v>
      </c>
      <c r="J4673" s="10">
        <f>IFERROR(MOD(Table1[[#This Row],[cancellation hour rounded]],24),"not cancelled")</f>
        <v>13</v>
      </c>
      <c r="K4673" s="32">
        <f>1/Table1[[#This Row],[Duration (Time between doses '[in hours'])]]</f>
        <v>8.3333333333333329E-2</v>
      </c>
      <c r="L4673" s="33">
        <f>Table1[[#This Row],[number doses per hour]]*INDEX(Table2[price per dose],Table1[[#This Row],[Drug ID]])</f>
        <v>0.56619444444444444</v>
      </c>
      <c r="M4673" s="11" t="b">
        <f>AND(Table1[[#This Row],[hour of cancellation 0 to 23]]&gt;=0,Table1[[#This Row],[hour of cancellation 0 to 23]]&lt;=23)</f>
        <v>1</v>
      </c>
    </row>
    <row r="4674" spans="1:13" x14ac:dyDescent="0.3">
      <c r="A4674" s="1">
        <v>4673</v>
      </c>
      <c r="B4674" s="1">
        <v>8</v>
      </c>
      <c r="C4674" s="2">
        <v>41113.776683295175</v>
      </c>
      <c r="D4674" s="2">
        <v>41173.776388888888</v>
      </c>
      <c r="E4674" s="1">
        <v>3</v>
      </c>
      <c r="F4674" s="2">
        <v>41120.492662473167</v>
      </c>
      <c r="G4674" s="1">
        <v>1</v>
      </c>
      <c r="H4674" s="32">
        <f>IFERROR(HOUR(Table1[[#This Row],[Cancel Date/time]])+MINUTE(Table1[[#This Row],[Cancel Date/time]])/60,"not cancelled")</f>
        <v>11.816666666666666</v>
      </c>
      <c r="I4674" s="47">
        <f>IFERROR(ROUND(Table1[[#This Row],[cancellation time decimal]],0),"not cancelled")</f>
        <v>12</v>
      </c>
      <c r="J4674" s="10">
        <f>IFERROR(MOD(Table1[[#This Row],[cancellation hour rounded]],24),"not cancelled")</f>
        <v>12</v>
      </c>
      <c r="K4674" s="32">
        <f>1/Table1[[#This Row],[Duration (Time between doses '[in hours'])]]</f>
        <v>0.33333333333333331</v>
      </c>
      <c r="L4674" s="33">
        <f>Table1[[#This Row],[number doses per hour]]*INDEX(Table2[price per dose],Table1[[#This Row],[Drug ID]])</f>
        <v>0.29998222222222221</v>
      </c>
      <c r="M4674" s="11" t="b">
        <f>AND(Table1[[#This Row],[hour of cancellation 0 to 23]]&gt;=0,Table1[[#This Row],[hour of cancellation 0 to 23]]&lt;=23)</f>
        <v>1</v>
      </c>
    </row>
    <row r="4675" spans="1:13" x14ac:dyDescent="0.3">
      <c r="A4675" s="1">
        <v>4674</v>
      </c>
      <c r="B4675" s="1">
        <v>2</v>
      </c>
      <c r="C4675" s="2">
        <v>41113.777867636098</v>
      </c>
      <c r="D4675" s="2">
        <v>41173.777777777781</v>
      </c>
      <c r="E4675" s="1">
        <v>10</v>
      </c>
      <c r="F4675" s="2">
        <v>41114.651714315427</v>
      </c>
      <c r="G4675" s="1">
        <v>0</v>
      </c>
      <c r="H4675" s="32">
        <f>IFERROR(HOUR(Table1[[#This Row],[Cancel Date/time]])+MINUTE(Table1[[#This Row],[Cancel Date/time]])/60,"not cancelled")</f>
        <v>15.633333333333333</v>
      </c>
      <c r="I4675" s="47">
        <f>IFERROR(ROUND(Table1[[#This Row],[cancellation time decimal]],0),"not cancelled")</f>
        <v>16</v>
      </c>
      <c r="J4675" s="10">
        <f>IFERROR(MOD(Table1[[#This Row],[cancellation hour rounded]],24),"not cancelled")</f>
        <v>16</v>
      </c>
      <c r="K4675" s="32">
        <f>1/Table1[[#This Row],[Duration (Time between doses '[in hours'])]]</f>
        <v>0.1</v>
      </c>
      <c r="L4675" s="33">
        <f>Table1[[#This Row],[number doses per hour]]*INDEX(Table2[price per dose],Table1[[#This Row],[Drug ID]])</f>
        <v>0.84959999999999969</v>
      </c>
      <c r="M4675" s="11" t="b">
        <f>AND(Table1[[#This Row],[hour of cancellation 0 to 23]]&gt;=0,Table1[[#This Row],[hour of cancellation 0 to 23]]&lt;=23)</f>
        <v>1</v>
      </c>
    </row>
    <row r="4676" spans="1:13" x14ac:dyDescent="0.3">
      <c r="A4676" s="1">
        <v>4675</v>
      </c>
      <c r="B4676" s="1">
        <v>3</v>
      </c>
      <c r="C4676" s="2">
        <v>41113.911076047516</v>
      </c>
      <c r="D4676" s="2">
        <v>41173.910416666666</v>
      </c>
      <c r="E4676" s="1">
        <v>24</v>
      </c>
      <c r="F4676" s="2">
        <v>41115.979980283038</v>
      </c>
      <c r="G4676" s="1">
        <v>0</v>
      </c>
      <c r="H4676" s="32">
        <f>IFERROR(HOUR(Table1[[#This Row],[Cancel Date/time]])+MINUTE(Table1[[#This Row],[Cancel Date/time]])/60,"not cancelled")</f>
        <v>23.516666666666666</v>
      </c>
      <c r="I4676" s="47">
        <f>IFERROR(ROUND(Table1[[#This Row],[cancellation time decimal]],0),"not cancelled")</f>
        <v>24</v>
      </c>
      <c r="J4676" s="10">
        <f>IFERROR(MOD(Table1[[#This Row],[cancellation hour rounded]],24),"not cancelled")</f>
        <v>0</v>
      </c>
      <c r="K4676" s="32">
        <f>1/Table1[[#This Row],[Duration (Time between doses '[in hours'])]]</f>
        <v>4.1666666666666664E-2</v>
      </c>
      <c r="L4676" s="33">
        <f>Table1[[#This Row],[number doses per hour]]*INDEX(Table2[price per dose],Table1[[#This Row],[Drug ID]])</f>
        <v>0.18133000000000002</v>
      </c>
      <c r="M4676" s="11" t="b">
        <f>AND(Table1[[#This Row],[hour of cancellation 0 to 23]]&gt;=0,Table1[[#This Row],[hour of cancellation 0 to 23]]&lt;=23)</f>
        <v>1</v>
      </c>
    </row>
    <row r="4677" spans="1:13" hidden="1" x14ac:dyDescent="0.3">
      <c r="A4677" s="1">
        <v>4676</v>
      </c>
      <c r="B4677" s="1">
        <v>11</v>
      </c>
      <c r="C4677" s="2">
        <v>41113.904968318922</v>
      </c>
      <c r="D4677" s="2">
        <v>41118.154282043106</v>
      </c>
      <c r="E4677" s="1">
        <v>1</v>
      </c>
      <c r="F4677" s="2" t="s">
        <v>5</v>
      </c>
      <c r="G4677" s="1">
        <v>1</v>
      </c>
      <c r="H4677" s="32" t="str">
        <f>IFERROR(HOUR(Table1[[#This Row],[Cancel Date/time]])+MINUTE(Table1[[#This Row],[Cancel Date/time]])/60,"not cancelled")</f>
        <v>not cancelled</v>
      </c>
      <c r="I4677" s="47" t="str">
        <f>IFERROR(ROUND(Table1[[#This Row],[cancellation time decimal]],0),"not cancelled")</f>
        <v>not cancelled</v>
      </c>
      <c r="J4677" s="10" t="str">
        <f>IFERROR(MOD(Table1[[#This Row],[cancellation hour rounded]],24),"not cancelled")</f>
        <v>not cancelled</v>
      </c>
      <c r="K4677" s="32">
        <f>1/Table1[[#This Row],[Duration (Time between doses '[in hours'])]]</f>
        <v>1</v>
      </c>
      <c r="L4677" s="33">
        <f>Table1[[#This Row],[number doses per hour]]*INDEX(Table2[price per dose],Table1[[#This Row],[Drug ID]])</f>
        <v>1</v>
      </c>
      <c r="M4677" s="11" t="b">
        <f>AND(Table1[[#This Row],[hour of cancellation 0 to 23]]&gt;=0,Table1[[#This Row],[hour of cancellation 0 to 23]]&lt;=23)</f>
        <v>0</v>
      </c>
    </row>
    <row r="4678" spans="1:13" x14ac:dyDescent="0.3">
      <c r="A4678" s="1">
        <v>4677</v>
      </c>
      <c r="B4678" s="1">
        <v>6</v>
      </c>
      <c r="C4678" s="2">
        <v>41113.970169464475</v>
      </c>
      <c r="D4678" s="2">
        <v>41173.970138888893</v>
      </c>
      <c r="E4678" s="1">
        <v>24</v>
      </c>
      <c r="F4678" s="2">
        <v>41117.760762975515</v>
      </c>
      <c r="G4678" s="1">
        <v>0</v>
      </c>
      <c r="H4678" s="32">
        <f>IFERROR(HOUR(Table1[[#This Row],[Cancel Date/time]])+MINUTE(Table1[[#This Row],[Cancel Date/time]])/60,"not cancelled")</f>
        <v>18.25</v>
      </c>
      <c r="I4678" s="47">
        <f>IFERROR(ROUND(Table1[[#This Row],[cancellation time decimal]],0),"not cancelled")</f>
        <v>18</v>
      </c>
      <c r="J4678" s="10">
        <f>IFERROR(MOD(Table1[[#This Row],[cancellation hour rounded]],24),"not cancelled")</f>
        <v>18</v>
      </c>
      <c r="K4678" s="32">
        <f>1/Table1[[#This Row],[Duration (Time between doses '[in hours'])]]</f>
        <v>4.1666666666666664E-2</v>
      </c>
      <c r="L4678" s="33">
        <f>Table1[[#This Row],[number doses per hour]]*INDEX(Table2[price per dose],Table1[[#This Row],[Drug ID]])</f>
        <v>0.35218749999999999</v>
      </c>
      <c r="M4678" s="11" t="b">
        <f>AND(Table1[[#This Row],[hour of cancellation 0 to 23]]&gt;=0,Table1[[#This Row],[hour of cancellation 0 to 23]]&lt;=23)</f>
        <v>1</v>
      </c>
    </row>
    <row r="4679" spans="1:13" x14ac:dyDescent="0.3">
      <c r="A4679" s="1">
        <v>4678</v>
      </c>
      <c r="B4679" s="1">
        <v>1</v>
      </c>
      <c r="C4679" s="2">
        <v>41114.007604380968</v>
      </c>
      <c r="D4679" s="2">
        <v>41174.006944444445</v>
      </c>
      <c r="E4679" s="1">
        <v>12</v>
      </c>
      <c r="F4679" s="2">
        <v>41115.597879726549</v>
      </c>
      <c r="G4679" s="1">
        <v>0</v>
      </c>
      <c r="H4679" s="32">
        <f>IFERROR(HOUR(Table1[[#This Row],[Cancel Date/time]])+MINUTE(Table1[[#This Row],[Cancel Date/time]])/60,"not cancelled")</f>
        <v>14.333333333333334</v>
      </c>
      <c r="I4679" s="47">
        <f>IFERROR(ROUND(Table1[[#This Row],[cancellation time decimal]],0),"not cancelled")</f>
        <v>14</v>
      </c>
      <c r="J4679" s="10">
        <f>IFERROR(MOD(Table1[[#This Row],[cancellation hour rounded]],24),"not cancelled")</f>
        <v>14</v>
      </c>
      <c r="K4679" s="32">
        <f>1/Table1[[#This Row],[Duration (Time between doses '[in hours'])]]</f>
        <v>8.3333333333333329E-2</v>
      </c>
      <c r="L4679" s="33">
        <f>Table1[[#This Row],[number doses per hour]]*INDEX(Table2[price per dose],Table1[[#This Row],[Drug ID]])</f>
        <v>0.56619444444444444</v>
      </c>
      <c r="M4679" s="11" t="b">
        <f>AND(Table1[[#This Row],[hour of cancellation 0 to 23]]&gt;=0,Table1[[#This Row],[hour of cancellation 0 to 23]]&lt;=23)</f>
        <v>1</v>
      </c>
    </row>
    <row r="4680" spans="1:13" x14ac:dyDescent="0.3">
      <c r="A4680" s="1">
        <v>4679</v>
      </c>
      <c r="B4680" s="1">
        <v>3</v>
      </c>
      <c r="C4680" s="2">
        <v>41114.02761753236</v>
      </c>
      <c r="D4680" s="2">
        <v>41174.027083333334</v>
      </c>
      <c r="E4680" s="1">
        <v>24</v>
      </c>
      <c r="F4680" s="2">
        <v>41116.588166499576</v>
      </c>
      <c r="G4680" s="1">
        <v>0</v>
      </c>
      <c r="H4680" s="32">
        <f>IFERROR(HOUR(Table1[[#This Row],[Cancel Date/time]])+MINUTE(Table1[[#This Row],[Cancel Date/time]])/60,"not cancelled")</f>
        <v>14.1</v>
      </c>
      <c r="I4680" s="47">
        <f>IFERROR(ROUND(Table1[[#This Row],[cancellation time decimal]],0),"not cancelled")</f>
        <v>14</v>
      </c>
      <c r="J4680" s="10">
        <f>IFERROR(MOD(Table1[[#This Row],[cancellation hour rounded]],24),"not cancelled")</f>
        <v>14</v>
      </c>
      <c r="K4680" s="32">
        <f>1/Table1[[#This Row],[Duration (Time between doses '[in hours'])]]</f>
        <v>4.1666666666666664E-2</v>
      </c>
      <c r="L4680" s="33">
        <f>Table1[[#This Row],[number doses per hour]]*INDEX(Table2[price per dose],Table1[[#This Row],[Drug ID]])</f>
        <v>0.18133000000000002</v>
      </c>
      <c r="M4680" s="11" t="b">
        <f>AND(Table1[[#This Row],[hour of cancellation 0 to 23]]&gt;=0,Table1[[#This Row],[hour of cancellation 0 to 23]]&lt;=23)</f>
        <v>1</v>
      </c>
    </row>
    <row r="4681" spans="1:13" x14ac:dyDescent="0.3">
      <c r="A4681" s="1">
        <v>4680</v>
      </c>
      <c r="B4681" s="1">
        <v>2</v>
      </c>
      <c r="C4681" s="2">
        <v>41114.339023935252</v>
      </c>
      <c r="D4681" s="2">
        <v>41174.338888888895</v>
      </c>
      <c r="E4681" s="1">
        <v>10</v>
      </c>
      <c r="F4681" s="2">
        <v>41114.502522944553</v>
      </c>
      <c r="G4681" s="1">
        <v>0</v>
      </c>
      <c r="H4681" s="32">
        <f>IFERROR(HOUR(Table1[[#This Row],[Cancel Date/time]])+MINUTE(Table1[[#This Row],[Cancel Date/time]])/60,"not cancelled")</f>
        <v>12.05</v>
      </c>
      <c r="I4681" s="47">
        <f>IFERROR(ROUND(Table1[[#This Row],[cancellation time decimal]],0),"not cancelled")</f>
        <v>12</v>
      </c>
      <c r="J4681" s="10">
        <f>IFERROR(MOD(Table1[[#This Row],[cancellation hour rounded]],24),"not cancelled")</f>
        <v>12</v>
      </c>
      <c r="K4681" s="32">
        <f>1/Table1[[#This Row],[Duration (Time between doses '[in hours'])]]</f>
        <v>0.1</v>
      </c>
      <c r="L4681" s="33">
        <f>Table1[[#This Row],[number doses per hour]]*INDEX(Table2[price per dose],Table1[[#This Row],[Drug ID]])</f>
        <v>0.84959999999999969</v>
      </c>
      <c r="M4681" s="11" t="b">
        <f>AND(Table1[[#This Row],[hour of cancellation 0 to 23]]&gt;=0,Table1[[#This Row],[hour of cancellation 0 to 23]]&lt;=23)</f>
        <v>1</v>
      </c>
    </row>
    <row r="4682" spans="1:13" x14ac:dyDescent="0.3">
      <c r="A4682" s="1">
        <v>4681</v>
      </c>
      <c r="B4682" s="1">
        <v>7</v>
      </c>
      <c r="C4682" s="2">
        <v>41114.365651768218</v>
      </c>
      <c r="D4682" s="2">
        <v>41174.365277777782</v>
      </c>
      <c r="E4682" s="1">
        <v>24</v>
      </c>
      <c r="F4682" s="2">
        <v>41123.363564815911</v>
      </c>
      <c r="G4682" s="1">
        <v>1</v>
      </c>
      <c r="H4682" s="32">
        <f>IFERROR(HOUR(Table1[[#This Row],[Cancel Date/time]])+MINUTE(Table1[[#This Row],[Cancel Date/time]])/60,"not cancelled")</f>
        <v>8.7166666666666668</v>
      </c>
      <c r="I4682" s="47">
        <f>IFERROR(ROUND(Table1[[#This Row],[cancellation time decimal]],0),"not cancelled")</f>
        <v>9</v>
      </c>
      <c r="J4682" s="10">
        <f>IFERROR(MOD(Table1[[#This Row],[cancellation hour rounded]],24),"not cancelled")</f>
        <v>9</v>
      </c>
      <c r="K4682" s="32">
        <f>1/Table1[[#This Row],[Duration (Time between doses '[in hours'])]]</f>
        <v>4.1666666666666664E-2</v>
      </c>
      <c r="L4682" s="33">
        <f>Table1[[#This Row],[number doses per hour]]*INDEX(Table2[price per dose],Table1[[#This Row],[Drug ID]])</f>
        <v>1.2958049999999997</v>
      </c>
      <c r="M4682" s="11" t="b">
        <f>AND(Table1[[#This Row],[hour of cancellation 0 to 23]]&gt;=0,Table1[[#This Row],[hour of cancellation 0 to 23]]&lt;=23)</f>
        <v>1</v>
      </c>
    </row>
    <row r="4683" spans="1:13" x14ac:dyDescent="0.3">
      <c r="A4683" s="1">
        <v>4682</v>
      </c>
      <c r="B4683" s="1">
        <v>2</v>
      </c>
      <c r="C4683" s="2">
        <v>41114.353441979474</v>
      </c>
      <c r="D4683" s="2">
        <v>41174.352777777778</v>
      </c>
      <c r="E4683" s="1">
        <v>10</v>
      </c>
      <c r="F4683" s="2">
        <v>41115.807285724433</v>
      </c>
      <c r="G4683" s="1">
        <v>0</v>
      </c>
      <c r="H4683" s="32">
        <f>IFERROR(HOUR(Table1[[#This Row],[Cancel Date/time]])+MINUTE(Table1[[#This Row],[Cancel Date/time]])/60,"not cancelled")</f>
        <v>19.366666666666667</v>
      </c>
      <c r="I4683" s="47">
        <f>IFERROR(ROUND(Table1[[#This Row],[cancellation time decimal]],0),"not cancelled")</f>
        <v>19</v>
      </c>
      <c r="J4683" s="10">
        <f>IFERROR(MOD(Table1[[#This Row],[cancellation hour rounded]],24),"not cancelled")</f>
        <v>19</v>
      </c>
      <c r="K4683" s="32">
        <f>1/Table1[[#This Row],[Duration (Time between doses '[in hours'])]]</f>
        <v>0.1</v>
      </c>
      <c r="L4683" s="33">
        <f>Table1[[#This Row],[number doses per hour]]*INDEX(Table2[price per dose],Table1[[#This Row],[Drug ID]])</f>
        <v>0.84959999999999969</v>
      </c>
      <c r="M4683" s="11" t="b">
        <f>AND(Table1[[#This Row],[hour of cancellation 0 to 23]]&gt;=0,Table1[[#This Row],[hour of cancellation 0 to 23]]&lt;=23)</f>
        <v>1</v>
      </c>
    </row>
    <row r="4684" spans="1:13" x14ac:dyDescent="0.3">
      <c r="A4684" s="1">
        <v>4683</v>
      </c>
      <c r="B4684" s="1">
        <v>6</v>
      </c>
      <c r="C4684" s="2">
        <v>41114.334058451837</v>
      </c>
      <c r="D4684" s="2">
        <v>41174.334027777782</v>
      </c>
      <c r="E4684" s="1">
        <v>24</v>
      </c>
      <c r="F4684" s="2">
        <v>41118.551526007774</v>
      </c>
      <c r="G4684" s="1">
        <v>0</v>
      </c>
      <c r="H4684" s="32">
        <f>IFERROR(HOUR(Table1[[#This Row],[Cancel Date/time]])+MINUTE(Table1[[#This Row],[Cancel Date/time]])/60,"not cancelled")</f>
        <v>13.233333333333333</v>
      </c>
      <c r="I4684" s="47">
        <f>IFERROR(ROUND(Table1[[#This Row],[cancellation time decimal]],0),"not cancelled")</f>
        <v>13</v>
      </c>
      <c r="J4684" s="10">
        <f>IFERROR(MOD(Table1[[#This Row],[cancellation hour rounded]],24),"not cancelled")</f>
        <v>13</v>
      </c>
      <c r="K4684" s="32">
        <f>1/Table1[[#This Row],[Duration (Time between doses '[in hours'])]]</f>
        <v>4.1666666666666664E-2</v>
      </c>
      <c r="L4684" s="33">
        <f>Table1[[#This Row],[number doses per hour]]*INDEX(Table2[price per dose],Table1[[#This Row],[Drug ID]])</f>
        <v>0.35218749999999999</v>
      </c>
      <c r="M4684" s="11" t="b">
        <f>AND(Table1[[#This Row],[hour of cancellation 0 to 23]]&gt;=0,Table1[[#This Row],[hour of cancellation 0 to 23]]&lt;=23)</f>
        <v>1</v>
      </c>
    </row>
    <row r="4685" spans="1:13" x14ac:dyDescent="0.3">
      <c r="A4685" s="1">
        <v>4684</v>
      </c>
      <c r="B4685" s="1">
        <v>4</v>
      </c>
      <c r="C4685" s="2">
        <v>41114.335848975701</v>
      </c>
      <c r="D4685" s="2">
        <v>41174.335416666669</v>
      </c>
      <c r="E4685" s="1">
        <v>12</v>
      </c>
      <c r="F4685" s="2">
        <v>41116.780162050549</v>
      </c>
      <c r="G4685" s="1">
        <v>0</v>
      </c>
      <c r="H4685" s="32">
        <f>IFERROR(HOUR(Table1[[#This Row],[Cancel Date/time]])+MINUTE(Table1[[#This Row],[Cancel Date/time]])/60,"not cancelled")</f>
        <v>18.716666666666665</v>
      </c>
      <c r="I4685" s="47">
        <f>IFERROR(ROUND(Table1[[#This Row],[cancellation time decimal]],0),"not cancelled")</f>
        <v>19</v>
      </c>
      <c r="J4685" s="10">
        <f>IFERROR(MOD(Table1[[#This Row],[cancellation hour rounded]],24),"not cancelled")</f>
        <v>19</v>
      </c>
      <c r="K4685" s="32">
        <f>1/Table1[[#This Row],[Duration (Time between doses '[in hours'])]]</f>
        <v>8.3333333333333329E-2</v>
      </c>
      <c r="L4685" s="33">
        <f>Table1[[#This Row],[number doses per hour]]*INDEX(Table2[price per dose],Table1[[#This Row],[Drug ID]])</f>
        <v>1.448055119047619</v>
      </c>
      <c r="M4685" s="11" t="b">
        <f>AND(Table1[[#This Row],[hour of cancellation 0 to 23]]&gt;=0,Table1[[#This Row],[hour of cancellation 0 to 23]]&lt;=23)</f>
        <v>1</v>
      </c>
    </row>
    <row r="4686" spans="1:13" x14ac:dyDescent="0.3">
      <c r="A4686" s="1">
        <v>4685</v>
      </c>
      <c r="B4686" s="1">
        <v>9</v>
      </c>
      <c r="C4686" s="2">
        <v>41114.405682685501</v>
      </c>
      <c r="D4686" s="2">
        <v>41174.405555555553</v>
      </c>
      <c r="E4686" s="1">
        <v>5</v>
      </c>
      <c r="F4686" s="2">
        <v>41117.553860546512</v>
      </c>
      <c r="G4686" s="1">
        <v>0</v>
      </c>
      <c r="H4686" s="32">
        <f>IFERROR(HOUR(Table1[[#This Row],[Cancel Date/time]])+MINUTE(Table1[[#This Row],[Cancel Date/time]])/60,"not cancelled")</f>
        <v>13.283333333333333</v>
      </c>
      <c r="I4686" s="47">
        <f>IFERROR(ROUND(Table1[[#This Row],[cancellation time decimal]],0),"not cancelled")</f>
        <v>13</v>
      </c>
      <c r="J4686" s="10">
        <f>IFERROR(MOD(Table1[[#This Row],[cancellation hour rounded]],24),"not cancelled")</f>
        <v>13</v>
      </c>
      <c r="K4686" s="32">
        <f>1/Table1[[#This Row],[Duration (Time between doses '[in hours'])]]</f>
        <v>0.2</v>
      </c>
      <c r="L4686" s="33">
        <f>Table1[[#This Row],[number doses per hour]]*INDEX(Table2[price per dose],Table1[[#This Row],[Drug ID]])</f>
        <v>5.6740000000000004</v>
      </c>
      <c r="M4686" s="11" t="b">
        <f>AND(Table1[[#This Row],[hour of cancellation 0 to 23]]&gt;=0,Table1[[#This Row],[hour of cancellation 0 to 23]]&lt;=23)</f>
        <v>1</v>
      </c>
    </row>
    <row r="4687" spans="1:13" x14ac:dyDescent="0.3">
      <c r="A4687" s="1">
        <v>4686</v>
      </c>
      <c r="B4687" s="1">
        <v>4</v>
      </c>
      <c r="C4687" s="2">
        <v>41114.44780783412</v>
      </c>
      <c r="D4687" s="2">
        <v>41174.447222222218</v>
      </c>
      <c r="E4687" s="1">
        <v>12</v>
      </c>
      <c r="F4687" s="2">
        <v>41117.750013281235</v>
      </c>
      <c r="G4687" s="1">
        <v>0</v>
      </c>
      <c r="H4687" s="32">
        <f>IFERROR(HOUR(Table1[[#This Row],[Cancel Date/time]])+MINUTE(Table1[[#This Row],[Cancel Date/time]])/60,"not cancelled")</f>
        <v>18</v>
      </c>
      <c r="I4687" s="47">
        <f>IFERROR(ROUND(Table1[[#This Row],[cancellation time decimal]],0),"not cancelled")</f>
        <v>18</v>
      </c>
      <c r="J4687" s="10">
        <f>IFERROR(MOD(Table1[[#This Row],[cancellation hour rounded]],24),"not cancelled")</f>
        <v>18</v>
      </c>
      <c r="K4687" s="32">
        <f>1/Table1[[#This Row],[Duration (Time between doses '[in hours'])]]</f>
        <v>8.3333333333333329E-2</v>
      </c>
      <c r="L4687" s="33">
        <f>Table1[[#This Row],[number doses per hour]]*INDEX(Table2[price per dose],Table1[[#This Row],[Drug ID]])</f>
        <v>1.448055119047619</v>
      </c>
      <c r="M4687" s="11" t="b">
        <f>AND(Table1[[#This Row],[hour of cancellation 0 to 23]]&gt;=0,Table1[[#This Row],[hour of cancellation 0 to 23]]&lt;=23)</f>
        <v>1</v>
      </c>
    </row>
    <row r="4688" spans="1:13" x14ac:dyDescent="0.3">
      <c r="A4688" s="1">
        <v>4687</v>
      </c>
      <c r="B4688" s="1">
        <v>1</v>
      </c>
      <c r="C4688" s="2">
        <v>41114.44465475664</v>
      </c>
      <c r="D4688" s="2">
        <v>41174.444444444445</v>
      </c>
      <c r="E4688" s="1">
        <v>12</v>
      </c>
      <c r="F4688" s="2">
        <v>41115.663127938351</v>
      </c>
      <c r="G4688" s="1">
        <v>0</v>
      </c>
      <c r="H4688" s="32">
        <f>IFERROR(HOUR(Table1[[#This Row],[Cancel Date/time]])+MINUTE(Table1[[#This Row],[Cancel Date/time]])/60,"not cancelled")</f>
        <v>15.9</v>
      </c>
      <c r="I4688" s="47">
        <f>IFERROR(ROUND(Table1[[#This Row],[cancellation time decimal]],0),"not cancelled")</f>
        <v>16</v>
      </c>
      <c r="J4688" s="10">
        <f>IFERROR(MOD(Table1[[#This Row],[cancellation hour rounded]],24),"not cancelled")</f>
        <v>16</v>
      </c>
      <c r="K4688" s="32">
        <f>1/Table1[[#This Row],[Duration (Time between doses '[in hours'])]]</f>
        <v>8.3333333333333329E-2</v>
      </c>
      <c r="L4688" s="33">
        <f>Table1[[#This Row],[number doses per hour]]*INDEX(Table2[price per dose],Table1[[#This Row],[Drug ID]])</f>
        <v>0.56619444444444444</v>
      </c>
      <c r="M4688" s="11" t="b">
        <f>AND(Table1[[#This Row],[hour of cancellation 0 to 23]]&gt;=0,Table1[[#This Row],[hour of cancellation 0 to 23]]&lt;=23)</f>
        <v>1</v>
      </c>
    </row>
    <row r="4689" spans="1:13" x14ac:dyDescent="0.3">
      <c r="A4689" s="1">
        <v>4688</v>
      </c>
      <c r="B4689" s="1">
        <v>7</v>
      </c>
      <c r="C4689" s="2">
        <v>41114.498689433603</v>
      </c>
      <c r="D4689" s="2">
        <v>41174.498611111114</v>
      </c>
      <c r="E4689" s="1">
        <v>24</v>
      </c>
      <c r="F4689" s="2">
        <v>41130.540139449018</v>
      </c>
      <c r="G4689" s="1">
        <v>0</v>
      </c>
      <c r="H4689" s="32">
        <f>IFERROR(HOUR(Table1[[#This Row],[Cancel Date/time]])+MINUTE(Table1[[#This Row],[Cancel Date/time]])/60,"not cancelled")</f>
        <v>12.95</v>
      </c>
      <c r="I4689" s="47">
        <f>IFERROR(ROUND(Table1[[#This Row],[cancellation time decimal]],0),"not cancelled")</f>
        <v>13</v>
      </c>
      <c r="J4689" s="10">
        <f>IFERROR(MOD(Table1[[#This Row],[cancellation hour rounded]],24),"not cancelled")</f>
        <v>13</v>
      </c>
      <c r="K4689" s="32">
        <f>1/Table1[[#This Row],[Duration (Time between doses '[in hours'])]]</f>
        <v>4.1666666666666664E-2</v>
      </c>
      <c r="L4689" s="33">
        <f>Table1[[#This Row],[number doses per hour]]*INDEX(Table2[price per dose],Table1[[#This Row],[Drug ID]])</f>
        <v>1.2958049999999997</v>
      </c>
      <c r="M4689" s="11" t="b">
        <f>AND(Table1[[#This Row],[hour of cancellation 0 to 23]]&gt;=0,Table1[[#This Row],[hour of cancellation 0 to 23]]&lt;=23)</f>
        <v>1</v>
      </c>
    </row>
    <row r="4690" spans="1:13" x14ac:dyDescent="0.3">
      <c r="A4690" s="1">
        <v>4689</v>
      </c>
      <c r="B4690" s="1">
        <v>4</v>
      </c>
      <c r="C4690" s="2">
        <v>41114.482407399119</v>
      </c>
      <c r="D4690" s="2">
        <v>41174.481944444444</v>
      </c>
      <c r="E4690" s="1">
        <v>12</v>
      </c>
      <c r="F4690" s="2">
        <v>41117.454730139485</v>
      </c>
      <c r="G4690" s="1">
        <v>0</v>
      </c>
      <c r="H4690" s="32">
        <f>IFERROR(HOUR(Table1[[#This Row],[Cancel Date/time]])+MINUTE(Table1[[#This Row],[Cancel Date/time]])/60,"not cancelled")</f>
        <v>10.9</v>
      </c>
      <c r="I4690" s="47">
        <f>IFERROR(ROUND(Table1[[#This Row],[cancellation time decimal]],0),"not cancelled")</f>
        <v>11</v>
      </c>
      <c r="J4690" s="10">
        <f>IFERROR(MOD(Table1[[#This Row],[cancellation hour rounded]],24),"not cancelled")</f>
        <v>11</v>
      </c>
      <c r="K4690" s="32">
        <f>1/Table1[[#This Row],[Duration (Time between doses '[in hours'])]]</f>
        <v>8.3333333333333329E-2</v>
      </c>
      <c r="L4690" s="33">
        <f>Table1[[#This Row],[number doses per hour]]*INDEX(Table2[price per dose],Table1[[#This Row],[Drug ID]])</f>
        <v>1.448055119047619</v>
      </c>
      <c r="M4690" s="11" t="b">
        <f>AND(Table1[[#This Row],[hour of cancellation 0 to 23]]&gt;=0,Table1[[#This Row],[hour of cancellation 0 to 23]]&lt;=23)</f>
        <v>1</v>
      </c>
    </row>
    <row r="4691" spans="1:13" hidden="1" x14ac:dyDescent="0.3">
      <c r="A4691" s="1">
        <v>4690</v>
      </c>
      <c r="B4691" s="1">
        <v>3</v>
      </c>
      <c r="C4691" s="2">
        <v>41114.464195302884</v>
      </c>
      <c r="D4691" s="2">
        <v>41117.005175018836</v>
      </c>
      <c r="E4691" s="1">
        <v>24</v>
      </c>
      <c r="F4691" s="2" t="s">
        <v>5</v>
      </c>
      <c r="G4691" s="1">
        <v>0</v>
      </c>
      <c r="H4691" s="32" t="str">
        <f>IFERROR(HOUR(Table1[[#This Row],[Cancel Date/time]])+MINUTE(Table1[[#This Row],[Cancel Date/time]])/60,"not cancelled")</f>
        <v>not cancelled</v>
      </c>
      <c r="I4691" s="47" t="str">
        <f>IFERROR(ROUND(Table1[[#This Row],[cancellation time decimal]],0),"not cancelled")</f>
        <v>not cancelled</v>
      </c>
      <c r="J4691" s="10" t="str">
        <f>IFERROR(MOD(Table1[[#This Row],[cancellation hour rounded]],24),"not cancelled")</f>
        <v>not cancelled</v>
      </c>
      <c r="K4691" s="32">
        <f>1/Table1[[#This Row],[Duration (Time between doses '[in hours'])]]</f>
        <v>4.1666666666666664E-2</v>
      </c>
      <c r="L4691" s="33">
        <f>Table1[[#This Row],[number doses per hour]]*INDEX(Table2[price per dose],Table1[[#This Row],[Drug ID]])</f>
        <v>0.18133000000000002</v>
      </c>
      <c r="M4691" s="11" t="b">
        <f>AND(Table1[[#This Row],[hour of cancellation 0 to 23]]&gt;=0,Table1[[#This Row],[hour of cancellation 0 to 23]]&lt;=23)</f>
        <v>0</v>
      </c>
    </row>
    <row r="4692" spans="1:13" x14ac:dyDescent="0.3">
      <c r="A4692" s="1">
        <v>4691</v>
      </c>
      <c r="B4692" s="1">
        <v>1</v>
      </c>
      <c r="C4692" s="2">
        <v>41114.529946533839</v>
      </c>
      <c r="D4692" s="2">
        <v>41174.529861111114</v>
      </c>
      <c r="E4692" s="1">
        <v>12</v>
      </c>
      <c r="F4692" s="2">
        <v>41115.392864320034</v>
      </c>
      <c r="G4692" s="1">
        <v>0</v>
      </c>
      <c r="H4692" s="32">
        <f>IFERROR(HOUR(Table1[[#This Row],[Cancel Date/time]])+MINUTE(Table1[[#This Row],[Cancel Date/time]])/60,"not cancelled")</f>
        <v>9.4166666666666661</v>
      </c>
      <c r="I4692" s="47">
        <f>IFERROR(ROUND(Table1[[#This Row],[cancellation time decimal]],0),"not cancelled")</f>
        <v>9</v>
      </c>
      <c r="J4692" s="10">
        <f>IFERROR(MOD(Table1[[#This Row],[cancellation hour rounded]],24),"not cancelled")</f>
        <v>9</v>
      </c>
      <c r="K4692" s="32">
        <f>1/Table1[[#This Row],[Duration (Time between doses '[in hours'])]]</f>
        <v>8.3333333333333329E-2</v>
      </c>
      <c r="L4692" s="33">
        <f>Table1[[#This Row],[number doses per hour]]*INDEX(Table2[price per dose],Table1[[#This Row],[Drug ID]])</f>
        <v>0.56619444444444444</v>
      </c>
      <c r="M4692" s="11" t="b">
        <f>AND(Table1[[#This Row],[hour of cancellation 0 to 23]]&gt;=0,Table1[[#This Row],[hour of cancellation 0 to 23]]&lt;=23)</f>
        <v>1</v>
      </c>
    </row>
    <row r="4693" spans="1:13" x14ac:dyDescent="0.3">
      <c r="A4693" s="1">
        <v>4692</v>
      </c>
      <c r="B4693" s="1">
        <v>4</v>
      </c>
      <c r="C4693" s="2">
        <v>41114.516421686414</v>
      </c>
      <c r="D4693" s="2">
        <v>41174.515972222223</v>
      </c>
      <c r="E4693" s="1">
        <v>12</v>
      </c>
      <c r="F4693" s="2">
        <v>41117.50803227906</v>
      </c>
      <c r="G4693" s="1">
        <v>0</v>
      </c>
      <c r="H4693" s="32">
        <f>IFERROR(HOUR(Table1[[#This Row],[Cancel Date/time]])+MINUTE(Table1[[#This Row],[Cancel Date/time]])/60,"not cancelled")</f>
        <v>12.183333333333334</v>
      </c>
      <c r="I4693" s="47">
        <f>IFERROR(ROUND(Table1[[#This Row],[cancellation time decimal]],0),"not cancelled")</f>
        <v>12</v>
      </c>
      <c r="J4693" s="10">
        <f>IFERROR(MOD(Table1[[#This Row],[cancellation hour rounded]],24),"not cancelled")</f>
        <v>12</v>
      </c>
      <c r="K4693" s="32">
        <f>1/Table1[[#This Row],[Duration (Time between doses '[in hours'])]]</f>
        <v>8.3333333333333329E-2</v>
      </c>
      <c r="L4693" s="33">
        <f>Table1[[#This Row],[number doses per hour]]*INDEX(Table2[price per dose],Table1[[#This Row],[Drug ID]])</f>
        <v>1.448055119047619</v>
      </c>
      <c r="M4693" s="11" t="b">
        <f>AND(Table1[[#This Row],[hour of cancellation 0 to 23]]&gt;=0,Table1[[#This Row],[hour of cancellation 0 to 23]]&lt;=23)</f>
        <v>1</v>
      </c>
    </row>
    <row r="4694" spans="1:13" x14ac:dyDescent="0.3">
      <c r="A4694" s="1">
        <v>4693</v>
      </c>
      <c r="B4694" s="1">
        <v>1</v>
      </c>
      <c r="C4694" s="2">
        <v>41114.50013129312</v>
      </c>
      <c r="D4694" s="2">
        <v>41174.5</v>
      </c>
      <c r="E4694" s="1">
        <v>12</v>
      </c>
      <c r="F4694" s="2">
        <v>41115.469305432249</v>
      </c>
      <c r="G4694" s="1">
        <v>0</v>
      </c>
      <c r="H4694" s="32">
        <f>IFERROR(HOUR(Table1[[#This Row],[Cancel Date/time]])+MINUTE(Table1[[#This Row],[Cancel Date/time]])/60,"not cancelled")</f>
        <v>11.25</v>
      </c>
      <c r="I4694" s="47">
        <f>IFERROR(ROUND(Table1[[#This Row],[cancellation time decimal]],0),"not cancelled")</f>
        <v>11</v>
      </c>
      <c r="J4694" s="10">
        <f>IFERROR(MOD(Table1[[#This Row],[cancellation hour rounded]],24),"not cancelled")</f>
        <v>11</v>
      </c>
      <c r="K4694" s="32">
        <f>1/Table1[[#This Row],[Duration (Time between doses '[in hours'])]]</f>
        <v>8.3333333333333329E-2</v>
      </c>
      <c r="L4694" s="33">
        <f>Table1[[#This Row],[number doses per hour]]*INDEX(Table2[price per dose],Table1[[#This Row],[Drug ID]])</f>
        <v>0.56619444444444444</v>
      </c>
      <c r="M4694" s="11" t="b">
        <f>AND(Table1[[#This Row],[hour of cancellation 0 to 23]]&gt;=0,Table1[[#This Row],[hour of cancellation 0 to 23]]&lt;=23)</f>
        <v>1</v>
      </c>
    </row>
    <row r="4695" spans="1:13" x14ac:dyDescent="0.3">
      <c r="A4695" s="1">
        <v>4694</v>
      </c>
      <c r="B4695" s="1">
        <v>7</v>
      </c>
      <c r="C4695" s="2">
        <v>41114.580846836703</v>
      </c>
      <c r="D4695" s="2">
        <v>41174.580555555556</v>
      </c>
      <c r="E4695" s="1">
        <v>24</v>
      </c>
      <c r="F4695" s="2">
        <v>41155.526054991213</v>
      </c>
      <c r="G4695" s="1">
        <v>0</v>
      </c>
      <c r="H4695" s="32">
        <f>IFERROR(HOUR(Table1[[#This Row],[Cancel Date/time]])+MINUTE(Table1[[#This Row],[Cancel Date/time]])/60,"not cancelled")</f>
        <v>12.616666666666667</v>
      </c>
      <c r="I4695" s="47">
        <f>IFERROR(ROUND(Table1[[#This Row],[cancellation time decimal]],0),"not cancelled")</f>
        <v>13</v>
      </c>
      <c r="J4695" s="10">
        <f>IFERROR(MOD(Table1[[#This Row],[cancellation hour rounded]],24),"not cancelled")</f>
        <v>13</v>
      </c>
      <c r="K4695" s="32">
        <f>1/Table1[[#This Row],[Duration (Time between doses '[in hours'])]]</f>
        <v>4.1666666666666664E-2</v>
      </c>
      <c r="L4695" s="33">
        <f>Table1[[#This Row],[number doses per hour]]*INDEX(Table2[price per dose],Table1[[#This Row],[Drug ID]])</f>
        <v>1.2958049999999997</v>
      </c>
      <c r="M4695" s="11" t="b">
        <f>AND(Table1[[#This Row],[hour of cancellation 0 to 23]]&gt;=0,Table1[[#This Row],[hour of cancellation 0 to 23]]&lt;=23)</f>
        <v>1</v>
      </c>
    </row>
    <row r="4696" spans="1:13" hidden="1" x14ac:dyDescent="0.3">
      <c r="A4696" s="1">
        <v>4695</v>
      </c>
      <c r="B4696" s="1">
        <v>3</v>
      </c>
      <c r="C4696" s="2">
        <v>41114.548169430404</v>
      </c>
      <c r="D4696" s="2">
        <v>41118.006390328221</v>
      </c>
      <c r="E4696" s="1">
        <v>24</v>
      </c>
      <c r="F4696" s="2" t="s">
        <v>5</v>
      </c>
      <c r="G4696" s="1">
        <v>0</v>
      </c>
      <c r="H4696" s="32" t="str">
        <f>IFERROR(HOUR(Table1[[#This Row],[Cancel Date/time]])+MINUTE(Table1[[#This Row],[Cancel Date/time]])/60,"not cancelled")</f>
        <v>not cancelled</v>
      </c>
      <c r="I4696" s="47" t="str">
        <f>IFERROR(ROUND(Table1[[#This Row],[cancellation time decimal]],0),"not cancelled")</f>
        <v>not cancelled</v>
      </c>
      <c r="J4696" s="10" t="str">
        <f>IFERROR(MOD(Table1[[#This Row],[cancellation hour rounded]],24),"not cancelled")</f>
        <v>not cancelled</v>
      </c>
      <c r="K4696" s="32">
        <f>1/Table1[[#This Row],[Duration (Time between doses '[in hours'])]]</f>
        <v>4.1666666666666664E-2</v>
      </c>
      <c r="L4696" s="33">
        <f>Table1[[#This Row],[number doses per hour]]*INDEX(Table2[price per dose],Table1[[#This Row],[Drug ID]])</f>
        <v>0.18133000000000002</v>
      </c>
      <c r="M4696" s="11" t="b">
        <f>AND(Table1[[#This Row],[hour of cancellation 0 to 23]]&gt;=0,Table1[[#This Row],[hour of cancellation 0 to 23]]&lt;=23)</f>
        <v>0</v>
      </c>
    </row>
    <row r="4697" spans="1:13" x14ac:dyDescent="0.3">
      <c r="A4697" s="1">
        <v>4696</v>
      </c>
      <c r="B4697" s="1">
        <v>2</v>
      </c>
      <c r="C4697" s="2">
        <v>41114.577394043634</v>
      </c>
      <c r="D4697" s="2">
        <v>41174.57708333333</v>
      </c>
      <c r="E4697" s="1">
        <v>10</v>
      </c>
      <c r="F4697" s="2">
        <v>41115.394555565552</v>
      </c>
      <c r="G4697" s="1">
        <v>0</v>
      </c>
      <c r="H4697" s="32">
        <f>IFERROR(HOUR(Table1[[#This Row],[Cancel Date/time]])+MINUTE(Table1[[#This Row],[Cancel Date/time]])/60,"not cancelled")</f>
        <v>9.4666666666666668</v>
      </c>
      <c r="I4697" s="47">
        <f>IFERROR(ROUND(Table1[[#This Row],[cancellation time decimal]],0),"not cancelled")</f>
        <v>9</v>
      </c>
      <c r="J4697" s="10">
        <f>IFERROR(MOD(Table1[[#This Row],[cancellation hour rounded]],24),"not cancelled")</f>
        <v>9</v>
      </c>
      <c r="K4697" s="32">
        <f>1/Table1[[#This Row],[Duration (Time between doses '[in hours'])]]</f>
        <v>0.1</v>
      </c>
      <c r="L4697" s="33">
        <f>Table1[[#This Row],[number doses per hour]]*INDEX(Table2[price per dose],Table1[[#This Row],[Drug ID]])</f>
        <v>0.84959999999999969</v>
      </c>
      <c r="M4697" s="11" t="b">
        <f>AND(Table1[[#This Row],[hour of cancellation 0 to 23]]&gt;=0,Table1[[#This Row],[hour of cancellation 0 to 23]]&lt;=23)</f>
        <v>1</v>
      </c>
    </row>
    <row r="4698" spans="1:13" x14ac:dyDescent="0.3">
      <c r="A4698" s="1">
        <v>4697</v>
      </c>
      <c r="B4698" s="1">
        <v>2</v>
      </c>
      <c r="C4698" s="2">
        <v>41114.571329662947</v>
      </c>
      <c r="D4698" s="2">
        <v>41174.570833333331</v>
      </c>
      <c r="E4698" s="1">
        <v>10</v>
      </c>
      <c r="F4698" s="2">
        <v>41115.425503405546</v>
      </c>
      <c r="G4698" s="1">
        <v>0</v>
      </c>
      <c r="H4698" s="32">
        <f>IFERROR(HOUR(Table1[[#This Row],[Cancel Date/time]])+MINUTE(Table1[[#This Row],[Cancel Date/time]])/60,"not cancelled")</f>
        <v>10.199999999999999</v>
      </c>
      <c r="I4698" s="47">
        <f>IFERROR(ROUND(Table1[[#This Row],[cancellation time decimal]],0),"not cancelled")</f>
        <v>10</v>
      </c>
      <c r="J4698" s="10">
        <f>IFERROR(MOD(Table1[[#This Row],[cancellation hour rounded]],24),"not cancelled")</f>
        <v>10</v>
      </c>
      <c r="K4698" s="32">
        <f>1/Table1[[#This Row],[Duration (Time between doses '[in hours'])]]</f>
        <v>0.1</v>
      </c>
      <c r="L4698" s="33">
        <f>Table1[[#This Row],[number doses per hour]]*INDEX(Table2[price per dose],Table1[[#This Row],[Drug ID]])</f>
        <v>0.84959999999999969</v>
      </c>
      <c r="M4698" s="11" t="b">
        <f>AND(Table1[[#This Row],[hour of cancellation 0 to 23]]&gt;=0,Table1[[#This Row],[hour of cancellation 0 to 23]]&lt;=23)</f>
        <v>1</v>
      </c>
    </row>
    <row r="4699" spans="1:13" hidden="1" x14ac:dyDescent="0.3">
      <c r="A4699" s="1">
        <v>4698</v>
      </c>
      <c r="B4699" s="1">
        <v>6</v>
      </c>
      <c r="C4699" s="2">
        <v>41114.544085017464</v>
      </c>
      <c r="D4699" s="2">
        <v>41117.085416666669</v>
      </c>
      <c r="E4699" s="1">
        <v>24</v>
      </c>
      <c r="F4699" s="2" t="s">
        <v>5</v>
      </c>
      <c r="G4699" s="1">
        <v>0</v>
      </c>
      <c r="H4699" s="32" t="str">
        <f>IFERROR(HOUR(Table1[[#This Row],[Cancel Date/time]])+MINUTE(Table1[[#This Row],[Cancel Date/time]])/60,"not cancelled")</f>
        <v>not cancelled</v>
      </c>
      <c r="I4699" s="47" t="str">
        <f>IFERROR(ROUND(Table1[[#This Row],[cancellation time decimal]],0),"not cancelled")</f>
        <v>not cancelled</v>
      </c>
      <c r="J4699" s="10" t="str">
        <f>IFERROR(MOD(Table1[[#This Row],[cancellation hour rounded]],24),"not cancelled")</f>
        <v>not cancelled</v>
      </c>
      <c r="K4699" s="32">
        <f>1/Table1[[#This Row],[Duration (Time between doses '[in hours'])]]</f>
        <v>4.1666666666666664E-2</v>
      </c>
      <c r="L4699" s="33">
        <f>Table1[[#This Row],[number doses per hour]]*INDEX(Table2[price per dose],Table1[[#This Row],[Drug ID]])</f>
        <v>0.35218749999999999</v>
      </c>
      <c r="M4699" s="11" t="b">
        <f>AND(Table1[[#This Row],[hour of cancellation 0 to 23]]&gt;=0,Table1[[#This Row],[hour of cancellation 0 to 23]]&lt;=23)</f>
        <v>0</v>
      </c>
    </row>
    <row r="4700" spans="1:13" x14ac:dyDescent="0.3">
      <c r="A4700" s="1">
        <v>4699</v>
      </c>
      <c r="B4700" s="1">
        <v>6</v>
      </c>
      <c r="C4700" s="2">
        <v>41114.677469817427</v>
      </c>
      <c r="D4700" s="2">
        <v>41174.677083333328</v>
      </c>
      <c r="E4700" s="1">
        <v>24</v>
      </c>
      <c r="F4700" s="2">
        <v>41126.770460972526</v>
      </c>
      <c r="G4700" s="1">
        <v>0</v>
      </c>
      <c r="H4700" s="32">
        <f>IFERROR(HOUR(Table1[[#This Row],[Cancel Date/time]])+MINUTE(Table1[[#This Row],[Cancel Date/time]])/60,"not cancelled")</f>
        <v>18.483333333333334</v>
      </c>
      <c r="I4700" s="47">
        <f>IFERROR(ROUND(Table1[[#This Row],[cancellation time decimal]],0),"not cancelled")</f>
        <v>18</v>
      </c>
      <c r="J4700" s="10">
        <f>IFERROR(MOD(Table1[[#This Row],[cancellation hour rounded]],24),"not cancelled")</f>
        <v>18</v>
      </c>
      <c r="K4700" s="32">
        <f>1/Table1[[#This Row],[Duration (Time between doses '[in hours'])]]</f>
        <v>4.1666666666666664E-2</v>
      </c>
      <c r="L4700" s="33">
        <f>Table1[[#This Row],[number doses per hour]]*INDEX(Table2[price per dose],Table1[[#This Row],[Drug ID]])</f>
        <v>0.35218749999999999</v>
      </c>
      <c r="M4700" s="11" t="b">
        <f>AND(Table1[[#This Row],[hour of cancellation 0 to 23]]&gt;=0,Table1[[#This Row],[hour of cancellation 0 to 23]]&lt;=23)</f>
        <v>1</v>
      </c>
    </row>
    <row r="4701" spans="1:13" x14ac:dyDescent="0.3">
      <c r="A4701" s="1">
        <v>4700</v>
      </c>
      <c r="B4701" s="1">
        <v>1</v>
      </c>
      <c r="C4701" s="2">
        <v>41114.670571930103</v>
      </c>
      <c r="D4701" s="2">
        <v>41118.628472222219</v>
      </c>
      <c r="E4701" s="1">
        <v>8</v>
      </c>
      <c r="F4701" s="2">
        <v>41115.39577886941</v>
      </c>
      <c r="G4701" s="1">
        <v>0</v>
      </c>
      <c r="H4701" s="32">
        <f>IFERROR(HOUR(Table1[[#This Row],[Cancel Date/time]])+MINUTE(Table1[[#This Row],[Cancel Date/time]])/60,"not cancelled")</f>
        <v>9.4833333333333325</v>
      </c>
      <c r="I4701" s="47">
        <f>IFERROR(ROUND(Table1[[#This Row],[cancellation time decimal]],0),"not cancelled")</f>
        <v>9</v>
      </c>
      <c r="J4701" s="10">
        <f>IFERROR(MOD(Table1[[#This Row],[cancellation hour rounded]],24),"not cancelled")</f>
        <v>9</v>
      </c>
      <c r="K4701" s="32">
        <f>1/Table1[[#This Row],[Duration (Time between doses '[in hours'])]]</f>
        <v>0.125</v>
      </c>
      <c r="L4701" s="33">
        <f>Table1[[#This Row],[number doses per hour]]*INDEX(Table2[price per dose],Table1[[#This Row],[Drug ID]])</f>
        <v>0.84929166666666667</v>
      </c>
      <c r="M4701" s="11" t="b">
        <f>AND(Table1[[#This Row],[hour of cancellation 0 to 23]]&gt;=0,Table1[[#This Row],[hour of cancellation 0 to 23]]&lt;=23)</f>
        <v>1</v>
      </c>
    </row>
    <row r="4702" spans="1:13" x14ac:dyDescent="0.3">
      <c r="A4702" s="1">
        <v>4701</v>
      </c>
      <c r="B4702" s="1">
        <v>1</v>
      </c>
      <c r="C4702" s="2">
        <v>41114.670479384731</v>
      </c>
      <c r="D4702" s="2">
        <v>41174.670138888883</v>
      </c>
      <c r="E4702" s="1">
        <v>8</v>
      </c>
      <c r="F4702" s="2">
        <v>41114.849684971792</v>
      </c>
      <c r="G4702" s="1">
        <v>0</v>
      </c>
      <c r="H4702" s="32">
        <f>IFERROR(HOUR(Table1[[#This Row],[Cancel Date/time]])+MINUTE(Table1[[#This Row],[Cancel Date/time]])/60,"not cancelled")</f>
        <v>20.383333333333333</v>
      </c>
      <c r="I4702" s="47">
        <f>IFERROR(ROUND(Table1[[#This Row],[cancellation time decimal]],0),"not cancelled")</f>
        <v>20</v>
      </c>
      <c r="J4702" s="10">
        <f>IFERROR(MOD(Table1[[#This Row],[cancellation hour rounded]],24),"not cancelled")</f>
        <v>20</v>
      </c>
      <c r="K4702" s="32">
        <f>1/Table1[[#This Row],[Duration (Time between doses '[in hours'])]]</f>
        <v>0.125</v>
      </c>
      <c r="L4702" s="33">
        <f>Table1[[#This Row],[number doses per hour]]*INDEX(Table2[price per dose],Table1[[#This Row],[Drug ID]])</f>
        <v>0.84929166666666667</v>
      </c>
      <c r="M4702" s="11" t="b">
        <f>AND(Table1[[#This Row],[hour of cancellation 0 to 23]]&gt;=0,Table1[[#This Row],[hour of cancellation 0 to 23]]&lt;=23)</f>
        <v>1</v>
      </c>
    </row>
    <row r="4703" spans="1:13" x14ac:dyDescent="0.3">
      <c r="A4703" s="1">
        <v>4702</v>
      </c>
      <c r="B4703" s="1">
        <v>4</v>
      </c>
      <c r="C4703" s="2">
        <v>41114.80409673004</v>
      </c>
      <c r="D4703" s="2">
        <v>41174.803472222222</v>
      </c>
      <c r="E4703" s="1">
        <v>12</v>
      </c>
      <c r="F4703" s="2">
        <v>41118.470438875323</v>
      </c>
      <c r="G4703" s="1">
        <v>0</v>
      </c>
      <c r="H4703" s="32">
        <f>IFERROR(HOUR(Table1[[#This Row],[Cancel Date/time]])+MINUTE(Table1[[#This Row],[Cancel Date/time]])/60,"not cancelled")</f>
        <v>11.283333333333333</v>
      </c>
      <c r="I4703" s="47">
        <f>IFERROR(ROUND(Table1[[#This Row],[cancellation time decimal]],0),"not cancelled")</f>
        <v>11</v>
      </c>
      <c r="J4703" s="10">
        <f>IFERROR(MOD(Table1[[#This Row],[cancellation hour rounded]],24),"not cancelled")</f>
        <v>11</v>
      </c>
      <c r="K4703" s="32">
        <f>1/Table1[[#This Row],[Duration (Time between doses '[in hours'])]]</f>
        <v>8.3333333333333329E-2</v>
      </c>
      <c r="L4703" s="33">
        <f>Table1[[#This Row],[number doses per hour]]*INDEX(Table2[price per dose],Table1[[#This Row],[Drug ID]])</f>
        <v>1.448055119047619</v>
      </c>
      <c r="M4703" s="11" t="b">
        <f>AND(Table1[[#This Row],[hour of cancellation 0 to 23]]&gt;=0,Table1[[#This Row],[hour of cancellation 0 to 23]]&lt;=23)</f>
        <v>1</v>
      </c>
    </row>
    <row r="4704" spans="1:13" x14ac:dyDescent="0.3">
      <c r="A4704" s="1">
        <v>4703</v>
      </c>
      <c r="B4704" s="1">
        <v>1</v>
      </c>
      <c r="C4704" s="2">
        <v>41114.813851983716</v>
      </c>
      <c r="D4704" s="2">
        <v>41174.813194444439</v>
      </c>
      <c r="E4704" s="1">
        <v>8</v>
      </c>
      <c r="F4704" s="2">
        <v>41115.449573049191</v>
      </c>
      <c r="G4704" s="1">
        <v>0</v>
      </c>
      <c r="H4704" s="32">
        <f>IFERROR(HOUR(Table1[[#This Row],[Cancel Date/time]])+MINUTE(Table1[[#This Row],[Cancel Date/time]])/60,"not cancelled")</f>
        <v>10.783333333333333</v>
      </c>
      <c r="I4704" s="47">
        <f>IFERROR(ROUND(Table1[[#This Row],[cancellation time decimal]],0),"not cancelled")</f>
        <v>11</v>
      </c>
      <c r="J4704" s="10">
        <f>IFERROR(MOD(Table1[[#This Row],[cancellation hour rounded]],24),"not cancelled")</f>
        <v>11</v>
      </c>
      <c r="K4704" s="32">
        <f>1/Table1[[#This Row],[Duration (Time between doses '[in hours'])]]</f>
        <v>0.125</v>
      </c>
      <c r="L4704" s="33">
        <f>Table1[[#This Row],[number doses per hour]]*INDEX(Table2[price per dose],Table1[[#This Row],[Drug ID]])</f>
        <v>0.84929166666666667</v>
      </c>
      <c r="M4704" s="11" t="b">
        <f>AND(Table1[[#This Row],[hour of cancellation 0 to 23]]&gt;=0,Table1[[#This Row],[hour of cancellation 0 to 23]]&lt;=23)</f>
        <v>1</v>
      </c>
    </row>
    <row r="4705" spans="1:13" x14ac:dyDescent="0.3">
      <c r="A4705" s="1">
        <v>4704</v>
      </c>
      <c r="B4705" s="1">
        <v>1</v>
      </c>
      <c r="C4705" s="2">
        <v>41115.013569083101</v>
      </c>
      <c r="D4705" s="2">
        <v>41117.263194444444</v>
      </c>
      <c r="E4705" s="1">
        <v>8</v>
      </c>
      <c r="F4705" s="2">
        <v>41116.392507122568</v>
      </c>
      <c r="G4705" s="1">
        <v>0</v>
      </c>
      <c r="H4705" s="32">
        <f>IFERROR(HOUR(Table1[[#This Row],[Cancel Date/time]])+MINUTE(Table1[[#This Row],[Cancel Date/time]])/60,"not cancelled")</f>
        <v>9.4166666666666661</v>
      </c>
      <c r="I4705" s="47">
        <f>IFERROR(ROUND(Table1[[#This Row],[cancellation time decimal]],0),"not cancelled")</f>
        <v>9</v>
      </c>
      <c r="J4705" s="10">
        <f>IFERROR(MOD(Table1[[#This Row],[cancellation hour rounded]],24),"not cancelled")</f>
        <v>9</v>
      </c>
      <c r="K4705" s="32">
        <f>1/Table1[[#This Row],[Duration (Time between doses '[in hours'])]]</f>
        <v>0.125</v>
      </c>
      <c r="L4705" s="33">
        <f>Table1[[#This Row],[number doses per hour]]*INDEX(Table2[price per dose],Table1[[#This Row],[Drug ID]])</f>
        <v>0.84929166666666667</v>
      </c>
      <c r="M4705" s="11" t="b">
        <f>AND(Table1[[#This Row],[hour of cancellation 0 to 23]]&gt;=0,Table1[[#This Row],[hour of cancellation 0 to 23]]&lt;=23)</f>
        <v>1</v>
      </c>
    </row>
    <row r="4706" spans="1:13" x14ac:dyDescent="0.3">
      <c r="A4706" s="1">
        <v>4705</v>
      </c>
      <c r="B4706" s="1">
        <v>8</v>
      </c>
      <c r="C4706" s="2">
        <v>41115.306453800396</v>
      </c>
      <c r="D4706" s="2">
        <v>41175.306249999994</v>
      </c>
      <c r="E4706" s="1">
        <v>3</v>
      </c>
      <c r="F4706" s="2">
        <v>41120.397453644277</v>
      </c>
      <c r="G4706" s="1">
        <v>0</v>
      </c>
      <c r="H4706" s="32">
        <f>IFERROR(HOUR(Table1[[#This Row],[Cancel Date/time]])+MINUTE(Table1[[#This Row],[Cancel Date/time]])/60,"not cancelled")</f>
        <v>9.5333333333333332</v>
      </c>
      <c r="I4706" s="47">
        <f>IFERROR(ROUND(Table1[[#This Row],[cancellation time decimal]],0),"not cancelled")</f>
        <v>10</v>
      </c>
      <c r="J4706" s="10">
        <f>IFERROR(MOD(Table1[[#This Row],[cancellation hour rounded]],24),"not cancelled")</f>
        <v>10</v>
      </c>
      <c r="K4706" s="32">
        <f>1/Table1[[#This Row],[Duration (Time between doses '[in hours'])]]</f>
        <v>0.33333333333333331</v>
      </c>
      <c r="L4706" s="33">
        <f>Table1[[#This Row],[number doses per hour]]*INDEX(Table2[price per dose],Table1[[#This Row],[Drug ID]])</f>
        <v>0.29998222222222221</v>
      </c>
      <c r="M4706" s="11" t="b">
        <f>AND(Table1[[#This Row],[hour of cancellation 0 to 23]]&gt;=0,Table1[[#This Row],[hour of cancellation 0 to 23]]&lt;=23)</f>
        <v>1</v>
      </c>
    </row>
    <row r="4707" spans="1:13" x14ac:dyDescent="0.3">
      <c r="A4707" s="1">
        <v>4706</v>
      </c>
      <c r="B4707" s="1">
        <v>1</v>
      </c>
      <c r="C4707" s="2">
        <v>41115.390723724493</v>
      </c>
      <c r="D4707" s="2">
        <v>41175.390277777777</v>
      </c>
      <c r="E4707" s="1">
        <v>8</v>
      </c>
      <c r="F4707" s="2">
        <v>41116.472611826837</v>
      </c>
      <c r="G4707" s="1">
        <v>0</v>
      </c>
      <c r="H4707" s="32">
        <f>IFERROR(HOUR(Table1[[#This Row],[Cancel Date/time]])+MINUTE(Table1[[#This Row],[Cancel Date/time]])/60,"not cancelled")</f>
        <v>11.333333333333334</v>
      </c>
      <c r="I4707" s="47">
        <f>IFERROR(ROUND(Table1[[#This Row],[cancellation time decimal]],0),"not cancelled")</f>
        <v>11</v>
      </c>
      <c r="J4707" s="10">
        <f>IFERROR(MOD(Table1[[#This Row],[cancellation hour rounded]],24),"not cancelled")</f>
        <v>11</v>
      </c>
      <c r="K4707" s="32">
        <f>1/Table1[[#This Row],[Duration (Time between doses '[in hours'])]]</f>
        <v>0.125</v>
      </c>
      <c r="L4707" s="33">
        <f>Table1[[#This Row],[number doses per hour]]*INDEX(Table2[price per dose],Table1[[#This Row],[Drug ID]])</f>
        <v>0.84929166666666667</v>
      </c>
      <c r="M4707" s="11" t="b">
        <f>AND(Table1[[#This Row],[hour of cancellation 0 to 23]]&gt;=0,Table1[[#This Row],[hour of cancellation 0 to 23]]&lt;=23)</f>
        <v>1</v>
      </c>
    </row>
    <row r="4708" spans="1:13" x14ac:dyDescent="0.3">
      <c r="A4708" s="1">
        <v>4707</v>
      </c>
      <c r="B4708" s="1">
        <v>9</v>
      </c>
      <c r="C4708" s="2">
        <v>41115.409614367243</v>
      </c>
      <c r="D4708" s="2">
        <v>41175.40902777778</v>
      </c>
      <c r="E4708" s="1">
        <v>5</v>
      </c>
      <c r="F4708" s="2">
        <v>41118.328968679423</v>
      </c>
      <c r="G4708" s="1">
        <v>0</v>
      </c>
      <c r="H4708" s="32">
        <f>IFERROR(HOUR(Table1[[#This Row],[Cancel Date/time]])+MINUTE(Table1[[#This Row],[Cancel Date/time]])/60,"not cancelled")</f>
        <v>7.8833333333333329</v>
      </c>
      <c r="I4708" s="47">
        <f>IFERROR(ROUND(Table1[[#This Row],[cancellation time decimal]],0),"not cancelled")</f>
        <v>8</v>
      </c>
      <c r="J4708" s="10">
        <f>IFERROR(MOD(Table1[[#This Row],[cancellation hour rounded]],24),"not cancelled")</f>
        <v>8</v>
      </c>
      <c r="K4708" s="32">
        <f>1/Table1[[#This Row],[Duration (Time between doses '[in hours'])]]</f>
        <v>0.2</v>
      </c>
      <c r="L4708" s="33">
        <f>Table1[[#This Row],[number doses per hour]]*INDEX(Table2[price per dose],Table1[[#This Row],[Drug ID]])</f>
        <v>5.6740000000000004</v>
      </c>
      <c r="M4708" s="11" t="b">
        <f>AND(Table1[[#This Row],[hour of cancellation 0 to 23]]&gt;=0,Table1[[#This Row],[hour of cancellation 0 to 23]]&lt;=23)</f>
        <v>1</v>
      </c>
    </row>
    <row r="4709" spans="1:13" hidden="1" x14ac:dyDescent="0.3">
      <c r="A4709" s="1">
        <v>4708</v>
      </c>
      <c r="B4709" s="1">
        <v>7</v>
      </c>
      <c r="C4709" s="2">
        <v>41115.403643144513</v>
      </c>
      <c r="D4709" s="2">
        <v>41117.986805555556</v>
      </c>
      <c r="E4709" s="1">
        <v>24</v>
      </c>
      <c r="F4709" s="2" t="s">
        <v>5</v>
      </c>
      <c r="G4709" s="1">
        <v>0</v>
      </c>
      <c r="H4709" s="32" t="str">
        <f>IFERROR(HOUR(Table1[[#This Row],[Cancel Date/time]])+MINUTE(Table1[[#This Row],[Cancel Date/time]])/60,"not cancelled")</f>
        <v>not cancelled</v>
      </c>
      <c r="I4709" s="47" t="str">
        <f>IFERROR(ROUND(Table1[[#This Row],[cancellation time decimal]],0),"not cancelled")</f>
        <v>not cancelled</v>
      </c>
      <c r="J4709" s="10" t="str">
        <f>IFERROR(MOD(Table1[[#This Row],[cancellation hour rounded]],24),"not cancelled")</f>
        <v>not cancelled</v>
      </c>
      <c r="K4709" s="32">
        <f>1/Table1[[#This Row],[Duration (Time between doses '[in hours'])]]</f>
        <v>4.1666666666666664E-2</v>
      </c>
      <c r="L4709" s="33">
        <f>Table1[[#This Row],[number doses per hour]]*INDEX(Table2[price per dose],Table1[[#This Row],[Drug ID]])</f>
        <v>1.2958049999999997</v>
      </c>
      <c r="M4709" s="11" t="b">
        <f>AND(Table1[[#This Row],[hour of cancellation 0 to 23]]&gt;=0,Table1[[#This Row],[hour of cancellation 0 to 23]]&lt;=23)</f>
        <v>0</v>
      </c>
    </row>
    <row r="4710" spans="1:13" x14ac:dyDescent="0.3">
      <c r="A4710" s="1">
        <v>4709</v>
      </c>
      <c r="B4710" s="1">
        <v>3</v>
      </c>
      <c r="C4710" s="2">
        <v>41115.442392259894</v>
      </c>
      <c r="D4710" s="2">
        <v>41119.692361111105</v>
      </c>
      <c r="E4710" s="1">
        <v>24</v>
      </c>
      <c r="F4710" s="2">
        <v>41117.53226192591</v>
      </c>
      <c r="G4710" s="1">
        <v>0</v>
      </c>
      <c r="H4710" s="32">
        <f>IFERROR(HOUR(Table1[[#This Row],[Cancel Date/time]])+MINUTE(Table1[[#This Row],[Cancel Date/time]])/60,"not cancelled")</f>
        <v>12.766666666666667</v>
      </c>
      <c r="I4710" s="47">
        <f>IFERROR(ROUND(Table1[[#This Row],[cancellation time decimal]],0),"not cancelled")</f>
        <v>13</v>
      </c>
      <c r="J4710" s="10">
        <f>IFERROR(MOD(Table1[[#This Row],[cancellation hour rounded]],24),"not cancelled")</f>
        <v>13</v>
      </c>
      <c r="K4710" s="32">
        <f>1/Table1[[#This Row],[Duration (Time between doses '[in hours'])]]</f>
        <v>4.1666666666666664E-2</v>
      </c>
      <c r="L4710" s="33">
        <f>Table1[[#This Row],[number doses per hour]]*INDEX(Table2[price per dose],Table1[[#This Row],[Drug ID]])</f>
        <v>0.18133000000000002</v>
      </c>
      <c r="M4710" s="11" t="b">
        <f>AND(Table1[[#This Row],[hour of cancellation 0 to 23]]&gt;=0,Table1[[#This Row],[hour of cancellation 0 to 23]]&lt;=23)</f>
        <v>1</v>
      </c>
    </row>
    <row r="4711" spans="1:13" x14ac:dyDescent="0.3">
      <c r="A4711" s="1">
        <v>4710</v>
      </c>
      <c r="B4711" s="1">
        <v>1</v>
      </c>
      <c r="C4711" s="2">
        <v>41115.447722189121</v>
      </c>
      <c r="D4711" s="2">
        <v>41175.447222222218</v>
      </c>
      <c r="E4711" s="1">
        <v>8</v>
      </c>
      <c r="F4711" s="2">
        <v>41116.659295981714</v>
      </c>
      <c r="G4711" s="1">
        <v>0</v>
      </c>
      <c r="H4711" s="32">
        <f>IFERROR(HOUR(Table1[[#This Row],[Cancel Date/time]])+MINUTE(Table1[[#This Row],[Cancel Date/time]])/60,"not cancelled")</f>
        <v>15.816666666666666</v>
      </c>
      <c r="I4711" s="47">
        <f>IFERROR(ROUND(Table1[[#This Row],[cancellation time decimal]],0),"not cancelled")</f>
        <v>16</v>
      </c>
      <c r="J4711" s="10">
        <f>IFERROR(MOD(Table1[[#This Row],[cancellation hour rounded]],24),"not cancelled")</f>
        <v>16</v>
      </c>
      <c r="K4711" s="32">
        <f>1/Table1[[#This Row],[Duration (Time between doses '[in hours'])]]</f>
        <v>0.125</v>
      </c>
      <c r="L4711" s="33">
        <f>Table1[[#This Row],[number doses per hour]]*INDEX(Table2[price per dose],Table1[[#This Row],[Drug ID]])</f>
        <v>0.84929166666666667</v>
      </c>
      <c r="M4711" s="11" t="b">
        <f>AND(Table1[[#This Row],[hour of cancellation 0 to 23]]&gt;=0,Table1[[#This Row],[hour of cancellation 0 to 23]]&lt;=23)</f>
        <v>1</v>
      </c>
    </row>
    <row r="4712" spans="1:13" x14ac:dyDescent="0.3">
      <c r="A4712" s="1">
        <v>4711</v>
      </c>
      <c r="B4712" s="1">
        <v>6</v>
      </c>
      <c r="C4712" s="2">
        <v>41115.445041304774</v>
      </c>
      <c r="D4712" s="2">
        <v>41175.444444444445</v>
      </c>
      <c r="E4712" s="1">
        <v>24</v>
      </c>
      <c r="F4712" s="2">
        <v>41121.527174423194</v>
      </c>
      <c r="G4712" s="1">
        <v>0</v>
      </c>
      <c r="H4712" s="32">
        <f>IFERROR(HOUR(Table1[[#This Row],[Cancel Date/time]])+MINUTE(Table1[[#This Row],[Cancel Date/time]])/60,"not cancelled")</f>
        <v>12.65</v>
      </c>
      <c r="I4712" s="47">
        <f>IFERROR(ROUND(Table1[[#This Row],[cancellation time decimal]],0),"not cancelled")</f>
        <v>13</v>
      </c>
      <c r="J4712" s="10">
        <f>IFERROR(MOD(Table1[[#This Row],[cancellation hour rounded]],24),"not cancelled")</f>
        <v>13</v>
      </c>
      <c r="K4712" s="32">
        <f>1/Table1[[#This Row],[Duration (Time between doses '[in hours'])]]</f>
        <v>4.1666666666666664E-2</v>
      </c>
      <c r="L4712" s="33">
        <f>Table1[[#This Row],[number doses per hour]]*INDEX(Table2[price per dose],Table1[[#This Row],[Drug ID]])</f>
        <v>0.35218749999999999</v>
      </c>
      <c r="M4712" s="11" t="b">
        <f>AND(Table1[[#This Row],[hour of cancellation 0 to 23]]&gt;=0,Table1[[#This Row],[hour of cancellation 0 to 23]]&lt;=23)</f>
        <v>1</v>
      </c>
    </row>
    <row r="4713" spans="1:13" x14ac:dyDescent="0.3">
      <c r="A4713" s="1">
        <v>4712</v>
      </c>
      <c r="B4713" s="1">
        <v>8</v>
      </c>
      <c r="C4713" s="2">
        <v>41115.463665325893</v>
      </c>
      <c r="D4713" s="2">
        <v>41175.463194444448</v>
      </c>
      <c r="E4713" s="1">
        <v>3</v>
      </c>
      <c r="F4713" s="2">
        <v>41122.316848277194</v>
      </c>
      <c r="G4713" s="1">
        <v>1</v>
      </c>
      <c r="H4713" s="32">
        <f>IFERROR(HOUR(Table1[[#This Row],[Cancel Date/time]])+MINUTE(Table1[[#This Row],[Cancel Date/time]])/60,"not cancelled")</f>
        <v>7.6</v>
      </c>
      <c r="I4713" s="47">
        <f>IFERROR(ROUND(Table1[[#This Row],[cancellation time decimal]],0),"not cancelled")</f>
        <v>8</v>
      </c>
      <c r="J4713" s="10">
        <f>IFERROR(MOD(Table1[[#This Row],[cancellation hour rounded]],24),"not cancelled")</f>
        <v>8</v>
      </c>
      <c r="K4713" s="32">
        <f>1/Table1[[#This Row],[Duration (Time between doses '[in hours'])]]</f>
        <v>0.33333333333333331</v>
      </c>
      <c r="L4713" s="33">
        <f>Table1[[#This Row],[number doses per hour]]*INDEX(Table2[price per dose],Table1[[#This Row],[Drug ID]])</f>
        <v>0.29998222222222221</v>
      </c>
      <c r="M4713" s="11" t="b">
        <f>AND(Table1[[#This Row],[hour of cancellation 0 to 23]]&gt;=0,Table1[[#This Row],[hour of cancellation 0 to 23]]&lt;=23)</f>
        <v>1</v>
      </c>
    </row>
    <row r="4714" spans="1:13" x14ac:dyDescent="0.3">
      <c r="A4714" s="1">
        <v>4713</v>
      </c>
      <c r="B4714" s="1">
        <v>1</v>
      </c>
      <c r="C4714" s="2">
        <v>41115.465500446589</v>
      </c>
      <c r="D4714" s="2">
        <v>41175.465277777781</v>
      </c>
      <c r="E4714" s="1">
        <v>12</v>
      </c>
      <c r="F4714" s="2">
        <v>41116.836974334117</v>
      </c>
      <c r="G4714" s="1">
        <v>0</v>
      </c>
      <c r="H4714" s="32">
        <f>IFERROR(HOUR(Table1[[#This Row],[Cancel Date/time]])+MINUTE(Table1[[#This Row],[Cancel Date/time]])/60,"not cancelled")</f>
        <v>20.083333333333332</v>
      </c>
      <c r="I4714" s="47">
        <f>IFERROR(ROUND(Table1[[#This Row],[cancellation time decimal]],0),"not cancelled")</f>
        <v>20</v>
      </c>
      <c r="J4714" s="10">
        <f>IFERROR(MOD(Table1[[#This Row],[cancellation hour rounded]],24),"not cancelled")</f>
        <v>20</v>
      </c>
      <c r="K4714" s="32">
        <f>1/Table1[[#This Row],[Duration (Time between doses '[in hours'])]]</f>
        <v>8.3333333333333329E-2</v>
      </c>
      <c r="L4714" s="33">
        <f>Table1[[#This Row],[number doses per hour]]*INDEX(Table2[price per dose],Table1[[#This Row],[Drug ID]])</f>
        <v>0.56619444444444444</v>
      </c>
      <c r="M4714" s="11" t="b">
        <f>AND(Table1[[#This Row],[hour of cancellation 0 to 23]]&gt;=0,Table1[[#This Row],[hour of cancellation 0 to 23]]&lt;=23)</f>
        <v>1</v>
      </c>
    </row>
    <row r="4715" spans="1:13" x14ac:dyDescent="0.3">
      <c r="A4715" s="1">
        <v>4714</v>
      </c>
      <c r="B4715" s="1">
        <v>3</v>
      </c>
      <c r="C4715" s="2">
        <v>41115.510937290041</v>
      </c>
      <c r="D4715" s="2">
        <v>41175.510416666664</v>
      </c>
      <c r="E4715" s="1">
        <v>24</v>
      </c>
      <c r="F4715" s="2">
        <v>41117.714647628003</v>
      </c>
      <c r="G4715" s="1">
        <v>0</v>
      </c>
      <c r="H4715" s="32">
        <f>IFERROR(HOUR(Table1[[#This Row],[Cancel Date/time]])+MINUTE(Table1[[#This Row],[Cancel Date/time]])/60,"not cancelled")</f>
        <v>17.149999999999999</v>
      </c>
      <c r="I4715" s="47">
        <f>IFERROR(ROUND(Table1[[#This Row],[cancellation time decimal]],0),"not cancelled")</f>
        <v>17</v>
      </c>
      <c r="J4715" s="10">
        <f>IFERROR(MOD(Table1[[#This Row],[cancellation hour rounded]],24),"not cancelled")</f>
        <v>17</v>
      </c>
      <c r="K4715" s="32">
        <f>1/Table1[[#This Row],[Duration (Time between doses '[in hours'])]]</f>
        <v>4.1666666666666664E-2</v>
      </c>
      <c r="L4715" s="33">
        <f>Table1[[#This Row],[number doses per hour]]*INDEX(Table2[price per dose],Table1[[#This Row],[Drug ID]])</f>
        <v>0.18133000000000002</v>
      </c>
      <c r="M4715" s="11" t="b">
        <f>AND(Table1[[#This Row],[hour of cancellation 0 to 23]]&gt;=0,Table1[[#This Row],[hour of cancellation 0 to 23]]&lt;=23)</f>
        <v>1</v>
      </c>
    </row>
    <row r="4716" spans="1:13" x14ac:dyDescent="0.3">
      <c r="A4716" s="1">
        <v>4715</v>
      </c>
      <c r="B4716" s="1">
        <v>2</v>
      </c>
      <c r="C4716" s="2">
        <v>41115.514495115065</v>
      </c>
      <c r="D4716" s="2">
        <v>41175.513888888891</v>
      </c>
      <c r="E4716" s="1">
        <v>10</v>
      </c>
      <c r="F4716" s="2">
        <v>41116.585120416428</v>
      </c>
      <c r="G4716" s="1">
        <v>0</v>
      </c>
      <c r="H4716" s="32">
        <f>IFERROR(HOUR(Table1[[#This Row],[Cancel Date/time]])+MINUTE(Table1[[#This Row],[Cancel Date/time]])/60,"not cancelled")</f>
        <v>14.033333333333333</v>
      </c>
      <c r="I4716" s="47">
        <f>IFERROR(ROUND(Table1[[#This Row],[cancellation time decimal]],0),"not cancelled")</f>
        <v>14</v>
      </c>
      <c r="J4716" s="10">
        <f>IFERROR(MOD(Table1[[#This Row],[cancellation hour rounded]],24),"not cancelled")</f>
        <v>14</v>
      </c>
      <c r="K4716" s="32">
        <f>1/Table1[[#This Row],[Duration (Time between doses '[in hours'])]]</f>
        <v>0.1</v>
      </c>
      <c r="L4716" s="33">
        <f>Table1[[#This Row],[number doses per hour]]*INDEX(Table2[price per dose],Table1[[#This Row],[Drug ID]])</f>
        <v>0.84959999999999969</v>
      </c>
      <c r="M4716" s="11" t="b">
        <f>AND(Table1[[#This Row],[hour of cancellation 0 to 23]]&gt;=0,Table1[[#This Row],[hour of cancellation 0 to 23]]&lt;=23)</f>
        <v>1</v>
      </c>
    </row>
    <row r="4717" spans="1:13" x14ac:dyDescent="0.3">
      <c r="A4717" s="1">
        <v>4716</v>
      </c>
      <c r="B4717" s="1">
        <v>1</v>
      </c>
      <c r="C4717" s="2">
        <v>41115.566920371319</v>
      </c>
      <c r="D4717" s="2">
        <v>41175.566666666666</v>
      </c>
      <c r="E4717" s="1">
        <v>12</v>
      </c>
      <c r="F4717" s="2">
        <v>41116.444122823988</v>
      </c>
      <c r="G4717" s="1">
        <v>0</v>
      </c>
      <c r="H4717" s="32">
        <f>IFERROR(HOUR(Table1[[#This Row],[Cancel Date/time]])+MINUTE(Table1[[#This Row],[Cancel Date/time]])/60,"not cancelled")</f>
        <v>10.65</v>
      </c>
      <c r="I4717" s="47">
        <f>IFERROR(ROUND(Table1[[#This Row],[cancellation time decimal]],0),"not cancelled")</f>
        <v>11</v>
      </c>
      <c r="J4717" s="10">
        <f>IFERROR(MOD(Table1[[#This Row],[cancellation hour rounded]],24),"not cancelled")</f>
        <v>11</v>
      </c>
      <c r="K4717" s="32">
        <f>1/Table1[[#This Row],[Duration (Time between doses '[in hours'])]]</f>
        <v>8.3333333333333329E-2</v>
      </c>
      <c r="L4717" s="33">
        <f>Table1[[#This Row],[number doses per hour]]*INDEX(Table2[price per dose],Table1[[#This Row],[Drug ID]])</f>
        <v>0.56619444444444444</v>
      </c>
      <c r="M4717" s="11" t="b">
        <f>AND(Table1[[#This Row],[hour of cancellation 0 to 23]]&gt;=0,Table1[[#This Row],[hour of cancellation 0 to 23]]&lt;=23)</f>
        <v>1</v>
      </c>
    </row>
    <row r="4718" spans="1:13" x14ac:dyDescent="0.3">
      <c r="A4718" s="1">
        <v>4717</v>
      </c>
      <c r="B4718" s="1">
        <v>1</v>
      </c>
      <c r="C4718" s="2">
        <v>41115.571690082965</v>
      </c>
      <c r="D4718" s="2">
        <v>41175.571527777778</v>
      </c>
      <c r="E4718" s="1">
        <v>8</v>
      </c>
      <c r="F4718" s="2">
        <v>41115.718955274249</v>
      </c>
      <c r="G4718" s="1">
        <v>0</v>
      </c>
      <c r="H4718" s="32">
        <f>IFERROR(HOUR(Table1[[#This Row],[Cancel Date/time]])+MINUTE(Table1[[#This Row],[Cancel Date/time]])/60,"not cancelled")</f>
        <v>17.25</v>
      </c>
      <c r="I4718" s="47">
        <f>IFERROR(ROUND(Table1[[#This Row],[cancellation time decimal]],0),"not cancelled")</f>
        <v>17</v>
      </c>
      <c r="J4718" s="10">
        <f>IFERROR(MOD(Table1[[#This Row],[cancellation hour rounded]],24),"not cancelled")</f>
        <v>17</v>
      </c>
      <c r="K4718" s="32">
        <f>1/Table1[[#This Row],[Duration (Time between doses '[in hours'])]]</f>
        <v>0.125</v>
      </c>
      <c r="L4718" s="33">
        <f>Table1[[#This Row],[number doses per hour]]*INDEX(Table2[price per dose],Table1[[#This Row],[Drug ID]])</f>
        <v>0.84929166666666667</v>
      </c>
      <c r="M4718" s="11" t="b">
        <f>AND(Table1[[#This Row],[hour of cancellation 0 to 23]]&gt;=0,Table1[[#This Row],[hour of cancellation 0 to 23]]&lt;=23)</f>
        <v>1</v>
      </c>
    </row>
    <row r="4719" spans="1:13" x14ac:dyDescent="0.3">
      <c r="A4719" s="1">
        <v>4718</v>
      </c>
      <c r="B4719" s="1">
        <v>7</v>
      </c>
      <c r="C4719" s="2">
        <v>41115.546475112227</v>
      </c>
      <c r="D4719" s="2">
        <v>41175.54583333333</v>
      </c>
      <c r="E4719" s="1">
        <v>24</v>
      </c>
      <c r="F4719" s="2">
        <v>41137.424386277155</v>
      </c>
      <c r="G4719" s="1">
        <v>0</v>
      </c>
      <c r="H4719" s="32">
        <f>IFERROR(HOUR(Table1[[#This Row],[Cancel Date/time]])+MINUTE(Table1[[#This Row],[Cancel Date/time]])/60,"not cancelled")</f>
        <v>10.183333333333334</v>
      </c>
      <c r="I4719" s="47">
        <f>IFERROR(ROUND(Table1[[#This Row],[cancellation time decimal]],0),"not cancelled")</f>
        <v>10</v>
      </c>
      <c r="J4719" s="10">
        <f>IFERROR(MOD(Table1[[#This Row],[cancellation hour rounded]],24),"not cancelled")</f>
        <v>10</v>
      </c>
      <c r="K4719" s="32">
        <f>1/Table1[[#This Row],[Duration (Time between doses '[in hours'])]]</f>
        <v>4.1666666666666664E-2</v>
      </c>
      <c r="L4719" s="33">
        <f>Table1[[#This Row],[number doses per hour]]*INDEX(Table2[price per dose],Table1[[#This Row],[Drug ID]])</f>
        <v>1.2958049999999997</v>
      </c>
      <c r="M4719" s="11" t="b">
        <f>AND(Table1[[#This Row],[hour of cancellation 0 to 23]]&gt;=0,Table1[[#This Row],[hour of cancellation 0 to 23]]&lt;=23)</f>
        <v>1</v>
      </c>
    </row>
    <row r="4720" spans="1:13" x14ac:dyDescent="0.3">
      <c r="A4720" s="1">
        <v>4719</v>
      </c>
      <c r="B4720" s="1">
        <v>2</v>
      </c>
      <c r="C4720" s="2">
        <v>41115.566862498432</v>
      </c>
      <c r="D4720" s="2">
        <v>41175.566666666666</v>
      </c>
      <c r="E4720" s="1">
        <v>10</v>
      </c>
      <c r="F4720" s="2">
        <v>41117.014393431389</v>
      </c>
      <c r="G4720" s="1">
        <v>0</v>
      </c>
      <c r="H4720" s="32">
        <f>IFERROR(HOUR(Table1[[#This Row],[Cancel Date/time]])+MINUTE(Table1[[#This Row],[Cancel Date/time]])/60,"not cancelled")</f>
        <v>0.33333333333333331</v>
      </c>
      <c r="I4720" s="47">
        <f>IFERROR(ROUND(Table1[[#This Row],[cancellation time decimal]],0),"not cancelled")</f>
        <v>0</v>
      </c>
      <c r="J4720" s="10">
        <f>IFERROR(MOD(Table1[[#This Row],[cancellation hour rounded]],24),"not cancelled")</f>
        <v>0</v>
      </c>
      <c r="K4720" s="32">
        <f>1/Table1[[#This Row],[Duration (Time between doses '[in hours'])]]</f>
        <v>0.1</v>
      </c>
      <c r="L4720" s="33">
        <f>Table1[[#This Row],[number doses per hour]]*INDEX(Table2[price per dose],Table1[[#This Row],[Drug ID]])</f>
        <v>0.84959999999999969</v>
      </c>
      <c r="M4720" s="11" t="b">
        <f>AND(Table1[[#This Row],[hour of cancellation 0 to 23]]&gt;=0,Table1[[#This Row],[hour of cancellation 0 to 23]]&lt;=23)</f>
        <v>1</v>
      </c>
    </row>
    <row r="4721" spans="1:13" x14ac:dyDescent="0.3">
      <c r="A4721" s="1">
        <v>4720</v>
      </c>
      <c r="B4721" s="1">
        <v>2</v>
      </c>
      <c r="C4721" s="2">
        <v>41115.669091646458</v>
      </c>
      <c r="D4721" s="2">
        <v>41175.668749999997</v>
      </c>
      <c r="E4721" s="1">
        <v>10</v>
      </c>
      <c r="F4721" s="2">
        <v>41116.60958553102</v>
      </c>
      <c r="G4721" s="1">
        <v>0</v>
      </c>
      <c r="H4721" s="32">
        <f>IFERROR(HOUR(Table1[[#This Row],[Cancel Date/time]])+MINUTE(Table1[[#This Row],[Cancel Date/time]])/60,"not cancelled")</f>
        <v>14.616666666666667</v>
      </c>
      <c r="I4721" s="47">
        <f>IFERROR(ROUND(Table1[[#This Row],[cancellation time decimal]],0),"not cancelled")</f>
        <v>15</v>
      </c>
      <c r="J4721" s="10">
        <f>IFERROR(MOD(Table1[[#This Row],[cancellation hour rounded]],24),"not cancelled")</f>
        <v>15</v>
      </c>
      <c r="K4721" s="32">
        <f>1/Table1[[#This Row],[Duration (Time between doses '[in hours'])]]</f>
        <v>0.1</v>
      </c>
      <c r="L4721" s="33">
        <f>Table1[[#This Row],[number doses per hour]]*INDEX(Table2[price per dose],Table1[[#This Row],[Drug ID]])</f>
        <v>0.84959999999999969</v>
      </c>
      <c r="M4721" s="11" t="b">
        <f>AND(Table1[[#This Row],[hour of cancellation 0 to 23]]&gt;=0,Table1[[#This Row],[hour of cancellation 0 to 23]]&lt;=23)</f>
        <v>1</v>
      </c>
    </row>
    <row r="4722" spans="1:13" x14ac:dyDescent="0.3">
      <c r="A4722" s="1">
        <v>4721</v>
      </c>
      <c r="B4722" s="1">
        <v>7</v>
      </c>
      <c r="C4722" s="2">
        <v>41115.693474388434</v>
      </c>
      <c r="D4722" s="2">
        <v>41175.693055555552</v>
      </c>
      <c r="E4722" s="1">
        <v>24</v>
      </c>
      <c r="F4722" s="2">
        <v>41156.647119990012</v>
      </c>
      <c r="G4722" s="1">
        <v>0</v>
      </c>
      <c r="H4722" s="32">
        <f>IFERROR(HOUR(Table1[[#This Row],[Cancel Date/time]])+MINUTE(Table1[[#This Row],[Cancel Date/time]])/60,"not cancelled")</f>
        <v>15.516666666666667</v>
      </c>
      <c r="I4722" s="47">
        <f>IFERROR(ROUND(Table1[[#This Row],[cancellation time decimal]],0),"not cancelled")</f>
        <v>16</v>
      </c>
      <c r="J4722" s="10">
        <f>IFERROR(MOD(Table1[[#This Row],[cancellation hour rounded]],24),"not cancelled")</f>
        <v>16</v>
      </c>
      <c r="K4722" s="32">
        <f>1/Table1[[#This Row],[Duration (Time between doses '[in hours'])]]</f>
        <v>4.1666666666666664E-2</v>
      </c>
      <c r="L4722" s="33">
        <f>Table1[[#This Row],[number doses per hour]]*INDEX(Table2[price per dose],Table1[[#This Row],[Drug ID]])</f>
        <v>1.2958049999999997</v>
      </c>
      <c r="M4722" s="11" t="b">
        <f>AND(Table1[[#This Row],[hour of cancellation 0 to 23]]&gt;=0,Table1[[#This Row],[hour of cancellation 0 to 23]]&lt;=23)</f>
        <v>1</v>
      </c>
    </row>
    <row r="4723" spans="1:13" x14ac:dyDescent="0.3">
      <c r="A4723" s="1">
        <v>4722</v>
      </c>
      <c r="B4723" s="1">
        <v>1</v>
      </c>
      <c r="C4723" s="2">
        <v>41115.673978438135</v>
      </c>
      <c r="D4723" s="2">
        <v>41175.673611111109</v>
      </c>
      <c r="E4723" s="1">
        <v>12</v>
      </c>
      <c r="F4723" s="2">
        <v>41116.347478960466</v>
      </c>
      <c r="G4723" s="1">
        <v>0</v>
      </c>
      <c r="H4723" s="32">
        <f>IFERROR(HOUR(Table1[[#This Row],[Cancel Date/time]])+MINUTE(Table1[[#This Row],[Cancel Date/time]])/60,"not cancelled")</f>
        <v>8.3333333333333339</v>
      </c>
      <c r="I4723" s="47">
        <f>IFERROR(ROUND(Table1[[#This Row],[cancellation time decimal]],0),"not cancelled")</f>
        <v>8</v>
      </c>
      <c r="J4723" s="10">
        <f>IFERROR(MOD(Table1[[#This Row],[cancellation hour rounded]],24),"not cancelled")</f>
        <v>8</v>
      </c>
      <c r="K4723" s="32">
        <f>1/Table1[[#This Row],[Duration (Time between doses '[in hours'])]]</f>
        <v>8.3333333333333329E-2</v>
      </c>
      <c r="L4723" s="33">
        <f>Table1[[#This Row],[number doses per hour]]*INDEX(Table2[price per dose],Table1[[#This Row],[Drug ID]])</f>
        <v>0.56619444444444444</v>
      </c>
      <c r="M4723" s="11" t="b">
        <f>AND(Table1[[#This Row],[hour of cancellation 0 to 23]]&gt;=0,Table1[[#This Row],[hour of cancellation 0 to 23]]&lt;=23)</f>
        <v>1</v>
      </c>
    </row>
    <row r="4724" spans="1:13" x14ac:dyDescent="0.3">
      <c r="A4724" s="1">
        <v>4723</v>
      </c>
      <c r="B4724" s="1">
        <v>8</v>
      </c>
      <c r="C4724" s="2">
        <v>41115.762638526568</v>
      </c>
      <c r="D4724" s="2">
        <v>41175.762499999997</v>
      </c>
      <c r="E4724" s="1">
        <v>3</v>
      </c>
      <c r="F4724" s="2">
        <v>41123.032518217842</v>
      </c>
      <c r="G4724" s="1">
        <v>0</v>
      </c>
      <c r="H4724" s="32">
        <f>IFERROR(HOUR(Table1[[#This Row],[Cancel Date/time]])+MINUTE(Table1[[#This Row],[Cancel Date/time]])/60,"not cancelled")</f>
        <v>0.76666666666666672</v>
      </c>
      <c r="I4724" s="47">
        <f>IFERROR(ROUND(Table1[[#This Row],[cancellation time decimal]],0),"not cancelled")</f>
        <v>1</v>
      </c>
      <c r="J4724" s="10">
        <f>IFERROR(MOD(Table1[[#This Row],[cancellation hour rounded]],24),"not cancelled")</f>
        <v>1</v>
      </c>
      <c r="K4724" s="32">
        <f>1/Table1[[#This Row],[Duration (Time between doses '[in hours'])]]</f>
        <v>0.33333333333333331</v>
      </c>
      <c r="L4724" s="33">
        <f>Table1[[#This Row],[number doses per hour]]*INDEX(Table2[price per dose],Table1[[#This Row],[Drug ID]])</f>
        <v>0.29998222222222221</v>
      </c>
      <c r="M4724" s="11" t="b">
        <f>AND(Table1[[#This Row],[hour of cancellation 0 to 23]]&gt;=0,Table1[[#This Row],[hour of cancellation 0 to 23]]&lt;=23)</f>
        <v>1</v>
      </c>
    </row>
    <row r="4725" spans="1:13" x14ac:dyDescent="0.3">
      <c r="A4725" s="1">
        <v>4724</v>
      </c>
      <c r="B4725" s="1">
        <v>1</v>
      </c>
      <c r="C4725" s="2">
        <v>41115.778341470606</v>
      </c>
      <c r="D4725" s="2">
        <v>41175.777777777781</v>
      </c>
      <c r="E4725" s="1">
        <v>12</v>
      </c>
      <c r="F4725" s="2">
        <v>41116.44232155331</v>
      </c>
      <c r="G4725" s="1">
        <v>0</v>
      </c>
      <c r="H4725" s="32">
        <f>IFERROR(HOUR(Table1[[#This Row],[Cancel Date/time]])+MINUTE(Table1[[#This Row],[Cancel Date/time]])/60,"not cancelled")</f>
        <v>10.6</v>
      </c>
      <c r="I4725" s="47">
        <f>IFERROR(ROUND(Table1[[#This Row],[cancellation time decimal]],0),"not cancelled")</f>
        <v>11</v>
      </c>
      <c r="J4725" s="10">
        <f>IFERROR(MOD(Table1[[#This Row],[cancellation hour rounded]],24),"not cancelled")</f>
        <v>11</v>
      </c>
      <c r="K4725" s="32">
        <f>1/Table1[[#This Row],[Duration (Time between doses '[in hours'])]]</f>
        <v>8.3333333333333329E-2</v>
      </c>
      <c r="L4725" s="33">
        <f>Table1[[#This Row],[number doses per hour]]*INDEX(Table2[price per dose],Table1[[#This Row],[Drug ID]])</f>
        <v>0.56619444444444444</v>
      </c>
      <c r="M4725" s="11" t="b">
        <f>AND(Table1[[#This Row],[hour of cancellation 0 to 23]]&gt;=0,Table1[[#This Row],[hour of cancellation 0 to 23]]&lt;=23)</f>
        <v>1</v>
      </c>
    </row>
    <row r="4726" spans="1:13" hidden="1" x14ac:dyDescent="0.3">
      <c r="A4726" s="1">
        <v>4725</v>
      </c>
      <c r="B4726" s="1">
        <v>8</v>
      </c>
      <c r="C4726" s="2">
        <v>41115.778653349735</v>
      </c>
      <c r="D4726" s="2">
        <v>41118.65300542472</v>
      </c>
      <c r="E4726" s="1">
        <v>3</v>
      </c>
      <c r="F4726" s="2" t="s">
        <v>5</v>
      </c>
      <c r="G4726" s="1">
        <v>0</v>
      </c>
      <c r="H4726" s="32" t="str">
        <f>IFERROR(HOUR(Table1[[#This Row],[Cancel Date/time]])+MINUTE(Table1[[#This Row],[Cancel Date/time]])/60,"not cancelled")</f>
        <v>not cancelled</v>
      </c>
      <c r="I4726" s="47" t="str">
        <f>IFERROR(ROUND(Table1[[#This Row],[cancellation time decimal]],0),"not cancelled")</f>
        <v>not cancelled</v>
      </c>
      <c r="J4726" s="10" t="str">
        <f>IFERROR(MOD(Table1[[#This Row],[cancellation hour rounded]],24),"not cancelled")</f>
        <v>not cancelled</v>
      </c>
      <c r="K4726" s="32">
        <f>1/Table1[[#This Row],[Duration (Time between doses '[in hours'])]]</f>
        <v>0.33333333333333331</v>
      </c>
      <c r="L4726" s="33">
        <f>Table1[[#This Row],[number doses per hour]]*INDEX(Table2[price per dose],Table1[[#This Row],[Drug ID]])</f>
        <v>0.29998222222222221</v>
      </c>
      <c r="M4726" s="11" t="b">
        <f>AND(Table1[[#This Row],[hour of cancellation 0 to 23]]&gt;=0,Table1[[#This Row],[hour of cancellation 0 to 23]]&lt;=23)</f>
        <v>0</v>
      </c>
    </row>
    <row r="4727" spans="1:13" x14ac:dyDescent="0.3">
      <c r="A4727" s="1">
        <v>4726</v>
      </c>
      <c r="B4727" s="1">
        <v>3</v>
      </c>
      <c r="C4727" s="2">
        <v>41115.904327875782</v>
      </c>
      <c r="D4727" s="2">
        <v>41175.904166666667</v>
      </c>
      <c r="E4727" s="1">
        <v>24</v>
      </c>
      <c r="F4727" s="2">
        <v>41118.284422495875</v>
      </c>
      <c r="G4727" s="1">
        <v>0</v>
      </c>
      <c r="H4727" s="32">
        <f>IFERROR(HOUR(Table1[[#This Row],[Cancel Date/time]])+MINUTE(Table1[[#This Row],[Cancel Date/time]])/60,"not cancelled")</f>
        <v>6.8166666666666664</v>
      </c>
      <c r="I4727" s="47">
        <f>IFERROR(ROUND(Table1[[#This Row],[cancellation time decimal]],0),"not cancelled")</f>
        <v>7</v>
      </c>
      <c r="J4727" s="10">
        <f>IFERROR(MOD(Table1[[#This Row],[cancellation hour rounded]],24),"not cancelled")</f>
        <v>7</v>
      </c>
      <c r="K4727" s="32">
        <f>1/Table1[[#This Row],[Duration (Time between doses '[in hours'])]]</f>
        <v>4.1666666666666664E-2</v>
      </c>
      <c r="L4727" s="33">
        <f>Table1[[#This Row],[number doses per hour]]*INDEX(Table2[price per dose],Table1[[#This Row],[Drug ID]])</f>
        <v>0.18133000000000002</v>
      </c>
      <c r="M4727" s="11" t="b">
        <f>AND(Table1[[#This Row],[hour of cancellation 0 to 23]]&gt;=0,Table1[[#This Row],[hour of cancellation 0 to 23]]&lt;=23)</f>
        <v>1</v>
      </c>
    </row>
    <row r="4728" spans="1:13" x14ac:dyDescent="0.3">
      <c r="A4728" s="1">
        <v>4727</v>
      </c>
      <c r="B4728" s="1">
        <v>6</v>
      </c>
      <c r="C4728" s="2">
        <v>41115.994680160562</v>
      </c>
      <c r="D4728" s="2">
        <v>41175.994444444448</v>
      </c>
      <c r="E4728" s="1">
        <v>24</v>
      </c>
      <c r="F4728" s="2">
        <v>41119.837297048121</v>
      </c>
      <c r="G4728" s="1">
        <v>0</v>
      </c>
      <c r="H4728" s="32">
        <f>IFERROR(HOUR(Table1[[#This Row],[Cancel Date/time]])+MINUTE(Table1[[#This Row],[Cancel Date/time]])/60,"not cancelled")</f>
        <v>20.083333333333332</v>
      </c>
      <c r="I4728" s="47">
        <f>IFERROR(ROUND(Table1[[#This Row],[cancellation time decimal]],0),"not cancelled")</f>
        <v>20</v>
      </c>
      <c r="J4728" s="10">
        <f>IFERROR(MOD(Table1[[#This Row],[cancellation hour rounded]],24),"not cancelled")</f>
        <v>20</v>
      </c>
      <c r="K4728" s="32">
        <f>1/Table1[[#This Row],[Duration (Time between doses '[in hours'])]]</f>
        <v>4.1666666666666664E-2</v>
      </c>
      <c r="L4728" s="33">
        <f>Table1[[#This Row],[number doses per hour]]*INDEX(Table2[price per dose],Table1[[#This Row],[Drug ID]])</f>
        <v>0.35218749999999999</v>
      </c>
      <c r="M4728" s="11" t="b">
        <f>AND(Table1[[#This Row],[hour of cancellation 0 to 23]]&gt;=0,Table1[[#This Row],[hour of cancellation 0 to 23]]&lt;=23)</f>
        <v>1</v>
      </c>
    </row>
    <row r="4729" spans="1:13" x14ac:dyDescent="0.3">
      <c r="A4729" s="1">
        <v>4728</v>
      </c>
      <c r="B4729" s="1">
        <v>5</v>
      </c>
      <c r="C4729" s="2">
        <v>41115.987367202295</v>
      </c>
      <c r="D4729" s="2">
        <v>41175.986805555556</v>
      </c>
      <c r="E4729" s="1">
        <v>24</v>
      </c>
      <c r="F4729" s="2">
        <v>41117.648026495444</v>
      </c>
      <c r="G4729" s="1">
        <v>0</v>
      </c>
      <c r="H4729" s="32">
        <f>IFERROR(HOUR(Table1[[#This Row],[Cancel Date/time]])+MINUTE(Table1[[#This Row],[Cancel Date/time]])/60,"not cancelled")</f>
        <v>15.55</v>
      </c>
      <c r="I4729" s="47">
        <f>IFERROR(ROUND(Table1[[#This Row],[cancellation time decimal]],0),"not cancelled")</f>
        <v>16</v>
      </c>
      <c r="J4729" s="10">
        <f>IFERROR(MOD(Table1[[#This Row],[cancellation hour rounded]],24),"not cancelled")</f>
        <v>16</v>
      </c>
      <c r="K4729" s="32">
        <f>1/Table1[[#This Row],[Duration (Time between doses '[in hours'])]]</f>
        <v>4.1666666666666664E-2</v>
      </c>
      <c r="L4729" s="33">
        <f>Table1[[#This Row],[number doses per hour]]*INDEX(Table2[price per dose],Table1[[#This Row],[Drug ID]])</f>
        <v>0.2815833333333333</v>
      </c>
      <c r="M4729" s="11" t="b">
        <f>AND(Table1[[#This Row],[hour of cancellation 0 to 23]]&gt;=0,Table1[[#This Row],[hour of cancellation 0 to 23]]&lt;=23)</f>
        <v>1</v>
      </c>
    </row>
    <row r="4730" spans="1:13" hidden="1" x14ac:dyDescent="0.3">
      <c r="A4730" s="1">
        <v>4729</v>
      </c>
      <c r="B4730" s="1">
        <v>6</v>
      </c>
      <c r="C4730" s="2">
        <v>41115.98059469321</v>
      </c>
      <c r="D4730" s="2">
        <v>41120.855555555558</v>
      </c>
      <c r="E4730" s="1">
        <v>24</v>
      </c>
      <c r="F4730" s="2" t="s">
        <v>5</v>
      </c>
      <c r="G4730" s="1">
        <v>0</v>
      </c>
      <c r="H4730" s="32" t="str">
        <f>IFERROR(HOUR(Table1[[#This Row],[Cancel Date/time]])+MINUTE(Table1[[#This Row],[Cancel Date/time]])/60,"not cancelled")</f>
        <v>not cancelled</v>
      </c>
      <c r="I4730" s="47" t="str">
        <f>IFERROR(ROUND(Table1[[#This Row],[cancellation time decimal]],0),"not cancelled")</f>
        <v>not cancelled</v>
      </c>
      <c r="J4730" s="10" t="str">
        <f>IFERROR(MOD(Table1[[#This Row],[cancellation hour rounded]],24),"not cancelled")</f>
        <v>not cancelled</v>
      </c>
      <c r="K4730" s="32">
        <f>1/Table1[[#This Row],[Duration (Time between doses '[in hours'])]]</f>
        <v>4.1666666666666664E-2</v>
      </c>
      <c r="L4730" s="33">
        <f>Table1[[#This Row],[number doses per hour]]*INDEX(Table2[price per dose],Table1[[#This Row],[Drug ID]])</f>
        <v>0.35218749999999999</v>
      </c>
      <c r="M4730" s="11" t="b">
        <f>AND(Table1[[#This Row],[hour of cancellation 0 to 23]]&gt;=0,Table1[[#This Row],[hour of cancellation 0 to 23]]&lt;=23)</f>
        <v>0</v>
      </c>
    </row>
    <row r="4731" spans="1:13" x14ac:dyDescent="0.3">
      <c r="A4731" s="1">
        <v>4730</v>
      </c>
      <c r="B4731" s="1">
        <v>5</v>
      </c>
      <c r="C4731" s="2">
        <v>41116.155104095502</v>
      </c>
      <c r="D4731" s="2">
        <v>41176.154861111114</v>
      </c>
      <c r="E4731" s="1">
        <v>24</v>
      </c>
      <c r="F4731" s="2">
        <v>41120.53802940718</v>
      </c>
      <c r="G4731" s="1">
        <v>0</v>
      </c>
      <c r="H4731" s="32">
        <f>IFERROR(HOUR(Table1[[#This Row],[Cancel Date/time]])+MINUTE(Table1[[#This Row],[Cancel Date/time]])/60,"not cancelled")</f>
        <v>12.9</v>
      </c>
      <c r="I4731" s="47">
        <f>IFERROR(ROUND(Table1[[#This Row],[cancellation time decimal]],0),"not cancelled")</f>
        <v>13</v>
      </c>
      <c r="J4731" s="10">
        <f>IFERROR(MOD(Table1[[#This Row],[cancellation hour rounded]],24),"not cancelled")</f>
        <v>13</v>
      </c>
      <c r="K4731" s="32">
        <f>1/Table1[[#This Row],[Duration (Time between doses '[in hours'])]]</f>
        <v>4.1666666666666664E-2</v>
      </c>
      <c r="L4731" s="33">
        <f>Table1[[#This Row],[number doses per hour]]*INDEX(Table2[price per dose],Table1[[#This Row],[Drug ID]])</f>
        <v>0.2815833333333333</v>
      </c>
      <c r="M4731" s="11" t="b">
        <f>AND(Table1[[#This Row],[hour of cancellation 0 to 23]]&gt;=0,Table1[[#This Row],[hour of cancellation 0 to 23]]&lt;=23)</f>
        <v>1</v>
      </c>
    </row>
    <row r="4732" spans="1:13" x14ac:dyDescent="0.3">
      <c r="A4732" s="1">
        <v>4731</v>
      </c>
      <c r="B4732" s="1">
        <v>3</v>
      </c>
      <c r="C4732" s="2">
        <v>41116.224157252167</v>
      </c>
      <c r="D4732" s="2">
        <v>41176.223611111112</v>
      </c>
      <c r="E4732" s="1">
        <v>24</v>
      </c>
      <c r="F4732" s="2">
        <v>41118.631370144758</v>
      </c>
      <c r="G4732" s="1">
        <v>0</v>
      </c>
      <c r="H4732" s="32">
        <f>IFERROR(HOUR(Table1[[#This Row],[Cancel Date/time]])+MINUTE(Table1[[#This Row],[Cancel Date/time]])/60,"not cancelled")</f>
        <v>15.15</v>
      </c>
      <c r="I4732" s="47">
        <f>IFERROR(ROUND(Table1[[#This Row],[cancellation time decimal]],0),"not cancelled")</f>
        <v>15</v>
      </c>
      <c r="J4732" s="10">
        <f>IFERROR(MOD(Table1[[#This Row],[cancellation hour rounded]],24),"not cancelled")</f>
        <v>15</v>
      </c>
      <c r="K4732" s="32">
        <f>1/Table1[[#This Row],[Duration (Time between doses '[in hours'])]]</f>
        <v>4.1666666666666664E-2</v>
      </c>
      <c r="L4732" s="33">
        <f>Table1[[#This Row],[number doses per hour]]*INDEX(Table2[price per dose],Table1[[#This Row],[Drug ID]])</f>
        <v>0.18133000000000002</v>
      </c>
      <c r="M4732" s="11" t="b">
        <f>AND(Table1[[#This Row],[hour of cancellation 0 to 23]]&gt;=0,Table1[[#This Row],[hour of cancellation 0 to 23]]&lt;=23)</f>
        <v>1</v>
      </c>
    </row>
    <row r="4733" spans="1:13" hidden="1" x14ac:dyDescent="0.3">
      <c r="A4733" s="1">
        <v>4732</v>
      </c>
      <c r="B4733" s="1">
        <v>11</v>
      </c>
      <c r="C4733" s="2">
        <v>41116.283979241074</v>
      </c>
      <c r="D4733" s="2">
        <v>41120.450081821531</v>
      </c>
      <c r="E4733" s="1">
        <v>1</v>
      </c>
      <c r="F4733" s="2" t="s">
        <v>5</v>
      </c>
      <c r="G4733" s="1">
        <v>1</v>
      </c>
      <c r="H4733" s="32" t="str">
        <f>IFERROR(HOUR(Table1[[#This Row],[Cancel Date/time]])+MINUTE(Table1[[#This Row],[Cancel Date/time]])/60,"not cancelled")</f>
        <v>not cancelled</v>
      </c>
      <c r="I4733" s="47" t="str">
        <f>IFERROR(ROUND(Table1[[#This Row],[cancellation time decimal]],0),"not cancelled")</f>
        <v>not cancelled</v>
      </c>
      <c r="J4733" s="10" t="str">
        <f>IFERROR(MOD(Table1[[#This Row],[cancellation hour rounded]],24),"not cancelled")</f>
        <v>not cancelled</v>
      </c>
      <c r="K4733" s="32">
        <f>1/Table1[[#This Row],[Duration (Time between doses '[in hours'])]]</f>
        <v>1</v>
      </c>
      <c r="L4733" s="33">
        <f>Table1[[#This Row],[number doses per hour]]*INDEX(Table2[price per dose],Table1[[#This Row],[Drug ID]])</f>
        <v>1</v>
      </c>
      <c r="M4733" s="11" t="b">
        <f>AND(Table1[[#This Row],[hour of cancellation 0 to 23]]&gt;=0,Table1[[#This Row],[hour of cancellation 0 to 23]]&lt;=23)</f>
        <v>0</v>
      </c>
    </row>
    <row r="4734" spans="1:13" hidden="1" x14ac:dyDescent="0.3">
      <c r="A4734" s="1">
        <v>4733</v>
      </c>
      <c r="B4734" s="1">
        <v>5</v>
      </c>
      <c r="C4734" s="2">
        <v>41116.306298675197</v>
      </c>
      <c r="D4734" s="2">
        <v>41119.305832866456</v>
      </c>
      <c r="E4734" s="1">
        <v>24</v>
      </c>
      <c r="F4734" s="2" t="s">
        <v>5</v>
      </c>
      <c r="G4734" s="1">
        <v>0</v>
      </c>
      <c r="H4734" s="32" t="str">
        <f>IFERROR(HOUR(Table1[[#This Row],[Cancel Date/time]])+MINUTE(Table1[[#This Row],[Cancel Date/time]])/60,"not cancelled")</f>
        <v>not cancelled</v>
      </c>
      <c r="I4734" s="47" t="str">
        <f>IFERROR(ROUND(Table1[[#This Row],[cancellation time decimal]],0),"not cancelled")</f>
        <v>not cancelled</v>
      </c>
      <c r="J4734" s="10" t="str">
        <f>IFERROR(MOD(Table1[[#This Row],[cancellation hour rounded]],24),"not cancelled")</f>
        <v>not cancelled</v>
      </c>
      <c r="K4734" s="32">
        <f>1/Table1[[#This Row],[Duration (Time between doses '[in hours'])]]</f>
        <v>4.1666666666666664E-2</v>
      </c>
      <c r="L4734" s="33">
        <f>Table1[[#This Row],[number doses per hour]]*INDEX(Table2[price per dose],Table1[[#This Row],[Drug ID]])</f>
        <v>0.2815833333333333</v>
      </c>
      <c r="M4734" s="11" t="b">
        <f>AND(Table1[[#This Row],[hour of cancellation 0 to 23]]&gt;=0,Table1[[#This Row],[hour of cancellation 0 to 23]]&lt;=23)</f>
        <v>0</v>
      </c>
    </row>
    <row r="4735" spans="1:13" x14ac:dyDescent="0.3">
      <c r="A4735" s="1">
        <v>4734</v>
      </c>
      <c r="B4735" s="1">
        <v>7</v>
      </c>
      <c r="C4735" s="2">
        <v>41116.293933902387</v>
      </c>
      <c r="D4735" s="2">
        <v>41176.293749999997</v>
      </c>
      <c r="E4735" s="1">
        <v>24</v>
      </c>
      <c r="F4735" s="2">
        <v>41122.486152284109</v>
      </c>
      <c r="G4735" s="1">
        <v>0</v>
      </c>
      <c r="H4735" s="32">
        <f>IFERROR(HOUR(Table1[[#This Row],[Cancel Date/time]])+MINUTE(Table1[[#This Row],[Cancel Date/time]])/60,"not cancelled")</f>
        <v>11.666666666666666</v>
      </c>
      <c r="I4735" s="47">
        <f>IFERROR(ROUND(Table1[[#This Row],[cancellation time decimal]],0),"not cancelled")</f>
        <v>12</v>
      </c>
      <c r="J4735" s="10">
        <f>IFERROR(MOD(Table1[[#This Row],[cancellation hour rounded]],24),"not cancelled")</f>
        <v>12</v>
      </c>
      <c r="K4735" s="32">
        <f>1/Table1[[#This Row],[Duration (Time between doses '[in hours'])]]</f>
        <v>4.1666666666666664E-2</v>
      </c>
      <c r="L4735" s="33">
        <f>Table1[[#This Row],[number doses per hour]]*INDEX(Table2[price per dose],Table1[[#This Row],[Drug ID]])</f>
        <v>1.2958049999999997</v>
      </c>
      <c r="M4735" s="11" t="b">
        <f>AND(Table1[[#This Row],[hour of cancellation 0 to 23]]&gt;=0,Table1[[#This Row],[hour of cancellation 0 to 23]]&lt;=23)</f>
        <v>1</v>
      </c>
    </row>
    <row r="4736" spans="1:13" x14ac:dyDescent="0.3">
      <c r="A4736" s="1">
        <v>4735</v>
      </c>
      <c r="B4736" s="1">
        <v>2</v>
      </c>
      <c r="C4736" s="2">
        <v>41116.326925891975</v>
      </c>
      <c r="D4736" s="2">
        <v>41176.326388888883</v>
      </c>
      <c r="E4736" s="1">
        <v>10</v>
      </c>
      <c r="F4736" s="2">
        <v>41116.886891209251</v>
      </c>
      <c r="G4736" s="1">
        <v>0</v>
      </c>
      <c r="H4736" s="32">
        <f>IFERROR(HOUR(Table1[[#This Row],[Cancel Date/time]])+MINUTE(Table1[[#This Row],[Cancel Date/time]])/60,"not cancelled")</f>
        <v>21.283333333333335</v>
      </c>
      <c r="I4736" s="47">
        <f>IFERROR(ROUND(Table1[[#This Row],[cancellation time decimal]],0),"not cancelled")</f>
        <v>21</v>
      </c>
      <c r="J4736" s="10">
        <f>IFERROR(MOD(Table1[[#This Row],[cancellation hour rounded]],24),"not cancelled")</f>
        <v>21</v>
      </c>
      <c r="K4736" s="32">
        <f>1/Table1[[#This Row],[Duration (Time between doses '[in hours'])]]</f>
        <v>0.1</v>
      </c>
      <c r="L4736" s="33">
        <f>Table1[[#This Row],[number doses per hour]]*INDEX(Table2[price per dose],Table1[[#This Row],[Drug ID]])</f>
        <v>0.84959999999999969</v>
      </c>
      <c r="M4736" s="11" t="b">
        <f>AND(Table1[[#This Row],[hour of cancellation 0 to 23]]&gt;=0,Table1[[#This Row],[hour of cancellation 0 to 23]]&lt;=23)</f>
        <v>1</v>
      </c>
    </row>
    <row r="4737" spans="1:13" x14ac:dyDescent="0.3">
      <c r="A4737" s="1">
        <v>4736</v>
      </c>
      <c r="B4737" s="1">
        <v>7</v>
      </c>
      <c r="C4737" s="2">
        <v>41116.334050900034</v>
      </c>
      <c r="D4737" s="2">
        <v>41176.334027777782</v>
      </c>
      <c r="E4737" s="1">
        <v>24</v>
      </c>
      <c r="F4737" s="2">
        <v>41121.626539265264</v>
      </c>
      <c r="G4737" s="1">
        <v>0</v>
      </c>
      <c r="H4737" s="32">
        <f>IFERROR(HOUR(Table1[[#This Row],[Cancel Date/time]])+MINUTE(Table1[[#This Row],[Cancel Date/time]])/60,"not cancelled")</f>
        <v>15.033333333333333</v>
      </c>
      <c r="I4737" s="47">
        <f>IFERROR(ROUND(Table1[[#This Row],[cancellation time decimal]],0),"not cancelled")</f>
        <v>15</v>
      </c>
      <c r="J4737" s="10">
        <f>IFERROR(MOD(Table1[[#This Row],[cancellation hour rounded]],24),"not cancelled")</f>
        <v>15</v>
      </c>
      <c r="K4737" s="32">
        <f>1/Table1[[#This Row],[Duration (Time between doses '[in hours'])]]</f>
        <v>4.1666666666666664E-2</v>
      </c>
      <c r="L4737" s="33">
        <f>Table1[[#This Row],[number doses per hour]]*INDEX(Table2[price per dose],Table1[[#This Row],[Drug ID]])</f>
        <v>1.2958049999999997</v>
      </c>
      <c r="M4737" s="11" t="b">
        <f>AND(Table1[[#This Row],[hour of cancellation 0 to 23]]&gt;=0,Table1[[#This Row],[hour of cancellation 0 to 23]]&lt;=23)</f>
        <v>1</v>
      </c>
    </row>
    <row r="4738" spans="1:13" hidden="1" x14ac:dyDescent="0.3">
      <c r="A4738" s="1">
        <v>4737</v>
      </c>
      <c r="B4738" s="1">
        <v>8</v>
      </c>
      <c r="C4738" s="2">
        <v>41116.393703480571</v>
      </c>
      <c r="D4738" s="2">
        <v>41119.268055555556</v>
      </c>
      <c r="E4738" s="1">
        <v>3</v>
      </c>
      <c r="F4738" s="2" t="s">
        <v>5</v>
      </c>
      <c r="G4738" s="1">
        <v>0</v>
      </c>
      <c r="H4738" s="32" t="str">
        <f>IFERROR(HOUR(Table1[[#This Row],[Cancel Date/time]])+MINUTE(Table1[[#This Row],[Cancel Date/time]])/60,"not cancelled")</f>
        <v>not cancelled</v>
      </c>
      <c r="I4738" s="47" t="str">
        <f>IFERROR(ROUND(Table1[[#This Row],[cancellation time decimal]],0),"not cancelled")</f>
        <v>not cancelled</v>
      </c>
      <c r="J4738" s="10" t="str">
        <f>IFERROR(MOD(Table1[[#This Row],[cancellation hour rounded]],24),"not cancelled")</f>
        <v>not cancelled</v>
      </c>
      <c r="K4738" s="32">
        <f>1/Table1[[#This Row],[Duration (Time between doses '[in hours'])]]</f>
        <v>0.33333333333333331</v>
      </c>
      <c r="L4738" s="33">
        <f>Table1[[#This Row],[number doses per hour]]*INDEX(Table2[price per dose],Table1[[#This Row],[Drug ID]])</f>
        <v>0.29998222222222221</v>
      </c>
      <c r="M4738" s="11" t="b">
        <f>AND(Table1[[#This Row],[hour of cancellation 0 to 23]]&gt;=0,Table1[[#This Row],[hour of cancellation 0 to 23]]&lt;=23)</f>
        <v>0</v>
      </c>
    </row>
    <row r="4739" spans="1:13" x14ac:dyDescent="0.3">
      <c r="A4739" s="1">
        <v>4738</v>
      </c>
      <c r="B4739" s="1">
        <v>1</v>
      </c>
      <c r="C4739" s="2">
        <v>41116.464170026637</v>
      </c>
      <c r="D4739" s="2">
        <v>41176.463888888895</v>
      </c>
      <c r="E4739" s="1">
        <v>8</v>
      </c>
      <c r="F4739" s="2">
        <v>41117.122751217517</v>
      </c>
      <c r="G4739" s="1">
        <v>0</v>
      </c>
      <c r="H4739" s="32">
        <f>IFERROR(HOUR(Table1[[#This Row],[Cancel Date/time]])+MINUTE(Table1[[#This Row],[Cancel Date/time]])/60,"not cancelled")</f>
        <v>2.9333333333333336</v>
      </c>
      <c r="I4739" s="47">
        <f>IFERROR(ROUND(Table1[[#This Row],[cancellation time decimal]],0),"not cancelled")</f>
        <v>3</v>
      </c>
      <c r="J4739" s="10">
        <f>IFERROR(MOD(Table1[[#This Row],[cancellation hour rounded]],24),"not cancelled")</f>
        <v>3</v>
      </c>
      <c r="K4739" s="32">
        <f>1/Table1[[#This Row],[Duration (Time between doses '[in hours'])]]</f>
        <v>0.125</v>
      </c>
      <c r="L4739" s="33">
        <f>Table1[[#This Row],[number doses per hour]]*INDEX(Table2[price per dose],Table1[[#This Row],[Drug ID]])</f>
        <v>0.84929166666666667</v>
      </c>
      <c r="M4739" s="11" t="b">
        <f>AND(Table1[[#This Row],[hour of cancellation 0 to 23]]&gt;=0,Table1[[#This Row],[hour of cancellation 0 to 23]]&lt;=23)</f>
        <v>1</v>
      </c>
    </row>
    <row r="4740" spans="1:13" x14ac:dyDescent="0.3">
      <c r="A4740" s="1">
        <v>4739</v>
      </c>
      <c r="B4740" s="1">
        <v>1</v>
      </c>
      <c r="C4740" s="2">
        <v>41116.524334445698</v>
      </c>
      <c r="D4740" s="2">
        <v>41176.524305555555</v>
      </c>
      <c r="E4740" s="1">
        <v>12</v>
      </c>
      <c r="F4740" s="2">
        <v>41117.530021022234</v>
      </c>
      <c r="G4740" s="1">
        <v>0</v>
      </c>
      <c r="H4740" s="32">
        <f>IFERROR(HOUR(Table1[[#This Row],[Cancel Date/time]])+MINUTE(Table1[[#This Row],[Cancel Date/time]])/60,"not cancelled")</f>
        <v>12.716666666666667</v>
      </c>
      <c r="I4740" s="47">
        <f>IFERROR(ROUND(Table1[[#This Row],[cancellation time decimal]],0),"not cancelled")</f>
        <v>13</v>
      </c>
      <c r="J4740" s="10">
        <f>IFERROR(MOD(Table1[[#This Row],[cancellation hour rounded]],24),"not cancelled")</f>
        <v>13</v>
      </c>
      <c r="K4740" s="32">
        <f>1/Table1[[#This Row],[Duration (Time between doses '[in hours'])]]</f>
        <v>8.3333333333333329E-2</v>
      </c>
      <c r="L4740" s="33">
        <f>Table1[[#This Row],[number doses per hour]]*INDEX(Table2[price per dose],Table1[[#This Row],[Drug ID]])</f>
        <v>0.56619444444444444</v>
      </c>
      <c r="M4740" s="11" t="b">
        <f>AND(Table1[[#This Row],[hour of cancellation 0 to 23]]&gt;=0,Table1[[#This Row],[hour of cancellation 0 to 23]]&lt;=23)</f>
        <v>1</v>
      </c>
    </row>
    <row r="4741" spans="1:13" hidden="1" x14ac:dyDescent="0.3">
      <c r="A4741" s="1">
        <v>4740</v>
      </c>
      <c r="B4741" s="1">
        <v>6</v>
      </c>
      <c r="C4741" s="2">
        <v>41116.509941607394</v>
      </c>
      <c r="D4741" s="2">
        <v>41120.13484637365</v>
      </c>
      <c r="E4741" s="1">
        <v>24</v>
      </c>
      <c r="F4741" s="2" t="s">
        <v>5</v>
      </c>
      <c r="G4741" s="1">
        <v>0</v>
      </c>
      <c r="H4741" s="32" t="str">
        <f>IFERROR(HOUR(Table1[[#This Row],[Cancel Date/time]])+MINUTE(Table1[[#This Row],[Cancel Date/time]])/60,"not cancelled")</f>
        <v>not cancelled</v>
      </c>
      <c r="I4741" s="47" t="str">
        <f>IFERROR(ROUND(Table1[[#This Row],[cancellation time decimal]],0),"not cancelled")</f>
        <v>not cancelled</v>
      </c>
      <c r="J4741" s="10" t="str">
        <f>IFERROR(MOD(Table1[[#This Row],[cancellation hour rounded]],24),"not cancelled")</f>
        <v>not cancelled</v>
      </c>
      <c r="K4741" s="32">
        <f>1/Table1[[#This Row],[Duration (Time between doses '[in hours'])]]</f>
        <v>4.1666666666666664E-2</v>
      </c>
      <c r="L4741" s="33">
        <f>Table1[[#This Row],[number doses per hour]]*INDEX(Table2[price per dose],Table1[[#This Row],[Drug ID]])</f>
        <v>0.35218749999999999</v>
      </c>
      <c r="M4741" s="11" t="b">
        <f>AND(Table1[[#This Row],[hour of cancellation 0 to 23]]&gt;=0,Table1[[#This Row],[hour of cancellation 0 to 23]]&lt;=23)</f>
        <v>0</v>
      </c>
    </row>
    <row r="4742" spans="1:13" x14ac:dyDescent="0.3">
      <c r="A4742" s="1">
        <v>4741</v>
      </c>
      <c r="B4742" s="1">
        <v>4</v>
      </c>
      <c r="C4742" s="2">
        <v>41116.515241941088</v>
      </c>
      <c r="D4742" s="2">
        <v>41176.51458333333</v>
      </c>
      <c r="E4742" s="1">
        <v>12</v>
      </c>
      <c r="F4742" s="2">
        <v>41119.394169202693</v>
      </c>
      <c r="G4742" s="1">
        <v>0</v>
      </c>
      <c r="H4742" s="32">
        <f>IFERROR(HOUR(Table1[[#This Row],[Cancel Date/time]])+MINUTE(Table1[[#This Row],[Cancel Date/time]])/60,"not cancelled")</f>
        <v>9.4499999999999993</v>
      </c>
      <c r="I4742" s="47">
        <f>IFERROR(ROUND(Table1[[#This Row],[cancellation time decimal]],0),"not cancelled")</f>
        <v>9</v>
      </c>
      <c r="J4742" s="10">
        <f>IFERROR(MOD(Table1[[#This Row],[cancellation hour rounded]],24),"not cancelled")</f>
        <v>9</v>
      </c>
      <c r="K4742" s="32">
        <f>1/Table1[[#This Row],[Duration (Time between doses '[in hours'])]]</f>
        <v>8.3333333333333329E-2</v>
      </c>
      <c r="L4742" s="33">
        <f>Table1[[#This Row],[number doses per hour]]*INDEX(Table2[price per dose],Table1[[#This Row],[Drug ID]])</f>
        <v>1.448055119047619</v>
      </c>
      <c r="M4742" s="11" t="b">
        <f>AND(Table1[[#This Row],[hour of cancellation 0 to 23]]&gt;=0,Table1[[#This Row],[hour of cancellation 0 to 23]]&lt;=23)</f>
        <v>1</v>
      </c>
    </row>
    <row r="4743" spans="1:13" hidden="1" x14ac:dyDescent="0.3">
      <c r="A4743" s="1">
        <v>4742</v>
      </c>
      <c r="B4743" s="1">
        <v>2</v>
      </c>
      <c r="C4743" s="2">
        <v>41116.604451921921</v>
      </c>
      <c r="D4743" s="2">
        <v>41118.979247256757</v>
      </c>
      <c r="E4743" s="1">
        <v>10</v>
      </c>
      <c r="F4743" s="2" t="s">
        <v>5</v>
      </c>
      <c r="G4743" s="1">
        <v>0</v>
      </c>
      <c r="H4743" s="32" t="str">
        <f>IFERROR(HOUR(Table1[[#This Row],[Cancel Date/time]])+MINUTE(Table1[[#This Row],[Cancel Date/time]])/60,"not cancelled")</f>
        <v>not cancelled</v>
      </c>
      <c r="I4743" s="47" t="str">
        <f>IFERROR(ROUND(Table1[[#This Row],[cancellation time decimal]],0),"not cancelled")</f>
        <v>not cancelled</v>
      </c>
      <c r="J4743" s="10" t="str">
        <f>IFERROR(MOD(Table1[[#This Row],[cancellation hour rounded]],24),"not cancelled")</f>
        <v>not cancelled</v>
      </c>
      <c r="K4743" s="32">
        <f>1/Table1[[#This Row],[Duration (Time between doses '[in hours'])]]</f>
        <v>0.1</v>
      </c>
      <c r="L4743" s="33">
        <f>Table1[[#This Row],[number doses per hour]]*INDEX(Table2[price per dose],Table1[[#This Row],[Drug ID]])</f>
        <v>0.84959999999999969</v>
      </c>
      <c r="M4743" s="11" t="b">
        <f>AND(Table1[[#This Row],[hour of cancellation 0 to 23]]&gt;=0,Table1[[#This Row],[hour of cancellation 0 to 23]]&lt;=23)</f>
        <v>0</v>
      </c>
    </row>
    <row r="4744" spans="1:13" x14ac:dyDescent="0.3">
      <c r="A4744" s="1">
        <v>4743</v>
      </c>
      <c r="B4744" s="1">
        <v>1</v>
      </c>
      <c r="C4744" s="2">
        <v>41116.605259995093</v>
      </c>
      <c r="D4744" s="2">
        <v>41176.604861111111</v>
      </c>
      <c r="E4744" s="1">
        <v>12</v>
      </c>
      <c r="F4744" s="2">
        <v>41117.769007566945</v>
      </c>
      <c r="G4744" s="1">
        <v>0</v>
      </c>
      <c r="H4744" s="32">
        <f>IFERROR(HOUR(Table1[[#This Row],[Cancel Date/time]])+MINUTE(Table1[[#This Row],[Cancel Date/time]])/60,"not cancelled")</f>
        <v>18.45</v>
      </c>
      <c r="I4744" s="47">
        <f>IFERROR(ROUND(Table1[[#This Row],[cancellation time decimal]],0),"not cancelled")</f>
        <v>18</v>
      </c>
      <c r="J4744" s="10">
        <f>IFERROR(MOD(Table1[[#This Row],[cancellation hour rounded]],24),"not cancelled")</f>
        <v>18</v>
      </c>
      <c r="K4744" s="32">
        <f>1/Table1[[#This Row],[Duration (Time between doses '[in hours'])]]</f>
        <v>8.3333333333333329E-2</v>
      </c>
      <c r="L4744" s="33">
        <f>Table1[[#This Row],[number doses per hour]]*INDEX(Table2[price per dose],Table1[[#This Row],[Drug ID]])</f>
        <v>0.56619444444444444</v>
      </c>
      <c r="M4744" s="11" t="b">
        <f>AND(Table1[[#This Row],[hour of cancellation 0 to 23]]&gt;=0,Table1[[#This Row],[hour of cancellation 0 to 23]]&lt;=23)</f>
        <v>1</v>
      </c>
    </row>
    <row r="4745" spans="1:13" x14ac:dyDescent="0.3">
      <c r="A4745" s="1">
        <v>4744</v>
      </c>
      <c r="B4745" s="1">
        <v>1</v>
      </c>
      <c r="C4745" s="2">
        <v>41116.657150451472</v>
      </c>
      <c r="D4745" s="2">
        <v>41176.656944444447</v>
      </c>
      <c r="E4745" s="1">
        <v>12</v>
      </c>
      <c r="F4745" s="2">
        <v>41117.719958099871</v>
      </c>
      <c r="G4745" s="1">
        <v>0</v>
      </c>
      <c r="H4745" s="32">
        <f>IFERROR(HOUR(Table1[[#This Row],[Cancel Date/time]])+MINUTE(Table1[[#This Row],[Cancel Date/time]])/60,"not cancelled")</f>
        <v>17.266666666666666</v>
      </c>
      <c r="I4745" s="47">
        <f>IFERROR(ROUND(Table1[[#This Row],[cancellation time decimal]],0),"not cancelled")</f>
        <v>17</v>
      </c>
      <c r="J4745" s="10">
        <f>IFERROR(MOD(Table1[[#This Row],[cancellation hour rounded]],24),"not cancelled")</f>
        <v>17</v>
      </c>
      <c r="K4745" s="32">
        <f>1/Table1[[#This Row],[Duration (Time between doses '[in hours'])]]</f>
        <v>8.3333333333333329E-2</v>
      </c>
      <c r="L4745" s="33">
        <f>Table1[[#This Row],[number doses per hour]]*INDEX(Table2[price per dose],Table1[[#This Row],[Drug ID]])</f>
        <v>0.56619444444444444</v>
      </c>
      <c r="M4745" s="11" t="b">
        <f>AND(Table1[[#This Row],[hour of cancellation 0 to 23]]&gt;=0,Table1[[#This Row],[hour of cancellation 0 to 23]]&lt;=23)</f>
        <v>1</v>
      </c>
    </row>
    <row r="4746" spans="1:13" x14ac:dyDescent="0.3">
      <c r="A4746" s="1">
        <v>4745</v>
      </c>
      <c r="B4746" s="1">
        <v>1</v>
      </c>
      <c r="C4746" s="2">
        <v>41116.633686451169</v>
      </c>
      <c r="D4746" s="2">
        <v>41176.633333333331</v>
      </c>
      <c r="E4746" s="1">
        <v>8</v>
      </c>
      <c r="F4746" s="2">
        <v>41118.000082354047</v>
      </c>
      <c r="G4746" s="1">
        <v>0</v>
      </c>
      <c r="H4746" s="32">
        <f>IFERROR(HOUR(Table1[[#This Row],[Cancel Date/time]])+MINUTE(Table1[[#This Row],[Cancel Date/time]])/60,"not cancelled")</f>
        <v>0</v>
      </c>
      <c r="I4746" s="47">
        <f>IFERROR(ROUND(Table1[[#This Row],[cancellation time decimal]],0),"not cancelled")</f>
        <v>0</v>
      </c>
      <c r="J4746" s="10">
        <f>IFERROR(MOD(Table1[[#This Row],[cancellation hour rounded]],24),"not cancelled")</f>
        <v>0</v>
      </c>
      <c r="K4746" s="32">
        <f>1/Table1[[#This Row],[Duration (Time between doses '[in hours'])]]</f>
        <v>0.125</v>
      </c>
      <c r="L4746" s="33">
        <f>Table1[[#This Row],[number doses per hour]]*INDEX(Table2[price per dose],Table1[[#This Row],[Drug ID]])</f>
        <v>0.84929166666666667</v>
      </c>
      <c r="M4746" s="11" t="b">
        <f>AND(Table1[[#This Row],[hour of cancellation 0 to 23]]&gt;=0,Table1[[#This Row],[hour of cancellation 0 to 23]]&lt;=23)</f>
        <v>1</v>
      </c>
    </row>
    <row r="4747" spans="1:13" x14ac:dyDescent="0.3">
      <c r="A4747" s="1">
        <v>4746</v>
      </c>
      <c r="B4747" s="1">
        <v>5</v>
      </c>
      <c r="C4747" s="2">
        <v>41116.669719606332</v>
      </c>
      <c r="D4747" s="2">
        <v>41176.669444444444</v>
      </c>
      <c r="E4747" s="1">
        <v>24</v>
      </c>
      <c r="F4747" s="2">
        <v>41120.600053180358</v>
      </c>
      <c r="G4747" s="1">
        <v>0</v>
      </c>
      <c r="H4747" s="32">
        <f>IFERROR(HOUR(Table1[[#This Row],[Cancel Date/time]])+MINUTE(Table1[[#This Row],[Cancel Date/time]])/60,"not cancelled")</f>
        <v>14.4</v>
      </c>
      <c r="I4747" s="47">
        <f>IFERROR(ROUND(Table1[[#This Row],[cancellation time decimal]],0),"not cancelled")</f>
        <v>14</v>
      </c>
      <c r="J4747" s="10">
        <f>IFERROR(MOD(Table1[[#This Row],[cancellation hour rounded]],24),"not cancelled")</f>
        <v>14</v>
      </c>
      <c r="K4747" s="32">
        <f>1/Table1[[#This Row],[Duration (Time between doses '[in hours'])]]</f>
        <v>4.1666666666666664E-2</v>
      </c>
      <c r="L4747" s="33">
        <f>Table1[[#This Row],[number doses per hour]]*INDEX(Table2[price per dose],Table1[[#This Row],[Drug ID]])</f>
        <v>0.2815833333333333</v>
      </c>
      <c r="M4747" s="11" t="b">
        <f>AND(Table1[[#This Row],[hour of cancellation 0 to 23]]&gt;=0,Table1[[#This Row],[hour of cancellation 0 to 23]]&lt;=23)</f>
        <v>1</v>
      </c>
    </row>
    <row r="4748" spans="1:13" x14ac:dyDescent="0.3">
      <c r="A4748" s="1">
        <v>4747</v>
      </c>
      <c r="B4748" s="1">
        <v>1</v>
      </c>
      <c r="C4748" s="2">
        <v>41116.692533467598</v>
      </c>
      <c r="D4748" s="2">
        <v>41176.692361111105</v>
      </c>
      <c r="E4748" s="1">
        <v>8</v>
      </c>
      <c r="F4748" s="2">
        <v>41116.769517374632</v>
      </c>
      <c r="G4748" s="1">
        <v>0</v>
      </c>
      <c r="H4748" s="32">
        <f>IFERROR(HOUR(Table1[[#This Row],[Cancel Date/time]])+MINUTE(Table1[[#This Row],[Cancel Date/time]])/60,"not cancelled")</f>
        <v>18.466666666666665</v>
      </c>
      <c r="I4748" s="47">
        <f>IFERROR(ROUND(Table1[[#This Row],[cancellation time decimal]],0),"not cancelled")</f>
        <v>18</v>
      </c>
      <c r="J4748" s="10">
        <f>IFERROR(MOD(Table1[[#This Row],[cancellation hour rounded]],24),"not cancelled")</f>
        <v>18</v>
      </c>
      <c r="K4748" s="32">
        <f>1/Table1[[#This Row],[Duration (Time between doses '[in hours'])]]</f>
        <v>0.125</v>
      </c>
      <c r="L4748" s="33">
        <f>Table1[[#This Row],[number doses per hour]]*INDEX(Table2[price per dose],Table1[[#This Row],[Drug ID]])</f>
        <v>0.84929166666666667</v>
      </c>
      <c r="M4748" s="11" t="b">
        <f>AND(Table1[[#This Row],[hour of cancellation 0 to 23]]&gt;=0,Table1[[#This Row],[hour of cancellation 0 to 23]]&lt;=23)</f>
        <v>1</v>
      </c>
    </row>
    <row r="4749" spans="1:13" x14ac:dyDescent="0.3">
      <c r="A4749" s="1">
        <v>4748</v>
      </c>
      <c r="B4749" s="1">
        <v>7</v>
      </c>
      <c r="C4749" s="2">
        <v>41116.742361095545</v>
      </c>
      <c r="D4749" s="2">
        <v>41176.742361111115</v>
      </c>
      <c r="E4749" s="1">
        <v>24</v>
      </c>
      <c r="F4749" s="2">
        <v>41132.633436730059</v>
      </c>
      <c r="G4749" s="1">
        <v>0</v>
      </c>
      <c r="H4749" s="32">
        <f>IFERROR(HOUR(Table1[[#This Row],[Cancel Date/time]])+MINUTE(Table1[[#This Row],[Cancel Date/time]])/60,"not cancelled")</f>
        <v>15.2</v>
      </c>
      <c r="I4749" s="47">
        <f>IFERROR(ROUND(Table1[[#This Row],[cancellation time decimal]],0),"not cancelled")</f>
        <v>15</v>
      </c>
      <c r="J4749" s="10">
        <f>IFERROR(MOD(Table1[[#This Row],[cancellation hour rounded]],24),"not cancelled")</f>
        <v>15</v>
      </c>
      <c r="K4749" s="32">
        <f>1/Table1[[#This Row],[Duration (Time between doses '[in hours'])]]</f>
        <v>4.1666666666666664E-2</v>
      </c>
      <c r="L4749" s="33">
        <f>Table1[[#This Row],[number doses per hour]]*INDEX(Table2[price per dose],Table1[[#This Row],[Drug ID]])</f>
        <v>1.2958049999999997</v>
      </c>
      <c r="M4749" s="11" t="b">
        <f>AND(Table1[[#This Row],[hour of cancellation 0 to 23]]&gt;=0,Table1[[#This Row],[hour of cancellation 0 to 23]]&lt;=23)</f>
        <v>1</v>
      </c>
    </row>
    <row r="4750" spans="1:13" x14ac:dyDescent="0.3">
      <c r="A4750" s="1">
        <v>4749</v>
      </c>
      <c r="B4750" s="1">
        <v>1</v>
      </c>
      <c r="C4750" s="2">
        <v>41116.780935682546</v>
      </c>
      <c r="D4750" s="2">
        <v>41176.780555555553</v>
      </c>
      <c r="E4750" s="1">
        <v>12</v>
      </c>
      <c r="F4750" s="2">
        <v>41117.451831616869</v>
      </c>
      <c r="G4750" s="1">
        <v>0</v>
      </c>
      <c r="H4750" s="32">
        <f>IFERROR(HOUR(Table1[[#This Row],[Cancel Date/time]])+MINUTE(Table1[[#This Row],[Cancel Date/time]])/60,"not cancelled")</f>
        <v>10.833333333333334</v>
      </c>
      <c r="I4750" s="47">
        <f>IFERROR(ROUND(Table1[[#This Row],[cancellation time decimal]],0),"not cancelled")</f>
        <v>11</v>
      </c>
      <c r="J4750" s="10">
        <f>IFERROR(MOD(Table1[[#This Row],[cancellation hour rounded]],24),"not cancelled")</f>
        <v>11</v>
      </c>
      <c r="K4750" s="32">
        <f>1/Table1[[#This Row],[Duration (Time between doses '[in hours'])]]</f>
        <v>8.3333333333333329E-2</v>
      </c>
      <c r="L4750" s="33">
        <f>Table1[[#This Row],[number doses per hour]]*INDEX(Table2[price per dose],Table1[[#This Row],[Drug ID]])</f>
        <v>0.56619444444444444</v>
      </c>
      <c r="M4750" s="11" t="b">
        <f>AND(Table1[[#This Row],[hour of cancellation 0 to 23]]&gt;=0,Table1[[#This Row],[hour of cancellation 0 to 23]]&lt;=23)</f>
        <v>1</v>
      </c>
    </row>
    <row r="4751" spans="1:13" x14ac:dyDescent="0.3">
      <c r="A4751" s="1">
        <v>4750</v>
      </c>
      <c r="B4751" s="1">
        <v>1</v>
      </c>
      <c r="C4751" s="2">
        <v>41116.767276885279</v>
      </c>
      <c r="D4751" s="2">
        <v>41176.76666666667</v>
      </c>
      <c r="E4751" s="1">
        <v>8</v>
      </c>
      <c r="F4751" s="2">
        <v>41117.879740969467</v>
      </c>
      <c r="G4751" s="1">
        <v>0</v>
      </c>
      <c r="H4751" s="32">
        <f>IFERROR(HOUR(Table1[[#This Row],[Cancel Date/time]])+MINUTE(Table1[[#This Row],[Cancel Date/time]])/60,"not cancelled")</f>
        <v>21.1</v>
      </c>
      <c r="I4751" s="47">
        <f>IFERROR(ROUND(Table1[[#This Row],[cancellation time decimal]],0),"not cancelled")</f>
        <v>21</v>
      </c>
      <c r="J4751" s="10">
        <f>IFERROR(MOD(Table1[[#This Row],[cancellation hour rounded]],24),"not cancelled")</f>
        <v>21</v>
      </c>
      <c r="K4751" s="32">
        <f>1/Table1[[#This Row],[Duration (Time between doses '[in hours'])]]</f>
        <v>0.125</v>
      </c>
      <c r="L4751" s="33">
        <f>Table1[[#This Row],[number doses per hour]]*INDEX(Table2[price per dose],Table1[[#This Row],[Drug ID]])</f>
        <v>0.84929166666666667</v>
      </c>
      <c r="M4751" s="11" t="b">
        <f>AND(Table1[[#This Row],[hour of cancellation 0 to 23]]&gt;=0,Table1[[#This Row],[hour of cancellation 0 to 23]]&lt;=23)</f>
        <v>1</v>
      </c>
    </row>
    <row r="4752" spans="1:13" hidden="1" x14ac:dyDescent="0.3">
      <c r="A4752" s="1">
        <v>4751</v>
      </c>
      <c r="B4752" s="1">
        <v>6</v>
      </c>
      <c r="C4752" s="2">
        <v>41117.185784389054</v>
      </c>
      <c r="D4752" s="2">
        <v>41121.351886969511</v>
      </c>
      <c r="E4752" s="1">
        <v>24</v>
      </c>
      <c r="F4752" s="2" t="s">
        <v>5</v>
      </c>
      <c r="G4752" s="1">
        <v>0</v>
      </c>
      <c r="H4752" s="32" t="str">
        <f>IFERROR(HOUR(Table1[[#This Row],[Cancel Date/time]])+MINUTE(Table1[[#This Row],[Cancel Date/time]])/60,"not cancelled")</f>
        <v>not cancelled</v>
      </c>
      <c r="I4752" s="47" t="str">
        <f>IFERROR(ROUND(Table1[[#This Row],[cancellation time decimal]],0),"not cancelled")</f>
        <v>not cancelled</v>
      </c>
      <c r="J4752" s="10" t="str">
        <f>IFERROR(MOD(Table1[[#This Row],[cancellation hour rounded]],24),"not cancelled")</f>
        <v>not cancelled</v>
      </c>
      <c r="K4752" s="32">
        <f>1/Table1[[#This Row],[Duration (Time between doses '[in hours'])]]</f>
        <v>4.1666666666666664E-2</v>
      </c>
      <c r="L4752" s="33">
        <f>Table1[[#This Row],[number doses per hour]]*INDEX(Table2[price per dose],Table1[[#This Row],[Drug ID]])</f>
        <v>0.35218749999999999</v>
      </c>
      <c r="M4752" s="11" t="b">
        <f>AND(Table1[[#This Row],[hour of cancellation 0 to 23]]&gt;=0,Table1[[#This Row],[hour of cancellation 0 to 23]]&lt;=23)</f>
        <v>0</v>
      </c>
    </row>
    <row r="4753" spans="1:13" x14ac:dyDescent="0.3">
      <c r="A4753" s="1">
        <v>4752</v>
      </c>
      <c r="B4753" s="1">
        <v>11</v>
      </c>
      <c r="C4753" s="2">
        <v>41117.207267755242</v>
      </c>
      <c r="D4753" s="2">
        <v>41177.206944444442</v>
      </c>
      <c r="E4753" s="1">
        <v>1</v>
      </c>
      <c r="F4753" s="2">
        <v>41120.996973889138</v>
      </c>
      <c r="G4753" s="1">
        <v>0</v>
      </c>
      <c r="H4753" s="32">
        <f>IFERROR(HOUR(Table1[[#This Row],[Cancel Date/time]])+MINUTE(Table1[[#This Row],[Cancel Date/time]])/60,"not cancelled")</f>
        <v>23.916666666666668</v>
      </c>
      <c r="I4753" s="47">
        <f>IFERROR(ROUND(Table1[[#This Row],[cancellation time decimal]],0),"not cancelled")</f>
        <v>24</v>
      </c>
      <c r="J4753" s="10">
        <f>IFERROR(MOD(Table1[[#This Row],[cancellation hour rounded]],24),"not cancelled")</f>
        <v>0</v>
      </c>
      <c r="K4753" s="32">
        <f>1/Table1[[#This Row],[Duration (Time between doses '[in hours'])]]</f>
        <v>1</v>
      </c>
      <c r="L4753" s="33">
        <f>Table1[[#This Row],[number doses per hour]]*INDEX(Table2[price per dose],Table1[[#This Row],[Drug ID]])</f>
        <v>1</v>
      </c>
      <c r="M4753" s="11" t="b">
        <f>AND(Table1[[#This Row],[hour of cancellation 0 to 23]]&gt;=0,Table1[[#This Row],[hour of cancellation 0 to 23]]&lt;=23)</f>
        <v>1</v>
      </c>
    </row>
    <row r="4754" spans="1:13" x14ac:dyDescent="0.3">
      <c r="A4754" s="1">
        <v>4753</v>
      </c>
      <c r="B4754" s="1">
        <v>1</v>
      </c>
      <c r="C4754" s="2">
        <v>41117.284143584482</v>
      </c>
      <c r="D4754" s="2">
        <v>41177.28402777778</v>
      </c>
      <c r="E4754" s="1">
        <v>8</v>
      </c>
      <c r="F4754" s="2">
        <v>41117.629831584149</v>
      </c>
      <c r="G4754" s="1">
        <v>0</v>
      </c>
      <c r="H4754" s="32">
        <f>IFERROR(HOUR(Table1[[#This Row],[Cancel Date/time]])+MINUTE(Table1[[#This Row],[Cancel Date/time]])/60,"not cancelled")</f>
        <v>15.1</v>
      </c>
      <c r="I4754" s="47">
        <f>IFERROR(ROUND(Table1[[#This Row],[cancellation time decimal]],0),"not cancelled")</f>
        <v>15</v>
      </c>
      <c r="J4754" s="10">
        <f>IFERROR(MOD(Table1[[#This Row],[cancellation hour rounded]],24),"not cancelled")</f>
        <v>15</v>
      </c>
      <c r="K4754" s="32">
        <f>1/Table1[[#This Row],[Duration (Time between doses '[in hours'])]]</f>
        <v>0.125</v>
      </c>
      <c r="L4754" s="33">
        <f>Table1[[#This Row],[number doses per hour]]*INDEX(Table2[price per dose],Table1[[#This Row],[Drug ID]])</f>
        <v>0.84929166666666667</v>
      </c>
      <c r="M4754" s="11" t="b">
        <f>AND(Table1[[#This Row],[hour of cancellation 0 to 23]]&gt;=0,Table1[[#This Row],[hour of cancellation 0 to 23]]&lt;=23)</f>
        <v>1</v>
      </c>
    </row>
    <row r="4755" spans="1:13" x14ac:dyDescent="0.3">
      <c r="A4755" s="1">
        <v>4754</v>
      </c>
      <c r="B4755" s="1">
        <v>11</v>
      </c>
      <c r="C4755" s="2">
        <v>41117.366347069008</v>
      </c>
      <c r="D4755" s="2">
        <v>41177.365972222222</v>
      </c>
      <c r="E4755" s="1">
        <v>1</v>
      </c>
      <c r="F4755" s="2">
        <v>41124.491075877384</v>
      </c>
      <c r="G4755" s="1">
        <v>3</v>
      </c>
      <c r="H4755" s="32">
        <f>IFERROR(HOUR(Table1[[#This Row],[Cancel Date/time]])+MINUTE(Table1[[#This Row],[Cancel Date/time]])/60,"not cancelled")</f>
        <v>11.783333333333333</v>
      </c>
      <c r="I4755" s="47">
        <f>IFERROR(ROUND(Table1[[#This Row],[cancellation time decimal]],0),"not cancelled")</f>
        <v>12</v>
      </c>
      <c r="J4755" s="10">
        <f>IFERROR(MOD(Table1[[#This Row],[cancellation hour rounded]],24),"not cancelled")</f>
        <v>12</v>
      </c>
      <c r="K4755" s="32">
        <f>1/Table1[[#This Row],[Duration (Time between doses '[in hours'])]]</f>
        <v>1</v>
      </c>
      <c r="L4755" s="33">
        <f>Table1[[#This Row],[number doses per hour]]*INDEX(Table2[price per dose],Table1[[#This Row],[Drug ID]])</f>
        <v>1</v>
      </c>
      <c r="M4755" s="11" t="b">
        <f>AND(Table1[[#This Row],[hour of cancellation 0 to 23]]&gt;=0,Table1[[#This Row],[hour of cancellation 0 to 23]]&lt;=23)</f>
        <v>1</v>
      </c>
    </row>
    <row r="4756" spans="1:13" hidden="1" x14ac:dyDescent="0.3">
      <c r="A4756" s="1">
        <v>4755</v>
      </c>
      <c r="B4756" s="1">
        <v>3</v>
      </c>
      <c r="C4756" s="2">
        <v>41117.345898821113</v>
      </c>
      <c r="D4756" s="2">
        <v>41120.012354896171</v>
      </c>
      <c r="E4756" s="1">
        <v>24</v>
      </c>
      <c r="F4756" s="2" t="s">
        <v>5</v>
      </c>
      <c r="G4756" s="1">
        <v>0</v>
      </c>
      <c r="H4756" s="32" t="str">
        <f>IFERROR(HOUR(Table1[[#This Row],[Cancel Date/time]])+MINUTE(Table1[[#This Row],[Cancel Date/time]])/60,"not cancelled")</f>
        <v>not cancelled</v>
      </c>
      <c r="I4756" s="47" t="str">
        <f>IFERROR(ROUND(Table1[[#This Row],[cancellation time decimal]],0),"not cancelled")</f>
        <v>not cancelled</v>
      </c>
      <c r="J4756" s="10" t="str">
        <f>IFERROR(MOD(Table1[[#This Row],[cancellation hour rounded]],24),"not cancelled")</f>
        <v>not cancelled</v>
      </c>
      <c r="K4756" s="32">
        <f>1/Table1[[#This Row],[Duration (Time between doses '[in hours'])]]</f>
        <v>4.1666666666666664E-2</v>
      </c>
      <c r="L4756" s="33">
        <f>Table1[[#This Row],[number doses per hour]]*INDEX(Table2[price per dose],Table1[[#This Row],[Drug ID]])</f>
        <v>0.18133000000000002</v>
      </c>
      <c r="M4756" s="11" t="b">
        <f>AND(Table1[[#This Row],[hour of cancellation 0 to 23]]&gt;=0,Table1[[#This Row],[hour of cancellation 0 to 23]]&lt;=23)</f>
        <v>0</v>
      </c>
    </row>
    <row r="4757" spans="1:13" x14ac:dyDescent="0.3">
      <c r="A4757" s="1">
        <v>4756</v>
      </c>
      <c r="B4757" s="1">
        <v>9</v>
      </c>
      <c r="C4757" s="2">
        <v>41117.388506431336</v>
      </c>
      <c r="D4757" s="2">
        <v>41177.388194444444</v>
      </c>
      <c r="E4757" s="1">
        <v>5</v>
      </c>
      <c r="F4757" s="2">
        <v>41120.519917733029</v>
      </c>
      <c r="G4757" s="1">
        <v>0</v>
      </c>
      <c r="H4757" s="32">
        <f>IFERROR(HOUR(Table1[[#This Row],[Cancel Date/time]])+MINUTE(Table1[[#This Row],[Cancel Date/time]])/60,"not cancelled")</f>
        <v>12.466666666666667</v>
      </c>
      <c r="I4757" s="47">
        <f>IFERROR(ROUND(Table1[[#This Row],[cancellation time decimal]],0),"not cancelled")</f>
        <v>12</v>
      </c>
      <c r="J4757" s="10">
        <f>IFERROR(MOD(Table1[[#This Row],[cancellation hour rounded]],24),"not cancelled")</f>
        <v>12</v>
      </c>
      <c r="K4757" s="32">
        <f>1/Table1[[#This Row],[Duration (Time between doses '[in hours'])]]</f>
        <v>0.2</v>
      </c>
      <c r="L4757" s="33">
        <f>Table1[[#This Row],[number doses per hour]]*INDEX(Table2[price per dose],Table1[[#This Row],[Drug ID]])</f>
        <v>5.6740000000000004</v>
      </c>
      <c r="M4757" s="11" t="b">
        <f>AND(Table1[[#This Row],[hour of cancellation 0 to 23]]&gt;=0,Table1[[#This Row],[hour of cancellation 0 to 23]]&lt;=23)</f>
        <v>1</v>
      </c>
    </row>
    <row r="4758" spans="1:13" hidden="1" x14ac:dyDescent="0.3">
      <c r="A4758" s="1">
        <v>4757</v>
      </c>
      <c r="B4758" s="1">
        <v>1</v>
      </c>
      <c r="C4758" s="2">
        <v>41117.510481152094</v>
      </c>
      <c r="D4758" s="2">
        <v>41120.176828504307</v>
      </c>
      <c r="E4758" s="1">
        <v>8</v>
      </c>
      <c r="F4758" s="2" t="s">
        <v>5</v>
      </c>
      <c r="G4758" s="1">
        <v>0</v>
      </c>
      <c r="H4758" s="32" t="str">
        <f>IFERROR(HOUR(Table1[[#This Row],[Cancel Date/time]])+MINUTE(Table1[[#This Row],[Cancel Date/time]])/60,"not cancelled")</f>
        <v>not cancelled</v>
      </c>
      <c r="I4758" s="47" t="str">
        <f>IFERROR(ROUND(Table1[[#This Row],[cancellation time decimal]],0),"not cancelled")</f>
        <v>not cancelled</v>
      </c>
      <c r="J4758" s="10" t="str">
        <f>IFERROR(MOD(Table1[[#This Row],[cancellation hour rounded]],24),"not cancelled")</f>
        <v>not cancelled</v>
      </c>
      <c r="K4758" s="32">
        <f>1/Table1[[#This Row],[Duration (Time between doses '[in hours'])]]</f>
        <v>0.125</v>
      </c>
      <c r="L4758" s="33">
        <f>Table1[[#This Row],[number doses per hour]]*INDEX(Table2[price per dose],Table1[[#This Row],[Drug ID]])</f>
        <v>0.84929166666666667</v>
      </c>
      <c r="M4758" s="11" t="b">
        <f>AND(Table1[[#This Row],[hour of cancellation 0 to 23]]&gt;=0,Table1[[#This Row],[hour of cancellation 0 to 23]]&lt;=23)</f>
        <v>0</v>
      </c>
    </row>
    <row r="4759" spans="1:13" hidden="1" x14ac:dyDescent="0.3">
      <c r="A4759" s="1">
        <v>4758</v>
      </c>
      <c r="B4759" s="1">
        <v>3</v>
      </c>
      <c r="C4759" s="2">
        <v>41117.503283236016</v>
      </c>
      <c r="D4759" s="2">
        <v>41121.294446762768</v>
      </c>
      <c r="E4759" s="1">
        <v>24</v>
      </c>
      <c r="F4759" s="2" t="s">
        <v>5</v>
      </c>
      <c r="G4759" s="1">
        <v>0</v>
      </c>
      <c r="H4759" s="32" t="str">
        <f>IFERROR(HOUR(Table1[[#This Row],[Cancel Date/time]])+MINUTE(Table1[[#This Row],[Cancel Date/time]])/60,"not cancelled")</f>
        <v>not cancelled</v>
      </c>
      <c r="I4759" s="47" t="str">
        <f>IFERROR(ROUND(Table1[[#This Row],[cancellation time decimal]],0),"not cancelled")</f>
        <v>not cancelled</v>
      </c>
      <c r="J4759" s="10" t="str">
        <f>IFERROR(MOD(Table1[[#This Row],[cancellation hour rounded]],24),"not cancelled")</f>
        <v>not cancelled</v>
      </c>
      <c r="K4759" s="32">
        <f>1/Table1[[#This Row],[Duration (Time between doses '[in hours'])]]</f>
        <v>4.1666666666666664E-2</v>
      </c>
      <c r="L4759" s="33">
        <f>Table1[[#This Row],[number doses per hour]]*INDEX(Table2[price per dose],Table1[[#This Row],[Drug ID]])</f>
        <v>0.18133000000000002</v>
      </c>
      <c r="M4759" s="11" t="b">
        <f>AND(Table1[[#This Row],[hour of cancellation 0 to 23]]&gt;=0,Table1[[#This Row],[hour of cancellation 0 to 23]]&lt;=23)</f>
        <v>0</v>
      </c>
    </row>
    <row r="4760" spans="1:13" x14ac:dyDescent="0.3">
      <c r="A4760" s="1">
        <v>4759</v>
      </c>
      <c r="B4760" s="1">
        <v>3</v>
      </c>
      <c r="C4760" s="2">
        <v>41117.611433882601</v>
      </c>
      <c r="D4760" s="2">
        <v>41177.611111111117</v>
      </c>
      <c r="E4760" s="1">
        <v>24</v>
      </c>
      <c r="F4760" s="2">
        <v>41121.384059012664</v>
      </c>
      <c r="G4760" s="1">
        <v>0</v>
      </c>
      <c r="H4760" s="32">
        <f>IFERROR(HOUR(Table1[[#This Row],[Cancel Date/time]])+MINUTE(Table1[[#This Row],[Cancel Date/time]])/60,"not cancelled")</f>
        <v>9.2166666666666668</v>
      </c>
      <c r="I4760" s="47">
        <f>IFERROR(ROUND(Table1[[#This Row],[cancellation time decimal]],0),"not cancelled")</f>
        <v>9</v>
      </c>
      <c r="J4760" s="10">
        <f>IFERROR(MOD(Table1[[#This Row],[cancellation hour rounded]],24),"not cancelled")</f>
        <v>9</v>
      </c>
      <c r="K4760" s="32">
        <f>1/Table1[[#This Row],[Duration (Time between doses '[in hours'])]]</f>
        <v>4.1666666666666664E-2</v>
      </c>
      <c r="L4760" s="33">
        <f>Table1[[#This Row],[number doses per hour]]*INDEX(Table2[price per dose],Table1[[#This Row],[Drug ID]])</f>
        <v>0.18133000000000002</v>
      </c>
      <c r="M4760" s="11" t="b">
        <f>AND(Table1[[#This Row],[hour of cancellation 0 to 23]]&gt;=0,Table1[[#This Row],[hour of cancellation 0 to 23]]&lt;=23)</f>
        <v>1</v>
      </c>
    </row>
    <row r="4761" spans="1:13" x14ac:dyDescent="0.3">
      <c r="A4761" s="1">
        <v>4760</v>
      </c>
      <c r="B4761" s="1">
        <v>1</v>
      </c>
      <c r="C4761" s="2">
        <v>41117.604762456001</v>
      </c>
      <c r="D4761" s="2">
        <v>41177.604166666672</v>
      </c>
      <c r="E4761" s="1">
        <v>8</v>
      </c>
      <c r="F4761" s="2">
        <v>41117.778786366114</v>
      </c>
      <c r="G4761" s="1">
        <v>0</v>
      </c>
      <c r="H4761" s="32">
        <f>IFERROR(HOUR(Table1[[#This Row],[Cancel Date/time]])+MINUTE(Table1[[#This Row],[Cancel Date/time]])/60,"not cancelled")</f>
        <v>18.683333333333334</v>
      </c>
      <c r="I4761" s="47">
        <f>IFERROR(ROUND(Table1[[#This Row],[cancellation time decimal]],0),"not cancelled")</f>
        <v>19</v>
      </c>
      <c r="J4761" s="10">
        <f>IFERROR(MOD(Table1[[#This Row],[cancellation hour rounded]],24),"not cancelled")</f>
        <v>19</v>
      </c>
      <c r="K4761" s="32">
        <f>1/Table1[[#This Row],[Duration (Time between doses '[in hours'])]]</f>
        <v>0.125</v>
      </c>
      <c r="L4761" s="33">
        <f>Table1[[#This Row],[number doses per hour]]*INDEX(Table2[price per dose],Table1[[#This Row],[Drug ID]])</f>
        <v>0.84929166666666667</v>
      </c>
      <c r="M4761" s="11" t="b">
        <f>AND(Table1[[#This Row],[hour of cancellation 0 to 23]]&gt;=0,Table1[[#This Row],[hour of cancellation 0 to 23]]&lt;=23)</f>
        <v>1</v>
      </c>
    </row>
    <row r="4762" spans="1:13" x14ac:dyDescent="0.3">
      <c r="A4762" s="1">
        <v>4761</v>
      </c>
      <c r="B4762" s="1">
        <v>1</v>
      </c>
      <c r="C4762" s="2">
        <v>41117.598626817329</v>
      </c>
      <c r="D4762" s="2">
        <v>41177.598611111112</v>
      </c>
      <c r="E4762" s="1">
        <v>8</v>
      </c>
      <c r="F4762" s="2">
        <v>41118.304437829567</v>
      </c>
      <c r="G4762" s="1">
        <v>0</v>
      </c>
      <c r="H4762" s="32">
        <f>IFERROR(HOUR(Table1[[#This Row],[Cancel Date/time]])+MINUTE(Table1[[#This Row],[Cancel Date/time]])/60,"not cancelled")</f>
        <v>7.3</v>
      </c>
      <c r="I4762" s="47">
        <f>IFERROR(ROUND(Table1[[#This Row],[cancellation time decimal]],0),"not cancelled")</f>
        <v>7</v>
      </c>
      <c r="J4762" s="10">
        <f>IFERROR(MOD(Table1[[#This Row],[cancellation hour rounded]],24),"not cancelled")</f>
        <v>7</v>
      </c>
      <c r="K4762" s="32">
        <f>1/Table1[[#This Row],[Duration (Time between doses '[in hours'])]]</f>
        <v>0.125</v>
      </c>
      <c r="L4762" s="33">
        <f>Table1[[#This Row],[number doses per hour]]*INDEX(Table2[price per dose],Table1[[#This Row],[Drug ID]])</f>
        <v>0.84929166666666667</v>
      </c>
      <c r="M4762" s="11" t="b">
        <f>AND(Table1[[#This Row],[hour of cancellation 0 to 23]]&gt;=0,Table1[[#This Row],[hour of cancellation 0 to 23]]&lt;=23)</f>
        <v>1</v>
      </c>
    </row>
    <row r="4763" spans="1:13" x14ac:dyDescent="0.3">
      <c r="A4763" s="1">
        <v>4762</v>
      </c>
      <c r="B4763" s="1">
        <v>11</v>
      </c>
      <c r="C4763" s="2">
        <v>41117.723818409897</v>
      </c>
      <c r="D4763" s="2">
        <v>41177.723611111112</v>
      </c>
      <c r="E4763" s="1">
        <v>1</v>
      </c>
      <c r="F4763" s="2">
        <v>41124.467044177989</v>
      </c>
      <c r="G4763" s="1">
        <v>0</v>
      </c>
      <c r="H4763" s="32">
        <f>IFERROR(HOUR(Table1[[#This Row],[Cancel Date/time]])+MINUTE(Table1[[#This Row],[Cancel Date/time]])/60,"not cancelled")</f>
        <v>11.2</v>
      </c>
      <c r="I4763" s="47">
        <f>IFERROR(ROUND(Table1[[#This Row],[cancellation time decimal]],0),"not cancelled")</f>
        <v>11</v>
      </c>
      <c r="J4763" s="10">
        <f>IFERROR(MOD(Table1[[#This Row],[cancellation hour rounded]],24),"not cancelled")</f>
        <v>11</v>
      </c>
      <c r="K4763" s="32">
        <f>1/Table1[[#This Row],[Duration (Time between doses '[in hours'])]]</f>
        <v>1</v>
      </c>
      <c r="L4763" s="33">
        <f>Table1[[#This Row],[number doses per hour]]*INDEX(Table2[price per dose],Table1[[#This Row],[Drug ID]])</f>
        <v>1</v>
      </c>
      <c r="M4763" s="11" t="b">
        <f>AND(Table1[[#This Row],[hour of cancellation 0 to 23]]&gt;=0,Table1[[#This Row],[hour of cancellation 0 to 23]]&lt;=23)</f>
        <v>1</v>
      </c>
    </row>
    <row r="4764" spans="1:13" x14ac:dyDescent="0.3">
      <c r="A4764" s="1">
        <v>4763</v>
      </c>
      <c r="B4764" s="1">
        <v>3</v>
      </c>
      <c r="C4764" s="2">
        <v>41117.713749254108</v>
      </c>
      <c r="D4764" s="2">
        <v>41177.713194444448</v>
      </c>
      <c r="E4764" s="1">
        <v>24</v>
      </c>
      <c r="F4764" s="2">
        <v>41120.91314548107</v>
      </c>
      <c r="G4764" s="1">
        <v>0</v>
      </c>
      <c r="H4764" s="32">
        <f>IFERROR(HOUR(Table1[[#This Row],[Cancel Date/time]])+MINUTE(Table1[[#This Row],[Cancel Date/time]])/60,"not cancelled")</f>
        <v>21.9</v>
      </c>
      <c r="I4764" s="47">
        <f>IFERROR(ROUND(Table1[[#This Row],[cancellation time decimal]],0),"not cancelled")</f>
        <v>22</v>
      </c>
      <c r="J4764" s="10">
        <f>IFERROR(MOD(Table1[[#This Row],[cancellation hour rounded]],24),"not cancelled")</f>
        <v>22</v>
      </c>
      <c r="K4764" s="32">
        <f>1/Table1[[#This Row],[Duration (Time between doses '[in hours'])]]</f>
        <v>4.1666666666666664E-2</v>
      </c>
      <c r="L4764" s="33">
        <f>Table1[[#This Row],[number doses per hour]]*INDEX(Table2[price per dose],Table1[[#This Row],[Drug ID]])</f>
        <v>0.18133000000000002</v>
      </c>
      <c r="M4764" s="11" t="b">
        <f>AND(Table1[[#This Row],[hour of cancellation 0 to 23]]&gt;=0,Table1[[#This Row],[hour of cancellation 0 to 23]]&lt;=23)</f>
        <v>1</v>
      </c>
    </row>
    <row r="4765" spans="1:13" x14ac:dyDescent="0.3">
      <c r="A4765" s="1">
        <v>4764</v>
      </c>
      <c r="B4765" s="1">
        <v>2</v>
      </c>
      <c r="C4765" s="2">
        <v>41117.728631152713</v>
      </c>
      <c r="D4765" s="2">
        <v>41177.728472222225</v>
      </c>
      <c r="E4765" s="1">
        <v>10</v>
      </c>
      <c r="F4765" s="2">
        <v>41119.546725791435</v>
      </c>
      <c r="G4765" s="1">
        <v>0</v>
      </c>
      <c r="H4765" s="32">
        <f>IFERROR(HOUR(Table1[[#This Row],[Cancel Date/time]])+MINUTE(Table1[[#This Row],[Cancel Date/time]])/60,"not cancelled")</f>
        <v>13.116666666666667</v>
      </c>
      <c r="I4765" s="47">
        <f>IFERROR(ROUND(Table1[[#This Row],[cancellation time decimal]],0),"not cancelled")</f>
        <v>13</v>
      </c>
      <c r="J4765" s="10">
        <f>IFERROR(MOD(Table1[[#This Row],[cancellation hour rounded]],24),"not cancelled")</f>
        <v>13</v>
      </c>
      <c r="K4765" s="32">
        <f>1/Table1[[#This Row],[Duration (Time between doses '[in hours'])]]</f>
        <v>0.1</v>
      </c>
      <c r="L4765" s="33">
        <f>Table1[[#This Row],[number doses per hour]]*INDEX(Table2[price per dose],Table1[[#This Row],[Drug ID]])</f>
        <v>0.84959999999999969</v>
      </c>
      <c r="M4765" s="11" t="b">
        <f>AND(Table1[[#This Row],[hour of cancellation 0 to 23]]&gt;=0,Table1[[#This Row],[hour of cancellation 0 to 23]]&lt;=23)</f>
        <v>1</v>
      </c>
    </row>
    <row r="4766" spans="1:13" x14ac:dyDescent="0.3">
      <c r="A4766" s="1">
        <v>4765</v>
      </c>
      <c r="B4766" s="1">
        <v>1</v>
      </c>
      <c r="C4766" s="2">
        <v>41117.724164978747</v>
      </c>
      <c r="D4766" s="2">
        <v>41177.723611111112</v>
      </c>
      <c r="E4766" s="1">
        <v>12</v>
      </c>
      <c r="F4766" s="2">
        <v>41118.507848980284</v>
      </c>
      <c r="G4766" s="1">
        <v>0</v>
      </c>
      <c r="H4766" s="32">
        <f>IFERROR(HOUR(Table1[[#This Row],[Cancel Date/time]])+MINUTE(Table1[[#This Row],[Cancel Date/time]])/60,"not cancelled")</f>
        <v>12.183333333333334</v>
      </c>
      <c r="I4766" s="47">
        <f>IFERROR(ROUND(Table1[[#This Row],[cancellation time decimal]],0),"not cancelled")</f>
        <v>12</v>
      </c>
      <c r="J4766" s="10">
        <f>IFERROR(MOD(Table1[[#This Row],[cancellation hour rounded]],24),"not cancelled")</f>
        <v>12</v>
      </c>
      <c r="K4766" s="32">
        <f>1/Table1[[#This Row],[Duration (Time between doses '[in hours'])]]</f>
        <v>8.3333333333333329E-2</v>
      </c>
      <c r="L4766" s="33">
        <f>Table1[[#This Row],[number doses per hour]]*INDEX(Table2[price per dose],Table1[[#This Row],[Drug ID]])</f>
        <v>0.56619444444444444</v>
      </c>
      <c r="M4766" s="11" t="b">
        <f>AND(Table1[[#This Row],[hour of cancellation 0 to 23]]&gt;=0,Table1[[#This Row],[hour of cancellation 0 to 23]]&lt;=23)</f>
        <v>1</v>
      </c>
    </row>
    <row r="4767" spans="1:13" x14ac:dyDescent="0.3">
      <c r="A4767" s="1">
        <v>4766</v>
      </c>
      <c r="B4767" s="1">
        <v>1</v>
      </c>
      <c r="C4767" s="2">
        <v>41117.725433780455</v>
      </c>
      <c r="D4767" s="2">
        <v>41120.058333333334</v>
      </c>
      <c r="E4767" s="1">
        <v>12</v>
      </c>
      <c r="F4767" s="2">
        <v>41118.422134595756</v>
      </c>
      <c r="G4767" s="1">
        <v>0</v>
      </c>
      <c r="H4767" s="32">
        <f>IFERROR(HOUR(Table1[[#This Row],[Cancel Date/time]])+MINUTE(Table1[[#This Row],[Cancel Date/time]])/60,"not cancelled")</f>
        <v>10.116666666666667</v>
      </c>
      <c r="I4767" s="47">
        <f>IFERROR(ROUND(Table1[[#This Row],[cancellation time decimal]],0),"not cancelled")</f>
        <v>10</v>
      </c>
      <c r="J4767" s="10">
        <f>IFERROR(MOD(Table1[[#This Row],[cancellation hour rounded]],24),"not cancelled")</f>
        <v>10</v>
      </c>
      <c r="K4767" s="32">
        <f>1/Table1[[#This Row],[Duration (Time between doses '[in hours'])]]</f>
        <v>8.3333333333333329E-2</v>
      </c>
      <c r="L4767" s="33">
        <f>Table1[[#This Row],[number doses per hour]]*INDEX(Table2[price per dose],Table1[[#This Row],[Drug ID]])</f>
        <v>0.56619444444444444</v>
      </c>
      <c r="M4767" s="11" t="b">
        <f>AND(Table1[[#This Row],[hour of cancellation 0 to 23]]&gt;=0,Table1[[#This Row],[hour of cancellation 0 to 23]]&lt;=23)</f>
        <v>1</v>
      </c>
    </row>
    <row r="4768" spans="1:13" hidden="1" x14ac:dyDescent="0.3">
      <c r="A4768" s="1">
        <v>4767</v>
      </c>
      <c r="B4768" s="1">
        <v>1</v>
      </c>
      <c r="C4768" s="2">
        <v>41117.777679622959</v>
      </c>
      <c r="D4768" s="2">
        <v>41119.902002507428</v>
      </c>
      <c r="E4768" s="1">
        <v>8</v>
      </c>
      <c r="F4768" s="2" t="s">
        <v>5</v>
      </c>
      <c r="G4768" s="1">
        <v>0</v>
      </c>
      <c r="H4768" s="32" t="str">
        <f>IFERROR(HOUR(Table1[[#This Row],[Cancel Date/time]])+MINUTE(Table1[[#This Row],[Cancel Date/time]])/60,"not cancelled")</f>
        <v>not cancelled</v>
      </c>
      <c r="I4768" s="47" t="str">
        <f>IFERROR(ROUND(Table1[[#This Row],[cancellation time decimal]],0),"not cancelled")</f>
        <v>not cancelled</v>
      </c>
      <c r="J4768" s="10" t="str">
        <f>IFERROR(MOD(Table1[[#This Row],[cancellation hour rounded]],24),"not cancelled")</f>
        <v>not cancelled</v>
      </c>
      <c r="K4768" s="32">
        <f>1/Table1[[#This Row],[Duration (Time between doses '[in hours'])]]</f>
        <v>0.125</v>
      </c>
      <c r="L4768" s="33">
        <f>Table1[[#This Row],[number doses per hour]]*INDEX(Table2[price per dose],Table1[[#This Row],[Drug ID]])</f>
        <v>0.84929166666666667</v>
      </c>
      <c r="M4768" s="11" t="b">
        <f>AND(Table1[[#This Row],[hour of cancellation 0 to 23]]&gt;=0,Table1[[#This Row],[hour of cancellation 0 to 23]]&lt;=23)</f>
        <v>0</v>
      </c>
    </row>
    <row r="4769" spans="1:13" x14ac:dyDescent="0.3">
      <c r="A4769" s="1">
        <v>4768</v>
      </c>
      <c r="B4769" s="1">
        <v>1</v>
      </c>
      <c r="C4769" s="2">
        <v>41117.863064833822</v>
      </c>
      <c r="D4769" s="2">
        <v>41177.862500000003</v>
      </c>
      <c r="E4769" s="1">
        <v>8</v>
      </c>
      <c r="F4769" s="2">
        <v>41117.962478290283</v>
      </c>
      <c r="G4769" s="1">
        <v>0</v>
      </c>
      <c r="H4769" s="32">
        <f>IFERROR(HOUR(Table1[[#This Row],[Cancel Date/time]])+MINUTE(Table1[[#This Row],[Cancel Date/time]])/60,"not cancelled")</f>
        <v>23.083333333333332</v>
      </c>
      <c r="I4769" s="47">
        <f>IFERROR(ROUND(Table1[[#This Row],[cancellation time decimal]],0),"not cancelled")</f>
        <v>23</v>
      </c>
      <c r="J4769" s="10">
        <f>IFERROR(MOD(Table1[[#This Row],[cancellation hour rounded]],24),"not cancelled")</f>
        <v>23</v>
      </c>
      <c r="K4769" s="32">
        <f>1/Table1[[#This Row],[Duration (Time between doses '[in hours'])]]</f>
        <v>0.125</v>
      </c>
      <c r="L4769" s="33">
        <f>Table1[[#This Row],[number doses per hour]]*INDEX(Table2[price per dose],Table1[[#This Row],[Drug ID]])</f>
        <v>0.84929166666666667</v>
      </c>
      <c r="M4769" s="11" t="b">
        <f>AND(Table1[[#This Row],[hour of cancellation 0 to 23]]&gt;=0,Table1[[#This Row],[hour of cancellation 0 to 23]]&lt;=23)</f>
        <v>1</v>
      </c>
    </row>
    <row r="4770" spans="1:13" x14ac:dyDescent="0.3">
      <c r="A4770" s="1">
        <v>4769</v>
      </c>
      <c r="B4770" s="1">
        <v>2</v>
      </c>
      <c r="C4770" s="2">
        <v>41117.895912684566</v>
      </c>
      <c r="D4770" s="2">
        <v>41177.895833333336</v>
      </c>
      <c r="E4770" s="1">
        <v>10</v>
      </c>
      <c r="F4770" s="2">
        <v>41118.858989454369</v>
      </c>
      <c r="G4770" s="1">
        <v>0</v>
      </c>
      <c r="H4770" s="32">
        <f>IFERROR(HOUR(Table1[[#This Row],[Cancel Date/time]])+MINUTE(Table1[[#This Row],[Cancel Date/time]])/60,"not cancelled")</f>
        <v>20.6</v>
      </c>
      <c r="I4770" s="47">
        <f>IFERROR(ROUND(Table1[[#This Row],[cancellation time decimal]],0),"not cancelled")</f>
        <v>21</v>
      </c>
      <c r="J4770" s="10">
        <f>IFERROR(MOD(Table1[[#This Row],[cancellation hour rounded]],24),"not cancelled")</f>
        <v>21</v>
      </c>
      <c r="K4770" s="32">
        <f>1/Table1[[#This Row],[Duration (Time between doses '[in hours'])]]</f>
        <v>0.1</v>
      </c>
      <c r="L4770" s="33">
        <f>Table1[[#This Row],[number doses per hour]]*INDEX(Table2[price per dose],Table1[[#This Row],[Drug ID]])</f>
        <v>0.84959999999999969</v>
      </c>
      <c r="M4770" s="11" t="b">
        <f>AND(Table1[[#This Row],[hour of cancellation 0 to 23]]&gt;=0,Table1[[#This Row],[hour of cancellation 0 to 23]]&lt;=23)</f>
        <v>1</v>
      </c>
    </row>
    <row r="4771" spans="1:13" x14ac:dyDescent="0.3">
      <c r="A4771" s="1">
        <v>4770</v>
      </c>
      <c r="B4771" s="1">
        <v>5</v>
      </c>
      <c r="C4771" s="2">
        <v>41117.965549909684</v>
      </c>
      <c r="D4771" s="2">
        <v>41177.965277777781</v>
      </c>
      <c r="E4771" s="1">
        <v>24</v>
      </c>
      <c r="F4771" s="2">
        <v>41119.652428670495</v>
      </c>
      <c r="G4771" s="1">
        <v>0</v>
      </c>
      <c r="H4771" s="32">
        <f>IFERROR(HOUR(Table1[[#This Row],[Cancel Date/time]])+MINUTE(Table1[[#This Row],[Cancel Date/time]])/60,"not cancelled")</f>
        <v>15.65</v>
      </c>
      <c r="I4771" s="47">
        <f>IFERROR(ROUND(Table1[[#This Row],[cancellation time decimal]],0),"not cancelled")</f>
        <v>16</v>
      </c>
      <c r="J4771" s="10">
        <f>IFERROR(MOD(Table1[[#This Row],[cancellation hour rounded]],24),"not cancelled")</f>
        <v>16</v>
      </c>
      <c r="K4771" s="32">
        <f>1/Table1[[#This Row],[Duration (Time between doses '[in hours'])]]</f>
        <v>4.1666666666666664E-2</v>
      </c>
      <c r="L4771" s="33">
        <f>Table1[[#This Row],[number doses per hour]]*INDEX(Table2[price per dose],Table1[[#This Row],[Drug ID]])</f>
        <v>0.2815833333333333</v>
      </c>
      <c r="M4771" s="11" t="b">
        <f>AND(Table1[[#This Row],[hour of cancellation 0 to 23]]&gt;=0,Table1[[#This Row],[hour of cancellation 0 to 23]]&lt;=23)</f>
        <v>1</v>
      </c>
    </row>
    <row r="4772" spans="1:13" x14ac:dyDescent="0.3">
      <c r="A4772" s="1">
        <v>4771</v>
      </c>
      <c r="B4772" s="1">
        <v>7</v>
      </c>
      <c r="C4772" s="2">
        <v>41118.061617067207</v>
      </c>
      <c r="D4772" s="2">
        <v>41178.061111111107</v>
      </c>
      <c r="E4772" s="1">
        <v>24</v>
      </c>
      <c r="F4772" s="2">
        <v>41171.379567628115</v>
      </c>
      <c r="G4772" s="1">
        <v>2</v>
      </c>
      <c r="H4772" s="32">
        <f>IFERROR(HOUR(Table1[[#This Row],[Cancel Date/time]])+MINUTE(Table1[[#This Row],[Cancel Date/time]])/60,"not cancelled")</f>
        <v>9.1</v>
      </c>
      <c r="I4772" s="47">
        <f>IFERROR(ROUND(Table1[[#This Row],[cancellation time decimal]],0),"not cancelled")</f>
        <v>9</v>
      </c>
      <c r="J4772" s="10">
        <f>IFERROR(MOD(Table1[[#This Row],[cancellation hour rounded]],24),"not cancelled")</f>
        <v>9</v>
      </c>
      <c r="K4772" s="32">
        <f>1/Table1[[#This Row],[Duration (Time between doses '[in hours'])]]</f>
        <v>4.1666666666666664E-2</v>
      </c>
      <c r="L4772" s="33">
        <f>Table1[[#This Row],[number doses per hour]]*INDEX(Table2[price per dose],Table1[[#This Row],[Drug ID]])</f>
        <v>1.2958049999999997</v>
      </c>
      <c r="M4772" s="11" t="b">
        <f>AND(Table1[[#This Row],[hour of cancellation 0 to 23]]&gt;=0,Table1[[#This Row],[hour of cancellation 0 to 23]]&lt;=23)</f>
        <v>1</v>
      </c>
    </row>
    <row r="4773" spans="1:13" x14ac:dyDescent="0.3">
      <c r="A4773" s="1">
        <v>4772</v>
      </c>
      <c r="B4773" s="1">
        <v>7</v>
      </c>
      <c r="C4773" s="2">
        <v>41118.065869805592</v>
      </c>
      <c r="D4773" s="2">
        <v>41178.065277777772</v>
      </c>
      <c r="E4773" s="1">
        <v>24</v>
      </c>
      <c r="F4773" s="2">
        <v>41123.455986682799</v>
      </c>
      <c r="G4773" s="1">
        <v>0</v>
      </c>
      <c r="H4773" s="32">
        <f>IFERROR(HOUR(Table1[[#This Row],[Cancel Date/time]])+MINUTE(Table1[[#This Row],[Cancel Date/time]])/60,"not cancelled")</f>
        <v>10.933333333333334</v>
      </c>
      <c r="I4773" s="47">
        <f>IFERROR(ROUND(Table1[[#This Row],[cancellation time decimal]],0),"not cancelled")</f>
        <v>11</v>
      </c>
      <c r="J4773" s="10">
        <f>IFERROR(MOD(Table1[[#This Row],[cancellation hour rounded]],24),"not cancelled")</f>
        <v>11</v>
      </c>
      <c r="K4773" s="32">
        <f>1/Table1[[#This Row],[Duration (Time between doses '[in hours'])]]</f>
        <v>4.1666666666666664E-2</v>
      </c>
      <c r="L4773" s="33">
        <f>Table1[[#This Row],[number doses per hour]]*INDEX(Table2[price per dose],Table1[[#This Row],[Drug ID]])</f>
        <v>1.2958049999999997</v>
      </c>
      <c r="M4773" s="11" t="b">
        <f>AND(Table1[[#This Row],[hour of cancellation 0 to 23]]&gt;=0,Table1[[#This Row],[hour of cancellation 0 to 23]]&lt;=23)</f>
        <v>1</v>
      </c>
    </row>
    <row r="4774" spans="1:13" hidden="1" x14ac:dyDescent="0.3">
      <c r="A4774" s="1">
        <v>4773</v>
      </c>
      <c r="B4774" s="1">
        <v>2</v>
      </c>
      <c r="C4774" s="2">
        <v>41118.275945155488</v>
      </c>
      <c r="D4774" s="2">
        <v>41121.150344974682</v>
      </c>
      <c r="E4774" s="1">
        <v>10</v>
      </c>
      <c r="F4774" s="2" t="s">
        <v>5</v>
      </c>
      <c r="G4774" s="1">
        <v>0</v>
      </c>
      <c r="H4774" s="32" t="str">
        <f>IFERROR(HOUR(Table1[[#This Row],[Cancel Date/time]])+MINUTE(Table1[[#This Row],[Cancel Date/time]])/60,"not cancelled")</f>
        <v>not cancelled</v>
      </c>
      <c r="I4774" s="47" t="str">
        <f>IFERROR(ROUND(Table1[[#This Row],[cancellation time decimal]],0),"not cancelled")</f>
        <v>not cancelled</v>
      </c>
      <c r="J4774" s="10" t="str">
        <f>IFERROR(MOD(Table1[[#This Row],[cancellation hour rounded]],24),"not cancelled")</f>
        <v>not cancelled</v>
      </c>
      <c r="K4774" s="32">
        <f>1/Table1[[#This Row],[Duration (Time between doses '[in hours'])]]</f>
        <v>0.1</v>
      </c>
      <c r="L4774" s="33">
        <f>Table1[[#This Row],[number doses per hour]]*INDEX(Table2[price per dose],Table1[[#This Row],[Drug ID]])</f>
        <v>0.84959999999999969</v>
      </c>
      <c r="M4774" s="11" t="b">
        <f>AND(Table1[[#This Row],[hour of cancellation 0 to 23]]&gt;=0,Table1[[#This Row],[hour of cancellation 0 to 23]]&lt;=23)</f>
        <v>0</v>
      </c>
    </row>
    <row r="4775" spans="1:13" x14ac:dyDescent="0.3">
      <c r="A4775" s="1">
        <v>4774</v>
      </c>
      <c r="B4775" s="1">
        <v>5</v>
      </c>
      <c r="C4775" s="2">
        <v>41118.390803058704</v>
      </c>
      <c r="D4775" s="2">
        <v>41178.390277777777</v>
      </c>
      <c r="E4775" s="1">
        <v>24</v>
      </c>
      <c r="F4775" s="2">
        <v>41120.477813548772</v>
      </c>
      <c r="G4775" s="1">
        <v>0</v>
      </c>
      <c r="H4775" s="32">
        <f>IFERROR(HOUR(Table1[[#This Row],[Cancel Date/time]])+MINUTE(Table1[[#This Row],[Cancel Date/time]])/60,"not cancelled")</f>
        <v>11.466666666666667</v>
      </c>
      <c r="I4775" s="47">
        <f>IFERROR(ROUND(Table1[[#This Row],[cancellation time decimal]],0),"not cancelled")</f>
        <v>11</v>
      </c>
      <c r="J4775" s="10">
        <f>IFERROR(MOD(Table1[[#This Row],[cancellation hour rounded]],24),"not cancelled")</f>
        <v>11</v>
      </c>
      <c r="K4775" s="32">
        <f>1/Table1[[#This Row],[Duration (Time between doses '[in hours'])]]</f>
        <v>4.1666666666666664E-2</v>
      </c>
      <c r="L4775" s="33">
        <f>Table1[[#This Row],[number doses per hour]]*INDEX(Table2[price per dose],Table1[[#This Row],[Drug ID]])</f>
        <v>0.2815833333333333</v>
      </c>
      <c r="M4775" s="11" t="b">
        <f>AND(Table1[[#This Row],[hour of cancellation 0 to 23]]&gt;=0,Table1[[#This Row],[hour of cancellation 0 to 23]]&lt;=23)</f>
        <v>1</v>
      </c>
    </row>
    <row r="4776" spans="1:13" x14ac:dyDescent="0.3">
      <c r="A4776" s="1">
        <v>4775</v>
      </c>
      <c r="B4776" s="1">
        <v>1</v>
      </c>
      <c r="C4776" s="2">
        <v>41118.399962441916</v>
      </c>
      <c r="D4776" s="2">
        <v>41120.899305555555</v>
      </c>
      <c r="E4776" s="1">
        <v>8</v>
      </c>
      <c r="F4776" s="2">
        <v>41119.095364492336</v>
      </c>
      <c r="G4776" s="1">
        <v>0</v>
      </c>
      <c r="H4776" s="32">
        <f>IFERROR(HOUR(Table1[[#This Row],[Cancel Date/time]])+MINUTE(Table1[[#This Row],[Cancel Date/time]])/60,"not cancelled")</f>
        <v>2.2833333333333332</v>
      </c>
      <c r="I4776" s="47">
        <f>IFERROR(ROUND(Table1[[#This Row],[cancellation time decimal]],0),"not cancelled")</f>
        <v>2</v>
      </c>
      <c r="J4776" s="10">
        <f>IFERROR(MOD(Table1[[#This Row],[cancellation hour rounded]],24),"not cancelled")</f>
        <v>2</v>
      </c>
      <c r="K4776" s="32">
        <f>1/Table1[[#This Row],[Duration (Time between doses '[in hours'])]]</f>
        <v>0.125</v>
      </c>
      <c r="L4776" s="33">
        <f>Table1[[#This Row],[number doses per hour]]*INDEX(Table2[price per dose],Table1[[#This Row],[Drug ID]])</f>
        <v>0.84929166666666667</v>
      </c>
      <c r="M4776" s="11" t="b">
        <f>AND(Table1[[#This Row],[hour of cancellation 0 to 23]]&gt;=0,Table1[[#This Row],[hour of cancellation 0 to 23]]&lt;=23)</f>
        <v>1</v>
      </c>
    </row>
    <row r="4777" spans="1:13" x14ac:dyDescent="0.3">
      <c r="A4777" s="1">
        <v>4776</v>
      </c>
      <c r="B4777" s="1">
        <v>5</v>
      </c>
      <c r="C4777" s="2">
        <v>41118.413064576605</v>
      </c>
      <c r="D4777" s="2">
        <v>41178.412499999999</v>
      </c>
      <c r="E4777" s="1">
        <v>24</v>
      </c>
      <c r="F4777" s="2">
        <v>41119.871173907122</v>
      </c>
      <c r="G4777" s="1">
        <v>0</v>
      </c>
      <c r="H4777" s="32">
        <f>IFERROR(HOUR(Table1[[#This Row],[Cancel Date/time]])+MINUTE(Table1[[#This Row],[Cancel Date/time]])/60,"not cancelled")</f>
        <v>20.9</v>
      </c>
      <c r="I4777" s="47">
        <f>IFERROR(ROUND(Table1[[#This Row],[cancellation time decimal]],0),"not cancelled")</f>
        <v>21</v>
      </c>
      <c r="J4777" s="10">
        <f>IFERROR(MOD(Table1[[#This Row],[cancellation hour rounded]],24),"not cancelled")</f>
        <v>21</v>
      </c>
      <c r="K4777" s="32">
        <f>1/Table1[[#This Row],[Duration (Time between doses '[in hours'])]]</f>
        <v>4.1666666666666664E-2</v>
      </c>
      <c r="L4777" s="33">
        <f>Table1[[#This Row],[number doses per hour]]*INDEX(Table2[price per dose],Table1[[#This Row],[Drug ID]])</f>
        <v>0.2815833333333333</v>
      </c>
      <c r="M4777" s="11" t="b">
        <f>AND(Table1[[#This Row],[hour of cancellation 0 to 23]]&gt;=0,Table1[[#This Row],[hour of cancellation 0 to 23]]&lt;=23)</f>
        <v>1</v>
      </c>
    </row>
    <row r="4778" spans="1:13" hidden="1" x14ac:dyDescent="0.3">
      <c r="A4778" s="1">
        <v>4777</v>
      </c>
      <c r="B4778" s="1">
        <v>8</v>
      </c>
      <c r="C4778" s="2">
        <v>41118.379527890625</v>
      </c>
      <c r="D4778" s="2">
        <v>41120.754234729786</v>
      </c>
      <c r="E4778" s="1">
        <v>3</v>
      </c>
      <c r="F4778" s="2" t="s">
        <v>5</v>
      </c>
      <c r="G4778" s="1">
        <v>0</v>
      </c>
      <c r="H4778" s="32" t="str">
        <f>IFERROR(HOUR(Table1[[#This Row],[Cancel Date/time]])+MINUTE(Table1[[#This Row],[Cancel Date/time]])/60,"not cancelled")</f>
        <v>not cancelled</v>
      </c>
      <c r="I4778" s="47" t="str">
        <f>IFERROR(ROUND(Table1[[#This Row],[cancellation time decimal]],0),"not cancelled")</f>
        <v>not cancelled</v>
      </c>
      <c r="J4778" s="10" t="str">
        <f>IFERROR(MOD(Table1[[#This Row],[cancellation hour rounded]],24),"not cancelled")</f>
        <v>not cancelled</v>
      </c>
      <c r="K4778" s="32">
        <f>1/Table1[[#This Row],[Duration (Time between doses '[in hours'])]]</f>
        <v>0.33333333333333331</v>
      </c>
      <c r="L4778" s="33">
        <f>Table1[[#This Row],[number doses per hour]]*INDEX(Table2[price per dose],Table1[[#This Row],[Drug ID]])</f>
        <v>0.29998222222222221</v>
      </c>
      <c r="M4778" s="11" t="b">
        <f>AND(Table1[[#This Row],[hour of cancellation 0 to 23]]&gt;=0,Table1[[#This Row],[hour of cancellation 0 to 23]]&lt;=23)</f>
        <v>0</v>
      </c>
    </row>
    <row r="4779" spans="1:13" x14ac:dyDescent="0.3">
      <c r="A4779" s="1">
        <v>4778</v>
      </c>
      <c r="B4779" s="1">
        <v>9</v>
      </c>
      <c r="C4779" s="2">
        <v>41118.389899697686</v>
      </c>
      <c r="D4779" s="2">
        <v>41178.38958333333</v>
      </c>
      <c r="E4779" s="1">
        <v>5</v>
      </c>
      <c r="F4779" s="2">
        <v>41121.492572857038</v>
      </c>
      <c r="G4779" s="1">
        <v>1</v>
      </c>
      <c r="H4779" s="32">
        <f>IFERROR(HOUR(Table1[[#This Row],[Cancel Date/time]])+MINUTE(Table1[[#This Row],[Cancel Date/time]])/60,"not cancelled")</f>
        <v>11.816666666666666</v>
      </c>
      <c r="I4779" s="47">
        <f>IFERROR(ROUND(Table1[[#This Row],[cancellation time decimal]],0),"not cancelled")</f>
        <v>12</v>
      </c>
      <c r="J4779" s="10">
        <f>IFERROR(MOD(Table1[[#This Row],[cancellation hour rounded]],24),"not cancelled")</f>
        <v>12</v>
      </c>
      <c r="K4779" s="32">
        <f>1/Table1[[#This Row],[Duration (Time between doses '[in hours'])]]</f>
        <v>0.2</v>
      </c>
      <c r="L4779" s="33">
        <f>Table1[[#This Row],[number doses per hour]]*INDEX(Table2[price per dose],Table1[[#This Row],[Drug ID]])</f>
        <v>5.6740000000000004</v>
      </c>
      <c r="M4779" s="11" t="b">
        <f>AND(Table1[[#This Row],[hour of cancellation 0 to 23]]&gt;=0,Table1[[#This Row],[hour of cancellation 0 to 23]]&lt;=23)</f>
        <v>1</v>
      </c>
    </row>
    <row r="4780" spans="1:13" x14ac:dyDescent="0.3">
      <c r="A4780" s="1">
        <v>4779</v>
      </c>
      <c r="B4780" s="1">
        <v>9</v>
      </c>
      <c r="C4780" s="2">
        <v>41118.382515289246</v>
      </c>
      <c r="D4780" s="2">
        <v>41178.381944444445</v>
      </c>
      <c r="E4780" s="1">
        <v>5</v>
      </c>
      <c r="F4780" s="2">
        <v>41121.652053950602</v>
      </c>
      <c r="G4780" s="1">
        <v>0</v>
      </c>
      <c r="H4780" s="32">
        <f>IFERROR(HOUR(Table1[[#This Row],[Cancel Date/time]])+MINUTE(Table1[[#This Row],[Cancel Date/time]])/60,"not cancelled")</f>
        <v>15.633333333333333</v>
      </c>
      <c r="I4780" s="47">
        <f>IFERROR(ROUND(Table1[[#This Row],[cancellation time decimal]],0),"not cancelled")</f>
        <v>16</v>
      </c>
      <c r="J4780" s="10">
        <f>IFERROR(MOD(Table1[[#This Row],[cancellation hour rounded]],24),"not cancelled")</f>
        <v>16</v>
      </c>
      <c r="K4780" s="32">
        <f>1/Table1[[#This Row],[Duration (Time between doses '[in hours'])]]</f>
        <v>0.2</v>
      </c>
      <c r="L4780" s="33">
        <f>Table1[[#This Row],[number doses per hour]]*INDEX(Table2[price per dose],Table1[[#This Row],[Drug ID]])</f>
        <v>5.6740000000000004</v>
      </c>
      <c r="M4780" s="11" t="b">
        <f>AND(Table1[[#This Row],[hour of cancellation 0 to 23]]&gt;=0,Table1[[#This Row],[hour of cancellation 0 to 23]]&lt;=23)</f>
        <v>1</v>
      </c>
    </row>
    <row r="4781" spans="1:13" x14ac:dyDescent="0.3">
      <c r="A4781" s="1">
        <v>4780</v>
      </c>
      <c r="B4781" s="1">
        <v>2</v>
      </c>
      <c r="C4781" s="2">
        <v>41118.498792462466</v>
      </c>
      <c r="D4781" s="2">
        <v>41178.498611111114</v>
      </c>
      <c r="E4781" s="1">
        <v>10</v>
      </c>
      <c r="F4781" s="2">
        <v>41119.352718411799</v>
      </c>
      <c r="G4781" s="1">
        <v>0</v>
      </c>
      <c r="H4781" s="32">
        <f>IFERROR(HOUR(Table1[[#This Row],[Cancel Date/time]])+MINUTE(Table1[[#This Row],[Cancel Date/time]])/60,"not cancelled")</f>
        <v>8.4499999999999993</v>
      </c>
      <c r="I4781" s="47">
        <f>IFERROR(ROUND(Table1[[#This Row],[cancellation time decimal]],0),"not cancelled")</f>
        <v>8</v>
      </c>
      <c r="J4781" s="10">
        <f>IFERROR(MOD(Table1[[#This Row],[cancellation hour rounded]],24),"not cancelled")</f>
        <v>8</v>
      </c>
      <c r="K4781" s="32">
        <f>1/Table1[[#This Row],[Duration (Time between doses '[in hours'])]]</f>
        <v>0.1</v>
      </c>
      <c r="L4781" s="33">
        <f>Table1[[#This Row],[number doses per hour]]*INDEX(Table2[price per dose],Table1[[#This Row],[Drug ID]])</f>
        <v>0.84959999999999969</v>
      </c>
      <c r="M4781" s="11" t="b">
        <f>AND(Table1[[#This Row],[hour of cancellation 0 to 23]]&gt;=0,Table1[[#This Row],[hour of cancellation 0 to 23]]&lt;=23)</f>
        <v>1</v>
      </c>
    </row>
    <row r="4782" spans="1:13" x14ac:dyDescent="0.3">
      <c r="A4782" s="1">
        <v>4781</v>
      </c>
      <c r="B4782" s="1">
        <v>7</v>
      </c>
      <c r="C4782" s="2">
        <v>41118.476408246301</v>
      </c>
      <c r="D4782" s="2">
        <v>41178.476388888892</v>
      </c>
      <c r="E4782" s="1">
        <v>24</v>
      </c>
      <c r="F4782" s="2">
        <v>41134.272435106614</v>
      </c>
      <c r="G4782" s="1">
        <v>0</v>
      </c>
      <c r="H4782" s="32">
        <f>IFERROR(HOUR(Table1[[#This Row],[Cancel Date/time]])+MINUTE(Table1[[#This Row],[Cancel Date/time]])/60,"not cancelled")</f>
        <v>6.5333333333333332</v>
      </c>
      <c r="I4782" s="47">
        <f>IFERROR(ROUND(Table1[[#This Row],[cancellation time decimal]],0),"not cancelled")</f>
        <v>7</v>
      </c>
      <c r="J4782" s="10">
        <f>IFERROR(MOD(Table1[[#This Row],[cancellation hour rounded]],24),"not cancelled")</f>
        <v>7</v>
      </c>
      <c r="K4782" s="32">
        <f>1/Table1[[#This Row],[Duration (Time between doses '[in hours'])]]</f>
        <v>4.1666666666666664E-2</v>
      </c>
      <c r="L4782" s="33">
        <f>Table1[[#This Row],[number doses per hour]]*INDEX(Table2[price per dose],Table1[[#This Row],[Drug ID]])</f>
        <v>1.2958049999999997</v>
      </c>
      <c r="M4782" s="11" t="b">
        <f>AND(Table1[[#This Row],[hour of cancellation 0 to 23]]&gt;=0,Table1[[#This Row],[hour of cancellation 0 to 23]]&lt;=23)</f>
        <v>1</v>
      </c>
    </row>
    <row r="4783" spans="1:13" x14ac:dyDescent="0.3">
      <c r="A4783" s="1">
        <v>4782</v>
      </c>
      <c r="B4783" s="1">
        <v>11</v>
      </c>
      <c r="C4783" s="2">
        <v>41118.49099338513</v>
      </c>
      <c r="D4783" s="2">
        <v>41178.490972222222</v>
      </c>
      <c r="E4783" s="1">
        <v>1</v>
      </c>
      <c r="F4783" s="2">
        <v>41125.572999499003</v>
      </c>
      <c r="G4783" s="1">
        <v>1</v>
      </c>
      <c r="H4783" s="32">
        <f>IFERROR(HOUR(Table1[[#This Row],[Cancel Date/time]])+MINUTE(Table1[[#This Row],[Cancel Date/time]])/60,"not cancelled")</f>
        <v>13.75</v>
      </c>
      <c r="I4783" s="47">
        <f>IFERROR(ROUND(Table1[[#This Row],[cancellation time decimal]],0),"not cancelled")</f>
        <v>14</v>
      </c>
      <c r="J4783" s="10">
        <f>IFERROR(MOD(Table1[[#This Row],[cancellation hour rounded]],24),"not cancelled")</f>
        <v>14</v>
      </c>
      <c r="K4783" s="32">
        <f>1/Table1[[#This Row],[Duration (Time between doses '[in hours'])]]</f>
        <v>1</v>
      </c>
      <c r="L4783" s="33">
        <f>Table1[[#This Row],[number doses per hour]]*INDEX(Table2[price per dose],Table1[[#This Row],[Drug ID]])</f>
        <v>1</v>
      </c>
      <c r="M4783" s="11" t="b">
        <f>AND(Table1[[#This Row],[hour of cancellation 0 to 23]]&gt;=0,Table1[[#This Row],[hour of cancellation 0 to 23]]&lt;=23)</f>
        <v>1</v>
      </c>
    </row>
    <row r="4784" spans="1:13" x14ac:dyDescent="0.3">
      <c r="A4784" s="1">
        <v>4783</v>
      </c>
      <c r="B4784" s="1">
        <v>3</v>
      </c>
      <c r="C4784" s="2">
        <v>41118.474253107976</v>
      </c>
      <c r="D4784" s="2">
        <v>41178.473611111112</v>
      </c>
      <c r="E4784" s="1">
        <v>24</v>
      </c>
      <c r="F4784" s="2">
        <v>41120.536671486792</v>
      </c>
      <c r="G4784" s="1">
        <v>0</v>
      </c>
      <c r="H4784" s="32">
        <f>IFERROR(HOUR(Table1[[#This Row],[Cancel Date/time]])+MINUTE(Table1[[#This Row],[Cancel Date/time]])/60,"not cancelled")</f>
        <v>12.866666666666667</v>
      </c>
      <c r="I4784" s="47">
        <f>IFERROR(ROUND(Table1[[#This Row],[cancellation time decimal]],0),"not cancelled")</f>
        <v>13</v>
      </c>
      <c r="J4784" s="10">
        <f>IFERROR(MOD(Table1[[#This Row],[cancellation hour rounded]],24),"not cancelled")</f>
        <v>13</v>
      </c>
      <c r="K4784" s="32">
        <f>1/Table1[[#This Row],[Duration (Time between doses '[in hours'])]]</f>
        <v>4.1666666666666664E-2</v>
      </c>
      <c r="L4784" s="33">
        <f>Table1[[#This Row],[number doses per hour]]*INDEX(Table2[price per dose],Table1[[#This Row],[Drug ID]])</f>
        <v>0.18133000000000002</v>
      </c>
      <c r="M4784" s="11" t="b">
        <f>AND(Table1[[#This Row],[hour of cancellation 0 to 23]]&gt;=0,Table1[[#This Row],[hour of cancellation 0 to 23]]&lt;=23)</f>
        <v>1</v>
      </c>
    </row>
    <row r="4785" spans="1:13" x14ac:dyDescent="0.3">
      <c r="A4785" s="1">
        <v>4784</v>
      </c>
      <c r="B4785" s="1">
        <v>4</v>
      </c>
      <c r="C4785" s="2">
        <v>41118.527896054016</v>
      </c>
      <c r="D4785" s="2">
        <v>41178.527777777781</v>
      </c>
      <c r="E4785" s="1">
        <v>12</v>
      </c>
      <c r="F4785" s="2">
        <v>41121.713736323713</v>
      </c>
      <c r="G4785" s="1">
        <v>0</v>
      </c>
      <c r="H4785" s="32">
        <f>IFERROR(HOUR(Table1[[#This Row],[Cancel Date/time]])+MINUTE(Table1[[#This Row],[Cancel Date/time]])/60,"not cancelled")</f>
        <v>17.116666666666667</v>
      </c>
      <c r="I4785" s="47">
        <f>IFERROR(ROUND(Table1[[#This Row],[cancellation time decimal]],0),"not cancelled")</f>
        <v>17</v>
      </c>
      <c r="J4785" s="10">
        <f>IFERROR(MOD(Table1[[#This Row],[cancellation hour rounded]],24),"not cancelled")</f>
        <v>17</v>
      </c>
      <c r="K4785" s="32">
        <f>1/Table1[[#This Row],[Duration (Time between doses '[in hours'])]]</f>
        <v>8.3333333333333329E-2</v>
      </c>
      <c r="L4785" s="33">
        <f>Table1[[#This Row],[number doses per hour]]*INDEX(Table2[price per dose],Table1[[#This Row],[Drug ID]])</f>
        <v>1.448055119047619</v>
      </c>
      <c r="M4785" s="11" t="b">
        <f>AND(Table1[[#This Row],[hour of cancellation 0 to 23]]&gt;=0,Table1[[#This Row],[hour of cancellation 0 to 23]]&lt;=23)</f>
        <v>1</v>
      </c>
    </row>
    <row r="4786" spans="1:13" x14ac:dyDescent="0.3">
      <c r="A4786" s="1">
        <v>4785</v>
      </c>
      <c r="B4786" s="1">
        <v>1</v>
      </c>
      <c r="C4786" s="2">
        <v>41118.511130943894</v>
      </c>
      <c r="D4786" s="2">
        <v>41178.511111111111</v>
      </c>
      <c r="E4786" s="1">
        <v>8</v>
      </c>
      <c r="F4786" s="2">
        <v>41119.526415938883</v>
      </c>
      <c r="G4786" s="1">
        <v>0</v>
      </c>
      <c r="H4786" s="32">
        <f>IFERROR(HOUR(Table1[[#This Row],[Cancel Date/time]])+MINUTE(Table1[[#This Row],[Cancel Date/time]])/60,"not cancelled")</f>
        <v>12.633333333333333</v>
      </c>
      <c r="I4786" s="47">
        <f>IFERROR(ROUND(Table1[[#This Row],[cancellation time decimal]],0),"not cancelled")</f>
        <v>13</v>
      </c>
      <c r="J4786" s="10">
        <f>IFERROR(MOD(Table1[[#This Row],[cancellation hour rounded]],24),"not cancelled")</f>
        <v>13</v>
      </c>
      <c r="K4786" s="32">
        <f>1/Table1[[#This Row],[Duration (Time between doses '[in hours'])]]</f>
        <v>0.125</v>
      </c>
      <c r="L4786" s="33">
        <f>Table1[[#This Row],[number doses per hour]]*INDEX(Table2[price per dose],Table1[[#This Row],[Drug ID]])</f>
        <v>0.84929166666666667</v>
      </c>
      <c r="M4786" s="11" t="b">
        <f>AND(Table1[[#This Row],[hour of cancellation 0 to 23]]&gt;=0,Table1[[#This Row],[hour of cancellation 0 to 23]]&lt;=23)</f>
        <v>1</v>
      </c>
    </row>
    <row r="4787" spans="1:13" hidden="1" x14ac:dyDescent="0.3">
      <c r="A4787" s="1">
        <v>4786</v>
      </c>
      <c r="B4787" s="1">
        <v>1</v>
      </c>
      <c r="C4787" s="2">
        <v>41118.557338754923</v>
      </c>
      <c r="D4787" s="2">
        <v>41122.098375735921</v>
      </c>
      <c r="E4787" s="1">
        <v>12</v>
      </c>
      <c r="F4787" s="2" t="s">
        <v>5</v>
      </c>
      <c r="G4787" s="1">
        <v>0</v>
      </c>
      <c r="H4787" s="32" t="str">
        <f>IFERROR(HOUR(Table1[[#This Row],[Cancel Date/time]])+MINUTE(Table1[[#This Row],[Cancel Date/time]])/60,"not cancelled")</f>
        <v>not cancelled</v>
      </c>
      <c r="I4787" s="47" t="str">
        <f>IFERROR(ROUND(Table1[[#This Row],[cancellation time decimal]],0),"not cancelled")</f>
        <v>not cancelled</v>
      </c>
      <c r="J4787" s="10" t="str">
        <f>IFERROR(MOD(Table1[[#This Row],[cancellation hour rounded]],24),"not cancelled")</f>
        <v>not cancelled</v>
      </c>
      <c r="K4787" s="32">
        <f>1/Table1[[#This Row],[Duration (Time between doses '[in hours'])]]</f>
        <v>8.3333333333333329E-2</v>
      </c>
      <c r="L4787" s="33">
        <f>Table1[[#This Row],[number doses per hour]]*INDEX(Table2[price per dose],Table1[[#This Row],[Drug ID]])</f>
        <v>0.56619444444444444</v>
      </c>
      <c r="M4787" s="11" t="b">
        <f>AND(Table1[[#This Row],[hour of cancellation 0 to 23]]&gt;=0,Table1[[#This Row],[hour of cancellation 0 to 23]]&lt;=23)</f>
        <v>0</v>
      </c>
    </row>
    <row r="4788" spans="1:13" x14ac:dyDescent="0.3">
      <c r="A4788" s="1">
        <v>4787</v>
      </c>
      <c r="B4788" s="1">
        <v>3</v>
      </c>
      <c r="C4788" s="2">
        <v>41118.542708181354</v>
      </c>
      <c r="D4788" s="2">
        <v>41178.542361111111</v>
      </c>
      <c r="E4788" s="1">
        <v>24</v>
      </c>
      <c r="F4788" s="2">
        <v>41120.461356234489</v>
      </c>
      <c r="G4788" s="1">
        <v>0</v>
      </c>
      <c r="H4788" s="32">
        <f>IFERROR(HOUR(Table1[[#This Row],[Cancel Date/time]])+MINUTE(Table1[[#This Row],[Cancel Date/time]])/60,"not cancelled")</f>
        <v>11.066666666666666</v>
      </c>
      <c r="I4788" s="47">
        <f>IFERROR(ROUND(Table1[[#This Row],[cancellation time decimal]],0),"not cancelled")</f>
        <v>11</v>
      </c>
      <c r="J4788" s="10">
        <f>IFERROR(MOD(Table1[[#This Row],[cancellation hour rounded]],24),"not cancelled")</f>
        <v>11</v>
      </c>
      <c r="K4788" s="32">
        <f>1/Table1[[#This Row],[Duration (Time between doses '[in hours'])]]</f>
        <v>4.1666666666666664E-2</v>
      </c>
      <c r="L4788" s="33">
        <f>Table1[[#This Row],[number doses per hour]]*INDEX(Table2[price per dose],Table1[[#This Row],[Drug ID]])</f>
        <v>0.18133000000000002</v>
      </c>
      <c r="M4788" s="11" t="b">
        <f>AND(Table1[[#This Row],[hour of cancellation 0 to 23]]&gt;=0,Table1[[#This Row],[hour of cancellation 0 to 23]]&lt;=23)</f>
        <v>1</v>
      </c>
    </row>
    <row r="4789" spans="1:13" hidden="1" x14ac:dyDescent="0.3">
      <c r="A4789" s="1">
        <v>4788</v>
      </c>
      <c r="B4789" s="1">
        <v>1</v>
      </c>
      <c r="C4789" s="2">
        <v>41118.579733847095</v>
      </c>
      <c r="D4789" s="2">
        <v>41120.787882881203</v>
      </c>
      <c r="E4789" s="1">
        <v>8</v>
      </c>
      <c r="F4789" s="2" t="s">
        <v>5</v>
      </c>
      <c r="G4789" s="1">
        <v>0</v>
      </c>
      <c r="H4789" s="32" t="str">
        <f>IFERROR(HOUR(Table1[[#This Row],[Cancel Date/time]])+MINUTE(Table1[[#This Row],[Cancel Date/time]])/60,"not cancelled")</f>
        <v>not cancelled</v>
      </c>
      <c r="I4789" s="47" t="str">
        <f>IFERROR(ROUND(Table1[[#This Row],[cancellation time decimal]],0),"not cancelled")</f>
        <v>not cancelled</v>
      </c>
      <c r="J4789" s="10" t="str">
        <f>IFERROR(MOD(Table1[[#This Row],[cancellation hour rounded]],24),"not cancelled")</f>
        <v>not cancelled</v>
      </c>
      <c r="K4789" s="32">
        <f>1/Table1[[#This Row],[Duration (Time between doses '[in hours'])]]</f>
        <v>0.125</v>
      </c>
      <c r="L4789" s="33">
        <f>Table1[[#This Row],[number doses per hour]]*INDEX(Table2[price per dose],Table1[[#This Row],[Drug ID]])</f>
        <v>0.84929166666666667</v>
      </c>
      <c r="M4789" s="11" t="b">
        <f>AND(Table1[[#This Row],[hour of cancellation 0 to 23]]&gt;=0,Table1[[#This Row],[hour of cancellation 0 to 23]]&lt;=23)</f>
        <v>0</v>
      </c>
    </row>
    <row r="4790" spans="1:13" hidden="1" x14ac:dyDescent="0.3">
      <c r="A4790" s="1">
        <v>4789</v>
      </c>
      <c r="B4790" s="1">
        <v>4</v>
      </c>
      <c r="C4790" s="2">
        <v>41118.600988445192</v>
      </c>
      <c r="D4790" s="2">
        <v>41121.433862597856</v>
      </c>
      <c r="E4790" s="1">
        <v>12</v>
      </c>
      <c r="F4790" s="2" t="s">
        <v>5</v>
      </c>
      <c r="G4790" s="1">
        <v>0</v>
      </c>
      <c r="H4790" s="32" t="str">
        <f>IFERROR(HOUR(Table1[[#This Row],[Cancel Date/time]])+MINUTE(Table1[[#This Row],[Cancel Date/time]])/60,"not cancelled")</f>
        <v>not cancelled</v>
      </c>
      <c r="I4790" s="47" t="str">
        <f>IFERROR(ROUND(Table1[[#This Row],[cancellation time decimal]],0),"not cancelled")</f>
        <v>not cancelled</v>
      </c>
      <c r="J4790" s="10" t="str">
        <f>IFERROR(MOD(Table1[[#This Row],[cancellation hour rounded]],24),"not cancelled")</f>
        <v>not cancelled</v>
      </c>
      <c r="K4790" s="32">
        <f>1/Table1[[#This Row],[Duration (Time between doses '[in hours'])]]</f>
        <v>8.3333333333333329E-2</v>
      </c>
      <c r="L4790" s="33">
        <f>Table1[[#This Row],[number doses per hour]]*INDEX(Table2[price per dose],Table1[[#This Row],[Drug ID]])</f>
        <v>1.448055119047619</v>
      </c>
      <c r="M4790" s="11" t="b">
        <f>AND(Table1[[#This Row],[hour of cancellation 0 to 23]]&gt;=0,Table1[[#This Row],[hour of cancellation 0 to 23]]&lt;=23)</f>
        <v>0</v>
      </c>
    </row>
    <row r="4791" spans="1:13" x14ac:dyDescent="0.3">
      <c r="A4791" s="1">
        <v>4790</v>
      </c>
      <c r="B4791" s="1">
        <v>1</v>
      </c>
      <c r="C4791" s="2">
        <v>41118.615296011725</v>
      </c>
      <c r="D4791" s="2">
        <v>41178.615277777782</v>
      </c>
      <c r="E4791" s="1">
        <v>12</v>
      </c>
      <c r="F4791" s="2">
        <v>41119.422005612098</v>
      </c>
      <c r="G4791" s="1">
        <v>0</v>
      </c>
      <c r="H4791" s="32">
        <f>IFERROR(HOUR(Table1[[#This Row],[Cancel Date/time]])+MINUTE(Table1[[#This Row],[Cancel Date/time]])/60,"not cancelled")</f>
        <v>10.116666666666667</v>
      </c>
      <c r="I4791" s="47">
        <f>IFERROR(ROUND(Table1[[#This Row],[cancellation time decimal]],0),"not cancelled")</f>
        <v>10</v>
      </c>
      <c r="J4791" s="10">
        <f>IFERROR(MOD(Table1[[#This Row],[cancellation hour rounded]],24),"not cancelled")</f>
        <v>10</v>
      </c>
      <c r="K4791" s="32">
        <f>1/Table1[[#This Row],[Duration (Time between doses '[in hours'])]]</f>
        <v>8.3333333333333329E-2</v>
      </c>
      <c r="L4791" s="33">
        <f>Table1[[#This Row],[number doses per hour]]*INDEX(Table2[price per dose],Table1[[#This Row],[Drug ID]])</f>
        <v>0.56619444444444444</v>
      </c>
      <c r="M4791" s="11" t="b">
        <f>AND(Table1[[#This Row],[hour of cancellation 0 to 23]]&gt;=0,Table1[[#This Row],[hour of cancellation 0 to 23]]&lt;=23)</f>
        <v>1</v>
      </c>
    </row>
    <row r="4792" spans="1:13" x14ac:dyDescent="0.3">
      <c r="A4792" s="1">
        <v>4791</v>
      </c>
      <c r="B4792" s="1">
        <v>3</v>
      </c>
      <c r="C4792" s="2">
        <v>41118.592930855564</v>
      </c>
      <c r="D4792" s="2">
        <v>41178.592361111114</v>
      </c>
      <c r="E4792" s="1">
        <v>24</v>
      </c>
      <c r="F4792" s="2">
        <v>41121.774971690815</v>
      </c>
      <c r="G4792" s="1">
        <v>0</v>
      </c>
      <c r="H4792" s="32">
        <f>IFERROR(HOUR(Table1[[#This Row],[Cancel Date/time]])+MINUTE(Table1[[#This Row],[Cancel Date/time]])/60,"not cancelled")</f>
        <v>18.583333333333332</v>
      </c>
      <c r="I4792" s="47">
        <f>IFERROR(ROUND(Table1[[#This Row],[cancellation time decimal]],0),"not cancelled")</f>
        <v>19</v>
      </c>
      <c r="J4792" s="10">
        <f>IFERROR(MOD(Table1[[#This Row],[cancellation hour rounded]],24),"not cancelled")</f>
        <v>19</v>
      </c>
      <c r="K4792" s="32">
        <f>1/Table1[[#This Row],[Duration (Time between doses '[in hours'])]]</f>
        <v>4.1666666666666664E-2</v>
      </c>
      <c r="L4792" s="33">
        <f>Table1[[#This Row],[number doses per hour]]*INDEX(Table2[price per dose],Table1[[#This Row],[Drug ID]])</f>
        <v>0.18133000000000002</v>
      </c>
      <c r="M4792" s="11" t="b">
        <f>AND(Table1[[#This Row],[hour of cancellation 0 to 23]]&gt;=0,Table1[[#This Row],[hour of cancellation 0 to 23]]&lt;=23)</f>
        <v>1</v>
      </c>
    </row>
    <row r="4793" spans="1:13" x14ac:dyDescent="0.3">
      <c r="A4793" s="1">
        <v>4792</v>
      </c>
      <c r="B4793" s="1">
        <v>3</v>
      </c>
      <c r="C4793" s="2">
        <v>41118.66101857266</v>
      </c>
      <c r="D4793" s="2">
        <v>41178.660416666666</v>
      </c>
      <c r="E4793" s="1">
        <v>24</v>
      </c>
      <c r="F4793" s="2">
        <v>41121.181569444583</v>
      </c>
      <c r="G4793" s="1">
        <v>0</v>
      </c>
      <c r="H4793" s="32">
        <f>IFERROR(HOUR(Table1[[#This Row],[Cancel Date/time]])+MINUTE(Table1[[#This Row],[Cancel Date/time]])/60,"not cancelled")</f>
        <v>4.3499999999999996</v>
      </c>
      <c r="I4793" s="47">
        <f>IFERROR(ROUND(Table1[[#This Row],[cancellation time decimal]],0),"not cancelled")</f>
        <v>4</v>
      </c>
      <c r="J4793" s="10">
        <f>IFERROR(MOD(Table1[[#This Row],[cancellation hour rounded]],24),"not cancelled")</f>
        <v>4</v>
      </c>
      <c r="K4793" s="32">
        <f>1/Table1[[#This Row],[Duration (Time between doses '[in hours'])]]</f>
        <v>4.1666666666666664E-2</v>
      </c>
      <c r="L4793" s="33">
        <f>Table1[[#This Row],[number doses per hour]]*INDEX(Table2[price per dose],Table1[[#This Row],[Drug ID]])</f>
        <v>0.18133000000000002</v>
      </c>
      <c r="M4793" s="11" t="b">
        <f>AND(Table1[[#This Row],[hour of cancellation 0 to 23]]&gt;=0,Table1[[#This Row],[hour of cancellation 0 to 23]]&lt;=23)</f>
        <v>1</v>
      </c>
    </row>
    <row r="4794" spans="1:13" x14ac:dyDescent="0.3">
      <c r="A4794" s="1">
        <v>4793</v>
      </c>
      <c r="B4794" s="1">
        <v>1</v>
      </c>
      <c r="C4794" s="2">
        <v>41118.655576153767</v>
      </c>
      <c r="D4794" s="2">
        <v>41178.655555555553</v>
      </c>
      <c r="E4794" s="1">
        <v>8</v>
      </c>
      <c r="F4794" s="2">
        <v>41120.078165629573</v>
      </c>
      <c r="G4794" s="1">
        <v>0</v>
      </c>
      <c r="H4794" s="32">
        <f>IFERROR(HOUR(Table1[[#This Row],[Cancel Date/time]])+MINUTE(Table1[[#This Row],[Cancel Date/time]])/60,"not cancelled")</f>
        <v>1.8666666666666667</v>
      </c>
      <c r="I4794" s="47">
        <f>IFERROR(ROUND(Table1[[#This Row],[cancellation time decimal]],0),"not cancelled")</f>
        <v>2</v>
      </c>
      <c r="J4794" s="10">
        <f>IFERROR(MOD(Table1[[#This Row],[cancellation hour rounded]],24),"not cancelled")</f>
        <v>2</v>
      </c>
      <c r="K4794" s="32">
        <f>1/Table1[[#This Row],[Duration (Time between doses '[in hours'])]]</f>
        <v>0.125</v>
      </c>
      <c r="L4794" s="33">
        <f>Table1[[#This Row],[number doses per hour]]*INDEX(Table2[price per dose],Table1[[#This Row],[Drug ID]])</f>
        <v>0.84929166666666667</v>
      </c>
      <c r="M4794" s="11" t="b">
        <f>AND(Table1[[#This Row],[hour of cancellation 0 to 23]]&gt;=0,Table1[[#This Row],[hour of cancellation 0 to 23]]&lt;=23)</f>
        <v>1</v>
      </c>
    </row>
    <row r="4795" spans="1:13" x14ac:dyDescent="0.3">
      <c r="A4795" s="1">
        <v>4794</v>
      </c>
      <c r="B4795" s="1">
        <v>4</v>
      </c>
      <c r="C4795" s="2">
        <v>41118.678369769506</v>
      </c>
      <c r="D4795" s="2">
        <v>41178.677777777775</v>
      </c>
      <c r="E4795" s="1">
        <v>12</v>
      </c>
      <c r="F4795" s="2">
        <v>41121.553474178283</v>
      </c>
      <c r="G4795" s="1">
        <v>0</v>
      </c>
      <c r="H4795" s="32">
        <f>IFERROR(HOUR(Table1[[#This Row],[Cancel Date/time]])+MINUTE(Table1[[#This Row],[Cancel Date/time]])/60,"not cancelled")</f>
        <v>13.283333333333333</v>
      </c>
      <c r="I4795" s="47">
        <f>IFERROR(ROUND(Table1[[#This Row],[cancellation time decimal]],0),"not cancelled")</f>
        <v>13</v>
      </c>
      <c r="J4795" s="10">
        <f>IFERROR(MOD(Table1[[#This Row],[cancellation hour rounded]],24),"not cancelled")</f>
        <v>13</v>
      </c>
      <c r="K4795" s="32">
        <f>1/Table1[[#This Row],[Duration (Time between doses '[in hours'])]]</f>
        <v>8.3333333333333329E-2</v>
      </c>
      <c r="L4795" s="33">
        <f>Table1[[#This Row],[number doses per hour]]*INDEX(Table2[price per dose],Table1[[#This Row],[Drug ID]])</f>
        <v>1.448055119047619</v>
      </c>
      <c r="M4795" s="11" t="b">
        <f>AND(Table1[[#This Row],[hour of cancellation 0 to 23]]&gt;=0,Table1[[#This Row],[hour of cancellation 0 to 23]]&lt;=23)</f>
        <v>1</v>
      </c>
    </row>
    <row r="4796" spans="1:13" x14ac:dyDescent="0.3">
      <c r="A4796" s="1">
        <v>4795</v>
      </c>
      <c r="B4796" s="1">
        <v>3</v>
      </c>
      <c r="C4796" s="2">
        <v>41118.69596530305</v>
      </c>
      <c r="D4796" s="2">
        <v>41178.695833333331</v>
      </c>
      <c r="E4796" s="1">
        <v>24</v>
      </c>
      <c r="F4796" s="2">
        <v>41121.339612417862</v>
      </c>
      <c r="G4796" s="1">
        <v>0</v>
      </c>
      <c r="H4796" s="32">
        <f>IFERROR(HOUR(Table1[[#This Row],[Cancel Date/time]])+MINUTE(Table1[[#This Row],[Cancel Date/time]])/60,"not cancelled")</f>
        <v>8.15</v>
      </c>
      <c r="I4796" s="47">
        <f>IFERROR(ROUND(Table1[[#This Row],[cancellation time decimal]],0),"not cancelled")</f>
        <v>8</v>
      </c>
      <c r="J4796" s="10">
        <f>IFERROR(MOD(Table1[[#This Row],[cancellation hour rounded]],24),"not cancelled")</f>
        <v>8</v>
      </c>
      <c r="K4796" s="32">
        <f>1/Table1[[#This Row],[Duration (Time between doses '[in hours'])]]</f>
        <v>4.1666666666666664E-2</v>
      </c>
      <c r="L4796" s="33">
        <f>Table1[[#This Row],[number doses per hour]]*INDEX(Table2[price per dose],Table1[[#This Row],[Drug ID]])</f>
        <v>0.18133000000000002</v>
      </c>
      <c r="M4796" s="11" t="b">
        <f>AND(Table1[[#This Row],[hour of cancellation 0 to 23]]&gt;=0,Table1[[#This Row],[hour of cancellation 0 to 23]]&lt;=23)</f>
        <v>1</v>
      </c>
    </row>
    <row r="4797" spans="1:13" x14ac:dyDescent="0.3">
      <c r="A4797" s="1">
        <v>4796</v>
      </c>
      <c r="B4797" s="1">
        <v>7</v>
      </c>
      <c r="C4797" s="2">
        <v>41118.700418915694</v>
      </c>
      <c r="D4797" s="2">
        <v>41178.699999999997</v>
      </c>
      <c r="E4797" s="1">
        <v>24</v>
      </c>
      <c r="F4797" s="2">
        <v>41171.41032088708</v>
      </c>
      <c r="G4797" s="1">
        <v>1</v>
      </c>
      <c r="H4797" s="32">
        <f>IFERROR(HOUR(Table1[[#This Row],[Cancel Date/time]])+MINUTE(Table1[[#This Row],[Cancel Date/time]])/60,"not cancelled")</f>
        <v>9.8333333333333339</v>
      </c>
      <c r="I4797" s="47">
        <f>IFERROR(ROUND(Table1[[#This Row],[cancellation time decimal]],0),"not cancelled")</f>
        <v>10</v>
      </c>
      <c r="J4797" s="10">
        <f>IFERROR(MOD(Table1[[#This Row],[cancellation hour rounded]],24),"not cancelled")</f>
        <v>10</v>
      </c>
      <c r="K4797" s="32">
        <f>1/Table1[[#This Row],[Duration (Time between doses '[in hours'])]]</f>
        <v>4.1666666666666664E-2</v>
      </c>
      <c r="L4797" s="33">
        <f>Table1[[#This Row],[number doses per hour]]*INDEX(Table2[price per dose],Table1[[#This Row],[Drug ID]])</f>
        <v>1.2958049999999997</v>
      </c>
      <c r="M4797" s="11" t="b">
        <f>AND(Table1[[#This Row],[hour of cancellation 0 to 23]]&gt;=0,Table1[[#This Row],[hour of cancellation 0 to 23]]&lt;=23)</f>
        <v>1</v>
      </c>
    </row>
    <row r="4798" spans="1:13" x14ac:dyDescent="0.3">
      <c r="A4798" s="1">
        <v>4797</v>
      </c>
      <c r="B4798" s="1">
        <v>5</v>
      </c>
      <c r="C4798" s="2">
        <v>41118.690100830354</v>
      </c>
      <c r="D4798" s="2">
        <v>41178.689583333333</v>
      </c>
      <c r="E4798" s="1">
        <v>24</v>
      </c>
      <c r="F4798" s="2">
        <v>41122.498495468062</v>
      </c>
      <c r="G4798" s="1">
        <v>0</v>
      </c>
      <c r="H4798" s="32">
        <f>IFERROR(HOUR(Table1[[#This Row],[Cancel Date/time]])+MINUTE(Table1[[#This Row],[Cancel Date/time]])/60,"not cancelled")</f>
        <v>11.95</v>
      </c>
      <c r="I4798" s="47">
        <f>IFERROR(ROUND(Table1[[#This Row],[cancellation time decimal]],0),"not cancelled")</f>
        <v>12</v>
      </c>
      <c r="J4798" s="10">
        <f>IFERROR(MOD(Table1[[#This Row],[cancellation hour rounded]],24),"not cancelled")</f>
        <v>12</v>
      </c>
      <c r="K4798" s="32">
        <f>1/Table1[[#This Row],[Duration (Time between doses '[in hours'])]]</f>
        <v>4.1666666666666664E-2</v>
      </c>
      <c r="L4798" s="33">
        <f>Table1[[#This Row],[number doses per hour]]*INDEX(Table2[price per dose],Table1[[#This Row],[Drug ID]])</f>
        <v>0.2815833333333333</v>
      </c>
      <c r="M4798" s="11" t="b">
        <f>AND(Table1[[#This Row],[hour of cancellation 0 to 23]]&gt;=0,Table1[[#This Row],[hour of cancellation 0 to 23]]&lt;=23)</f>
        <v>1</v>
      </c>
    </row>
    <row r="4799" spans="1:13" x14ac:dyDescent="0.3">
      <c r="A4799" s="1">
        <v>4798</v>
      </c>
      <c r="B4799" s="1">
        <v>2</v>
      </c>
      <c r="C4799" s="2">
        <v>41118.672710631952</v>
      </c>
      <c r="D4799" s="2">
        <v>41178.672222222223</v>
      </c>
      <c r="E4799" s="1">
        <v>10</v>
      </c>
      <c r="F4799" s="2">
        <v>41119.467699513589</v>
      </c>
      <c r="G4799" s="1">
        <v>0</v>
      </c>
      <c r="H4799" s="32">
        <f>IFERROR(HOUR(Table1[[#This Row],[Cancel Date/time]])+MINUTE(Table1[[#This Row],[Cancel Date/time]])/60,"not cancelled")</f>
        <v>11.216666666666667</v>
      </c>
      <c r="I4799" s="47">
        <f>IFERROR(ROUND(Table1[[#This Row],[cancellation time decimal]],0),"not cancelled")</f>
        <v>11</v>
      </c>
      <c r="J4799" s="10">
        <f>IFERROR(MOD(Table1[[#This Row],[cancellation hour rounded]],24),"not cancelled")</f>
        <v>11</v>
      </c>
      <c r="K4799" s="32">
        <f>1/Table1[[#This Row],[Duration (Time between doses '[in hours'])]]</f>
        <v>0.1</v>
      </c>
      <c r="L4799" s="33">
        <f>Table1[[#This Row],[number doses per hour]]*INDEX(Table2[price per dose],Table1[[#This Row],[Drug ID]])</f>
        <v>0.84959999999999969</v>
      </c>
      <c r="M4799" s="11" t="b">
        <f>AND(Table1[[#This Row],[hour of cancellation 0 to 23]]&gt;=0,Table1[[#This Row],[hour of cancellation 0 to 23]]&lt;=23)</f>
        <v>1</v>
      </c>
    </row>
    <row r="4800" spans="1:13" hidden="1" x14ac:dyDescent="0.3">
      <c r="A4800" s="1">
        <v>4799</v>
      </c>
      <c r="B4800" s="1">
        <v>1</v>
      </c>
      <c r="C4800" s="2">
        <v>41118.698819627716</v>
      </c>
      <c r="D4800" s="2">
        <v>41120.990207870935</v>
      </c>
      <c r="E4800" s="1">
        <v>12</v>
      </c>
      <c r="F4800" s="2" t="s">
        <v>5</v>
      </c>
      <c r="G4800" s="1">
        <v>0</v>
      </c>
      <c r="H4800" s="32" t="str">
        <f>IFERROR(HOUR(Table1[[#This Row],[Cancel Date/time]])+MINUTE(Table1[[#This Row],[Cancel Date/time]])/60,"not cancelled")</f>
        <v>not cancelled</v>
      </c>
      <c r="I4800" s="47" t="str">
        <f>IFERROR(ROUND(Table1[[#This Row],[cancellation time decimal]],0),"not cancelled")</f>
        <v>not cancelled</v>
      </c>
      <c r="J4800" s="10" t="str">
        <f>IFERROR(MOD(Table1[[#This Row],[cancellation hour rounded]],24),"not cancelled")</f>
        <v>not cancelled</v>
      </c>
      <c r="K4800" s="32">
        <f>1/Table1[[#This Row],[Duration (Time between doses '[in hours'])]]</f>
        <v>8.3333333333333329E-2</v>
      </c>
      <c r="L4800" s="33">
        <f>Table1[[#This Row],[number doses per hour]]*INDEX(Table2[price per dose],Table1[[#This Row],[Drug ID]])</f>
        <v>0.56619444444444444</v>
      </c>
      <c r="M4800" s="11" t="b">
        <f>AND(Table1[[#This Row],[hour of cancellation 0 to 23]]&gt;=0,Table1[[#This Row],[hour of cancellation 0 to 23]]&lt;=23)</f>
        <v>0</v>
      </c>
    </row>
    <row r="4801" spans="1:13" x14ac:dyDescent="0.3">
      <c r="A4801" s="1">
        <v>4800</v>
      </c>
      <c r="B4801" s="1">
        <v>5</v>
      </c>
      <c r="C4801" s="2">
        <v>41118.739876150241</v>
      </c>
      <c r="D4801" s="2">
        <v>41178.739583333336</v>
      </c>
      <c r="E4801" s="1">
        <v>24</v>
      </c>
      <c r="F4801" s="2">
        <v>41121.536507398348</v>
      </c>
      <c r="G4801" s="1">
        <v>0</v>
      </c>
      <c r="H4801" s="32">
        <f>IFERROR(HOUR(Table1[[#This Row],[Cancel Date/time]])+MINUTE(Table1[[#This Row],[Cancel Date/time]])/60,"not cancelled")</f>
        <v>12.866666666666667</v>
      </c>
      <c r="I4801" s="47">
        <f>IFERROR(ROUND(Table1[[#This Row],[cancellation time decimal]],0),"not cancelled")</f>
        <v>13</v>
      </c>
      <c r="J4801" s="10">
        <f>IFERROR(MOD(Table1[[#This Row],[cancellation hour rounded]],24),"not cancelled")</f>
        <v>13</v>
      </c>
      <c r="K4801" s="32">
        <f>1/Table1[[#This Row],[Duration (Time between doses '[in hours'])]]</f>
        <v>4.1666666666666664E-2</v>
      </c>
      <c r="L4801" s="33">
        <f>Table1[[#This Row],[number doses per hour]]*INDEX(Table2[price per dose],Table1[[#This Row],[Drug ID]])</f>
        <v>0.2815833333333333</v>
      </c>
      <c r="M4801" s="11" t="b">
        <f>AND(Table1[[#This Row],[hour of cancellation 0 to 23]]&gt;=0,Table1[[#This Row],[hour of cancellation 0 to 23]]&lt;=23)</f>
        <v>1</v>
      </c>
    </row>
    <row r="4802" spans="1:13" x14ac:dyDescent="0.3">
      <c r="A4802" s="1">
        <v>4801</v>
      </c>
      <c r="B4802" s="1">
        <v>8</v>
      </c>
      <c r="C4802" s="2">
        <v>41118.772468612318</v>
      </c>
      <c r="D4802" s="2">
        <v>41178.772222222222</v>
      </c>
      <c r="E4802" s="1">
        <v>3</v>
      </c>
      <c r="F4802" s="2">
        <v>41125.447578879874</v>
      </c>
      <c r="G4802" s="1">
        <v>2</v>
      </c>
      <c r="H4802" s="32">
        <f>IFERROR(HOUR(Table1[[#This Row],[Cancel Date/time]])+MINUTE(Table1[[#This Row],[Cancel Date/time]])/60,"not cancelled")</f>
        <v>10.733333333333333</v>
      </c>
      <c r="I4802" s="47">
        <f>IFERROR(ROUND(Table1[[#This Row],[cancellation time decimal]],0),"not cancelled")</f>
        <v>11</v>
      </c>
      <c r="J4802" s="10">
        <f>IFERROR(MOD(Table1[[#This Row],[cancellation hour rounded]],24),"not cancelled")</f>
        <v>11</v>
      </c>
      <c r="K4802" s="32">
        <f>1/Table1[[#This Row],[Duration (Time between doses '[in hours'])]]</f>
        <v>0.33333333333333331</v>
      </c>
      <c r="L4802" s="33">
        <f>Table1[[#This Row],[number doses per hour]]*INDEX(Table2[price per dose],Table1[[#This Row],[Drug ID]])</f>
        <v>0.29998222222222221</v>
      </c>
      <c r="M4802" s="11" t="b">
        <f>AND(Table1[[#This Row],[hour of cancellation 0 to 23]]&gt;=0,Table1[[#This Row],[hour of cancellation 0 to 23]]&lt;=23)</f>
        <v>1</v>
      </c>
    </row>
    <row r="4803" spans="1:13" x14ac:dyDescent="0.3">
      <c r="A4803" s="1">
        <v>4802</v>
      </c>
      <c r="B4803" s="1">
        <v>1</v>
      </c>
      <c r="C4803" s="2">
        <v>41118.802642976698</v>
      </c>
      <c r="D4803" s="2">
        <v>41178.802083333328</v>
      </c>
      <c r="E4803" s="1">
        <v>12</v>
      </c>
      <c r="F4803" s="2">
        <v>41119.350177485896</v>
      </c>
      <c r="G4803" s="1">
        <v>0</v>
      </c>
      <c r="H4803" s="32">
        <f>IFERROR(HOUR(Table1[[#This Row],[Cancel Date/time]])+MINUTE(Table1[[#This Row],[Cancel Date/time]])/60,"not cancelled")</f>
        <v>8.4</v>
      </c>
      <c r="I4803" s="47">
        <f>IFERROR(ROUND(Table1[[#This Row],[cancellation time decimal]],0),"not cancelled")</f>
        <v>8</v>
      </c>
      <c r="J4803" s="10">
        <f>IFERROR(MOD(Table1[[#This Row],[cancellation hour rounded]],24),"not cancelled")</f>
        <v>8</v>
      </c>
      <c r="K4803" s="32">
        <f>1/Table1[[#This Row],[Duration (Time between doses '[in hours'])]]</f>
        <v>8.3333333333333329E-2</v>
      </c>
      <c r="L4803" s="33">
        <f>Table1[[#This Row],[number doses per hour]]*INDEX(Table2[price per dose],Table1[[#This Row],[Drug ID]])</f>
        <v>0.56619444444444444</v>
      </c>
      <c r="M4803" s="11" t="b">
        <f>AND(Table1[[#This Row],[hour of cancellation 0 to 23]]&gt;=0,Table1[[#This Row],[hour of cancellation 0 to 23]]&lt;=23)</f>
        <v>1</v>
      </c>
    </row>
    <row r="4804" spans="1:13" x14ac:dyDescent="0.3">
      <c r="A4804" s="1">
        <v>4803</v>
      </c>
      <c r="B4804" s="1">
        <v>1</v>
      </c>
      <c r="C4804" s="2">
        <v>41119.06154232478</v>
      </c>
      <c r="D4804" s="2">
        <v>41179.061111111107</v>
      </c>
      <c r="E4804" s="1">
        <v>8</v>
      </c>
      <c r="F4804" s="2">
        <v>41120.350086115606</v>
      </c>
      <c r="G4804" s="1">
        <v>0</v>
      </c>
      <c r="H4804" s="32">
        <f>IFERROR(HOUR(Table1[[#This Row],[Cancel Date/time]])+MINUTE(Table1[[#This Row],[Cancel Date/time]])/60,"not cancelled")</f>
        <v>8.4</v>
      </c>
      <c r="I4804" s="47">
        <f>IFERROR(ROUND(Table1[[#This Row],[cancellation time decimal]],0),"not cancelled")</f>
        <v>8</v>
      </c>
      <c r="J4804" s="10">
        <f>IFERROR(MOD(Table1[[#This Row],[cancellation hour rounded]],24),"not cancelled")</f>
        <v>8</v>
      </c>
      <c r="K4804" s="32">
        <f>1/Table1[[#This Row],[Duration (Time between doses '[in hours'])]]</f>
        <v>0.125</v>
      </c>
      <c r="L4804" s="33">
        <f>Table1[[#This Row],[number doses per hour]]*INDEX(Table2[price per dose],Table1[[#This Row],[Drug ID]])</f>
        <v>0.84929166666666667</v>
      </c>
      <c r="M4804" s="11" t="b">
        <f>AND(Table1[[#This Row],[hour of cancellation 0 to 23]]&gt;=0,Table1[[#This Row],[hour of cancellation 0 to 23]]&lt;=23)</f>
        <v>1</v>
      </c>
    </row>
    <row r="4805" spans="1:13" x14ac:dyDescent="0.3">
      <c r="A4805" s="1">
        <v>4804</v>
      </c>
      <c r="B4805" s="1">
        <v>1</v>
      </c>
      <c r="C4805" s="2">
        <v>41119.211539002703</v>
      </c>
      <c r="D4805" s="2">
        <v>41179.211111111115</v>
      </c>
      <c r="E4805" s="1">
        <v>8</v>
      </c>
      <c r="F4805" s="2">
        <v>41119.959827943509</v>
      </c>
      <c r="G4805" s="1">
        <v>0</v>
      </c>
      <c r="H4805" s="32">
        <f>IFERROR(HOUR(Table1[[#This Row],[Cancel Date/time]])+MINUTE(Table1[[#This Row],[Cancel Date/time]])/60,"not cancelled")</f>
        <v>23.033333333333335</v>
      </c>
      <c r="I4805" s="47">
        <f>IFERROR(ROUND(Table1[[#This Row],[cancellation time decimal]],0),"not cancelled")</f>
        <v>23</v>
      </c>
      <c r="J4805" s="10">
        <f>IFERROR(MOD(Table1[[#This Row],[cancellation hour rounded]],24),"not cancelled")</f>
        <v>23</v>
      </c>
      <c r="K4805" s="32">
        <f>1/Table1[[#This Row],[Duration (Time between doses '[in hours'])]]</f>
        <v>0.125</v>
      </c>
      <c r="L4805" s="33">
        <f>Table1[[#This Row],[number doses per hour]]*INDEX(Table2[price per dose],Table1[[#This Row],[Drug ID]])</f>
        <v>0.84929166666666667</v>
      </c>
      <c r="M4805" s="11" t="b">
        <f>AND(Table1[[#This Row],[hour of cancellation 0 to 23]]&gt;=0,Table1[[#This Row],[hour of cancellation 0 to 23]]&lt;=23)</f>
        <v>1</v>
      </c>
    </row>
    <row r="4806" spans="1:13" x14ac:dyDescent="0.3">
      <c r="A4806" s="1">
        <v>4805</v>
      </c>
      <c r="B4806" s="1">
        <v>2</v>
      </c>
      <c r="C4806" s="2">
        <v>41119.34878920576</v>
      </c>
      <c r="D4806" s="2">
        <v>41179.348611111112</v>
      </c>
      <c r="E4806" s="1">
        <v>10</v>
      </c>
      <c r="F4806" s="2">
        <v>41119.489694680728</v>
      </c>
      <c r="G4806" s="1">
        <v>0</v>
      </c>
      <c r="H4806" s="32">
        <f>IFERROR(HOUR(Table1[[#This Row],[Cancel Date/time]])+MINUTE(Table1[[#This Row],[Cancel Date/time]])/60,"not cancelled")</f>
        <v>11.75</v>
      </c>
      <c r="I4806" s="47">
        <f>IFERROR(ROUND(Table1[[#This Row],[cancellation time decimal]],0),"not cancelled")</f>
        <v>12</v>
      </c>
      <c r="J4806" s="10">
        <f>IFERROR(MOD(Table1[[#This Row],[cancellation hour rounded]],24),"not cancelled")</f>
        <v>12</v>
      </c>
      <c r="K4806" s="32">
        <f>1/Table1[[#This Row],[Duration (Time between doses '[in hours'])]]</f>
        <v>0.1</v>
      </c>
      <c r="L4806" s="33">
        <f>Table1[[#This Row],[number doses per hour]]*INDEX(Table2[price per dose],Table1[[#This Row],[Drug ID]])</f>
        <v>0.84959999999999969</v>
      </c>
      <c r="M4806" s="11" t="b">
        <f>AND(Table1[[#This Row],[hour of cancellation 0 to 23]]&gt;=0,Table1[[#This Row],[hour of cancellation 0 to 23]]&lt;=23)</f>
        <v>1</v>
      </c>
    </row>
    <row r="4807" spans="1:13" x14ac:dyDescent="0.3">
      <c r="A4807" s="1">
        <v>4806</v>
      </c>
      <c r="B4807" s="1">
        <v>1</v>
      </c>
      <c r="C4807" s="2">
        <v>41119.401333724294</v>
      </c>
      <c r="D4807" s="2">
        <v>41179.400694444441</v>
      </c>
      <c r="E4807" s="1">
        <v>8</v>
      </c>
      <c r="F4807" s="2">
        <v>41120.468399866804</v>
      </c>
      <c r="G4807" s="1">
        <v>0</v>
      </c>
      <c r="H4807" s="32">
        <f>IFERROR(HOUR(Table1[[#This Row],[Cancel Date/time]])+MINUTE(Table1[[#This Row],[Cancel Date/time]])/60,"not cancelled")</f>
        <v>11.233333333333333</v>
      </c>
      <c r="I4807" s="47">
        <f>IFERROR(ROUND(Table1[[#This Row],[cancellation time decimal]],0),"not cancelled")</f>
        <v>11</v>
      </c>
      <c r="J4807" s="10">
        <f>IFERROR(MOD(Table1[[#This Row],[cancellation hour rounded]],24),"not cancelled")</f>
        <v>11</v>
      </c>
      <c r="K4807" s="32">
        <f>1/Table1[[#This Row],[Duration (Time between doses '[in hours'])]]</f>
        <v>0.125</v>
      </c>
      <c r="L4807" s="33">
        <f>Table1[[#This Row],[number doses per hour]]*INDEX(Table2[price per dose],Table1[[#This Row],[Drug ID]])</f>
        <v>0.84929166666666667</v>
      </c>
      <c r="M4807" s="11" t="b">
        <f>AND(Table1[[#This Row],[hour of cancellation 0 to 23]]&gt;=0,Table1[[#This Row],[hour of cancellation 0 to 23]]&lt;=23)</f>
        <v>1</v>
      </c>
    </row>
    <row r="4808" spans="1:13" x14ac:dyDescent="0.3">
      <c r="A4808" s="1">
        <v>4807</v>
      </c>
      <c r="B4808" s="1">
        <v>9</v>
      </c>
      <c r="C4808" s="2">
        <v>41119.395270325826</v>
      </c>
      <c r="D4808" s="2">
        <v>41123.061805555553</v>
      </c>
      <c r="E4808" s="1">
        <v>5</v>
      </c>
      <c r="F4808" s="2">
        <v>41122.459861688454</v>
      </c>
      <c r="G4808" s="1">
        <v>0</v>
      </c>
      <c r="H4808" s="32">
        <f>IFERROR(HOUR(Table1[[#This Row],[Cancel Date/time]])+MINUTE(Table1[[#This Row],[Cancel Date/time]])/60,"not cancelled")</f>
        <v>11.033333333333333</v>
      </c>
      <c r="I4808" s="47">
        <f>IFERROR(ROUND(Table1[[#This Row],[cancellation time decimal]],0),"not cancelled")</f>
        <v>11</v>
      </c>
      <c r="J4808" s="10">
        <f>IFERROR(MOD(Table1[[#This Row],[cancellation hour rounded]],24),"not cancelled")</f>
        <v>11</v>
      </c>
      <c r="K4808" s="32">
        <f>1/Table1[[#This Row],[Duration (Time between doses '[in hours'])]]</f>
        <v>0.2</v>
      </c>
      <c r="L4808" s="33">
        <f>Table1[[#This Row],[number doses per hour]]*INDEX(Table2[price per dose],Table1[[#This Row],[Drug ID]])</f>
        <v>5.6740000000000004</v>
      </c>
      <c r="M4808" s="11" t="b">
        <f>AND(Table1[[#This Row],[hour of cancellation 0 to 23]]&gt;=0,Table1[[#This Row],[hour of cancellation 0 to 23]]&lt;=23)</f>
        <v>1</v>
      </c>
    </row>
    <row r="4809" spans="1:13" x14ac:dyDescent="0.3">
      <c r="A4809" s="1">
        <v>4808</v>
      </c>
      <c r="B4809" s="1">
        <v>1</v>
      </c>
      <c r="C4809" s="2">
        <v>41119.467540787722</v>
      </c>
      <c r="D4809" s="2">
        <v>41179.467361111114</v>
      </c>
      <c r="E4809" s="1">
        <v>12</v>
      </c>
      <c r="F4809" s="2">
        <v>41120.432032924051</v>
      </c>
      <c r="G4809" s="1">
        <v>0</v>
      </c>
      <c r="H4809" s="32">
        <f>IFERROR(HOUR(Table1[[#This Row],[Cancel Date/time]])+MINUTE(Table1[[#This Row],[Cancel Date/time]])/60,"not cancelled")</f>
        <v>10.366666666666667</v>
      </c>
      <c r="I4809" s="47">
        <f>IFERROR(ROUND(Table1[[#This Row],[cancellation time decimal]],0),"not cancelled")</f>
        <v>10</v>
      </c>
      <c r="J4809" s="10">
        <f>IFERROR(MOD(Table1[[#This Row],[cancellation hour rounded]],24),"not cancelled")</f>
        <v>10</v>
      </c>
      <c r="K4809" s="32">
        <f>1/Table1[[#This Row],[Duration (Time between doses '[in hours'])]]</f>
        <v>8.3333333333333329E-2</v>
      </c>
      <c r="L4809" s="33">
        <f>Table1[[#This Row],[number doses per hour]]*INDEX(Table2[price per dose],Table1[[#This Row],[Drug ID]])</f>
        <v>0.56619444444444444</v>
      </c>
      <c r="M4809" s="11" t="b">
        <f>AND(Table1[[#This Row],[hour of cancellation 0 to 23]]&gt;=0,Table1[[#This Row],[hour of cancellation 0 to 23]]&lt;=23)</f>
        <v>1</v>
      </c>
    </row>
    <row r="4810" spans="1:13" x14ac:dyDescent="0.3">
      <c r="A4810" s="1">
        <v>4809</v>
      </c>
      <c r="B4810" s="1">
        <v>3</v>
      </c>
      <c r="C4810" s="2">
        <v>41119.469567701977</v>
      </c>
      <c r="D4810" s="2">
        <v>41179.469444444447</v>
      </c>
      <c r="E4810" s="1">
        <v>24</v>
      </c>
      <c r="F4810" s="2">
        <v>41122.445753851935</v>
      </c>
      <c r="G4810" s="1">
        <v>0</v>
      </c>
      <c r="H4810" s="32">
        <f>IFERROR(HOUR(Table1[[#This Row],[Cancel Date/time]])+MINUTE(Table1[[#This Row],[Cancel Date/time]])/60,"not cancelled")</f>
        <v>10.683333333333334</v>
      </c>
      <c r="I4810" s="47">
        <f>IFERROR(ROUND(Table1[[#This Row],[cancellation time decimal]],0),"not cancelled")</f>
        <v>11</v>
      </c>
      <c r="J4810" s="10">
        <f>IFERROR(MOD(Table1[[#This Row],[cancellation hour rounded]],24),"not cancelled")</f>
        <v>11</v>
      </c>
      <c r="K4810" s="32">
        <f>1/Table1[[#This Row],[Duration (Time between doses '[in hours'])]]</f>
        <v>4.1666666666666664E-2</v>
      </c>
      <c r="L4810" s="33">
        <f>Table1[[#This Row],[number doses per hour]]*INDEX(Table2[price per dose],Table1[[#This Row],[Drug ID]])</f>
        <v>0.18133000000000002</v>
      </c>
      <c r="M4810" s="11" t="b">
        <f>AND(Table1[[#This Row],[hour of cancellation 0 to 23]]&gt;=0,Table1[[#This Row],[hour of cancellation 0 to 23]]&lt;=23)</f>
        <v>1</v>
      </c>
    </row>
    <row r="4811" spans="1:13" x14ac:dyDescent="0.3">
      <c r="A4811" s="1">
        <v>4810</v>
      </c>
      <c r="B4811" s="1">
        <v>10</v>
      </c>
      <c r="C4811" s="2">
        <v>41119.48412302522</v>
      </c>
      <c r="D4811" s="2">
        <v>41179.484027777777</v>
      </c>
      <c r="E4811" s="1">
        <v>1</v>
      </c>
      <c r="F4811" s="2">
        <v>41126.553243172901</v>
      </c>
      <c r="G4811" s="1">
        <v>3</v>
      </c>
      <c r="H4811" s="32">
        <f>IFERROR(HOUR(Table1[[#This Row],[Cancel Date/time]])+MINUTE(Table1[[#This Row],[Cancel Date/time]])/60,"not cancelled")</f>
        <v>13.266666666666667</v>
      </c>
      <c r="I4811" s="47">
        <f>IFERROR(ROUND(Table1[[#This Row],[cancellation time decimal]],0),"not cancelled")</f>
        <v>13</v>
      </c>
      <c r="J4811" s="10">
        <f>IFERROR(MOD(Table1[[#This Row],[cancellation hour rounded]],24),"not cancelled")</f>
        <v>13</v>
      </c>
      <c r="K4811" s="32">
        <f>1/Table1[[#This Row],[Duration (Time between doses '[in hours'])]]</f>
        <v>1</v>
      </c>
      <c r="L4811" s="33">
        <f>Table1[[#This Row],[number doses per hour]]*INDEX(Table2[price per dose],Table1[[#This Row],[Drug ID]])</f>
        <v>2.5716000000000001</v>
      </c>
      <c r="M4811" s="11" t="b">
        <f>AND(Table1[[#This Row],[hour of cancellation 0 to 23]]&gt;=0,Table1[[#This Row],[hour of cancellation 0 to 23]]&lt;=23)</f>
        <v>1</v>
      </c>
    </row>
    <row r="4812" spans="1:13" x14ac:dyDescent="0.3">
      <c r="A4812" s="1">
        <v>4811</v>
      </c>
      <c r="B4812" s="1">
        <v>5</v>
      </c>
      <c r="C4812" s="2">
        <v>41119.47669839413</v>
      </c>
      <c r="D4812" s="2">
        <v>41179.476388888892</v>
      </c>
      <c r="E4812" s="1">
        <v>24</v>
      </c>
      <c r="F4812" s="2">
        <v>41123.637994728306</v>
      </c>
      <c r="G4812" s="1">
        <v>0</v>
      </c>
      <c r="H4812" s="32">
        <f>IFERROR(HOUR(Table1[[#This Row],[Cancel Date/time]])+MINUTE(Table1[[#This Row],[Cancel Date/time]])/60,"not cancelled")</f>
        <v>15.3</v>
      </c>
      <c r="I4812" s="47">
        <f>IFERROR(ROUND(Table1[[#This Row],[cancellation time decimal]],0),"not cancelled")</f>
        <v>15</v>
      </c>
      <c r="J4812" s="10">
        <f>IFERROR(MOD(Table1[[#This Row],[cancellation hour rounded]],24),"not cancelled")</f>
        <v>15</v>
      </c>
      <c r="K4812" s="32">
        <f>1/Table1[[#This Row],[Duration (Time between doses '[in hours'])]]</f>
        <v>4.1666666666666664E-2</v>
      </c>
      <c r="L4812" s="33">
        <f>Table1[[#This Row],[number doses per hour]]*INDEX(Table2[price per dose],Table1[[#This Row],[Drug ID]])</f>
        <v>0.2815833333333333</v>
      </c>
      <c r="M4812" s="11" t="b">
        <f>AND(Table1[[#This Row],[hour of cancellation 0 to 23]]&gt;=0,Table1[[#This Row],[hour of cancellation 0 to 23]]&lt;=23)</f>
        <v>1</v>
      </c>
    </row>
    <row r="4813" spans="1:13" x14ac:dyDescent="0.3">
      <c r="A4813" s="1">
        <v>4812</v>
      </c>
      <c r="B4813" s="1">
        <v>3</v>
      </c>
      <c r="C4813" s="2">
        <v>41119.487709945439</v>
      </c>
      <c r="D4813" s="2">
        <v>41179.487500000003</v>
      </c>
      <c r="E4813" s="1">
        <v>24</v>
      </c>
      <c r="F4813" s="2">
        <v>41121.527627614829</v>
      </c>
      <c r="G4813" s="1">
        <v>0</v>
      </c>
      <c r="H4813" s="32">
        <f>IFERROR(HOUR(Table1[[#This Row],[Cancel Date/time]])+MINUTE(Table1[[#This Row],[Cancel Date/time]])/60,"not cancelled")</f>
        <v>12.65</v>
      </c>
      <c r="I4813" s="47">
        <f>IFERROR(ROUND(Table1[[#This Row],[cancellation time decimal]],0),"not cancelled")</f>
        <v>13</v>
      </c>
      <c r="J4813" s="10">
        <f>IFERROR(MOD(Table1[[#This Row],[cancellation hour rounded]],24),"not cancelled")</f>
        <v>13</v>
      </c>
      <c r="K4813" s="32">
        <f>1/Table1[[#This Row],[Duration (Time between doses '[in hours'])]]</f>
        <v>4.1666666666666664E-2</v>
      </c>
      <c r="L4813" s="33">
        <f>Table1[[#This Row],[number doses per hour]]*INDEX(Table2[price per dose],Table1[[#This Row],[Drug ID]])</f>
        <v>0.18133000000000002</v>
      </c>
      <c r="M4813" s="11" t="b">
        <f>AND(Table1[[#This Row],[hour of cancellation 0 to 23]]&gt;=0,Table1[[#This Row],[hour of cancellation 0 to 23]]&lt;=23)</f>
        <v>1</v>
      </c>
    </row>
    <row r="4814" spans="1:13" x14ac:dyDescent="0.3">
      <c r="A4814" s="1">
        <v>4813</v>
      </c>
      <c r="B4814" s="1">
        <v>1</v>
      </c>
      <c r="C4814" s="2">
        <v>41119.489123954067</v>
      </c>
      <c r="D4814" s="2">
        <v>41179.488888888889</v>
      </c>
      <c r="E4814" s="1">
        <v>8</v>
      </c>
      <c r="F4814" s="2">
        <v>41119.706352965957</v>
      </c>
      <c r="G4814" s="1">
        <v>0</v>
      </c>
      <c r="H4814" s="32">
        <f>IFERROR(HOUR(Table1[[#This Row],[Cancel Date/time]])+MINUTE(Table1[[#This Row],[Cancel Date/time]])/60,"not cancelled")</f>
        <v>16.95</v>
      </c>
      <c r="I4814" s="47">
        <f>IFERROR(ROUND(Table1[[#This Row],[cancellation time decimal]],0),"not cancelled")</f>
        <v>17</v>
      </c>
      <c r="J4814" s="10">
        <f>IFERROR(MOD(Table1[[#This Row],[cancellation hour rounded]],24),"not cancelled")</f>
        <v>17</v>
      </c>
      <c r="K4814" s="32">
        <f>1/Table1[[#This Row],[Duration (Time between doses '[in hours'])]]</f>
        <v>0.125</v>
      </c>
      <c r="L4814" s="33">
        <f>Table1[[#This Row],[number doses per hour]]*INDEX(Table2[price per dose],Table1[[#This Row],[Drug ID]])</f>
        <v>0.84929166666666667</v>
      </c>
      <c r="M4814" s="11" t="b">
        <f>AND(Table1[[#This Row],[hour of cancellation 0 to 23]]&gt;=0,Table1[[#This Row],[hour of cancellation 0 to 23]]&lt;=23)</f>
        <v>1</v>
      </c>
    </row>
    <row r="4815" spans="1:13" x14ac:dyDescent="0.3">
      <c r="A4815" s="1">
        <v>4814</v>
      </c>
      <c r="B4815" s="1">
        <v>4</v>
      </c>
      <c r="C4815" s="2">
        <v>41119.51409150596</v>
      </c>
      <c r="D4815" s="2">
        <v>41179.513888888891</v>
      </c>
      <c r="E4815" s="1">
        <v>12</v>
      </c>
      <c r="F4815" s="2">
        <v>41122.510838904353</v>
      </c>
      <c r="G4815" s="1">
        <v>0</v>
      </c>
      <c r="H4815" s="32">
        <f>IFERROR(HOUR(Table1[[#This Row],[Cancel Date/time]])+MINUTE(Table1[[#This Row],[Cancel Date/time]])/60,"not cancelled")</f>
        <v>12.25</v>
      </c>
      <c r="I4815" s="47">
        <f>IFERROR(ROUND(Table1[[#This Row],[cancellation time decimal]],0),"not cancelled")</f>
        <v>12</v>
      </c>
      <c r="J4815" s="10">
        <f>IFERROR(MOD(Table1[[#This Row],[cancellation hour rounded]],24),"not cancelled")</f>
        <v>12</v>
      </c>
      <c r="K4815" s="32">
        <f>1/Table1[[#This Row],[Duration (Time between doses '[in hours'])]]</f>
        <v>8.3333333333333329E-2</v>
      </c>
      <c r="L4815" s="33">
        <f>Table1[[#This Row],[number doses per hour]]*INDEX(Table2[price per dose],Table1[[#This Row],[Drug ID]])</f>
        <v>1.448055119047619</v>
      </c>
      <c r="M4815" s="11" t="b">
        <f>AND(Table1[[#This Row],[hour of cancellation 0 to 23]]&gt;=0,Table1[[#This Row],[hour of cancellation 0 to 23]]&lt;=23)</f>
        <v>1</v>
      </c>
    </row>
    <row r="4816" spans="1:13" x14ac:dyDescent="0.3">
      <c r="A4816" s="1">
        <v>4815</v>
      </c>
      <c r="B4816" s="1">
        <v>7</v>
      </c>
      <c r="C4816" s="2">
        <v>41119.53807821346</v>
      </c>
      <c r="D4816" s="2">
        <v>41179.537499999999</v>
      </c>
      <c r="E4816" s="1">
        <v>24</v>
      </c>
      <c r="F4816" s="2">
        <v>41132.466253033133</v>
      </c>
      <c r="G4816" s="1">
        <v>0</v>
      </c>
      <c r="H4816" s="32">
        <f>IFERROR(HOUR(Table1[[#This Row],[Cancel Date/time]])+MINUTE(Table1[[#This Row],[Cancel Date/time]])/60,"not cancelled")</f>
        <v>11.183333333333334</v>
      </c>
      <c r="I4816" s="47">
        <f>IFERROR(ROUND(Table1[[#This Row],[cancellation time decimal]],0),"not cancelled")</f>
        <v>11</v>
      </c>
      <c r="J4816" s="10">
        <f>IFERROR(MOD(Table1[[#This Row],[cancellation hour rounded]],24),"not cancelled")</f>
        <v>11</v>
      </c>
      <c r="K4816" s="32">
        <f>1/Table1[[#This Row],[Duration (Time between doses '[in hours'])]]</f>
        <v>4.1666666666666664E-2</v>
      </c>
      <c r="L4816" s="33">
        <f>Table1[[#This Row],[number doses per hour]]*INDEX(Table2[price per dose],Table1[[#This Row],[Drug ID]])</f>
        <v>1.2958049999999997</v>
      </c>
      <c r="M4816" s="11" t="b">
        <f>AND(Table1[[#This Row],[hour of cancellation 0 to 23]]&gt;=0,Table1[[#This Row],[hour of cancellation 0 to 23]]&lt;=23)</f>
        <v>1</v>
      </c>
    </row>
    <row r="4817" spans="1:13" hidden="1" x14ac:dyDescent="0.3">
      <c r="A4817" s="1">
        <v>4816</v>
      </c>
      <c r="B4817" s="1">
        <v>7</v>
      </c>
      <c r="C4817" s="2">
        <v>41119.547377204712</v>
      </c>
      <c r="D4817" s="2">
        <v>41122.380095798428</v>
      </c>
      <c r="E4817" s="1">
        <v>24</v>
      </c>
      <c r="F4817" s="2" t="s">
        <v>5</v>
      </c>
      <c r="G4817" s="1">
        <v>0</v>
      </c>
      <c r="H4817" s="32" t="str">
        <f>IFERROR(HOUR(Table1[[#This Row],[Cancel Date/time]])+MINUTE(Table1[[#This Row],[Cancel Date/time]])/60,"not cancelled")</f>
        <v>not cancelled</v>
      </c>
      <c r="I4817" s="47" t="str">
        <f>IFERROR(ROUND(Table1[[#This Row],[cancellation time decimal]],0),"not cancelled")</f>
        <v>not cancelled</v>
      </c>
      <c r="J4817" s="10" t="str">
        <f>IFERROR(MOD(Table1[[#This Row],[cancellation hour rounded]],24),"not cancelled")</f>
        <v>not cancelled</v>
      </c>
      <c r="K4817" s="32">
        <f>1/Table1[[#This Row],[Duration (Time between doses '[in hours'])]]</f>
        <v>4.1666666666666664E-2</v>
      </c>
      <c r="L4817" s="33">
        <f>Table1[[#This Row],[number doses per hour]]*INDEX(Table2[price per dose],Table1[[#This Row],[Drug ID]])</f>
        <v>1.2958049999999997</v>
      </c>
      <c r="M4817" s="11" t="b">
        <f>AND(Table1[[#This Row],[hour of cancellation 0 to 23]]&gt;=0,Table1[[#This Row],[hour of cancellation 0 to 23]]&lt;=23)</f>
        <v>0</v>
      </c>
    </row>
    <row r="4818" spans="1:13" x14ac:dyDescent="0.3">
      <c r="A4818" s="1">
        <v>4817</v>
      </c>
      <c r="B4818" s="1">
        <v>2</v>
      </c>
      <c r="C4818" s="2">
        <v>41119.554728197043</v>
      </c>
      <c r="D4818" s="2">
        <v>41179.554166666661</v>
      </c>
      <c r="E4818" s="1">
        <v>10</v>
      </c>
      <c r="F4818" s="2">
        <v>41120.656257827766</v>
      </c>
      <c r="G4818" s="1">
        <v>0</v>
      </c>
      <c r="H4818" s="32">
        <f>IFERROR(HOUR(Table1[[#This Row],[Cancel Date/time]])+MINUTE(Table1[[#This Row],[Cancel Date/time]])/60,"not cancelled")</f>
        <v>15.75</v>
      </c>
      <c r="I4818" s="47">
        <f>IFERROR(ROUND(Table1[[#This Row],[cancellation time decimal]],0),"not cancelled")</f>
        <v>16</v>
      </c>
      <c r="J4818" s="10">
        <f>IFERROR(MOD(Table1[[#This Row],[cancellation hour rounded]],24),"not cancelled")</f>
        <v>16</v>
      </c>
      <c r="K4818" s="32">
        <f>1/Table1[[#This Row],[Duration (Time between doses '[in hours'])]]</f>
        <v>0.1</v>
      </c>
      <c r="L4818" s="33">
        <f>Table1[[#This Row],[number doses per hour]]*INDEX(Table2[price per dose],Table1[[#This Row],[Drug ID]])</f>
        <v>0.84959999999999969</v>
      </c>
      <c r="M4818" s="11" t="b">
        <f>AND(Table1[[#This Row],[hour of cancellation 0 to 23]]&gt;=0,Table1[[#This Row],[hour of cancellation 0 to 23]]&lt;=23)</f>
        <v>1</v>
      </c>
    </row>
    <row r="4819" spans="1:13" x14ac:dyDescent="0.3">
      <c r="A4819" s="1">
        <v>4818</v>
      </c>
      <c r="B4819" s="1">
        <v>2</v>
      </c>
      <c r="C4819" s="2">
        <v>41119.554194950208</v>
      </c>
      <c r="D4819" s="2">
        <v>41179.554166666661</v>
      </c>
      <c r="E4819" s="1">
        <v>10</v>
      </c>
      <c r="F4819" s="2">
        <v>41120.584573218082</v>
      </c>
      <c r="G4819" s="1">
        <v>0</v>
      </c>
      <c r="H4819" s="32">
        <f>IFERROR(HOUR(Table1[[#This Row],[Cancel Date/time]])+MINUTE(Table1[[#This Row],[Cancel Date/time]])/60,"not cancelled")</f>
        <v>14.016666666666667</v>
      </c>
      <c r="I4819" s="47">
        <f>IFERROR(ROUND(Table1[[#This Row],[cancellation time decimal]],0),"not cancelled")</f>
        <v>14</v>
      </c>
      <c r="J4819" s="10">
        <f>IFERROR(MOD(Table1[[#This Row],[cancellation hour rounded]],24),"not cancelled")</f>
        <v>14</v>
      </c>
      <c r="K4819" s="32">
        <f>1/Table1[[#This Row],[Duration (Time between doses '[in hours'])]]</f>
        <v>0.1</v>
      </c>
      <c r="L4819" s="33">
        <f>Table1[[#This Row],[number doses per hour]]*INDEX(Table2[price per dose],Table1[[#This Row],[Drug ID]])</f>
        <v>0.84959999999999969</v>
      </c>
      <c r="M4819" s="11" t="b">
        <f>AND(Table1[[#This Row],[hour of cancellation 0 to 23]]&gt;=0,Table1[[#This Row],[hour of cancellation 0 to 23]]&lt;=23)</f>
        <v>1</v>
      </c>
    </row>
    <row r="4820" spans="1:13" x14ac:dyDescent="0.3">
      <c r="A4820" s="1">
        <v>4819</v>
      </c>
      <c r="B4820" s="1">
        <v>1</v>
      </c>
      <c r="C4820" s="2">
        <v>41119.543167525459</v>
      </c>
      <c r="D4820" s="2">
        <v>41179.54305555555</v>
      </c>
      <c r="E4820" s="1">
        <v>8</v>
      </c>
      <c r="F4820" s="2">
        <v>41120.313243063705</v>
      </c>
      <c r="G4820" s="1">
        <v>0</v>
      </c>
      <c r="H4820" s="32">
        <f>IFERROR(HOUR(Table1[[#This Row],[Cancel Date/time]])+MINUTE(Table1[[#This Row],[Cancel Date/time]])/60,"not cancelled")</f>
        <v>7.5166666666666666</v>
      </c>
      <c r="I4820" s="47">
        <f>IFERROR(ROUND(Table1[[#This Row],[cancellation time decimal]],0),"not cancelled")</f>
        <v>8</v>
      </c>
      <c r="J4820" s="10">
        <f>IFERROR(MOD(Table1[[#This Row],[cancellation hour rounded]],24),"not cancelled")</f>
        <v>8</v>
      </c>
      <c r="K4820" s="32">
        <f>1/Table1[[#This Row],[Duration (Time between doses '[in hours'])]]</f>
        <v>0.125</v>
      </c>
      <c r="L4820" s="33">
        <f>Table1[[#This Row],[number doses per hour]]*INDEX(Table2[price per dose],Table1[[#This Row],[Drug ID]])</f>
        <v>0.84929166666666667</v>
      </c>
      <c r="M4820" s="11" t="b">
        <f>AND(Table1[[#This Row],[hour of cancellation 0 to 23]]&gt;=0,Table1[[#This Row],[hour of cancellation 0 to 23]]&lt;=23)</f>
        <v>1</v>
      </c>
    </row>
    <row r="4821" spans="1:13" hidden="1" x14ac:dyDescent="0.3">
      <c r="A4821" s="1">
        <v>4820</v>
      </c>
      <c r="B4821" s="1">
        <v>7</v>
      </c>
      <c r="C4821" s="2">
        <v>41119.562402282223</v>
      </c>
      <c r="D4821" s="2">
        <v>41123.936940268148</v>
      </c>
      <c r="E4821" s="1">
        <v>24</v>
      </c>
      <c r="F4821" s="2" t="s">
        <v>5</v>
      </c>
      <c r="G4821" s="1">
        <v>0</v>
      </c>
      <c r="H4821" s="32" t="str">
        <f>IFERROR(HOUR(Table1[[#This Row],[Cancel Date/time]])+MINUTE(Table1[[#This Row],[Cancel Date/time]])/60,"not cancelled")</f>
        <v>not cancelled</v>
      </c>
      <c r="I4821" s="47" t="str">
        <f>IFERROR(ROUND(Table1[[#This Row],[cancellation time decimal]],0),"not cancelled")</f>
        <v>not cancelled</v>
      </c>
      <c r="J4821" s="10" t="str">
        <f>IFERROR(MOD(Table1[[#This Row],[cancellation hour rounded]],24),"not cancelled")</f>
        <v>not cancelled</v>
      </c>
      <c r="K4821" s="32">
        <f>1/Table1[[#This Row],[Duration (Time between doses '[in hours'])]]</f>
        <v>4.1666666666666664E-2</v>
      </c>
      <c r="L4821" s="33">
        <f>Table1[[#This Row],[number doses per hour]]*INDEX(Table2[price per dose],Table1[[#This Row],[Drug ID]])</f>
        <v>1.2958049999999997</v>
      </c>
      <c r="M4821" s="11" t="b">
        <f>AND(Table1[[#This Row],[hour of cancellation 0 to 23]]&gt;=0,Table1[[#This Row],[hour of cancellation 0 to 23]]&lt;=23)</f>
        <v>0</v>
      </c>
    </row>
    <row r="4822" spans="1:13" x14ac:dyDescent="0.3">
      <c r="A4822" s="1">
        <v>4821</v>
      </c>
      <c r="B4822" s="1">
        <v>4</v>
      </c>
      <c r="C4822" s="2">
        <v>41119.704043131183</v>
      </c>
      <c r="D4822" s="2">
        <v>41179.703472222223</v>
      </c>
      <c r="E4822" s="1">
        <v>12</v>
      </c>
      <c r="F4822" s="2">
        <v>41122.473037308497</v>
      </c>
      <c r="G4822" s="1">
        <v>0</v>
      </c>
      <c r="H4822" s="32">
        <f>IFERROR(HOUR(Table1[[#This Row],[Cancel Date/time]])+MINUTE(Table1[[#This Row],[Cancel Date/time]])/60,"not cancelled")</f>
        <v>11.35</v>
      </c>
      <c r="I4822" s="47">
        <f>IFERROR(ROUND(Table1[[#This Row],[cancellation time decimal]],0),"not cancelled")</f>
        <v>11</v>
      </c>
      <c r="J4822" s="10">
        <f>IFERROR(MOD(Table1[[#This Row],[cancellation hour rounded]],24),"not cancelled")</f>
        <v>11</v>
      </c>
      <c r="K4822" s="32">
        <f>1/Table1[[#This Row],[Duration (Time between doses '[in hours'])]]</f>
        <v>8.3333333333333329E-2</v>
      </c>
      <c r="L4822" s="33">
        <f>Table1[[#This Row],[number doses per hour]]*INDEX(Table2[price per dose],Table1[[#This Row],[Drug ID]])</f>
        <v>1.448055119047619</v>
      </c>
      <c r="M4822" s="11" t="b">
        <f>AND(Table1[[#This Row],[hour of cancellation 0 to 23]]&gt;=0,Table1[[#This Row],[hour of cancellation 0 to 23]]&lt;=23)</f>
        <v>1</v>
      </c>
    </row>
    <row r="4823" spans="1:13" x14ac:dyDescent="0.3">
      <c r="A4823" s="1">
        <v>4822</v>
      </c>
      <c r="B4823" s="1">
        <v>4</v>
      </c>
      <c r="C4823" s="2">
        <v>41119.787835904724</v>
      </c>
      <c r="D4823" s="2">
        <v>41122.245833333334</v>
      </c>
      <c r="E4823" s="1">
        <v>12</v>
      </c>
      <c r="F4823" s="2">
        <v>41121.418712250153</v>
      </c>
      <c r="G4823" s="1">
        <v>0</v>
      </c>
      <c r="H4823" s="32">
        <f>IFERROR(HOUR(Table1[[#This Row],[Cancel Date/time]])+MINUTE(Table1[[#This Row],[Cancel Date/time]])/60,"not cancelled")</f>
        <v>10.033333333333333</v>
      </c>
      <c r="I4823" s="47">
        <f>IFERROR(ROUND(Table1[[#This Row],[cancellation time decimal]],0),"not cancelled")</f>
        <v>10</v>
      </c>
      <c r="J4823" s="10">
        <f>IFERROR(MOD(Table1[[#This Row],[cancellation hour rounded]],24),"not cancelled")</f>
        <v>10</v>
      </c>
      <c r="K4823" s="32">
        <f>1/Table1[[#This Row],[Duration (Time between doses '[in hours'])]]</f>
        <v>8.3333333333333329E-2</v>
      </c>
      <c r="L4823" s="33">
        <f>Table1[[#This Row],[number doses per hour]]*INDEX(Table2[price per dose],Table1[[#This Row],[Drug ID]])</f>
        <v>1.448055119047619</v>
      </c>
      <c r="M4823" s="11" t="b">
        <f>AND(Table1[[#This Row],[hour of cancellation 0 to 23]]&gt;=0,Table1[[#This Row],[hour of cancellation 0 to 23]]&lt;=23)</f>
        <v>1</v>
      </c>
    </row>
    <row r="4824" spans="1:13" hidden="1" x14ac:dyDescent="0.3">
      <c r="A4824" s="1">
        <v>4823</v>
      </c>
      <c r="B4824" s="1">
        <v>5</v>
      </c>
      <c r="C4824" s="2">
        <v>41119.765068035776</v>
      </c>
      <c r="D4824" s="2">
        <v>41122.806086551347</v>
      </c>
      <c r="E4824" s="1">
        <v>24</v>
      </c>
      <c r="F4824" s="2" t="s">
        <v>5</v>
      </c>
      <c r="G4824" s="1">
        <v>0</v>
      </c>
      <c r="H4824" s="32" t="str">
        <f>IFERROR(HOUR(Table1[[#This Row],[Cancel Date/time]])+MINUTE(Table1[[#This Row],[Cancel Date/time]])/60,"not cancelled")</f>
        <v>not cancelled</v>
      </c>
      <c r="I4824" s="47" t="str">
        <f>IFERROR(ROUND(Table1[[#This Row],[cancellation time decimal]],0),"not cancelled")</f>
        <v>not cancelled</v>
      </c>
      <c r="J4824" s="10" t="str">
        <f>IFERROR(MOD(Table1[[#This Row],[cancellation hour rounded]],24),"not cancelled")</f>
        <v>not cancelled</v>
      </c>
      <c r="K4824" s="32">
        <f>1/Table1[[#This Row],[Duration (Time between doses '[in hours'])]]</f>
        <v>4.1666666666666664E-2</v>
      </c>
      <c r="L4824" s="33">
        <f>Table1[[#This Row],[number doses per hour]]*INDEX(Table2[price per dose],Table1[[#This Row],[Drug ID]])</f>
        <v>0.2815833333333333</v>
      </c>
      <c r="M4824" s="11" t="b">
        <f>AND(Table1[[#This Row],[hour of cancellation 0 to 23]]&gt;=0,Table1[[#This Row],[hour of cancellation 0 to 23]]&lt;=23)</f>
        <v>0</v>
      </c>
    </row>
    <row r="4825" spans="1:13" x14ac:dyDescent="0.3">
      <c r="A4825" s="1">
        <v>4824</v>
      </c>
      <c r="B4825" s="1">
        <v>5</v>
      </c>
      <c r="C4825" s="2">
        <v>41119.98442951544</v>
      </c>
      <c r="D4825" s="2">
        <v>41179.984027777777</v>
      </c>
      <c r="E4825" s="1">
        <v>24</v>
      </c>
      <c r="F4825" s="2">
        <v>41122.950644080491</v>
      </c>
      <c r="G4825" s="1">
        <v>0</v>
      </c>
      <c r="H4825" s="32">
        <f>IFERROR(HOUR(Table1[[#This Row],[Cancel Date/time]])+MINUTE(Table1[[#This Row],[Cancel Date/time]])/60,"not cancelled")</f>
        <v>22.8</v>
      </c>
      <c r="I4825" s="47">
        <f>IFERROR(ROUND(Table1[[#This Row],[cancellation time decimal]],0),"not cancelled")</f>
        <v>23</v>
      </c>
      <c r="J4825" s="10">
        <f>IFERROR(MOD(Table1[[#This Row],[cancellation hour rounded]],24),"not cancelled")</f>
        <v>23</v>
      </c>
      <c r="K4825" s="32">
        <f>1/Table1[[#This Row],[Duration (Time between doses '[in hours'])]]</f>
        <v>4.1666666666666664E-2</v>
      </c>
      <c r="L4825" s="33">
        <f>Table1[[#This Row],[number doses per hour]]*INDEX(Table2[price per dose],Table1[[#This Row],[Drug ID]])</f>
        <v>0.2815833333333333</v>
      </c>
      <c r="M4825" s="11" t="b">
        <f>AND(Table1[[#This Row],[hour of cancellation 0 to 23]]&gt;=0,Table1[[#This Row],[hour of cancellation 0 to 23]]&lt;=23)</f>
        <v>1</v>
      </c>
    </row>
    <row r="4826" spans="1:13" hidden="1" x14ac:dyDescent="0.3">
      <c r="A4826" s="1">
        <v>4825</v>
      </c>
      <c r="B4826" s="1">
        <v>3</v>
      </c>
      <c r="C4826" s="2">
        <v>41120.220811535764</v>
      </c>
      <c r="D4826" s="2">
        <v>41124.511983460892</v>
      </c>
      <c r="E4826" s="1">
        <v>24</v>
      </c>
      <c r="F4826" s="2" t="s">
        <v>5</v>
      </c>
      <c r="G4826" s="1">
        <v>0</v>
      </c>
      <c r="H4826" s="32" t="str">
        <f>IFERROR(HOUR(Table1[[#This Row],[Cancel Date/time]])+MINUTE(Table1[[#This Row],[Cancel Date/time]])/60,"not cancelled")</f>
        <v>not cancelled</v>
      </c>
      <c r="I4826" s="47" t="str">
        <f>IFERROR(ROUND(Table1[[#This Row],[cancellation time decimal]],0),"not cancelled")</f>
        <v>not cancelled</v>
      </c>
      <c r="J4826" s="10" t="str">
        <f>IFERROR(MOD(Table1[[#This Row],[cancellation hour rounded]],24),"not cancelled")</f>
        <v>not cancelled</v>
      </c>
      <c r="K4826" s="32">
        <f>1/Table1[[#This Row],[Duration (Time between doses '[in hours'])]]</f>
        <v>4.1666666666666664E-2</v>
      </c>
      <c r="L4826" s="33">
        <f>Table1[[#This Row],[number doses per hour]]*INDEX(Table2[price per dose],Table1[[#This Row],[Drug ID]])</f>
        <v>0.18133000000000002</v>
      </c>
      <c r="M4826" s="11" t="b">
        <f>AND(Table1[[#This Row],[hour of cancellation 0 to 23]]&gt;=0,Table1[[#This Row],[hour of cancellation 0 to 23]]&lt;=23)</f>
        <v>0</v>
      </c>
    </row>
    <row r="4827" spans="1:13" x14ac:dyDescent="0.3">
      <c r="A4827" s="1">
        <v>4826</v>
      </c>
      <c r="B4827" s="1">
        <v>8</v>
      </c>
      <c r="C4827" s="2">
        <v>41120.30981706141</v>
      </c>
      <c r="D4827" s="2">
        <v>41180.30972222222</v>
      </c>
      <c r="E4827" s="1">
        <v>3</v>
      </c>
      <c r="F4827" s="2">
        <v>41125.674009851908</v>
      </c>
      <c r="G4827" s="1">
        <v>0</v>
      </c>
      <c r="H4827" s="32">
        <f>IFERROR(HOUR(Table1[[#This Row],[Cancel Date/time]])+MINUTE(Table1[[#This Row],[Cancel Date/time]])/60,"not cancelled")</f>
        <v>16.166666666666668</v>
      </c>
      <c r="I4827" s="47">
        <f>IFERROR(ROUND(Table1[[#This Row],[cancellation time decimal]],0),"not cancelled")</f>
        <v>16</v>
      </c>
      <c r="J4827" s="10">
        <f>IFERROR(MOD(Table1[[#This Row],[cancellation hour rounded]],24),"not cancelled")</f>
        <v>16</v>
      </c>
      <c r="K4827" s="32">
        <f>1/Table1[[#This Row],[Duration (Time between doses '[in hours'])]]</f>
        <v>0.33333333333333331</v>
      </c>
      <c r="L4827" s="33">
        <f>Table1[[#This Row],[number doses per hour]]*INDEX(Table2[price per dose],Table1[[#This Row],[Drug ID]])</f>
        <v>0.29998222222222221</v>
      </c>
      <c r="M4827" s="11" t="b">
        <f>AND(Table1[[#This Row],[hour of cancellation 0 to 23]]&gt;=0,Table1[[#This Row],[hour of cancellation 0 to 23]]&lt;=23)</f>
        <v>1</v>
      </c>
    </row>
    <row r="4828" spans="1:13" x14ac:dyDescent="0.3">
      <c r="A4828" s="1">
        <v>4827</v>
      </c>
      <c r="B4828" s="1">
        <v>8</v>
      </c>
      <c r="C4828" s="2">
        <v>41120.319253841531</v>
      </c>
      <c r="D4828" s="2">
        <v>41180.318749999999</v>
      </c>
      <c r="E4828" s="1">
        <v>3</v>
      </c>
      <c r="F4828" s="2">
        <v>41124.910411362558</v>
      </c>
      <c r="G4828" s="1">
        <v>0</v>
      </c>
      <c r="H4828" s="32">
        <f>IFERROR(HOUR(Table1[[#This Row],[Cancel Date/time]])+MINUTE(Table1[[#This Row],[Cancel Date/time]])/60,"not cancelled")</f>
        <v>21.85</v>
      </c>
      <c r="I4828" s="47">
        <f>IFERROR(ROUND(Table1[[#This Row],[cancellation time decimal]],0),"not cancelled")</f>
        <v>22</v>
      </c>
      <c r="J4828" s="10">
        <f>IFERROR(MOD(Table1[[#This Row],[cancellation hour rounded]],24),"not cancelled")</f>
        <v>22</v>
      </c>
      <c r="K4828" s="32">
        <f>1/Table1[[#This Row],[Duration (Time between doses '[in hours'])]]</f>
        <v>0.33333333333333331</v>
      </c>
      <c r="L4828" s="33">
        <f>Table1[[#This Row],[number doses per hour]]*INDEX(Table2[price per dose],Table1[[#This Row],[Drug ID]])</f>
        <v>0.29998222222222221</v>
      </c>
      <c r="M4828" s="11" t="b">
        <f>AND(Table1[[#This Row],[hour of cancellation 0 to 23]]&gt;=0,Table1[[#This Row],[hour of cancellation 0 to 23]]&lt;=23)</f>
        <v>1</v>
      </c>
    </row>
    <row r="4829" spans="1:13" x14ac:dyDescent="0.3">
      <c r="A4829" s="1">
        <v>4828</v>
      </c>
      <c r="B4829" s="1">
        <v>5</v>
      </c>
      <c r="C4829" s="2">
        <v>41120.306101155555</v>
      </c>
      <c r="D4829" s="2">
        <v>41180.305555555555</v>
      </c>
      <c r="E4829" s="1">
        <v>24</v>
      </c>
      <c r="F4829" s="2">
        <v>41124.746897387355</v>
      </c>
      <c r="G4829" s="1">
        <v>0</v>
      </c>
      <c r="H4829" s="32">
        <f>IFERROR(HOUR(Table1[[#This Row],[Cancel Date/time]])+MINUTE(Table1[[#This Row],[Cancel Date/time]])/60,"not cancelled")</f>
        <v>17.916666666666668</v>
      </c>
      <c r="I4829" s="47">
        <f>IFERROR(ROUND(Table1[[#This Row],[cancellation time decimal]],0),"not cancelled")</f>
        <v>18</v>
      </c>
      <c r="J4829" s="10">
        <f>IFERROR(MOD(Table1[[#This Row],[cancellation hour rounded]],24),"not cancelled")</f>
        <v>18</v>
      </c>
      <c r="K4829" s="32">
        <f>1/Table1[[#This Row],[Duration (Time between doses '[in hours'])]]</f>
        <v>4.1666666666666664E-2</v>
      </c>
      <c r="L4829" s="33">
        <f>Table1[[#This Row],[number doses per hour]]*INDEX(Table2[price per dose],Table1[[#This Row],[Drug ID]])</f>
        <v>0.2815833333333333</v>
      </c>
      <c r="M4829" s="11" t="b">
        <f>AND(Table1[[#This Row],[hour of cancellation 0 to 23]]&gt;=0,Table1[[#This Row],[hour of cancellation 0 to 23]]&lt;=23)</f>
        <v>1</v>
      </c>
    </row>
    <row r="4830" spans="1:13" hidden="1" x14ac:dyDescent="0.3">
      <c r="A4830" s="1">
        <v>4829</v>
      </c>
      <c r="B4830" s="1">
        <v>3</v>
      </c>
      <c r="C4830" s="2">
        <v>41120.367418328424</v>
      </c>
      <c r="D4830" s="2">
        <v>41124.450111409737</v>
      </c>
      <c r="E4830" s="1">
        <v>24</v>
      </c>
      <c r="F4830" s="2" t="s">
        <v>5</v>
      </c>
      <c r="G4830" s="1">
        <v>0</v>
      </c>
      <c r="H4830" s="32" t="str">
        <f>IFERROR(HOUR(Table1[[#This Row],[Cancel Date/time]])+MINUTE(Table1[[#This Row],[Cancel Date/time]])/60,"not cancelled")</f>
        <v>not cancelled</v>
      </c>
      <c r="I4830" s="47" t="str">
        <f>IFERROR(ROUND(Table1[[#This Row],[cancellation time decimal]],0),"not cancelled")</f>
        <v>not cancelled</v>
      </c>
      <c r="J4830" s="10" t="str">
        <f>IFERROR(MOD(Table1[[#This Row],[cancellation hour rounded]],24),"not cancelled")</f>
        <v>not cancelled</v>
      </c>
      <c r="K4830" s="32">
        <f>1/Table1[[#This Row],[Duration (Time between doses '[in hours'])]]</f>
        <v>4.1666666666666664E-2</v>
      </c>
      <c r="L4830" s="33">
        <f>Table1[[#This Row],[number doses per hour]]*INDEX(Table2[price per dose],Table1[[#This Row],[Drug ID]])</f>
        <v>0.18133000000000002</v>
      </c>
      <c r="M4830" s="11" t="b">
        <f>AND(Table1[[#This Row],[hour of cancellation 0 to 23]]&gt;=0,Table1[[#This Row],[hour of cancellation 0 to 23]]&lt;=23)</f>
        <v>0</v>
      </c>
    </row>
    <row r="4831" spans="1:13" x14ac:dyDescent="0.3">
      <c r="A4831" s="1">
        <v>4830</v>
      </c>
      <c r="B4831" s="1">
        <v>3</v>
      </c>
      <c r="C4831" s="2">
        <v>41120.354541550631</v>
      </c>
      <c r="D4831" s="2">
        <v>41180.354166666672</v>
      </c>
      <c r="E4831" s="1">
        <v>24</v>
      </c>
      <c r="F4831" s="2">
        <v>41122.399035789</v>
      </c>
      <c r="G4831" s="1">
        <v>0</v>
      </c>
      <c r="H4831" s="32">
        <f>IFERROR(HOUR(Table1[[#This Row],[Cancel Date/time]])+MINUTE(Table1[[#This Row],[Cancel Date/time]])/60,"not cancelled")</f>
        <v>9.5666666666666664</v>
      </c>
      <c r="I4831" s="47">
        <f>IFERROR(ROUND(Table1[[#This Row],[cancellation time decimal]],0),"not cancelled")</f>
        <v>10</v>
      </c>
      <c r="J4831" s="10">
        <f>IFERROR(MOD(Table1[[#This Row],[cancellation hour rounded]],24),"not cancelled")</f>
        <v>10</v>
      </c>
      <c r="K4831" s="32">
        <f>1/Table1[[#This Row],[Duration (Time between doses '[in hours'])]]</f>
        <v>4.1666666666666664E-2</v>
      </c>
      <c r="L4831" s="33">
        <f>Table1[[#This Row],[number doses per hour]]*INDEX(Table2[price per dose],Table1[[#This Row],[Drug ID]])</f>
        <v>0.18133000000000002</v>
      </c>
      <c r="M4831" s="11" t="b">
        <f>AND(Table1[[#This Row],[hour of cancellation 0 to 23]]&gt;=0,Table1[[#This Row],[hour of cancellation 0 to 23]]&lt;=23)</f>
        <v>1</v>
      </c>
    </row>
    <row r="4832" spans="1:13" x14ac:dyDescent="0.3">
      <c r="A4832" s="1">
        <v>4831</v>
      </c>
      <c r="B4832" s="1">
        <v>3</v>
      </c>
      <c r="C4832" s="2">
        <v>41120.342283558944</v>
      </c>
      <c r="D4832" s="2">
        <v>41180.341666666667</v>
      </c>
      <c r="E4832" s="1">
        <v>24</v>
      </c>
      <c r="F4832" s="2">
        <v>41122.555050213836</v>
      </c>
      <c r="G4832" s="1">
        <v>0</v>
      </c>
      <c r="H4832" s="32">
        <f>IFERROR(HOUR(Table1[[#This Row],[Cancel Date/time]])+MINUTE(Table1[[#This Row],[Cancel Date/time]])/60,"not cancelled")</f>
        <v>13.316666666666666</v>
      </c>
      <c r="I4832" s="47">
        <f>IFERROR(ROUND(Table1[[#This Row],[cancellation time decimal]],0),"not cancelled")</f>
        <v>13</v>
      </c>
      <c r="J4832" s="10">
        <f>IFERROR(MOD(Table1[[#This Row],[cancellation hour rounded]],24),"not cancelled")</f>
        <v>13</v>
      </c>
      <c r="K4832" s="32">
        <f>1/Table1[[#This Row],[Duration (Time between doses '[in hours'])]]</f>
        <v>4.1666666666666664E-2</v>
      </c>
      <c r="L4832" s="33">
        <f>Table1[[#This Row],[number doses per hour]]*INDEX(Table2[price per dose],Table1[[#This Row],[Drug ID]])</f>
        <v>0.18133000000000002</v>
      </c>
      <c r="M4832" s="11" t="b">
        <f>AND(Table1[[#This Row],[hour of cancellation 0 to 23]]&gt;=0,Table1[[#This Row],[hour of cancellation 0 to 23]]&lt;=23)</f>
        <v>1</v>
      </c>
    </row>
    <row r="4833" spans="1:13" x14ac:dyDescent="0.3">
      <c r="A4833" s="1">
        <v>4832</v>
      </c>
      <c r="B4833" s="1">
        <v>4</v>
      </c>
      <c r="C4833" s="2">
        <v>41120.396839521214</v>
      </c>
      <c r="D4833" s="2">
        <v>41180.396527777775</v>
      </c>
      <c r="E4833" s="1">
        <v>12</v>
      </c>
      <c r="F4833" s="2">
        <v>41121.561692564756</v>
      </c>
      <c r="G4833" s="1">
        <v>0</v>
      </c>
      <c r="H4833" s="32">
        <f>IFERROR(HOUR(Table1[[#This Row],[Cancel Date/time]])+MINUTE(Table1[[#This Row],[Cancel Date/time]])/60,"not cancelled")</f>
        <v>13.466666666666667</v>
      </c>
      <c r="I4833" s="47">
        <f>IFERROR(ROUND(Table1[[#This Row],[cancellation time decimal]],0),"not cancelled")</f>
        <v>13</v>
      </c>
      <c r="J4833" s="10">
        <f>IFERROR(MOD(Table1[[#This Row],[cancellation hour rounded]],24),"not cancelled")</f>
        <v>13</v>
      </c>
      <c r="K4833" s="32">
        <f>1/Table1[[#This Row],[Duration (Time between doses '[in hours'])]]</f>
        <v>8.3333333333333329E-2</v>
      </c>
      <c r="L4833" s="33">
        <f>Table1[[#This Row],[number doses per hour]]*INDEX(Table2[price per dose],Table1[[#This Row],[Drug ID]])</f>
        <v>1.448055119047619</v>
      </c>
      <c r="M4833" s="11" t="b">
        <f>AND(Table1[[#This Row],[hour of cancellation 0 to 23]]&gt;=0,Table1[[#This Row],[hour of cancellation 0 to 23]]&lt;=23)</f>
        <v>1</v>
      </c>
    </row>
    <row r="4834" spans="1:13" x14ac:dyDescent="0.3">
      <c r="A4834" s="1">
        <v>4833</v>
      </c>
      <c r="B4834" s="1">
        <v>2</v>
      </c>
      <c r="C4834" s="2">
        <v>41120.593971808594</v>
      </c>
      <c r="D4834" s="2">
        <v>41180.59375</v>
      </c>
      <c r="E4834" s="1">
        <v>10</v>
      </c>
      <c r="F4834" s="2">
        <v>41121.302545641571</v>
      </c>
      <c r="G4834" s="1">
        <v>0</v>
      </c>
      <c r="H4834" s="32">
        <f>IFERROR(HOUR(Table1[[#This Row],[Cancel Date/time]])+MINUTE(Table1[[#This Row],[Cancel Date/time]])/60,"not cancelled")</f>
        <v>7.25</v>
      </c>
      <c r="I4834" s="47">
        <f>IFERROR(ROUND(Table1[[#This Row],[cancellation time decimal]],0),"not cancelled")</f>
        <v>7</v>
      </c>
      <c r="J4834" s="10">
        <f>IFERROR(MOD(Table1[[#This Row],[cancellation hour rounded]],24),"not cancelled")</f>
        <v>7</v>
      </c>
      <c r="K4834" s="32">
        <f>1/Table1[[#This Row],[Duration (Time between doses '[in hours'])]]</f>
        <v>0.1</v>
      </c>
      <c r="L4834" s="33">
        <f>Table1[[#This Row],[number doses per hour]]*INDEX(Table2[price per dose],Table1[[#This Row],[Drug ID]])</f>
        <v>0.84959999999999969</v>
      </c>
      <c r="M4834" s="11" t="b">
        <f>AND(Table1[[#This Row],[hour of cancellation 0 to 23]]&gt;=0,Table1[[#This Row],[hour of cancellation 0 to 23]]&lt;=23)</f>
        <v>1</v>
      </c>
    </row>
    <row r="4835" spans="1:13" x14ac:dyDescent="0.3">
      <c r="A4835" s="1">
        <v>4834</v>
      </c>
      <c r="B4835" s="1">
        <v>1</v>
      </c>
      <c r="C4835" s="2">
        <v>41120.633076114071</v>
      </c>
      <c r="D4835" s="2">
        <v>41180.632638888892</v>
      </c>
      <c r="E4835" s="1">
        <v>8</v>
      </c>
      <c r="F4835" s="2">
        <v>41120.853533590154</v>
      </c>
      <c r="G4835" s="1">
        <v>0</v>
      </c>
      <c r="H4835" s="32">
        <f>IFERROR(HOUR(Table1[[#This Row],[Cancel Date/time]])+MINUTE(Table1[[#This Row],[Cancel Date/time]])/60,"not cancelled")</f>
        <v>20.483333333333334</v>
      </c>
      <c r="I4835" s="47">
        <f>IFERROR(ROUND(Table1[[#This Row],[cancellation time decimal]],0),"not cancelled")</f>
        <v>20</v>
      </c>
      <c r="J4835" s="10">
        <f>IFERROR(MOD(Table1[[#This Row],[cancellation hour rounded]],24),"not cancelled")</f>
        <v>20</v>
      </c>
      <c r="K4835" s="32">
        <f>1/Table1[[#This Row],[Duration (Time between doses '[in hours'])]]</f>
        <v>0.125</v>
      </c>
      <c r="L4835" s="33">
        <f>Table1[[#This Row],[number doses per hour]]*INDEX(Table2[price per dose],Table1[[#This Row],[Drug ID]])</f>
        <v>0.84929166666666667</v>
      </c>
      <c r="M4835" s="11" t="b">
        <f>AND(Table1[[#This Row],[hour of cancellation 0 to 23]]&gt;=0,Table1[[#This Row],[hour of cancellation 0 to 23]]&lt;=23)</f>
        <v>1</v>
      </c>
    </row>
    <row r="4836" spans="1:13" hidden="1" x14ac:dyDescent="0.3">
      <c r="A4836" s="1">
        <v>4835</v>
      </c>
      <c r="B4836" s="1">
        <v>1</v>
      </c>
      <c r="C4836" s="2">
        <v>41120.683714399536</v>
      </c>
      <c r="D4836" s="2">
        <v>41123.058509734372</v>
      </c>
      <c r="E4836" s="1">
        <v>8</v>
      </c>
      <c r="F4836" s="2" t="s">
        <v>5</v>
      </c>
      <c r="G4836" s="1">
        <v>0</v>
      </c>
      <c r="H4836" s="32" t="str">
        <f>IFERROR(HOUR(Table1[[#This Row],[Cancel Date/time]])+MINUTE(Table1[[#This Row],[Cancel Date/time]])/60,"not cancelled")</f>
        <v>not cancelled</v>
      </c>
      <c r="I4836" s="47" t="str">
        <f>IFERROR(ROUND(Table1[[#This Row],[cancellation time decimal]],0),"not cancelled")</f>
        <v>not cancelled</v>
      </c>
      <c r="J4836" s="10" t="str">
        <f>IFERROR(MOD(Table1[[#This Row],[cancellation hour rounded]],24),"not cancelled")</f>
        <v>not cancelled</v>
      </c>
      <c r="K4836" s="32">
        <f>1/Table1[[#This Row],[Duration (Time between doses '[in hours'])]]</f>
        <v>0.125</v>
      </c>
      <c r="L4836" s="33">
        <f>Table1[[#This Row],[number doses per hour]]*INDEX(Table2[price per dose],Table1[[#This Row],[Drug ID]])</f>
        <v>0.84929166666666667</v>
      </c>
      <c r="M4836" s="11" t="b">
        <f>AND(Table1[[#This Row],[hour of cancellation 0 to 23]]&gt;=0,Table1[[#This Row],[hour of cancellation 0 to 23]]&lt;=23)</f>
        <v>0</v>
      </c>
    </row>
    <row r="4837" spans="1:13" x14ac:dyDescent="0.3">
      <c r="A4837" s="1">
        <v>4836</v>
      </c>
      <c r="B4837" s="1">
        <v>1</v>
      </c>
      <c r="C4837" s="2">
        <v>41120.748870007483</v>
      </c>
      <c r="D4837" s="2">
        <v>41180.748611111114</v>
      </c>
      <c r="E4837" s="1">
        <v>8</v>
      </c>
      <c r="F4837" s="2">
        <v>41121.933921807897</v>
      </c>
      <c r="G4837" s="1">
        <v>0</v>
      </c>
      <c r="H4837" s="32">
        <f>IFERROR(HOUR(Table1[[#This Row],[Cancel Date/time]])+MINUTE(Table1[[#This Row],[Cancel Date/time]])/60,"not cancelled")</f>
        <v>22.4</v>
      </c>
      <c r="I4837" s="47">
        <f>IFERROR(ROUND(Table1[[#This Row],[cancellation time decimal]],0),"not cancelled")</f>
        <v>22</v>
      </c>
      <c r="J4837" s="10">
        <f>IFERROR(MOD(Table1[[#This Row],[cancellation hour rounded]],24),"not cancelled")</f>
        <v>22</v>
      </c>
      <c r="K4837" s="32">
        <f>1/Table1[[#This Row],[Duration (Time between doses '[in hours'])]]</f>
        <v>0.125</v>
      </c>
      <c r="L4837" s="33">
        <f>Table1[[#This Row],[number doses per hour]]*INDEX(Table2[price per dose],Table1[[#This Row],[Drug ID]])</f>
        <v>0.84929166666666667</v>
      </c>
      <c r="M4837" s="11" t="b">
        <f>AND(Table1[[#This Row],[hour of cancellation 0 to 23]]&gt;=0,Table1[[#This Row],[hour of cancellation 0 to 23]]&lt;=23)</f>
        <v>1</v>
      </c>
    </row>
    <row r="4838" spans="1:13" hidden="1" x14ac:dyDescent="0.3">
      <c r="A4838" s="1">
        <v>4837</v>
      </c>
      <c r="B4838" s="1">
        <v>2</v>
      </c>
      <c r="C4838" s="2">
        <v>41120.72687496306</v>
      </c>
      <c r="D4838" s="2">
        <v>41123.976569101113</v>
      </c>
      <c r="E4838" s="1">
        <v>10</v>
      </c>
      <c r="F4838" s="2" t="s">
        <v>5</v>
      </c>
      <c r="G4838" s="1">
        <v>0</v>
      </c>
      <c r="H4838" s="32" t="str">
        <f>IFERROR(HOUR(Table1[[#This Row],[Cancel Date/time]])+MINUTE(Table1[[#This Row],[Cancel Date/time]])/60,"not cancelled")</f>
        <v>not cancelled</v>
      </c>
      <c r="I4838" s="47" t="str">
        <f>IFERROR(ROUND(Table1[[#This Row],[cancellation time decimal]],0),"not cancelled")</f>
        <v>not cancelled</v>
      </c>
      <c r="J4838" s="10" t="str">
        <f>IFERROR(MOD(Table1[[#This Row],[cancellation hour rounded]],24),"not cancelled")</f>
        <v>not cancelled</v>
      </c>
      <c r="K4838" s="32">
        <f>1/Table1[[#This Row],[Duration (Time between doses '[in hours'])]]</f>
        <v>0.1</v>
      </c>
      <c r="L4838" s="33">
        <f>Table1[[#This Row],[number doses per hour]]*INDEX(Table2[price per dose],Table1[[#This Row],[Drug ID]])</f>
        <v>0.84959999999999969</v>
      </c>
      <c r="M4838" s="11" t="b">
        <f>AND(Table1[[#This Row],[hour of cancellation 0 to 23]]&gt;=0,Table1[[#This Row],[hour of cancellation 0 to 23]]&lt;=23)</f>
        <v>0</v>
      </c>
    </row>
    <row r="4839" spans="1:13" hidden="1" x14ac:dyDescent="0.3">
      <c r="A4839" s="1">
        <v>4838</v>
      </c>
      <c r="B4839" s="1">
        <v>3</v>
      </c>
      <c r="C4839" s="2">
        <v>41120.714404552622</v>
      </c>
      <c r="D4839" s="2">
        <v>41123.297222222223</v>
      </c>
      <c r="E4839" s="1">
        <v>24</v>
      </c>
      <c r="F4839" s="2" t="s">
        <v>5</v>
      </c>
      <c r="G4839" s="1">
        <v>0</v>
      </c>
      <c r="H4839" s="32" t="str">
        <f>IFERROR(HOUR(Table1[[#This Row],[Cancel Date/time]])+MINUTE(Table1[[#This Row],[Cancel Date/time]])/60,"not cancelled")</f>
        <v>not cancelled</v>
      </c>
      <c r="I4839" s="47" t="str">
        <f>IFERROR(ROUND(Table1[[#This Row],[cancellation time decimal]],0),"not cancelled")</f>
        <v>not cancelled</v>
      </c>
      <c r="J4839" s="10" t="str">
        <f>IFERROR(MOD(Table1[[#This Row],[cancellation hour rounded]],24),"not cancelled")</f>
        <v>not cancelled</v>
      </c>
      <c r="K4839" s="32">
        <f>1/Table1[[#This Row],[Duration (Time between doses '[in hours'])]]</f>
        <v>4.1666666666666664E-2</v>
      </c>
      <c r="L4839" s="33">
        <f>Table1[[#This Row],[number doses per hour]]*INDEX(Table2[price per dose],Table1[[#This Row],[Drug ID]])</f>
        <v>0.18133000000000002</v>
      </c>
      <c r="M4839" s="11" t="b">
        <f>AND(Table1[[#This Row],[hour of cancellation 0 to 23]]&gt;=0,Table1[[#This Row],[hour of cancellation 0 to 23]]&lt;=23)</f>
        <v>0</v>
      </c>
    </row>
    <row r="4840" spans="1:13" x14ac:dyDescent="0.3">
      <c r="A4840" s="1">
        <v>4839</v>
      </c>
      <c r="B4840" s="1">
        <v>1</v>
      </c>
      <c r="C4840" s="2">
        <v>41120.762656303166</v>
      </c>
      <c r="D4840" s="2">
        <v>41180.762499999997</v>
      </c>
      <c r="E4840" s="1">
        <v>12</v>
      </c>
      <c r="F4840" s="2">
        <v>41121.534749384431</v>
      </c>
      <c r="G4840" s="1">
        <v>0</v>
      </c>
      <c r="H4840" s="32">
        <f>IFERROR(HOUR(Table1[[#This Row],[Cancel Date/time]])+MINUTE(Table1[[#This Row],[Cancel Date/time]])/60,"not cancelled")</f>
        <v>12.833333333333334</v>
      </c>
      <c r="I4840" s="47">
        <f>IFERROR(ROUND(Table1[[#This Row],[cancellation time decimal]],0),"not cancelled")</f>
        <v>13</v>
      </c>
      <c r="J4840" s="10">
        <f>IFERROR(MOD(Table1[[#This Row],[cancellation hour rounded]],24),"not cancelled")</f>
        <v>13</v>
      </c>
      <c r="K4840" s="32">
        <f>1/Table1[[#This Row],[Duration (Time between doses '[in hours'])]]</f>
        <v>8.3333333333333329E-2</v>
      </c>
      <c r="L4840" s="33">
        <f>Table1[[#This Row],[number doses per hour]]*INDEX(Table2[price per dose],Table1[[#This Row],[Drug ID]])</f>
        <v>0.56619444444444444</v>
      </c>
      <c r="M4840" s="11" t="b">
        <f>AND(Table1[[#This Row],[hour of cancellation 0 to 23]]&gt;=0,Table1[[#This Row],[hour of cancellation 0 to 23]]&lt;=23)</f>
        <v>1</v>
      </c>
    </row>
    <row r="4841" spans="1:13" x14ac:dyDescent="0.3">
      <c r="A4841" s="1">
        <v>4840</v>
      </c>
      <c r="B4841" s="1">
        <v>2</v>
      </c>
      <c r="C4841" s="2">
        <v>41120.811711888527</v>
      </c>
      <c r="D4841" s="2">
        <v>41180.811111111107</v>
      </c>
      <c r="E4841" s="1">
        <v>10</v>
      </c>
      <c r="F4841" s="2">
        <v>41122.367391532724</v>
      </c>
      <c r="G4841" s="1">
        <v>0</v>
      </c>
      <c r="H4841" s="32">
        <f>IFERROR(HOUR(Table1[[#This Row],[Cancel Date/time]])+MINUTE(Table1[[#This Row],[Cancel Date/time]])/60,"not cancelled")</f>
        <v>8.8166666666666664</v>
      </c>
      <c r="I4841" s="47">
        <f>IFERROR(ROUND(Table1[[#This Row],[cancellation time decimal]],0),"not cancelled")</f>
        <v>9</v>
      </c>
      <c r="J4841" s="10">
        <f>IFERROR(MOD(Table1[[#This Row],[cancellation hour rounded]],24),"not cancelled")</f>
        <v>9</v>
      </c>
      <c r="K4841" s="32">
        <f>1/Table1[[#This Row],[Duration (Time between doses '[in hours'])]]</f>
        <v>0.1</v>
      </c>
      <c r="L4841" s="33">
        <f>Table1[[#This Row],[number doses per hour]]*INDEX(Table2[price per dose],Table1[[#This Row],[Drug ID]])</f>
        <v>0.84959999999999969</v>
      </c>
      <c r="M4841" s="11" t="b">
        <f>AND(Table1[[#This Row],[hour of cancellation 0 to 23]]&gt;=0,Table1[[#This Row],[hour of cancellation 0 to 23]]&lt;=23)</f>
        <v>1</v>
      </c>
    </row>
    <row r="4842" spans="1:13" x14ac:dyDescent="0.3">
      <c r="A4842" s="1">
        <v>4841</v>
      </c>
      <c r="B4842" s="1">
        <v>6</v>
      </c>
      <c r="C4842" s="2">
        <v>41120.875098040669</v>
      </c>
      <c r="D4842" s="2">
        <v>41180.875</v>
      </c>
      <c r="E4842" s="1">
        <v>24</v>
      </c>
      <c r="F4842" s="2">
        <v>41126.537582769517</v>
      </c>
      <c r="G4842" s="1">
        <v>0</v>
      </c>
      <c r="H4842" s="32">
        <f>IFERROR(HOUR(Table1[[#This Row],[Cancel Date/time]])+MINUTE(Table1[[#This Row],[Cancel Date/time]])/60,"not cancelled")</f>
        <v>12.9</v>
      </c>
      <c r="I4842" s="47">
        <f>IFERROR(ROUND(Table1[[#This Row],[cancellation time decimal]],0),"not cancelled")</f>
        <v>13</v>
      </c>
      <c r="J4842" s="10">
        <f>IFERROR(MOD(Table1[[#This Row],[cancellation hour rounded]],24),"not cancelled")</f>
        <v>13</v>
      </c>
      <c r="K4842" s="32">
        <f>1/Table1[[#This Row],[Duration (Time between doses '[in hours'])]]</f>
        <v>4.1666666666666664E-2</v>
      </c>
      <c r="L4842" s="33">
        <f>Table1[[#This Row],[number doses per hour]]*INDEX(Table2[price per dose],Table1[[#This Row],[Drug ID]])</f>
        <v>0.35218749999999999</v>
      </c>
      <c r="M4842" s="11" t="b">
        <f>AND(Table1[[#This Row],[hour of cancellation 0 to 23]]&gt;=0,Table1[[#This Row],[hour of cancellation 0 to 23]]&lt;=23)</f>
        <v>1</v>
      </c>
    </row>
    <row r="4843" spans="1:13" x14ac:dyDescent="0.3">
      <c r="A4843" s="1">
        <v>4842</v>
      </c>
      <c r="B4843" s="1">
        <v>3</v>
      </c>
      <c r="C4843" s="2">
        <v>41121.023178246891</v>
      </c>
      <c r="D4843" s="2">
        <v>41181.022916666669</v>
      </c>
      <c r="E4843" s="1">
        <v>24</v>
      </c>
      <c r="F4843" s="2">
        <v>41123.619272393815</v>
      </c>
      <c r="G4843" s="1">
        <v>0</v>
      </c>
      <c r="H4843" s="32">
        <f>IFERROR(HOUR(Table1[[#This Row],[Cancel Date/time]])+MINUTE(Table1[[#This Row],[Cancel Date/time]])/60,"not cancelled")</f>
        <v>14.85</v>
      </c>
      <c r="I4843" s="47">
        <f>IFERROR(ROUND(Table1[[#This Row],[cancellation time decimal]],0),"not cancelled")</f>
        <v>15</v>
      </c>
      <c r="J4843" s="10">
        <f>IFERROR(MOD(Table1[[#This Row],[cancellation hour rounded]],24),"not cancelled")</f>
        <v>15</v>
      </c>
      <c r="K4843" s="32">
        <f>1/Table1[[#This Row],[Duration (Time between doses '[in hours'])]]</f>
        <v>4.1666666666666664E-2</v>
      </c>
      <c r="L4843" s="33">
        <f>Table1[[#This Row],[number doses per hour]]*INDEX(Table2[price per dose],Table1[[#This Row],[Drug ID]])</f>
        <v>0.18133000000000002</v>
      </c>
      <c r="M4843" s="11" t="b">
        <f>AND(Table1[[#This Row],[hour of cancellation 0 to 23]]&gt;=0,Table1[[#This Row],[hour of cancellation 0 to 23]]&lt;=23)</f>
        <v>1</v>
      </c>
    </row>
    <row r="4844" spans="1:13" x14ac:dyDescent="0.3">
      <c r="A4844" s="1">
        <v>4843</v>
      </c>
      <c r="B4844" s="1">
        <v>6</v>
      </c>
      <c r="C4844" s="2">
        <v>41121.004375720462</v>
      </c>
      <c r="D4844" s="2">
        <v>41181.004166666666</v>
      </c>
      <c r="E4844" s="1">
        <v>24</v>
      </c>
      <c r="F4844" s="2">
        <v>41133.453362321052</v>
      </c>
      <c r="G4844" s="1">
        <v>0</v>
      </c>
      <c r="H4844" s="32">
        <f>IFERROR(HOUR(Table1[[#This Row],[Cancel Date/time]])+MINUTE(Table1[[#This Row],[Cancel Date/time]])/60,"not cancelled")</f>
        <v>10.866666666666667</v>
      </c>
      <c r="I4844" s="47">
        <f>IFERROR(ROUND(Table1[[#This Row],[cancellation time decimal]],0),"not cancelled")</f>
        <v>11</v>
      </c>
      <c r="J4844" s="10">
        <f>IFERROR(MOD(Table1[[#This Row],[cancellation hour rounded]],24),"not cancelled")</f>
        <v>11</v>
      </c>
      <c r="K4844" s="32">
        <f>1/Table1[[#This Row],[Duration (Time between doses '[in hours'])]]</f>
        <v>4.1666666666666664E-2</v>
      </c>
      <c r="L4844" s="33">
        <f>Table1[[#This Row],[number doses per hour]]*INDEX(Table2[price per dose],Table1[[#This Row],[Drug ID]])</f>
        <v>0.35218749999999999</v>
      </c>
      <c r="M4844" s="11" t="b">
        <f>AND(Table1[[#This Row],[hour of cancellation 0 to 23]]&gt;=0,Table1[[#This Row],[hour of cancellation 0 to 23]]&lt;=23)</f>
        <v>1</v>
      </c>
    </row>
    <row r="4845" spans="1:13" x14ac:dyDescent="0.3">
      <c r="A4845" s="1">
        <v>4844</v>
      </c>
      <c r="B4845" s="1">
        <v>1</v>
      </c>
      <c r="C4845" s="2">
        <v>41121.07891313397</v>
      </c>
      <c r="D4845" s="2">
        <v>41181.078472222223</v>
      </c>
      <c r="E4845" s="1">
        <v>12</v>
      </c>
      <c r="F4845" s="2">
        <v>41122.422322239327</v>
      </c>
      <c r="G4845" s="1">
        <v>0</v>
      </c>
      <c r="H4845" s="32">
        <f>IFERROR(HOUR(Table1[[#This Row],[Cancel Date/time]])+MINUTE(Table1[[#This Row],[Cancel Date/time]])/60,"not cancelled")</f>
        <v>10.133333333333333</v>
      </c>
      <c r="I4845" s="47">
        <f>IFERROR(ROUND(Table1[[#This Row],[cancellation time decimal]],0),"not cancelled")</f>
        <v>10</v>
      </c>
      <c r="J4845" s="10">
        <f>IFERROR(MOD(Table1[[#This Row],[cancellation hour rounded]],24),"not cancelled")</f>
        <v>10</v>
      </c>
      <c r="K4845" s="32">
        <f>1/Table1[[#This Row],[Duration (Time between doses '[in hours'])]]</f>
        <v>8.3333333333333329E-2</v>
      </c>
      <c r="L4845" s="33">
        <f>Table1[[#This Row],[number doses per hour]]*INDEX(Table2[price per dose],Table1[[#This Row],[Drug ID]])</f>
        <v>0.56619444444444444</v>
      </c>
      <c r="M4845" s="11" t="b">
        <f>AND(Table1[[#This Row],[hour of cancellation 0 to 23]]&gt;=0,Table1[[#This Row],[hour of cancellation 0 to 23]]&lt;=23)</f>
        <v>1</v>
      </c>
    </row>
    <row r="4846" spans="1:13" x14ac:dyDescent="0.3">
      <c r="A4846" s="1">
        <v>4845</v>
      </c>
      <c r="B4846" s="1">
        <v>3</v>
      </c>
      <c r="C4846" s="2">
        <v>41121.214914910255</v>
      </c>
      <c r="D4846" s="2">
        <v>41181.214583333334</v>
      </c>
      <c r="E4846" s="1">
        <v>24</v>
      </c>
      <c r="F4846" s="2">
        <v>41124.43989817892</v>
      </c>
      <c r="G4846" s="1">
        <v>0</v>
      </c>
      <c r="H4846" s="32">
        <f>IFERROR(HOUR(Table1[[#This Row],[Cancel Date/time]])+MINUTE(Table1[[#This Row],[Cancel Date/time]])/60,"not cancelled")</f>
        <v>10.55</v>
      </c>
      <c r="I4846" s="47">
        <f>IFERROR(ROUND(Table1[[#This Row],[cancellation time decimal]],0),"not cancelled")</f>
        <v>11</v>
      </c>
      <c r="J4846" s="10">
        <f>IFERROR(MOD(Table1[[#This Row],[cancellation hour rounded]],24),"not cancelled")</f>
        <v>11</v>
      </c>
      <c r="K4846" s="32">
        <f>1/Table1[[#This Row],[Duration (Time between doses '[in hours'])]]</f>
        <v>4.1666666666666664E-2</v>
      </c>
      <c r="L4846" s="33">
        <f>Table1[[#This Row],[number doses per hour]]*INDEX(Table2[price per dose],Table1[[#This Row],[Drug ID]])</f>
        <v>0.18133000000000002</v>
      </c>
      <c r="M4846" s="11" t="b">
        <f>AND(Table1[[#This Row],[hour of cancellation 0 to 23]]&gt;=0,Table1[[#This Row],[hour of cancellation 0 to 23]]&lt;=23)</f>
        <v>1</v>
      </c>
    </row>
    <row r="4847" spans="1:13" x14ac:dyDescent="0.3">
      <c r="A4847" s="1">
        <v>4846</v>
      </c>
      <c r="B4847" s="1">
        <v>11</v>
      </c>
      <c r="C4847" s="2">
        <v>41121.290948872775</v>
      </c>
      <c r="D4847" s="2">
        <v>41181.290277777778</v>
      </c>
      <c r="E4847" s="1">
        <v>1</v>
      </c>
      <c r="F4847" s="2">
        <v>41128.412869659303</v>
      </c>
      <c r="G4847" s="1">
        <v>2</v>
      </c>
      <c r="H4847" s="32">
        <f>IFERROR(HOUR(Table1[[#This Row],[Cancel Date/time]])+MINUTE(Table1[[#This Row],[Cancel Date/time]])/60,"not cancelled")</f>
        <v>9.9</v>
      </c>
      <c r="I4847" s="47">
        <f>IFERROR(ROUND(Table1[[#This Row],[cancellation time decimal]],0),"not cancelled")</f>
        <v>10</v>
      </c>
      <c r="J4847" s="10">
        <f>IFERROR(MOD(Table1[[#This Row],[cancellation hour rounded]],24),"not cancelled")</f>
        <v>10</v>
      </c>
      <c r="K4847" s="32">
        <f>1/Table1[[#This Row],[Duration (Time between doses '[in hours'])]]</f>
        <v>1</v>
      </c>
      <c r="L4847" s="33">
        <f>Table1[[#This Row],[number doses per hour]]*INDEX(Table2[price per dose],Table1[[#This Row],[Drug ID]])</f>
        <v>1</v>
      </c>
      <c r="M4847" s="11" t="b">
        <f>AND(Table1[[#This Row],[hour of cancellation 0 to 23]]&gt;=0,Table1[[#This Row],[hour of cancellation 0 to 23]]&lt;=23)</f>
        <v>1</v>
      </c>
    </row>
    <row r="4848" spans="1:13" x14ac:dyDescent="0.3">
      <c r="A4848" s="1">
        <v>4847</v>
      </c>
      <c r="B4848" s="1">
        <v>3</v>
      </c>
      <c r="C4848" s="2">
        <v>41121.348275194418</v>
      </c>
      <c r="D4848" s="2">
        <v>41181.347916666666</v>
      </c>
      <c r="E4848" s="1">
        <v>24</v>
      </c>
      <c r="F4848" s="2">
        <v>41123.708577834077</v>
      </c>
      <c r="G4848" s="1">
        <v>0</v>
      </c>
      <c r="H4848" s="32">
        <f>IFERROR(HOUR(Table1[[#This Row],[Cancel Date/time]])+MINUTE(Table1[[#This Row],[Cancel Date/time]])/60,"not cancelled")</f>
        <v>17</v>
      </c>
      <c r="I4848" s="47">
        <f>IFERROR(ROUND(Table1[[#This Row],[cancellation time decimal]],0),"not cancelled")</f>
        <v>17</v>
      </c>
      <c r="J4848" s="10">
        <f>IFERROR(MOD(Table1[[#This Row],[cancellation hour rounded]],24),"not cancelled")</f>
        <v>17</v>
      </c>
      <c r="K4848" s="32">
        <f>1/Table1[[#This Row],[Duration (Time between doses '[in hours'])]]</f>
        <v>4.1666666666666664E-2</v>
      </c>
      <c r="L4848" s="33">
        <f>Table1[[#This Row],[number doses per hour]]*INDEX(Table2[price per dose],Table1[[#This Row],[Drug ID]])</f>
        <v>0.18133000000000002</v>
      </c>
      <c r="M4848" s="11" t="b">
        <f>AND(Table1[[#This Row],[hour of cancellation 0 to 23]]&gt;=0,Table1[[#This Row],[hour of cancellation 0 to 23]]&lt;=23)</f>
        <v>1</v>
      </c>
    </row>
    <row r="4849" spans="1:13" x14ac:dyDescent="0.3">
      <c r="A4849" s="1">
        <v>4848</v>
      </c>
      <c r="B4849" s="1">
        <v>7</v>
      </c>
      <c r="C4849" s="2">
        <v>41121.414671043334</v>
      </c>
      <c r="D4849" s="2">
        <v>41181.414583333331</v>
      </c>
      <c r="E4849" s="1">
        <v>24</v>
      </c>
      <c r="F4849" s="2">
        <v>41124.57508717529</v>
      </c>
      <c r="G4849" s="1">
        <v>0</v>
      </c>
      <c r="H4849" s="32">
        <f>IFERROR(HOUR(Table1[[#This Row],[Cancel Date/time]])+MINUTE(Table1[[#This Row],[Cancel Date/time]])/60,"not cancelled")</f>
        <v>13.8</v>
      </c>
      <c r="I4849" s="47">
        <f>IFERROR(ROUND(Table1[[#This Row],[cancellation time decimal]],0),"not cancelled")</f>
        <v>14</v>
      </c>
      <c r="J4849" s="10">
        <f>IFERROR(MOD(Table1[[#This Row],[cancellation hour rounded]],24),"not cancelled")</f>
        <v>14</v>
      </c>
      <c r="K4849" s="32">
        <f>1/Table1[[#This Row],[Duration (Time between doses '[in hours'])]]</f>
        <v>4.1666666666666664E-2</v>
      </c>
      <c r="L4849" s="33">
        <f>Table1[[#This Row],[number doses per hour]]*INDEX(Table2[price per dose],Table1[[#This Row],[Drug ID]])</f>
        <v>1.2958049999999997</v>
      </c>
      <c r="M4849" s="11" t="b">
        <f>AND(Table1[[#This Row],[hour of cancellation 0 to 23]]&gt;=0,Table1[[#This Row],[hour of cancellation 0 to 23]]&lt;=23)</f>
        <v>1</v>
      </c>
    </row>
    <row r="4850" spans="1:13" x14ac:dyDescent="0.3">
      <c r="A4850" s="1">
        <v>4849</v>
      </c>
      <c r="B4850" s="1">
        <v>1</v>
      </c>
      <c r="C4850" s="2">
        <v>41121.396680172584</v>
      </c>
      <c r="D4850" s="2">
        <v>41124.646527777775</v>
      </c>
      <c r="E4850" s="1">
        <v>8</v>
      </c>
      <c r="F4850" s="2">
        <v>41122.62815247869</v>
      </c>
      <c r="G4850" s="1">
        <v>0</v>
      </c>
      <c r="H4850" s="32">
        <f>IFERROR(HOUR(Table1[[#This Row],[Cancel Date/time]])+MINUTE(Table1[[#This Row],[Cancel Date/time]])/60,"not cancelled")</f>
        <v>15.066666666666666</v>
      </c>
      <c r="I4850" s="47">
        <f>IFERROR(ROUND(Table1[[#This Row],[cancellation time decimal]],0),"not cancelled")</f>
        <v>15</v>
      </c>
      <c r="J4850" s="10">
        <f>IFERROR(MOD(Table1[[#This Row],[cancellation hour rounded]],24),"not cancelled")</f>
        <v>15</v>
      </c>
      <c r="K4850" s="32">
        <f>1/Table1[[#This Row],[Duration (Time between doses '[in hours'])]]</f>
        <v>0.125</v>
      </c>
      <c r="L4850" s="33">
        <f>Table1[[#This Row],[number doses per hour]]*INDEX(Table2[price per dose],Table1[[#This Row],[Drug ID]])</f>
        <v>0.84929166666666667</v>
      </c>
      <c r="M4850" s="11" t="b">
        <f>AND(Table1[[#This Row],[hour of cancellation 0 to 23]]&gt;=0,Table1[[#This Row],[hour of cancellation 0 to 23]]&lt;=23)</f>
        <v>1</v>
      </c>
    </row>
    <row r="4851" spans="1:13" x14ac:dyDescent="0.3">
      <c r="A4851" s="1">
        <v>4850</v>
      </c>
      <c r="B4851" s="1">
        <v>2</v>
      </c>
      <c r="C4851" s="2">
        <v>41121.432115318428</v>
      </c>
      <c r="D4851" s="2">
        <v>41181.431944444441</v>
      </c>
      <c r="E4851" s="1">
        <v>10</v>
      </c>
      <c r="F4851" s="2">
        <v>41122.500782069837</v>
      </c>
      <c r="G4851" s="1">
        <v>0</v>
      </c>
      <c r="H4851" s="32">
        <f>IFERROR(HOUR(Table1[[#This Row],[Cancel Date/time]])+MINUTE(Table1[[#This Row],[Cancel Date/time]])/60,"not cancelled")</f>
        <v>12.016666666666667</v>
      </c>
      <c r="I4851" s="47">
        <f>IFERROR(ROUND(Table1[[#This Row],[cancellation time decimal]],0),"not cancelled")</f>
        <v>12</v>
      </c>
      <c r="J4851" s="10">
        <f>IFERROR(MOD(Table1[[#This Row],[cancellation hour rounded]],24),"not cancelled")</f>
        <v>12</v>
      </c>
      <c r="K4851" s="32">
        <f>1/Table1[[#This Row],[Duration (Time between doses '[in hours'])]]</f>
        <v>0.1</v>
      </c>
      <c r="L4851" s="33">
        <f>Table1[[#This Row],[number doses per hour]]*INDEX(Table2[price per dose],Table1[[#This Row],[Drug ID]])</f>
        <v>0.84959999999999969</v>
      </c>
      <c r="M4851" s="11" t="b">
        <f>AND(Table1[[#This Row],[hour of cancellation 0 to 23]]&gt;=0,Table1[[#This Row],[hour of cancellation 0 to 23]]&lt;=23)</f>
        <v>1</v>
      </c>
    </row>
    <row r="4852" spans="1:13" hidden="1" x14ac:dyDescent="0.3">
      <c r="A4852" s="1">
        <v>4851</v>
      </c>
      <c r="B4852" s="1">
        <v>1</v>
      </c>
      <c r="C4852" s="2">
        <v>41121.472190820597</v>
      </c>
      <c r="D4852" s="2">
        <v>41123.888272508026</v>
      </c>
      <c r="E4852" s="1">
        <v>12</v>
      </c>
      <c r="F4852" s="2" t="s">
        <v>5</v>
      </c>
      <c r="G4852" s="1">
        <v>0</v>
      </c>
      <c r="H4852" s="32" t="str">
        <f>IFERROR(HOUR(Table1[[#This Row],[Cancel Date/time]])+MINUTE(Table1[[#This Row],[Cancel Date/time]])/60,"not cancelled")</f>
        <v>not cancelled</v>
      </c>
      <c r="I4852" s="47" t="str">
        <f>IFERROR(ROUND(Table1[[#This Row],[cancellation time decimal]],0),"not cancelled")</f>
        <v>not cancelled</v>
      </c>
      <c r="J4852" s="10" t="str">
        <f>IFERROR(MOD(Table1[[#This Row],[cancellation hour rounded]],24),"not cancelled")</f>
        <v>not cancelled</v>
      </c>
      <c r="K4852" s="32">
        <f>1/Table1[[#This Row],[Duration (Time between doses '[in hours'])]]</f>
        <v>8.3333333333333329E-2</v>
      </c>
      <c r="L4852" s="33">
        <f>Table1[[#This Row],[number doses per hour]]*INDEX(Table2[price per dose],Table1[[#This Row],[Drug ID]])</f>
        <v>0.56619444444444444</v>
      </c>
      <c r="M4852" s="11" t="b">
        <f>AND(Table1[[#This Row],[hour of cancellation 0 to 23]]&gt;=0,Table1[[#This Row],[hour of cancellation 0 to 23]]&lt;=23)</f>
        <v>0</v>
      </c>
    </row>
    <row r="4853" spans="1:13" x14ac:dyDescent="0.3">
      <c r="A4853" s="1">
        <v>4852</v>
      </c>
      <c r="B4853" s="1">
        <v>3</v>
      </c>
      <c r="C4853" s="2">
        <v>41121.496095392496</v>
      </c>
      <c r="D4853" s="2">
        <v>41181.495833333334</v>
      </c>
      <c r="E4853" s="1">
        <v>24</v>
      </c>
      <c r="F4853" s="2">
        <v>41123.530364823702</v>
      </c>
      <c r="G4853" s="1">
        <v>0</v>
      </c>
      <c r="H4853" s="32">
        <f>IFERROR(HOUR(Table1[[#This Row],[Cancel Date/time]])+MINUTE(Table1[[#This Row],[Cancel Date/time]])/60,"not cancelled")</f>
        <v>12.716666666666667</v>
      </c>
      <c r="I4853" s="47">
        <f>IFERROR(ROUND(Table1[[#This Row],[cancellation time decimal]],0),"not cancelled")</f>
        <v>13</v>
      </c>
      <c r="J4853" s="10">
        <f>IFERROR(MOD(Table1[[#This Row],[cancellation hour rounded]],24),"not cancelled")</f>
        <v>13</v>
      </c>
      <c r="K4853" s="32">
        <f>1/Table1[[#This Row],[Duration (Time between doses '[in hours'])]]</f>
        <v>4.1666666666666664E-2</v>
      </c>
      <c r="L4853" s="33">
        <f>Table1[[#This Row],[number doses per hour]]*INDEX(Table2[price per dose],Table1[[#This Row],[Drug ID]])</f>
        <v>0.18133000000000002</v>
      </c>
      <c r="M4853" s="11" t="b">
        <f>AND(Table1[[#This Row],[hour of cancellation 0 to 23]]&gt;=0,Table1[[#This Row],[hour of cancellation 0 to 23]]&lt;=23)</f>
        <v>1</v>
      </c>
    </row>
    <row r="4854" spans="1:13" x14ac:dyDescent="0.3">
      <c r="A4854" s="1">
        <v>4853</v>
      </c>
      <c r="B4854" s="1">
        <v>2</v>
      </c>
      <c r="C4854" s="2">
        <v>41121.531738838305</v>
      </c>
      <c r="D4854" s="2">
        <v>41181.53125</v>
      </c>
      <c r="E4854" s="1">
        <v>10</v>
      </c>
      <c r="F4854" s="2">
        <v>41122.503311836328</v>
      </c>
      <c r="G4854" s="1">
        <v>0</v>
      </c>
      <c r="H4854" s="32">
        <f>IFERROR(HOUR(Table1[[#This Row],[Cancel Date/time]])+MINUTE(Table1[[#This Row],[Cancel Date/time]])/60,"not cancelled")</f>
        <v>12.066666666666666</v>
      </c>
      <c r="I4854" s="47">
        <f>IFERROR(ROUND(Table1[[#This Row],[cancellation time decimal]],0),"not cancelled")</f>
        <v>12</v>
      </c>
      <c r="J4854" s="10">
        <f>IFERROR(MOD(Table1[[#This Row],[cancellation hour rounded]],24),"not cancelled")</f>
        <v>12</v>
      </c>
      <c r="K4854" s="32">
        <f>1/Table1[[#This Row],[Duration (Time between doses '[in hours'])]]</f>
        <v>0.1</v>
      </c>
      <c r="L4854" s="33">
        <f>Table1[[#This Row],[number doses per hour]]*INDEX(Table2[price per dose],Table1[[#This Row],[Drug ID]])</f>
        <v>0.84959999999999969</v>
      </c>
      <c r="M4854" s="11" t="b">
        <f>AND(Table1[[#This Row],[hour of cancellation 0 to 23]]&gt;=0,Table1[[#This Row],[hour of cancellation 0 to 23]]&lt;=23)</f>
        <v>1</v>
      </c>
    </row>
    <row r="4855" spans="1:13" hidden="1" x14ac:dyDescent="0.3">
      <c r="A4855" s="1">
        <v>4854</v>
      </c>
      <c r="B4855" s="1">
        <v>6</v>
      </c>
      <c r="C4855" s="2">
        <v>41121.513117648727</v>
      </c>
      <c r="D4855" s="2">
        <v>41124.346035849463</v>
      </c>
      <c r="E4855" s="1">
        <v>24</v>
      </c>
      <c r="F4855" s="2" t="s">
        <v>5</v>
      </c>
      <c r="G4855" s="1">
        <v>0</v>
      </c>
      <c r="H4855" s="32" t="str">
        <f>IFERROR(HOUR(Table1[[#This Row],[Cancel Date/time]])+MINUTE(Table1[[#This Row],[Cancel Date/time]])/60,"not cancelled")</f>
        <v>not cancelled</v>
      </c>
      <c r="I4855" s="47" t="str">
        <f>IFERROR(ROUND(Table1[[#This Row],[cancellation time decimal]],0),"not cancelled")</f>
        <v>not cancelled</v>
      </c>
      <c r="J4855" s="10" t="str">
        <f>IFERROR(MOD(Table1[[#This Row],[cancellation hour rounded]],24),"not cancelled")</f>
        <v>not cancelled</v>
      </c>
      <c r="K4855" s="32">
        <f>1/Table1[[#This Row],[Duration (Time between doses '[in hours'])]]</f>
        <v>4.1666666666666664E-2</v>
      </c>
      <c r="L4855" s="33">
        <f>Table1[[#This Row],[number doses per hour]]*INDEX(Table2[price per dose],Table1[[#This Row],[Drug ID]])</f>
        <v>0.35218749999999999</v>
      </c>
      <c r="M4855" s="11" t="b">
        <f>AND(Table1[[#This Row],[hour of cancellation 0 to 23]]&gt;=0,Table1[[#This Row],[hour of cancellation 0 to 23]]&lt;=23)</f>
        <v>0</v>
      </c>
    </row>
    <row r="4856" spans="1:13" hidden="1" x14ac:dyDescent="0.3">
      <c r="A4856" s="1">
        <v>4855</v>
      </c>
      <c r="B4856" s="1">
        <v>1</v>
      </c>
      <c r="C4856" s="2">
        <v>41121.643854367248</v>
      </c>
      <c r="D4856" s="2">
        <v>41124.059852488033</v>
      </c>
      <c r="E4856" s="1">
        <v>8</v>
      </c>
      <c r="F4856" s="2" t="s">
        <v>5</v>
      </c>
      <c r="G4856" s="1">
        <v>0</v>
      </c>
      <c r="H4856" s="32" t="str">
        <f>IFERROR(HOUR(Table1[[#This Row],[Cancel Date/time]])+MINUTE(Table1[[#This Row],[Cancel Date/time]])/60,"not cancelled")</f>
        <v>not cancelled</v>
      </c>
      <c r="I4856" s="47" t="str">
        <f>IFERROR(ROUND(Table1[[#This Row],[cancellation time decimal]],0),"not cancelled")</f>
        <v>not cancelled</v>
      </c>
      <c r="J4856" s="10" t="str">
        <f>IFERROR(MOD(Table1[[#This Row],[cancellation hour rounded]],24),"not cancelled")</f>
        <v>not cancelled</v>
      </c>
      <c r="K4856" s="32">
        <f>1/Table1[[#This Row],[Duration (Time between doses '[in hours'])]]</f>
        <v>0.125</v>
      </c>
      <c r="L4856" s="33">
        <f>Table1[[#This Row],[number doses per hour]]*INDEX(Table2[price per dose],Table1[[#This Row],[Drug ID]])</f>
        <v>0.84929166666666667</v>
      </c>
      <c r="M4856" s="11" t="b">
        <f>AND(Table1[[#This Row],[hour of cancellation 0 to 23]]&gt;=0,Table1[[#This Row],[hour of cancellation 0 to 23]]&lt;=23)</f>
        <v>0</v>
      </c>
    </row>
    <row r="4857" spans="1:13" x14ac:dyDescent="0.3">
      <c r="A4857" s="1">
        <v>4856</v>
      </c>
      <c r="B4857" s="1">
        <v>4</v>
      </c>
      <c r="C4857" s="2">
        <v>41121.757805858833</v>
      </c>
      <c r="D4857" s="2">
        <v>41181.757638888892</v>
      </c>
      <c r="E4857" s="1">
        <v>12</v>
      </c>
      <c r="F4857" s="2">
        <v>41123.716696944444</v>
      </c>
      <c r="G4857" s="1">
        <v>0</v>
      </c>
      <c r="H4857" s="32">
        <f>IFERROR(HOUR(Table1[[#This Row],[Cancel Date/time]])+MINUTE(Table1[[#This Row],[Cancel Date/time]])/60,"not cancelled")</f>
        <v>17.2</v>
      </c>
      <c r="I4857" s="47">
        <f>IFERROR(ROUND(Table1[[#This Row],[cancellation time decimal]],0),"not cancelled")</f>
        <v>17</v>
      </c>
      <c r="J4857" s="10">
        <f>IFERROR(MOD(Table1[[#This Row],[cancellation hour rounded]],24),"not cancelled")</f>
        <v>17</v>
      </c>
      <c r="K4857" s="32">
        <f>1/Table1[[#This Row],[Duration (Time between doses '[in hours'])]]</f>
        <v>8.3333333333333329E-2</v>
      </c>
      <c r="L4857" s="33">
        <f>Table1[[#This Row],[number doses per hour]]*INDEX(Table2[price per dose],Table1[[#This Row],[Drug ID]])</f>
        <v>1.448055119047619</v>
      </c>
      <c r="M4857" s="11" t="b">
        <f>AND(Table1[[#This Row],[hour of cancellation 0 to 23]]&gt;=0,Table1[[#This Row],[hour of cancellation 0 to 23]]&lt;=23)</f>
        <v>1</v>
      </c>
    </row>
    <row r="4858" spans="1:13" hidden="1" x14ac:dyDescent="0.3">
      <c r="A4858" s="1">
        <v>4857</v>
      </c>
      <c r="B4858" s="1">
        <v>6</v>
      </c>
      <c r="C4858" s="2">
        <v>41121.834387289069</v>
      </c>
      <c r="D4858" s="2">
        <v>41126.208925274994</v>
      </c>
      <c r="E4858" s="1">
        <v>24</v>
      </c>
      <c r="F4858" s="2" t="s">
        <v>5</v>
      </c>
      <c r="G4858" s="1">
        <v>0</v>
      </c>
      <c r="H4858" s="32" t="str">
        <f>IFERROR(HOUR(Table1[[#This Row],[Cancel Date/time]])+MINUTE(Table1[[#This Row],[Cancel Date/time]])/60,"not cancelled")</f>
        <v>not cancelled</v>
      </c>
      <c r="I4858" s="47" t="str">
        <f>IFERROR(ROUND(Table1[[#This Row],[cancellation time decimal]],0),"not cancelled")</f>
        <v>not cancelled</v>
      </c>
      <c r="J4858" s="10" t="str">
        <f>IFERROR(MOD(Table1[[#This Row],[cancellation hour rounded]],24),"not cancelled")</f>
        <v>not cancelled</v>
      </c>
      <c r="K4858" s="32">
        <f>1/Table1[[#This Row],[Duration (Time between doses '[in hours'])]]</f>
        <v>4.1666666666666664E-2</v>
      </c>
      <c r="L4858" s="33">
        <f>Table1[[#This Row],[number doses per hour]]*INDEX(Table2[price per dose],Table1[[#This Row],[Drug ID]])</f>
        <v>0.35218749999999999</v>
      </c>
      <c r="M4858" s="11" t="b">
        <f>AND(Table1[[#This Row],[hour of cancellation 0 to 23]]&gt;=0,Table1[[#This Row],[hour of cancellation 0 to 23]]&lt;=23)</f>
        <v>0</v>
      </c>
    </row>
    <row r="4859" spans="1:13" x14ac:dyDescent="0.3">
      <c r="A4859" s="1">
        <v>4858</v>
      </c>
      <c r="B4859" s="1">
        <v>1</v>
      </c>
      <c r="C4859" s="2">
        <v>41121.846798921382</v>
      </c>
      <c r="D4859" s="2">
        <v>41181.84652777778</v>
      </c>
      <c r="E4859" s="1">
        <v>12</v>
      </c>
      <c r="F4859" s="2">
        <v>41122.863421508759</v>
      </c>
      <c r="G4859" s="1">
        <v>0</v>
      </c>
      <c r="H4859" s="32">
        <f>IFERROR(HOUR(Table1[[#This Row],[Cancel Date/time]])+MINUTE(Table1[[#This Row],[Cancel Date/time]])/60,"not cancelled")</f>
        <v>20.716666666666665</v>
      </c>
      <c r="I4859" s="47">
        <f>IFERROR(ROUND(Table1[[#This Row],[cancellation time decimal]],0),"not cancelled")</f>
        <v>21</v>
      </c>
      <c r="J4859" s="10">
        <f>IFERROR(MOD(Table1[[#This Row],[cancellation hour rounded]],24),"not cancelled")</f>
        <v>21</v>
      </c>
      <c r="K4859" s="32">
        <f>1/Table1[[#This Row],[Duration (Time between doses '[in hours'])]]</f>
        <v>8.3333333333333329E-2</v>
      </c>
      <c r="L4859" s="33">
        <f>Table1[[#This Row],[number doses per hour]]*INDEX(Table2[price per dose],Table1[[#This Row],[Drug ID]])</f>
        <v>0.56619444444444444</v>
      </c>
      <c r="M4859" s="11" t="b">
        <f>AND(Table1[[#This Row],[hour of cancellation 0 to 23]]&gt;=0,Table1[[#This Row],[hour of cancellation 0 to 23]]&lt;=23)</f>
        <v>1</v>
      </c>
    </row>
    <row r="4860" spans="1:13" x14ac:dyDescent="0.3">
      <c r="A4860" s="1">
        <v>4859</v>
      </c>
      <c r="B4860" s="1">
        <v>6</v>
      </c>
      <c r="C4860" s="2">
        <v>41121.846778063671</v>
      </c>
      <c r="D4860" s="2">
        <v>41181.84652777778</v>
      </c>
      <c r="E4860" s="1">
        <v>24</v>
      </c>
      <c r="F4860" s="2">
        <v>41132.516194575204</v>
      </c>
      <c r="G4860" s="1">
        <v>0</v>
      </c>
      <c r="H4860" s="32">
        <f>IFERROR(HOUR(Table1[[#This Row],[Cancel Date/time]])+MINUTE(Table1[[#This Row],[Cancel Date/time]])/60,"not cancelled")</f>
        <v>12.383333333333333</v>
      </c>
      <c r="I4860" s="47">
        <f>IFERROR(ROUND(Table1[[#This Row],[cancellation time decimal]],0),"not cancelled")</f>
        <v>12</v>
      </c>
      <c r="J4860" s="10">
        <f>IFERROR(MOD(Table1[[#This Row],[cancellation hour rounded]],24),"not cancelled")</f>
        <v>12</v>
      </c>
      <c r="K4860" s="32">
        <f>1/Table1[[#This Row],[Duration (Time between doses '[in hours'])]]</f>
        <v>4.1666666666666664E-2</v>
      </c>
      <c r="L4860" s="33">
        <f>Table1[[#This Row],[number doses per hour]]*INDEX(Table2[price per dose],Table1[[#This Row],[Drug ID]])</f>
        <v>0.35218749999999999</v>
      </c>
      <c r="M4860" s="11" t="b">
        <f>AND(Table1[[#This Row],[hour of cancellation 0 to 23]]&gt;=0,Table1[[#This Row],[hour of cancellation 0 to 23]]&lt;=23)</f>
        <v>1</v>
      </c>
    </row>
    <row r="4861" spans="1:13" x14ac:dyDescent="0.3">
      <c r="A4861" s="1">
        <v>4860</v>
      </c>
      <c r="B4861" s="1">
        <v>1</v>
      </c>
      <c r="C4861" s="2">
        <v>41122.164922849021</v>
      </c>
      <c r="D4861" s="2">
        <v>41182.164583333331</v>
      </c>
      <c r="E4861" s="1">
        <v>8</v>
      </c>
      <c r="F4861" s="2">
        <v>41122.589411420842</v>
      </c>
      <c r="G4861" s="1">
        <v>0</v>
      </c>
      <c r="H4861" s="32">
        <f>IFERROR(HOUR(Table1[[#This Row],[Cancel Date/time]])+MINUTE(Table1[[#This Row],[Cancel Date/time]])/60,"not cancelled")</f>
        <v>14.133333333333333</v>
      </c>
      <c r="I4861" s="47">
        <f>IFERROR(ROUND(Table1[[#This Row],[cancellation time decimal]],0),"not cancelled")</f>
        <v>14</v>
      </c>
      <c r="J4861" s="10">
        <f>IFERROR(MOD(Table1[[#This Row],[cancellation hour rounded]],24),"not cancelled")</f>
        <v>14</v>
      </c>
      <c r="K4861" s="32">
        <f>1/Table1[[#This Row],[Duration (Time between doses '[in hours'])]]</f>
        <v>0.125</v>
      </c>
      <c r="L4861" s="33">
        <f>Table1[[#This Row],[number doses per hour]]*INDEX(Table2[price per dose],Table1[[#This Row],[Drug ID]])</f>
        <v>0.84929166666666667</v>
      </c>
      <c r="M4861" s="11" t="b">
        <f>AND(Table1[[#This Row],[hour of cancellation 0 to 23]]&gt;=0,Table1[[#This Row],[hour of cancellation 0 to 23]]&lt;=23)</f>
        <v>1</v>
      </c>
    </row>
    <row r="4862" spans="1:13" x14ac:dyDescent="0.3">
      <c r="A4862" s="1">
        <v>4861</v>
      </c>
      <c r="B4862" s="1">
        <v>1</v>
      </c>
      <c r="C4862" s="2">
        <v>41122.126595023525</v>
      </c>
      <c r="D4862" s="2">
        <v>41182.126388888886</v>
      </c>
      <c r="E4862" s="1">
        <v>8</v>
      </c>
      <c r="F4862" s="2">
        <v>41122.625467539096</v>
      </c>
      <c r="G4862" s="1">
        <v>0</v>
      </c>
      <c r="H4862" s="32">
        <f>IFERROR(HOUR(Table1[[#This Row],[Cancel Date/time]])+MINUTE(Table1[[#This Row],[Cancel Date/time]])/60,"not cancelled")</f>
        <v>15</v>
      </c>
      <c r="I4862" s="47">
        <f>IFERROR(ROUND(Table1[[#This Row],[cancellation time decimal]],0),"not cancelled")</f>
        <v>15</v>
      </c>
      <c r="J4862" s="10">
        <f>IFERROR(MOD(Table1[[#This Row],[cancellation hour rounded]],24),"not cancelled")</f>
        <v>15</v>
      </c>
      <c r="K4862" s="32">
        <f>1/Table1[[#This Row],[Duration (Time between doses '[in hours'])]]</f>
        <v>0.125</v>
      </c>
      <c r="L4862" s="33">
        <f>Table1[[#This Row],[number doses per hour]]*INDEX(Table2[price per dose],Table1[[#This Row],[Drug ID]])</f>
        <v>0.84929166666666667</v>
      </c>
      <c r="M4862" s="11" t="b">
        <f>AND(Table1[[#This Row],[hour of cancellation 0 to 23]]&gt;=0,Table1[[#This Row],[hour of cancellation 0 to 23]]&lt;=23)</f>
        <v>1</v>
      </c>
    </row>
    <row r="4863" spans="1:13" x14ac:dyDescent="0.3">
      <c r="A4863" s="1">
        <v>4862</v>
      </c>
      <c r="B4863" s="1">
        <v>5</v>
      </c>
      <c r="C4863" s="2">
        <v>41122.213739267419</v>
      </c>
      <c r="D4863" s="2">
        <v>41182.213194444448</v>
      </c>
      <c r="E4863" s="1">
        <v>24</v>
      </c>
      <c r="F4863" s="2">
        <v>41127.632143545154</v>
      </c>
      <c r="G4863" s="1">
        <v>0</v>
      </c>
      <c r="H4863" s="32">
        <f>IFERROR(HOUR(Table1[[#This Row],[Cancel Date/time]])+MINUTE(Table1[[#This Row],[Cancel Date/time]])/60,"not cancelled")</f>
        <v>15.166666666666666</v>
      </c>
      <c r="I4863" s="47">
        <f>IFERROR(ROUND(Table1[[#This Row],[cancellation time decimal]],0),"not cancelled")</f>
        <v>15</v>
      </c>
      <c r="J4863" s="10">
        <f>IFERROR(MOD(Table1[[#This Row],[cancellation hour rounded]],24),"not cancelled")</f>
        <v>15</v>
      </c>
      <c r="K4863" s="32">
        <f>1/Table1[[#This Row],[Duration (Time between doses '[in hours'])]]</f>
        <v>4.1666666666666664E-2</v>
      </c>
      <c r="L4863" s="33">
        <f>Table1[[#This Row],[number doses per hour]]*INDEX(Table2[price per dose],Table1[[#This Row],[Drug ID]])</f>
        <v>0.2815833333333333</v>
      </c>
      <c r="M4863" s="11" t="b">
        <f>AND(Table1[[#This Row],[hour of cancellation 0 to 23]]&gt;=0,Table1[[#This Row],[hour of cancellation 0 to 23]]&lt;=23)</f>
        <v>1</v>
      </c>
    </row>
    <row r="4864" spans="1:13" x14ac:dyDescent="0.3">
      <c r="A4864" s="1">
        <v>4863</v>
      </c>
      <c r="B4864" s="1">
        <v>7</v>
      </c>
      <c r="C4864" s="2">
        <v>41122.275589928453</v>
      </c>
      <c r="D4864" s="2">
        <v>41182.275000000001</v>
      </c>
      <c r="E4864" s="1">
        <v>24</v>
      </c>
      <c r="F4864" s="2">
        <v>41128.4008965666</v>
      </c>
      <c r="G4864" s="1">
        <v>0</v>
      </c>
      <c r="H4864" s="32">
        <f>IFERROR(HOUR(Table1[[#This Row],[Cancel Date/time]])+MINUTE(Table1[[#This Row],[Cancel Date/time]])/60,"not cancelled")</f>
        <v>9.6166666666666671</v>
      </c>
      <c r="I4864" s="47">
        <f>IFERROR(ROUND(Table1[[#This Row],[cancellation time decimal]],0),"not cancelled")</f>
        <v>10</v>
      </c>
      <c r="J4864" s="10">
        <f>IFERROR(MOD(Table1[[#This Row],[cancellation hour rounded]],24),"not cancelled")</f>
        <v>10</v>
      </c>
      <c r="K4864" s="32">
        <f>1/Table1[[#This Row],[Duration (Time between doses '[in hours'])]]</f>
        <v>4.1666666666666664E-2</v>
      </c>
      <c r="L4864" s="33">
        <f>Table1[[#This Row],[number doses per hour]]*INDEX(Table2[price per dose],Table1[[#This Row],[Drug ID]])</f>
        <v>1.2958049999999997</v>
      </c>
      <c r="M4864" s="11" t="b">
        <f>AND(Table1[[#This Row],[hour of cancellation 0 to 23]]&gt;=0,Table1[[#This Row],[hour of cancellation 0 to 23]]&lt;=23)</f>
        <v>1</v>
      </c>
    </row>
    <row r="4865" spans="1:13" x14ac:dyDescent="0.3">
      <c r="A4865" s="1">
        <v>4864</v>
      </c>
      <c r="B4865" s="1">
        <v>11</v>
      </c>
      <c r="C4865" s="2">
        <v>41122.34821445027</v>
      </c>
      <c r="D4865" s="2">
        <v>41182.347916666666</v>
      </c>
      <c r="E4865" s="1">
        <v>1</v>
      </c>
      <c r="F4865" s="2">
        <v>41129.43642503849</v>
      </c>
      <c r="G4865" s="1">
        <v>1</v>
      </c>
      <c r="H4865" s="32">
        <f>IFERROR(HOUR(Table1[[#This Row],[Cancel Date/time]])+MINUTE(Table1[[#This Row],[Cancel Date/time]])/60,"not cancelled")</f>
        <v>10.466666666666667</v>
      </c>
      <c r="I4865" s="47">
        <f>IFERROR(ROUND(Table1[[#This Row],[cancellation time decimal]],0),"not cancelled")</f>
        <v>10</v>
      </c>
      <c r="J4865" s="10">
        <f>IFERROR(MOD(Table1[[#This Row],[cancellation hour rounded]],24),"not cancelled")</f>
        <v>10</v>
      </c>
      <c r="K4865" s="32">
        <f>1/Table1[[#This Row],[Duration (Time between doses '[in hours'])]]</f>
        <v>1</v>
      </c>
      <c r="L4865" s="33">
        <f>Table1[[#This Row],[number doses per hour]]*INDEX(Table2[price per dose],Table1[[#This Row],[Drug ID]])</f>
        <v>1</v>
      </c>
      <c r="M4865" s="11" t="b">
        <f>AND(Table1[[#This Row],[hour of cancellation 0 to 23]]&gt;=0,Table1[[#This Row],[hour of cancellation 0 to 23]]&lt;=23)</f>
        <v>1</v>
      </c>
    </row>
    <row r="4866" spans="1:13" x14ac:dyDescent="0.3">
      <c r="A4866" s="1">
        <v>4865</v>
      </c>
      <c r="B4866" s="1">
        <v>1</v>
      </c>
      <c r="C4866" s="2">
        <v>41122.373650077447</v>
      </c>
      <c r="D4866" s="2">
        <v>41126.540277777778</v>
      </c>
      <c r="E4866" s="1">
        <v>8</v>
      </c>
      <c r="F4866" s="2">
        <v>41122.503210809686</v>
      </c>
      <c r="G4866" s="1">
        <v>0</v>
      </c>
      <c r="H4866" s="32">
        <f>IFERROR(HOUR(Table1[[#This Row],[Cancel Date/time]])+MINUTE(Table1[[#This Row],[Cancel Date/time]])/60,"not cancelled")</f>
        <v>12.066666666666666</v>
      </c>
      <c r="I4866" s="47">
        <f>IFERROR(ROUND(Table1[[#This Row],[cancellation time decimal]],0),"not cancelled")</f>
        <v>12</v>
      </c>
      <c r="J4866" s="10">
        <f>IFERROR(MOD(Table1[[#This Row],[cancellation hour rounded]],24),"not cancelled")</f>
        <v>12</v>
      </c>
      <c r="K4866" s="32">
        <f>1/Table1[[#This Row],[Duration (Time between doses '[in hours'])]]</f>
        <v>0.125</v>
      </c>
      <c r="L4866" s="33">
        <f>Table1[[#This Row],[number doses per hour]]*INDEX(Table2[price per dose],Table1[[#This Row],[Drug ID]])</f>
        <v>0.84929166666666667</v>
      </c>
      <c r="M4866" s="11" t="b">
        <f>AND(Table1[[#This Row],[hour of cancellation 0 to 23]]&gt;=0,Table1[[#This Row],[hour of cancellation 0 to 23]]&lt;=23)</f>
        <v>1</v>
      </c>
    </row>
    <row r="4867" spans="1:13" hidden="1" x14ac:dyDescent="0.3">
      <c r="A4867" s="1">
        <v>4866</v>
      </c>
      <c r="B4867" s="1">
        <v>5</v>
      </c>
      <c r="C4867" s="2">
        <v>41122.370860215698</v>
      </c>
      <c r="D4867" s="2">
        <v>41125.661877221406</v>
      </c>
      <c r="E4867" s="1">
        <v>24</v>
      </c>
      <c r="F4867" s="2" t="s">
        <v>5</v>
      </c>
      <c r="G4867" s="1">
        <v>0</v>
      </c>
      <c r="H4867" s="32" t="str">
        <f>IFERROR(HOUR(Table1[[#This Row],[Cancel Date/time]])+MINUTE(Table1[[#This Row],[Cancel Date/time]])/60,"not cancelled")</f>
        <v>not cancelled</v>
      </c>
      <c r="I4867" s="47" t="str">
        <f>IFERROR(ROUND(Table1[[#This Row],[cancellation time decimal]],0),"not cancelled")</f>
        <v>not cancelled</v>
      </c>
      <c r="J4867" s="10" t="str">
        <f>IFERROR(MOD(Table1[[#This Row],[cancellation hour rounded]],24),"not cancelled")</f>
        <v>not cancelled</v>
      </c>
      <c r="K4867" s="32">
        <f>1/Table1[[#This Row],[Duration (Time between doses '[in hours'])]]</f>
        <v>4.1666666666666664E-2</v>
      </c>
      <c r="L4867" s="33">
        <f>Table1[[#This Row],[number doses per hour]]*INDEX(Table2[price per dose],Table1[[#This Row],[Drug ID]])</f>
        <v>0.2815833333333333</v>
      </c>
      <c r="M4867" s="11" t="b">
        <f>AND(Table1[[#This Row],[hour of cancellation 0 to 23]]&gt;=0,Table1[[#This Row],[hour of cancellation 0 to 23]]&lt;=23)</f>
        <v>0</v>
      </c>
    </row>
    <row r="4868" spans="1:13" x14ac:dyDescent="0.3">
      <c r="A4868" s="1">
        <v>4867</v>
      </c>
      <c r="B4868" s="1">
        <v>7</v>
      </c>
      <c r="C4868" s="2">
        <v>41122.400244058466</v>
      </c>
      <c r="D4868" s="2">
        <v>41182.400000000001</v>
      </c>
      <c r="E4868" s="1">
        <v>24</v>
      </c>
      <c r="F4868" s="2">
        <v>41125.654516815179</v>
      </c>
      <c r="G4868" s="1">
        <v>0</v>
      </c>
      <c r="H4868" s="32">
        <f>IFERROR(HOUR(Table1[[#This Row],[Cancel Date/time]])+MINUTE(Table1[[#This Row],[Cancel Date/time]])/60,"not cancelled")</f>
        <v>15.7</v>
      </c>
      <c r="I4868" s="47">
        <f>IFERROR(ROUND(Table1[[#This Row],[cancellation time decimal]],0),"not cancelled")</f>
        <v>16</v>
      </c>
      <c r="J4868" s="10">
        <f>IFERROR(MOD(Table1[[#This Row],[cancellation hour rounded]],24),"not cancelled")</f>
        <v>16</v>
      </c>
      <c r="K4868" s="32">
        <f>1/Table1[[#This Row],[Duration (Time between doses '[in hours'])]]</f>
        <v>4.1666666666666664E-2</v>
      </c>
      <c r="L4868" s="33">
        <f>Table1[[#This Row],[number doses per hour]]*INDEX(Table2[price per dose],Table1[[#This Row],[Drug ID]])</f>
        <v>1.2958049999999997</v>
      </c>
      <c r="M4868" s="11" t="b">
        <f>AND(Table1[[#This Row],[hour of cancellation 0 to 23]]&gt;=0,Table1[[#This Row],[hour of cancellation 0 to 23]]&lt;=23)</f>
        <v>1</v>
      </c>
    </row>
    <row r="4869" spans="1:13" hidden="1" x14ac:dyDescent="0.3">
      <c r="A4869" s="1">
        <v>4868</v>
      </c>
      <c r="B4869" s="1">
        <v>6</v>
      </c>
      <c r="C4869" s="2">
        <v>41122.40943973008</v>
      </c>
      <c r="D4869" s="2">
        <v>41125.242357930816</v>
      </c>
      <c r="E4869" s="1">
        <v>24</v>
      </c>
      <c r="F4869" s="2" t="s">
        <v>5</v>
      </c>
      <c r="G4869" s="1">
        <v>0</v>
      </c>
      <c r="H4869" s="32" t="str">
        <f>IFERROR(HOUR(Table1[[#This Row],[Cancel Date/time]])+MINUTE(Table1[[#This Row],[Cancel Date/time]])/60,"not cancelled")</f>
        <v>not cancelled</v>
      </c>
      <c r="I4869" s="47" t="str">
        <f>IFERROR(ROUND(Table1[[#This Row],[cancellation time decimal]],0),"not cancelled")</f>
        <v>not cancelled</v>
      </c>
      <c r="J4869" s="10" t="str">
        <f>IFERROR(MOD(Table1[[#This Row],[cancellation hour rounded]],24),"not cancelled")</f>
        <v>not cancelled</v>
      </c>
      <c r="K4869" s="32">
        <f>1/Table1[[#This Row],[Duration (Time between doses '[in hours'])]]</f>
        <v>4.1666666666666664E-2</v>
      </c>
      <c r="L4869" s="33">
        <f>Table1[[#This Row],[number doses per hour]]*INDEX(Table2[price per dose],Table1[[#This Row],[Drug ID]])</f>
        <v>0.35218749999999999</v>
      </c>
      <c r="M4869" s="11" t="b">
        <f>AND(Table1[[#This Row],[hour of cancellation 0 to 23]]&gt;=0,Table1[[#This Row],[hour of cancellation 0 to 23]]&lt;=23)</f>
        <v>0</v>
      </c>
    </row>
    <row r="4870" spans="1:13" x14ac:dyDescent="0.3">
      <c r="A4870" s="1">
        <v>4869</v>
      </c>
      <c r="B4870" s="1">
        <v>8</v>
      </c>
      <c r="C4870" s="2">
        <v>41122.408780748599</v>
      </c>
      <c r="D4870" s="2">
        <v>41182.408333333333</v>
      </c>
      <c r="E4870" s="1">
        <v>3</v>
      </c>
      <c r="F4870" s="2">
        <v>41125.914141686888</v>
      </c>
      <c r="G4870" s="1">
        <v>0</v>
      </c>
      <c r="H4870" s="32">
        <f>IFERROR(HOUR(Table1[[#This Row],[Cancel Date/time]])+MINUTE(Table1[[#This Row],[Cancel Date/time]])/60,"not cancelled")</f>
        <v>21.933333333333334</v>
      </c>
      <c r="I4870" s="47">
        <f>IFERROR(ROUND(Table1[[#This Row],[cancellation time decimal]],0),"not cancelled")</f>
        <v>22</v>
      </c>
      <c r="J4870" s="10">
        <f>IFERROR(MOD(Table1[[#This Row],[cancellation hour rounded]],24),"not cancelled")</f>
        <v>22</v>
      </c>
      <c r="K4870" s="32">
        <f>1/Table1[[#This Row],[Duration (Time between doses '[in hours'])]]</f>
        <v>0.33333333333333331</v>
      </c>
      <c r="L4870" s="33">
        <f>Table1[[#This Row],[number doses per hour]]*INDEX(Table2[price per dose],Table1[[#This Row],[Drug ID]])</f>
        <v>0.29998222222222221</v>
      </c>
      <c r="M4870" s="11" t="b">
        <f>AND(Table1[[#This Row],[hour of cancellation 0 to 23]]&gt;=0,Table1[[#This Row],[hour of cancellation 0 to 23]]&lt;=23)</f>
        <v>1</v>
      </c>
    </row>
    <row r="4871" spans="1:13" x14ac:dyDescent="0.3">
      <c r="A4871" s="1">
        <v>4870</v>
      </c>
      <c r="B4871" s="1">
        <v>1</v>
      </c>
      <c r="C4871" s="2">
        <v>41122.425373112601</v>
      </c>
      <c r="D4871" s="2">
        <v>41182.424999999996</v>
      </c>
      <c r="E4871" s="1">
        <v>8</v>
      </c>
      <c r="F4871" s="2">
        <v>41123.680743873127</v>
      </c>
      <c r="G4871" s="1">
        <v>0</v>
      </c>
      <c r="H4871" s="32">
        <f>IFERROR(HOUR(Table1[[#This Row],[Cancel Date/time]])+MINUTE(Table1[[#This Row],[Cancel Date/time]])/60,"not cancelled")</f>
        <v>16.333333333333332</v>
      </c>
      <c r="I4871" s="47">
        <f>IFERROR(ROUND(Table1[[#This Row],[cancellation time decimal]],0),"not cancelled")</f>
        <v>16</v>
      </c>
      <c r="J4871" s="10">
        <f>IFERROR(MOD(Table1[[#This Row],[cancellation hour rounded]],24),"not cancelled")</f>
        <v>16</v>
      </c>
      <c r="K4871" s="32">
        <f>1/Table1[[#This Row],[Duration (Time between doses '[in hours'])]]</f>
        <v>0.125</v>
      </c>
      <c r="L4871" s="33">
        <f>Table1[[#This Row],[number doses per hour]]*INDEX(Table2[price per dose],Table1[[#This Row],[Drug ID]])</f>
        <v>0.84929166666666667</v>
      </c>
      <c r="M4871" s="11" t="b">
        <f>AND(Table1[[#This Row],[hour of cancellation 0 to 23]]&gt;=0,Table1[[#This Row],[hour of cancellation 0 to 23]]&lt;=23)</f>
        <v>1</v>
      </c>
    </row>
    <row r="4872" spans="1:13" x14ac:dyDescent="0.3">
      <c r="A4872" s="1">
        <v>4871</v>
      </c>
      <c r="B4872" s="1">
        <v>3</v>
      </c>
      <c r="C4872" s="2">
        <v>41122.435761035282</v>
      </c>
      <c r="D4872" s="2">
        <v>41182.435416666667</v>
      </c>
      <c r="E4872" s="1">
        <v>24</v>
      </c>
      <c r="F4872" s="2">
        <v>41124.538808506455</v>
      </c>
      <c r="G4872" s="1">
        <v>0</v>
      </c>
      <c r="H4872" s="32">
        <f>IFERROR(HOUR(Table1[[#This Row],[Cancel Date/time]])+MINUTE(Table1[[#This Row],[Cancel Date/time]])/60,"not cancelled")</f>
        <v>12.916666666666666</v>
      </c>
      <c r="I4872" s="47">
        <f>IFERROR(ROUND(Table1[[#This Row],[cancellation time decimal]],0),"not cancelled")</f>
        <v>13</v>
      </c>
      <c r="J4872" s="10">
        <f>IFERROR(MOD(Table1[[#This Row],[cancellation hour rounded]],24),"not cancelled")</f>
        <v>13</v>
      </c>
      <c r="K4872" s="32">
        <f>1/Table1[[#This Row],[Duration (Time between doses '[in hours'])]]</f>
        <v>4.1666666666666664E-2</v>
      </c>
      <c r="L4872" s="33">
        <f>Table1[[#This Row],[number doses per hour]]*INDEX(Table2[price per dose],Table1[[#This Row],[Drug ID]])</f>
        <v>0.18133000000000002</v>
      </c>
      <c r="M4872" s="11" t="b">
        <f>AND(Table1[[#This Row],[hour of cancellation 0 to 23]]&gt;=0,Table1[[#This Row],[hour of cancellation 0 to 23]]&lt;=23)</f>
        <v>1</v>
      </c>
    </row>
    <row r="4873" spans="1:13" x14ac:dyDescent="0.3">
      <c r="A4873" s="1">
        <v>4872</v>
      </c>
      <c r="B4873" s="1">
        <v>1</v>
      </c>
      <c r="C4873" s="2">
        <v>41122.532249787953</v>
      </c>
      <c r="D4873" s="2">
        <v>41182.531944444447</v>
      </c>
      <c r="E4873" s="1">
        <v>8</v>
      </c>
      <c r="F4873" s="2">
        <v>41123.401143396906</v>
      </c>
      <c r="G4873" s="1">
        <v>0</v>
      </c>
      <c r="H4873" s="32">
        <f>IFERROR(HOUR(Table1[[#This Row],[Cancel Date/time]])+MINUTE(Table1[[#This Row],[Cancel Date/time]])/60,"not cancelled")</f>
        <v>9.6166666666666671</v>
      </c>
      <c r="I4873" s="47">
        <f>IFERROR(ROUND(Table1[[#This Row],[cancellation time decimal]],0),"not cancelled")</f>
        <v>10</v>
      </c>
      <c r="J4873" s="10">
        <f>IFERROR(MOD(Table1[[#This Row],[cancellation hour rounded]],24),"not cancelled")</f>
        <v>10</v>
      </c>
      <c r="K4873" s="32">
        <f>1/Table1[[#This Row],[Duration (Time between doses '[in hours'])]]</f>
        <v>0.125</v>
      </c>
      <c r="L4873" s="33">
        <f>Table1[[#This Row],[number doses per hour]]*INDEX(Table2[price per dose],Table1[[#This Row],[Drug ID]])</f>
        <v>0.84929166666666667</v>
      </c>
      <c r="M4873" s="11" t="b">
        <f>AND(Table1[[#This Row],[hour of cancellation 0 to 23]]&gt;=0,Table1[[#This Row],[hour of cancellation 0 to 23]]&lt;=23)</f>
        <v>1</v>
      </c>
    </row>
    <row r="4874" spans="1:13" x14ac:dyDescent="0.3">
      <c r="A4874" s="1">
        <v>4873</v>
      </c>
      <c r="B4874" s="1">
        <v>6</v>
      </c>
      <c r="C4874" s="2">
        <v>41122.536460887044</v>
      </c>
      <c r="D4874" s="2">
        <v>41182.536111111112</v>
      </c>
      <c r="E4874" s="1">
        <v>24</v>
      </c>
      <c r="F4874" s="2">
        <v>41128.402857557558</v>
      </c>
      <c r="G4874" s="1">
        <v>0</v>
      </c>
      <c r="H4874" s="32">
        <f>IFERROR(HOUR(Table1[[#This Row],[Cancel Date/time]])+MINUTE(Table1[[#This Row],[Cancel Date/time]])/60,"not cancelled")</f>
        <v>9.6666666666666661</v>
      </c>
      <c r="I4874" s="47">
        <f>IFERROR(ROUND(Table1[[#This Row],[cancellation time decimal]],0),"not cancelled")</f>
        <v>10</v>
      </c>
      <c r="J4874" s="10">
        <f>IFERROR(MOD(Table1[[#This Row],[cancellation hour rounded]],24),"not cancelled")</f>
        <v>10</v>
      </c>
      <c r="K4874" s="32">
        <f>1/Table1[[#This Row],[Duration (Time between doses '[in hours'])]]</f>
        <v>4.1666666666666664E-2</v>
      </c>
      <c r="L4874" s="33">
        <f>Table1[[#This Row],[number doses per hour]]*INDEX(Table2[price per dose],Table1[[#This Row],[Drug ID]])</f>
        <v>0.35218749999999999</v>
      </c>
      <c r="M4874" s="11" t="b">
        <f>AND(Table1[[#This Row],[hour of cancellation 0 to 23]]&gt;=0,Table1[[#This Row],[hour of cancellation 0 to 23]]&lt;=23)</f>
        <v>1</v>
      </c>
    </row>
    <row r="4875" spans="1:13" hidden="1" x14ac:dyDescent="0.3">
      <c r="A4875" s="1">
        <v>4874</v>
      </c>
      <c r="B4875" s="1">
        <v>2</v>
      </c>
      <c r="C4875" s="2">
        <v>41122.545975412337</v>
      </c>
      <c r="D4875" s="2">
        <v>41126.004185517115</v>
      </c>
      <c r="E4875" s="1">
        <v>10</v>
      </c>
      <c r="F4875" s="2" t="s">
        <v>5</v>
      </c>
      <c r="G4875" s="1">
        <v>0</v>
      </c>
      <c r="H4875" s="32" t="str">
        <f>IFERROR(HOUR(Table1[[#This Row],[Cancel Date/time]])+MINUTE(Table1[[#This Row],[Cancel Date/time]])/60,"not cancelled")</f>
        <v>not cancelled</v>
      </c>
      <c r="I4875" s="47" t="str">
        <f>IFERROR(ROUND(Table1[[#This Row],[cancellation time decimal]],0),"not cancelled")</f>
        <v>not cancelled</v>
      </c>
      <c r="J4875" s="10" t="str">
        <f>IFERROR(MOD(Table1[[#This Row],[cancellation hour rounded]],24),"not cancelled")</f>
        <v>not cancelled</v>
      </c>
      <c r="K4875" s="32">
        <f>1/Table1[[#This Row],[Duration (Time between doses '[in hours'])]]</f>
        <v>0.1</v>
      </c>
      <c r="L4875" s="33">
        <f>Table1[[#This Row],[number doses per hour]]*INDEX(Table2[price per dose],Table1[[#This Row],[Drug ID]])</f>
        <v>0.84959999999999969</v>
      </c>
      <c r="M4875" s="11" t="b">
        <f>AND(Table1[[#This Row],[hour of cancellation 0 to 23]]&gt;=0,Table1[[#This Row],[hour of cancellation 0 to 23]]&lt;=23)</f>
        <v>0</v>
      </c>
    </row>
    <row r="4876" spans="1:13" hidden="1" x14ac:dyDescent="0.3">
      <c r="A4876" s="1">
        <v>4875</v>
      </c>
      <c r="B4876" s="1">
        <v>3</v>
      </c>
      <c r="C4876" s="2">
        <v>41122.576804921213</v>
      </c>
      <c r="D4876" s="2">
        <v>41124.701514126755</v>
      </c>
      <c r="E4876" s="1">
        <v>24</v>
      </c>
      <c r="F4876" s="2" t="s">
        <v>5</v>
      </c>
      <c r="G4876" s="1">
        <v>0</v>
      </c>
      <c r="H4876" s="32" t="str">
        <f>IFERROR(HOUR(Table1[[#This Row],[Cancel Date/time]])+MINUTE(Table1[[#This Row],[Cancel Date/time]])/60,"not cancelled")</f>
        <v>not cancelled</v>
      </c>
      <c r="I4876" s="47" t="str">
        <f>IFERROR(ROUND(Table1[[#This Row],[cancellation time decimal]],0),"not cancelled")</f>
        <v>not cancelled</v>
      </c>
      <c r="J4876" s="10" t="str">
        <f>IFERROR(MOD(Table1[[#This Row],[cancellation hour rounded]],24),"not cancelled")</f>
        <v>not cancelled</v>
      </c>
      <c r="K4876" s="32">
        <f>1/Table1[[#This Row],[Duration (Time between doses '[in hours'])]]</f>
        <v>4.1666666666666664E-2</v>
      </c>
      <c r="L4876" s="33">
        <f>Table1[[#This Row],[number doses per hour]]*INDEX(Table2[price per dose],Table1[[#This Row],[Drug ID]])</f>
        <v>0.18133000000000002</v>
      </c>
      <c r="M4876" s="11" t="b">
        <f>AND(Table1[[#This Row],[hour of cancellation 0 to 23]]&gt;=0,Table1[[#This Row],[hour of cancellation 0 to 23]]&lt;=23)</f>
        <v>0</v>
      </c>
    </row>
    <row r="4877" spans="1:13" hidden="1" x14ac:dyDescent="0.3">
      <c r="A4877" s="1">
        <v>4876</v>
      </c>
      <c r="B4877" s="1">
        <v>10</v>
      </c>
      <c r="C4877" s="2">
        <v>41122.637699591753</v>
      </c>
      <c r="D4877" s="2">
        <v>41125.553739875751</v>
      </c>
      <c r="E4877" s="1">
        <v>1</v>
      </c>
      <c r="F4877" s="2" t="s">
        <v>5</v>
      </c>
      <c r="G4877" s="1">
        <v>4</v>
      </c>
      <c r="H4877" s="32" t="str">
        <f>IFERROR(HOUR(Table1[[#This Row],[Cancel Date/time]])+MINUTE(Table1[[#This Row],[Cancel Date/time]])/60,"not cancelled")</f>
        <v>not cancelled</v>
      </c>
      <c r="I4877" s="47" t="str">
        <f>IFERROR(ROUND(Table1[[#This Row],[cancellation time decimal]],0),"not cancelled")</f>
        <v>not cancelled</v>
      </c>
      <c r="J4877" s="10" t="str">
        <f>IFERROR(MOD(Table1[[#This Row],[cancellation hour rounded]],24),"not cancelled")</f>
        <v>not cancelled</v>
      </c>
      <c r="K4877" s="32">
        <f>1/Table1[[#This Row],[Duration (Time between doses '[in hours'])]]</f>
        <v>1</v>
      </c>
      <c r="L4877" s="33">
        <f>Table1[[#This Row],[number doses per hour]]*INDEX(Table2[price per dose],Table1[[#This Row],[Drug ID]])</f>
        <v>2.5716000000000001</v>
      </c>
      <c r="M4877" s="11" t="b">
        <f>AND(Table1[[#This Row],[hour of cancellation 0 to 23]]&gt;=0,Table1[[#This Row],[hour of cancellation 0 to 23]]&lt;=23)</f>
        <v>0</v>
      </c>
    </row>
    <row r="4878" spans="1:13" x14ac:dyDescent="0.3">
      <c r="A4878" s="1">
        <v>4877</v>
      </c>
      <c r="B4878" s="1">
        <v>1</v>
      </c>
      <c r="C4878" s="2">
        <v>41122.677593502507</v>
      </c>
      <c r="D4878" s="2">
        <v>41182.677083333328</v>
      </c>
      <c r="E4878" s="1">
        <v>8</v>
      </c>
      <c r="F4878" s="2">
        <v>41123.559339292959</v>
      </c>
      <c r="G4878" s="1">
        <v>0</v>
      </c>
      <c r="H4878" s="32">
        <f>IFERROR(HOUR(Table1[[#This Row],[Cancel Date/time]])+MINUTE(Table1[[#This Row],[Cancel Date/time]])/60,"not cancelled")</f>
        <v>13.416666666666666</v>
      </c>
      <c r="I4878" s="47">
        <f>IFERROR(ROUND(Table1[[#This Row],[cancellation time decimal]],0),"not cancelled")</f>
        <v>13</v>
      </c>
      <c r="J4878" s="10">
        <f>IFERROR(MOD(Table1[[#This Row],[cancellation hour rounded]],24),"not cancelled")</f>
        <v>13</v>
      </c>
      <c r="K4878" s="32">
        <f>1/Table1[[#This Row],[Duration (Time between doses '[in hours'])]]</f>
        <v>0.125</v>
      </c>
      <c r="L4878" s="33">
        <f>Table1[[#This Row],[number doses per hour]]*INDEX(Table2[price per dose],Table1[[#This Row],[Drug ID]])</f>
        <v>0.84929166666666667</v>
      </c>
      <c r="M4878" s="11" t="b">
        <f>AND(Table1[[#This Row],[hour of cancellation 0 to 23]]&gt;=0,Table1[[#This Row],[hour of cancellation 0 to 23]]&lt;=23)</f>
        <v>1</v>
      </c>
    </row>
    <row r="4879" spans="1:13" x14ac:dyDescent="0.3">
      <c r="A4879" s="1">
        <v>4878</v>
      </c>
      <c r="B4879" s="1">
        <v>1</v>
      </c>
      <c r="C4879" s="2">
        <v>41122.684554294734</v>
      </c>
      <c r="D4879" s="2">
        <v>41182.684027777774</v>
      </c>
      <c r="E4879" s="1">
        <v>8</v>
      </c>
      <c r="F4879" s="2">
        <v>41123.563003790936</v>
      </c>
      <c r="G4879" s="1">
        <v>0</v>
      </c>
      <c r="H4879" s="32">
        <f>IFERROR(HOUR(Table1[[#This Row],[Cancel Date/time]])+MINUTE(Table1[[#This Row],[Cancel Date/time]])/60,"not cancelled")</f>
        <v>13.5</v>
      </c>
      <c r="I4879" s="47">
        <f>IFERROR(ROUND(Table1[[#This Row],[cancellation time decimal]],0),"not cancelled")</f>
        <v>14</v>
      </c>
      <c r="J4879" s="10">
        <f>IFERROR(MOD(Table1[[#This Row],[cancellation hour rounded]],24),"not cancelled")</f>
        <v>14</v>
      </c>
      <c r="K4879" s="32">
        <f>1/Table1[[#This Row],[Duration (Time between doses '[in hours'])]]</f>
        <v>0.125</v>
      </c>
      <c r="L4879" s="33">
        <f>Table1[[#This Row],[number doses per hour]]*INDEX(Table2[price per dose],Table1[[#This Row],[Drug ID]])</f>
        <v>0.84929166666666667</v>
      </c>
      <c r="M4879" s="11" t="b">
        <f>AND(Table1[[#This Row],[hour of cancellation 0 to 23]]&gt;=0,Table1[[#This Row],[hour of cancellation 0 to 23]]&lt;=23)</f>
        <v>1</v>
      </c>
    </row>
    <row r="4880" spans="1:13" x14ac:dyDescent="0.3">
      <c r="A4880" s="1">
        <v>4879</v>
      </c>
      <c r="B4880" s="1">
        <v>1</v>
      </c>
      <c r="C4880" s="2">
        <v>41122.670524818794</v>
      </c>
      <c r="D4880" s="2">
        <v>41182.670138888883</v>
      </c>
      <c r="E4880" s="1">
        <v>8</v>
      </c>
      <c r="F4880" s="2">
        <v>41123.460527337593</v>
      </c>
      <c r="G4880" s="1">
        <v>0</v>
      </c>
      <c r="H4880" s="32">
        <f>IFERROR(HOUR(Table1[[#This Row],[Cancel Date/time]])+MINUTE(Table1[[#This Row],[Cancel Date/time]])/60,"not cancelled")</f>
        <v>11.05</v>
      </c>
      <c r="I4880" s="47">
        <f>IFERROR(ROUND(Table1[[#This Row],[cancellation time decimal]],0),"not cancelled")</f>
        <v>11</v>
      </c>
      <c r="J4880" s="10">
        <f>IFERROR(MOD(Table1[[#This Row],[cancellation hour rounded]],24),"not cancelled")</f>
        <v>11</v>
      </c>
      <c r="K4880" s="32">
        <f>1/Table1[[#This Row],[Duration (Time between doses '[in hours'])]]</f>
        <v>0.125</v>
      </c>
      <c r="L4880" s="33">
        <f>Table1[[#This Row],[number doses per hour]]*INDEX(Table2[price per dose],Table1[[#This Row],[Drug ID]])</f>
        <v>0.84929166666666667</v>
      </c>
      <c r="M4880" s="11" t="b">
        <f>AND(Table1[[#This Row],[hour of cancellation 0 to 23]]&gt;=0,Table1[[#This Row],[hour of cancellation 0 to 23]]&lt;=23)</f>
        <v>1</v>
      </c>
    </row>
    <row r="4881" spans="1:13" x14ac:dyDescent="0.3">
      <c r="A4881" s="1">
        <v>4880</v>
      </c>
      <c r="B4881" s="1">
        <v>1</v>
      </c>
      <c r="C4881" s="2">
        <v>41122.67803807991</v>
      </c>
      <c r="D4881" s="2">
        <v>41182.677777777775</v>
      </c>
      <c r="E4881" s="1">
        <v>8</v>
      </c>
      <c r="F4881" s="2">
        <v>41123.319570028383</v>
      </c>
      <c r="G4881" s="1">
        <v>0</v>
      </c>
      <c r="H4881" s="32">
        <f>IFERROR(HOUR(Table1[[#This Row],[Cancel Date/time]])+MINUTE(Table1[[#This Row],[Cancel Date/time]])/60,"not cancelled")</f>
        <v>7.666666666666667</v>
      </c>
      <c r="I4881" s="47">
        <f>IFERROR(ROUND(Table1[[#This Row],[cancellation time decimal]],0),"not cancelled")</f>
        <v>8</v>
      </c>
      <c r="J4881" s="10">
        <f>IFERROR(MOD(Table1[[#This Row],[cancellation hour rounded]],24),"not cancelled")</f>
        <v>8</v>
      </c>
      <c r="K4881" s="32">
        <f>1/Table1[[#This Row],[Duration (Time between doses '[in hours'])]]</f>
        <v>0.125</v>
      </c>
      <c r="L4881" s="33">
        <f>Table1[[#This Row],[number doses per hour]]*INDEX(Table2[price per dose],Table1[[#This Row],[Drug ID]])</f>
        <v>0.84929166666666667</v>
      </c>
      <c r="M4881" s="11" t="b">
        <f>AND(Table1[[#This Row],[hour of cancellation 0 to 23]]&gt;=0,Table1[[#This Row],[hour of cancellation 0 to 23]]&lt;=23)</f>
        <v>1</v>
      </c>
    </row>
    <row r="4882" spans="1:13" x14ac:dyDescent="0.3">
      <c r="A4882" s="1">
        <v>4881</v>
      </c>
      <c r="B4882" s="1">
        <v>5</v>
      </c>
      <c r="C4882" s="2">
        <v>41122.730221814825</v>
      </c>
      <c r="D4882" s="2">
        <v>41182.729861111111</v>
      </c>
      <c r="E4882" s="1">
        <v>24</v>
      </c>
      <c r="F4882" s="2">
        <v>41126.728218710938</v>
      </c>
      <c r="G4882" s="1">
        <v>0</v>
      </c>
      <c r="H4882" s="32">
        <f>IFERROR(HOUR(Table1[[#This Row],[Cancel Date/time]])+MINUTE(Table1[[#This Row],[Cancel Date/time]])/60,"not cancelled")</f>
        <v>17.466666666666665</v>
      </c>
      <c r="I4882" s="47">
        <f>IFERROR(ROUND(Table1[[#This Row],[cancellation time decimal]],0),"not cancelled")</f>
        <v>17</v>
      </c>
      <c r="J4882" s="10">
        <f>IFERROR(MOD(Table1[[#This Row],[cancellation hour rounded]],24),"not cancelled")</f>
        <v>17</v>
      </c>
      <c r="K4882" s="32">
        <f>1/Table1[[#This Row],[Duration (Time between doses '[in hours'])]]</f>
        <v>4.1666666666666664E-2</v>
      </c>
      <c r="L4882" s="33">
        <f>Table1[[#This Row],[number doses per hour]]*INDEX(Table2[price per dose],Table1[[#This Row],[Drug ID]])</f>
        <v>0.2815833333333333</v>
      </c>
      <c r="M4882" s="11" t="b">
        <f>AND(Table1[[#This Row],[hour of cancellation 0 to 23]]&gt;=0,Table1[[#This Row],[hour of cancellation 0 to 23]]&lt;=23)</f>
        <v>1</v>
      </c>
    </row>
    <row r="4883" spans="1:13" x14ac:dyDescent="0.3">
      <c r="A4883" s="1">
        <v>4882</v>
      </c>
      <c r="B4883" s="1">
        <v>3</v>
      </c>
      <c r="C4883" s="2">
        <v>41122.728472583345</v>
      </c>
      <c r="D4883" s="2">
        <v>41182.728472222225</v>
      </c>
      <c r="E4883" s="1">
        <v>24</v>
      </c>
      <c r="F4883" s="2">
        <v>41125.592394118998</v>
      </c>
      <c r="G4883" s="1">
        <v>0</v>
      </c>
      <c r="H4883" s="32">
        <f>IFERROR(HOUR(Table1[[#This Row],[Cancel Date/time]])+MINUTE(Table1[[#This Row],[Cancel Date/time]])/60,"not cancelled")</f>
        <v>14.216666666666667</v>
      </c>
      <c r="I4883" s="47">
        <f>IFERROR(ROUND(Table1[[#This Row],[cancellation time decimal]],0),"not cancelled")</f>
        <v>14</v>
      </c>
      <c r="J4883" s="10">
        <f>IFERROR(MOD(Table1[[#This Row],[cancellation hour rounded]],24),"not cancelled")</f>
        <v>14</v>
      </c>
      <c r="K4883" s="32">
        <f>1/Table1[[#This Row],[Duration (Time between doses '[in hours'])]]</f>
        <v>4.1666666666666664E-2</v>
      </c>
      <c r="L4883" s="33">
        <f>Table1[[#This Row],[number doses per hour]]*INDEX(Table2[price per dose],Table1[[#This Row],[Drug ID]])</f>
        <v>0.18133000000000002</v>
      </c>
      <c r="M4883" s="11" t="b">
        <f>AND(Table1[[#This Row],[hour of cancellation 0 to 23]]&gt;=0,Table1[[#This Row],[hour of cancellation 0 to 23]]&lt;=23)</f>
        <v>1</v>
      </c>
    </row>
    <row r="4884" spans="1:13" hidden="1" x14ac:dyDescent="0.3">
      <c r="A4884" s="1">
        <v>4883</v>
      </c>
      <c r="B4884" s="1">
        <v>2</v>
      </c>
      <c r="C4884" s="2">
        <v>41122.713162335916</v>
      </c>
      <c r="D4884" s="2">
        <v>41126.296321901616</v>
      </c>
      <c r="E4884" s="1">
        <v>10</v>
      </c>
      <c r="F4884" s="2" t="s">
        <v>5</v>
      </c>
      <c r="G4884" s="1">
        <v>0</v>
      </c>
      <c r="H4884" s="32" t="str">
        <f>IFERROR(HOUR(Table1[[#This Row],[Cancel Date/time]])+MINUTE(Table1[[#This Row],[Cancel Date/time]])/60,"not cancelled")</f>
        <v>not cancelled</v>
      </c>
      <c r="I4884" s="47" t="str">
        <f>IFERROR(ROUND(Table1[[#This Row],[cancellation time decimal]],0),"not cancelled")</f>
        <v>not cancelled</v>
      </c>
      <c r="J4884" s="10" t="str">
        <f>IFERROR(MOD(Table1[[#This Row],[cancellation hour rounded]],24),"not cancelled")</f>
        <v>not cancelled</v>
      </c>
      <c r="K4884" s="32">
        <f>1/Table1[[#This Row],[Duration (Time between doses '[in hours'])]]</f>
        <v>0.1</v>
      </c>
      <c r="L4884" s="33">
        <f>Table1[[#This Row],[number doses per hour]]*INDEX(Table2[price per dose],Table1[[#This Row],[Drug ID]])</f>
        <v>0.84959999999999969</v>
      </c>
      <c r="M4884" s="11" t="b">
        <f>AND(Table1[[#This Row],[hour of cancellation 0 to 23]]&gt;=0,Table1[[#This Row],[hour of cancellation 0 to 23]]&lt;=23)</f>
        <v>0</v>
      </c>
    </row>
    <row r="4885" spans="1:13" x14ac:dyDescent="0.3">
      <c r="A4885" s="1">
        <v>4884</v>
      </c>
      <c r="B4885" s="1">
        <v>1</v>
      </c>
      <c r="C4885" s="2">
        <v>41122.75033499032</v>
      </c>
      <c r="D4885" s="2">
        <v>41182.75</v>
      </c>
      <c r="E4885" s="1">
        <v>8</v>
      </c>
      <c r="F4885" s="2">
        <v>41123.037901637428</v>
      </c>
      <c r="G4885" s="1">
        <v>0</v>
      </c>
      <c r="H4885" s="32">
        <f>IFERROR(HOUR(Table1[[#This Row],[Cancel Date/time]])+MINUTE(Table1[[#This Row],[Cancel Date/time]])/60,"not cancelled")</f>
        <v>0.9</v>
      </c>
      <c r="I4885" s="47">
        <f>IFERROR(ROUND(Table1[[#This Row],[cancellation time decimal]],0),"not cancelled")</f>
        <v>1</v>
      </c>
      <c r="J4885" s="10">
        <f>IFERROR(MOD(Table1[[#This Row],[cancellation hour rounded]],24),"not cancelled")</f>
        <v>1</v>
      </c>
      <c r="K4885" s="32">
        <f>1/Table1[[#This Row],[Duration (Time between doses '[in hours'])]]</f>
        <v>0.125</v>
      </c>
      <c r="L4885" s="33">
        <f>Table1[[#This Row],[number doses per hour]]*INDEX(Table2[price per dose],Table1[[#This Row],[Drug ID]])</f>
        <v>0.84929166666666667</v>
      </c>
      <c r="M4885" s="11" t="b">
        <f>AND(Table1[[#This Row],[hour of cancellation 0 to 23]]&gt;=0,Table1[[#This Row],[hour of cancellation 0 to 23]]&lt;=23)</f>
        <v>1</v>
      </c>
    </row>
    <row r="4886" spans="1:13" x14ac:dyDescent="0.3">
      <c r="A4886" s="1">
        <v>4885</v>
      </c>
      <c r="B4886" s="1">
        <v>2</v>
      </c>
      <c r="C4886" s="2">
        <v>41122.821620129209</v>
      </c>
      <c r="D4886" s="2">
        <v>41182.821527777778</v>
      </c>
      <c r="E4886" s="1">
        <v>10</v>
      </c>
      <c r="F4886" s="2">
        <v>41123.338482295861</v>
      </c>
      <c r="G4886" s="1">
        <v>0</v>
      </c>
      <c r="H4886" s="32">
        <f>IFERROR(HOUR(Table1[[#This Row],[Cancel Date/time]])+MINUTE(Table1[[#This Row],[Cancel Date/time]])/60,"not cancelled")</f>
        <v>8.1166666666666671</v>
      </c>
      <c r="I4886" s="47">
        <f>IFERROR(ROUND(Table1[[#This Row],[cancellation time decimal]],0),"not cancelled")</f>
        <v>8</v>
      </c>
      <c r="J4886" s="10">
        <f>IFERROR(MOD(Table1[[#This Row],[cancellation hour rounded]],24),"not cancelled")</f>
        <v>8</v>
      </c>
      <c r="K4886" s="32">
        <f>1/Table1[[#This Row],[Duration (Time between doses '[in hours'])]]</f>
        <v>0.1</v>
      </c>
      <c r="L4886" s="33">
        <f>Table1[[#This Row],[number doses per hour]]*INDEX(Table2[price per dose],Table1[[#This Row],[Drug ID]])</f>
        <v>0.84959999999999969</v>
      </c>
      <c r="M4886" s="11" t="b">
        <f>AND(Table1[[#This Row],[hour of cancellation 0 to 23]]&gt;=0,Table1[[#This Row],[hour of cancellation 0 to 23]]&lt;=23)</f>
        <v>1</v>
      </c>
    </row>
    <row r="4887" spans="1:13" x14ac:dyDescent="0.3">
      <c r="A4887" s="1">
        <v>4886</v>
      </c>
      <c r="B4887" s="1">
        <v>4</v>
      </c>
      <c r="C4887" s="2">
        <v>41122.810207156581</v>
      </c>
      <c r="D4887" s="2">
        <v>41182.80972222222</v>
      </c>
      <c r="E4887" s="1">
        <v>12</v>
      </c>
      <c r="F4887" s="2">
        <v>41125.351343510571</v>
      </c>
      <c r="G4887" s="1">
        <v>0</v>
      </c>
      <c r="H4887" s="32">
        <f>IFERROR(HOUR(Table1[[#This Row],[Cancel Date/time]])+MINUTE(Table1[[#This Row],[Cancel Date/time]])/60,"not cancelled")</f>
        <v>8.4166666666666661</v>
      </c>
      <c r="I4887" s="47">
        <f>IFERROR(ROUND(Table1[[#This Row],[cancellation time decimal]],0),"not cancelled")</f>
        <v>8</v>
      </c>
      <c r="J4887" s="10">
        <f>IFERROR(MOD(Table1[[#This Row],[cancellation hour rounded]],24),"not cancelled")</f>
        <v>8</v>
      </c>
      <c r="K4887" s="32">
        <f>1/Table1[[#This Row],[Duration (Time between doses '[in hours'])]]</f>
        <v>8.3333333333333329E-2</v>
      </c>
      <c r="L4887" s="33">
        <f>Table1[[#This Row],[number doses per hour]]*INDEX(Table2[price per dose],Table1[[#This Row],[Drug ID]])</f>
        <v>1.448055119047619</v>
      </c>
      <c r="M4887" s="11" t="b">
        <f>AND(Table1[[#This Row],[hour of cancellation 0 to 23]]&gt;=0,Table1[[#This Row],[hour of cancellation 0 to 23]]&lt;=23)</f>
        <v>1</v>
      </c>
    </row>
    <row r="4888" spans="1:13" x14ac:dyDescent="0.3">
      <c r="A4888" s="1">
        <v>4887</v>
      </c>
      <c r="B4888" s="1">
        <v>1</v>
      </c>
      <c r="C4888" s="2">
        <v>41123.00135151959</v>
      </c>
      <c r="D4888" s="2">
        <v>41183.000694444447</v>
      </c>
      <c r="E4888" s="1">
        <v>8</v>
      </c>
      <c r="F4888" s="2">
        <v>41124.442723320019</v>
      </c>
      <c r="G4888" s="1">
        <v>0</v>
      </c>
      <c r="H4888" s="32">
        <f>IFERROR(HOUR(Table1[[#This Row],[Cancel Date/time]])+MINUTE(Table1[[#This Row],[Cancel Date/time]])/60,"not cancelled")</f>
        <v>10.616666666666667</v>
      </c>
      <c r="I4888" s="47">
        <f>IFERROR(ROUND(Table1[[#This Row],[cancellation time decimal]],0),"not cancelled")</f>
        <v>11</v>
      </c>
      <c r="J4888" s="10">
        <f>IFERROR(MOD(Table1[[#This Row],[cancellation hour rounded]],24),"not cancelled")</f>
        <v>11</v>
      </c>
      <c r="K4888" s="32">
        <f>1/Table1[[#This Row],[Duration (Time between doses '[in hours'])]]</f>
        <v>0.125</v>
      </c>
      <c r="L4888" s="33">
        <f>Table1[[#This Row],[number doses per hour]]*INDEX(Table2[price per dose],Table1[[#This Row],[Drug ID]])</f>
        <v>0.84929166666666667</v>
      </c>
      <c r="M4888" s="11" t="b">
        <f>AND(Table1[[#This Row],[hour of cancellation 0 to 23]]&gt;=0,Table1[[#This Row],[hour of cancellation 0 to 23]]&lt;=23)</f>
        <v>1</v>
      </c>
    </row>
    <row r="4889" spans="1:13" x14ac:dyDescent="0.3">
      <c r="A4889" s="1">
        <v>4888</v>
      </c>
      <c r="B4889" s="1">
        <v>7</v>
      </c>
      <c r="C4889" s="2">
        <v>41123.04478373922</v>
      </c>
      <c r="D4889" s="2">
        <v>41183.044444444444</v>
      </c>
      <c r="E4889" s="1">
        <v>24</v>
      </c>
      <c r="F4889" s="2">
        <v>41128.290113513765</v>
      </c>
      <c r="G4889" s="1">
        <v>0</v>
      </c>
      <c r="H4889" s="32">
        <f>IFERROR(HOUR(Table1[[#This Row],[Cancel Date/time]])+MINUTE(Table1[[#This Row],[Cancel Date/time]])/60,"not cancelled")</f>
        <v>6.95</v>
      </c>
      <c r="I4889" s="47">
        <f>IFERROR(ROUND(Table1[[#This Row],[cancellation time decimal]],0),"not cancelled")</f>
        <v>7</v>
      </c>
      <c r="J4889" s="10">
        <f>IFERROR(MOD(Table1[[#This Row],[cancellation hour rounded]],24),"not cancelled")</f>
        <v>7</v>
      </c>
      <c r="K4889" s="32">
        <f>1/Table1[[#This Row],[Duration (Time between doses '[in hours'])]]</f>
        <v>4.1666666666666664E-2</v>
      </c>
      <c r="L4889" s="33">
        <f>Table1[[#This Row],[number doses per hour]]*INDEX(Table2[price per dose],Table1[[#This Row],[Drug ID]])</f>
        <v>1.2958049999999997</v>
      </c>
      <c r="M4889" s="11" t="b">
        <f>AND(Table1[[#This Row],[hour of cancellation 0 to 23]]&gt;=0,Table1[[#This Row],[hour of cancellation 0 to 23]]&lt;=23)</f>
        <v>1</v>
      </c>
    </row>
    <row r="4890" spans="1:13" x14ac:dyDescent="0.3">
      <c r="A4890" s="1">
        <v>4889</v>
      </c>
      <c r="B4890" s="1">
        <v>6</v>
      </c>
      <c r="C4890" s="2">
        <v>41123.174923873412</v>
      </c>
      <c r="D4890" s="2">
        <v>41183.174305555556</v>
      </c>
      <c r="E4890" s="1">
        <v>24</v>
      </c>
      <c r="F4890" s="2">
        <v>41124.909202086237</v>
      </c>
      <c r="G4890" s="1">
        <v>0</v>
      </c>
      <c r="H4890" s="32">
        <f>IFERROR(HOUR(Table1[[#This Row],[Cancel Date/time]])+MINUTE(Table1[[#This Row],[Cancel Date/time]])/60,"not cancelled")</f>
        <v>21.816666666666666</v>
      </c>
      <c r="I4890" s="47">
        <f>IFERROR(ROUND(Table1[[#This Row],[cancellation time decimal]],0),"not cancelled")</f>
        <v>22</v>
      </c>
      <c r="J4890" s="10">
        <f>IFERROR(MOD(Table1[[#This Row],[cancellation hour rounded]],24),"not cancelled")</f>
        <v>22</v>
      </c>
      <c r="K4890" s="32">
        <f>1/Table1[[#This Row],[Duration (Time between doses '[in hours'])]]</f>
        <v>4.1666666666666664E-2</v>
      </c>
      <c r="L4890" s="33">
        <f>Table1[[#This Row],[number doses per hour]]*INDEX(Table2[price per dose],Table1[[#This Row],[Drug ID]])</f>
        <v>0.35218749999999999</v>
      </c>
      <c r="M4890" s="11" t="b">
        <f>AND(Table1[[#This Row],[hour of cancellation 0 to 23]]&gt;=0,Table1[[#This Row],[hour of cancellation 0 to 23]]&lt;=23)</f>
        <v>1</v>
      </c>
    </row>
    <row r="4891" spans="1:13" x14ac:dyDescent="0.3">
      <c r="A4891" s="1">
        <v>4890</v>
      </c>
      <c r="B4891" s="1">
        <v>1</v>
      </c>
      <c r="C4891" s="2">
        <v>41123.18620955979</v>
      </c>
      <c r="D4891" s="2">
        <v>41183.186111111107</v>
      </c>
      <c r="E4891" s="1">
        <v>8</v>
      </c>
      <c r="F4891" s="2">
        <v>41124.514373924489</v>
      </c>
      <c r="G4891" s="1">
        <v>0</v>
      </c>
      <c r="H4891" s="32">
        <f>IFERROR(HOUR(Table1[[#This Row],[Cancel Date/time]])+MINUTE(Table1[[#This Row],[Cancel Date/time]])/60,"not cancelled")</f>
        <v>12.333333333333334</v>
      </c>
      <c r="I4891" s="47">
        <f>IFERROR(ROUND(Table1[[#This Row],[cancellation time decimal]],0),"not cancelled")</f>
        <v>12</v>
      </c>
      <c r="J4891" s="10">
        <f>IFERROR(MOD(Table1[[#This Row],[cancellation hour rounded]],24),"not cancelled")</f>
        <v>12</v>
      </c>
      <c r="K4891" s="32">
        <f>1/Table1[[#This Row],[Duration (Time between doses '[in hours'])]]</f>
        <v>0.125</v>
      </c>
      <c r="L4891" s="33">
        <f>Table1[[#This Row],[number doses per hour]]*INDEX(Table2[price per dose],Table1[[#This Row],[Drug ID]])</f>
        <v>0.84929166666666667</v>
      </c>
      <c r="M4891" s="11" t="b">
        <f>AND(Table1[[#This Row],[hour of cancellation 0 to 23]]&gt;=0,Table1[[#This Row],[hour of cancellation 0 to 23]]&lt;=23)</f>
        <v>1</v>
      </c>
    </row>
    <row r="4892" spans="1:13" x14ac:dyDescent="0.3">
      <c r="A4892" s="1">
        <v>4891</v>
      </c>
      <c r="B4892" s="1">
        <v>10</v>
      </c>
      <c r="C4892" s="2">
        <v>41123.260620407898</v>
      </c>
      <c r="D4892" s="2">
        <v>41183.260416666664</v>
      </c>
      <c r="E4892" s="1">
        <v>1</v>
      </c>
      <c r="F4892" s="2">
        <v>41130.408646003023</v>
      </c>
      <c r="G4892" s="1">
        <v>4</v>
      </c>
      <c r="H4892" s="32">
        <f>IFERROR(HOUR(Table1[[#This Row],[Cancel Date/time]])+MINUTE(Table1[[#This Row],[Cancel Date/time]])/60,"not cancelled")</f>
        <v>9.8000000000000007</v>
      </c>
      <c r="I4892" s="47">
        <f>IFERROR(ROUND(Table1[[#This Row],[cancellation time decimal]],0),"not cancelled")</f>
        <v>10</v>
      </c>
      <c r="J4892" s="10">
        <f>IFERROR(MOD(Table1[[#This Row],[cancellation hour rounded]],24),"not cancelled")</f>
        <v>10</v>
      </c>
      <c r="K4892" s="32">
        <f>1/Table1[[#This Row],[Duration (Time between doses '[in hours'])]]</f>
        <v>1</v>
      </c>
      <c r="L4892" s="33">
        <f>Table1[[#This Row],[number doses per hour]]*INDEX(Table2[price per dose],Table1[[#This Row],[Drug ID]])</f>
        <v>2.5716000000000001</v>
      </c>
      <c r="M4892" s="11" t="b">
        <f>AND(Table1[[#This Row],[hour of cancellation 0 to 23]]&gt;=0,Table1[[#This Row],[hour of cancellation 0 to 23]]&lt;=23)</f>
        <v>1</v>
      </c>
    </row>
    <row r="4893" spans="1:13" x14ac:dyDescent="0.3">
      <c r="A4893" s="1">
        <v>4892</v>
      </c>
      <c r="B4893" s="1">
        <v>1</v>
      </c>
      <c r="C4893" s="2">
        <v>41123.264587732367</v>
      </c>
      <c r="D4893" s="2">
        <v>41183.26458333333</v>
      </c>
      <c r="E4893" s="1">
        <v>12</v>
      </c>
      <c r="F4893" s="2">
        <v>41124.561297983331</v>
      </c>
      <c r="G4893" s="1">
        <v>0</v>
      </c>
      <c r="H4893" s="32">
        <f>IFERROR(HOUR(Table1[[#This Row],[Cancel Date/time]])+MINUTE(Table1[[#This Row],[Cancel Date/time]])/60,"not cancelled")</f>
        <v>13.466666666666667</v>
      </c>
      <c r="I4893" s="47">
        <f>IFERROR(ROUND(Table1[[#This Row],[cancellation time decimal]],0),"not cancelled")</f>
        <v>13</v>
      </c>
      <c r="J4893" s="10">
        <f>IFERROR(MOD(Table1[[#This Row],[cancellation hour rounded]],24),"not cancelled")</f>
        <v>13</v>
      </c>
      <c r="K4893" s="32">
        <f>1/Table1[[#This Row],[Duration (Time between doses '[in hours'])]]</f>
        <v>8.3333333333333329E-2</v>
      </c>
      <c r="L4893" s="33">
        <f>Table1[[#This Row],[number doses per hour]]*INDEX(Table2[price per dose],Table1[[#This Row],[Drug ID]])</f>
        <v>0.56619444444444444</v>
      </c>
      <c r="M4893" s="11" t="b">
        <f>AND(Table1[[#This Row],[hour of cancellation 0 to 23]]&gt;=0,Table1[[#This Row],[hour of cancellation 0 to 23]]&lt;=23)</f>
        <v>1</v>
      </c>
    </row>
    <row r="4894" spans="1:13" x14ac:dyDescent="0.3">
      <c r="A4894" s="1">
        <v>4893</v>
      </c>
      <c r="B4894" s="1">
        <v>1</v>
      </c>
      <c r="C4894" s="2">
        <v>41123.330289425139</v>
      </c>
      <c r="D4894" s="2">
        <v>41183.329861111109</v>
      </c>
      <c r="E4894" s="1">
        <v>12</v>
      </c>
      <c r="F4894" s="2">
        <v>41124.746693895177</v>
      </c>
      <c r="G4894" s="1">
        <v>0</v>
      </c>
      <c r="H4894" s="32">
        <f>IFERROR(HOUR(Table1[[#This Row],[Cancel Date/time]])+MINUTE(Table1[[#This Row],[Cancel Date/time]])/60,"not cancelled")</f>
        <v>17.916666666666668</v>
      </c>
      <c r="I4894" s="47">
        <f>IFERROR(ROUND(Table1[[#This Row],[cancellation time decimal]],0),"not cancelled")</f>
        <v>18</v>
      </c>
      <c r="J4894" s="10">
        <f>IFERROR(MOD(Table1[[#This Row],[cancellation hour rounded]],24),"not cancelled")</f>
        <v>18</v>
      </c>
      <c r="K4894" s="32">
        <f>1/Table1[[#This Row],[Duration (Time between doses '[in hours'])]]</f>
        <v>8.3333333333333329E-2</v>
      </c>
      <c r="L4894" s="33">
        <f>Table1[[#This Row],[number doses per hour]]*INDEX(Table2[price per dose],Table1[[#This Row],[Drug ID]])</f>
        <v>0.56619444444444444</v>
      </c>
      <c r="M4894" s="11" t="b">
        <f>AND(Table1[[#This Row],[hour of cancellation 0 to 23]]&gt;=0,Table1[[#This Row],[hour of cancellation 0 to 23]]&lt;=23)</f>
        <v>1</v>
      </c>
    </row>
    <row r="4895" spans="1:13" x14ac:dyDescent="0.3">
      <c r="A4895" s="1">
        <v>4894</v>
      </c>
      <c r="B4895" s="1">
        <v>7</v>
      </c>
      <c r="C4895" s="2">
        <v>41123.323766432768</v>
      </c>
      <c r="D4895" s="2">
        <v>41183.323611111111</v>
      </c>
      <c r="E4895" s="1">
        <v>24</v>
      </c>
      <c r="F4895" s="2">
        <v>41129.400259486967</v>
      </c>
      <c r="G4895" s="1">
        <v>0</v>
      </c>
      <c r="H4895" s="32">
        <f>IFERROR(HOUR(Table1[[#This Row],[Cancel Date/time]])+MINUTE(Table1[[#This Row],[Cancel Date/time]])/60,"not cancelled")</f>
        <v>9.6</v>
      </c>
      <c r="I4895" s="47">
        <f>IFERROR(ROUND(Table1[[#This Row],[cancellation time decimal]],0),"not cancelled")</f>
        <v>10</v>
      </c>
      <c r="J4895" s="10">
        <f>IFERROR(MOD(Table1[[#This Row],[cancellation hour rounded]],24),"not cancelled")</f>
        <v>10</v>
      </c>
      <c r="K4895" s="32">
        <f>1/Table1[[#This Row],[Duration (Time between doses '[in hours'])]]</f>
        <v>4.1666666666666664E-2</v>
      </c>
      <c r="L4895" s="33">
        <f>Table1[[#This Row],[number doses per hour]]*INDEX(Table2[price per dose],Table1[[#This Row],[Drug ID]])</f>
        <v>1.2958049999999997</v>
      </c>
      <c r="M4895" s="11" t="b">
        <f>AND(Table1[[#This Row],[hour of cancellation 0 to 23]]&gt;=0,Table1[[#This Row],[hour of cancellation 0 to 23]]&lt;=23)</f>
        <v>1</v>
      </c>
    </row>
    <row r="4896" spans="1:13" x14ac:dyDescent="0.3">
      <c r="A4896" s="1">
        <v>4895</v>
      </c>
      <c r="B4896" s="1">
        <v>3</v>
      </c>
      <c r="C4896" s="2">
        <v>41123.333626513049</v>
      </c>
      <c r="D4896" s="2">
        <v>41183.333333333336</v>
      </c>
      <c r="E4896" s="1">
        <v>24</v>
      </c>
      <c r="F4896" s="2">
        <v>41125.573054735658</v>
      </c>
      <c r="G4896" s="1">
        <v>0</v>
      </c>
      <c r="H4896" s="32">
        <f>IFERROR(HOUR(Table1[[#This Row],[Cancel Date/time]])+MINUTE(Table1[[#This Row],[Cancel Date/time]])/60,"not cancelled")</f>
        <v>13.75</v>
      </c>
      <c r="I4896" s="47">
        <f>IFERROR(ROUND(Table1[[#This Row],[cancellation time decimal]],0),"not cancelled")</f>
        <v>14</v>
      </c>
      <c r="J4896" s="10">
        <f>IFERROR(MOD(Table1[[#This Row],[cancellation hour rounded]],24),"not cancelled")</f>
        <v>14</v>
      </c>
      <c r="K4896" s="32">
        <f>1/Table1[[#This Row],[Duration (Time between doses '[in hours'])]]</f>
        <v>4.1666666666666664E-2</v>
      </c>
      <c r="L4896" s="33">
        <f>Table1[[#This Row],[number doses per hour]]*INDEX(Table2[price per dose],Table1[[#This Row],[Drug ID]])</f>
        <v>0.18133000000000002</v>
      </c>
      <c r="M4896" s="11" t="b">
        <f>AND(Table1[[#This Row],[hour of cancellation 0 to 23]]&gt;=0,Table1[[#This Row],[hour of cancellation 0 to 23]]&lt;=23)</f>
        <v>1</v>
      </c>
    </row>
    <row r="4897" spans="1:13" hidden="1" x14ac:dyDescent="0.3">
      <c r="A4897" s="1">
        <v>4896</v>
      </c>
      <c r="B4897" s="1">
        <v>5</v>
      </c>
      <c r="C4897" s="2">
        <v>41123.36126980227</v>
      </c>
      <c r="D4897" s="2">
        <v>41126.194170649491</v>
      </c>
      <c r="E4897" s="1">
        <v>24</v>
      </c>
      <c r="F4897" s="2" t="s">
        <v>5</v>
      </c>
      <c r="G4897" s="1">
        <v>0</v>
      </c>
      <c r="H4897" s="32" t="str">
        <f>IFERROR(HOUR(Table1[[#This Row],[Cancel Date/time]])+MINUTE(Table1[[#This Row],[Cancel Date/time]])/60,"not cancelled")</f>
        <v>not cancelled</v>
      </c>
      <c r="I4897" s="47" t="str">
        <f>IFERROR(ROUND(Table1[[#This Row],[cancellation time decimal]],0),"not cancelled")</f>
        <v>not cancelled</v>
      </c>
      <c r="J4897" s="10" t="str">
        <f>IFERROR(MOD(Table1[[#This Row],[cancellation hour rounded]],24),"not cancelled")</f>
        <v>not cancelled</v>
      </c>
      <c r="K4897" s="32">
        <f>1/Table1[[#This Row],[Duration (Time between doses '[in hours'])]]</f>
        <v>4.1666666666666664E-2</v>
      </c>
      <c r="L4897" s="33">
        <f>Table1[[#This Row],[number doses per hour]]*INDEX(Table2[price per dose],Table1[[#This Row],[Drug ID]])</f>
        <v>0.2815833333333333</v>
      </c>
      <c r="M4897" s="11" t="b">
        <f>AND(Table1[[#This Row],[hour of cancellation 0 to 23]]&gt;=0,Table1[[#This Row],[hour of cancellation 0 to 23]]&lt;=23)</f>
        <v>0</v>
      </c>
    </row>
    <row r="4898" spans="1:13" x14ac:dyDescent="0.3">
      <c r="A4898" s="1">
        <v>4897</v>
      </c>
      <c r="B4898" s="1">
        <v>1</v>
      </c>
      <c r="C4898" s="2">
        <v>41123.352163003598</v>
      </c>
      <c r="D4898" s="2">
        <v>41183.352083333339</v>
      </c>
      <c r="E4898" s="1">
        <v>8</v>
      </c>
      <c r="F4898" s="2">
        <v>41124.48727732314</v>
      </c>
      <c r="G4898" s="1">
        <v>0</v>
      </c>
      <c r="H4898" s="32">
        <f>IFERROR(HOUR(Table1[[#This Row],[Cancel Date/time]])+MINUTE(Table1[[#This Row],[Cancel Date/time]])/60,"not cancelled")</f>
        <v>11.683333333333334</v>
      </c>
      <c r="I4898" s="47">
        <f>IFERROR(ROUND(Table1[[#This Row],[cancellation time decimal]],0),"not cancelled")</f>
        <v>12</v>
      </c>
      <c r="J4898" s="10">
        <f>IFERROR(MOD(Table1[[#This Row],[cancellation hour rounded]],24),"not cancelled")</f>
        <v>12</v>
      </c>
      <c r="K4898" s="32">
        <f>1/Table1[[#This Row],[Duration (Time between doses '[in hours'])]]</f>
        <v>0.125</v>
      </c>
      <c r="L4898" s="33">
        <f>Table1[[#This Row],[number doses per hour]]*INDEX(Table2[price per dose],Table1[[#This Row],[Drug ID]])</f>
        <v>0.84929166666666667</v>
      </c>
      <c r="M4898" s="11" t="b">
        <f>AND(Table1[[#This Row],[hour of cancellation 0 to 23]]&gt;=0,Table1[[#This Row],[hour of cancellation 0 to 23]]&lt;=23)</f>
        <v>1</v>
      </c>
    </row>
    <row r="4899" spans="1:13" x14ac:dyDescent="0.3">
      <c r="A4899" s="1">
        <v>4898</v>
      </c>
      <c r="B4899" s="1">
        <v>5</v>
      </c>
      <c r="C4899" s="2">
        <v>41123.34932660489</v>
      </c>
      <c r="D4899" s="2">
        <v>41183.349305555559</v>
      </c>
      <c r="E4899" s="1">
        <v>24</v>
      </c>
      <c r="F4899" s="2">
        <v>41125.474324190771</v>
      </c>
      <c r="G4899" s="1">
        <v>0</v>
      </c>
      <c r="H4899" s="32">
        <f>IFERROR(HOUR(Table1[[#This Row],[Cancel Date/time]])+MINUTE(Table1[[#This Row],[Cancel Date/time]])/60,"not cancelled")</f>
        <v>11.383333333333333</v>
      </c>
      <c r="I4899" s="47">
        <f>IFERROR(ROUND(Table1[[#This Row],[cancellation time decimal]],0),"not cancelled")</f>
        <v>11</v>
      </c>
      <c r="J4899" s="10">
        <f>IFERROR(MOD(Table1[[#This Row],[cancellation hour rounded]],24),"not cancelled")</f>
        <v>11</v>
      </c>
      <c r="K4899" s="32">
        <f>1/Table1[[#This Row],[Duration (Time between doses '[in hours'])]]</f>
        <v>4.1666666666666664E-2</v>
      </c>
      <c r="L4899" s="33">
        <f>Table1[[#This Row],[number doses per hour]]*INDEX(Table2[price per dose],Table1[[#This Row],[Drug ID]])</f>
        <v>0.2815833333333333</v>
      </c>
      <c r="M4899" s="11" t="b">
        <f>AND(Table1[[#This Row],[hour of cancellation 0 to 23]]&gt;=0,Table1[[#This Row],[hour of cancellation 0 to 23]]&lt;=23)</f>
        <v>1</v>
      </c>
    </row>
    <row r="4900" spans="1:13" x14ac:dyDescent="0.3">
      <c r="A4900" s="1">
        <v>4899</v>
      </c>
      <c r="B4900" s="1">
        <v>4</v>
      </c>
      <c r="C4900" s="2">
        <v>41123.436968807786</v>
      </c>
      <c r="D4900" s="2">
        <v>41183.436805555553</v>
      </c>
      <c r="E4900" s="1">
        <v>12</v>
      </c>
      <c r="F4900" s="2">
        <v>41126.669944776135</v>
      </c>
      <c r="G4900" s="1">
        <v>0</v>
      </c>
      <c r="H4900" s="32">
        <f>IFERROR(HOUR(Table1[[#This Row],[Cancel Date/time]])+MINUTE(Table1[[#This Row],[Cancel Date/time]])/60,"not cancelled")</f>
        <v>16.066666666666666</v>
      </c>
      <c r="I4900" s="47">
        <f>IFERROR(ROUND(Table1[[#This Row],[cancellation time decimal]],0),"not cancelled")</f>
        <v>16</v>
      </c>
      <c r="J4900" s="10">
        <f>IFERROR(MOD(Table1[[#This Row],[cancellation hour rounded]],24),"not cancelled")</f>
        <v>16</v>
      </c>
      <c r="K4900" s="32">
        <f>1/Table1[[#This Row],[Duration (Time between doses '[in hours'])]]</f>
        <v>8.3333333333333329E-2</v>
      </c>
      <c r="L4900" s="33">
        <f>Table1[[#This Row],[number doses per hour]]*INDEX(Table2[price per dose],Table1[[#This Row],[Drug ID]])</f>
        <v>1.448055119047619</v>
      </c>
      <c r="M4900" s="11" t="b">
        <f>AND(Table1[[#This Row],[hour of cancellation 0 to 23]]&gt;=0,Table1[[#This Row],[hour of cancellation 0 to 23]]&lt;=23)</f>
        <v>1</v>
      </c>
    </row>
    <row r="4901" spans="1:13" x14ac:dyDescent="0.3">
      <c r="A4901" s="1">
        <v>4900</v>
      </c>
      <c r="B4901" s="1">
        <v>3</v>
      </c>
      <c r="C4901" s="2">
        <v>41123.431462725683</v>
      </c>
      <c r="D4901" s="2">
        <v>41183.431249999994</v>
      </c>
      <c r="E4901" s="1">
        <v>24</v>
      </c>
      <c r="F4901" s="2">
        <v>41125.542576713386</v>
      </c>
      <c r="G4901" s="1">
        <v>0</v>
      </c>
      <c r="H4901" s="32">
        <f>IFERROR(HOUR(Table1[[#This Row],[Cancel Date/time]])+MINUTE(Table1[[#This Row],[Cancel Date/time]])/60,"not cancelled")</f>
        <v>13.016666666666667</v>
      </c>
      <c r="I4901" s="47">
        <f>IFERROR(ROUND(Table1[[#This Row],[cancellation time decimal]],0),"not cancelled")</f>
        <v>13</v>
      </c>
      <c r="J4901" s="10">
        <f>IFERROR(MOD(Table1[[#This Row],[cancellation hour rounded]],24),"not cancelled")</f>
        <v>13</v>
      </c>
      <c r="K4901" s="32">
        <f>1/Table1[[#This Row],[Duration (Time between doses '[in hours'])]]</f>
        <v>4.1666666666666664E-2</v>
      </c>
      <c r="L4901" s="33">
        <f>Table1[[#This Row],[number doses per hour]]*INDEX(Table2[price per dose],Table1[[#This Row],[Drug ID]])</f>
        <v>0.18133000000000002</v>
      </c>
      <c r="M4901" s="11" t="b">
        <f>AND(Table1[[#This Row],[hour of cancellation 0 to 23]]&gt;=0,Table1[[#This Row],[hour of cancellation 0 to 23]]&lt;=23)</f>
        <v>1</v>
      </c>
    </row>
    <row r="4902" spans="1:13" x14ac:dyDescent="0.3">
      <c r="A4902" s="1">
        <v>4901</v>
      </c>
      <c r="B4902" s="1">
        <v>5</v>
      </c>
      <c r="C4902" s="2">
        <v>41123.456659709445</v>
      </c>
      <c r="D4902" s="2">
        <v>41183.456249999996</v>
      </c>
      <c r="E4902" s="1">
        <v>24</v>
      </c>
      <c r="F4902" s="2">
        <v>41127.382440650283</v>
      </c>
      <c r="G4902" s="1">
        <v>0</v>
      </c>
      <c r="H4902" s="32">
        <f>IFERROR(HOUR(Table1[[#This Row],[Cancel Date/time]])+MINUTE(Table1[[#This Row],[Cancel Date/time]])/60,"not cancelled")</f>
        <v>9.1666666666666661</v>
      </c>
      <c r="I4902" s="47">
        <f>IFERROR(ROUND(Table1[[#This Row],[cancellation time decimal]],0),"not cancelled")</f>
        <v>9</v>
      </c>
      <c r="J4902" s="10">
        <f>IFERROR(MOD(Table1[[#This Row],[cancellation hour rounded]],24),"not cancelled")</f>
        <v>9</v>
      </c>
      <c r="K4902" s="32">
        <f>1/Table1[[#This Row],[Duration (Time between doses '[in hours'])]]</f>
        <v>4.1666666666666664E-2</v>
      </c>
      <c r="L4902" s="33">
        <f>Table1[[#This Row],[number doses per hour]]*INDEX(Table2[price per dose],Table1[[#This Row],[Drug ID]])</f>
        <v>0.2815833333333333</v>
      </c>
      <c r="M4902" s="11" t="b">
        <f>AND(Table1[[#This Row],[hour of cancellation 0 to 23]]&gt;=0,Table1[[#This Row],[hour of cancellation 0 to 23]]&lt;=23)</f>
        <v>1</v>
      </c>
    </row>
    <row r="4903" spans="1:13" x14ac:dyDescent="0.3">
      <c r="A4903" s="1">
        <v>4902</v>
      </c>
      <c r="B4903" s="1">
        <v>1</v>
      </c>
      <c r="C4903" s="2">
        <v>41123.461021514711</v>
      </c>
      <c r="D4903" s="2">
        <v>41183.460416666669</v>
      </c>
      <c r="E4903" s="1">
        <v>8</v>
      </c>
      <c r="F4903" s="2">
        <v>41124.488925815393</v>
      </c>
      <c r="G4903" s="1">
        <v>0</v>
      </c>
      <c r="H4903" s="32">
        <f>IFERROR(HOUR(Table1[[#This Row],[Cancel Date/time]])+MINUTE(Table1[[#This Row],[Cancel Date/time]])/60,"not cancelled")</f>
        <v>11.733333333333333</v>
      </c>
      <c r="I4903" s="47">
        <f>IFERROR(ROUND(Table1[[#This Row],[cancellation time decimal]],0),"not cancelled")</f>
        <v>12</v>
      </c>
      <c r="J4903" s="10">
        <f>IFERROR(MOD(Table1[[#This Row],[cancellation hour rounded]],24),"not cancelled")</f>
        <v>12</v>
      </c>
      <c r="K4903" s="32">
        <f>1/Table1[[#This Row],[Duration (Time between doses '[in hours'])]]</f>
        <v>0.125</v>
      </c>
      <c r="L4903" s="33">
        <f>Table1[[#This Row],[number doses per hour]]*INDEX(Table2[price per dose],Table1[[#This Row],[Drug ID]])</f>
        <v>0.84929166666666667</v>
      </c>
      <c r="M4903" s="11" t="b">
        <f>AND(Table1[[#This Row],[hour of cancellation 0 to 23]]&gt;=0,Table1[[#This Row],[hour of cancellation 0 to 23]]&lt;=23)</f>
        <v>1</v>
      </c>
    </row>
    <row r="4904" spans="1:13" hidden="1" x14ac:dyDescent="0.3">
      <c r="A4904" s="1">
        <v>4903</v>
      </c>
      <c r="B4904" s="1">
        <v>6</v>
      </c>
      <c r="C4904" s="2">
        <v>41123.486329834435</v>
      </c>
      <c r="D4904" s="2">
        <v>41127.694085508134</v>
      </c>
      <c r="E4904" s="1">
        <v>24</v>
      </c>
      <c r="F4904" s="2" t="s">
        <v>5</v>
      </c>
      <c r="G4904" s="1">
        <v>0</v>
      </c>
      <c r="H4904" s="32" t="str">
        <f>IFERROR(HOUR(Table1[[#This Row],[Cancel Date/time]])+MINUTE(Table1[[#This Row],[Cancel Date/time]])/60,"not cancelled")</f>
        <v>not cancelled</v>
      </c>
      <c r="I4904" s="47" t="str">
        <f>IFERROR(ROUND(Table1[[#This Row],[cancellation time decimal]],0),"not cancelled")</f>
        <v>not cancelled</v>
      </c>
      <c r="J4904" s="10" t="str">
        <f>IFERROR(MOD(Table1[[#This Row],[cancellation hour rounded]],24),"not cancelled")</f>
        <v>not cancelled</v>
      </c>
      <c r="K4904" s="32">
        <f>1/Table1[[#This Row],[Duration (Time between doses '[in hours'])]]</f>
        <v>4.1666666666666664E-2</v>
      </c>
      <c r="L4904" s="33">
        <f>Table1[[#This Row],[number doses per hour]]*INDEX(Table2[price per dose],Table1[[#This Row],[Drug ID]])</f>
        <v>0.35218749999999999</v>
      </c>
      <c r="M4904" s="11" t="b">
        <f>AND(Table1[[#This Row],[hour of cancellation 0 to 23]]&gt;=0,Table1[[#This Row],[hour of cancellation 0 to 23]]&lt;=23)</f>
        <v>0</v>
      </c>
    </row>
    <row r="4905" spans="1:13" x14ac:dyDescent="0.3">
      <c r="A4905" s="1">
        <v>4904</v>
      </c>
      <c r="B4905" s="1">
        <v>1</v>
      </c>
      <c r="C4905" s="2">
        <v>41123.513246420735</v>
      </c>
      <c r="D4905" s="2">
        <v>41183.513194444444</v>
      </c>
      <c r="E4905" s="1">
        <v>8</v>
      </c>
      <c r="F4905" s="2">
        <v>41124.631384969856</v>
      </c>
      <c r="G4905" s="1">
        <v>0</v>
      </c>
      <c r="H4905" s="32">
        <f>IFERROR(HOUR(Table1[[#This Row],[Cancel Date/time]])+MINUTE(Table1[[#This Row],[Cancel Date/time]])/60,"not cancelled")</f>
        <v>15.15</v>
      </c>
      <c r="I4905" s="47">
        <f>IFERROR(ROUND(Table1[[#This Row],[cancellation time decimal]],0),"not cancelled")</f>
        <v>15</v>
      </c>
      <c r="J4905" s="10">
        <f>IFERROR(MOD(Table1[[#This Row],[cancellation hour rounded]],24),"not cancelled")</f>
        <v>15</v>
      </c>
      <c r="K4905" s="32">
        <f>1/Table1[[#This Row],[Duration (Time between doses '[in hours'])]]</f>
        <v>0.125</v>
      </c>
      <c r="L4905" s="33">
        <f>Table1[[#This Row],[number doses per hour]]*INDEX(Table2[price per dose],Table1[[#This Row],[Drug ID]])</f>
        <v>0.84929166666666667</v>
      </c>
      <c r="M4905" s="11" t="b">
        <f>AND(Table1[[#This Row],[hour of cancellation 0 to 23]]&gt;=0,Table1[[#This Row],[hour of cancellation 0 to 23]]&lt;=23)</f>
        <v>1</v>
      </c>
    </row>
    <row r="4906" spans="1:13" x14ac:dyDescent="0.3">
      <c r="A4906" s="1">
        <v>4905</v>
      </c>
      <c r="B4906" s="1">
        <v>7</v>
      </c>
      <c r="C4906" s="2">
        <v>41123.502168649866</v>
      </c>
      <c r="D4906" s="2">
        <v>41183.502083333333</v>
      </c>
      <c r="E4906" s="1">
        <v>24</v>
      </c>
      <c r="F4906" s="2">
        <v>41164.495944744442</v>
      </c>
      <c r="G4906" s="1">
        <v>1</v>
      </c>
      <c r="H4906" s="32">
        <f>IFERROR(HOUR(Table1[[#This Row],[Cancel Date/time]])+MINUTE(Table1[[#This Row],[Cancel Date/time]])/60,"not cancelled")</f>
        <v>11.9</v>
      </c>
      <c r="I4906" s="47">
        <f>IFERROR(ROUND(Table1[[#This Row],[cancellation time decimal]],0),"not cancelled")</f>
        <v>12</v>
      </c>
      <c r="J4906" s="10">
        <f>IFERROR(MOD(Table1[[#This Row],[cancellation hour rounded]],24),"not cancelled")</f>
        <v>12</v>
      </c>
      <c r="K4906" s="32">
        <f>1/Table1[[#This Row],[Duration (Time between doses '[in hours'])]]</f>
        <v>4.1666666666666664E-2</v>
      </c>
      <c r="L4906" s="33">
        <f>Table1[[#This Row],[number doses per hour]]*INDEX(Table2[price per dose],Table1[[#This Row],[Drug ID]])</f>
        <v>1.2958049999999997</v>
      </c>
      <c r="M4906" s="11" t="b">
        <f>AND(Table1[[#This Row],[hour of cancellation 0 to 23]]&gt;=0,Table1[[#This Row],[hour of cancellation 0 to 23]]&lt;=23)</f>
        <v>1</v>
      </c>
    </row>
    <row r="4907" spans="1:13" x14ac:dyDescent="0.3">
      <c r="A4907" s="1">
        <v>4906</v>
      </c>
      <c r="B4907" s="1">
        <v>1</v>
      </c>
      <c r="C4907" s="2">
        <v>41123.574421226098</v>
      </c>
      <c r="D4907" s="2">
        <v>41183.57430555555</v>
      </c>
      <c r="E4907" s="1">
        <v>12</v>
      </c>
      <c r="F4907" s="2">
        <v>41124.495179601108</v>
      </c>
      <c r="G4907" s="1">
        <v>0</v>
      </c>
      <c r="H4907" s="32">
        <f>IFERROR(HOUR(Table1[[#This Row],[Cancel Date/time]])+MINUTE(Table1[[#This Row],[Cancel Date/time]])/60,"not cancelled")</f>
        <v>11.883333333333333</v>
      </c>
      <c r="I4907" s="47">
        <f>IFERROR(ROUND(Table1[[#This Row],[cancellation time decimal]],0),"not cancelled")</f>
        <v>12</v>
      </c>
      <c r="J4907" s="10">
        <f>IFERROR(MOD(Table1[[#This Row],[cancellation hour rounded]],24),"not cancelled")</f>
        <v>12</v>
      </c>
      <c r="K4907" s="32">
        <f>1/Table1[[#This Row],[Duration (Time between doses '[in hours'])]]</f>
        <v>8.3333333333333329E-2</v>
      </c>
      <c r="L4907" s="33">
        <f>Table1[[#This Row],[number doses per hour]]*INDEX(Table2[price per dose],Table1[[#This Row],[Drug ID]])</f>
        <v>0.56619444444444444</v>
      </c>
      <c r="M4907" s="11" t="b">
        <f>AND(Table1[[#This Row],[hour of cancellation 0 to 23]]&gt;=0,Table1[[#This Row],[hour of cancellation 0 to 23]]&lt;=23)</f>
        <v>1</v>
      </c>
    </row>
    <row r="4908" spans="1:13" x14ac:dyDescent="0.3">
      <c r="A4908" s="1">
        <v>4907</v>
      </c>
      <c r="B4908" s="1">
        <v>1</v>
      </c>
      <c r="C4908" s="2">
        <v>41123.544033306178</v>
      </c>
      <c r="D4908" s="2">
        <v>41183.543749999997</v>
      </c>
      <c r="E4908" s="1">
        <v>12</v>
      </c>
      <c r="F4908" s="2">
        <v>41124.324625194058</v>
      </c>
      <c r="G4908" s="1">
        <v>0</v>
      </c>
      <c r="H4908" s="32">
        <f>IFERROR(HOUR(Table1[[#This Row],[Cancel Date/time]])+MINUTE(Table1[[#This Row],[Cancel Date/time]])/60,"not cancelled")</f>
        <v>7.7833333333333332</v>
      </c>
      <c r="I4908" s="47">
        <f>IFERROR(ROUND(Table1[[#This Row],[cancellation time decimal]],0),"not cancelled")</f>
        <v>8</v>
      </c>
      <c r="J4908" s="10">
        <f>IFERROR(MOD(Table1[[#This Row],[cancellation hour rounded]],24),"not cancelled")</f>
        <v>8</v>
      </c>
      <c r="K4908" s="32">
        <f>1/Table1[[#This Row],[Duration (Time between doses '[in hours'])]]</f>
        <v>8.3333333333333329E-2</v>
      </c>
      <c r="L4908" s="33">
        <f>Table1[[#This Row],[number doses per hour]]*INDEX(Table2[price per dose],Table1[[#This Row],[Drug ID]])</f>
        <v>0.56619444444444444</v>
      </c>
      <c r="M4908" s="11" t="b">
        <f>AND(Table1[[#This Row],[hour of cancellation 0 to 23]]&gt;=0,Table1[[#This Row],[hour of cancellation 0 to 23]]&lt;=23)</f>
        <v>1</v>
      </c>
    </row>
    <row r="4909" spans="1:13" x14ac:dyDescent="0.3">
      <c r="A4909" s="1">
        <v>4908</v>
      </c>
      <c r="B4909" s="1">
        <v>1</v>
      </c>
      <c r="C4909" s="2">
        <v>41123.611897906005</v>
      </c>
      <c r="D4909" s="2">
        <v>41128.070138888885</v>
      </c>
      <c r="E4909" s="1">
        <v>12</v>
      </c>
      <c r="F4909" s="2">
        <v>41124.381720667392</v>
      </c>
      <c r="G4909" s="1">
        <v>0</v>
      </c>
      <c r="H4909" s="32">
        <f>IFERROR(HOUR(Table1[[#This Row],[Cancel Date/time]])+MINUTE(Table1[[#This Row],[Cancel Date/time]])/60,"not cancelled")</f>
        <v>9.15</v>
      </c>
      <c r="I4909" s="47">
        <f>IFERROR(ROUND(Table1[[#This Row],[cancellation time decimal]],0),"not cancelled")</f>
        <v>9</v>
      </c>
      <c r="J4909" s="10">
        <f>IFERROR(MOD(Table1[[#This Row],[cancellation hour rounded]],24),"not cancelled")</f>
        <v>9</v>
      </c>
      <c r="K4909" s="32">
        <f>1/Table1[[#This Row],[Duration (Time between doses '[in hours'])]]</f>
        <v>8.3333333333333329E-2</v>
      </c>
      <c r="L4909" s="33">
        <f>Table1[[#This Row],[number doses per hour]]*INDEX(Table2[price per dose],Table1[[#This Row],[Drug ID]])</f>
        <v>0.56619444444444444</v>
      </c>
      <c r="M4909" s="11" t="b">
        <f>AND(Table1[[#This Row],[hour of cancellation 0 to 23]]&gt;=0,Table1[[#This Row],[hour of cancellation 0 to 23]]&lt;=23)</f>
        <v>1</v>
      </c>
    </row>
    <row r="4910" spans="1:13" x14ac:dyDescent="0.3">
      <c r="A4910" s="1">
        <v>4909</v>
      </c>
      <c r="B4910" s="1">
        <v>1</v>
      </c>
      <c r="C4910" s="2">
        <v>41123.656856142174</v>
      </c>
      <c r="D4910" s="2">
        <v>41183.65625</v>
      </c>
      <c r="E4910" s="1">
        <v>12</v>
      </c>
      <c r="F4910" s="2">
        <v>41124.836183741114</v>
      </c>
      <c r="G4910" s="1">
        <v>0</v>
      </c>
      <c r="H4910" s="32">
        <f>IFERROR(HOUR(Table1[[#This Row],[Cancel Date/time]])+MINUTE(Table1[[#This Row],[Cancel Date/time]])/60,"not cancelled")</f>
        <v>20.066666666666666</v>
      </c>
      <c r="I4910" s="47">
        <f>IFERROR(ROUND(Table1[[#This Row],[cancellation time decimal]],0),"not cancelled")</f>
        <v>20</v>
      </c>
      <c r="J4910" s="10">
        <f>IFERROR(MOD(Table1[[#This Row],[cancellation hour rounded]],24),"not cancelled")</f>
        <v>20</v>
      </c>
      <c r="K4910" s="32">
        <f>1/Table1[[#This Row],[Duration (Time between doses '[in hours'])]]</f>
        <v>8.3333333333333329E-2</v>
      </c>
      <c r="L4910" s="33">
        <f>Table1[[#This Row],[number doses per hour]]*INDEX(Table2[price per dose],Table1[[#This Row],[Drug ID]])</f>
        <v>0.56619444444444444</v>
      </c>
      <c r="M4910" s="11" t="b">
        <f>AND(Table1[[#This Row],[hour of cancellation 0 to 23]]&gt;=0,Table1[[#This Row],[hour of cancellation 0 to 23]]&lt;=23)</f>
        <v>1</v>
      </c>
    </row>
    <row r="4911" spans="1:13" x14ac:dyDescent="0.3">
      <c r="A4911" s="1">
        <v>4910</v>
      </c>
      <c r="B4911" s="1">
        <v>3</v>
      </c>
      <c r="C4911" s="2">
        <v>41123.744163139461</v>
      </c>
      <c r="D4911" s="2">
        <v>41183.743750000001</v>
      </c>
      <c r="E4911" s="1">
        <v>24</v>
      </c>
      <c r="F4911" s="2">
        <v>41126.565200222947</v>
      </c>
      <c r="G4911" s="1">
        <v>0</v>
      </c>
      <c r="H4911" s="32">
        <f>IFERROR(HOUR(Table1[[#This Row],[Cancel Date/time]])+MINUTE(Table1[[#This Row],[Cancel Date/time]])/60,"not cancelled")</f>
        <v>13.55</v>
      </c>
      <c r="I4911" s="47">
        <f>IFERROR(ROUND(Table1[[#This Row],[cancellation time decimal]],0),"not cancelled")</f>
        <v>14</v>
      </c>
      <c r="J4911" s="10">
        <f>IFERROR(MOD(Table1[[#This Row],[cancellation hour rounded]],24),"not cancelled")</f>
        <v>14</v>
      </c>
      <c r="K4911" s="32">
        <f>1/Table1[[#This Row],[Duration (Time between doses '[in hours'])]]</f>
        <v>4.1666666666666664E-2</v>
      </c>
      <c r="L4911" s="33">
        <f>Table1[[#This Row],[number doses per hour]]*INDEX(Table2[price per dose],Table1[[#This Row],[Drug ID]])</f>
        <v>0.18133000000000002</v>
      </c>
      <c r="M4911" s="11" t="b">
        <f>AND(Table1[[#This Row],[hour of cancellation 0 to 23]]&gt;=0,Table1[[#This Row],[hour of cancellation 0 to 23]]&lt;=23)</f>
        <v>1</v>
      </c>
    </row>
    <row r="4912" spans="1:13" x14ac:dyDescent="0.3">
      <c r="A4912" s="1">
        <v>4911</v>
      </c>
      <c r="B4912" s="1">
        <v>1</v>
      </c>
      <c r="C4912" s="2">
        <v>41123.763595863769</v>
      </c>
      <c r="D4912" s="2">
        <v>41183.763194444444</v>
      </c>
      <c r="E4912" s="1">
        <v>12</v>
      </c>
      <c r="F4912" s="2">
        <v>41124.44770236867</v>
      </c>
      <c r="G4912" s="1">
        <v>0</v>
      </c>
      <c r="H4912" s="32">
        <f>IFERROR(HOUR(Table1[[#This Row],[Cancel Date/time]])+MINUTE(Table1[[#This Row],[Cancel Date/time]])/60,"not cancelled")</f>
        <v>10.733333333333333</v>
      </c>
      <c r="I4912" s="47">
        <f>IFERROR(ROUND(Table1[[#This Row],[cancellation time decimal]],0),"not cancelled")</f>
        <v>11</v>
      </c>
      <c r="J4912" s="10">
        <f>IFERROR(MOD(Table1[[#This Row],[cancellation hour rounded]],24),"not cancelled")</f>
        <v>11</v>
      </c>
      <c r="K4912" s="32">
        <f>1/Table1[[#This Row],[Duration (Time between doses '[in hours'])]]</f>
        <v>8.3333333333333329E-2</v>
      </c>
      <c r="L4912" s="33">
        <f>Table1[[#This Row],[number doses per hour]]*INDEX(Table2[price per dose],Table1[[#This Row],[Drug ID]])</f>
        <v>0.56619444444444444</v>
      </c>
      <c r="M4912" s="11" t="b">
        <f>AND(Table1[[#This Row],[hour of cancellation 0 to 23]]&gt;=0,Table1[[#This Row],[hour of cancellation 0 to 23]]&lt;=23)</f>
        <v>1</v>
      </c>
    </row>
    <row r="4913" spans="1:13" x14ac:dyDescent="0.3">
      <c r="A4913" s="1">
        <v>4912</v>
      </c>
      <c r="B4913" s="1">
        <v>7</v>
      </c>
      <c r="C4913" s="2">
        <v>41123.807300160734</v>
      </c>
      <c r="D4913" s="2">
        <v>41183.806944444441</v>
      </c>
      <c r="E4913" s="1">
        <v>24</v>
      </c>
      <c r="F4913" s="2">
        <v>41132.336142873348</v>
      </c>
      <c r="G4913" s="1">
        <v>0</v>
      </c>
      <c r="H4913" s="32">
        <f>IFERROR(HOUR(Table1[[#This Row],[Cancel Date/time]])+MINUTE(Table1[[#This Row],[Cancel Date/time]])/60,"not cancelled")</f>
        <v>8.0666666666666664</v>
      </c>
      <c r="I4913" s="47">
        <f>IFERROR(ROUND(Table1[[#This Row],[cancellation time decimal]],0),"not cancelled")</f>
        <v>8</v>
      </c>
      <c r="J4913" s="10">
        <f>IFERROR(MOD(Table1[[#This Row],[cancellation hour rounded]],24),"not cancelled")</f>
        <v>8</v>
      </c>
      <c r="K4913" s="32">
        <f>1/Table1[[#This Row],[Duration (Time between doses '[in hours'])]]</f>
        <v>4.1666666666666664E-2</v>
      </c>
      <c r="L4913" s="33">
        <f>Table1[[#This Row],[number doses per hour]]*INDEX(Table2[price per dose],Table1[[#This Row],[Drug ID]])</f>
        <v>1.2958049999999997</v>
      </c>
      <c r="M4913" s="11" t="b">
        <f>AND(Table1[[#This Row],[hour of cancellation 0 to 23]]&gt;=0,Table1[[#This Row],[hour of cancellation 0 to 23]]&lt;=23)</f>
        <v>1</v>
      </c>
    </row>
    <row r="4914" spans="1:13" x14ac:dyDescent="0.3">
      <c r="A4914" s="1">
        <v>4913</v>
      </c>
      <c r="B4914" s="1">
        <v>5</v>
      </c>
      <c r="C4914" s="2">
        <v>41123.868848651997</v>
      </c>
      <c r="D4914" s="2">
        <v>41183.868750000001</v>
      </c>
      <c r="E4914" s="1">
        <v>24</v>
      </c>
      <c r="F4914" s="2">
        <v>41127.290892568839</v>
      </c>
      <c r="G4914" s="1">
        <v>0</v>
      </c>
      <c r="H4914" s="32">
        <f>IFERROR(HOUR(Table1[[#This Row],[Cancel Date/time]])+MINUTE(Table1[[#This Row],[Cancel Date/time]])/60,"not cancelled")</f>
        <v>6.9666666666666668</v>
      </c>
      <c r="I4914" s="47">
        <f>IFERROR(ROUND(Table1[[#This Row],[cancellation time decimal]],0),"not cancelled")</f>
        <v>7</v>
      </c>
      <c r="J4914" s="10">
        <f>IFERROR(MOD(Table1[[#This Row],[cancellation hour rounded]],24),"not cancelled")</f>
        <v>7</v>
      </c>
      <c r="K4914" s="32">
        <f>1/Table1[[#This Row],[Duration (Time between doses '[in hours'])]]</f>
        <v>4.1666666666666664E-2</v>
      </c>
      <c r="L4914" s="33">
        <f>Table1[[#This Row],[number doses per hour]]*INDEX(Table2[price per dose],Table1[[#This Row],[Drug ID]])</f>
        <v>0.2815833333333333</v>
      </c>
      <c r="M4914" s="11" t="b">
        <f>AND(Table1[[#This Row],[hour of cancellation 0 to 23]]&gt;=0,Table1[[#This Row],[hour of cancellation 0 to 23]]&lt;=23)</f>
        <v>1</v>
      </c>
    </row>
    <row r="4915" spans="1:13" x14ac:dyDescent="0.3">
      <c r="A4915" s="1">
        <v>4914</v>
      </c>
      <c r="B4915" s="1">
        <v>10</v>
      </c>
      <c r="C4915" s="2">
        <v>41123.940260520547</v>
      </c>
      <c r="D4915" s="2">
        <v>41183.939583333333</v>
      </c>
      <c r="E4915" s="1">
        <v>1</v>
      </c>
      <c r="F4915" s="2">
        <v>41130.647332387562</v>
      </c>
      <c r="G4915" s="1">
        <v>4</v>
      </c>
      <c r="H4915" s="32">
        <f>IFERROR(HOUR(Table1[[#This Row],[Cancel Date/time]])+MINUTE(Table1[[#This Row],[Cancel Date/time]])/60,"not cancelled")</f>
        <v>15.533333333333333</v>
      </c>
      <c r="I4915" s="47">
        <f>IFERROR(ROUND(Table1[[#This Row],[cancellation time decimal]],0),"not cancelled")</f>
        <v>16</v>
      </c>
      <c r="J4915" s="10">
        <f>IFERROR(MOD(Table1[[#This Row],[cancellation hour rounded]],24),"not cancelled")</f>
        <v>16</v>
      </c>
      <c r="K4915" s="32">
        <f>1/Table1[[#This Row],[Duration (Time between doses '[in hours'])]]</f>
        <v>1</v>
      </c>
      <c r="L4915" s="33">
        <f>Table1[[#This Row],[number doses per hour]]*INDEX(Table2[price per dose],Table1[[#This Row],[Drug ID]])</f>
        <v>2.5716000000000001</v>
      </c>
      <c r="M4915" s="11" t="b">
        <f>AND(Table1[[#This Row],[hour of cancellation 0 to 23]]&gt;=0,Table1[[#This Row],[hour of cancellation 0 to 23]]&lt;=23)</f>
        <v>1</v>
      </c>
    </row>
    <row r="4916" spans="1:13" x14ac:dyDescent="0.3">
      <c r="A4916" s="1">
        <v>4915</v>
      </c>
      <c r="B4916" s="1">
        <v>10</v>
      </c>
      <c r="C4916" s="2">
        <v>41123.957179566329</v>
      </c>
      <c r="D4916" s="2">
        <v>41183.956944444442</v>
      </c>
      <c r="E4916" s="1">
        <v>1</v>
      </c>
      <c r="F4916" s="2">
        <v>41131.415643751214</v>
      </c>
      <c r="G4916" s="1">
        <v>7</v>
      </c>
      <c r="H4916" s="32">
        <f>IFERROR(HOUR(Table1[[#This Row],[Cancel Date/time]])+MINUTE(Table1[[#This Row],[Cancel Date/time]])/60,"not cancelled")</f>
        <v>9.9666666666666668</v>
      </c>
      <c r="I4916" s="47">
        <f>IFERROR(ROUND(Table1[[#This Row],[cancellation time decimal]],0),"not cancelled")</f>
        <v>10</v>
      </c>
      <c r="J4916" s="10">
        <f>IFERROR(MOD(Table1[[#This Row],[cancellation hour rounded]],24),"not cancelled")</f>
        <v>10</v>
      </c>
      <c r="K4916" s="32">
        <f>1/Table1[[#This Row],[Duration (Time between doses '[in hours'])]]</f>
        <v>1</v>
      </c>
      <c r="L4916" s="33">
        <f>Table1[[#This Row],[number doses per hour]]*INDEX(Table2[price per dose],Table1[[#This Row],[Drug ID]])</f>
        <v>2.5716000000000001</v>
      </c>
      <c r="M4916" s="11" t="b">
        <f>AND(Table1[[#This Row],[hour of cancellation 0 to 23]]&gt;=0,Table1[[#This Row],[hour of cancellation 0 to 23]]&lt;=23)</f>
        <v>1</v>
      </c>
    </row>
    <row r="4917" spans="1:13" x14ac:dyDescent="0.3">
      <c r="A4917" s="1">
        <v>4916</v>
      </c>
      <c r="B4917" s="1">
        <v>5</v>
      </c>
      <c r="C4917" s="2">
        <v>41123.927373579885</v>
      </c>
      <c r="D4917" s="2">
        <v>41183.927083333328</v>
      </c>
      <c r="E4917" s="1">
        <v>24</v>
      </c>
      <c r="F4917" s="2">
        <v>41125.895588444357</v>
      </c>
      <c r="G4917" s="1">
        <v>0</v>
      </c>
      <c r="H4917" s="32">
        <f>IFERROR(HOUR(Table1[[#This Row],[Cancel Date/time]])+MINUTE(Table1[[#This Row],[Cancel Date/time]])/60,"not cancelled")</f>
        <v>21.483333333333334</v>
      </c>
      <c r="I4917" s="47">
        <f>IFERROR(ROUND(Table1[[#This Row],[cancellation time decimal]],0),"not cancelled")</f>
        <v>21</v>
      </c>
      <c r="J4917" s="10">
        <f>IFERROR(MOD(Table1[[#This Row],[cancellation hour rounded]],24),"not cancelled")</f>
        <v>21</v>
      </c>
      <c r="K4917" s="32">
        <f>1/Table1[[#This Row],[Duration (Time between doses '[in hours'])]]</f>
        <v>4.1666666666666664E-2</v>
      </c>
      <c r="L4917" s="33">
        <f>Table1[[#This Row],[number doses per hour]]*INDEX(Table2[price per dose],Table1[[#This Row],[Drug ID]])</f>
        <v>0.2815833333333333</v>
      </c>
      <c r="M4917" s="11" t="b">
        <f>AND(Table1[[#This Row],[hour of cancellation 0 to 23]]&gt;=0,Table1[[#This Row],[hour of cancellation 0 to 23]]&lt;=23)</f>
        <v>1</v>
      </c>
    </row>
    <row r="4918" spans="1:13" x14ac:dyDescent="0.3">
      <c r="A4918" s="1">
        <v>4917</v>
      </c>
      <c r="B4918" s="1">
        <v>1</v>
      </c>
      <c r="C4918" s="2">
        <v>41124.020624549186</v>
      </c>
      <c r="D4918" s="2">
        <v>41184.020138888889</v>
      </c>
      <c r="E4918" s="1">
        <v>8</v>
      </c>
      <c r="F4918" s="2">
        <v>41124.605187525107</v>
      </c>
      <c r="G4918" s="1">
        <v>0</v>
      </c>
      <c r="H4918" s="32">
        <f>IFERROR(HOUR(Table1[[#This Row],[Cancel Date/time]])+MINUTE(Table1[[#This Row],[Cancel Date/time]])/60,"not cancelled")</f>
        <v>14.516666666666667</v>
      </c>
      <c r="I4918" s="47">
        <f>IFERROR(ROUND(Table1[[#This Row],[cancellation time decimal]],0),"not cancelled")</f>
        <v>15</v>
      </c>
      <c r="J4918" s="10">
        <f>IFERROR(MOD(Table1[[#This Row],[cancellation hour rounded]],24),"not cancelled")</f>
        <v>15</v>
      </c>
      <c r="K4918" s="32">
        <f>1/Table1[[#This Row],[Duration (Time between doses '[in hours'])]]</f>
        <v>0.125</v>
      </c>
      <c r="L4918" s="33">
        <f>Table1[[#This Row],[number doses per hour]]*INDEX(Table2[price per dose],Table1[[#This Row],[Drug ID]])</f>
        <v>0.84929166666666667</v>
      </c>
      <c r="M4918" s="11" t="b">
        <f>AND(Table1[[#This Row],[hour of cancellation 0 to 23]]&gt;=0,Table1[[#This Row],[hour of cancellation 0 to 23]]&lt;=23)</f>
        <v>1</v>
      </c>
    </row>
    <row r="4919" spans="1:13" x14ac:dyDescent="0.3">
      <c r="A4919" s="1">
        <v>4918</v>
      </c>
      <c r="B4919" s="1">
        <v>6</v>
      </c>
      <c r="C4919" s="2">
        <v>41124.012410164854</v>
      </c>
      <c r="D4919" s="2">
        <v>41184.011805555558</v>
      </c>
      <c r="E4919" s="1">
        <v>24</v>
      </c>
      <c r="F4919" s="2">
        <v>41129.608682178987</v>
      </c>
      <c r="G4919" s="1">
        <v>0</v>
      </c>
      <c r="H4919" s="32">
        <f>IFERROR(HOUR(Table1[[#This Row],[Cancel Date/time]])+MINUTE(Table1[[#This Row],[Cancel Date/time]])/60,"not cancelled")</f>
        <v>14.6</v>
      </c>
      <c r="I4919" s="47">
        <f>IFERROR(ROUND(Table1[[#This Row],[cancellation time decimal]],0),"not cancelled")</f>
        <v>15</v>
      </c>
      <c r="J4919" s="10">
        <f>IFERROR(MOD(Table1[[#This Row],[cancellation hour rounded]],24),"not cancelled")</f>
        <v>15</v>
      </c>
      <c r="K4919" s="32">
        <f>1/Table1[[#This Row],[Duration (Time between doses '[in hours'])]]</f>
        <v>4.1666666666666664E-2</v>
      </c>
      <c r="L4919" s="33">
        <f>Table1[[#This Row],[number doses per hour]]*INDEX(Table2[price per dose],Table1[[#This Row],[Drug ID]])</f>
        <v>0.35218749999999999</v>
      </c>
      <c r="M4919" s="11" t="b">
        <f>AND(Table1[[#This Row],[hour of cancellation 0 to 23]]&gt;=0,Table1[[#This Row],[hour of cancellation 0 to 23]]&lt;=23)</f>
        <v>1</v>
      </c>
    </row>
    <row r="4920" spans="1:13" hidden="1" x14ac:dyDescent="0.3">
      <c r="A4920" s="1">
        <v>4919</v>
      </c>
      <c r="B4920" s="1">
        <v>1</v>
      </c>
      <c r="C4920" s="2">
        <v>41124.011466202195</v>
      </c>
      <c r="D4920" s="2">
        <v>41126.05280026915</v>
      </c>
      <c r="E4920" s="1">
        <v>8</v>
      </c>
      <c r="F4920" s="2" t="s">
        <v>5</v>
      </c>
      <c r="G4920" s="1">
        <v>0</v>
      </c>
      <c r="H4920" s="32" t="str">
        <f>IFERROR(HOUR(Table1[[#This Row],[Cancel Date/time]])+MINUTE(Table1[[#This Row],[Cancel Date/time]])/60,"not cancelled")</f>
        <v>not cancelled</v>
      </c>
      <c r="I4920" s="47" t="str">
        <f>IFERROR(ROUND(Table1[[#This Row],[cancellation time decimal]],0),"not cancelled")</f>
        <v>not cancelled</v>
      </c>
      <c r="J4920" s="10" t="str">
        <f>IFERROR(MOD(Table1[[#This Row],[cancellation hour rounded]],24),"not cancelled")</f>
        <v>not cancelled</v>
      </c>
      <c r="K4920" s="32">
        <f>1/Table1[[#This Row],[Duration (Time between doses '[in hours'])]]</f>
        <v>0.125</v>
      </c>
      <c r="L4920" s="33">
        <f>Table1[[#This Row],[number doses per hour]]*INDEX(Table2[price per dose],Table1[[#This Row],[Drug ID]])</f>
        <v>0.84929166666666667</v>
      </c>
      <c r="M4920" s="11" t="b">
        <f>AND(Table1[[#This Row],[hour of cancellation 0 to 23]]&gt;=0,Table1[[#This Row],[hour of cancellation 0 to 23]]&lt;=23)</f>
        <v>0</v>
      </c>
    </row>
    <row r="4921" spans="1:13" x14ac:dyDescent="0.3">
      <c r="A4921" s="1">
        <v>4920</v>
      </c>
      <c r="B4921" s="1">
        <v>5</v>
      </c>
      <c r="C4921" s="2">
        <v>41124.127566006217</v>
      </c>
      <c r="D4921" s="2">
        <v>41184.127083333333</v>
      </c>
      <c r="E4921" s="1">
        <v>24</v>
      </c>
      <c r="F4921" s="2">
        <v>41127.3284554969</v>
      </c>
      <c r="G4921" s="1">
        <v>0</v>
      </c>
      <c r="H4921" s="32">
        <f>IFERROR(HOUR(Table1[[#This Row],[Cancel Date/time]])+MINUTE(Table1[[#This Row],[Cancel Date/time]])/60,"not cancelled")</f>
        <v>7.8666666666666671</v>
      </c>
      <c r="I4921" s="47">
        <f>IFERROR(ROUND(Table1[[#This Row],[cancellation time decimal]],0),"not cancelled")</f>
        <v>8</v>
      </c>
      <c r="J4921" s="10">
        <f>IFERROR(MOD(Table1[[#This Row],[cancellation hour rounded]],24),"not cancelled")</f>
        <v>8</v>
      </c>
      <c r="K4921" s="32">
        <f>1/Table1[[#This Row],[Duration (Time between doses '[in hours'])]]</f>
        <v>4.1666666666666664E-2</v>
      </c>
      <c r="L4921" s="33">
        <f>Table1[[#This Row],[number doses per hour]]*INDEX(Table2[price per dose],Table1[[#This Row],[Drug ID]])</f>
        <v>0.2815833333333333</v>
      </c>
      <c r="M4921" s="11" t="b">
        <f>AND(Table1[[#This Row],[hour of cancellation 0 to 23]]&gt;=0,Table1[[#This Row],[hour of cancellation 0 to 23]]&lt;=23)</f>
        <v>1</v>
      </c>
    </row>
    <row r="4922" spans="1:13" x14ac:dyDescent="0.3">
      <c r="A4922" s="1">
        <v>4921</v>
      </c>
      <c r="B4922" s="1">
        <v>6</v>
      </c>
      <c r="C4922" s="2">
        <v>41124.158596754482</v>
      </c>
      <c r="D4922" s="2">
        <v>41184.158333333333</v>
      </c>
      <c r="E4922" s="1">
        <v>24</v>
      </c>
      <c r="F4922" s="2">
        <v>41142.657116241506</v>
      </c>
      <c r="G4922" s="1">
        <v>0</v>
      </c>
      <c r="H4922" s="32">
        <f>IFERROR(HOUR(Table1[[#This Row],[Cancel Date/time]])+MINUTE(Table1[[#This Row],[Cancel Date/time]])/60,"not cancelled")</f>
        <v>15.766666666666667</v>
      </c>
      <c r="I4922" s="47">
        <f>IFERROR(ROUND(Table1[[#This Row],[cancellation time decimal]],0),"not cancelled")</f>
        <v>16</v>
      </c>
      <c r="J4922" s="10">
        <f>IFERROR(MOD(Table1[[#This Row],[cancellation hour rounded]],24),"not cancelled")</f>
        <v>16</v>
      </c>
      <c r="K4922" s="32">
        <f>1/Table1[[#This Row],[Duration (Time between doses '[in hours'])]]</f>
        <v>4.1666666666666664E-2</v>
      </c>
      <c r="L4922" s="33">
        <f>Table1[[#This Row],[number doses per hour]]*INDEX(Table2[price per dose],Table1[[#This Row],[Drug ID]])</f>
        <v>0.35218749999999999</v>
      </c>
      <c r="M4922" s="11" t="b">
        <f>AND(Table1[[#This Row],[hour of cancellation 0 to 23]]&gt;=0,Table1[[#This Row],[hour of cancellation 0 to 23]]&lt;=23)</f>
        <v>1</v>
      </c>
    </row>
    <row r="4923" spans="1:13" x14ac:dyDescent="0.3">
      <c r="A4923" s="1">
        <v>4922</v>
      </c>
      <c r="B4923" s="1">
        <v>1</v>
      </c>
      <c r="C4923" s="2">
        <v>41124.181383297662</v>
      </c>
      <c r="D4923" s="2">
        <v>41184.181249999994</v>
      </c>
      <c r="E4923" s="1">
        <v>8</v>
      </c>
      <c r="F4923" s="2">
        <v>41124.90204014464</v>
      </c>
      <c r="G4923" s="1">
        <v>0</v>
      </c>
      <c r="H4923" s="32">
        <f>IFERROR(HOUR(Table1[[#This Row],[Cancel Date/time]])+MINUTE(Table1[[#This Row],[Cancel Date/time]])/60,"not cancelled")</f>
        <v>21.633333333333333</v>
      </c>
      <c r="I4923" s="47">
        <f>IFERROR(ROUND(Table1[[#This Row],[cancellation time decimal]],0),"not cancelled")</f>
        <v>22</v>
      </c>
      <c r="J4923" s="10">
        <f>IFERROR(MOD(Table1[[#This Row],[cancellation hour rounded]],24),"not cancelled")</f>
        <v>22</v>
      </c>
      <c r="K4923" s="32">
        <f>1/Table1[[#This Row],[Duration (Time between doses '[in hours'])]]</f>
        <v>0.125</v>
      </c>
      <c r="L4923" s="33">
        <f>Table1[[#This Row],[number doses per hour]]*INDEX(Table2[price per dose],Table1[[#This Row],[Drug ID]])</f>
        <v>0.84929166666666667</v>
      </c>
      <c r="M4923" s="11" t="b">
        <f>AND(Table1[[#This Row],[hour of cancellation 0 to 23]]&gt;=0,Table1[[#This Row],[hour of cancellation 0 to 23]]&lt;=23)</f>
        <v>1</v>
      </c>
    </row>
    <row r="4924" spans="1:13" x14ac:dyDescent="0.3">
      <c r="A4924" s="1">
        <v>4923</v>
      </c>
      <c r="B4924" s="1">
        <v>1</v>
      </c>
      <c r="C4924" s="2">
        <v>41124.337169739381</v>
      </c>
      <c r="D4924" s="2">
        <v>41184.336805555555</v>
      </c>
      <c r="E4924" s="1">
        <v>8</v>
      </c>
      <c r="F4924" s="2">
        <v>41125.373074890726</v>
      </c>
      <c r="G4924" s="1">
        <v>0</v>
      </c>
      <c r="H4924" s="32">
        <f>IFERROR(HOUR(Table1[[#This Row],[Cancel Date/time]])+MINUTE(Table1[[#This Row],[Cancel Date/time]])/60,"not cancelled")</f>
        <v>8.9499999999999993</v>
      </c>
      <c r="I4924" s="47">
        <f>IFERROR(ROUND(Table1[[#This Row],[cancellation time decimal]],0),"not cancelled")</f>
        <v>9</v>
      </c>
      <c r="J4924" s="10">
        <f>IFERROR(MOD(Table1[[#This Row],[cancellation hour rounded]],24),"not cancelled")</f>
        <v>9</v>
      </c>
      <c r="K4924" s="32">
        <f>1/Table1[[#This Row],[Duration (Time between doses '[in hours'])]]</f>
        <v>0.125</v>
      </c>
      <c r="L4924" s="33">
        <f>Table1[[#This Row],[number doses per hour]]*INDEX(Table2[price per dose],Table1[[#This Row],[Drug ID]])</f>
        <v>0.84929166666666667</v>
      </c>
      <c r="M4924" s="11" t="b">
        <f>AND(Table1[[#This Row],[hour of cancellation 0 to 23]]&gt;=0,Table1[[#This Row],[hour of cancellation 0 to 23]]&lt;=23)</f>
        <v>1</v>
      </c>
    </row>
    <row r="4925" spans="1:13" x14ac:dyDescent="0.3">
      <c r="A4925" s="1">
        <v>4924</v>
      </c>
      <c r="B4925" s="1">
        <v>1</v>
      </c>
      <c r="C4925" s="2">
        <v>41124.37835439184</v>
      </c>
      <c r="D4925" s="2">
        <v>41184.37777777778</v>
      </c>
      <c r="E4925" s="1">
        <v>8</v>
      </c>
      <c r="F4925" s="2">
        <v>41125.66362396942</v>
      </c>
      <c r="G4925" s="1">
        <v>0</v>
      </c>
      <c r="H4925" s="32">
        <f>IFERROR(HOUR(Table1[[#This Row],[Cancel Date/time]])+MINUTE(Table1[[#This Row],[Cancel Date/time]])/60,"not cancelled")</f>
        <v>15.916666666666666</v>
      </c>
      <c r="I4925" s="47">
        <f>IFERROR(ROUND(Table1[[#This Row],[cancellation time decimal]],0),"not cancelled")</f>
        <v>16</v>
      </c>
      <c r="J4925" s="10">
        <f>IFERROR(MOD(Table1[[#This Row],[cancellation hour rounded]],24),"not cancelled")</f>
        <v>16</v>
      </c>
      <c r="K4925" s="32">
        <f>1/Table1[[#This Row],[Duration (Time between doses '[in hours'])]]</f>
        <v>0.125</v>
      </c>
      <c r="L4925" s="33">
        <f>Table1[[#This Row],[number doses per hour]]*INDEX(Table2[price per dose],Table1[[#This Row],[Drug ID]])</f>
        <v>0.84929166666666667</v>
      </c>
      <c r="M4925" s="11" t="b">
        <f>AND(Table1[[#This Row],[hour of cancellation 0 to 23]]&gt;=0,Table1[[#This Row],[hour of cancellation 0 to 23]]&lt;=23)</f>
        <v>1</v>
      </c>
    </row>
    <row r="4926" spans="1:13" x14ac:dyDescent="0.3">
      <c r="A4926" s="1">
        <v>4925</v>
      </c>
      <c r="B4926" s="1">
        <v>7</v>
      </c>
      <c r="C4926" s="2">
        <v>41124.3818848562</v>
      </c>
      <c r="D4926" s="2">
        <v>41184.381249999999</v>
      </c>
      <c r="E4926" s="1">
        <v>24</v>
      </c>
      <c r="F4926" s="2">
        <v>41127.388496088046</v>
      </c>
      <c r="G4926" s="1">
        <v>0</v>
      </c>
      <c r="H4926" s="32">
        <f>IFERROR(HOUR(Table1[[#This Row],[Cancel Date/time]])+MINUTE(Table1[[#This Row],[Cancel Date/time]])/60,"not cancelled")</f>
        <v>9.3166666666666664</v>
      </c>
      <c r="I4926" s="47">
        <f>IFERROR(ROUND(Table1[[#This Row],[cancellation time decimal]],0),"not cancelled")</f>
        <v>9</v>
      </c>
      <c r="J4926" s="10">
        <f>IFERROR(MOD(Table1[[#This Row],[cancellation hour rounded]],24),"not cancelled")</f>
        <v>9</v>
      </c>
      <c r="K4926" s="32">
        <f>1/Table1[[#This Row],[Duration (Time between doses '[in hours'])]]</f>
        <v>4.1666666666666664E-2</v>
      </c>
      <c r="L4926" s="33">
        <f>Table1[[#This Row],[number doses per hour]]*INDEX(Table2[price per dose],Table1[[#This Row],[Drug ID]])</f>
        <v>1.2958049999999997</v>
      </c>
      <c r="M4926" s="11" t="b">
        <f>AND(Table1[[#This Row],[hour of cancellation 0 to 23]]&gt;=0,Table1[[#This Row],[hour of cancellation 0 to 23]]&lt;=23)</f>
        <v>1</v>
      </c>
    </row>
    <row r="4927" spans="1:13" x14ac:dyDescent="0.3">
      <c r="A4927" s="1">
        <v>4926</v>
      </c>
      <c r="B4927" s="1">
        <v>1</v>
      </c>
      <c r="C4927" s="2">
        <v>41124.568784737166</v>
      </c>
      <c r="D4927" s="2">
        <v>41184.568749999999</v>
      </c>
      <c r="E4927" s="1">
        <v>12</v>
      </c>
      <c r="F4927" s="2">
        <v>41125.471656565358</v>
      </c>
      <c r="G4927" s="1">
        <v>0</v>
      </c>
      <c r="H4927" s="32">
        <f>IFERROR(HOUR(Table1[[#This Row],[Cancel Date/time]])+MINUTE(Table1[[#This Row],[Cancel Date/time]])/60,"not cancelled")</f>
        <v>11.316666666666666</v>
      </c>
      <c r="I4927" s="47">
        <f>IFERROR(ROUND(Table1[[#This Row],[cancellation time decimal]],0),"not cancelled")</f>
        <v>11</v>
      </c>
      <c r="J4927" s="10">
        <f>IFERROR(MOD(Table1[[#This Row],[cancellation hour rounded]],24),"not cancelled")</f>
        <v>11</v>
      </c>
      <c r="K4927" s="32">
        <f>1/Table1[[#This Row],[Duration (Time between doses '[in hours'])]]</f>
        <v>8.3333333333333329E-2</v>
      </c>
      <c r="L4927" s="33">
        <f>Table1[[#This Row],[number doses per hour]]*INDEX(Table2[price per dose],Table1[[#This Row],[Drug ID]])</f>
        <v>0.56619444444444444</v>
      </c>
      <c r="M4927" s="11" t="b">
        <f>AND(Table1[[#This Row],[hour of cancellation 0 to 23]]&gt;=0,Table1[[#This Row],[hour of cancellation 0 to 23]]&lt;=23)</f>
        <v>1</v>
      </c>
    </row>
    <row r="4928" spans="1:13" x14ac:dyDescent="0.3">
      <c r="A4928" s="1">
        <v>4927</v>
      </c>
      <c r="B4928" s="1">
        <v>4</v>
      </c>
      <c r="C4928" s="2">
        <v>41124.579298761579</v>
      </c>
      <c r="D4928" s="2">
        <v>41184.579166666663</v>
      </c>
      <c r="E4928" s="1">
        <v>12</v>
      </c>
      <c r="F4928" s="2">
        <v>41127.438286946643</v>
      </c>
      <c r="G4928" s="1">
        <v>0</v>
      </c>
      <c r="H4928" s="32">
        <f>IFERROR(HOUR(Table1[[#This Row],[Cancel Date/time]])+MINUTE(Table1[[#This Row],[Cancel Date/time]])/60,"not cancelled")</f>
        <v>10.516666666666667</v>
      </c>
      <c r="I4928" s="47">
        <f>IFERROR(ROUND(Table1[[#This Row],[cancellation time decimal]],0),"not cancelled")</f>
        <v>11</v>
      </c>
      <c r="J4928" s="10">
        <f>IFERROR(MOD(Table1[[#This Row],[cancellation hour rounded]],24),"not cancelled")</f>
        <v>11</v>
      </c>
      <c r="K4928" s="32">
        <f>1/Table1[[#This Row],[Duration (Time between doses '[in hours'])]]</f>
        <v>8.3333333333333329E-2</v>
      </c>
      <c r="L4928" s="33">
        <f>Table1[[#This Row],[number doses per hour]]*INDEX(Table2[price per dose],Table1[[#This Row],[Drug ID]])</f>
        <v>1.448055119047619</v>
      </c>
      <c r="M4928" s="11" t="b">
        <f>AND(Table1[[#This Row],[hour of cancellation 0 to 23]]&gt;=0,Table1[[#This Row],[hour of cancellation 0 to 23]]&lt;=23)</f>
        <v>1</v>
      </c>
    </row>
    <row r="4929" spans="1:13" x14ac:dyDescent="0.3">
      <c r="A4929" s="1">
        <v>4928</v>
      </c>
      <c r="B4929" s="1">
        <v>1</v>
      </c>
      <c r="C4929" s="2">
        <v>41124.646848385615</v>
      </c>
      <c r="D4929" s="2">
        <v>41184.646527777775</v>
      </c>
      <c r="E4929" s="1">
        <v>8</v>
      </c>
      <c r="F4929" s="2">
        <v>41125.732330706574</v>
      </c>
      <c r="G4929" s="1">
        <v>0</v>
      </c>
      <c r="H4929" s="32">
        <f>IFERROR(HOUR(Table1[[#This Row],[Cancel Date/time]])+MINUTE(Table1[[#This Row],[Cancel Date/time]])/60,"not cancelled")</f>
        <v>17.566666666666666</v>
      </c>
      <c r="I4929" s="47">
        <f>IFERROR(ROUND(Table1[[#This Row],[cancellation time decimal]],0),"not cancelled")</f>
        <v>18</v>
      </c>
      <c r="J4929" s="10">
        <f>IFERROR(MOD(Table1[[#This Row],[cancellation hour rounded]],24),"not cancelled")</f>
        <v>18</v>
      </c>
      <c r="K4929" s="32">
        <f>1/Table1[[#This Row],[Duration (Time between doses '[in hours'])]]</f>
        <v>0.125</v>
      </c>
      <c r="L4929" s="33">
        <f>Table1[[#This Row],[number doses per hour]]*INDEX(Table2[price per dose],Table1[[#This Row],[Drug ID]])</f>
        <v>0.84929166666666667</v>
      </c>
      <c r="M4929" s="11" t="b">
        <f>AND(Table1[[#This Row],[hour of cancellation 0 to 23]]&gt;=0,Table1[[#This Row],[hour of cancellation 0 to 23]]&lt;=23)</f>
        <v>1</v>
      </c>
    </row>
    <row r="4930" spans="1:13" x14ac:dyDescent="0.3">
      <c r="A4930" s="1">
        <v>4929</v>
      </c>
      <c r="B4930" s="1">
        <v>6</v>
      </c>
      <c r="C4930" s="2">
        <v>41124.679649779457</v>
      </c>
      <c r="D4930" s="2">
        <v>41184.679166666661</v>
      </c>
      <c r="E4930" s="1">
        <v>24</v>
      </c>
      <c r="F4930" s="2">
        <v>41136.407075043244</v>
      </c>
      <c r="G4930" s="1">
        <v>0</v>
      </c>
      <c r="H4930" s="32">
        <f>IFERROR(HOUR(Table1[[#This Row],[Cancel Date/time]])+MINUTE(Table1[[#This Row],[Cancel Date/time]])/60,"not cancelled")</f>
        <v>9.7666666666666675</v>
      </c>
      <c r="I4930" s="47">
        <f>IFERROR(ROUND(Table1[[#This Row],[cancellation time decimal]],0),"not cancelled")</f>
        <v>10</v>
      </c>
      <c r="J4930" s="10">
        <f>IFERROR(MOD(Table1[[#This Row],[cancellation hour rounded]],24),"not cancelled")</f>
        <v>10</v>
      </c>
      <c r="K4930" s="32">
        <f>1/Table1[[#This Row],[Duration (Time between doses '[in hours'])]]</f>
        <v>4.1666666666666664E-2</v>
      </c>
      <c r="L4930" s="33">
        <f>Table1[[#This Row],[number doses per hour]]*INDEX(Table2[price per dose],Table1[[#This Row],[Drug ID]])</f>
        <v>0.35218749999999999</v>
      </c>
      <c r="M4930" s="11" t="b">
        <f>AND(Table1[[#This Row],[hour of cancellation 0 to 23]]&gt;=0,Table1[[#This Row],[hour of cancellation 0 to 23]]&lt;=23)</f>
        <v>1</v>
      </c>
    </row>
    <row r="4931" spans="1:13" x14ac:dyDescent="0.3">
      <c r="A4931" s="1">
        <v>4930</v>
      </c>
      <c r="B4931" s="1">
        <v>1</v>
      </c>
      <c r="C4931" s="2">
        <v>41124.680944642219</v>
      </c>
      <c r="D4931" s="2">
        <v>41184.680555555555</v>
      </c>
      <c r="E4931" s="1">
        <v>12</v>
      </c>
      <c r="F4931" s="2">
        <v>41125.77264567653</v>
      </c>
      <c r="G4931" s="1">
        <v>0</v>
      </c>
      <c r="H4931" s="32">
        <f>IFERROR(HOUR(Table1[[#This Row],[Cancel Date/time]])+MINUTE(Table1[[#This Row],[Cancel Date/time]])/60,"not cancelled")</f>
        <v>18.533333333333335</v>
      </c>
      <c r="I4931" s="47">
        <f>IFERROR(ROUND(Table1[[#This Row],[cancellation time decimal]],0),"not cancelled")</f>
        <v>19</v>
      </c>
      <c r="J4931" s="10">
        <f>IFERROR(MOD(Table1[[#This Row],[cancellation hour rounded]],24),"not cancelled")</f>
        <v>19</v>
      </c>
      <c r="K4931" s="32">
        <f>1/Table1[[#This Row],[Duration (Time between doses '[in hours'])]]</f>
        <v>8.3333333333333329E-2</v>
      </c>
      <c r="L4931" s="33">
        <f>Table1[[#This Row],[number doses per hour]]*INDEX(Table2[price per dose],Table1[[#This Row],[Drug ID]])</f>
        <v>0.56619444444444444</v>
      </c>
      <c r="M4931" s="11" t="b">
        <f>AND(Table1[[#This Row],[hour of cancellation 0 to 23]]&gt;=0,Table1[[#This Row],[hour of cancellation 0 to 23]]&lt;=23)</f>
        <v>1</v>
      </c>
    </row>
    <row r="4932" spans="1:13" x14ac:dyDescent="0.3">
      <c r="A4932" s="1">
        <v>4931</v>
      </c>
      <c r="B4932" s="1">
        <v>4</v>
      </c>
      <c r="C4932" s="2">
        <v>41124.676355002324</v>
      </c>
      <c r="D4932" s="2">
        <v>41184.675694444442</v>
      </c>
      <c r="E4932" s="1">
        <v>12</v>
      </c>
      <c r="F4932" s="2">
        <v>41127.469385440832</v>
      </c>
      <c r="G4932" s="1">
        <v>0</v>
      </c>
      <c r="H4932" s="32">
        <f>IFERROR(HOUR(Table1[[#This Row],[Cancel Date/time]])+MINUTE(Table1[[#This Row],[Cancel Date/time]])/60,"not cancelled")</f>
        <v>11.25</v>
      </c>
      <c r="I4932" s="47">
        <f>IFERROR(ROUND(Table1[[#This Row],[cancellation time decimal]],0),"not cancelled")</f>
        <v>11</v>
      </c>
      <c r="J4932" s="10">
        <f>IFERROR(MOD(Table1[[#This Row],[cancellation hour rounded]],24),"not cancelled")</f>
        <v>11</v>
      </c>
      <c r="K4932" s="32">
        <f>1/Table1[[#This Row],[Duration (Time between doses '[in hours'])]]</f>
        <v>8.3333333333333329E-2</v>
      </c>
      <c r="L4932" s="33">
        <f>Table1[[#This Row],[number doses per hour]]*INDEX(Table2[price per dose],Table1[[#This Row],[Drug ID]])</f>
        <v>1.448055119047619</v>
      </c>
      <c r="M4932" s="11" t="b">
        <f>AND(Table1[[#This Row],[hour of cancellation 0 to 23]]&gt;=0,Table1[[#This Row],[hour of cancellation 0 to 23]]&lt;=23)</f>
        <v>1</v>
      </c>
    </row>
    <row r="4933" spans="1:13" x14ac:dyDescent="0.3">
      <c r="A4933" s="1">
        <v>4932</v>
      </c>
      <c r="B4933" s="1">
        <v>7</v>
      </c>
      <c r="C4933" s="2">
        <v>41124.738784288595</v>
      </c>
      <c r="D4933" s="2">
        <v>41184.73819444445</v>
      </c>
      <c r="E4933" s="1">
        <v>24</v>
      </c>
      <c r="F4933" s="2">
        <v>41134.731527372358</v>
      </c>
      <c r="G4933" s="1">
        <v>0</v>
      </c>
      <c r="H4933" s="32">
        <f>IFERROR(HOUR(Table1[[#This Row],[Cancel Date/time]])+MINUTE(Table1[[#This Row],[Cancel Date/time]])/60,"not cancelled")</f>
        <v>17.55</v>
      </c>
      <c r="I4933" s="47">
        <f>IFERROR(ROUND(Table1[[#This Row],[cancellation time decimal]],0),"not cancelled")</f>
        <v>18</v>
      </c>
      <c r="J4933" s="10">
        <f>IFERROR(MOD(Table1[[#This Row],[cancellation hour rounded]],24),"not cancelled")</f>
        <v>18</v>
      </c>
      <c r="K4933" s="32">
        <f>1/Table1[[#This Row],[Duration (Time between doses '[in hours'])]]</f>
        <v>4.1666666666666664E-2</v>
      </c>
      <c r="L4933" s="33">
        <f>Table1[[#This Row],[number doses per hour]]*INDEX(Table2[price per dose],Table1[[#This Row],[Drug ID]])</f>
        <v>1.2958049999999997</v>
      </c>
      <c r="M4933" s="11" t="b">
        <f>AND(Table1[[#This Row],[hour of cancellation 0 to 23]]&gt;=0,Table1[[#This Row],[hour of cancellation 0 to 23]]&lt;=23)</f>
        <v>1</v>
      </c>
    </row>
    <row r="4934" spans="1:13" x14ac:dyDescent="0.3">
      <c r="A4934" s="1">
        <v>4933</v>
      </c>
      <c r="B4934" s="1">
        <v>8</v>
      </c>
      <c r="C4934" s="2">
        <v>41124.783361602676</v>
      </c>
      <c r="D4934" s="2">
        <v>41184.783333333333</v>
      </c>
      <c r="E4934" s="1">
        <v>3</v>
      </c>
      <c r="F4934" s="2">
        <v>41129.589904151078</v>
      </c>
      <c r="G4934" s="1">
        <v>0</v>
      </c>
      <c r="H4934" s="32">
        <f>IFERROR(HOUR(Table1[[#This Row],[Cancel Date/time]])+MINUTE(Table1[[#This Row],[Cancel Date/time]])/60,"not cancelled")</f>
        <v>14.15</v>
      </c>
      <c r="I4934" s="47">
        <f>IFERROR(ROUND(Table1[[#This Row],[cancellation time decimal]],0),"not cancelled")</f>
        <v>14</v>
      </c>
      <c r="J4934" s="10">
        <f>IFERROR(MOD(Table1[[#This Row],[cancellation hour rounded]],24),"not cancelled")</f>
        <v>14</v>
      </c>
      <c r="K4934" s="32">
        <f>1/Table1[[#This Row],[Duration (Time between doses '[in hours'])]]</f>
        <v>0.33333333333333331</v>
      </c>
      <c r="L4934" s="33">
        <f>Table1[[#This Row],[number doses per hour]]*INDEX(Table2[price per dose],Table1[[#This Row],[Drug ID]])</f>
        <v>0.29998222222222221</v>
      </c>
      <c r="M4934" s="11" t="b">
        <f>AND(Table1[[#This Row],[hour of cancellation 0 to 23]]&gt;=0,Table1[[#This Row],[hour of cancellation 0 to 23]]&lt;=23)</f>
        <v>1</v>
      </c>
    </row>
    <row r="4935" spans="1:13" x14ac:dyDescent="0.3">
      <c r="A4935" s="1">
        <v>4934</v>
      </c>
      <c r="B4935" s="1">
        <v>11</v>
      </c>
      <c r="C4935" s="2">
        <v>41124.905063689417</v>
      </c>
      <c r="D4935" s="2">
        <v>41184.904861111114</v>
      </c>
      <c r="E4935" s="1">
        <v>1</v>
      </c>
      <c r="F4935" s="2">
        <v>41131.516235299219</v>
      </c>
      <c r="G4935" s="1">
        <v>5</v>
      </c>
      <c r="H4935" s="32">
        <f>IFERROR(HOUR(Table1[[#This Row],[Cancel Date/time]])+MINUTE(Table1[[#This Row],[Cancel Date/time]])/60,"not cancelled")</f>
        <v>12.383333333333333</v>
      </c>
      <c r="I4935" s="47">
        <f>IFERROR(ROUND(Table1[[#This Row],[cancellation time decimal]],0),"not cancelled")</f>
        <v>12</v>
      </c>
      <c r="J4935" s="10">
        <f>IFERROR(MOD(Table1[[#This Row],[cancellation hour rounded]],24),"not cancelled")</f>
        <v>12</v>
      </c>
      <c r="K4935" s="32">
        <f>1/Table1[[#This Row],[Duration (Time between doses '[in hours'])]]</f>
        <v>1</v>
      </c>
      <c r="L4935" s="33">
        <f>Table1[[#This Row],[number doses per hour]]*INDEX(Table2[price per dose],Table1[[#This Row],[Drug ID]])</f>
        <v>1</v>
      </c>
      <c r="M4935" s="11" t="b">
        <f>AND(Table1[[#This Row],[hour of cancellation 0 to 23]]&gt;=0,Table1[[#This Row],[hour of cancellation 0 to 23]]&lt;=23)</f>
        <v>1</v>
      </c>
    </row>
    <row r="4936" spans="1:13" x14ac:dyDescent="0.3">
      <c r="A4936" s="1">
        <v>4935</v>
      </c>
      <c r="B4936" s="1">
        <v>3</v>
      </c>
      <c r="C4936" s="2">
        <v>41124.901662402954</v>
      </c>
      <c r="D4936" s="2">
        <v>41184.901388888888</v>
      </c>
      <c r="E4936" s="1">
        <v>24</v>
      </c>
      <c r="F4936" s="2">
        <v>41126.594831884846</v>
      </c>
      <c r="G4936" s="1">
        <v>0</v>
      </c>
      <c r="H4936" s="32">
        <f>IFERROR(HOUR(Table1[[#This Row],[Cancel Date/time]])+MINUTE(Table1[[#This Row],[Cancel Date/time]])/60,"not cancelled")</f>
        <v>14.266666666666667</v>
      </c>
      <c r="I4936" s="47">
        <f>IFERROR(ROUND(Table1[[#This Row],[cancellation time decimal]],0),"not cancelled")</f>
        <v>14</v>
      </c>
      <c r="J4936" s="10">
        <f>IFERROR(MOD(Table1[[#This Row],[cancellation hour rounded]],24),"not cancelled")</f>
        <v>14</v>
      </c>
      <c r="K4936" s="32">
        <f>1/Table1[[#This Row],[Duration (Time between doses '[in hours'])]]</f>
        <v>4.1666666666666664E-2</v>
      </c>
      <c r="L4936" s="33">
        <f>Table1[[#This Row],[number doses per hour]]*INDEX(Table2[price per dose],Table1[[#This Row],[Drug ID]])</f>
        <v>0.18133000000000002</v>
      </c>
      <c r="M4936" s="11" t="b">
        <f>AND(Table1[[#This Row],[hour of cancellation 0 to 23]]&gt;=0,Table1[[#This Row],[hour of cancellation 0 to 23]]&lt;=23)</f>
        <v>1</v>
      </c>
    </row>
    <row r="4937" spans="1:13" x14ac:dyDescent="0.3">
      <c r="A4937" s="1">
        <v>4936</v>
      </c>
      <c r="B4937" s="1">
        <v>1</v>
      </c>
      <c r="C4937" s="2">
        <v>41125.034257728956</v>
      </c>
      <c r="D4937" s="2">
        <v>41185.03402777778</v>
      </c>
      <c r="E4937" s="1">
        <v>8</v>
      </c>
      <c r="F4937" s="2">
        <v>41125.583875004326</v>
      </c>
      <c r="G4937" s="1">
        <v>0</v>
      </c>
      <c r="H4937" s="32">
        <f>IFERROR(HOUR(Table1[[#This Row],[Cancel Date/time]])+MINUTE(Table1[[#This Row],[Cancel Date/time]])/60,"not cancelled")</f>
        <v>14</v>
      </c>
      <c r="I4937" s="47">
        <f>IFERROR(ROUND(Table1[[#This Row],[cancellation time decimal]],0),"not cancelled")</f>
        <v>14</v>
      </c>
      <c r="J4937" s="10">
        <f>IFERROR(MOD(Table1[[#This Row],[cancellation hour rounded]],24),"not cancelled")</f>
        <v>14</v>
      </c>
      <c r="K4937" s="32">
        <f>1/Table1[[#This Row],[Duration (Time between doses '[in hours'])]]</f>
        <v>0.125</v>
      </c>
      <c r="L4937" s="33">
        <f>Table1[[#This Row],[number doses per hour]]*INDEX(Table2[price per dose],Table1[[#This Row],[Drug ID]])</f>
        <v>0.84929166666666667</v>
      </c>
      <c r="M4937" s="11" t="b">
        <f>AND(Table1[[#This Row],[hour of cancellation 0 to 23]]&gt;=0,Table1[[#This Row],[hour of cancellation 0 to 23]]&lt;=23)</f>
        <v>1</v>
      </c>
    </row>
    <row r="4938" spans="1:13" x14ac:dyDescent="0.3">
      <c r="A4938" s="1">
        <v>4937</v>
      </c>
      <c r="B4938" s="1">
        <v>6</v>
      </c>
      <c r="C4938" s="2">
        <v>41125.016172209856</v>
      </c>
      <c r="D4938" s="2">
        <v>41185.015972222223</v>
      </c>
      <c r="E4938" s="1">
        <v>24</v>
      </c>
      <c r="F4938" s="2">
        <v>41136.005802183667</v>
      </c>
      <c r="G4938" s="1">
        <v>0</v>
      </c>
      <c r="H4938" s="32">
        <f>IFERROR(HOUR(Table1[[#This Row],[Cancel Date/time]])+MINUTE(Table1[[#This Row],[Cancel Date/time]])/60,"not cancelled")</f>
        <v>0.13333333333333333</v>
      </c>
      <c r="I4938" s="47">
        <f>IFERROR(ROUND(Table1[[#This Row],[cancellation time decimal]],0),"not cancelled")</f>
        <v>0</v>
      </c>
      <c r="J4938" s="10">
        <f>IFERROR(MOD(Table1[[#This Row],[cancellation hour rounded]],24),"not cancelled")</f>
        <v>0</v>
      </c>
      <c r="K4938" s="32">
        <f>1/Table1[[#This Row],[Duration (Time between doses '[in hours'])]]</f>
        <v>4.1666666666666664E-2</v>
      </c>
      <c r="L4938" s="33">
        <f>Table1[[#This Row],[number doses per hour]]*INDEX(Table2[price per dose],Table1[[#This Row],[Drug ID]])</f>
        <v>0.35218749999999999</v>
      </c>
      <c r="M4938" s="11" t="b">
        <f>AND(Table1[[#This Row],[hour of cancellation 0 to 23]]&gt;=0,Table1[[#This Row],[hour of cancellation 0 to 23]]&lt;=23)</f>
        <v>1</v>
      </c>
    </row>
    <row r="4939" spans="1:13" x14ac:dyDescent="0.3">
      <c r="A4939" s="1">
        <v>4938</v>
      </c>
      <c r="B4939" s="1">
        <v>1</v>
      </c>
      <c r="C4939" s="2">
        <v>41125.061706408676</v>
      </c>
      <c r="D4939" s="2">
        <v>41128.144444444442</v>
      </c>
      <c r="E4939" s="1">
        <v>8</v>
      </c>
      <c r="F4939" s="2">
        <v>41125.750247007461</v>
      </c>
      <c r="G4939" s="1">
        <v>0</v>
      </c>
      <c r="H4939" s="32">
        <f>IFERROR(HOUR(Table1[[#This Row],[Cancel Date/time]])+MINUTE(Table1[[#This Row],[Cancel Date/time]])/60,"not cancelled")</f>
        <v>18</v>
      </c>
      <c r="I4939" s="47">
        <f>IFERROR(ROUND(Table1[[#This Row],[cancellation time decimal]],0),"not cancelled")</f>
        <v>18</v>
      </c>
      <c r="J4939" s="10">
        <f>IFERROR(MOD(Table1[[#This Row],[cancellation hour rounded]],24),"not cancelled")</f>
        <v>18</v>
      </c>
      <c r="K4939" s="32">
        <f>1/Table1[[#This Row],[Duration (Time between doses '[in hours'])]]</f>
        <v>0.125</v>
      </c>
      <c r="L4939" s="33">
        <f>Table1[[#This Row],[number doses per hour]]*INDEX(Table2[price per dose],Table1[[#This Row],[Drug ID]])</f>
        <v>0.84929166666666667</v>
      </c>
      <c r="M4939" s="11" t="b">
        <f>AND(Table1[[#This Row],[hour of cancellation 0 to 23]]&gt;=0,Table1[[#This Row],[hour of cancellation 0 to 23]]&lt;=23)</f>
        <v>1</v>
      </c>
    </row>
    <row r="4940" spans="1:13" x14ac:dyDescent="0.3">
      <c r="A4940" s="1">
        <v>4939</v>
      </c>
      <c r="B4940" s="1">
        <v>1</v>
      </c>
      <c r="C4940" s="2">
        <v>41125.203147760694</v>
      </c>
      <c r="D4940" s="2">
        <v>41127.994444444448</v>
      </c>
      <c r="E4940" s="1">
        <v>8</v>
      </c>
      <c r="F4940" s="2">
        <v>41126.421666805567</v>
      </c>
      <c r="G4940" s="1">
        <v>0</v>
      </c>
      <c r="H4940" s="32">
        <f>IFERROR(HOUR(Table1[[#This Row],[Cancel Date/time]])+MINUTE(Table1[[#This Row],[Cancel Date/time]])/60,"not cancelled")</f>
        <v>10.116666666666667</v>
      </c>
      <c r="I4940" s="47">
        <f>IFERROR(ROUND(Table1[[#This Row],[cancellation time decimal]],0),"not cancelled")</f>
        <v>10</v>
      </c>
      <c r="J4940" s="10">
        <f>IFERROR(MOD(Table1[[#This Row],[cancellation hour rounded]],24),"not cancelled")</f>
        <v>10</v>
      </c>
      <c r="K4940" s="32">
        <f>1/Table1[[#This Row],[Duration (Time between doses '[in hours'])]]</f>
        <v>0.125</v>
      </c>
      <c r="L4940" s="33">
        <f>Table1[[#This Row],[number doses per hour]]*INDEX(Table2[price per dose],Table1[[#This Row],[Drug ID]])</f>
        <v>0.84929166666666667</v>
      </c>
      <c r="M4940" s="11" t="b">
        <f>AND(Table1[[#This Row],[hour of cancellation 0 to 23]]&gt;=0,Table1[[#This Row],[hour of cancellation 0 to 23]]&lt;=23)</f>
        <v>1</v>
      </c>
    </row>
    <row r="4941" spans="1:13" x14ac:dyDescent="0.3">
      <c r="A4941" s="1">
        <v>4940</v>
      </c>
      <c r="B4941" s="1">
        <v>7</v>
      </c>
      <c r="C4941" s="2">
        <v>41125.313023579503</v>
      </c>
      <c r="D4941" s="2">
        <v>41185.3125</v>
      </c>
      <c r="E4941" s="1">
        <v>24</v>
      </c>
      <c r="F4941" s="2">
        <v>41132.729525951516</v>
      </c>
      <c r="G4941" s="1">
        <v>0</v>
      </c>
      <c r="H4941" s="32">
        <f>IFERROR(HOUR(Table1[[#This Row],[Cancel Date/time]])+MINUTE(Table1[[#This Row],[Cancel Date/time]])/60,"not cancelled")</f>
        <v>17.5</v>
      </c>
      <c r="I4941" s="47">
        <f>IFERROR(ROUND(Table1[[#This Row],[cancellation time decimal]],0),"not cancelled")</f>
        <v>18</v>
      </c>
      <c r="J4941" s="10">
        <f>IFERROR(MOD(Table1[[#This Row],[cancellation hour rounded]],24),"not cancelled")</f>
        <v>18</v>
      </c>
      <c r="K4941" s="32">
        <f>1/Table1[[#This Row],[Duration (Time between doses '[in hours'])]]</f>
        <v>4.1666666666666664E-2</v>
      </c>
      <c r="L4941" s="33">
        <f>Table1[[#This Row],[number doses per hour]]*INDEX(Table2[price per dose],Table1[[#This Row],[Drug ID]])</f>
        <v>1.2958049999999997</v>
      </c>
      <c r="M4941" s="11" t="b">
        <f>AND(Table1[[#This Row],[hour of cancellation 0 to 23]]&gt;=0,Table1[[#This Row],[hour of cancellation 0 to 23]]&lt;=23)</f>
        <v>1</v>
      </c>
    </row>
    <row r="4942" spans="1:13" x14ac:dyDescent="0.3">
      <c r="A4942" s="1">
        <v>4941</v>
      </c>
      <c r="B4942" s="1">
        <v>1</v>
      </c>
      <c r="C4942" s="2">
        <v>41125.350224858499</v>
      </c>
      <c r="D4942" s="2">
        <v>41185.350000000006</v>
      </c>
      <c r="E4942" s="1">
        <v>8</v>
      </c>
      <c r="F4942" s="2">
        <v>41126.465318636001</v>
      </c>
      <c r="G4942" s="1">
        <v>0</v>
      </c>
      <c r="H4942" s="32">
        <f>IFERROR(HOUR(Table1[[#This Row],[Cancel Date/time]])+MINUTE(Table1[[#This Row],[Cancel Date/time]])/60,"not cancelled")</f>
        <v>11.166666666666666</v>
      </c>
      <c r="I4942" s="47">
        <f>IFERROR(ROUND(Table1[[#This Row],[cancellation time decimal]],0),"not cancelled")</f>
        <v>11</v>
      </c>
      <c r="J4942" s="10">
        <f>IFERROR(MOD(Table1[[#This Row],[cancellation hour rounded]],24),"not cancelled")</f>
        <v>11</v>
      </c>
      <c r="K4942" s="32">
        <f>1/Table1[[#This Row],[Duration (Time between doses '[in hours'])]]</f>
        <v>0.125</v>
      </c>
      <c r="L4942" s="33">
        <f>Table1[[#This Row],[number doses per hour]]*INDEX(Table2[price per dose],Table1[[#This Row],[Drug ID]])</f>
        <v>0.84929166666666667</v>
      </c>
      <c r="M4942" s="11" t="b">
        <f>AND(Table1[[#This Row],[hour of cancellation 0 to 23]]&gt;=0,Table1[[#This Row],[hour of cancellation 0 to 23]]&lt;=23)</f>
        <v>1</v>
      </c>
    </row>
    <row r="4943" spans="1:13" x14ac:dyDescent="0.3">
      <c r="A4943" s="1">
        <v>4942</v>
      </c>
      <c r="B4943" s="1">
        <v>1</v>
      </c>
      <c r="C4943" s="2">
        <v>41125.376458740117</v>
      </c>
      <c r="D4943" s="2">
        <v>41185.376388888886</v>
      </c>
      <c r="E4943" s="1">
        <v>8</v>
      </c>
      <c r="F4943" s="2">
        <v>41125.519195057226</v>
      </c>
      <c r="G4943" s="1">
        <v>0</v>
      </c>
      <c r="H4943" s="32">
        <f>IFERROR(HOUR(Table1[[#This Row],[Cancel Date/time]])+MINUTE(Table1[[#This Row],[Cancel Date/time]])/60,"not cancelled")</f>
        <v>12.45</v>
      </c>
      <c r="I4943" s="47">
        <f>IFERROR(ROUND(Table1[[#This Row],[cancellation time decimal]],0),"not cancelled")</f>
        <v>12</v>
      </c>
      <c r="J4943" s="10">
        <f>IFERROR(MOD(Table1[[#This Row],[cancellation hour rounded]],24),"not cancelled")</f>
        <v>12</v>
      </c>
      <c r="K4943" s="32">
        <f>1/Table1[[#This Row],[Duration (Time between doses '[in hours'])]]</f>
        <v>0.125</v>
      </c>
      <c r="L4943" s="33">
        <f>Table1[[#This Row],[number doses per hour]]*INDEX(Table2[price per dose],Table1[[#This Row],[Drug ID]])</f>
        <v>0.84929166666666667</v>
      </c>
      <c r="M4943" s="11" t="b">
        <f>AND(Table1[[#This Row],[hour of cancellation 0 to 23]]&gt;=0,Table1[[#This Row],[hour of cancellation 0 to 23]]&lt;=23)</f>
        <v>1</v>
      </c>
    </row>
    <row r="4944" spans="1:13" x14ac:dyDescent="0.3">
      <c r="A4944" s="1">
        <v>4943</v>
      </c>
      <c r="B4944" s="1">
        <v>3</v>
      </c>
      <c r="C4944" s="2">
        <v>41125.376592779277</v>
      </c>
      <c r="D4944" s="2">
        <v>41185.376388888886</v>
      </c>
      <c r="E4944" s="1">
        <v>24</v>
      </c>
      <c r="F4944" s="2">
        <v>41126.468219815448</v>
      </c>
      <c r="G4944" s="1">
        <v>0</v>
      </c>
      <c r="H4944" s="32">
        <f>IFERROR(HOUR(Table1[[#This Row],[Cancel Date/time]])+MINUTE(Table1[[#This Row],[Cancel Date/time]])/60,"not cancelled")</f>
        <v>11.233333333333333</v>
      </c>
      <c r="I4944" s="47">
        <f>IFERROR(ROUND(Table1[[#This Row],[cancellation time decimal]],0),"not cancelled")</f>
        <v>11</v>
      </c>
      <c r="J4944" s="10">
        <f>IFERROR(MOD(Table1[[#This Row],[cancellation hour rounded]],24),"not cancelled")</f>
        <v>11</v>
      </c>
      <c r="K4944" s="32">
        <f>1/Table1[[#This Row],[Duration (Time between doses '[in hours'])]]</f>
        <v>4.1666666666666664E-2</v>
      </c>
      <c r="L4944" s="33">
        <f>Table1[[#This Row],[number doses per hour]]*INDEX(Table2[price per dose],Table1[[#This Row],[Drug ID]])</f>
        <v>0.18133000000000002</v>
      </c>
      <c r="M4944" s="11" t="b">
        <f>AND(Table1[[#This Row],[hour of cancellation 0 to 23]]&gt;=0,Table1[[#This Row],[hour of cancellation 0 to 23]]&lt;=23)</f>
        <v>1</v>
      </c>
    </row>
    <row r="4945" spans="1:13" x14ac:dyDescent="0.3">
      <c r="A4945" s="1">
        <v>4944</v>
      </c>
      <c r="B4945" s="1">
        <v>3</v>
      </c>
      <c r="C4945" s="2">
        <v>41125.424429169507</v>
      </c>
      <c r="D4945" s="2">
        <v>41128.757638888892</v>
      </c>
      <c r="E4945" s="1">
        <v>24</v>
      </c>
      <c r="F4945" s="2">
        <v>41127.738396074492</v>
      </c>
      <c r="G4945" s="1">
        <v>0</v>
      </c>
      <c r="H4945" s="32">
        <f>IFERROR(HOUR(Table1[[#This Row],[Cancel Date/time]])+MINUTE(Table1[[#This Row],[Cancel Date/time]])/60,"not cancelled")</f>
        <v>17.716666666666665</v>
      </c>
      <c r="I4945" s="47">
        <f>IFERROR(ROUND(Table1[[#This Row],[cancellation time decimal]],0),"not cancelled")</f>
        <v>18</v>
      </c>
      <c r="J4945" s="10">
        <f>IFERROR(MOD(Table1[[#This Row],[cancellation hour rounded]],24),"not cancelled")</f>
        <v>18</v>
      </c>
      <c r="K4945" s="32">
        <f>1/Table1[[#This Row],[Duration (Time between doses '[in hours'])]]</f>
        <v>4.1666666666666664E-2</v>
      </c>
      <c r="L4945" s="33">
        <f>Table1[[#This Row],[number doses per hour]]*INDEX(Table2[price per dose],Table1[[#This Row],[Drug ID]])</f>
        <v>0.18133000000000002</v>
      </c>
      <c r="M4945" s="11" t="b">
        <f>AND(Table1[[#This Row],[hour of cancellation 0 to 23]]&gt;=0,Table1[[#This Row],[hour of cancellation 0 to 23]]&lt;=23)</f>
        <v>1</v>
      </c>
    </row>
    <row r="4946" spans="1:13" x14ac:dyDescent="0.3">
      <c r="A4946" s="1">
        <v>4945</v>
      </c>
      <c r="B4946" s="1">
        <v>4</v>
      </c>
      <c r="C4946" s="2">
        <v>41125.4295925884</v>
      </c>
      <c r="D4946" s="2">
        <v>41185.429166666661</v>
      </c>
      <c r="E4946" s="1">
        <v>12</v>
      </c>
      <c r="F4946" s="2">
        <v>41128.530124343401</v>
      </c>
      <c r="G4946" s="1">
        <v>0</v>
      </c>
      <c r="H4946" s="32">
        <f>IFERROR(HOUR(Table1[[#This Row],[Cancel Date/time]])+MINUTE(Table1[[#This Row],[Cancel Date/time]])/60,"not cancelled")</f>
        <v>12.716666666666667</v>
      </c>
      <c r="I4946" s="47">
        <f>IFERROR(ROUND(Table1[[#This Row],[cancellation time decimal]],0),"not cancelled")</f>
        <v>13</v>
      </c>
      <c r="J4946" s="10">
        <f>IFERROR(MOD(Table1[[#This Row],[cancellation hour rounded]],24),"not cancelled")</f>
        <v>13</v>
      </c>
      <c r="K4946" s="32">
        <f>1/Table1[[#This Row],[Duration (Time between doses '[in hours'])]]</f>
        <v>8.3333333333333329E-2</v>
      </c>
      <c r="L4946" s="33">
        <f>Table1[[#This Row],[number doses per hour]]*INDEX(Table2[price per dose],Table1[[#This Row],[Drug ID]])</f>
        <v>1.448055119047619</v>
      </c>
      <c r="M4946" s="11" t="b">
        <f>AND(Table1[[#This Row],[hour of cancellation 0 to 23]]&gt;=0,Table1[[#This Row],[hour of cancellation 0 to 23]]&lt;=23)</f>
        <v>1</v>
      </c>
    </row>
    <row r="4947" spans="1:13" x14ac:dyDescent="0.3">
      <c r="A4947" s="1">
        <v>4946</v>
      </c>
      <c r="B4947" s="1">
        <v>1</v>
      </c>
      <c r="C4947" s="2">
        <v>41125.475945120852</v>
      </c>
      <c r="D4947" s="2">
        <v>41185.475694444445</v>
      </c>
      <c r="E4947" s="1">
        <v>8</v>
      </c>
      <c r="F4947" s="2">
        <v>41125.805464735087</v>
      </c>
      <c r="G4947" s="1">
        <v>0</v>
      </c>
      <c r="H4947" s="32">
        <f>IFERROR(HOUR(Table1[[#This Row],[Cancel Date/time]])+MINUTE(Table1[[#This Row],[Cancel Date/time]])/60,"not cancelled")</f>
        <v>19.316666666666666</v>
      </c>
      <c r="I4947" s="47">
        <f>IFERROR(ROUND(Table1[[#This Row],[cancellation time decimal]],0),"not cancelled")</f>
        <v>19</v>
      </c>
      <c r="J4947" s="10">
        <f>IFERROR(MOD(Table1[[#This Row],[cancellation hour rounded]],24),"not cancelled")</f>
        <v>19</v>
      </c>
      <c r="K4947" s="32">
        <f>1/Table1[[#This Row],[Duration (Time between doses '[in hours'])]]</f>
        <v>0.125</v>
      </c>
      <c r="L4947" s="33">
        <f>Table1[[#This Row],[number doses per hour]]*INDEX(Table2[price per dose],Table1[[#This Row],[Drug ID]])</f>
        <v>0.84929166666666667</v>
      </c>
      <c r="M4947" s="11" t="b">
        <f>AND(Table1[[#This Row],[hour of cancellation 0 to 23]]&gt;=0,Table1[[#This Row],[hour of cancellation 0 to 23]]&lt;=23)</f>
        <v>1</v>
      </c>
    </row>
    <row r="4948" spans="1:13" x14ac:dyDescent="0.3">
      <c r="A4948" s="1">
        <v>4947</v>
      </c>
      <c r="B4948" s="1">
        <v>1</v>
      </c>
      <c r="C4948" s="2">
        <v>41125.518948986333</v>
      </c>
      <c r="D4948" s="2">
        <v>41185.518750000003</v>
      </c>
      <c r="E4948" s="1">
        <v>8</v>
      </c>
      <c r="F4948" s="2">
        <v>41125.711837750685</v>
      </c>
      <c r="G4948" s="1">
        <v>0</v>
      </c>
      <c r="H4948" s="32">
        <f>IFERROR(HOUR(Table1[[#This Row],[Cancel Date/time]])+MINUTE(Table1[[#This Row],[Cancel Date/time]])/60,"not cancelled")</f>
        <v>17.083333333333332</v>
      </c>
      <c r="I4948" s="47">
        <f>IFERROR(ROUND(Table1[[#This Row],[cancellation time decimal]],0),"not cancelled")</f>
        <v>17</v>
      </c>
      <c r="J4948" s="10">
        <f>IFERROR(MOD(Table1[[#This Row],[cancellation hour rounded]],24),"not cancelled")</f>
        <v>17</v>
      </c>
      <c r="K4948" s="32">
        <f>1/Table1[[#This Row],[Duration (Time between doses '[in hours'])]]</f>
        <v>0.125</v>
      </c>
      <c r="L4948" s="33">
        <f>Table1[[#This Row],[number doses per hour]]*INDEX(Table2[price per dose],Table1[[#This Row],[Drug ID]])</f>
        <v>0.84929166666666667</v>
      </c>
      <c r="M4948" s="11" t="b">
        <f>AND(Table1[[#This Row],[hour of cancellation 0 to 23]]&gt;=0,Table1[[#This Row],[hour of cancellation 0 to 23]]&lt;=23)</f>
        <v>1</v>
      </c>
    </row>
    <row r="4949" spans="1:13" x14ac:dyDescent="0.3">
      <c r="A4949" s="1">
        <v>4948</v>
      </c>
      <c r="B4949" s="1">
        <v>1</v>
      </c>
      <c r="C4949" s="2">
        <v>41125.521089808237</v>
      </c>
      <c r="D4949" s="2">
        <v>41185.520833333336</v>
      </c>
      <c r="E4949" s="1">
        <v>8</v>
      </c>
      <c r="F4949" s="2">
        <v>41125.610780233852</v>
      </c>
      <c r="G4949" s="1">
        <v>0</v>
      </c>
      <c r="H4949" s="32">
        <f>IFERROR(HOUR(Table1[[#This Row],[Cancel Date/time]])+MINUTE(Table1[[#This Row],[Cancel Date/time]])/60,"not cancelled")</f>
        <v>14.65</v>
      </c>
      <c r="I4949" s="47">
        <f>IFERROR(ROUND(Table1[[#This Row],[cancellation time decimal]],0),"not cancelled")</f>
        <v>15</v>
      </c>
      <c r="J4949" s="10">
        <f>IFERROR(MOD(Table1[[#This Row],[cancellation hour rounded]],24),"not cancelled")</f>
        <v>15</v>
      </c>
      <c r="K4949" s="32">
        <f>1/Table1[[#This Row],[Duration (Time between doses '[in hours'])]]</f>
        <v>0.125</v>
      </c>
      <c r="L4949" s="33">
        <f>Table1[[#This Row],[number doses per hour]]*INDEX(Table2[price per dose],Table1[[#This Row],[Drug ID]])</f>
        <v>0.84929166666666667</v>
      </c>
      <c r="M4949" s="11" t="b">
        <f>AND(Table1[[#This Row],[hour of cancellation 0 to 23]]&gt;=0,Table1[[#This Row],[hour of cancellation 0 to 23]]&lt;=23)</f>
        <v>1</v>
      </c>
    </row>
    <row r="4950" spans="1:13" x14ac:dyDescent="0.3">
      <c r="A4950" s="1">
        <v>4949</v>
      </c>
      <c r="B4950" s="1">
        <v>1</v>
      </c>
      <c r="C4950" s="2">
        <v>41125.60456901024</v>
      </c>
      <c r="D4950" s="2">
        <v>41185.604166666672</v>
      </c>
      <c r="E4950" s="1">
        <v>12</v>
      </c>
      <c r="F4950" s="2">
        <v>41126.441458775487</v>
      </c>
      <c r="G4950" s="1">
        <v>0</v>
      </c>
      <c r="H4950" s="32">
        <f>IFERROR(HOUR(Table1[[#This Row],[Cancel Date/time]])+MINUTE(Table1[[#This Row],[Cancel Date/time]])/60,"not cancelled")</f>
        <v>10.583333333333334</v>
      </c>
      <c r="I4950" s="47">
        <f>IFERROR(ROUND(Table1[[#This Row],[cancellation time decimal]],0),"not cancelled")</f>
        <v>11</v>
      </c>
      <c r="J4950" s="10">
        <f>IFERROR(MOD(Table1[[#This Row],[cancellation hour rounded]],24),"not cancelled")</f>
        <v>11</v>
      </c>
      <c r="K4950" s="32">
        <f>1/Table1[[#This Row],[Duration (Time between doses '[in hours'])]]</f>
        <v>8.3333333333333329E-2</v>
      </c>
      <c r="L4950" s="33">
        <f>Table1[[#This Row],[number doses per hour]]*INDEX(Table2[price per dose],Table1[[#This Row],[Drug ID]])</f>
        <v>0.56619444444444444</v>
      </c>
      <c r="M4950" s="11" t="b">
        <f>AND(Table1[[#This Row],[hour of cancellation 0 to 23]]&gt;=0,Table1[[#This Row],[hour of cancellation 0 to 23]]&lt;=23)</f>
        <v>1</v>
      </c>
    </row>
    <row r="4951" spans="1:13" x14ac:dyDescent="0.3">
      <c r="A4951" s="1">
        <v>4950</v>
      </c>
      <c r="B4951" s="1">
        <v>1</v>
      </c>
      <c r="C4951" s="2">
        <v>41125.60022837529</v>
      </c>
      <c r="D4951" s="2">
        <v>41185.600000000006</v>
      </c>
      <c r="E4951" s="1">
        <v>8</v>
      </c>
      <c r="F4951" s="2">
        <v>41126.542014536681</v>
      </c>
      <c r="G4951" s="1">
        <v>0</v>
      </c>
      <c r="H4951" s="32">
        <f>IFERROR(HOUR(Table1[[#This Row],[Cancel Date/time]])+MINUTE(Table1[[#This Row],[Cancel Date/time]])/60,"not cancelled")</f>
        <v>13</v>
      </c>
      <c r="I4951" s="47">
        <f>IFERROR(ROUND(Table1[[#This Row],[cancellation time decimal]],0),"not cancelled")</f>
        <v>13</v>
      </c>
      <c r="J4951" s="10">
        <f>IFERROR(MOD(Table1[[#This Row],[cancellation hour rounded]],24),"not cancelled")</f>
        <v>13</v>
      </c>
      <c r="K4951" s="32">
        <f>1/Table1[[#This Row],[Duration (Time between doses '[in hours'])]]</f>
        <v>0.125</v>
      </c>
      <c r="L4951" s="33">
        <f>Table1[[#This Row],[number doses per hour]]*INDEX(Table2[price per dose],Table1[[#This Row],[Drug ID]])</f>
        <v>0.84929166666666667</v>
      </c>
      <c r="M4951" s="11" t="b">
        <f>AND(Table1[[#This Row],[hour of cancellation 0 to 23]]&gt;=0,Table1[[#This Row],[hour of cancellation 0 to 23]]&lt;=23)</f>
        <v>1</v>
      </c>
    </row>
    <row r="4952" spans="1:13" x14ac:dyDescent="0.3">
      <c r="A4952" s="1">
        <v>4951</v>
      </c>
      <c r="B4952" s="1">
        <v>1</v>
      </c>
      <c r="C4952" s="2">
        <v>41125.594867080326</v>
      </c>
      <c r="D4952" s="2">
        <v>41129.886111111111</v>
      </c>
      <c r="E4952" s="1">
        <v>8</v>
      </c>
      <c r="F4952" s="2">
        <v>41126.708771520716</v>
      </c>
      <c r="G4952" s="1">
        <v>0</v>
      </c>
      <c r="H4952" s="32">
        <f>IFERROR(HOUR(Table1[[#This Row],[Cancel Date/time]])+MINUTE(Table1[[#This Row],[Cancel Date/time]])/60,"not cancelled")</f>
        <v>17</v>
      </c>
      <c r="I4952" s="47">
        <f>IFERROR(ROUND(Table1[[#This Row],[cancellation time decimal]],0),"not cancelled")</f>
        <v>17</v>
      </c>
      <c r="J4952" s="10">
        <f>IFERROR(MOD(Table1[[#This Row],[cancellation hour rounded]],24),"not cancelled")</f>
        <v>17</v>
      </c>
      <c r="K4952" s="32">
        <f>1/Table1[[#This Row],[Duration (Time between doses '[in hours'])]]</f>
        <v>0.125</v>
      </c>
      <c r="L4952" s="33">
        <f>Table1[[#This Row],[number doses per hour]]*INDEX(Table2[price per dose],Table1[[#This Row],[Drug ID]])</f>
        <v>0.84929166666666667</v>
      </c>
      <c r="M4952" s="11" t="b">
        <f>AND(Table1[[#This Row],[hour of cancellation 0 to 23]]&gt;=0,Table1[[#This Row],[hour of cancellation 0 to 23]]&lt;=23)</f>
        <v>1</v>
      </c>
    </row>
    <row r="4953" spans="1:13" x14ac:dyDescent="0.3">
      <c r="A4953" s="1">
        <v>4952</v>
      </c>
      <c r="B4953" s="1">
        <v>4</v>
      </c>
      <c r="C4953" s="2">
        <v>41125.611119576562</v>
      </c>
      <c r="D4953" s="2">
        <v>41185.611111111117</v>
      </c>
      <c r="E4953" s="1">
        <v>12</v>
      </c>
      <c r="F4953" s="2">
        <v>41128.465850657783</v>
      </c>
      <c r="G4953" s="1">
        <v>0</v>
      </c>
      <c r="H4953" s="32">
        <f>IFERROR(HOUR(Table1[[#This Row],[Cancel Date/time]])+MINUTE(Table1[[#This Row],[Cancel Date/time]])/60,"not cancelled")</f>
        <v>11.166666666666666</v>
      </c>
      <c r="I4953" s="47">
        <f>IFERROR(ROUND(Table1[[#This Row],[cancellation time decimal]],0),"not cancelled")</f>
        <v>11</v>
      </c>
      <c r="J4953" s="10">
        <f>IFERROR(MOD(Table1[[#This Row],[cancellation hour rounded]],24),"not cancelled")</f>
        <v>11</v>
      </c>
      <c r="K4953" s="32">
        <f>1/Table1[[#This Row],[Duration (Time between doses '[in hours'])]]</f>
        <v>8.3333333333333329E-2</v>
      </c>
      <c r="L4953" s="33">
        <f>Table1[[#This Row],[number doses per hour]]*INDEX(Table2[price per dose],Table1[[#This Row],[Drug ID]])</f>
        <v>1.448055119047619</v>
      </c>
      <c r="M4953" s="11" t="b">
        <f>AND(Table1[[#This Row],[hour of cancellation 0 to 23]]&gt;=0,Table1[[#This Row],[hour of cancellation 0 to 23]]&lt;=23)</f>
        <v>1</v>
      </c>
    </row>
    <row r="4954" spans="1:13" x14ac:dyDescent="0.3">
      <c r="A4954" s="1">
        <v>4953</v>
      </c>
      <c r="B4954" s="1">
        <v>1</v>
      </c>
      <c r="C4954" s="2">
        <v>41125.66426998836</v>
      </c>
      <c r="D4954" s="2">
        <v>41185.663888888892</v>
      </c>
      <c r="E4954" s="1">
        <v>12</v>
      </c>
      <c r="F4954" s="2">
        <v>41126.687906201165</v>
      </c>
      <c r="G4954" s="1">
        <v>0</v>
      </c>
      <c r="H4954" s="32">
        <f>IFERROR(HOUR(Table1[[#This Row],[Cancel Date/time]])+MINUTE(Table1[[#This Row],[Cancel Date/time]])/60,"not cancelled")</f>
        <v>16.5</v>
      </c>
      <c r="I4954" s="47">
        <f>IFERROR(ROUND(Table1[[#This Row],[cancellation time decimal]],0),"not cancelled")</f>
        <v>17</v>
      </c>
      <c r="J4954" s="10">
        <f>IFERROR(MOD(Table1[[#This Row],[cancellation hour rounded]],24),"not cancelled")</f>
        <v>17</v>
      </c>
      <c r="K4954" s="32">
        <f>1/Table1[[#This Row],[Duration (Time between doses '[in hours'])]]</f>
        <v>8.3333333333333329E-2</v>
      </c>
      <c r="L4954" s="33">
        <f>Table1[[#This Row],[number doses per hour]]*INDEX(Table2[price per dose],Table1[[#This Row],[Drug ID]])</f>
        <v>0.56619444444444444</v>
      </c>
      <c r="M4954" s="11" t="b">
        <f>AND(Table1[[#This Row],[hour of cancellation 0 to 23]]&gt;=0,Table1[[#This Row],[hour of cancellation 0 to 23]]&lt;=23)</f>
        <v>1</v>
      </c>
    </row>
    <row r="4955" spans="1:13" x14ac:dyDescent="0.3">
      <c r="A4955" s="1">
        <v>4954</v>
      </c>
      <c r="B4955" s="1">
        <v>6</v>
      </c>
      <c r="C4955" s="2">
        <v>41125.753136031199</v>
      </c>
      <c r="D4955" s="2">
        <v>41185.75277777778</v>
      </c>
      <c r="E4955" s="1">
        <v>24</v>
      </c>
      <c r="F4955" s="2">
        <v>41130.582306472599</v>
      </c>
      <c r="G4955" s="1">
        <v>0</v>
      </c>
      <c r="H4955" s="32">
        <f>IFERROR(HOUR(Table1[[#This Row],[Cancel Date/time]])+MINUTE(Table1[[#This Row],[Cancel Date/time]])/60,"not cancelled")</f>
        <v>13.966666666666667</v>
      </c>
      <c r="I4955" s="47">
        <f>IFERROR(ROUND(Table1[[#This Row],[cancellation time decimal]],0),"not cancelled")</f>
        <v>14</v>
      </c>
      <c r="J4955" s="10">
        <f>IFERROR(MOD(Table1[[#This Row],[cancellation hour rounded]],24),"not cancelled")</f>
        <v>14</v>
      </c>
      <c r="K4955" s="32">
        <f>1/Table1[[#This Row],[Duration (Time between doses '[in hours'])]]</f>
        <v>4.1666666666666664E-2</v>
      </c>
      <c r="L4955" s="33">
        <f>Table1[[#This Row],[number doses per hour]]*INDEX(Table2[price per dose],Table1[[#This Row],[Drug ID]])</f>
        <v>0.35218749999999999</v>
      </c>
      <c r="M4955" s="11" t="b">
        <f>AND(Table1[[#This Row],[hour of cancellation 0 to 23]]&gt;=0,Table1[[#This Row],[hour of cancellation 0 to 23]]&lt;=23)</f>
        <v>1</v>
      </c>
    </row>
    <row r="4956" spans="1:13" x14ac:dyDescent="0.3">
      <c r="A4956" s="1">
        <v>4955</v>
      </c>
      <c r="B4956" s="1">
        <v>4</v>
      </c>
      <c r="C4956" s="2">
        <v>41125.806104301977</v>
      </c>
      <c r="D4956" s="2">
        <v>41185.805555555555</v>
      </c>
      <c r="E4956" s="1">
        <v>12</v>
      </c>
      <c r="F4956" s="2">
        <v>41129.477415074725</v>
      </c>
      <c r="G4956" s="1">
        <v>0</v>
      </c>
      <c r="H4956" s="32">
        <f>IFERROR(HOUR(Table1[[#This Row],[Cancel Date/time]])+MINUTE(Table1[[#This Row],[Cancel Date/time]])/60,"not cancelled")</f>
        <v>11.45</v>
      </c>
      <c r="I4956" s="47">
        <f>IFERROR(ROUND(Table1[[#This Row],[cancellation time decimal]],0),"not cancelled")</f>
        <v>11</v>
      </c>
      <c r="J4956" s="10">
        <f>IFERROR(MOD(Table1[[#This Row],[cancellation hour rounded]],24),"not cancelled")</f>
        <v>11</v>
      </c>
      <c r="K4956" s="32">
        <f>1/Table1[[#This Row],[Duration (Time between doses '[in hours'])]]</f>
        <v>8.3333333333333329E-2</v>
      </c>
      <c r="L4956" s="33">
        <f>Table1[[#This Row],[number doses per hour]]*INDEX(Table2[price per dose],Table1[[#This Row],[Drug ID]])</f>
        <v>1.448055119047619</v>
      </c>
      <c r="M4956" s="11" t="b">
        <f>AND(Table1[[#This Row],[hour of cancellation 0 to 23]]&gt;=0,Table1[[#This Row],[hour of cancellation 0 to 23]]&lt;=23)</f>
        <v>1</v>
      </c>
    </row>
    <row r="4957" spans="1:13" x14ac:dyDescent="0.3">
      <c r="A4957" s="1">
        <v>4956</v>
      </c>
      <c r="B4957" s="1">
        <v>5</v>
      </c>
      <c r="C4957" s="2">
        <v>41125.876537885655</v>
      </c>
      <c r="D4957" s="2">
        <v>41185.876388888886</v>
      </c>
      <c r="E4957" s="1">
        <v>24</v>
      </c>
      <c r="F4957" s="2">
        <v>41128.397724711656</v>
      </c>
      <c r="G4957" s="1">
        <v>0</v>
      </c>
      <c r="H4957" s="32">
        <f>IFERROR(HOUR(Table1[[#This Row],[Cancel Date/time]])+MINUTE(Table1[[#This Row],[Cancel Date/time]])/60,"not cancelled")</f>
        <v>9.5333333333333332</v>
      </c>
      <c r="I4957" s="47">
        <f>IFERROR(ROUND(Table1[[#This Row],[cancellation time decimal]],0),"not cancelled")</f>
        <v>10</v>
      </c>
      <c r="J4957" s="10">
        <f>IFERROR(MOD(Table1[[#This Row],[cancellation hour rounded]],24),"not cancelled")</f>
        <v>10</v>
      </c>
      <c r="K4957" s="32">
        <f>1/Table1[[#This Row],[Duration (Time between doses '[in hours'])]]</f>
        <v>4.1666666666666664E-2</v>
      </c>
      <c r="L4957" s="33">
        <f>Table1[[#This Row],[number doses per hour]]*INDEX(Table2[price per dose],Table1[[#This Row],[Drug ID]])</f>
        <v>0.2815833333333333</v>
      </c>
      <c r="M4957" s="11" t="b">
        <f>AND(Table1[[#This Row],[hour of cancellation 0 to 23]]&gt;=0,Table1[[#This Row],[hour of cancellation 0 to 23]]&lt;=23)</f>
        <v>1</v>
      </c>
    </row>
    <row r="4958" spans="1:13" x14ac:dyDescent="0.3">
      <c r="A4958" s="1">
        <v>4957</v>
      </c>
      <c r="B4958" s="1">
        <v>6</v>
      </c>
      <c r="C4958" s="2">
        <v>41125.936235681904</v>
      </c>
      <c r="D4958" s="2">
        <v>41185.936111111107</v>
      </c>
      <c r="E4958" s="1">
        <v>24</v>
      </c>
      <c r="F4958" s="2">
        <v>41128.692328277284</v>
      </c>
      <c r="G4958" s="1">
        <v>0</v>
      </c>
      <c r="H4958" s="32">
        <f>IFERROR(HOUR(Table1[[#This Row],[Cancel Date/time]])+MINUTE(Table1[[#This Row],[Cancel Date/time]])/60,"not cancelled")</f>
        <v>16.600000000000001</v>
      </c>
      <c r="I4958" s="47">
        <f>IFERROR(ROUND(Table1[[#This Row],[cancellation time decimal]],0),"not cancelled")</f>
        <v>17</v>
      </c>
      <c r="J4958" s="10">
        <f>IFERROR(MOD(Table1[[#This Row],[cancellation hour rounded]],24),"not cancelled")</f>
        <v>17</v>
      </c>
      <c r="K4958" s="32">
        <f>1/Table1[[#This Row],[Duration (Time between doses '[in hours'])]]</f>
        <v>4.1666666666666664E-2</v>
      </c>
      <c r="L4958" s="33">
        <f>Table1[[#This Row],[number doses per hour]]*INDEX(Table2[price per dose],Table1[[#This Row],[Drug ID]])</f>
        <v>0.35218749999999999</v>
      </c>
      <c r="M4958" s="11" t="b">
        <f>AND(Table1[[#This Row],[hour of cancellation 0 to 23]]&gt;=0,Table1[[#This Row],[hour of cancellation 0 to 23]]&lt;=23)</f>
        <v>1</v>
      </c>
    </row>
    <row r="4959" spans="1:13" x14ac:dyDescent="0.3">
      <c r="A4959" s="1">
        <v>4958</v>
      </c>
      <c r="B4959" s="1">
        <v>11</v>
      </c>
      <c r="C4959" s="2">
        <v>41125.930459086332</v>
      </c>
      <c r="D4959" s="2">
        <v>41185.929861111108</v>
      </c>
      <c r="E4959" s="1">
        <v>1</v>
      </c>
      <c r="F4959" s="2">
        <v>41132.4620970244</v>
      </c>
      <c r="G4959" s="1">
        <v>1</v>
      </c>
      <c r="H4959" s="32">
        <f>IFERROR(HOUR(Table1[[#This Row],[Cancel Date/time]])+MINUTE(Table1[[#This Row],[Cancel Date/time]])/60,"not cancelled")</f>
        <v>11.083333333333334</v>
      </c>
      <c r="I4959" s="47">
        <f>IFERROR(ROUND(Table1[[#This Row],[cancellation time decimal]],0),"not cancelled")</f>
        <v>11</v>
      </c>
      <c r="J4959" s="10">
        <f>IFERROR(MOD(Table1[[#This Row],[cancellation hour rounded]],24),"not cancelled")</f>
        <v>11</v>
      </c>
      <c r="K4959" s="32">
        <f>1/Table1[[#This Row],[Duration (Time between doses '[in hours'])]]</f>
        <v>1</v>
      </c>
      <c r="L4959" s="33">
        <f>Table1[[#This Row],[number doses per hour]]*INDEX(Table2[price per dose],Table1[[#This Row],[Drug ID]])</f>
        <v>1</v>
      </c>
      <c r="M4959" s="11" t="b">
        <f>AND(Table1[[#This Row],[hour of cancellation 0 to 23]]&gt;=0,Table1[[#This Row],[hour of cancellation 0 to 23]]&lt;=23)</f>
        <v>1</v>
      </c>
    </row>
    <row r="4960" spans="1:13" x14ac:dyDescent="0.3">
      <c r="A4960" s="1">
        <v>4959</v>
      </c>
      <c r="B4960" s="1">
        <v>1</v>
      </c>
      <c r="C4960" s="2">
        <v>41126.030123222699</v>
      </c>
      <c r="D4960" s="2">
        <v>41186.029861111114</v>
      </c>
      <c r="E4960" s="1">
        <v>12</v>
      </c>
      <c r="F4960" s="2">
        <v>41126.608225739627</v>
      </c>
      <c r="G4960" s="1">
        <v>0</v>
      </c>
      <c r="H4960" s="32">
        <f>IFERROR(HOUR(Table1[[#This Row],[Cancel Date/time]])+MINUTE(Table1[[#This Row],[Cancel Date/time]])/60,"not cancelled")</f>
        <v>14.583333333333334</v>
      </c>
      <c r="I4960" s="47">
        <f>IFERROR(ROUND(Table1[[#This Row],[cancellation time decimal]],0),"not cancelled")</f>
        <v>15</v>
      </c>
      <c r="J4960" s="10">
        <f>IFERROR(MOD(Table1[[#This Row],[cancellation hour rounded]],24),"not cancelled")</f>
        <v>15</v>
      </c>
      <c r="K4960" s="32">
        <f>1/Table1[[#This Row],[Duration (Time between doses '[in hours'])]]</f>
        <v>8.3333333333333329E-2</v>
      </c>
      <c r="L4960" s="33">
        <f>Table1[[#This Row],[number doses per hour]]*INDEX(Table2[price per dose],Table1[[#This Row],[Drug ID]])</f>
        <v>0.56619444444444444</v>
      </c>
      <c r="M4960" s="11" t="b">
        <f>AND(Table1[[#This Row],[hour of cancellation 0 to 23]]&gt;=0,Table1[[#This Row],[hour of cancellation 0 to 23]]&lt;=23)</f>
        <v>1</v>
      </c>
    </row>
    <row r="4961" spans="1:13" x14ac:dyDescent="0.3">
      <c r="A4961" s="1">
        <v>4960</v>
      </c>
      <c r="B4961" s="1">
        <v>1</v>
      </c>
      <c r="C4961" s="2">
        <v>41126.279915910163</v>
      </c>
      <c r="D4961" s="2">
        <v>41186.279861111114</v>
      </c>
      <c r="E4961" s="1">
        <v>12</v>
      </c>
      <c r="F4961" s="2">
        <v>41127.660145766778</v>
      </c>
      <c r="G4961" s="1">
        <v>0</v>
      </c>
      <c r="H4961" s="32">
        <f>IFERROR(HOUR(Table1[[#This Row],[Cancel Date/time]])+MINUTE(Table1[[#This Row],[Cancel Date/time]])/60,"not cancelled")</f>
        <v>15.833333333333334</v>
      </c>
      <c r="I4961" s="47">
        <f>IFERROR(ROUND(Table1[[#This Row],[cancellation time decimal]],0),"not cancelled")</f>
        <v>16</v>
      </c>
      <c r="J4961" s="10">
        <f>IFERROR(MOD(Table1[[#This Row],[cancellation hour rounded]],24),"not cancelled")</f>
        <v>16</v>
      </c>
      <c r="K4961" s="32">
        <f>1/Table1[[#This Row],[Duration (Time between doses '[in hours'])]]</f>
        <v>8.3333333333333329E-2</v>
      </c>
      <c r="L4961" s="33">
        <f>Table1[[#This Row],[number doses per hour]]*INDEX(Table2[price per dose],Table1[[#This Row],[Drug ID]])</f>
        <v>0.56619444444444444</v>
      </c>
      <c r="M4961" s="11" t="b">
        <f>AND(Table1[[#This Row],[hour of cancellation 0 to 23]]&gt;=0,Table1[[#This Row],[hour of cancellation 0 to 23]]&lt;=23)</f>
        <v>1</v>
      </c>
    </row>
    <row r="4962" spans="1:13" x14ac:dyDescent="0.3">
      <c r="A4962" s="1">
        <v>4961</v>
      </c>
      <c r="B4962" s="1">
        <v>10</v>
      </c>
      <c r="C4962" s="2">
        <v>41126.321851886372</v>
      </c>
      <c r="D4962" s="2">
        <v>41186.321527777778</v>
      </c>
      <c r="E4962" s="1">
        <v>1</v>
      </c>
      <c r="F4962" s="2">
        <v>41133.719392539526</v>
      </c>
      <c r="G4962" s="1">
        <v>3</v>
      </c>
      <c r="H4962" s="32">
        <f>IFERROR(HOUR(Table1[[#This Row],[Cancel Date/time]])+MINUTE(Table1[[#This Row],[Cancel Date/time]])/60,"not cancelled")</f>
        <v>17.25</v>
      </c>
      <c r="I4962" s="47">
        <f>IFERROR(ROUND(Table1[[#This Row],[cancellation time decimal]],0),"not cancelled")</f>
        <v>17</v>
      </c>
      <c r="J4962" s="10">
        <f>IFERROR(MOD(Table1[[#This Row],[cancellation hour rounded]],24),"not cancelled")</f>
        <v>17</v>
      </c>
      <c r="K4962" s="32">
        <f>1/Table1[[#This Row],[Duration (Time between doses '[in hours'])]]</f>
        <v>1</v>
      </c>
      <c r="L4962" s="33">
        <f>Table1[[#This Row],[number doses per hour]]*INDEX(Table2[price per dose],Table1[[#This Row],[Drug ID]])</f>
        <v>2.5716000000000001</v>
      </c>
      <c r="M4962" s="11" t="b">
        <f>AND(Table1[[#This Row],[hour of cancellation 0 to 23]]&gt;=0,Table1[[#This Row],[hour of cancellation 0 to 23]]&lt;=23)</f>
        <v>1</v>
      </c>
    </row>
    <row r="4963" spans="1:13" x14ac:dyDescent="0.3">
      <c r="A4963" s="1">
        <v>4962</v>
      </c>
      <c r="B4963" s="1">
        <v>1</v>
      </c>
      <c r="C4963" s="2">
        <v>41126.39104127809</v>
      </c>
      <c r="D4963" s="2">
        <v>41186.390972222223</v>
      </c>
      <c r="E4963" s="1">
        <v>8</v>
      </c>
      <c r="F4963" s="2">
        <v>41127.56917761371</v>
      </c>
      <c r="G4963" s="1">
        <v>0</v>
      </c>
      <c r="H4963" s="32">
        <f>IFERROR(HOUR(Table1[[#This Row],[Cancel Date/time]])+MINUTE(Table1[[#This Row],[Cancel Date/time]])/60,"not cancelled")</f>
        <v>13.65</v>
      </c>
      <c r="I4963" s="47">
        <f>IFERROR(ROUND(Table1[[#This Row],[cancellation time decimal]],0),"not cancelled")</f>
        <v>14</v>
      </c>
      <c r="J4963" s="10">
        <f>IFERROR(MOD(Table1[[#This Row],[cancellation hour rounded]],24),"not cancelled")</f>
        <v>14</v>
      </c>
      <c r="K4963" s="32">
        <f>1/Table1[[#This Row],[Duration (Time between doses '[in hours'])]]</f>
        <v>0.125</v>
      </c>
      <c r="L4963" s="33">
        <f>Table1[[#This Row],[number doses per hour]]*INDEX(Table2[price per dose],Table1[[#This Row],[Drug ID]])</f>
        <v>0.84929166666666667</v>
      </c>
      <c r="M4963" s="11" t="b">
        <f>AND(Table1[[#This Row],[hour of cancellation 0 to 23]]&gt;=0,Table1[[#This Row],[hour of cancellation 0 to 23]]&lt;=23)</f>
        <v>1</v>
      </c>
    </row>
    <row r="4964" spans="1:13" x14ac:dyDescent="0.3">
      <c r="A4964" s="1">
        <v>4963</v>
      </c>
      <c r="B4964" s="1">
        <v>7</v>
      </c>
      <c r="C4964" s="2">
        <v>41126.446340616807</v>
      </c>
      <c r="D4964" s="2">
        <v>41186.445833333331</v>
      </c>
      <c r="E4964" s="1">
        <v>24</v>
      </c>
      <c r="F4964" s="2">
        <v>41139.540373021075</v>
      </c>
      <c r="G4964" s="1">
        <v>0</v>
      </c>
      <c r="H4964" s="32">
        <f>IFERROR(HOUR(Table1[[#This Row],[Cancel Date/time]])+MINUTE(Table1[[#This Row],[Cancel Date/time]])/60,"not cancelled")</f>
        <v>12.966666666666667</v>
      </c>
      <c r="I4964" s="47">
        <f>IFERROR(ROUND(Table1[[#This Row],[cancellation time decimal]],0),"not cancelled")</f>
        <v>13</v>
      </c>
      <c r="J4964" s="10">
        <f>IFERROR(MOD(Table1[[#This Row],[cancellation hour rounded]],24),"not cancelled")</f>
        <v>13</v>
      </c>
      <c r="K4964" s="32">
        <f>1/Table1[[#This Row],[Duration (Time between doses '[in hours'])]]</f>
        <v>4.1666666666666664E-2</v>
      </c>
      <c r="L4964" s="33">
        <f>Table1[[#This Row],[number doses per hour]]*INDEX(Table2[price per dose],Table1[[#This Row],[Drug ID]])</f>
        <v>1.2958049999999997</v>
      </c>
      <c r="M4964" s="11" t="b">
        <f>AND(Table1[[#This Row],[hour of cancellation 0 to 23]]&gt;=0,Table1[[#This Row],[hour of cancellation 0 to 23]]&lt;=23)</f>
        <v>1</v>
      </c>
    </row>
    <row r="4965" spans="1:13" x14ac:dyDescent="0.3">
      <c r="A4965" s="1">
        <v>4964</v>
      </c>
      <c r="B4965" s="1">
        <v>3</v>
      </c>
      <c r="C4965" s="2">
        <v>41126.429048526807</v>
      </c>
      <c r="D4965" s="2">
        <v>41186.428472222222</v>
      </c>
      <c r="E4965" s="1">
        <v>24</v>
      </c>
      <c r="F4965" s="2">
        <v>41128.841204722565</v>
      </c>
      <c r="G4965" s="1">
        <v>0</v>
      </c>
      <c r="H4965" s="32">
        <f>IFERROR(HOUR(Table1[[#This Row],[Cancel Date/time]])+MINUTE(Table1[[#This Row],[Cancel Date/time]])/60,"not cancelled")</f>
        <v>20.183333333333334</v>
      </c>
      <c r="I4965" s="47">
        <f>IFERROR(ROUND(Table1[[#This Row],[cancellation time decimal]],0),"not cancelled")</f>
        <v>20</v>
      </c>
      <c r="J4965" s="10">
        <f>IFERROR(MOD(Table1[[#This Row],[cancellation hour rounded]],24),"not cancelled")</f>
        <v>20</v>
      </c>
      <c r="K4965" s="32">
        <f>1/Table1[[#This Row],[Duration (Time between doses '[in hours'])]]</f>
        <v>4.1666666666666664E-2</v>
      </c>
      <c r="L4965" s="33">
        <f>Table1[[#This Row],[number doses per hour]]*INDEX(Table2[price per dose],Table1[[#This Row],[Drug ID]])</f>
        <v>0.18133000000000002</v>
      </c>
      <c r="M4965" s="11" t="b">
        <f>AND(Table1[[#This Row],[hour of cancellation 0 to 23]]&gt;=0,Table1[[#This Row],[hour of cancellation 0 to 23]]&lt;=23)</f>
        <v>1</v>
      </c>
    </row>
    <row r="4966" spans="1:13" x14ac:dyDescent="0.3">
      <c r="A4966" s="1">
        <v>4965</v>
      </c>
      <c r="B4966" s="1">
        <v>1</v>
      </c>
      <c r="C4966" s="2">
        <v>41126.441857957776</v>
      </c>
      <c r="D4966" s="2">
        <v>41186.441666666666</v>
      </c>
      <c r="E4966" s="1">
        <v>8</v>
      </c>
      <c r="F4966" s="2">
        <v>41126.53404879033</v>
      </c>
      <c r="G4966" s="1">
        <v>0</v>
      </c>
      <c r="H4966" s="32">
        <f>IFERROR(HOUR(Table1[[#This Row],[Cancel Date/time]])+MINUTE(Table1[[#This Row],[Cancel Date/time]])/60,"not cancelled")</f>
        <v>12.816666666666666</v>
      </c>
      <c r="I4966" s="47">
        <f>IFERROR(ROUND(Table1[[#This Row],[cancellation time decimal]],0),"not cancelled")</f>
        <v>13</v>
      </c>
      <c r="J4966" s="10">
        <f>IFERROR(MOD(Table1[[#This Row],[cancellation hour rounded]],24),"not cancelled")</f>
        <v>13</v>
      </c>
      <c r="K4966" s="32">
        <f>1/Table1[[#This Row],[Duration (Time between doses '[in hours'])]]</f>
        <v>0.125</v>
      </c>
      <c r="L4966" s="33">
        <f>Table1[[#This Row],[number doses per hour]]*INDEX(Table2[price per dose],Table1[[#This Row],[Drug ID]])</f>
        <v>0.84929166666666667</v>
      </c>
      <c r="M4966" s="11" t="b">
        <f>AND(Table1[[#This Row],[hour of cancellation 0 to 23]]&gt;=0,Table1[[#This Row],[hour of cancellation 0 to 23]]&lt;=23)</f>
        <v>1</v>
      </c>
    </row>
    <row r="4967" spans="1:13" hidden="1" x14ac:dyDescent="0.3">
      <c r="A4967" s="1">
        <v>4966</v>
      </c>
      <c r="B4967" s="1">
        <v>5</v>
      </c>
      <c r="C4967" s="2">
        <v>41126.551635314834</v>
      </c>
      <c r="D4967" s="2">
        <v>41128.675958199303</v>
      </c>
      <c r="E4967" s="1">
        <v>24</v>
      </c>
      <c r="F4967" s="2" t="s">
        <v>5</v>
      </c>
      <c r="G4967" s="1">
        <v>0</v>
      </c>
      <c r="H4967" s="32" t="str">
        <f>IFERROR(HOUR(Table1[[#This Row],[Cancel Date/time]])+MINUTE(Table1[[#This Row],[Cancel Date/time]])/60,"not cancelled")</f>
        <v>not cancelled</v>
      </c>
      <c r="I4967" s="47" t="str">
        <f>IFERROR(ROUND(Table1[[#This Row],[cancellation time decimal]],0),"not cancelled")</f>
        <v>not cancelled</v>
      </c>
      <c r="J4967" s="10" t="str">
        <f>IFERROR(MOD(Table1[[#This Row],[cancellation hour rounded]],24),"not cancelled")</f>
        <v>not cancelled</v>
      </c>
      <c r="K4967" s="32">
        <f>1/Table1[[#This Row],[Duration (Time between doses '[in hours'])]]</f>
        <v>4.1666666666666664E-2</v>
      </c>
      <c r="L4967" s="33">
        <f>Table1[[#This Row],[number doses per hour]]*INDEX(Table2[price per dose],Table1[[#This Row],[Drug ID]])</f>
        <v>0.2815833333333333</v>
      </c>
      <c r="M4967" s="11" t="b">
        <f>AND(Table1[[#This Row],[hour of cancellation 0 to 23]]&gt;=0,Table1[[#This Row],[hour of cancellation 0 to 23]]&lt;=23)</f>
        <v>0</v>
      </c>
    </row>
    <row r="4968" spans="1:13" x14ac:dyDescent="0.3">
      <c r="A4968" s="1">
        <v>4967</v>
      </c>
      <c r="B4968" s="1">
        <v>3</v>
      </c>
      <c r="C4968" s="2">
        <v>41126.65436468611</v>
      </c>
      <c r="D4968" s="2">
        <v>41186.654166666667</v>
      </c>
      <c r="E4968" s="1">
        <v>24</v>
      </c>
      <c r="F4968" s="2">
        <v>41128.530103291421</v>
      </c>
      <c r="G4968" s="1">
        <v>0</v>
      </c>
      <c r="H4968" s="32">
        <f>IFERROR(HOUR(Table1[[#This Row],[Cancel Date/time]])+MINUTE(Table1[[#This Row],[Cancel Date/time]])/60,"not cancelled")</f>
        <v>12.716666666666667</v>
      </c>
      <c r="I4968" s="47">
        <f>IFERROR(ROUND(Table1[[#This Row],[cancellation time decimal]],0),"not cancelled")</f>
        <v>13</v>
      </c>
      <c r="J4968" s="10">
        <f>IFERROR(MOD(Table1[[#This Row],[cancellation hour rounded]],24),"not cancelled")</f>
        <v>13</v>
      </c>
      <c r="K4968" s="32">
        <f>1/Table1[[#This Row],[Duration (Time between doses '[in hours'])]]</f>
        <v>4.1666666666666664E-2</v>
      </c>
      <c r="L4968" s="33">
        <f>Table1[[#This Row],[number doses per hour]]*INDEX(Table2[price per dose],Table1[[#This Row],[Drug ID]])</f>
        <v>0.18133000000000002</v>
      </c>
      <c r="M4968" s="11" t="b">
        <f>AND(Table1[[#This Row],[hour of cancellation 0 to 23]]&gt;=0,Table1[[#This Row],[hour of cancellation 0 to 23]]&lt;=23)</f>
        <v>1</v>
      </c>
    </row>
    <row r="4969" spans="1:13" hidden="1" x14ac:dyDescent="0.3">
      <c r="A4969" s="1">
        <v>4968</v>
      </c>
      <c r="B4969" s="1">
        <v>7</v>
      </c>
      <c r="C4969" s="2">
        <v>41126.690492652444</v>
      </c>
      <c r="D4969" s="2">
        <v>41129.731511168015</v>
      </c>
      <c r="E4969" s="1">
        <v>24</v>
      </c>
      <c r="F4969" s="2" t="s">
        <v>5</v>
      </c>
      <c r="G4969" s="1">
        <v>0</v>
      </c>
      <c r="H4969" s="32" t="str">
        <f>IFERROR(HOUR(Table1[[#This Row],[Cancel Date/time]])+MINUTE(Table1[[#This Row],[Cancel Date/time]])/60,"not cancelled")</f>
        <v>not cancelled</v>
      </c>
      <c r="I4969" s="47" t="str">
        <f>IFERROR(ROUND(Table1[[#This Row],[cancellation time decimal]],0),"not cancelled")</f>
        <v>not cancelled</v>
      </c>
      <c r="J4969" s="10" t="str">
        <f>IFERROR(MOD(Table1[[#This Row],[cancellation hour rounded]],24),"not cancelled")</f>
        <v>not cancelled</v>
      </c>
      <c r="K4969" s="32">
        <f>1/Table1[[#This Row],[Duration (Time between doses '[in hours'])]]</f>
        <v>4.1666666666666664E-2</v>
      </c>
      <c r="L4969" s="33">
        <f>Table1[[#This Row],[number doses per hour]]*INDEX(Table2[price per dose],Table1[[#This Row],[Drug ID]])</f>
        <v>1.2958049999999997</v>
      </c>
      <c r="M4969" s="11" t="b">
        <f>AND(Table1[[#This Row],[hour of cancellation 0 to 23]]&gt;=0,Table1[[#This Row],[hour of cancellation 0 to 23]]&lt;=23)</f>
        <v>0</v>
      </c>
    </row>
    <row r="4970" spans="1:13" x14ac:dyDescent="0.3">
      <c r="A4970" s="1">
        <v>4969</v>
      </c>
      <c r="B4970" s="1">
        <v>1</v>
      </c>
      <c r="C4970" s="2">
        <v>41126.673825188191</v>
      </c>
      <c r="D4970" s="2">
        <v>41186.673611111109</v>
      </c>
      <c r="E4970" s="1">
        <v>8</v>
      </c>
      <c r="F4970" s="2">
        <v>41127.521872076417</v>
      </c>
      <c r="G4970" s="1">
        <v>0</v>
      </c>
      <c r="H4970" s="32">
        <f>IFERROR(HOUR(Table1[[#This Row],[Cancel Date/time]])+MINUTE(Table1[[#This Row],[Cancel Date/time]])/60,"not cancelled")</f>
        <v>12.516666666666667</v>
      </c>
      <c r="I4970" s="47">
        <f>IFERROR(ROUND(Table1[[#This Row],[cancellation time decimal]],0),"not cancelled")</f>
        <v>13</v>
      </c>
      <c r="J4970" s="10">
        <f>IFERROR(MOD(Table1[[#This Row],[cancellation hour rounded]],24),"not cancelled")</f>
        <v>13</v>
      </c>
      <c r="K4970" s="32">
        <f>1/Table1[[#This Row],[Duration (Time between doses '[in hours'])]]</f>
        <v>0.125</v>
      </c>
      <c r="L4970" s="33">
        <f>Table1[[#This Row],[number doses per hour]]*INDEX(Table2[price per dose],Table1[[#This Row],[Drug ID]])</f>
        <v>0.84929166666666667</v>
      </c>
      <c r="M4970" s="11" t="b">
        <f>AND(Table1[[#This Row],[hour of cancellation 0 to 23]]&gt;=0,Table1[[#This Row],[hour of cancellation 0 to 23]]&lt;=23)</f>
        <v>1</v>
      </c>
    </row>
    <row r="4971" spans="1:13" x14ac:dyDescent="0.3">
      <c r="A4971" s="1">
        <v>4970</v>
      </c>
      <c r="B4971" s="1">
        <v>1</v>
      </c>
      <c r="C4971" s="2">
        <v>41126.705173096248</v>
      </c>
      <c r="D4971" s="2">
        <v>41186.704861111109</v>
      </c>
      <c r="E4971" s="1">
        <v>8</v>
      </c>
      <c r="F4971" s="2">
        <v>41127.349645313632</v>
      </c>
      <c r="G4971" s="1">
        <v>0</v>
      </c>
      <c r="H4971" s="32">
        <f>IFERROR(HOUR(Table1[[#This Row],[Cancel Date/time]])+MINUTE(Table1[[#This Row],[Cancel Date/time]])/60,"not cancelled")</f>
        <v>8.3833333333333329</v>
      </c>
      <c r="I4971" s="47">
        <f>IFERROR(ROUND(Table1[[#This Row],[cancellation time decimal]],0),"not cancelled")</f>
        <v>8</v>
      </c>
      <c r="J4971" s="10">
        <f>IFERROR(MOD(Table1[[#This Row],[cancellation hour rounded]],24),"not cancelled")</f>
        <v>8</v>
      </c>
      <c r="K4971" s="32">
        <f>1/Table1[[#This Row],[Duration (Time between doses '[in hours'])]]</f>
        <v>0.125</v>
      </c>
      <c r="L4971" s="33">
        <f>Table1[[#This Row],[number doses per hour]]*INDEX(Table2[price per dose],Table1[[#This Row],[Drug ID]])</f>
        <v>0.84929166666666667</v>
      </c>
      <c r="M4971" s="11" t="b">
        <f>AND(Table1[[#This Row],[hour of cancellation 0 to 23]]&gt;=0,Table1[[#This Row],[hour of cancellation 0 to 23]]&lt;=23)</f>
        <v>1</v>
      </c>
    </row>
    <row r="4972" spans="1:13" hidden="1" x14ac:dyDescent="0.3">
      <c r="A4972" s="1">
        <v>4971</v>
      </c>
      <c r="B4972" s="1">
        <v>2</v>
      </c>
      <c r="C4972" s="2">
        <v>41126.698220039201</v>
      </c>
      <c r="D4972" s="2">
        <v>41130.197611607597</v>
      </c>
      <c r="E4972" s="1">
        <v>10</v>
      </c>
      <c r="F4972" s="2" t="s">
        <v>5</v>
      </c>
      <c r="G4972" s="1">
        <v>0</v>
      </c>
      <c r="H4972" s="32" t="str">
        <f>IFERROR(HOUR(Table1[[#This Row],[Cancel Date/time]])+MINUTE(Table1[[#This Row],[Cancel Date/time]])/60,"not cancelled")</f>
        <v>not cancelled</v>
      </c>
      <c r="I4972" s="47" t="str">
        <f>IFERROR(ROUND(Table1[[#This Row],[cancellation time decimal]],0),"not cancelled")</f>
        <v>not cancelled</v>
      </c>
      <c r="J4972" s="10" t="str">
        <f>IFERROR(MOD(Table1[[#This Row],[cancellation hour rounded]],24),"not cancelled")</f>
        <v>not cancelled</v>
      </c>
      <c r="K4972" s="32">
        <f>1/Table1[[#This Row],[Duration (Time between doses '[in hours'])]]</f>
        <v>0.1</v>
      </c>
      <c r="L4972" s="33">
        <f>Table1[[#This Row],[number doses per hour]]*INDEX(Table2[price per dose],Table1[[#This Row],[Drug ID]])</f>
        <v>0.84959999999999969</v>
      </c>
      <c r="M4972" s="11" t="b">
        <f>AND(Table1[[#This Row],[hour of cancellation 0 to 23]]&gt;=0,Table1[[#This Row],[hour of cancellation 0 to 23]]&lt;=23)</f>
        <v>0</v>
      </c>
    </row>
    <row r="4973" spans="1:13" x14ac:dyDescent="0.3">
      <c r="A4973" s="1">
        <v>4972</v>
      </c>
      <c r="B4973" s="1">
        <v>6</v>
      </c>
      <c r="C4973" s="2">
        <v>41126.869705927733</v>
      </c>
      <c r="D4973" s="2">
        <v>41186.869444444448</v>
      </c>
      <c r="E4973" s="1">
        <v>24</v>
      </c>
      <c r="F4973" s="2">
        <v>41132.564290098329</v>
      </c>
      <c r="G4973" s="1">
        <v>0</v>
      </c>
      <c r="H4973" s="32">
        <f>IFERROR(HOUR(Table1[[#This Row],[Cancel Date/time]])+MINUTE(Table1[[#This Row],[Cancel Date/time]])/60,"not cancelled")</f>
        <v>13.533333333333333</v>
      </c>
      <c r="I4973" s="47">
        <f>IFERROR(ROUND(Table1[[#This Row],[cancellation time decimal]],0),"not cancelled")</f>
        <v>14</v>
      </c>
      <c r="J4973" s="10">
        <f>IFERROR(MOD(Table1[[#This Row],[cancellation hour rounded]],24),"not cancelled")</f>
        <v>14</v>
      </c>
      <c r="K4973" s="32">
        <f>1/Table1[[#This Row],[Duration (Time between doses '[in hours'])]]</f>
        <v>4.1666666666666664E-2</v>
      </c>
      <c r="L4973" s="33">
        <f>Table1[[#This Row],[number doses per hour]]*INDEX(Table2[price per dose],Table1[[#This Row],[Drug ID]])</f>
        <v>0.35218749999999999</v>
      </c>
      <c r="M4973" s="11" t="b">
        <f>AND(Table1[[#This Row],[hour of cancellation 0 to 23]]&gt;=0,Table1[[#This Row],[hour of cancellation 0 to 23]]&lt;=23)</f>
        <v>1</v>
      </c>
    </row>
    <row r="4974" spans="1:13" x14ac:dyDescent="0.3">
      <c r="A4974" s="1">
        <v>4973</v>
      </c>
      <c r="B4974" s="1">
        <v>1</v>
      </c>
      <c r="C4974" s="2">
        <v>41126.848684599368</v>
      </c>
      <c r="D4974" s="2">
        <v>41186.848611111112</v>
      </c>
      <c r="E4974" s="1">
        <v>8</v>
      </c>
      <c r="F4974" s="2">
        <v>41126.951914697987</v>
      </c>
      <c r="G4974" s="1">
        <v>0</v>
      </c>
      <c r="H4974" s="32">
        <f>IFERROR(HOUR(Table1[[#This Row],[Cancel Date/time]])+MINUTE(Table1[[#This Row],[Cancel Date/time]])/60,"not cancelled")</f>
        <v>22.833333333333332</v>
      </c>
      <c r="I4974" s="47">
        <f>IFERROR(ROUND(Table1[[#This Row],[cancellation time decimal]],0),"not cancelled")</f>
        <v>23</v>
      </c>
      <c r="J4974" s="10">
        <f>IFERROR(MOD(Table1[[#This Row],[cancellation hour rounded]],24),"not cancelled")</f>
        <v>23</v>
      </c>
      <c r="K4974" s="32">
        <f>1/Table1[[#This Row],[Duration (Time between doses '[in hours'])]]</f>
        <v>0.125</v>
      </c>
      <c r="L4974" s="33">
        <f>Table1[[#This Row],[number doses per hour]]*INDEX(Table2[price per dose],Table1[[#This Row],[Drug ID]])</f>
        <v>0.84929166666666667</v>
      </c>
      <c r="M4974" s="11" t="b">
        <f>AND(Table1[[#This Row],[hour of cancellation 0 to 23]]&gt;=0,Table1[[#This Row],[hour of cancellation 0 to 23]]&lt;=23)</f>
        <v>1</v>
      </c>
    </row>
    <row r="4975" spans="1:13" x14ac:dyDescent="0.3">
      <c r="A4975" s="1">
        <v>4974</v>
      </c>
      <c r="B4975" s="1">
        <v>5</v>
      </c>
      <c r="C4975" s="2">
        <v>41126.878276139025</v>
      </c>
      <c r="D4975" s="2">
        <v>41186.87777777778</v>
      </c>
      <c r="E4975" s="1">
        <v>24</v>
      </c>
      <c r="F4975" s="2">
        <v>41129.531066901327</v>
      </c>
      <c r="G4975" s="1">
        <v>0</v>
      </c>
      <c r="H4975" s="32">
        <f>IFERROR(HOUR(Table1[[#This Row],[Cancel Date/time]])+MINUTE(Table1[[#This Row],[Cancel Date/time]])/60,"not cancelled")</f>
        <v>12.733333333333333</v>
      </c>
      <c r="I4975" s="47">
        <f>IFERROR(ROUND(Table1[[#This Row],[cancellation time decimal]],0),"not cancelled")</f>
        <v>13</v>
      </c>
      <c r="J4975" s="10">
        <f>IFERROR(MOD(Table1[[#This Row],[cancellation hour rounded]],24),"not cancelled")</f>
        <v>13</v>
      </c>
      <c r="K4975" s="32">
        <f>1/Table1[[#This Row],[Duration (Time between doses '[in hours'])]]</f>
        <v>4.1666666666666664E-2</v>
      </c>
      <c r="L4975" s="33">
        <f>Table1[[#This Row],[number doses per hour]]*INDEX(Table2[price per dose],Table1[[#This Row],[Drug ID]])</f>
        <v>0.2815833333333333</v>
      </c>
      <c r="M4975" s="11" t="b">
        <f>AND(Table1[[#This Row],[hour of cancellation 0 to 23]]&gt;=0,Table1[[#This Row],[hour of cancellation 0 to 23]]&lt;=23)</f>
        <v>1</v>
      </c>
    </row>
    <row r="4976" spans="1:13" x14ac:dyDescent="0.3">
      <c r="A4976" s="1">
        <v>4975</v>
      </c>
      <c r="B4976" s="1">
        <v>3</v>
      </c>
      <c r="C4976" s="2">
        <v>41127.011091010369</v>
      </c>
      <c r="D4976" s="2">
        <v>41187.010416666664</v>
      </c>
      <c r="E4976" s="1">
        <v>24</v>
      </c>
      <c r="F4976" s="2">
        <v>41129.587102615507</v>
      </c>
      <c r="G4976" s="1">
        <v>0</v>
      </c>
      <c r="H4976" s="32">
        <f>IFERROR(HOUR(Table1[[#This Row],[Cancel Date/time]])+MINUTE(Table1[[#This Row],[Cancel Date/time]])/60,"not cancelled")</f>
        <v>14.083333333333334</v>
      </c>
      <c r="I4976" s="47">
        <f>IFERROR(ROUND(Table1[[#This Row],[cancellation time decimal]],0),"not cancelled")</f>
        <v>14</v>
      </c>
      <c r="J4976" s="10">
        <f>IFERROR(MOD(Table1[[#This Row],[cancellation hour rounded]],24),"not cancelled")</f>
        <v>14</v>
      </c>
      <c r="K4976" s="32">
        <f>1/Table1[[#This Row],[Duration (Time between doses '[in hours'])]]</f>
        <v>4.1666666666666664E-2</v>
      </c>
      <c r="L4976" s="33">
        <f>Table1[[#This Row],[number doses per hour]]*INDEX(Table2[price per dose],Table1[[#This Row],[Drug ID]])</f>
        <v>0.18133000000000002</v>
      </c>
      <c r="M4976" s="11" t="b">
        <f>AND(Table1[[#This Row],[hour of cancellation 0 to 23]]&gt;=0,Table1[[#This Row],[hour of cancellation 0 to 23]]&lt;=23)</f>
        <v>1</v>
      </c>
    </row>
    <row r="4977" spans="1:13" x14ac:dyDescent="0.3">
      <c r="A4977" s="1">
        <v>4976</v>
      </c>
      <c r="B4977" s="1">
        <v>6</v>
      </c>
      <c r="C4977" s="2">
        <v>41127.039634428402</v>
      </c>
      <c r="D4977" s="2">
        <v>41187.039583333331</v>
      </c>
      <c r="E4977" s="1">
        <v>24</v>
      </c>
      <c r="F4977" s="2">
        <v>41150.361152785306</v>
      </c>
      <c r="G4977" s="1">
        <v>0</v>
      </c>
      <c r="H4977" s="32">
        <f>IFERROR(HOUR(Table1[[#This Row],[Cancel Date/time]])+MINUTE(Table1[[#This Row],[Cancel Date/time]])/60,"not cancelled")</f>
        <v>8.6666666666666661</v>
      </c>
      <c r="I4977" s="47">
        <f>IFERROR(ROUND(Table1[[#This Row],[cancellation time decimal]],0),"not cancelled")</f>
        <v>9</v>
      </c>
      <c r="J4977" s="10">
        <f>IFERROR(MOD(Table1[[#This Row],[cancellation hour rounded]],24),"not cancelled")</f>
        <v>9</v>
      </c>
      <c r="K4977" s="32">
        <f>1/Table1[[#This Row],[Duration (Time between doses '[in hours'])]]</f>
        <v>4.1666666666666664E-2</v>
      </c>
      <c r="L4977" s="33">
        <f>Table1[[#This Row],[number doses per hour]]*INDEX(Table2[price per dose],Table1[[#This Row],[Drug ID]])</f>
        <v>0.35218749999999999</v>
      </c>
      <c r="M4977" s="11" t="b">
        <f>AND(Table1[[#This Row],[hour of cancellation 0 to 23]]&gt;=0,Table1[[#This Row],[hour of cancellation 0 to 23]]&lt;=23)</f>
        <v>1</v>
      </c>
    </row>
    <row r="4978" spans="1:13" x14ac:dyDescent="0.3">
      <c r="A4978" s="1">
        <v>4977</v>
      </c>
      <c r="B4978" s="1">
        <v>3</v>
      </c>
      <c r="C4978" s="2">
        <v>41127.224407912312</v>
      </c>
      <c r="D4978" s="2">
        <v>41187.224305555559</v>
      </c>
      <c r="E4978" s="1">
        <v>24</v>
      </c>
      <c r="F4978" s="2">
        <v>41128.962086964741</v>
      </c>
      <c r="G4978" s="1">
        <v>0</v>
      </c>
      <c r="H4978" s="32">
        <f>IFERROR(HOUR(Table1[[#This Row],[Cancel Date/time]])+MINUTE(Table1[[#This Row],[Cancel Date/time]])/60,"not cancelled")</f>
        <v>23.083333333333332</v>
      </c>
      <c r="I4978" s="47">
        <f>IFERROR(ROUND(Table1[[#This Row],[cancellation time decimal]],0),"not cancelled")</f>
        <v>23</v>
      </c>
      <c r="J4978" s="10">
        <f>IFERROR(MOD(Table1[[#This Row],[cancellation hour rounded]],24),"not cancelled")</f>
        <v>23</v>
      </c>
      <c r="K4978" s="32">
        <f>1/Table1[[#This Row],[Duration (Time between doses '[in hours'])]]</f>
        <v>4.1666666666666664E-2</v>
      </c>
      <c r="L4978" s="33">
        <f>Table1[[#This Row],[number doses per hour]]*INDEX(Table2[price per dose],Table1[[#This Row],[Drug ID]])</f>
        <v>0.18133000000000002</v>
      </c>
      <c r="M4978" s="11" t="b">
        <f>AND(Table1[[#This Row],[hour of cancellation 0 to 23]]&gt;=0,Table1[[#This Row],[hour of cancellation 0 to 23]]&lt;=23)</f>
        <v>1</v>
      </c>
    </row>
    <row r="4979" spans="1:13" x14ac:dyDescent="0.3">
      <c r="A4979" s="1">
        <v>4978</v>
      </c>
      <c r="B4979" s="1">
        <v>1</v>
      </c>
      <c r="C4979" s="2">
        <v>41127.276982120929</v>
      </c>
      <c r="D4979" s="2">
        <v>41187.276388888888</v>
      </c>
      <c r="E4979" s="1">
        <v>12</v>
      </c>
      <c r="F4979" s="2">
        <v>41128.657135790345</v>
      </c>
      <c r="G4979" s="1">
        <v>0</v>
      </c>
      <c r="H4979" s="32">
        <f>IFERROR(HOUR(Table1[[#This Row],[Cancel Date/time]])+MINUTE(Table1[[#This Row],[Cancel Date/time]])/60,"not cancelled")</f>
        <v>15.766666666666667</v>
      </c>
      <c r="I4979" s="47">
        <f>IFERROR(ROUND(Table1[[#This Row],[cancellation time decimal]],0),"not cancelled")</f>
        <v>16</v>
      </c>
      <c r="J4979" s="10">
        <f>IFERROR(MOD(Table1[[#This Row],[cancellation hour rounded]],24),"not cancelled")</f>
        <v>16</v>
      </c>
      <c r="K4979" s="32">
        <f>1/Table1[[#This Row],[Duration (Time between doses '[in hours'])]]</f>
        <v>8.3333333333333329E-2</v>
      </c>
      <c r="L4979" s="33">
        <f>Table1[[#This Row],[number doses per hour]]*INDEX(Table2[price per dose],Table1[[#This Row],[Drug ID]])</f>
        <v>0.56619444444444444</v>
      </c>
      <c r="M4979" s="11" t="b">
        <f>AND(Table1[[#This Row],[hour of cancellation 0 to 23]]&gt;=0,Table1[[#This Row],[hour of cancellation 0 to 23]]&lt;=23)</f>
        <v>1</v>
      </c>
    </row>
    <row r="4980" spans="1:13" hidden="1" x14ac:dyDescent="0.3">
      <c r="A4980" s="1">
        <v>4979</v>
      </c>
      <c r="B4980" s="1">
        <v>2</v>
      </c>
      <c r="C4980" s="2">
        <v>41127.339182560929</v>
      </c>
      <c r="D4980" s="2">
        <v>41129.380516627883</v>
      </c>
      <c r="E4980" s="1">
        <v>10</v>
      </c>
      <c r="F4980" s="2" t="s">
        <v>5</v>
      </c>
      <c r="G4980" s="1">
        <v>0</v>
      </c>
      <c r="H4980" s="32" t="str">
        <f>IFERROR(HOUR(Table1[[#This Row],[Cancel Date/time]])+MINUTE(Table1[[#This Row],[Cancel Date/time]])/60,"not cancelled")</f>
        <v>not cancelled</v>
      </c>
      <c r="I4980" s="47" t="str">
        <f>IFERROR(ROUND(Table1[[#This Row],[cancellation time decimal]],0),"not cancelled")</f>
        <v>not cancelled</v>
      </c>
      <c r="J4980" s="10" t="str">
        <f>IFERROR(MOD(Table1[[#This Row],[cancellation hour rounded]],24),"not cancelled")</f>
        <v>not cancelled</v>
      </c>
      <c r="K4980" s="32">
        <f>1/Table1[[#This Row],[Duration (Time between doses '[in hours'])]]</f>
        <v>0.1</v>
      </c>
      <c r="L4980" s="33">
        <f>Table1[[#This Row],[number doses per hour]]*INDEX(Table2[price per dose],Table1[[#This Row],[Drug ID]])</f>
        <v>0.84959999999999969</v>
      </c>
      <c r="M4980" s="11" t="b">
        <f>AND(Table1[[#This Row],[hour of cancellation 0 to 23]]&gt;=0,Table1[[#This Row],[hour of cancellation 0 to 23]]&lt;=23)</f>
        <v>0</v>
      </c>
    </row>
    <row r="4981" spans="1:13" x14ac:dyDescent="0.3">
      <c r="A4981" s="1">
        <v>4980</v>
      </c>
      <c r="B4981" s="1">
        <v>4</v>
      </c>
      <c r="C4981" s="2">
        <v>41127.374186925517</v>
      </c>
      <c r="D4981" s="2">
        <v>41131.206944444442</v>
      </c>
      <c r="E4981" s="1">
        <v>12</v>
      </c>
      <c r="F4981" s="2">
        <v>41129.575161330533</v>
      </c>
      <c r="G4981" s="1">
        <v>0</v>
      </c>
      <c r="H4981" s="32">
        <f>IFERROR(HOUR(Table1[[#This Row],[Cancel Date/time]])+MINUTE(Table1[[#This Row],[Cancel Date/time]])/60,"not cancelled")</f>
        <v>13.8</v>
      </c>
      <c r="I4981" s="47">
        <f>IFERROR(ROUND(Table1[[#This Row],[cancellation time decimal]],0),"not cancelled")</f>
        <v>14</v>
      </c>
      <c r="J4981" s="10">
        <f>IFERROR(MOD(Table1[[#This Row],[cancellation hour rounded]],24),"not cancelled")</f>
        <v>14</v>
      </c>
      <c r="K4981" s="32">
        <f>1/Table1[[#This Row],[Duration (Time between doses '[in hours'])]]</f>
        <v>8.3333333333333329E-2</v>
      </c>
      <c r="L4981" s="33">
        <f>Table1[[#This Row],[number doses per hour]]*INDEX(Table2[price per dose],Table1[[#This Row],[Drug ID]])</f>
        <v>1.448055119047619</v>
      </c>
      <c r="M4981" s="11" t="b">
        <f>AND(Table1[[#This Row],[hour of cancellation 0 to 23]]&gt;=0,Table1[[#This Row],[hour of cancellation 0 to 23]]&lt;=23)</f>
        <v>1</v>
      </c>
    </row>
    <row r="4982" spans="1:13" hidden="1" x14ac:dyDescent="0.3">
      <c r="A4982" s="1">
        <v>4981</v>
      </c>
      <c r="B4982" s="1">
        <v>8</v>
      </c>
      <c r="C4982" s="2">
        <v>41127.353215517003</v>
      </c>
      <c r="D4982" s="2">
        <v>41131.019345906774</v>
      </c>
      <c r="E4982" s="1">
        <v>3</v>
      </c>
      <c r="F4982" s="2" t="s">
        <v>5</v>
      </c>
      <c r="G4982" s="1">
        <v>0</v>
      </c>
      <c r="H4982" s="32" t="str">
        <f>IFERROR(HOUR(Table1[[#This Row],[Cancel Date/time]])+MINUTE(Table1[[#This Row],[Cancel Date/time]])/60,"not cancelled")</f>
        <v>not cancelled</v>
      </c>
      <c r="I4982" s="47" t="str">
        <f>IFERROR(ROUND(Table1[[#This Row],[cancellation time decimal]],0),"not cancelled")</f>
        <v>not cancelled</v>
      </c>
      <c r="J4982" s="10" t="str">
        <f>IFERROR(MOD(Table1[[#This Row],[cancellation hour rounded]],24),"not cancelled")</f>
        <v>not cancelled</v>
      </c>
      <c r="K4982" s="32">
        <f>1/Table1[[#This Row],[Duration (Time between doses '[in hours'])]]</f>
        <v>0.33333333333333331</v>
      </c>
      <c r="L4982" s="33">
        <f>Table1[[#This Row],[number doses per hour]]*INDEX(Table2[price per dose],Table1[[#This Row],[Drug ID]])</f>
        <v>0.29998222222222221</v>
      </c>
      <c r="M4982" s="11" t="b">
        <f>AND(Table1[[#This Row],[hour of cancellation 0 to 23]]&gt;=0,Table1[[#This Row],[hour of cancellation 0 to 23]]&lt;=23)</f>
        <v>0</v>
      </c>
    </row>
    <row r="4983" spans="1:13" x14ac:dyDescent="0.3">
      <c r="A4983" s="1">
        <v>4982</v>
      </c>
      <c r="B4983" s="1">
        <v>1</v>
      </c>
      <c r="C4983" s="2">
        <v>41127.338362091767</v>
      </c>
      <c r="D4983" s="2">
        <v>41187.338194444448</v>
      </c>
      <c r="E4983" s="1">
        <v>8</v>
      </c>
      <c r="F4983" s="2">
        <v>41128.345287666925</v>
      </c>
      <c r="G4983" s="1">
        <v>0</v>
      </c>
      <c r="H4983" s="32">
        <f>IFERROR(HOUR(Table1[[#This Row],[Cancel Date/time]])+MINUTE(Table1[[#This Row],[Cancel Date/time]])/60,"not cancelled")</f>
        <v>8.2833333333333332</v>
      </c>
      <c r="I4983" s="47">
        <f>IFERROR(ROUND(Table1[[#This Row],[cancellation time decimal]],0),"not cancelled")</f>
        <v>8</v>
      </c>
      <c r="J4983" s="10">
        <f>IFERROR(MOD(Table1[[#This Row],[cancellation hour rounded]],24),"not cancelled")</f>
        <v>8</v>
      </c>
      <c r="K4983" s="32">
        <f>1/Table1[[#This Row],[Duration (Time between doses '[in hours'])]]</f>
        <v>0.125</v>
      </c>
      <c r="L4983" s="33">
        <f>Table1[[#This Row],[number doses per hour]]*INDEX(Table2[price per dose],Table1[[#This Row],[Drug ID]])</f>
        <v>0.84929166666666667</v>
      </c>
      <c r="M4983" s="11" t="b">
        <f>AND(Table1[[#This Row],[hour of cancellation 0 to 23]]&gt;=0,Table1[[#This Row],[hour of cancellation 0 to 23]]&lt;=23)</f>
        <v>1</v>
      </c>
    </row>
    <row r="4984" spans="1:13" x14ac:dyDescent="0.3">
      <c r="A4984" s="1">
        <v>4983</v>
      </c>
      <c r="B4984" s="1">
        <v>6</v>
      </c>
      <c r="C4984" s="2">
        <v>41127.342720032269</v>
      </c>
      <c r="D4984" s="2">
        <v>41187.342361111114</v>
      </c>
      <c r="E4984" s="1">
        <v>24</v>
      </c>
      <c r="F4984" s="2">
        <v>41131.572992102367</v>
      </c>
      <c r="G4984" s="1">
        <v>0</v>
      </c>
      <c r="H4984" s="32">
        <f>IFERROR(HOUR(Table1[[#This Row],[Cancel Date/time]])+MINUTE(Table1[[#This Row],[Cancel Date/time]])/60,"not cancelled")</f>
        <v>13.75</v>
      </c>
      <c r="I4984" s="47">
        <f>IFERROR(ROUND(Table1[[#This Row],[cancellation time decimal]],0),"not cancelled")</f>
        <v>14</v>
      </c>
      <c r="J4984" s="10">
        <f>IFERROR(MOD(Table1[[#This Row],[cancellation hour rounded]],24),"not cancelled")</f>
        <v>14</v>
      </c>
      <c r="K4984" s="32">
        <f>1/Table1[[#This Row],[Duration (Time between doses '[in hours'])]]</f>
        <v>4.1666666666666664E-2</v>
      </c>
      <c r="L4984" s="33">
        <f>Table1[[#This Row],[number doses per hour]]*INDEX(Table2[price per dose],Table1[[#This Row],[Drug ID]])</f>
        <v>0.35218749999999999</v>
      </c>
      <c r="M4984" s="11" t="b">
        <f>AND(Table1[[#This Row],[hour of cancellation 0 to 23]]&gt;=0,Table1[[#This Row],[hour of cancellation 0 to 23]]&lt;=23)</f>
        <v>1</v>
      </c>
    </row>
    <row r="4985" spans="1:13" hidden="1" x14ac:dyDescent="0.3">
      <c r="A4985" s="1">
        <v>4984</v>
      </c>
      <c r="B4985" s="1">
        <v>7</v>
      </c>
      <c r="C4985" s="2">
        <v>41127.359467439135</v>
      </c>
      <c r="D4985" s="2">
        <v>41129.525737917778</v>
      </c>
      <c r="E4985" s="1">
        <v>24</v>
      </c>
      <c r="F4985" s="2" t="s">
        <v>5</v>
      </c>
      <c r="G4985" s="1">
        <v>0</v>
      </c>
      <c r="H4985" s="32" t="str">
        <f>IFERROR(HOUR(Table1[[#This Row],[Cancel Date/time]])+MINUTE(Table1[[#This Row],[Cancel Date/time]])/60,"not cancelled")</f>
        <v>not cancelled</v>
      </c>
      <c r="I4985" s="47" t="str">
        <f>IFERROR(ROUND(Table1[[#This Row],[cancellation time decimal]],0),"not cancelled")</f>
        <v>not cancelled</v>
      </c>
      <c r="J4985" s="10" t="str">
        <f>IFERROR(MOD(Table1[[#This Row],[cancellation hour rounded]],24),"not cancelled")</f>
        <v>not cancelled</v>
      </c>
      <c r="K4985" s="32">
        <f>1/Table1[[#This Row],[Duration (Time between doses '[in hours'])]]</f>
        <v>4.1666666666666664E-2</v>
      </c>
      <c r="L4985" s="33">
        <f>Table1[[#This Row],[number doses per hour]]*INDEX(Table2[price per dose],Table1[[#This Row],[Drug ID]])</f>
        <v>1.2958049999999997</v>
      </c>
      <c r="M4985" s="11" t="b">
        <f>AND(Table1[[#This Row],[hour of cancellation 0 to 23]]&gt;=0,Table1[[#This Row],[hour of cancellation 0 to 23]]&lt;=23)</f>
        <v>0</v>
      </c>
    </row>
    <row r="4986" spans="1:13" x14ac:dyDescent="0.3">
      <c r="A4986" s="1">
        <v>4985</v>
      </c>
      <c r="B4986" s="1">
        <v>9</v>
      </c>
      <c r="C4986" s="2">
        <v>41127.382168443517</v>
      </c>
      <c r="D4986" s="2">
        <v>41187.381944444445</v>
      </c>
      <c r="E4986" s="1">
        <v>5</v>
      </c>
      <c r="F4986" s="2">
        <v>41130.4964916631</v>
      </c>
      <c r="G4986" s="1">
        <v>0</v>
      </c>
      <c r="H4986" s="32">
        <f>IFERROR(HOUR(Table1[[#This Row],[Cancel Date/time]])+MINUTE(Table1[[#This Row],[Cancel Date/time]])/60,"not cancelled")</f>
        <v>11.9</v>
      </c>
      <c r="I4986" s="47">
        <f>IFERROR(ROUND(Table1[[#This Row],[cancellation time decimal]],0),"not cancelled")</f>
        <v>12</v>
      </c>
      <c r="J4986" s="10">
        <f>IFERROR(MOD(Table1[[#This Row],[cancellation hour rounded]],24),"not cancelled")</f>
        <v>12</v>
      </c>
      <c r="K4986" s="32">
        <f>1/Table1[[#This Row],[Duration (Time between doses '[in hours'])]]</f>
        <v>0.2</v>
      </c>
      <c r="L4986" s="33">
        <f>Table1[[#This Row],[number doses per hour]]*INDEX(Table2[price per dose],Table1[[#This Row],[Drug ID]])</f>
        <v>5.6740000000000004</v>
      </c>
      <c r="M4986" s="11" t="b">
        <f>AND(Table1[[#This Row],[hour of cancellation 0 to 23]]&gt;=0,Table1[[#This Row],[hour of cancellation 0 to 23]]&lt;=23)</f>
        <v>1</v>
      </c>
    </row>
    <row r="4987" spans="1:13" x14ac:dyDescent="0.3">
      <c r="A4987" s="1">
        <v>4986</v>
      </c>
      <c r="B4987" s="1">
        <v>6</v>
      </c>
      <c r="C4987" s="2">
        <v>41127.390839523556</v>
      </c>
      <c r="D4987" s="2">
        <v>41187.390277777777</v>
      </c>
      <c r="E4987" s="1">
        <v>24</v>
      </c>
      <c r="F4987" s="2">
        <v>41129.587792376784</v>
      </c>
      <c r="G4987" s="1">
        <v>0</v>
      </c>
      <c r="H4987" s="32">
        <f>IFERROR(HOUR(Table1[[#This Row],[Cancel Date/time]])+MINUTE(Table1[[#This Row],[Cancel Date/time]])/60,"not cancelled")</f>
        <v>14.1</v>
      </c>
      <c r="I4987" s="47">
        <f>IFERROR(ROUND(Table1[[#This Row],[cancellation time decimal]],0),"not cancelled")</f>
        <v>14</v>
      </c>
      <c r="J4987" s="10">
        <f>IFERROR(MOD(Table1[[#This Row],[cancellation hour rounded]],24),"not cancelled")</f>
        <v>14</v>
      </c>
      <c r="K4987" s="32">
        <f>1/Table1[[#This Row],[Duration (Time between doses '[in hours'])]]</f>
        <v>4.1666666666666664E-2</v>
      </c>
      <c r="L4987" s="33">
        <f>Table1[[#This Row],[number doses per hour]]*INDEX(Table2[price per dose],Table1[[#This Row],[Drug ID]])</f>
        <v>0.35218749999999999</v>
      </c>
      <c r="M4987" s="11" t="b">
        <f>AND(Table1[[#This Row],[hour of cancellation 0 to 23]]&gt;=0,Table1[[#This Row],[hour of cancellation 0 to 23]]&lt;=23)</f>
        <v>1</v>
      </c>
    </row>
    <row r="4988" spans="1:13" x14ac:dyDescent="0.3">
      <c r="A4988" s="1">
        <v>4987</v>
      </c>
      <c r="B4988" s="1">
        <v>6</v>
      </c>
      <c r="C4988" s="2">
        <v>41127.449650202689</v>
      </c>
      <c r="D4988" s="2">
        <v>41187.44930555555</v>
      </c>
      <c r="E4988" s="1">
        <v>24</v>
      </c>
      <c r="F4988" s="2">
        <v>41133.426511285877</v>
      </c>
      <c r="G4988" s="1">
        <v>0</v>
      </c>
      <c r="H4988" s="32">
        <f>IFERROR(HOUR(Table1[[#This Row],[Cancel Date/time]])+MINUTE(Table1[[#This Row],[Cancel Date/time]])/60,"not cancelled")</f>
        <v>10.233333333333333</v>
      </c>
      <c r="I4988" s="47">
        <f>IFERROR(ROUND(Table1[[#This Row],[cancellation time decimal]],0),"not cancelled")</f>
        <v>10</v>
      </c>
      <c r="J4988" s="10">
        <f>IFERROR(MOD(Table1[[#This Row],[cancellation hour rounded]],24),"not cancelled")</f>
        <v>10</v>
      </c>
      <c r="K4988" s="32">
        <f>1/Table1[[#This Row],[Duration (Time between doses '[in hours'])]]</f>
        <v>4.1666666666666664E-2</v>
      </c>
      <c r="L4988" s="33">
        <f>Table1[[#This Row],[number doses per hour]]*INDEX(Table2[price per dose],Table1[[#This Row],[Drug ID]])</f>
        <v>0.35218749999999999</v>
      </c>
      <c r="M4988" s="11" t="b">
        <f>AND(Table1[[#This Row],[hour of cancellation 0 to 23]]&gt;=0,Table1[[#This Row],[hour of cancellation 0 to 23]]&lt;=23)</f>
        <v>1</v>
      </c>
    </row>
    <row r="4989" spans="1:13" x14ac:dyDescent="0.3">
      <c r="A4989" s="1">
        <v>4988</v>
      </c>
      <c r="B4989" s="1">
        <v>1</v>
      </c>
      <c r="C4989" s="2">
        <v>41127.44887529526</v>
      </c>
      <c r="D4989" s="2">
        <v>41187.448611111111</v>
      </c>
      <c r="E4989" s="1">
        <v>8</v>
      </c>
      <c r="F4989" s="2">
        <v>41128.480727227194</v>
      </c>
      <c r="G4989" s="1">
        <v>0</v>
      </c>
      <c r="H4989" s="32">
        <f>IFERROR(HOUR(Table1[[#This Row],[Cancel Date/time]])+MINUTE(Table1[[#This Row],[Cancel Date/time]])/60,"not cancelled")</f>
        <v>11.533333333333333</v>
      </c>
      <c r="I4989" s="47">
        <f>IFERROR(ROUND(Table1[[#This Row],[cancellation time decimal]],0),"not cancelled")</f>
        <v>12</v>
      </c>
      <c r="J4989" s="10">
        <f>IFERROR(MOD(Table1[[#This Row],[cancellation hour rounded]],24),"not cancelled")</f>
        <v>12</v>
      </c>
      <c r="K4989" s="32">
        <f>1/Table1[[#This Row],[Duration (Time between doses '[in hours'])]]</f>
        <v>0.125</v>
      </c>
      <c r="L4989" s="33">
        <f>Table1[[#This Row],[number doses per hour]]*INDEX(Table2[price per dose],Table1[[#This Row],[Drug ID]])</f>
        <v>0.84929166666666667</v>
      </c>
      <c r="M4989" s="11" t="b">
        <f>AND(Table1[[#This Row],[hour of cancellation 0 to 23]]&gt;=0,Table1[[#This Row],[hour of cancellation 0 to 23]]&lt;=23)</f>
        <v>1</v>
      </c>
    </row>
    <row r="4990" spans="1:13" x14ac:dyDescent="0.3">
      <c r="A4990" s="1">
        <v>4989</v>
      </c>
      <c r="B4990" s="1">
        <v>1</v>
      </c>
      <c r="C4990" s="2">
        <v>41127.447799496702</v>
      </c>
      <c r="D4990" s="2">
        <v>41187.447222222218</v>
      </c>
      <c r="E4990" s="1">
        <v>12</v>
      </c>
      <c r="F4990" s="2">
        <v>41128.317780930607</v>
      </c>
      <c r="G4990" s="1">
        <v>0</v>
      </c>
      <c r="H4990" s="32">
        <f>IFERROR(HOUR(Table1[[#This Row],[Cancel Date/time]])+MINUTE(Table1[[#This Row],[Cancel Date/time]])/60,"not cancelled")</f>
        <v>7.6166666666666671</v>
      </c>
      <c r="I4990" s="47">
        <f>IFERROR(ROUND(Table1[[#This Row],[cancellation time decimal]],0),"not cancelled")</f>
        <v>8</v>
      </c>
      <c r="J4990" s="10">
        <f>IFERROR(MOD(Table1[[#This Row],[cancellation hour rounded]],24),"not cancelled")</f>
        <v>8</v>
      </c>
      <c r="K4990" s="32">
        <f>1/Table1[[#This Row],[Duration (Time between doses '[in hours'])]]</f>
        <v>8.3333333333333329E-2</v>
      </c>
      <c r="L4990" s="33">
        <f>Table1[[#This Row],[number doses per hour]]*INDEX(Table2[price per dose],Table1[[#This Row],[Drug ID]])</f>
        <v>0.56619444444444444</v>
      </c>
      <c r="M4990" s="11" t="b">
        <f>AND(Table1[[#This Row],[hour of cancellation 0 to 23]]&gt;=0,Table1[[#This Row],[hour of cancellation 0 to 23]]&lt;=23)</f>
        <v>1</v>
      </c>
    </row>
    <row r="4991" spans="1:13" x14ac:dyDescent="0.3">
      <c r="A4991" s="1">
        <v>4990</v>
      </c>
      <c r="B4991" s="1">
        <v>1</v>
      </c>
      <c r="C4991" s="2">
        <v>41127.580181143581</v>
      </c>
      <c r="D4991" s="2">
        <v>41187.579861111109</v>
      </c>
      <c r="E4991" s="1">
        <v>12</v>
      </c>
      <c r="F4991" s="2">
        <v>41128.29467183091</v>
      </c>
      <c r="G4991" s="1">
        <v>0</v>
      </c>
      <c r="H4991" s="32">
        <f>IFERROR(HOUR(Table1[[#This Row],[Cancel Date/time]])+MINUTE(Table1[[#This Row],[Cancel Date/time]])/60,"not cancelled")</f>
        <v>7.0666666666666664</v>
      </c>
      <c r="I4991" s="47">
        <f>IFERROR(ROUND(Table1[[#This Row],[cancellation time decimal]],0),"not cancelled")</f>
        <v>7</v>
      </c>
      <c r="J4991" s="10">
        <f>IFERROR(MOD(Table1[[#This Row],[cancellation hour rounded]],24),"not cancelled")</f>
        <v>7</v>
      </c>
      <c r="K4991" s="32">
        <f>1/Table1[[#This Row],[Duration (Time between doses '[in hours'])]]</f>
        <v>8.3333333333333329E-2</v>
      </c>
      <c r="L4991" s="33">
        <f>Table1[[#This Row],[number doses per hour]]*INDEX(Table2[price per dose],Table1[[#This Row],[Drug ID]])</f>
        <v>0.56619444444444444</v>
      </c>
      <c r="M4991" s="11" t="b">
        <f>AND(Table1[[#This Row],[hour of cancellation 0 to 23]]&gt;=0,Table1[[#This Row],[hour of cancellation 0 to 23]]&lt;=23)</f>
        <v>1</v>
      </c>
    </row>
    <row r="4992" spans="1:13" x14ac:dyDescent="0.3">
      <c r="A4992" s="1">
        <v>4991</v>
      </c>
      <c r="B4992" s="1">
        <v>1</v>
      </c>
      <c r="C4992" s="2">
        <v>41127.604327448971</v>
      </c>
      <c r="D4992" s="2">
        <v>41187.604166666672</v>
      </c>
      <c r="E4992" s="1">
        <v>12</v>
      </c>
      <c r="F4992" s="2">
        <v>41128.295812353514</v>
      </c>
      <c r="G4992" s="1">
        <v>0</v>
      </c>
      <c r="H4992" s="32">
        <f>IFERROR(HOUR(Table1[[#This Row],[Cancel Date/time]])+MINUTE(Table1[[#This Row],[Cancel Date/time]])/60,"not cancelled")</f>
        <v>7.083333333333333</v>
      </c>
      <c r="I4992" s="47">
        <f>IFERROR(ROUND(Table1[[#This Row],[cancellation time decimal]],0),"not cancelled")</f>
        <v>7</v>
      </c>
      <c r="J4992" s="10">
        <f>IFERROR(MOD(Table1[[#This Row],[cancellation hour rounded]],24),"not cancelled")</f>
        <v>7</v>
      </c>
      <c r="K4992" s="32">
        <f>1/Table1[[#This Row],[Duration (Time between doses '[in hours'])]]</f>
        <v>8.3333333333333329E-2</v>
      </c>
      <c r="L4992" s="33">
        <f>Table1[[#This Row],[number doses per hour]]*INDEX(Table2[price per dose],Table1[[#This Row],[Drug ID]])</f>
        <v>0.56619444444444444</v>
      </c>
      <c r="M4992" s="11" t="b">
        <f>AND(Table1[[#This Row],[hour of cancellation 0 to 23]]&gt;=0,Table1[[#This Row],[hour of cancellation 0 to 23]]&lt;=23)</f>
        <v>1</v>
      </c>
    </row>
    <row r="4993" spans="1:13" x14ac:dyDescent="0.3">
      <c r="A4993" s="1">
        <v>4992</v>
      </c>
      <c r="B4993" s="1">
        <v>1</v>
      </c>
      <c r="C4993" s="2">
        <v>41127.665318446001</v>
      </c>
      <c r="D4993" s="2">
        <v>41187.665277777778</v>
      </c>
      <c r="E4993" s="1">
        <v>12</v>
      </c>
      <c r="F4993" s="2">
        <v>41128.586662300142</v>
      </c>
      <c r="G4993" s="1">
        <v>0</v>
      </c>
      <c r="H4993" s="32">
        <f>IFERROR(HOUR(Table1[[#This Row],[Cancel Date/time]])+MINUTE(Table1[[#This Row],[Cancel Date/time]])/60,"not cancelled")</f>
        <v>14.066666666666666</v>
      </c>
      <c r="I4993" s="47">
        <f>IFERROR(ROUND(Table1[[#This Row],[cancellation time decimal]],0),"not cancelled")</f>
        <v>14</v>
      </c>
      <c r="J4993" s="10">
        <f>IFERROR(MOD(Table1[[#This Row],[cancellation hour rounded]],24),"not cancelled")</f>
        <v>14</v>
      </c>
      <c r="K4993" s="32">
        <f>1/Table1[[#This Row],[Duration (Time between doses '[in hours'])]]</f>
        <v>8.3333333333333329E-2</v>
      </c>
      <c r="L4993" s="33">
        <f>Table1[[#This Row],[number doses per hour]]*INDEX(Table2[price per dose],Table1[[#This Row],[Drug ID]])</f>
        <v>0.56619444444444444</v>
      </c>
      <c r="M4993" s="11" t="b">
        <f>AND(Table1[[#This Row],[hour of cancellation 0 to 23]]&gt;=0,Table1[[#This Row],[hour of cancellation 0 to 23]]&lt;=23)</f>
        <v>1</v>
      </c>
    </row>
    <row r="4994" spans="1:13" x14ac:dyDescent="0.3">
      <c r="A4994" s="1">
        <v>4993</v>
      </c>
      <c r="B4994" s="1">
        <v>3</v>
      </c>
      <c r="C4994" s="2">
        <v>41127.702439865745</v>
      </c>
      <c r="D4994" s="2">
        <v>41187.70208333333</v>
      </c>
      <c r="E4994" s="1">
        <v>24</v>
      </c>
      <c r="F4994" s="2">
        <v>41130.547005559725</v>
      </c>
      <c r="G4994" s="1">
        <v>0</v>
      </c>
      <c r="H4994" s="32">
        <f>IFERROR(HOUR(Table1[[#This Row],[Cancel Date/time]])+MINUTE(Table1[[#This Row],[Cancel Date/time]])/60,"not cancelled")</f>
        <v>13.116666666666667</v>
      </c>
      <c r="I4994" s="47">
        <f>IFERROR(ROUND(Table1[[#This Row],[cancellation time decimal]],0),"not cancelled")</f>
        <v>13</v>
      </c>
      <c r="J4994" s="10">
        <f>IFERROR(MOD(Table1[[#This Row],[cancellation hour rounded]],24),"not cancelled")</f>
        <v>13</v>
      </c>
      <c r="K4994" s="32">
        <f>1/Table1[[#This Row],[Duration (Time between doses '[in hours'])]]</f>
        <v>4.1666666666666664E-2</v>
      </c>
      <c r="L4994" s="33">
        <f>Table1[[#This Row],[number doses per hour]]*INDEX(Table2[price per dose],Table1[[#This Row],[Drug ID]])</f>
        <v>0.18133000000000002</v>
      </c>
      <c r="M4994" s="11" t="b">
        <f>AND(Table1[[#This Row],[hour of cancellation 0 to 23]]&gt;=0,Table1[[#This Row],[hour of cancellation 0 to 23]]&lt;=23)</f>
        <v>1</v>
      </c>
    </row>
    <row r="4995" spans="1:13" x14ac:dyDescent="0.3">
      <c r="A4995" s="1">
        <v>4994</v>
      </c>
      <c r="B4995" s="1">
        <v>1</v>
      </c>
      <c r="C4995" s="2">
        <v>41127.681398729925</v>
      </c>
      <c r="D4995" s="2">
        <v>41187.681249999994</v>
      </c>
      <c r="E4995" s="1">
        <v>12</v>
      </c>
      <c r="F4995" s="2">
        <v>41128.581557592363</v>
      </c>
      <c r="G4995" s="1">
        <v>0</v>
      </c>
      <c r="H4995" s="32">
        <f>IFERROR(HOUR(Table1[[#This Row],[Cancel Date/time]])+MINUTE(Table1[[#This Row],[Cancel Date/time]])/60,"not cancelled")</f>
        <v>13.95</v>
      </c>
      <c r="I4995" s="47">
        <f>IFERROR(ROUND(Table1[[#This Row],[cancellation time decimal]],0),"not cancelled")</f>
        <v>14</v>
      </c>
      <c r="J4995" s="10">
        <f>IFERROR(MOD(Table1[[#This Row],[cancellation hour rounded]],24),"not cancelled")</f>
        <v>14</v>
      </c>
      <c r="K4995" s="32">
        <f>1/Table1[[#This Row],[Duration (Time between doses '[in hours'])]]</f>
        <v>8.3333333333333329E-2</v>
      </c>
      <c r="L4995" s="33">
        <f>Table1[[#This Row],[number doses per hour]]*INDEX(Table2[price per dose],Table1[[#This Row],[Drug ID]])</f>
        <v>0.56619444444444444</v>
      </c>
      <c r="M4995" s="11" t="b">
        <f>AND(Table1[[#This Row],[hour of cancellation 0 to 23]]&gt;=0,Table1[[#This Row],[hour of cancellation 0 to 23]]&lt;=23)</f>
        <v>1</v>
      </c>
    </row>
    <row r="4996" spans="1:13" x14ac:dyDescent="0.3">
      <c r="A4996" s="1">
        <v>4995</v>
      </c>
      <c r="B4996" s="1">
        <v>4</v>
      </c>
      <c r="C4996" s="2">
        <v>41127.751313546294</v>
      </c>
      <c r="D4996" s="2">
        <v>41187.750694444447</v>
      </c>
      <c r="E4996" s="1">
        <v>12</v>
      </c>
      <c r="F4996" s="2">
        <v>41129.28773015536</v>
      </c>
      <c r="G4996" s="1">
        <v>0</v>
      </c>
      <c r="H4996" s="32">
        <f>IFERROR(HOUR(Table1[[#This Row],[Cancel Date/time]])+MINUTE(Table1[[#This Row],[Cancel Date/time]])/60,"not cancelled")</f>
        <v>6.9</v>
      </c>
      <c r="I4996" s="47">
        <f>IFERROR(ROUND(Table1[[#This Row],[cancellation time decimal]],0),"not cancelled")</f>
        <v>7</v>
      </c>
      <c r="J4996" s="10">
        <f>IFERROR(MOD(Table1[[#This Row],[cancellation hour rounded]],24),"not cancelled")</f>
        <v>7</v>
      </c>
      <c r="K4996" s="32">
        <f>1/Table1[[#This Row],[Duration (Time between doses '[in hours'])]]</f>
        <v>8.3333333333333329E-2</v>
      </c>
      <c r="L4996" s="33">
        <f>Table1[[#This Row],[number doses per hour]]*INDEX(Table2[price per dose],Table1[[#This Row],[Drug ID]])</f>
        <v>1.448055119047619</v>
      </c>
      <c r="M4996" s="11" t="b">
        <f>AND(Table1[[#This Row],[hour of cancellation 0 to 23]]&gt;=0,Table1[[#This Row],[hour of cancellation 0 to 23]]&lt;=23)</f>
        <v>1</v>
      </c>
    </row>
    <row r="4997" spans="1:13" x14ac:dyDescent="0.3">
      <c r="A4997" s="1">
        <v>4996</v>
      </c>
      <c r="B4997" s="1">
        <v>1</v>
      </c>
      <c r="C4997" s="2">
        <v>41127.755095283683</v>
      </c>
      <c r="D4997" s="2">
        <v>41187.754861111112</v>
      </c>
      <c r="E4997" s="1">
        <v>12</v>
      </c>
      <c r="F4997" s="2">
        <v>41128.436687998714</v>
      </c>
      <c r="G4997" s="1">
        <v>0</v>
      </c>
      <c r="H4997" s="32">
        <f>IFERROR(HOUR(Table1[[#This Row],[Cancel Date/time]])+MINUTE(Table1[[#This Row],[Cancel Date/time]])/60,"not cancelled")</f>
        <v>10.466666666666667</v>
      </c>
      <c r="I4997" s="47">
        <f>IFERROR(ROUND(Table1[[#This Row],[cancellation time decimal]],0),"not cancelled")</f>
        <v>10</v>
      </c>
      <c r="J4997" s="10">
        <f>IFERROR(MOD(Table1[[#This Row],[cancellation hour rounded]],24),"not cancelled")</f>
        <v>10</v>
      </c>
      <c r="K4997" s="32">
        <f>1/Table1[[#This Row],[Duration (Time between doses '[in hours'])]]</f>
        <v>8.3333333333333329E-2</v>
      </c>
      <c r="L4997" s="33">
        <f>Table1[[#This Row],[number doses per hour]]*INDEX(Table2[price per dose],Table1[[#This Row],[Drug ID]])</f>
        <v>0.56619444444444444</v>
      </c>
      <c r="M4997" s="11" t="b">
        <f>AND(Table1[[#This Row],[hour of cancellation 0 to 23]]&gt;=0,Table1[[#This Row],[hour of cancellation 0 to 23]]&lt;=23)</f>
        <v>1</v>
      </c>
    </row>
    <row r="4998" spans="1:13" x14ac:dyDescent="0.3">
      <c r="A4998" s="1">
        <v>4997</v>
      </c>
      <c r="B4998" s="1">
        <v>8</v>
      </c>
      <c r="C4998" s="2">
        <v>41127.790834117004</v>
      </c>
      <c r="D4998" s="2">
        <v>41187.790277777778</v>
      </c>
      <c r="E4998" s="1">
        <v>3</v>
      </c>
      <c r="F4998" s="2">
        <v>41134.556865149796</v>
      </c>
      <c r="G4998" s="1">
        <v>1</v>
      </c>
      <c r="H4998" s="32">
        <f>IFERROR(HOUR(Table1[[#This Row],[Cancel Date/time]])+MINUTE(Table1[[#This Row],[Cancel Date/time]])/60,"not cancelled")</f>
        <v>13.35</v>
      </c>
      <c r="I4998" s="47">
        <f>IFERROR(ROUND(Table1[[#This Row],[cancellation time decimal]],0),"not cancelled")</f>
        <v>13</v>
      </c>
      <c r="J4998" s="10">
        <f>IFERROR(MOD(Table1[[#This Row],[cancellation hour rounded]],24),"not cancelled")</f>
        <v>13</v>
      </c>
      <c r="K4998" s="32">
        <f>1/Table1[[#This Row],[Duration (Time between doses '[in hours'])]]</f>
        <v>0.33333333333333331</v>
      </c>
      <c r="L4998" s="33">
        <f>Table1[[#This Row],[number doses per hour]]*INDEX(Table2[price per dose],Table1[[#This Row],[Drug ID]])</f>
        <v>0.29998222222222221</v>
      </c>
      <c r="M4998" s="11" t="b">
        <f>AND(Table1[[#This Row],[hour of cancellation 0 to 23]]&gt;=0,Table1[[#This Row],[hour of cancellation 0 to 23]]&lt;=23)</f>
        <v>1</v>
      </c>
    </row>
    <row r="4999" spans="1:13" x14ac:dyDescent="0.3">
      <c r="A4999" s="1">
        <v>4998</v>
      </c>
      <c r="B4999" s="1">
        <v>1</v>
      </c>
      <c r="C4999" s="2">
        <v>41127.819894289474</v>
      </c>
      <c r="D4999" s="2">
        <v>41187.819444444445</v>
      </c>
      <c r="E4999" s="1">
        <v>8</v>
      </c>
      <c r="F4999" s="2">
        <v>41129.136435921457</v>
      </c>
      <c r="G4999" s="1">
        <v>0</v>
      </c>
      <c r="H4999" s="32">
        <f>IFERROR(HOUR(Table1[[#This Row],[Cancel Date/time]])+MINUTE(Table1[[#This Row],[Cancel Date/time]])/60,"not cancelled")</f>
        <v>3.2666666666666666</v>
      </c>
      <c r="I4999" s="47">
        <f>IFERROR(ROUND(Table1[[#This Row],[cancellation time decimal]],0),"not cancelled")</f>
        <v>3</v>
      </c>
      <c r="J4999" s="10">
        <f>IFERROR(MOD(Table1[[#This Row],[cancellation hour rounded]],24),"not cancelled")</f>
        <v>3</v>
      </c>
      <c r="K4999" s="32">
        <f>1/Table1[[#This Row],[Duration (Time between doses '[in hours'])]]</f>
        <v>0.125</v>
      </c>
      <c r="L4999" s="33">
        <f>Table1[[#This Row],[number doses per hour]]*INDEX(Table2[price per dose],Table1[[#This Row],[Drug ID]])</f>
        <v>0.84929166666666667</v>
      </c>
      <c r="M4999" s="11" t="b">
        <f>AND(Table1[[#This Row],[hour of cancellation 0 to 23]]&gt;=0,Table1[[#This Row],[hour of cancellation 0 to 23]]&lt;=23)</f>
        <v>1</v>
      </c>
    </row>
    <row r="5000" spans="1:13" x14ac:dyDescent="0.3">
      <c r="A5000" s="1">
        <v>4999</v>
      </c>
      <c r="B5000" s="1">
        <v>6</v>
      </c>
      <c r="C5000" s="2">
        <v>41127.848686634883</v>
      </c>
      <c r="D5000" s="2">
        <v>41187.848611111112</v>
      </c>
      <c r="E5000" s="1">
        <v>24</v>
      </c>
      <c r="F5000" s="2">
        <v>41131.86197997311</v>
      </c>
      <c r="G5000" s="1">
        <v>0</v>
      </c>
      <c r="H5000" s="32">
        <f>IFERROR(HOUR(Table1[[#This Row],[Cancel Date/time]])+MINUTE(Table1[[#This Row],[Cancel Date/time]])/60,"not cancelled")</f>
        <v>20.683333333333334</v>
      </c>
      <c r="I5000" s="47">
        <f>IFERROR(ROUND(Table1[[#This Row],[cancellation time decimal]],0),"not cancelled")</f>
        <v>21</v>
      </c>
      <c r="J5000" s="10">
        <f>IFERROR(MOD(Table1[[#This Row],[cancellation hour rounded]],24),"not cancelled")</f>
        <v>21</v>
      </c>
      <c r="K5000" s="32">
        <f>1/Table1[[#This Row],[Duration (Time between doses '[in hours'])]]</f>
        <v>4.1666666666666664E-2</v>
      </c>
      <c r="L5000" s="33">
        <f>Table1[[#This Row],[number doses per hour]]*INDEX(Table2[price per dose],Table1[[#This Row],[Drug ID]])</f>
        <v>0.35218749999999999</v>
      </c>
      <c r="M5000" s="11" t="b">
        <f>AND(Table1[[#This Row],[hour of cancellation 0 to 23]]&gt;=0,Table1[[#This Row],[hour of cancellation 0 to 23]]&lt;=23)</f>
        <v>1</v>
      </c>
    </row>
    <row r="5001" spans="1:13" hidden="1" x14ac:dyDescent="0.3">
      <c r="A5001" s="1">
        <v>5000</v>
      </c>
      <c r="B5001" s="1">
        <v>1</v>
      </c>
      <c r="C5001" s="2">
        <v>41127.835266930764</v>
      </c>
      <c r="D5001" s="2">
        <v>41131.001502333427</v>
      </c>
      <c r="E5001" s="1">
        <v>12</v>
      </c>
      <c r="F5001" s="2" t="s">
        <v>5</v>
      </c>
      <c r="G5001" s="1">
        <v>0</v>
      </c>
      <c r="H5001" s="32" t="str">
        <f>IFERROR(HOUR(Table1[[#This Row],[Cancel Date/time]])+MINUTE(Table1[[#This Row],[Cancel Date/time]])/60,"not cancelled")</f>
        <v>not cancelled</v>
      </c>
      <c r="I5001" s="47" t="str">
        <f>IFERROR(ROUND(Table1[[#This Row],[cancellation time decimal]],0),"not cancelled")</f>
        <v>not cancelled</v>
      </c>
      <c r="J5001" s="10" t="str">
        <f>IFERROR(MOD(Table1[[#This Row],[cancellation hour rounded]],24),"not cancelled")</f>
        <v>not cancelled</v>
      </c>
      <c r="K5001" s="32">
        <f>1/Table1[[#This Row],[Duration (Time between doses '[in hours'])]]</f>
        <v>8.3333333333333329E-2</v>
      </c>
      <c r="L5001" s="33">
        <f>Table1[[#This Row],[number doses per hour]]*INDEX(Table2[price per dose],Table1[[#This Row],[Drug ID]])</f>
        <v>0.56619444444444444</v>
      </c>
      <c r="M5001" s="11" t="b">
        <f>AND(Table1[[#This Row],[hour of cancellation 0 to 23]]&gt;=0,Table1[[#This Row],[hour of cancellation 0 to 23]]&lt;=23)</f>
        <v>0</v>
      </c>
    </row>
    <row r="5002" spans="1:13" x14ac:dyDescent="0.3">
      <c r="A5002" s="1">
        <v>5001</v>
      </c>
      <c r="B5002" s="1">
        <v>6</v>
      </c>
      <c r="C5002" s="2">
        <v>41127.963217106211</v>
      </c>
      <c r="D5002" s="2">
        <v>41187.963194444448</v>
      </c>
      <c r="E5002" s="1">
        <v>24</v>
      </c>
      <c r="F5002" s="2">
        <v>41131.544254185399</v>
      </c>
      <c r="G5002" s="1">
        <v>0</v>
      </c>
      <c r="H5002" s="32">
        <f>IFERROR(HOUR(Table1[[#This Row],[Cancel Date/time]])+MINUTE(Table1[[#This Row],[Cancel Date/time]])/60,"not cancelled")</f>
        <v>13.05</v>
      </c>
      <c r="I5002" s="47">
        <f>IFERROR(ROUND(Table1[[#This Row],[cancellation time decimal]],0),"not cancelled")</f>
        <v>13</v>
      </c>
      <c r="J5002" s="10">
        <f>IFERROR(MOD(Table1[[#This Row],[cancellation hour rounded]],24),"not cancelled")</f>
        <v>13</v>
      </c>
      <c r="K5002" s="32">
        <f>1/Table1[[#This Row],[Duration (Time between doses '[in hours'])]]</f>
        <v>4.1666666666666664E-2</v>
      </c>
      <c r="L5002" s="33">
        <f>Table1[[#This Row],[number doses per hour]]*INDEX(Table2[price per dose],Table1[[#This Row],[Drug ID]])</f>
        <v>0.35218749999999999</v>
      </c>
      <c r="M5002" s="11" t="b">
        <f>AND(Table1[[#This Row],[hour of cancellation 0 to 23]]&gt;=0,Table1[[#This Row],[hour of cancellation 0 to 23]]&lt;=23)</f>
        <v>1</v>
      </c>
    </row>
    <row r="5003" spans="1:13" x14ac:dyDescent="0.3">
      <c r="A5003" s="1">
        <v>5002</v>
      </c>
      <c r="B5003" s="1">
        <v>3</v>
      </c>
      <c r="C5003" s="2">
        <v>41128.229310755894</v>
      </c>
      <c r="D5003" s="2">
        <v>41188.229166666672</v>
      </c>
      <c r="E5003" s="1">
        <v>24</v>
      </c>
      <c r="F5003" s="2">
        <v>41130.425834849681</v>
      </c>
      <c r="G5003" s="1">
        <v>0</v>
      </c>
      <c r="H5003" s="32">
        <f>IFERROR(HOUR(Table1[[#This Row],[Cancel Date/time]])+MINUTE(Table1[[#This Row],[Cancel Date/time]])/60,"not cancelled")</f>
        <v>10.216666666666667</v>
      </c>
      <c r="I5003" s="47">
        <f>IFERROR(ROUND(Table1[[#This Row],[cancellation time decimal]],0),"not cancelled")</f>
        <v>10</v>
      </c>
      <c r="J5003" s="10">
        <f>IFERROR(MOD(Table1[[#This Row],[cancellation hour rounded]],24),"not cancelled")</f>
        <v>10</v>
      </c>
      <c r="K5003" s="32">
        <f>1/Table1[[#This Row],[Duration (Time between doses '[in hours'])]]</f>
        <v>4.1666666666666664E-2</v>
      </c>
      <c r="L5003" s="33">
        <f>Table1[[#This Row],[number doses per hour]]*INDEX(Table2[price per dose],Table1[[#This Row],[Drug ID]])</f>
        <v>0.18133000000000002</v>
      </c>
      <c r="M5003" s="11" t="b">
        <f>AND(Table1[[#This Row],[hour of cancellation 0 to 23]]&gt;=0,Table1[[#This Row],[hour of cancellation 0 to 23]]&lt;=23)</f>
        <v>1</v>
      </c>
    </row>
    <row r="5004" spans="1:13" hidden="1" x14ac:dyDescent="0.3">
      <c r="A5004" s="1">
        <v>5003</v>
      </c>
      <c r="B5004" s="1">
        <v>1</v>
      </c>
      <c r="C5004" s="2">
        <v>41128.219105606033</v>
      </c>
      <c r="D5004" s="2">
        <v>41132.38520818649</v>
      </c>
      <c r="E5004" s="1">
        <v>8</v>
      </c>
      <c r="F5004" s="2" t="s">
        <v>5</v>
      </c>
      <c r="G5004" s="1">
        <v>0</v>
      </c>
      <c r="H5004" s="32" t="str">
        <f>IFERROR(HOUR(Table1[[#This Row],[Cancel Date/time]])+MINUTE(Table1[[#This Row],[Cancel Date/time]])/60,"not cancelled")</f>
        <v>not cancelled</v>
      </c>
      <c r="I5004" s="47" t="str">
        <f>IFERROR(ROUND(Table1[[#This Row],[cancellation time decimal]],0),"not cancelled")</f>
        <v>not cancelled</v>
      </c>
      <c r="J5004" s="10" t="str">
        <f>IFERROR(MOD(Table1[[#This Row],[cancellation hour rounded]],24),"not cancelled")</f>
        <v>not cancelled</v>
      </c>
      <c r="K5004" s="32">
        <f>1/Table1[[#This Row],[Duration (Time between doses '[in hours'])]]</f>
        <v>0.125</v>
      </c>
      <c r="L5004" s="33">
        <f>Table1[[#This Row],[number doses per hour]]*INDEX(Table2[price per dose],Table1[[#This Row],[Drug ID]])</f>
        <v>0.84929166666666667</v>
      </c>
      <c r="M5004" s="11" t="b">
        <f>AND(Table1[[#This Row],[hour of cancellation 0 to 23]]&gt;=0,Table1[[#This Row],[hour of cancellation 0 to 23]]&lt;=23)</f>
        <v>0</v>
      </c>
    </row>
    <row r="5005" spans="1:13" x14ac:dyDescent="0.3">
      <c r="A5005" s="1">
        <v>5004</v>
      </c>
      <c r="B5005" s="1">
        <v>1</v>
      </c>
      <c r="C5005" s="2">
        <v>41128.296073209574</v>
      </c>
      <c r="D5005" s="2">
        <v>41188.29583333333</v>
      </c>
      <c r="E5005" s="1">
        <v>12</v>
      </c>
      <c r="F5005" s="2">
        <v>41129.726307464771</v>
      </c>
      <c r="G5005" s="1">
        <v>0</v>
      </c>
      <c r="H5005" s="32">
        <f>IFERROR(HOUR(Table1[[#This Row],[Cancel Date/time]])+MINUTE(Table1[[#This Row],[Cancel Date/time]])/60,"not cancelled")</f>
        <v>17.416666666666668</v>
      </c>
      <c r="I5005" s="47">
        <f>IFERROR(ROUND(Table1[[#This Row],[cancellation time decimal]],0),"not cancelled")</f>
        <v>17</v>
      </c>
      <c r="J5005" s="10">
        <f>IFERROR(MOD(Table1[[#This Row],[cancellation hour rounded]],24),"not cancelled")</f>
        <v>17</v>
      </c>
      <c r="K5005" s="32">
        <f>1/Table1[[#This Row],[Duration (Time between doses '[in hours'])]]</f>
        <v>8.3333333333333329E-2</v>
      </c>
      <c r="L5005" s="33">
        <f>Table1[[#This Row],[number doses per hour]]*INDEX(Table2[price per dose],Table1[[#This Row],[Drug ID]])</f>
        <v>0.56619444444444444</v>
      </c>
      <c r="M5005" s="11" t="b">
        <f>AND(Table1[[#This Row],[hour of cancellation 0 to 23]]&gt;=0,Table1[[#This Row],[hour of cancellation 0 to 23]]&lt;=23)</f>
        <v>1</v>
      </c>
    </row>
    <row r="5006" spans="1:13" x14ac:dyDescent="0.3">
      <c r="A5006" s="1">
        <v>5005</v>
      </c>
      <c r="B5006" s="1">
        <v>5</v>
      </c>
      <c r="C5006" s="2">
        <v>41128.326331329648</v>
      </c>
      <c r="D5006" s="2">
        <v>41188.325694444444</v>
      </c>
      <c r="E5006" s="1">
        <v>24</v>
      </c>
      <c r="F5006" s="2">
        <v>41131.700298671407</v>
      </c>
      <c r="G5006" s="1">
        <v>0</v>
      </c>
      <c r="H5006" s="32">
        <f>IFERROR(HOUR(Table1[[#This Row],[Cancel Date/time]])+MINUTE(Table1[[#This Row],[Cancel Date/time]])/60,"not cancelled")</f>
        <v>16.8</v>
      </c>
      <c r="I5006" s="47">
        <f>IFERROR(ROUND(Table1[[#This Row],[cancellation time decimal]],0),"not cancelled")</f>
        <v>17</v>
      </c>
      <c r="J5006" s="10">
        <f>IFERROR(MOD(Table1[[#This Row],[cancellation hour rounded]],24),"not cancelled")</f>
        <v>17</v>
      </c>
      <c r="K5006" s="32">
        <f>1/Table1[[#This Row],[Duration (Time between doses '[in hours'])]]</f>
        <v>4.1666666666666664E-2</v>
      </c>
      <c r="L5006" s="33">
        <f>Table1[[#This Row],[number doses per hour]]*INDEX(Table2[price per dose],Table1[[#This Row],[Drug ID]])</f>
        <v>0.2815833333333333</v>
      </c>
      <c r="M5006" s="11" t="b">
        <f>AND(Table1[[#This Row],[hour of cancellation 0 to 23]]&gt;=0,Table1[[#This Row],[hour of cancellation 0 to 23]]&lt;=23)</f>
        <v>1</v>
      </c>
    </row>
    <row r="5007" spans="1:13" x14ac:dyDescent="0.3">
      <c r="A5007" s="1">
        <v>5006</v>
      </c>
      <c r="B5007" s="1">
        <v>2</v>
      </c>
      <c r="C5007" s="2">
        <v>41128.366231215397</v>
      </c>
      <c r="D5007" s="2">
        <v>41188.365972222222</v>
      </c>
      <c r="E5007" s="1">
        <v>10</v>
      </c>
      <c r="F5007" s="2">
        <v>41129.347701358987</v>
      </c>
      <c r="G5007" s="1">
        <v>0</v>
      </c>
      <c r="H5007" s="32">
        <f>IFERROR(HOUR(Table1[[#This Row],[Cancel Date/time]])+MINUTE(Table1[[#This Row],[Cancel Date/time]])/60,"not cancelled")</f>
        <v>8.3333333333333339</v>
      </c>
      <c r="I5007" s="47">
        <f>IFERROR(ROUND(Table1[[#This Row],[cancellation time decimal]],0),"not cancelled")</f>
        <v>8</v>
      </c>
      <c r="J5007" s="10">
        <f>IFERROR(MOD(Table1[[#This Row],[cancellation hour rounded]],24),"not cancelled")</f>
        <v>8</v>
      </c>
      <c r="K5007" s="32">
        <f>1/Table1[[#This Row],[Duration (Time between doses '[in hours'])]]</f>
        <v>0.1</v>
      </c>
      <c r="L5007" s="33">
        <f>Table1[[#This Row],[number doses per hour]]*INDEX(Table2[price per dose],Table1[[#This Row],[Drug ID]])</f>
        <v>0.84959999999999969</v>
      </c>
      <c r="M5007" s="11" t="b">
        <f>AND(Table1[[#This Row],[hour of cancellation 0 to 23]]&gt;=0,Table1[[#This Row],[hour of cancellation 0 to 23]]&lt;=23)</f>
        <v>1</v>
      </c>
    </row>
    <row r="5008" spans="1:13" hidden="1" x14ac:dyDescent="0.3">
      <c r="A5008" s="1">
        <v>5007</v>
      </c>
      <c r="B5008" s="1">
        <v>7</v>
      </c>
      <c r="C5008" s="2">
        <v>41128.359306641774</v>
      </c>
      <c r="D5008" s="2">
        <v>41132.150470168526</v>
      </c>
      <c r="E5008" s="1">
        <v>24</v>
      </c>
      <c r="F5008" s="2" t="s">
        <v>5</v>
      </c>
      <c r="G5008" s="1">
        <v>0</v>
      </c>
      <c r="H5008" s="32" t="str">
        <f>IFERROR(HOUR(Table1[[#This Row],[Cancel Date/time]])+MINUTE(Table1[[#This Row],[Cancel Date/time]])/60,"not cancelled")</f>
        <v>not cancelled</v>
      </c>
      <c r="I5008" s="47" t="str">
        <f>IFERROR(ROUND(Table1[[#This Row],[cancellation time decimal]],0),"not cancelled")</f>
        <v>not cancelled</v>
      </c>
      <c r="J5008" s="10" t="str">
        <f>IFERROR(MOD(Table1[[#This Row],[cancellation hour rounded]],24),"not cancelled")</f>
        <v>not cancelled</v>
      </c>
      <c r="K5008" s="32">
        <f>1/Table1[[#This Row],[Duration (Time between doses '[in hours'])]]</f>
        <v>4.1666666666666664E-2</v>
      </c>
      <c r="L5008" s="33">
        <f>Table1[[#This Row],[number doses per hour]]*INDEX(Table2[price per dose],Table1[[#This Row],[Drug ID]])</f>
        <v>1.2958049999999997</v>
      </c>
      <c r="M5008" s="11" t="b">
        <f>AND(Table1[[#This Row],[hour of cancellation 0 to 23]]&gt;=0,Table1[[#This Row],[hour of cancellation 0 to 23]]&lt;=23)</f>
        <v>0</v>
      </c>
    </row>
    <row r="5009" spans="1:13" x14ac:dyDescent="0.3">
      <c r="A5009" s="1">
        <v>5008</v>
      </c>
      <c r="B5009" s="1">
        <v>2</v>
      </c>
      <c r="C5009" s="2">
        <v>41128.365092358043</v>
      </c>
      <c r="D5009" s="2">
        <v>41188.364583333336</v>
      </c>
      <c r="E5009" s="1">
        <v>10</v>
      </c>
      <c r="F5009" s="2">
        <v>41128.527761897305</v>
      </c>
      <c r="G5009" s="1">
        <v>0</v>
      </c>
      <c r="H5009" s="32">
        <f>IFERROR(HOUR(Table1[[#This Row],[Cancel Date/time]])+MINUTE(Table1[[#This Row],[Cancel Date/time]])/60,"not cancelled")</f>
        <v>12.65</v>
      </c>
      <c r="I5009" s="47">
        <f>IFERROR(ROUND(Table1[[#This Row],[cancellation time decimal]],0),"not cancelled")</f>
        <v>13</v>
      </c>
      <c r="J5009" s="10">
        <f>IFERROR(MOD(Table1[[#This Row],[cancellation hour rounded]],24),"not cancelled")</f>
        <v>13</v>
      </c>
      <c r="K5009" s="32">
        <f>1/Table1[[#This Row],[Duration (Time between doses '[in hours'])]]</f>
        <v>0.1</v>
      </c>
      <c r="L5009" s="33">
        <f>Table1[[#This Row],[number doses per hour]]*INDEX(Table2[price per dose],Table1[[#This Row],[Drug ID]])</f>
        <v>0.84959999999999969</v>
      </c>
      <c r="M5009" s="11" t="b">
        <f>AND(Table1[[#This Row],[hour of cancellation 0 to 23]]&gt;=0,Table1[[#This Row],[hour of cancellation 0 to 23]]&lt;=23)</f>
        <v>1</v>
      </c>
    </row>
    <row r="5010" spans="1:13" x14ac:dyDescent="0.3">
      <c r="A5010" s="1">
        <v>5009</v>
      </c>
      <c r="B5010" s="1">
        <v>2</v>
      </c>
      <c r="C5010" s="2">
        <v>41128.372629835329</v>
      </c>
      <c r="D5010" s="2">
        <v>41130.455555555556</v>
      </c>
      <c r="E5010" s="1">
        <v>10</v>
      </c>
      <c r="F5010" s="2">
        <v>41129.729607014779</v>
      </c>
      <c r="G5010" s="1">
        <v>0</v>
      </c>
      <c r="H5010" s="32">
        <f>IFERROR(HOUR(Table1[[#This Row],[Cancel Date/time]])+MINUTE(Table1[[#This Row],[Cancel Date/time]])/60,"not cancelled")</f>
        <v>17.5</v>
      </c>
      <c r="I5010" s="47">
        <f>IFERROR(ROUND(Table1[[#This Row],[cancellation time decimal]],0),"not cancelled")</f>
        <v>18</v>
      </c>
      <c r="J5010" s="10">
        <f>IFERROR(MOD(Table1[[#This Row],[cancellation hour rounded]],24),"not cancelled")</f>
        <v>18</v>
      </c>
      <c r="K5010" s="32">
        <f>1/Table1[[#This Row],[Duration (Time between doses '[in hours'])]]</f>
        <v>0.1</v>
      </c>
      <c r="L5010" s="33">
        <f>Table1[[#This Row],[number doses per hour]]*INDEX(Table2[price per dose],Table1[[#This Row],[Drug ID]])</f>
        <v>0.84959999999999969</v>
      </c>
      <c r="M5010" s="11" t="b">
        <f>AND(Table1[[#This Row],[hour of cancellation 0 to 23]]&gt;=0,Table1[[#This Row],[hour of cancellation 0 to 23]]&lt;=23)</f>
        <v>1</v>
      </c>
    </row>
    <row r="5011" spans="1:13" hidden="1" x14ac:dyDescent="0.3">
      <c r="A5011" s="1">
        <v>5010</v>
      </c>
      <c r="B5011" s="1">
        <v>9</v>
      </c>
      <c r="C5011" s="2">
        <v>41128.412587470753</v>
      </c>
      <c r="D5011" s="2">
        <v>41130.953919119958</v>
      </c>
      <c r="E5011" s="1">
        <v>5</v>
      </c>
      <c r="F5011" s="2" t="s">
        <v>5</v>
      </c>
      <c r="G5011" s="1">
        <v>0</v>
      </c>
      <c r="H5011" s="32" t="str">
        <f>IFERROR(HOUR(Table1[[#This Row],[Cancel Date/time]])+MINUTE(Table1[[#This Row],[Cancel Date/time]])/60,"not cancelled")</f>
        <v>not cancelled</v>
      </c>
      <c r="I5011" s="47" t="str">
        <f>IFERROR(ROUND(Table1[[#This Row],[cancellation time decimal]],0),"not cancelled")</f>
        <v>not cancelled</v>
      </c>
      <c r="J5011" s="10" t="str">
        <f>IFERROR(MOD(Table1[[#This Row],[cancellation hour rounded]],24),"not cancelled")</f>
        <v>not cancelled</v>
      </c>
      <c r="K5011" s="32">
        <f>1/Table1[[#This Row],[Duration (Time between doses '[in hours'])]]</f>
        <v>0.2</v>
      </c>
      <c r="L5011" s="33">
        <f>Table1[[#This Row],[number doses per hour]]*INDEX(Table2[price per dose],Table1[[#This Row],[Drug ID]])</f>
        <v>5.6740000000000004</v>
      </c>
      <c r="M5011" s="11" t="b">
        <f>AND(Table1[[#This Row],[hour of cancellation 0 to 23]]&gt;=0,Table1[[#This Row],[hour of cancellation 0 to 23]]&lt;=23)</f>
        <v>0</v>
      </c>
    </row>
    <row r="5012" spans="1:13" x14ac:dyDescent="0.3">
      <c r="A5012" s="1">
        <v>5011</v>
      </c>
      <c r="B5012" s="1">
        <v>2</v>
      </c>
      <c r="C5012" s="2">
        <v>41128.567269509578</v>
      </c>
      <c r="D5012" s="2">
        <v>41188.566666666666</v>
      </c>
      <c r="E5012" s="1">
        <v>10</v>
      </c>
      <c r="F5012" s="2">
        <v>41129.570636281089</v>
      </c>
      <c r="G5012" s="1">
        <v>0</v>
      </c>
      <c r="H5012" s="32">
        <f>IFERROR(HOUR(Table1[[#This Row],[Cancel Date/time]])+MINUTE(Table1[[#This Row],[Cancel Date/time]])/60,"not cancelled")</f>
        <v>13.683333333333334</v>
      </c>
      <c r="I5012" s="47">
        <f>IFERROR(ROUND(Table1[[#This Row],[cancellation time decimal]],0),"not cancelled")</f>
        <v>14</v>
      </c>
      <c r="J5012" s="10">
        <f>IFERROR(MOD(Table1[[#This Row],[cancellation hour rounded]],24),"not cancelled")</f>
        <v>14</v>
      </c>
      <c r="K5012" s="32">
        <f>1/Table1[[#This Row],[Duration (Time between doses '[in hours'])]]</f>
        <v>0.1</v>
      </c>
      <c r="L5012" s="33">
        <f>Table1[[#This Row],[number doses per hour]]*INDEX(Table2[price per dose],Table1[[#This Row],[Drug ID]])</f>
        <v>0.84959999999999969</v>
      </c>
      <c r="M5012" s="11" t="b">
        <f>AND(Table1[[#This Row],[hour of cancellation 0 to 23]]&gt;=0,Table1[[#This Row],[hour of cancellation 0 to 23]]&lt;=23)</f>
        <v>1</v>
      </c>
    </row>
    <row r="5013" spans="1:13" x14ac:dyDescent="0.3">
      <c r="A5013" s="1">
        <v>5012</v>
      </c>
      <c r="B5013" s="1">
        <v>1</v>
      </c>
      <c r="C5013" s="2">
        <v>41128.605114177706</v>
      </c>
      <c r="D5013" s="2">
        <v>41188.604861111111</v>
      </c>
      <c r="E5013" s="1">
        <v>8</v>
      </c>
      <c r="F5013" s="2">
        <v>41128.750147691557</v>
      </c>
      <c r="G5013" s="1">
        <v>0</v>
      </c>
      <c r="H5013" s="32">
        <f>IFERROR(HOUR(Table1[[#This Row],[Cancel Date/time]])+MINUTE(Table1[[#This Row],[Cancel Date/time]])/60,"not cancelled")</f>
        <v>18</v>
      </c>
      <c r="I5013" s="47">
        <f>IFERROR(ROUND(Table1[[#This Row],[cancellation time decimal]],0),"not cancelled")</f>
        <v>18</v>
      </c>
      <c r="J5013" s="10">
        <f>IFERROR(MOD(Table1[[#This Row],[cancellation hour rounded]],24),"not cancelled")</f>
        <v>18</v>
      </c>
      <c r="K5013" s="32">
        <f>1/Table1[[#This Row],[Duration (Time between doses '[in hours'])]]</f>
        <v>0.125</v>
      </c>
      <c r="L5013" s="33">
        <f>Table1[[#This Row],[number doses per hour]]*INDEX(Table2[price per dose],Table1[[#This Row],[Drug ID]])</f>
        <v>0.84929166666666667</v>
      </c>
      <c r="M5013" s="11" t="b">
        <f>AND(Table1[[#This Row],[hour of cancellation 0 to 23]]&gt;=0,Table1[[#This Row],[hour of cancellation 0 to 23]]&lt;=23)</f>
        <v>1</v>
      </c>
    </row>
    <row r="5014" spans="1:13" hidden="1" x14ac:dyDescent="0.3">
      <c r="A5014" s="1">
        <v>5013</v>
      </c>
      <c r="B5014" s="1">
        <v>3</v>
      </c>
      <c r="C5014" s="2">
        <v>41128.629408808425</v>
      </c>
      <c r="D5014" s="2">
        <v>41130.837557842533</v>
      </c>
      <c r="E5014" s="1">
        <v>24</v>
      </c>
      <c r="F5014" s="2" t="s">
        <v>5</v>
      </c>
      <c r="G5014" s="1">
        <v>0</v>
      </c>
      <c r="H5014" s="32" t="str">
        <f>IFERROR(HOUR(Table1[[#This Row],[Cancel Date/time]])+MINUTE(Table1[[#This Row],[Cancel Date/time]])/60,"not cancelled")</f>
        <v>not cancelled</v>
      </c>
      <c r="I5014" s="47" t="str">
        <f>IFERROR(ROUND(Table1[[#This Row],[cancellation time decimal]],0),"not cancelled")</f>
        <v>not cancelled</v>
      </c>
      <c r="J5014" s="10" t="str">
        <f>IFERROR(MOD(Table1[[#This Row],[cancellation hour rounded]],24),"not cancelled")</f>
        <v>not cancelled</v>
      </c>
      <c r="K5014" s="32">
        <f>1/Table1[[#This Row],[Duration (Time between doses '[in hours'])]]</f>
        <v>4.1666666666666664E-2</v>
      </c>
      <c r="L5014" s="33">
        <f>Table1[[#This Row],[number doses per hour]]*INDEX(Table2[price per dose],Table1[[#This Row],[Drug ID]])</f>
        <v>0.18133000000000002</v>
      </c>
      <c r="M5014" s="11" t="b">
        <f>AND(Table1[[#This Row],[hour of cancellation 0 to 23]]&gt;=0,Table1[[#This Row],[hour of cancellation 0 to 23]]&lt;=23)</f>
        <v>0</v>
      </c>
    </row>
    <row r="5015" spans="1:13" x14ac:dyDescent="0.3">
      <c r="A5015" s="1">
        <v>5014</v>
      </c>
      <c r="B5015" s="1">
        <v>4</v>
      </c>
      <c r="C5015" s="2">
        <v>41128.67967981338</v>
      </c>
      <c r="D5015" s="2">
        <v>41188.679166666661</v>
      </c>
      <c r="E5015" s="1">
        <v>12</v>
      </c>
      <c r="F5015" s="2">
        <v>41131.526571429036</v>
      </c>
      <c r="G5015" s="1">
        <v>0</v>
      </c>
      <c r="H5015" s="32">
        <f>IFERROR(HOUR(Table1[[#This Row],[Cancel Date/time]])+MINUTE(Table1[[#This Row],[Cancel Date/time]])/60,"not cancelled")</f>
        <v>12.633333333333333</v>
      </c>
      <c r="I5015" s="47">
        <f>IFERROR(ROUND(Table1[[#This Row],[cancellation time decimal]],0),"not cancelled")</f>
        <v>13</v>
      </c>
      <c r="J5015" s="10">
        <f>IFERROR(MOD(Table1[[#This Row],[cancellation hour rounded]],24),"not cancelled")</f>
        <v>13</v>
      </c>
      <c r="K5015" s="32">
        <f>1/Table1[[#This Row],[Duration (Time between doses '[in hours'])]]</f>
        <v>8.3333333333333329E-2</v>
      </c>
      <c r="L5015" s="33">
        <f>Table1[[#This Row],[number doses per hour]]*INDEX(Table2[price per dose],Table1[[#This Row],[Drug ID]])</f>
        <v>1.448055119047619</v>
      </c>
      <c r="M5015" s="11" t="b">
        <f>AND(Table1[[#This Row],[hour of cancellation 0 to 23]]&gt;=0,Table1[[#This Row],[hour of cancellation 0 to 23]]&lt;=23)</f>
        <v>1</v>
      </c>
    </row>
    <row r="5016" spans="1:13" x14ac:dyDescent="0.3">
      <c r="A5016" s="1">
        <v>5015</v>
      </c>
      <c r="B5016" s="1">
        <v>1</v>
      </c>
      <c r="C5016" s="2">
        <v>41128.71285768837</v>
      </c>
      <c r="D5016" s="2">
        <v>41188.712500000001</v>
      </c>
      <c r="E5016" s="1">
        <v>8</v>
      </c>
      <c r="F5016" s="2">
        <v>41128.89639933579</v>
      </c>
      <c r="G5016" s="1">
        <v>0</v>
      </c>
      <c r="H5016" s="32">
        <f>IFERROR(HOUR(Table1[[#This Row],[Cancel Date/time]])+MINUTE(Table1[[#This Row],[Cancel Date/time]])/60,"not cancelled")</f>
        <v>21.5</v>
      </c>
      <c r="I5016" s="47">
        <f>IFERROR(ROUND(Table1[[#This Row],[cancellation time decimal]],0),"not cancelled")</f>
        <v>22</v>
      </c>
      <c r="J5016" s="10">
        <f>IFERROR(MOD(Table1[[#This Row],[cancellation hour rounded]],24),"not cancelled")</f>
        <v>22</v>
      </c>
      <c r="K5016" s="32">
        <f>1/Table1[[#This Row],[Duration (Time between doses '[in hours'])]]</f>
        <v>0.125</v>
      </c>
      <c r="L5016" s="33">
        <f>Table1[[#This Row],[number doses per hour]]*INDEX(Table2[price per dose],Table1[[#This Row],[Drug ID]])</f>
        <v>0.84929166666666667</v>
      </c>
      <c r="M5016" s="11" t="b">
        <f>AND(Table1[[#This Row],[hour of cancellation 0 to 23]]&gt;=0,Table1[[#This Row],[hour of cancellation 0 to 23]]&lt;=23)</f>
        <v>1</v>
      </c>
    </row>
    <row r="5017" spans="1:13" x14ac:dyDescent="0.3">
      <c r="A5017" s="1">
        <v>5016</v>
      </c>
      <c r="B5017" s="1">
        <v>5</v>
      </c>
      <c r="C5017" s="2">
        <v>41128.842863506216</v>
      </c>
      <c r="D5017" s="2">
        <v>41188.842361111114</v>
      </c>
      <c r="E5017" s="1">
        <v>24</v>
      </c>
      <c r="F5017" s="2">
        <v>41130.493114037228</v>
      </c>
      <c r="G5017" s="1">
        <v>0</v>
      </c>
      <c r="H5017" s="32">
        <f>IFERROR(HOUR(Table1[[#This Row],[Cancel Date/time]])+MINUTE(Table1[[#This Row],[Cancel Date/time]])/60,"not cancelled")</f>
        <v>11.833333333333334</v>
      </c>
      <c r="I5017" s="47">
        <f>IFERROR(ROUND(Table1[[#This Row],[cancellation time decimal]],0),"not cancelled")</f>
        <v>12</v>
      </c>
      <c r="J5017" s="10">
        <f>IFERROR(MOD(Table1[[#This Row],[cancellation hour rounded]],24),"not cancelled")</f>
        <v>12</v>
      </c>
      <c r="K5017" s="32">
        <f>1/Table1[[#This Row],[Duration (Time between doses '[in hours'])]]</f>
        <v>4.1666666666666664E-2</v>
      </c>
      <c r="L5017" s="33">
        <f>Table1[[#This Row],[number doses per hour]]*INDEX(Table2[price per dose],Table1[[#This Row],[Drug ID]])</f>
        <v>0.2815833333333333</v>
      </c>
      <c r="M5017" s="11" t="b">
        <f>AND(Table1[[#This Row],[hour of cancellation 0 to 23]]&gt;=0,Table1[[#This Row],[hour of cancellation 0 to 23]]&lt;=23)</f>
        <v>1</v>
      </c>
    </row>
    <row r="5018" spans="1:13" x14ac:dyDescent="0.3">
      <c r="A5018" s="1">
        <v>5017</v>
      </c>
      <c r="B5018" s="1">
        <v>3</v>
      </c>
      <c r="C5018" s="2">
        <v>41128.884922998725</v>
      </c>
      <c r="D5018" s="2">
        <v>41188.884722222225</v>
      </c>
      <c r="E5018" s="1">
        <v>24</v>
      </c>
      <c r="F5018" s="2">
        <v>41131.372015555309</v>
      </c>
      <c r="G5018" s="1">
        <v>0</v>
      </c>
      <c r="H5018" s="32">
        <f>IFERROR(HOUR(Table1[[#This Row],[Cancel Date/time]])+MINUTE(Table1[[#This Row],[Cancel Date/time]])/60,"not cancelled")</f>
        <v>8.9166666666666661</v>
      </c>
      <c r="I5018" s="47">
        <f>IFERROR(ROUND(Table1[[#This Row],[cancellation time decimal]],0),"not cancelled")</f>
        <v>9</v>
      </c>
      <c r="J5018" s="10">
        <f>IFERROR(MOD(Table1[[#This Row],[cancellation hour rounded]],24),"not cancelled")</f>
        <v>9</v>
      </c>
      <c r="K5018" s="32">
        <f>1/Table1[[#This Row],[Duration (Time between doses '[in hours'])]]</f>
        <v>4.1666666666666664E-2</v>
      </c>
      <c r="L5018" s="33">
        <f>Table1[[#This Row],[number doses per hour]]*INDEX(Table2[price per dose],Table1[[#This Row],[Drug ID]])</f>
        <v>0.18133000000000002</v>
      </c>
      <c r="M5018" s="11" t="b">
        <f>AND(Table1[[#This Row],[hour of cancellation 0 to 23]]&gt;=0,Table1[[#This Row],[hour of cancellation 0 to 23]]&lt;=23)</f>
        <v>1</v>
      </c>
    </row>
    <row r="5019" spans="1:13" x14ac:dyDescent="0.3">
      <c r="A5019" s="1">
        <v>5018</v>
      </c>
      <c r="B5019" s="1">
        <v>6</v>
      </c>
      <c r="C5019" s="2">
        <v>41128.973103982658</v>
      </c>
      <c r="D5019" s="2">
        <v>41188.972916666666</v>
      </c>
      <c r="E5019" s="1">
        <v>24</v>
      </c>
      <c r="F5019" s="2">
        <v>41141.695870065087</v>
      </c>
      <c r="G5019" s="1">
        <v>0</v>
      </c>
      <c r="H5019" s="32">
        <f>IFERROR(HOUR(Table1[[#This Row],[Cancel Date/time]])+MINUTE(Table1[[#This Row],[Cancel Date/time]])/60,"not cancelled")</f>
        <v>16.7</v>
      </c>
      <c r="I5019" s="47">
        <f>IFERROR(ROUND(Table1[[#This Row],[cancellation time decimal]],0),"not cancelled")</f>
        <v>17</v>
      </c>
      <c r="J5019" s="10">
        <f>IFERROR(MOD(Table1[[#This Row],[cancellation hour rounded]],24),"not cancelled")</f>
        <v>17</v>
      </c>
      <c r="K5019" s="32">
        <f>1/Table1[[#This Row],[Duration (Time between doses '[in hours'])]]</f>
        <v>4.1666666666666664E-2</v>
      </c>
      <c r="L5019" s="33">
        <f>Table1[[#This Row],[number doses per hour]]*INDEX(Table2[price per dose],Table1[[#This Row],[Drug ID]])</f>
        <v>0.35218749999999999</v>
      </c>
      <c r="M5019" s="11" t="b">
        <f>AND(Table1[[#This Row],[hour of cancellation 0 to 23]]&gt;=0,Table1[[#This Row],[hour of cancellation 0 to 23]]&lt;=23)</f>
        <v>1</v>
      </c>
    </row>
    <row r="5020" spans="1:13" hidden="1" x14ac:dyDescent="0.3">
      <c r="A5020" s="1">
        <v>5019</v>
      </c>
      <c r="B5020" s="1">
        <v>3</v>
      </c>
      <c r="C5020" s="2">
        <v>41129.015540400222</v>
      </c>
      <c r="D5020" s="2">
        <v>41132.640445166478</v>
      </c>
      <c r="E5020" s="1">
        <v>24</v>
      </c>
      <c r="F5020" s="2" t="s">
        <v>5</v>
      </c>
      <c r="G5020" s="1">
        <v>0</v>
      </c>
      <c r="H5020" s="32" t="str">
        <f>IFERROR(HOUR(Table1[[#This Row],[Cancel Date/time]])+MINUTE(Table1[[#This Row],[Cancel Date/time]])/60,"not cancelled")</f>
        <v>not cancelled</v>
      </c>
      <c r="I5020" s="47" t="str">
        <f>IFERROR(ROUND(Table1[[#This Row],[cancellation time decimal]],0),"not cancelled")</f>
        <v>not cancelled</v>
      </c>
      <c r="J5020" s="10" t="str">
        <f>IFERROR(MOD(Table1[[#This Row],[cancellation hour rounded]],24),"not cancelled")</f>
        <v>not cancelled</v>
      </c>
      <c r="K5020" s="32">
        <f>1/Table1[[#This Row],[Duration (Time between doses '[in hours'])]]</f>
        <v>4.1666666666666664E-2</v>
      </c>
      <c r="L5020" s="33">
        <f>Table1[[#This Row],[number doses per hour]]*INDEX(Table2[price per dose],Table1[[#This Row],[Drug ID]])</f>
        <v>0.18133000000000002</v>
      </c>
      <c r="M5020" s="11" t="b">
        <f>AND(Table1[[#This Row],[hour of cancellation 0 to 23]]&gt;=0,Table1[[#This Row],[hour of cancellation 0 to 23]]&lt;=23)</f>
        <v>0</v>
      </c>
    </row>
    <row r="5021" spans="1:13" x14ac:dyDescent="0.3">
      <c r="A5021" s="1">
        <v>5020</v>
      </c>
      <c r="B5021" s="1">
        <v>1</v>
      </c>
      <c r="C5021" s="2">
        <v>41129.020278972908</v>
      </c>
      <c r="D5021" s="2">
        <v>41189.020138888889</v>
      </c>
      <c r="E5021" s="1">
        <v>12</v>
      </c>
      <c r="F5021" s="2">
        <v>41130.495158966427</v>
      </c>
      <c r="G5021" s="1">
        <v>0</v>
      </c>
      <c r="H5021" s="32">
        <f>IFERROR(HOUR(Table1[[#This Row],[Cancel Date/time]])+MINUTE(Table1[[#This Row],[Cancel Date/time]])/60,"not cancelled")</f>
        <v>11.883333333333333</v>
      </c>
      <c r="I5021" s="47">
        <f>IFERROR(ROUND(Table1[[#This Row],[cancellation time decimal]],0),"not cancelled")</f>
        <v>12</v>
      </c>
      <c r="J5021" s="10">
        <f>IFERROR(MOD(Table1[[#This Row],[cancellation hour rounded]],24),"not cancelled")</f>
        <v>12</v>
      </c>
      <c r="K5021" s="32">
        <f>1/Table1[[#This Row],[Duration (Time between doses '[in hours'])]]</f>
        <v>8.3333333333333329E-2</v>
      </c>
      <c r="L5021" s="33">
        <f>Table1[[#This Row],[number doses per hour]]*INDEX(Table2[price per dose],Table1[[#This Row],[Drug ID]])</f>
        <v>0.56619444444444444</v>
      </c>
      <c r="M5021" s="11" t="b">
        <f>AND(Table1[[#This Row],[hour of cancellation 0 to 23]]&gt;=0,Table1[[#This Row],[hour of cancellation 0 to 23]]&lt;=23)</f>
        <v>1</v>
      </c>
    </row>
    <row r="5022" spans="1:13" hidden="1" x14ac:dyDescent="0.3">
      <c r="A5022" s="1">
        <v>5021</v>
      </c>
      <c r="B5022" s="1">
        <v>1</v>
      </c>
      <c r="C5022" s="2">
        <v>41129.14540791123</v>
      </c>
      <c r="D5022" s="2">
        <v>41132.770312677487</v>
      </c>
      <c r="E5022" s="1">
        <v>8</v>
      </c>
      <c r="F5022" s="2" t="s">
        <v>5</v>
      </c>
      <c r="G5022" s="1">
        <v>0</v>
      </c>
      <c r="H5022" s="32" t="str">
        <f>IFERROR(HOUR(Table1[[#This Row],[Cancel Date/time]])+MINUTE(Table1[[#This Row],[Cancel Date/time]])/60,"not cancelled")</f>
        <v>not cancelled</v>
      </c>
      <c r="I5022" s="47" t="str">
        <f>IFERROR(ROUND(Table1[[#This Row],[cancellation time decimal]],0),"not cancelled")</f>
        <v>not cancelled</v>
      </c>
      <c r="J5022" s="10" t="str">
        <f>IFERROR(MOD(Table1[[#This Row],[cancellation hour rounded]],24),"not cancelled")</f>
        <v>not cancelled</v>
      </c>
      <c r="K5022" s="32">
        <f>1/Table1[[#This Row],[Duration (Time between doses '[in hours'])]]</f>
        <v>0.125</v>
      </c>
      <c r="L5022" s="33">
        <f>Table1[[#This Row],[number doses per hour]]*INDEX(Table2[price per dose],Table1[[#This Row],[Drug ID]])</f>
        <v>0.84929166666666667</v>
      </c>
      <c r="M5022" s="11" t="b">
        <f>AND(Table1[[#This Row],[hour of cancellation 0 to 23]]&gt;=0,Table1[[#This Row],[hour of cancellation 0 to 23]]&lt;=23)</f>
        <v>0</v>
      </c>
    </row>
    <row r="5023" spans="1:13" hidden="1" x14ac:dyDescent="0.3">
      <c r="A5023" s="1">
        <v>5022</v>
      </c>
      <c r="B5023" s="1">
        <v>6</v>
      </c>
      <c r="C5023" s="2">
        <v>41129.190320424954</v>
      </c>
      <c r="D5023" s="2">
        <v>41132.856450814725</v>
      </c>
      <c r="E5023" s="1">
        <v>24</v>
      </c>
      <c r="F5023" s="2" t="s">
        <v>5</v>
      </c>
      <c r="G5023" s="1">
        <v>0</v>
      </c>
      <c r="H5023" s="32" t="str">
        <f>IFERROR(HOUR(Table1[[#This Row],[Cancel Date/time]])+MINUTE(Table1[[#This Row],[Cancel Date/time]])/60,"not cancelled")</f>
        <v>not cancelled</v>
      </c>
      <c r="I5023" s="47" t="str">
        <f>IFERROR(ROUND(Table1[[#This Row],[cancellation time decimal]],0),"not cancelled")</f>
        <v>not cancelled</v>
      </c>
      <c r="J5023" s="10" t="str">
        <f>IFERROR(MOD(Table1[[#This Row],[cancellation hour rounded]],24),"not cancelled")</f>
        <v>not cancelled</v>
      </c>
      <c r="K5023" s="32">
        <f>1/Table1[[#This Row],[Duration (Time between doses '[in hours'])]]</f>
        <v>4.1666666666666664E-2</v>
      </c>
      <c r="L5023" s="33">
        <f>Table1[[#This Row],[number doses per hour]]*INDEX(Table2[price per dose],Table1[[#This Row],[Drug ID]])</f>
        <v>0.35218749999999999</v>
      </c>
      <c r="M5023" s="11" t="b">
        <f>AND(Table1[[#This Row],[hour of cancellation 0 to 23]]&gt;=0,Table1[[#This Row],[hour of cancellation 0 to 23]]&lt;=23)</f>
        <v>0</v>
      </c>
    </row>
    <row r="5024" spans="1:13" x14ac:dyDescent="0.3">
      <c r="A5024" s="1">
        <v>5023</v>
      </c>
      <c r="B5024" s="1">
        <v>7</v>
      </c>
      <c r="C5024" s="2">
        <v>41129.290966306988</v>
      </c>
      <c r="D5024" s="2">
        <v>41189.290277777778</v>
      </c>
      <c r="E5024" s="1">
        <v>24</v>
      </c>
      <c r="F5024" s="2">
        <v>41134.490102105068</v>
      </c>
      <c r="G5024" s="1">
        <v>0</v>
      </c>
      <c r="H5024" s="32">
        <f>IFERROR(HOUR(Table1[[#This Row],[Cancel Date/time]])+MINUTE(Table1[[#This Row],[Cancel Date/time]])/60,"not cancelled")</f>
        <v>11.75</v>
      </c>
      <c r="I5024" s="47">
        <f>IFERROR(ROUND(Table1[[#This Row],[cancellation time decimal]],0),"not cancelled")</f>
        <v>12</v>
      </c>
      <c r="J5024" s="10">
        <f>IFERROR(MOD(Table1[[#This Row],[cancellation hour rounded]],24),"not cancelled")</f>
        <v>12</v>
      </c>
      <c r="K5024" s="32">
        <f>1/Table1[[#This Row],[Duration (Time between doses '[in hours'])]]</f>
        <v>4.1666666666666664E-2</v>
      </c>
      <c r="L5024" s="33">
        <f>Table1[[#This Row],[number doses per hour]]*INDEX(Table2[price per dose],Table1[[#This Row],[Drug ID]])</f>
        <v>1.2958049999999997</v>
      </c>
      <c r="M5024" s="11" t="b">
        <f>AND(Table1[[#This Row],[hour of cancellation 0 to 23]]&gt;=0,Table1[[#This Row],[hour of cancellation 0 to 23]]&lt;=23)</f>
        <v>1</v>
      </c>
    </row>
    <row r="5025" spans="1:13" hidden="1" x14ac:dyDescent="0.3">
      <c r="A5025" s="1">
        <v>5024</v>
      </c>
      <c r="B5025" s="1">
        <v>4</v>
      </c>
      <c r="C5025" s="2">
        <v>41129.39934154872</v>
      </c>
      <c r="D5025" s="2">
        <v>41132.857249091147</v>
      </c>
      <c r="E5025" s="1">
        <v>12</v>
      </c>
      <c r="F5025" s="2" t="s">
        <v>5</v>
      </c>
      <c r="G5025" s="1">
        <v>0</v>
      </c>
      <c r="H5025" s="32" t="str">
        <f>IFERROR(HOUR(Table1[[#This Row],[Cancel Date/time]])+MINUTE(Table1[[#This Row],[Cancel Date/time]])/60,"not cancelled")</f>
        <v>not cancelled</v>
      </c>
      <c r="I5025" s="47" t="str">
        <f>IFERROR(ROUND(Table1[[#This Row],[cancellation time decimal]],0),"not cancelled")</f>
        <v>not cancelled</v>
      </c>
      <c r="J5025" s="10" t="str">
        <f>IFERROR(MOD(Table1[[#This Row],[cancellation hour rounded]],24),"not cancelled")</f>
        <v>not cancelled</v>
      </c>
      <c r="K5025" s="32">
        <f>1/Table1[[#This Row],[Duration (Time between doses '[in hours'])]]</f>
        <v>8.3333333333333329E-2</v>
      </c>
      <c r="L5025" s="33">
        <f>Table1[[#This Row],[number doses per hour]]*INDEX(Table2[price per dose],Table1[[#This Row],[Drug ID]])</f>
        <v>1.448055119047619</v>
      </c>
      <c r="M5025" s="11" t="b">
        <f>AND(Table1[[#This Row],[hour of cancellation 0 to 23]]&gt;=0,Table1[[#This Row],[hour of cancellation 0 to 23]]&lt;=23)</f>
        <v>0</v>
      </c>
    </row>
    <row r="5026" spans="1:13" hidden="1" x14ac:dyDescent="0.3">
      <c r="A5026" s="1">
        <v>5025</v>
      </c>
      <c r="B5026" s="1">
        <v>1</v>
      </c>
      <c r="C5026" s="2">
        <v>41129.600665729282</v>
      </c>
      <c r="D5026" s="2">
        <v>41132.725061806035</v>
      </c>
      <c r="E5026" s="1">
        <v>12</v>
      </c>
      <c r="F5026" s="2" t="s">
        <v>5</v>
      </c>
      <c r="G5026" s="1">
        <v>0</v>
      </c>
      <c r="H5026" s="32" t="str">
        <f>IFERROR(HOUR(Table1[[#This Row],[Cancel Date/time]])+MINUTE(Table1[[#This Row],[Cancel Date/time]])/60,"not cancelled")</f>
        <v>not cancelled</v>
      </c>
      <c r="I5026" s="47" t="str">
        <f>IFERROR(ROUND(Table1[[#This Row],[cancellation time decimal]],0),"not cancelled")</f>
        <v>not cancelled</v>
      </c>
      <c r="J5026" s="10" t="str">
        <f>IFERROR(MOD(Table1[[#This Row],[cancellation hour rounded]],24),"not cancelled")</f>
        <v>not cancelled</v>
      </c>
      <c r="K5026" s="32">
        <f>1/Table1[[#This Row],[Duration (Time between doses '[in hours'])]]</f>
        <v>8.3333333333333329E-2</v>
      </c>
      <c r="L5026" s="33">
        <f>Table1[[#This Row],[number doses per hour]]*INDEX(Table2[price per dose],Table1[[#This Row],[Drug ID]])</f>
        <v>0.56619444444444444</v>
      </c>
      <c r="M5026" s="11" t="b">
        <f>AND(Table1[[#This Row],[hour of cancellation 0 to 23]]&gt;=0,Table1[[#This Row],[hour of cancellation 0 to 23]]&lt;=23)</f>
        <v>0</v>
      </c>
    </row>
    <row r="5027" spans="1:13" x14ac:dyDescent="0.3">
      <c r="A5027" s="1">
        <v>5026</v>
      </c>
      <c r="B5027" s="1">
        <v>8</v>
      </c>
      <c r="C5027" s="2">
        <v>41129.621656128838</v>
      </c>
      <c r="D5027" s="2">
        <v>41189.621527777781</v>
      </c>
      <c r="E5027" s="1">
        <v>3</v>
      </c>
      <c r="F5027" s="2">
        <v>41136.775388222442</v>
      </c>
      <c r="G5027" s="1">
        <v>0</v>
      </c>
      <c r="H5027" s="32">
        <f>IFERROR(HOUR(Table1[[#This Row],[Cancel Date/time]])+MINUTE(Table1[[#This Row],[Cancel Date/time]])/60,"not cancelled")</f>
        <v>18.600000000000001</v>
      </c>
      <c r="I5027" s="47">
        <f>IFERROR(ROUND(Table1[[#This Row],[cancellation time decimal]],0),"not cancelled")</f>
        <v>19</v>
      </c>
      <c r="J5027" s="10">
        <f>IFERROR(MOD(Table1[[#This Row],[cancellation hour rounded]],24),"not cancelled")</f>
        <v>19</v>
      </c>
      <c r="K5027" s="32">
        <f>1/Table1[[#This Row],[Duration (Time between doses '[in hours'])]]</f>
        <v>0.33333333333333331</v>
      </c>
      <c r="L5027" s="33">
        <f>Table1[[#This Row],[number doses per hour]]*INDEX(Table2[price per dose],Table1[[#This Row],[Drug ID]])</f>
        <v>0.29998222222222221</v>
      </c>
      <c r="M5027" s="11" t="b">
        <f>AND(Table1[[#This Row],[hour of cancellation 0 to 23]]&gt;=0,Table1[[#This Row],[hour of cancellation 0 to 23]]&lt;=23)</f>
        <v>1</v>
      </c>
    </row>
    <row r="5028" spans="1:13" hidden="1" x14ac:dyDescent="0.3">
      <c r="A5028" s="1">
        <v>5027</v>
      </c>
      <c r="B5028" s="1">
        <v>1</v>
      </c>
      <c r="C5028" s="2">
        <v>41129.621005683606</v>
      </c>
      <c r="D5028" s="2">
        <v>41133.620803437741</v>
      </c>
      <c r="E5028" s="1">
        <v>8</v>
      </c>
      <c r="F5028" s="2" t="s">
        <v>5</v>
      </c>
      <c r="G5028" s="1">
        <v>0</v>
      </c>
      <c r="H5028" s="32" t="str">
        <f>IFERROR(HOUR(Table1[[#This Row],[Cancel Date/time]])+MINUTE(Table1[[#This Row],[Cancel Date/time]])/60,"not cancelled")</f>
        <v>not cancelled</v>
      </c>
      <c r="I5028" s="47" t="str">
        <f>IFERROR(ROUND(Table1[[#This Row],[cancellation time decimal]],0),"not cancelled")</f>
        <v>not cancelled</v>
      </c>
      <c r="J5028" s="10" t="str">
        <f>IFERROR(MOD(Table1[[#This Row],[cancellation hour rounded]],24),"not cancelled")</f>
        <v>not cancelled</v>
      </c>
      <c r="K5028" s="32">
        <f>1/Table1[[#This Row],[Duration (Time between doses '[in hours'])]]</f>
        <v>0.125</v>
      </c>
      <c r="L5028" s="33">
        <f>Table1[[#This Row],[number doses per hour]]*INDEX(Table2[price per dose],Table1[[#This Row],[Drug ID]])</f>
        <v>0.84929166666666667</v>
      </c>
      <c r="M5028" s="11" t="b">
        <f>AND(Table1[[#This Row],[hour of cancellation 0 to 23]]&gt;=0,Table1[[#This Row],[hour of cancellation 0 to 23]]&lt;=23)</f>
        <v>0</v>
      </c>
    </row>
    <row r="5029" spans="1:13" hidden="1" x14ac:dyDescent="0.3">
      <c r="A5029" s="1">
        <v>5028</v>
      </c>
      <c r="B5029" s="1">
        <v>8</v>
      </c>
      <c r="C5029" s="2">
        <v>41129.60587234237</v>
      </c>
      <c r="D5029" s="2">
        <v>41131.897231817049</v>
      </c>
      <c r="E5029" s="1">
        <v>3</v>
      </c>
      <c r="F5029" s="2" t="s">
        <v>5</v>
      </c>
      <c r="G5029" s="1">
        <v>3</v>
      </c>
      <c r="H5029" s="32" t="str">
        <f>IFERROR(HOUR(Table1[[#This Row],[Cancel Date/time]])+MINUTE(Table1[[#This Row],[Cancel Date/time]])/60,"not cancelled")</f>
        <v>not cancelled</v>
      </c>
      <c r="I5029" s="47" t="str">
        <f>IFERROR(ROUND(Table1[[#This Row],[cancellation time decimal]],0),"not cancelled")</f>
        <v>not cancelled</v>
      </c>
      <c r="J5029" s="10" t="str">
        <f>IFERROR(MOD(Table1[[#This Row],[cancellation hour rounded]],24),"not cancelled")</f>
        <v>not cancelled</v>
      </c>
      <c r="K5029" s="32">
        <f>1/Table1[[#This Row],[Duration (Time between doses '[in hours'])]]</f>
        <v>0.33333333333333331</v>
      </c>
      <c r="L5029" s="33">
        <f>Table1[[#This Row],[number doses per hour]]*INDEX(Table2[price per dose],Table1[[#This Row],[Drug ID]])</f>
        <v>0.29998222222222221</v>
      </c>
      <c r="M5029" s="11" t="b">
        <f>AND(Table1[[#This Row],[hour of cancellation 0 to 23]]&gt;=0,Table1[[#This Row],[hour of cancellation 0 to 23]]&lt;=23)</f>
        <v>0</v>
      </c>
    </row>
    <row r="5030" spans="1:13" x14ac:dyDescent="0.3">
      <c r="A5030" s="1">
        <v>5029</v>
      </c>
      <c r="B5030" s="1">
        <v>4</v>
      </c>
      <c r="C5030" s="2">
        <v>41129.647567598709</v>
      </c>
      <c r="D5030" s="2">
        <v>41189.647222222222</v>
      </c>
      <c r="E5030" s="1">
        <v>12</v>
      </c>
      <c r="F5030" s="2">
        <v>41132.584263516423</v>
      </c>
      <c r="G5030" s="1">
        <v>0</v>
      </c>
      <c r="H5030" s="32">
        <f>IFERROR(HOUR(Table1[[#This Row],[Cancel Date/time]])+MINUTE(Table1[[#This Row],[Cancel Date/time]])/60,"not cancelled")</f>
        <v>14.016666666666667</v>
      </c>
      <c r="I5030" s="47">
        <f>IFERROR(ROUND(Table1[[#This Row],[cancellation time decimal]],0),"not cancelled")</f>
        <v>14</v>
      </c>
      <c r="J5030" s="10">
        <f>IFERROR(MOD(Table1[[#This Row],[cancellation hour rounded]],24),"not cancelled")</f>
        <v>14</v>
      </c>
      <c r="K5030" s="32">
        <f>1/Table1[[#This Row],[Duration (Time between doses '[in hours'])]]</f>
        <v>8.3333333333333329E-2</v>
      </c>
      <c r="L5030" s="33">
        <f>Table1[[#This Row],[number doses per hour]]*INDEX(Table2[price per dose],Table1[[#This Row],[Drug ID]])</f>
        <v>1.448055119047619</v>
      </c>
      <c r="M5030" s="11" t="b">
        <f>AND(Table1[[#This Row],[hour of cancellation 0 to 23]]&gt;=0,Table1[[#This Row],[hour of cancellation 0 to 23]]&lt;=23)</f>
        <v>1</v>
      </c>
    </row>
    <row r="5031" spans="1:13" x14ac:dyDescent="0.3">
      <c r="A5031" s="1">
        <v>5030</v>
      </c>
      <c r="B5031" s="1">
        <v>7</v>
      </c>
      <c r="C5031" s="2">
        <v>41129.716991345784</v>
      </c>
      <c r="D5031" s="2">
        <v>41189.716666666667</v>
      </c>
      <c r="E5031" s="1">
        <v>24</v>
      </c>
      <c r="F5031" s="2">
        <v>41145.917074591511</v>
      </c>
      <c r="G5031" s="1">
        <v>0</v>
      </c>
      <c r="H5031" s="32">
        <f>IFERROR(HOUR(Table1[[#This Row],[Cancel Date/time]])+MINUTE(Table1[[#This Row],[Cancel Date/time]])/60,"not cancelled")</f>
        <v>22</v>
      </c>
      <c r="I5031" s="47">
        <f>IFERROR(ROUND(Table1[[#This Row],[cancellation time decimal]],0),"not cancelled")</f>
        <v>22</v>
      </c>
      <c r="J5031" s="10">
        <f>IFERROR(MOD(Table1[[#This Row],[cancellation hour rounded]],24),"not cancelled")</f>
        <v>22</v>
      </c>
      <c r="K5031" s="32">
        <f>1/Table1[[#This Row],[Duration (Time between doses '[in hours'])]]</f>
        <v>4.1666666666666664E-2</v>
      </c>
      <c r="L5031" s="33">
        <f>Table1[[#This Row],[number doses per hour]]*INDEX(Table2[price per dose],Table1[[#This Row],[Drug ID]])</f>
        <v>1.2958049999999997</v>
      </c>
      <c r="M5031" s="11" t="b">
        <f>AND(Table1[[#This Row],[hour of cancellation 0 to 23]]&gt;=0,Table1[[#This Row],[hour of cancellation 0 to 23]]&lt;=23)</f>
        <v>1</v>
      </c>
    </row>
    <row r="5032" spans="1:13" hidden="1" x14ac:dyDescent="0.3">
      <c r="A5032" s="1">
        <v>5031</v>
      </c>
      <c r="B5032" s="1">
        <v>7</v>
      </c>
      <c r="C5032" s="2">
        <v>41129.775332599711</v>
      </c>
      <c r="D5032" s="2">
        <v>41131.816666666666</v>
      </c>
      <c r="E5032" s="1">
        <v>24</v>
      </c>
      <c r="F5032" s="2" t="s">
        <v>5</v>
      </c>
      <c r="G5032" s="1">
        <v>0</v>
      </c>
      <c r="H5032" s="32" t="str">
        <f>IFERROR(HOUR(Table1[[#This Row],[Cancel Date/time]])+MINUTE(Table1[[#This Row],[Cancel Date/time]])/60,"not cancelled")</f>
        <v>not cancelled</v>
      </c>
      <c r="I5032" s="47" t="str">
        <f>IFERROR(ROUND(Table1[[#This Row],[cancellation time decimal]],0),"not cancelled")</f>
        <v>not cancelled</v>
      </c>
      <c r="J5032" s="10" t="str">
        <f>IFERROR(MOD(Table1[[#This Row],[cancellation hour rounded]],24),"not cancelled")</f>
        <v>not cancelled</v>
      </c>
      <c r="K5032" s="32">
        <f>1/Table1[[#This Row],[Duration (Time between doses '[in hours'])]]</f>
        <v>4.1666666666666664E-2</v>
      </c>
      <c r="L5032" s="33">
        <f>Table1[[#This Row],[number doses per hour]]*INDEX(Table2[price per dose],Table1[[#This Row],[Drug ID]])</f>
        <v>1.2958049999999997</v>
      </c>
      <c r="M5032" s="11" t="b">
        <f>AND(Table1[[#This Row],[hour of cancellation 0 to 23]]&gt;=0,Table1[[#This Row],[hour of cancellation 0 to 23]]&lt;=23)</f>
        <v>0</v>
      </c>
    </row>
    <row r="5033" spans="1:13" x14ac:dyDescent="0.3">
      <c r="A5033" s="1">
        <v>5032</v>
      </c>
      <c r="B5033" s="1">
        <v>8</v>
      </c>
      <c r="C5033" s="2">
        <v>41129.771545658456</v>
      </c>
      <c r="D5033" s="2">
        <v>41189.771527777775</v>
      </c>
      <c r="E5033" s="1">
        <v>3</v>
      </c>
      <c r="F5033" s="2">
        <v>41134.446362349823</v>
      </c>
      <c r="G5033" s="1">
        <v>1</v>
      </c>
      <c r="H5033" s="32">
        <f>IFERROR(HOUR(Table1[[#This Row],[Cancel Date/time]])+MINUTE(Table1[[#This Row],[Cancel Date/time]])/60,"not cancelled")</f>
        <v>10.7</v>
      </c>
      <c r="I5033" s="47">
        <f>IFERROR(ROUND(Table1[[#This Row],[cancellation time decimal]],0),"not cancelled")</f>
        <v>11</v>
      </c>
      <c r="J5033" s="10">
        <f>IFERROR(MOD(Table1[[#This Row],[cancellation hour rounded]],24),"not cancelled")</f>
        <v>11</v>
      </c>
      <c r="K5033" s="32">
        <f>1/Table1[[#This Row],[Duration (Time between doses '[in hours'])]]</f>
        <v>0.33333333333333331</v>
      </c>
      <c r="L5033" s="33">
        <f>Table1[[#This Row],[number doses per hour]]*INDEX(Table2[price per dose],Table1[[#This Row],[Drug ID]])</f>
        <v>0.29998222222222221</v>
      </c>
      <c r="M5033" s="11" t="b">
        <f>AND(Table1[[#This Row],[hour of cancellation 0 to 23]]&gt;=0,Table1[[#This Row],[hour of cancellation 0 to 23]]&lt;=23)</f>
        <v>1</v>
      </c>
    </row>
    <row r="5034" spans="1:13" x14ac:dyDescent="0.3">
      <c r="A5034" s="1">
        <v>5033</v>
      </c>
      <c r="B5034" s="1">
        <v>7</v>
      </c>
      <c r="C5034" s="2">
        <v>41129.822839324952</v>
      </c>
      <c r="D5034" s="2">
        <v>41189.822222222218</v>
      </c>
      <c r="E5034" s="1">
        <v>24</v>
      </c>
      <c r="F5034" s="2">
        <v>41171.029774782124</v>
      </c>
      <c r="G5034" s="1">
        <v>0</v>
      </c>
      <c r="H5034" s="32">
        <f>IFERROR(HOUR(Table1[[#This Row],[Cancel Date/time]])+MINUTE(Table1[[#This Row],[Cancel Date/time]])/60,"not cancelled")</f>
        <v>0.7</v>
      </c>
      <c r="I5034" s="47">
        <f>IFERROR(ROUND(Table1[[#This Row],[cancellation time decimal]],0),"not cancelled")</f>
        <v>1</v>
      </c>
      <c r="J5034" s="10">
        <f>IFERROR(MOD(Table1[[#This Row],[cancellation hour rounded]],24),"not cancelled")</f>
        <v>1</v>
      </c>
      <c r="K5034" s="32">
        <f>1/Table1[[#This Row],[Duration (Time between doses '[in hours'])]]</f>
        <v>4.1666666666666664E-2</v>
      </c>
      <c r="L5034" s="33">
        <f>Table1[[#This Row],[number doses per hour]]*INDEX(Table2[price per dose],Table1[[#This Row],[Drug ID]])</f>
        <v>1.2958049999999997</v>
      </c>
      <c r="M5034" s="11" t="b">
        <f>AND(Table1[[#This Row],[hour of cancellation 0 to 23]]&gt;=0,Table1[[#This Row],[hour of cancellation 0 to 23]]&lt;=23)</f>
        <v>1</v>
      </c>
    </row>
    <row r="5035" spans="1:13" x14ac:dyDescent="0.3">
      <c r="A5035" s="1">
        <v>5034</v>
      </c>
      <c r="B5035" s="1">
        <v>1</v>
      </c>
      <c r="C5035" s="2">
        <v>41129.872836187409</v>
      </c>
      <c r="D5035" s="2">
        <v>41189.872222222228</v>
      </c>
      <c r="E5035" s="1">
        <v>12</v>
      </c>
      <c r="F5035" s="2">
        <v>41130.609858054297</v>
      </c>
      <c r="G5035" s="1">
        <v>0</v>
      </c>
      <c r="H5035" s="32">
        <f>IFERROR(HOUR(Table1[[#This Row],[Cancel Date/time]])+MINUTE(Table1[[#This Row],[Cancel Date/time]])/60,"not cancelled")</f>
        <v>14.633333333333333</v>
      </c>
      <c r="I5035" s="47">
        <f>IFERROR(ROUND(Table1[[#This Row],[cancellation time decimal]],0),"not cancelled")</f>
        <v>15</v>
      </c>
      <c r="J5035" s="10">
        <f>IFERROR(MOD(Table1[[#This Row],[cancellation hour rounded]],24),"not cancelled")</f>
        <v>15</v>
      </c>
      <c r="K5035" s="32">
        <f>1/Table1[[#This Row],[Duration (Time between doses '[in hours'])]]</f>
        <v>8.3333333333333329E-2</v>
      </c>
      <c r="L5035" s="33">
        <f>Table1[[#This Row],[number doses per hour]]*INDEX(Table2[price per dose],Table1[[#This Row],[Drug ID]])</f>
        <v>0.56619444444444444</v>
      </c>
      <c r="M5035" s="11" t="b">
        <f>AND(Table1[[#This Row],[hour of cancellation 0 to 23]]&gt;=0,Table1[[#This Row],[hour of cancellation 0 to 23]]&lt;=23)</f>
        <v>1</v>
      </c>
    </row>
    <row r="5036" spans="1:13" x14ac:dyDescent="0.3">
      <c r="A5036" s="1">
        <v>5035</v>
      </c>
      <c r="B5036" s="1">
        <v>1</v>
      </c>
      <c r="C5036" s="2">
        <v>41129.836843568621</v>
      </c>
      <c r="D5036" s="2">
        <v>41189.836805555555</v>
      </c>
      <c r="E5036" s="1">
        <v>12</v>
      </c>
      <c r="F5036" s="2">
        <v>41131.545112106345</v>
      </c>
      <c r="G5036" s="1">
        <v>0</v>
      </c>
      <c r="H5036" s="32">
        <f>IFERROR(HOUR(Table1[[#This Row],[Cancel Date/time]])+MINUTE(Table1[[#This Row],[Cancel Date/time]])/60,"not cancelled")</f>
        <v>13.066666666666666</v>
      </c>
      <c r="I5036" s="47">
        <f>IFERROR(ROUND(Table1[[#This Row],[cancellation time decimal]],0),"not cancelled")</f>
        <v>13</v>
      </c>
      <c r="J5036" s="10">
        <f>IFERROR(MOD(Table1[[#This Row],[cancellation hour rounded]],24),"not cancelled")</f>
        <v>13</v>
      </c>
      <c r="K5036" s="32">
        <f>1/Table1[[#This Row],[Duration (Time between doses '[in hours'])]]</f>
        <v>8.3333333333333329E-2</v>
      </c>
      <c r="L5036" s="33">
        <f>Table1[[#This Row],[number doses per hour]]*INDEX(Table2[price per dose],Table1[[#This Row],[Drug ID]])</f>
        <v>0.56619444444444444</v>
      </c>
      <c r="M5036" s="11" t="b">
        <f>AND(Table1[[#This Row],[hour of cancellation 0 to 23]]&gt;=0,Table1[[#This Row],[hour of cancellation 0 to 23]]&lt;=23)</f>
        <v>1</v>
      </c>
    </row>
    <row r="5037" spans="1:13" x14ac:dyDescent="0.3">
      <c r="A5037" s="1">
        <v>5036</v>
      </c>
      <c r="B5037" s="1">
        <v>6</v>
      </c>
      <c r="C5037" s="2">
        <v>41129.964688429085</v>
      </c>
      <c r="D5037" s="2">
        <v>41189.964583333334</v>
      </c>
      <c r="E5037" s="1">
        <v>24</v>
      </c>
      <c r="F5037" s="2">
        <v>41133.663140401812</v>
      </c>
      <c r="G5037" s="1">
        <v>0</v>
      </c>
      <c r="H5037" s="32">
        <f>IFERROR(HOUR(Table1[[#This Row],[Cancel Date/time]])+MINUTE(Table1[[#This Row],[Cancel Date/time]])/60,"not cancelled")</f>
        <v>15.9</v>
      </c>
      <c r="I5037" s="47">
        <f>IFERROR(ROUND(Table1[[#This Row],[cancellation time decimal]],0),"not cancelled")</f>
        <v>16</v>
      </c>
      <c r="J5037" s="10">
        <f>IFERROR(MOD(Table1[[#This Row],[cancellation hour rounded]],24),"not cancelled")</f>
        <v>16</v>
      </c>
      <c r="K5037" s="32">
        <f>1/Table1[[#This Row],[Duration (Time between doses '[in hours'])]]</f>
        <v>4.1666666666666664E-2</v>
      </c>
      <c r="L5037" s="33">
        <f>Table1[[#This Row],[number doses per hour]]*INDEX(Table2[price per dose],Table1[[#This Row],[Drug ID]])</f>
        <v>0.35218749999999999</v>
      </c>
      <c r="M5037" s="11" t="b">
        <f>AND(Table1[[#This Row],[hour of cancellation 0 to 23]]&gt;=0,Table1[[#This Row],[hour of cancellation 0 to 23]]&lt;=23)</f>
        <v>1</v>
      </c>
    </row>
    <row r="5038" spans="1:13" x14ac:dyDescent="0.3">
      <c r="A5038" s="1">
        <v>5037</v>
      </c>
      <c r="B5038" s="1">
        <v>1</v>
      </c>
      <c r="C5038" s="2">
        <v>41130.070554658792</v>
      </c>
      <c r="D5038" s="2">
        <v>41190.070138888885</v>
      </c>
      <c r="E5038" s="1">
        <v>8</v>
      </c>
      <c r="F5038" s="2">
        <v>41131.39090280285</v>
      </c>
      <c r="G5038" s="1">
        <v>0</v>
      </c>
      <c r="H5038" s="32">
        <f>IFERROR(HOUR(Table1[[#This Row],[Cancel Date/time]])+MINUTE(Table1[[#This Row],[Cancel Date/time]])/60,"not cancelled")</f>
        <v>9.3666666666666671</v>
      </c>
      <c r="I5038" s="47">
        <f>IFERROR(ROUND(Table1[[#This Row],[cancellation time decimal]],0),"not cancelled")</f>
        <v>9</v>
      </c>
      <c r="J5038" s="10">
        <f>IFERROR(MOD(Table1[[#This Row],[cancellation hour rounded]],24),"not cancelled")</f>
        <v>9</v>
      </c>
      <c r="K5038" s="32">
        <f>1/Table1[[#This Row],[Duration (Time between doses '[in hours'])]]</f>
        <v>0.125</v>
      </c>
      <c r="L5038" s="33">
        <f>Table1[[#This Row],[number doses per hour]]*INDEX(Table2[price per dose],Table1[[#This Row],[Drug ID]])</f>
        <v>0.84929166666666667</v>
      </c>
      <c r="M5038" s="11" t="b">
        <f>AND(Table1[[#This Row],[hour of cancellation 0 to 23]]&gt;=0,Table1[[#This Row],[hour of cancellation 0 to 23]]&lt;=23)</f>
        <v>1</v>
      </c>
    </row>
    <row r="5039" spans="1:13" x14ac:dyDescent="0.3">
      <c r="A5039" s="1">
        <v>5038</v>
      </c>
      <c r="B5039" s="1">
        <v>6</v>
      </c>
      <c r="C5039" s="2">
        <v>41130.207580171409</v>
      </c>
      <c r="D5039" s="2">
        <v>41190.206944444442</v>
      </c>
      <c r="E5039" s="1">
        <v>24</v>
      </c>
      <c r="F5039" s="2">
        <v>41131.912204545319</v>
      </c>
      <c r="G5039" s="1">
        <v>0</v>
      </c>
      <c r="H5039" s="32">
        <f>IFERROR(HOUR(Table1[[#This Row],[Cancel Date/time]])+MINUTE(Table1[[#This Row],[Cancel Date/time]])/60,"not cancelled")</f>
        <v>21.883333333333333</v>
      </c>
      <c r="I5039" s="47">
        <f>IFERROR(ROUND(Table1[[#This Row],[cancellation time decimal]],0),"not cancelled")</f>
        <v>22</v>
      </c>
      <c r="J5039" s="10">
        <f>IFERROR(MOD(Table1[[#This Row],[cancellation hour rounded]],24),"not cancelled")</f>
        <v>22</v>
      </c>
      <c r="K5039" s="32">
        <f>1/Table1[[#This Row],[Duration (Time between doses '[in hours'])]]</f>
        <v>4.1666666666666664E-2</v>
      </c>
      <c r="L5039" s="33">
        <f>Table1[[#This Row],[number doses per hour]]*INDEX(Table2[price per dose],Table1[[#This Row],[Drug ID]])</f>
        <v>0.35218749999999999</v>
      </c>
      <c r="M5039" s="11" t="b">
        <f>AND(Table1[[#This Row],[hour of cancellation 0 to 23]]&gt;=0,Table1[[#This Row],[hour of cancellation 0 to 23]]&lt;=23)</f>
        <v>1</v>
      </c>
    </row>
    <row r="5040" spans="1:13" hidden="1" x14ac:dyDescent="0.3">
      <c r="A5040" s="1">
        <v>5039</v>
      </c>
      <c r="B5040" s="1">
        <v>3</v>
      </c>
      <c r="C5040" s="2">
        <v>41130.211459448379</v>
      </c>
      <c r="D5040" s="2">
        <v>41133.836355272542</v>
      </c>
      <c r="E5040" s="1">
        <v>24</v>
      </c>
      <c r="F5040" s="2" t="s">
        <v>5</v>
      </c>
      <c r="G5040" s="1">
        <v>0</v>
      </c>
      <c r="H5040" s="32" t="str">
        <f>IFERROR(HOUR(Table1[[#This Row],[Cancel Date/time]])+MINUTE(Table1[[#This Row],[Cancel Date/time]])/60,"not cancelled")</f>
        <v>not cancelled</v>
      </c>
      <c r="I5040" s="47" t="str">
        <f>IFERROR(ROUND(Table1[[#This Row],[cancellation time decimal]],0),"not cancelled")</f>
        <v>not cancelled</v>
      </c>
      <c r="J5040" s="10" t="str">
        <f>IFERROR(MOD(Table1[[#This Row],[cancellation hour rounded]],24),"not cancelled")</f>
        <v>not cancelled</v>
      </c>
      <c r="K5040" s="32">
        <f>1/Table1[[#This Row],[Duration (Time between doses '[in hours'])]]</f>
        <v>4.1666666666666664E-2</v>
      </c>
      <c r="L5040" s="33">
        <f>Table1[[#This Row],[number doses per hour]]*INDEX(Table2[price per dose],Table1[[#This Row],[Drug ID]])</f>
        <v>0.18133000000000002</v>
      </c>
      <c r="M5040" s="11" t="b">
        <f>AND(Table1[[#This Row],[hour of cancellation 0 to 23]]&gt;=0,Table1[[#This Row],[hour of cancellation 0 to 23]]&lt;=23)</f>
        <v>0</v>
      </c>
    </row>
    <row r="5041" spans="1:13" x14ac:dyDescent="0.3">
      <c r="A5041" s="1">
        <v>5040</v>
      </c>
      <c r="B5041" s="1">
        <v>6</v>
      </c>
      <c r="C5041" s="2">
        <v>41130.378956565517</v>
      </c>
      <c r="D5041" s="2">
        <v>41190.378472222219</v>
      </c>
      <c r="E5041" s="1">
        <v>24</v>
      </c>
      <c r="F5041" s="2">
        <v>41133.536458024406</v>
      </c>
      <c r="G5041" s="1">
        <v>0</v>
      </c>
      <c r="H5041" s="32">
        <f>IFERROR(HOUR(Table1[[#This Row],[Cancel Date/time]])+MINUTE(Table1[[#This Row],[Cancel Date/time]])/60,"not cancelled")</f>
        <v>12.866666666666667</v>
      </c>
      <c r="I5041" s="47">
        <f>IFERROR(ROUND(Table1[[#This Row],[cancellation time decimal]],0),"not cancelled")</f>
        <v>13</v>
      </c>
      <c r="J5041" s="10">
        <f>IFERROR(MOD(Table1[[#This Row],[cancellation hour rounded]],24),"not cancelled")</f>
        <v>13</v>
      </c>
      <c r="K5041" s="32">
        <f>1/Table1[[#This Row],[Duration (Time between doses '[in hours'])]]</f>
        <v>4.1666666666666664E-2</v>
      </c>
      <c r="L5041" s="33">
        <f>Table1[[#This Row],[number doses per hour]]*INDEX(Table2[price per dose],Table1[[#This Row],[Drug ID]])</f>
        <v>0.35218749999999999</v>
      </c>
      <c r="M5041" s="11" t="b">
        <f>AND(Table1[[#This Row],[hour of cancellation 0 to 23]]&gt;=0,Table1[[#This Row],[hour of cancellation 0 to 23]]&lt;=23)</f>
        <v>1</v>
      </c>
    </row>
    <row r="5042" spans="1:13" x14ac:dyDescent="0.3">
      <c r="A5042" s="1">
        <v>5041</v>
      </c>
      <c r="B5042" s="1">
        <v>1</v>
      </c>
      <c r="C5042" s="2">
        <v>41130.399680624425</v>
      </c>
      <c r="D5042" s="2">
        <v>41190.399305555555</v>
      </c>
      <c r="E5042" s="1">
        <v>8</v>
      </c>
      <c r="F5042" s="2">
        <v>41130.573408998069</v>
      </c>
      <c r="G5042" s="1">
        <v>0</v>
      </c>
      <c r="H5042" s="32">
        <f>IFERROR(HOUR(Table1[[#This Row],[Cancel Date/time]])+MINUTE(Table1[[#This Row],[Cancel Date/time]])/60,"not cancelled")</f>
        <v>13.75</v>
      </c>
      <c r="I5042" s="47">
        <f>IFERROR(ROUND(Table1[[#This Row],[cancellation time decimal]],0),"not cancelled")</f>
        <v>14</v>
      </c>
      <c r="J5042" s="10">
        <f>IFERROR(MOD(Table1[[#This Row],[cancellation hour rounded]],24),"not cancelled")</f>
        <v>14</v>
      </c>
      <c r="K5042" s="32">
        <f>1/Table1[[#This Row],[Duration (Time between doses '[in hours'])]]</f>
        <v>0.125</v>
      </c>
      <c r="L5042" s="33">
        <f>Table1[[#This Row],[number doses per hour]]*INDEX(Table2[price per dose],Table1[[#This Row],[Drug ID]])</f>
        <v>0.84929166666666667</v>
      </c>
      <c r="M5042" s="11" t="b">
        <f>AND(Table1[[#This Row],[hour of cancellation 0 to 23]]&gt;=0,Table1[[#This Row],[hour of cancellation 0 to 23]]&lt;=23)</f>
        <v>1</v>
      </c>
    </row>
    <row r="5043" spans="1:13" x14ac:dyDescent="0.3">
      <c r="A5043" s="1">
        <v>5042</v>
      </c>
      <c r="B5043" s="1">
        <v>3</v>
      </c>
      <c r="C5043" s="2">
        <v>41130.460326968874</v>
      </c>
      <c r="D5043" s="2">
        <v>41133.834722222222</v>
      </c>
      <c r="E5043" s="1">
        <v>24</v>
      </c>
      <c r="F5043" s="2">
        <v>41133.43597577473</v>
      </c>
      <c r="G5043" s="1">
        <v>0</v>
      </c>
      <c r="H5043" s="32">
        <f>IFERROR(HOUR(Table1[[#This Row],[Cancel Date/time]])+MINUTE(Table1[[#This Row],[Cancel Date/time]])/60,"not cancelled")</f>
        <v>10.45</v>
      </c>
      <c r="I5043" s="47">
        <f>IFERROR(ROUND(Table1[[#This Row],[cancellation time decimal]],0),"not cancelled")</f>
        <v>10</v>
      </c>
      <c r="J5043" s="10">
        <f>IFERROR(MOD(Table1[[#This Row],[cancellation hour rounded]],24),"not cancelled")</f>
        <v>10</v>
      </c>
      <c r="K5043" s="32">
        <f>1/Table1[[#This Row],[Duration (Time between doses '[in hours'])]]</f>
        <v>4.1666666666666664E-2</v>
      </c>
      <c r="L5043" s="33">
        <f>Table1[[#This Row],[number doses per hour]]*INDEX(Table2[price per dose],Table1[[#This Row],[Drug ID]])</f>
        <v>0.18133000000000002</v>
      </c>
      <c r="M5043" s="11" t="b">
        <f>AND(Table1[[#This Row],[hour of cancellation 0 to 23]]&gt;=0,Table1[[#This Row],[hour of cancellation 0 to 23]]&lt;=23)</f>
        <v>1</v>
      </c>
    </row>
    <row r="5044" spans="1:13" x14ac:dyDescent="0.3">
      <c r="A5044" s="1">
        <v>5043</v>
      </c>
      <c r="B5044" s="1">
        <v>2</v>
      </c>
      <c r="C5044" s="2">
        <v>41130.483963511506</v>
      </c>
      <c r="D5044" s="2">
        <v>41190.483333333337</v>
      </c>
      <c r="E5044" s="1">
        <v>10</v>
      </c>
      <c r="F5044" s="2">
        <v>41131.434236822286</v>
      </c>
      <c r="G5044" s="1">
        <v>0</v>
      </c>
      <c r="H5044" s="32">
        <f>IFERROR(HOUR(Table1[[#This Row],[Cancel Date/time]])+MINUTE(Table1[[#This Row],[Cancel Date/time]])/60,"not cancelled")</f>
        <v>10.416666666666666</v>
      </c>
      <c r="I5044" s="47">
        <f>IFERROR(ROUND(Table1[[#This Row],[cancellation time decimal]],0),"not cancelled")</f>
        <v>10</v>
      </c>
      <c r="J5044" s="10">
        <f>IFERROR(MOD(Table1[[#This Row],[cancellation hour rounded]],24),"not cancelled")</f>
        <v>10</v>
      </c>
      <c r="K5044" s="32">
        <f>1/Table1[[#This Row],[Duration (Time between doses '[in hours'])]]</f>
        <v>0.1</v>
      </c>
      <c r="L5044" s="33">
        <f>Table1[[#This Row],[number doses per hour]]*INDEX(Table2[price per dose],Table1[[#This Row],[Drug ID]])</f>
        <v>0.84959999999999969</v>
      </c>
      <c r="M5044" s="11" t="b">
        <f>AND(Table1[[#This Row],[hour of cancellation 0 to 23]]&gt;=0,Table1[[#This Row],[hour of cancellation 0 to 23]]&lt;=23)</f>
        <v>1</v>
      </c>
    </row>
    <row r="5045" spans="1:13" x14ac:dyDescent="0.3">
      <c r="A5045" s="1">
        <v>5044</v>
      </c>
      <c r="B5045" s="1">
        <v>4</v>
      </c>
      <c r="C5045" s="2">
        <v>41130.554035375877</v>
      </c>
      <c r="D5045" s="2">
        <v>41190.553472222222</v>
      </c>
      <c r="E5045" s="1">
        <v>12</v>
      </c>
      <c r="F5045" s="2">
        <v>41133.626335732697</v>
      </c>
      <c r="G5045" s="1">
        <v>0</v>
      </c>
      <c r="H5045" s="32">
        <f>IFERROR(HOUR(Table1[[#This Row],[Cancel Date/time]])+MINUTE(Table1[[#This Row],[Cancel Date/time]])/60,"not cancelled")</f>
        <v>15.016666666666667</v>
      </c>
      <c r="I5045" s="47">
        <f>IFERROR(ROUND(Table1[[#This Row],[cancellation time decimal]],0),"not cancelled")</f>
        <v>15</v>
      </c>
      <c r="J5045" s="10">
        <f>IFERROR(MOD(Table1[[#This Row],[cancellation hour rounded]],24),"not cancelled")</f>
        <v>15</v>
      </c>
      <c r="K5045" s="32">
        <f>1/Table1[[#This Row],[Duration (Time between doses '[in hours'])]]</f>
        <v>8.3333333333333329E-2</v>
      </c>
      <c r="L5045" s="33">
        <f>Table1[[#This Row],[number doses per hour]]*INDEX(Table2[price per dose],Table1[[#This Row],[Drug ID]])</f>
        <v>1.448055119047619</v>
      </c>
      <c r="M5045" s="11" t="b">
        <f>AND(Table1[[#This Row],[hour of cancellation 0 to 23]]&gt;=0,Table1[[#This Row],[hour of cancellation 0 to 23]]&lt;=23)</f>
        <v>1</v>
      </c>
    </row>
    <row r="5046" spans="1:13" x14ac:dyDescent="0.3">
      <c r="A5046" s="1">
        <v>5045</v>
      </c>
      <c r="B5046" s="1">
        <v>1</v>
      </c>
      <c r="C5046" s="2">
        <v>41130.648661535248</v>
      </c>
      <c r="D5046" s="2">
        <v>41190.648611111108</v>
      </c>
      <c r="E5046" s="1">
        <v>8</v>
      </c>
      <c r="F5046" s="2">
        <v>41132.005824968692</v>
      </c>
      <c r="G5046" s="1">
        <v>0</v>
      </c>
      <c r="H5046" s="32">
        <f>IFERROR(HOUR(Table1[[#This Row],[Cancel Date/time]])+MINUTE(Table1[[#This Row],[Cancel Date/time]])/60,"not cancelled")</f>
        <v>0.13333333333333333</v>
      </c>
      <c r="I5046" s="47">
        <f>IFERROR(ROUND(Table1[[#This Row],[cancellation time decimal]],0),"not cancelled")</f>
        <v>0</v>
      </c>
      <c r="J5046" s="10">
        <f>IFERROR(MOD(Table1[[#This Row],[cancellation hour rounded]],24),"not cancelled")</f>
        <v>0</v>
      </c>
      <c r="K5046" s="32">
        <f>1/Table1[[#This Row],[Duration (Time between doses '[in hours'])]]</f>
        <v>0.125</v>
      </c>
      <c r="L5046" s="33">
        <f>Table1[[#This Row],[number doses per hour]]*INDEX(Table2[price per dose],Table1[[#This Row],[Drug ID]])</f>
        <v>0.84929166666666667</v>
      </c>
      <c r="M5046" s="11" t="b">
        <f>AND(Table1[[#This Row],[hour of cancellation 0 to 23]]&gt;=0,Table1[[#This Row],[hour of cancellation 0 to 23]]&lt;=23)</f>
        <v>1</v>
      </c>
    </row>
    <row r="5047" spans="1:13" hidden="1" x14ac:dyDescent="0.3">
      <c r="A5047" s="1">
        <v>5046</v>
      </c>
      <c r="B5047" s="1">
        <v>6</v>
      </c>
      <c r="C5047" s="2">
        <v>41130.702717672844</v>
      </c>
      <c r="D5047" s="2">
        <v>41132.994191401056</v>
      </c>
      <c r="E5047" s="1">
        <v>24</v>
      </c>
      <c r="F5047" s="2" t="s">
        <v>5</v>
      </c>
      <c r="G5047" s="1">
        <v>0</v>
      </c>
      <c r="H5047" s="32" t="str">
        <f>IFERROR(HOUR(Table1[[#This Row],[Cancel Date/time]])+MINUTE(Table1[[#This Row],[Cancel Date/time]])/60,"not cancelled")</f>
        <v>not cancelled</v>
      </c>
      <c r="I5047" s="47" t="str">
        <f>IFERROR(ROUND(Table1[[#This Row],[cancellation time decimal]],0),"not cancelled")</f>
        <v>not cancelled</v>
      </c>
      <c r="J5047" s="10" t="str">
        <f>IFERROR(MOD(Table1[[#This Row],[cancellation hour rounded]],24),"not cancelled")</f>
        <v>not cancelled</v>
      </c>
      <c r="K5047" s="32">
        <f>1/Table1[[#This Row],[Duration (Time between doses '[in hours'])]]</f>
        <v>4.1666666666666664E-2</v>
      </c>
      <c r="L5047" s="33">
        <f>Table1[[#This Row],[number doses per hour]]*INDEX(Table2[price per dose],Table1[[#This Row],[Drug ID]])</f>
        <v>0.35218749999999999</v>
      </c>
      <c r="M5047" s="11" t="b">
        <f>AND(Table1[[#This Row],[hour of cancellation 0 to 23]]&gt;=0,Table1[[#This Row],[hour of cancellation 0 to 23]]&lt;=23)</f>
        <v>0</v>
      </c>
    </row>
    <row r="5048" spans="1:13" hidden="1" x14ac:dyDescent="0.3">
      <c r="A5048" s="1">
        <v>5047</v>
      </c>
      <c r="B5048" s="1">
        <v>3</v>
      </c>
      <c r="C5048" s="2">
        <v>41130.719825347835</v>
      </c>
      <c r="D5048" s="2">
        <v>41134.344721171998</v>
      </c>
      <c r="E5048" s="1">
        <v>24</v>
      </c>
      <c r="F5048" s="2" t="s">
        <v>5</v>
      </c>
      <c r="G5048" s="1">
        <v>0</v>
      </c>
      <c r="H5048" s="32" t="str">
        <f>IFERROR(HOUR(Table1[[#This Row],[Cancel Date/time]])+MINUTE(Table1[[#This Row],[Cancel Date/time]])/60,"not cancelled")</f>
        <v>not cancelled</v>
      </c>
      <c r="I5048" s="47" t="str">
        <f>IFERROR(ROUND(Table1[[#This Row],[cancellation time decimal]],0),"not cancelled")</f>
        <v>not cancelled</v>
      </c>
      <c r="J5048" s="10" t="str">
        <f>IFERROR(MOD(Table1[[#This Row],[cancellation hour rounded]],24),"not cancelled")</f>
        <v>not cancelled</v>
      </c>
      <c r="K5048" s="32">
        <f>1/Table1[[#This Row],[Duration (Time between doses '[in hours'])]]</f>
        <v>4.1666666666666664E-2</v>
      </c>
      <c r="L5048" s="33">
        <f>Table1[[#This Row],[number doses per hour]]*INDEX(Table2[price per dose],Table1[[#This Row],[Drug ID]])</f>
        <v>0.18133000000000002</v>
      </c>
      <c r="M5048" s="11" t="b">
        <f>AND(Table1[[#This Row],[hour of cancellation 0 to 23]]&gt;=0,Table1[[#This Row],[hour of cancellation 0 to 23]]&lt;=23)</f>
        <v>0</v>
      </c>
    </row>
    <row r="5049" spans="1:13" hidden="1" x14ac:dyDescent="0.3">
      <c r="A5049" s="1">
        <v>5048</v>
      </c>
      <c r="B5049" s="1">
        <v>1</v>
      </c>
      <c r="C5049" s="2">
        <v>41130.751400921705</v>
      </c>
      <c r="D5049" s="2">
        <v>41133.501210663242</v>
      </c>
      <c r="E5049" s="1">
        <v>12</v>
      </c>
      <c r="F5049" s="2" t="s">
        <v>5</v>
      </c>
      <c r="G5049" s="1">
        <v>0</v>
      </c>
      <c r="H5049" s="32" t="str">
        <f>IFERROR(HOUR(Table1[[#This Row],[Cancel Date/time]])+MINUTE(Table1[[#This Row],[Cancel Date/time]])/60,"not cancelled")</f>
        <v>not cancelled</v>
      </c>
      <c r="I5049" s="47" t="str">
        <f>IFERROR(ROUND(Table1[[#This Row],[cancellation time decimal]],0),"not cancelled")</f>
        <v>not cancelled</v>
      </c>
      <c r="J5049" s="10" t="str">
        <f>IFERROR(MOD(Table1[[#This Row],[cancellation hour rounded]],24),"not cancelled")</f>
        <v>not cancelled</v>
      </c>
      <c r="K5049" s="32">
        <f>1/Table1[[#This Row],[Duration (Time between doses '[in hours'])]]</f>
        <v>8.3333333333333329E-2</v>
      </c>
      <c r="L5049" s="33">
        <f>Table1[[#This Row],[number doses per hour]]*INDEX(Table2[price per dose],Table1[[#This Row],[Drug ID]])</f>
        <v>0.56619444444444444</v>
      </c>
      <c r="M5049" s="11" t="b">
        <f>AND(Table1[[#This Row],[hour of cancellation 0 to 23]]&gt;=0,Table1[[#This Row],[hour of cancellation 0 to 23]]&lt;=23)</f>
        <v>0</v>
      </c>
    </row>
    <row r="5050" spans="1:13" x14ac:dyDescent="0.3">
      <c r="A5050" s="1">
        <v>5049</v>
      </c>
      <c r="B5050" s="1">
        <v>4</v>
      </c>
      <c r="C5050" s="2">
        <v>41130.753309447377</v>
      </c>
      <c r="D5050" s="2">
        <v>41190.75277777778</v>
      </c>
      <c r="E5050" s="1">
        <v>12</v>
      </c>
      <c r="F5050" s="2">
        <v>41132.346384313612</v>
      </c>
      <c r="G5050" s="1">
        <v>0</v>
      </c>
      <c r="H5050" s="32">
        <f>IFERROR(HOUR(Table1[[#This Row],[Cancel Date/time]])+MINUTE(Table1[[#This Row],[Cancel Date/time]])/60,"not cancelled")</f>
        <v>8.3000000000000007</v>
      </c>
      <c r="I5050" s="47">
        <f>IFERROR(ROUND(Table1[[#This Row],[cancellation time decimal]],0),"not cancelled")</f>
        <v>8</v>
      </c>
      <c r="J5050" s="10">
        <f>IFERROR(MOD(Table1[[#This Row],[cancellation hour rounded]],24),"not cancelled")</f>
        <v>8</v>
      </c>
      <c r="K5050" s="32">
        <f>1/Table1[[#This Row],[Duration (Time between doses '[in hours'])]]</f>
        <v>8.3333333333333329E-2</v>
      </c>
      <c r="L5050" s="33">
        <f>Table1[[#This Row],[number doses per hour]]*INDEX(Table2[price per dose],Table1[[#This Row],[Drug ID]])</f>
        <v>1.448055119047619</v>
      </c>
      <c r="M5050" s="11" t="b">
        <f>AND(Table1[[#This Row],[hour of cancellation 0 to 23]]&gt;=0,Table1[[#This Row],[hour of cancellation 0 to 23]]&lt;=23)</f>
        <v>1</v>
      </c>
    </row>
    <row r="5051" spans="1:13" x14ac:dyDescent="0.3">
      <c r="A5051" s="1">
        <v>5050</v>
      </c>
      <c r="B5051" s="1">
        <v>2</v>
      </c>
      <c r="C5051" s="2">
        <v>41130.796403036344</v>
      </c>
      <c r="D5051" s="2">
        <v>41190.79583333333</v>
      </c>
      <c r="E5051" s="1">
        <v>10</v>
      </c>
      <c r="F5051" s="2">
        <v>41132.33894166215</v>
      </c>
      <c r="G5051" s="1">
        <v>0</v>
      </c>
      <c r="H5051" s="32">
        <f>IFERROR(HOUR(Table1[[#This Row],[Cancel Date/time]])+MINUTE(Table1[[#This Row],[Cancel Date/time]])/60,"not cancelled")</f>
        <v>8.1333333333333329</v>
      </c>
      <c r="I5051" s="47">
        <f>IFERROR(ROUND(Table1[[#This Row],[cancellation time decimal]],0),"not cancelled")</f>
        <v>8</v>
      </c>
      <c r="J5051" s="10">
        <f>IFERROR(MOD(Table1[[#This Row],[cancellation hour rounded]],24),"not cancelled")</f>
        <v>8</v>
      </c>
      <c r="K5051" s="32">
        <f>1/Table1[[#This Row],[Duration (Time between doses '[in hours'])]]</f>
        <v>0.1</v>
      </c>
      <c r="L5051" s="33">
        <f>Table1[[#This Row],[number doses per hour]]*INDEX(Table2[price per dose],Table1[[#This Row],[Drug ID]])</f>
        <v>0.84959999999999969</v>
      </c>
      <c r="M5051" s="11" t="b">
        <f>AND(Table1[[#This Row],[hour of cancellation 0 to 23]]&gt;=0,Table1[[#This Row],[hour of cancellation 0 to 23]]&lt;=23)</f>
        <v>1</v>
      </c>
    </row>
    <row r="5052" spans="1:13" hidden="1" x14ac:dyDescent="0.3">
      <c r="A5052" s="1">
        <v>5051</v>
      </c>
      <c r="B5052" s="1">
        <v>1</v>
      </c>
      <c r="C5052" s="2">
        <v>41130.994055839474</v>
      </c>
      <c r="D5052" s="2">
        <v>41133.410328398219</v>
      </c>
      <c r="E5052" s="1">
        <v>8</v>
      </c>
      <c r="F5052" s="2" t="s">
        <v>5</v>
      </c>
      <c r="G5052" s="1">
        <v>0</v>
      </c>
      <c r="H5052" s="32" t="str">
        <f>IFERROR(HOUR(Table1[[#This Row],[Cancel Date/time]])+MINUTE(Table1[[#This Row],[Cancel Date/time]])/60,"not cancelled")</f>
        <v>not cancelled</v>
      </c>
      <c r="I5052" s="47" t="str">
        <f>IFERROR(ROUND(Table1[[#This Row],[cancellation time decimal]],0),"not cancelled")</f>
        <v>not cancelled</v>
      </c>
      <c r="J5052" s="10" t="str">
        <f>IFERROR(MOD(Table1[[#This Row],[cancellation hour rounded]],24),"not cancelled")</f>
        <v>not cancelled</v>
      </c>
      <c r="K5052" s="32">
        <f>1/Table1[[#This Row],[Duration (Time between doses '[in hours'])]]</f>
        <v>0.125</v>
      </c>
      <c r="L5052" s="33">
        <f>Table1[[#This Row],[number doses per hour]]*INDEX(Table2[price per dose],Table1[[#This Row],[Drug ID]])</f>
        <v>0.84929166666666667</v>
      </c>
      <c r="M5052" s="11" t="b">
        <f>AND(Table1[[#This Row],[hour of cancellation 0 to 23]]&gt;=0,Table1[[#This Row],[hour of cancellation 0 to 23]]&lt;=23)</f>
        <v>0</v>
      </c>
    </row>
    <row r="5053" spans="1:13" x14ac:dyDescent="0.3">
      <c r="A5053" s="1">
        <v>5052</v>
      </c>
      <c r="B5053" s="1">
        <v>5</v>
      </c>
      <c r="C5053" s="2">
        <v>41131.237250360748</v>
      </c>
      <c r="D5053" s="2">
        <v>41191.236805555556</v>
      </c>
      <c r="E5053" s="1">
        <v>24</v>
      </c>
      <c r="F5053" s="2">
        <v>41153.636021459526</v>
      </c>
      <c r="G5053" s="1">
        <v>0</v>
      </c>
      <c r="H5053" s="32">
        <f>IFERROR(HOUR(Table1[[#This Row],[Cancel Date/time]])+MINUTE(Table1[[#This Row],[Cancel Date/time]])/60,"not cancelled")</f>
        <v>15.25</v>
      </c>
      <c r="I5053" s="47">
        <f>IFERROR(ROUND(Table1[[#This Row],[cancellation time decimal]],0),"not cancelled")</f>
        <v>15</v>
      </c>
      <c r="J5053" s="10">
        <f>IFERROR(MOD(Table1[[#This Row],[cancellation hour rounded]],24),"not cancelled")</f>
        <v>15</v>
      </c>
      <c r="K5053" s="32">
        <f>1/Table1[[#This Row],[Duration (Time between doses '[in hours'])]]</f>
        <v>4.1666666666666664E-2</v>
      </c>
      <c r="L5053" s="33">
        <f>Table1[[#This Row],[number doses per hour]]*INDEX(Table2[price per dose],Table1[[#This Row],[Drug ID]])</f>
        <v>0.2815833333333333</v>
      </c>
      <c r="M5053" s="11" t="b">
        <f>AND(Table1[[#This Row],[hour of cancellation 0 to 23]]&gt;=0,Table1[[#This Row],[hour of cancellation 0 to 23]]&lt;=23)</f>
        <v>1</v>
      </c>
    </row>
    <row r="5054" spans="1:13" x14ac:dyDescent="0.3">
      <c r="A5054" s="1">
        <v>5053</v>
      </c>
      <c r="B5054" s="1">
        <v>6</v>
      </c>
      <c r="C5054" s="2">
        <v>41131.28833701511</v>
      </c>
      <c r="D5054" s="2">
        <v>41191.288194444445</v>
      </c>
      <c r="E5054" s="1">
        <v>24</v>
      </c>
      <c r="F5054" s="2">
        <v>41134.395019210177</v>
      </c>
      <c r="G5054" s="1">
        <v>0</v>
      </c>
      <c r="H5054" s="32">
        <f>IFERROR(HOUR(Table1[[#This Row],[Cancel Date/time]])+MINUTE(Table1[[#This Row],[Cancel Date/time]])/60,"not cancelled")</f>
        <v>9.4666666666666668</v>
      </c>
      <c r="I5054" s="47">
        <f>IFERROR(ROUND(Table1[[#This Row],[cancellation time decimal]],0),"not cancelled")</f>
        <v>9</v>
      </c>
      <c r="J5054" s="10">
        <f>IFERROR(MOD(Table1[[#This Row],[cancellation hour rounded]],24),"not cancelled")</f>
        <v>9</v>
      </c>
      <c r="K5054" s="32">
        <f>1/Table1[[#This Row],[Duration (Time between doses '[in hours'])]]</f>
        <v>4.1666666666666664E-2</v>
      </c>
      <c r="L5054" s="33">
        <f>Table1[[#This Row],[number doses per hour]]*INDEX(Table2[price per dose],Table1[[#This Row],[Drug ID]])</f>
        <v>0.35218749999999999</v>
      </c>
      <c r="M5054" s="11" t="b">
        <f>AND(Table1[[#This Row],[hour of cancellation 0 to 23]]&gt;=0,Table1[[#This Row],[hour of cancellation 0 to 23]]&lt;=23)</f>
        <v>1</v>
      </c>
    </row>
    <row r="5055" spans="1:13" x14ac:dyDescent="0.3">
      <c r="A5055" s="1">
        <v>5054</v>
      </c>
      <c r="B5055" s="1">
        <v>11</v>
      </c>
      <c r="C5055" s="2">
        <v>41131.266610901119</v>
      </c>
      <c r="D5055" s="2">
        <v>41191.265972222223</v>
      </c>
      <c r="E5055" s="1">
        <v>1</v>
      </c>
      <c r="F5055" s="2">
        <v>41138.705773726462</v>
      </c>
      <c r="G5055" s="1">
        <v>1</v>
      </c>
      <c r="H5055" s="32">
        <f>IFERROR(HOUR(Table1[[#This Row],[Cancel Date/time]])+MINUTE(Table1[[#This Row],[Cancel Date/time]])/60,"not cancelled")</f>
        <v>16.933333333333334</v>
      </c>
      <c r="I5055" s="47">
        <f>IFERROR(ROUND(Table1[[#This Row],[cancellation time decimal]],0),"not cancelled")</f>
        <v>17</v>
      </c>
      <c r="J5055" s="10">
        <f>IFERROR(MOD(Table1[[#This Row],[cancellation hour rounded]],24),"not cancelled")</f>
        <v>17</v>
      </c>
      <c r="K5055" s="32">
        <f>1/Table1[[#This Row],[Duration (Time between doses '[in hours'])]]</f>
        <v>1</v>
      </c>
      <c r="L5055" s="33">
        <f>Table1[[#This Row],[number doses per hour]]*INDEX(Table2[price per dose],Table1[[#This Row],[Drug ID]])</f>
        <v>1</v>
      </c>
      <c r="M5055" s="11" t="b">
        <f>AND(Table1[[#This Row],[hour of cancellation 0 to 23]]&gt;=0,Table1[[#This Row],[hour of cancellation 0 to 23]]&lt;=23)</f>
        <v>1</v>
      </c>
    </row>
    <row r="5056" spans="1:13" x14ac:dyDescent="0.3">
      <c r="A5056" s="1">
        <v>5055</v>
      </c>
      <c r="B5056" s="1">
        <v>2</v>
      </c>
      <c r="C5056" s="2">
        <v>41131.341991433241</v>
      </c>
      <c r="D5056" s="2">
        <v>41191.341666666667</v>
      </c>
      <c r="E5056" s="1">
        <v>10</v>
      </c>
      <c r="F5056" s="2">
        <v>41132.632441621441</v>
      </c>
      <c r="G5056" s="1">
        <v>0</v>
      </c>
      <c r="H5056" s="32">
        <f>IFERROR(HOUR(Table1[[#This Row],[Cancel Date/time]])+MINUTE(Table1[[#This Row],[Cancel Date/time]])/60,"not cancelled")</f>
        <v>15.166666666666666</v>
      </c>
      <c r="I5056" s="47">
        <f>IFERROR(ROUND(Table1[[#This Row],[cancellation time decimal]],0),"not cancelled")</f>
        <v>15</v>
      </c>
      <c r="J5056" s="10">
        <f>IFERROR(MOD(Table1[[#This Row],[cancellation hour rounded]],24),"not cancelled")</f>
        <v>15</v>
      </c>
      <c r="K5056" s="32">
        <f>1/Table1[[#This Row],[Duration (Time between doses '[in hours'])]]</f>
        <v>0.1</v>
      </c>
      <c r="L5056" s="33">
        <f>Table1[[#This Row],[number doses per hour]]*INDEX(Table2[price per dose],Table1[[#This Row],[Drug ID]])</f>
        <v>0.84959999999999969</v>
      </c>
      <c r="M5056" s="11" t="b">
        <f>AND(Table1[[#This Row],[hour of cancellation 0 to 23]]&gt;=0,Table1[[#This Row],[hour of cancellation 0 to 23]]&lt;=23)</f>
        <v>1</v>
      </c>
    </row>
    <row r="5057" spans="1:13" x14ac:dyDescent="0.3">
      <c r="A5057" s="1">
        <v>5056</v>
      </c>
      <c r="B5057" s="1">
        <v>1</v>
      </c>
      <c r="C5057" s="2">
        <v>41131.358516291613</v>
      </c>
      <c r="D5057" s="2">
        <v>41191.358333333337</v>
      </c>
      <c r="E5057" s="1">
        <v>8</v>
      </c>
      <c r="F5057" s="2">
        <v>41131.535808591339</v>
      </c>
      <c r="G5057" s="1">
        <v>0</v>
      </c>
      <c r="H5057" s="32">
        <f>IFERROR(HOUR(Table1[[#This Row],[Cancel Date/time]])+MINUTE(Table1[[#This Row],[Cancel Date/time]])/60,"not cancelled")</f>
        <v>12.85</v>
      </c>
      <c r="I5057" s="47">
        <f>IFERROR(ROUND(Table1[[#This Row],[cancellation time decimal]],0),"not cancelled")</f>
        <v>13</v>
      </c>
      <c r="J5057" s="10">
        <f>IFERROR(MOD(Table1[[#This Row],[cancellation hour rounded]],24),"not cancelled")</f>
        <v>13</v>
      </c>
      <c r="K5057" s="32">
        <f>1/Table1[[#This Row],[Duration (Time between doses '[in hours'])]]</f>
        <v>0.125</v>
      </c>
      <c r="L5057" s="33">
        <f>Table1[[#This Row],[number doses per hour]]*INDEX(Table2[price per dose],Table1[[#This Row],[Drug ID]])</f>
        <v>0.84929166666666667</v>
      </c>
      <c r="M5057" s="11" t="b">
        <f>AND(Table1[[#This Row],[hour of cancellation 0 to 23]]&gt;=0,Table1[[#This Row],[hour of cancellation 0 to 23]]&lt;=23)</f>
        <v>1</v>
      </c>
    </row>
    <row r="5058" spans="1:13" x14ac:dyDescent="0.3">
      <c r="A5058" s="1">
        <v>5057</v>
      </c>
      <c r="B5058" s="1">
        <v>3</v>
      </c>
      <c r="C5058" s="2">
        <v>41131.36787399825</v>
      </c>
      <c r="D5058" s="2">
        <v>41191.367361111115</v>
      </c>
      <c r="E5058" s="1">
        <v>24</v>
      </c>
      <c r="F5058" s="2">
        <v>41133.492595495445</v>
      </c>
      <c r="G5058" s="1">
        <v>0</v>
      </c>
      <c r="H5058" s="32">
        <f>IFERROR(HOUR(Table1[[#This Row],[Cancel Date/time]])+MINUTE(Table1[[#This Row],[Cancel Date/time]])/60,"not cancelled")</f>
        <v>11.816666666666666</v>
      </c>
      <c r="I5058" s="47">
        <f>IFERROR(ROUND(Table1[[#This Row],[cancellation time decimal]],0),"not cancelled")</f>
        <v>12</v>
      </c>
      <c r="J5058" s="10">
        <f>IFERROR(MOD(Table1[[#This Row],[cancellation hour rounded]],24),"not cancelled")</f>
        <v>12</v>
      </c>
      <c r="K5058" s="32">
        <f>1/Table1[[#This Row],[Duration (Time between doses '[in hours'])]]</f>
        <v>4.1666666666666664E-2</v>
      </c>
      <c r="L5058" s="33">
        <f>Table1[[#This Row],[number doses per hour]]*INDEX(Table2[price per dose],Table1[[#This Row],[Drug ID]])</f>
        <v>0.18133000000000002</v>
      </c>
      <c r="M5058" s="11" t="b">
        <f>AND(Table1[[#This Row],[hour of cancellation 0 to 23]]&gt;=0,Table1[[#This Row],[hour of cancellation 0 to 23]]&lt;=23)</f>
        <v>1</v>
      </c>
    </row>
    <row r="5059" spans="1:13" x14ac:dyDescent="0.3">
      <c r="A5059" s="1">
        <v>5058</v>
      </c>
      <c r="B5059" s="1">
        <v>1</v>
      </c>
      <c r="C5059" s="2">
        <v>41131.343760779542</v>
      </c>
      <c r="D5059" s="2">
        <v>41135.760416666664</v>
      </c>
      <c r="E5059" s="1">
        <v>8</v>
      </c>
      <c r="F5059" s="2">
        <v>41131.773488937455</v>
      </c>
      <c r="G5059" s="1">
        <v>0</v>
      </c>
      <c r="H5059" s="32">
        <f>IFERROR(HOUR(Table1[[#This Row],[Cancel Date/time]])+MINUTE(Table1[[#This Row],[Cancel Date/time]])/60,"not cancelled")</f>
        <v>18.55</v>
      </c>
      <c r="I5059" s="47">
        <f>IFERROR(ROUND(Table1[[#This Row],[cancellation time decimal]],0),"not cancelled")</f>
        <v>19</v>
      </c>
      <c r="J5059" s="10">
        <f>IFERROR(MOD(Table1[[#This Row],[cancellation hour rounded]],24),"not cancelled")</f>
        <v>19</v>
      </c>
      <c r="K5059" s="32">
        <f>1/Table1[[#This Row],[Duration (Time between doses '[in hours'])]]</f>
        <v>0.125</v>
      </c>
      <c r="L5059" s="33">
        <f>Table1[[#This Row],[number doses per hour]]*INDEX(Table2[price per dose],Table1[[#This Row],[Drug ID]])</f>
        <v>0.84929166666666667</v>
      </c>
      <c r="M5059" s="11" t="b">
        <f>AND(Table1[[#This Row],[hour of cancellation 0 to 23]]&gt;=0,Table1[[#This Row],[hour of cancellation 0 to 23]]&lt;=23)</f>
        <v>1</v>
      </c>
    </row>
    <row r="5060" spans="1:13" x14ac:dyDescent="0.3">
      <c r="A5060" s="1">
        <v>5059</v>
      </c>
      <c r="B5060" s="1">
        <v>6</v>
      </c>
      <c r="C5060" s="2">
        <v>41131.363636586771</v>
      </c>
      <c r="D5060" s="2">
        <v>41191.36319444445</v>
      </c>
      <c r="E5060" s="1">
        <v>24</v>
      </c>
      <c r="F5060" s="2">
        <v>41135.345253175183</v>
      </c>
      <c r="G5060" s="1">
        <v>0</v>
      </c>
      <c r="H5060" s="32">
        <f>IFERROR(HOUR(Table1[[#This Row],[Cancel Date/time]])+MINUTE(Table1[[#This Row],[Cancel Date/time]])/60,"not cancelled")</f>
        <v>8.2833333333333332</v>
      </c>
      <c r="I5060" s="47">
        <f>IFERROR(ROUND(Table1[[#This Row],[cancellation time decimal]],0),"not cancelled")</f>
        <v>8</v>
      </c>
      <c r="J5060" s="10">
        <f>IFERROR(MOD(Table1[[#This Row],[cancellation hour rounded]],24),"not cancelled")</f>
        <v>8</v>
      </c>
      <c r="K5060" s="32">
        <f>1/Table1[[#This Row],[Duration (Time between doses '[in hours'])]]</f>
        <v>4.1666666666666664E-2</v>
      </c>
      <c r="L5060" s="33">
        <f>Table1[[#This Row],[number doses per hour]]*INDEX(Table2[price per dose],Table1[[#This Row],[Drug ID]])</f>
        <v>0.35218749999999999</v>
      </c>
      <c r="M5060" s="11" t="b">
        <f>AND(Table1[[#This Row],[hour of cancellation 0 to 23]]&gt;=0,Table1[[#This Row],[hour of cancellation 0 to 23]]&lt;=23)</f>
        <v>1</v>
      </c>
    </row>
    <row r="5061" spans="1:13" x14ac:dyDescent="0.3">
      <c r="A5061" s="1">
        <v>5060</v>
      </c>
      <c r="B5061" s="1">
        <v>1</v>
      </c>
      <c r="C5061" s="2">
        <v>41131.346315573377</v>
      </c>
      <c r="D5061" s="2">
        <v>41191.345833333333</v>
      </c>
      <c r="E5061" s="1">
        <v>8</v>
      </c>
      <c r="F5061" s="2">
        <v>41132.746196442313</v>
      </c>
      <c r="G5061" s="1">
        <v>0</v>
      </c>
      <c r="H5061" s="32">
        <f>IFERROR(HOUR(Table1[[#This Row],[Cancel Date/time]])+MINUTE(Table1[[#This Row],[Cancel Date/time]])/60,"not cancelled")</f>
        <v>17.899999999999999</v>
      </c>
      <c r="I5061" s="47">
        <f>IFERROR(ROUND(Table1[[#This Row],[cancellation time decimal]],0),"not cancelled")</f>
        <v>18</v>
      </c>
      <c r="J5061" s="10">
        <f>IFERROR(MOD(Table1[[#This Row],[cancellation hour rounded]],24),"not cancelled")</f>
        <v>18</v>
      </c>
      <c r="K5061" s="32">
        <f>1/Table1[[#This Row],[Duration (Time between doses '[in hours'])]]</f>
        <v>0.125</v>
      </c>
      <c r="L5061" s="33">
        <f>Table1[[#This Row],[number doses per hour]]*INDEX(Table2[price per dose],Table1[[#This Row],[Drug ID]])</f>
        <v>0.84929166666666667</v>
      </c>
      <c r="M5061" s="11" t="b">
        <f>AND(Table1[[#This Row],[hour of cancellation 0 to 23]]&gt;=0,Table1[[#This Row],[hour of cancellation 0 to 23]]&lt;=23)</f>
        <v>1</v>
      </c>
    </row>
    <row r="5062" spans="1:13" x14ac:dyDescent="0.3">
      <c r="A5062" s="1">
        <v>5061</v>
      </c>
      <c r="B5062" s="1">
        <v>1</v>
      </c>
      <c r="C5062" s="2">
        <v>41131.37148501951</v>
      </c>
      <c r="D5062" s="2">
        <v>41191.370833333334</v>
      </c>
      <c r="E5062" s="1">
        <v>8</v>
      </c>
      <c r="F5062" s="2">
        <v>41131.484220742735</v>
      </c>
      <c r="G5062" s="1">
        <v>0</v>
      </c>
      <c r="H5062" s="32">
        <f>IFERROR(HOUR(Table1[[#This Row],[Cancel Date/time]])+MINUTE(Table1[[#This Row],[Cancel Date/time]])/60,"not cancelled")</f>
        <v>11.616666666666667</v>
      </c>
      <c r="I5062" s="47">
        <f>IFERROR(ROUND(Table1[[#This Row],[cancellation time decimal]],0),"not cancelled")</f>
        <v>12</v>
      </c>
      <c r="J5062" s="10">
        <f>IFERROR(MOD(Table1[[#This Row],[cancellation hour rounded]],24),"not cancelled")</f>
        <v>12</v>
      </c>
      <c r="K5062" s="32">
        <f>1/Table1[[#This Row],[Duration (Time between doses '[in hours'])]]</f>
        <v>0.125</v>
      </c>
      <c r="L5062" s="33">
        <f>Table1[[#This Row],[number doses per hour]]*INDEX(Table2[price per dose],Table1[[#This Row],[Drug ID]])</f>
        <v>0.84929166666666667</v>
      </c>
      <c r="M5062" s="11" t="b">
        <f>AND(Table1[[#This Row],[hour of cancellation 0 to 23]]&gt;=0,Table1[[#This Row],[hour of cancellation 0 to 23]]&lt;=23)</f>
        <v>1</v>
      </c>
    </row>
    <row r="5063" spans="1:13" x14ac:dyDescent="0.3">
      <c r="A5063" s="1">
        <v>5062</v>
      </c>
      <c r="B5063" s="1">
        <v>5</v>
      </c>
      <c r="C5063" s="2">
        <v>41131.401222644337</v>
      </c>
      <c r="D5063" s="2">
        <v>41191.400694444441</v>
      </c>
      <c r="E5063" s="1">
        <v>24</v>
      </c>
      <c r="F5063" s="2">
        <v>41132.830303428498</v>
      </c>
      <c r="G5063" s="1">
        <v>0</v>
      </c>
      <c r="H5063" s="32">
        <f>IFERROR(HOUR(Table1[[#This Row],[Cancel Date/time]])+MINUTE(Table1[[#This Row],[Cancel Date/time]])/60,"not cancelled")</f>
        <v>19.916666666666668</v>
      </c>
      <c r="I5063" s="47">
        <f>IFERROR(ROUND(Table1[[#This Row],[cancellation time decimal]],0),"not cancelled")</f>
        <v>20</v>
      </c>
      <c r="J5063" s="10">
        <f>IFERROR(MOD(Table1[[#This Row],[cancellation hour rounded]],24),"not cancelled")</f>
        <v>20</v>
      </c>
      <c r="K5063" s="32">
        <f>1/Table1[[#This Row],[Duration (Time between doses '[in hours'])]]</f>
        <v>4.1666666666666664E-2</v>
      </c>
      <c r="L5063" s="33">
        <f>Table1[[#This Row],[number doses per hour]]*INDEX(Table2[price per dose],Table1[[#This Row],[Drug ID]])</f>
        <v>0.2815833333333333</v>
      </c>
      <c r="M5063" s="11" t="b">
        <f>AND(Table1[[#This Row],[hour of cancellation 0 to 23]]&gt;=0,Table1[[#This Row],[hour of cancellation 0 to 23]]&lt;=23)</f>
        <v>1</v>
      </c>
    </row>
    <row r="5064" spans="1:13" hidden="1" x14ac:dyDescent="0.3">
      <c r="A5064" s="1">
        <v>5063</v>
      </c>
      <c r="B5064" s="1">
        <v>2</v>
      </c>
      <c r="C5064" s="2">
        <v>41131.430694136929</v>
      </c>
      <c r="D5064" s="2">
        <v>41133.888587588764</v>
      </c>
      <c r="E5064" s="1">
        <v>10</v>
      </c>
      <c r="F5064" s="2" t="s">
        <v>5</v>
      </c>
      <c r="G5064" s="1">
        <v>0</v>
      </c>
      <c r="H5064" s="32" t="str">
        <f>IFERROR(HOUR(Table1[[#This Row],[Cancel Date/time]])+MINUTE(Table1[[#This Row],[Cancel Date/time]])/60,"not cancelled")</f>
        <v>not cancelled</v>
      </c>
      <c r="I5064" s="47" t="str">
        <f>IFERROR(ROUND(Table1[[#This Row],[cancellation time decimal]],0),"not cancelled")</f>
        <v>not cancelled</v>
      </c>
      <c r="J5064" s="10" t="str">
        <f>IFERROR(MOD(Table1[[#This Row],[cancellation hour rounded]],24),"not cancelled")</f>
        <v>not cancelled</v>
      </c>
      <c r="K5064" s="32">
        <f>1/Table1[[#This Row],[Duration (Time between doses '[in hours'])]]</f>
        <v>0.1</v>
      </c>
      <c r="L5064" s="33">
        <f>Table1[[#This Row],[number doses per hour]]*INDEX(Table2[price per dose],Table1[[#This Row],[Drug ID]])</f>
        <v>0.84959999999999969</v>
      </c>
      <c r="M5064" s="11" t="b">
        <f>AND(Table1[[#This Row],[hour of cancellation 0 to 23]]&gt;=0,Table1[[#This Row],[hour of cancellation 0 to 23]]&lt;=23)</f>
        <v>0</v>
      </c>
    </row>
    <row r="5065" spans="1:13" x14ac:dyDescent="0.3">
      <c r="A5065" s="1">
        <v>5064</v>
      </c>
      <c r="B5065" s="1">
        <v>4</v>
      </c>
      <c r="C5065" s="2">
        <v>41131.437921998164</v>
      </c>
      <c r="D5065" s="2">
        <v>41191.4375</v>
      </c>
      <c r="E5065" s="1">
        <v>12</v>
      </c>
      <c r="F5065" s="2">
        <v>41134.507977250374</v>
      </c>
      <c r="G5065" s="1">
        <v>0</v>
      </c>
      <c r="H5065" s="32">
        <f>IFERROR(HOUR(Table1[[#This Row],[Cancel Date/time]])+MINUTE(Table1[[#This Row],[Cancel Date/time]])/60,"not cancelled")</f>
        <v>12.183333333333334</v>
      </c>
      <c r="I5065" s="47">
        <f>IFERROR(ROUND(Table1[[#This Row],[cancellation time decimal]],0),"not cancelled")</f>
        <v>12</v>
      </c>
      <c r="J5065" s="10">
        <f>IFERROR(MOD(Table1[[#This Row],[cancellation hour rounded]],24),"not cancelled")</f>
        <v>12</v>
      </c>
      <c r="K5065" s="32">
        <f>1/Table1[[#This Row],[Duration (Time between doses '[in hours'])]]</f>
        <v>8.3333333333333329E-2</v>
      </c>
      <c r="L5065" s="33">
        <f>Table1[[#This Row],[number doses per hour]]*INDEX(Table2[price per dose],Table1[[#This Row],[Drug ID]])</f>
        <v>1.448055119047619</v>
      </c>
      <c r="M5065" s="11" t="b">
        <f>AND(Table1[[#This Row],[hour of cancellation 0 to 23]]&gt;=0,Table1[[#This Row],[hour of cancellation 0 to 23]]&lt;=23)</f>
        <v>1</v>
      </c>
    </row>
    <row r="5066" spans="1:13" x14ac:dyDescent="0.3">
      <c r="A5066" s="1">
        <v>5065</v>
      </c>
      <c r="B5066" s="1">
        <v>1</v>
      </c>
      <c r="C5066" s="2">
        <v>41131.435626174643</v>
      </c>
      <c r="D5066" s="2">
        <v>41191.435416666667</v>
      </c>
      <c r="E5066" s="1">
        <v>8</v>
      </c>
      <c r="F5066" s="2">
        <v>41132.476508861429</v>
      </c>
      <c r="G5066" s="1">
        <v>0</v>
      </c>
      <c r="H5066" s="32">
        <f>IFERROR(HOUR(Table1[[#This Row],[Cancel Date/time]])+MINUTE(Table1[[#This Row],[Cancel Date/time]])/60,"not cancelled")</f>
        <v>11.433333333333334</v>
      </c>
      <c r="I5066" s="47">
        <f>IFERROR(ROUND(Table1[[#This Row],[cancellation time decimal]],0),"not cancelled")</f>
        <v>11</v>
      </c>
      <c r="J5066" s="10">
        <f>IFERROR(MOD(Table1[[#This Row],[cancellation hour rounded]],24),"not cancelled")</f>
        <v>11</v>
      </c>
      <c r="K5066" s="32">
        <f>1/Table1[[#This Row],[Duration (Time between doses '[in hours'])]]</f>
        <v>0.125</v>
      </c>
      <c r="L5066" s="33">
        <f>Table1[[#This Row],[number doses per hour]]*INDEX(Table2[price per dose],Table1[[#This Row],[Drug ID]])</f>
        <v>0.84929166666666667</v>
      </c>
      <c r="M5066" s="11" t="b">
        <f>AND(Table1[[#This Row],[hour of cancellation 0 to 23]]&gt;=0,Table1[[#This Row],[hour of cancellation 0 to 23]]&lt;=23)</f>
        <v>1</v>
      </c>
    </row>
    <row r="5067" spans="1:13" x14ac:dyDescent="0.3">
      <c r="A5067" s="1">
        <v>5066</v>
      </c>
      <c r="B5067" s="1">
        <v>1</v>
      </c>
      <c r="C5067" s="2">
        <v>41131.485431893328</v>
      </c>
      <c r="D5067" s="2">
        <v>41191.48541666667</v>
      </c>
      <c r="E5067" s="1">
        <v>8</v>
      </c>
      <c r="F5067" s="2">
        <v>41132.424238684231</v>
      </c>
      <c r="G5067" s="1">
        <v>0</v>
      </c>
      <c r="H5067" s="32">
        <f>IFERROR(HOUR(Table1[[#This Row],[Cancel Date/time]])+MINUTE(Table1[[#This Row],[Cancel Date/time]])/60,"not cancelled")</f>
        <v>10.166666666666666</v>
      </c>
      <c r="I5067" s="47">
        <f>IFERROR(ROUND(Table1[[#This Row],[cancellation time decimal]],0),"not cancelled")</f>
        <v>10</v>
      </c>
      <c r="J5067" s="10">
        <f>IFERROR(MOD(Table1[[#This Row],[cancellation hour rounded]],24),"not cancelled")</f>
        <v>10</v>
      </c>
      <c r="K5067" s="32">
        <f>1/Table1[[#This Row],[Duration (Time between doses '[in hours'])]]</f>
        <v>0.125</v>
      </c>
      <c r="L5067" s="33">
        <f>Table1[[#This Row],[number doses per hour]]*INDEX(Table2[price per dose],Table1[[#This Row],[Drug ID]])</f>
        <v>0.84929166666666667</v>
      </c>
      <c r="M5067" s="11" t="b">
        <f>AND(Table1[[#This Row],[hour of cancellation 0 to 23]]&gt;=0,Table1[[#This Row],[hour of cancellation 0 to 23]]&lt;=23)</f>
        <v>1</v>
      </c>
    </row>
    <row r="5068" spans="1:13" x14ac:dyDescent="0.3">
      <c r="A5068" s="1">
        <v>5067</v>
      </c>
      <c r="B5068" s="1">
        <v>4</v>
      </c>
      <c r="C5068" s="2">
        <v>41131.512378980413</v>
      </c>
      <c r="D5068" s="2">
        <v>41191.511805555558</v>
      </c>
      <c r="E5068" s="1">
        <v>12</v>
      </c>
      <c r="F5068" s="2">
        <v>41134.122626190729</v>
      </c>
      <c r="G5068" s="1">
        <v>0</v>
      </c>
      <c r="H5068" s="32">
        <f>IFERROR(HOUR(Table1[[#This Row],[Cancel Date/time]])+MINUTE(Table1[[#This Row],[Cancel Date/time]])/60,"not cancelled")</f>
        <v>2.9333333333333336</v>
      </c>
      <c r="I5068" s="47">
        <f>IFERROR(ROUND(Table1[[#This Row],[cancellation time decimal]],0),"not cancelled")</f>
        <v>3</v>
      </c>
      <c r="J5068" s="10">
        <f>IFERROR(MOD(Table1[[#This Row],[cancellation hour rounded]],24),"not cancelled")</f>
        <v>3</v>
      </c>
      <c r="K5068" s="32">
        <f>1/Table1[[#This Row],[Duration (Time between doses '[in hours'])]]</f>
        <v>8.3333333333333329E-2</v>
      </c>
      <c r="L5068" s="33">
        <f>Table1[[#This Row],[number doses per hour]]*INDEX(Table2[price per dose],Table1[[#This Row],[Drug ID]])</f>
        <v>1.448055119047619</v>
      </c>
      <c r="M5068" s="11" t="b">
        <f>AND(Table1[[#This Row],[hour of cancellation 0 to 23]]&gt;=0,Table1[[#This Row],[hour of cancellation 0 to 23]]&lt;=23)</f>
        <v>1</v>
      </c>
    </row>
    <row r="5069" spans="1:13" hidden="1" x14ac:dyDescent="0.3">
      <c r="A5069" s="1">
        <v>5068</v>
      </c>
      <c r="B5069" s="1">
        <v>1</v>
      </c>
      <c r="C5069" s="2">
        <v>41131.502483430915</v>
      </c>
      <c r="D5069" s="2">
        <v>41133.918668451988</v>
      </c>
      <c r="E5069" s="1">
        <v>12</v>
      </c>
      <c r="F5069" s="2" t="s">
        <v>5</v>
      </c>
      <c r="G5069" s="1">
        <v>0</v>
      </c>
      <c r="H5069" s="32" t="str">
        <f>IFERROR(HOUR(Table1[[#This Row],[Cancel Date/time]])+MINUTE(Table1[[#This Row],[Cancel Date/time]])/60,"not cancelled")</f>
        <v>not cancelled</v>
      </c>
      <c r="I5069" s="47" t="str">
        <f>IFERROR(ROUND(Table1[[#This Row],[cancellation time decimal]],0),"not cancelled")</f>
        <v>not cancelled</v>
      </c>
      <c r="J5069" s="10" t="str">
        <f>IFERROR(MOD(Table1[[#This Row],[cancellation hour rounded]],24),"not cancelled")</f>
        <v>not cancelled</v>
      </c>
      <c r="K5069" s="32">
        <f>1/Table1[[#This Row],[Duration (Time between doses '[in hours'])]]</f>
        <v>8.3333333333333329E-2</v>
      </c>
      <c r="L5069" s="33">
        <f>Table1[[#This Row],[number doses per hour]]*INDEX(Table2[price per dose],Table1[[#This Row],[Drug ID]])</f>
        <v>0.56619444444444444</v>
      </c>
      <c r="M5069" s="11" t="b">
        <f>AND(Table1[[#This Row],[hour of cancellation 0 to 23]]&gt;=0,Table1[[#This Row],[hour of cancellation 0 to 23]]&lt;=23)</f>
        <v>0</v>
      </c>
    </row>
    <row r="5070" spans="1:13" hidden="1" x14ac:dyDescent="0.3">
      <c r="A5070" s="1">
        <v>5069</v>
      </c>
      <c r="B5070" s="1">
        <v>3</v>
      </c>
      <c r="C5070" s="2">
        <v>41131.50411739089</v>
      </c>
      <c r="D5070" s="2">
        <v>41134.962338288708</v>
      </c>
      <c r="E5070" s="1">
        <v>24</v>
      </c>
      <c r="F5070" s="2" t="s">
        <v>5</v>
      </c>
      <c r="G5070" s="1">
        <v>0</v>
      </c>
      <c r="H5070" s="32" t="str">
        <f>IFERROR(HOUR(Table1[[#This Row],[Cancel Date/time]])+MINUTE(Table1[[#This Row],[Cancel Date/time]])/60,"not cancelled")</f>
        <v>not cancelled</v>
      </c>
      <c r="I5070" s="47" t="str">
        <f>IFERROR(ROUND(Table1[[#This Row],[cancellation time decimal]],0),"not cancelled")</f>
        <v>not cancelled</v>
      </c>
      <c r="J5070" s="10" t="str">
        <f>IFERROR(MOD(Table1[[#This Row],[cancellation hour rounded]],24),"not cancelled")</f>
        <v>not cancelled</v>
      </c>
      <c r="K5070" s="32">
        <f>1/Table1[[#This Row],[Duration (Time between doses '[in hours'])]]</f>
        <v>4.1666666666666664E-2</v>
      </c>
      <c r="L5070" s="33">
        <f>Table1[[#This Row],[number doses per hour]]*INDEX(Table2[price per dose],Table1[[#This Row],[Drug ID]])</f>
        <v>0.18133000000000002</v>
      </c>
      <c r="M5070" s="11" t="b">
        <f>AND(Table1[[#This Row],[hour of cancellation 0 to 23]]&gt;=0,Table1[[#This Row],[hour of cancellation 0 to 23]]&lt;=23)</f>
        <v>0</v>
      </c>
    </row>
    <row r="5071" spans="1:13" x14ac:dyDescent="0.3">
      <c r="A5071" s="1">
        <v>5070</v>
      </c>
      <c r="B5071" s="1">
        <v>5</v>
      </c>
      <c r="C5071" s="2">
        <v>41131.586927436045</v>
      </c>
      <c r="D5071" s="2">
        <v>41191.586805555555</v>
      </c>
      <c r="E5071" s="1">
        <v>24</v>
      </c>
      <c r="F5071" s="2">
        <v>41135.433090757651</v>
      </c>
      <c r="G5071" s="1">
        <v>0</v>
      </c>
      <c r="H5071" s="32">
        <f>IFERROR(HOUR(Table1[[#This Row],[Cancel Date/time]])+MINUTE(Table1[[#This Row],[Cancel Date/time]])/60,"not cancelled")</f>
        <v>10.383333333333333</v>
      </c>
      <c r="I5071" s="47">
        <f>IFERROR(ROUND(Table1[[#This Row],[cancellation time decimal]],0),"not cancelled")</f>
        <v>10</v>
      </c>
      <c r="J5071" s="10">
        <f>IFERROR(MOD(Table1[[#This Row],[cancellation hour rounded]],24),"not cancelled")</f>
        <v>10</v>
      </c>
      <c r="K5071" s="32">
        <f>1/Table1[[#This Row],[Duration (Time between doses '[in hours'])]]</f>
        <v>4.1666666666666664E-2</v>
      </c>
      <c r="L5071" s="33">
        <f>Table1[[#This Row],[number doses per hour]]*INDEX(Table2[price per dose],Table1[[#This Row],[Drug ID]])</f>
        <v>0.2815833333333333</v>
      </c>
      <c r="M5071" s="11" t="b">
        <f>AND(Table1[[#This Row],[hour of cancellation 0 to 23]]&gt;=0,Table1[[#This Row],[hour of cancellation 0 to 23]]&lt;=23)</f>
        <v>1</v>
      </c>
    </row>
    <row r="5072" spans="1:13" x14ac:dyDescent="0.3">
      <c r="A5072" s="1">
        <v>5071</v>
      </c>
      <c r="B5072" s="1">
        <v>1</v>
      </c>
      <c r="C5072" s="2">
        <v>41131.598801971944</v>
      </c>
      <c r="D5072" s="2">
        <v>41191.598611111112</v>
      </c>
      <c r="E5072" s="1">
        <v>12</v>
      </c>
      <c r="F5072" s="2">
        <v>41132.856295512596</v>
      </c>
      <c r="G5072" s="1">
        <v>0</v>
      </c>
      <c r="H5072" s="32">
        <f>IFERROR(HOUR(Table1[[#This Row],[Cancel Date/time]])+MINUTE(Table1[[#This Row],[Cancel Date/time]])/60,"not cancelled")</f>
        <v>20.55</v>
      </c>
      <c r="I5072" s="47">
        <f>IFERROR(ROUND(Table1[[#This Row],[cancellation time decimal]],0),"not cancelled")</f>
        <v>21</v>
      </c>
      <c r="J5072" s="10">
        <f>IFERROR(MOD(Table1[[#This Row],[cancellation hour rounded]],24),"not cancelled")</f>
        <v>21</v>
      </c>
      <c r="K5072" s="32">
        <f>1/Table1[[#This Row],[Duration (Time between doses '[in hours'])]]</f>
        <v>8.3333333333333329E-2</v>
      </c>
      <c r="L5072" s="33">
        <f>Table1[[#This Row],[number doses per hour]]*INDEX(Table2[price per dose],Table1[[#This Row],[Drug ID]])</f>
        <v>0.56619444444444444</v>
      </c>
      <c r="M5072" s="11" t="b">
        <f>AND(Table1[[#This Row],[hour of cancellation 0 to 23]]&gt;=0,Table1[[#This Row],[hour of cancellation 0 to 23]]&lt;=23)</f>
        <v>1</v>
      </c>
    </row>
    <row r="5073" spans="1:13" hidden="1" x14ac:dyDescent="0.3">
      <c r="A5073" s="1">
        <v>5072</v>
      </c>
      <c r="B5073" s="1">
        <v>11</v>
      </c>
      <c r="C5073" s="2">
        <v>41131.607099309171</v>
      </c>
      <c r="D5073" s="2">
        <v>41133.773369787814</v>
      </c>
      <c r="E5073" s="1">
        <v>1</v>
      </c>
      <c r="F5073" s="2" t="s">
        <v>5</v>
      </c>
      <c r="G5073" s="1">
        <v>0</v>
      </c>
      <c r="H5073" s="32" t="str">
        <f>IFERROR(HOUR(Table1[[#This Row],[Cancel Date/time]])+MINUTE(Table1[[#This Row],[Cancel Date/time]])/60,"not cancelled")</f>
        <v>not cancelled</v>
      </c>
      <c r="I5073" s="47" t="str">
        <f>IFERROR(ROUND(Table1[[#This Row],[cancellation time decimal]],0),"not cancelled")</f>
        <v>not cancelled</v>
      </c>
      <c r="J5073" s="10" t="str">
        <f>IFERROR(MOD(Table1[[#This Row],[cancellation hour rounded]],24),"not cancelled")</f>
        <v>not cancelled</v>
      </c>
      <c r="K5073" s="32">
        <f>1/Table1[[#This Row],[Duration (Time between doses '[in hours'])]]</f>
        <v>1</v>
      </c>
      <c r="L5073" s="33">
        <f>Table1[[#This Row],[number doses per hour]]*INDEX(Table2[price per dose],Table1[[#This Row],[Drug ID]])</f>
        <v>1</v>
      </c>
      <c r="M5073" s="11" t="b">
        <f>AND(Table1[[#This Row],[hour of cancellation 0 to 23]]&gt;=0,Table1[[#This Row],[hour of cancellation 0 to 23]]&lt;=23)</f>
        <v>0</v>
      </c>
    </row>
    <row r="5074" spans="1:13" x14ac:dyDescent="0.3">
      <c r="A5074" s="1">
        <v>5073</v>
      </c>
      <c r="B5074" s="1">
        <v>5</v>
      </c>
      <c r="C5074" s="2">
        <v>41131.649699216199</v>
      </c>
      <c r="D5074" s="2">
        <v>41191.649305555555</v>
      </c>
      <c r="E5074" s="1">
        <v>24</v>
      </c>
      <c r="F5074" s="2">
        <v>41136.044309975827</v>
      </c>
      <c r="G5074" s="1">
        <v>0</v>
      </c>
      <c r="H5074" s="32">
        <f>IFERROR(HOUR(Table1[[#This Row],[Cancel Date/time]])+MINUTE(Table1[[#This Row],[Cancel Date/time]])/60,"not cancelled")</f>
        <v>1.05</v>
      </c>
      <c r="I5074" s="47">
        <f>IFERROR(ROUND(Table1[[#This Row],[cancellation time decimal]],0),"not cancelled")</f>
        <v>1</v>
      </c>
      <c r="J5074" s="10">
        <f>IFERROR(MOD(Table1[[#This Row],[cancellation hour rounded]],24),"not cancelled")</f>
        <v>1</v>
      </c>
      <c r="K5074" s="32">
        <f>1/Table1[[#This Row],[Duration (Time between doses '[in hours'])]]</f>
        <v>4.1666666666666664E-2</v>
      </c>
      <c r="L5074" s="33">
        <f>Table1[[#This Row],[number doses per hour]]*INDEX(Table2[price per dose],Table1[[#This Row],[Drug ID]])</f>
        <v>0.2815833333333333</v>
      </c>
      <c r="M5074" s="11" t="b">
        <f>AND(Table1[[#This Row],[hour of cancellation 0 to 23]]&gt;=0,Table1[[#This Row],[hour of cancellation 0 to 23]]&lt;=23)</f>
        <v>1</v>
      </c>
    </row>
    <row r="5075" spans="1:13" x14ac:dyDescent="0.3">
      <c r="A5075" s="1">
        <v>5074</v>
      </c>
      <c r="B5075" s="1">
        <v>1</v>
      </c>
      <c r="C5075" s="2">
        <v>41131.626875334165</v>
      </c>
      <c r="D5075" s="2">
        <v>41191.626388888886</v>
      </c>
      <c r="E5075" s="1">
        <v>12</v>
      </c>
      <c r="F5075" s="2">
        <v>41132.496659604927</v>
      </c>
      <c r="G5075" s="1">
        <v>0</v>
      </c>
      <c r="H5075" s="32">
        <f>IFERROR(HOUR(Table1[[#This Row],[Cancel Date/time]])+MINUTE(Table1[[#This Row],[Cancel Date/time]])/60,"not cancelled")</f>
        <v>11.916666666666666</v>
      </c>
      <c r="I5075" s="47">
        <f>IFERROR(ROUND(Table1[[#This Row],[cancellation time decimal]],0),"not cancelled")</f>
        <v>12</v>
      </c>
      <c r="J5075" s="10">
        <f>IFERROR(MOD(Table1[[#This Row],[cancellation hour rounded]],24),"not cancelled")</f>
        <v>12</v>
      </c>
      <c r="K5075" s="32">
        <f>1/Table1[[#This Row],[Duration (Time between doses '[in hours'])]]</f>
        <v>8.3333333333333329E-2</v>
      </c>
      <c r="L5075" s="33">
        <f>Table1[[#This Row],[number doses per hour]]*INDEX(Table2[price per dose],Table1[[#This Row],[Drug ID]])</f>
        <v>0.56619444444444444</v>
      </c>
      <c r="M5075" s="11" t="b">
        <f>AND(Table1[[#This Row],[hour of cancellation 0 to 23]]&gt;=0,Table1[[#This Row],[hour of cancellation 0 to 23]]&lt;=23)</f>
        <v>1</v>
      </c>
    </row>
    <row r="5076" spans="1:13" x14ac:dyDescent="0.3">
      <c r="A5076" s="1">
        <v>5075</v>
      </c>
      <c r="B5076" s="1">
        <v>1</v>
      </c>
      <c r="C5076" s="2">
        <v>41131.673536615657</v>
      </c>
      <c r="D5076" s="2">
        <v>41191.672916666663</v>
      </c>
      <c r="E5076" s="1">
        <v>8</v>
      </c>
      <c r="F5076" s="2">
        <v>41132.935777351391</v>
      </c>
      <c r="G5076" s="1">
        <v>0</v>
      </c>
      <c r="H5076" s="32">
        <f>IFERROR(HOUR(Table1[[#This Row],[Cancel Date/time]])+MINUTE(Table1[[#This Row],[Cancel Date/time]])/60,"not cancelled")</f>
        <v>22.45</v>
      </c>
      <c r="I5076" s="47">
        <f>IFERROR(ROUND(Table1[[#This Row],[cancellation time decimal]],0),"not cancelled")</f>
        <v>22</v>
      </c>
      <c r="J5076" s="10">
        <f>IFERROR(MOD(Table1[[#This Row],[cancellation hour rounded]],24),"not cancelled")</f>
        <v>22</v>
      </c>
      <c r="K5076" s="32">
        <f>1/Table1[[#This Row],[Duration (Time between doses '[in hours'])]]</f>
        <v>0.125</v>
      </c>
      <c r="L5076" s="33">
        <f>Table1[[#This Row],[number doses per hour]]*INDEX(Table2[price per dose],Table1[[#This Row],[Drug ID]])</f>
        <v>0.84929166666666667</v>
      </c>
      <c r="M5076" s="11" t="b">
        <f>AND(Table1[[#This Row],[hour of cancellation 0 to 23]]&gt;=0,Table1[[#This Row],[hour of cancellation 0 to 23]]&lt;=23)</f>
        <v>1</v>
      </c>
    </row>
    <row r="5077" spans="1:13" x14ac:dyDescent="0.3">
      <c r="A5077" s="1">
        <v>5076</v>
      </c>
      <c r="B5077" s="1">
        <v>1</v>
      </c>
      <c r="C5077" s="2">
        <v>41131.68938628766</v>
      </c>
      <c r="D5077" s="2">
        <v>41191.688888888886</v>
      </c>
      <c r="E5077" s="1">
        <v>8</v>
      </c>
      <c r="F5077" s="2">
        <v>41132.429636715162</v>
      </c>
      <c r="G5077" s="1">
        <v>0</v>
      </c>
      <c r="H5077" s="32">
        <f>IFERROR(HOUR(Table1[[#This Row],[Cancel Date/time]])+MINUTE(Table1[[#This Row],[Cancel Date/time]])/60,"not cancelled")</f>
        <v>10.3</v>
      </c>
      <c r="I5077" s="47">
        <f>IFERROR(ROUND(Table1[[#This Row],[cancellation time decimal]],0),"not cancelled")</f>
        <v>10</v>
      </c>
      <c r="J5077" s="10">
        <f>IFERROR(MOD(Table1[[#This Row],[cancellation hour rounded]],24),"not cancelled")</f>
        <v>10</v>
      </c>
      <c r="K5077" s="32">
        <f>1/Table1[[#This Row],[Duration (Time between doses '[in hours'])]]</f>
        <v>0.125</v>
      </c>
      <c r="L5077" s="33">
        <f>Table1[[#This Row],[number doses per hour]]*INDEX(Table2[price per dose],Table1[[#This Row],[Drug ID]])</f>
        <v>0.84929166666666667</v>
      </c>
      <c r="M5077" s="11" t="b">
        <f>AND(Table1[[#This Row],[hour of cancellation 0 to 23]]&gt;=0,Table1[[#This Row],[hour of cancellation 0 to 23]]&lt;=23)</f>
        <v>1</v>
      </c>
    </row>
    <row r="5078" spans="1:13" hidden="1" x14ac:dyDescent="0.3">
      <c r="A5078" s="1">
        <v>5077</v>
      </c>
      <c r="B5078" s="1">
        <v>1</v>
      </c>
      <c r="C5078" s="2">
        <v>41131.737307190313</v>
      </c>
      <c r="D5078" s="2">
        <v>41134.278885766922</v>
      </c>
      <c r="E5078" s="1">
        <v>8</v>
      </c>
      <c r="F5078" s="2" t="s">
        <v>5</v>
      </c>
      <c r="G5078" s="1">
        <v>0</v>
      </c>
      <c r="H5078" s="32" t="str">
        <f>IFERROR(HOUR(Table1[[#This Row],[Cancel Date/time]])+MINUTE(Table1[[#This Row],[Cancel Date/time]])/60,"not cancelled")</f>
        <v>not cancelled</v>
      </c>
      <c r="I5078" s="47" t="str">
        <f>IFERROR(ROUND(Table1[[#This Row],[cancellation time decimal]],0),"not cancelled")</f>
        <v>not cancelled</v>
      </c>
      <c r="J5078" s="10" t="str">
        <f>IFERROR(MOD(Table1[[#This Row],[cancellation hour rounded]],24),"not cancelled")</f>
        <v>not cancelled</v>
      </c>
      <c r="K5078" s="32">
        <f>1/Table1[[#This Row],[Duration (Time between doses '[in hours'])]]</f>
        <v>0.125</v>
      </c>
      <c r="L5078" s="33">
        <f>Table1[[#This Row],[number doses per hour]]*INDEX(Table2[price per dose],Table1[[#This Row],[Drug ID]])</f>
        <v>0.84929166666666667</v>
      </c>
      <c r="M5078" s="11" t="b">
        <f>AND(Table1[[#This Row],[hour of cancellation 0 to 23]]&gt;=0,Table1[[#This Row],[hour of cancellation 0 to 23]]&lt;=23)</f>
        <v>0</v>
      </c>
    </row>
    <row r="5079" spans="1:13" x14ac:dyDescent="0.3">
      <c r="A5079" s="1">
        <v>5078</v>
      </c>
      <c r="B5079" s="1">
        <v>1</v>
      </c>
      <c r="C5079" s="2">
        <v>41131.837217963104</v>
      </c>
      <c r="D5079" s="2">
        <v>41191.836805555555</v>
      </c>
      <c r="E5079" s="1">
        <v>12</v>
      </c>
      <c r="F5079" s="2">
        <v>41132.501436670282</v>
      </c>
      <c r="G5079" s="1">
        <v>0</v>
      </c>
      <c r="H5079" s="32">
        <f>IFERROR(HOUR(Table1[[#This Row],[Cancel Date/time]])+MINUTE(Table1[[#This Row],[Cancel Date/time]])/60,"not cancelled")</f>
        <v>12.033333333333333</v>
      </c>
      <c r="I5079" s="47">
        <f>IFERROR(ROUND(Table1[[#This Row],[cancellation time decimal]],0),"not cancelled")</f>
        <v>12</v>
      </c>
      <c r="J5079" s="10">
        <f>IFERROR(MOD(Table1[[#This Row],[cancellation hour rounded]],24),"not cancelled")</f>
        <v>12</v>
      </c>
      <c r="K5079" s="32">
        <f>1/Table1[[#This Row],[Duration (Time between doses '[in hours'])]]</f>
        <v>8.3333333333333329E-2</v>
      </c>
      <c r="L5079" s="33">
        <f>Table1[[#This Row],[number doses per hour]]*INDEX(Table2[price per dose],Table1[[#This Row],[Drug ID]])</f>
        <v>0.56619444444444444</v>
      </c>
      <c r="M5079" s="11" t="b">
        <f>AND(Table1[[#This Row],[hour of cancellation 0 to 23]]&gt;=0,Table1[[#This Row],[hour of cancellation 0 to 23]]&lt;=23)</f>
        <v>1</v>
      </c>
    </row>
    <row r="5080" spans="1:13" x14ac:dyDescent="0.3">
      <c r="A5080" s="1">
        <v>5079</v>
      </c>
      <c r="B5080" s="1">
        <v>5</v>
      </c>
      <c r="C5080" s="2">
        <v>41131.921461491183</v>
      </c>
      <c r="D5080" s="2">
        <v>41191.92083333333</v>
      </c>
      <c r="E5080" s="1">
        <v>24</v>
      </c>
      <c r="F5080" s="2">
        <v>41133.914742728055</v>
      </c>
      <c r="G5080" s="1">
        <v>0</v>
      </c>
      <c r="H5080" s="32">
        <f>IFERROR(HOUR(Table1[[#This Row],[Cancel Date/time]])+MINUTE(Table1[[#This Row],[Cancel Date/time]])/60,"not cancelled")</f>
        <v>21.95</v>
      </c>
      <c r="I5080" s="47">
        <f>IFERROR(ROUND(Table1[[#This Row],[cancellation time decimal]],0),"not cancelled")</f>
        <v>22</v>
      </c>
      <c r="J5080" s="10">
        <f>IFERROR(MOD(Table1[[#This Row],[cancellation hour rounded]],24),"not cancelled")</f>
        <v>22</v>
      </c>
      <c r="K5080" s="32">
        <f>1/Table1[[#This Row],[Duration (Time between doses '[in hours'])]]</f>
        <v>4.1666666666666664E-2</v>
      </c>
      <c r="L5080" s="33">
        <f>Table1[[#This Row],[number doses per hour]]*INDEX(Table2[price per dose],Table1[[#This Row],[Drug ID]])</f>
        <v>0.2815833333333333</v>
      </c>
      <c r="M5080" s="11" t="b">
        <f>AND(Table1[[#This Row],[hour of cancellation 0 to 23]]&gt;=0,Table1[[#This Row],[hour of cancellation 0 to 23]]&lt;=23)</f>
        <v>1</v>
      </c>
    </row>
    <row r="5081" spans="1:13" hidden="1" x14ac:dyDescent="0.3">
      <c r="A5081" s="1">
        <v>5080</v>
      </c>
      <c r="B5081" s="1">
        <v>5</v>
      </c>
      <c r="C5081" s="2">
        <v>41131.973870947033</v>
      </c>
      <c r="D5081" s="2">
        <v>41134.640327022091</v>
      </c>
      <c r="E5081" s="1">
        <v>24</v>
      </c>
      <c r="F5081" s="2" t="s">
        <v>5</v>
      </c>
      <c r="G5081" s="1">
        <v>0</v>
      </c>
      <c r="H5081" s="32" t="str">
        <f>IFERROR(HOUR(Table1[[#This Row],[Cancel Date/time]])+MINUTE(Table1[[#This Row],[Cancel Date/time]])/60,"not cancelled")</f>
        <v>not cancelled</v>
      </c>
      <c r="I5081" s="47" t="str">
        <f>IFERROR(ROUND(Table1[[#This Row],[cancellation time decimal]],0),"not cancelled")</f>
        <v>not cancelled</v>
      </c>
      <c r="J5081" s="10" t="str">
        <f>IFERROR(MOD(Table1[[#This Row],[cancellation hour rounded]],24),"not cancelled")</f>
        <v>not cancelled</v>
      </c>
      <c r="K5081" s="32">
        <f>1/Table1[[#This Row],[Duration (Time between doses '[in hours'])]]</f>
        <v>4.1666666666666664E-2</v>
      </c>
      <c r="L5081" s="33">
        <f>Table1[[#This Row],[number doses per hour]]*INDEX(Table2[price per dose],Table1[[#This Row],[Drug ID]])</f>
        <v>0.2815833333333333</v>
      </c>
      <c r="M5081" s="11" t="b">
        <f>AND(Table1[[#This Row],[hour of cancellation 0 to 23]]&gt;=0,Table1[[#This Row],[hour of cancellation 0 to 23]]&lt;=23)</f>
        <v>0</v>
      </c>
    </row>
    <row r="5082" spans="1:13" x14ac:dyDescent="0.3">
      <c r="A5082" s="1">
        <v>5081</v>
      </c>
      <c r="B5082" s="1">
        <v>3</v>
      </c>
      <c r="C5082" s="2">
        <v>41132.000403118931</v>
      </c>
      <c r="D5082" s="2">
        <v>41192</v>
      </c>
      <c r="E5082" s="1">
        <v>24</v>
      </c>
      <c r="F5082" s="2">
        <v>41134.606457749229</v>
      </c>
      <c r="G5082" s="1">
        <v>0</v>
      </c>
      <c r="H5082" s="32">
        <f>IFERROR(HOUR(Table1[[#This Row],[Cancel Date/time]])+MINUTE(Table1[[#This Row],[Cancel Date/time]])/60,"not cancelled")</f>
        <v>14.55</v>
      </c>
      <c r="I5082" s="47">
        <f>IFERROR(ROUND(Table1[[#This Row],[cancellation time decimal]],0),"not cancelled")</f>
        <v>15</v>
      </c>
      <c r="J5082" s="10">
        <f>IFERROR(MOD(Table1[[#This Row],[cancellation hour rounded]],24),"not cancelled")</f>
        <v>15</v>
      </c>
      <c r="K5082" s="32">
        <f>1/Table1[[#This Row],[Duration (Time between doses '[in hours'])]]</f>
        <v>4.1666666666666664E-2</v>
      </c>
      <c r="L5082" s="33">
        <f>Table1[[#This Row],[number doses per hour]]*INDEX(Table2[price per dose],Table1[[#This Row],[Drug ID]])</f>
        <v>0.18133000000000002</v>
      </c>
      <c r="M5082" s="11" t="b">
        <f>AND(Table1[[#This Row],[hour of cancellation 0 to 23]]&gt;=0,Table1[[#This Row],[hour of cancellation 0 to 23]]&lt;=23)</f>
        <v>1</v>
      </c>
    </row>
    <row r="5083" spans="1:13" x14ac:dyDescent="0.3">
      <c r="A5083" s="1">
        <v>5082</v>
      </c>
      <c r="B5083" s="1">
        <v>6</v>
      </c>
      <c r="C5083" s="2">
        <v>41132.002230133163</v>
      </c>
      <c r="D5083" s="2">
        <v>41192.002083333333</v>
      </c>
      <c r="E5083" s="1">
        <v>24</v>
      </c>
      <c r="F5083" s="2">
        <v>41139.473500398773</v>
      </c>
      <c r="G5083" s="1">
        <v>0</v>
      </c>
      <c r="H5083" s="32">
        <f>IFERROR(HOUR(Table1[[#This Row],[Cancel Date/time]])+MINUTE(Table1[[#This Row],[Cancel Date/time]])/60,"not cancelled")</f>
        <v>11.35</v>
      </c>
      <c r="I5083" s="47">
        <f>IFERROR(ROUND(Table1[[#This Row],[cancellation time decimal]],0),"not cancelled")</f>
        <v>11</v>
      </c>
      <c r="J5083" s="10">
        <f>IFERROR(MOD(Table1[[#This Row],[cancellation hour rounded]],24),"not cancelled")</f>
        <v>11</v>
      </c>
      <c r="K5083" s="32">
        <f>1/Table1[[#This Row],[Duration (Time between doses '[in hours'])]]</f>
        <v>4.1666666666666664E-2</v>
      </c>
      <c r="L5083" s="33">
        <f>Table1[[#This Row],[number doses per hour]]*INDEX(Table2[price per dose],Table1[[#This Row],[Drug ID]])</f>
        <v>0.35218749999999999</v>
      </c>
      <c r="M5083" s="11" t="b">
        <f>AND(Table1[[#This Row],[hour of cancellation 0 to 23]]&gt;=0,Table1[[#This Row],[hour of cancellation 0 to 23]]&lt;=23)</f>
        <v>1</v>
      </c>
    </row>
    <row r="5084" spans="1:13" x14ac:dyDescent="0.3">
      <c r="A5084" s="1">
        <v>5083</v>
      </c>
      <c r="B5084" s="1">
        <v>6</v>
      </c>
      <c r="C5084" s="2">
        <v>41132.182507578116</v>
      </c>
      <c r="D5084" s="2">
        <v>41192.181944444441</v>
      </c>
      <c r="E5084" s="1">
        <v>24</v>
      </c>
      <c r="F5084" s="2">
        <v>41134.430172489367</v>
      </c>
      <c r="G5084" s="1">
        <v>0</v>
      </c>
      <c r="H5084" s="32">
        <f>IFERROR(HOUR(Table1[[#This Row],[Cancel Date/time]])+MINUTE(Table1[[#This Row],[Cancel Date/time]])/60,"not cancelled")</f>
        <v>10.316666666666666</v>
      </c>
      <c r="I5084" s="47">
        <f>IFERROR(ROUND(Table1[[#This Row],[cancellation time decimal]],0),"not cancelled")</f>
        <v>10</v>
      </c>
      <c r="J5084" s="10">
        <f>IFERROR(MOD(Table1[[#This Row],[cancellation hour rounded]],24),"not cancelled")</f>
        <v>10</v>
      </c>
      <c r="K5084" s="32">
        <f>1/Table1[[#This Row],[Duration (Time between doses '[in hours'])]]</f>
        <v>4.1666666666666664E-2</v>
      </c>
      <c r="L5084" s="33">
        <f>Table1[[#This Row],[number doses per hour]]*INDEX(Table2[price per dose],Table1[[#This Row],[Drug ID]])</f>
        <v>0.35218749999999999</v>
      </c>
      <c r="M5084" s="11" t="b">
        <f>AND(Table1[[#This Row],[hour of cancellation 0 to 23]]&gt;=0,Table1[[#This Row],[hour of cancellation 0 to 23]]&lt;=23)</f>
        <v>1</v>
      </c>
    </row>
    <row r="5085" spans="1:13" x14ac:dyDescent="0.3">
      <c r="A5085" s="1">
        <v>5084</v>
      </c>
      <c r="B5085" s="1">
        <v>5</v>
      </c>
      <c r="C5085" s="2">
        <v>41132.303728623017</v>
      </c>
      <c r="D5085" s="2">
        <v>41192.303472222222</v>
      </c>
      <c r="E5085" s="1">
        <v>24</v>
      </c>
      <c r="F5085" s="2">
        <v>41136.723882991006</v>
      </c>
      <c r="G5085" s="1">
        <v>0</v>
      </c>
      <c r="H5085" s="32">
        <f>IFERROR(HOUR(Table1[[#This Row],[Cancel Date/time]])+MINUTE(Table1[[#This Row],[Cancel Date/time]])/60,"not cancelled")</f>
        <v>17.366666666666667</v>
      </c>
      <c r="I5085" s="47">
        <f>IFERROR(ROUND(Table1[[#This Row],[cancellation time decimal]],0),"not cancelled")</f>
        <v>17</v>
      </c>
      <c r="J5085" s="10">
        <f>IFERROR(MOD(Table1[[#This Row],[cancellation hour rounded]],24),"not cancelled")</f>
        <v>17</v>
      </c>
      <c r="K5085" s="32">
        <f>1/Table1[[#This Row],[Duration (Time between doses '[in hours'])]]</f>
        <v>4.1666666666666664E-2</v>
      </c>
      <c r="L5085" s="33">
        <f>Table1[[#This Row],[number doses per hour]]*INDEX(Table2[price per dose],Table1[[#This Row],[Drug ID]])</f>
        <v>0.2815833333333333</v>
      </c>
      <c r="M5085" s="11" t="b">
        <f>AND(Table1[[#This Row],[hour of cancellation 0 to 23]]&gt;=0,Table1[[#This Row],[hour of cancellation 0 to 23]]&lt;=23)</f>
        <v>1</v>
      </c>
    </row>
    <row r="5086" spans="1:13" x14ac:dyDescent="0.3">
      <c r="A5086" s="1">
        <v>5085</v>
      </c>
      <c r="B5086" s="1">
        <v>1</v>
      </c>
      <c r="C5086" s="2">
        <v>41132.353792645052</v>
      </c>
      <c r="D5086" s="2">
        <v>41192.353472222225</v>
      </c>
      <c r="E5086" s="1">
        <v>8</v>
      </c>
      <c r="F5086" s="2">
        <v>41133.495883307522</v>
      </c>
      <c r="G5086" s="1">
        <v>0</v>
      </c>
      <c r="H5086" s="32">
        <f>IFERROR(HOUR(Table1[[#This Row],[Cancel Date/time]])+MINUTE(Table1[[#This Row],[Cancel Date/time]])/60,"not cancelled")</f>
        <v>11.9</v>
      </c>
      <c r="I5086" s="47">
        <f>IFERROR(ROUND(Table1[[#This Row],[cancellation time decimal]],0),"not cancelled")</f>
        <v>12</v>
      </c>
      <c r="J5086" s="10">
        <f>IFERROR(MOD(Table1[[#This Row],[cancellation hour rounded]],24),"not cancelled")</f>
        <v>12</v>
      </c>
      <c r="K5086" s="32">
        <f>1/Table1[[#This Row],[Duration (Time between doses '[in hours'])]]</f>
        <v>0.125</v>
      </c>
      <c r="L5086" s="33">
        <f>Table1[[#This Row],[number doses per hour]]*INDEX(Table2[price per dose],Table1[[#This Row],[Drug ID]])</f>
        <v>0.84929166666666667</v>
      </c>
      <c r="M5086" s="11" t="b">
        <f>AND(Table1[[#This Row],[hour of cancellation 0 to 23]]&gt;=0,Table1[[#This Row],[hour of cancellation 0 to 23]]&lt;=23)</f>
        <v>1</v>
      </c>
    </row>
    <row r="5087" spans="1:13" x14ac:dyDescent="0.3">
      <c r="A5087" s="1">
        <v>5086</v>
      </c>
      <c r="B5087" s="1">
        <v>7</v>
      </c>
      <c r="C5087" s="2">
        <v>41132.340149284755</v>
      </c>
      <c r="D5087" s="2">
        <v>41192.339583333334</v>
      </c>
      <c r="E5087" s="1">
        <v>24</v>
      </c>
      <c r="F5087" s="2">
        <v>41137.71778471383</v>
      </c>
      <c r="G5087" s="1">
        <v>0</v>
      </c>
      <c r="H5087" s="32">
        <f>IFERROR(HOUR(Table1[[#This Row],[Cancel Date/time]])+MINUTE(Table1[[#This Row],[Cancel Date/time]])/60,"not cancelled")</f>
        <v>17.216666666666665</v>
      </c>
      <c r="I5087" s="47">
        <f>IFERROR(ROUND(Table1[[#This Row],[cancellation time decimal]],0),"not cancelled")</f>
        <v>17</v>
      </c>
      <c r="J5087" s="10">
        <f>IFERROR(MOD(Table1[[#This Row],[cancellation hour rounded]],24),"not cancelled")</f>
        <v>17</v>
      </c>
      <c r="K5087" s="32">
        <f>1/Table1[[#This Row],[Duration (Time between doses '[in hours'])]]</f>
        <v>4.1666666666666664E-2</v>
      </c>
      <c r="L5087" s="33">
        <f>Table1[[#This Row],[number doses per hour]]*INDEX(Table2[price per dose],Table1[[#This Row],[Drug ID]])</f>
        <v>1.2958049999999997</v>
      </c>
      <c r="M5087" s="11" t="b">
        <f>AND(Table1[[#This Row],[hour of cancellation 0 to 23]]&gt;=0,Table1[[#This Row],[hour of cancellation 0 to 23]]&lt;=23)</f>
        <v>1</v>
      </c>
    </row>
    <row r="5088" spans="1:13" x14ac:dyDescent="0.3">
      <c r="A5088" s="1">
        <v>5087</v>
      </c>
      <c r="B5088" s="1">
        <v>5</v>
      </c>
      <c r="C5088" s="2">
        <v>41132.382269793881</v>
      </c>
      <c r="D5088" s="2">
        <v>41136.006944444445</v>
      </c>
      <c r="E5088" s="1">
        <v>24</v>
      </c>
      <c r="F5088" s="2">
        <v>41134.632907008527</v>
      </c>
      <c r="G5088" s="1">
        <v>0</v>
      </c>
      <c r="H5088" s="32">
        <f>IFERROR(HOUR(Table1[[#This Row],[Cancel Date/time]])+MINUTE(Table1[[#This Row],[Cancel Date/time]])/60,"not cancelled")</f>
        <v>15.183333333333334</v>
      </c>
      <c r="I5088" s="47">
        <f>IFERROR(ROUND(Table1[[#This Row],[cancellation time decimal]],0),"not cancelled")</f>
        <v>15</v>
      </c>
      <c r="J5088" s="10">
        <f>IFERROR(MOD(Table1[[#This Row],[cancellation hour rounded]],24),"not cancelled")</f>
        <v>15</v>
      </c>
      <c r="K5088" s="32">
        <f>1/Table1[[#This Row],[Duration (Time between doses '[in hours'])]]</f>
        <v>4.1666666666666664E-2</v>
      </c>
      <c r="L5088" s="33">
        <f>Table1[[#This Row],[number doses per hour]]*INDEX(Table2[price per dose],Table1[[#This Row],[Drug ID]])</f>
        <v>0.2815833333333333</v>
      </c>
      <c r="M5088" s="11" t="b">
        <f>AND(Table1[[#This Row],[hour of cancellation 0 to 23]]&gt;=0,Table1[[#This Row],[hour of cancellation 0 to 23]]&lt;=23)</f>
        <v>1</v>
      </c>
    </row>
    <row r="5089" spans="1:13" x14ac:dyDescent="0.3">
      <c r="A5089" s="1">
        <v>5088</v>
      </c>
      <c r="B5089" s="1">
        <v>2</v>
      </c>
      <c r="C5089" s="2">
        <v>41132.466466311707</v>
      </c>
      <c r="D5089" s="2">
        <v>41192.465972222228</v>
      </c>
      <c r="E5089" s="1">
        <v>10</v>
      </c>
      <c r="F5089" s="2">
        <v>41133.359761715728</v>
      </c>
      <c r="G5089" s="1">
        <v>0</v>
      </c>
      <c r="H5089" s="32">
        <f>IFERROR(HOUR(Table1[[#This Row],[Cancel Date/time]])+MINUTE(Table1[[#This Row],[Cancel Date/time]])/60,"not cancelled")</f>
        <v>8.6333333333333329</v>
      </c>
      <c r="I5089" s="47">
        <f>IFERROR(ROUND(Table1[[#This Row],[cancellation time decimal]],0),"not cancelled")</f>
        <v>9</v>
      </c>
      <c r="J5089" s="10">
        <f>IFERROR(MOD(Table1[[#This Row],[cancellation hour rounded]],24),"not cancelled")</f>
        <v>9</v>
      </c>
      <c r="K5089" s="32">
        <f>1/Table1[[#This Row],[Duration (Time between doses '[in hours'])]]</f>
        <v>0.1</v>
      </c>
      <c r="L5089" s="33">
        <f>Table1[[#This Row],[number doses per hour]]*INDEX(Table2[price per dose],Table1[[#This Row],[Drug ID]])</f>
        <v>0.84959999999999969</v>
      </c>
      <c r="M5089" s="11" t="b">
        <f>AND(Table1[[#This Row],[hour of cancellation 0 to 23]]&gt;=0,Table1[[#This Row],[hour of cancellation 0 to 23]]&lt;=23)</f>
        <v>1</v>
      </c>
    </row>
    <row r="5090" spans="1:13" x14ac:dyDescent="0.3">
      <c r="A5090" s="1">
        <v>5089</v>
      </c>
      <c r="B5090" s="1">
        <v>7</v>
      </c>
      <c r="C5090" s="2">
        <v>41132.494111780528</v>
      </c>
      <c r="D5090" s="2">
        <v>41192.493750000001</v>
      </c>
      <c r="E5090" s="1">
        <v>24</v>
      </c>
      <c r="F5090" s="2">
        <v>41148.454458340289</v>
      </c>
      <c r="G5090" s="1">
        <v>0</v>
      </c>
      <c r="H5090" s="32">
        <f>IFERROR(HOUR(Table1[[#This Row],[Cancel Date/time]])+MINUTE(Table1[[#This Row],[Cancel Date/time]])/60,"not cancelled")</f>
        <v>10.9</v>
      </c>
      <c r="I5090" s="47">
        <f>IFERROR(ROUND(Table1[[#This Row],[cancellation time decimal]],0),"not cancelled")</f>
        <v>11</v>
      </c>
      <c r="J5090" s="10">
        <f>IFERROR(MOD(Table1[[#This Row],[cancellation hour rounded]],24),"not cancelled")</f>
        <v>11</v>
      </c>
      <c r="K5090" s="32">
        <f>1/Table1[[#This Row],[Duration (Time between doses '[in hours'])]]</f>
        <v>4.1666666666666664E-2</v>
      </c>
      <c r="L5090" s="33">
        <f>Table1[[#This Row],[number doses per hour]]*INDEX(Table2[price per dose],Table1[[#This Row],[Drug ID]])</f>
        <v>1.2958049999999997</v>
      </c>
      <c r="M5090" s="11" t="b">
        <f>AND(Table1[[#This Row],[hour of cancellation 0 to 23]]&gt;=0,Table1[[#This Row],[hour of cancellation 0 to 23]]&lt;=23)</f>
        <v>1</v>
      </c>
    </row>
    <row r="5091" spans="1:13" x14ac:dyDescent="0.3">
      <c r="A5091" s="1">
        <v>5090</v>
      </c>
      <c r="B5091" s="1">
        <v>5</v>
      </c>
      <c r="C5091" s="2">
        <v>41132.488302282392</v>
      </c>
      <c r="D5091" s="2">
        <v>41136.904861111114</v>
      </c>
      <c r="E5091" s="1">
        <v>24</v>
      </c>
      <c r="F5091" s="2">
        <v>41136.668901534358</v>
      </c>
      <c r="G5091" s="1">
        <v>0</v>
      </c>
      <c r="H5091" s="32">
        <f>IFERROR(HOUR(Table1[[#This Row],[Cancel Date/time]])+MINUTE(Table1[[#This Row],[Cancel Date/time]])/60,"not cancelled")</f>
        <v>16.05</v>
      </c>
      <c r="I5091" s="47">
        <f>IFERROR(ROUND(Table1[[#This Row],[cancellation time decimal]],0),"not cancelled")</f>
        <v>16</v>
      </c>
      <c r="J5091" s="10">
        <f>IFERROR(MOD(Table1[[#This Row],[cancellation hour rounded]],24),"not cancelled")</f>
        <v>16</v>
      </c>
      <c r="K5091" s="32">
        <f>1/Table1[[#This Row],[Duration (Time between doses '[in hours'])]]</f>
        <v>4.1666666666666664E-2</v>
      </c>
      <c r="L5091" s="33">
        <f>Table1[[#This Row],[number doses per hour]]*INDEX(Table2[price per dose],Table1[[#This Row],[Drug ID]])</f>
        <v>0.2815833333333333</v>
      </c>
      <c r="M5091" s="11" t="b">
        <f>AND(Table1[[#This Row],[hour of cancellation 0 to 23]]&gt;=0,Table1[[#This Row],[hour of cancellation 0 to 23]]&lt;=23)</f>
        <v>1</v>
      </c>
    </row>
    <row r="5092" spans="1:13" x14ac:dyDescent="0.3">
      <c r="A5092" s="1">
        <v>5091</v>
      </c>
      <c r="B5092" s="1">
        <v>2</v>
      </c>
      <c r="C5092" s="2">
        <v>41132.539610998079</v>
      </c>
      <c r="D5092" s="2">
        <v>41192.539583333331</v>
      </c>
      <c r="E5092" s="1">
        <v>10</v>
      </c>
      <c r="F5092" s="2">
        <v>41133.534554282567</v>
      </c>
      <c r="G5092" s="1">
        <v>0</v>
      </c>
      <c r="H5092" s="32">
        <f>IFERROR(HOUR(Table1[[#This Row],[Cancel Date/time]])+MINUTE(Table1[[#This Row],[Cancel Date/time]])/60,"not cancelled")</f>
        <v>12.816666666666666</v>
      </c>
      <c r="I5092" s="47">
        <f>IFERROR(ROUND(Table1[[#This Row],[cancellation time decimal]],0),"not cancelled")</f>
        <v>13</v>
      </c>
      <c r="J5092" s="10">
        <f>IFERROR(MOD(Table1[[#This Row],[cancellation hour rounded]],24),"not cancelled")</f>
        <v>13</v>
      </c>
      <c r="K5092" s="32">
        <f>1/Table1[[#This Row],[Duration (Time between doses '[in hours'])]]</f>
        <v>0.1</v>
      </c>
      <c r="L5092" s="33">
        <f>Table1[[#This Row],[number doses per hour]]*INDEX(Table2[price per dose],Table1[[#This Row],[Drug ID]])</f>
        <v>0.84959999999999969</v>
      </c>
      <c r="M5092" s="11" t="b">
        <f>AND(Table1[[#This Row],[hour of cancellation 0 to 23]]&gt;=0,Table1[[#This Row],[hour of cancellation 0 to 23]]&lt;=23)</f>
        <v>1</v>
      </c>
    </row>
    <row r="5093" spans="1:13" x14ac:dyDescent="0.3">
      <c r="A5093" s="1">
        <v>5092</v>
      </c>
      <c r="B5093" s="1">
        <v>2</v>
      </c>
      <c r="C5093" s="2">
        <v>41132.504973730385</v>
      </c>
      <c r="D5093" s="2">
        <v>41192.504861111112</v>
      </c>
      <c r="E5093" s="1">
        <v>10</v>
      </c>
      <c r="F5093" s="2">
        <v>41133.523330100616</v>
      </c>
      <c r="G5093" s="1">
        <v>0</v>
      </c>
      <c r="H5093" s="32">
        <f>IFERROR(HOUR(Table1[[#This Row],[Cancel Date/time]])+MINUTE(Table1[[#This Row],[Cancel Date/time]])/60,"not cancelled")</f>
        <v>12.55</v>
      </c>
      <c r="I5093" s="47">
        <f>IFERROR(ROUND(Table1[[#This Row],[cancellation time decimal]],0),"not cancelled")</f>
        <v>13</v>
      </c>
      <c r="J5093" s="10">
        <f>IFERROR(MOD(Table1[[#This Row],[cancellation hour rounded]],24),"not cancelled")</f>
        <v>13</v>
      </c>
      <c r="K5093" s="32">
        <f>1/Table1[[#This Row],[Duration (Time between doses '[in hours'])]]</f>
        <v>0.1</v>
      </c>
      <c r="L5093" s="33">
        <f>Table1[[#This Row],[number doses per hour]]*INDEX(Table2[price per dose],Table1[[#This Row],[Drug ID]])</f>
        <v>0.84959999999999969</v>
      </c>
      <c r="M5093" s="11" t="b">
        <f>AND(Table1[[#This Row],[hour of cancellation 0 to 23]]&gt;=0,Table1[[#This Row],[hour of cancellation 0 to 23]]&lt;=23)</f>
        <v>1</v>
      </c>
    </row>
    <row r="5094" spans="1:13" x14ac:dyDescent="0.3">
      <c r="A5094" s="1">
        <v>5093</v>
      </c>
      <c r="B5094" s="1">
        <v>4</v>
      </c>
      <c r="C5094" s="2">
        <v>41132.569841109151</v>
      </c>
      <c r="D5094" s="2">
        <v>41192.569444444445</v>
      </c>
      <c r="E5094" s="1">
        <v>12</v>
      </c>
      <c r="F5094" s="2">
        <v>41135.45549266033</v>
      </c>
      <c r="G5094" s="1">
        <v>0</v>
      </c>
      <c r="H5094" s="32">
        <f>IFERROR(HOUR(Table1[[#This Row],[Cancel Date/time]])+MINUTE(Table1[[#This Row],[Cancel Date/time]])/60,"not cancelled")</f>
        <v>10.916666666666666</v>
      </c>
      <c r="I5094" s="47">
        <f>IFERROR(ROUND(Table1[[#This Row],[cancellation time decimal]],0),"not cancelled")</f>
        <v>11</v>
      </c>
      <c r="J5094" s="10">
        <f>IFERROR(MOD(Table1[[#This Row],[cancellation hour rounded]],24),"not cancelled")</f>
        <v>11</v>
      </c>
      <c r="K5094" s="32">
        <f>1/Table1[[#This Row],[Duration (Time between doses '[in hours'])]]</f>
        <v>8.3333333333333329E-2</v>
      </c>
      <c r="L5094" s="33">
        <f>Table1[[#This Row],[number doses per hour]]*INDEX(Table2[price per dose],Table1[[#This Row],[Drug ID]])</f>
        <v>1.448055119047619</v>
      </c>
      <c r="M5094" s="11" t="b">
        <f>AND(Table1[[#This Row],[hour of cancellation 0 to 23]]&gt;=0,Table1[[#This Row],[hour of cancellation 0 to 23]]&lt;=23)</f>
        <v>1</v>
      </c>
    </row>
    <row r="5095" spans="1:13" x14ac:dyDescent="0.3">
      <c r="A5095" s="1">
        <v>5094</v>
      </c>
      <c r="B5095" s="1">
        <v>7</v>
      </c>
      <c r="C5095" s="2">
        <v>41132.61884171619</v>
      </c>
      <c r="D5095" s="2">
        <v>41192.618750000001</v>
      </c>
      <c r="E5095" s="1">
        <v>24</v>
      </c>
      <c r="F5095" s="2">
        <v>41152.394373051786</v>
      </c>
      <c r="G5095" s="1">
        <v>0</v>
      </c>
      <c r="H5095" s="32">
        <f>IFERROR(HOUR(Table1[[#This Row],[Cancel Date/time]])+MINUTE(Table1[[#This Row],[Cancel Date/time]])/60,"not cancelled")</f>
        <v>9.4499999999999993</v>
      </c>
      <c r="I5095" s="47">
        <f>IFERROR(ROUND(Table1[[#This Row],[cancellation time decimal]],0),"not cancelled")</f>
        <v>9</v>
      </c>
      <c r="J5095" s="10">
        <f>IFERROR(MOD(Table1[[#This Row],[cancellation hour rounded]],24),"not cancelled")</f>
        <v>9</v>
      </c>
      <c r="K5095" s="32">
        <f>1/Table1[[#This Row],[Duration (Time between doses '[in hours'])]]</f>
        <v>4.1666666666666664E-2</v>
      </c>
      <c r="L5095" s="33">
        <f>Table1[[#This Row],[number doses per hour]]*INDEX(Table2[price per dose],Table1[[#This Row],[Drug ID]])</f>
        <v>1.2958049999999997</v>
      </c>
      <c r="M5095" s="11" t="b">
        <f>AND(Table1[[#This Row],[hour of cancellation 0 to 23]]&gt;=0,Table1[[#This Row],[hour of cancellation 0 to 23]]&lt;=23)</f>
        <v>1</v>
      </c>
    </row>
    <row r="5096" spans="1:13" hidden="1" x14ac:dyDescent="0.3">
      <c r="A5096" s="1">
        <v>5095</v>
      </c>
      <c r="B5096" s="1">
        <v>5</v>
      </c>
      <c r="C5096" s="2">
        <v>41132.599769346016</v>
      </c>
      <c r="D5096" s="2">
        <v>41135.599244959798</v>
      </c>
      <c r="E5096" s="1">
        <v>24</v>
      </c>
      <c r="F5096" s="2" t="s">
        <v>5</v>
      </c>
      <c r="G5096" s="1">
        <v>0</v>
      </c>
      <c r="H5096" s="32" t="str">
        <f>IFERROR(HOUR(Table1[[#This Row],[Cancel Date/time]])+MINUTE(Table1[[#This Row],[Cancel Date/time]])/60,"not cancelled")</f>
        <v>not cancelled</v>
      </c>
      <c r="I5096" s="47" t="str">
        <f>IFERROR(ROUND(Table1[[#This Row],[cancellation time decimal]],0),"not cancelled")</f>
        <v>not cancelled</v>
      </c>
      <c r="J5096" s="10" t="str">
        <f>IFERROR(MOD(Table1[[#This Row],[cancellation hour rounded]],24),"not cancelled")</f>
        <v>not cancelled</v>
      </c>
      <c r="K5096" s="32">
        <f>1/Table1[[#This Row],[Duration (Time between doses '[in hours'])]]</f>
        <v>4.1666666666666664E-2</v>
      </c>
      <c r="L5096" s="33">
        <f>Table1[[#This Row],[number doses per hour]]*INDEX(Table2[price per dose],Table1[[#This Row],[Drug ID]])</f>
        <v>0.2815833333333333</v>
      </c>
      <c r="M5096" s="11" t="b">
        <f>AND(Table1[[#This Row],[hour of cancellation 0 to 23]]&gt;=0,Table1[[#This Row],[hour of cancellation 0 to 23]]&lt;=23)</f>
        <v>0</v>
      </c>
    </row>
    <row r="5097" spans="1:13" x14ac:dyDescent="0.3">
      <c r="A5097" s="1">
        <v>5096</v>
      </c>
      <c r="B5097" s="1">
        <v>3</v>
      </c>
      <c r="C5097" s="2">
        <v>41132.587335814962</v>
      </c>
      <c r="D5097" s="2">
        <v>41192.586805555555</v>
      </c>
      <c r="E5097" s="1">
        <v>24</v>
      </c>
      <c r="F5097" s="2">
        <v>41135.750976626914</v>
      </c>
      <c r="G5097" s="1">
        <v>0</v>
      </c>
      <c r="H5097" s="32">
        <f>IFERROR(HOUR(Table1[[#This Row],[Cancel Date/time]])+MINUTE(Table1[[#This Row],[Cancel Date/time]])/60,"not cancelled")</f>
        <v>18.016666666666666</v>
      </c>
      <c r="I5097" s="47">
        <f>IFERROR(ROUND(Table1[[#This Row],[cancellation time decimal]],0),"not cancelled")</f>
        <v>18</v>
      </c>
      <c r="J5097" s="10">
        <f>IFERROR(MOD(Table1[[#This Row],[cancellation hour rounded]],24),"not cancelled")</f>
        <v>18</v>
      </c>
      <c r="K5097" s="32">
        <f>1/Table1[[#This Row],[Duration (Time between doses '[in hours'])]]</f>
        <v>4.1666666666666664E-2</v>
      </c>
      <c r="L5097" s="33">
        <f>Table1[[#This Row],[number doses per hour]]*INDEX(Table2[price per dose],Table1[[#This Row],[Drug ID]])</f>
        <v>0.18133000000000002</v>
      </c>
      <c r="M5097" s="11" t="b">
        <f>AND(Table1[[#This Row],[hour of cancellation 0 to 23]]&gt;=0,Table1[[#This Row],[hour of cancellation 0 to 23]]&lt;=23)</f>
        <v>1</v>
      </c>
    </row>
    <row r="5098" spans="1:13" x14ac:dyDescent="0.3">
      <c r="A5098" s="1">
        <v>5097</v>
      </c>
      <c r="B5098" s="1">
        <v>1</v>
      </c>
      <c r="C5098" s="2">
        <v>41132.640137829512</v>
      </c>
      <c r="D5098" s="2">
        <v>41192.63958333333</v>
      </c>
      <c r="E5098" s="1">
        <v>12</v>
      </c>
      <c r="F5098" s="2">
        <v>41133.206123597593</v>
      </c>
      <c r="G5098" s="1">
        <v>0</v>
      </c>
      <c r="H5098" s="32">
        <f>IFERROR(HOUR(Table1[[#This Row],[Cancel Date/time]])+MINUTE(Table1[[#This Row],[Cancel Date/time]])/60,"not cancelled")</f>
        <v>4.9333333333333336</v>
      </c>
      <c r="I5098" s="47">
        <f>IFERROR(ROUND(Table1[[#This Row],[cancellation time decimal]],0),"not cancelled")</f>
        <v>5</v>
      </c>
      <c r="J5098" s="10">
        <f>IFERROR(MOD(Table1[[#This Row],[cancellation hour rounded]],24),"not cancelled")</f>
        <v>5</v>
      </c>
      <c r="K5098" s="32">
        <f>1/Table1[[#This Row],[Duration (Time between doses '[in hours'])]]</f>
        <v>8.3333333333333329E-2</v>
      </c>
      <c r="L5098" s="33">
        <f>Table1[[#This Row],[number doses per hour]]*INDEX(Table2[price per dose],Table1[[#This Row],[Drug ID]])</f>
        <v>0.56619444444444444</v>
      </c>
      <c r="M5098" s="11" t="b">
        <f>AND(Table1[[#This Row],[hour of cancellation 0 to 23]]&gt;=0,Table1[[#This Row],[hour of cancellation 0 to 23]]&lt;=23)</f>
        <v>1</v>
      </c>
    </row>
    <row r="5099" spans="1:13" x14ac:dyDescent="0.3">
      <c r="A5099" s="1">
        <v>5098</v>
      </c>
      <c r="B5099" s="1">
        <v>2</v>
      </c>
      <c r="C5099" s="2">
        <v>41132.704452584971</v>
      </c>
      <c r="D5099" s="2">
        <v>41192.704166666663</v>
      </c>
      <c r="E5099" s="1">
        <v>10</v>
      </c>
      <c r="F5099" s="2">
        <v>41134.80252385715</v>
      </c>
      <c r="G5099" s="1">
        <v>0</v>
      </c>
      <c r="H5099" s="32">
        <f>IFERROR(HOUR(Table1[[#This Row],[Cancel Date/time]])+MINUTE(Table1[[#This Row],[Cancel Date/time]])/60,"not cancelled")</f>
        <v>19.25</v>
      </c>
      <c r="I5099" s="47">
        <f>IFERROR(ROUND(Table1[[#This Row],[cancellation time decimal]],0),"not cancelled")</f>
        <v>19</v>
      </c>
      <c r="J5099" s="10">
        <f>IFERROR(MOD(Table1[[#This Row],[cancellation hour rounded]],24),"not cancelled")</f>
        <v>19</v>
      </c>
      <c r="K5099" s="32">
        <f>1/Table1[[#This Row],[Duration (Time between doses '[in hours'])]]</f>
        <v>0.1</v>
      </c>
      <c r="L5099" s="33">
        <f>Table1[[#This Row],[number doses per hour]]*INDEX(Table2[price per dose],Table1[[#This Row],[Drug ID]])</f>
        <v>0.84959999999999969</v>
      </c>
      <c r="M5099" s="11" t="b">
        <f>AND(Table1[[#This Row],[hour of cancellation 0 to 23]]&gt;=0,Table1[[#This Row],[hour of cancellation 0 to 23]]&lt;=23)</f>
        <v>1</v>
      </c>
    </row>
    <row r="5100" spans="1:13" x14ac:dyDescent="0.3">
      <c r="A5100" s="1">
        <v>5099</v>
      </c>
      <c r="B5100" s="1">
        <v>2</v>
      </c>
      <c r="C5100" s="2">
        <v>41132.722419271602</v>
      </c>
      <c r="D5100" s="2">
        <v>41136.013888888891</v>
      </c>
      <c r="E5100" s="1">
        <v>10</v>
      </c>
      <c r="F5100" s="2">
        <v>41134.418532787648</v>
      </c>
      <c r="G5100" s="1">
        <v>0</v>
      </c>
      <c r="H5100" s="32">
        <f>IFERROR(HOUR(Table1[[#This Row],[Cancel Date/time]])+MINUTE(Table1[[#This Row],[Cancel Date/time]])/60,"not cancelled")</f>
        <v>10.033333333333333</v>
      </c>
      <c r="I5100" s="47">
        <f>IFERROR(ROUND(Table1[[#This Row],[cancellation time decimal]],0),"not cancelled")</f>
        <v>10</v>
      </c>
      <c r="J5100" s="10">
        <f>IFERROR(MOD(Table1[[#This Row],[cancellation hour rounded]],24),"not cancelled")</f>
        <v>10</v>
      </c>
      <c r="K5100" s="32">
        <f>1/Table1[[#This Row],[Duration (Time between doses '[in hours'])]]</f>
        <v>0.1</v>
      </c>
      <c r="L5100" s="33">
        <f>Table1[[#This Row],[number doses per hour]]*INDEX(Table2[price per dose],Table1[[#This Row],[Drug ID]])</f>
        <v>0.84959999999999969</v>
      </c>
      <c r="M5100" s="11" t="b">
        <f>AND(Table1[[#This Row],[hour of cancellation 0 to 23]]&gt;=0,Table1[[#This Row],[hour of cancellation 0 to 23]]&lt;=23)</f>
        <v>1</v>
      </c>
    </row>
    <row r="5101" spans="1:13" hidden="1" x14ac:dyDescent="0.3">
      <c r="A5101" s="1">
        <v>5100</v>
      </c>
      <c r="B5101" s="1">
        <v>2</v>
      </c>
      <c r="C5101" s="2">
        <v>41132.807009197306</v>
      </c>
      <c r="D5101" s="2">
        <v>41136.056625507488</v>
      </c>
      <c r="E5101" s="1">
        <v>10</v>
      </c>
      <c r="F5101" s="2" t="s">
        <v>5</v>
      </c>
      <c r="G5101" s="1">
        <v>0</v>
      </c>
      <c r="H5101" s="32" t="str">
        <f>IFERROR(HOUR(Table1[[#This Row],[Cancel Date/time]])+MINUTE(Table1[[#This Row],[Cancel Date/time]])/60,"not cancelled")</f>
        <v>not cancelled</v>
      </c>
      <c r="I5101" s="47" t="str">
        <f>IFERROR(ROUND(Table1[[#This Row],[cancellation time decimal]],0),"not cancelled")</f>
        <v>not cancelled</v>
      </c>
      <c r="J5101" s="10" t="str">
        <f>IFERROR(MOD(Table1[[#This Row],[cancellation hour rounded]],24),"not cancelled")</f>
        <v>not cancelled</v>
      </c>
      <c r="K5101" s="32">
        <f>1/Table1[[#This Row],[Duration (Time between doses '[in hours'])]]</f>
        <v>0.1</v>
      </c>
      <c r="L5101" s="33">
        <f>Table1[[#This Row],[number doses per hour]]*INDEX(Table2[price per dose],Table1[[#This Row],[Drug ID]])</f>
        <v>0.84959999999999969</v>
      </c>
      <c r="M5101" s="11" t="b">
        <f>AND(Table1[[#This Row],[hour of cancellation 0 to 23]]&gt;=0,Table1[[#This Row],[hour of cancellation 0 to 23]]&lt;=23)</f>
        <v>0</v>
      </c>
    </row>
    <row r="5102" spans="1:13" x14ac:dyDescent="0.3">
      <c r="A5102" s="1">
        <v>5101</v>
      </c>
      <c r="B5102" s="1">
        <v>5</v>
      </c>
      <c r="C5102" s="2">
        <v>41132.834562064971</v>
      </c>
      <c r="D5102" s="2">
        <v>41192.834027777782</v>
      </c>
      <c r="E5102" s="1">
        <v>24</v>
      </c>
      <c r="F5102" s="2">
        <v>41135.548410110881</v>
      </c>
      <c r="G5102" s="1">
        <v>0</v>
      </c>
      <c r="H5102" s="32">
        <f>IFERROR(HOUR(Table1[[#This Row],[Cancel Date/time]])+MINUTE(Table1[[#This Row],[Cancel Date/time]])/60,"not cancelled")</f>
        <v>13.15</v>
      </c>
      <c r="I5102" s="47">
        <f>IFERROR(ROUND(Table1[[#This Row],[cancellation time decimal]],0),"not cancelled")</f>
        <v>13</v>
      </c>
      <c r="J5102" s="10">
        <f>IFERROR(MOD(Table1[[#This Row],[cancellation hour rounded]],24),"not cancelled")</f>
        <v>13</v>
      </c>
      <c r="K5102" s="32">
        <f>1/Table1[[#This Row],[Duration (Time between doses '[in hours'])]]</f>
        <v>4.1666666666666664E-2</v>
      </c>
      <c r="L5102" s="33">
        <f>Table1[[#This Row],[number doses per hour]]*INDEX(Table2[price per dose],Table1[[#This Row],[Drug ID]])</f>
        <v>0.2815833333333333</v>
      </c>
      <c r="M5102" s="11" t="b">
        <f>AND(Table1[[#This Row],[hour of cancellation 0 to 23]]&gt;=0,Table1[[#This Row],[hour of cancellation 0 to 23]]&lt;=23)</f>
        <v>1</v>
      </c>
    </row>
    <row r="5103" spans="1:13" x14ac:dyDescent="0.3">
      <c r="A5103" s="1">
        <v>5102</v>
      </c>
      <c r="B5103" s="1">
        <v>2</v>
      </c>
      <c r="C5103" s="2">
        <v>41132.960763238123</v>
      </c>
      <c r="D5103" s="2">
        <v>41192.960416666669</v>
      </c>
      <c r="E5103" s="1">
        <v>10</v>
      </c>
      <c r="F5103" s="2">
        <v>41133.940987438968</v>
      </c>
      <c r="G5103" s="1">
        <v>0</v>
      </c>
      <c r="H5103" s="32">
        <f>IFERROR(HOUR(Table1[[#This Row],[Cancel Date/time]])+MINUTE(Table1[[#This Row],[Cancel Date/time]])/60,"not cancelled")</f>
        <v>22.583333333333332</v>
      </c>
      <c r="I5103" s="47">
        <f>IFERROR(ROUND(Table1[[#This Row],[cancellation time decimal]],0),"not cancelled")</f>
        <v>23</v>
      </c>
      <c r="J5103" s="10">
        <f>IFERROR(MOD(Table1[[#This Row],[cancellation hour rounded]],24),"not cancelled")</f>
        <v>23</v>
      </c>
      <c r="K5103" s="32">
        <f>1/Table1[[#This Row],[Duration (Time between doses '[in hours'])]]</f>
        <v>0.1</v>
      </c>
      <c r="L5103" s="33">
        <f>Table1[[#This Row],[number doses per hour]]*INDEX(Table2[price per dose],Table1[[#This Row],[Drug ID]])</f>
        <v>0.84959999999999969</v>
      </c>
      <c r="M5103" s="11" t="b">
        <f>AND(Table1[[#This Row],[hour of cancellation 0 to 23]]&gt;=0,Table1[[#This Row],[hour of cancellation 0 to 23]]&lt;=23)</f>
        <v>1</v>
      </c>
    </row>
    <row r="5104" spans="1:13" x14ac:dyDescent="0.3">
      <c r="A5104" s="1">
        <v>5103</v>
      </c>
      <c r="B5104" s="1">
        <v>1</v>
      </c>
      <c r="C5104" s="2">
        <v>41133.158186302047</v>
      </c>
      <c r="D5104" s="2">
        <v>41138.115972222222</v>
      </c>
      <c r="E5104" s="1">
        <v>8</v>
      </c>
      <c r="F5104" s="2">
        <v>41133.66131033875</v>
      </c>
      <c r="G5104" s="1">
        <v>0</v>
      </c>
      <c r="H5104" s="32">
        <f>IFERROR(HOUR(Table1[[#This Row],[Cancel Date/time]])+MINUTE(Table1[[#This Row],[Cancel Date/time]])/60,"not cancelled")</f>
        <v>15.866666666666667</v>
      </c>
      <c r="I5104" s="47">
        <f>IFERROR(ROUND(Table1[[#This Row],[cancellation time decimal]],0),"not cancelled")</f>
        <v>16</v>
      </c>
      <c r="J5104" s="10">
        <f>IFERROR(MOD(Table1[[#This Row],[cancellation hour rounded]],24),"not cancelled")</f>
        <v>16</v>
      </c>
      <c r="K5104" s="32">
        <f>1/Table1[[#This Row],[Duration (Time between doses '[in hours'])]]</f>
        <v>0.125</v>
      </c>
      <c r="L5104" s="33">
        <f>Table1[[#This Row],[number doses per hour]]*INDEX(Table2[price per dose],Table1[[#This Row],[Drug ID]])</f>
        <v>0.84929166666666667</v>
      </c>
      <c r="M5104" s="11" t="b">
        <f>AND(Table1[[#This Row],[hour of cancellation 0 to 23]]&gt;=0,Table1[[#This Row],[hour of cancellation 0 to 23]]&lt;=23)</f>
        <v>1</v>
      </c>
    </row>
    <row r="5105" spans="1:13" x14ac:dyDescent="0.3">
      <c r="A5105" s="1">
        <v>5104</v>
      </c>
      <c r="B5105" s="1">
        <v>3</v>
      </c>
      <c r="C5105" s="2">
        <v>41133.357369062338</v>
      </c>
      <c r="D5105" s="2">
        <v>41193.356944444444</v>
      </c>
      <c r="E5105" s="1">
        <v>24</v>
      </c>
      <c r="F5105" s="2">
        <v>41135.827278456083</v>
      </c>
      <c r="G5105" s="1">
        <v>0</v>
      </c>
      <c r="H5105" s="32">
        <f>IFERROR(HOUR(Table1[[#This Row],[Cancel Date/time]])+MINUTE(Table1[[#This Row],[Cancel Date/time]])/60,"not cancelled")</f>
        <v>19.850000000000001</v>
      </c>
      <c r="I5105" s="47">
        <f>IFERROR(ROUND(Table1[[#This Row],[cancellation time decimal]],0),"not cancelled")</f>
        <v>20</v>
      </c>
      <c r="J5105" s="10">
        <f>IFERROR(MOD(Table1[[#This Row],[cancellation hour rounded]],24),"not cancelled")</f>
        <v>20</v>
      </c>
      <c r="K5105" s="32">
        <f>1/Table1[[#This Row],[Duration (Time between doses '[in hours'])]]</f>
        <v>4.1666666666666664E-2</v>
      </c>
      <c r="L5105" s="33">
        <f>Table1[[#This Row],[number doses per hour]]*INDEX(Table2[price per dose],Table1[[#This Row],[Drug ID]])</f>
        <v>0.18133000000000002</v>
      </c>
      <c r="M5105" s="11" t="b">
        <f>AND(Table1[[#This Row],[hour of cancellation 0 to 23]]&gt;=0,Table1[[#This Row],[hour of cancellation 0 to 23]]&lt;=23)</f>
        <v>1</v>
      </c>
    </row>
    <row r="5106" spans="1:13" x14ac:dyDescent="0.3">
      <c r="A5106" s="1">
        <v>5105</v>
      </c>
      <c r="B5106" s="1">
        <v>1</v>
      </c>
      <c r="C5106" s="2">
        <v>41133.398426086387</v>
      </c>
      <c r="D5106" s="2">
        <v>41193.397916666669</v>
      </c>
      <c r="E5106" s="1">
        <v>8</v>
      </c>
      <c r="F5106" s="2">
        <v>41134.496940688332</v>
      </c>
      <c r="G5106" s="1">
        <v>0</v>
      </c>
      <c r="H5106" s="32">
        <f>IFERROR(HOUR(Table1[[#This Row],[Cancel Date/time]])+MINUTE(Table1[[#This Row],[Cancel Date/time]])/60,"not cancelled")</f>
        <v>11.916666666666666</v>
      </c>
      <c r="I5106" s="47">
        <f>IFERROR(ROUND(Table1[[#This Row],[cancellation time decimal]],0),"not cancelled")</f>
        <v>12</v>
      </c>
      <c r="J5106" s="10">
        <f>IFERROR(MOD(Table1[[#This Row],[cancellation hour rounded]],24),"not cancelled")</f>
        <v>12</v>
      </c>
      <c r="K5106" s="32">
        <f>1/Table1[[#This Row],[Duration (Time between doses '[in hours'])]]</f>
        <v>0.125</v>
      </c>
      <c r="L5106" s="33">
        <f>Table1[[#This Row],[number doses per hour]]*INDEX(Table2[price per dose],Table1[[#This Row],[Drug ID]])</f>
        <v>0.84929166666666667</v>
      </c>
      <c r="M5106" s="11" t="b">
        <f>AND(Table1[[#This Row],[hour of cancellation 0 to 23]]&gt;=0,Table1[[#This Row],[hour of cancellation 0 to 23]]&lt;=23)</f>
        <v>1</v>
      </c>
    </row>
    <row r="5107" spans="1:13" hidden="1" x14ac:dyDescent="0.3">
      <c r="A5107" s="1">
        <v>5106</v>
      </c>
      <c r="B5107" s="1">
        <v>4</v>
      </c>
      <c r="C5107" s="2">
        <v>41133.388720760122</v>
      </c>
      <c r="D5107" s="2">
        <v>41136.263120579315</v>
      </c>
      <c r="E5107" s="1">
        <v>12</v>
      </c>
      <c r="F5107" s="2" t="s">
        <v>5</v>
      </c>
      <c r="G5107" s="1">
        <v>0</v>
      </c>
      <c r="H5107" s="32" t="str">
        <f>IFERROR(HOUR(Table1[[#This Row],[Cancel Date/time]])+MINUTE(Table1[[#This Row],[Cancel Date/time]])/60,"not cancelled")</f>
        <v>not cancelled</v>
      </c>
      <c r="I5107" s="47" t="str">
        <f>IFERROR(ROUND(Table1[[#This Row],[cancellation time decimal]],0),"not cancelled")</f>
        <v>not cancelled</v>
      </c>
      <c r="J5107" s="10" t="str">
        <f>IFERROR(MOD(Table1[[#This Row],[cancellation hour rounded]],24),"not cancelled")</f>
        <v>not cancelled</v>
      </c>
      <c r="K5107" s="32">
        <f>1/Table1[[#This Row],[Duration (Time between doses '[in hours'])]]</f>
        <v>8.3333333333333329E-2</v>
      </c>
      <c r="L5107" s="33">
        <f>Table1[[#This Row],[number doses per hour]]*INDEX(Table2[price per dose],Table1[[#This Row],[Drug ID]])</f>
        <v>1.448055119047619</v>
      </c>
      <c r="M5107" s="11" t="b">
        <f>AND(Table1[[#This Row],[hour of cancellation 0 to 23]]&gt;=0,Table1[[#This Row],[hour of cancellation 0 to 23]]&lt;=23)</f>
        <v>0</v>
      </c>
    </row>
    <row r="5108" spans="1:13" x14ac:dyDescent="0.3">
      <c r="A5108" s="1">
        <v>5107</v>
      </c>
      <c r="B5108" s="1">
        <v>6</v>
      </c>
      <c r="C5108" s="2">
        <v>41133.410095364809</v>
      </c>
      <c r="D5108" s="2">
        <v>41193.409722222219</v>
      </c>
      <c r="E5108" s="1">
        <v>24</v>
      </c>
      <c r="F5108" s="2">
        <v>41135.91290777098</v>
      </c>
      <c r="G5108" s="1">
        <v>0</v>
      </c>
      <c r="H5108" s="32">
        <f>IFERROR(HOUR(Table1[[#This Row],[Cancel Date/time]])+MINUTE(Table1[[#This Row],[Cancel Date/time]])/60,"not cancelled")</f>
        <v>21.9</v>
      </c>
      <c r="I5108" s="47">
        <f>IFERROR(ROUND(Table1[[#This Row],[cancellation time decimal]],0),"not cancelled")</f>
        <v>22</v>
      </c>
      <c r="J5108" s="10">
        <f>IFERROR(MOD(Table1[[#This Row],[cancellation hour rounded]],24),"not cancelled")</f>
        <v>22</v>
      </c>
      <c r="K5108" s="32">
        <f>1/Table1[[#This Row],[Duration (Time between doses '[in hours'])]]</f>
        <v>4.1666666666666664E-2</v>
      </c>
      <c r="L5108" s="33">
        <f>Table1[[#This Row],[number doses per hour]]*INDEX(Table2[price per dose],Table1[[#This Row],[Drug ID]])</f>
        <v>0.35218749999999999</v>
      </c>
      <c r="M5108" s="11" t="b">
        <f>AND(Table1[[#This Row],[hour of cancellation 0 to 23]]&gt;=0,Table1[[#This Row],[hour of cancellation 0 to 23]]&lt;=23)</f>
        <v>1</v>
      </c>
    </row>
    <row r="5109" spans="1:13" x14ac:dyDescent="0.3">
      <c r="A5109" s="1">
        <v>5108</v>
      </c>
      <c r="B5109" s="1">
        <v>3</v>
      </c>
      <c r="C5109" s="2">
        <v>41133.433776747013</v>
      </c>
      <c r="D5109" s="2">
        <v>41193.433333333334</v>
      </c>
      <c r="E5109" s="1">
        <v>24</v>
      </c>
      <c r="F5109" s="2">
        <v>41135.522545677035</v>
      </c>
      <c r="G5109" s="1">
        <v>0</v>
      </c>
      <c r="H5109" s="32">
        <f>IFERROR(HOUR(Table1[[#This Row],[Cancel Date/time]])+MINUTE(Table1[[#This Row],[Cancel Date/time]])/60,"not cancelled")</f>
        <v>12.533333333333333</v>
      </c>
      <c r="I5109" s="47">
        <f>IFERROR(ROUND(Table1[[#This Row],[cancellation time decimal]],0),"not cancelled")</f>
        <v>13</v>
      </c>
      <c r="J5109" s="10">
        <f>IFERROR(MOD(Table1[[#This Row],[cancellation hour rounded]],24),"not cancelled")</f>
        <v>13</v>
      </c>
      <c r="K5109" s="32">
        <f>1/Table1[[#This Row],[Duration (Time between doses '[in hours'])]]</f>
        <v>4.1666666666666664E-2</v>
      </c>
      <c r="L5109" s="33">
        <f>Table1[[#This Row],[number doses per hour]]*INDEX(Table2[price per dose],Table1[[#This Row],[Drug ID]])</f>
        <v>0.18133000000000002</v>
      </c>
      <c r="M5109" s="11" t="b">
        <f>AND(Table1[[#This Row],[hour of cancellation 0 to 23]]&gt;=0,Table1[[#This Row],[hour of cancellation 0 to 23]]&lt;=23)</f>
        <v>1</v>
      </c>
    </row>
    <row r="5110" spans="1:13" x14ac:dyDescent="0.3">
      <c r="A5110" s="1">
        <v>5109</v>
      </c>
      <c r="B5110" s="1">
        <v>7</v>
      </c>
      <c r="C5110" s="2">
        <v>41133.440425877045</v>
      </c>
      <c r="D5110" s="2">
        <v>41193.440277777772</v>
      </c>
      <c r="E5110" s="1">
        <v>24</v>
      </c>
      <c r="F5110" s="2">
        <v>41155.586930578625</v>
      </c>
      <c r="G5110" s="1">
        <v>0</v>
      </c>
      <c r="H5110" s="32">
        <f>IFERROR(HOUR(Table1[[#This Row],[Cancel Date/time]])+MINUTE(Table1[[#This Row],[Cancel Date/time]])/60,"not cancelled")</f>
        <v>14.083333333333334</v>
      </c>
      <c r="I5110" s="47">
        <f>IFERROR(ROUND(Table1[[#This Row],[cancellation time decimal]],0),"not cancelled")</f>
        <v>14</v>
      </c>
      <c r="J5110" s="10">
        <f>IFERROR(MOD(Table1[[#This Row],[cancellation hour rounded]],24),"not cancelled")</f>
        <v>14</v>
      </c>
      <c r="K5110" s="32">
        <f>1/Table1[[#This Row],[Duration (Time between doses '[in hours'])]]</f>
        <v>4.1666666666666664E-2</v>
      </c>
      <c r="L5110" s="33">
        <f>Table1[[#This Row],[number doses per hour]]*INDEX(Table2[price per dose],Table1[[#This Row],[Drug ID]])</f>
        <v>1.2958049999999997</v>
      </c>
      <c r="M5110" s="11" t="b">
        <f>AND(Table1[[#This Row],[hour of cancellation 0 to 23]]&gt;=0,Table1[[#This Row],[hour of cancellation 0 to 23]]&lt;=23)</f>
        <v>1</v>
      </c>
    </row>
    <row r="5111" spans="1:13" x14ac:dyDescent="0.3">
      <c r="A5111" s="1">
        <v>5110</v>
      </c>
      <c r="B5111" s="1">
        <v>1</v>
      </c>
      <c r="C5111" s="2">
        <v>41133.490763716531</v>
      </c>
      <c r="D5111" s="2">
        <v>41193.490277777782</v>
      </c>
      <c r="E5111" s="1">
        <v>8</v>
      </c>
      <c r="F5111" s="2">
        <v>41134.18785039334</v>
      </c>
      <c r="G5111" s="1">
        <v>0</v>
      </c>
      <c r="H5111" s="32">
        <f>IFERROR(HOUR(Table1[[#This Row],[Cancel Date/time]])+MINUTE(Table1[[#This Row],[Cancel Date/time]])/60,"not cancelled")</f>
        <v>4.5</v>
      </c>
      <c r="I5111" s="47">
        <f>IFERROR(ROUND(Table1[[#This Row],[cancellation time decimal]],0),"not cancelled")</f>
        <v>5</v>
      </c>
      <c r="J5111" s="10">
        <f>IFERROR(MOD(Table1[[#This Row],[cancellation hour rounded]],24),"not cancelled")</f>
        <v>5</v>
      </c>
      <c r="K5111" s="32">
        <f>1/Table1[[#This Row],[Duration (Time between doses '[in hours'])]]</f>
        <v>0.125</v>
      </c>
      <c r="L5111" s="33">
        <f>Table1[[#This Row],[number doses per hour]]*INDEX(Table2[price per dose],Table1[[#This Row],[Drug ID]])</f>
        <v>0.84929166666666667</v>
      </c>
      <c r="M5111" s="11" t="b">
        <f>AND(Table1[[#This Row],[hour of cancellation 0 to 23]]&gt;=0,Table1[[#This Row],[hour of cancellation 0 to 23]]&lt;=23)</f>
        <v>1</v>
      </c>
    </row>
    <row r="5112" spans="1:13" x14ac:dyDescent="0.3">
      <c r="A5112" s="1">
        <v>5111</v>
      </c>
      <c r="B5112" s="1">
        <v>1</v>
      </c>
      <c r="C5112" s="2">
        <v>41133.509556410543</v>
      </c>
      <c r="D5112" s="2">
        <v>41193.509027777778</v>
      </c>
      <c r="E5112" s="1">
        <v>12</v>
      </c>
      <c r="F5112" s="2">
        <v>41134.384873942661</v>
      </c>
      <c r="G5112" s="1">
        <v>0</v>
      </c>
      <c r="H5112" s="32">
        <f>IFERROR(HOUR(Table1[[#This Row],[Cancel Date/time]])+MINUTE(Table1[[#This Row],[Cancel Date/time]])/60,"not cancelled")</f>
        <v>9.2333333333333325</v>
      </c>
      <c r="I5112" s="47">
        <f>IFERROR(ROUND(Table1[[#This Row],[cancellation time decimal]],0),"not cancelled")</f>
        <v>9</v>
      </c>
      <c r="J5112" s="10">
        <f>IFERROR(MOD(Table1[[#This Row],[cancellation hour rounded]],24),"not cancelled")</f>
        <v>9</v>
      </c>
      <c r="K5112" s="32">
        <f>1/Table1[[#This Row],[Duration (Time between doses '[in hours'])]]</f>
        <v>8.3333333333333329E-2</v>
      </c>
      <c r="L5112" s="33">
        <f>Table1[[#This Row],[number doses per hour]]*INDEX(Table2[price per dose],Table1[[#This Row],[Drug ID]])</f>
        <v>0.56619444444444444</v>
      </c>
      <c r="M5112" s="11" t="b">
        <f>AND(Table1[[#This Row],[hour of cancellation 0 to 23]]&gt;=0,Table1[[#This Row],[hour of cancellation 0 to 23]]&lt;=23)</f>
        <v>1</v>
      </c>
    </row>
    <row r="5113" spans="1:13" x14ac:dyDescent="0.3">
      <c r="A5113" s="1">
        <v>5112</v>
      </c>
      <c r="B5113" s="1">
        <v>1</v>
      </c>
      <c r="C5113" s="2">
        <v>41133.565108609029</v>
      </c>
      <c r="D5113" s="2">
        <v>41193.564583333333</v>
      </c>
      <c r="E5113" s="1">
        <v>8</v>
      </c>
      <c r="F5113" s="2">
        <v>41133.835740686962</v>
      </c>
      <c r="G5113" s="1">
        <v>0</v>
      </c>
      <c r="H5113" s="32">
        <f>IFERROR(HOUR(Table1[[#This Row],[Cancel Date/time]])+MINUTE(Table1[[#This Row],[Cancel Date/time]])/60,"not cancelled")</f>
        <v>20.05</v>
      </c>
      <c r="I5113" s="47">
        <f>IFERROR(ROUND(Table1[[#This Row],[cancellation time decimal]],0),"not cancelled")</f>
        <v>20</v>
      </c>
      <c r="J5113" s="10">
        <f>IFERROR(MOD(Table1[[#This Row],[cancellation hour rounded]],24),"not cancelled")</f>
        <v>20</v>
      </c>
      <c r="K5113" s="32">
        <f>1/Table1[[#This Row],[Duration (Time between doses '[in hours'])]]</f>
        <v>0.125</v>
      </c>
      <c r="L5113" s="33">
        <f>Table1[[#This Row],[number doses per hour]]*INDEX(Table2[price per dose],Table1[[#This Row],[Drug ID]])</f>
        <v>0.84929166666666667</v>
      </c>
      <c r="M5113" s="11" t="b">
        <f>AND(Table1[[#This Row],[hour of cancellation 0 to 23]]&gt;=0,Table1[[#This Row],[hour of cancellation 0 to 23]]&lt;=23)</f>
        <v>1</v>
      </c>
    </row>
    <row r="5114" spans="1:13" x14ac:dyDescent="0.3">
      <c r="A5114" s="1">
        <v>5113</v>
      </c>
      <c r="B5114" s="1">
        <v>2</v>
      </c>
      <c r="C5114" s="2">
        <v>41133.555123205711</v>
      </c>
      <c r="D5114" s="2">
        <v>41193.554861111108</v>
      </c>
      <c r="E5114" s="1">
        <v>10</v>
      </c>
      <c r="F5114" s="2">
        <v>41135.037835890682</v>
      </c>
      <c r="G5114" s="1">
        <v>0</v>
      </c>
      <c r="H5114" s="32">
        <f>IFERROR(HOUR(Table1[[#This Row],[Cancel Date/time]])+MINUTE(Table1[[#This Row],[Cancel Date/time]])/60,"not cancelled")</f>
        <v>0.9</v>
      </c>
      <c r="I5114" s="47">
        <f>IFERROR(ROUND(Table1[[#This Row],[cancellation time decimal]],0),"not cancelled")</f>
        <v>1</v>
      </c>
      <c r="J5114" s="10">
        <f>IFERROR(MOD(Table1[[#This Row],[cancellation hour rounded]],24),"not cancelled")</f>
        <v>1</v>
      </c>
      <c r="K5114" s="32">
        <f>1/Table1[[#This Row],[Duration (Time between doses '[in hours'])]]</f>
        <v>0.1</v>
      </c>
      <c r="L5114" s="33">
        <f>Table1[[#This Row],[number doses per hour]]*INDEX(Table2[price per dose],Table1[[#This Row],[Drug ID]])</f>
        <v>0.84959999999999969</v>
      </c>
      <c r="M5114" s="11" t="b">
        <f>AND(Table1[[#This Row],[hour of cancellation 0 to 23]]&gt;=0,Table1[[#This Row],[hour of cancellation 0 to 23]]&lt;=23)</f>
        <v>1</v>
      </c>
    </row>
    <row r="5115" spans="1:13" x14ac:dyDescent="0.3">
      <c r="A5115" s="1">
        <v>5114</v>
      </c>
      <c r="B5115" s="1">
        <v>1</v>
      </c>
      <c r="C5115" s="2">
        <v>41133.545910118599</v>
      </c>
      <c r="D5115" s="2">
        <v>41193.54583333333</v>
      </c>
      <c r="E5115" s="1">
        <v>8</v>
      </c>
      <c r="F5115" s="2">
        <v>41134.500168829603</v>
      </c>
      <c r="G5115" s="1">
        <v>0</v>
      </c>
      <c r="H5115" s="32">
        <f>IFERROR(HOUR(Table1[[#This Row],[Cancel Date/time]])+MINUTE(Table1[[#This Row],[Cancel Date/time]])/60,"not cancelled")</f>
        <v>12</v>
      </c>
      <c r="I5115" s="47">
        <f>IFERROR(ROUND(Table1[[#This Row],[cancellation time decimal]],0),"not cancelled")</f>
        <v>12</v>
      </c>
      <c r="J5115" s="10">
        <f>IFERROR(MOD(Table1[[#This Row],[cancellation hour rounded]],24),"not cancelled")</f>
        <v>12</v>
      </c>
      <c r="K5115" s="32">
        <f>1/Table1[[#This Row],[Duration (Time between doses '[in hours'])]]</f>
        <v>0.125</v>
      </c>
      <c r="L5115" s="33">
        <f>Table1[[#This Row],[number doses per hour]]*INDEX(Table2[price per dose],Table1[[#This Row],[Drug ID]])</f>
        <v>0.84929166666666667</v>
      </c>
      <c r="M5115" s="11" t="b">
        <f>AND(Table1[[#This Row],[hour of cancellation 0 to 23]]&gt;=0,Table1[[#This Row],[hour of cancellation 0 to 23]]&lt;=23)</f>
        <v>1</v>
      </c>
    </row>
    <row r="5116" spans="1:13" hidden="1" x14ac:dyDescent="0.3">
      <c r="A5116" s="1">
        <v>5115</v>
      </c>
      <c r="B5116" s="1">
        <v>4</v>
      </c>
      <c r="C5116" s="2">
        <v>41133.608424892998</v>
      </c>
      <c r="D5116" s="2">
        <v>41137.066634997776</v>
      </c>
      <c r="E5116" s="1">
        <v>12</v>
      </c>
      <c r="F5116" s="2" t="s">
        <v>5</v>
      </c>
      <c r="G5116" s="1">
        <v>0</v>
      </c>
      <c r="H5116" s="32" t="str">
        <f>IFERROR(HOUR(Table1[[#This Row],[Cancel Date/time]])+MINUTE(Table1[[#This Row],[Cancel Date/time]])/60,"not cancelled")</f>
        <v>not cancelled</v>
      </c>
      <c r="I5116" s="47" t="str">
        <f>IFERROR(ROUND(Table1[[#This Row],[cancellation time decimal]],0),"not cancelled")</f>
        <v>not cancelled</v>
      </c>
      <c r="J5116" s="10" t="str">
        <f>IFERROR(MOD(Table1[[#This Row],[cancellation hour rounded]],24),"not cancelled")</f>
        <v>not cancelled</v>
      </c>
      <c r="K5116" s="32">
        <f>1/Table1[[#This Row],[Duration (Time between doses '[in hours'])]]</f>
        <v>8.3333333333333329E-2</v>
      </c>
      <c r="L5116" s="33">
        <f>Table1[[#This Row],[number doses per hour]]*INDEX(Table2[price per dose],Table1[[#This Row],[Drug ID]])</f>
        <v>1.448055119047619</v>
      </c>
      <c r="M5116" s="11" t="b">
        <f>AND(Table1[[#This Row],[hour of cancellation 0 to 23]]&gt;=0,Table1[[#This Row],[hour of cancellation 0 to 23]]&lt;=23)</f>
        <v>0</v>
      </c>
    </row>
    <row r="5117" spans="1:13" x14ac:dyDescent="0.3">
      <c r="A5117" s="1">
        <v>5116</v>
      </c>
      <c r="B5117" s="1">
        <v>6</v>
      </c>
      <c r="C5117" s="2">
        <v>41133.63398101295</v>
      </c>
      <c r="D5117" s="2">
        <v>41193.633333333331</v>
      </c>
      <c r="E5117" s="1">
        <v>24</v>
      </c>
      <c r="F5117" s="2">
        <v>41144.438683978515</v>
      </c>
      <c r="G5117" s="1">
        <v>0</v>
      </c>
      <c r="H5117" s="32">
        <f>IFERROR(HOUR(Table1[[#This Row],[Cancel Date/time]])+MINUTE(Table1[[#This Row],[Cancel Date/time]])/60,"not cancelled")</f>
        <v>10.516666666666667</v>
      </c>
      <c r="I5117" s="47">
        <f>IFERROR(ROUND(Table1[[#This Row],[cancellation time decimal]],0),"not cancelled")</f>
        <v>11</v>
      </c>
      <c r="J5117" s="10">
        <f>IFERROR(MOD(Table1[[#This Row],[cancellation hour rounded]],24),"not cancelled")</f>
        <v>11</v>
      </c>
      <c r="K5117" s="32">
        <f>1/Table1[[#This Row],[Duration (Time between doses '[in hours'])]]</f>
        <v>4.1666666666666664E-2</v>
      </c>
      <c r="L5117" s="33">
        <f>Table1[[#This Row],[number doses per hour]]*INDEX(Table2[price per dose],Table1[[#This Row],[Drug ID]])</f>
        <v>0.35218749999999999</v>
      </c>
      <c r="M5117" s="11" t="b">
        <f>AND(Table1[[#This Row],[hour of cancellation 0 to 23]]&gt;=0,Table1[[#This Row],[hour of cancellation 0 to 23]]&lt;=23)</f>
        <v>1</v>
      </c>
    </row>
    <row r="5118" spans="1:13" hidden="1" x14ac:dyDescent="0.3">
      <c r="A5118" s="1">
        <v>5117</v>
      </c>
      <c r="B5118" s="1">
        <v>1</v>
      </c>
      <c r="C5118" s="2">
        <v>41133.686758797041</v>
      </c>
      <c r="D5118" s="2">
        <v>41135.811468002583</v>
      </c>
      <c r="E5118" s="1">
        <v>8</v>
      </c>
      <c r="F5118" s="2" t="s">
        <v>5</v>
      </c>
      <c r="G5118" s="1">
        <v>0</v>
      </c>
      <c r="H5118" s="32" t="str">
        <f>IFERROR(HOUR(Table1[[#This Row],[Cancel Date/time]])+MINUTE(Table1[[#This Row],[Cancel Date/time]])/60,"not cancelled")</f>
        <v>not cancelled</v>
      </c>
      <c r="I5118" s="47" t="str">
        <f>IFERROR(ROUND(Table1[[#This Row],[cancellation time decimal]],0),"not cancelled")</f>
        <v>not cancelled</v>
      </c>
      <c r="J5118" s="10" t="str">
        <f>IFERROR(MOD(Table1[[#This Row],[cancellation hour rounded]],24),"not cancelled")</f>
        <v>not cancelled</v>
      </c>
      <c r="K5118" s="32">
        <f>1/Table1[[#This Row],[Duration (Time between doses '[in hours'])]]</f>
        <v>0.125</v>
      </c>
      <c r="L5118" s="33">
        <f>Table1[[#This Row],[number doses per hour]]*INDEX(Table2[price per dose],Table1[[#This Row],[Drug ID]])</f>
        <v>0.84929166666666667</v>
      </c>
      <c r="M5118" s="11" t="b">
        <f>AND(Table1[[#This Row],[hour of cancellation 0 to 23]]&gt;=0,Table1[[#This Row],[hour of cancellation 0 to 23]]&lt;=23)</f>
        <v>0</v>
      </c>
    </row>
    <row r="5119" spans="1:13" x14ac:dyDescent="0.3">
      <c r="A5119" s="1">
        <v>5118</v>
      </c>
      <c r="B5119" s="1">
        <v>6</v>
      </c>
      <c r="C5119" s="2">
        <v>41133.752845535731</v>
      </c>
      <c r="D5119" s="2">
        <v>41193.75277777778</v>
      </c>
      <c r="E5119" s="1">
        <v>24</v>
      </c>
      <c r="F5119" s="2">
        <v>41137.429216192933</v>
      </c>
      <c r="G5119" s="1">
        <v>0</v>
      </c>
      <c r="H5119" s="32">
        <f>IFERROR(HOUR(Table1[[#This Row],[Cancel Date/time]])+MINUTE(Table1[[#This Row],[Cancel Date/time]])/60,"not cancelled")</f>
        <v>10.3</v>
      </c>
      <c r="I5119" s="47">
        <f>IFERROR(ROUND(Table1[[#This Row],[cancellation time decimal]],0),"not cancelled")</f>
        <v>10</v>
      </c>
      <c r="J5119" s="10">
        <f>IFERROR(MOD(Table1[[#This Row],[cancellation hour rounded]],24),"not cancelled")</f>
        <v>10</v>
      </c>
      <c r="K5119" s="32">
        <f>1/Table1[[#This Row],[Duration (Time between doses '[in hours'])]]</f>
        <v>4.1666666666666664E-2</v>
      </c>
      <c r="L5119" s="33">
        <f>Table1[[#This Row],[number doses per hour]]*INDEX(Table2[price per dose],Table1[[#This Row],[Drug ID]])</f>
        <v>0.35218749999999999</v>
      </c>
      <c r="M5119" s="11" t="b">
        <f>AND(Table1[[#This Row],[hour of cancellation 0 to 23]]&gt;=0,Table1[[#This Row],[hour of cancellation 0 to 23]]&lt;=23)</f>
        <v>1</v>
      </c>
    </row>
    <row r="5120" spans="1:13" x14ac:dyDescent="0.3">
      <c r="A5120" s="1">
        <v>5119</v>
      </c>
      <c r="B5120" s="1">
        <v>7</v>
      </c>
      <c r="C5120" s="2">
        <v>41133.75819359329</v>
      </c>
      <c r="D5120" s="2">
        <v>41193.757638888892</v>
      </c>
      <c r="E5120" s="1">
        <v>24</v>
      </c>
      <c r="F5120" s="2">
        <v>41138.35532528437</v>
      </c>
      <c r="G5120" s="1">
        <v>0</v>
      </c>
      <c r="H5120" s="32">
        <f>IFERROR(HOUR(Table1[[#This Row],[Cancel Date/time]])+MINUTE(Table1[[#This Row],[Cancel Date/time]])/60,"not cancelled")</f>
        <v>8.5166666666666675</v>
      </c>
      <c r="I5120" s="47">
        <f>IFERROR(ROUND(Table1[[#This Row],[cancellation time decimal]],0),"not cancelled")</f>
        <v>9</v>
      </c>
      <c r="J5120" s="10">
        <f>IFERROR(MOD(Table1[[#This Row],[cancellation hour rounded]],24),"not cancelled")</f>
        <v>9</v>
      </c>
      <c r="K5120" s="32">
        <f>1/Table1[[#This Row],[Duration (Time between doses '[in hours'])]]</f>
        <v>4.1666666666666664E-2</v>
      </c>
      <c r="L5120" s="33">
        <f>Table1[[#This Row],[number doses per hour]]*INDEX(Table2[price per dose],Table1[[#This Row],[Drug ID]])</f>
        <v>1.2958049999999997</v>
      </c>
      <c r="M5120" s="11" t="b">
        <f>AND(Table1[[#This Row],[hour of cancellation 0 to 23]]&gt;=0,Table1[[#This Row],[hour of cancellation 0 to 23]]&lt;=23)</f>
        <v>1</v>
      </c>
    </row>
    <row r="5121" spans="1:13" x14ac:dyDescent="0.3">
      <c r="A5121" s="1">
        <v>5120</v>
      </c>
      <c r="B5121" s="1">
        <v>4</v>
      </c>
      <c r="C5121" s="2">
        <v>41133.786222837254</v>
      </c>
      <c r="D5121" s="2">
        <v>41193.786111111112</v>
      </c>
      <c r="E5121" s="1">
        <v>12</v>
      </c>
      <c r="F5121" s="2">
        <v>41135.273073620556</v>
      </c>
      <c r="G5121" s="1">
        <v>0</v>
      </c>
      <c r="H5121" s="32">
        <f>IFERROR(HOUR(Table1[[#This Row],[Cancel Date/time]])+MINUTE(Table1[[#This Row],[Cancel Date/time]])/60,"not cancelled")</f>
        <v>6.55</v>
      </c>
      <c r="I5121" s="47">
        <f>IFERROR(ROUND(Table1[[#This Row],[cancellation time decimal]],0),"not cancelled")</f>
        <v>7</v>
      </c>
      <c r="J5121" s="10">
        <f>IFERROR(MOD(Table1[[#This Row],[cancellation hour rounded]],24),"not cancelled")</f>
        <v>7</v>
      </c>
      <c r="K5121" s="32">
        <f>1/Table1[[#This Row],[Duration (Time between doses '[in hours'])]]</f>
        <v>8.3333333333333329E-2</v>
      </c>
      <c r="L5121" s="33">
        <f>Table1[[#This Row],[number doses per hour]]*INDEX(Table2[price per dose],Table1[[#This Row],[Drug ID]])</f>
        <v>1.448055119047619</v>
      </c>
      <c r="M5121" s="11" t="b">
        <f>AND(Table1[[#This Row],[hour of cancellation 0 to 23]]&gt;=0,Table1[[#This Row],[hour of cancellation 0 to 23]]&lt;=23)</f>
        <v>1</v>
      </c>
    </row>
    <row r="5122" spans="1:13" x14ac:dyDescent="0.3">
      <c r="A5122" s="1">
        <v>5121</v>
      </c>
      <c r="B5122" s="1">
        <v>6</v>
      </c>
      <c r="C5122" s="2">
        <v>41134.153417579444</v>
      </c>
      <c r="D5122" s="2">
        <v>41194.152777777781</v>
      </c>
      <c r="E5122" s="1">
        <v>24</v>
      </c>
      <c r="F5122" s="2">
        <v>41139.953192993496</v>
      </c>
      <c r="G5122" s="1">
        <v>0</v>
      </c>
      <c r="H5122" s="32">
        <f>IFERROR(HOUR(Table1[[#This Row],[Cancel Date/time]])+MINUTE(Table1[[#This Row],[Cancel Date/time]])/60,"not cancelled")</f>
        <v>22.866666666666667</v>
      </c>
      <c r="I5122" s="47">
        <f>IFERROR(ROUND(Table1[[#This Row],[cancellation time decimal]],0),"not cancelled")</f>
        <v>23</v>
      </c>
      <c r="J5122" s="10">
        <f>IFERROR(MOD(Table1[[#This Row],[cancellation hour rounded]],24),"not cancelled")</f>
        <v>23</v>
      </c>
      <c r="K5122" s="32">
        <f>1/Table1[[#This Row],[Duration (Time between doses '[in hours'])]]</f>
        <v>4.1666666666666664E-2</v>
      </c>
      <c r="L5122" s="33">
        <f>Table1[[#This Row],[number doses per hour]]*INDEX(Table2[price per dose],Table1[[#This Row],[Drug ID]])</f>
        <v>0.35218749999999999</v>
      </c>
      <c r="M5122" s="11" t="b">
        <f>AND(Table1[[#This Row],[hour of cancellation 0 to 23]]&gt;=0,Table1[[#This Row],[hour of cancellation 0 to 23]]&lt;=23)</f>
        <v>1</v>
      </c>
    </row>
    <row r="5123" spans="1:13" x14ac:dyDescent="0.3">
      <c r="A5123" s="1">
        <v>5122</v>
      </c>
      <c r="B5123" s="1">
        <v>6</v>
      </c>
      <c r="C5123" s="2">
        <v>41134.151289435511</v>
      </c>
      <c r="D5123" s="2">
        <v>41194.150694444441</v>
      </c>
      <c r="E5123" s="1">
        <v>24</v>
      </c>
      <c r="F5123" s="2">
        <v>41139.315336956482</v>
      </c>
      <c r="G5123" s="1">
        <v>0</v>
      </c>
      <c r="H5123" s="32">
        <f>IFERROR(HOUR(Table1[[#This Row],[Cancel Date/time]])+MINUTE(Table1[[#This Row],[Cancel Date/time]])/60,"not cancelled")</f>
        <v>7.5666666666666664</v>
      </c>
      <c r="I5123" s="47">
        <f>IFERROR(ROUND(Table1[[#This Row],[cancellation time decimal]],0),"not cancelled")</f>
        <v>8</v>
      </c>
      <c r="J5123" s="10">
        <f>IFERROR(MOD(Table1[[#This Row],[cancellation hour rounded]],24),"not cancelled")</f>
        <v>8</v>
      </c>
      <c r="K5123" s="32">
        <f>1/Table1[[#This Row],[Duration (Time between doses '[in hours'])]]</f>
        <v>4.1666666666666664E-2</v>
      </c>
      <c r="L5123" s="33">
        <f>Table1[[#This Row],[number doses per hour]]*INDEX(Table2[price per dose],Table1[[#This Row],[Drug ID]])</f>
        <v>0.35218749999999999</v>
      </c>
      <c r="M5123" s="11" t="b">
        <f>AND(Table1[[#This Row],[hour of cancellation 0 to 23]]&gt;=0,Table1[[#This Row],[hour of cancellation 0 to 23]]&lt;=23)</f>
        <v>1</v>
      </c>
    </row>
    <row r="5124" spans="1:13" hidden="1" x14ac:dyDescent="0.3">
      <c r="A5124" s="1">
        <v>5123</v>
      </c>
      <c r="B5124" s="1">
        <v>10</v>
      </c>
      <c r="C5124" s="2">
        <v>41134.199788809572</v>
      </c>
      <c r="D5124" s="2">
        <v>41136.782951220615</v>
      </c>
      <c r="E5124" s="1">
        <v>1</v>
      </c>
      <c r="F5124" s="2" t="s">
        <v>5</v>
      </c>
      <c r="G5124" s="1">
        <v>2</v>
      </c>
      <c r="H5124" s="32" t="str">
        <f>IFERROR(HOUR(Table1[[#This Row],[Cancel Date/time]])+MINUTE(Table1[[#This Row],[Cancel Date/time]])/60,"not cancelled")</f>
        <v>not cancelled</v>
      </c>
      <c r="I5124" s="47" t="str">
        <f>IFERROR(ROUND(Table1[[#This Row],[cancellation time decimal]],0),"not cancelled")</f>
        <v>not cancelled</v>
      </c>
      <c r="J5124" s="10" t="str">
        <f>IFERROR(MOD(Table1[[#This Row],[cancellation hour rounded]],24),"not cancelled")</f>
        <v>not cancelled</v>
      </c>
      <c r="K5124" s="32">
        <f>1/Table1[[#This Row],[Duration (Time between doses '[in hours'])]]</f>
        <v>1</v>
      </c>
      <c r="L5124" s="33">
        <f>Table1[[#This Row],[number doses per hour]]*INDEX(Table2[price per dose],Table1[[#This Row],[Drug ID]])</f>
        <v>2.5716000000000001</v>
      </c>
      <c r="M5124" s="11" t="b">
        <f>AND(Table1[[#This Row],[hour of cancellation 0 to 23]]&gt;=0,Table1[[#This Row],[hour of cancellation 0 to 23]]&lt;=23)</f>
        <v>0</v>
      </c>
    </row>
    <row r="5125" spans="1:13" x14ac:dyDescent="0.3">
      <c r="A5125" s="1">
        <v>5124</v>
      </c>
      <c r="B5125" s="1">
        <v>1</v>
      </c>
      <c r="C5125" s="2">
        <v>41134.223374866036</v>
      </c>
      <c r="D5125" s="2">
        <v>41194.222916666666</v>
      </c>
      <c r="E5125" s="1">
        <v>12</v>
      </c>
      <c r="F5125" s="2">
        <v>41135.626231354647</v>
      </c>
      <c r="G5125" s="1">
        <v>0</v>
      </c>
      <c r="H5125" s="32">
        <f>IFERROR(HOUR(Table1[[#This Row],[Cancel Date/time]])+MINUTE(Table1[[#This Row],[Cancel Date/time]])/60,"not cancelled")</f>
        <v>15.016666666666667</v>
      </c>
      <c r="I5125" s="47">
        <f>IFERROR(ROUND(Table1[[#This Row],[cancellation time decimal]],0),"not cancelled")</f>
        <v>15</v>
      </c>
      <c r="J5125" s="10">
        <f>IFERROR(MOD(Table1[[#This Row],[cancellation hour rounded]],24),"not cancelled")</f>
        <v>15</v>
      </c>
      <c r="K5125" s="32">
        <f>1/Table1[[#This Row],[Duration (Time between doses '[in hours'])]]</f>
        <v>8.3333333333333329E-2</v>
      </c>
      <c r="L5125" s="33">
        <f>Table1[[#This Row],[number doses per hour]]*INDEX(Table2[price per dose],Table1[[#This Row],[Drug ID]])</f>
        <v>0.56619444444444444</v>
      </c>
      <c r="M5125" s="11" t="b">
        <f>AND(Table1[[#This Row],[hour of cancellation 0 to 23]]&gt;=0,Table1[[#This Row],[hour of cancellation 0 to 23]]&lt;=23)</f>
        <v>1</v>
      </c>
    </row>
    <row r="5126" spans="1:13" x14ac:dyDescent="0.3">
      <c r="A5126" s="1">
        <v>5125</v>
      </c>
      <c r="B5126" s="1">
        <v>7</v>
      </c>
      <c r="C5126" s="2">
        <v>41134.396756922142</v>
      </c>
      <c r="D5126" s="2">
        <v>41194.396527777775</v>
      </c>
      <c r="E5126" s="1">
        <v>24</v>
      </c>
      <c r="F5126" s="2">
        <v>41137.526195996201</v>
      </c>
      <c r="G5126" s="1">
        <v>0</v>
      </c>
      <c r="H5126" s="32">
        <f>IFERROR(HOUR(Table1[[#This Row],[Cancel Date/time]])+MINUTE(Table1[[#This Row],[Cancel Date/time]])/60,"not cancelled")</f>
        <v>12.616666666666667</v>
      </c>
      <c r="I5126" s="47">
        <f>IFERROR(ROUND(Table1[[#This Row],[cancellation time decimal]],0),"not cancelled")</f>
        <v>13</v>
      </c>
      <c r="J5126" s="10">
        <f>IFERROR(MOD(Table1[[#This Row],[cancellation hour rounded]],24),"not cancelled")</f>
        <v>13</v>
      </c>
      <c r="K5126" s="32">
        <f>1/Table1[[#This Row],[Duration (Time between doses '[in hours'])]]</f>
        <v>4.1666666666666664E-2</v>
      </c>
      <c r="L5126" s="33">
        <f>Table1[[#This Row],[number doses per hour]]*INDEX(Table2[price per dose],Table1[[#This Row],[Drug ID]])</f>
        <v>1.2958049999999997</v>
      </c>
      <c r="M5126" s="11" t="b">
        <f>AND(Table1[[#This Row],[hour of cancellation 0 to 23]]&gt;=0,Table1[[#This Row],[hour of cancellation 0 to 23]]&lt;=23)</f>
        <v>1</v>
      </c>
    </row>
    <row r="5127" spans="1:13" x14ac:dyDescent="0.3">
      <c r="A5127" s="1">
        <v>5126</v>
      </c>
      <c r="B5127" s="1">
        <v>5</v>
      </c>
      <c r="C5127" s="2">
        <v>41134.495798591815</v>
      </c>
      <c r="D5127" s="2">
        <v>41194.495138888895</v>
      </c>
      <c r="E5127" s="1">
        <v>24</v>
      </c>
      <c r="F5127" s="2">
        <v>41138.428316421465</v>
      </c>
      <c r="G5127" s="1">
        <v>0</v>
      </c>
      <c r="H5127" s="32">
        <f>IFERROR(HOUR(Table1[[#This Row],[Cancel Date/time]])+MINUTE(Table1[[#This Row],[Cancel Date/time]])/60,"not cancelled")</f>
        <v>10.266666666666667</v>
      </c>
      <c r="I5127" s="47">
        <f>IFERROR(ROUND(Table1[[#This Row],[cancellation time decimal]],0),"not cancelled")</f>
        <v>10</v>
      </c>
      <c r="J5127" s="10">
        <f>IFERROR(MOD(Table1[[#This Row],[cancellation hour rounded]],24),"not cancelled")</f>
        <v>10</v>
      </c>
      <c r="K5127" s="32">
        <f>1/Table1[[#This Row],[Duration (Time between doses '[in hours'])]]</f>
        <v>4.1666666666666664E-2</v>
      </c>
      <c r="L5127" s="33">
        <f>Table1[[#This Row],[number doses per hour]]*INDEX(Table2[price per dose],Table1[[#This Row],[Drug ID]])</f>
        <v>0.2815833333333333</v>
      </c>
      <c r="M5127" s="11" t="b">
        <f>AND(Table1[[#This Row],[hour of cancellation 0 to 23]]&gt;=0,Table1[[#This Row],[hour of cancellation 0 to 23]]&lt;=23)</f>
        <v>1</v>
      </c>
    </row>
    <row r="5128" spans="1:13" x14ac:dyDescent="0.3">
      <c r="A5128" s="1">
        <v>5127</v>
      </c>
      <c r="B5128" s="1">
        <v>1</v>
      </c>
      <c r="C5128" s="2">
        <v>41134.468247656521</v>
      </c>
      <c r="D5128" s="2">
        <v>41194.468055555561</v>
      </c>
      <c r="E5128" s="1">
        <v>12</v>
      </c>
      <c r="F5128" s="2">
        <v>41135.335396079143</v>
      </c>
      <c r="G5128" s="1">
        <v>0</v>
      </c>
      <c r="H5128" s="32">
        <f>IFERROR(HOUR(Table1[[#This Row],[Cancel Date/time]])+MINUTE(Table1[[#This Row],[Cancel Date/time]])/60,"not cancelled")</f>
        <v>8.0333333333333332</v>
      </c>
      <c r="I5128" s="47">
        <f>IFERROR(ROUND(Table1[[#This Row],[cancellation time decimal]],0),"not cancelled")</f>
        <v>8</v>
      </c>
      <c r="J5128" s="10">
        <f>IFERROR(MOD(Table1[[#This Row],[cancellation hour rounded]],24),"not cancelled")</f>
        <v>8</v>
      </c>
      <c r="K5128" s="32">
        <f>1/Table1[[#This Row],[Duration (Time between doses '[in hours'])]]</f>
        <v>8.3333333333333329E-2</v>
      </c>
      <c r="L5128" s="33">
        <f>Table1[[#This Row],[number doses per hour]]*INDEX(Table2[price per dose],Table1[[#This Row],[Drug ID]])</f>
        <v>0.56619444444444444</v>
      </c>
      <c r="M5128" s="11" t="b">
        <f>AND(Table1[[#This Row],[hour of cancellation 0 to 23]]&gt;=0,Table1[[#This Row],[hour of cancellation 0 to 23]]&lt;=23)</f>
        <v>1</v>
      </c>
    </row>
    <row r="5129" spans="1:13" x14ac:dyDescent="0.3">
      <c r="A5129" s="1">
        <v>5128</v>
      </c>
      <c r="B5129" s="1">
        <v>4</v>
      </c>
      <c r="C5129" s="2">
        <v>41134.534462370859</v>
      </c>
      <c r="D5129" s="2">
        <v>41194.53402777778</v>
      </c>
      <c r="E5129" s="1">
        <v>12</v>
      </c>
      <c r="F5129" s="2">
        <v>41137.470536845947</v>
      </c>
      <c r="G5129" s="1">
        <v>0</v>
      </c>
      <c r="H5129" s="32">
        <f>IFERROR(HOUR(Table1[[#This Row],[Cancel Date/time]])+MINUTE(Table1[[#This Row],[Cancel Date/time]])/60,"not cancelled")</f>
        <v>11.283333333333333</v>
      </c>
      <c r="I5129" s="47">
        <f>IFERROR(ROUND(Table1[[#This Row],[cancellation time decimal]],0),"not cancelled")</f>
        <v>11</v>
      </c>
      <c r="J5129" s="10">
        <f>IFERROR(MOD(Table1[[#This Row],[cancellation hour rounded]],24),"not cancelled")</f>
        <v>11</v>
      </c>
      <c r="K5129" s="32">
        <f>1/Table1[[#This Row],[Duration (Time between doses '[in hours'])]]</f>
        <v>8.3333333333333329E-2</v>
      </c>
      <c r="L5129" s="33">
        <f>Table1[[#This Row],[number doses per hour]]*INDEX(Table2[price per dose],Table1[[#This Row],[Drug ID]])</f>
        <v>1.448055119047619</v>
      </c>
      <c r="M5129" s="11" t="b">
        <f>AND(Table1[[#This Row],[hour of cancellation 0 to 23]]&gt;=0,Table1[[#This Row],[hour of cancellation 0 to 23]]&lt;=23)</f>
        <v>1</v>
      </c>
    </row>
    <row r="5130" spans="1:13" x14ac:dyDescent="0.3">
      <c r="A5130" s="1">
        <v>5129</v>
      </c>
      <c r="B5130" s="1">
        <v>8</v>
      </c>
      <c r="C5130" s="2">
        <v>41134.59440705688</v>
      </c>
      <c r="D5130" s="2">
        <v>41194.59375</v>
      </c>
      <c r="E5130" s="1">
        <v>3</v>
      </c>
      <c r="F5130" s="2">
        <v>41141.706718283393</v>
      </c>
      <c r="G5130" s="1">
        <v>0</v>
      </c>
      <c r="H5130" s="32">
        <f>IFERROR(HOUR(Table1[[#This Row],[Cancel Date/time]])+MINUTE(Table1[[#This Row],[Cancel Date/time]])/60,"not cancelled")</f>
        <v>16.95</v>
      </c>
      <c r="I5130" s="47">
        <f>IFERROR(ROUND(Table1[[#This Row],[cancellation time decimal]],0),"not cancelled")</f>
        <v>17</v>
      </c>
      <c r="J5130" s="10">
        <f>IFERROR(MOD(Table1[[#This Row],[cancellation hour rounded]],24),"not cancelled")</f>
        <v>17</v>
      </c>
      <c r="K5130" s="32">
        <f>1/Table1[[#This Row],[Duration (Time between doses '[in hours'])]]</f>
        <v>0.33333333333333331</v>
      </c>
      <c r="L5130" s="33">
        <f>Table1[[#This Row],[number doses per hour]]*INDEX(Table2[price per dose],Table1[[#This Row],[Drug ID]])</f>
        <v>0.29998222222222221</v>
      </c>
      <c r="M5130" s="11" t="b">
        <f>AND(Table1[[#This Row],[hour of cancellation 0 to 23]]&gt;=0,Table1[[#This Row],[hour of cancellation 0 to 23]]&lt;=23)</f>
        <v>1</v>
      </c>
    </row>
    <row r="5131" spans="1:13" x14ac:dyDescent="0.3">
      <c r="A5131" s="1">
        <v>5130</v>
      </c>
      <c r="B5131" s="1">
        <v>4</v>
      </c>
      <c r="C5131" s="2">
        <v>41134.651355662922</v>
      </c>
      <c r="D5131" s="2">
        <v>41194.650694444441</v>
      </c>
      <c r="E5131" s="1">
        <v>12</v>
      </c>
      <c r="F5131" s="2">
        <v>41139.050506587606</v>
      </c>
      <c r="G5131" s="1">
        <v>0</v>
      </c>
      <c r="H5131" s="32">
        <f>IFERROR(HOUR(Table1[[#This Row],[Cancel Date/time]])+MINUTE(Table1[[#This Row],[Cancel Date/time]])/60,"not cancelled")</f>
        <v>1.2</v>
      </c>
      <c r="I5131" s="47">
        <f>IFERROR(ROUND(Table1[[#This Row],[cancellation time decimal]],0),"not cancelled")</f>
        <v>1</v>
      </c>
      <c r="J5131" s="10">
        <f>IFERROR(MOD(Table1[[#This Row],[cancellation hour rounded]],24),"not cancelled")</f>
        <v>1</v>
      </c>
      <c r="K5131" s="32">
        <f>1/Table1[[#This Row],[Duration (Time between doses '[in hours'])]]</f>
        <v>8.3333333333333329E-2</v>
      </c>
      <c r="L5131" s="33">
        <f>Table1[[#This Row],[number doses per hour]]*INDEX(Table2[price per dose],Table1[[#This Row],[Drug ID]])</f>
        <v>1.448055119047619</v>
      </c>
      <c r="M5131" s="11" t="b">
        <f>AND(Table1[[#This Row],[hour of cancellation 0 to 23]]&gt;=0,Table1[[#This Row],[hour of cancellation 0 to 23]]&lt;=23)</f>
        <v>1</v>
      </c>
    </row>
    <row r="5132" spans="1:13" x14ac:dyDescent="0.3">
      <c r="A5132" s="1">
        <v>5131</v>
      </c>
      <c r="B5132" s="1">
        <v>2</v>
      </c>
      <c r="C5132" s="2">
        <v>41134.699889690499</v>
      </c>
      <c r="D5132" s="2">
        <v>41194.69930555555</v>
      </c>
      <c r="E5132" s="1">
        <v>10</v>
      </c>
      <c r="F5132" s="2">
        <v>41135.829225762318</v>
      </c>
      <c r="G5132" s="1">
        <v>0</v>
      </c>
      <c r="H5132" s="32">
        <f>IFERROR(HOUR(Table1[[#This Row],[Cancel Date/time]])+MINUTE(Table1[[#This Row],[Cancel Date/time]])/60,"not cancelled")</f>
        <v>19.899999999999999</v>
      </c>
      <c r="I5132" s="47">
        <f>IFERROR(ROUND(Table1[[#This Row],[cancellation time decimal]],0),"not cancelled")</f>
        <v>20</v>
      </c>
      <c r="J5132" s="10">
        <f>IFERROR(MOD(Table1[[#This Row],[cancellation hour rounded]],24),"not cancelled")</f>
        <v>20</v>
      </c>
      <c r="K5132" s="32">
        <f>1/Table1[[#This Row],[Duration (Time between doses '[in hours'])]]</f>
        <v>0.1</v>
      </c>
      <c r="L5132" s="33">
        <f>Table1[[#This Row],[number doses per hour]]*INDEX(Table2[price per dose],Table1[[#This Row],[Drug ID]])</f>
        <v>0.84959999999999969</v>
      </c>
      <c r="M5132" s="11" t="b">
        <f>AND(Table1[[#This Row],[hour of cancellation 0 to 23]]&gt;=0,Table1[[#This Row],[hour of cancellation 0 to 23]]&lt;=23)</f>
        <v>1</v>
      </c>
    </row>
    <row r="5133" spans="1:13" x14ac:dyDescent="0.3">
      <c r="A5133" s="1">
        <v>5132</v>
      </c>
      <c r="B5133" s="1">
        <v>8</v>
      </c>
      <c r="C5133" s="2">
        <v>41134.75852406249</v>
      </c>
      <c r="D5133" s="2">
        <v>41194.758333333331</v>
      </c>
      <c r="E5133" s="1">
        <v>3</v>
      </c>
      <c r="F5133" s="2">
        <v>41139.487511084139</v>
      </c>
      <c r="G5133" s="1">
        <v>0</v>
      </c>
      <c r="H5133" s="32">
        <f>IFERROR(HOUR(Table1[[#This Row],[Cancel Date/time]])+MINUTE(Table1[[#This Row],[Cancel Date/time]])/60,"not cancelled")</f>
        <v>11.7</v>
      </c>
      <c r="I5133" s="47">
        <f>IFERROR(ROUND(Table1[[#This Row],[cancellation time decimal]],0),"not cancelled")</f>
        <v>12</v>
      </c>
      <c r="J5133" s="10">
        <f>IFERROR(MOD(Table1[[#This Row],[cancellation hour rounded]],24),"not cancelled")</f>
        <v>12</v>
      </c>
      <c r="K5133" s="32">
        <f>1/Table1[[#This Row],[Duration (Time between doses '[in hours'])]]</f>
        <v>0.33333333333333331</v>
      </c>
      <c r="L5133" s="33">
        <f>Table1[[#This Row],[number doses per hour]]*INDEX(Table2[price per dose],Table1[[#This Row],[Drug ID]])</f>
        <v>0.29998222222222221</v>
      </c>
      <c r="M5133" s="11" t="b">
        <f>AND(Table1[[#This Row],[hour of cancellation 0 to 23]]&gt;=0,Table1[[#This Row],[hour of cancellation 0 to 23]]&lt;=23)</f>
        <v>1</v>
      </c>
    </row>
    <row r="5134" spans="1:13" x14ac:dyDescent="0.3">
      <c r="A5134" s="1">
        <v>5133</v>
      </c>
      <c r="B5134" s="1">
        <v>1</v>
      </c>
      <c r="C5134" s="2">
        <v>41134.816958997399</v>
      </c>
      <c r="D5134" s="2">
        <v>41194.816666666666</v>
      </c>
      <c r="E5134" s="1">
        <v>12</v>
      </c>
      <c r="F5134" s="2">
        <v>41136.030461776245</v>
      </c>
      <c r="G5134" s="1">
        <v>0</v>
      </c>
      <c r="H5134" s="32">
        <f>IFERROR(HOUR(Table1[[#This Row],[Cancel Date/time]])+MINUTE(Table1[[#This Row],[Cancel Date/time]])/60,"not cancelled")</f>
        <v>0.71666666666666667</v>
      </c>
      <c r="I5134" s="47">
        <f>IFERROR(ROUND(Table1[[#This Row],[cancellation time decimal]],0),"not cancelled")</f>
        <v>1</v>
      </c>
      <c r="J5134" s="10">
        <f>IFERROR(MOD(Table1[[#This Row],[cancellation hour rounded]],24),"not cancelled")</f>
        <v>1</v>
      </c>
      <c r="K5134" s="32">
        <f>1/Table1[[#This Row],[Duration (Time between doses '[in hours'])]]</f>
        <v>8.3333333333333329E-2</v>
      </c>
      <c r="L5134" s="33">
        <f>Table1[[#This Row],[number doses per hour]]*INDEX(Table2[price per dose],Table1[[#This Row],[Drug ID]])</f>
        <v>0.56619444444444444</v>
      </c>
      <c r="M5134" s="11" t="b">
        <f>AND(Table1[[#This Row],[hour of cancellation 0 to 23]]&gt;=0,Table1[[#This Row],[hour of cancellation 0 to 23]]&lt;=23)</f>
        <v>1</v>
      </c>
    </row>
    <row r="5135" spans="1:13" x14ac:dyDescent="0.3">
      <c r="A5135" s="1">
        <v>5134</v>
      </c>
      <c r="B5135" s="1">
        <v>1</v>
      </c>
      <c r="C5135" s="2">
        <v>41134.866188239786</v>
      </c>
      <c r="D5135" s="2">
        <v>41194.865972222222</v>
      </c>
      <c r="E5135" s="1">
        <v>12</v>
      </c>
      <c r="F5135" s="2">
        <v>41136.253627273858</v>
      </c>
      <c r="G5135" s="1">
        <v>0</v>
      </c>
      <c r="H5135" s="32">
        <f>IFERROR(HOUR(Table1[[#This Row],[Cancel Date/time]])+MINUTE(Table1[[#This Row],[Cancel Date/time]])/60,"not cancelled")</f>
        <v>6.083333333333333</v>
      </c>
      <c r="I5135" s="47">
        <f>IFERROR(ROUND(Table1[[#This Row],[cancellation time decimal]],0),"not cancelled")</f>
        <v>6</v>
      </c>
      <c r="J5135" s="10">
        <f>IFERROR(MOD(Table1[[#This Row],[cancellation hour rounded]],24),"not cancelled")</f>
        <v>6</v>
      </c>
      <c r="K5135" s="32">
        <f>1/Table1[[#This Row],[Duration (Time between doses '[in hours'])]]</f>
        <v>8.3333333333333329E-2</v>
      </c>
      <c r="L5135" s="33">
        <f>Table1[[#This Row],[number doses per hour]]*INDEX(Table2[price per dose],Table1[[#This Row],[Drug ID]])</f>
        <v>0.56619444444444444</v>
      </c>
      <c r="M5135" s="11" t="b">
        <f>AND(Table1[[#This Row],[hour of cancellation 0 to 23]]&gt;=0,Table1[[#This Row],[hour of cancellation 0 to 23]]&lt;=23)</f>
        <v>1</v>
      </c>
    </row>
    <row r="5136" spans="1:13" x14ac:dyDescent="0.3">
      <c r="A5136" s="1">
        <v>5135</v>
      </c>
      <c r="B5136" s="1">
        <v>1</v>
      </c>
      <c r="C5136" s="2">
        <v>41134.839694511254</v>
      </c>
      <c r="D5136" s="2">
        <v>41194.839583333334</v>
      </c>
      <c r="E5136" s="1">
        <v>8</v>
      </c>
      <c r="F5136" s="2">
        <v>41135.570112234891</v>
      </c>
      <c r="G5136" s="1">
        <v>0</v>
      </c>
      <c r="H5136" s="32">
        <f>IFERROR(HOUR(Table1[[#This Row],[Cancel Date/time]])+MINUTE(Table1[[#This Row],[Cancel Date/time]])/60,"not cancelled")</f>
        <v>13.666666666666666</v>
      </c>
      <c r="I5136" s="47">
        <f>IFERROR(ROUND(Table1[[#This Row],[cancellation time decimal]],0),"not cancelled")</f>
        <v>14</v>
      </c>
      <c r="J5136" s="10">
        <f>IFERROR(MOD(Table1[[#This Row],[cancellation hour rounded]],24),"not cancelled")</f>
        <v>14</v>
      </c>
      <c r="K5136" s="32">
        <f>1/Table1[[#This Row],[Duration (Time between doses '[in hours'])]]</f>
        <v>0.125</v>
      </c>
      <c r="L5136" s="33">
        <f>Table1[[#This Row],[number doses per hour]]*INDEX(Table2[price per dose],Table1[[#This Row],[Drug ID]])</f>
        <v>0.84929166666666667</v>
      </c>
      <c r="M5136" s="11" t="b">
        <f>AND(Table1[[#This Row],[hour of cancellation 0 to 23]]&gt;=0,Table1[[#This Row],[hour of cancellation 0 to 23]]&lt;=23)</f>
        <v>1</v>
      </c>
    </row>
    <row r="5137" spans="1:13" x14ac:dyDescent="0.3">
      <c r="A5137" s="1">
        <v>5136</v>
      </c>
      <c r="B5137" s="1">
        <v>2</v>
      </c>
      <c r="C5137" s="2">
        <v>41134.901818547725</v>
      </c>
      <c r="D5137" s="2">
        <v>41194.901388888888</v>
      </c>
      <c r="E5137" s="1">
        <v>10</v>
      </c>
      <c r="F5137" s="2">
        <v>41135.858468107472</v>
      </c>
      <c r="G5137" s="1">
        <v>0</v>
      </c>
      <c r="H5137" s="32">
        <f>IFERROR(HOUR(Table1[[#This Row],[Cancel Date/time]])+MINUTE(Table1[[#This Row],[Cancel Date/time]])/60,"not cancelled")</f>
        <v>20.6</v>
      </c>
      <c r="I5137" s="47">
        <f>IFERROR(ROUND(Table1[[#This Row],[cancellation time decimal]],0),"not cancelled")</f>
        <v>21</v>
      </c>
      <c r="J5137" s="10">
        <f>IFERROR(MOD(Table1[[#This Row],[cancellation hour rounded]],24),"not cancelled")</f>
        <v>21</v>
      </c>
      <c r="K5137" s="32">
        <f>1/Table1[[#This Row],[Duration (Time between doses '[in hours'])]]</f>
        <v>0.1</v>
      </c>
      <c r="L5137" s="33">
        <f>Table1[[#This Row],[number doses per hour]]*INDEX(Table2[price per dose],Table1[[#This Row],[Drug ID]])</f>
        <v>0.84959999999999969</v>
      </c>
      <c r="M5137" s="11" t="b">
        <f>AND(Table1[[#This Row],[hour of cancellation 0 to 23]]&gt;=0,Table1[[#This Row],[hour of cancellation 0 to 23]]&lt;=23)</f>
        <v>1</v>
      </c>
    </row>
    <row r="5138" spans="1:13" x14ac:dyDescent="0.3">
      <c r="A5138" s="1">
        <v>5137</v>
      </c>
      <c r="B5138" s="1">
        <v>5</v>
      </c>
      <c r="C5138" s="2">
        <v>41134.878912275628</v>
      </c>
      <c r="D5138" s="2">
        <v>41194.878472222219</v>
      </c>
      <c r="E5138" s="1">
        <v>24</v>
      </c>
      <c r="F5138" s="2">
        <v>41137.439558112732</v>
      </c>
      <c r="G5138" s="1">
        <v>0</v>
      </c>
      <c r="H5138" s="32">
        <f>IFERROR(HOUR(Table1[[#This Row],[Cancel Date/time]])+MINUTE(Table1[[#This Row],[Cancel Date/time]])/60,"not cancelled")</f>
        <v>10.533333333333333</v>
      </c>
      <c r="I5138" s="47">
        <f>IFERROR(ROUND(Table1[[#This Row],[cancellation time decimal]],0),"not cancelled")</f>
        <v>11</v>
      </c>
      <c r="J5138" s="10">
        <f>IFERROR(MOD(Table1[[#This Row],[cancellation hour rounded]],24),"not cancelled")</f>
        <v>11</v>
      </c>
      <c r="K5138" s="32">
        <f>1/Table1[[#This Row],[Duration (Time between doses '[in hours'])]]</f>
        <v>4.1666666666666664E-2</v>
      </c>
      <c r="L5138" s="33">
        <f>Table1[[#This Row],[number doses per hour]]*INDEX(Table2[price per dose],Table1[[#This Row],[Drug ID]])</f>
        <v>0.2815833333333333</v>
      </c>
      <c r="M5138" s="11" t="b">
        <f>AND(Table1[[#This Row],[hour of cancellation 0 to 23]]&gt;=0,Table1[[#This Row],[hour of cancellation 0 to 23]]&lt;=23)</f>
        <v>1</v>
      </c>
    </row>
    <row r="5139" spans="1:13" x14ac:dyDescent="0.3">
      <c r="A5139" s="1">
        <v>5138</v>
      </c>
      <c r="B5139" s="1">
        <v>10</v>
      </c>
      <c r="C5139" s="2">
        <v>41134.943141023818</v>
      </c>
      <c r="D5139" s="2">
        <v>41194.943055555552</v>
      </c>
      <c r="E5139" s="1">
        <v>1</v>
      </c>
      <c r="F5139" s="2">
        <v>41138.469086235127</v>
      </c>
      <c r="G5139" s="1">
        <v>1</v>
      </c>
      <c r="H5139" s="32">
        <f>IFERROR(HOUR(Table1[[#This Row],[Cancel Date/time]])+MINUTE(Table1[[#This Row],[Cancel Date/time]])/60,"not cancelled")</f>
        <v>11.25</v>
      </c>
      <c r="I5139" s="47">
        <f>IFERROR(ROUND(Table1[[#This Row],[cancellation time decimal]],0),"not cancelled")</f>
        <v>11</v>
      </c>
      <c r="J5139" s="10">
        <f>IFERROR(MOD(Table1[[#This Row],[cancellation hour rounded]],24),"not cancelled")</f>
        <v>11</v>
      </c>
      <c r="K5139" s="32">
        <f>1/Table1[[#This Row],[Duration (Time between doses '[in hours'])]]</f>
        <v>1</v>
      </c>
      <c r="L5139" s="33">
        <f>Table1[[#This Row],[number doses per hour]]*INDEX(Table2[price per dose],Table1[[#This Row],[Drug ID]])</f>
        <v>2.5716000000000001</v>
      </c>
      <c r="M5139" s="11" t="b">
        <f>AND(Table1[[#This Row],[hour of cancellation 0 to 23]]&gt;=0,Table1[[#This Row],[hour of cancellation 0 to 23]]&lt;=23)</f>
        <v>1</v>
      </c>
    </row>
    <row r="5140" spans="1:13" x14ac:dyDescent="0.3">
      <c r="A5140" s="1">
        <v>5139</v>
      </c>
      <c r="B5140" s="1">
        <v>6</v>
      </c>
      <c r="C5140" s="2">
        <v>41135.192195950905</v>
      </c>
      <c r="D5140" s="2">
        <v>41195.191666666666</v>
      </c>
      <c r="E5140" s="1">
        <v>24</v>
      </c>
      <c r="F5140" s="2">
        <v>41136.144627088637</v>
      </c>
      <c r="G5140" s="1">
        <v>0</v>
      </c>
      <c r="H5140" s="32">
        <f>IFERROR(HOUR(Table1[[#This Row],[Cancel Date/time]])+MINUTE(Table1[[#This Row],[Cancel Date/time]])/60,"not cancelled")</f>
        <v>3.4666666666666668</v>
      </c>
      <c r="I5140" s="47">
        <f>IFERROR(ROUND(Table1[[#This Row],[cancellation time decimal]],0),"not cancelled")</f>
        <v>3</v>
      </c>
      <c r="J5140" s="10">
        <f>IFERROR(MOD(Table1[[#This Row],[cancellation hour rounded]],24),"not cancelled")</f>
        <v>3</v>
      </c>
      <c r="K5140" s="32">
        <f>1/Table1[[#This Row],[Duration (Time between doses '[in hours'])]]</f>
        <v>4.1666666666666664E-2</v>
      </c>
      <c r="L5140" s="33">
        <f>Table1[[#This Row],[number doses per hour]]*INDEX(Table2[price per dose],Table1[[#This Row],[Drug ID]])</f>
        <v>0.35218749999999999</v>
      </c>
      <c r="M5140" s="11" t="b">
        <f>AND(Table1[[#This Row],[hour of cancellation 0 to 23]]&gt;=0,Table1[[#This Row],[hour of cancellation 0 to 23]]&lt;=23)</f>
        <v>1</v>
      </c>
    </row>
    <row r="5141" spans="1:13" x14ac:dyDescent="0.3">
      <c r="A5141" s="1">
        <v>5140</v>
      </c>
      <c r="B5141" s="1">
        <v>1</v>
      </c>
      <c r="C5141" s="2">
        <v>41135.251067204357</v>
      </c>
      <c r="D5141" s="2">
        <v>41195.250694444447</v>
      </c>
      <c r="E5141" s="1">
        <v>8</v>
      </c>
      <c r="F5141" s="2">
        <v>41136.404296703404</v>
      </c>
      <c r="G5141" s="1">
        <v>0</v>
      </c>
      <c r="H5141" s="32">
        <f>IFERROR(HOUR(Table1[[#This Row],[Cancel Date/time]])+MINUTE(Table1[[#This Row],[Cancel Date/time]])/60,"not cancelled")</f>
        <v>9.6999999999999993</v>
      </c>
      <c r="I5141" s="47">
        <f>IFERROR(ROUND(Table1[[#This Row],[cancellation time decimal]],0),"not cancelled")</f>
        <v>10</v>
      </c>
      <c r="J5141" s="10">
        <f>IFERROR(MOD(Table1[[#This Row],[cancellation hour rounded]],24),"not cancelled")</f>
        <v>10</v>
      </c>
      <c r="K5141" s="32">
        <f>1/Table1[[#This Row],[Duration (Time between doses '[in hours'])]]</f>
        <v>0.125</v>
      </c>
      <c r="L5141" s="33">
        <f>Table1[[#This Row],[number doses per hour]]*INDEX(Table2[price per dose],Table1[[#This Row],[Drug ID]])</f>
        <v>0.84929166666666667</v>
      </c>
      <c r="M5141" s="11" t="b">
        <f>AND(Table1[[#This Row],[hour of cancellation 0 to 23]]&gt;=0,Table1[[#This Row],[hour of cancellation 0 to 23]]&lt;=23)</f>
        <v>1</v>
      </c>
    </row>
    <row r="5142" spans="1:13" x14ac:dyDescent="0.3">
      <c r="A5142" s="1">
        <v>5141</v>
      </c>
      <c r="B5142" s="1">
        <v>11</v>
      </c>
      <c r="C5142" s="2">
        <v>41135.26561563999</v>
      </c>
      <c r="D5142" s="2">
        <v>41195.265277777777</v>
      </c>
      <c r="E5142" s="1">
        <v>1</v>
      </c>
      <c r="F5142" s="2">
        <v>41142.639682503926</v>
      </c>
      <c r="G5142" s="1">
        <v>5</v>
      </c>
      <c r="H5142" s="32">
        <f>IFERROR(HOUR(Table1[[#This Row],[Cancel Date/time]])+MINUTE(Table1[[#This Row],[Cancel Date/time]])/60,"not cancelled")</f>
        <v>15.35</v>
      </c>
      <c r="I5142" s="47">
        <f>IFERROR(ROUND(Table1[[#This Row],[cancellation time decimal]],0),"not cancelled")</f>
        <v>15</v>
      </c>
      <c r="J5142" s="10">
        <f>IFERROR(MOD(Table1[[#This Row],[cancellation hour rounded]],24),"not cancelled")</f>
        <v>15</v>
      </c>
      <c r="K5142" s="32">
        <f>1/Table1[[#This Row],[Duration (Time between doses '[in hours'])]]</f>
        <v>1</v>
      </c>
      <c r="L5142" s="33">
        <f>Table1[[#This Row],[number doses per hour]]*INDEX(Table2[price per dose],Table1[[#This Row],[Drug ID]])</f>
        <v>1</v>
      </c>
      <c r="M5142" s="11" t="b">
        <f>AND(Table1[[#This Row],[hour of cancellation 0 to 23]]&gt;=0,Table1[[#This Row],[hour of cancellation 0 to 23]]&lt;=23)</f>
        <v>1</v>
      </c>
    </row>
    <row r="5143" spans="1:13" x14ac:dyDescent="0.3">
      <c r="A5143" s="1">
        <v>5142</v>
      </c>
      <c r="B5143" s="1">
        <v>4</v>
      </c>
      <c r="C5143" s="2">
        <v>41135.392151939581</v>
      </c>
      <c r="D5143" s="2">
        <v>41195.39166666667</v>
      </c>
      <c r="E5143" s="1">
        <v>12</v>
      </c>
      <c r="F5143" s="2">
        <v>41136.341377115699</v>
      </c>
      <c r="G5143" s="1">
        <v>0</v>
      </c>
      <c r="H5143" s="32">
        <f>IFERROR(HOUR(Table1[[#This Row],[Cancel Date/time]])+MINUTE(Table1[[#This Row],[Cancel Date/time]])/60,"not cancelled")</f>
        <v>8.1833333333333336</v>
      </c>
      <c r="I5143" s="47">
        <f>IFERROR(ROUND(Table1[[#This Row],[cancellation time decimal]],0),"not cancelled")</f>
        <v>8</v>
      </c>
      <c r="J5143" s="10">
        <f>IFERROR(MOD(Table1[[#This Row],[cancellation hour rounded]],24),"not cancelled")</f>
        <v>8</v>
      </c>
      <c r="K5143" s="32">
        <f>1/Table1[[#This Row],[Duration (Time between doses '[in hours'])]]</f>
        <v>8.3333333333333329E-2</v>
      </c>
      <c r="L5143" s="33">
        <f>Table1[[#This Row],[number doses per hour]]*INDEX(Table2[price per dose],Table1[[#This Row],[Drug ID]])</f>
        <v>1.448055119047619</v>
      </c>
      <c r="M5143" s="11" t="b">
        <f>AND(Table1[[#This Row],[hour of cancellation 0 to 23]]&gt;=0,Table1[[#This Row],[hour of cancellation 0 to 23]]&lt;=23)</f>
        <v>1</v>
      </c>
    </row>
    <row r="5144" spans="1:13" x14ac:dyDescent="0.3">
      <c r="A5144" s="1">
        <v>5143</v>
      </c>
      <c r="B5144" s="1">
        <v>8</v>
      </c>
      <c r="C5144" s="2">
        <v>41135.606555853483</v>
      </c>
      <c r="D5144" s="2">
        <v>41195.606250000004</v>
      </c>
      <c r="E5144" s="1">
        <v>3</v>
      </c>
      <c r="F5144" s="2">
        <v>41142.576524401498</v>
      </c>
      <c r="G5144" s="1">
        <v>0</v>
      </c>
      <c r="H5144" s="32">
        <f>IFERROR(HOUR(Table1[[#This Row],[Cancel Date/time]])+MINUTE(Table1[[#This Row],[Cancel Date/time]])/60,"not cancelled")</f>
        <v>13.833333333333334</v>
      </c>
      <c r="I5144" s="47">
        <f>IFERROR(ROUND(Table1[[#This Row],[cancellation time decimal]],0),"not cancelled")</f>
        <v>14</v>
      </c>
      <c r="J5144" s="10">
        <f>IFERROR(MOD(Table1[[#This Row],[cancellation hour rounded]],24),"not cancelled")</f>
        <v>14</v>
      </c>
      <c r="K5144" s="32">
        <f>1/Table1[[#This Row],[Duration (Time between doses '[in hours'])]]</f>
        <v>0.33333333333333331</v>
      </c>
      <c r="L5144" s="33">
        <f>Table1[[#This Row],[number doses per hour]]*INDEX(Table2[price per dose],Table1[[#This Row],[Drug ID]])</f>
        <v>0.29998222222222221</v>
      </c>
      <c r="M5144" s="11" t="b">
        <f>AND(Table1[[#This Row],[hour of cancellation 0 to 23]]&gt;=0,Table1[[#This Row],[hour of cancellation 0 to 23]]&lt;=23)</f>
        <v>1</v>
      </c>
    </row>
    <row r="5145" spans="1:13" x14ac:dyDescent="0.3">
      <c r="A5145" s="1">
        <v>5144</v>
      </c>
      <c r="B5145" s="1">
        <v>8</v>
      </c>
      <c r="C5145" s="2">
        <v>41135.616523768331</v>
      </c>
      <c r="D5145" s="2">
        <v>41195.615972222222</v>
      </c>
      <c r="E5145" s="1">
        <v>3</v>
      </c>
      <c r="F5145" s="2">
        <v>41142.550828429456</v>
      </c>
      <c r="G5145" s="1">
        <v>0</v>
      </c>
      <c r="H5145" s="32">
        <f>IFERROR(HOUR(Table1[[#This Row],[Cancel Date/time]])+MINUTE(Table1[[#This Row],[Cancel Date/time]])/60,"not cancelled")</f>
        <v>13.216666666666667</v>
      </c>
      <c r="I5145" s="47">
        <f>IFERROR(ROUND(Table1[[#This Row],[cancellation time decimal]],0),"not cancelled")</f>
        <v>13</v>
      </c>
      <c r="J5145" s="10">
        <f>IFERROR(MOD(Table1[[#This Row],[cancellation hour rounded]],24),"not cancelled")</f>
        <v>13</v>
      </c>
      <c r="K5145" s="32">
        <f>1/Table1[[#This Row],[Duration (Time between doses '[in hours'])]]</f>
        <v>0.33333333333333331</v>
      </c>
      <c r="L5145" s="33">
        <f>Table1[[#This Row],[number doses per hour]]*INDEX(Table2[price per dose],Table1[[#This Row],[Drug ID]])</f>
        <v>0.29998222222222221</v>
      </c>
      <c r="M5145" s="11" t="b">
        <f>AND(Table1[[#This Row],[hour of cancellation 0 to 23]]&gt;=0,Table1[[#This Row],[hour of cancellation 0 to 23]]&lt;=23)</f>
        <v>1</v>
      </c>
    </row>
    <row r="5146" spans="1:13" x14ac:dyDescent="0.3">
      <c r="A5146" s="1">
        <v>5145</v>
      </c>
      <c r="B5146" s="1">
        <v>6</v>
      </c>
      <c r="C5146" s="2">
        <v>41135.6014373012</v>
      </c>
      <c r="D5146" s="2">
        <v>41195.601388888892</v>
      </c>
      <c r="E5146" s="1">
        <v>24</v>
      </c>
      <c r="F5146" s="2">
        <v>41142.295238597617</v>
      </c>
      <c r="G5146" s="1">
        <v>0</v>
      </c>
      <c r="H5146" s="32">
        <f>IFERROR(HOUR(Table1[[#This Row],[Cancel Date/time]])+MINUTE(Table1[[#This Row],[Cancel Date/time]])/60,"not cancelled")</f>
        <v>7.083333333333333</v>
      </c>
      <c r="I5146" s="47">
        <f>IFERROR(ROUND(Table1[[#This Row],[cancellation time decimal]],0),"not cancelled")</f>
        <v>7</v>
      </c>
      <c r="J5146" s="10">
        <f>IFERROR(MOD(Table1[[#This Row],[cancellation hour rounded]],24),"not cancelled")</f>
        <v>7</v>
      </c>
      <c r="K5146" s="32">
        <f>1/Table1[[#This Row],[Duration (Time between doses '[in hours'])]]</f>
        <v>4.1666666666666664E-2</v>
      </c>
      <c r="L5146" s="33">
        <f>Table1[[#This Row],[number doses per hour]]*INDEX(Table2[price per dose],Table1[[#This Row],[Drug ID]])</f>
        <v>0.35218749999999999</v>
      </c>
      <c r="M5146" s="11" t="b">
        <f>AND(Table1[[#This Row],[hour of cancellation 0 to 23]]&gt;=0,Table1[[#This Row],[hour of cancellation 0 to 23]]&lt;=23)</f>
        <v>1</v>
      </c>
    </row>
    <row r="5147" spans="1:13" x14ac:dyDescent="0.3">
      <c r="A5147" s="1">
        <v>5146</v>
      </c>
      <c r="B5147" s="1">
        <v>1</v>
      </c>
      <c r="C5147" s="2">
        <v>41135.744628606153</v>
      </c>
      <c r="D5147" s="2">
        <v>41195.744444444448</v>
      </c>
      <c r="E5147" s="1">
        <v>8</v>
      </c>
      <c r="F5147" s="2">
        <v>41136.587063306579</v>
      </c>
      <c r="G5147" s="1">
        <v>0</v>
      </c>
      <c r="H5147" s="32">
        <f>IFERROR(HOUR(Table1[[#This Row],[Cancel Date/time]])+MINUTE(Table1[[#This Row],[Cancel Date/time]])/60,"not cancelled")</f>
        <v>14.083333333333334</v>
      </c>
      <c r="I5147" s="47">
        <f>IFERROR(ROUND(Table1[[#This Row],[cancellation time decimal]],0),"not cancelled")</f>
        <v>14</v>
      </c>
      <c r="J5147" s="10">
        <f>IFERROR(MOD(Table1[[#This Row],[cancellation hour rounded]],24),"not cancelled")</f>
        <v>14</v>
      </c>
      <c r="K5147" s="32">
        <f>1/Table1[[#This Row],[Duration (Time between doses '[in hours'])]]</f>
        <v>0.125</v>
      </c>
      <c r="L5147" s="33">
        <f>Table1[[#This Row],[number doses per hour]]*INDEX(Table2[price per dose],Table1[[#This Row],[Drug ID]])</f>
        <v>0.84929166666666667</v>
      </c>
      <c r="M5147" s="11" t="b">
        <f>AND(Table1[[#This Row],[hour of cancellation 0 to 23]]&gt;=0,Table1[[#This Row],[hour of cancellation 0 to 23]]&lt;=23)</f>
        <v>1</v>
      </c>
    </row>
    <row r="5148" spans="1:13" x14ac:dyDescent="0.3">
      <c r="A5148" s="1">
        <v>5147</v>
      </c>
      <c r="B5148" s="1">
        <v>7</v>
      </c>
      <c r="C5148" s="2">
        <v>41135.716855269544</v>
      </c>
      <c r="D5148" s="2">
        <v>41195.716666666667</v>
      </c>
      <c r="E5148" s="1">
        <v>24</v>
      </c>
      <c r="F5148" s="2">
        <v>41151.527955944039</v>
      </c>
      <c r="G5148" s="1">
        <v>1</v>
      </c>
      <c r="H5148" s="32">
        <f>IFERROR(HOUR(Table1[[#This Row],[Cancel Date/time]])+MINUTE(Table1[[#This Row],[Cancel Date/time]])/60,"not cancelled")</f>
        <v>12.666666666666666</v>
      </c>
      <c r="I5148" s="47">
        <f>IFERROR(ROUND(Table1[[#This Row],[cancellation time decimal]],0),"not cancelled")</f>
        <v>13</v>
      </c>
      <c r="J5148" s="10">
        <f>IFERROR(MOD(Table1[[#This Row],[cancellation hour rounded]],24),"not cancelled")</f>
        <v>13</v>
      </c>
      <c r="K5148" s="32">
        <f>1/Table1[[#This Row],[Duration (Time between doses '[in hours'])]]</f>
        <v>4.1666666666666664E-2</v>
      </c>
      <c r="L5148" s="33">
        <f>Table1[[#This Row],[number doses per hour]]*INDEX(Table2[price per dose],Table1[[#This Row],[Drug ID]])</f>
        <v>1.2958049999999997</v>
      </c>
      <c r="M5148" s="11" t="b">
        <f>AND(Table1[[#This Row],[hour of cancellation 0 to 23]]&gt;=0,Table1[[#This Row],[hour of cancellation 0 to 23]]&lt;=23)</f>
        <v>1</v>
      </c>
    </row>
    <row r="5149" spans="1:13" hidden="1" x14ac:dyDescent="0.3">
      <c r="A5149" s="1">
        <v>5148</v>
      </c>
      <c r="B5149" s="1">
        <v>5</v>
      </c>
      <c r="C5149" s="2">
        <v>41135.775861707531</v>
      </c>
      <c r="D5149" s="2">
        <v>41138.359061100047</v>
      </c>
      <c r="E5149" s="1">
        <v>24</v>
      </c>
      <c r="F5149" s="2" t="s">
        <v>5</v>
      </c>
      <c r="G5149" s="1">
        <v>0</v>
      </c>
      <c r="H5149" s="32" t="str">
        <f>IFERROR(HOUR(Table1[[#This Row],[Cancel Date/time]])+MINUTE(Table1[[#This Row],[Cancel Date/time]])/60,"not cancelled")</f>
        <v>not cancelled</v>
      </c>
      <c r="I5149" s="47" t="str">
        <f>IFERROR(ROUND(Table1[[#This Row],[cancellation time decimal]],0),"not cancelled")</f>
        <v>not cancelled</v>
      </c>
      <c r="J5149" s="10" t="str">
        <f>IFERROR(MOD(Table1[[#This Row],[cancellation hour rounded]],24),"not cancelled")</f>
        <v>not cancelled</v>
      </c>
      <c r="K5149" s="32">
        <f>1/Table1[[#This Row],[Duration (Time between doses '[in hours'])]]</f>
        <v>4.1666666666666664E-2</v>
      </c>
      <c r="L5149" s="33">
        <f>Table1[[#This Row],[number doses per hour]]*INDEX(Table2[price per dose],Table1[[#This Row],[Drug ID]])</f>
        <v>0.2815833333333333</v>
      </c>
      <c r="M5149" s="11" t="b">
        <f>AND(Table1[[#This Row],[hour of cancellation 0 to 23]]&gt;=0,Table1[[#This Row],[hour of cancellation 0 to 23]]&lt;=23)</f>
        <v>0</v>
      </c>
    </row>
    <row r="5150" spans="1:13" x14ac:dyDescent="0.3">
      <c r="A5150" s="1">
        <v>5149</v>
      </c>
      <c r="B5150" s="1">
        <v>5</v>
      </c>
      <c r="C5150" s="2">
        <v>41135.787111475467</v>
      </c>
      <c r="D5150" s="2">
        <v>41195.786805555559</v>
      </c>
      <c r="E5150" s="1">
        <v>24</v>
      </c>
      <c r="F5150" s="2">
        <v>41138.711735432866</v>
      </c>
      <c r="G5150" s="1">
        <v>0</v>
      </c>
      <c r="H5150" s="32">
        <f>IFERROR(HOUR(Table1[[#This Row],[Cancel Date/time]])+MINUTE(Table1[[#This Row],[Cancel Date/time]])/60,"not cancelled")</f>
        <v>17.066666666666666</v>
      </c>
      <c r="I5150" s="47">
        <f>IFERROR(ROUND(Table1[[#This Row],[cancellation time decimal]],0),"not cancelled")</f>
        <v>17</v>
      </c>
      <c r="J5150" s="10">
        <f>IFERROR(MOD(Table1[[#This Row],[cancellation hour rounded]],24),"not cancelled")</f>
        <v>17</v>
      </c>
      <c r="K5150" s="32">
        <f>1/Table1[[#This Row],[Duration (Time between doses '[in hours'])]]</f>
        <v>4.1666666666666664E-2</v>
      </c>
      <c r="L5150" s="33">
        <f>Table1[[#This Row],[number doses per hour]]*INDEX(Table2[price per dose],Table1[[#This Row],[Drug ID]])</f>
        <v>0.2815833333333333</v>
      </c>
      <c r="M5150" s="11" t="b">
        <f>AND(Table1[[#This Row],[hour of cancellation 0 to 23]]&gt;=0,Table1[[#This Row],[hour of cancellation 0 to 23]]&lt;=23)</f>
        <v>1</v>
      </c>
    </row>
    <row r="5151" spans="1:13" x14ac:dyDescent="0.3">
      <c r="A5151" s="1">
        <v>5150</v>
      </c>
      <c r="B5151" s="1">
        <v>6</v>
      </c>
      <c r="C5151" s="2">
        <v>41135.904903368675</v>
      </c>
      <c r="D5151" s="2">
        <v>41195.904861111114</v>
      </c>
      <c r="E5151" s="1">
        <v>24</v>
      </c>
      <c r="F5151" s="2">
        <v>41139.584893098516</v>
      </c>
      <c r="G5151" s="1">
        <v>0</v>
      </c>
      <c r="H5151" s="32">
        <f>IFERROR(HOUR(Table1[[#This Row],[Cancel Date/time]])+MINUTE(Table1[[#This Row],[Cancel Date/time]])/60,"not cancelled")</f>
        <v>14.033333333333333</v>
      </c>
      <c r="I5151" s="47">
        <f>IFERROR(ROUND(Table1[[#This Row],[cancellation time decimal]],0),"not cancelled")</f>
        <v>14</v>
      </c>
      <c r="J5151" s="10">
        <f>IFERROR(MOD(Table1[[#This Row],[cancellation hour rounded]],24),"not cancelled")</f>
        <v>14</v>
      </c>
      <c r="K5151" s="32">
        <f>1/Table1[[#This Row],[Duration (Time between doses '[in hours'])]]</f>
        <v>4.1666666666666664E-2</v>
      </c>
      <c r="L5151" s="33">
        <f>Table1[[#This Row],[number doses per hour]]*INDEX(Table2[price per dose],Table1[[#This Row],[Drug ID]])</f>
        <v>0.35218749999999999</v>
      </c>
      <c r="M5151" s="11" t="b">
        <f>AND(Table1[[#This Row],[hour of cancellation 0 to 23]]&gt;=0,Table1[[#This Row],[hour of cancellation 0 to 23]]&lt;=23)</f>
        <v>1</v>
      </c>
    </row>
    <row r="5152" spans="1:13" x14ac:dyDescent="0.3">
      <c r="A5152" s="1">
        <v>5151</v>
      </c>
      <c r="B5152" s="1">
        <v>6</v>
      </c>
      <c r="C5152" s="2">
        <v>41135.944864549107</v>
      </c>
      <c r="D5152" s="2">
        <v>41195.944444444445</v>
      </c>
      <c r="E5152" s="1">
        <v>24</v>
      </c>
      <c r="F5152" s="2">
        <v>41137.527222704797</v>
      </c>
      <c r="G5152" s="1">
        <v>0</v>
      </c>
      <c r="H5152" s="32">
        <f>IFERROR(HOUR(Table1[[#This Row],[Cancel Date/time]])+MINUTE(Table1[[#This Row],[Cancel Date/time]])/60,"not cancelled")</f>
        <v>12.65</v>
      </c>
      <c r="I5152" s="47">
        <f>IFERROR(ROUND(Table1[[#This Row],[cancellation time decimal]],0),"not cancelled")</f>
        <v>13</v>
      </c>
      <c r="J5152" s="10">
        <f>IFERROR(MOD(Table1[[#This Row],[cancellation hour rounded]],24),"not cancelled")</f>
        <v>13</v>
      </c>
      <c r="K5152" s="32">
        <f>1/Table1[[#This Row],[Duration (Time between doses '[in hours'])]]</f>
        <v>4.1666666666666664E-2</v>
      </c>
      <c r="L5152" s="33">
        <f>Table1[[#This Row],[number doses per hour]]*INDEX(Table2[price per dose],Table1[[#This Row],[Drug ID]])</f>
        <v>0.35218749999999999</v>
      </c>
      <c r="M5152" s="11" t="b">
        <f>AND(Table1[[#This Row],[hour of cancellation 0 to 23]]&gt;=0,Table1[[#This Row],[hour of cancellation 0 to 23]]&lt;=23)</f>
        <v>1</v>
      </c>
    </row>
    <row r="5153" spans="1:13" x14ac:dyDescent="0.3">
      <c r="A5153" s="1">
        <v>5152</v>
      </c>
      <c r="B5153" s="1">
        <v>5</v>
      </c>
      <c r="C5153" s="2">
        <v>41135.963155426136</v>
      </c>
      <c r="D5153" s="2">
        <v>41140.837500000001</v>
      </c>
      <c r="E5153" s="1">
        <v>24</v>
      </c>
      <c r="F5153" s="2">
        <v>41137.892798298955</v>
      </c>
      <c r="G5153" s="1">
        <v>0</v>
      </c>
      <c r="H5153" s="32">
        <f>IFERROR(HOUR(Table1[[#This Row],[Cancel Date/time]])+MINUTE(Table1[[#This Row],[Cancel Date/time]])/60,"not cancelled")</f>
        <v>21.416666666666668</v>
      </c>
      <c r="I5153" s="47">
        <f>IFERROR(ROUND(Table1[[#This Row],[cancellation time decimal]],0),"not cancelled")</f>
        <v>21</v>
      </c>
      <c r="J5153" s="10">
        <f>IFERROR(MOD(Table1[[#This Row],[cancellation hour rounded]],24),"not cancelled")</f>
        <v>21</v>
      </c>
      <c r="K5153" s="32">
        <f>1/Table1[[#This Row],[Duration (Time between doses '[in hours'])]]</f>
        <v>4.1666666666666664E-2</v>
      </c>
      <c r="L5153" s="33">
        <f>Table1[[#This Row],[number doses per hour]]*INDEX(Table2[price per dose],Table1[[#This Row],[Drug ID]])</f>
        <v>0.2815833333333333</v>
      </c>
      <c r="M5153" s="11" t="b">
        <f>AND(Table1[[#This Row],[hour of cancellation 0 to 23]]&gt;=0,Table1[[#This Row],[hour of cancellation 0 to 23]]&lt;=23)</f>
        <v>1</v>
      </c>
    </row>
    <row r="5154" spans="1:13" x14ac:dyDescent="0.3">
      <c r="A5154" s="1">
        <v>5153</v>
      </c>
      <c r="B5154" s="1">
        <v>1</v>
      </c>
      <c r="C5154" s="2">
        <v>41136.024065699807</v>
      </c>
      <c r="D5154" s="2">
        <v>41196.023611111108</v>
      </c>
      <c r="E5154" s="1">
        <v>8</v>
      </c>
      <c r="F5154" s="2">
        <v>41136.444442159329</v>
      </c>
      <c r="G5154" s="1">
        <v>0</v>
      </c>
      <c r="H5154" s="32">
        <f>IFERROR(HOUR(Table1[[#This Row],[Cancel Date/time]])+MINUTE(Table1[[#This Row],[Cancel Date/time]])/60,"not cancelled")</f>
        <v>10.666666666666666</v>
      </c>
      <c r="I5154" s="47">
        <f>IFERROR(ROUND(Table1[[#This Row],[cancellation time decimal]],0),"not cancelled")</f>
        <v>11</v>
      </c>
      <c r="J5154" s="10">
        <f>IFERROR(MOD(Table1[[#This Row],[cancellation hour rounded]],24),"not cancelled")</f>
        <v>11</v>
      </c>
      <c r="K5154" s="32">
        <f>1/Table1[[#This Row],[Duration (Time between doses '[in hours'])]]</f>
        <v>0.125</v>
      </c>
      <c r="L5154" s="33">
        <f>Table1[[#This Row],[number doses per hour]]*INDEX(Table2[price per dose],Table1[[#This Row],[Drug ID]])</f>
        <v>0.84929166666666667</v>
      </c>
      <c r="M5154" s="11" t="b">
        <f>AND(Table1[[#This Row],[hour of cancellation 0 to 23]]&gt;=0,Table1[[#This Row],[hour of cancellation 0 to 23]]&lt;=23)</f>
        <v>1</v>
      </c>
    </row>
    <row r="5155" spans="1:13" x14ac:dyDescent="0.3">
      <c r="A5155" s="1">
        <v>5154</v>
      </c>
      <c r="B5155" s="1">
        <v>1</v>
      </c>
      <c r="C5155" s="2">
        <v>41136.069334467786</v>
      </c>
      <c r="D5155" s="2">
        <v>41196.068749999999</v>
      </c>
      <c r="E5155" s="1">
        <v>12</v>
      </c>
      <c r="F5155" s="2">
        <v>41137.53062421504</v>
      </c>
      <c r="G5155" s="1">
        <v>0</v>
      </c>
      <c r="H5155" s="32">
        <f>IFERROR(HOUR(Table1[[#This Row],[Cancel Date/time]])+MINUTE(Table1[[#This Row],[Cancel Date/time]])/60,"not cancelled")</f>
        <v>12.733333333333333</v>
      </c>
      <c r="I5155" s="47">
        <f>IFERROR(ROUND(Table1[[#This Row],[cancellation time decimal]],0),"not cancelled")</f>
        <v>13</v>
      </c>
      <c r="J5155" s="10">
        <f>IFERROR(MOD(Table1[[#This Row],[cancellation hour rounded]],24),"not cancelled")</f>
        <v>13</v>
      </c>
      <c r="K5155" s="32">
        <f>1/Table1[[#This Row],[Duration (Time between doses '[in hours'])]]</f>
        <v>8.3333333333333329E-2</v>
      </c>
      <c r="L5155" s="33">
        <f>Table1[[#This Row],[number doses per hour]]*INDEX(Table2[price per dose],Table1[[#This Row],[Drug ID]])</f>
        <v>0.56619444444444444</v>
      </c>
      <c r="M5155" s="11" t="b">
        <f>AND(Table1[[#This Row],[hour of cancellation 0 to 23]]&gt;=0,Table1[[#This Row],[hour of cancellation 0 to 23]]&lt;=23)</f>
        <v>1</v>
      </c>
    </row>
    <row r="5156" spans="1:13" x14ac:dyDescent="0.3">
      <c r="A5156" s="1">
        <v>5155</v>
      </c>
      <c r="B5156" s="1">
        <v>3</v>
      </c>
      <c r="C5156" s="2">
        <v>41136.100585299886</v>
      </c>
      <c r="D5156" s="2">
        <v>41196.100000000006</v>
      </c>
      <c r="E5156" s="1">
        <v>24</v>
      </c>
      <c r="F5156" s="2">
        <v>41137.767704912978</v>
      </c>
      <c r="G5156" s="1">
        <v>0</v>
      </c>
      <c r="H5156" s="32">
        <f>IFERROR(HOUR(Table1[[#This Row],[Cancel Date/time]])+MINUTE(Table1[[#This Row],[Cancel Date/time]])/60,"not cancelled")</f>
        <v>18.416666666666668</v>
      </c>
      <c r="I5156" s="47">
        <f>IFERROR(ROUND(Table1[[#This Row],[cancellation time decimal]],0),"not cancelled")</f>
        <v>18</v>
      </c>
      <c r="J5156" s="10">
        <f>IFERROR(MOD(Table1[[#This Row],[cancellation hour rounded]],24),"not cancelled")</f>
        <v>18</v>
      </c>
      <c r="K5156" s="32">
        <f>1/Table1[[#This Row],[Duration (Time between doses '[in hours'])]]</f>
        <v>4.1666666666666664E-2</v>
      </c>
      <c r="L5156" s="33">
        <f>Table1[[#This Row],[number doses per hour]]*INDEX(Table2[price per dose],Table1[[#This Row],[Drug ID]])</f>
        <v>0.18133000000000002</v>
      </c>
      <c r="M5156" s="11" t="b">
        <f>AND(Table1[[#This Row],[hour of cancellation 0 to 23]]&gt;=0,Table1[[#This Row],[hour of cancellation 0 to 23]]&lt;=23)</f>
        <v>1</v>
      </c>
    </row>
    <row r="5157" spans="1:13" hidden="1" x14ac:dyDescent="0.3">
      <c r="A5157" s="1">
        <v>5156</v>
      </c>
      <c r="B5157" s="1">
        <v>5</v>
      </c>
      <c r="C5157" s="2">
        <v>41136.138364538667</v>
      </c>
      <c r="D5157" s="2">
        <v>41140.388157785703</v>
      </c>
      <c r="E5157" s="1">
        <v>24</v>
      </c>
      <c r="F5157" s="2" t="s">
        <v>5</v>
      </c>
      <c r="G5157" s="1">
        <v>0</v>
      </c>
      <c r="H5157" s="32" t="str">
        <f>IFERROR(HOUR(Table1[[#This Row],[Cancel Date/time]])+MINUTE(Table1[[#This Row],[Cancel Date/time]])/60,"not cancelled")</f>
        <v>not cancelled</v>
      </c>
      <c r="I5157" s="47" t="str">
        <f>IFERROR(ROUND(Table1[[#This Row],[cancellation time decimal]],0),"not cancelled")</f>
        <v>not cancelled</v>
      </c>
      <c r="J5157" s="10" t="str">
        <f>IFERROR(MOD(Table1[[#This Row],[cancellation hour rounded]],24),"not cancelled")</f>
        <v>not cancelled</v>
      </c>
      <c r="K5157" s="32">
        <f>1/Table1[[#This Row],[Duration (Time between doses '[in hours'])]]</f>
        <v>4.1666666666666664E-2</v>
      </c>
      <c r="L5157" s="33">
        <f>Table1[[#This Row],[number doses per hour]]*INDEX(Table2[price per dose],Table1[[#This Row],[Drug ID]])</f>
        <v>0.2815833333333333</v>
      </c>
      <c r="M5157" s="11" t="b">
        <f>AND(Table1[[#This Row],[hour of cancellation 0 to 23]]&gt;=0,Table1[[#This Row],[hour of cancellation 0 to 23]]&lt;=23)</f>
        <v>0</v>
      </c>
    </row>
    <row r="5158" spans="1:13" x14ac:dyDescent="0.3">
      <c r="A5158" s="1">
        <v>5157</v>
      </c>
      <c r="B5158" s="1">
        <v>5</v>
      </c>
      <c r="C5158" s="2">
        <v>41136.324930346658</v>
      </c>
      <c r="D5158" s="2">
        <v>41141.07430555555</v>
      </c>
      <c r="E5158" s="1">
        <v>24</v>
      </c>
      <c r="F5158" s="2">
        <v>41139.399005798063</v>
      </c>
      <c r="G5158" s="1">
        <v>0</v>
      </c>
      <c r="H5158" s="32">
        <f>IFERROR(HOUR(Table1[[#This Row],[Cancel Date/time]])+MINUTE(Table1[[#This Row],[Cancel Date/time]])/60,"not cancelled")</f>
        <v>9.5666666666666664</v>
      </c>
      <c r="I5158" s="47">
        <f>IFERROR(ROUND(Table1[[#This Row],[cancellation time decimal]],0),"not cancelled")</f>
        <v>10</v>
      </c>
      <c r="J5158" s="10">
        <f>IFERROR(MOD(Table1[[#This Row],[cancellation hour rounded]],24),"not cancelled")</f>
        <v>10</v>
      </c>
      <c r="K5158" s="32">
        <f>1/Table1[[#This Row],[Duration (Time between doses '[in hours'])]]</f>
        <v>4.1666666666666664E-2</v>
      </c>
      <c r="L5158" s="33">
        <f>Table1[[#This Row],[number doses per hour]]*INDEX(Table2[price per dose],Table1[[#This Row],[Drug ID]])</f>
        <v>0.2815833333333333</v>
      </c>
      <c r="M5158" s="11" t="b">
        <f>AND(Table1[[#This Row],[hour of cancellation 0 to 23]]&gt;=0,Table1[[#This Row],[hour of cancellation 0 to 23]]&lt;=23)</f>
        <v>1</v>
      </c>
    </row>
    <row r="5159" spans="1:13" x14ac:dyDescent="0.3">
      <c r="A5159" s="1">
        <v>5158</v>
      </c>
      <c r="B5159" s="1">
        <v>2</v>
      </c>
      <c r="C5159" s="2">
        <v>41136.333928200802</v>
      </c>
      <c r="D5159" s="2">
        <v>41196.333333333336</v>
      </c>
      <c r="E5159" s="1">
        <v>10</v>
      </c>
      <c r="F5159" s="2">
        <v>41136.401888506414</v>
      </c>
      <c r="G5159" s="1">
        <v>0</v>
      </c>
      <c r="H5159" s="32">
        <f>IFERROR(HOUR(Table1[[#This Row],[Cancel Date/time]])+MINUTE(Table1[[#This Row],[Cancel Date/time]])/60,"not cancelled")</f>
        <v>9.6333333333333329</v>
      </c>
      <c r="I5159" s="47">
        <f>IFERROR(ROUND(Table1[[#This Row],[cancellation time decimal]],0),"not cancelled")</f>
        <v>10</v>
      </c>
      <c r="J5159" s="10">
        <f>IFERROR(MOD(Table1[[#This Row],[cancellation hour rounded]],24),"not cancelled")</f>
        <v>10</v>
      </c>
      <c r="K5159" s="32">
        <f>1/Table1[[#This Row],[Duration (Time between doses '[in hours'])]]</f>
        <v>0.1</v>
      </c>
      <c r="L5159" s="33">
        <f>Table1[[#This Row],[number doses per hour]]*INDEX(Table2[price per dose],Table1[[#This Row],[Drug ID]])</f>
        <v>0.84959999999999969</v>
      </c>
      <c r="M5159" s="11" t="b">
        <f>AND(Table1[[#This Row],[hour of cancellation 0 to 23]]&gt;=0,Table1[[#This Row],[hour of cancellation 0 to 23]]&lt;=23)</f>
        <v>1</v>
      </c>
    </row>
    <row r="5160" spans="1:13" x14ac:dyDescent="0.3">
      <c r="A5160" s="1">
        <v>5159</v>
      </c>
      <c r="B5160" s="1">
        <v>10</v>
      </c>
      <c r="C5160" s="2">
        <v>41136.346914575835</v>
      </c>
      <c r="D5160" s="2">
        <v>41196.34652777778</v>
      </c>
      <c r="E5160" s="1">
        <v>1</v>
      </c>
      <c r="F5160" s="2">
        <v>41143.396617338673</v>
      </c>
      <c r="G5160" s="1">
        <v>2</v>
      </c>
      <c r="H5160" s="32">
        <f>IFERROR(HOUR(Table1[[#This Row],[Cancel Date/time]])+MINUTE(Table1[[#This Row],[Cancel Date/time]])/60,"not cancelled")</f>
        <v>9.5166666666666675</v>
      </c>
      <c r="I5160" s="47">
        <f>IFERROR(ROUND(Table1[[#This Row],[cancellation time decimal]],0),"not cancelled")</f>
        <v>10</v>
      </c>
      <c r="J5160" s="10">
        <f>IFERROR(MOD(Table1[[#This Row],[cancellation hour rounded]],24),"not cancelled")</f>
        <v>10</v>
      </c>
      <c r="K5160" s="32">
        <f>1/Table1[[#This Row],[Duration (Time between doses '[in hours'])]]</f>
        <v>1</v>
      </c>
      <c r="L5160" s="33">
        <f>Table1[[#This Row],[number doses per hour]]*INDEX(Table2[price per dose],Table1[[#This Row],[Drug ID]])</f>
        <v>2.5716000000000001</v>
      </c>
      <c r="M5160" s="11" t="b">
        <f>AND(Table1[[#This Row],[hour of cancellation 0 to 23]]&gt;=0,Table1[[#This Row],[hour of cancellation 0 to 23]]&lt;=23)</f>
        <v>1</v>
      </c>
    </row>
    <row r="5161" spans="1:13" x14ac:dyDescent="0.3">
      <c r="A5161" s="1">
        <v>5160</v>
      </c>
      <c r="B5161" s="1">
        <v>2</v>
      </c>
      <c r="C5161" s="2">
        <v>41136.381334618171</v>
      </c>
      <c r="D5161" s="2">
        <v>41196.381249999999</v>
      </c>
      <c r="E5161" s="1">
        <v>10</v>
      </c>
      <c r="F5161" s="2">
        <v>41136.845784952238</v>
      </c>
      <c r="G5161" s="1">
        <v>0</v>
      </c>
      <c r="H5161" s="32">
        <f>IFERROR(HOUR(Table1[[#This Row],[Cancel Date/time]])+MINUTE(Table1[[#This Row],[Cancel Date/time]])/60,"not cancelled")</f>
        <v>20.283333333333335</v>
      </c>
      <c r="I5161" s="47">
        <f>IFERROR(ROUND(Table1[[#This Row],[cancellation time decimal]],0),"not cancelled")</f>
        <v>20</v>
      </c>
      <c r="J5161" s="10">
        <f>IFERROR(MOD(Table1[[#This Row],[cancellation hour rounded]],24),"not cancelled")</f>
        <v>20</v>
      </c>
      <c r="K5161" s="32">
        <f>1/Table1[[#This Row],[Duration (Time between doses '[in hours'])]]</f>
        <v>0.1</v>
      </c>
      <c r="L5161" s="33">
        <f>Table1[[#This Row],[number doses per hour]]*INDEX(Table2[price per dose],Table1[[#This Row],[Drug ID]])</f>
        <v>0.84959999999999969</v>
      </c>
      <c r="M5161" s="11" t="b">
        <f>AND(Table1[[#This Row],[hour of cancellation 0 to 23]]&gt;=0,Table1[[#This Row],[hour of cancellation 0 to 23]]&lt;=23)</f>
        <v>1</v>
      </c>
    </row>
    <row r="5162" spans="1:13" x14ac:dyDescent="0.3">
      <c r="A5162" s="1">
        <v>5161</v>
      </c>
      <c r="B5162" s="1">
        <v>11</v>
      </c>
      <c r="C5162" s="2">
        <v>41136.446730758697</v>
      </c>
      <c r="D5162" s="2">
        <v>41196.446527777778</v>
      </c>
      <c r="E5162" s="1">
        <v>1</v>
      </c>
      <c r="F5162" s="2">
        <v>41143.452650014973</v>
      </c>
      <c r="G5162" s="1">
        <v>2</v>
      </c>
      <c r="H5162" s="32">
        <f>IFERROR(HOUR(Table1[[#This Row],[Cancel Date/time]])+MINUTE(Table1[[#This Row],[Cancel Date/time]])/60,"not cancelled")</f>
        <v>10.85</v>
      </c>
      <c r="I5162" s="47">
        <f>IFERROR(ROUND(Table1[[#This Row],[cancellation time decimal]],0),"not cancelled")</f>
        <v>11</v>
      </c>
      <c r="J5162" s="10">
        <f>IFERROR(MOD(Table1[[#This Row],[cancellation hour rounded]],24),"not cancelled")</f>
        <v>11</v>
      </c>
      <c r="K5162" s="32">
        <f>1/Table1[[#This Row],[Duration (Time between doses '[in hours'])]]</f>
        <v>1</v>
      </c>
      <c r="L5162" s="33">
        <f>Table1[[#This Row],[number doses per hour]]*INDEX(Table2[price per dose],Table1[[#This Row],[Drug ID]])</f>
        <v>1</v>
      </c>
      <c r="M5162" s="11" t="b">
        <f>AND(Table1[[#This Row],[hour of cancellation 0 to 23]]&gt;=0,Table1[[#This Row],[hour of cancellation 0 to 23]]&lt;=23)</f>
        <v>1</v>
      </c>
    </row>
    <row r="5163" spans="1:13" x14ac:dyDescent="0.3">
      <c r="A5163" s="1">
        <v>5162</v>
      </c>
      <c r="B5163" s="1">
        <v>3</v>
      </c>
      <c r="C5163" s="2">
        <v>41136.426359764941</v>
      </c>
      <c r="D5163" s="2">
        <v>41196.425694444442</v>
      </c>
      <c r="E5163" s="1">
        <v>24</v>
      </c>
      <c r="F5163" s="2">
        <v>41138.669090810632</v>
      </c>
      <c r="G5163" s="1">
        <v>0</v>
      </c>
      <c r="H5163" s="32">
        <f>IFERROR(HOUR(Table1[[#This Row],[Cancel Date/time]])+MINUTE(Table1[[#This Row],[Cancel Date/time]])/60,"not cancelled")</f>
        <v>16.05</v>
      </c>
      <c r="I5163" s="47">
        <f>IFERROR(ROUND(Table1[[#This Row],[cancellation time decimal]],0),"not cancelled")</f>
        <v>16</v>
      </c>
      <c r="J5163" s="10">
        <f>IFERROR(MOD(Table1[[#This Row],[cancellation hour rounded]],24),"not cancelled")</f>
        <v>16</v>
      </c>
      <c r="K5163" s="32">
        <f>1/Table1[[#This Row],[Duration (Time between doses '[in hours'])]]</f>
        <v>4.1666666666666664E-2</v>
      </c>
      <c r="L5163" s="33">
        <f>Table1[[#This Row],[number doses per hour]]*INDEX(Table2[price per dose],Table1[[#This Row],[Drug ID]])</f>
        <v>0.18133000000000002</v>
      </c>
      <c r="M5163" s="11" t="b">
        <f>AND(Table1[[#This Row],[hour of cancellation 0 to 23]]&gt;=0,Table1[[#This Row],[hour of cancellation 0 to 23]]&lt;=23)</f>
        <v>1</v>
      </c>
    </row>
    <row r="5164" spans="1:13" x14ac:dyDescent="0.3">
      <c r="A5164" s="1">
        <v>5163</v>
      </c>
      <c r="B5164" s="1">
        <v>3</v>
      </c>
      <c r="C5164" s="2">
        <v>41136.419328938377</v>
      </c>
      <c r="D5164" s="2">
        <v>41196.418749999997</v>
      </c>
      <c r="E5164" s="1">
        <v>24</v>
      </c>
      <c r="F5164" s="2">
        <v>41138.459355148778</v>
      </c>
      <c r="G5164" s="1">
        <v>0</v>
      </c>
      <c r="H5164" s="32">
        <f>IFERROR(HOUR(Table1[[#This Row],[Cancel Date/time]])+MINUTE(Table1[[#This Row],[Cancel Date/time]])/60,"not cancelled")</f>
        <v>11.016666666666667</v>
      </c>
      <c r="I5164" s="47">
        <f>IFERROR(ROUND(Table1[[#This Row],[cancellation time decimal]],0),"not cancelled")</f>
        <v>11</v>
      </c>
      <c r="J5164" s="10">
        <f>IFERROR(MOD(Table1[[#This Row],[cancellation hour rounded]],24),"not cancelled")</f>
        <v>11</v>
      </c>
      <c r="K5164" s="32">
        <f>1/Table1[[#This Row],[Duration (Time between doses '[in hours'])]]</f>
        <v>4.1666666666666664E-2</v>
      </c>
      <c r="L5164" s="33">
        <f>Table1[[#This Row],[number doses per hour]]*INDEX(Table2[price per dose],Table1[[#This Row],[Drug ID]])</f>
        <v>0.18133000000000002</v>
      </c>
      <c r="M5164" s="11" t="b">
        <f>AND(Table1[[#This Row],[hour of cancellation 0 to 23]]&gt;=0,Table1[[#This Row],[hour of cancellation 0 to 23]]&lt;=23)</f>
        <v>1</v>
      </c>
    </row>
    <row r="5165" spans="1:13" x14ac:dyDescent="0.3">
      <c r="A5165" s="1">
        <v>5164</v>
      </c>
      <c r="B5165" s="1">
        <v>7</v>
      </c>
      <c r="C5165" s="2">
        <v>41136.46468261203</v>
      </c>
      <c r="D5165" s="2">
        <v>41196.464583333334</v>
      </c>
      <c r="E5165" s="1">
        <v>24</v>
      </c>
      <c r="F5165" s="2">
        <v>41152.479456218745</v>
      </c>
      <c r="G5165" s="1">
        <v>0</v>
      </c>
      <c r="H5165" s="32">
        <f>IFERROR(HOUR(Table1[[#This Row],[Cancel Date/time]])+MINUTE(Table1[[#This Row],[Cancel Date/time]])/60,"not cancelled")</f>
        <v>11.5</v>
      </c>
      <c r="I5165" s="47">
        <f>IFERROR(ROUND(Table1[[#This Row],[cancellation time decimal]],0),"not cancelled")</f>
        <v>12</v>
      </c>
      <c r="J5165" s="10">
        <f>IFERROR(MOD(Table1[[#This Row],[cancellation hour rounded]],24),"not cancelled")</f>
        <v>12</v>
      </c>
      <c r="K5165" s="32">
        <f>1/Table1[[#This Row],[Duration (Time between doses '[in hours'])]]</f>
        <v>4.1666666666666664E-2</v>
      </c>
      <c r="L5165" s="33">
        <f>Table1[[#This Row],[number doses per hour]]*INDEX(Table2[price per dose],Table1[[#This Row],[Drug ID]])</f>
        <v>1.2958049999999997</v>
      </c>
      <c r="M5165" s="11" t="b">
        <f>AND(Table1[[#This Row],[hour of cancellation 0 to 23]]&gt;=0,Table1[[#This Row],[hour of cancellation 0 to 23]]&lt;=23)</f>
        <v>1</v>
      </c>
    </row>
    <row r="5166" spans="1:13" hidden="1" x14ac:dyDescent="0.3">
      <c r="A5166" s="1">
        <v>5165</v>
      </c>
      <c r="B5166" s="1">
        <v>7</v>
      </c>
      <c r="C5166" s="2">
        <v>41136.460916412303</v>
      </c>
      <c r="D5166" s="2">
        <v>41140.252260859583</v>
      </c>
      <c r="E5166" s="1">
        <v>24</v>
      </c>
      <c r="F5166" s="2" t="s">
        <v>5</v>
      </c>
      <c r="G5166" s="1">
        <v>0</v>
      </c>
      <c r="H5166" s="32" t="str">
        <f>IFERROR(HOUR(Table1[[#This Row],[Cancel Date/time]])+MINUTE(Table1[[#This Row],[Cancel Date/time]])/60,"not cancelled")</f>
        <v>not cancelled</v>
      </c>
      <c r="I5166" s="47" t="str">
        <f>IFERROR(ROUND(Table1[[#This Row],[cancellation time decimal]],0),"not cancelled")</f>
        <v>not cancelled</v>
      </c>
      <c r="J5166" s="10" t="str">
        <f>IFERROR(MOD(Table1[[#This Row],[cancellation hour rounded]],24),"not cancelled")</f>
        <v>not cancelled</v>
      </c>
      <c r="K5166" s="32">
        <f>1/Table1[[#This Row],[Duration (Time between doses '[in hours'])]]</f>
        <v>4.1666666666666664E-2</v>
      </c>
      <c r="L5166" s="33">
        <f>Table1[[#This Row],[number doses per hour]]*INDEX(Table2[price per dose],Table1[[#This Row],[Drug ID]])</f>
        <v>1.2958049999999997</v>
      </c>
      <c r="M5166" s="11" t="b">
        <f>AND(Table1[[#This Row],[hour of cancellation 0 to 23]]&gt;=0,Table1[[#This Row],[hour of cancellation 0 to 23]]&lt;=23)</f>
        <v>0</v>
      </c>
    </row>
    <row r="5167" spans="1:13" x14ac:dyDescent="0.3">
      <c r="A5167" s="1">
        <v>5166</v>
      </c>
      <c r="B5167" s="1">
        <v>1</v>
      </c>
      <c r="C5167" s="2">
        <v>41136.606862638284</v>
      </c>
      <c r="D5167" s="2">
        <v>41196.606250000004</v>
      </c>
      <c r="E5167" s="1">
        <v>12</v>
      </c>
      <c r="F5167" s="2">
        <v>41137.709379772859</v>
      </c>
      <c r="G5167" s="1">
        <v>0</v>
      </c>
      <c r="H5167" s="32">
        <f>IFERROR(HOUR(Table1[[#This Row],[Cancel Date/time]])+MINUTE(Table1[[#This Row],[Cancel Date/time]])/60,"not cancelled")</f>
        <v>17.016666666666666</v>
      </c>
      <c r="I5167" s="47">
        <f>IFERROR(ROUND(Table1[[#This Row],[cancellation time decimal]],0),"not cancelled")</f>
        <v>17</v>
      </c>
      <c r="J5167" s="10">
        <f>IFERROR(MOD(Table1[[#This Row],[cancellation hour rounded]],24),"not cancelled")</f>
        <v>17</v>
      </c>
      <c r="K5167" s="32">
        <f>1/Table1[[#This Row],[Duration (Time between doses '[in hours'])]]</f>
        <v>8.3333333333333329E-2</v>
      </c>
      <c r="L5167" s="33">
        <f>Table1[[#This Row],[number doses per hour]]*INDEX(Table2[price per dose],Table1[[#This Row],[Drug ID]])</f>
        <v>0.56619444444444444</v>
      </c>
      <c r="M5167" s="11" t="b">
        <f>AND(Table1[[#This Row],[hour of cancellation 0 to 23]]&gt;=0,Table1[[#This Row],[hour of cancellation 0 to 23]]&lt;=23)</f>
        <v>1</v>
      </c>
    </row>
    <row r="5168" spans="1:13" x14ac:dyDescent="0.3">
      <c r="A5168" s="1">
        <v>5167</v>
      </c>
      <c r="B5168" s="1">
        <v>3</v>
      </c>
      <c r="C5168" s="2">
        <v>41136.6127869497</v>
      </c>
      <c r="D5168" s="2">
        <v>41196.612500000003</v>
      </c>
      <c r="E5168" s="1">
        <v>24</v>
      </c>
      <c r="F5168" s="2">
        <v>41139.462141552242</v>
      </c>
      <c r="G5168" s="1">
        <v>0</v>
      </c>
      <c r="H5168" s="32">
        <f>IFERROR(HOUR(Table1[[#This Row],[Cancel Date/time]])+MINUTE(Table1[[#This Row],[Cancel Date/time]])/60,"not cancelled")</f>
        <v>11.083333333333334</v>
      </c>
      <c r="I5168" s="47">
        <f>IFERROR(ROUND(Table1[[#This Row],[cancellation time decimal]],0),"not cancelled")</f>
        <v>11</v>
      </c>
      <c r="J5168" s="10">
        <f>IFERROR(MOD(Table1[[#This Row],[cancellation hour rounded]],24),"not cancelled")</f>
        <v>11</v>
      </c>
      <c r="K5168" s="32">
        <f>1/Table1[[#This Row],[Duration (Time between doses '[in hours'])]]</f>
        <v>4.1666666666666664E-2</v>
      </c>
      <c r="L5168" s="33">
        <f>Table1[[#This Row],[number doses per hour]]*INDEX(Table2[price per dose],Table1[[#This Row],[Drug ID]])</f>
        <v>0.18133000000000002</v>
      </c>
      <c r="M5168" s="11" t="b">
        <f>AND(Table1[[#This Row],[hour of cancellation 0 to 23]]&gt;=0,Table1[[#This Row],[hour of cancellation 0 to 23]]&lt;=23)</f>
        <v>1</v>
      </c>
    </row>
    <row r="5169" spans="1:13" x14ac:dyDescent="0.3">
      <c r="A5169" s="1">
        <v>5168</v>
      </c>
      <c r="B5169" s="1">
        <v>2</v>
      </c>
      <c r="C5169" s="2">
        <v>41136.620261014767</v>
      </c>
      <c r="D5169" s="2">
        <v>41140.036805555559</v>
      </c>
      <c r="E5169" s="1">
        <v>10</v>
      </c>
      <c r="F5169" s="2">
        <v>41138.329621288896</v>
      </c>
      <c r="G5169" s="1">
        <v>0</v>
      </c>
      <c r="H5169" s="32">
        <f>IFERROR(HOUR(Table1[[#This Row],[Cancel Date/time]])+MINUTE(Table1[[#This Row],[Cancel Date/time]])/60,"not cancelled")</f>
        <v>7.9</v>
      </c>
      <c r="I5169" s="47">
        <f>IFERROR(ROUND(Table1[[#This Row],[cancellation time decimal]],0),"not cancelled")</f>
        <v>8</v>
      </c>
      <c r="J5169" s="10">
        <f>IFERROR(MOD(Table1[[#This Row],[cancellation hour rounded]],24),"not cancelled")</f>
        <v>8</v>
      </c>
      <c r="K5169" s="32">
        <f>1/Table1[[#This Row],[Duration (Time between doses '[in hours'])]]</f>
        <v>0.1</v>
      </c>
      <c r="L5169" s="33">
        <f>Table1[[#This Row],[number doses per hour]]*INDEX(Table2[price per dose],Table1[[#This Row],[Drug ID]])</f>
        <v>0.84959999999999969</v>
      </c>
      <c r="M5169" s="11" t="b">
        <f>AND(Table1[[#This Row],[hour of cancellation 0 to 23]]&gt;=0,Table1[[#This Row],[hour of cancellation 0 to 23]]&lt;=23)</f>
        <v>1</v>
      </c>
    </row>
    <row r="5170" spans="1:13" x14ac:dyDescent="0.3">
      <c r="A5170" s="1">
        <v>5169</v>
      </c>
      <c r="B5170" s="1">
        <v>2</v>
      </c>
      <c r="C5170" s="2">
        <v>41136.636229459771</v>
      </c>
      <c r="D5170" s="2">
        <v>41196.636111111111</v>
      </c>
      <c r="E5170" s="1">
        <v>10</v>
      </c>
      <c r="F5170" s="2">
        <v>41137.723784519185</v>
      </c>
      <c r="G5170" s="1">
        <v>0</v>
      </c>
      <c r="H5170" s="32">
        <f>IFERROR(HOUR(Table1[[#This Row],[Cancel Date/time]])+MINUTE(Table1[[#This Row],[Cancel Date/time]])/60,"not cancelled")</f>
        <v>17.366666666666667</v>
      </c>
      <c r="I5170" s="47">
        <f>IFERROR(ROUND(Table1[[#This Row],[cancellation time decimal]],0),"not cancelled")</f>
        <v>17</v>
      </c>
      <c r="J5170" s="10">
        <f>IFERROR(MOD(Table1[[#This Row],[cancellation hour rounded]],24),"not cancelled")</f>
        <v>17</v>
      </c>
      <c r="K5170" s="32">
        <f>1/Table1[[#This Row],[Duration (Time between doses '[in hours'])]]</f>
        <v>0.1</v>
      </c>
      <c r="L5170" s="33">
        <f>Table1[[#This Row],[number doses per hour]]*INDEX(Table2[price per dose],Table1[[#This Row],[Drug ID]])</f>
        <v>0.84959999999999969</v>
      </c>
      <c r="M5170" s="11" t="b">
        <f>AND(Table1[[#This Row],[hour of cancellation 0 to 23]]&gt;=0,Table1[[#This Row],[hour of cancellation 0 to 23]]&lt;=23)</f>
        <v>1</v>
      </c>
    </row>
    <row r="5171" spans="1:13" x14ac:dyDescent="0.3">
      <c r="A5171" s="1">
        <v>5170</v>
      </c>
      <c r="B5171" s="1">
        <v>3</v>
      </c>
      <c r="C5171" s="2">
        <v>41136.64341902615</v>
      </c>
      <c r="D5171" s="2">
        <v>41196.643055555556</v>
      </c>
      <c r="E5171" s="1">
        <v>24</v>
      </c>
      <c r="F5171" s="2">
        <v>41140.006217817121</v>
      </c>
      <c r="G5171" s="1">
        <v>0</v>
      </c>
      <c r="H5171" s="32">
        <f>IFERROR(HOUR(Table1[[#This Row],[Cancel Date/time]])+MINUTE(Table1[[#This Row],[Cancel Date/time]])/60,"not cancelled")</f>
        <v>0.13333333333333333</v>
      </c>
      <c r="I5171" s="47">
        <f>IFERROR(ROUND(Table1[[#This Row],[cancellation time decimal]],0),"not cancelled")</f>
        <v>0</v>
      </c>
      <c r="J5171" s="10">
        <f>IFERROR(MOD(Table1[[#This Row],[cancellation hour rounded]],24),"not cancelled")</f>
        <v>0</v>
      </c>
      <c r="K5171" s="32">
        <f>1/Table1[[#This Row],[Duration (Time between doses '[in hours'])]]</f>
        <v>4.1666666666666664E-2</v>
      </c>
      <c r="L5171" s="33">
        <f>Table1[[#This Row],[number doses per hour]]*INDEX(Table2[price per dose],Table1[[#This Row],[Drug ID]])</f>
        <v>0.18133000000000002</v>
      </c>
      <c r="M5171" s="11" t="b">
        <f>AND(Table1[[#This Row],[hour of cancellation 0 to 23]]&gt;=0,Table1[[#This Row],[hour of cancellation 0 to 23]]&lt;=23)</f>
        <v>1</v>
      </c>
    </row>
    <row r="5172" spans="1:13" hidden="1" x14ac:dyDescent="0.3">
      <c r="A5172" s="1">
        <v>5171</v>
      </c>
      <c r="B5172" s="1">
        <v>1</v>
      </c>
      <c r="C5172" s="2">
        <v>41136.654915167535</v>
      </c>
      <c r="D5172" s="2">
        <v>41140.279661318018</v>
      </c>
      <c r="E5172" s="1">
        <v>12</v>
      </c>
      <c r="F5172" s="2" t="s">
        <v>5</v>
      </c>
      <c r="G5172" s="1">
        <v>0</v>
      </c>
      <c r="H5172" s="32" t="str">
        <f>IFERROR(HOUR(Table1[[#This Row],[Cancel Date/time]])+MINUTE(Table1[[#This Row],[Cancel Date/time]])/60,"not cancelled")</f>
        <v>not cancelled</v>
      </c>
      <c r="I5172" s="47" t="str">
        <f>IFERROR(ROUND(Table1[[#This Row],[cancellation time decimal]],0),"not cancelled")</f>
        <v>not cancelled</v>
      </c>
      <c r="J5172" s="10" t="str">
        <f>IFERROR(MOD(Table1[[#This Row],[cancellation hour rounded]],24),"not cancelled")</f>
        <v>not cancelled</v>
      </c>
      <c r="K5172" s="32">
        <f>1/Table1[[#This Row],[Duration (Time between doses '[in hours'])]]</f>
        <v>8.3333333333333329E-2</v>
      </c>
      <c r="L5172" s="33">
        <f>Table1[[#This Row],[number doses per hour]]*INDEX(Table2[price per dose],Table1[[#This Row],[Drug ID]])</f>
        <v>0.56619444444444444</v>
      </c>
      <c r="M5172" s="11" t="b">
        <f>AND(Table1[[#This Row],[hour of cancellation 0 to 23]]&gt;=0,Table1[[#This Row],[hour of cancellation 0 to 23]]&lt;=23)</f>
        <v>0</v>
      </c>
    </row>
    <row r="5173" spans="1:13" x14ac:dyDescent="0.3">
      <c r="A5173" s="1">
        <v>5172</v>
      </c>
      <c r="B5173" s="1">
        <v>1</v>
      </c>
      <c r="C5173" s="2">
        <v>41136.6563753964</v>
      </c>
      <c r="D5173" s="2">
        <v>41196.65625</v>
      </c>
      <c r="E5173" s="1">
        <v>8</v>
      </c>
      <c r="F5173" s="2">
        <v>41137.497709512536</v>
      </c>
      <c r="G5173" s="1">
        <v>0</v>
      </c>
      <c r="H5173" s="32">
        <f>IFERROR(HOUR(Table1[[#This Row],[Cancel Date/time]])+MINUTE(Table1[[#This Row],[Cancel Date/time]])/60,"not cancelled")</f>
        <v>11.933333333333334</v>
      </c>
      <c r="I5173" s="47">
        <f>IFERROR(ROUND(Table1[[#This Row],[cancellation time decimal]],0),"not cancelled")</f>
        <v>12</v>
      </c>
      <c r="J5173" s="10">
        <f>IFERROR(MOD(Table1[[#This Row],[cancellation hour rounded]],24),"not cancelled")</f>
        <v>12</v>
      </c>
      <c r="K5173" s="32">
        <f>1/Table1[[#This Row],[Duration (Time between doses '[in hours'])]]</f>
        <v>0.125</v>
      </c>
      <c r="L5173" s="33">
        <f>Table1[[#This Row],[number doses per hour]]*INDEX(Table2[price per dose],Table1[[#This Row],[Drug ID]])</f>
        <v>0.84929166666666667</v>
      </c>
      <c r="M5173" s="11" t="b">
        <f>AND(Table1[[#This Row],[hour of cancellation 0 to 23]]&gt;=0,Table1[[#This Row],[hour of cancellation 0 to 23]]&lt;=23)</f>
        <v>1</v>
      </c>
    </row>
    <row r="5174" spans="1:13" x14ac:dyDescent="0.3">
      <c r="A5174" s="1">
        <v>5173</v>
      </c>
      <c r="B5174" s="1">
        <v>1</v>
      </c>
      <c r="C5174" s="2">
        <v>41136.68566152182</v>
      </c>
      <c r="D5174" s="2">
        <v>41196.685416666667</v>
      </c>
      <c r="E5174" s="1">
        <v>8</v>
      </c>
      <c r="F5174" s="2">
        <v>41137.455988996648</v>
      </c>
      <c r="G5174" s="1">
        <v>0</v>
      </c>
      <c r="H5174" s="32">
        <f>IFERROR(HOUR(Table1[[#This Row],[Cancel Date/time]])+MINUTE(Table1[[#This Row],[Cancel Date/time]])/60,"not cancelled")</f>
        <v>10.933333333333334</v>
      </c>
      <c r="I5174" s="47">
        <f>IFERROR(ROUND(Table1[[#This Row],[cancellation time decimal]],0),"not cancelled")</f>
        <v>11</v>
      </c>
      <c r="J5174" s="10">
        <f>IFERROR(MOD(Table1[[#This Row],[cancellation hour rounded]],24),"not cancelled")</f>
        <v>11</v>
      </c>
      <c r="K5174" s="32">
        <f>1/Table1[[#This Row],[Duration (Time between doses '[in hours'])]]</f>
        <v>0.125</v>
      </c>
      <c r="L5174" s="33">
        <f>Table1[[#This Row],[number doses per hour]]*INDEX(Table2[price per dose],Table1[[#This Row],[Drug ID]])</f>
        <v>0.84929166666666667</v>
      </c>
      <c r="M5174" s="11" t="b">
        <f>AND(Table1[[#This Row],[hour of cancellation 0 to 23]]&gt;=0,Table1[[#This Row],[hour of cancellation 0 to 23]]&lt;=23)</f>
        <v>1</v>
      </c>
    </row>
    <row r="5175" spans="1:13" x14ac:dyDescent="0.3">
      <c r="A5175" s="1">
        <v>5174</v>
      </c>
      <c r="B5175" s="1">
        <v>5</v>
      </c>
      <c r="C5175" s="2">
        <v>41136.73742173396</v>
      </c>
      <c r="D5175" s="2">
        <v>41196.736805555556</v>
      </c>
      <c r="E5175" s="1">
        <v>24</v>
      </c>
      <c r="F5175" s="2">
        <v>41140.378949388818</v>
      </c>
      <c r="G5175" s="1">
        <v>0</v>
      </c>
      <c r="H5175" s="32">
        <f>IFERROR(HOUR(Table1[[#This Row],[Cancel Date/time]])+MINUTE(Table1[[#This Row],[Cancel Date/time]])/60,"not cancelled")</f>
        <v>9.0833333333333339</v>
      </c>
      <c r="I5175" s="47">
        <f>IFERROR(ROUND(Table1[[#This Row],[cancellation time decimal]],0),"not cancelled")</f>
        <v>9</v>
      </c>
      <c r="J5175" s="10">
        <f>IFERROR(MOD(Table1[[#This Row],[cancellation hour rounded]],24),"not cancelled")</f>
        <v>9</v>
      </c>
      <c r="K5175" s="32">
        <f>1/Table1[[#This Row],[Duration (Time between doses '[in hours'])]]</f>
        <v>4.1666666666666664E-2</v>
      </c>
      <c r="L5175" s="33">
        <f>Table1[[#This Row],[number doses per hour]]*INDEX(Table2[price per dose],Table1[[#This Row],[Drug ID]])</f>
        <v>0.2815833333333333</v>
      </c>
      <c r="M5175" s="11" t="b">
        <f>AND(Table1[[#This Row],[hour of cancellation 0 to 23]]&gt;=0,Table1[[#This Row],[hour of cancellation 0 to 23]]&lt;=23)</f>
        <v>1</v>
      </c>
    </row>
    <row r="5176" spans="1:13" x14ac:dyDescent="0.3">
      <c r="A5176" s="1">
        <v>5175</v>
      </c>
      <c r="B5176" s="1">
        <v>1</v>
      </c>
      <c r="C5176" s="2">
        <v>41136.755909275955</v>
      </c>
      <c r="D5176" s="2">
        <v>41196.755555555559</v>
      </c>
      <c r="E5176" s="1">
        <v>12</v>
      </c>
      <c r="F5176" s="2">
        <v>41137.963775009906</v>
      </c>
      <c r="G5176" s="1">
        <v>0</v>
      </c>
      <c r="H5176" s="32">
        <f>IFERROR(HOUR(Table1[[#This Row],[Cancel Date/time]])+MINUTE(Table1[[#This Row],[Cancel Date/time]])/60,"not cancelled")</f>
        <v>23.116666666666667</v>
      </c>
      <c r="I5176" s="47">
        <f>IFERROR(ROUND(Table1[[#This Row],[cancellation time decimal]],0),"not cancelled")</f>
        <v>23</v>
      </c>
      <c r="J5176" s="10">
        <f>IFERROR(MOD(Table1[[#This Row],[cancellation hour rounded]],24),"not cancelled")</f>
        <v>23</v>
      </c>
      <c r="K5176" s="32">
        <f>1/Table1[[#This Row],[Duration (Time between doses '[in hours'])]]</f>
        <v>8.3333333333333329E-2</v>
      </c>
      <c r="L5176" s="33">
        <f>Table1[[#This Row],[number doses per hour]]*INDEX(Table2[price per dose],Table1[[#This Row],[Drug ID]])</f>
        <v>0.56619444444444444</v>
      </c>
      <c r="M5176" s="11" t="b">
        <f>AND(Table1[[#This Row],[hour of cancellation 0 to 23]]&gt;=0,Table1[[#This Row],[hour of cancellation 0 to 23]]&lt;=23)</f>
        <v>1</v>
      </c>
    </row>
    <row r="5177" spans="1:13" x14ac:dyDescent="0.3">
      <c r="A5177" s="1">
        <v>5176</v>
      </c>
      <c r="B5177" s="1">
        <v>2</v>
      </c>
      <c r="C5177" s="2">
        <v>41136.763128495113</v>
      </c>
      <c r="D5177" s="2">
        <v>41196.762499999997</v>
      </c>
      <c r="E5177" s="1">
        <v>10</v>
      </c>
      <c r="F5177" s="2">
        <v>41137.587447958038</v>
      </c>
      <c r="G5177" s="1">
        <v>0</v>
      </c>
      <c r="H5177" s="32">
        <f>IFERROR(HOUR(Table1[[#This Row],[Cancel Date/time]])+MINUTE(Table1[[#This Row],[Cancel Date/time]])/60,"not cancelled")</f>
        <v>14.083333333333334</v>
      </c>
      <c r="I5177" s="47">
        <f>IFERROR(ROUND(Table1[[#This Row],[cancellation time decimal]],0),"not cancelled")</f>
        <v>14</v>
      </c>
      <c r="J5177" s="10">
        <f>IFERROR(MOD(Table1[[#This Row],[cancellation hour rounded]],24),"not cancelled")</f>
        <v>14</v>
      </c>
      <c r="K5177" s="32">
        <f>1/Table1[[#This Row],[Duration (Time between doses '[in hours'])]]</f>
        <v>0.1</v>
      </c>
      <c r="L5177" s="33">
        <f>Table1[[#This Row],[number doses per hour]]*INDEX(Table2[price per dose],Table1[[#This Row],[Drug ID]])</f>
        <v>0.84959999999999969</v>
      </c>
      <c r="M5177" s="11" t="b">
        <f>AND(Table1[[#This Row],[hour of cancellation 0 to 23]]&gt;=0,Table1[[#This Row],[hour of cancellation 0 to 23]]&lt;=23)</f>
        <v>1</v>
      </c>
    </row>
    <row r="5178" spans="1:13" x14ac:dyDescent="0.3">
      <c r="A5178" s="1">
        <v>5177</v>
      </c>
      <c r="B5178" s="1">
        <v>10</v>
      </c>
      <c r="C5178" s="2">
        <v>41136.891719219129</v>
      </c>
      <c r="D5178" s="2">
        <v>41196.89166666667</v>
      </c>
      <c r="E5178" s="1">
        <v>1</v>
      </c>
      <c r="F5178" s="2">
        <v>41143.760493482674</v>
      </c>
      <c r="G5178" s="1">
        <v>0</v>
      </c>
      <c r="H5178" s="32">
        <f>IFERROR(HOUR(Table1[[#This Row],[Cancel Date/time]])+MINUTE(Table1[[#This Row],[Cancel Date/time]])/60,"not cancelled")</f>
        <v>18.25</v>
      </c>
      <c r="I5178" s="47">
        <f>IFERROR(ROUND(Table1[[#This Row],[cancellation time decimal]],0),"not cancelled")</f>
        <v>18</v>
      </c>
      <c r="J5178" s="10">
        <f>IFERROR(MOD(Table1[[#This Row],[cancellation hour rounded]],24),"not cancelled")</f>
        <v>18</v>
      </c>
      <c r="K5178" s="32">
        <f>1/Table1[[#This Row],[Duration (Time between doses '[in hours'])]]</f>
        <v>1</v>
      </c>
      <c r="L5178" s="33">
        <f>Table1[[#This Row],[number doses per hour]]*INDEX(Table2[price per dose],Table1[[#This Row],[Drug ID]])</f>
        <v>2.5716000000000001</v>
      </c>
      <c r="M5178" s="11" t="b">
        <f>AND(Table1[[#This Row],[hour of cancellation 0 to 23]]&gt;=0,Table1[[#This Row],[hour of cancellation 0 to 23]]&lt;=23)</f>
        <v>1</v>
      </c>
    </row>
    <row r="5179" spans="1:13" x14ac:dyDescent="0.3">
      <c r="A5179" s="1">
        <v>5178</v>
      </c>
      <c r="B5179" s="1">
        <v>1</v>
      </c>
      <c r="C5179" s="2">
        <v>41137.042739281431</v>
      </c>
      <c r="D5179" s="2">
        <v>41197.042361111111</v>
      </c>
      <c r="E5179" s="1">
        <v>12</v>
      </c>
      <c r="F5179" s="2">
        <v>41138.396585649731</v>
      </c>
      <c r="G5179" s="1">
        <v>0</v>
      </c>
      <c r="H5179" s="32">
        <f>IFERROR(HOUR(Table1[[#This Row],[Cancel Date/time]])+MINUTE(Table1[[#This Row],[Cancel Date/time]])/60,"not cancelled")</f>
        <v>9.5166666666666675</v>
      </c>
      <c r="I5179" s="47">
        <f>IFERROR(ROUND(Table1[[#This Row],[cancellation time decimal]],0),"not cancelled")</f>
        <v>10</v>
      </c>
      <c r="J5179" s="10">
        <f>IFERROR(MOD(Table1[[#This Row],[cancellation hour rounded]],24),"not cancelled")</f>
        <v>10</v>
      </c>
      <c r="K5179" s="32">
        <f>1/Table1[[#This Row],[Duration (Time between doses '[in hours'])]]</f>
        <v>8.3333333333333329E-2</v>
      </c>
      <c r="L5179" s="33">
        <f>Table1[[#This Row],[number doses per hour]]*INDEX(Table2[price per dose],Table1[[#This Row],[Drug ID]])</f>
        <v>0.56619444444444444</v>
      </c>
      <c r="M5179" s="11" t="b">
        <f>AND(Table1[[#This Row],[hour of cancellation 0 to 23]]&gt;=0,Table1[[#This Row],[hour of cancellation 0 to 23]]&lt;=23)</f>
        <v>1</v>
      </c>
    </row>
    <row r="5180" spans="1:13" hidden="1" x14ac:dyDescent="0.3">
      <c r="A5180" s="1">
        <v>5179</v>
      </c>
      <c r="B5180" s="1">
        <v>5</v>
      </c>
      <c r="C5180" s="2">
        <v>41137.142432818313</v>
      </c>
      <c r="D5180" s="2">
        <v>41139.18385835259</v>
      </c>
      <c r="E5180" s="1">
        <v>24</v>
      </c>
      <c r="F5180" s="2" t="s">
        <v>5</v>
      </c>
      <c r="G5180" s="1">
        <v>0</v>
      </c>
      <c r="H5180" s="32" t="str">
        <f>IFERROR(HOUR(Table1[[#This Row],[Cancel Date/time]])+MINUTE(Table1[[#This Row],[Cancel Date/time]])/60,"not cancelled")</f>
        <v>not cancelled</v>
      </c>
      <c r="I5180" s="47" t="str">
        <f>IFERROR(ROUND(Table1[[#This Row],[cancellation time decimal]],0),"not cancelled")</f>
        <v>not cancelled</v>
      </c>
      <c r="J5180" s="10" t="str">
        <f>IFERROR(MOD(Table1[[#This Row],[cancellation hour rounded]],24),"not cancelled")</f>
        <v>not cancelled</v>
      </c>
      <c r="K5180" s="32">
        <f>1/Table1[[#This Row],[Duration (Time between doses '[in hours'])]]</f>
        <v>4.1666666666666664E-2</v>
      </c>
      <c r="L5180" s="33">
        <f>Table1[[#This Row],[number doses per hour]]*INDEX(Table2[price per dose],Table1[[#This Row],[Drug ID]])</f>
        <v>0.2815833333333333</v>
      </c>
      <c r="M5180" s="11" t="b">
        <f>AND(Table1[[#This Row],[hour of cancellation 0 to 23]]&gt;=0,Table1[[#This Row],[hour of cancellation 0 to 23]]&lt;=23)</f>
        <v>0</v>
      </c>
    </row>
    <row r="5181" spans="1:13" x14ac:dyDescent="0.3">
      <c r="A5181" s="1">
        <v>5180</v>
      </c>
      <c r="B5181" s="1">
        <v>1</v>
      </c>
      <c r="C5181" s="2">
        <v>41137.281565120233</v>
      </c>
      <c r="D5181" s="2">
        <v>41197.28125</v>
      </c>
      <c r="E5181" s="1">
        <v>8</v>
      </c>
      <c r="F5181" s="2">
        <v>41137.565536003684</v>
      </c>
      <c r="G5181" s="1">
        <v>0</v>
      </c>
      <c r="H5181" s="32">
        <f>IFERROR(HOUR(Table1[[#This Row],[Cancel Date/time]])+MINUTE(Table1[[#This Row],[Cancel Date/time]])/60,"not cancelled")</f>
        <v>13.566666666666666</v>
      </c>
      <c r="I5181" s="47">
        <f>IFERROR(ROUND(Table1[[#This Row],[cancellation time decimal]],0),"not cancelled")</f>
        <v>14</v>
      </c>
      <c r="J5181" s="10">
        <f>IFERROR(MOD(Table1[[#This Row],[cancellation hour rounded]],24),"not cancelled")</f>
        <v>14</v>
      </c>
      <c r="K5181" s="32">
        <f>1/Table1[[#This Row],[Duration (Time between doses '[in hours'])]]</f>
        <v>0.125</v>
      </c>
      <c r="L5181" s="33">
        <f>Table1[[#This Row],[number doses per hour]]*INDEX(Table2[price per dose],Table1[[#This Row],[Drug ID]])</f>
        <v>0.84929166666666667</v>
      </c>
      <c r="M5181" s="11" t="b">
        <f>AND(Table1[[#This Row],[hour of cancellation 0 to 23]]&gt;=0,Table1[[#This Row],[hour of cancellation 0 to 23]]&lt;=23)</f>
        <v>1</v>
      </c>
    </row>
    <row r="5182" spans="1:13" x14ac:dyDescent="0.3">
      <c r="A5182" s="1">
        <v>5181</v>
      </c>
      <c r="B5182" s="1">
        <v>1</v>
      </c>
      <c r="C5182" s="2">
        <v>41137.261665567916</v>
      </c>
      <c r="D5182" s="2">
        <v>41197.261111111111</v>
      </c>
      <c r="E5182" s="1">
        <v>8</v>
      </c>
      <c r="F5182" s="2">
        <v>41138.473781436573</v>
      </c>
      <c r="G5182" s="1">
        <v>0</v>
      </c>
      <c r="H5182" s="32">
        <f>IFERROR(HOUR(Table1[[#This Row],[Cancel Date/time]])+MINUTE(Table1[[#This Row],[Cancel Date/time]])/60,"not cancelled")</f>
        <v>11.366666666666667</v>
      </c>
      <c r="I5182" s="47">
        <f>IFERROR(ROUND(Table1[[#This Row],[cancellation time decimal]],0),"not cancelled")</f>
        <v>11</v>
      </c>
      <c r="J5182" s="10">
        <f>IFERROR(MOD(Table1[[#This Row],[cancellation hour rounded]],24),"not cancelled")</f>
        <v>11</v>
      </c>
      <c r="K5182" s="32">
        <f>1/Table1[[#This Row],[Duration (Time between doses '[in hours'])]]</f>
        <v>0.125</v>
      </c>
      <c r="L5182" s="33">
        <f>Table1[[#This Row],[number doses per hour]]*INDEX(Table2[price per dose],Table1[[#This Row],[Drug ID]])</f>
        <v>0.84929166666666667</v>
      </c>
      <c r="M5182" s="11" t="b">
        <f>AND(Table1[[#This Row],[hour of cancellation 0 to 23]]&gt;=0,Table1[[#This Row],[hour of cancellation 0 to 23]]&lt;=23)</f>
        <v>1</v>
      </c>
    </row>
    <row r="5183" spans="1:13" hidden="1" x14ac:dyDescent="0.3">
      <c r="A5183" s="1">
        <v>5182</v>
      </c>
      <c r="B5183" s="1">
        <v>10</v>
      </c>
      <c r="C5183" s="2">
        <v>41137.362071524956</v>
      </c>
      <c r="D5183" s="2">
        <v>41140.361898479103</v>
      </c>
      <c r="E5183" s="1">
        <v>1</v>
      </c>
      <c r="F5183" s="2" t="s">
        <v>5</v>
      </c>
      <c r="G5183" s="1">
        <v>4</v>
      </c>
      <c r="H5183" s="32" t="str">
        <f>IFERROR(HOUR(Table1[[#This Row],[Cancel Date/time]])+MINUTE(Table1[[#This Row],[Cancel Date/time]])/60,"not cancelled")</f>
        <v>not cancelled</v>
      </c>
      <c r="I5183" s="47" t="str">
        <f>IFERROR(ROUND(Table1[[#This Row],[cancellation time decimal]],0),"not cancelled")</f>
        <v>not cancelled</v>
      </c>
      <c r="J5183" s="10" t="str">
        <f>IFERROR(MOD(Table1[[#This Row],[cancellation hour rounded]],24),"not cancelled")</f>
        <v>not cancelled</v>
      </c>
      <c r="K5183" s="32">
        <f>1/Table1[[#This Row],[Duration (Time between doses '[in hours'])]]</f>
        <v>1</v>
      </c>
      <c r="L5183" s="33">
        <f>Table1[[#This Row],[number doses per hour]]*INDEX(Table2[price per dose],Table1[[#This Row],[Drug ID]])</f>
        <v>2.5716000000000001</v>
      </c>
      <c r="M5183" s="11" t="b">
        <f>AND(Table1[[#This Row],[hour of cancellation 0 to 23]]&gt;=0,Table1[[#This Row],[hour of cancellation 0 to 23]]&lt;=23)</f>
        <v>0</v>
      </c>
    </row>
    <row r="5184" spans="1:13" hidden="1" x14ac:dyDescent="0.3">
      <c r="A5184" s="1">
        <v>5183</v>
      </c>
      <c r="B5184" s="1">
        <v>3</v>
      </c>
      <c r="C5184" s="2">
        <v>41137.426293423021</v>
      </c>
      <c r="D5184" s="2">
        <v>41139.88434486901</v>
      </c>
      <c r="E5184" s="1">
        <v>24</v>
      </c>
      <c r="F5184" s="2" t="s">
        <v>5</v>
      </c>
      <c r="G5184" s="1">
        <v>0</v>
      </c>
      <c r="H5184" s="32" t="str">
        <f>IFERROR(HOUR(Table1[[#This Row],[Cancel Date/time]])+MINUTE(Table1[[#This Row],[Cancel Date/time]])/60,"not cancelled")</f>
        <v>not cancelled</v>
      </c>
      <c r="I5184" s="47" t="str">
        <f>IFERROR(ROUND(Table1[[#This Row],[cancellation time decimal]],0),"not cancelled")</f>
        <v>not cancelled</v>
      </c>
      <c r="J5184" s="10" t="str">
        <f>IFERROR(MOD(Table1[[#This Row],[cancellation hour rounded]],24),"not cancelled")</f>
        <v>not cancelled</v>
      </c>
      <c r="K5184" s="32">
        <f>1/Table1[[#This Row],[Duration (Time between doses '[in hours'])]]</f>
        <v>4.1666666666666664E-2</v>
      </c>
      <c r="L5184" s="33">
        <f>Table1[[#This Row],[number doses per hour]]*INDEX(Table2[price per dose],Table1[[#This Row],[Drug ID]])</f>
        <v>0.18133000000000002</v>
      </c>
      <c r="M5184" s="11" t="b">
        <f>AND(Table1[[#This Row],[hour of cancellation 0 to 23]]&gt;=0,Table1[[#This Row],[hour of cancellation 0 to 23]]&lt;=23)</f>
        <v>0</v>
      </c>
    </row>
    <row r="5185" spans="1:13" x14ac:dyDescent="0.3">
      <c r="A5185" s="1">
        <v>5184</v>
      </c>
      <c r="B5185" s="1">
        <v>3</v>
      </c>
      <c r="C5185" s="2">
        <v>41137.417436477779</v>
      </c>
      <c r="D5185" s="2">
        <v>41197.417361111111</v>
      </c>
      <c r="E5185" s="1">
        <v>24</v>
      </c>
      <c r="F5185" s="2">
        <v>41139.631621485139</v>
      </c>
      <c r="G5185" s="1">
        <v>0</v>
      </c>
      <c r="H5185" s="32">
        <f>IFERROR(HOUR(Table1[[#This Row],[Cancel Date/time]])+MINUTE(Table1[[#This Row],[Cancel Date/time]])/60,"not cancelled")</f>
        <v>15.15</v>
      </c>
      <c r="I5185" s="47">
        <f>IFERROR(ROUND(Table1[[#This Row],[cancellation time decimal]],0),"not cancelled")</f>
        <v>15</v>
      </c>
      <c r="J5185" s="10">
        <f>IFERROR(MOD(Table1[[#This Row],[cancellation hour rounded]],24),"not cancelled")</f>
        <v>15</v>
      </c>
      <c r="K5185" s="32">
        <f>1/Table1[[#This Row],[Duration (Time between doses '[in hours'])]]</f>
        <v>4.1666666666666664E-2</v>
      </c>
      <c r="L5185" s="33">
        <f>Table1[[#This Row],[number doses per hour]]*INDEX(Table2[price per dose],Table1[[#This Row],[Drug ID]])</f>
        <v>0.18133000000000002</v>
      </c>
      <c r="M5185" s="11" t="b">
        <f>AND(Table1[[#This Row],[hour of cancellation 0 to 23]]&gt;=0,Table1[[#This Row],[hour of cancellation 0 to 23]]&lt;=23)</f>
        <v>1</v>
      </c>
    </row>
    <row r="5186" spans="1:13" x14ac:dyDescent="0.3">
      <c r="A5186" s="1">
        <v>5185</v>
      </c>
      <c r="B5186" s="1">
        <v>7</v>
      </c>
      <c r="C5186" s="2">
        <v>41137.527365472568</v>
      </c>
      <c r="D5186" s="2">
        <v>41197.527083333334</v>
      </c>
      <c r="E5186" s="1">
        <v>24</v>
      </c>
      <c r="F5186" s="2">
        <v>41157.497709341646</v>
      </c>
      <c r="G5186" s="1">
        <v>0</v>
      </c>
      <c r="H5186" s="32">
        <f>IFERROR(HOUR(Table1[[#This Row],[Cancel Date/time]])+MINUTE(Table1[[#This Row],[Cancel Date/time]])/60,"not cancelled")</f>
        <v>11.933333333333334</v>
      </c>
      <c r="I5186" s="47">
        <f>IFERROR(ROUND(Table1[[#This Row],[cancellation time decimal]],0),"not cancelled")</f>
        <v>12</v>
      </c>
      <c r="J5186" s="10">
        <f>IFERROR(MOD(Table1[[#This Row],[cancellation hour rounded]],24),"not cancelled")</f>
        <v>12</v>
      </c>
      <c r="K5186" s="32">
        <f>1/Table1[[#This Row],[Duration (Time between doses '[in hours'])]]</f>
        <v>4.1666666666666664E-2</v>
      </c>
      <c r="L5186" s="33">
        <f>Table1[[#This Row],[number doses per hour]]*INDEX(Table2[price per dose],Table1[[#This Row],[Drug ID]])</f>
        <v>1.2958049999999997</v>
      </c>
      <c r="M5186" s="11" t="b">
        <f>AND(Table1[[#This Row],[hour of cancellation 0 to 23]]&gt;=0,Table1[[#This Row],[hour of cancellation 0 to 23]]&lt;=23)</f>
        <v>1</v>
      </c>
    </row>
    <row r="5187" spans="1:13" x14ac:dyDescent="0.3">
      <c r="A5187" s="1">
        <v>5186</v>
      </c>
      <c r="B5187" s="1">
        <v>5</v>
      </c>
      <c r="C5187" s="2">
        <v>41137.535196173128</v>
      </c>
      <c r="D5187" s="2">
        <v>41197.534722222219</v>
      </c>
      <c r="E5187" s="1">
        <v>24</v>
      </c>
      <c r="F5187" s="2">
        <v>41140.499094203216</v>
      </c>
      <c r="G5187" s="1">
        <v>0</v>
      </c>
      <c r="H5187" s="32">
        <f>IFERROR(HOUR(Table1[[#This Row],[Cancel Date/time]])+MINUTE(Table1[[#This Row],[Cancel Date/time]])/60,"not cancelled")</f>
        <v>11.966666666666667</v>
      </c>
      <c r="I5187" s="47">
        <f>IFERROR(ROUND(Table1[[#This Row],[cancellation time decimal]],0),"not cancelled")</f>
        <v>12</v>
      </c>
      <c r="J5187" s="10">
        <f>IFERROR(MOD(Table1[[#This Row],[cancellation hour rounded]],24),"not cancelled")</f>
        <v>12</v>
      </c>
      <c r="K5187" s="32">
        <f>1/Table1[[#This Row],[Duration (Time between doses '[in hours'])]]</f>
        <v>4.1666666666666664E-2</v>
      </c>
      <c r="L5187" s="33">
        <f>Table1[[#This Row],[number doses per hour]]*INDEX(Table2[price per dose],Table1[[#This Row],[Drug ID]])</f>
        <v>0.2815833333333333</v>
      </c>
      <c r="M5187" s="11" t="b">
        <f>AND(Table1[[#This Row],[hour of cancellation 0 to 23]]&gt;=0,Table1[[#This Row],[hour of cancellation 0 to 23]]&lt;=23)</f>
        <v>1</v>
      </c>
    </row>
    <row r="5188" spans="1:13" x14ac:dyDescent="0.3">
      <c r="A5188" s="1">
        <v>5187</v>
      </c>
      <c r="B5188" s="1">
        <v>5</v>
      </c>
      <c r="C5188" s="2">
        <v>41137.515524672446</v>
      </c>
      <c r="D5188" s="2">
        <v>41197.515277777777</v>
      </c>
      <c r="E5188" s="1">
        <v>24</v>
      </c>
      <c r="F5188" s="2">
        <v>41140.48902684568</v>
      </c>
      <c r="G5188" s="1">
        <v>0</v>
      </c>
      <c r="H5188" s="32">
        <f>IFERROR(HOUR(Table1[[#This Row],[Cancel Date/time]])+MINUTE(Table1[[#This Row],[Cancel Date/time]])/60,"not cancelled")</f>
        <v>11.733333333333333</v>
      </c>
      <c r="I5188" s="47">
        <f>IFERROR(ROUND(Table1[[#This Row],[cancellation time decimal]],0),"not cancelled")</f>
        <v>12</v>
      </c>
      <c r="J5188" s="10">
        <f>IFERROR(MOD(Table1[[#This Row],[cancellation hour rounded]],24),"not cancelled")</f>
        <v>12</v>
      </c>
      <c r="K5188" s="32">
        <f>1/Table1[[#This Row],[Duration (Time between doses '[in hours'])]]</f>
        <v>4.1666666666666664E-2</v>
      </c>
      <c r="L5188" s="33">
        <f>Table1[[#This Row],[number doses per hour]]*INDEX(Table2[price per dose],Table1[[#This Row],[Drug ID]])</f>
        <v>0.2815833333333333</v>
      </c>
      <c r="M5188" s="11" t="b">
        <f>AND(Table1[[#This Row],[hour of cancellation 0 to 23]]&gt;=0,Table1[[#This Row],[hour of cancellation 0 to 23]]&lt;=23)</f>
        <v>1</v>
      </c>
    </row>
    <row r="5189" spans="1:13" x14ac:dyDescent="0.3">
      <c r="A5189" s="1">
        <v>5188</v>
      </c>
      <c r="B5189" s="1">
        <v>1</v>
      </c>
      <c r="C5189" s="2">
        <v>41137.576585307506</v>
      </c>
      <c r="D5189" s="2">
        <v>41197.576388888883</v>
      </c>
      <c r="E5189" s="1">
        <v>8</v>
      </c>
      <c r="F5189" s="2">
        <v>41137.587315496465</v>
      </c>
      <c r="G5189" s="1">
        <v>0</v>
      </c>
      <c r="H5189" s="32">
        <f>IFERROR(HOUR(Table1[[#This Row],[Cancel Date/time]])+MINUTE(Table1[[#This Row],[Cancel Date/time]])/60,"not cancelled")</f>
        <v>14.083333333333334</v>
      </c>
      <c r="I5189" s="47">
        <f>IFERROR(ROUND(Table1[[#This Row],[cancellation time decimal]],0),"not cancelled")</f>
        <v>14</v>
      </c>
      <c r="J5189" s="10">
        <f>IFERROR(MOD(Table1[[#This Row],[cancellation hour rounded]],24),"not cancelled")</f>
        <v>14</v>
      </c>
      <c r="K5189" s="32">
        <f>1/Table1[[#This Row],[Duration (Time between doses '[in hours'])]]</f>
        <v>0.125</v>
      </c>
      <c r="L5189" s="33">
        <f>Table1[[#This Row],[number doses per hour]]*INDEX(Table2[price per dose],Table1[[#This Row],[Drug ID]])</f>
        <v>0.84929166666666667</v>
      </c>
      <c r="M5189" s="11" t="b">
        <f>AND(Table1[[#This Row],[hour of cancellation 0 to 23]]&gt;=0,Table1[[#This Row],[hour of cancellation 0 to 23]]&lt;=23)</f>
        <v>1</v>
      </c>
    </row>
    <row r="5190" spans="1:13" hidden="1" x14ac:dyDescent="0.3">
      <c r="A5190" s="1">
        <v>5189</v>
      </c>
      <c r="B5190" s="1">
        <v>7</v>
      </c>
      <c r="C5190" s="2">
        <v>41137.580161098937</v>
      </c>
      <c r="D5190" s="2">
        <v>41140.121492748141</v>
      </c>
      <c r="E5190" s="1">
        <v>24</v>
      </c>
      <c r="F5190" s="2" t="s">
        <v>5</v>
      </c>
      <c r="G5190" s="1">
        <v>0</v>
      </c>
      <c r="H5190" s="32" t="str">
        <f>IFERROR(HOUR(Table1[[#This Row],[Cancel Date/time]])+MINUTE(Table1[[#This Row],[Cancel Date/time]])/60,"not cancelled")</f>
        <v>not cancelled</v>
      </c>
      <c r="I5190" s="47" t="str">
        <f>IFERROR(ROUND(Table1[[#This Row],[cancellation time decimal]],0),"not cancelled")</f>
        <v>not cancelled</v>
      </c>
      <c r="J5190" s="10" t="str">
        <f>IFERROR(MOD(Table1[[#This Row],[cancellation hour rounded]],24),"not cancelled")</f>
        <v>not cancelled</v>
      </c>
      <c r="K5190" s="32">
        <f>1/Table1[[#This Row],[Duration (Time between doses '[in hours'])]]</f>
        <v>4.1666666666666664E-2</v>
      </c>
      <c r="L5190" s="33">
        <f>Table1[[#This Row],[number doses per hour]]*INDEX(Table2[price per dose],Table1[[#This Row],[Drug ID]])</f>
        <v>1.2958049999999997</v>
      </c>
      <c r="M5190" s="11" t="b">
        <f>AND(Table1[[#This Row],[hour of cancellation 0 to 23]]&gt;=0,Table1[[#This Row],[hour of cancellation 0 to 23]]&lt;=23)</f>
        <v>0</v>
      </c>
    </row>
    <row r="5191" spans="1:13" x14ac:dyDescent="0.3">
      <c r="A5191" s="1">
        <v>5190</v>
      </c>
      <c r="B5191" s="1">
        <v>1</v>
      </c>
      <c r="C5191" s="2">
        <v>41137.55266843643</v>
      </c>
      <c r="D5191" s="2">
        <v>41197.552083333328</v>
      </c>
      <c r="E5191" s="1">
        <v>12</v>
      </c>
      <c r="F5191" s="2">
        <v>41138.427532061585</v>
      </c>
      <c r="G5191" s="1">
        <v>0</v>
      </c>
      <c r="H5191" s="32">
        <f>IFERROR(HOUR(Table1[[#This Row],[Cancel Date/time]])+MINUTE(Table1[[#This Row],[Cancel Date/time]])/60,"not cancelled")</f>
        <v>10.25</v>
      </c>
      <c r="I5191" s="47">
        <f>IFERROR(ROUND(Table1[[#This Row],[cancellation time decimal]],0),"not cancelled")</f>
        <v>10</v>
      </c>
      <c r="J5191" s="10">
        <f>IFERROR(MOD(Table1[[#This Row],[cancellation hour rounded]],24),"not cancelled")</f>
        <v>10</v>
      </c>
      <c r="K5191" s="32">
        <f>1/Table1[[#This Row],[Duration (Time between doses '[in hours'])]]</f>
        <v>8.3333333333333329E-2</v>
      </c>
      <c r="L5191" s="33">
        <f>Table1[[#This Row],[number doses per hour]]*INDEX(Table2[price per dose],Table1[[#This Row],[Drug ID]])</f>
        <v>0.56619444444444444</v>
      </c>
      <c r="M5191" s="11" t="b">
        <f>AND(Table1[[#This Row],[hour of cancellation 0 to 23]]&gt;=0,Table1[[#This Row],[hour of cancellation 0 to 23]]&lt;=23)</f>
        <v>1</v>
      </c>
    </row>
    <row r="5192" spans="1:13" x14ac:dyDescent="0.3">
      <c r="A5192" s="1">
        <v>5191</v>
      </c>
      <c r="B5192" s="1">
        <v>4</v>
      </c>
      <c r="C5192" s="2">
        <v>41137.576051958109</v>
      </c>
      <c r="D5192" s="2">
        <v>41197.575694444444</v>
      </c>
      <c r="E5192" s="1">
        <v>12</v>
      </c>
      <c r="F5192" s="2">
        <v>41139.294979552084</v>
      </c>
      <c r="G5192" s="1">
        <v>0</v>
      </c>
      <c r="H5192" s="32">
        <f>IFERROR(HOUR(Table1[[#This Row],[Cancel Date/time]])+MINUTE(Table1[[#This Row],[Cancel Date/time]])/60,"not cancelled")</f>
        <v>7.0666666666666664</v>
      </c>
      <c r="I5192" s="47">
        <f>IFERROR(ROUND(Table1[[#This Row],[cancellation time decimal]],0),"not cancelled")</f>
        <v>7</v>
      </c>
      <c r="J5192" s="10">
        <f>IFERROR(MOD(Table1[[#This Row],[cancellation hour rounded]],24),"not cancelled")</f>
        <v>7</v>
      </c>
      <c r="K5192" s="32">
        <f>1/Table1[[#This Row],[Duration (Time between doses '[in hours'])]]</f>
        <v>8.3333333333333329E-2</v>
      </c>
      <c r="L5192" s="33">
        <f>Table1[[#This Row],[number doses per hour]]*INDEX(Table2[price per dose],Table1[[#This Row],[Drug ID]])</f>
        <v>1.448055119047619</v>
      </c>
      <c r="M5192" s="11" t="b">
        <f>AND(Table1[[#This Row],[hour of cancellation 0 to 23]]&gt;=0,Table1[[#This Row],[hour of cancellation 0 to 23]]&lt;=23)</f>
        <v>1</v>
      </c>
    </row>
    <row r="5193" spans="1:13" x14ac:dyDescent="0.3">
      <c r="A5193" s="1">
        <v>5192</v>
      </c>
      <c r="B5193" s="1">
        <v>7</v>
      </c>
      <c r="C5193" s="2">
        <v>41137.592607783561</v>
      </c>
      <c r="D5193" s="2">
        <v>41197.592361111114</v>
      </c>
      <c r="E5193" s="1">
        <v>24</v>
      </c>
      <c r="F5193" s="2">
        <v>41153.324170788517</v>
      </c>
      <c r="G5193" s="1">
        <v>0</v>
      </c>
      <c r="H5193" s="32">
        <f>IFERROR(HOUR(Table1[[#This Row],[Cancel Date/time]])+MINUTE(Table1[[#This Row],[Cancel Date/time]])/60,"not cancelled")</f>
        <v>7.7666666666666666</v>
      </c>
      <c r="I5193" s="47">
        <f>IFERROR(ROUND(Table1[[#This Row],[cancellation time decimal]],0),"not cancelled")</f>
        <v>8</v>
      </c>
      <c r="J5193" s="10">
        <f>IFERROR(MOD(Table1[[#This Row],[cancellation hour rounded]],24),"not cancelled")</f>
        <v>8</v>
      </c>
      <c r="K5193" s="32">
        <f>1/Table1[[#This Row],[Duration (Time between doses '[in hours'])]]</f>
        <v>4.1666666666666664E-2</v>
      </c>
      <c r="L5193" s="33">
        <f>Table1[[#This Row],[number doses per hour]]*INDEX(Table2[price per dose],Table1[[#This Row],[Drug ID]])</f>
        <v>1.2958049999999997</v>
      </c>
      <c r="M5193" s="11" t="b">
        <f>AND(Table1[[#This Row],[hour of cancellation 0 to 23]]&gt;=0,Table1[[#This Row],[hour of cancellation 0 to 23]]&lt;=23)</f>
        <v>1</v>
      </c>
    </row>
    <row r="5194" spans="1:13" x14ac:dyDescent="0.3">
      <c r="A5194" s="1">
        <v>5193</v>
      </c>
      <c r="B5194" s="1">
        <v>1</v>
      </c>
      <c r="C5194" s="2">
        <v>41137.662113672013</v>
      </c>
      <c r="D5194" s="2">
        <v>41197.661805555559</v>
      </c>
      <c r="E5194" s="1">
        <v>12</v>
      </c>
      <c r="F5194" s="2">
        <v>41138.406605706485</v>
      </c>
      <c r="G5194" s="1">
        <v>0</v>
      </c>
      <c r="H5194" s="32">
        <f>IFERROR(HOUR(Table1[[#This Row],[Cancel Date/time]])+MINUTE(Table1[[#This Row],[Cancel Date/time]])/60,"not cancelled")</f>
        <v>9.75</v>
      </c>
      <c r="I5194" s="47">
        <f>IFERROR(ROUND(Table1[[#This Row],[cancellation time decimal]],0),"not cancelled")</f>
        <v>10</v>
      </c>
      <c r="J5194" s="10">
        <f>IFERROR(MOD(Table1[[#This Row],[cancellation hour rounded]],24),"not cancelled")</f>
        <v>10</v>
      </c>
      <c r="K5194" s="32">
        <f>1/Table1[[#This Row],[Duration (Time between doses '[in hours'])]]</f>
        <v>8.3333333333333329E-2</v>
      </c>
      <c r="L5194" s="33">
        <f>Table1[[#This Row],[number doses per hour]]*INDEX(Table2[price per dose],Table1[[#This Row],[Drug ID]])</f>
        <v>0.56619444444444444</v>
      </c>
      <c r="M5194" s="11" t="b">
        <f>AND(Table1[[#This Row],[hour of cancellation 0 to 23]]&gt;=0,Table1[[#This Row],[hour of cancellation 0 to 23]]&lt;=23)</f>
        <v>1</v>
      </c>
    </row>
    <row r="5195" spans="1:13" hidden="1" x14ac:dyDescent="0.3">
      <c r="A5195" s="1">
        <v>5194</v>
      </c>
      <c r="B5195" s="1">
        <v>3</v>
      </c>
      <c r="C5195" s="2">
        <v>41137.638554654441</v>
      </c>
      <c r="D5195" s="2">
        <v>41141.263300804923</v>
      </c>
      <c r="E5195" s="1">
        <v>24</v>
      </c>
      <c r="F5195" s="2" t="s">
        <v>5</v>
      </c>
      <c r="G5195" s="1">
        <v>0</v>
      </c>
      <c r="H5195" s="32" t="str">
        <f>IFERROR(HOUR(Table1[[#This Row],[Cancel Date/time]])+MINUTE(Table1[[#This Row],[Cancel Date/time]])/60,"not cancelled")</f>
        <v>not cancelled</v>
      </c>
      <c r="I5195" s="47" t="str">
        <f>IFERROR(ROUND(Table1[[#This Row],[cancellation time decimal]],0),"not cancelled")</f>
        <v>not cancelled</v>
      </c>
      <c r="J5195" s="10" t="str">
        <f>IFERROR(MOD(Table1[[#This Row],[cancellation hour rounded]],24),"not cancelled")</f>
        <v>not cancelled</v>
      </c>
      <c r="K5195" s="32">
        <f>1/Table1[[#This Row],[Duration (Time between doses '[in hours'])]]</f>
        <v>4.1666666666666664E-2</v>
      </c>
      <c r="L5195" s="33">
        <f>Table1[[#This Row],[number doses per hour]]*INDEX(Table2[price per dose],Table1[[#This Row],[Drug ID]])</f>
        <v>0.18133000000000002</v>
      </c>
      <c r="M5195" s="11" t="b">
        <f>AND(Table1[[#This Row],[hour of cancellation 0 to 23]]&gt;=0,Table1[[#This Row],[hour of cancellation 0 to 23]]&lt;=23)</f>
        <v>0</v>
      </c>
    </row>
    <row r="5196" spans="1:13" x14ac:dyDescent="0.3">
      <c r="A5196" s="1">
        <v>5195</v>
      </c>
      <c r="B5196" s="1">
        <v>4</v>
      </c>
      <c r="C5196" s="2">
        <v>41137.66068589536</v>
      </c>
      <c r="D5196" s="2">
        <v>41197.660416666666</v>
      </c>
      <c r="E5196" s="1">
        <v>12</v>
      </c>
      <c r="F5196" s="2">
        <v>41140.585700572119</v>
      </c>
      <c r="G5196" s="1">
        <v>0</v>
      </c>
      <c r="H5196" s="32">
        <f>IFERROR(HOUR(Table1[[#This Row],[Cancel Date/time]])+MINUTE(Table1[[#This Row],[Cancel Date/time]])/60,"not cancelled")</f>
        <v>14.05</v>
      </c>
      <c r="I5196" s="47">
        <f>IFERROR(ROUND(Table1[[#This Row],[cancellation time decimal]],0),"not cancelled")</f>
        <v>14</v>
      </c>
      <c r="J5196" s="10">
        <f>IFERROR(MOD(Table1[[#This Row],[cancellation hour rounded]],24),"not cancelled")</f>
        <v>14</v>
      </c>
      <c r="K5196" s="32">
        <f>1/Table1[[#This Row],[Duration (Time between doses '[in hours'])]]</f>
        <v>8.3333333333333329E-2</v>
      </c>
      <c r="L5196" s="33">
        <f>Table1[[#This Row],[number doses per hour]]*INDEX(Table2[price per dose],Table1[[#This Row],[Drug ID]])</f>
        <v>1.448055119047619</v>
      </c>
      <c r="M5196" s="11" t="b">
        <f>AND(Table1[[#This Row],[hour of cancellation 0 to 23]]&gt;=0,Table1[[#This Row],[hour of cancellation 0 to 23]]&lt;=23)</f>
        <v>1</v>
      </c>
    </row>
    <row r="5197" spans="1:13" hidden="1" x14ac:dyDescent="0.3">
      <c r="A5197" s="1">
        <v>5196</v>
      </c>
      <c r="B5197" s="1">
        <v>2</v>
      </c>
      <c r="C5197" s="2">
        <v>41137.642277669285</v>
      </c>
      <c r="D5197" s="2">
        <v>41139.975217011779</v>
      </c>
      <c r="E5197" s="1">
        <v>10</v>
      </c>
      <c r="F5197" s="2" t="s">
        <v>5</v>
      </c>
      <c r="G5197" s="1">
        <v>0</v>
      </c>
      <c r="H5197" s="32" t="str">
        <f>IFERROR(HOUR(Table1[[#This Row],[Cancel Date/time]])+MINUTE(Table1[[#This Row],[Cancel Date/time]])/60,"not cancelled")</f>
        <v>not cancelled</v>
      </c>
      <c r="I5197" s="47" t="str">
        <f>IFERROR(ROUND(Table1[[#This Row],[cancellation time decimal]],0),"not cancelled")</f>
        <v>not cancelled</v>
      </c>
      <c r="J5197" s="10" t="str">
        <f>IFERROR(MOD(Table1[[#This Row],[cancellation hour rounded]],24),"not cancelled")</f>
        <v>not cancelled</v>
      </c>
      <c r="K5197" s="32">
        <f>1/Table1[[#This Row],[Duration (Time between doses '[in hours'])]]</f>
        <v>0.1</v>
      </c>
      <c r="L5197" s="33">
        <f>Table1[[#This Row],[number doses per hour]]*INDEX(Table2[price per dose],Table1[[#This Row],[Drug ID]])</f>
        <v>0.84959999999999969</v>
      </c>
      <c r="M5197" s="11" t="b">
        <f>AND(Table1[[#This Row],[hour of cancellation 0 to 23]]&gt;=0,Table1[[#This Row],[hour of cancellation 0 to 23]]&lt;=23)</f>
        <v>0</v>
      </c>
    </row>
    <row r="5198" spans="1:13" x14ac:dyDescent="0.3">
      <c r="A5198" s="1">
        <v>5197</v>
      </c>
      <c r="B5198" s="1">
        <v>3</v>
      </c>
      <c r="C5198" s="2">
        <v>41137.71878019585</v>
      </c>
      <c r="D5198" s="2">
        <v>41197.71875</v>
      </c>
      <c r="E5198" s="1">
        <v>24</v>
      </c>
      <c r="F5198" s="2">
        <v>41140.534783059986</v>
      </c>
      <c r="G5198" s="1">
        <v>0</v>
      </c>
      <c r="H5198" s="32">
        <f>IFERROR(HOUR(Table1[[#This Row],[Cancel Date/time]])+MINUTE(Table1[[#This Row],[Cancel Date/time]])/60,"not cancelled")</f>
        <v>12.833333333333334</v>
      </c>
      <c r="I5198" s="47">
        <f>IFERROR(ROUND(Table1[[#This Row],[cancellation time decimal]],0),"not cancelled")</f>
        <v>13</v>
      </c>
      <c r="J5198" s="10">
        <f>IFERROR(MOD(Table1[[#This Row],[cancellation hour rounded]],24),"not cancelled")</f>
        <v>13</v>
      </c>
      <c r="K5198" s="32">
        <f>1/Table1[[#This Row],[Duration (Time between doses '[in hours'])]]</f>
        <v>4.1666666666666664E-2</v>
      </c>
      <c r="L5198" s="33">
        <f>Table1[[#This Row],[number doses per hour]]*INDEX(Table2[price per dose],Table1[[#This Row],[Drug ID]])</f>
        <v>0.18133000000000002</v>
      </c>
      <c r="M5198" s="11" t="b">
        <f>AND(Table1[[#This Row],[hour of cancellation 0 to 23]]&gt;=0,Table1[[#This Row],[hour of cancellation 0 to 23]]&lt;=23)</f>
        <v>1</v>
      </c>
    </row>
    <row r="5199" spans="1:13" x14ac:dyDescent="0.3">
      <c r="A5199" s="1">
        <v>5198</v>
      </c>
      <c r="B5199" s="1">
        <v>1</v>
      </c>
      <c r="C5199" s="2">
        <v>41137.781925921685</v>
      </c>
      <c r="D5199" s="2">
        <v>41197.78125</v>
      </c>
      <c r="E5199" s="1">
        <v>12</v>
      </c>
      <c r="F5199" s="2">
        <v>41138.78481793074</v>
      </c>
      <c r="G5199" s="1">
        <v>0</v>
      </c>
      <c r="H5199" s="32">
        <f>IFERROR(HOUR(Table1[[#This Row],[Cancel Date/time]])+MINUTE(Table1[[#This Row],[Cancel Date/time]])/60,"not cancelled")</f>
        <v>18.833333333333332</v>
      </c>
      <c r="I5199" s="47">
        <f>IFERROR(ROUND(Table1[[#This Row],[cancellation time decimal]],0),"not cancelled")</f>
        <v>19</v>
      </c>
      <c r="J5199" s="10">
        <f>IFERROR(MOD(Table1[[#This Row],[cancellation hour rounded]],24),"not cancelled")</f>
        <v>19</v>
      </c>
      <c r="K5199" s="32">
        <f>1/Table1[[#This Row],[Duration (Time between doses '[in hours'])]]</f>
        <v>8.3333333333333329E-2</v>
      </c>
      <c r="L5199" s="33">
        <f>Table1[[#This Row],[number doses per hour]]*INDEX(Table2[price per dose],Table1[[#This Row],[Drug ID]])</f>
        <v>0.56619444444444444</v>
      </c>
      <c r="M5199" s="11" t="b">
        <f>AND(Table1[[#This Row],[hour of cancellation 0 to 23]]&gt;=0,Table1[[#This Row],[hour of cancellation 0 to 23]]&lt;=23)</f>
        <v>1</v>
      </c>
    </row>
    <row r="5200" spans="1:13" x14ac:dyDescent="0.3">
      <c r="A5200" s="1">
        <v>5199</v>
      </c>
      <c r="B5200" s="1">
        <v>8</v>
      </c>
      <c r="C5200" s="2">
        <v>41137.753629464569</v>
      </c>
      <c r="D5200" s="2">
        <v>41197.753472222219</v>
      </c>
      <c r="E5200" s="1">
        <v>3</v>
      </c>
      <c r="F5200" s="2">
        <v>41144.591644333239</v>
      </c>
      <c r="G5200" s="1">
        <v>0</v>
      </c>
      <c r="H5200" s="32">
        <f>IFERROR(HOUR(Table1[[#This Row],[Cancel Date/time]])+MINUTE(Table1[[#This Row],[Cancel Date/time]])/60,"not cancelled")</f>
        <v>14.183333333333334</v>
      </c>
      <c r="I5200" s="47">
        <f>IFERROR(ROUND(Table1[[#This Row],[cancellation time decimal]],0),"not cancelled")</f>
        <v>14</v>
      </c>
      <c r="J5200" s="10">
        <f>IFERROR(MOD(Table1[[#This Row],[cancellation hour rounded]],24),"not cancelled")</f>
        <v>14</v>
      </c>
      <c r="K5200" s="32">
        <f>1/Table1[[#This Row],[Duration (Time between doses '[in hours'])]]</f>
        <v>0.33333333333333331</v>
      </c>
      <c r="L5200" s="33">
        <f>Table1[[#This Row],[number doses per hour]]*INDEX(Table2[price per dose],Table1[[#This Row],[Drug ID]])</f>
        <v>0.29998222222222221</v>
      </c>
      <c r="M5200" s="11" t="b">
        <f>AND(Table1[[#This Row],[hour of cancellation 0 to 23]]&gt;=0,Table1[[#This Row],[hour of cancellation 0 to 23]]&lt;=23)</f>
        <v>1</v>
      </c>
    </row>
    <row r="5201" spans="1:13" x14ac:dyDescent="0.3">
      <c r="A5201" s="1">
        <v>5200</v>
      </c>
      <c r="B5201" s="1">
        <v>5</v>
      </c>
      <c r="C5201" s="2">
        <v>41137.78951860415</v>
      </c>
      <c r="D5201" s="2">
        <v>41197.788888888892</v>
      </c>
      <c r="E5201" s="1">
        <v>24</v>
      </c>
      <c r="F5201" s="2">
        <v>41140.992981446208</v>
      </c>
      <c r="G5201" s="1">
        <v>0</v>
      </c>
      <c r="H5201" s="32">
        <f>IFERROR(HOUR(Table1[[#This Row],[Cancel Date/time]])+MINUTE(Table1[[#This Row],[Cancel Date/time]])/60,"not cancelled")</f>
        <v>23.816666666666666</v>
      </c>
      <c r="I5201" s="47">
        <f>IFERROR(ROUND(Table1[[#This Row],[cancellation time decimal]],0),"not cancelled")</f>
        <v>24</v>
      </c>
      <c r="J5201" s="10">
        <f>IFERROR(MOD(Table1[[#This Row],[cancellation hour rounded]],24),"not cancelled")</f>
        <v>0</v>
      </c>
      <c r="K5201" s="32">
        <f>1/Table1[[#This Row],[Duration (Time between doses '[in hours'])]]</f>
        <v>4.1666666666666664E-2</v>
      </c>
      <c r="L5201" s="33">
        <f>Table1[[#This Row],[number doses per hour]]*INDEX(Table2[price per dose],Table1[[#This Row],[Drug ID]])</f>
        <v>0.2815833333333333</v>
      </c>
      <c r="M5201" s="11" t="b">
        <f>AND(Table1[[#This Row],[hour of cancellation 0 to 23]]&gt;=0,Table1[[#This Row],[hour of cancellation 0 to 23]]&lt;=23)</f>
        <v>1</v>
      </c>
    </row>
    <row r="5202" spans="1:13" x14ac:dyDescent="0.3">
      <c r="A5202" s="1">
        <v>5201</v>
      </c>
      <c r="B5202" s="1">
        <v>1</v>
      </c>
      <c r="C5202" s="2">
        <v>41137.815921477297</v>
      </c>
      <c r="D5202" s="2">
        <v>41197.815277777772</v>
      </c>
      <c r="E5202" s="1">
        <v>12</v>
      </c>
      <c r="F5202" s="2">
        <v>41138.40549291535</v>
      </c>
      <c r="G5202" s="1">
        <v>0</v>
      </c>
      <c r="H5202" s="32">
        <f>IFERROR(HOUR(Table1[[#This Row],[Cancel Date/time]])+MINUTE(Table1[[#This Row],[Cancel Date/time]])/60,"not cancelled")</f>
        <v>9.7166666666666668</v>
      </c>
      <c r="I5202" s="47">
        <f>IFERROR(ROUND(Table1[[#This Row],[cancellation time decimal]],0),"not cancelled")</f>
        <v>10</v>
      </c>
      <c r="J5202" s="10">
        <f>IFERROR(MOD(Table1[[#This Row],[cancellation hour rounded]],24),"not cancelled")</f>
        <v>10</v>
      </c>
      <c r="K5202" s="32">
        <f>1/Table1[[#This Row],[Duration (Time between doses '[in hours'])]]</f>
        <v>8.3333333333333329E-2</v>
      </c>
      <c r="L5202" s="33">
        <f>Table1[[#This Row],[number doses per hour]]*INDEX(Table2[price per dose],Table1[[#This Row],[Drug ID]])</f>
        <v>0.56619444444444444</v>
      </c>
      <c r="M5202" s="11" t="b">
        <f>AND(Table1[[#This Row],[hour of cancellation 0 to 23]]&gt;=0,Table1[[#This Row],[hour of cancellation 0 to 23]]&lt;=23)</f>
        <v>1</v>
      </c>
    </row>
    <row r="5203" spans="1:13" x14ac:dyDescent="0.3">
      <c r="A5203" s="1">
        <v>5202</v>
      </c>
      <c r="B5203" s="1">
        <v>1</v>
      </c>
      <c r="C5203" s="2">
        <v>41137.914158511026</v>
      </c>
      <c r="D5203" s="2">
        <v>41197.913888888892</v>
      </c>
      <c r="E5203" s="1">
        <v>8</v>
      </c>
      <c r="F5203" s="2">
        <v>41138.778584444175</v>
      </c>
      <c r="G5203" s="1">
        <v>0</v>
      </c>
      <c r="H5203" s="32">
        <f>IFERROR(HOUR(Table1[[#This Row],[Cancel Date/time]])+MINUTE(Table1[[#This Row],[Cancel Date/time]])/60,"not cancelled")</f>
        <v>18.683333333333334</v>
      </c>
      <c r="I5203" s="47">
        <f>IFERROR(ROUND(Table1[[#This Row],[cancellation time decimal]],0),"not cancelled")</f>
        <v>19</v>
      </c>
      <c r="J5203" s="10">
        <f>IFERROR(MOD(Table1[[#This Row],[cancellation hour rounded]],24),"not cancelled")</f>
        <v>19</v>
      </c>
      <c r="K5203" s="32">
        <f>1/Table1[[#This Row],[Duration (Time between doses '[in hours'])]]</f>
        <v>0.125</v>
      </c>
      <c r="L5203" s="33">
        <f>Table1[[#This Row],[number doses per hour]]*INDEX(Table2[price per dose],Table1[[#This Row],[Drug ID]])</f>
        <v>0.84929166666666667</v>
      </c>
      <c r="M5203" s="11" t="b">
        <f>AND(Table1[[#This Row],[hour of cancellation 0 to 23]]&gt;=0,Table1[[#This Row],[hour of cancellation 0 to 23]]&lt;=23)</f>
        <v>1</v>
      </c>
    </row>
    <row r="5204" spans="1:13" x14ac:dyDescent="0.3">
      <c r="A5204" s="1">
        <v>5203</v>
      </c>
      <c r="B5204" s="1">
        <v>4</v>
      </c>
      <c r="C5204" s="2">
        <v>41137.897856319629</v>
      </c>
      <c r="D5204" s="2">
        <v>41197.897222222222</v>
      </c>
      <c r="E5204" s="1">
        <v>12</v>
      </c>
      <c r="F5204" s="2">
        <v>41140.355306945821</v>
      </c>
      <c r="G5204" s="1">
        <v>0</v>
      </c>
      <c r="H5204" s="32">
        <f>IFERROR(HOUR(Table1[[#This Row],[Cancel Date/time]])+MINUTE(Table1[[#This Row],[Cancel Date/time]])/60,"not cancelled")</f>
        <v>8.5166666666666675</v>
      </c>
      <c r="I5204" s="47">
        <f>IFERROR(ROUND(Table1[[#This Row],[cancellation time decimal]],0),"not cancelled")</f>
        <v>9</v>
      </c>
      <c r="J5204" s="10">
        <f>IFERROR(MOD(Table1[[#This Row],[cancellation hour rounded]],24),"not cancelled")</f>
        <v>9</v>
      </c>
      <c r="K5204" s="32">
        <f>1/Table1[[#This Row],[Duration (Time between doses '[in hours'])]]</f>
        <v>8.3333333333333329E-2</v>
      </c>
      <c r="L5204" s="33">
        <f>Table1[[#This Row],[number doses per hour]]*INDEX(Table2[price per dose],Table1[[#This Row],[Drug ID]])</f>
        <v>1.448055119047619</v>
      </c>
      <c r="M5204" s="11" t="b">
        <f>AND(Table1[[#This Row],[hour of cancellation 0 to 23]]&gt;=0,Table1[[#This Row],[hour of cancellation 0 to 23]]&lt;=23)</f>
        <v>1</v>
      </c>
    </row>
    <row r="5205" spans="1:13" hidden="1" x14ac:dyDescent="0.3">
      <c r="A5205" s="1">
        <v>5204</v>
      </c>
      <c r="B5205" s="1">
        <v>4</v>
      </c>
      <c r="C5205" s="2">
        <v>41137.881204540441</v>
      </c>
      <c r="D5205" s="2">
        <v>41139.964110734909</v>
      </c>
      <c r="E5205" s="1">
        <v>12</v>
      </c>
      <c r="F5205" s="2" t="s">
        <v>5</v>
      </c>
      <c r="G5205" s="1">
        <v>0</v>
      </c>
      <c r="H5205" s="32" t="str">
        <f>IFERROR(HOUR(Table1[[#This Row],[Cancel Date/time]])+MINUTE(Table1[[#This Row],[Cancel Date/time]])/60,"not cancelled")</f>
        <v>not cancelled</v>
      </c>
      <c r="I5205" s="47" t="str">
        <f>IFERROR(ROUND(Table1[[#This Row],[cancellation time decimal]],0),"not cancelled")</f>
        <v>not cancelled</v>
      </c>
      <c r="J5205" s="10" t="str">
        <f>IFERROR(MOD(Table1[[#This Row],[cancellation hour rounded]],24),"not cancelled")</f>
        <v>not cancelled</v>
      </c>
      <c r="K5205" s="32">
        <f>1/Table1[[#This Row],[Duration (Time between doses '[in hours'])]]</f>
        <v>8.3333333333333329E-2</v>
      </c>
      <c r="L5205" s="33">
        <f>Table1[[#This Row],[number doses per hour]]*INDEX(Table2[price per dose],Table1[[#This Row],[Drug ID]])</f>
        <v>1.448055119047619</v>
      </c>
      <c r="M5205" s="11" t="b">
        <f>AND(Table1[[#This Row],[hour of cancellation 0 to 23]]&gt;=0,Table1[[#This Row],[hour of cancellation 0 to 23]]&lt;=23)</f>
        <v>0</v>
      </c>
    </row>
    <row r="5206" spans="1:13" x14ac:dyDescent="0.3">
      <c r="A5206" s="1">
        <v>5205</v>
      </c>
      <c r="B5206" s="1">
        <v>1</v>
      </c>
      <c r="C5206" s="2">
        <v>41138.005161607973</v>
      </c>
      <c r="D5206" s="2">
        <v>41198.004861111112</v>
      </c>
      <c r="E5206" s="1">
        <v>12</v>
      </c>
      <c r="F5206" s="2">
        <v>41139.364392408388</v>
      </c>
      <c r="G5206" s="1">
        <v>0</v>
      </c>
      <c r="H5206" s="32">
        <f>IFERROR(HOUR(Table1[[#This Row],[Cancel Date/time]])+MINUTE(Table1[[#This Row],[Cancel Date/time]])/60,"not cancelled")</f>
        <v>8.7333333333333325</v>
      </c>
      <c r="I5206" s="47">
        <f>IFERROR(ROUND(Table1[[#This Row],[cancellation time decimal]],0),"not cancelled")</f>
        <v>9</v>
      </c>
      <c r="J5206" s="10">
        <f>IFERROR(MOD(Table1[[#This Row],[cancellation hour rounded]],24),"not cancelled")</f>
        <v>9</v>
      </c>
      <c r="K5206" s="32">
        <f>1/Table1[[#This Row],[Duration (Time between doses '[in hours'])]]</f>
        <v>8.3333333333333329E-2</v>
      </c>
      <c r="L5206" s="33">
        <f>Table1[[#This Row],[number doses per hour]]*INDEX(Table2[price per dose],Table1[[#This Row],[Drug ID]])</f>
        <v>0.56619444444444444</v>
      </c>
      <c r="M5206" s="11" t="b">
        <f>AND(Table1[[#This Row],[hour of cancellation 0 to 23]]&gt;=0,Table1[[#This Row],[hour of cancellation 0 to 23]]&lt;=23)</f>
        <v>1</v>
      </c>
    </row>
    <row r="5207" spans="1:13" x14ac:dyDescent="0.3">
      <c r="A5207" s="1">
        <v>5206</v>
      </c>
      <c r="B5207" s="1">
        <v>3</v>
      </c>
      <c r="C5207" s="2">
        <v>41138.007897068754</v>
      </c>
      <c r="D5207" s="2">
        <v>41198.007638888892</v>
      </c>
      <c r="E5207" s="1">
        <v>24</v>
      </c>
      <c r="F5207" s="2">
        <v>41139.501158626284</v>
      </c>
      <c r="G5207" s="1">
        <v>0</v>
      </c>
      <c r="H5207" s="32">
        <f>IFERROR(HOUR(Table1[[#This Row],[Cancel Date/time]])+MINUTE(Table1[[#This Row],[Cancel Date/time]])/60,"not cancelled")</f>
        <v>12.016666666666667</v>
      </c>
      <c r="I5207" s="47">
        <f>IFERROR(ROUND(Table1[[#This Row],[cancellation time decimal]],0),"not cancelled")</f>
        <v>12</v>
      </c>
      <c r="J5207" s="10">
        <f>IFERROR(MOD(Table1[[#This Row],[cancellation hour rounded]],24),"not cancelled")</f>
        <v>12</v>
      </c>
      <c r="K5207" s="32">
        <f>1/Table1[[#This Row],[Duration (Time between doses '[in hours'])]]</f>
        <v>4.1666666666666664E-2</v>
      </c>
      <c r="L5207" s="33">
        <f>Table1[[#This Row],[number doses per hour]]*INDEX(Table2[price per dose],Table1[[#This Row],[Drug ID]])</f>
        <v>0.18133000000000002</v>
      </c>
      <c r="M5207" s="11" t="b">
        <f>AND(Table1[[#This Row],[hour of cancellation 0 to 23]]&gt;=0,Table1[[#This Row],[hour of cancellation 0 to 23]]&lt;=23)</f>
        <v>1</v>
      </c>
    </row>
    <row r="5208" spans="1:13" x14ac:dyDescent="0.3">
      <c r="A5208" s="1">
        <v>5207</v>
      </c>
      <c r="B5208" s="1">
        <v>7</v>
      </c>
      <c r="C5208" s="2">
        <v>41138.043728312703</v>
      </c>
      <c r="D5208" s="2">
        <v>41198.04305555555</v>
      </c>
      <c r="E5208" s="1">
        <v>24</v>
      </c>
      <c r="F5208" s="2">
        <v>41153.919518218259</v>
      </c>
      <c r="G5208" s="1">
        <v>1</v>
      </c>
      <c r="H5208" s="32">
        <f>IFERROR(HOUR(Table1[[#This Row],[Cancel Date/time]])+MINUTE(Table1[[#This Row],[Cancel Date/time]])/60,"not cancelled")</f>
        <v>22.066666666666666</v>
      </c>
      <c r="I5208" s="47">
        <f>IFERROR(ROUND(Table1[[#This Row],[cancellation time decimal]],0),"not cancelled")</f>
        <v>22</v>
      </c>
      <c r="J5208" s="10">
        <f>IFERROR(MOD(Table1[[#This Row],[cancellation hour rounded]],24),"not cancelled")</f>
        <v>22</v>
      </c>
      <c r="K5208" s="32">
        <f>1/Table1[[#This Row],[Duration (Time between doses '[in hours'])]]</f>
        <v>4.1666666666666664E-2</v>
      </c>
      <c r="L5208" s="33">
        <f>Table1[[#This Row],[number doses per hour]]*INDEX(Table2[price per dose],Table1[[#This Row],[Drug ID]])</f>
        <v>1.2958049999999997</v>
      </c>
      <c r="M5208" s="11" t="b">
        <f>AND(Table1[[#This Row],[hour of cancellation 0 to 23]]&gt;=0,Table1[[#This Row],[hour of cancellation 0 to 23]]&lt;=23)</f>
        <v>1</v>
      </c>
    </row>
    <row r="5209" spans="1:13" hidden="1" x14ac:dyDescent="0.3">
      <c r="A5209" s="1">
        <v>5208</v>
      </c>
      <c r="B5209" s="1">
        <v>3</v>
      </c>
      <c r="C5209" s="2">
        <v>41138.230092830236</v>
      </c>
      <c r="D5209" s="2">
        <v>41140.271379407706</v>
      </c>
      <c r="E5209" s="1">
        <v>24</v>
      </c>
      <c r="F5209" s="2" t="s">
        <v>5</v>
      </c>
      <c r="G5209" s="1">
        <v>0</v>
      </c>
      <c r="H5209" s="32" t="str">
        <f>IFERROR(HOUR(Table1[[#This Row],[Cancel Date/time]])+MINUTE(Table1[[#This Row],[Cancel Date/time]])/60,"not cancelled")</f>
        <v>not cancelled</v>
      </c>
      <c r="I5209" s="47" t="str">
        <f>IFERROR(ROUND(Table1[[#This Row],[cancellation time decimal]],0),"not cancelled")</f>
        <v>not cancelled</v>
      </c>
      <c r="J5209" s="10" t="str">
        <f>IFERROR(MOD(Table1[[#This Row],[cancellation hour rounded]],24),"not cancelled")</f>
        <v>not cancelled</v>
      </c>
      <c r="K5209" s="32">
        <f>1/Table1[[#This Row],[Duration (Time between doses '[in hours'])]]</f>
        <v>4.1666666666666664E-2</v>
      </c>
      <c r="L5209" s="33">
        <f>Table1[[#This Row],[number doses per hour]]*INDEX(Table2[price per dose],Table1[[#This Row],[Drug ID]])</f>
        <v>0.18133000000000002</v>
      </c>
      <c r="M5209" s="11" t="b">
        <f>AND(Table1[[#This Row],[hour of cancellation 0 to 23]]&gt;=0,Table1[[#This Row],[hour of cancellation 0 to 23]]&lt;=23)</f>
        <v>0</v>
      </c>
    </row>
    <row r="5210" spans="1:13" x14ac:dyDescent="0.3">
      <c r="A5210" s="1">
        <v>5209</v>
      </c>
      <c r="B5210" s="1">
        <v>6</v>
      </c>
      <c r="C5210" s="2">
        <v>41138.253739597785</v>
      </c>
      <c r="D5210" s="2">
        <v>41198.253472222219</v>
      </c>
      <c r="E5210" s="1">
        <v>24</v>
      </c>
      <c r="F5210" s="2">
        <v>41142.5817702739</v>
      </c>
      <c r="G5210" s="1">
        <v>0</v>
      </c>
      <c r="H5210" s="32">
        <f>IFERROR(HOUR(Table1[[#This Row],[Cancel Date/time]])+MINUTE(Table1[[#This Row],[Cancel Date/time]])/60,"not cancelled")</f>
        <v>13.95</v>
      </c>
      <c r="I5210" s="47">
        <f>IFERROR(ROUND(Table1[[#This Row],[cancellation time decimal]],0),"not cancelled")</f>
        <v>14</v>
      </c>
      <c r="J5210" s="10">
        <f>IFERROR(MOD(Table1[[#This Row],[cancellation hour rounded]],24),"not cancelled")</f>
        <v>14</v>
      </c>
      <c r="K5210" s="32">
        <f>1/Table1[[#This Row],[Duration (Time between doses '[in hours'])]]</f>
        <v>4.1666666666666664E-2</v>
      </c>
      <c r="L5210" s="33">
        <f>Table1[[#This Row],[number doses per hour]]*INDEX(Table2[price per dose],Table1[[#This Row],[Drug ID]])</f>
        <v>0.35218749999999999</v>
      </c>
      <c r="M5210" s="11" t="b">
        <f>AND(Table1[[#This Row],[hour of cancellation 0 to 23]]&gt;=0,Table1[[#This Row],[hour of cancellation 0 to 23]]&lt;=23)</f>
        <v>1</v>
      </c>
    </row>
    <row r="5211" spans="1:13" x14ac:dyDescent="0.3">
      <c r="A5211" s="1">
        <v>5210</v>
      </c>
      <c r="B5211" s="1">
        <v>1</v>
      </c>
      <c r="C5211" s="2">
        <v>41138.457260964467</v>
      </c>
      <c r="D5211" s="2">
        <v>41198.456944444442</v>
      </c>
      <c r="E5211" s="1">
        <v>12</v>
      </c>
      <c r="F5211" s="2">
        <v>41139.487040003369</v>
      </c>
      <c r="G5211" s="1">
        <v>0</v>
      </c>
      <c r="H5211" s="32">
        <f>IFERROR(HOUR(Table1[[#This Row],[Cancel Date/time]])+MINUTE(Table1[[#This Row],[Cancel Date/time]])/60,"not cancelled")</f>
        <v>11.683333333333334</v>
      </c>
      <c r="I5211" s="47">
        <f>IFERROR(ROUND(Table1[[#This Row],[cancellation time decimal]],0),"not cancelled")</f>
        <v>12</v>
      </c>
      <c r="J5211" s="10">
        <f>IFERROR(MOD(Table1[[#This Row],[cancellation hour rounded]],24),"not cancelled")</f>
        <v>12</v>
      </c>
      <c r="K5211" s="32">
        <f>1/Table1[[#This Row],[Duration (Time between doses '[in hours'])]]</f>
        <v>8.3333333333333329E-2</v>
      </c>
      <c r="L5211" s="33">
        <f>Table1[[#This Row],[number doses per hour]]*INDEX(Table2[price per dose],Table1[[#This Row],[Drug ID]])</f>
        <v>0.56619444444444444</v>
      </c>
      <c r="M5211" s="11" t="b">
        <f>AND(Table1[[#This Row],[hour of cancellation 0 to 23]]&gt;=0,Table1[[#This Row],[hour of cancellation 0 to 23]]&lt;=23)</f>
        <v>1</v>
      </c>
    </row>
    <row r="5212" spans="1:13" x14ac:dyDescent="0.3">
      <c r="A5212" s="1">
        <v>5211</v>
      </c>
      <c r="B5212" s="1">
        <v>1</v>
      </c>
      <c r="C5212" s="2">
        <v>41138.439402902128</v>
      </c>
      <c r="D5212" s="2">
        <v>41198.438888888886</v>
      </c>
      <c r="E5212" s="1">
        <v>12</v>
      </c>
      <c r="F5212" s="2">
        <v>41139.648045745147</v>
      </c>
      <c r="G5212" s="1">
        <v>0</v>
      </c>
      <c r="H5212" s="32">
        <f>IFERROR(HOUR(Table1[[#This Row],[Cancel Date/time]])+MINUTE(Table1[[#This Row],[Cancel Date/time]])/60,"not cancelled")</f>
        <v>15.55</v>
      </c>
      <c r="I5212" s="47">
        <f>IFERROR(ROUND(Table1[[#This Row],[cancellation time decimal]],0),"not cancelled")</f>
        <v>16</v>
      </c>
      <c r="J5212" s="10">
        <f>IFERROR(MOD(Table1[[#This Row],[cancellation hour rounded]],24),"not cancelled")</f>
        <v>16</v>
      </c>
      <c r="K5212" s="32">
        <f>1/Table1[[#This Row],[Duration (Time between doses '[in hours'])]]</f>
        <v>8.3333333333333329E-2</v>
      </c>
      <c r="L5212" s="33">
        <f>Table1[[#This Row],[number doses per hour]]*INDEX(Table2[price per dose],Table1[[#This Row],[Drug ID]])</f>
        <v>0.56619444444444444</v>
      </c>
      <c r="M5212" s="11" t="b">
        <f>AND(Table1[[#This Row],[hour of cancellation 0 to 23]]&gt;=0,Table1[[#This Row],[hour of cancellation 0 to 23]]&lt;=23)</f>
        <v>1</v>
      </c>
    </row>
    <row r="5213" spans="1:13" x14ac:dyDescent="0.3">
      <c r="A5213" s="1">
        <v>5212</v>
      </c>
      <c r="B5213" s="1">
        <v>1</v>
      </c>
      <c r="C5213" s="2">
        <v>41138.42221091297</v>
      </c>
      <c r="D5213" s="2">
        <v>41198.421527777777</v>
      </c>
      <c r="E5213" s="1">
        <v>8</v>
      </c>
      <c r="F5213" s="2">
        <v>41139.431482554901</v>
      </c>
      <c r="G5213" s="1">
        <v>0</v>
      </c>
      <c r="H5213" s="32">
        <f>IFERROR(HOUR(Table1[[#This Row],[Cancel Date/time]])+MINUTE(Table1[[#This Row],[Cancel Date/time]])/60,"not cancelled")</f>
        <v>10.35</v>
      </c>
      <c r="I5213" s="47">
        <f>IFERROR(ROUND(Table1[[#This Row],[cancellation time decimal]],0),"not cancelled")</f>
        <v>10</v>
      </c>
      <c r="J5213" s="10">
        <f>IFERROR(MOD(Table1[[#This Row],[cancellation hour rounded]],24),"not cancelled")</f>
        <v>10</v>
      </c>
      <c r="K5213" s="32">
        <f>1/Table1[[#This Row],[Duration (Time between doses '[in hours'])]]</f>
        <v>0.125</v>
      </c>
      <c r="L5213" s="33">
        <f>Table1[[#This Row],[number doses per hour]]*INDEX(Table2[price per dose],Table1[[#This Row],[Drug ID]])</f>
        <v>0.84929166666666667</v>
      </c>
      <c r="M5213" s="11" t="b">
        <f>AND(Table1[[#This Row],[hour of cancellation 0 to 23]]&gt;=0,Table1[[#This Row],[hour of cancellation 0 to 23]]&lt;=23)</f>
        <v>1</v>
      </c>
    </row>
    <row r="5214" spans="1:13" x14ac:dyDescent="0.3">
      <c r="A5214" s="1">
        <v>5213</v>
      </c>
      <c r="B5214" s="1">
        <v>1</v>
      </c>
      <c r="C5214" s="2">
        <v>41138.461098987202</v>
      </c>
      <c r="D5214" s="2">
        <v>41198.460416666669</v>
      </c>
      <c r="E5214" s="1">
        <v>8</v>
      </c>
      <c r="F5214" s="2">
        <v>41139.480286529135</v>
      </c>
      <c r="G5214" s="1">
        <v>0</v>
      </c>
      <c r="H5214" s="32">
        <f>IFERROR(HOUR(Table1[[#This Row],[Cancel Date/time]])+MINUTE(Table1[[#This Row],[Cancel Date/time]])/60,"not cancelled")</f>
        <v>11.516666666666667</v>
      </c>
      <c r="I5214" s="47">
        <f>IFERROR(ROUND(Table1[[#This Row],[cancellation time decimal]],0),"not cancelled")</f>
        <v>12</v>
      </c>
      <c r="J5214" s="10">
        <f>IFERROR(MOD(Table1[[#This Row],[cancellation hour rounded]],24),"not cancelled")</f>
        <v>12</v>
      </c>
      <c r="K5214" s="32">
        <f>1/Table1[[#This Row],[Duration (Time between doses '[in hours'])]]</f>
        <v>0.125</v>
      </c>
      <c r="L5214" s="33">
        <f>Table1[[#This Row],[number doses per hour]]*INDEX(Table2[price per dose],Table1[[#This Row],[Drug ID]])</f>
        <v>0.84929166666666667</v>
      </c>
      <c r="M5214" s="11" t="b">
        <f>AND(Table1[[#This Row],[hour of cancellation 0 to 23]]&gt;=0,Table1[[#This Row],[hour of cancellation 0 to 23]]&lt;=23)</f>
        <v>1</v>
      </c>
    </row>
    <row r="5215" spans="1:13" x14ac:dyDescent="0.3">
      <c r="A5215" s="1">
        <v>5214</v>
      </c>
      <c r="B5215" s="1">
        <v>3</v>
      </c>
      <c r="C5215" s="2">
        <v>41138.517502155446</v>
      </c>
      <c r="D5215" s="2">
        <v>41198.517361111109</v>
      </c>
      <c r="E5215" s="1">
        <v>24</v>
      </c>
      <c r="F5215" s="2">
        <v>41140.673196000098</v>
      </c>
      <c r="G5215" s="1">
        <v>0</v>
      </c>
      <c r="H5215" s="32">
        <f>IFERROR(HOUR(Table1[[#This Row],[Cancel Date/time]])+MINUTE(Table1[[#This Row],[Cancel Date/time]])/60,"not cancelled")</f>
        <v>16.149999999999999</v>
      </c>
      <c r="I5215" s="47">
        <f>IFERROR(ROUND(Table1[[#This Row],[cancellation time decimal]],0),"not cancelled")</f>
        <v>16</v>
      </c>
      <c r="J5215" s="10">
        <f>IFERROR(MOD(Table1[[#This Row],[cancellation hour rounded]],24),"not cancelled")</f>
        <v>16</v>
      </c>
      <c r="K5215" s="32">
        <f>1/Table1[[#This Row],[Duration (Time between doses '[in hours'])]]</f>
        <v>4.1666666666666664E-2</v>
      </c>
      <c r="L5215" s="33">
        <f>Table1[[#This Row],[number doses per hour]]*INDEX(Table2[price per dose],Table1[[#This Row],[Drug ID]])</f>
        <v>0.18133000000000002</v>
      </c>
      <c r="M5215" s="11" t="b">
        <f>AND(Table1[[#This Row],[hour of cancellation 0 to 23]]&gt;=0,Table1[[#This Row],[hour of cancellation 0 to 23]]&lt;=23)</f>
        <v>1</v>
      </c>
    </row>
    <row r="5216" spans="1:13" x14ac:dyDescent="0.3">
      <c r="A5216" s="1">
        <v>5215</v>
      </c>
      <c r="B5216" s="1">
        <v>5</v>
      </c>
      <c r="C5216" s="2">
        <v>41138.527631511126</v>
      </c>
      <c r="D5216" s="2">
        <v>41198.527083333334</v>
      </c>
      <c r="E5216" s="1">
        <v>24</v>
      </c>
      <c r="F5216" s="2">
        <v>41142.48049512814</v>
      </c>
      <c r="G5216" s="1">
        <v>0</v>
      </c>
      <c r="H5216" s="32">
        <f>IFERROR(HOUR(Table1[[#This Row],[Cancel Date/time]])+MINUTE(Table1[[#This Row],[Cancel Date/time]])/60,"not cancelled")</f>
        <v>11.516666666666667</v>
      </c>
      <c r="I5216" s="47">
        <f>IFERROR(ROUND(Table1[[#This Row],[cancellation time decimal]],0),"not cancelled")</f>
        <v>12</v>
      </c>
      <c r="J5216" s="10">
        <f>IFERROR(MOD(Table1[[#This Row],[cancellation hour rounded]],24),"not cancelled")</f>
        <v>12</v>
      </c>
      <c r="K5216" s="32">
        <f>1/Table1[[#This Row],[Duration (Time between doses '[in hours'])]]</f>
        <v>4.1666666666666664E-2</v>
      </c>
      <c r="L5216" s="33">
        <f>Table1[[#This Row],[number doses per hour]]*INDEX(Table2[price per dose],Table1[[#This Row],[Drug ID]])</f>
        <v>0.2815833333333333</v>
      </c>
      <c r="M5216" s="11" t="b">
        <f>AND(Table1[[#This Row],[hour of cancellation 0 to 23]]&gt;=0,Table1[[#This Row],[hour of cancellation 0 to 23]]&lt;=23)</f>
        <v>1</v>
      </c>
    </row>
    <row r="5217" spans="1:13" x14ac:dyDescent="0.3">
      <c r="A5217" s="1">
        <v>5216</v>
      </c>
      <c r="B5217" s="1">
        <v>5</v>
      </c>
      <c r="C5217" s="2">
        <v>41138.500143978803</v>
      </c>
      <c r="D5217" s="2">
        <v>41198.5</v>
      </c>
      <c r="E5217" s="1">
        <v>24</v>
      </c>
      <c r="F5217" s="2">
        <v>41141.746691291082</v>
      </c>
      <c r="G5217" s="1">
        <v>0</v>
      </c>
      <c r="H5217" s="32">
        <f>IFERROR(HOUR(Table1[[#This Row],[Cancel Date/time]])+MINUTE(Table1[[#This Row],[Cancel Date/time]])/60,"not cancelled")</f>
        <v>17.916666666666668</v>
      </c>
      <c r="I5217" s="47">
        <f>IFERROR(ROUND(Table1[[#This Row],[cancellation time decimal]],0),"not cancelled")</f>
        <v>18</v>
      </c>
      <c r="J5217" s="10">
        <f>IFERROR(MOD(Table1[[#This Row],[cancellation hour rounded]],24),"not cancelled")</f>
        <v>18</v>
      </c>
      <c r="K5217" s="32">
        <f>1/Table1[[#This Row],[Duration (Time between doses '[in hours'])]]</f>
        <v>4.1666666666666664E-2</v>
      </c>
      <c r="L5217" s="33">
        <f>Table1[[#This Row],[number doses per hour]]*INDEX(Table2[price per dose],Table1[[#This Row],[Drug ID]])</f>
        <v>0.2815833333333333</v>
      </c>
      <c r="M5217" s="11" t="b">
        <f>AND(Table1[[#This Row],[hour of cancellation 0 to 23]]&gt;=0,Table1[[#This Row],[hour of cancellation 0 to 23]]&lt;=23)</f>
        <v>1</v>
      </c>
    </row>
    <row r="5218" spans="1:13" hidden="1" x14ac:dyDescent="0.3">
      <c r="A5218" s="1">
        <v>5217</v>
      </c>
      <c r="B5218" s="1">
        <v>1</v>
      </c>
      <c r="C5218" s="2">
        <v>41138.523482101707</v>
      </c>
      <c r="D5218" s="2">
        <v>41142.314868278219</v>
      </c>
      <c r="E5218" s="1">
        <v>8</v>
      </c>
      <c r="F5218" s="2" t="s">
        <v>5</v>
      </c>
      <c r="G5218" s="1">
        <v>0</v>
      </c>
      <c r="H5218" s="32" t="str">
        <f>IFERROR(HOUR(Table1[[#This Row],[Cancel Date/time]])+MINUTE(Table1[[#This Row],[Cancel Date/time]])/60,"not cancelled")</f>
        <v>not cancelled</v>
      </c>
      <c r="I5218" s="47" t="str">
        <f>IFERROR(ROUND(Table1[[#This Row],[cancellation time decimal]],0),"not cancelled")</f>
        <v>not cancelled</v>
      </c>
      <c r="J5218" s="10" t="str">
        <f>IFERROR(MOD(Table1[[#This Row],[cancellation hour rounded]],24),"not cancelled")</f>
        <v>not cancelled</v>
      </c>
      <c r="K5218" s="32">
        <f>1/Table1[[#This Row],[Duration (Time between doses '[in hours'])]]</f>
        <v>0.125</v>
      </c>
      <c r="L5218" s="33">
        <f>Table1[[#This Row],[number doses per hour]]*INDEX(Table2[price per dose],Table1[[#This Row],[Drug ID]])</f>
        <v>0.84929166666666667</v>
      </c>
      <c r="M5218" s="11" t="b">
        <f>AND(Table1[[#This Row],[hour of cancellation 0 to 23]]&gt;=0,Table1[[#This Row],[hour of cancellation 0 to 23]]&lt;=23)</f>
        <v>0</v>
      </c>
    </row>
    <row r="5219" spans="1:13" x14ac:dyDescent="0.3">
      <c r="A5219" s="1">
        <v>5218</v>
      </c>
      <c r="B5219" s="1">
        <v>2</v>
      </c>
      <c r="C5219" s="2">
        <v>41138.617590142909</v>
      </c>
      <c r="D5219" s="2">
        <v>41198.617361111115</v>
      </c>
      <c r="E5219" s="1">
        <v>10</v>
      </c>
      <c r="F5219" s="2">
        <v>41139.404433740885</v>
      </c>
      <c r="G5219" s="1">
        <v>0</v>
      </c>
      <c r="H5219" s="32">
        <f>IFERROR(HOUR(Table1[[#This Row],[Cancel Date/time]])+MINUTE(Table1[[#This Row],[Cancel Date/time]])/60,"not cancelled")</f>
        <v>9.6999999999999993</v>
      </c>
      <c r="I5219" s="47">
        <f>IFERROR(ROUND(Table1[[#This Row],[cancellation time decimal]],0),"not cancelled")</f>
        <v>10</v>
      </c>
      <c r="J5219" s="10">
        <f>IFERROR(MOD(Table1[[#This Row],[cancellation hour rounded]],24),"not cancelled")</f>
        <v>10</v>
      </c>
      <c r="K5219" s="32">
        <f>1/Table1[[#This Row],[Duration (Time between doses '[in hours'])]]</f>
        <v>0.1</v>
      </c>
      <c r="L5219" s="33">
        <f>Table1[[#This Row],[number doses per hour]]*INDEX(Table2[price per dose],Table1[[#This Row],[Drug ID]])</f>
        <v>0.84959999999999969</v>
      </c>
      <c r="M5219" s="11" t="b">
        <f>AND(Table1[[#This Row],[hour of cancellation 0 to 23]]&gt;=0,Table1[[#This Row],[hour of cancellation 0 to 23]]&lt;=23)</f>
        <v>1</v>
      </c>
    </row>
    <row r="5220" spans="1:13" hidden="1" x14ac:dyDescent="0.3">
      <c r="A5220" s="1">
        <v>5219</v>
      </c>
      <c r="B5220" s="1">
        <v>4</v>
      </c>
      <c r="C5220" s="2">
        <v>41138.606808312572</v>
      </c>
      <c r="D5220" s="2">
        <v>41140.689697892762</v>
      </c>
      <c r="E5220" s="1">
        <v>12</v>
      </c>
      <c r="F5220" s="2" t="s">
        <v>5</v>
      </c>
      <c r="G5220" s="1">
        <v>0</v>
      </c>
      <c r="H5220" s="32" t="str">
        <f>IFERROR(HOUR(Table1[[#This Row],[Cancel Date/time]])+MINUTE(Table1[[#This Row],[Cancel Date/time]])/60,"not cancelled")</f>
        <v>not cancelled</v>
      </c>
      <c r="I5220" s="47" t="str">
        <f>IFERROR(ROUND(Table1[[#This Row],[cancellation time decimal]],0),"not cancelled")</f>
        <v>not cancelled</v>
      </c>
      <c r="J5220" s="10" t="str">
        <f>IFERROR(MOD(Table1[[#This Row],[cancellation hour rounded]],24),"not cancelled")</f>
        <v>not cancelled</v>
      </c>
      <c r="K5220" s="32">
        <f>1/Table1[[#This Row],[Duration (Time between doses '[in hours'])]]</f>
        <v>8.3333333333333329E-2</v>
      </c>
      <c r="L5220" s="33">
        <f>Table1[[#This Row],[number doses per hour]]*INDEX(Table2[price per dose],Table1[[#This Row],[Drug ID]])</f>
        <v>1.448055119047619</v>
      </c>
      <c r="M5220" s="11" t="b">
        <f>AND(Table1[[#This Row],[hour of cancellation 0 to 23]]&gt;=0,Table1[[#This Row],[hour of cancellation 0 to 23]]&lt;=23)</f>
        <v>0</v>
      </c>
    </row>
    <row r="5221" spans="1:13" x14ac:dyDescent="0.3">
      <c r="A5221" s="1">
        <v>5220</v>
      </c>
      <c r="B5221" s="1">
        <v>1</v>
      </c>
      <c r="C5221" s="2">
        <v>41138.602450582541</v>
      </c>
      <c r="D5221" s="2">
        <v>41198.602083333339</v>
      </c>
      <c r="E5221" s="1">
        <v>8</v>
      </c>
      <c r="F5221" s="2">
        <v>41138.746536878163</v>
      </c>
      <c r="G5221" s="1">
        <v>0</v>
      </c>
      <c r="H5221" s="32">
        <f>IFERROR(HOUR(Table1[[#This Row],[Cancel Date/time]])+MINUTE(Table1[[#This Row],[Cancel Date/time]])/60,"not cancelled")</f>
        <v>17.916666666666668</v>
      </c>
      <c r="I5221" s="47">
        <f>IFERROR(ROUND(Table1[[#This Row],[cancellation time decimal]],0),"not cancelled")</f>
        <v>18</v>
      </c>
      <c r="J5221" s="10">
        <f>IFERROR(MOD(Table1[[#This Row],[cancellation hour rounded]],24),"not cancelled")</f>
        <v>18</v>
      </c>
      <c r="K5221" s="32">
        <f>1/Table1[[#This Row],[Duration (Time between doses '[in hours'])]]</f>
        <v>0.125</v>
      </c>
      <c r="L5221" s="33">
        <f>Table1[[#This Row],[number doses per hour]]*INDEX(Table2[price per dose],Table1[[#This Row],[Drug ID]])</f>
        <v>0.84929166666666667</v>
      </c>
      <c r="M5221" s="11" t="b">
        <f>AND(Table1[[#This Row],[hour of cancellation 0 to 23]]&gt;=0,Table1[[#This Row],[hour of cancellation 0 to 23]]&lt;=23)</f>
        <v>1</v>
      </c>
    </row>
    <row r="5222" spans="1:13" x14ac:dyDescent="0.3">
      <c r="A5222" s="1">
        <v>5221</v>
      </c>
      <c r="B5222" s="1">
        <v>1</v>
      </c>
      <c r="C5222" s="2">
        <v>41138.678423812598</v>
      </c>
      <c r="D5222" s="2">
        <v>41198.677777777775</v>
      </c>
      <c r="E5222" s="1">
        <v>8</v>
      </c>
      <c r="F5222" s="2">
        <v>41138.794102684966</v>
      </c>
      <c r="G5222" s="1">
        <v>0</v>
      </c>
      <c r="H5222" s="32">
        <f>IFERROR(HOUR(Table1[[#This Row],[Cancel Date/time]])+MINUTE(Table1[[#This Row],[Cancel Date/time]])/60,"not cancelled")</f>
        <v>19.05</v>
      </c>
      <c r="I5222" s="47">
        <f>IFERROR(ROUND(Table1[[#This Row],[cancellation time decimal]],0),"not cancelled")</f>
        <v>19</v>
      </c>
      <c r="J5222" s="10">
        <f>IFERROR(MOD(Table1[[#This Row],[cancellation hour rounded]],24),"not cancelled")</f>
        <v>19</v>
      </c>
      <c r="K5222" s="32">
        <f>1/Table1[[#This Row],[Duration (Time between doses '[in hours'])]]</f>
        <v>0.125</v>
      </c>
      <c r="L5222" s="33">
        <f>Table1[[#This Row],[number doses per hour]]*INDEX(Table2[price per dose],Table1[[#This Row],[Drug ID]])</f>
        <v>0.84929166666666667</v>
      </c>
      <c r="M5222" s="11" t="b">
        <f>AND(Table1[[#This Row],[hour of cancellation 0 to 23]]&gt;=0,Table1[[#This Row],[hour of cancellation 0 to 23]]&lt;=23)</f>
        <v>1</v>
      </c>
    </row>
    <row r="5223" spans="1:13" x14ac:dyDescent="0.3">
      <c r="A5223" s="1">
        <v>5222</v>
      </c>
      <c r="B5223" s="1">
        <v>3</v>
      </c>
      <c r="C5223" s="2">
        <v>41138.724911780344</v>
      </c>
      <c r="D5223" s="2">
        <v>41198.724305555559</v>
      </c>
      <c r="E5223" s="1">
        <v>24</v>
      </c>
      <c r="F5223" s="2">
        <v>41141.712468674727</v>
      </c>
      <c r="G5223" s="1">
        <v>0</v>
      </c>
      <c r="H5223" s="32">
        <f>IFERROR(HOUR(Table1[[#This Row],[Cancel Date/time]])+MINUTE(Table1[[#This Row],[Cancel Date/time]])/60,"not cancelled")</f>
        <v>17.083333333333332</v>
      </c>
      <c r="I5223" s="47">
        <f>IFERROR(ROUND(Table1[[#This Row],[cancellation time decimal]],0),"not cancelled")</f>
        <v>17</v>
      </c>
      <c r="J5223" s="10">
        <f>IFERROR(MOD(Table1[[#This Row],[cancellation hour rounded]],24),"not cancelled")</f>
        <v>17</v>
      </c>
      <c r="K5223" s="32">
        <f>1/Table1[[#This Row],[Duration (Time between doses '[in hours'])]]</f>
        <v>4.1666666666666664E-2</v>
      </c>
      <c r="L5223" s="33">
        <f>Table1[[#This Row],[number doses per hour]]*INDEX(Table2[price per dose],Table1[[#This Row],[Drug ID]])</f>
        <v>0.18133000000000002</v>
      </c>
      <c r="M5223" s="11" t="b">
        <f>AND(Table1[[#This Row],[hour of cancellation 0 to 23]]&gt;=0,Table1[[#This Row],[hour of cancellation 0 to 23]]&lt;=23)</f>
        <v>1</v>
      </c>
    </row>
    <row r="5224" spans="1:13" x14ac:dyDescent="0.3">
      <c r="A5224" s="1">
        <v>5223</v>
      </c>
      <c r="B5224" s="1">
        <v>1</v>
      </c>
      <c r="C5224" s="2">
        <v>41138.726164617226</v>
      </c>
      <c r="D5224" s="2">
        <v>41198.725694444445</v>
      </c>
      <c r="E5224" s="1">
        <v>12</v>
      </c>
      <c r="F5224" s="2">
        <v>41139.951289622317</v>
      </c>
      <c r="G5224" s="1">
        <v>0</v>
      </c>
      <c r="H5224" s="32">
        <f>IFERROR(HOUR(Table1[[#This Row],[Cancel Date/time]])+MINUTE(Table1[[#This Row],[Cancel Date/time]])/60,"not cancelled")</f>
        <v>22.816666666666666</v>
      </c>
      <c r="I5224" s="47">
        <f>IFERROR(ROUND(Table1[[#This Row],[cancellation time decimal]],0),"not cancelled")</f>
        <v>23</v>
      </c>
      <c r="J5224" s="10">
        <f>IFERROR(MOD(Table1[[#This Row],[cancellation hour rounded]],24),"not cancelled")</f>
        <v>23</v>
      </c>
      <c r="K5224" s="32">
        <f>1/Table1[[#This Row],[Duration (Time between doses '[in hours'])]]</f>
        <v>8.3333333333333329E-2</v>
      </c>
      <c r="L5224" s="33">
        <f>Table1[[#This Row],[number doses per hour]]*INDEX(Table2[price per dose],Table1[[#This Row],[Drug ID]])</f>
        <v>0.56619444444444444</v>
      </c>
      <c r="M5224" s="11" t="b">
        <f>AND(Table1[[#This Row],[hour of cancellation 0 to 23]]&gt;=0,Table1[[#This Row],[hour of cancellation 0 to 23]]&lt;=23)</f>
        <v>1</v>
      </c>
    </row>
    <row r="5225" spans="1:13" x14ac:dyDescent="0.3">
      <c r="A5225" s="1">
        <v>5224</v>
      </c>
      <c r="B5225" s="1">
        <v>2</v>
      </c>
      <c r="C5225" s="2">
        <v>41138.804510075672</v>
      </c>
      <c r="D5225" s="2">
        <v>41198.804166666661</v>
      </c>
      <c r="E5225" s="1">
        <v>10</v>
      </c>
      <c r="F5225" s="2">
        <v>41140.305350017268</v>
      </c>
      <c r="G5225" s="1">
        <v>0</v>
      </c>
      <c r="H5225" s="32">
        <f>IFERROR(HOUR(Table1[[#This Row],[Cancel Date/time]])+MINUTE(Table1[[#This Row],[Cancel Date/time]])/60,"not cancelled")</f>
        <v>7.3166666666666664</v>
      </c>
      <c r="I5225" s="47">
        <f>IFERROR(ROUND(Table1[[#This Row],[cancellation time decimal]],0),"not cancelled")</f>
        <v>7</v>
      </c>
      <c r="J5225" s="10">
        <f>IFERROR(MOD(Table1[[#This Row],[cancellation hour rounded]],24),"not cancelled")</f>
        <v>7</v>
      </c>
      <c r="K5225" s="32">
        <f>1/Table1[[#This Row],[Duration (Time between doses '[in hours'])]]</f>
        <v>0.1</v>
      </c>
      <c r="L5225" s="33">
        <f>Table1[[#This Row],[number doses per hour]]*INDEX(Table2[price per dose],Table1[[#This Row],[Drug ID]])</f>
        <v>0.84959999999999969</v>
      </c>
      <c r="M5225" s="11" t="b">
        <f>AND(Table1[[#This Row],[hour of cancellation 0 to 23]]&gt;=0,Table1[[#This Row],[hour of cancellation 0 to 23]]&lt;=23)</f>
        <v>1</v>
      </c>
    </row>
    <row r="5226" spans="1:13" x14ac:dyDescent="0.3">
      <c r="A5226" s="1">
        <v>5225</v>
      </c>
      <c r="B5226" s="1">
        <v>6</v>
      </c>
      <c r="C5226" s="2">
        <v>41138.862004439616</v>
      </c>
      <c r="D5226" s="2">
        <v>41198.861805555556</v>
      </c>
      <c r="E5226" s="1">
        <v>24</v>
      </c>
      <c r="F5226" s="2">
        <v>41151.59029342627</v>
      </c>
      <c r="G5226" s="1">
        <v>0</v>
      </c>
      <c r="H5226" s="32">
        <f>IFERROR(HOUR(Table1[[#This Row],[Cancel Date/time]])+MINUTE(Table1[[#This Row],[Cancel Date/time]])/60,"not cancelled")</f>
        <v>14.166666666666666</v>
      </c>
      <c r="I5226" s="47">
        <f>IFERROR(ROUND(Table1[[#This Row],[cancellation time decimal]],0),"not cancelled")</f>
        <v>14</v>
      </c>
      <c r="J5226" s="10">
        <f>IFERROR(MOD(Table1[[#This Row],[cancellation hour rounded]],24),"not cancelled")</f>
        <v>14</v>
      </c>
      <c r="K5226" s="32">
        <f>1/Table1[[#This Row],[Duration (Time between doses '[in hours'])]]</f>
        <v>4.1666666666666664E-2</v>
      </c>
      <c r="L5226" s="33">
        <f>Table1[[#This Row],[number doses per hour]]*INDEX(Table2[price per dose],Table1[[#This Row],[Drug ID]])</f>
        <v>0.35218749999999999</v>
      </c>
      <c r="M5226" s="11" t="b">
        <f>AND(Table1[[#This Row],[hour of cancellation 0 to 23]]&gt;=0,Table1[[#This Row],[hour of cancellation 0 to 23]]&lt;=23)</f>
        <v>1</v>
      </c>
    </row>
    <row r="5227" spans="1:13" x14ac:dyDescent="0.3">
      <c r="A5227" s="1">
        <v>5226</v>
      </c>
      <c r="B5227" s="1">
        <v>1</v>
      </c>
      <c r="C5227" s="2">
        <v>41138.977339019737</v>
      </c>
      <c r="D5227" s="2">
        <v>41198.977083333339</v>
      </c>
      <c r="E5227" s="1">
        <v>8</v>
      </c>
      <c r="F5227" s="2">
        <v>41139.865000635626</v>
      </c>
      <c r="G5227" s="1">
        <v>0</v>
      </c>
      <c r="H5227" s="32">
        <f>IFERROR(HOUR(Table1[[#This Row],[Cancel Date/time]])+MINUTE(Table1[[#This Row],[Cancel Date/time]])/60,"not cancelled")</f>
        <v>20.75</v>
      </c>
      <c r="I5227" s="47">
        <f>IFERROR(ROUND(Table1[[#This Row],[cancellation time decimal]],0),"not cancelled")</f>
        <v>21</v>
      </c>
      <c r="J5227" s="10">
        <f>IFERROR(MOD(Table1[[#This Row],[cancellation hour rounded]],24),"not cancelled")</f>
        <v>21</v>
      </c>
      <c r="K5227" s="32">
        <f>1/Table1[[#This Row],[Duration (Time between doses '[in hours'])]]</f>
        <v>0.125</v>
      </c>
      <c r="L5227" s="33">
        <f>Table1[[#This Row],[number doses per hour]]*INDEX(Table2[price per dose],Table1[[#This Row],[Drug ID]])</f>
        <v>0.84929166666666667</v>
      </c>
      <c r="M5227" s="11" t="b">
        <f>AND(Table1[[#This Row],[hour of cancellation 0 to 23]]&gt;=0,Table1[[#This Row],[hour of cancellation 0 to 23]]&lt;=23)</f>
        <v>1</v>
      </c>
    </row>
    <row r="5228" spans="1:13" x14ac:dyDescent="0.3">
      <c r="A5228" s="1">
        <v>5227</v>
      </c>
      <c r="B5228" s="1">
        <v>1</v>
      </c>
      <c r="C5228" s="2">
        <v>41139.056935572167</v>
      </c>
      <c r="D5228" s="2">
        <v>41199.056249999994</v>
      </c>
      <c r="E5228" s="1">
        <v>12</v>
      </c>
      <c r="F5228" s="2">
        <v>41140.25966177939</v>
      </c>
      <c r="G5228" s="1">
        <v>0</v>
      </c>
      <c r="H5228" s="32">
        <f>IFERROR(HOUR(Table1[[#This Row],[Cancel Date/time]])+MINUTE(Table1[[#This Row],[Cancel Date/time]])/60,"not cancelled")</f>
        <v>6.2166666666666668</v>
      </c>
      <c r="I5228" s="47">
        <f>IFERROR(ROUND(Table1[[#This Row],[cancellation time decimal]],0),"not cancelled")</f>
        <v>6</v>
      </c>
      <c r="J5228" s="10">
        <f>IFERROR(MOD(Table1[[#This Row],[cancellation hour rounded]],24),"not cancelled")</f>
        <v>6</v>
      </c>
      <c r="K5228" s="32">
        <f>1/Table1[[#This Row],[Duration (Time between doses '[in hours'])]]</f>
        <v>8.3333333333333329E-2</v>
      </c>
      <c r="L5228" s="33">
        <f>Table1[[#This Row],[number doses per hour]]*INDEX(Table2[price per dose],Table1[[#This Row],[Drug ID]])</f>
        <v>0.56619444444444444</v>
      </c>
      <c r="M5228" s="11" t="b">
        <f>AND(Table1[[#This Row],[hour of cancellation 0 to 23]]&gt;=0,Table1[[#This Row],[hour of cancellation 0 to 23]]&lt;=23)</f>
        <v>1</v>
      </c>
    </row>
    <row r="5229" spans="1:13" hidden="1" x14ac:dyDescent="0.3">
      <c r="A5229" s="1">
        <v>5228</v>
      </c>
      <c r="B5229" s="1">
        <v>3</v>
      </c>
      <c r="C5229" s="2">
        <v>41139.225880113125</v>
      </c>
      <c r="D5229" s="2">
        <v>41142.475496423307</v>
      </c>
      <c r="E5229" s="1">
        <v>24</v>
      </c>
      <c r="F5229" s="2" t="s">
        <v>5</v>
      </c>
      <c r="G5229" s="1">
        <v>0</v>
      </c>
      <c r="H5229" s="32" t="str">
        <f>IFERROR(HOUR(Table1[[#This Row],[Cancel Date/time]])+MINUTE(Table1[[#This Row],[Cancel Date/time]])/60,"not cancelled")</f>
        <v>not cancelled</v>
      </c>
      <c r="I5229" s="47" t="str">
        <f>IFERROR(ROUND(Table1[[#This Row],[cancellation time decimal]],0),"not cancelled")</f>
        <v>not cancelled</v>
      </c>
      <c r="J5229" s="10" t="str">
        <f>IFERROR(MOD(Table1[[#This Row],[cancellation hour rounded]],24),"not cancelled")</f>
        <v>not cancelled</v>
      </c>
      <c r="K5229" s="32">
        <f>1/Table1[[#This Row],[Duration (Time between doses '[in hours'])]]</f>
        <v>4.1666666666666664E-2</v>
      </c>
      <c r="L5229" s="33">
        <f>Table1[[#This Row],[number doses per hour]]*INDEX(Table2[price per dose],Table1[[#This Row],[Drug ID]])</f>
        <v>0.18133000000000002</v>
      </c>
      <c r="M5229" s="11" t="b">
        <f>AND(Table1[[#This Row],[hour of cancellation 0 to 23]]&gt;=0,Table1[[#This Row],[hour of cancellation 0 to 23]]&lt;=23)</f>
        <v>0</v>
      </c>
    </row>
    <row r="5230" spans="1:13" x14ac:dyDescent="0.3">
      <c r="A5230" s="1">
        <v>5229</v>
      </c>
      <c r="B5230" s="1">
        <v>10</v>
      </c>
      <c r="C5230" s="2">
        <v>41139.354119684664</v>
      </c>
      <c r="D5230" s="2">
        <v>41199.353472222225</v>
      </c>
      <c r="E5230" s="1">
        <v>1</v>
      </c>
      <c r="F5230" s="2">
        <v>41146.368924708069</v>
      </c>
      <c r="G5230" s="1">
        <v>3</v>
      </c>
      <c r="H5230" s="32">
        <f>IFERROR(HOUR(Table1[[#This Row],[Cancel Date/time]])+MINUTE(Table1[[#This Row],[Cancel Date/time]])/60,"not cancelled")</f>
        <v>8.85</v>
      </c>
      <c r="I5230" s="47">
        <f>IFERROR(ROUND(Table1[[#This Row],[cancellation time decimal]],0),"not cancelled")</f>
        <v>9</v>
      </c>
      <c r="J5230" s="10">
        <f>IFERROR(MOD(Table1[[#This Row],[cancellation hour rounded]],24),"not cancelled")</f>
        <v>9</v>
      </c>
      <c r="K5230" s="32">
        <f>1/Table1[[#This Row],[Duration (Time between doses '[in hours'])]]</f>
        <v>1</v>
      </c>
      <c r="L5230" s="33">
        <f>Table1[[#This Row],[number doses per hour]]*INDEX(Table2[price per dose],Table1[[#This Row],[Drug ID]])</f>
        <v>2.5716000000000001</v>
      </c>
      <c r="M5230" s="11" t="b">
        <f>AND(Table1[[#This Row],[hour of cancellation 0 to 23]]&gt;=0,Table1[[#This Row],[hour of cancellation 0 to 23]]&lt;=23)</f>
        <v>1</v>
      </c>
    </row>
    <row r="5231" spans="1:13" x14ac:dyDescent="0.3">
      <c r="A5231" s="1">
        <v>5230</v>
      </c>
      <c r="B5231" s="1">
        <v>3</v>
      </c>
      <c r="C5231" s="2">
        <v>41139.3620948233</v>
      </c>
      <c r="D5231" s="2">
        <v>41199.361805555556</v>
      </c>
      <c r="E5231" s="1">
        <v>24</v>
      </c>
      <c r="F5231" s="2">
        <v>41141.475246833441</v>
      </c>
      <c r="G5231" s="1">
        <v>0</v>
      </c>
      <c r="H5231" s="32">
        <f>IFERROR(HOUR(Table1[[#This Row],[Cancel Date/time]])+MINUTE(Table1[[#This Row],[Cancel Date/time]])/60,"not cancelled")</f>
        <v>11.4</v>
      </c>
      <c r="I5231" s="47">
        <f>IFERROR(ROUND(Table1[[#This Row],[cancellation time decimal]],0),"not cancelled")</f>
        <v>11</v>
      </c>
      <c r="J5231" s="10">
        <f>IFERROR(MOD(Table1[[#This Row],[cancellation hour rounded]],24),"not cancelled")</f>
        <v>11</v>
      </c>
      <c r="K5231" s="32">
        <f>1/Table1[[#This Row],[Duration (Time between doses '[in hours'])]]</f>
        <v>4.1666666666666664E-2</v>
      </c>
      <c r="L5231" s="33">
        <f>Table1[[#This Row],[number doses per hour]]*INDEX(Table2[price per dose],Table1[[#This Row],[Drug ID]])</f>
        <v>0.18133000000000002</v>
      </c>
      <c r="M5231" s="11" t="b">
        <f>AND(Table1[[#This Row],[hour of cancellation 0 to 23]]&gt;=0,Table1[[#This Row],[hour of cancellation 0 to 23]]&lt;=23)</f>
        <v>1</v>
      </c>
    </row>
    <row r="5232" spans="1:13" x14ac:dyDescent="0.3">
      <c r="A5232" s="1">
        <v>5231</v>
      </c>
      <c r="B5232" s="1">
        <v>3</v>
      </c>
      <c r="C5232" s="2">
        <v>41139.343424022911</v>
      </c>
      <c r="D5232" s="2">
        <v>41144.343055555561</v>
      </c>
      <c r="E5232" s="1">
        <v>24</v>
      </c>
      <c r="F5232" s="2">
        <v>41141.359179321931</v>
      </c>
      <c r="G5232" s="1">
        <v>0</v>
      </c>
      <c r="H5232" s="32">
        <f>IFERROR(HOUR(Table1[[#This Row],[Cancel Date/time]])+MINUTE(Table1[[#This Row],[Cancel Date/time]])/60,"not cancelled")</f>
        <v>8.6166666666666671</v>
      </c>
      <c r="I5232" s="47">
        <f>IFERROR(ROUND(Table1[[#This Row],[cancellation time decimal]],0),"not cancelled")</f>
        <v>9</v>
      </c>
      <c r="J5232" s="10">
        <f>IFERROR(MOD(Table1[[#This Row],[cancellation hour rounded]],24),"not cancelled")</f>
        <v>9</v>
      </c>
      <c r="K5232" s="32">
        <f>1/Table1[[#This Row],[Duration (Time between doses '[in hours'])]]</f>
        <v>4.1666666666666664E-2</v>
      </c>
      <c r="L5232" s="33">
        <f>Table1[[#This Row],[number doses per hour]]*INDEX(Table2[price per dose],Table1[[#This Row],[Drug ID]])</f>
        <v>0.18133000000000002</v>
      </c>
      <c r="M5232" s="11" t="b">
        <f>AND(Table1[[#This Row],[hour of cancellation 0 to 23]]&gt;=0,Table1[[#This Row],[hour of cancellation 0 to 23]]&lt;=23)</f>
        <v>1</v>
      </c>
    </row>
    <row r="5233" spans="1:13" x14ac:dyDescent="0.3">
      <c r="A5233" s="1">
        <v>5232</v>
      </c>
      <c r="B5233" s="1">
        <v>4</v>
      </c>
      <c r="C5233" s="2">
        <v>41139.379501195916</v>
      </c>
      <c r="D5233" s="2">
        <v>41199.379166666666</v>
      </c>
      <c r="E5233" s="1">
        <v>12</v>
      </c>
      <c r="F5233" s="2">
        <v>41140.641103002192</v>
      </c>
      <c r="G5233" s="1">
        <v>0</v>
      </c>
      <c r="H5233" s="32">
        <f>IFERROR(HOUR(Table1[[#This Row],[Cancel Date/time]])+MINUTE(Table1[[#This Row],[Cancel Date/time]])/60,"not cancelled")</f>
        <v>15.383333333333333</v>
      </c>
      <c r="I5233" s="47">
        <f>IFERROR(ROUND(Table1[[#This Row],[cancellation time decimal]],0),"not cancelled")</f>
        <v>15</v>
      </c>
      <c r="J5233" s="10">
        <f>IFERROR(MOD(Table1[[#This Row],[cancellation hour rounded]],24),"not cancelled")</f>
        <v>15</v>
      </c>
      <c r="K5233" s="32">
        <f>1/Table1[[#This Row],[Duration (Time between doses '[in hours'])]]</f>
        <v>8.3333333333333329E-2</v>
      </c>
      <c r="L5233" s="33">
        <f>Table1[[#This Row],[number doses per hour]]*INDEX(Table2[price per dose],Table1[[#This Row],[Drug ID]])</f>
        <v>1.448055119047619</v>
      </c>
      <c r="M5233" s="11" t="b">
        <f>AND(Table1[[#This Row],[hour of cancellation 0 to 23]]&gt;=0,Table1[[#This Row],[hour of cancellation 0 to 23]]&lt;=23)</f>
        <v>1</v>
      </c>
    </row>
    <row r="5234" spans="1:13" x14ac:dyDescent="0.3">
      <c r="A5234" s="1">
        <v>5233</v>
      </c>
      <c r="B5234" s="1">
        <v>9</v>
      </c>
      <c r="C5234" s="2">
        <v>41139.391071561826</v>
      </c>
      <c r="D5234" s="2">
        <v>41199.390972222223</v>
      </c>
      <c r="E5234" s="1">
        <v>5</v>
      </c>
      <c r="F5234" s="2">
        <v>41142.494547904222</v>
      </c>
      <c r="G5234" s="1">
        <v>0</v>
      </c>
      <c r="H5234" s="32">
        <f>IFERROR(HOUR(Table1[[#This Row],[Cancel Date/time]])+MINUTE(Table1[[#This Row],[Cancel Date/time]])/60,"not cancelled")</f>
        <v>11.866666666666667</v>
      </c>
      <c r="I5234" s="47">
        <f>IFERROR(ROUND(Table1[[#This Row],[cancellation time decimal]],0),"not cancelled")</f>
        <v>12</v>
      </c>
      <c r="J5234" s="10">
        <f>IFERROR(MOD(Table1[[#This Row],[cancellation hour rounded]],24),"not cancelled")</f>
        <v>12</v>
      </c>
      <c r="K5234" s="32">
        <f>1/Table1[[#This Row],[Duration (Time between doses '[in hours'])]]</f>
        <v>0.2</v>
      </c>
      <c r="L5234" s="33">
        <f>Table1[[#This Row],[number doses per hour]]*INDEX(Table2[price per dose],Table1[[#This Row],[Drug ID]])</f>
        <v>5.6740000000000004</v>
      </c>
      <c r="M5234" s="11" t="b">
        <f>AND(Table1[[#This Row],[hour of cancellation 0 to 23]]&gt;=0,Table1[[#This Row],[hour of cancellation 0 to 23]]&lt;=23)</f>
        <v>1</v>
      </c>
    </row>
    <row r="5235" spans="1:13" x14ac:dyDescent="0.3">
      <c r="A5235" s="1">
        <v>5234</v>
      </c>
      <c r="B5235" s="1">
        <v>5</v>
      </c>
      <c r="C5235" s="2">
        <v>41139.38813696977</v>
      </c>
      <c r="D5235" s="2">
        <v>41199.387499999997</v>
      </c>
      <c r="E5235" s="1">
        <v>24</v>
      </c>
      <c r="F5235" s="2">
        <v>41141.466507313882</v>
      </c>
      <c r="G5235" s="1">
        <v>0</v>
      </c>
      <c r="H5235" s="32">
        <f>IFERROR(HOUR(Table1[[#This Row],[Cancel Date/time]])+MINUTE(Table1[[#This Row],[Cancel Date/time]])/60,"not cancelled")</f>
        <v>11.183333333333334</v>
      </c>
      <c r="I5235" s="47">
        <f>IFERROR(ROUND(Table1[[#This Row],[cancellation time decimal]],0),"not cancelled")</f>
        <v>11</v>
      </c>
      <c r="J5235" s="10">
        <f>IFERROR(MOD(Table1[[#This Row],[cancellation hour rounded]],24),"not cancelled")</f>
        <v>11</v>
      </c>
      <c r="K5235" s="32">
        <f>1/Table1[[#This Row],[Duration (Time between doses '[in hours'])]]</f>
        <v>4.1666666666666664E-2</v>
      </c>
      <c r="L5235" s="33">
        <f>Table1[[#This Row],[number doses per hour]]*INDEX(Table2[price per dose],Table1[[#This Row],[Drug ID]])</f>
        <v>0.2815833333333333</v>
      </c>
      <c r="M5235" s="11" t="b">
        <f>AND(Table1[[#This Row],[hour of cancellation 0 to 23]]&gt;=0,Table1[[#This Row],[hour of cancellation 0 to 23]]&lt;=23)</f>
        <v>1</v>
      </c>
    </row>
    <row r="5236" spans="1:13" x14ac:dyDescent="0.3">
      <c r="A5236" s="1">
        <v>5235</v>
      </c>
      <c r="B5236" s="1">
        <v>5</v>
      </c>
      <c r="C5236" s="2">
        <v>41139.406367634598</v>
      </c>
      <c r="D5236" s="2">
        <v>41199.40625</v>
      </c>
      <c r="E5236" s="1">
        <v>24</v>
      </c>
      <c r="F5236" s="2">
        <v>41141.849081123175</v>
      </c>
      <c r="G5236" s="1">
        <v>0</v>
      </c>
      <c r="H5236" s="32">
        <f>IFERROR(HOUR(Table1[[#This Row],[Cancel Date/time]])+MINUTE(Table1[[#This Row],[Cancel Date/time]])/60,"not cancelled")</f>
        <v>20.366666666666667</v>
      </c>
      <c r="I5236" s="47">
        <f>IFERROR(ROUND(Table1[[#This Row],[cancellation time decimal]],0),"not cancelled")</f>
        <v>20</v>
      </c>
      <c r="J5236" s="10">
        <f>IFERROR(MOD(Table1[[#This Row],[cancellation hour rounded]],24),"not cancelled")</f>
        <v>20</v>
      </c>
      <c r="K5236" s="32">
        <f>1/Table1[[#This Row],[Duration (Time between doses '[in hours'])]]</f>
        <v>4.1666666666666664E-2</v>
      </c>
      <c r="L5236" s="33">
        <f>Table1[[#This Row],[number doses per hour]]*INDEX(Table2[price per dose],Table1[[#This Row],[Drug ID]])</f>
        <v>0.2815833333333333</v>
      </c>
      <c r="M5236" s="11" t="b">
        <f>AND(Table1[[#This Row],[hour of cancellation 0 to 23]]&gt;=0,Table1[[#This Row],[hour of cancellation 0 to 23]]&lt;=23)</f>
        <v>1</v>
      </c>
    </row>
    <row r="5237" spans="1:13" x14ac:dyDescent="0.3">
      <c r="A5237" s="1">
        <v>5236</v>
      </c>
      <c r="B5237" s="1">
        <v>6</v>
      </c>
      <c r="C5237" s="2">
        <v>41139.388685103608</v>
      </c>
      <c r="D5237" s="2">
        <v>41199.388194444444</v>
      </c>
      <c r="E5237" s="1">
        <v>24</v>
      </c>
      <c r="F5237" s="2">
        <v>41142.099577209185</v>
      </c>
      <c r="G5237" s="1">
        <v>0</v>
      </c>
      <c r="H5237" s="32">
        <f>IFERROR(HOUR(Table1[[#This Row],[Cancel Date/time]])+MINUTE(Table1[[#This Row],[Cancel Date/time]])/60,"not cancelled")</f>
        <v>2.3833333333333333</v>
      </c>
      <c r="I5237" s="47">
        <f>IFERROR(ROUND(Table1[[#This Row],[cancellation time decimal]],0),"not cancelled")</f>
        <v>2</v>
      </c>
      <c r="J5237" s="10">
        <f>IFERROR(MOD(Table1[[#This Row],[cancellation hour rounded]],24),"not cancelled")</f>
        <v>2</v>
      </c>
      <c r="K5237" s="32">
        <f>1/Table1[[#This Row],[Duration (Time between doses '[in hours'])]]</f>
        <v>4.1666666666666664E-2</v>
      </c>
      <c r="L5237" s="33">
        <f>Table1[[#This Row],[number doses per hour]]*INDEX(Table2[price per dose],Table1[[#This Row],[Drug ID]])</f>
        <v>0.35218749999999999</v>
      </c>
      <c r="M5237" s="11" t="b">
        <f>AND(Table1[[#This Row],[hour of cancellation 0 to 23]]&gt;=0,Table1[[#This Row],[hour of cancellation 0 to 23]]&lt;=23)</f>
        <v>1</v>
      </c>
    </row>
    <row r="5238" spans="1:13" hidden="1" x14ac:dyDescent="0.3">
      <c r="A5238" s="1">
        <v>5237</v>
      </c>
      <c r="B5238" s="1">
        <v>1</v>
      </c>
      <c r="C5238" s="2">
        <v>41139.451769167761</v>
      </c>
      <c r="D5238" s="2">
        <v>41143.076743184574</v>
      </c>
      <c r="E5238" s="1">
        <v>8</v>
      </c>
      <c r="F5238" s="2" t="s">
        <v>5</v>
      </c>
      <c r="G5238" s="1">
        <v>0</v>
      </c>
      <c r="H5238" s="32" t="str">
        <f>IFERROR(HOUR(Table1[[#This Row],[Cancel Date/time]])+MINUTE(Table1[[#This Row],[Cancel Date/time]])/60,"not cancelled")</f>
        <v>not cancelled</v>
      </c>
      <c r="I5238" s="47" t="str">
        <f>IFERROR(ROUND(Table1[[#This Row],[cancellation time decimal]],0),"not cancelled")</f>
        <v>not cancelled</v>
      </c>
      <c r="J5238" s="10" t="str">
        <f>IFERROR(MOD(Table1[[#This Row],[cancellation hour rounded]],24),"not cancelled")</f>
        <v>not cancelled</v>
      </c>
      <c r="K5238" s="32">
        <f>1/Table1[[#This Row],[Duration (Time between doses '[in hours'])]]</f>
        <v>0.125</v>
      </c>
      <c r="L5238" s="33">
        <f>Table1[[#This Row],[number doses per hour]]*INDEX(Table2[price per dose],Table1[[#This Row],[Drug ID]])</f>
        <v>0.84929166666666667</v>
      </c>
      <c r="M5238" s="11" t="b">
        <f>AND(Table1[[#This Row],[hour of cancellation 0 to 23]]&gt;=0,Table1[[#This Row],[hour of cancellation 0 to 23]]&lt;=23)</f>
        <v>0</v>
      </c>
    </row>
    <row r="5239" spans="1:13" x14ac:dyDescent="0.3">
      <c r="A5239" s="1">
        <v>5238</v>
      </c>
      <c r="B5239" s="1">
        <v>8</v>
      </c>
      <c r="C5239" s="2">
        <v>41139.46928400109</v>
      </c>
      <c r="D5239" s="2">
        <v>41199.46875</v>
      </c>
      <c r="E5239" s="1">
        <v>3</v>
      </c>
      <c r="F5239" s="2">
        <v>41146.357958699009</v>
      </c>
      <c r="G5239" s="1">
        <v>0</v>
      </c>
      <c r="H5239" s="32">
        <f>IFERROR(HOUR(Table1[[#This Row],[Cancel Date/time]])+MINUTE(Table1[[#This Row],[Cancel Date/time]])/60,"not cancelled")</f>
        <v>8.5833333333333339</v>
      </c>
      <c r="I5239" s="47">
        <f>IFERROR(ROUND(Table1[[#This Row],[cancellation time decimal]],0),"not cancelled")</f>
        <v>9</v>
      </c>
      <c r="J5239" s="10">
        <f>IFERROR(MOD(Table1[[#This Row],[cancellation hour rounded]],24),"not cancelled")</f>
        <v>9</v>
      </c>
      <c r="K5239" s="32">
        <f>1/Table1[[#This Row],[Duration (Time between doses '[in hours'])]]</f>
        <v>0.33333333333333331</v>
      </c>
      <c r="L5239" s="33">
        <f>Table1[[#This Row],[number doses per hour]]*INDEX(Table2[price per dose],Table1[[#This Row],[Drug ID]])</f>
        <v>0.29998222222222221</v>
      </c>
      <c r="M5239" s="11" t="b">
        <f>AND(Table1[[#This Row],[hour of cancellation 0 to 23]]&gt;=0,Table1[[#This Row],[hour of cancellation 0 to 23]]&lt;=23)</f>
        <v>1</v>
      </c>
    </row>
    <row r="5240" spans="1:13" x14ac:dyDescent="0.3">
      <c r="A5240" s="1">
        <v>5239</v>
      </c>
      <c r="B5240" s="1">
        <v>7</v>
      </c>
      <c r="C5240" s="2">
        <v>41139.528602928083</v>
      </c>
      <c r="D5240" s="2">
        <v>41199.52847222222</v>
      </c>
      <c r="E5240" s="1">
        <v>24</v>
      </c>
      <c r="F5240" s="2">
        <v>41161.178461675008</v>
      </c>
      <c r="G5240" s="1">
        <v>0</v>
      </c>
      <c r="H5240" s="32">
        <f>IFERROR(HOUR(Table1[[#This Row],[Cancel Date/time]])+MINUTE(Table1[[#This Row],[Cancel Date/time]])/60,"not cancelled")</f>
        <v>4.2666666666666666</v>
      </c>
      <c r="I5240" s="47">
        <f>IFERROR(ROUND(Table1[[#This Row],[cancellation time decimal]],0),"not cancelled")</f>
        <v>4</v>
      </c>
      <c r="J5240" s="10">
        <f>IFERROR(MOD(Table1[[#This Row],[cancellation hour rounded]],24),"not cancelled")</f>
        <v>4</v>
      </c>
      <c r="K5240" s="32">
        <f>1/Table1[[#This Row],[Duration (Time between doses '[in hours'])]]</f>
        <v>4.1666666666666664E-2</v>
      </c>
      <c r="L5240" s="33">
        <f>Table1[[#This Row],[number doses per hour]]*INDEX(Table2[price per dose],Table1[[#This Row],[Drug ID]])</f>
        <v>1.2958049999999997</v>
      </c>
      <c r="M5240" s="11" t="b">
        <f>AND(Table1[[#This Row],[hour of cancellation 0 to 23]]&gt;=0,Table1[[#This Row],[hour of cancellation 0 to 23]]&lt;=23)</f>
        <v>1</v>
      </c>
    </row>
    <row r="5241" spans="1:13" x14ac:dyDescent="0.3">
      <c r="A5241" s="1">
        <v>5240</v>
      </c>
      <c r="B5241" s="1">
        <v>1</v>
      </c>
      <c r="C5241" s="2">
        <v>41139.540957373109</v>
      </c>
      <c r="D5241" s="2">
        <v>41199.540277777778</v>
      </c>
      <c r="E5241" s="1">
        <v>8</v>
      </c>
      <c r="F5241" s="2">
        <v>41139.670109439212</v>
      </c>
      <c r="G5241" s="1">
        <v>0</v>
      </c>
      <c r="H5241" s="32">
        <f>IFERROR(HOUR(Table1[[#This Row],[Cancel Date/time]])+MINUTE(Table1[[#This Row],[Cancel Date/time]])/60,"not cancelled")</f>
        <v>16.066666666666666</v>
      </c>
      <c r="I5241" s="47">
        <f>IFERROR(ROUND(Table1[[#This Row],[cancellation time decimal]],0),"not cancelled")</f>
        <v>16</v>
      </c>
      <c r="J5241" s="10">
        <f>IFERROR(MOD(Table1[[#This Row],[cancellation hour rounded]],24),"not cancelled")</f>
        <v>16</v>
      </c>
      <c r="K5241" s="32">
        <f>1/Table1[[#This Row],[Duration (Time between doses '[in hours'])]]</f>
        <v>0.125</v>
      </c>
      <c r="L5241" s="33">
        <f>Table1[[#This Row],[number doses per hour]]*INDEX(Table2[price per dose],Table1[[#This Row],[Drug ID]])</f>
        <v>0.84929166666666667</v>
      </c>
      <c r="M5241" s="11" t="b">
        <f>AND(Table1[[#This Row],[hour of cancellation 0 to 23]]&gt;=0,Table1[[#This Row],[hour of cancellation 0 to 23]]&lt;=23)</f>
        <v>1</v>
      </c>
    </row>
    <row r="5242" spans="1:13" x14ac:dyDescent="0.3">
      <c r="A5242" s="1">
        <v>5241</v>
      </c>
      <c r="B5242" s="1">
        <v>7</v>
      </c>
      <c r="C5242" s="2">
        <v>41139.579971620209</v>
      </c>
      <c r="D5242" s="2">
        <v>41199.579861111109</v>
      </c>
      <c r="E5242" s="1">
        <v>24</v>
      </c>
      <c r="F5242" s="2">
        <v>41180.359610662606</v>
      </c>
      <c r="G5242" s="1">
        <v>0</v>
      </c>
      <c r="H5242" s="32">
        <f>IFERROR(HOUR(Table1[[#This Row],[Cancel Date/time]])+MINUTE(Table1[[#This Row],[Cancel Date/time]])/60,"not cancelled")</f>
        <v>8.6166666666666671</v>
      </c>
      <c r="I5242" s="47">
        <f>IFERROR(ROUND(Table1[[#This Row],[cancellation time decimal]],0),"not cancelled")</f>
        <v>9</v>
      </c>
      <c r="J5242" s="10">
        <f>IFERROR(MOD(Table1[[#This Row],[cancellation hour rounded]],24),"not cancelled")</f>
        <v>9</v>
      </c>
      <c r="K5242" s="32">
        <f>1/Table1[[#This Row],[Duration (Time between doses '[in hours'])]]</f>
        <v>4.1666666666666664E-2</v>
      </c>
      <c r="L5242" s="33">
        <f>Table1[[#This Row],[number doses per hour]]*INDEX(Table2[price per dose],Table1[[#This Row],[Drug ID]])</f>
        <v>1.2958049999999997</v>
      </c>
      <c r="M5242" s="11" t="b">
        <f>AND(Table1[[#This Row],[hour of cancellation 0 to 23]]&gt;=0,Table1[[#This Row],[hour of cancellation 0 to 23]]&lt;=23)</f>
        <v>1</v>
      </c>
    </row>
    <row r="5243" spans="1:13" x14ac:dyDescent="0.3">
      <c r="A5243" s="1">
        <v>5242</v>
      </c>
      <c r="B5243" s="1">
        <v>4</v>
      </c>
      <c r="C5243" s="2">
        <v>41139.558943555392</v>
      </c>
      <c r="D5243" s="2">
        <v>41199.558333333334</v>
      </c>
      <c r="E5243" s="1">
        <v>12</v>
      </c>
      <c r="F5243" s="2">
        <v>41141.59483973492</v>
      </c>
      <c r="G5243" s="1">
        <v>0</v>
      </c>
      <c r="H5243" s="32">
        <f>IFERROR(HOUR(Table1[[#This Row],[Cancel Date/time]])+MINUTE(Table1[[#This Row],[Cancel Date/time]])/60,"not cancelled")</f>
        <v>14.266666666666667</v>
      </c>
      <c r="I5243" s="47">
        <f>IFERROR(ROUND(Table1[[#This Row],[cancellation time decimal]],0),"not cancelled")</f>
        <v>14</v>
      </c>
      <c r="J5243" s="10">
        <f>IFERROR(MOD(Table1[[#This Row],[cancellation hour rounded]],24),"not cancelled")</f>
        <v>14</v>
      </c>
      <c r="K5243" s="32">
        <f>1/Table1[[#This Row],[Duration (Time between doses '[in hours'])]]</f>
        <v>8.3333333333333329E-2</v>
      </c>
      <c r="L5243" s="33">
        <f>Table1[[#This Row],[number doses per hour]]*INDEX(Table2[price per dose],Table1[[#This Row],[Drug ID]])</f>
        <v>1.448055119047619</v>
      </c>
      <c r="M5243" s="11" t="b">
        <f>AND(Table1[[#This Row],[hour of cancellation 0 to 23]]&gt;=0,Table1[[#This Row],[hour of cancellation 0 to 23]]&lt;=23)</f>
        <v>1</v>
      </c>
    </row>
    <row r="5244" spans="1:13" hidden="1" x14ac:dyDescent="0.3">
      <c r="A5244" s="1">
        <v>5243</v>
      </c>
      <c r="B5244" s="1">
        <v>7</v>
      </c>
      <c r="C5244" s="2">
        <v>41139.582230661705</v>
      </c>
      <c r="D5244" s="2">
        <v>41142.165393072748</v>
      </c>
      <c r="E5244" s="1">
        <v>24</v>
      </c>
      <c r="F5244" s="2" t="s">
        <v>5</v>
      </c>
      <c r="G5244" s="1">
        <v>0</v>
      </c>
      <c r="H5244" s="32" t="str">
        <f>IFERROR(HOUR(Table1[[#This Row],[Cancel Date/time]])+MINUTE(Table1[[#This Row],[Cancel Date/time]])/60,"not cancelled")</f>
        <v>not cancelled</v>
      </c>
      <c r="I5244" s="47" t="str">
        <f>IFERROR(ROUND(Table1[[#This Row],[cancellation time decimal]],0),"not cancelled")</f>
        <v>not cancelled</v>
      </c>
      <c r="J5244" s="10" t="str">
        <f>IFERROR(MOD(Table1[[#This Row],[cancellation hour rounded]],24),"not cancelled")</f>
        <v>not cancelled</v>
      </c>
      <c r="K5244" s="32">
        <f>1/Table1[[#This Row],[Duration (Time between doses '[in hours'])]]</f>
        <v>4.1666666666666664E-2</v>
      </c>
      <c r="L5244" s="33">
        <f>Table1[[#This Row],[number doses per hour]]*INDEX(Table2[price per dose],Table1[[#This Row],[Drug ID]])</f>
        <v>1.2958049999999997</v>
      </c>
      <c r="M5244" s="11" t="b">
        <f>AND(Table1[[#This Row],[hour of cancellation 0 to 23]]&gt;=0,Table1[[#This Row],[hour of cancellation 0 to 23]]&lt;=23)</f>
        <v>0</v>
      </c>
    </row>
    <row r="5245" spans="1:13" x14ac:dyDescent="0.3">
      <c r="A5245" s="1">
        <v>5244</v>
      </c>
      <c r="B5245" s="1">
        <v>1</v>
      </c>
      <c r="C5245" s="2">
        <v>41139.593127688342</v>
      </c>
      <c r="D5245" s="2">
        <v>41199.593055555561</v>
      </c>
      <c r="E5245" s="1">
        <v>8</v>
      </c>
      <c r="F5245" s="2">
        <v>41140.467509262329</v>
      </c>
      <c r="G5245" s="1">
        <v>0</v>
      </c>
      <c r="H5245" s="32">
        <f>IFERROR(HOUR(Table1[[#This Row],[Cancel Date/time]])+MINUTE(Table1[[#This Row],[Cancel Date/time]])/60,"not cancelled")</f>
        <v>11.216666666666667</v>
      </c>
      <c r="I5245" s="47">
        <f>IFERROR(ROUND(Table1[[#This Row],[cancellation time decimal]],0),"not cancelled")</f>
        <v>11</v>
      </c>
      <c r="J5245" s="10">
        <f>IFERROR(MOD(Table1[[#This Row],[cancellation hour rounded]],24),"not cancelled")</f>
        <v>11</v>
      </c>
      <c r="K5245" s="32">
        <f>1/Table1[[#This Row],[Duration (Time between doses '[in hours'])]]</f>
        <v>0.125</v>
      </c>
      <c r="L5245" s="33">
        <f>Table1[[#This Row],[number doses per hour]]*INDEX(Table2[price per dose],Table1[[#This Row],[Drug ID]])</f>
        <v>0.84929166666666667</v>
      </c>
      <c r="M5245" s="11" t="b">
        <f>AND(Table1[[#This Row],[hour of cancellation 0 to 23]]&gt;=0,Table1[[#This Row],[hour of cancellation 0 to 23]]&lt;=23)</f>
        <v>1</v>
      </c>
    </row>
    <row r="5246" spans="1:13" hidden="1" x14ac:dyDescent="0.3">
      <c r="A5246" s="1">
        <v>5245</v>
      </c>
      <c r="B5246" s="1">
        <v>1</v>
      </c>
      <c r="C5246" s="2">
        <v>41139.601252552551</v>
      </c>
      <c r="D5246" s="2">
        <v>41142.767487955214</v>
      </c>
      <c r="E5246" s="1">
        <v>8</v>
      </c>
      <c r="F5246" s="2" t="s">
        <v>5</v>
      </c>
      <c r="G5246" s="1">
        <v>0</v>
      </c>
      <c r="H5246" s="32" t="str">
        <f>IFERROR(HOUR(Table1[[#This Row],[Cancel Date/time]])+MINUTE(Table1[[#This Row],[Cancel Date/time]])/60,"not cancelled")</f>
        <v>not cancelled</v>
      </c>
      <c r="I5246" s="47" t="str">
        <f>IFERROR(ROUND(Table1[[#This Row],[cancellation time decimal]],0),"not cancelled")</f>
        <v>not cancelled</v>
      </c>
      <c r="J5246" s="10" t="str">
        <f>IFERROR(MOD(Table1[[#This Row],[cancellation hour rounded]],24),"not cancelled")</f>
        <v>not cancelled</v>
      </c>
      <c r="K5246" s="32">
        <f>1/Table1[[#This Row],[Duration (Time between doses '[in hours'])]]</f>
        <v>0.125</v>
      </c>
      <c r="L5246" s="33">
        <f>Table1[[#This Row],[number doses per hour]]*INDEX(Table2[price per dose],Table1[[#This Row],[Drug ID]])</f>
        <v>0.84929166666666667</v>
      </c>
      <c r="M5246" s="11" t="b">
        <f>AND(Table1[[#This Row],[hour of cancellation 0 to 23]]&gt;=0,Table1[[#This Row],[hour of cancellation 0 to 23]]&lt;=23)</f>
        <v>0</v>
      </c>
    </row>
    <row r="5247" spans="1:13" x14ac:dyDescent="0.3">
      <c r="A5247" s="1">
        <v>5246</v>
      </c>
      <c r="B5247" s="1">
        <v>3</v>
      </c>
      <c r="C5247" s="2">
        <v>41139.596223470515</v>
      </c>
      <c r="D5247" s="2">
        <v>41199.595833333333</v>
      </c>
      <c r="E5247" s="1">
        <v>24</v>
      </c>
      <c r="F5247" s="2">
        <v>41142.477509969045</v>
      </c>
      <c r="G5247" s="1">
        <v>0</v>
      </c>
      <c r="H5247" s="32">
        <f>IFERROR(HOUR(Table1[[#This Row],[Cancel Date/time]])+MINUTE(Table1[[#This Row],[Cancel Date/time]])/60,"not cancelled")</f>
        <v>11.45</v>
      </c>
      <c r="I5247" s="47">
        <f>IFERROR(ROUND(Table1[[#This Row],[cancellation time decimal]],0),"not cancelled")</f>
        <v>11</v>
      </c>
      <c r="J5247" s="10">
        <f>IFERROR(MOD(Table1[[#This Row],[cancellation hour rounded]],24),"not cancelled")</f>
        <v>11</v>
      </c>
      <c r="K5247" s="32">
        <f>1/Table1[[#This Row],[Duration (Time between doses '[in hours'])]]</f>
        <v>4.1666666666666664E-2</v>
      </c>
      <c r="L5247" s="33">
        <f>Table1[[#This Row],[number doses per hour]]*INDEX(Table2[price per dose],Table1[[#This Row],[Drug ID]])</f>
        <v>0.18133000000000002</v>
      </c>
      <c r="M5247" s="11" t="b">
        <f>AND(Table1[[#This Row],[hour of cancellation 0 to 23]]&gt;=0,Table1[[#This Row],[hour of cancellation 0 to 23]]&lt;=23)</f>
        <v>1</v>
      </c>
    </row>
    <row r="5248" spans="1:13" x14ac:dyDescent="0.3">
      <c r="A5248" s="1">
        <v>5247</v>
      </c>
      <c r="B5248" s="1">
        <v>1</v>
      </c>
      <c r="C5248" s="2">
        <v>41139.639176526114</v>
      </c>
      <c r="D5248" s="2">
        <v>41199.638888888891</v>
      </c>
      <c r="E5248" s="1">
        <v>12</v>
      </c>
      <c r="F5248" s="2">
        <v>41140.826938489656</v>
      </c>
      <c r="G5248" s="1">
        <v>0</v>
      </c>
      <c r="H5248" s="32">
        <f>IFERROR(HOUR(Table1[[#This Row],[Cancel Date/time]])+MINUTE(Table1[[#This Row],[Cancel Date/time]])/60,"not cancelled")</f>
        <v>19.833333333333332</v>
      </c>
      <c r="I5248" s="47">
        <f>IFERROR(ROUND(Table1[[#This Row],[cancellation time decimal]],0),"not cancelled")</f>
        <v>20</v>
      </c>
      <c r="J5248" s="10">
        <f>IFERROR(MOD(Table1[[#This Row],[cancellation hour rounded]],24),"not cancelled")</f>
        <v>20</v>
      </c>
      <c r="K5248" s="32">
        <f>1/Table1[[#This Row],[Duration (Time between doses '[in hours'])]]</f>
        <v>8.3333333333333329E-2</v>
      </c>
      <c r="L5248" s="33">
        <f>Table1[[#This Row],[number doses per hour]]*INDEX(Table2[price per dose],Table1[[#This Row],[Drug ID]])</f>
        <v>0.56619444444444444</v>
      </c>
      <c r="M5248" s="11" t="b">
        <f>AND(Table1[[#This Row],[hour of cancellation 0 to 23]]&gt;=0,Table1[[#This Row],[hour of cancellation 0 to 23]]&lt;=23)</f>
        <v>1</v>
      </c>
    </row>
    <row r="5249" spans="1:13" x14ac:dyDescent="0.3">
      <c r="A5249" s="1">
        <v>5248</v>
      </c>
      <c r="B5249" s="1">
        <v>3</v>
      </c>
      <c r="C5249" s="2">
        <v>41139.673792475653</v>
      </c>
      <c r="D5249" s="2">
        <v>41199.673611111109</v>
      </c>
      <c r="E5249" s="1">
        <v>24</v>
      </c>
      <c r="F5249" s="2">
        <v>41142.326195150148</v>
      </c>
      <c r="G5249" s="1">
        <v>0</v>
      </c>
      <c r="H5249" s="32">
        <f>IFERROR(HOUR(Table1[[#This Row],[Cancel Date/time]])+MINUTE(Table1[[#This Row],[Cancel Date/time]])/60,"not cancelled")</f>
        <v>7.8166666666666664</v>
      </c>
      <c r="I5249" s="47">
        <f>IFERROR(ROUND(Table1[[#This Row],[cancellation time decimal]],0),"not cancelled")</f>
        <v>8</v>
      </c>
      <c r="J5249" s="10">
        <f>IFERROR(MOD(Table1[[#This Row],[cancellation hour rounded]],24),"not cancelled")</f>
        <v>8</v>
      </c>
      <c r="K5249" s="32">
        <f>1/Table1[[#This Row],[Duration (Time between doses '[in hours'])]]</f>
        <v>4.1666666666666664E-2</v>
      </c>
      <c r="L5249" s="33">
        <f>Table1[[#This Row],[number doses per hour]]*INDEX(Table2[price per dose],Table1[[#This Row],[Drug ID]])</f>
        <v>0.18133000000000002</v>
      </c>
      <c r="M5249" s="11" t="b">
        <f>AND(Table1[[#This Row],[hour of cancellation 0 to 23]]&gt;=0,Table1[[#This Row],[hour of cancellation 0 to 23]]&lt;=23)</f>
        <v>1</v>
      </c>
    </row>
    <row r="5250" spans="1:13" x14ac:dyDescent="0.3">
      <c r="A5250" s="1">
        <v>5249</v>
      </c>
      <c r="B5250" s="1">
        <v>4</v>
      </c>
      <c r="C5250" s="2">
        <v>41139.702300683653</v>
      </c>
      <c r="D5250" s="2">
        <v>41199.70208333333</v>
      </c>
      <c r="E5250" s="1">
        <v>12</v>
      </c>
      <c r="F5250" s="2">
        <v>41143.640099444056</v>
      </c>
      <c r="G5250" s="1">
        <v>0</v>
      </c>
      <c r="H5250" s="32">
        <f>IFERROR(HOUR(Table1[[#This Row],[Cancel Date/time]])+MINUTE(Table1[[#This Row],[Cancel Date/time]])/60,"not cancelled")</f>
        <v>15.35</v>
      </c>
      <c r="I5250" s="47">
        <f>IFERROR(ROUND(Table1[[#This Row],[cancellation time decimal]],0),"not cancelled")</f>
        <v>15</v>
      </c>
      <c r="J5250" s="10">
        <f>IFERROR(MOD(Table1[[#This Row],[cancellation hour rounded]],24),"not cancelled")</f>
        <v>15</v>
      </c>
      <c r="K5250" s="32">
        <f>1/Table1[[#This Row],[Duration (Time between doses '[in hours'])]]</f>
        <v>8.3333333333333329E-2</v>
      </c>
      <c r="L5250" s="33">
        <f>Table1[[#This Row],[number doses per hour]]*INDEX(Table2[price per dose],Table1[[#This Row],[Drug ID]])</f>
        <v>1.448055119047619</v>
      </c>
      <c r="M5250" s="11" t="b">
        <f>AND(Table1[[#This Row],[hour of cancellation 0 to 23]]&gt;=0,Table1[[#This Row],[hour of cancellation 0 to 23]]&lt;=23)</f>
        <v>1</v>
      </c>
    </row>
    <row r="5251" spans="1:13" hidden="1" x14ac:dyDescent="0.3">
      <c r="A5251" s="1">
        <v>5250</v>
      </c>
      <c r="B5251" s="1">
        <v>1</v>
      </c>
      <c r="C5251" s="2">
        <v>41139.742511480858</v>
      </c>
      <c r="D5251" s="2">
        <v>41142.158696501931</v>
      </c>
      <c r="E5251" s="1">
        <v>12</v>
      </c>
      <c r="F5251" s="2" t="s">
        <v>5</v>
      </c>
      <c r="G5251" s="1">
        <v>0</v>
      </c>
      <c r="H5251" s="32" t="str">
        <f>IFERROR(HOUR(Table1[[#This Row],[Cancel Date/time]])+MINUTE(Table1[[#This Row],[Cancel Date/time]])/60,"not cancelled")</f>
        <v>not cancelled</v>
      </c>
      <c r="I5251" s="47" t="str">
        <f>IFERROR(ROUND(Table1[[#This Row],[cancellation time decimal]],0),"not cancelled")</f>
        <v>not cancelled</v>
      </c>
      <c r="J5251" s="10" t="str">
        <f>IFERROR(MOD(Table1[[#This Row],[cancellation hour rounded]],24),"not cancelled")</f>
        <v>not cancelled</v>
      </c>
      <c r="K5251" s="32">
        <f>1/Table1[[#This Row],[Duration (Time between doses '[in hours'])]]</f>
        <v>8.3333333333333329E-2</v>
      </c>
      <c r="L5251" s="33">
        <f>Table1[[#This Row],[number doses per hour]]*INDEX(Table2[price per dose],Table1[[#This Row],[Drug ID]])</f>
        <v>0.56619444444444444</v>
      </c>
      <c r="M5251" s="11" t="b">
        <f>AND(Table1[[#This Row],[hour of cancellation 0 to 23]]&gt;=0,Table1[[#This Row],[hour of cancellation 0 to 23]]&lt;=23)</f>
        <v>0</v>
      </c>
    </row>
    <row r="5252" spans="1:13" x14ac:dyDescent="0.3">
      <c r="A5252" s="1">
        <v>5251</v>
      </c>
      <c r="B5252" s="1">
        <v>7</v>
      </c>
      <c r="C5252" s="2">
        <v>41139.713475619668</v>
      </c>
      <c r="D5252" s="2">
        <v>41199.713194444448</v>
      </c>
      <c r="E5252" s="1">
        <v>24</v>
      </c>
      <c r="F5252" s="2">
        <v>41149.320919909922</v>
      </c>
      <c r="G5252" s="1">
        <v>0</v>
      </c>
      <c r="H5252" s="32">
        <f>IFERROR(HOUR(Table1[[#This Row],[Cancel Date/time]])+MINUTE(Table1[[#This Row],[Cancel Date/time]])/60,"not cancelled")</f>
        <v>7.7</v>
      </c>
      <c r="I5252" s="47">
        <f>IFERROR(ROUND(Table1[[#This Row],[cancellation time decimal]],0),"not cancelled")</f>
        <v>8</v>
      </c>
      <c r="J5252" s="10">
        <f>IFERROR(MOD(Table1[[#This Row],[cancellation hour rounded]],24),"not cancelled")</f>
        <v>8</v>
      </c>
      <c r="K5252" s="32">
        <f>1/Table1[[#This Row],[Duration (Time between doses '[in hours'])]]</f>
        <v>4.1666666666666664E-2</v>
      </c>
      <c r="L5252" s="33">
        <f>Table1[[#This Row],[number doses per hour]]*INDEX(Table2[price per dose],Table1[[#This Row],[Drug ID]])</f>
        <v>1.2958049999999997</v>
      </c>
      <c r="M5252" s="11" t="b">
        <f>AND(Table1[[#This Row],[hour of cancellation 0 to 23]]&gt;=0,Table1[[#This Row],[hour of cancellation 0 to 23]]&lt;=23)</f>
        <v>1</v>
      </c>
    </row>
    <row r="5253" spans="1:13" x14ac:dyDescent="0.3">
      <c r="A5253" s="1">
        <v>5252</v>
      </c>
      <c r="B5253" s="1">
        <v>4</v>
      </c>
      <c r="C5253" s="2">
        <v>41139.787700033718</v>
      </c>
      <c r="D5253" s="2">
        <v>41199.787499999999</v>
      </c>
      <c r="E5253" s="1">
        <v>12</v>
      </c>
      <c r="F5253" s="2">
        <v>41141.782625702443</v>
      </c>
      <c r="G5253" s="1">
        <v>0</v>
      </c>
      <c r="H5253" s="32">
        <f>IFERROR(HOUR(Table1[[#This Row],[Cancel Date/time]])+MINUTE(Table1[[#This Row],[Cancel Date/time]])/60,"not cancelled")</f>
        <v>18.766666666666666</v>
      </c>
      <c r="I5253" s="47">
        <f>IFERROR(ROUND(Table1[[#This Row],[cancellation time decimal]],0),"not cancelled")</f>
        <v>19</v>
      </c>
      <c r="J5253" s="10">
        <f>IFERROR(MOD(Table1[[#This Row],[cancellation hour rounded]],24),"not cancelled")</f>
        <v>19</v>
      </c>
      <c r="K5253" s="32">
        <f>1/Table1[[#This Row],[Duration (Time between doses '[in hours'])]]</f>
        <v>8.3333333333333329E-2</v>
      </c>
      <c r="L5253" s="33">
        <f>Table1[[#This Row],[number doses per hour]]*INDEX(Table2[price per dose],Table1[[#This Row],[Drug ID]])</f>
        <v>1.448055119047619</v>
      </c>
      <c r="M5253" s="11" t="b">
        <f>AND(Table1[[#This Row],[hour of cancellation 0 to 23]]&gt;=0,Table1[[#This Row],[hour of cancellation 0 to 23]]&lt;=23)</f>
        <v>1</v>
      </c>
    </row>
    <row r="5254" spans="1:13" x14ac:dyDescent="0.3">
      <c r="A5254" s="1">
        <v>5253</v>
      </c>
      <c r="B5254" s="1">
        <v>8</v>
      </c>
      <c r="C5254" s="2">
        <v>41139.759823129119</v>
      </c>
      <c r="D5254" s="2">
        <v>41199.759722222225</v>
      </c>
      <c r="E5254" s="1">
        <v>3</v>
      </c>
      <c r="F5254" s="2">
        <v>41144.417485386824</v>
      </c>
      <c r="G5254" s="1">
        <v>0</v>
      </c>
      <c r="H5254" s="32">
        <f>IFERROR(HOUR(Table1[[#This Row],[Cancel Date/time]])+MINUTE(Table1[[#This Row],[Cancel Date/time]])/60,"not cancelled")</f>
        <v>10.016666666666667</v>
      </c>
      <c r="I5254" s="47">
        <f>IFERROR(ROUND(Table1[[#This Row],[cancellation time decimal]],0),"not cancelled")</f>
        <v>10</v>
      </c>
      <c r="J5254" s="10">
        <f>IFERROR(MOD(Table1[[#This Row],[cancellation hour rounded]],24),"not cancelled")</f>
        <v>10</v>
      </c>
      <c r="K5254" s="32">
        <f>1/Table1[[#This Row],[Duration (Time between doses '[in hours'])]]</f>
        <v>0.33333333333333331</v>
      </c>
      <c r="L5254" s="33">
        <f>Table1[[#This Row],[number doses per hour]]*INDEX(Table2[price per dose],Table1[[#This Row],[Drug ID]])</f>
        <v>0.29998222222222221</v>
      </c>
      <c r="M5254" s="11" t="b">
        <f>AND(Table1[[#This Row],[hour of cancellation 0 to 23]]&gt;=0,Table1[[#This Row],[hour of cancellation 0 to 23]]&lt;=23)</f>
        <v>1</v>
      </c>
    </row>
    <row r="5255" spans="1:13" x14ac:dyDescent="0.3">
      <c r="A5255" s="1">
        <v>5254</v>
      </c>
      <c r="B5255" s="1">
        <v>1</v>
      </c>
      <c r="C5255" s="2">
        <v>41139.786811650643</v>
      </c>
      <c r="D5255" s="2">
        <v>41199.786805555559</v>
      </c>
      <c r="E5255" s="1">
        <v>8</v>
      </c>
      <c r="F5255" s="2">
        <v>41140.49011260672</v>
      </c>
      <c r="G5255" s="1">
        <v>0</v>
      </c>
      <c r="H5255" s="32">
        <f>IFERROR(HOUR(Table1[[#This Row],[Cancel Date/time]])+MINUTE(Table1[[#This Row],[Cancel Date/time]])/60,"not cancelled")</f>
        <v>11.75</v>
      </c>
      <c r="I5255" s="47">
        <f>IFERROR(ROUND(Table1[[#This Row],[cancellation time decimal]],0),"not cancelled")</f>
        <v>12</v>
      </c>
      <c r="J5255" s="10">
        <f>IFERROR(MOD(Table1[[#This Row],[cancellation hour rounded]],24),"not cancelled")</f>
        <v>12</v>
      </c>
      <c r="K5255" s="32">
        <f>1/Table1[[#This Row],[Duration (Time between doses '[in hours'])]]</f>
        <v>0.125</v>
      </c>
      <c r="L5255" s="33">
        <f>Table1[[#This Row],[number doses per hour]]*INDEX(Table2[price per dose],Table1[[#This Row],[Drug ID]])</f>
        <v>0.84929166666666667</v>
      </c>
      <c r="M5255" s="11" t="b">
        <f>AND(Table1[[#This Row],[hour of cancellation 0 to 23]]&gt;=0,Table1[[#This Row],[hour of cancellation 0 to 23]]&lt;=23)</f>
        <v>1</v>
      </c>
    </row>
    <row r="5256" spans="1:13" x14ac:dyDescent="0.3">
      <c r="A5256" s="1">
        <v>5255</v>
      </c>
      <c r="B5256" s="1">
        <v>1</v>
      </c>
      <c r="C5256" s="2">
        <v>41139.806199083927</v>
      </c>
      <c r="D5256" s="2">
        <v>41199.805555555555</v>
      </c>
      <c r="E5256" s="1">
        <v>8</v>
      </c>
      <c r="F5256" s="2">
        <v>41140.709134548939</v>
      </c>
      <c r="G5256" s="1">
        <v>0</v>
      </c>
      <c r="H5256" s="32">
        <f>IFERROR(HOUR(Table1[[#This Row],[Cancel Date/time]])+MINUTE(Table1[[#This Row],[Cancel Date/time]])/60,"not cancelled")</f>
        <v>17.016666666666666</v>
      </c>
      <c r="I5256" s="47">
        <f>IFERROR(ROUND(Table1[[#This Row],[cancellation time decimal]],0),"not cancelled")</f>
        <v>17</v>
      </c>
      <c r="J5256" s="10">
        <f>IFERROR(MOD(Table1[[#This Row],[cancellation hour rounded]],24),"not cancelled")</f>
        <v>17</v>
      </c>
      <c r="K5256" s="32">
        <f>1/Table1[[#This Row],[Duration (Time between doses '[in hours'])]]</f>
        <v>0.125</v>
      </c>
      <c r="L5256" s="33">
        <f>Table1[[#This Row],[number doses per hour]]*INDEX(Table2[price per dose],Table1[[#This Row],[Drug ID]])</f>
        <v>0.84929166666666667</v>
      </c>
      <c r="M5256" s="11" t="b">
        <f>AND(Table1[[#This Row],[hour of cancellation 0 to 23]]&gt;=0,Table1[[#This Row],[hour of cancellation 0 to 23]]&lt;=23)</f>
        <v>1</v>
      </c>
    </row>
    <row r="5257" spans="1:13" x14ac:dyDescent="0.3">
      <c r="A5257" s="1">
        <v>5256</v>
      </c>
      <c r="B5257" s="1">
        <v>11</v>
      </c>
      <c r="C5257" s="2">
        <v>41139.934480020616</v>
      </c>
      <c r="D5257" s="2">
        <v>41199.934027777774</v>
      </c>
      <c r="E5257" s="1">
        <v>1</v>
      </c>
      <c r="F5257" s="2">
        <v>41146.598607584579</v>
      </c>
      <c r="G5257" s="1">
        <v>1</v>
      </c>
      <c r="H5257" s="32">
        <f>IFERROR(HOUR(Table1[[#This Row],[Cancel Date/time]])+MINUTE(Table1[[#This Row],[Cancel Date/time]])/60,"not cancelled")</f>
        <v>14.366666666666667</v>
      </c>
      <c r="I5257" s="47">
        <f>IFERROR(ROUND(Table1[[#This Row],[cancellation time decimal]],0),"not cancelled")</f>
        <v>14</v>
      </c>
      <c r="J5257" s="10">
        <f>IFERROR(MOD(Table1[[#This Row],[cancellation hour rounded]],24),"not cancelled")</f>
        <v>14</v>
      </c>
      <c r="K5257" s="32">
        <f>1/Table1[[#This Row],[Duration (Time between doses '[in hours'])]]</f>
        <v>1</v>
      </c>
      <c r="L5257" s="33">
        <f>Table1[[#This Row],[number doses per hour]]*INDEX(Table2[price per dose],Table1[[#This Row],[Drug ID]])</f>
        <v>1</v>
      </c>
      <c r="M5257" s="11" t="b">
        <f>AND(Table1[[#This Row],[hour of cancellation 0 to 23]]&gt;=0,Table1[[#This Row],[hour of cancellation 0 to 23]]&lt;=23)</f>
        <v>1</v>
      </c>
    </row>
    <row r="5258" spans="1:13" x14ac:dyDescent="0.3">
      <c r="A5258" s="1">
        <v>5257</v>
      </c>
      <c r="B5258" s="1">
        <v>5</v>
      </c>
      <c r="C5258" s="2">
        <v>41139.972144454077</v>
      </c>
      <c r="D5258" s="2">
        <v>41199.97152777778</v>
      </c>
      <c r="E5258" s="1">
        <v>24</v>
      </c>
      <c r="F5258" s="2">
        <v>41141.843599111402</v>
      </c>
      <c r="G5258" s="1">
        <v>0</v>
      </c>
      <c r="H5258" s="32">
        <f>IFERROR(HOUR(Table1[[#This Row],[Cancel Date/time]])+MINUTE(Table1[[#This Row],[Cancel Date/time]])/60,"not cancelled")</f>
        <v>20.233333333333334</v>
      </c>
      <c r="I5258" s="47">
        <f>IFERROR(ROUND(Table1[[#This Row],[cancellation time decimal]],0),"not cancelled")</f>
        <v>20</v>
      </c>
      <c r="J5258" s="10">
        <f>IFERROR(MOD(Table1[[#This Row],[cancellation hour rounded]],24),"not cancelled")</f>
        <v>20</v>
      </c>
      <c r="K5258" s="32">
        <f>1/Table1[[#This Row],[Duration (Time between doses '[in hours'])]]</f>
        <v>4.1666666666666664E-2</v>
      </c>
      <c r="L5258" s="33">
        <f>Table1[[#This Row],[number doses per hour]]*INDEX(Table2[price per dose],Table1[[#This Row],[Drug ID]])</f>
        <v>0.2815833333333333</v>
      </c>
      <c r="M5258" s="11" t="b">
        <f>AND(Table1[[#This Row],[hour of cancellation 0 to 23]]&gt;=0,Table1[[#This Row],[hour of cancellation 0 to 23]]&lt;=23)</f>
        <v>1</v>
      </c>
    </row>
    <row r="5259" spans="1:13" x14ac:dyDescent="0.3">
      <c r="A5259" s="1">
        <v>5258</v>
      </c>
      <c r="B5259" s="1">
        <v>1</v>
      </c>
      <c r="C5259" s="2">
        <v>41140.000849313576</v>
      </c>
      <c r="D5259" s="2">
        <v>41200.000694444447</v>
      </c>
      <c r="E5259" s="1">
        <v>12</v>
      </c>
      <c r="F5259" s="2">
        <v>41140.504333126381</v>
      </c>
      <c r="G5259" s="1">
        <v>0</v>
      </c>
      <c r="H5259" s="32">
        <f>IFERROR(HOUR(Table1[[#This Row],[Cancel Date/time]])+MINUTE(Table1[[#This Row],[Cancel Date/time]])/60,"not cancelled")</f>
        <v>12.1</v>
      </c>
      <c r="I5259" s="47">
        <f>IFERROR(ROUND(Table1[[#This Row],[cancellation time decimal]],0),"not cancelled")</f>
        <v>12</v>
      </c>
      <c r="J5259" s="10">
        <f>IFERROR(MOD(Table1[[#This Row],[cancellation hour rounded]],24),"not cancelled")</f>
        <v>12</v>
      </c>
      <c r="K5259" s="32">
        <f>1/Table1[[#This Row],[Duration (Time between doses '[in hours'])]]</f>
        <v>8.3333333333333329E-2</v>
      </c>
      <c r="L5259" s="33">
        <f>Table1[[#This Row],[number doses per hour]]*INDEX(Table2[price per dose],Table1[[#This Row],[Drug ID]])</f>
        <v>0.56619444444444444</v>
      </c>
      <c r="M5259" s="11" t="b">
        <f>AND(Table1[[#This Row],[hour of cancellation 0 to 23]]&gt;=0,Table1[[#This Row],[hour of cancellation 0 to 23]]&lt;=23)</f>
        <v>1</v>
      </c>
    </row>
    <row r="5260" spans="1:13" x14ac:dyDescent="0.3">
      <c r="A5260" s="1">
        <v>5259</v>
      </c>
      <c r="B5260" s="1">
        <v>1</v>
      </c>
      <c r="C5260" s="2">
        <v>41140.013541902968</v>
      </c>
      <c r="D5260" s="2">
        <v>41200.013194444444</v>
      </c>
      <c r="E5260" s="1">
        <v>8</v>
      </c>
      <c r="F5260" s="2">
        <v>41141.33850459868</v>
      </c>
      <c r="G5260" s="1">
        <v>0</v>
      </c>
      <c r="H5260" s="32">
        <f>IFERROR(HOUR(Table1[[#This Row],[Cancel Date/time]])+MINUTE(Table1[[#This Row],[Cancel Date/time]])/60,"not cancelled")</f>
        <v>8.1166666666666671</v>
      </c>
      <c r="I5260" s="47">
        <f>IFERROR(ROUND(Table1[[#This Row],[cancellation time decimal]],0),"not cancelled")</f>
        <v>8</v>
      </c>
      <c r="J5260" s="10">
        <f>IFERROR(MOD(Table1[[#This Row],[cancellation hour rounded]],24),"not cancelled")</f>
        <v>8</v>
      </c>
      <c r="K5260" s="32">
        <f>1/Table1[[#This Row],[Duration (Time between doses '[in hours'])]]</f>
        <v>0.125</v>
      </c>
      <c r="L5260" s="33">
        <f>Table1[[#This Row],[number doses per hour]]*INDEX(Table2[price per dose],Table1[[#This Row],[Drug ID]])</f>
        <v>0.84929166666666667</v>
      </c>
      <c r="M5260" s="11" t="b">
        <f>AND(Table1[[#This Row],[hour of cancellation 0 to 23]]&gt;=0,Table1[[#This Row],[hour of cancellation 0 to 23]]&lt;=23)</f>
        <v>1</v>
      </c>
    </row>
    <row r="5261" spans="1:13" x14ac:dyDescent="0.3">
      <c r="A5261" s="1">
        <v>5260</v>
      </c>
      <c r="B5261" s="1">
        <v>1</v>
      </c>
      <c r="C5261" s="2">
        <v>41140.056332766653</v>
      </c>
      <c r="D5261" s="2">
        <v>41200.056249999994</v>
      </c>
      <c r="E5261" s="1">
        <v>8</v>
      </c>
      <c r="F5261" s="2">
        <v>41141.395297043586</v>
      </c>
      <c r="G5261" s="1">
        <v>0</v>
      </c>
      <c r="H5261" s="32">
        <f>IFERROR(HOUR(Table1[[#This Row],[Cancel Date/time]])+MINUTE(Table1[[#This Row],[Cancel Date/time]])/60,"not cancelled")</f>
        <v>9.4833333333333325</v>
      </c>
      <c r="I5261" s="47">
        <f>IFERROR(ROUND(Table1[[#This Row],[cancellation time decimal]],0),"not cancelled")</f>
        <v>9</v>
      </c>
      <c r="J5261" s="10">
        <f>IFERROR(MOD(Table1[[#This Row],[cancellation hour rounded]],24),"not cancelled")</f>
        <v>9</v>
      </c>
      <c r="K5261" s="32">
        <f>1/Table1[[#This Row],[Duration (Time between doses '[in hours'])]]</f>
        <v>0.125</v>
      </c>
      <c r="L5261" s="33">
        <f>Table1[[#This Row],[number doses per hour]]*INDEX(Table2[price per dose],Table1[[#This Row],[Drug ID]])</f>
        <v>0.84929166666666667</v>
      </c>
      <c r="M5261" s="11" t="b">
        <f>AND(Table1[[#This Row],[hour of cancellation 0 to 23]]&gt;=0,Table1[[#This Row],[hour of cancellation 0 to 23]]&lt;=23)</f>
        <v>1</v>
      </c>
    </row>
    <row r="5262" spans="1:13" x14ac:dyDescent="0.3">
      <c r="A5262" s="1">
        <v>5261</v>
      </c>
      <c r="B5262" s="1">
        <v>3</v>
      </c>
      <c r="C5262" s="2">
        <v>41140.15541305911</v>
      </c>
      <c r="D5262" s="2">
        <v>41200.154861111114</v>
      </c>
      <c r="E5262" s="1">
        <v>24</v>
      </c>
      <c r="F5262" s="2">
        <v>41142.175210151574</v>
      </c>
      <c r="G5262" s="1">
        <v>0</v>
      </c>
      <c r="H5262" s="32">
        <f>IFERROR(HOUR(Table1[[#This Row],[Cancel Date/time]])+MINUTE(Table1[[#This Row],[Cancel Date/time]])/60,"not cancelled")</f>
        <v>4.2</v>
      </c>
      <c r="I5262" s="47">
        <f>IFERROR(ROUND(Table1[[#This Row],[cancellation time decimal]],0),"not cancelled")</f>
        <v>4</v>
      </c>
      <c r="J5262" s="10">
        <f>IFERROR(MOD(Table1[[#This Row],[cancellation hour rounded]],24),"not cancelled")</f>
        <v>4</v>
      </c>
      <c r="K5262" s="32">
        <f>1/Table1[[#This Row],[Duration (Time between doses '[in hours'])]]</f>
        <v>4.1666666666666664E-2</v>
      </c>
      <c r="L5262" s="33">
        <f>Table1[[#This Row],[number doses per hour]]*INDEX(Table2[price per dose],Table1[[#This Row],[Drug ID]])</f>
        <v>0.18133000000000002</v>
      </c>
      <c r="M5262" s="11" t="b">
        <f>AND(Table1[[#This Row],[hour of cancellation 0 to 23]]&gt;=0,Table1[[#This Row],[hour of cancellation 0 to 23]]&lt;=23)</f>
        <v>1</v>
      </c>
    </row>
    <row r="5263" spans="1:13" x14ac:dyDescent="0.3">
      <c r="A5263" s="1">
        <v>5262</v>
      </c>
      <c r="B5263" s="1">
        <v>10</v>
      </c>
      <c r="C5263" s="2">
        <v>41140.302507194523</v>
      </c>
      <c r="D5263" s="2">
        <v>41200.302083333328</v>
      </c>
      <c r="E5263" s="1">
        <v>1</v>
      </c>
      <c r="F5263" s="2">
        <v>41147.696005790756</v>
      </c>
      <c r="G5263" s="1">
        <v>4</v>
      </c>
      <c r="H5263" s="32">
        <f>IFERROR(HOUR(Table1[[#This Row],[Cancel Date/time]])+MINUTE(Table1[[#This Row],[Cancel Date/time]])/60,"not cancelled")</f>
        <v>16.7</v>
      </c>
      <c r="I5263" s="47">
        <f>IFERROR(ROUND(Table1[[#This Row],[cancellation time decimal]],0),"not cancelled")</f>
        <v>17</v>
      </c>
      <c r="J5263" s="10">
        <f>IFERROR(MOD(Table1[[#This Row],[cancellation hour rounded]],24),"not cancelled")</f>
        <v>17</v>
      </c>
      <c r="K5263" s="32">
        <f>1/Table1[[#This Row],[Duration (Time between doses '[in hours'])]]</f>
        <v>1</v>
      </c>
      <c r="L5263" s="33">
        <f>Table1[[#This Row],[number doses per hour]]*INDEX(Table2[price per dose],Table1[[#This Row],[Drug ID]])</f>
        <v>2.5716000000000001</v>
      </c>
      <c r="M5263" s="11" t="b">
        <f>AND(Table1[[#This Row],[hour of cancellation 0 to 23]]&gt;=0,Table1[[#This Row],[hour of cancellation 0 to 23]]&lt;=23)</f>
        <v>1</v>
      </c>
    </row>
    <row r="5264" spans="1:13" x14ac:dyDescent="0.3">
      <c r="A5264" s="1">
        <v>5263</v>
      </c>
      <c r="B5264" s="1">
        <v>6</v>
      </c>
      <c r="C5264" s="2">
        <v>41140.359173712175</v>
      </c>
      <c r="D5264" s="2">
        <v>41200.359027777777</v>
      </c>
      <c r="E5264" s="1">
        <v>24</v>
      </c>
      <c r="F5264" s="2">
        <v>41144.35982622455</v>
      </c>
      <c r="G5264" s="1">
        <v>0</v>
      </c>
      <c r="H5264" s="32">
        <f>IFERROR(HOUR(Table1[[#This Row],[Cancel Date/time]])+MINUTE(Table1[[#This Row],[Cancel Date/time]])/60,"not cancelled")</f>
        <v>8.6333333333333329</v>
      </c>
      <c r="I5264" s="47">
        <f>IFERROR(ROUND(Table1[[#This Row],[cancellation time decimal]],0),"not cancelled")</f>
        <v>9</v>
      </c>
      <c r="J5264" s="10">
        <f>IFERROR(MOD(Table1[[#This Row],[cancellation hour rounded]],24),"not cancelled")</f>
        <v>9</v>
      </c>
      <c r="K5264" s="32">
        <f>1/Table1[[#This Row],[Duration (Time between doses '[in hours'])]]</f>
        <v>4.1666666666666664E-2</v>
      </c>
      <c r="L5264" s="33">
        <f>Table1[[#This Row],[number doses per hour]]*INDEX(Table2[price per dose],Table1[[#This Row],[Drug ID]])</f>
        <v>0.35218749999999999</v>
      </c>
      <c r="M5264" s="11" t="b">
        <f>AND(Table1[[#This Row],[hour of cancellation 0 to 23]]&gt;=0,Table1[[#This Row],[hour of cancellation 0 to 23]]&lt;=23)</f>
        <v>1</v>
      </c>
    </row>
    <row r="5265" spans="1:13" x14ac:dyDescent="0.3">
      <c r="A5265" s="1">
        <v>5264</v>
      </c>
      <c r="B5265" s="1">
        <v>10</v>
      </c>
      <c r="C5265" s="2">
        <v>41140.362049694835</v>
      </c>
      <c r="D5265" s="2">
        <v>41200.361805555556</v>
      </c>
      <c r="E5265" s="1">
        <v>1</v>
      </c>
      <c r="F5265" s="2">
        <v>41147.731148787403</v>
      </c>
      <c r="G5265" s="1">
        <v>2</v>
      </c>
      <c r="H5265" s="32">
        <f>IFERROR(HOUR(Table1[[#This Row],[Cancel Date/time]])+MINUTE(Table1[[#This Row],[Cancel Date/time]])/60,"not cancelled")</f>
        <v>17.533333333333335</v>
      </c>
      <c r="I5265" s="47">
        <f>IFERROR(ROUND(Table1[[#This Row],[cancellation time decimal]],0),"not cancelled")</f>
        <v>18</v>
      </c>
      <c r="J5265" s="10">
        <f>IFERROR(MOD(Table1[[#This Row],[cancellation hour rounded]],24),"not cancelled")</f>
        <v>18</v>
      </c>
      <c r="K5265" s="32">
        <f>1/Table1[[#This Row],[Duration (Time between doses '[in hours'])]]</f>
        <v>1</v>
      </c>
      <c r="L5265" s="33">
        <f>Table1[[#This Row],[number doses per hour]]*INDEX(Table2[price per dose],Table1[[#This Row],[Drug ID]])</f>
        <v>2.5716000000000001</v>
      </c>
      <c r="M5265" s="11" t="b">
        <f>AND(Table1[[#This Row],[hour of cancellation 0 to 23]]&gt;=0,Table1[[#This Row],[hour of cancellation 0 to 23]]&lt;=23)</f>
        <v>1</v>
      </c>
    </row>
    <row r="5266" spans="1:13" x14ac:dyDescent="0.3">
      <c r="A5266" s="1">
        <v>5265</v>
      </c>
      <c r="B5266" s="1">
        <v>9</v>
      </c>
      <c r="C5266" s="2">
        <v>41140.38822127405</v>
      </c>
      <c r="D5266" s="2">
        <v>41200.388194444444</v>
      </c>
      <c r="E5266" s="1">
        <v>5</v>
      </c>
      <c r="F5266" s="2">
        <v>41143.230787784538</v>
      </c>
      <c r="G5266" s="1">
        <v>0</v>
      </c>
      <c r="H5266" s="32">
        <f>IFERROR(HOUR(Table1[[#This Row],[Cancel Date/time]])+MINUTE(Table1[[#This Row],[Cancel Date/time]])/60,"not cancelled")</f>
        <v>5.5333333333333332</v>
      </c>
      <c r="I5266" s="47">
        <f>IFERROR(ROUND(Table1[[#This Row],[cancellation time decimal]],0),"not cancelled")</f>
        <v>6</v>
      </c>
      <c r="J5266" s="10">
        <f>IFERROR(MOD(Table1[[#This Row],[cancellation hour rounded]],24),"not cancelled")</f>
        <v>6</v>
      </c>
      <c r="K5266" s="32">
        <f>1/Table1[[#This Row],[Duration (Time between doses '[in hours'])]]</f>
        <v>0.2</v>
      </c>
      <c r="L5266" s="33">
        <f>Table1[[#This Row],[number doses per hour]]*INDEX(Table2[price per dose],Table1[[#This Row],[Drug ID]])</f>
        <v>5.6740000000000004</v>
      </c>
      <c r="M5266" s="11" t="b">
        <f>AND(Table1[[#This Row],[hour of cancellation 0 to 23]]&gt;=0,Table1[[#This Row],[hour of cancellation 0 to 23]]&lt;=23)</f>
        <v>1</v>
      </c>
    </row>
    <row r="5267" spans="1:13" hidden="1" x14ac:dyDescent="0.3">
      <c r="A5267" s="1">
        <v>5266</v>
      </c>
      <c r="B5267" s="1">
        <v>1</v>
      </c>
      <c r="C5267" s="2">
        <v>41140.491276900029</v>
      </c>
      <c r="D5267" s="2">
        <v>41142.574183094497</v>
      </c>
      <c r="E5267" s="1">
        <v>12</v>
      </c>
      <c r="F5267" s="2" t="s">
        <v>5</v>
      </c>
      <c r="G5267" s="1">
        <v>0</v>
      </c>
      <c r="H5267" s="32" t="str">
        <f>IFERROR(HOUR(Table1[[#This Row],[Cancel Date/time]])+MINUTE(Table1[[#This Row],[Cancel Date/time]])/60,"not cancelled")</f>
        <v>not cancelled</v>
      </c>
      <c r="I5267" s="47" t="str">
        <f>IFERROR(ROUND(Table1[[#This Row],[cancellation time decimal]],0),"not cancelled")</f>
        <v>not cancelled</v>
      </c>
      <c r="J5267" s="10" t="str">
        <f>IFERROR(MOD(Table1[[#This Row],[cancellation hour rounded]],24),"not cancelled")</f>
        <v>not cancelled</v>
      </c>
      <c r="K5267" s="32">
        <f>1/Table1[[#This Row],[Duration (Time between doses '[in hours'])]]</f>
        <v>8.3333333333333329E-2</v>
      </c>
      <c r="L5267" s="33">
        <f>Table1[[#This Row],[number doses per hour]]*INDEX(Table2[price per dose],Table1[[#This Row],[Drug ID]])</f>
        <v>0.56619444444444444</v>
      </c>
      <c r="M5267" s="11" t="b">
        <f>AND(Table1[[#This Row],[hour of cancellation 0 to 23]]&gt;=0,Table1[[#This Row],[hour of cancellation 0 to 23]]&lt;=23)</f>
        <v>0</v>
      </c>
    </row>
    <row r="5268" spans="1:13" x14ac:dyDescent="0.3">
      <c r="A5268" s="1">
        <v>5267</v>
      </c>
      <c r="B5268" s="1">
        <v>1</v>
      </c>
      <c r="C5268" s="2">
        <v>41140.475110014675</v>
      </c>
      <c r="D5268" s="2">
        <v>41200.475000000006</v>
      </c>
      <c r="E5268" s="1">
        <v>8</v>
      </c>
      <c r="F5268" s="2">
        <v>41141.448298468691</v>
      </c>
      <c r="G5268" s="1">
        <v>0</v>
      </c>
      <c r="H5268" s="32">
        <f>IFERROR(HOUR(Table1[[#This Row],[Cancel Date/time]])+MINUTE(Table1[[#This Row],[Cancel Date/time]])/60,"not cancelled")</f>
        <v>10.75</v>
      </c>
      <c r="I5268" s="47">
        <f>IFERROR(ROUND(Table1[[#This Row],[cancellation time decimal]],0),"not cancelled")</f>
        <v>11</v>
      </c>
      <c r="J5268" s="10">
        <f>IFERROR(MOD(Table1[[#This Row],[cancellation hour rounded]],24),"not cancelled")</f>
        <v>11</v>
      </c>
      <c r="K5268" s="32">
        <f>1/Table1[[#This Row],[Duration (Time between doses '[in hours'])]]</f>
        <v>0.125</v>
      </c>
      <c r="L5268" s="33">
        <f>Table1[[#This Row],[number doses per hour]]*INDEX(Table2[price per dose],Table1[[#This Row],[Drug ID]])</f>
        <v>0.84929166666666667</v>
      </c>
      <c r="M5268" s="11" t="b">
        <f>AND(Table1[[#This Row],[hour of cancellation 0 to 23]]&gt;=0,Table1[[#This Row],[hour of cancellation 0 to 23]]&lt;=23)</f>
        <v>1</v>
      </c>
    </row>
    <row r="5269" spans="1:13" hidden="1" x14ac:dyDescent="0.3">
      <c r="A5269" s="1">
        <v>5268</v>
      </c>
      <c r="B5269" s="1">
        <v>1</v>
      </c>
      <c r="C5269" s="2">
        <v>41140.470782132295</v>
      </c>
      <c r="D5269" s="2">
        <v>41143.970262143092</v>
      </c>
      <c r="E5269" s="1">
        <v>8</v>
      </c>
      <c r="F5269" s="2" t="s">
        <v>5</v>
      </c>
      <c r="G5269" s="1">
        <v>0</v>
      </c>
      <c r="H5269" s="32" t="str">
        <f>IFERROR(HOUR(Table1[[#This Row],[Cancel Date/time]])+MINUTE(Table1[[#This Row],[Cancel Date/time]])/60,"not cancelled")</f>
        <v>not cancelled</v>
      </c>
      <c r="I5269" s="47" t="str">
        <f>IFERROR(ROUND(Table1[[#This Row],[cancellation time decimal]],0),"not cancelled")</f>
        <v>not cancelled</v>
      </c>
      <c r="J5269" s="10" t="str">
        <f>IFERROR(MOD(Table1[[#This Row],[cancellation hour rounded]],24),"not cancelled")</f>
        <v>not cancelled</v>
      </c>
      <c r="K5269" s="32">
        <f>1/Table1[[#This Row],[Duration (Time between doses '[in hours'])]]</f>
        <v>0.125</v>
      </c>
      <c r="L5269" s="33">
        <f>Table1[[#This Row],[number doses per hour]]*INDEX(Table2[price per dose],Table1[[#This Row],[Drug ID]])</f>
        <v>0.84929166666666667</v>
      </c>
      <c r="M5269" s="11" t="b">
        <f>AND(Table1[[#This Row],[hour of cancellation 0 to 23]]&gt;=0,Table1[[#This Row],[hour of cancellation 0 to 23]]&lt;=23)</f>
        <v>0</v>
      </c>
    </row>
    <row r="5270" spans="1:13" x14ac:dyDescent="0.3">
      <c r="A5270" s="1">
        <v>5269</v>
      </c>
      <c r="B5270" s="1">
        <v>1</v>
      </c>
      <c r="C5270" s="2">
        <v>41140.467588135092</v>
      </c>
      <c r="D5270" s="2">
        <v>41200.467361111114</v>
      </c>
      <c r="E5270" s="1">
        <v>8</v>
      </c>
      <c r="F5270" s="2">
        <v>41140.759562668958</v>
      </c>
      <c r="G5270" s="1">
        <v>0</v>
      </c>
      <c r="H5270" s="32">
        <f>IFERROR(HOUR(Table1[[#This Row],[Cancel Date/time]])+MINUTE(Table1[[#This Row],[Cancel Date/time]])/60,"not cancelled")</f>
        <v>18.216666666666665</v>
      </c>
      <c r="I5270" s="47">
        <f>IFERROR(ROUND(Table1[[#This Row],[cancellation time decimal]],0),"not cancelled")</f>
        <v>18</v>
      </c>
      <c r="J5270" s="10">
        <f>IFERROR(MOD(Table1[[#This Row],[cancellation hour rounded]],24),"not cancelled")</f>
        <v>18</v>
      </c>
      <c r="K5270" s="32">
        <f>1/Table1[[#This Row],[Duration (Time between doses '[in hours'])]]</f>
        <v>0.125</v>
      </c>
      <c r="L5270" s="33">
        <f>Table1[[#This Row],[number doses per hour]]*INDEX(Table2[price per dose],Table1[[#This Row],[Drug ID]])</f>
        <v>0.84929166666666667</v>
      </c>
      <c r="M5270" s="11" t="b">
        <f>AND(Table1[[#This Row],[hour of cancellation 0 to 23]]&gt;=0,Table1[[#This Row],[hour of cancellation 0 to 23]]&lt;=23)</f>
        <v>1</v>
      </c>
    </row>
    <row r="5271" spans="1:13" x14ac:dyDescent="0.3">
      <c r="A5271" s="1">
        <v>5270</v>
      </c>
      <c r="B5271" s="1">
        <v>4</v>
      </c>
      <c r="C5271" s="2">
        <v>41140.523143046164</v>
      </c>
      <c r="D5271" s="2">
        <v>41200.522916666669</v>
      </c>
      <c r="E5271" s="1">
        <v>12</v>
      </c>
      <c r="F5271" s="2">
        <v>41143.394682895319</v>
      </c>
      <c r="G5271" s="1">
        <v>0</v>
      </c>
      <c r="H5271" s="32">
        <f>IFERROR(HOUR(Table1[[#This Row],[Cancel Date/time]])+MINUTE(Table1[[#This Row],[Cancel Date/time]])/60,"not cancelled")</f>
        <v>9.4666666666666668</v>
      </c>
      <c r="I5271" s="47">
        <f>IFERROR(ROUND(Table1[[#This Row],[cancellation time decimal]],0),"not cancelled")</f>
        <v>9</v>
      </c>
      <c r="J5271" s="10">
        <f>IFERROR(MOD(Table1[[#This Row],[cancellation hour rounded]],24),"not cancelled")</f>
        <v>9</v>
      </c>
      <c r="K5271" s="32">
        <f>1/Table1[[#This Row],[Duration (Time between doses '[in hours'])]]</f>
        <v>8.3333333333333329E-2</v>
      </c>
      <c r="L5271" s="33">
        <f>Table1[[#This Row],[number doses per hour]]*INDEX(Table2[price per dose],Table1[[#This Row],[Drug ID]])</f>
        <v>1.448055119047619</v>
      </c>
      <c r="M5271" s="11" t="b">
        <f>AND(Table1[[#This Row],[hour of cancellation 0 to 23]]&gt;=0,Table1[[#This Row],[hour of cancellation 0 to 23]]&lt;=23)</f>
        <v>1</v>
      </c>
    </row>
    <row r="5272" spans="1:13" x14ac:dyDescent="0.3">
      <c r="A5272" s="1">
        <v>5271</v>
      </c>
      <c r="B5272" s="1">
        <v>4</v>
      </c>
      <c r="C5272" s="2">
        <v>41140.515788382938</v>
      </c>
      <c r="D5272" s="2">
        <v>41200.515277777777</v>
      </c>
      <c r="E5272" s="1">
        <v>12</v>
      </c>
      <c r="F5272" s="2">
        <v>41142.392013345103</v>
      </c>
      <c r="G5272" s="1">
        <v>0</v>
      </c>
      <c r="H5272" s="32">
        <f>IFERROR(HOUR(Table1[[#This Row],[Cancel Date/time]])+MINUTE(Table1[[#This Row],[Cancel Date/time]])/60,"not cancelled")</f>
        <v>9.4</v>
      </c>
      <c r="I5272" s="47">
        <f>IFERROR(ROUND(Table1[[#This Row],[cancellation time decimal]],0),"not cancelled")</f>
        <v>9</v>
      </c>
      <c r="J5272" s="10">
        <f>IFERROR(MOD(Table1[[#This Row],[cancellation hour rounded]],24),"not cancelled")</f>
        <v>9</v>
      </c>
      <c r="K5272" s="32">
        <f>1/Table1[[#This Row],[Duration (Time between doses '[in hours'])]]</f>
        <v>8.3333333333333329E-2</v>
      </c>
      <c r="L5272" s="33">
        <f>Table1[[#This Row],[number doses per hour]]*INDEX(Table2[price per dose],Table1[[#This Row],[Drug ID]])</f>
        <v>1.448055119047619</v>
      </c>
      <c r="M5272" s="11" t="b">
        <f>AND(Table1[[#This Row],[hour of cancellation 0 to 23]]&gt;=0,Table1[[#This Row],[hour of cancellation 0 to 23]]&lt;=23)</f>
        <v>1</v>
      </c>
    </row>
    <row r="5273" spans="1:13" x14ac:dyDescent="0.3">
      <c r="A5273" s="1">
        <v>5272</v>
      </c>
      <c r="B5273" s="1">
        <v>4</v>
      </c>
      <c r="C5273" s="2">
        <v>41140.52112825957</v>
      </c>
      <c r="D5273" s="2">
        <v>41200.520833333336</v>
      </c>
      <c r="E5273" s="1">
        <v>12</v>
      </c>
      <c r="F5273" s="2">
        <v>41142.570772553932</v>
      </c>
      <c r="G5273" s="1">
        <v>0</v>
      </c>
      <c r="H5273" s="32">
        <f>IFERROR(HOUR(Table1[[#This Row],[Cancel Date/time]])+MINUTE(Table1[[#This Row],[Cancel Date/time]])/60,"not cancelled")</f>
        <v>13.683333333333334</v>
      </c>
      <c r="I5273" s="47">
        <f>IFERROR(ROUND(Table1[[#This Row],[cancellation time decimal]],0),"not cancelled")</f>
        <v>14</v>
      </c>
      <c r="J5273" s="10">
        <f>IFERROR(MOD(Table1[[#This Row],[cancellation hour rounded]],24),"not cancelled")</f>
        <v>14</v>
      </c>
      <c r="K5273" s="32">
        <f>1/Table1[[#This Row],[Duration (Time between doses '[in hours'])]]</f>
        <v>8.3333333333333329E-2</v>
      </c>
      <c r="L5273" s="33">
        <f>Table1[[#This Row],[number doses per hour]]*INDEX(Table2[price per dose],Table1[[#This Row],[Drug ID]])</f>
        <v>1.448055119047619</v>
      </c>
      <c r="M5273" s="11" t="b">
        <f>AND(Table1[[#This Row],[hour of cancellation 0 to 23]]&gt;=0,Table1[[#This Row],[hour of cancellation 0 to 23]]&lt;=23)</f>
        <v>1</v>
      </c>
    </row>
    <row r="5274" spans="1:13" x14ac:dyDescent="0.3">
      <c r="A5274" s="1">
        <v>5273</v>
      </c>
      <c r="B5274" s="1">
        <v>4</v>
      </c>
      <c r="C5274" s="2">
        <v>41140.578124754531</v>
      </c>
      <c r="D5274" s="2">
        <v>41200.577777777777</v>
      </c>
      <c r="E5274" s="1">
        <v>12</v>
      </c>
      <c r="F5274" s="2">
        <v>41143.442136421087</v>
      </c>
      <c r="G5274" s="1">
        <v>0</v>
      </c>
      <c r="H5274" s="32">
        <f>IFERROR(HOUR(Table1[[#This Row],[Cancel Date/time]])+MINUTE(Table1[[#This Row],[Cancel Date/time]])/60,"not cancelled")</f>
        <v>10.6</v>
      </c>
      <c r="I5274" s="47">
        <f>IFERROR(ROUND(Table1[[#This Row],[cancellation time decimal]],0),"not cancelled")</f>
        <v>11</v>
      </c>
      <c r="J5274" s="10">
        <f>IFERROR(MOD(Table1[[#This Row],[cancellation hour rounded]],24),"not cancelled")</f>
        <v>11</v>
      </c>
      <c r="K5274" s="32">
        <f>1/Table1[[#This Row],[Duration (Time between doses '[in hours'])]]</f>
        <v>8.3333333333333329E-2</v>
      </c>
      <c r="L5274" s="33">
        <f>Table1[[#This Row],[number doses per hour]]*INDEX(Table2[price per dose],Table1[[#This Row],[Drug ID]])</f>
        <v>1.448055119047619</v>
      </c>
      <c r="M5274" s="11" t="b">
        <f>AND(Table1[[#This Row],[hour of cancellation 0 to 23]]&gt;=0,Table1[[#This Row],[hour of cancellation 0 to 23]]&lt;=23)</f>
        <v>1</v>
      </c>
    </row>
    <row r="5275" spans="1:13" x14ac:dyDescent="0.3">
      <c r="A5275" s="1">
        <v>5274</v>
      </c>
      <c r="B5275" s="1">
        <v>2</v>
      </c>
      <c r="C5275" s="2">
        <v>41140.552454074605</v>
      </c>
      <c r="D5275" s="2">
        <v>41144.96875</v>
      </c>
      <c r="E5275" s="1">
        <v>10</v>
      </c>
      <c r="F5275" s="2">
        <v>41141.647258418336</v>
      </c>
      <c r="G5275" s="1">
        <v>0</v>
      </c>
      <c r="H5275" s="32">
        <f>IFERROR(HOUR(Table1[[#This Row],[Cancel Date/time]])+MINUTE(Table1[[#This Row],[Cancel Date/time]])/60,"not cancelled")</f>
        <v>15.533333333333333</v>
      </c>
      <c r="I5275" s="47">
        <f>IFERROR(ROUND(Table1[[#This Row],[cancellation time decimal]],0),"not cancelled")</f>
        <v>16</v>
      </c>
      <c r="J5275" s="10">
        <f>IFERROR(MOD(Table1[[#This Row],[cancellation hour rounded]],24),"not cancelled")</f>
        <v>16</v>
      </c>
      <c r="K5275" s="32">
        <f>1/Table1[[#This Row],[Duration (Time between doses '[in hours'])]]</f>
        <v>0.1</v>
      </c>
      <c r="L5275" s="33">
        <f>Table1[[#This Row],[number doses per hour]]*INDEX(Table2[price per dose],Table1[[#This Row],[Drug ID]])</f>
        <v>0.84959999999999969</v>
      </c>
      <c r="M5275" s="11" t="b">
        <f>AND(Table1[[#This Row],[hour of cancellation 0 to 23]]&gt;=0,Table1[[#This Row],[hour of cancellation 0 to 23]]&lt;=23)</f>
        <v>1</v>
      </c>
    </row>
    <row r="5276" spans="1:13" x14ac:dyDescent="0.3">
      <c r="A5276" s="1">
        <v>5275</v>
      </c>
      <c r="B5276" s="1">
        <v>1</v>
      </c>
      <c r="C5276" s="2">
        <v>41140.571177426827</v>
      </c>
      <c r="D5276" s="2">
        <v>41200.570833333331</v>
      </c>
      <c r="E5276" s="1">
        <v>8</v>
      </c>
      <c r="F5276" s="2">
        <v>41141.573927424964</v>
      </c>
      <c r="G5276" s="1">
        <v>0</v>
      </c>
      <c r="H5276" s="32">
        <f>IFERROR(HOUR(Table1[[#This Row],[Cancel Date/time]])+MINUTE(Table1[[#This Row],[Cancel Date/time]])/60,"not cancelled")</f>
        <v>13.766666666666667</v>
      </c>
      <c r="I5276" s="47">
        <f>IFERROR(ROUND(Table1[[#This Row],[cancellation time decimal]],0),"not cancelled")</f>
        <v>14</v>
      </c>
      <c r="J5276" s="10">
        <f>IFERROR(MOD(Table1[[#This Row],[cancellation hour rounded]],24),"not cancelled")</f>
        <v>14</v>
      </c>
      <c r="K5276" s="32">
        <f>1/Table1[[#This Row],[Duration (Time between doses '[in hours'])]]</f>
        <v>0.125</v>
      </c>
      <c r="L5276" s="33">
        <f>Table1[[#This Row],[number doses per hour]]*INDEX(Table2[price per dose],Table1[[#This Row],[Drug ID]])</f>
        <v>0.84929166666666667</v>
      </c>
      <c r="M5276" s="11" t="b">
        <f>AND(Table1[[#This Row],[hour of cancellation 0 to 23]]&gt;=0,Table1[[#This Row],[hour of cancellation 0 to 23]]&lt;=23)</f>
        <v>1</v>
      </c>
    </row>
    <row r="5277" spans="1:13" x14ac:dyDescent="0.3">
      <c r="A5277" s="1">
        <v>5276</v>
      </c>
      <c r="B5277" s="1">
        <v>1</v>
      </c>
      <c r="C5277" s="2">
        <v>41140.5420675399</v>
      </c>
      <c r="D5277" s="2">
        <v>41200.541666666664</v>
      </c>
      <c r="E5277" s="1">
        <v>12</v>
      </c>
      <c r="F5277" s="2">
        <v>41141.632297177428</v>
      </c>
      <c r="G5277" s="1">
        <v>0</v>
      </c>
      <c r="H5277" s="32">
        <f>IFERROR(HOUR(Table1[[#This Row],[Cancel Date/time]])+MINUTE(Table1[[#This Row],[Cancel Date/time]])/60,"not cancelled")</f>
        <v>15.166666666666666</v>
      </c>
      <c r="I5277" s="47">
        <f>IFERROR(ROUND(Table1[[#This Row],[cancellation time decimal]],0),"not cancelled")</f>
        <v>15</v>
      </c>
      <c r="J5277" s="10">
        <f>IFERROR(MOD(Table1[[#This Row],[cancellation hour rounded]],24),"not cancelled")</f>
        <v>15</v>
      </c>
      <c r="K5277" s="32">
        <f>1/Table1[[#This Row],[Duration (Time between doses '[in hours'])]]</f>
        <v>8.3333333333333329E-2</v>
      </c>
      <c r="L5277" s="33">
        <f>Table1[[#This Row],[number doses per hour]]*INDEX(Table2[price per dose],Table1[[#This Row],[Drug ID]])</f>
        <v>0.56619444444444444</v>
      </c>
      <c r="M5277" s="11" t="b">
        <f>AND(Table1[[#This Row],[hour of cancellation 0 to 23]]&gt;=0,Table1[[#This Row],[hour of cancellation 0 to 23]]&lt;=23)</f>
        <v>1</v>
      </c>
    </row>
    <row r="5278" spans="1:13" x14ac:dyDescent="0.3">
      <c r="A5278" s="1">
        <v>5277</v>
      </c>
      <c r="B5278" s="1">
        <v>4</v>
      </c>
      <c r="C5278" s="2">
        <v>41140.661943899599</v>
      </c>
      <c r="D5278" s="2">
        <v>41200.661805555559</v>
      </c>
      <c r="E5278" s="1">
        <v>12</v>
      </c>
      <c r="F5278" s="2">
        <v>41143.85505343118</v>
      </c>
      <c r="G5278" s="1">
        <v>0</v>
      </c>
      <c r="H5278" s="32">
        <f>IFERROR(HOUR(Table1[[#This Row],[Cancel Date/time]])+MINUTE(Table1[[#This Row],[Cancel Date/time]])/60,"not cancelled")</f>
        <v>20.516666666666666</v>
      </c>
      <c r="I5278" s="47">
        <f>IFERROR(ROUND(Table1[[#This Row],[cancellation time decimal]],0),"not cancelled")</f>
        <v>21</v>
      </c>
      <c r="J5278" s="10">
        <f>IFERROR(MOD(Table1[[#This Row],[cancellation hour rounded]],24),"not cancelled")</f>
        <v>21</v>
      </c>
      <c r="K5278" s="32">
        <f>1/Table1[[#This Row],[Duration (Time between doses '[in hours'])]]</f>
        <v>8.3333333333333329E-2</v>
      </c>
      <c r="L5278" s="33">
        <f>Table1[[#This Row],[number doses per hour]]*INDEX(Table2[price per dose],Table1[[#This Row],[Drug ID]])</f>
        <v>1.448055119047619</v>
      </c>
      <c r="M5278" s="11" t="b">
        <f>AND(Table1[[#This Row],[hour of cancellation 0 to 23]]&gt;=0,Table1[[#This Row],[hour of cancellation 0 to 23]]&lt;=23)</f>
        <v>1</v>
      </c>
    </row>
    <row r="5279" spans="1:13" x14ac:dyDescent="0.3">
      <c r="A5279" s="1">
        <v>5278</v>
      </c>
      <c r="B5279" s="1">
        <v>4</v>
      </c>
      <c r="C5279" s="2">
        <v>41140.652136612989</v>
      </c>
      <c r="D5279" s="2">
        <v>41200.652083333334</v>
      </c>
      <c r="E5279" s="1">
        <v>12</v>
      </c>
      <c r="F5279" s="2">
        <v>41143.470499479445</v>
      </c>
      <c r="G5279" s="1">
        <v>0</v>
      </c>
      <c r="H5279" s="32">
        <f>IFERROR(HOUR(Table1[[#This Row],[Cancel Date/time]])+MINUTE(Table1[[#This Row],[Cancel Date/time]])/60,"not cancelled")</f>
        <v>11.283333333333333</v>
      </c>
      <c r="I5279" s="47">
        <f>IFERROR(ROUND(Table1[[#This Row],[cancellation time decimal]],0),"not cancelled")</f>
        <v>11</v>
      </c>
      <c r="J5279" s="10">
        <f>IFERROR(MOD(Table1[[#This Row],[cancellation hour rounded]],24),"not cancelled")</f>
        <v>11</v>
      </c>
      <c r="K5279" s="32">
        <f>1/Table1[[#This Row],[Duration (Time between doses '[in hours'])]]</f>
        <v>8.3333333333333329E-2</v>
      </c>
      <c r="L5279" s="33">
        <f>Table1[[#This Row],[number doses per hour]]*INDEX(Table2[price per dose],Table1[[#This Row],[Drug ID]])</f>
        <v>1.448055119047619</v>
      </c>
      <c r="M5279" s="11" t="b">
        <f>AND(Table1[[#This Row],[hour of cancellation 0 to 23]]&gt;=0,Table1[[#This Row],[hour of cancellation 0 to 23]]&lt;=23)</f>
        <v>1</v>
      </c>
    </row>
    <row r="5280" spans="1:13" x14ac:dyDescent="0.3">
      <c r="A5280" s="1">
        <v>5279</v>
      </c>
      <c r="B5280" s="1">
        <v>1</v>
      </c>
      <c r="C5280" s="2">
        <v>41140.677817489654</v>
      </c>
      <c r="D5280" s="2">
        <v>41200.677777777775</v>
      </c>
      <c r="E5280" s="1">
        <v>8</v>
      </c>
      <c r="F5280" s="2">
        <v>41141.327257831028</v>
      </c>
      <c r="G5280" s="1">
        <v>0</v>
      </c>
      <c r="H5280" s="32">
        <f>IFERROR(HOUR(Table1[[#This Row],[Cancel Date/time]])+MINUTE(Table1[[#This Row],[Cancel Date/time]])/60,"not cancelled")</f>
        <v>7.85</v>
      </c>
      <c r="I5280" s="47">
        <f>IFERROR(ROUND(Table1[[#This Row],[cancellation time decimal]],0),"not cancelled")</f>
        <v>8</v>
      </c>
      <c r="J5280" s="10">
        <f>IFERROR(MOD(Table1[[#This Row],[cancellation hour rounded]],24),"not cancelled")</f>
        <v>8</v>
      </c>
      <c r="K5280" s="32">
        <f>1/Table1[[#This Row],[Duration (Time between doses '[in hours'])]]</f>
        <v>0.125</v>
      </c>
      <c r="L5280" s="33">
        <f>Table1[[#This Row],[number doses per hour]]*INDEX(Table2[price per dose],Table1[[#This Row],[Drug ID]])</f>
        <v>0.84929166666666667</v>
      </c>
      <c r="M5280" s="11" t="b">
        <f>AND(Table1[[#This Row],[hour of cancellation 0 to 23]]&gt;=0,Table1[[#This Row],[hour of cancellation 0 to 23]]&lt;=23)</f>
        <v>1</v>
      </c>
    </row>
    <row r="5281" spans="1:13" hidden="1" x14ac:dyDescent="0.3">
      <c r="A5281" s="1">
        <v>5280</v>
      </c>
      <c r="B5281" s="1">
        <v>7</v>
      </c>
      <c r="C5281" s="2">
        <v>41140.807603476322</v>
      </c>
      <c r="D5281" s="2">
        <v>41143.973838878985</v>
      </c>
      <c r="E5281" s="1">
        <v>24</v>
      </c>
      <c r="F5281" s="2" t="s">
        <v>5</v>
      </c>
      <c r="G5281" s="1">
        <v>0</v>
      </c>
      <c r="H5281" s="32" t="str">
        <f>IFERROR(HOUR(Table1[[#This Row],[Cancel Date/time]])+MINUTE(Table1[[#This Row],[Cancel Date/time]])/60,"not cancelled")</f>
        <v>not cancelled</v>
      </c>
      <c r="I5281" s="47" t="str">
        <f>IFERROR(ROUND(Table1[[#This Row],[cancellation time decimal]],0),"not cancelled")</f>
        <v>not cancelled</v>
      </c>
      <c r="J5281" s="10" t="str">
        <f>IFERROR(MOD(Table1[[#This Row],[cancellation hour rounded]],24),"not cancelled")</f>
        <v>not cancelled</v>
      </c>
      <c r="K5281" s="32">
        <f>1/Table1[[#This Row],[Duration (Time between doses '[in hours'])]]</f>
        <v>4.1666666666666664E-2</v>
      </c>
      <c r="L5281" s="33">
        <f>Table1[[#This Row],[number doses per hour]]*INDEX(Table2[price per dose],Table1[[#This Row],[Drug ID]])</f>
        <v>1.2958049999999997</v>
      </c>
      <c r="M5281" s="11" t="b">
        <f>AND(Table1[[#This Row],[hour of cancellation 0 to 23]]&gt;=0,Table1[[#This Row],[hour of cancellation 0 to 23]]&lt;=23)</f>
        <v>0</v>
      </c>
    </row>
    <row r="5282" spans="1:13" x14ac:dyDescent="0.3">
      <c r="A5282" s="1">
        <v>5281</v>
      </c>
      <c r="B5282" s="1">
        <v>6</v>
      </c>
      <c r="C5282" s="2">
        <v>41140.85711278447</v>
      </c>
      <c r="D5282" s="2">
        <v>41200.856944444444</v>
      </c>
      <c r="E5282" s="1">
        <v>24</v>
      </c>
      <c r="F5282" s="2">
        <v>41153.431011847351</v>
      </c>
      <c r="G5282" s="1">
        <v>0</v>
      </c>
      <c r="H5282" s="32">
        <f>IFERROR(HOUR(Table1[[#This Row],[Cancel Date/time]])+MINUTE(Table1[[#This Row],[Cancel Date/time]])/60,"not cancelled")</f>
        <v>10.333333333333334</v>
      </c>
      <c r="I5282" s="47">
        <f>IFERROR(ROUND(Table1[[#This Row],[cancellation time decimal]],0),"not cancelled")</f>
        <v>10</v>
      </c>
      <c r="J5282" s="10">
        <f>IFERROR(MOD(Table1[[#This Row],[cancellation hour rounded]],24),"not cancelled")</f>
        <v>10</v>
      </c>
      <c r="K5282" s="32">
        <f>1/Table1[[#This Row],[Duration (Time between doses '[in hours'])]]</f>
        <v>4.1666666666666664E-2</v>
      </c>
      <c r="L5282" s="33">
        <f>Table1[[#This Row],[number doses per hour]]*INDEX(Table2[price per dose],Table1[[#This Row],[Drug ID]])</f>
        <v>0.35218749999999999</v>
      </c>
      <c r="M5282" s="11" t="b">
        <f>AND(Table1[[#This Row],[hour of cancellation 0 to 23]]&gt;=0,Table1[[#This Row],[hour of cancellation 0 to 23]]&lt;=23)</f>
        <v>1</v>
      </c>
    </row>
    <row r="5283" spans="1:13" hidden="1" x14ac:dyDescent="0.3">
      <c r="A5283" s="1">
        <v>5282</v>
      </c>
      <c r="B5283" s="1">
        <v>1</v>
      </c>
      <c r="C5283" s="2">
        <v>41140.834872562707</v>
      </c>
      <c r="D5283" s="2">
        <v>41142.959195447176</v>
      </c>
      <c r="E5283" s="1">
        <v>8</v>
      </c>
      <c r="F5283" s="2" t="s">
        <v>5</v>
      </c>
      <c r="G5283" s="1">
        <v>0</v>
      </c>
      <c r="H5283" s="32" t="str">
        <f>IFERROR(HOUR(Table1[[#This Row],[Cancel Date/time]])+MINUTE(Table1[[#This Row],[Cancel Date/time]])/60,"not cancelled")</f>
        <v>not cancelled</v>
      </c>
      <c r="I5283" s="47" t="str">
        <f>IFERROR(ROUND(Table1[[#This Row],[cancellation time decimal]],0),"not cancelled")</f>
        <v>not cancelled</v>
      </c>
      <c r="J5283" s="10" t="str">
        <f>IFERROR(MOD(Table1[[#This Row],[cancellation hour rounded]],24),"not cancelled")</f>
        <v>not cancelled</v>
      </c>
      <c r="K5283" s="32">
        <f>1/Table1[[#This Row],[Duration (Time between doses '[in hours'])]]</f>
        <v>0.125</v>
      </c>
      <c r="L5283" s="33">
        <f>Table1[[#This Row],[number doses per hour]]*INDEX(Table2[price per dose],Table1[[#This Row],[Drug ID]])</f>
        <v>0.84929166666666667</v>
      </c>
      <c r="M5283" s="11" t="b">
        <f>AND(Table1[[#This Row],[hour of cancellation 0 to 23]]&gt;=0,Table1[[#This Row],[hour of cancellation 0 to 23]]&lt;=23)</f>
        <v>0</v>
      </c>
    </row>
    <row r="5284" spans="1:13" hidden="1" x14ac:dyDescent="0.3">
      <c r="A5284" s="1">
        <v>5283</v>
      </c>
      <c r="B5284" s="1">
        <v>3</v>
      </c>
      <c r="C5284" s="2">
        <v>41141.018653268016</v>
      </c>
      <c r="D5284" s="2">
        <v>41143.393360107177</v>
      </c>
      <c r="E5284" s="1">
        <v>24</v>
      </c>
      <c r="F5284" s="2" t="s">
        <v>5</v>
      </c>
      <c r="G5284" s="1">
        <v>0</v>
      </c>
      <c r="H5284" s="32" t="str">
        <f>IFERROR(HOUR(Table1[[#This Row],[Cancel Date/time]])+MINUTE(Table1[[#This Row],[Cancel Date/time]])/60,"not cancelled")</f>
        <v>not cancelled</v>
      </c>
      <c r="I5284" s="47" t="str">
        <f>IFERROR(ROUND(Table1[[#This Row],[cancellation time decimal]],0),"not cancelled")</f>
        <v>not cancelled</v>
      </c>
      <c r="J5284" s="10" t="str">
        <f>IFERROR(MOD(Table1[[#This Row],[cancellation hour rounded]],24),"not cancelled")</f>
        <v>not cancelled</v>
      </c>
      <c r="K5284" s="32">
        <f>1/Table1[[#This Row],[Duration (Time between doses '[in hours'])]]</f>
        <v>4.1666666666666664E-2</v>
      </c>
      <c r="L5284" s="33">
        <f>Table1[[#This Row],[number doses per hour]]*INDEX(Table2[price per dose],Table1[[#This Row],[Drug ID]])</f>
        <v>0.18133000000000002</v>
      </c>
      <c r="M5284" s="11" t="b">
        <f>AND(Table1[[#This Row],[hour of cancellation 0 to 23]]&gt;=0,Table1[[#This Row],[hour of cancellation 0 to 23]]&lt;=23)</f>
        <v>0</v>
      </c>
    </row>
    <row r="5285" spans="1:13" x14ac:dyDescent="0.3">
      <c r="A5285" s="1">
        <v>5284</v>
      </c>
      <c r="B5285" s="1">
        <v>6</v>
      </c>
      <c r="C5285" s="2">
        <v>41141.147797482939</v>
      </c>
      <c r="D5285" s="2">
        <v>41201.147222222222</v>
      </c>
      <c r="E5285" s="1">
        <v>24</v>
      </c>
      <c r="F5285" s="2">
        <v>41146.70923605092</v>
      </c>
      <c r="G5285" s="1">
        <v>0</v>
      </c>
      <c r="H5285" s="32">
        <f>IFERROR(HOUR(Table1[[#This Row],[Cancel Date/time]])+MINUTE(Table1[[#This Row],[Cancel Date/time]])/60,"not cancelled")</f>
        <v>17.016666666666666</v>
      </c>
      <c r="I5285" s="47">
        <f>IFERROR(ROUND(Table1[[#This Row],[cancellation time decimal]],0),"not cancelled")</f>
        <v>17</v>
      </c>
      <c r="J5285" s="10">
        <f>IFERROR(MOD(Table1[[#This Row],[cancellation hour rounded]],24),"not cancelled")</f>
        <v>17</v>
      </c>
      <c r="K5285" s="32">
        <f>1/Table1[[#This Row],[Duration (Time between doses '[in hours'])]]</f>
        <v>4.1666666666666664E-2</v>
      </c>
      <c r="L5285" s="33">
        <f>Table1[[#This Row],[number doses per hour]]*INDEX(Table2[price per dose],Table1[[#This Row],[Drug ID]])</f>
        <v>0.35218749999999999</v>
      </c>
      <c r="M5285" s="11" t="b">
        <f>AND(Table1[[#This Row],[hour of cancellation 0 to 23]]&gt;=0,Table1[[#This Row],[hour of cancellation 0 to 23]]&lt;=23)</f>
        <v>1</v>
      </c>
    </row>
    <row r="5286" spans="1:13" x14ac:dyDescent="0.3">
      <c r="A5286" s="1">
        <v>5285</v>
      </c>
      <c r="B5286" s="1">
        <v>6</v>
      </c>
      <c r="C5286" s="2">
        <v>41141.450744591537</v>
      </c>
      <c r="D5286" s="2">
        <v>41201.450694444444</v>
      </c>
      <c r="E5286" s="1">
        <v>24</v>
      </c>
      <c r="F5286" s="2">
        <v>41147.444638999172</v>
      </c>
      <c r="G5286" s="1">
        <v>0</v>
      </c>
      <c r="H5286" s="32">
        <f>IFERROR(HOUR(Table1[[#This Row],[Cancel Date/time]])+MINUTE(Table1[[#This Row],[Cancel Date/time]])/60,"not cancelled")</f>
        <v>10.666666666666666</v>
      </c>
      <c r="I5286" s="47">
        <f>IFERROR(ROUND(Table1[[#This Row],[cancellation time decimal]],0),"not cancelled")</f>
        <v>11</v>
      </c>
      <c r="J5286" s="10">
        <f>IFERROR(MOD(Table1[[#This Row],[cancellation hour rounded]],24),"not cancelled")</f>
        <v>11</v>
      </c>
      <c r="K5286" s="32">
        <f>1/Table1[[#This Row],[Duration (Time between doses '[in hours'])]]</f>
        <v>4.1666666666666664E-2</v>
      </c>
      <c r="L5286" s="33">
        <f>Table1[[#This Row],[number doses per hour]]*INDEX(Table2[price per dose],Table1[[#This Row],[Drug ID]])</f>
        <v>0.35218749999999999</v>
      </c>
      <c r="M5286" s="11" t="b">
        <f>AND(Table1[[#This Row],[hour of cancellation 0 to 23]]&gt;=0,Table1[[#This Row],[hour of cancellation 0 to 23]]&lt;=23)</f>
        <v>1</v>
      </c>
    </row>
    <row r="5287" spans="1:13" x14ac:dyDescent="0.3">
      <c r="A5287" s="1">
        <v>5286</v>
      </c>
      <c r="B5287" s="1">
        <v>4</v>
      </c>
      <c r="C5287" s="2">
        <v>41141.487673259246</v>
      </c>
      <c r="D5287" s="2">
        <v>41201.487500000003</v>
      </c>
      <c r="E5287" s="1">
        <v>12</v>
      </c>
      <c r="F5287" s="2">
        <v>41144.36021810105</v>
      </c>
      <c r="G5287" s="1">
        <v>0</v>
      </c>
      <c r="H5287" s="32">
        <f>IFERROR(HOUR(Table1[[#This Row],[Cancel Date/time]])+MINUTE(Table1[[#This Row],[Cancel Date/time]])/60,"not cancelled")</f>
        <v>8.6333333333333329</v>
      </c>
      <c r="I5287" s="47">
        <f>IFERROR(ROUND(Table1[[#This Row],[cancellation time decimal]],0),"not cancelled")</f>
        <v>9</v>
      </c>
      <c r="J5287" s="10">
        <f>IFERROR(MOD(Table1[[#This Row],[cancellation hour rounded]],24),"not cancelled")</f>
        <v>9</v>
      </c>
      <c r="K5287" s="32">
        <f>1/Table1[[#This Row],[Duration (Time between doses '[in hours'])]]</f>
        <v>8.3333333333333329E-2</v>
      </c>
      <c r="L5287" s="33">
        <f>Table1[[#This Row],[number doses per hour]]*INDEX(Table2[price per dose],Table1[[#This Row],[Drug ID]])</f>
        <v>1.448055119047619</v>
      </c>
      <c r="M5287" s="11" t="b">
        <f>AND(Table1[[#This Row],[hour of cancellation 0 to 23]]&gt;=0,Table1[[#This Row],[hour of cancellation 0 to 23]]&lt;=23)</f>
        <v>1</v>
      </c>
    </row>
    <row r="5288" spans="1:13" hidden="1" x14ac:dyDescent="0.3">
      <c r="A5288" s="1">
        <v>5287</v>
      </c>
      <c r="B5288" s="1">
        <v>6</v>
      </c>
      <c r="C5288" s="2">
        <v>41141.494001737963</v>
      </c>
      <c r="D5288" s="2">
        <v>41145.618750000001</v>
      </c>
      <c r="E5288" s="1">
        <v>24</v>
      </c>
      <c r="F5288" s="2" t="s">
        <v>5</v>
      </c>
      <c r="G5288" s="1">
        <v>0</v>
      </c>
      <c r="H5288" s="32" t="str">
        <f>IFERROR(HOUR(Table1[[#This Row],[Cancel Date/time]])+MINUTE(Table1[[#This Row],[Cancel Date/time]])/60,"not cancelled")</f>
        <v>not cancelled</v>
      </c>
      <c r="I5288" s="47" t="str">
        <f>IFERROR(ROUND(Table1[[#This Row],[cancellation time decimal]],0),"not cancelled")</f>
        <v>not cancelled</v>
      </c>
      <c r="J5288" s="10" t="str">
        <f>IFERROR(MOD(Table1[[#This Row],[cancellation hour rounded]],24),"not cancelled")</f>
        <v>not cancelled</v>
      </c>
      <c r="K5288" s="32">
        <f>1/Table1[[#This Row],[Duration (Time between doses '[in hours'])]]</f>
        <v>4.1666666666666664E-2</v>
      </c>
      <c r="L5288" s="33">
        <f>Table1[[#This Row],[number doses per hour]]*INDEX(Table2[price per dose],Table1[[#This Row],[Drug ID]])</f>
        <v>0.35218749999999999</v>
      </c>
      <c r="M5288" s="11" t="b">
        <f>AND(Table1[[#This Row],[hour of cancellation 0 to 23]]&gt;=0,Table1[[#This Row],[hour of cancellation 0 to 23]]&lt;=23)</f>
        <v>0</v>
      </c>
    </row>
    <row r="5289" spans="1:13" hidden="1" x14ac:dyDescent="0.3">
      <c r="A5289" s="1">
        <v>5288</v>
      </c>
      <c r="B5289" s="1">
        <v>1</v>
      </c>
      <c r="C5289" s="2">
        <v>41141.498555241044</v>
      </c>
      <c r="D5289" s="2">
        <v>41143.540121448335</v>
      </c>
      <c r="E5289" s="1">
        <v>8</v>
      </c>
      <c r="F5289" s="2" t="s">
        <v>5</v>
      </c>
      <c r="G5289" s="1">
        <v>0</v>
      </c>
      <c r="H5289" s="32" t="str">
        <f>IFERROR(HOUR(Table1[[#This Row],[Cancel Date/time]])+MINUTE(Table1[[#This Row],[Cancel Date/time]])/60,"not cancelled")</f>
        <v>not cancelled</v>
      </c>
      <c r="I5289" s="47" t="str">
        <f>IFERROR(ROUND(Table1[[#This Row],[cancellation time decimal]],0),"not cancelled")</f>
        <v>not cancelled</v>
      </c>
      <c r="J5289" s="10" t="str">
        <f>IFERROR(MOD(Table1[[#This Row],[cancellation hour rounded]],24),"not cancelled")</f>
        <v>not cancelled</v>
      </c>
      <c r="K5289" s="32">
        <f>1/Table1[[#This Row],[Duration (Time between doses '[in hours'])]]</f>
        <v>0.125</v>
      </c>
      <c r="L5289" s="33">
        <f>Table1[[#This Row],[number doses per hour]]*INDEX(Table2[price per dose],Table1[[#This Row],[Drug ID]])</f>
        <v>0.84929166666666667</v>
      </c>
      <c r="M5289" s="11" t="b">
        <f>AND(Table1[[#This Row],[hour of cancellation 0 to 23]]&gt;=0,Table1[[#This Row],[hour of cancellation 0 to 23]]&lt;=23)</f>
        <v>0</v>
      </c>
    </row>
    <row r="5290" spans="1:13" x14ac:dyDescent="0.3">
      <c r="A5290" s="1">
        <v>5289</v>
      </c>
      <c r="B5290" s="1">
        <v>1</v>
      </c>
      <c r="C5290" s="2">
        <v>41141.502755978887</v>
      </c>
      <c r="D5290" s="2">
        <v>41146.085416666669</v>
      </c>
      <c r="E5290" s="1">
        <v>8</v>
      </c>
      <c r="F5290" s="2">
        <v>41142.59578523683</v>
      </c>
      <c r="G5290" s="1">
        <v>0</v>
      </c>
      <c r="H5290" s="32">
        <f>IFERROR(HOUR(Table1[[#This Row],[Cancel Date/time]])+MINUTE(Table1[[#This Row],[Cancel Date/time]])/60,"not cancelled")</f>
        <v>14.283333333333333</v>
      </c>
      <c r="I5290" s="47">
        <f>IFERROR(ROUND(Table1[[#This Row],[cancellation time decimal]],0),"not cancelled")</f>
        <v>14</v>
      </c>
      <c r="J5290" s="10">
        <f>IFERROR(MOD(Table1[[#This Row],[cancellation hour rounded]],24),"not cancelled")</f>
        <v>14</v>
      </c>
      <c r="K5290" s="32">
        <f>1/Table1[[#This Row],[Duration (Time between doses '[in hours'])]]</f>
        <v>0.125</v>
      </c>
      <c r="L5290" s="33">
        <f>Table1[[#This Row],[number doses per hour]]*INDEX(Table2[price per dose],Table1[[#This Row],[Drug ID]])</f>
        <v>0.84929166666666667</v>
      </c>
      <c r="M5290" s="11" t="b">
        <f>AND(Table1[[#This Row],[hour of cancellation 0 to 23]]&gt;=0,Table1[[#This Row],[hour of cancellation 0 to 23]]&lt;=23)</f>
        <v>1</v>
      </c>
    </row>
    <row r="5291" spans="1:13" x14ac:dyDescent="0.3">
      <c r="A5291" s="1">
        <v>5290</v>
      </c>
      <c r="B5291" s="1">
        <v>2</v>
      </c>
      <c r="C5291" s="2">
        <v>41141.641216739386</v>
      </c>
      <c r="D5291" s="2">
        <v>41201.640972222223</v>
      </c>
      <c r="E5291" s="1">
        <v>10</v>
      </c>
      <c r="F5291" s="2">
        <v>41142.379708696535</v>
      </c>
      <c r="G5291" s="1">
        <v>0</v>
      </c>
      <c r="H5291" s="32">
        <f>IFERROR(HOUR(Table1[[#This Row],[Cancel Date/time]])+MINUTE(Table1[[#This Row],[Cancel Date/time]])/60,"not cancelled")</f>
        <v>9.1</v>
      </c>
      <c r="I5291" s="47">
        <f>IFERROR(ROUND(Table1[[#This Row],[cancellation time decimal]],0),"not cancelled")</f>
        <v>9</v>
      </c>
      <c r="J5291" s="10">
        <f>IFERROR(MOD(Table1[[#This Row],[cancellation hour rounded]],24),"not cancelled")</f>
        <v>9</v>
      </c>
      <c r="K5291" s="32">
        <f>1/Table1[[#This Row],[Duration (Time between doses '[in hours'])]]</f>
        <v>0.1</v>
      </c>
      <c r="L5291" s="33">
        <f>Table1[[#This Row],[number doses per hour]]*INDEX(Table2[price per dose],Table1[[#This Row],[Drug ID]])</f>
        <v>0.84959999999999969</v>
      </c>
      <c r="M5291" s="11" t="b">
        <f>AND(Table1[[#This Row],[hour of cancellation 0 to 23]]&gt;=0,Table1[[#This Row],[hour of cancellation 0 to 23]]&lt;=23)</f>
        <v>1</v>
      </c>
    </row>
    <row r="5292" spans="1:13" x14ac:dyDescent="0.3">
      <c r="A5292" s="1">
        <v>5291</v>
      </c>
      <c r="B5292" s="1">
        <v>2</v>
      </c>
      <c r="C5292" s="2">
        <v>41141.628029581618</v>
      </c>
      <c r="D5292" s="2">
        <v>41201.62777777778</v>
      </c>
      <c r="E5292" s="1">
        <v>10</v>
      </c>
      <c r="F5292" s="2">
        <v>41143.005379442468</v>
      </c>
      <c r="G5292" s="1">
        <v>0</v>
      </c>
      <c r="H5292" s="32">
        <f>IFERROR(HOUR(Table1[[#This Row],[Cancel Date/time]])+MINUTE(Table1[[#This Row],[Cancel Date/time]])/60,"not cancelled")</f>
        <v>0.11666666666666667</v>
      </c>
      <c r="I5292" s="47">
        <f>IFERROR(ROUND(Table1[[#This Row],[cancellation time decimal]],0),"not cancelled")</f>
        <v>0</v>
      </c>
      <c r="J5292" s="10">
        <f>IFERROR(MOD(Table1[[#This Row],[cancellation hour rounded]],24),"not cancelled")</f>
        <v>0</v>
      </c>
      <c r="K5292" s="32">
        <f>1/Table1[[#This Row],[Duration (Time between doses '[in hours'])]]</f>
        <v>0.1</v>
      </c>
      <c r="L5292" s="33">
        <f>Table1[[#This Row],[number doses per hour]]*INDEX(Table2[price per dose],Table1[[#This Row],[Drug ID]])</f>
        <v>0.84959999999999969</v>
      </c>
      <c r="M5292" s="11" t="b">
        <f>AND(Table1[[#This Row],[hour of cancellation 0 to 23]]&gt;=0,Table1[[#This Row],[hour of cancellation 0 to 23]]&lt;=23)</f>
        <v>1</v>
      </c>
    </row>
    <row r="5293" spans="1:13" x14ac:dyDescent="0.3">
      <c r="A5293" s="1">
        <v>5292</v>
      </c>
      <c r="B5293" s="1">
        <v>1</v>
      </c>
      <c r="C5293" s="2">
        <v>41141.642291648255</v>
      </c>
      <c r="D5293" s="2">
        <v>41201.64166666667</v>
      </c>
      <c r="E5293" s="1">
        <v>12</v>
      </c>
      <c r="F5293" s="2">
        <v>41142.486710584089</v>
      </c>
      <c r="G5293" s="1">
        <v>0</v>
      </c>
      <c r="H5293" s="32">
        <f>IFERROR(HOUR(Table1[[#This Row],[Cancel Date/time]])+MINUTE(Table1[[#This Row],[Cancel Date/time]])/60,"not cancelled")</f>
        <v>11.666666666666666</v>
      </c>
      <c r="I5293" s="47">
        <f>IFERROR(ROUND(Table1[[#This Row],[cancellation time decimal]],0),"not cancelled")</f>
        <v>12</v>
      </c>
      <c r="J5293" s="10">
        <f>IFERROR(MOD(Table1[[#This Row],[cancellation hour rounded]],24),"not cancelled")</f>
        <v>12</v>
      </c>
      <c r="K5293" s="32">
        <f>1/Table1[[#This Row],[Duration (Time between doses '[in hours'])]]</f>
        <v>8.3333333333333329E-2</v>
      </c>
      <c r="L5293" s="33">
        <f>Table1[[#This Row],[number doses per hour]]*INDEX(Table2[price per dose],Table1[[#This Row],[Drug ID]])</f>
        <v>0.56619444444444444</v>
      </c>
      <c r="M5293" s="11" t="b">
        <f>AND(Table1[[#This Row],[hour of cancellation 0 to 23]]&gt;=0,Table1[[#This Row],[hour of cancellation 0 to 23]]&lt;=23)</f>
        <v>1</v>
      </c>
    </row>
    <row r="5294" spans="1:13" x14ac:dyDescent="0.3">
      <c r="A5294" s="1">
        <v>5293</v>
      </c>
      <c r="B5294" s="1">
        <v>1</v>
      </c>
      <c r="C5294" s="2">
        <v>41141.64567798061</v>
      </c>
      <c r="D5294" s="2">
        <v>41201.645138888889</v>
      </c>
      <c r="E5294" s="1">
        <v>8</v>
      </c>
      <c r="F5294" s="2">
        <v>41142.726902462869</v>
      </c>
      <c r="G5294" s="1">
        <v>0</v>
      </c>
      <c r="H5294" s="32">
        <f>IFERROR(HOUR(Table1[[#This Row],[Cancel Date/time]])+MINUTE(Table1[[#This Row],[Cancel Date/time]])/60,"not cancelled")</f>
        <v>17.433333333333334</v>
      </c>
      <c r="I5294" s="47">
        <f>IFERROR(ROUND(Table1[[#This Row],[cancellation time decimal]],0),"not cancelled")</f>
        <v>17</v>
      </c>
      <c r="J5294" s="10">
        <f>IFERROR(MOD(Table1[[#This Row],[cancellation hour rounded]],24),"not cancelled")</f>
        <v>17</v>
      </c>
      <c r="K5294" s="32">
        <f>1/Table1[[#This Row],[Duration (Time between doses '[in hours'])]]</f>
        <v>0.125</v>
      </c>
      <c r="L5294" s="33">
        <f>Table1[[#This Row],[number doses per hour]]*INDEX(Table2[price per dose],Table1[[#This Row],[Drug ID]])</f>
        <v>0.84929166666666667</v>
      </c>
      <c r="M5294" s="11" t="b">
        <f>AND(Table1[[#This Row],[hour of cancellation 0 to 23]]&gt;=0,Table1[[#This Row],[hour of cancellation 0 to 23]]&lt;=23)</f>
        <v>1</v>
      </c>
    </row>
    <row r="5295" spans="1:13" x14ac:dyDescent="0.3">
      <c r="A5295" s="1">
        <v>5294</v>
      </c>
      <c r="B5295" s="1">
        <v>1</v>
      </c>
      <c r="C5295" s="2">
        <v>41141.674542262706</v>
      </c>
      <c r="D5295" s="2">
        <v>41201.674305555556</v>
      </c>
      <c r="E5295" s="1">
        <v>8</v>
      </c>
      <c r="F5295" s="2">
        <v>41141.903813333287</v>
      </c>
      <c r="G5295" s="1">
        <v>0</v>
      </c>
      <c r="H5295" s="32">
        <f>IFERROR(HOUR(Table1[[#This Row],[Cancel Date/time]])+MINUTE(Table1[[#This Row],[Cancel Date/time]])/60,"not cancelled")</f>
        <v>21.683333333333334</v>
      </c>
      <c r="I5295" s="47">
        <f>IFERROR(ROUND(Table1[[#This Row],[cancellation time decimal]],0),"not cancelled")</f>
        <v>22</v>
      </c>
      <c r="J5295" s="10">
        <f>IFERROR(MOD(Table1[[#This Row],[cancellation hour rounded]],24),"not cancelled")</f>
        <v>22</v>
      </c>
      <c r="K5295" s="32">
        <f>1/Table1[[#This Row],[Duration (Time between doses '[in hours'])]]</f>
        <v>0.125</v>
      </c>
      <c r="L5295" s="33">
        <f>Table1[[#This Row],[number doses per hour]]*INDEX(Table2[price per dose],Table1[[#This Row],[Drug ID]])</f>
        <v>0.84929166666666667</v>
      </c>
      <c r="M5295" s="11" t="b">
        <f>AND(Table1[[#This Row],[hour of cancellation 0 to 23]]&gt;=0,Table1[[#This Row],[hour of cancellation 0 to 23]]&lt;=23)</f>
        <v>1</v>
      </c>
    </row>
    <row r="5296" spans="1:13" x14ac:dyDescent="0.3">
      <c r="A5296" s="1">
        <v>5295</v>
      </c>
      <c r="B5296" s="1">
        <v>7</v>
      </c>
      <c r="C5296" s="2">
        <v>41141.683116388114</v>
      </c>
      <c r="D5296" s="2">
        <v>41201.682638888888</v>
      </c>
      <c r="E5296" s="1">
        <v>24</v>
      </c>
      <c r="F5296" s="2">
        <v>41168.760467723958</v>
      </c>
      <c r="G5296" s="1">
        <v>0</v>
      </c>
      <c r="H5296" s="32">
        <f>IFERROR(HOUR(Table1[[#This Row],[Cancel Date/time]])+MINUTE(Table1[[#This Row],[Cancel Date/time]])/60,"not cancelled")</f>
        <v>18.25</v>
      </c>
      <c r="I5296" s="47">
        <f>IFERROR(ROUND(Table1[[#This Row],[cancellation time decimal]],0),"not cancelled")</f>
        <v>18</v>
      </c>
      <c r="J5296" s="10">
        <f>IFERROR(MOD(Table1[[#This Row],[cancellation hour rounded]],24),"not cancelled")</f>
        <v>18</v>
      </c>
      <c r="K5296" s="32">
        <f>1/Table1[[#This Row],[Duration (Time between doses '[in hours'])]]</f>
        <v>4.1666666666666664E-2</v>
      </c>
      <c r="L5296" s="33">
        <f>Table1[[#This Row],[number doses per hour]]*INDEX(Table2[price per dose],Table1[[#This Row],[Drug ID]])</f>
        <v>1.2958049999999997</v>
      </c>
      <c r="M5296" s="11" t="b">
        <f>AND(Table1[[#This Row],[hour of cancellation 0 to 23]]&gt;=0,Table1[[#This Row],[hour of cancellation 0 to 23]]&lt;=23)</f>
        <v>1</v>
      </c>
    </row>
    <row r="5297" spans="1:13" x14ac:dyDescent="0.3">
      <c r="A5297" s="1">
        <v>5296</v>
      </c>
      <c r="B5297" s="1">
        <v>3</v>
      </c>
      <c r="C5297" s="2">
        <v>41141.738161866298</v>
      </c>
      <c r="D5297" s="2">
        <v>41201.737500000003</v>
      </c>
      <c r="E5297" s="1">
        <v>24</v>
      </c>
      <c r="F5297" s="2">
        <v>41144.717285431296</v>
      </c>
      <c r="G5297" s="1">
        <v>0</v>
      </c>
      <c r="H5297" s="32">
        <f>IFERROR(HOUR(Table1[[#This Row],[Cancel Date/time]])+MINUTE(Table1[[#This Row],[Cancel Date/time]])/60,"not cancelled")</f>
        <v>17.2</v>
      </c>
      <c r="I5297" s="47">
        <f>IFERROR(ROUND(Table1[[#This Row],[cancellation time decimal]],0),"not cancelled")</f>
        <v>17</v>
      </c>
      <c r="J5297" s="10">
        <f>IFERROR(MOD(Table1[[#This Row],[cancellation hour rounded]],24),"not cancelled")</f>
        <v>17</v>
      </c>
      <c r="K5297" s="32">
        <f>1/Table1[[#This Row],[Duration (Time between doses '[in hours'])]]</f>
        <v>4.1666666666666664E-2</v>
      </c>
      <c r="L5297" s="33">
        <f>Table1[[#This Row],[number doses per hour]]*INDEX(Table2[price per dose],Table1[[#This Row],[Drug ID]])</f>
        <v>0.18133000000000002</v>
      </c>
      <c r="M5297" s="11" t="b">
        <f>AND(Table1[[#This Row],[hour of cancellation 0 to 23]]&gt;=0,Table1[[#This Row],[hour of cancellation 0 to 23]]&lt;=23)</f>
        <v>1</v>
      </c>
    </row>
    <row r="5298" spans="1:13" x14ac:dyDescent="0.3">
      <c r="A5298" s="1">
        <v>5297</v>
      </c>
      <c r="B5298" s="1">
        <v>1</v>
      </c>
      <c r="C5298" s="2">
        <v>41141.806347426384</v>
      </c>
      <c r="D5298" s="2">
        <v>41201.806249999994</v>
      </c>
      <c r="E5298" s="1">
        <v>8</v>
      </c>
      <c r="F5298" s="2">
        <v>41143.165784087876</v>
      </c>
      <c r="G5298" s="1">
        <v>0</v>
      </c>
      <c r="H5298" s="32">
        <f>IFERROR(HOUR(Table1[[#This Row],[Cancel Date/time]])+MINUTE(Table1[[#This Row],[Cancel Date/time]])/60,"not cancelled")</f>
        <v>3.9666666666666668</v>
      </c>
      <c r="I5298" s="47">
        <f>IFERROR(ROUND(Table1[[#This Row],[cancellation time decimal]],0),"not cancelled")</f>
        <v>4</v>
      </c>
      <c r="J5298" s="10">
        <f>IFERROR(MOD(Table1[[#This Row],[cancellation hour rounded]],24),"not cancelled")</f>
        <v>4</v>
      </c>
      <c r="K5298" s="32">
        <f>1/Table1[[#This Row],[Duration (Time between doses '[in hours'])]]</f>
        <v>0.125</v>
      </c>
      <c r="L5298" s="33">
        <f>Table1[[#This Row],[number doses per hour]]*INDEX(Table2[price per dose],Table1[[#This Row],[Drug ID]])</f>
        <v>0.84929166666666667</v>
      </c>
      <c r="M5298" s="11" t="b">
        <f>AND(Table1[[#This Row],[hour of cancellation 0 to 23]]&gt;=0,Table1[[#This Row],[hour of cancellation 0 to 23]]&lt;=23)</f>
        <v>1</v>
      </c>
    </row>
    <row r="5299" spans="1:13" x14ac:dyDescent="0.3">
      <c r="A5299" s="1">
        <v>5298</v>
      </c>
      <c r="B5299" s="1">
        <v>2</v>
      </c>
      <c r="C5299" s="2">
        <v>41141.796340123256</v>
      </c>
      <c r="D5299" s="2">
        <v>41201.79583333333</v>
      </c>
      <c r="E5299" s="1">
        <v>10</v>
      </c>
      <c r="F5299" s="2">
        <v>41143.408823634665</v>
      </c>
      <c r="G5299" s="1">
        <v>0</v>
      </c>
      <c r="H5299" s="32">
        <f>IFERROR(HOUR(Table1[[#This Row],[Cancel Date/time]])+MINUTE(Table1[[#This Row],[Cancel Date/time]])/60,"not cancelled")</f>
        <v>9.8000000000000007</v>
      </c>
      <c r="I5299" s="47">
        <f>IFERROR(ROUND(Table1[[#This Row],[cancellation time decimal]],0),"not cancelled")</f>
        <v>10</v>
      </c>
      <c r="J5299" s="10">
        <f>IFERROR(MOD(Table1[[#This Row],[cancellation hour rounded]],24),"not cancelled")</f>
        <v>10</v>
      </c>
      <c r="K5299" s="32">
        <f>1/Table1[[#This Row],[Duration (Time between doses '[in hours'])]]</f>
        <v>0.1</v>
      </c>
      <c r="L5299" s="33">
        <f>Table1[[#This Row],[number doses per hour]]*INDEX(Table2[price per dose],Table1[[#This Row],[Drug ID]])</f>
        <v>0.84959999999999969</v>
      </c>
      <c r="M5299" s="11" t="b">
        <f>AND(Table1[[#This Row],[hour of cancellation 0 to 23]]&gt;=0,Table1[[#This Row],[hour of cancellation 0 to 23]]&lt;=23)</f>
        <v>1</v>
      </c>
    </row>
    <row r="5300" spans="1:13" x14ac:dyDescent="0.3">
      <c r="A5300" s="1">
        <v>5299</v>
      </c>
      <c r="B5300" s="1">
        <v>6</v>
      </c>
      <c r="C5300" s="2">
        <v>41141.859090169513</v>
      </c>
      <c r="D5300" s="2">
        <v>41201.859027777777</v>
      </c>
      <c r="E5300" s="1">
        <v>24</v>
      </c>
      <c r="F5300" s="2">
        <v>41145.428339348255</v>
      </c>
      <c r="G5300" s="1">
        <v>0</v>
      </c>
      <c r="H5300" s="32">
        <f>IFERROR(HOUR(Table1[[#This Row],[Cancel Date/time]])+MINUTE(Table1[[#This Row],[Cancel Date/time]])/60,"not cancelled")</f>
        <v>10.266666666666667</v>
      </c>
      <c r="I5300" s="47">
        <f>IFERROR(ROUND(Table1[[#This Row],[cancellation time decimal]],0),"not cancelled")</f>
        <v>10</v>
      </c>
      <c r="J5300" s="10">
        <f>IFERROR(MOD(Table1[[#This Row],[cancellation hour rounded]],24),"not cancelled")</f>
        <v>10</v>
      </c>
      <c r="K5300" s="32">
        <f>1/Table1[[#This Row],[Duration (Time between doses '[in hours'])]]</f>
        <v>4.1666666666666664E-2</v>
      </c>
      <c r="L5300" s="33">
        <f>Table1[[#This Row],[number doses per hour]]*INDEX(Table2[price per dose],Table1[[#This Row],[Drug ID]])</f>
        <v>0.35218749999999999</v>
      </c>
      <c r="M5300" s="11" t="b">
        <f>AND(Table1[[#This Row],[hour of cancellation 0 to 23]]&gt;=0,Table1[[#This Row],[hour of cancellation 0 to 23]]&lt;=23)</f>
        <v>1</v>
      </c>
    </row>
    <row r="5301" spans="1:13" x14ac:dyDescent="0.3">
      <c r="A5301" s="1">
        <v>5300</v>
      </c>
      <c r="B5301" s="1">
        <v>5</v>
      </c>
      <c r="C5301" s="2">
        <v>41141.877227824996</v>
      </c>
      <c r="D5301" s="2">
        <v>41201.877083333333</v>
      </c>
      <c r="E5301" s="1">
        <v>24</v>
      </c>
      <c r="F5301" s="2">
        <v>41145.279651684607</v>
      </c>
      <c r="G5301" s="1">
        <v>0</v>
      </c>
      <c r="H5301" s="32">
        <f>IFERROR(HOUR(Table1[[#This Row],[Cancel Date/time]])+MINUTE(Table1[[#This Row],[Cancel Date/time]])/60,"not cancelled")</f>
        <v>6.7</v>
      </c>
      <c r="I5301" s="47">
        <f>IFERROR(ROUND(Table1[[#This Row],[cancellation time decimal]],0),"not cancelled")</f>
        <v>7</v>
      </c>
      <c r="J5301" s="10">
        <f>IFERROR(MOD(Table1[[#This Row],[cancellation hour rounded]],24),"not cancelled")</f>
        <v>7</v>
      </c>
      <c r="K5301" s="32">
        <f>1/Table1[[#This Row],[Duration (Time between doses '[in hours'])]]</f>
        <v>4.1666666666666664E-2</v>
      </c>
      <c r="L5301" s="33">
        <f>Table1[[#This Row],[number doses per hour]]*INDEX(Table2[price per dose],Table1[[#This Row],[Drug ID]])</f>
        <v>0.2815833333333333</v>
      </c>
      <c r="M5301" s="11" t="b">
        <f>AND(Table1[[#This Row],[hour of cancellation 0 to 23]]&gt;=0,Table1[[#This Row],[hour of cancellation 0 to 23]]&lt;=23)</f>
        <v>1</v>
      </c>
    </row>
    <row r="5302" spans="1:13" x14ac:dyDescent="0.3">
      <c r="A5302" s="1">
        <v>5301</v>
      </c>
      <c r="B5302" s="1">
        <v>11</v>
      </c>
      <c r="C5302" s="2">
        <v>41141.947304026653</v>
      </c>
      <c r="D5302" s="2">
        <v>41201.947222222218</v>
      </c>
      <c r="E5302" s="1">
        <v>1</v>
      </c>
      <c r="F5302" s="2">
        <v>41148.478694498386</v>
      </c>
      <c r="G5302" s="1">
        <v>3</v>
      </c>
      <c r="H5302" s="32">
        <f>IFERROR(HOUR(Table1[[#This Row],[Cancel Date/time]])+MINUTE(Table1[[#This Row],[Cancel Date/time]])/60,"not cancelled")</f>
        <v>11.483333333333333</v>
      </c>
      <c r="I5302" s="47">
        <f>IFERROR(ROUND(Table1[[#This Row],[cancellation time decimal]],0),"not cancelled")</f>
        <v>11</v>
      </c>
      <c r="J5302" s="10">
        <f>IFERROR(MOD(Table1[[#This Row],[cancellation hour rounded]],24),"not cancelled")</f>
        <v>11</v>
      </c>
      <c r="K5302" s="32">
        <f>1/Table1[[#This Row],[Duration (Time between doses '[in hours'])]]</f>
        <v>1</v>
      </c>
      <c r="L5302" s="33">
        <f>Table1[[#This Row],[number doses per hour]]*INDEX(Table2[price per dose],Table1[[#This Row],[Drug ID]])</f>
        <v>1</v>
      </c>
      <c r="M5302" s="11" t="b">
        <f>AND(Table1[[#This Row],[hour of cancellation 0 to 23]]&gt;=0,Table1[[#This Row],[hour of cancellation 0 to 23]]&lt;=23)</f>
        <v>1</v>
      </c>
    </row>
    <row r="5303" spans="1:13" x14ac:dyDescent="0.3">
      <c r="A5303" s="1">
        <v>5302</v>
      </c>
      <c r="B5303" s="1">
        <v>2</v>
      </c>
      <c r="C5303" s="2">
        <v>41141.962859942461</v>
      </c>
      <c r="D5303" s="2">
        <v>41201.962500000001</v>
      </c>
      <c r="E5303" s="1">
        <v>10</v>
      </c>
      <c r="F5303" s="2">
        <v>41142.484213959164</v>
      </c>
      <c r="G5303" s="1">
        <v>0</v>
      </c>
      <c r="H5303" s="32">
        <f>IFERROR(HOUR(Table1[[#This Row],[Cancel Date/time]])+MINUTE(Table1[[#This Row],[Cancel Date/time]])/60,"not cancelled")</f>
        <v>11.616666666666667</v>
      </c>
      <c r="I5303" s="47">
        <f>IFERROR(ROUND(Table1[[#This Row],[cancellation time decimal]],0),"not cancelled")</f>
        <v>12</v>
      </c>
      <c r="J5303" s="10">
        <f>IFERROR(MOD(Table1[[#This Row],[cancellation hour rounded]],24),"not cancelled")</f>
        <v>12</v>
      </c>
      <c r="K5303" s="32">
        <f>1/Table1[[#This Row],[Duration (Time between doses '[in hours'])]]</f>
        <v>0.1</v>
      </c>
      <c r="L5303" s="33">
        <f>Table1[[#This Row],[number doses per hour]]*INDEX(Table2[price per dose],Table1[[#This Row],[Drug ID]])</f>
        <v>0.84959999999999969</v>
      </c>
      <c r="M5303" s="11" t="b">
        <f>AND(Table1[[#This Row],[hour of cancellation 0 to 23]]&gt;=0,Table1[[#This Row],[hour of cancellation 0 to 23]]&lt;=23)</f>
        <v>1</v>
      </c>
    </row>
    <row r="5304" spans="1:13" x14ac:dyDescent="0.3">
      <c r="A5304" s="1">
        <v>5303</v>
      </c>
      <c r="B5304" s="1">
        <v>1</v>
      </c>
      <c r="C5304" s="2">
        <v>41142.035565996594</v>
      </c>
      <c r="D5304" s="2">
        <v>41202.035416666666</v>
      </c>
      <c r="E5304" s="1">
        <v>12</v>
      </c>
      <c r="F5304" s="2">
        <v>41143.443804074785</v>
      </c>
      <c r="G5304" s="1">
        <v>0</v>
      </c>
      <c r="H5304" s="32">
        <f>IFERROR(HOUR(Table1[[#This Row],[Cancel Date/time]])+MINUTE(Table1[[#This Row],[Cancel Date/time]])/60,"not cancelled")</f>
        <v>10.65</v>
      </c>
      <c r="I5304" s="47">
        <f>IFERROR(ROUND(Table1[[#This Row],[cancellation time decimal]],0),"not cancelled")</f>
        <v>11</v>
      </c>
      <c r="J5304" s="10">
        <f>IFERROR(MOD(Table1[[#This Row],[cancellation hour rounded]],24),"not cancelled")</f>
        <v>11</v>
      </c>
      <c r="K5304" s="32">
        <f>1/Table1[[#This Row],[Duration (Time between doses '[in hours'])]]</f>
        <v>8.3333333333333329E-2</v>
      </c>
      <c r="L5304" s="33">
        <f>Table1[[#This Row],[number doses per hour]]*INDEX(Table2[price per dose],Table1[[#This Row],[Drug ID]])</f>
        <v>0.56619444444444444</v>
      </c>
      <c r="M5304" s="11" t="b">
        <f>AND(Table1[[#This Row],[hour of cancellation 0 to 23]]&gt;=0,Table1[[#This Row],[hour of cancellation 0 to 23]]&lt;=23)</f>
        <v>1</v>
      </c>
    </row>
    <row r="5305" spans="1:13" hidden="1" x14ac:dyDescent="0.3">
      <c r="A5305" s="1">
        <v>5304</v>
      </c>
      <c r="B5305" s="1">
        <v>6</v>
      </c>
      <c r="C5305" s="2">
        <v>41142.003706357791</v>
      </c>
      <c r="D5305" s="2">
        <v>41144.46175780378</v>
      </c>
      <c r="E5305" s="1">
        <v>24</v>
      </c>
      <c r="F5305" s="2" t="s">
        <v>5</v>
      </c>
      <c r="G5305" s="1">
        <v>0</v>
      </c>
      <c r="H5305" s="32" t="str">
        <f>IFERROR(HOUR(Table1[[#This Row],[Cancel Date/time]])+MINUTE(Table1[[#This Row],[Cancel Date/time]])/60,"not cancelled")</f>
        <v>not cancelled</v>
      </c>
      <c r="I5305" s="47" t="str">
        <f>IFERROR(ROUND(Table1[[#This Row],[cancellation time decimal]],0),"not cancelled")</f>
        <v>not cancelled</v>
      </c>
      <c r="J5305" s="10" t="str">
        <f>IFERROR(MOD(Table1[[#This Row],[cancellation hour rounded]],24),"not cancelled")</f>
        <v>not cancelled</v>
      </c>
      <c r="K5305" s="32">
        <f>1/Table1[[#This Row],[Duration (Time between doses '[in hours'])]]</f>
        <v>4.1666666666666664E-2</v>
      </c>
      <c r="L5305" s="33">
        <f>Table1[[#This Row],[number doses per hour]]*INDEX(Table2[price per dose],Table1[[#This Row],[Drug ID]])</f>
        <v>0.35218749999999999</v>
      </c>
      <c r="M5305" s="11" t="b">
        <f>AND(Table1[[#This Row],[hour of cancellation 0 to 23]]&gt;=0,Table1[[#This Row],[hour of cancellation 0 to 23]]&lt;=23)</f>
        <v>0</v>
      </c>
    </row>
    <row r="5306" spans="1:13" x14ac:dyDescent="0.3">
      <c r="A5306" s="1">
        <v>5305</v>
      </c>
      <c r="B5306" s="1">
        <v>1</v>
      </c>
      <c r="C5306" s="2">
        <v>41142.219307521176</v>
      </c>
      <c r="D5306" s="2">
        <v>41202.21875</v>
      </c>
      <c r="E5306" s="1">
        <v>8</v>
      </c>
      <c r="F5306" s="2">
        <v>41142.958740099428</v>
      </c>
      <c r="G5306" s="1">
        <v>0</v>
      </c>
      <c r="H5306" s="32">
        <f>IFERROR(HOUR(Table1[[#This Row],[Cancel Date/time]])+MINUTE(Table1[[#This Row],[Cancel Date/time]])/60,"not cancelled")</f>
        <v>23</v>
      </c>
      <c r="I5306" s="47">
        <f>IFERROR(ROUND(Table1[[#This Row],[cancellation time decimal]],0),"not cancelled")</f>
        <v>23</v>
      </c>
      <c r="J5306" s="10">
        <f>IFERROR(MOD(Table1[[#This Row],[cancellation hour rounded]],24),"not cancelled")</f>
        <v>23</v>
      </c>
      <c r="K5306" s="32">
        <f>1/Table1[[#This Row],[Duration (Time between doses '[in hours'])]]</f>
        <v>0.125</v>
      </c>
      <c r="L5306" s="33">
        <f>Table1[[#This Row],[number doses per hour]]*INDEX(Table2[price per dose],Table1[[#This Row],[Drug ID]])</f>
        <v>0.84929166666666667</v>
      </c>
      <c r="M5306" s="11" t="b">
        <f>AND(Table1[[#This Row],[hour of cancellation 0 to 23]]&gt;=0,Table1[[#This Row],[hour of cancellation 0 to 23]]&lt;=23)</f>
        <v>1</v>
      </c>
    </row>
    <row r="5307" spans="1:13" hidden="1" x14ac:dyDescent="0.3">
      <c r="A5307" s="1">
        <v>5306</v>
      </c>
      <c r="B5307" s="1">
        <v>3</v>
      </c>
      <c r="C5307" s="2">
        <v>41142.317182988139</v>
      </c>
      <c r="D5307" s="2">
        <v>41146.608354913267</v>
      </c>
      <c r="E5307" s="1">
        <v>24</v>
      </c>
      <c r="F5307" s="2" t="s">
        <v>5</v>
      </c>
      <c r="G5307" s="1">
        <v>0</v>
      </c>
      <c r="H5307" s="32" t="str">
        <f>IFERROR(HOUR(Table1[[#This Row],[Cancel Date/time]])+MINUTE(Table1[[#This Row],[Cancel Date/time]])/60,"not cancelled")</f>
        <v>not cancelled</v>
      </c>
      <c r="I5307" s="47" t="str">
        <f>IFERROR(ROUND(Table1[[#This Row],[cancellation time decimal]],0),"not cancelled")</f>
        <v>not cancelled</v>
      </c>
      <c r="J5307" s="10" t="str">
        <f>IFERROR(MOD(Table1[[#This Row],[cancellation hour rounded]],24),"not cancelled")</f>
        <v>not cancelled</v>
      </c>
      <c r="K5307" s="32">
        <f>1/Table1[[#This Row],[Duration (Time between doses '[in hours'])]]</f>
        <v>4.1666666666666664E-2</v>
      </c>
      <c r="L5307" s="33">
        <f>Table1[[#This Row],[number doses per hour]]*INDEX(Table2[price per dose],Table1[[#This Row],[Drug ID]])</f>
        <v>0.18133000000000002</v>
      </c>
      <c r="M5307" s="11" t="b">
        <f>AND(Table1[[#This Row],[hour of cancellation 0 to 23]]&gt;=0,Table1[[#This Row],[hour of cancellation 0 to 23]]&lt;=23)</f>
        <v>0</v>
      </c>
    </row>
    <row r="5308" spans="1:13" x14ac:dyDescent="0.3">
      <c r="A5308" s="1">
        <v>5307</v>
      </c>
      <c r="B5308" s="1">
        <v>6</v>
      </c>
      <c r="C5308" s="2">
        <v>41142.36185961702</v>
      </c>
      <c r="D5308" s="2">
        <v>41202.361805555556</v>
      </c>
      <c r="E5308" s="1">
        <v>24</v>
      </c>
      <c r="F5308" s="2">
        <v>41146.557253559324</v>
      </c>
      <c r="G5308" s="1">
        <v>0</v>
      </c>
      <c r="H5308" s="32">
        <f>IFERROR(HOUR(Table1[[#This Row],[Cancel Date/time]])+MINUTE(Table1[[#This Row],[Cancel Date/time]])/60,"not cancelled")</f>
        <v>13.366666666666667</v>
      </c>
      <c r="I5308" s="47">
        <f>IFERROR(ROUND(Table1[[#This Row],[cancellation time decimal]],0),"not cancelled")</f>
        <v>13</v>
      </c>
      <c r="J5308" s="10">
        <f>IFERROR(MOD(Table1[[#This Row],[cancellation hour rounded]],24),"not cancelled")</f>
        <v>13</v>
      </c>
      <c r="K5308" s="32">
        <f>1/Table1[[#This Row],[Duration (Time between doses '[in hours'])]]</f>
        <v>4.1666666666666664E-2</v>
      </c>
      <c r="L5308" s="33">
        <f>Table1[[#This Row],[number doses per hour]]*INDEX(Table2[price per dose],Table1[[#This Row],[Drug ID]])</f>
        <v>0.35218749999999999</v>
      </c>
      <c r="M5308" s="11" t="b">
        <f>AND(Table1[[#This Row],[hour of cancellation 0 to 23]]&gt;=0,Table1[[#This Row],[hour of cancellation 0 to 23]]&lt;=23)</f>
        <v>1</v>
      </c>
    </row>
    <row r="5309" spans="1:13" hidden="1" x14ac:dyDescent="0.3">
      <c r="A5309" s="1">
        <v>5308</v>
      </c>
      <c r="B5309" s="1">
        <v>3</v>
      </c>
      <c r="C5309" s="2">
        <v>41142.369683760735</v>
      </c>
      <c r="D5309" s="2">
        <v>41144.91101540994</v>
      </c>
      <c r="E5309" s="1">
        <v>24</v>
      </c>
      <c r="F5309" s="2" t="s">
        <v>5</v>
      </c>
      <c r="G5309" s="1">
        <v>0</v>
      </c>
      <c r="H5309" s="32" t="str">
        <f>IFERROR(HOUR(Table1[[#This Row],[Cancel Date/time]])+MINUTE(Table1[[#This Row],[Cancel Date/time]])/60,"not cancelled")</f>
        <v>not cancelled</v>
      </c>
      <c r="I5309" s="47" t="str">
        <f>IFERROR(ROUND(Table1[[#This Row],[cancellation time decimal]],0),"not cancelled")</f>
        <v>not cancelled</v>
      </c>
      <c r="J5309" s="10" t="str">
        <f>IFERROR(MOD(Table1[[#This Row],[cancellation hour rounded]],24),"not cancelled")</f>
        <v>not cancelled</v>
      </c>
      <c r="K5309" s="32">
        <f>1/Table1[[#This Row],[Duration (Time between doses '[in hours'])]]</f>
        <v>4.1666666666666664E-2</v>
      </c>
      <c r="L5309" s="33">
        <f>Table1[[#This Row],[number doses per hour]]*INDEX(Table2[price per dose],Table1[[#This Row],[Drug ID]])</f>
        <v>0.18133000000000002</v>
      </c>
      <c r="M5309" s="11" t="b">
        <f>AND(Table1[[#This Row],[hour of cancellation 0 to 23]]&gt;=0,Table1[[#This Row],[hour of cancellation 0 to 23]]&lt;=23)</f>
        <v>0</v>
      </c>
    </row>
    <row r="5310" spans="1:13" x14ac:dyDescent="0.3">
      <c r="A5310" s="1">
        <v>5309</v>
      </c>
      <c r="B5310" s="1">
        <v>9</v>
      </c>
      <c r="C5310" s="2">
        <v>41142.395427618634</v>
      </c>
      <c r="D5310" s="2">
        <v>41202.395138888889</v>
      </c>
      <c r="E5310" s="1">
        <v>5</v>
      </c>
      <c r="F5310" s="2">
        <v>41144.882848102839</v>
      </c>
      <c r="G5310" s="1">
        <v>0</v>
      </c>
      <c r="H5310" s="32">
        <f>IFERROR(HOUR(Table1[[#This Row],[Cancel Date/time]])+MINUTE(Table1[[#This Row],[Cancel Date/time]])/60,"not cancelled")</f>
        <v>21.183333333333334</v>
      </c>
      <c r="I5310" s="47">
        <f>IFERROR(ROUND(Table1[[#This Row],[cancellation time decimal]],0),"not cancelled")</f>
        <v>21</v>
      </c>
      <c r="J5310" s="10">
        <f>IFERROR(MOD(Table1[[#This Row],[cancellation hour rounded]],24),"not cancelled")</f>
        <v>21</v>
      </c>
      <c r="K5310" s="32">
        <f>1/Table1[[#This Row],[Duration (Time between doses '[in hours'])]]</f>
        <v>0.2</v>
      </c>
      <c r="L5310" s="33">
        <f>Table1[[#This Row],[number doses per hour]]*INDEX(Table2[price per dose],Table1[[#This Row],[Drug ID]])</f>
        <v>5.6740000000000004</v>
      </c>
      <c r="M5310" s="11" t="b">
        <f>AND(Table1[[#This Row],[hour of cancellation 0 to 23]]&gt;=0,Table1[[#This Row],[hour of cancellation 0 to 23]]&lt;=23)</f>
        <v>1</v>
      </c>
    </row>
    <row r="5311" spans="1:13" x14ac:dyDescent="0.3">
      <c r="A5311" s="1">
        <v>5310</v>
      </c>
      <c r="B5311" s="1">
        <v>8</v>
      </c>
      <c r="C5311" s="2">
        <v>41142.378791690411</v>
      </c>
      <c r="D5311" s="2">
        <v>41202.378472222219</v>
      </c>
      <c r="E5311" s="1">
        <v>3</v>
      </c>
      <c r="F5311" s="2">
        <v>41145.899763867907</v>
      </c>
      <c r="G5311" s="1">
        <v>0</v>
      </c>
      <c r="H5311" s="32">
        <f>IFERROR(HOUR(Table1[[#This Row],[Cancel Date/time]])+MINUTE(Table1[[#This Row],[Cancel Date/time]])/60,"not cancelled")</f>
        <v>21.583333333333332</v>
      </c>
      <c r="I5311" s="47">
        <f>IFERROR(ROUND(Table1[[#This Row],[cancellation time decimal]],0),"not cancelled")</f>
        <v>22</v>
      </c>
      <c r="J5311" s="10">
        <f>IFERROR(MOD(Table1[[#This Row],[cancellation hour rounded]],24),"not cancelled")</f>
        <v>22</v>
      </c>
      <c r="K5311" s="32">
        <f>1/Table1[[#This Row],[Duration (Time between doses '[in hours'])]]</f>
        <v>0.33333333333333331</v>
      </c>
      <c r="L5311" s="33">
        <f>Table1[[#This Row],[number doses per hour]]*INDEX(Table2[price per dose],Table1[[#This Row],[Drug ID]])</f>
        <v>0.29998222222222221</v>
      </c>
      <c r="M5311" s="11" t="b">
        <f>AND(Table1[[#This Row],[hour of cancellation 0 to 23]]&gt;=0,Table1[[#This Row],[hour of cancellation 0 to 23]]&lt;=23)</f>
        <v>1</v>
      </c>
    </row>
    <row r="5312" spans="1:13" x14ac:dyDescent="0.3">
      <c r="A5312" s="1">
        <v>5311</v>
      </c>
      <c r="B5312" s="1">
        <v>2</v>
      </c>
      <c r="C5312" s="2">
        <v>41142.418965090837</v>
      </c>
      <c r="D5312" s="2">
        <v>41202.418749999997</v>
      </c>
      <c r="E5312" s="1">
        <v>10</v>
      </c>
      <c r="F5312" s="2">
        <v>41143.387520192606</v>
      </c>
      <c r="G5312" s="1">
        <v>0</v>
      </c>
      <c r="H5312" s="32">
        <f>IFERROR(HOUR(Table1[[#This Row],[Cancel Date/time]])+MINUTE(Table1[[#This Row],[Cancel Date/time]])/60,"not cancelled")</f>
        <v>9.3000000000000007</v>
      </c>
      <c r="I5312" s="47">
        <f>IFERROR(ROUND(Table1[[#This Row],[cancellation time decimal]],0),"not cancelled")</f>
        <v>9</v>
      </c>
      <c r="J5312" s="10">
        <f>IFERROR(MOD(Table1[[#This Row],[cancellation hour rounded]],24),"not cancelled")</f>
        <v>9</v>
      </c>
      <c r="K5312" s="32">
        <f>1/Table1[[#This Row],[Duration (Time between doses '[in hours'])]]</f>
        <v>0.1</v>
      </c>
      <c r="L5312" s="33">
        <f>Table1[[#This Row],[number doses per hour]]*INDEX(Table2[price per dose],Table1[[#This Row],[Drug ID]])</f>
        <v>0.84959999999999969</v>
      </c>
      <c r="M5312" s="11" t="b">
        <f>AND(Table1[[#This Row],[hour of cancellation 0 to 23]]&gt;=0,Table1[[#This Row],[hour of cancellation 0 to 23]]&lt;=23)</f>
        <v>1</v>
      </c>
    </row>
    <row r="5313" spans="1:13" x14ac:dyDescent="0.3">
      <c r="A5313" s="1">
        <v>5312</v>
      </c>
      <c r="B5313" s="1">
        <v>3</v>
      </c>
      <c r="C5313" s="2">
        <v>41142.430346816349</v>
      </c>
      <c r="D5313" s="2">
        <v>41202.429861111108</v>
      </c>
      <c r="E5313" s="1">
        <v>24</v>
      </c>
      <c r="F5313" s="2">
        <v>41144.454063363068</v>
      </c>
      <c r="G5313" s="1">
        <v>0</v>
      </c>
      <c r="H5313" s="32">
        <f>IFERROR(HOUR(Table1[[#This Row],[Cancel Date/time]])+MINUTE(Table1[[#This Row],[Cancel Date/time]])/60,"not cancelled")</f>
        <v>10.883333333333333</v>
      </c>
      <c r="I5313" s="47">
        <f>IFERROR(ROUND(Table1[[#This Row],[cancellation time decimal]],0),"not cancelled")</f>
        <v>11</v>
      </c>
      <c r="J5313" s="10">
        <f>IFERROR(MOD(Table1[[#This Row],[cancellation hour rounded]],24),"not cancelled")</f>
        <v>11</v>
      </c>
      <c r="K5313" s="32">
        <f>1/Table1[[#This Row],[Duration (Time between doses '[in hours'])]]</f>
        <v>4.1666666666666664E-2</v>
      </c>
      <c r="L5313" s="33">
        <f>Table1[[#This Row],[number doses per hour]]*INDEX(Table2[price per dose],Table1[[#This Row],[Drug ID]])</f>
        <v>0.18133000000000002</v>
      </c>
      <c r="M5313" s="11" t="b">
        <f>AND(Table1[[#This Row],[hour of cancellation 0 to 23]]&gt;=0,Table1[[#This Row],[hour of cancellation 0 to 23]]&lt;=23)</f>
        <v>1</v>
      </c>
    </row>
    <row r="5314" spans="1:13" hidden="1" x14ac:dyDescent="0.3">
      <c r="A5314" s="1">
        <v>5313</v>
      </c>
      <c r="B5314" s="1">
        <v>1</v>
      </c>
      <c r="C5314" s="2">
        <v>41142.429090761929</v>
      </c>
      <c r="D5314" s="2">
        <v>41145.886998304355</v>
      </c>
      <c r="E5314" s="1">
        <v>12</v>
      </c>
      <c r="F5314" s="2" t="s">
        <v>5</v>
      </c>
      <c r="G5314" s="1">
        <v>0</v>
      </c>
      <c r="H5314" s="32" t="str">
        <f>IFERROR(HOUR(Table1[[#This Row],[Cancel Date/time]])+MINUTE(Table1[[#This Row],[Cancel Date/time]])/60,"not cancelled")</f>
        <v>not cancelled</v>
      </c>
      <c r="I5314" s="47" t="str">
        <f>IFERROR(ROUND(Table1[[#This Row],[cancellation time decimal]],0),"not cancelled")</f>
        <v>not cancelled</v>
      </c>
      <c r="J5314" s="10" t="str">
        <f>IFERROR(MOD(Table1[[#This Row],[cancellation hour rounded]],24),"not cancelled")</f>
        <v>not cancelled</v>
      </c>
      <c r="K5314" s="32">
        <f>1/Table1[[#This Row],[Duration (Time between doses '[in hours'])]]</f>
        <v>8.3333333333333329E-2</v>
      </c>
      <c r="L5314" s="33">
        <f>Table1[[#This Row],[number doses per hour]]*INDEX(Table2[price per dose],Table1[[#This Row],[Drug ID]])</f>
        <v>0.56619444444444444</v>
      </c>
      <c r="M5314" s="11" t="b">
        <f>AND(Table1[[#This Row],[hour of cancellation 0 to 23]]&gt;=0,Table1[[#This Row],[hour of cancellation 0 to 23]]&lt;=23)</f>
        <v>0</v>
      </c>
    </row>
    <row r="5315" spans="1:13" x14ac:dyDescent="0.3">
      <c r="A5315" s="1">
        <v>5314</v>
      </c>
      <c r="B5315" s="1">
        <v>4</v>
      </c>
      <c r="C5315" s="2">
        <v>41142.51940707981</v>
      </c>
      <c r="D5315" s="2">
        <v>41202.518750000003</v>
      </c>
      <c r="E5315" s="1">
        <v>12</v>
      </c>
      <c r="F5315" s="2">
        <v>41144.38999871815</v>
      </c>
      <c r="G5315" s="1">
        <v>0</v>
      </c>
      <c r="H5315" s="32">
        <f>IFERROR(HOUR(Table1[[#This Row],[Cancel Date/time]])+MINUTE(Table1[[#This Row],[Cancel Date/time]])/60,"not cancelled")</f>
        <v>9.35</v>
      </c>
      <c r="I5315" s="47">
        <f>IFERROR(ROUND(Table1[[#This Row],[cancellation time decimal]],0),"not cancelled")</f>
        <v>9</v>
      </c>
      <c r="J5315" s="10">
        <f>IFERROR(MOD(Table1[[#This Row],[cancellation hour rounded]],24),"not cancelled")</f>
        <v>9</v>
      </c>
      <c r="K5315" s="32">
        <f>1/Table1[[#This Row],[Duration (Time between doses '[in hours'])]]</f>
        <v>8.3333333333333329E-2</v>
      </c>
      <c r="L5315" s="33">
        <f>Table1[[#This Row],[number doses per hour]]*INDEX(Table2[price per dose],Table1[[#This Row],[Drug ID]])</f>
        <v>1.448055119047619</v>
      </c>
      <c r="M5315" s="11" t="b">
        <f>AND(Table1[[#This Row],[hour of cancellation 0 to 23]]&gt;=0,Table1[[#This Row],[hour of cancellation 0 to 23]]&lt;=23)</f>
        <v>1</v>
      </c>
    </row>
    <row r="5316" spans="1:13" hidden="1" x14ac:dyDescent="0.3">
      <c r="A5316" s="1">
        <v>5315</v>
      </c>
      <c r="B5316" s="1">
        <v>1</v>
      </c>
      <c r="C5316" s="2">
        <v>41142.532549913245</v>
      </c>
      <c r="D5316" s="2">
        <v>41144.948631600673</v>
      </c>
      <c r="E5316" s="1">
        <v>8</v>
      </c>
      <c r="F5316" s="2" t="s">
        <v>5</v>
      </c>
      <c r="G5316" s="1">
        <v>0</v>
      </c>
      <c r="H5316" s="32" t="str">
        <f>IFERROR(HOUR(Table1[[#This Row],[Cancel Date/time]])+MINUTE(Table1[[#This Row],[Cancel Date/time]])/60,"not cancelled")</f>
        <v>not cancelled</v>
      </c>
      <c r="I5316" s="47" t="str">
        <f>IFERROR(ROUND(Table1[[#This Row],[cancellation time decimal]],0),"not cancelled")</f>
        <v>not cancelled</v>
      </c>
      <c r="J5316" s="10" t="str">
        <f>IFERROR(MOD(Table1[[#This Row],[cancellation hour rounded]],24),"not cancelled")</f>
        <v>not cancelled</v>
      </c>
      <c r="K5316" s="32">
        <f>1/Table1[[#This Row],[Duration (Time between doses '[in hours'])]]</f>
        <v>0.125</v>
      </c>
      <c r="L5316" s="33">
        <f>Table1[[#This Row],[number doses per hour]]*INDEX(Table2[price per dose],Table1[[#This Row],[Drug ID]])</f>
        <v>0.84929166666666667</v>
      </c>
      <c r="M5316" s="11" t="b">
        <f>AND(Table1[[#This Row],[hour of cancellation 0 to 23]]&gt;=0,Table1[[#This Row],[hour of cancellation 0 to 23]]&lt;=23)</f>
        <v>0</v>
      </c>
    </row>
    <row r="5317" spans="1:13" x14ac:dyDescent="0.3">
      <c r="A5317" s="1">
        <v>5316</v>
      </c>
      <c r="B5317" s="1">
        <v>3</v>
      </c>
      <c r="C5317" s="2">
        <v>41142.588334709799</v>
      </c>
      <c r="D5317" s="2">
        <v>41202.588194444448</v>
      </c>
      <c r="E5317" s="1">
        <v>24</v>
      </c>
      <c r="F5317" s="2">
        <v>41145.671248557155</v>
      </c>
      <c r="G5317" s="1">
        <v>0</v>
      </c>
      <c r="H5317" s="32">
        <f>IFERROR(HOUR(Table1[[#This Row],[Cancel Date/time]])+MINUTE(Table1[[#This Row],[Cancel Date/time]])/60,"not cancelled")</f>
        <v>16.100000000000001</v>
      </c>
      <c r="I5317" s="47">
        <f>IFERROR(ROUND(Table1[[#This Row],[cancellation time decimal]],0),"not cancelled")</f>
        <v>16</v>
      </c>
      <c r="J5317" s="10">
        <f>IFERROR(MOD(Table1[[#This Row],[cancellation hour rounded]],24),"not cancelled")</f>
        <v>16</v>
      </c>
      <c r="K5317" s="32">
        <f>1/Table1[[#This Row],[Duration (Time between doses '[in hours'])]]</f>
        <v>4.1666666666666664E-2</v>
      </c>
      <c r="L5317" s="33">
        <f>Table1[[#This Row],[number doses per hour]]*INDEX(Table2[price per dose],Table1[[#This Row],[Drug ID]])</f>
        <v>0.18133000000000002</v>
      </c>
      <c r="M5317" s="11" t="b">
        <f>AND(Table1[[#This Row],[hour of cancellation 0 to 23]]&gt;=0,Table1[[#This Row],[hour of cancellation 0 to 23]]&lt;=23)</f>
        <v>1</v>
      </c>
    </row>
    <row r="5318" spans="1:13" x14ac:dyDescent="0.3">
      <c r="A5318" s="1">
        <v>5317</v>
      </c>
      <c r="B5318" s="1">
        <v>1</v>
      </c>
      <c r="C5318" s="2">
        <v>41142.621417011353</v>
      </c>
      <c r="D5318" s="2">
        <v>41202.620833333334</v>
      </c>
      <c r="E5318" s="1">
        <v>8</v>
      </c>
      <c r="F5318" s="2">
        <v>41143.394551798468</v>
      </c>
      <c r="G5318" s="1">
        <v>0</v>
      </c>
      <c r="H5318" s="32">
        <f>IFERROR(HOUR(Table1[[#This Row],[Cancel Date/time]])+MINUTE(Table1[[#This Row],[Cancel Date/time]])/60,"not cancelled")</f>
        <v>9.4666666666666668</v>
      </c>
      <c r="I5318" s="47">
        <f>IFERROR(ROUND(Table1[[#This Row],[cancellation time decimal]],0),"not cancelled")</f>
        <v>9</v>
      </c>
      <c r="J5318" s="10">
        <f>IFERROR(MOD(Table1[[#This Row],[cancellation hour rounded]],24),"not cancelled")</f>
        <v>9</v>
      </c>
      <c r="K5318" s="32">
        <f>1/Table1[[#This Row],[Duration (Time between doses '[in hours'])]]</f>
        <v>0.125</v>
      </c>
      <c r="L5318" s="33">
        <f>Table1[[#This Row],[number doses per hour]]*INDEX(Table2[price per dose],Table1[[#This Row],[Drug ID]])</f>
        <v>0.84929166666666667</v>
      </c>
      <c r="M5318" s="11" t="b">
        <f>AND(Table1[[#This Row],[hour of cancellation 0 to 23]]&gt;=0,Table1[[#This Row],[hour of cancellation 0 to 23]]&lt;=23)</f>
        <v>1</v>
      </c>
    </row>
    <row r="5319" spans="1:13" x14ac:dyDescent="0.3">
      <c r="A5319" s="1">
        <v>5318</v>
      </c>
      <c r="B5319" s="1">
        <v>3</v>
      </c>
      <c r="C5319" s="2">
        <v>41142.631600685141</v>
      </c>
      <c r="D5319" s="2">
        <v>41202.631249999999</v>
      </c>
      <c r="E5319" s="1">
        <v>24</v>
      </c>
      <c r="F5319" s="2">
        <v>41144.804400333094</v>
      </c>
      <c r="G5319" s="1">
        <v>0</v>
      </c>
      <c r="H5319" s="32">
        <f>IFERROR(HOUR(Table1[[#This Row],[Cancel Date/time]])+MINUTE(Table1[[#This Row],[Cancel Date/time]])/60,"not cancelled")</f>
        <v>19.3</v>
      </c>
      <c r="I5319" s="47">
        <f>IFERROR(ROUND(Table1[[#This Row],[cancellation time decimal]],0),"not cancelled")</f>
        <v>19</v>
      </c>
      <c r="J5319" s="10">
        <f>IFERROR(MOD(Table1[[#This Row],[cancellation hour rounded]],24),"not cancelled")</f>
        <v>19</v>
      </c>
      <c r="K5319" s="32">
        <f>1/Table1[[#This Row],[Duration (Time between doses '[in hours'])]]</f>
        <v>4.1666666666666664E-2</v>
      </c>
      <c r="L5319" s="33">
        <f>Table1[[#This Row],[number doses per hour]]*INDEX(Table2[price per dose],Table1[[#This Row],[Drug ID]])</f>
        <v>0.18133000000000002</v>
      </c>
      <c r="M5319" s="11" t="b">
        <f>AND(Table1[[#This Row],[hour of cancellation 0 to 23]]&gt;=0,Table1[[#This Row],[hour of cancellation 0 to 23]]&lt;=23)</f>
        <v>1</v>
      </c>
    </row>
    <row r="5320" spans="1:13" x14ac:dyDescent="0.3">
      <c r="A5320" s="1">
        <v>5319</v>
      </c>
      <c r="B5320" s="1">
        <v>1</v>
      </c>
      <c r="C5320" s="2">
        <v>41142.682073426367</v>
      </c>
      <c r="D5320" s="2">
        <v>41202.681944444441</v>
      </c>
      <c r="E5320" s="1">
        <v>12</v>
      </c>
      <c r="F5320" s="2">
        <v>41143.693953362228</v>
      </c>
      <c r="G5320" s="1">
        <v>0</v>
      </c>
      <c r="H5320" s="32">
        <f>IFERROR(HOUR(Table1[[#This Row],[Cancel Date/time]])+MINUTE(Table1[[#This Row],[Cancel Date/time]])/60,"not cancelled")</f>
        <v>16.649999999999999</v>
      </c>
      <c r="I5320" s="47">
        <f>IFERROR(ROUND(Table1[[#This Row],[cancellation time decimal]],0),"not cancelled")</f>
        <v>17</v>
      </c>
      <c r="J5320" s="10">
        <f>IFERROR(MOD(Table1[[#This Row],[cancellation hour rounded]],24),"not cancelled")</f>
        <v>17</v>
      </c>
      <c r="K5320" s="32">
        <f>1/Table1[[#This Row],[Duration (Time between doses '[in hours'])]]</f>
        <v>8.3333333333333329E-2</v>
      </c>
      <c r="L5320" s="33">
        <f>Table1[[#This Row],[number doses per hour]]*INDEX(Table2[price per dose],Table1[[#This Row],[Drug ID]])</f>
        <v>0.56619444444444444</v>
      </c>
      <c r="M5320" s="11" t="b">
        <f>AND(Table1[[#This Row],[hour of cancellation 0 to 23]]&gt;=0,Table1[[#This Row],[hour of cancellation 0 to 23]]&lt;=23)</f>
        <v>1</v>
      </c>
    </row>
    <row r="5321" spans="1:13" hidden="1" x14ac:dyDescent="0.3">
      <c r="A5321" s="1">
        <v>5320</v>
      </c>
      <c r="B5321" s="1">
        <v>3</v>
      </c>
      <c r="C5321" s="2">
        <v>41142.721940590389</v>
      </c>
      <c r="D5321" s="2">
        <v>41147.346546805013</v>
      </c>
      <c r="E5321" s="1">
        <v>24</v>
      </c>
      <c r="F5321" s="2" t="s">
        <v>5</v>
      </c>
      <c r="G5321" s="1">
        <v>0</v>
      </c>
      <c r="H5321" s="32" t="str">
        <f>IFERROR(HOUR(Table1[[#This Row],[Cancel Date/time]])+MINUTE(Table1[[#This Row],[Cancel Date/time]])/60,"not cancelled")</f>
        <v>not cancelled</v>
      </c>
      <c r="I5321" s="47" t="str">
        <f>IFERROR(ROUND(Table1[[#This Row],[cancellation time decimal]],0),"not cancelled")</f>
        <v>not cancelled</v>
      </c>
      <c r="J5321" s="10" t="str">
        <f>IFERROR(MOD(Table1[[#This Row],[cancellation hour rounded]],24),"not cancelled")</f>
        <v>not cancelled</v>
      </c>
      <c r="K5321" s="32">
        <f>1/Table1[[#This Row],[Duration (Time between doses '[in hours'])]]</f>
        <v>4.1666666666666664E-2</v>
      </c>
      <c r="L5321" s="33">
        <f>Table1[[#This Row],[number doses per hour]]*INDEX(Table2[price per dose],Table1[[#This Row],[Drug ID]])</f>
        <v>0.18133000000000002</v>
      </c>
      <c r="M5321" s="11" t="b">
        <f>AND(Table1[[#This Row],[hour of cancellation 0 to 23]]&gt;=0,Table1[[#This Row],[hour of cancellation 0 to 23]]&lt;=23)</f>
        <v>0</v>
      </c>
    </row>
    <row r="5322" spans="1:13" x14ac:dyDescent="0.3">
      <c r="A5322" s="1">
        <v>5321</v>
      </c>
      <c r="B5322" s="1">
        <v>2</v>
      </c>
      <c r="C5322" s="2">
        <v>41142.727874338707</v>
      </c>
      <c r="D5322" s="2">
        <v>41202.727777777778</v>
      </c>
      <c r="E5322" s="1">
        <v>10</v>
      </c>
      <c r="F5322" s="2">
        <v>41143.502324557448</v>
      </c>
      <c r="G5322" s="1">
        <v>0</v>
      </c>
      <c r="H5322" s="32">
        <f>IFERROR(HOUR(Table1[[#This Row],[Cancel Date/time]])+MINUTE(Table1[[#This Row],[Cancel Date/time]])/60,"not cancelled")</f>
        <v>12.05</v>
      </c>
      <c r="I5322" s="47">
        <f>IFERROR(ROUND(Table1[[#This Row],[cancellation time decimal]],0),"not cancelled")</f>
        <v>12</v>
      </c>
      <c r="J5322" s="10">
        <f>IFERROR(MOD(Table1[[#This Row],[cancellation hour rounded]],24),"not cancelled")</f>
        <v>12</v>
      </c>
      <c r="K5322" s="32">
        <f>1/Table1[[#This Row],[Duration (Time between doses '[in hours'])]]</f>
        <v>0.1</v>
      </c>
      <c r="L5322" s="33">
        <f>Table1[[#This Row],[number doses per hour]]*INDEX(Table2[price per dose],Table1[[#This Row],[Drug ID]])</f>
        <v>0.84959999999999969</v>
      </c>
      <c r="M5322" s="11" t="b">
        <f>AND(Table1[[#This Row],[hour of cancellation 0 to 23]]&gt;=0,Table1[[#This Row],[hour of cancellation 0 to 23]]&lt;=23)</f>
        <v>1</v>
      </c>
    </row>
    <row r="5323" spans="1:13" x14ac:dyDescent="0.3">
      <c r="A5323" s="1">
        <v>5322</v>
      </c>
      <c r="B5323" s="1">
        <v>2</v>
      </c>
      <c r="C5323" s="2">
        <v>41142.734181795167</v>
      </c>
      <c r="D5323" s="2">
        <v>41202.734027777777</v>
      </c>
      <c r="E5323" s="1">
        <v>10</v>
      </c>
      <c r="F5323" s="2">
        <v>41144.885455470663</v>
      </c>
      <c r="G5323" s="1">
        <v>0</v>
      </c>
      <c r="H5323" s="32">
        <f>IFERROR(HOUR(Table1[[#This Row],[Cancel Date/time]])+MINUTE(Table1[[#This Row],[Cancel Date/time]])/60,"not cancelled")</f>
        <v>21.25</v>
      </c>
      <c r="I5323" s="47">
        <f>IFERROR(ROUND(Table1[[#This Row],[cancellation time decimal]],0),"not cancelled")</f>
        <v>21</v>
      </c>
      <c r="J5323" s="10">
        <f>IFERROR(MOD(Table1[[#This Row],[cancellation hour rounded]],24),"not cancelled")</f>
        <v>21</v>
      </c>
      <c r="K5323" s="32">
        <f>1/Table1[[#This Row],[Duration (Time between doses '[in hours'])]]</f>
        <v>0.1</v>
      </c>
      <c r="L5323" s="33">
        <f>Table1[[#This Row],[number doses per hour]]*INDEX(Table2[price per dose],Table1[[#This Row],[Drug ID]])</f>
        <v>0.84959999999999969</v>
      </c>
      <c r="M5323" s="11" t="b">
        <f>AND(Table1[[#This Row],[hour of cancellation 0 to 23]]&gt;=0,Table1[[#This Row],[hour of cancellation 0 to 23]]&lt;=23)</f>
        <v>1</v>
      </c>
    </row>
    <row r="5324" spans="1:13" x14ac:dyDescent="0.3">
      <c r="A5324" s="1">
        <v>5323</v>
      </c>
      <c r="B5324" s="1">
        <v>6</v>
      </c>
      <c r="C5324" s="2">
        <v>41142.719742549583</v>
      </c>
      <c r="D5324" s="2">
        <v>41202.719444444447</v>
      </c>
      <c r="E5324" s="1">
        <v>24</v>
      </c>
      <c r="F5324" s="2">
        <v>41148.393484377448</v>
      </c>
      <c r="G5324" s="1">
        <v>0</v>
      </c>
      <c r="H5324" s="32">
        <f>IFERROR(HOUR(Table1[[#This Row],[Cancel Date/time]])+MINUTE(Table1[[#This Row],[Cancel Date/time]])/60,"not cancelled")</f>
        <v>9.4333333333333336</v>
      </c>
      <c r="I5324" s="47">
        <f>IFERROR(ROUND(Table1[[#This Row],[cancellation time decimal]],0),"not cancelled")</f>
        <v>9</v>
      </c>
      <c r="J5324" s="10">
        <f>IFERROR(MOD(Table1[[#This Row],[cancellation hour rounded]],24),"not cancelled")</f>
        <v>9</v>
      </c>
      <c r="K5324" s="32">
        <f>1/Table1[[#This Row],[Duration (Time between doses '[in hours'])]]</f>
        <v>4.1666666666666664E-2</v>
      </c>
      <c r="L5324" s="33">
        <f>Table1[[#This Row],[number doses per hour]]*INDEX(Table2[price per dose],Table1[[#This Row],[Drug ID]])</f>
        <v>0.35218749999999999</v>
      </c>
      <c r="M5324" s="11" t="b">
        <f>AND(Table1[[#This Row],[hour of cancellation 0 to 23]]&gt;=0,Table1[[#This Row],[hour of cancellation 0 to 23]]&lt;=23)</f>
        <v>1</v>
      </c>
    </row>
    <row r="5325" spans="1:13" x14ac:dyDescent="0.3">
      <c r="A5325" s="1">
        <v>5324</v>
      </c>
      <c r="B5325" s="1">
        <v>5</v>
      </c>
      <c r="C5325" s="2">
        <v>41142.780259364481</v>
      </c>
      <c r="D5325" s="2">
        <v>41202.779861111114</v>
      </c>
      <c r="E5325" s="1">
        <v>24</v>
      </c>
      <c r="F5325" s="2">
        <v>41145.475014031857</v>
      </c>
      <c r="G5325" s="1">
        <v>0</v>
      </c>
      <c r="H5325" s="32">
        <f>IFERROR(HOUR(Table1[[#This Row],[Cancel Date/time]])+MINUTE(Table1[[#This Row],[Cancel Date/time]])/60,"not cancelled")</f>
        <v>11.4</v>
      </c>
      <c r="I5325" s="47">
        <f>IFERROR(ROUND(Table1[[#This Row],[cancellation time decimal]],0),"not cancelled")</f>
        <v>11</v>
      </c>
      <c r="J5325" s="10">
        <f>IFERROR(MOD(Table1[[#This Row],[cancellation hour rounded]],24),"not cancelled")</f>
        <v>11</v>
      </c>
      <c r="K5325" s="32">
        <f>1/Table1[[#This Row],[Duration (Time between doses '[in hours'])]]</f>
        <v>4.1666666666666664E-2</v>
      </c>
      <c r="L5325" s="33">
        <f>Table1[[#This Row],[number doses per hour]]*INDEX(Table2[price per dose],Table1[[#This Row],[Drug ID]])</f>
        <v>0.2815833333333333</v>
      </c>
      <c r="M5325" s="11" t="b">
        <f>AND(Table1[[#This Row],[hour of cancellation 0 to 23]]&gt;=0,Table1[[#This Row],[hour of cancellation 0 to 23]]&lt;=23)</f>
        <v>1</v>
      </c>
    </row>
    <row r="5326" spans="1:13" x14ac:dyDescent="0.3">
      <c r="A5326" s="1">
        <v>5325</v>
      </c>
      <c r="B5326" s="1">
        <v>1</v>
      </c>
      <c r="C5326" s="2">
        <v>41142.857621230702</v>
      </c>
      <c r="D5326" s="2">
        <v>41202.856944444444</v>
      </c>
      <c r="E5326" s="1">
        <v>12</v>
      </c>
      <c r="F5326" s="2">
        <v>41143.972671846946</v>
      </c>
      <c r="G5326" s="1">
        <v>0</v>
      </c>
      <c r="H5326" s="32">
        <f>IFERROR(HOUR(Table1[[#This Row],[Cancel Date/time]])+MINUTE(Table1[[#This Row],[Cancel Date/time]])/60,"not cancelled")</f>
        <v>23.333333333333332</v>
      </c>
      <c r="I5326" s="47">
        <f>IFERROR(ROUND(Table1[[#This Row],[cancellation time decimal]],0),"not cancelled")</f>
        <v>23</v>
      </c>
      <c r="J5326" s="10">
        <f>IFERROR(MOD(Table1[[#This Row],[cancellation hour rounded]],24),"not cancelled")</f>
        <v>23</v>
      </c>
      <c r="K5326" s="32">
        <f>1/Table1[[#This Row],[Duration (Time between doses '[in hours'])]]</f>
        <v>8.3333333333333329E-2</v>
      </c>
      <c r="L5326" s="33">
        <f>Table1[[#This Row],[number doses per hour]]*INDEX(Table2[price per dose],Table1[[#This Row],[Drug ID]])</f>
        <v>0.56619444444444444</v>
      </c>
      <c r="M5326" s="11" t="b">
        <f>AND(Table1[[#This Row],[hour of cancellation 0 to 23]]&gt;=0,Table1[[#This Row],[hour of cancellation 0 to 23]]&lt;=23)</f>
        <v>1</v>
      </c>
    </row>
    <row r="5327" spans="1:13" x14ac:dyDescent="0.3">
      <c r="A5327" s="1">
        <v>5326</v>
      </c>
      <c r="B5327" s="1">
        <v>1</v>
      </c>
      <c r="C5327" s="2">
        <v>41142.869220867404</v>
      </c>
      <c r="D5327" s="2">
        <v>41202.868750000001</v>
      </c>
      <c r="E5327" s="1">
        <v>8</v>
      </c>
      <c r="F5327" s="2">
        <v>41142.997660854911</v>
      </c>
      <c r="G5327" s="1">
        <v>0</v>
      </c>
      <c r="H5327" s="32">
        <f>IFERROR(HOUR(Table1[[#This Row],[Cancel Date/time]])+MINUTE(Table1[[#This Row],[Cancel Date/time]])/60,"not cancelled")</f>
        <v>23.933333333333334</v>
      </c>
      <c r="I5327" s="47">
        <f>IFERROR(ROUND(Table1[[#This Row],[cancellation time decimal]],0),"not cancelled")</f>
        <v>24</v>
      </c>
      <c r="J5327" s="10">
        <f>IFERROR(MOD(Table1[[#This Row],[cancellation hour rounded]],24),"not cancelled")</f>
        <v>0</v>
      </c>
      <c r="K5327" s="32">
        <f>1/Table1[[#This Row],[Duration (Time between doses '[in hours'])]]</f>
        <v>0.125</v>
      </c>
      <c r="L5327" s="33">
        <f>Table1[[#This Row],[number doses per hour]]*INDEX(Table2[price per dose],Table1[[#This Row],[Drug ID]])</f>
        <v>0.84929166666666667</v>
      </c>
      <c r="M5327" s="11" t="b">
        <f>AND(Table1[[#This Row],[hour of cancellation 0 to 23]]&gt;=0,Table1[[#This Row],[hour of cancellation 0 to 23]]&lt;=23)</f>
        <v>1</v>
      </c>
    </row>
    <row r="5328" spans="1:13" x14ac:dyDescent="0.3">
      <c r="A5328" s="1">
        <v>5327</v>
      </c>
      <c r="B5328" s="1">
        <v>1</v>
      </c>
      <c r="C5328" s="2">
        <v>41142.970991994014</v>
      </c>
      <c r="D5328" s="2">
        <v>41202.970833333333</v>
      </c>
      <c r="E5328" s="1">
        <v>8</v>
      </c>
      <c r="F5328" s="2">
        <v>41143.557620297302</v>
      </c>
      <c r="G5328" s="1">
        <v>0</v>
      </c>
      <c r="H5328" s="32">
        <f>IFERROR(HOUR(Table1[[#This Row],[Cancel Date/time]])+MINUTE(Table1[[#This Row],[Cancel Date/time]])/60,"not cancelled")</f>
        <v>13.366666666666667</v>
      </c>
      <c r="I5328" s="47">
        <f>IFERROR(ROUND(Table1[[#This Row],[cancellation time decimal]],0),"not cancelled")</f>
        <v>13</v>
      </c>
      <c r="J5328" s="10">
        <f>IFERROR(MOD(Table1[[#This Row],[cancellation hour rounded]],24),"not cancelled")</f>
        <v>13</v>
      </c>
      <c r="K5328" s="32">
        <f>1/Table1[[#This Row],[Duration (Time between doses '[in hours'])]]</f>
        <v>0.125</v>
      </c>
      <c r="L5328" s="33">
        <f>Table1[[#This Row],[number doses per hour]]*INDEX(Table2[price per dose],Table1[[#This Row],[Drug ID]])</f>
        <v>0.84929166666666667</v>
      </c>
      <c r="M5328" s="11" t="b">
        <f>AND(Table1[[#This Row],[hour of cancellation 0 to 23]]&gt;=0,Table1[[#This Row],[hour of cancellation 0 to 23]]&lt;=23)</f>
        <v>1</v>
      </c>
    </row>
    <row r="5329" spans="1:13" hidden="1" x14ac:dyDescent="0.3">
      <c r="A5329" s="1">
        <v>5328</v>
      </c>
      <c r="B5329" s="1">
        <v>6</v>
      </c>
      <c r="C5329" s="2">
        <v>41143.014386630282</v>
      </c>
      <c r="D5329" s="2">
        <v>41145.138709514751</v>
      </c>
      <c r="E5329" s="1">
        <v>24</v>
      </c>
      <c r="F5329" s="2" t="s">
        <v>5</v>
      </c>
      <c r="G5329" s="1">
        <v>0</v>
      </c>
      <c r="H5329" s="32" t="str">
        <f>IFERROR(HOUR(Table1[[#This Row],[Cancel Date/time]])+MINUTE(Table1[[#This Row],[Cancel Date/time]])/60,"not cancelled")</f>
        <v>not cancelled</v>
      </c>
      <c r="I5329" s="47" t="str">
        <f>IFERROR(ROUND(Table1[[#This Row],[cancellation time decimal]],0),"not cancelled")</f>
        <v>not cancelled</v>
      </c>
      <c r="J5329" s="10" t="str">
        <f>IFERROR(MOD(Table1[[#This Row],[cancellation hour rounded]],24),"not cancelled")</f>
        <v>not cancelled</v>
      </c>
      <c r="K5329" s="32">
        <f>1/Table1[[#This Row],[Duration (Time between doses '[in hours'])]]</f>
        <v>4.1666666666666664E-2</v>
      </c>
      <c r="L5329" s="33">
        <f>Table1[[#This Row],[number doses per hour]]*INDEX(Table2[price per dose],Table1[[#This Row],[Drug ID]])</f>
        <v>0.35218749999999999</v>
      </c>
      <c r="M5329" s="11" t="b">
        <f>AND(Table1[[#This Row],[hour of cancellation 0 to 23]]&gt;=0,Table1[[#This Row],[hour of cancellation 0 to 23]]&lt;=23)</f>
        <v>0</v>
      </c>
    </row>
    <row r="5330" spans="1:13" x14ac:dyDescent="0.3">
      <c r="A5330" s="1">
        <v>5329</v>
      </c>
      <c r="B5330" s="1">
        <v>3</v>
      </c>
      <c r="C5330" s="2">
        <v>41143.032624418862</v>
      </c>
      <c r="D5330" s="2">
        <v>41203.031944444447</v>
      </c>
      <c r="E5330" s="1">
        <v>24</v>
      </c>
      <c r="F5330" s="2">
        <v>41144.759420464135</v>
      </c>
      <c r="G5330" s="1">
        <v>0</v>
      </c>
      <c r="H5330" s="32">
        <f>IFERROR(HOUR(Table1[[#This Row],[Cancel Date/time]])+MINUTE(Table1[[#This Row],[Cancel Date/time]])/60,"not cancelled")</f>
        <v>18.216666666666665</v>
      </c>
      <c r="I5330" s="47">
        <f>IFERROR(ROUND(Table1[[#This Row],[cancellation time decimal]],0),"not cancelled")</f>
        <v>18</v>
      </c>
      <c r="J5330" s="10">
        <f>IFERROR(MOD(Table1[[#This Row],[cancellation hour rounded]],24),"not cancelled")</f>
        <v>18</v>
      </c>
      <c r="K5330" s="32">
        <f>1/Table1[[#This Row],[Duration (Time between doses '[in hours'])]]</f>
        <v>4.1666666666666664E-2</v>
      </c>
      <c r="L5330" s="33">
        <f>Table1[[#This Row],[number doses per hour]]*INDEX(Table2[price per dose],Table1[[#This Row],[Drug ID]])</f>
        <v>0.18133000000000002</v>
      </c>
      <c r="M5330" s="11" t="b">
        <f>AND(Table1[[#This Row],[hour of cancellation 0 to 23]]&gt;=0,Table1[[#This Row],[hour of cancellation 0 to 23]]&lt;=23)</f>
        <v>1</v>
      </c>
    </row>
    <row r="5331" spans="1:13" hidden="1" x14ac:dyDescent="0.3">
      <c r="A5331" s="1">
        <v>5330</v>
      </c>
      <c r="B5331" s="1">
        <v>1</v>
      </c>
      <c r="C5331" s="2">
        <v>41143.341233319319</v>
      </c>
      <c r="D5331" s="2">
        <v>41145.590612533255</v>
      </c>
      <c r="E5331" s="1">
        <v>8</v>
      </c>
      <c r="F5331" s="2" t="s">
        <v>5</v>
      </c>
      <c r="G5331" s="1">
        <v>0</v>
      </c>
      <c r="H5331" s="32" t="str">
        <f>IFERROR(HOUR(Table1[[#This Row],[Cancel Date/time]])+MINUTE(Table1[[#This Row],[Cancel Date/time]])/60,"not cancelled")</f>
        <v>not cancelled</v>
      </c>
      <c r="I5331" s="47" t="str">
        <f>IFERROR(ROUND(Table1[[#This Row],[cancellation time decimal]],0),"not cancelled")</f>
        <v>not cancelled</v>
      </c>
      <c r="J5331" s="10" t="str">
        <f>IFERROR(MOD(Table1[[#This Row],[cancellation hour rounded]],24),"not cancelled")</f>
        <v>not cancelled</v>
      </c>
      <c r="K5331" s="32">
        <f>1/Table1[[#This Row],[Duration (Time between doses '[in hours'])]]</f>
        <v>0.125</v>
      </c>
      <c r="L5331" s="33">
        <f>Table1[[#This Row],[number doses per hour]]*INDEX(Table2[price per dose],Table1[[#This Row],[Drug ID]])</f>
        <v>0.84929166666666667</v>
      </c>
      <c r="M5331" s="11" t="b">
        <f>AND(Table1[[#This Row],[hour of cancellation 0 to 23]]&gt;=0,Table1[[#This Row],[hour of cancellation 0 to 23]]&lt;=23)</f>
        <v>0</v>
      </c>
    </row>
    <row r="5332" spans="1:13" x14ac:dyDescent="0.3">
      <c r="A5332" s="1">
        <v>5331</v>
      </c>
      <c r="B5332" s="1">
        <v>7</v>
      </c>
      <c r="C5332" s="2">
        <v>41143.373636950324</v>
      </c>
      <c r="D5332" s="2">
        <v>41203.373611111114</v>
      </c>
      <c r="E5332" s="1">
        <v>24</v>
      </c>
      <c r="F5332" s="2">
        <v>41149.73428712591</v>
      </c>
      <c r="G5332" s="1">
        <v>0</v>
      </c>
      <c r="H5332" s="32">
        <f>IFERROR(HOUR(Table1[[#This Row],[Cancel Date/time]])+MINUTE(Table1[[#This Row],[Cancel Date/time]])/60,"not cancelled")</f>
        <v>17.616666666666667</v>
      </c>
      <c r="I5332" s="47">
        <f>IFERROR(ROUND(Table1[[#This Row],[cancellation time decimal]],0),"not cancelled")</f>
        <v>18</v>
      </c>
      <c r="J5332" s="10">
        <f>IFERROR(MOD(Table1[[#This Row],[cancellation hour rounded]],24),"not cancelled")</f>
        <v>18</v>
      </c>
      <c r="K5332" s="32">
        <f>1/Table1[[#This Row],[Duration (Time between doses '[in hours'])]]</f>
        <v>4.1666666666666664E-2</v>
      </c>
      <c r="L5332" s="33">
        <f>Table1[[#This Row],[number doses per hour]]*INDEX(Table2[price per dose],Table1[[#This Row],[Drug ID]])</f>
        <v>1.2958049999999997</v>
      </c>
      <c r="M5332" s="11" t="b">
        <f>AND(Table1[[#This Row],[hour of cancellation 0 to 23]]&gt;=0,Table1[[#This Row],[hour of cancellation 0 to 23]]&lt;=23)</f>
        <v>1</v>
      </c>
    </row>
    <row r="5333" spans="1:13" x14ac:dyDescent="0.3">
      <c r="A5333" s="1">
        <v>5332</v>
      </c>
      <c r="B5333" s="1">
        <v>1</v>
      </c>
      <c r="C5333" s="2">
        <v>41143.373820212437</v>
      </c>
      <c r="D5333" s="2">
        <v>41203.373611111114</v>
      </c>
      <c r="E5333" s="1">
        <v>8</v>
      </c>
      <c r="F5333" s="2">
        <v>41143.436784112084</v>
      </c>
      <c r="G5333" s="1">
        <v>0</v>
      </c>
      <c r="H5333" s="32">
        <f>IFERROR(HOUR(Table1[[#This Row],[Cancel Date/time]])+MINUTE(Table1[[#This Row],[Cancel Date/time]])/60,"not cancelled")</f>
        <v>10.466666666666667</v>
      </c>
      <c r="I5333" s="47">
        <f>IFERROR(ROUND(Table1[[#This Row],[cancellation time decimal]],0),"not cancelled")</f>
        <v>10</v>
      </c>
      <c r="J5333" s="10">
        <f>IFERROR(MOD(Table1[[#This Row],[cancellation hour rounded]],24),"not cancelled")</f>
        <v>10</v>
      </c>
      <c r="K5333" s="32">
        <f>1/Table1[[#This Row],[Duration (Time between doses '[in hours'])]]</f>
        <v>0.125</v>
      </c>
      <c r="L5333" s="33">
        <f>Table1[[#This Row],[number doses per hour]]*INDEX(Table2[price per dose],Table1[[#This Row],[Drug ID]])</f>
        <v>0.84929166666666667</v>
      </c>
      <c r="M5333" s="11" t="b">
        <f>AND(Table1[[#This Row],[hour of cancellation 0 to 23]]&gt;=0,Table1[[#This Row],[hour of cancellation 0 to 23]]&lt;=23)</f>
        <v>1</v>
      </c>
    </row>
    <row r="5334" spans="1:13" hidden="1" x14ac:dyDescent="0.3">
      <c r="A5334" s="1">
        <v>5333</v>
      </c>
      <c r="B5334" s="1">
        <v>1</v>
      </c>
      <c r="C5334" s="2">
        <v>41143.388074028539</v>
      </c>
      <c r="D5334" s="2">
        <v>41147.595829702237</v>
      </c>
      <c r="E5334" s="1">
        <v>8</v>
      </c>
      <c r="F5334" s="2" t="s">
        <v>5</v>
      </c>
      <c r="G5334" s="1">
        <v>0</v>
      </c>
      <c r="H5334" s="32" t="str">
        <f>IFERROR(HOUR(Table1[[#This Row],[Cancel Date/time]])+MINUTE(Table1[[#This Row],[Cancel Date/time]])/60,"not cancelled")</f>
        <v>not cancelled</v>
      </c>
      <c r="I5334" s="47" t="str">
        <f>IFERROR(ROUND(Table1[[#This Row],[cancellation time decimal]],0),"not cancelled")</f>
        <v>not cancelled</v>
      </c>
      <c r="J5334" s="10" t="str">
        <f>IFERROR(MOD(Table1[[#This Row],[cancellation hour rounded]],24),"not cancelled")</f>
        <v>not cancelled</v>
      </c>
      <c r="K5334" s="32">
        <f>1/Table1[[#This Row],[Duration (Time between doses '[in hours'])]]</f>
        <v>0.125</v>
      </c>
      <c r="L5334" s="33">
        <f>Table1[[#This Row],[number doses per hour]]*INDEX(Table2[price per dose],Table1[[#This Row],[Drug ID]])</f>
        <v>0.84929166666666667</v>
      </c>
      <c r="M5334" s="11" t="b">
        <f>AND(Table1[[#This Row],[hour of cancellation 0 to 23]]&gt;=0,Table1[[#This Row],[hour of cancellation 0 to 23]]&lt;=23)</f>
        <v>0</v>
      </c>
    </row>
    <row r="5335" spans="1:13" x14ac:dyDescent="0.3">
      <c r="A5335" s="1">
        <v>5334</v>
      </c>
      <c r="B5335" s="1">
        <v>9</v>
      </c>
      <c r="C5335" s="2">
        <v>41143.400824539247</v>
      </c>
      <c r="D5335" s="2">
        <v>41203.400694444441</v>
      </c>
      <c r="E5335" s="1">
        <v>5</v>
      </c>
      <c r="F5335" s="2">
        <v>41146.83339320861</v>
      </c>
      <c r="G5335" s="1">
        <v>0</v>
      </c>
      <c r="H5335" s="32">
        <f>IFERROR(HOUR(Table1[[#This Row],[Cancel Date/time]])+MINUTE(Table1[[#This Row],[Cancel Date/time]])/60,"not cancelled")</f>
        <v>20</v>
      </c>
      <c r="I5335" s="47">
        <f>IFERROR(ROUND(Table1[[#This Row],[cancellation time decimal]],0),"not cancelled")</f>
        <v>20</v>
      </c>
      <c r="J5335" s="10">
        <f>IFERROR(MOD(Table1[[#This Row],[cancellation hour rounded]],24),"not cancelled")</f>
        <v>20</v>
      </c>
      <c r="K5335" s="32">
        <f>1/Table1[[#This Row],[Duration (Time between doses '[in hours'])]]</f>
        <v>0.2</v>
      </c>
      <c r="L5335" s="33">
        <f>Table1[[#This Row],[number doses per hour]]*INDEX(Table2[price per dose],Table1[[#This Row],[Drug ID]])</f>
        <v>5.6740000000000004</v>
      </c>
      <c r="M5335" s="11" t="b">
        <f>AND(Table1[[#This Row],[hour of cancellation 0 to 23]]&gt;=0,Table1[[#This Row],[hour of cancellation 0 to 23]]&lt;=23)</f>
        <v>1</v>
      </c>
    </row>
    <row r="5336" spans="1:13" x14ac:dyDescent="0.3">
      <c r="A5336" s="1">
        <v>5335</v>
      </c>
      <c r="B5336" s="1">
        <v>9</v>
      </c>
      <c r="C5336" s="2">
        <v>41143.401901950303</v>
      </c>
      <c r="D5336" s="2">
        <v>41203.401388888888</v>
      </c>
      <c r="E5336" s="1">
        <v>5</v>
      </c>
      <c r="F5336" s="2">
        <v>41146.37052672571</v>
      </c>
      <c r="G5336" s="1">
        <v>0</v>
      </c>
      <c r="H5336" s="32">
        <f>IFERROR(HOUR(Table1[[#This Row],[Cancel Date/time]])+MINUTE(Table1[[#This Row],[Cancel Date/time]])/60,"not cancelled")</f>
        <v>8.8833333333333329</v>
      </c>
      <c r="I5336" s="47">
        <f>IFERROR(ROUND(Table1[[#This Row],[cancellation time decimal]],0),"not cancelled")</f>
        <v>9</v>
      </c>
      <c r="J5336" s="10">
        <f>IFERROR(MOD(Table1[[#This Row],[cancellation hour rounded]],24),"not cancelled")</f>
        <v>9</v>
      </c>
      <c r="K5336" s="32">
        <f>1/Table1[[#This Row],[Duration (Time between doses '[in hours'])]]</f>
        <v>0.2</v>
      </c>
      <c r="L5336" s="33">
        <f>Table1[[#This Row],[number doses per hour]]*INDEX(Table2[price per dose],Table1[[#This Row],[Drug ID]])</f>
        <v>5.6740000000000004</v>
      </c>
      <c r="M5336" s="11" t="b">
        <f>AND(Table1[[#This Row],[hour of cancellation 0 to 23]]&gt;=0,Table1[[#This Row],[hour of cancellation 0 to 23]]&lt;=23)</f>
        <v>1</v>
      </c>
    </row>
    <row r="5337" spans="1:13" x14ac:dyDescent="0.3">
      <c r="A5337" s="1">
        <v>5336</v>
      </c>
      <c r="B5337" s="1">
        <v>4</v>
      </c>
      <c r="C5337" s="2">
        <v>41143.412253387251</v>
      </c>
      <c r="D5337" s="2">
        <v>41203.411805555559</v>
      </c>
      <c r="E5337" s="1">
        <v>12</v>
      </c>
      <c r="F5337" s="2">
        <v>41144.222404215834</v>
      </c>
      <c r="G5337" s="1">
        <v>0</v>
      </c>
      <c r="H5337" s="32">
        <f>IFERROR(HOUR(Table1[[#This Row],[Cancel Date/time]])+MINUTE(Table1[[#This Row],[Cancel Date/time]])/60,"not cancelled")</f>
        <v>5.333333333333333</v>
      </c>
      <c r="I5337" s="47">
        <f>IFERROR(ROUND(Table1[[#This Row],[cancellation time decimal]],0),"not cancelled")</f>
        <v>5</v>
      </c>
      <c r="J5337" s="10">
        <f>IFERROR(MOD(Table1[[#This Row],[cancellation hour rounded]],24),"not cancelled")</f>
        <v>5</v>
      </c>
      <c r="K5337" s="32">
        <f>1/Table1[[#This Row],[Duration (Time between doses '[in hours'])]]</f>
        <v>8.3333333333333329E-2</v>
      </c>
      <c r="L5337" s="33">
        <f>Table1[[#This Row],[number doses per hour]]*INDEX(Table2[price per dose],Table1[[#This Row],[Drug ID]])</f>
        <v>1.448055119047619</v>
      </c>
      <c r="M5337" s="11" t="b">
        <f>AND(Table1[[#This Row],[hour of cancellation 0 to 23]]&gt;=0,Table1[[#This Row],[hour of cancellation 0 to 23]]&lt;=23)</f>
        <v>1</v>
      </c>
    </row>
    <row r="5338" spans="1:13" x14ac:dyDescent="0.3">
      <c r="A5338" s="1">
        <v>5337</v>
      </c>
      <c r="B5338" s="1">
        <v>9</v>
      </c>
      <c r="C5338" s="2">
        <v>41143.390615286604</v>
      </c>
      <c r="D5338" s="2">
        <v>41203.390277777777</v>
      </c>
      <c r="E5338" s="1">
        <v>5</v>
      </c>
      <c r="F5338" s="2">
        <v>41146.474405947032</v>
      </c>
      <c r="G5338" s="1">
        <v>0</v>
      </c>
      <c r="H5338" s="32">
        <f>IFERROR(HOUR(Table1[[#This Row],[Cancel Date/time]])+MINUTE(Table1[[#This Row],[Cancel Date/time]])/60,"not cancelled")</f>
        <v>11.383333333333333</v>
      </c>
      <c r="I5338" s="47">
        <f>IFERROR(ROUND(Table1[[#This Row],[cancellation time decimal]],0),"not cancelled")</f>
        <v>11</v>
      </c>
      <c r="J5338" s="10">
        <f>IFERROR(MOD(Table1[[#This Row],[cancellation hour rounded]],24),"not cancelled")</f>
        <v>11</v>
      </c>
      <c r="K5338" s="32">
        <f>1/Table1[[#This Row],[Duration (Time between doses '[in hours'])]]</f>
        <v>0.2</v>
      </c>
      <c r="L5338" s="33">
        <f>Table1[[#This Row],[number doses per hour]]*INDEX(Table2[price per dose],Table1[[#This Row],[Drug ID]])</f>
        <v>5.6740000000000004</v>
      </c>
      <c r="M5338" s="11" t="b">
        <f>AND(Table1[[#This Row],[hour of cancellation 0 to 23]]&gt;=0,Table1[[#This Row],[hour of cancellation 0 to 23]]&lt;=23)</f>
        <v>1</v>
      </c>
    </row>
    <row r="5339" spans="1:13" x14ac:dyDescent="0.3">
      <c r="A5339" s="1">
        <v>5338</v>
      </c>
      <c r="B5339" s="1">
        <v>5</v>
      </c>
      <c r="C5339" s="2">
        <v>41143.386900316858</v>
      </c>
      <c r="D5339" s="2">
        <v>41203.386805555558</v>
      </c>
      <c r="E5339" s="1">
        <v>24</v>
      </c>
      <c r="F5339" s="2">
        <v>41145.664967076525</v>
      </c>
      <c r="G5339" s="1">
        <v>0</v>
      </c>
      <c r="H5339" s="32">
        <f>IFERROR(HOUR(Table1[[#This Row],[Cancel Date/time]])+MINUTE(Table1[[#This Row],[Cancel Date/time]])/60,"not cancelled")</f>
        <v>15.95</v>
      </c>
      <c r="I5339" s="47">
        <f>IFERROR(ROUND(Table1[[#This Row],[cancellation time decimal]],0),"not cancelled")</f>
        <v>16</v>
      </c>
      <c r="J5339" s="10">
        <f>IFERROR(MOD(Table1[[#This Row],[cancellation hour rounded]],24),"not cancelled")</f>
        <v>16</v>
      </c>
      <c r="K5339" s="32">
        <f>1/Table1[[#This Row],[Duration (Time between doses '[in hours'])]]</f>
        <v>4.1666666666666664E-2</v>
      </c>
      <c r="L5339" s="33">
        <f>Table1[[#This Row],[number doses per hour]]*INDEX(Table2[price per dose],Table1[[#This Row],[Drug ID]])</f>
        <v>0.2815833333333333</v>
      </c>
      <c r="M5339" s="11" t="b">
        <f>AND(Table1[[#This Row],[hour of cancellation 0 to 23]]&gt;=0,Table1[[#This Row],[hour of cancellation 0 to 23]]&lt;=23)</f>
        <v>1</v>
      </c>
    </row>
    <row r="5340" spans="1:13" hidden="1" x14ac:dyDescent="0.3">
      <c r="A5340" s="1">
        <v>5339</v>
      </c>
      <c r="B5340" s="1">
        <v>6</v>
      </c>
      <c r="C5340" s="2">
        <v>41143.420333897142</v>
      </c>
      <c r="D5340" s="2">
        <v>41147.669647621326</v>
      </c>
      <c r="E5340" s="1">
        <v>24</v>
      </c>
      <c r="F5340" s="2" t="s">
        <v>5</v>
      </c>
      <c r="G5340" s="1">
        <v>0</v>
      </c>
      <c r="H5340" s="32" t="str">
        <f>IFERROR(HOUR(Table1[[#This Row],[Cancel Date/time]])+MINUTE(Table1[[#This Row],[Cancel Date/time]])/60,"not cancelled")</f>
        <v>not cancelled</v>
      </c>
      <c r="I5340" s="47" t="str">
        <f>IFERROR(ROUND(Table1[[#This Row],[cancellation time decimal]],0),"not cancelled")</f>
        <v>not cancelled</v>
      </c>
      <c r="J5340" s="10" t="str">
        <f>IFERROR(MOD(Table1[[#This Row],[cancellation hour rounded]],24),"not cancelled")</f>
        <v>not cancelled</v>
      </c>
      <c r="K5340" s="32">
        <f>1/Table1[[#This Row],[Duration (Time between doses '[in hours'])]]</f>
        <v>4.1666666666666664E-2</v>
      </c>
      <c r="L5340" s="33">
        <f>Table1[[#This Row],[number doses per hour]]*INDEX(Table2[price per dose],Table1[[#This Row],[Drug ID]])</f>
        <v>0.35218749999999999</v>
      </c>
      <c r="M5340" s="11" t="b">
        <f>AND(Table1[[#This Row],[hour of cancellation 0 to 23]]&gt;=0,Table1[[#This Row],[hour of cancellation 0 to 23]]&lt;=23)</f>
        <v>0</v>
      </c>
    </row>
    <row r="5341" spans="1:13" x14ac:dyDescent="0.3">
      <c r="A5341" s="1">
        <v>5340</v>
      </c>
      <c r="B5341" s="1">
        <v>2</v>
      </c>
      <c r="C5341" s="2">
        <v>41143.4630700423</v>
      </c>
      <c r="D5341" s="2">
        <v>41203.462500000001</v>
      </c>
      <c r="E5341" s="1">
        <v>10</v>
      </c>
      <c r="F5341" s="2">
        <v>41144.559398245969</v>
      </c>
      <c r="G5341" s="1">
        <v>0</v>
      </c>
      <c r="H5341" s="32">
        <f>IFERROR(HOUR(Table1[[#This Row],[Cancel Date/time]])+MINUTE(Table1[[#This Row],[Cancel Date/time]])/60,"not cancelled")</f>
        <v>13.416666666666666</v>
      </c>
      <c r="I5341" s="47">
        <f>IFERROR(ROUND(Table1[[#This Row],[cancellation time decimal]],0),"not cancelled")</f>
        <v>13</v>
      </c>
      <c r="J5341" s="10">
        <f>IFERROR(MOD(Table1[[#This Row],[cancellation hour rounded]],24),"not cancelled")</f>
        <v>13</v>
      </c>
      <c r="K5341" s="32">
        <f>1/Table1[[#This Row],[Duration (Time between doses '[in hours'])]]</f>
        <v>0.1</v>
      </c>
      <c r="L5341" s="33">
        <f>Table1[[#This Row],[number doses per hour]]*INDEX(Table2[price per dose],Table1[[#This Row],[Drug ID]])</f>
        <v>0.84959999999999969</v>
      </c>
      <c r="M5341" s="11" t="b">
        <f>AND(Table1[[#This Row],[hour of cancellation 0 to 23]]&gt;=0,Table1[[#This Row],[hour of cancellation 0 to 23]]&lt;=23)</f>
        <v>1</v>
      </c>
    </row>
    <row r="5342" spans="1:13" x14ac:dyDescent="0.3">
      <c r="A5342" s="1">
        <v>5341</v>
      </c>
      <c r="B5342" s="1">
        <v>6</v>
      </c>
      <c r="C5342" s="2">
        <v>41143.496506993673</v>
      </c>
      <c r="D5342" s="2">
        <v>41203.495833333334</v>
      </c>
      <c r="E5342" s="1">
        <v>24</v>
      </c>
      <c r="F5342" s="2">
        <v>41150.544648310031</v>
      </c>
      <c r="G5342" s="1">
        <v>0</v>
      </c>
      <c r="H5342" s="32">
        <f>IFERROR(HOUR(Table1[[#This Row],[Cancel Date/time]])+MINUTE(Table1[[#This Row],[Cancel Date/time]])/60,"not cancelled")</f>
        <v>13.066666666666666</v>
      </c>
      <c r="I5342" s="47">
        <f>IFERROR(ROUND(Table1[[#This Row],[cancellation time decimal]],0),"not cancelled")</f>
        <v>13</v>
      </c>
      <c r="J5342" s="10">
        <f>IFERROR(MOD(Table1[[#This Row],[cancellation hour rounded]],24),"not cancelled")</f>
        <v>13</v>
      </c>
      <c r="K5342" s="32">
        <f>1/Table1[[#This Row],[Duration (Time between doses '[in hours'])]]</f>
        <v>4.1666666666666664E-2</v>
      </c>
      <c r="L5342" s="33">
        <f>Table1[[#This Row],[number doses per hour]]*INDEX(Table2[price per dose],Table1[[#This Row],[Drug ID]])</f>
        <v>0.35218749999999999</v>
      </c>
      <c r="M5342" s="11" t="b">
        <f>AND(Table1[[#This Row],[hour of cancellation 0 to 23]]&gt;=0,Table1[[#This Row],[hour of cancellation 0 to 23]]&lt;=23)</f>
        <v>1</v>
      </c>
    </row>
    <row r="5343" spans="1:13" hidden="1" x14ac:dyDescent="0.3">
      <c r="A5343" s="1">
        <v>5342</v>
      </c>
      <c r="B5343" s="1">
        <v>1</v>
      </c>
      <c r="C5343" s="2">
        <v>41143.467428027972</v>
      </c>
      <c r="D5343" s="2">
        <v>41145.967000687706</v>
      </c>
      <c r="E5343" s="1">
        <v>12</v>
      </c>
      <c r="F5343" s="2" t="s">
        <v>5</v>
      </c>
      <c r="G5343" s="1">
        <v>0</v>
      </c>
      <c r="H5343" s="32" t="str">
        <f>IFERROR(HOUR(Table1[[#This Row],[Cancel Date/time]])+MINUTE(Table1[[#This Row],[Cancel Date/time]])/60,"not cancelled")</f>
        <v>not cancelled</v>
      </c>
      <c r="I5343" s="47" t="str">
        <f>IFERROR(ROUND(Table1[[#This Row],[cancellation time decimal]],0),"not cancelled")</f>
        <v>not cancelled</v>
      </c>
      <c r="J5343" s="10" t="str">
        <f>IFERROR(MOD(Table1[[#This Row],[cancellation hour rounded]],24),"not cancelled")</f>
        <v>not cancelled</v>
      </c>
      <c r="K5343" s="32">
        <f>1/Table1[[#This Row],[Duration (Time between doses '[in hours'])]]</f>
        <v>8.3333333333333329E-2</v>
      </c>
      <c r="L5343" s="33">
        <f>Table1[[#This Row],[number doses per hour]]*INDEX(Table2[price per dose],Table1[[#This Row],[Drug ID]])</f>
        <v>0.56619444444444444</v>
      </c>
      <c r="M5343" s="11" t="b">
        <f>AND(Table1[[#This Row],[hour of cancellation 0 to 23]]&gt;=0,Table1[[#This Row],[hour of cancellation 0 to 23]]&lt;=23)</f>
        <v>0</v>
      </c>
    </row>
    <row r="5344" spans="1:13" x14ac:dyDescent="0.3">
      <c r="A5344" s="1">
        <v>5343</v>
      </c>
      <c r="B5344" s="1">
        <v>6</v>
      </c>
      <c r="C5344" s="2">
        <v>41143.596808343558</v>
      </c>
      <c r="D5344" s="2">
        <v>41203.59652777778</v>
      </c>
      <c r="E5344" s="1">
        <v>24</v>
      </c>
      <c r="F5344" s="2">
        <v>41150.474042192567</v>
      </c>
      <c r="G5344" s="1">
        <v>0</v>
      </c>
      <c r="H5344" s="32">
        <f>IFERROR(HOUR(Table1[[#This Row],[Cancel Date/time]])+MINUTE(Table1[[#This Row],[Cancel Date/time]])/60,"not cancelled")</f>
        <v>11.366666666666667</v>
      </c>
      <c r="I5344" s="47">
        <f>IFERROR(ROUND(Table1[[#This Row],[cancellation time decimal]],0),"not cancelled")</f>
        <v>11</v>
      </c>
      <c r="J5344" s="10">
        <f>IFERROR(MOD(Table1[[#This Row],[cancellation hour rounded]],24),"not cancelled")</f>
        <v>11</v>
      </c>
      <c r="K5344" s="32">
        <f>1/Table1[[#This Row],[Duration (Time between doses '[in hours'])]]</f>
        <v>4.1666666666666664E-2</v>
      </c>
      <c r="L5344" s="33">
        <f>Table1[[#This Row],[number doses per hour]]*INDEX(Table2[price per dose],Table1[[#This Row],[Drug ID]])</f>
        <v>0.35218749999999999</v>
      </c>
      <c r="M5344" s="11" t="b">
        <f>AND(Table1[[#This Row],[hour of cancellation 0 to 23]]&gt;=0,Table1[[#This Row],[hour of cancellation 0 to 23]]&lt;=23)</f>
        <v>1</v>
      </c>
    </row>
    <row r="5345" spans="1:13" x14ac:dyDescent="0.3">
      <c r="A5345" s="1">
        <v>5344</v>
      </c>
      <c r="B5345" s="1">
        <v>5</v>
      </c>
      <c r="C5345" s="2">
        <v>41143.618219274256</v>
      </c>
      <c r="D5345" s="2">
        <v>41203.618055555555</v>
      </c>
      <c r="E5345" s="1">
        <v>24</v>
      </c>
      <c r="F5345" s="2">
        <v>41147.445562037887</v>
      </c>
      <c r="G5345" s="1">
        <v>0</v>
      </c>
      <c r="H5345" s="32">
        <f>IFERROR(HOUR(Table1[[#This Row],[Cancel Date/time]])+MINUTE(Table1[[#This Row],[Cancel Date/time]])/60,"not cancelled")</f>
        <v>10.683333333333334</v>
      </c>
      <c r="I5345" s="47">
        <f>IFERROR(ROUND(Table1[[#This Row],[cancellation time decimal]],0),"not cancelled")</f>
        <v>11</v>
      </c>
      <c r="J5345" s="10">
        <f>IFERROR(MOD(Table1[[#This Row],[cancellation hour rounded]],24),"not cancelled")</f>
        <v>11</v>
      </c>
      <c r="K5345" s="32">
        <f>1/Table1[[#This Row],[Duration (Time between doses '[in hours'])]]</f>
        <v>4.1666666666666664E-2</v>
      </c>
      <c r="L5345" s="33">
        <f>Table1[[#This Row],[number doses per hour]]*INDEX(Table2[price per dose],Table1[[#This Row],[Drug ID]])</f>
        <v>0.2815833333333333</v>
      </c>
      <c r="M5345" s="11" t="b">
        <f>AND(Table1[[#This Row],[hour of cancellation 0 to 23]]&gt;=0,Table1[[#This Row],[hour of cancellation 0 to 23]]&lt;=23)</f>
        <v>1</v>
      </c>
    </row>
    <row r="5346" spans="1:13" x14ac:dyDescent="0.3">
      <c r="A5346" s="1">
        <v>5345</v>
      </c>
      <c r="B5346" s="1">
        <v>4</v>
      </c>
      <c r="C5346" s="2">
        <v>41143.58960046788</v>
      </c>
      <c r="D5346" s="2">
        <v>41203.589583333334</v>
      </c>
      <c r="E5346" s="1">
        <v>12</v>
      </c>
      <c r="F5346" s="2">
        <v>41146.38789597815</v>
      </c>
      <c r="G5346" s="1">
        <v>0</v>
      </c>
      <c r="H5346" s="32">
        <f>IFERROR(HOUR(Table1[[#This Row],[Cancel Date/time]])+MINUTE(Table1[[#This Row],[Cancel Date/time]])/60,"not cancelled")</f>
        <v>9.3000000000000007</v>
      </c>
      <c r="I5346" s="47">
        <f>IFERROR(ROUND(Table1[[#This Row],[cancellation time decimal]],0),"not cancelled")</f>
        <v>9</v>
      </c>
      <c r="J5346" s="10">
        <f>IFERROR(MOD(Table1[[#This Row],[cancellation hour rounded]],24),"not cancelled")</f>
        <v>9</v>
      </c>
      <c r="K5346" s="32">
        <f>1/Table1[[#This Row],[Duration (Time between doses '[in hours'])]]</f>
        <v>8.3333333333333329E-2</v>
      </c>
      <c r="L5346" s="33">
        <f>Table1[[#This Row],[number doses per hour]]*INDEX(Table2[price per dose],Table1[[#This Row],[Drug ID]])</f>
        <v>1.448055119047619</v>
      </c>
      <c r="M5346" s="11" t="b">
        <f>AND(Table1[[#This Row],[hour of cancellation 0 to 23]]&gt;=0,Table1[[#This Row],[hour of cancellation 0 to 23]]&lt;=23)</f>
        <v>1</v>
      </c>
    </row>
    <row r="5347" spans="1:13" x14ac:dyDescent="0.3">
      <c r="A5347" s="1">
        <v>5346</v>
      </c>
      <c r="B5347" s="1">
        <v>2</v>
      </c>
      <c r="C5347" s="2">
        <v>41143.653435631029</v>
      </c>
      <c r="D5347" s="2">
        <v>41203.652777777781</v>
      </c>
      <c r="E5347" s="1">
        <v>10</v>
      </c>
      <c r="F5347" s="2">
        <v>41144.601791561836</v>
      </c>
      <c r="G5347" s="1">
        <v>0</v>
      </c>
      <c r="H5347" s="32">
        <f>IFERROR(HOUR(Table1[[#This Row],[Cancel Date/time]])+MINUTE(Table1[[#This Row],[Cancel Date/time]])/60,"not cancelled")</f>
        <v>14.433333333333334</v>
      </c>
      <c r="I5347" s="47">
        <f>IFERROR(ROUND(Table1[[#This Row],[cancellation time decimal]],0),"not cancelled")</f>
        <v>14</v>
      </c>
      <c r="J5347" s="10">
        <f>IFERROR(MOD(Table1[[#This Row],[cancellation hour rounded]],24),"not cancelled")</f>
        <v>14</v>
      </c>
      <c r="K5347" s="32">
        <f>1/Table1[[#This Row],[Duration (Time between doses '[in hours'])]]</f>
        <v>0.1</v>
      </c>
      <c r="L5347" s="33">
        <f>Table1[[#This Row],[number doses per hour]]*INDEX(Table2[price per dose],Table1[[#This Row],[Drug ID]])</f>
        <v>0.84959999999999969</v>
      </c>
      <c r="M5347" s="11" t="b">
        <f>AND(Table1[[#This Row],[hour of cancellation 0 to 23]]&gt;=0,Table1[[#This Row],[hour of cancellation 0 to 23]]&lt;=23)</f>
        <v>1</v>
      </c>
    </row>
    <row r="5348" spans="1:13" x14ac:dyDescent="0.3">
      <c r="A5348" s="1">
        <v>5347</v>
      </c>
      <c r="B5348" s="1">
        <v>1</v>
      </c>
      <c r="C5348" s="2">
        <v>41143.6926233095</v>
      </c>
      <c r="D5348" s="2">
        <v>41203.692361111105</v>
      </c>
      <c r="E5348" s="1">
        <v>8</v>
      </c>
      <c r="F5348" s="2">
        <v>41144.779749205481</v>
      </c>
      <c r="G5348" s="1">
        <v>0</v>
      </c>
      <c r="H5348" s="32">
        <f>IFERROR(HOUR(Table1[[#This Row],[Cancel Date/time]])+MINUTE(Table1[[#This Row],[Cancel Date/time]])/60,"not cancelled")</f>
        <v>18.7</v>
      </c>
      <c r="I5348" s="47">
        <f>IFERROR(ROUND(Table1[[#This Row],[cancellation time decimal]],0),"not cancelled")</f>
        <v>19</v>
      </c>
      <c r="J5348" s="10">
        <f>IFERROR(MOD(Table1[[#This Row],[cancellation hour rounded]],24),"not cancelled")</f>
        <v>19</v>
      </c>
      <c r="K5348" s="32">
        <f>1/Table1[[#This Row],[Duration (Time between doses '[in hours'])]]</f>
        <v>0.125</v>
      </c>
      <c r="L5348" s="33">
        <f>Table1[[#This Row],[number doses per hour]]*INDEX(Table2[price per dose],Table1[[#This Row],[Drug ID]])</f>
        <v>0.84929166666666667</v>
      </c>
      <c r="M5348" s="11" t="b">
        <f>AND(Table1[[#This Row],[hour of cancellation 0 to 23]]&gt;=0,Table1[[#This Row],[hour of cancellation 0 to 23]]&lt;=23)</f>
        <v>1</v>
      </c>
    </row>
    <row r="5349" spans="1:13" hidden="1" x14ac:dyDescent="0.3">
      <c r="A5349" s="1">
        <v>5348</v>
      </c>
      <c r="B5349" s="1">
        <v>1</v>
      </c>
      <c r="C5349" s="2">
        <v>41143.735669760725</v>
      </c>
      <c r="D5349" s="2">
        <v>41146.110053007564</v>
      </c>
      <c r="E5349" s="1">
        <v>8</v>
      </c>
      <c r="F5349" s="2" t="s">
        <v>5</v>
      </c>
      <c r="G5349" s="1">
        <v>0</v>
      </c>
      <c r="H5349" s="32" t="str">
        <f>IFERROR(HOUR(Table1[[#This Row],[Cancel Date/time]])+MINUTE(Table1[[#This Row],[Cancel Date/time]])/60,"not cancelled")</f>
        <v>not cancelled</v>
      </c>
      <c r="I5349" s="47" t="str">
        <f>IFERROR(ROUND(Table1[[#This Row],[cancellation time decimal]],0),"not cancelled")</f>
        <v>not cancelled</v>
      </c>
      <c r="J5349" s="10" t="str">
        <f>IFERROR(MOD(Table1[[#This Row],[cancellation hour rounded]],24),"not cancelled")</f>
        <v>not cancelled</v>
      </c>
      <c r="K5349" s="32">
        <f>1/Table1[[#This Row],[Duration (Time between doses '[in hours'])]]</f>
        <v>0.125</v>
      </c>
      <c r="L5349" s="33">
        <f>Table1[[#This Row],[number doses per hour]]*INDEX(Table2[price per dose],Table1[[#This Row],[Drug ID]])</f>
        <v>0.84929166666666667</v>
      </c>
      <c r="M5349" s="11" t="b">
        <f>AND(Table1[[#This Row],[hour of cancellation 0 to 23]]&gt;=0,Table1[[#This Row],[hour of cancellation 0 to 23]]&lt;=23)</f>
        <v>0</v>
      </c>
    </row>
    <row r="5350" spans="1:13" x14ac:dyDescent="0.3">
      <c r="A5350" s="1">
        <v>5349</v>
      </c>
      <c r="B5350" s="1">
        <v>5</v>
      </c>
      <c r="C5350" s="2">
        <v>41143.739075111349</v>
      </c>
      <c r="D5350" s="2">
        <v>41203.738888888889</v>
      </c>
      <c r="E5350" s="1">
        <v>24</v>
      </c>
      <c r="F5350" s="2">
        <v>41147.638515785227</v>
      </c>
      <c r="G5350" s="1">
        <v>0</v>
      </c>
      <c r="H5350" s="32">
        <f>IFERROR(HOUR(Table1[[#This Row],[Cancel Date/time]])+MINUTE(Table1[[#This Row],[Cancel Date/time]])/60,"not cancelled")</f>
        <v>15.316666666666666</v>
      </c>
      <c r="I5350" s="47">
        <f>IFERROR(ROUND(Table1[[#This Row],[cancellation time decimal]],0),"not cancelled")</f>
        <v>15</v>
      </c>
      <c r="J5350" s="10">
        <f>IFERROR(MOD(Table1[[#This Row],[cancellation hour rounded]],24),"not cancelled")</f>
        <v>15</v>
      </c>
      <c r="K5350" s="32">
        <f>1/Table1[[#This Row],[Duration (Time between doses '[in hours'])]]</f>
        <v>4.1666666666666664E-2</v>
      </c>
      <c r="L5350" s="33">
        <f>Table1[[#This Row],[number doses per hour]]*INDEX(Table2[price per dose],Table1[[#This Row],[Drug ID]])</f>
        <v>0.2815833333333333</v>
      </c>
      <c r="M5350" s="11" t="b">
        <f>AND(Table1[[#This Row],[hour of cancellation 0 to 23]]&gt;=0,Table1[[#This Row],[hour of cancellation 0 to 23]]&lt;=23)</f>
        <v>1</v>
      </c>
    </row>
    <row r="5351" spans="1:13" x14ac:dyDescent="0.3">
      <c r="A5351" s="1">
        <v>5350</v>
      </c>
      <c r="B5351" s="1">
        <v>1</v>
      </c>
      <c r="C5351" s="2">
        <v>41143.75788961845</v>
      </c>
      <c r="D5351" s="2">
        <v>41203.757638888892</v>
      </c>
      <c r="E5351" s="1">
        <v>8</v>
      </c>
      <c r="F5351" s="2">
        <v>41143.920034057359</v>
      </c>
      <c r="G5351" s="1">
        <v>0</v>
      </c>
      <c r="H5351" s="32">
        <f>IFERROR(HOUR(Table1[[#This Row],[Cancel Date/time]])+MINUTE(Table1[[#This Row],[Cancel Date/time]])/60,"not cancelled")</f>
        <v>22.066666666666666</v>
      </c>
      <c r="I5351" s="47">
        <f>IFERROR(ROUND(Table1[[#This Row],[cancellation time decimal]],0),"not cancelled")</f>
        <v>22</v>
      </c>
      <c r="J5351" s="10">
        <f>IFERROR(MOD(Table1[[#This Row],[cancellation hour rounded]],24),"not cancelled")</f>
        <v>22</v>
      </c>
      <c r="K5351" s="32">
        <f>1/Table1[[#This Row],[Duration (Time between doses '[in hours'])]]</f>
        <v>0.125</v>
      </c>
      <c r="L5351" s="33">
        <f>Table1[[#This Row],[number doses per hour]]*INDEX(Table2[price per dose],Table1[[#This Row],[Drug ID]])</f>
        <v>0.84929166666666667</v>
      </c>
      <c r="M5351" s="11" t="b">
        <f>AND(Table1[[#This Row],[hour of cancellation 0 to 23]]&gt;=0,Table1[[#This Row],[hour of cancellation 0 to 23]]&lt;=23)</f>
        <v>1</v>
      </c>
    </row>
    <row r="5352" spans="1:13" x14ac:dyDescent="0.3">
      <c r="A5352" s="1">
        <v>5351</v>
      </c>
      <c r="B5352" s="1">
        <v>6</v>
      </c>
      <c r="C5352" s="2">
        <v>41143.871835903054</v>
      </c>
      <c r="D5352" s="2">
        <v>41203.871527777781</v>
      </c>
      <c r="E5352" s="1">
        <v>24</v>
      </c>
      <c r="F5352" s="2">
        <v>41150.864330766919</v>
      </c>
      <c r="G5352" s="1">
        <v>0</v>
      </c>
      <c r="H5352" s="32">
        <f>IFERROR(HOUR(Table1[[#This Row],[Cancel Date/time]])+MINUTE(Table1[[#This Row],[Cancel Date/time]])/60,"not cancelled")</f>
        <v>20.733333333333334</v>
      </c>
      <c r="I5352" s="47">
        <f>IFERROR(ROUND(Table1[[#This Row],[cancellation time decimal]],0),"not cancelled")</f>
        <v>21</v>
      </c>
      <c r="J5352" s="10">
        <f>IFERROR(MOD(Table1[[#This Row],[cancellation hour rounded]],24),"not cancelled")</f>
        <v>21</v>
      </c>
      <c r="K5352" s="32">
        <f>1/Table1[[#This Row],[Duration (Time between doses '[in hours'])]]</f>
        <v>4.1666666666666664E-2</v>
      </c>
      <c r="L5352" s="33">
        <f>Table1[[#This Row],[number doses per hour]]*INDEX(Table2[price per dose],Table1[[#This Row],[Drug ID]])</f>
        <v>0.35218749999999999</v>
      </c>
      <c r="M5352" s="11" t="b">
        <f>AND(Table1[[#This Row],[hour of cancellation 0 to 23]]&gt;=0,Table1[[#This Row],[hour of cancellation 0 to 23]]&lt;=23)</f>
        <v>1</v>
      </c>
    </row>
    <row r="5353" spans="1:13" x14ac:dyDescent="0.3">
      <c r="A5353" s="1">
        <v>5352</v>
      </c>
      <c r="B5353" s="1">
        <v>5</v>
      </c>
      <c r="C5353" s="2">
        <v>41143.872751944262</v>
      </c>
      <c r="D5353" s="2">
        <v>41203.872222222228</v>
      </c>
      <c r="E5353" s="1">
        <v>24</v>
      </c>
      <c r="F5353" s="2">
        <v>41146.862826401913</v>
      </c>
      <c r="G5353" s="1">
        <v>0</v>
      </c>
      <c r="H5353" s="32">
        <f>IFERROR(HOUR(Table1[[#This Row],[Cancel Date/time]])+MINUTE(Table1[[#This Row],[Cancel Date/time]])/60,"not cancelled")</f>
        <v>20.7</v>
      </c>
      <c r="I5353" s="47">
        <f>IFERROR(ROUND(Table1[[#This Row],[cancellation time decimal]],0),"not cancelled")</f>
        <v>21</v>
      </c>
      <c r="J5353" s="10">
        <f>IFERROR(MOD(Table1[[#This Row],[cancellation hour rounded]],24),"not cancelled")</f>
        <v>21</v>
      </c>
      <c r="K5353" s="32">
        <f>1/Table1[[#This Row],[Duration (Time between doses '[in hours'])]]</f>
        <v>4.1666666666666664E-2</v>
      </c>
      <c r="L5353" s="33">
        <f>Table1[[#This Row],[number doses per hour]]*INDEX(Table2[price per dose],Table1[[#This Row],[Drug ID]])</f>
        <v>0.2815833333333333</v>
      </c>
      <c r="M5353" s="11" t="b">
        <f>AND(Table1[[#This Row],[hour of cancellation 0 to 23]]&gt;=0,Table1[[#This Row],[hour of cancellation 0 to 23]]&lt;=23)</f>
        <v>1</v>
      </c>
    </row>
    <row r="5354" spans="1:13" hidden="1" x14ac:dyDescent="0.3">
      <c r="A5354" s="1">
        <v>5353</v>
      </c>
      <c r="B5354" s="1">
        <v>6</v>
      </c>
      <c r="C5354" s="2">
        <v>41143.850810161079</v>
      </c>
      <c r="D5354" s="2">
        <v>41147.308717703505</v>
      </c>
      <c r="E5354" s="1">
        <v>24</v>
      </c>
      <c r="F5354" s="2" t="s">
        <v>5</v>
      </c>
      <c r="G5354" s="1">
        <v>0</v>
      </c>
      <c r="H5354" s="32" t="str">
        <f>IFERROR(HOUR(Table1[[#This Row],[Cancel Date/time]])+MINUTE(Table1[[#This Row],[Cancel Date/time]])/60,"not cancelled")</f>
        <v>not cancelled</v>
      </c>
      <c r="I5354" s="47" t="str">
        <f>IFERROR(ROUND(Table1[[#This Row],[cancellation time decimal]],0),"not cancelled")</f>
        <v>not cancelled</v>
      </c>
      <c r="J5354" s="10" t="str">
        <f>IFERROR(MOD(Table1[[#This Row],[cancellation hour rounded]],24),"not cancelled")</f>
        <v>not cancelled</v>
      </c>
      <c r="K5354" s="32">
        <f>1/Table1[[#This Row],[Duration (Time between doses '[in hours'])]]</f>
        <v>4.1666666666666664E-2</v>
      </c>
      <c r="L5354" s="33">
        <f>Table1[[#This Row],[number doses per hour]]*INDEX(Table2[price per dose],Table1[[#This Row],[Drug ID]])</f>
        <v>0.35218749999999999</v>
      </c>
      <c r="M5354" s="11" t="b">
        <f>AND(Table1[[#This Row],[hour of cancellation 0 to 23]]&gt;=0,Table1[[#This Row],[hour of cancellation 0 to 23]]&lt;=23)</f>
        <v>0</v>
      </c>
    </row>
    <row r="5355" spans="1:13" x14ac:dyDescent="0.3">
      <c r="A5355" s="1">
        <v>5354</v>
      </c>
      <c r="B5355" s="1">
        <v>1</v>
      </c>
      <c r="C5355" s="2">
        <v>41143.859943131487</v>
      </c>
      <c r="D5355" s="2">
        <v>41203.859722222223</v>
      </c>
      <c r="E5355" s="1">
        <v>12</v>
      </c>
      <c r="F5355" s="2">
        <v>41145.837140330288</v>
      </c>
      <c r="G5355" s="1">
        <v>0</v>
      </c>
      <c r="H5355" s="32">
        <f>IFERROR(HOUR(Table1[[#This Row],[Cancel Date/time]])+MINUTE(Table1[[#This Row],[Cancel Date/time]])/60,"not cancelled")</f>
        <v>20.083333333333332</v>
      </c>
      <c r="I5355" s="47">
        <f>IFERROR(ROUND(Table1[[#This Row],[cancellation time decimal]],0),"not cancelled")</f>
        <v>20</v>
      </c>
      <c r="J5355" s="10">
        <f>IFERROR(MOD(Table1[[#This Row],[cancellation hour rounded]],24),"not cancelled")</f>
        <v>20</v>
      </c>
      <c r="K5355" s="32">
        <f>1/Table1[[#This Row],[Duration (Time between doses '[in hours'])]]</f>
        <v>8.3333333333333329E-2</v>
      </c>
      <c r="L5355" s="33">
        <f>Table1[[#This Row],[number doses per hour]]*INDEX(Table2[price per dose],Table1[[#This Row],[Drug ID]])</f>
        <v>0.56619444444444444</v>
      </c>
      <c r="M5355" s="11" t="b">
        <f>AND(Table1[[#This Row],[hour of cancellation 0 to 23]]&gt;=0,Table1[[#This Row],[hour of cancellation 0 to 23]]&lt;=23)</f>
        <v>1</v>
      </c>
    </row>
    <row r="5356" spans="1:13" x14ac:dyDescent="0.3">
      <c r="A5356" s="1">
        <v>5355</v>
      </c>
      <c r="B5356" s="1">
        <v>5</v>
      </c>
      <c r="C5356" s="2">
        <v>41143.839699471268</v>
      </c>
      <c r="D5356" s="2">
        <v>41203.839583333334</v>
      </c>
      <c r="E5356" s="1">
        <v>24</v>
      </c>
      <c r="F5356" s="2">
        <v>41145.416852957424</v>
      </c>
      <c r="G5356" s="1">
        <v>0</v>
      </c>
      <c r="H5356" s="32">
        <f>IFERROR(HOUR(Table1[[#This Row],[Cancel Date/time]])+MINUTE(Table1[[#This Row],[Cancel Date/time]])/60,"not cancelled")</f>
        <v>10</v>
      </c>
      <c r="I5356" s="47">
        <f>IFERROR(ROUND(Table1[[#This Row],[cancellation time decimal]],0),"not cancelled")</f>
        <v>10</v>
      </c>
      <c r="J5356" s="10">
        <f>IFERROR(MOD(Table1[[#This Row],[cancellation hour rounded]],24),"not cancelled")</f>
        <v>10</v>
      </c>
      <c r="K5356" s="32">
        <f>1/Table1[[#This Row],[Duration (Time between doses '[in hours'])]]</f>
        <v>4.1666666666666664E-2</v>
      </c>
      <c r="L5356" s="33">
        <f>Table1[[#This Row],[number doses per hour]]*INDEX(Table2[price per dose],Table1[[#This Row],[Drug ID]])</f>
        <v>0.2815833333333333</v>
      </c>
      <c r="M5356" s="11" t="b">
        <f>AND(Table1[[#This Row],[hour of cancellation 0 to 23]]&gt;=0,Table1[[#This Row],[hour of cancellation 0 to 23]]&lt;=23)</f>
        <v>1</v>
      </c>
    </row>
    <row r="5357" spans="1:13" x14ac:dyDescent="0.3">
      <c r="A5357" s="1">
        <v>5356</v>
      </c>
      <c r="B5357" s="1">
        <v>5</v>
      </c>
      <c r="C5357" s="2">
        <v>41143.862871548285</v>
      </c>
      <c r="D5357" s="2">
        <v>41203.862500000003</v>
      </c>
      <c r="E5357" s="1">
        <v>24</v>
      </c>
      <c r="F5357" s="2">
        <v>41146.489038833701</v>
      </c>
      <c r="G5357" s="1">
        <v>0</v>
      </c>
      <c r="H5357" s="32">
        <f>IFERROR(HOUR(Table1[[#This Row],[Cancel Date/time]])+MINUTE(Table1[[#This Row],[Cancel Date/time]])/60,"not cancelled")</f>
        <v>11.733333333333333</v>
      </c>
      <c r="I5357" s="47">
        <f>IFERROR(ROUND(Table1[[#This Row],[cancellation time decimal]],0),"not cancelled")</f>
        <v>12</v>
      </c>
      <c r="J5357" s="10">
        <f>IFERROR(MOD(Table1[[#This Row],[cancellation hour rounded]],24),"not cancelled")</f>
        <v>12</v>
      </c>
      <c r="K5357" s="32">
        <f>1/Table1[[#This Row],[Duration (Time between doses '[in hours'])]]</f>
        <v>4.1666666666666664E-2</v>
      </c>
      <c r="L5357" s="33">
        <f>Table1[[#This Row],[number doses per hour]]*INDEX(Table2[price per dose],Table1[[#This Row],[Drug ID]])</f>
        <v>0.2815833333333333</v>
      </c>
      <c r="M5357" s="11" t="b">
        <f>AND(Table1[[#This Row],[hour of cancellation 0 to 23]]&gt;=0,Table1[[#This Row],[hour of cancellation 0 to 23]]&lt;=23)</f>
        <v>1</v>
      </c>
    </row>
    <row r="5358" spans="1:13" hidden="1" x14ac:dyDescent="0.3">
      <c r="A5358" s="1">
        <v>5357</v>
      </c>
      <c r="B5358" s="1">
        <v>11</v>
      </c>
      <c r="C5358" s="2">
        <v>41143.932612990327</v>
      </c>
      <c r="D5358" s="2">
        <v>41146.348611111112</v>
      </c>
      <c r="E5358" s="1">
        <v>1</v>
      </c>
      <c r="F5358" s="2" t="s">
        <v>5</v>
      </c>
      <c r="G5358" s="1">
        <v>1</v>
      </c>
      <c r="H5358" s="32" t="str">
        <f>IFERROR(HOUR(Table1[[#This Row],[Cancel Date/time]])+MINUTE(Table1[[#This Row],[Cancel Date/time]])/60,"not cancelled")</f>
        <v>not cancelled</v>
      </c>
      <c r="I5358" s="47" t="str">
        <f>IFERROR(ROUND(Table1[[#This Row],[cancellation time decimal]],0),"not cancelled")</f>
        <v>not cancelled</v>
      </c>
      <c r="J5358" s="10" t="str">
        <f>IFERROR(MOD(Table1[[#This Row],[cancellation hour rounded]],24),"not cancelled")</f>
        <v>not cancelled</v>
      </c>
      <c r="K5358" s="32">
        <f>1/Table1[[#This Row],[Duration (Time between doses '[in hours'])]]</f>
        <v>1</v>
      </c>
      <c r="L5358" s="33">
        <f>Table1[[#This Row],[number doses per hour]]*INDEX(Table2[price per dose],Table1[[#This Row],[Drug ID]])</f>
        <v>1</v>
      </c>
      <c r="M5358" s="11" t="b">
        <f>AND(Table1[[#This Row],[hour of cancellation 0 to 23]]&gt;=0,Table1[[#This Row],[hour of cancellation 0 to 23]]&lt;=23)</f>
        <v>0</v>
      </c>
    </row>
    <row r="5359" spans="1:13" x14ac:dyDescent="0.3">
      <c r="A5359" s="1">
        <v>5358</v>
      </c>
      <c r="B5359" s="1">
        <v>5</v>
      </c>
      <c r="C5359" s="2">
        <v>41143.971714607324</v>
      </c>
      <c r="D5359" s="2">
        <v>41203.97152777778</v>
      </c>
      <c r="E5359" s="1">
        <v>24</v>
      </c>
      <c r="F5359" s="2">
        <v>41145.647078592352</v>
      </c>
      <c r="G5359" s="1">
        <v>0</v>
      </c>
      <c r="H5359" s="32">
        <f>IFERROR(HOUR(Table1[[#This Row],[Cancel Date/time]])+MINUTE(Table1[[#This Row],[Cancel Date/time]])/60,"not cancelled")</f>
        <v>15.516666666666667</v>
      </c>
      <c r="I5359" s="47">
        <f>IFERROR(ROUND(Table1[[#This Row],[cancellation time decimal]],0),"not cancelled")</f>
        <v>16</v>
      </c>
      <c r="J5359" s="10">
        <f>IFERROR(MOD(Table1[[#This Row],[cancellation hour rounded]],24),"not cancelled")</f>
        <v>16</v>
      </c>
      <c r="K5359" s="32">
        <f>1/Table1[[#This Row],[Duration (Time between doses '[in hours'])]]</f>
        <v>4.1666666666666664E-2</v>
      </c>
      <c r="L5359" s="33">
        <f>Table1[[#This Row],[number doses per hour]]*INDEX(Table2[price per dose],Table1[[#This Row],[Drug ID]])</f>
        <v>0.2815833333333333</v>
      </c>
      <c r="M5359" s="11" t="b">
        <f>AND(Table1[[#This Row],[hour of cancellation 0 to 23]]&gt;=0,Table1[[#This Row],[hour of cancellation 0 to 23]]&lt;=23)</f>
        <v>1</v>
      </c>
    </row>
    <row r="5360" spans="1:13" x14ac:dyDescent="0.3">
      <c r="A5360" s="1">
        <v>5359</v>
      </c>
      <c r="B5360" s="1">
        <v>4</v>
      </c>
      <c r="C5360" s="2">
        <v>41144.358232920473</v>
      </c>
      <c r="D5360" s="2">
        <v>41204.357638888891</v>
      </c>
      <c r="E5360" s="1">
        <v>12</v>
      </c>
      <c r="F5360" s="2">
        <v>41146.498948871551</v>
      </c>
      <c r="G5360" s="1">
        <v>0</v>
      </c>
      <c r="H5360" s="32">
        <f>IFERROR(HOUR(Table1[[#This Row],[Cancel Date/time]])+MINUTE(Table1[[#This Row],[Cancel Date/time]])/60,"not cancelled")</f>
        <v>11.966666666666667</v>
      </c>
      <c r="I5360" s="47">
        <f>IFERROR(ROUND(Table1[[#This Row],[cancellation time decimal]],0),"not cancelled")</f>
        <v>12</v>
      </c>
      <c r="J5360" s="10">
        <f>IFERROR(MOD(Table1[[#This Row],[cancellation hour rounded]],24),"not cancelled")</f>
        <v>12</v>
      </c>
      <c r="K5360" s="32">
        <f>1/Table1[[#This Row],[Duration (Time between doses '[in hours'])]]</f>
        <v>8.3333333333333329E-2</v>
      </c>
      <c r="L5360" s="33">
        <f>Table1[[#This Row],[number doses per hour]]*INDEX(Table2[price per dose],Table1[[#This Row],[Drug ID]])</f>
        <v>1.448055119047619</v>
      </c>
      <c r="M5360" s="11" t="b">
        <f>AND(Table1[[#This Row],[hour of cancellation 0 to 23]]&gt;=0,Table1[[#This Row],[hour of cancellation 0 to 23]]&lt;=23)</f>
        <v>1</v>
      </c>
    </row>
    <row r="5361" spans="1:13" x14ac:dyDescent="0.3">
      <c r="A5361" s="1">
        <v>5360</v>
      </c>
      <c r="B5361" s="1">
        <v>9</v>
      </c>
      <c r="C5361" s="2">
        <v>41144.41108925204</v>
      </c>
      <c r="D5361" s="2">
        <v>41204.410416666666</v>
      </c>
      <c r="E5361" s="1">
        <v>5</v>
      </c>
      <c r="F5361" s="2">
        <v>41147.501234322968</v>
      </c>
      <c r="G5361" s="1">
        <v>0</v>
      </c>
      <c r="H5361" s="32">
        <f>IFERROR(HOUR(Table1[[#This Row],[Cancel Date/time]])+MINUTE(Table1[[#This Row],[Cancel Date/time]])/60,"not cancelled")</f>
        <v>12.016666666666667</v>
      </c>
      <c r="I5361" s="47">
        <f>IFERROR(ROUND(Table1[[#This Row],[cancellation time decimal]],0),"not cancelled")</f>
        <v>12</v>
      </c>
      <c r="J5361" s="10">
        <f>IFERROR(MOD(Table1[[#This Row],[cancellation hour rounded]],24),"not cancelled")</f>
        <v>12</v>
      </c>
      <c r="K5361" s="32">
        <f>1/Table1[[#This Row],[Duration (Time between doses '[in hours'])]]</f>
        <v>0.2</v>
      </c>
      <c r="L5361" s="33">
        <f>Table1[[#This Row],[number doses per hour]]*INDEX(Table2[price per dose],Table1[[#This Row],[Drug ID]])</f>
        <v>5.6740000000000004</v>
      </c>
      <c r="M5361" s="11" t="b">
        <f>AND(Table1[[#This Row],[hour of cancellation 0 to 23]]&gt;=0,Table1[[#This Row],[hour of cancellation 0 to 23]]&lt;=23)</f>
        <v>1</v>
      </c>
    </row>
    <row r="5362" spans="1:13" x14ac:dyDescent="0.3">
      <c r="A5362" s="1">
        <v>5361</v>
      </c>
      <c r="B5362" s="1">
        <v>7</v>
      </c>
      <c r="C5362" s="2">
        <v>41144.391424806039</v>
      </c>
      <c r="D5362" s="2">
        <v>41204.390972222223</v>
      </c>
      <c r="E5362" s="1">
        <v>24</v>
      </c>
      <c r="F5362" s="2">
        <v>41147.428601827916</v>
      </c>
      <c r="G5362" s="1">
        <v>0</v>
      </c>
      <c r="H5362" s="32">
        <f>IFERROR(HOUR(Table1[[#This Row],[Cancel Date/time]])+MINUTE(Table1[[#This Row],[Cancel Date/time]])/60,"not cancelled")</f>
        <v>10.283333333333333</v>
      </c>
      <c r="I5362" s="47">
        <f>IFERROR(ROUND(Table1[[#This Row],[cancellation time decimal]],0),"not cancelled")</f>
        <v>10</v>
      </c>
      <c r="J5362" s="10">
        <f>IFERROR(MOD(Table1[[#This Row],[cancellation hour rounded]],24),"not cancelled")</f>
        <v>10</v>
      </c>
      <c r="K5362" s="32">
        <f>1/Table1[[#This Row],[Duration (Time between doses '[in hours'])]]</f>
        <v>4.1666666666666664E-2</v>
      </c>
      <c r="L5362" s="33">
        <f>Table1[[#This Row],[number doses per hour]]*INDEX(Table2[price per dose],Table1[[#This Row],[Drug ID]])</f>
        <v>1.2958049999999997</v>
      </c>
      <c r="M5362" s="11" t="b">
        <f>AND(Table1[[#This Row],[hour of cancellation 0 to 23]]&gt;=0,Table1[[#This Row],[hour of cancellation 0 to 23]]&lt;=23)</f>
        <v>1</v>
      </c>
    </row>
    <row r="5363" spans="1:13" x14ac:dyDescent="0.3">
      <c r="A5363" s="1">
        <v>5362</v>
      </c>
      <c r="B5363" s="1">
        <v>1</v>
      </c>
      <c r="C5363" s="2">
        <v>41144.448867760671</v>
      </c>
      <c r="D5363" s="2">
        <v>41204.448611111111</v>
      </c>
      <c r="E5363" s="1">
        <v>12</v>
      </c>
      <c r="F5363" s="2">
        <v>41145.529281916373</v>
      </c>
      <c r="G5363" s="1">
        <v>0</v>
      </c>
      <c r="H5363" s="32">
        <f>IFERROR(HOUR(Table1[[#This Row],[Cancel Date/time]])+MINUTE(Table1[[#This Row],[Cancel Date/time]])/60,"not cancelled")</f>
        <v>12.7</v>
      </c>
      <c r="I5363" s="47">
        <f>IFERROR(ROUND(Table1[[#This Row],[cancellation time decimal]],0),"not cancelled")</f>
        <v>13</v>
      </c>
      <c r="J5363" s="10">
        <f>IFERROR(MOD(Table1[[#This Row],[cancellation hour rounded]],24),"not cancelled")</f>
        <v>13</v>
      </c>
      <c r="K5363" s="32">
        <f>1/Table1[[#This Row],[Duration (Time between doses '[in hours'])]]</f>
        <v>8.3333333333333329E-2</v>
      </c>
      <c r="L5363" s="33">
        <f>Table1[[#This Row],[number doses per hour]]*INDEX(Table2[price per dose],Table1[[#This Row],[Drug ID]])</f>
        <v>0.56619444444444444</v>
      </c>
      <c r="M5363" s="11" t="b">
        <f>AND(Table1[[#This Row],[hour of cancellation 0 to 23]]&gt;=0,Table1[[#This Row],[hour of cancellation 0 to 23]]&lt;=23)</f>
        <v>1</v>
      </c>
    </row>
    <row r="5364" spans="1:13" x14ac:dyDescent="0.3">
      <c r="A5364" s="1">
        <v>5363</v>
      </c>
      <c r="B5364" s="1">
        <v>1</v>
      </c>
      <c r="C5364" s="2">
        <v>41144.453412195217</v>
      </c>
      <c r="D5364" s="2">
        <v>41204.452777777777</v>
      </c>
      <c r="E5364" s="1">
        <v>8</v>
      </c>
      <c r="F5364" s="2">
        <v>41145.419540691895</v>
      </c>
      <c r="G5364" s="1">
        <v>0</v>
      </c>
      <c r="H5364" s="32">
        <f>IFERROR(HOUR(Table1[[#This Row],[Cancel Date/time]])+MINUTE(Table1[[#This Row],[Cancel Date/time]])/60,"not cancelled")</f>
        <v>10.066666666666666</v>
      </c>
      <c r="I5364" s="47">
        <f>IFERROR(ROUND(Table1[[#This Row],[cancellation time decimal]],0),"not cancelled")</f>
        <v>10</v>
      </c>
      <c r="J5364" s="10">
        <f>IFERROR(MOD(Table1[[#This Row],[cancellation hour rounded]],24),"not cancelled")</f>
        <v>10</v>
      </c>
      <c r="K5364" s="32">
        <f>1/Table1[[#This Row],[Duration (Time between doses '[in hours'])]]</f>
        <v>0.125</v>
      </c>
      <c r="L5364" s="33">
        <f>Table1[[#This Row],[number doses per hour]]*INDEX(Table2[price per dose],Table1[[#This Row],[Drug ID]])</f>
        <v>0.84929166666666667</v>
      </c>
      <c r="M5364" s="11" t="b">
        <f>AND(Table1[[#This Row],[hour of cancellation 0 to 23]]&gt;=0,Table1[[#This Row],[hour of cancellation 0 to 23]]&lt;=23)</f>
        <v>1</v>
      </c>
    </row>
    <row r="5365" spans="1:13" x14ac:dyDescent="0.3">
      <c r="A5365" s="1">
        <v>5364</v>
      </c>
      <c r="B5365" s="1">
        <v>6</v>
      </c>
      <c r="C5365" s="2">
        <v>41144.530351539732</v>
      </c>
      <c r="D5365" s="2">
        <v>41204.529861111114</v>
      </c>
      <c r="E5365" s="1">
        <v>24</v>
      </c>
      <c r="F5365" s="2">
        <v>41150.771124147563</v>
      </c>
      <c r="G5365" s="1">
        <v>0</v>
      </c>
      <c r="H5365" s="32">
        <f>IFERROR(HOUR(Table1[[#This Row],[Cancel Date/time]])+MINUTE(Table1[[#This Row],[Cancel Date/time]])/60,"not cancelled")</f>
        <v>18.5</v>
      </c>
      <c r="I5365" s="47">
        <f>IFERROR(ROUND(Table1[[#This Row],[cancellation time decimal]],0),"not cancelled")</f>
        <v>19</v>
      </c>
      <c r="J5365" s="10">
        <f>IFERROR(MOD(Table1[[#This Row],[cancellation hour rounded]],24),"not cancelled")</f>
        <v>19</v>
      </c>
      <c r="K5365" s="32">
        <f>1/Table1[[#This Row],[Duration (Time between doses '[in hours'])]]</f>
        <v>4.1666666666666664E-2</v>
      </c>
      <c r="L5365" s="33">
        <f>Table1[[#This Row],[number doses per hour]]*INDEX(Table2[price per dose],Table1[[#This Row],[Drug ID]])</f>
        <v>0.35218749999999999</v>
      </c>
      <c r="M5365" s="11" t="b">
        <f>AND(Table1[[#This Row],[hour of cancellation 0 to 23]]&gt;=0,Table1[[#This Row],[hour of cancellation 0 to 23]]&lt;=23)</f>
        <v>1</v>
      </c>
    </row>
    <row r="5366" spans="1:13" x14ac:dyDescent="0.3">
      <c r="A5366" s="1">
        <v>5365</v>
      </c>
      <c r="B5366" s="1">
        <v>4</v>
      </c>
      <c r="C5366" s="2">
        <v>41144.510888126242</v>
      </c>
      <c r="D5366" s="2">
        <v>41204.510416666664</v>
      </c>
      <c r="E5366" s="1">
        <v>12</v>
      </c>
      <c r="F5366" s="2">
        <v>41146.407178603607</v>
      </c>
      <c r="G5366" s="1">
        <v>0</v>
      </c>
      <c r="H5366" s="32">
        <f>IFERROR(HOUR(Table1[[#This Row],[Cancel Date/time]])+MINUTE(Table1[[#This Row],[Cancel Date/time]])/60,"not cancelled")</f>
        <v>9.7666666666666675</v>
      </c>
      <c r="I5366" s="47">
        <f>IFERROR(ROUND(Table1[[#This Row],[cancellation time decimal]],0),"not cancelled")</f>
        <v>10</v>
      </c>
      <c r="J5366" s="10">
        <f>IFERROR(MOD(Table1[[#This Row],[cancellation hour rounded]],24),"not cancelled")</f>
        <v>10</v>
      </c>
      <c r="K5366" s="32">
        <f>1/Table1[[#This Row],[Duration (Time between doses '[in hours'])]]</f>
        <v>8.3333333333333329E-2</v>
      </c>
      <c r="L5366" s="33">
        <f>Table1[[#This Row],[number doses per hour]]*INDEX(Table2[price per dose],Table1[[#This Row],[Drug ID]])</f>
        <v>1.448055119047619</v>
      </c>
      <c r="M5366" s="11" t="b">
        <f>AND(Table1[[#This Row],[hour of cancellation 0 to 23]]&gt;=0,Table1[[#This Row],[hour of cancellation 0 to 23]]&lt;=23)</f>
        <v>1</v>
      </c>
    </row>
    <row r="5367" spans="1:13" x14ac:dyDescent="0.3">
      <c r="A5367" s="1">
        <v>5366</v>
      </c>
      <c r="B5367" s="1">
        <v>3</v>
      </c>
      <c r="C5367" s="2">
        <v>41144.549229114331</v>
      </c>
      <c r="D5367" s="2">
        <v>41204.548611111109</v>
      </c>
      <c r="E5367" s="1">
        <v>24</v>
      </c>
      <c r="F5367" s="2">
        <v>41146.645894199573</v>
      </c>
      <c r="G5367" s="1">
        <v>0</v>
      </c>
      <c r="H5367" s="32">
        <f>IFERROR(HOUR(Table1[[#This Row],[Cancel Date/time]])+MINUTE(Table1[[#This Row],[Cancel Date/time]])/60,"not cancelled")</f>
        <v>15.5</v>
      </c>
      <c r="I5367" s="47">
        <f>IFERROR(ROUND(Table1[[#This Row],[cancellation time decimal]],0),"not cancelled")</f>
        <v>16</v>
      </c>
      <c r="J5367" s="10">
        <f>IFERROR(MOD(Table1[[#This Row],[cancellation hour rounded]],24),"not cancelled")</f>
        <v>16</v>
      </c>
      <c r="K5367" s="32">
        <f>1/Table1[[#This Row],[Duration (Time between doses '[in hours'])]]</f>
        <v>4.1666666666666664E-2</v>
      </c>
      <c r="L5367" s="33">
        <f>Table1[[#This Row],[number doses per hour]]*INDEX(Table2[price per dose],Table1[[#This Row],[Drug ID]])</f>
        <v>0.18133000000000002</v>
      </c>
      <c r="M5367" s="11" t="b">
        <f>AND(Table1[[#This Row],[hour of cancellation 0 to 23]]&gt;=0,Table1[[#This Row],[hour of cancellation 0 to 23]]&lt;=23)</f>
        <v>1</v>
      </c>
    </row>
    <row r="5368" spans="1:13" x14ac:dyDescent="0.3">
      <c r="A5368" s="1">
        <v>5367</v>
      </c>
      <c r="B5368" s="1">
        <v>6</v>
      </c>
      <c r="C5368" s="2">
        <v>41144.620060346911</v>
      </c>
      <c r="D5368" s="2">
        <v>41204.619444444448</v>
      </c>
      <c r="E5368" s="1">
        <v>24</v>
      </c>
      <c r="F5368" s="2">
        <v>41151.495034722851</v>
      </c>
      <c r="G5368" s="1">
        <v>0</v>
      </c>
      <c r="H5368" s="32">
        <f>IFERROR(HOUR(Table1[[#This Row],[Cancel Date/time]])+MINUTE(Table1[[#This Row],[Cancel Date/time]])/60,"not cancelled")</f>
        <v>11.866666666666667</v>
      </c>
      <c r="I5368" s="47">
        <f>IFERROR(ROUND(Table1[[#This Row],[cancellation time decimal]],0),"not cancelled")</f>
        <v>12</v>
      </c>
      <c r="J5368" s="10">
        <f>IFERROR(MOD(Table1[[#This Row],[cancellation hour rounded]],24),"not cancelled")</f>
        <v>12</v>
      </c>
      <c r="K5368" s="32">
        <f>1/Table1[[#This Row],[Duration (Time between doses '[in hours'])]]</f>
        <v>4.1666666666666664E-2</v>
      </c>
      <c r="L5368" s="33">
        <f>Table1[[#This Row],[number doses per hour]]*INDEX(Table2[price per dose],Table1[[#This Row],[Drug ID]])</f>
        <v>0.35218749999999999</v>
      </c>
      <c r="M5368" s="11" t="b">
        <f>AND(Table1[[#This Row],[hour of cancellation 0 to 23]]&gt;=0,Table1[[#This Row],[hour of cancellation 0 to 23]]&lt;=23)</f>
        <v>1</v>
      </c>
    </row>
    <row r="5369" spans="1:13" x14ac:dyDescent="0.3">
      <c r="A5369" s="1">
        <v>5368</v>
      </c>
      <c r="B5369" s="1">
        <v>2</v>
      </c>
      <c r="C5369" s="2">
        <v>41144.607946368458</v>
      </c>
      <c r="D5369" s="2">
        <v>41148.982638888891</v>
      </c>
      <c r="E5369" s="1">
        <v>10</v>
      </c>
      <c r="F5369" s="2">
        <v>41145.629717765543</v>
      </c>
      <c r="G5369" s="1">
        <v>0</v>
      </c>
      <c r="H5369" s="32">
        <f>IFERROR(HOUR(Table1[[#This Row],[Cancel Date/time]])+MINUTE(Table1[[#This Row],[Cancel Date/time]])/60,"not cancelled")</f>
        <v>15.1</v>
      </c>
      <c r="I5369" s="47">
        <f>IFERROR(ROUND(Table1[[#This Row],[cancellation time decimal]],0),"not cancelled")</f>
        <v>15</v>
      </c>
      <c r="J5369" s="10">
        <f>IFERROR(MOD(Table1[[#This Row],[cancellation hour rounded]],24),"not cancelled")</f>
        <v>15</v>
      </c>
      <c r="K5369" s="32">
        <f>1/Table1[[#This Row],[Duration (Time between doses '[in hours'])]]</f>
        <v>0.1</v>
      </c>
      <c r="L5369" s="33">
        <f>Table1[[#This Row],[number doses per hour]]*INDEX(Table2[price per dose],Table1[[#This Row],[Drug ID]])</f>
        <v>0.84959999999999969</v>
      </c>
      <c r="M5369" s="11" t="b">
        <f>AND(Table1[[#This Row],[hour of cancellation 0 to 23]]&gt;=0,Table1[[#This Row],[hour of cancellation 0 to 23]]&lt;=23)</f>
        <v>1</v>
      </c>
    </row>
    <row r="5370" spans="1:13" hidden="1" x14ac:dyDescent="0.3">
      <c r="A5370" s="1">
        <v>5369</v>
      </c>
      <c r="B5370" s="1">
        <v>3</v>
      </c>
      <c r="C5370" s="2">
        <v>41144.600767895659</v>
      </c>
      <c r="D5370" s="2">
        <v>41147.308900149575</v>
      </c>
      <c r="E5370" s="1">
        <v>24</v>
      </c>
      <c r="F5370" s="2" t="s">
        <v>5</v>
      </c>
      <c r="G5370" s="1">
        <v>0</v>
      </c>
      <c r="H5370" s="32" t="str">
        <f>IFERROR(HOUR(Table1[[#This Row],[Cancel Date/time]])+MINUTE(Table1[[#This Row],[Cancel Date/time]])/60,"not cancelled")</f>
        <v>not cancelled</v>
      </c>
      <c r="I5370" s="47" t="str">
        <f>IFERROR(ROUND(Table1[[#This Row],[cancellation time decimal]],0),"not cancelled")</f>
        <v>not cancelled</v>
      </c>
      <c r="J5370" s="10" t="str">
        <f>IFERROR(MOD(Table1[[#This Row],[cancellation hour rounded]],24),"not cancelled")</f>
        <v>not cancelled</v>
      </c>
      <c r="K5370" s="32">
        <f>1/Table1[[#This Row],[Duration (Time between doses '[in hours'])]]</f>
        <v>4.1666666666666664E-2</v>
      </c>
      <c r="L5370" s="33">
        <f>Table1[[#This Row],[number doses per hour]]*INDEX(Table2[price per dose],Table1[[#This Row],[Drug ID]])</f>
        <v>0.18133000000000002</v>
      </c>
      <c r="M5370" s="11" t="b">
        <f>AND(Table1[[#This Row],[hour of cancellation 0 to 23]]&gt;=0,Table1[[#This Row],[hour of cancellation 0 to 23]]&lt;=23)</f>
        <v>0</v>
      </c>
    </row>
    <row r="5371" spans="1:13" x14ac:dyDescent="0.3">
      <c r="A5371" s="1">
        <v>5370</v>
      </c>
      <c r="B5371" s="1">
        <v>3</v>
      </c>
      <c r="C5371" s="2">
        <v>41144.678902267166</v>
      </c>
      <c r="D5371" s="2">
        <v>41204.678472222222</v>
      </c>
      <c r="E5371" s="1">
        <v>24</v>
      </c>
      <c r="F5371" s="2">
        <v>41147.29210907533</v>
      </c>
      <c r="G5371" s="1">
        <v>0</v>
      </c>
      <c r="H5371" s="32">
        <f>IFERROR(HOUR(Table1[[#This Row],[Cancel Date/time]])+MINUTE(Table1[[#This Row],[Cancel Date/time]])/60,"not cancelled")</f>
        <v>7</v>
      </c>
      <c r="I5371" s="47">
        <f>IFERROR(ROUND(Table1[[#This Row],[cancellation time decimal]],0),"not cancelled")</f>
        <v>7</v>
      </c>
      <c r="J5371" s="10">
        <f>IFERROR(MOD(Table1[[#This Row],[cancellation hour rounded]],24),"not cancelled")</f>
        <v>7</v>
      </c>
      <c r="K5371" s="32">
        <f>1/Table1[[#This Row],[Duration (Time between doses '[in hours'])]]</f>
        <v>4.1666666666666664E-2</v>
      </c>
      <c r="L5371" s="33">
        <f>Table1[[#This Row],[number doses per hour]]*INDEX(Table2[price per dose],Table1[[#This Row],[Drug ID]])</f>
        <v>0.18133000000000002</v>
      </c>
      <c r="M5371" s="11" t="b">
        <f>AND(Table1[[#This Row],[hour of cancellation 0 to 23]]&gt;=0,Table1[[#This Row],[hour of cancellation 0 to 23]]&lt;=23)</f>
        <v>1</v>
      </c>
    </row>
    <row r="5372" spans="1:13" hidden="1" x14ac:dyDescent="0.3">
      <c r="A5372" s="1">
        <v>5371</v>
      </c>
      <c r="B5372" s="1">
        <v>1</v>
      </c>
      <c r="C5372" s="2">
        <v>41144.765901599763</v>
      </c>
      <c r="D5372" s="2">
        <v>41146.807467807055</v>
      </c>
      <c r="E5372" s="1">
        <v>12</v>
      </c>
      <c r="F5372" s="2" t="s">
        <v>5</v>
      </c>
      <c r="G5372" s="1">
        <v>0</v>
      </c>
      <c r="H5372" s="32" t="str">
        <f>IFERROR(HOUR(Table1[[#This Row],[Cancel Date/time]])+MINUTE(Table1[[#This Row],[Cancel Date/time]])/60,"not cancelled")</f>
        <v>not cancelled</v>
      </c>
      <c r="I5372" s="47" t="str">
        <f>IFERROR(ROUND(Table1[[#This Row],[cancellation time decimal]],0),"not cancelled")</f>
        <v>not cancelled</v>
      </c>
      <c r="J5372" s="10" t="str">
        <f>IFERROR(MOD(Table1[[#This Row],[cancellation hour rounded]],24),"not cancelled")</f>
        <v>not cancelled</v>
      </c>
      <c r="K5372" s="32">
        <f>1/Table1[[#This Row],[Duration (Time between doses '[in hours'])]]</f>
        <v>8.3333333333333329E-2</v>
      </c>
      <c r="L5372" s="33">
        <f>Table1[[#This Row],[number doses per hour]]*INDEX(Table2[price per dose],Table1[[#This Row],[Drug ID]])</f>
        <v>0.56619444444444444</v>
      </c>
      <c r="M5372" s="11" t="b">
        <f>AND(Table1[[#This Row],[hour of cancellation 0 to 23]]&gt;=0,Table1[[#This Row],[hour of cancellation 0 to 23]]&lt;=23)</f>
        <v>0</v>
      </c>
    </row>
    <row r="5373" spans="1:13" x14ac:dyDescent="0.3">
      <c r="A5373" s="1">
        <v>5372</v>
      </c>
      <c r="B5373" s="1">
        <v>5</v>
      </c>
      <c r="C5373" s="2">
        <v>41144.759735998989</v>
      </c>
      <c r="D5373" s="2">
        <v>41149.343055555561</v>
      </c>
      <c r="E5373" s="1">
        <v>24</v>
      </c>
      <c r="F5373" s="2">
        <v>41147.591437989366</v>
      </c>
      <c r="G5373" s="1">
        <v>0</v>
      </c>
      <c r="H5373" s="32">
        <f>IFERROR(HOUR(Table1[[#This Row],[Cancel Date/time]])+MINUTE(Table1[[#This Row],[Cancel Date/time]])/60,"not cancelled")</f>
        <v>14.183333333333334</v>
      </c>
      <c r="I5373" s="47">
        <f>IFERROR(ROUND(Table1[[#This Row],[cancellation time decimal]],0),"not cancelled")</f>
        <v>14</v>
      </c>
      <c r="J5373" s="10">
        <f>IFERROR(MOD(Table1[[#This Row],[cancellation hour rounded]],24),"not cancelled")</f>
        <v>14</v>
      </c>
      <c r="K5373" s="32">
        <f>1/Table1[[#This Row],[Duration (Time between doses '[in hours'])]]</f>
        <v>4.1666666666666664E-2</v>
      </c>
      <c r="L5373" s="33">
        <f>Table1[[#This Row],[number doses per hour]]*INDEX(Table2[price per dose],Table1[[#This Row],[Drug ID]])</f>
        <v>0.2815833333333333</v>
      </c>
      <c r="M5373" s="11" t="b">
        <f>AND(Table1[[#This Row],[hour of cancellation 0 to 23]]&gt;=0,Table1[[#This Row],[hour of cancellation 0 to 23]]&lt;=23)</f>
        <v>1</v>
      </c>
    </row>
    <row r="5374" spans="1:13" x14ac:dyDescent="0.3">
      <c r="A5374" s="1">
        <v>5373</v>
      </c>
      <c r="B5374" s="1">
        <v>5</v>
      </c>
      <c r="C5374" s="2">
        <v>41144.847335857346</v>
      </c>
      <c r="D5374" s="2">
        <v>41204.847222222226</v>
      </c>
      <c r="E5374" s="1">
        <v>24</v>
      </c>
      <c r="F5374" s="2">
        <v>41148.488693616164</v>
      </c>
      <c r="G5374" s="1">
        <v>0</v>
      </c>
      <c r="H5374" s="32">
        <f>IFERROR(HOUR(Table1[[#This Row],[Cancel Date/time]])+MINUTE(Table1[[#This Row],[Cancel Date/time]])/60,"not cancelled")</f>
        <v>11.716666666666667</v>
      </c>
      <c r="I5374" s="47">
        <f>IFERROR(ROUND(Table1[[#This Row],[cancellation time decimal]],0),"not cancelled")</f>
        <v>12</v>
      </c>
      <c r="J5374" s="10">
        <f>IFERROR(MOD(Table1[[#This Row],[cancellation hour rounded]],24),"not cancelled")</f>
        <v>12</v>
      </c>
      <c r="K5374" s="32">
        <f>1/Table1[[#This Row],[Duration (Time between doses '[in hours'])]]</f>
        <v>4.1666666666666664E-2</v>
      </c>
      <c r="L5374" s="33">
        <f>Table1[[#This Row],[number doses per hour]]*INDEX(Table2[price per dose],Table1[[#This Row],[Drug ID]])</f>
        <v>0.2815833333333333</v>
      </c>
      <c r="M5374" s="11" t="b">
        <f>AND(Table1[[#This Row],[hour of cancellation 0 to 23]]&gt;=0,Table1[[#This Row],[hour of cancellation 0 to 23]]&lt;=23)</f>
        <v>1</v>
      </c>
    </row>
    <row r="5375" spans="1:13" x14ac:dyDescent="0.3">
      <c r="A5375" s="1">
        <v>5374</v>
      </c>
      <c r="B5375" s="1">
        <v>1</v>
      </c>
      <c r="C5375" s="2">
        <v>41144.876270523462</v>
      </c>
      <c r="D5375" s="2">
        <v>41204.875694444447</v>
      </c>
      <c r="E5375" s="1">
        <v>8</v>
      </c>
      <c r="F5375" s="2">
        <v>41145.964676497104</v>
      </c>
      <c r="G5375" s="1">
        <v>0</v>
      </c>
      <c r="H5375" s="32">
        <f>IFERROR(HOUR(Table1[[#This Row],[Cancel Date/time]])+MINUTE(Table1[[#This Row],[Cancel Date/time]])/60,"not cancelled")</f>
        <v>23.15</v>
      </c>
      <c r="I5375" s="47">
        <f>IFERROR(ROUND(Table1[[#This Row],[cancellation time decimal]],0),"not cancelled")</f>
        <v>23</v>
      </c>
      <c r="J5375" s="10">
        <f>IFERROR(MOD(Table1[[#This Row],[cancellation hour rounded]],24),"not cancelled")</f>
        <v>23</v>
      </c>
      <c r="K5375" s="32">
        <f>1/Table1[[#This Row],[Duration (Time between doses '[in hours'])]]</f>
        <v>0.125</v>
      </c>
      <c r="L5375" s="33">
        <f>Table1[[#This Row],[number doses per hour]]*INDEX(Table2[price per dose],Table1[[#This Row],[Drug ID]])</f>
        <v>0.84929166666666667</v>
      </c>
      <c r="M5375" s="11" t="b">
        <f>AND(Table1[[#This Row],[hour of cancellation 0 to 23]]&gt;=0,Table1[[#This Row],[hour of cancellation 0 to 23]]&lt;=23)</f>
        <v>1</v>
      </c>
    </row>
    <row r="5376" spans="1:13" x14ac:dyDescent="0.3">
      <c r="A5376" s="1">
        <v>5375</v>
      </c>
      <c r="B5376" s="1">
        <v>5</v>
      </c>
      <c r="C5376" s="2">
        <v>41144.960946362233</v>
      </c>
      <c r="D5376" s="2">
        <v>41204.960416666669</v>
      </c>
      <c r="E5376" s="1">
        <v>24</v>
      </c>
      <c r="F5376" s="2">
        <v>41146.578916895662</v>
      </c>
      <c r="G5376" s="1">
        <v>0</v>
      </c>
      <c r="H5376" s="32">
        <f>IFERROR(HOUR(Table1[[#This Row],[Cancel Date/time]])+MINUTE(Table1[[#This Row],[Cancel Date/time]])/60,"not cancelled")</f>
        <v>13.883333333333333</v>
      </c>
      <c r="I5376" s="47">
        <f>IFERROR(ROUND(Table1[[#This Row],[cancellation time decimal]],0),"not cancelled")</f>
        <v>14</v>
      </c>
      <c r="J5376" s="10">
        <f>IFERROR(MOD(Table1[[#This Row],[cancellation hour rounded]],24),"not cancelled")</f>
        <v>14</v>
      </c>
      <c r="K5376" s="32">
        <f>1/Table1[[#This Row],[Duration (Time between doses '[in hours'])]]</f>
        <v>4.1666666666666664E-2</v>
      </c>
      <c r="L5376" s="33">
        <f>Table1[[#This Row],[number doses per hour]]*INDEX(Table2[price per dose],Table1[[#This Row],[Drug ID]])</f>
        <v>0.2815833333333333</v>
      </c>
      <c r="M5376" s="11" t="b">
        <f>AND(Table1[[#This Row],[hour of cancellation 0 to 23]]&gt;=0,Table1[[#This Row],[hour of cancellation 0 to 23]]&lt;=23)</f>
        <v>1</v>
      </c>
    </row>
    <row r="5377" spans="1:13" hidden="1" x14ac:dyDescent="0.3">
      <c r="A5377" s="1">
        <v>5376</v>
      </c>
      <c r="B5377" s="1">
        <v>6</v>
      </c>
      <c r="C5377" s="2">
        <v>41145.015925578475</v>
      </c>
      <c r="D5377" s="2">
        <v>41147.098831772943</v>
      </c>
      <c r="E5377" s="1">
        <v>24</v>
      </c>
      <c r="F5377" s="2" t="s">
        <v>5</v>
      </c>
      <c r="G5377" s="1">
        <v>0</v>
      </c>
      <c r="H5377" s="32" t="str">
        <f>IFERROR(HOUR(Table1[[#This Row],[Cancel Date/time]])+MINUTE(Table1[[#This Row],[Cancel Date/time]])/60,"not cancelled")</f>
        <v>not cancelled</v>
      </c>
      <c r="I5377" s="47" t="str">
        <f>IFERROR(ROUND(Table1[[#This Row],[cancellation time decimal]],0),"not cancelled")</f>
        <v>not cancelled</v>
      </c>
      <c r="J5377" s="10" t="str">
        <f>IFERROR(MOD(Table1[[#This Row],[cancellation hour rounded]],24),"not cancelled")</f>
        <v>not cancelled</v>
      </c>
      <c r="K5377" s="32">
        <f>1/Table1[[#This Row],[Duration (Time between doses '[in hours'])]]</f>
        <v>4.1666666666666664E-2</v>
      </c>
      <c r="L5377" s="33">
        <f>Table1[[#This Row],[number doses per hour]]*INDEX(Table2[price per dose],Table1[[#This Row],[Drug ID]])</f>
        <v>0.35218749999999999</v>
      </c>
      <c r="M5377" s="11" t="b">
        <f>AND(Table1[[#This Row],[hour of cancellation 0 to 23]]&gt;=0,Table1[[#This Row],[hour of cancellation 0 to 23]]&lt;=23)</f>
        <v>0</v>
      </c>
    </row>
    <row r="5378" spans="1:13" hidden="1" x14ac:dyDescent="0.3">
      <c r="A5378" s="1">
        <v>5377</v>
      </c>
      <c r="B5378" s="1">
        <v>1</v>
      </c>
      <c r="C5378" s="2">
        <v>41145.050122498411</v>
      </c>
      <c r="D5378" s="2">
        <v>41147.091456565366</v>
      </c>
      <c r="E5378" s="1">
        <v>8</v>
      </c>
      <c r="F5378" s="2" t="s">
        <v>5</v>
      </c>
      <c r="G5378" s="1">
        <v>0</v>
      </c>
      <c r="H5378" s="32" t="str">
        <f>IFERROR(HOUR(Table1[[#This Row],[Cancel Date/time]])+MINUTE(Table1[[#This Row],[Cancel Date/time]])/60,"not cancelled")</f>
        <v>not cancelled</v>
      </c>
      <c r="I5378" s="47" t="str">
        <f>IFERROR(ROUND(Table1[[#This Row],[cancellation time decimal]],0),"not cancelled")</f>
        <v>not cancelled</v>
      </c>
      <c r="J5378" s="10" t="str">
        <f>IFERROR(MOD(Table1[[#This Row],[cancellation hour rounded]],24),"not cancelled")</f>
        <v>not cancelled</v>
      </c>
      <c r="K5378" s="32">
        <f>1/Table1[[#This Row],[Duration (Time between doses '[in hours'])]]</f>
        <v>0.125</v>
      </c>
      <c r="L5378" s="33">
        <f>Table1[[#This Row],[number doses per hour]]*INDEX(Table2[price per dose],Table1[[#This Row],[Drug ID]])</f>
        <v>0.84929166666666667</v>
      </c>
      <c r="M5378" s="11" t="b">
        <f>AND(Table1[[#This Row],[hour of cancellation 0 to 23]]&gt;=0,Table1[[#This Row],[hour of cancellation 0 to 23]]&lt;=23)</f>
        <v>0</v>
      </c>
    </row>
    <row r="5379" spans="1:13" x14ac:dyDescent="0.3">
      <c r="A5379" s="1">
        <v>5378</v>
      </c>
      <c r="B5379" s="1">
        <v>3</v>
      </c>
      <c r="C5379" s="2">
        <v>41145.234529977934</v>
      </c>
      <c r="D5379" s="2">
        <v>41205.234027777777</v>
      </c>
      <c r="E5379" s="1">
        <v>24</v>
      </c>
      <c r="F5379" s="2">
        <v>41147.438496991024</v>
      </c>
      <c r="G5379" s="1">
        <v>0</v>
      </c>
      <c r="H5379" s="32">
        <f>IFERROR(HOUR(Table1[[#This Row],[Cancel Date/time]])+MINUTE(Table1[[#This Row],[Cancel Date/time]])/60,"not cancelled")</f>
        <v>10.516666666666667</v>
      </c>
      <c r="I5379" s="47">
        <f>IFERROR(ROUND(Table1[[#This Row],[cancellation time decimal]],0),"not cancelled")</f>
        <v>11</v>
      </c>
      <c r="J5379" s="10">
        <f>IFERROR(MOD(Table1[[#This Row],[cancellation hour rounded]],24),"not cancelled")</f>
        <v>11</v>
      </c>
      <c r="K5379" s="32">
        <f>1/Table1[[#This Row],[Duration (Time between doses '[in hours'])]]</f>
        <v>4.1666666666666664E-2</v>
      </c>
      <c r="L5379" s="33">
        <f>Table1[[#This Row],[number doses per hour]]*INDEX(Table2[price per dose],Table1[[#This Row],[Drug ID]])</f>
        <v>0.18133000000000002</v>
      </c>
      <c r="M5379" s="11" t="b">
        <f>AND(Table1[[#This Row],[hour of cancellation 0 to 23]]&gt;=0,Table1[[#This Row],[hour of cancellation 0 to 23]]&lt;=23)</f>
        <v>1</v>
      </c>
    </row>
    <row r="5380" spans="1:13" hidden="1" x14ac:dyDescent="0.3">
      <c r="A5380" s="1">
        <v>5379</v>
      </c>
      <c r="B5380" s="1">
        <v>1</v>
      </c>
      <c r="C5380" s="2">
        <v>41145.346410408318</v>
      </c>
      <c r="D5380" s="2">
        <v>41148.262450692317</v>
      </c>
      <c r="E5380" s="1">
        <v>8</v>
      </c>
      <c r="F5380" s="2" t="s">
        <v>5</v>
      </c>
      <c r="G5380" s="1">
        <v>0</v>
      </c>
      <c r="H5380" s="32" t="str">
        <f>IFERROR(HOUR(Table1[[#This Row],[Cancel Date/time]])+MINUTE(Table1[[#This Row],[Cancel Date/time]])/60,"not cancelled")</f>
        <v>not cancelled</v>
      </c>
      <c r="I5380" s="47" t="str">
        <f>IFERROR(ROUND(Table1[[#This Row],[cancellation time decimal]],0),"not cancelled")</f>
        <v>not cancelled</v>
      </c>
      <c r="J5380" s="10" t="str">
        <f>IFERROR(MOD(Table1[[#This Row],[cancellation hour rounded]],24),"not cancelled")</f>
        <v>not cancelled</v>
      </c>
      <c r="K5380" s="32">
        <f>1/Table1[[#This Row],[Duration (Time between doses '[in hours'])]]</f>
        <v>0.125</v>
      </c>
      <c r="L5380" s="33">
        <f>Table1[[#This Row],[number doses per hour]]*INDEX(Table2[price per dose],Table1[[#This Row],[Drug ID]])</f>
        <v>0.84929166666666667</v>
      </c>
      <c r="M5380" s="11" t="b">
        <f>AND(Table1[[#This Row],[hour of cancellation 0 to 23]]&gt;=0,Table1[[#This Row],[hour of cancellation 0 to 23]]&lt;=23)</f>
        <v>0</v>
      </c>
    </row>
    <row r="5381" spans="1:13" x14ac:dyDescent="0.3">
      <c r="A5381" s="1">
        <v>5380</v>
      </c>
      <c r="B5381" s="1">
        <v>9</v>
      </c>
      <c r="C5381" s="2">
        <v>41145.375251762038</v>
      </c>
      <c r="D5381" s="2">
        <v>41205.375</v>
      </c>
      <c r="E5381" s="1">
        <v>5</v>
      </c>
      <c r="F5381" s="2">
        <v>41148.476604772368</v>
      </c>
      <c r="G5381" s="1">
        <v>0</v>
      </c>
      <c r="H5381" s="32">
        <f>IFERROR(HOUR(Table1[[#This Row],[Cancel Date/time]])+MINUTE(Table1[[#This Row],[Cancel Date/time]])/60,"not cancelled")</f>
        <v>11.433333333333334</v>
      </c>
      <c r="I5381" s="47">
        <f>IFERROR(ROUND(Table1[[#This Row],[cancellation time decimal]],0),"not cancelled")</f>
        <v>11</v>
      </c>
      <c r="J5381" s="10">
        <f>IFERROR(MOD(Table1[[#This Row],[cancellation hour rounded]],24),"not cancelled")</f>
        <v>11</v>
      </c>
      <c r="K5381" s="32">
        <f>1/Table1[[#This Row],[Duration (Time between doses '[in hours'])]]</f>
        <v>0.2</v>
      </c>
      <c r="L5381" s="33">
        <f>Table1[[#This Row],[number doses per hour]]*INDEX(Table2[price per dose],Table1[[#This Row],[Drug ID]])</f>
        <v>5.6740000000000004</v>
      </c>
      <c r="M5381" s="11" t="b">
        <f>AND(Table1[[#This Row],[hour of cancellation 0 to 23]]&gt;=0,Table1[[#This Row],[hour of cancellation 0 to 23]]&lt;=23)</f>
        <v>1</v>
      </c>
    </row>
    <row r="5382" spans="1:13" hidden="1" x14ac:dyDescent="0.3">
      <c r="A5382" s="1">
        <v>5381</v>
      </c>
      <c r="B5382" s="1">
        <v>1</v>
      </c>
      <c r="C5382" s="2">
        <v>41145.441238991007</v>
      </c>
      <c r="D5382" s="2">
        <v>41147.732878151779</v>
      </c>
      <c r="E5382" s="1">
        <v>8</v>
      </c>
      <c r="F5382" s="2" t="s">
        <v>5</v>
      </c>
      <c r="G5382" s="1">
        <v>0</v>
      </c>
      <c r="H5382" s="32" t="str">
        <f>IFERROR(HOUR(Table1[[#This Row],[Cancel Date/time]])+MINUTE(Table1[[#This Row],[Cancel Date/time]])/60,"not cancelled")</f>
        <v>not cancelled</v>
      </c>
      <c r="I5382" s="47" t="str">
        <f>IFERROR(ROUND(Table1[[#This Row],[cancellation time decimal]],0),"not cancelled")</f>
        <v>not cancelled</v>
      </c>
      <c r="J5382" s="10" t="str">
        <f>IFERROR(MOD(Table1[[#This Row],[cancellation hour rounded]],24),"not cancelled")</f>
        <v>not cancelled</v>
      </c>
      <c r="K5382" s="32">
        <f>1/Table1[[#This Row],[Duration (Time between doses '[in hours'])]]</f>
        <v>0.125</v>
      </c>
      <c r="L5382" s="33">
        <f>Table1[[#This Row],[number doses per hour]]*INDEX(Table2[price per dose],Table1[[#This Row],[Drug ID]])</f>
        <v>0.84929166666666667</v>
      </c>
      <c r="M5382" s="11" t="b">
        <f>AND(Table1[[#This Row],[hour of cancellation 0 to 23]]&gt;=0,Table1[[#This Row],[hour of cancellation 0 to 23]]&lt;=23)</f>
        <v>0</v>
      </c>
    </row>
    <row r="5383" spans="1:13" x14ac:dyDescent="0.3">
      <c r="A5383" s="1">
        <v>5382</v>
      </c>
      <c r="B5383" s="1">
        <v>4</v>
      </c>
      <c r="C5383" s="2">
        <v>41145.486224975029</v>
      </c>
      <c r="D5383" s="2">
        <v>41205.486111111117</v>
      </c>
      <c r="E5383" s="1">
        <v>12</v>
      </c>
      <c r="F5383" s="2">
        <v>41148.006087996502</v>
      </c>
      <c r="G5383" s="1">
        <v>0</v>
      </c>
      <c r="H5383" s="32">
        <f>IFERROR(HOUR(Table1[[#This Row],[Cancel Date/time]])+MINUTE(Table1[[#This Row],[Cancel Date/time]])/60,"not cancelled")</f>
        <v>0.13333333333333333</v>
      </c>
      <c r="I5383" s="47">
        <f>IFERROR(ROUND(Table1[[#This Row],[cancellation time decimal]],0),"not cancelled")</f>
        <v>0</v>
      </c>
      <c r="J5383" s="10">
        <f>IFERROR(MOD(Table1[[#This Row],[cancellation hour rounded]],24),"not cancelled")</f>
        <v>0</v>
      </c>
      <c r="K5383" s="32">
        <f>1/Table1[[#This Row],[Duration (Time between doses '[in hours'])]]</f>
        <v>8.3333333333333329E-2</v>
      </c>
      <c r="L5383" s="33">
        <f>Table1[[#This Row],[number doses per hour]]*INDEX(Table2[price per dose],Table1[[#This Row],[Drug ID]])</f>
        <v>1.448055119047619</v>
      </c>
      <c r="M5383" s="11" t="b">
        <f>AND(Table1[[#This Row],[hour of cancellation 0 to 23]]&gt;=0,Table1[[#This Row],[hour of cancellation 0 to 23]]&lt;=23)</f>
        <v>1</v>
      </c>
    </row>
    <row r="5384" spans="1:13" x14ac:dyDescent="0.3">
      <c r="A5384" s="1">
        <v>5383</v>
      </c>
      <c r="B5384" s="1">
        <v>1</v>
      </c>
      <c r="C5384" s="2">
        <v>41145.526427615943</v>
      </c>
      <c r="D5384" s="2">
        <v>41148.276388888888</v>
      </c>
      <c r="E5384" s="1">
        <v>8</v>
      </c>
      <c r="F5384" s="2">
        <v>41146.510135666715</v>
      </c>
      <c r="G5384" s="1">
        <v>0</v>
      </c>
      <c r="H5384" s="32">
        <f>IFERROR(HOUR(Table1[[#This Row],[Cancel Date/time]])+MINUTE(Table1[[#This Row],[Cancel Date/time]])/60,"not cancelled")</f>
        <v>12.233333333333333</v>
      </c>
      <c r="I5384" s="47">
        <f>IFERROR(ROUND(Table1[[#This Row],[cancellation time decimal]],0),"not cancelled")</f>
        <v>12</v>
      </c>
      <c r="J5384" s="10">
        <f>IFERROR(MOD(Table1[[#This Row],[cancellation hour rounded]],24),"not cancelled")</f>
        <v>12</v>
      </c>
      <c r="K5384" s="32">
        <f>1/Table1[[#This Row],[Duration (Time between doses '[in hours'])]]</f>
        <v>0.125</v>
      </c>
      <c r="L5384" s="33">
        <f>Table1[[#This Row],[number doses per hour]]*INDEX(Table2[price per dose],Table1[[#This Row],[Drug ID]])</f>
        <v>0.84929166666666667</v>
      </c>
      <c r="M5384" s="11" t="b">
        <f>AND(Table1[[#This Row],[hour of cancellation 0 to 23]]&gt;=0,Table1[[#This Row],[hour of cancellation 0 to 23]]&lt;=23)</f>
        <v>1</v>
      </c>
    </row>
    <row r="5385" spans="1:13" x14ac:dyDescent="0.3">
      <c r="A5385" s="1">
        <v>5384</v>
      </c>
      <c r="B5385" s="1">
        <v>2</v>
      </c>
      <c r="C5385" s="2">
        <v>41145.511936490417</v>
      </c>
      <c r="D5385" s="2">
        <v>41205.511805555558</v>
      </c>
      <c r="E5385" s="1">
        <v>10</v>
      </c>
      <c r="F5385" s="2">
        <v>41146.483127679414</v>
      </c>
      <c r="G5385" s="1">
        <v>0</v>
      </c>
      <c r="H5385" s="32">
        <f>IFERROR(HOUR(Table1[[#This Row],[Cancel Date/time]])+MINUTE(Table1[[#This Row],[Cancel Date/time]])/60,"not cancelled")</f>
        <v>11.583333333333334</v>
      </c>
      <c r="I5385" s="47">
        <f>IFERROR(ROUND(Table1[[#This Row],[cancellation time decimal]],0),"not cancelled")</f>
        <v>12</v>
      </c>
      <c r="J5385" s="10">
        <f>IFERROR(MOD(Table1[[#This Row],[cancellation hour rounded]],24),"not cancelled")</f>
        <v>12</v>
      </c>
      <c r="K5385" s="32">
        <f>1/Table1[[#This Row],[Duration (Time between doses '[in hours'])]]</f>
        <v>0.1</v>
      </c>
      <c r="L5385" s="33">
        <f>Table1[[#This Row],[number doses per hour]]*INDEX(Table2[price per dose],Table1[[#This Row],[Drug ID]])</f>
        <v>0.84959999999999969</v>
      </c>
      <c r="M5385" s="11" t="b">
        <f>AND(Table1[[#This Row],[hour of cancellation 0 to 23]]&gt;=0,Table1[[#This Row],[hour of cancellation 0 to 23]]&lt;=23)</f>
        <v>1</v>
      </c>
    </row>
    <row r="5386" spans="1:13" x14ac:dyDescent="0.3">
      <c r="A5386" s="1">
        <v>5385</v>
      </c>
      <c r="B5386" s="1">
        <v>4</v>
      </c>
      <c r="C5386" s="2">
        <v>41145.544823968172</v>
      </c>
      <c r="D5386" s="2">
        <v>41205.544444444444</v>
      </c>
      <c r="E5386" s="1">
        <v>12</v>
      </c>
      <c r="F5386" s="2">
        <v>41147.85914919775</v>
      </c>
      <c r="G5386" s="1">
        <v>0</v>
      </c>
      <c r="H5386" s="32">
        <f>IFERROR(HOUR(Table1[[#This Row],[Cancel Date/time]])+MINUTE(Table1[[#This Row],[Cancel Date/time]])/60,"not cancelled")</f>
        <v>20.616666666666667</v>
      </c>
      <c r="I5386" s="47">
        <f>IFERROR(ROUND(Table1[[#This Row],[cancellation time decimal]],0),"not cancelled")</f>
        <v>21</v>
      </c>
      <c r="J5386" s="10">
        <f>IFERROR(MOD(Table1[[#This Row],[cancellation hour rounded]],24),"not cancelled")</f>
        <v>21</v>
      </c>
      <c r="K5386" s="32">
        <f>1/Table1[[#This Row],[Duration (Time between doses '[in hours'])]]</f>
        <v>8.3333333333333329E-2</v>
      </c>
      <c r="L5386" s="33">
        <f>Table1[[#This Row],[number doses per hour]]*INDEX(Table2[price per dose],Table1[[#This Row],[Drug ID]])</f>
        <v>1.448055119047619</v>
      </c>
      <c r="M5386" s="11" t="b">
        <f>AND(Table1[[#This Row],[hour of cancellation 0 to 23]]&gt;=0,Table1[[#This Row],[hour of cancellation 0 to 23]]&lt;=23)</f>
        <v>1</v>
      </c>
    </row>
    <row r="5387" spans="1:13" x14ac:dyDescent="0.3">
      <c r="A5387" s="1">
        <v>5386</v>
      </c>
      <c r="B5387" s="1">
        <v>5</v>
      </c>
      <c r="C5387" s="2">
        <v>41145.579646532751</v>
      </c>
      <c r="D5387" s="2">
        <v>41205.579166666663</v>
      </c>
      <c r="E5387" s="1">
        <v>24</v>
      </c>
      <c r="F5387" s="2">
        <v>41149.506560675472</v>
      </c>
      <c r="G5387" s="1">
        <v>0</v>
      </c>
      <c r="H5387" s="32">
        <f>IFERROR(HOUR(Table1[[#This Row],[Cancel Date/time]])+MINUTE(Table1[[#This Row],[Cancel Date/time]])/60,"not cancelled")</f>
        <v>12.15</v>
      </c>
      <c r="I5387" s="47">
        <f>IFERROR(ROUND(Table1[[#This Row],[cancellation time decimal]],0),"not cancelled")</f>
        <v>12</v>
      </c>
      <c r="J5387" s="10">
        <f>IFERROR(MOD(Table1[[#This Row],[cancellation hour rounded]],24),"not cancelled")</f>
        <v>12</v>
      </c>
      <c r="K5387" s="32">
        <f>1/Table1[[#This Row],[Duration (Time between doses '[in hours'])]]</f>
        <v>4.1666666666666664E-2</v>
      </c>
      <c r="L5387" s="33">
        <f>Table1[[#This Row],[number doses per hour]]*INDEX(Table2[price per dose],Table1[[#This Row],[Drug ID]])</f>
        <v>0.2815833333333333</v>
      </c>
      <c r="M5387" s="11" t="b">
        <f>AND(Table1[[#This Row],[hour of cancellation 0 to 23]]&gt;=0,Table1[[#This Row],[hour of cancellation 0 to 23]]&lt;=23)</f>
        <v>1</v>
      </c>
    </row>
    <row r="5388" spans="1:13" x14ac:dyDescent="0.3">
      <c r="A5388" s="1">
        <v>5387</v>
      </c>
      <c r="B5388" s="1">
        <v>4</v>
      </c>
      <c r="C5388" s="2">
        <v>41145.577563115628</v>
      </c>
      <c r="D5388" s="2">
        <v>41205.57708333333</v>
      </c>
      <c r="E5388" s="1">
        <v>12</v>
      </c>
      <c r="F5388" s="2">
        <v>41148.44669990999</v>
      </c>
      <c r="G5388" s="1">
        <v>0</v>
      </c>
      <c r="H5388" s="32">
        <f>IFERROR(HOUR(Table1[[#This Row],[Cancel Date/time]])+MINUTE(Table1[[#This Row],[Cancel Date/time]])/60,"not cancelled")</f>
        <v>10.716666666666667</v>
      </c>
      <c r="I5388" s="47">
        <f>IFERROR(ROUND(Table1[[#This Row],[cancellation time decimal]],0),"not cancelled")</f>
        <v>11</v>
      </c>
      <c r="J5388" s="10">
        <f>IFERROR(MOD(Table1[[#This Row],[cancellation hour rounded]],24),"not cancelled")</f>
        <v>11</v>
      </c>
      <c r="K5388" s="32">
        <f>1/Table1[[#This Row],[Duration (Time between doses '[in hours'])]]</f>
        <v>8.3333333333333329E-2</v>
      </c>
      <c r="L5388" s="33">
        <f>Table1[[#This Row],[number doses per hour]]*INDEX(Table2[price per dose],Table1[[#This Row],[Drug ID]])</f>
        <v>1.448055119047619</v>
      </c>
      <c r="M5388" s="11" t="b">
        <f>AND(Table1[[#This Row],[hour of cancellation 0 to 23]]&gt;=0,Table1[[#This Row],[hour of cancellation 0 to 23]]&lt;=23)</f>
        <v>1</v>
      </c>
    </row>
    <row r="5389" spans="1:13" x14ac:dyDescent="0.3">
      <c r="A5389" s="1">
        <v>5388</v>
      </c>
      <c r="B5389" s="1">
        <v>2</v>
      </c>
      <c r="C5389" s="2">
        <v>41145.55304134827</v>
      </c>
      <c r="D5389" s="2">
        <v>41205.552777777775</v>
      </c>
      <c r="E5389" s="1">
        <v>10</v>
      </c>
      <c r="F5389" s="2">
        <v>41146.324087829329</v>
      </c>
      <c r="G5389" s="1">
        <v>0</v>
      </c>
      <c r="H5389" s="32">
        <f>IFERROR(HOUR(Table1[[#This Row],[Cancel Date/time]])+MINUTE(Table1[[#This Row],[Cancel Date/time]])/60,"not cancelled")</f>
        <v>7.7666666666666666</v>
      </c>
      <c r="I5389" s="47">
        <f>IFERROR(ROUND(Table1[[#This Row],[cancellation time decimal]],0),"not cancelled")</f>
        <v>8</v>
      </c>
      <c r="J5389" s="10">
        <f>IFERROR(MOD(Table1[[#This Row],[cancellation hour rounded]],24),"not cancelled")</f>
        <v>8</v>
      </c>
      <c r="K5389" s="32">
        <f>1/Table1[[#This Row],[Duration (Time between doses '[in hours'])]]</f>
        <v>0.1</v>
      </c>
      <c r="L5389" s="33">
        <f>Table1[[#This Row],[number doses per hour]]*INDEX(Table2[price per dose],Table1[[#This Row],[Drug ID]])</f>
        <v>0.84959999999999969</v>
      </c>
      <c r="M5389" s="11" t="b">
        <f>AND(Table1[[#This Row],[hour of cancellation 0 to 23]]&gt;=0,Table1[[#This Row],[hour of cancellation 0 to 23]]&lt;=23)</f>
        <v>1</v>
      </c>
    </row>
    <row r="5390" spans="1:13" x14ac:dyDescent="0.3">
      <c r="A5390" s="1">
        <v>5389</v>
      </c>
      <c r="B5390" s="1">
        <v>3</v>
      </c>
      <c r="C5390" s="2">
        <v>41145.564039124976</v>
      </c>
      <c r="D5390" s="2">
        <v>41205.563888888886</v>
      </c>
      <c r="E5390" s="1">
        <v>24</v>
      </c>
      <c r="F5390" s="2">
        <v>41147.440099027241</v>
      </c>
      <c r="G5390" s="1">
        <v>0</v>
      </c>
      <c r="H5390" s="32">
        <f>IFERROR(HOUR(Table1[[#This Row],[Cancel Date/time]])+MINUTE(Table1[[#This Row],[Cancel Date/time]])/60,"not cancelled")</f>
        <v>10.55</v>
      </c>
      <c r="I5390" s="47">
        <f>IFERROR(ROUND(Table1[[#This Row],[cancellation time decimal]],0),"not cancelled")</f>
        <v>11</v>
      </c>
      <c r="J5390" s="10">
        <f>IFERROR(MOD(Table1[[#This Row],[cancellation hour rounded]],24),"not cancelled")</f>
        <v>11</v>
      </c>
      <c r="K5390" s="32">
        <f>1/Table1[[#This Row],[Duration (Time between doses '[in hours'])]]</f>
        <v>4.1666666666666664E-2</v>
      </c>
      <c r="L5390" s="33">
        <f>Table1[[#This Row],[number doses per hour]]*INDEX(Table2[price per dose],Table1[[#This Row],[Drug ID]])</f>
        <v>0.18133000000000002</v>
      </c>
      <c r="M5390" s="11" t="b">
        <f>AND(Table1[[#This Row],[hour of cancellation 0 to 23]]&gt;=0,Table1[[#This Row],[hour of cancellation 0 to 23]]&lt;=23)</f>
        <v>1</v>
      </c>
    </row>
    <row r="5391" spans="1:13" hidden="1" x14ac:dyDescent="0.3">
      <c r="A5391" s="1">
        <v>5390</v>
      </c>
      <c r="B5391" s="1">
        <v>6</v>
      </c>
      <c r="C5391" s="2">
        <v>41145.678649046095</v>
      </c>
      <c r="D5391" s="2">
        <v>41150.053187032019</v>
      </c>
      <c r="E5391" s="1">
        <v>24</v>
      </c>
      <c r="F5391" s="2" t="s">
        <v>5</v>
      </c>
      <c r="G5391" s="1">
        <v>0</v>
      </c>
      <c r="H5391" s="32" t="str">
        <f>IFERROR(HOUR(Table1[[#This Row],[Cancel Date/time]])+MINUTE(Table1[[#This Row],[Cancel Date/time]])/60,"not cancelled")</f>
        <v>not cancelled</v>
      </c>
      <c r="I5391" s="47" t="str">
        <f>IFERROR(ROUND(Table1[[#This Row],[cancellation time decimal]],0),"not cancelled")</f>
        <v>not cancelled</v>
      </c>
      <c r="J5391" s="10" t="str">
        <f>IFERROR(MOD(Table1[[#This Row],[cancellation hour rounded]],24),"not cancelled")</f>
        <v>not cancelled</v>
      </c>
      <c r="K5391" s="32">
        <f>1/Table1[[#This Row],[Duration (Time between doses '[in hours'])]]</f>
        <v>4.1666666666666664E-2</v>
      </c>
      <c r="L5391" s="33">
        <f>Table1[[#This Row],[number doses per hour]]*INDEX(Table2[price per dose],Table1[[#This Row],[Drug ID]])</f>
        <v>0.35218749999999999</v>
      </c>
      <c r="M5391" s="11" t="b">
        <f>AND(Table1[[#This Row],[hour of cancellation 0 to 23]]&gt;=0,Table1[[#This Row],[hour of cancellation 0 to 23]]&lt;=23)</f>
        <v>0</v>
      </c>
    </row>
    <row r="5392" spans="1:13" x14ac:dyDescent="0.3">
      <c r="A5392" s="1">
        <v>5391</v>
      </c>
      <c r="B5392" s="1">
        <v>3</v>
      </c>
      <c r="C5392" s="2">
        <v>41145.678658414756</v>
      </c>
      <c r="D5392" s="2">
        <v>41205.678472222222</v>
      </c>
      <c r="E5392" s="1">
        <v>24</v>
      </c>
      <c r="F5392" s="2">
        <v>41148.394475461697</v>
      </c>
      <c r="G5392" s="1">
        <v>0</v>
      </c>
      <c r="H5392" s="32">
        <f>IFERROR(HOUR(Table1[[#This Row],[Cancel Date/time]])+MINUTE(Table1[[#This Row],[Cancel Date/time]])/60,"not cancelled")</f>
        <v>9.4666666666666668</v>
      </c>
      <c r="I5392" s="47">
        <f>IFERROR(ROUND(Table1[[#This Row],[cancellation time decimal]],0),"not cancelled")</f>
        <v>9</v>
      </c>
      <c r="J5392" s="10">
        <f>IFERROR(MOD(Table1[[#This Row],[cancellation hour rounded]],24),"not cancelled")</f>
        <v>9</v>
      </c>
      <c r="K5392" s="32">
        <f>1/Table1[[#This Row],[Duration (Time between doses '[in hours'])]]</f>
        <v>4.1666666666666664E-2</v>
      </c>
      <c r="L5392" s="33">
        <f>Table1[[#This Row],[number doses per hour]]*INDEX(Table2[price per dose],Table1[[#This Row],[Drug ID]])</f>
        <v>0.18133000000000002</v>
      </c>
      <c r="M5392" s="11" t="b">
        <f>AND(Table1[[#This Row],[hour of cancellation 0 to 23]]&gt;=0,Table1[[#This Row],[hour of cancellation 0 to 23]]&lt;=23)</f>
        <v>1</v>
      </c>
    </row>
    <row r="5393" spans="1:13" hidden="1" x14ac:dyDescent="0.3">
      <c r="A5393" s="1">
        <v>5392</v>
      </c>
      <c r="B5393" s="1">
        <v>2</v>
      </c>
      <c r="C5393" s="2">
        <v>41145.694823200152</v>
      </c>
      <c r="D5393" s="2">
        <v>41148.527833404711</v>
      </c>
      <c r="E5393" s="1">
        <v>10</v>
      </c>
      <c r="F5393" s="2" t="s">
        <v>5</v>
      </c>
      <c r="G5393" s="1">
        <v>0</v>
      </c>
      <c r="H5393" s="32" t="str">
        <f>IFERROR(HOUR(Table1[[#This Row],[Cancel Date/time]])+MINUTE(Table1[[#This Row],[Cancel Date/time]])/60,"not cancelled")</f>
        <v>not cancelled</v>
      </c>
      <c r="I5393" s="47" t="str">
        <f>IFERROR(ROUND(Table1[[#This Row],[cancellation time decimal]],0),"not cancelled")</f>
        <v>not cancelled</v>
      </c>
      <c r="J5393" s="10" t="str">
        <f>IFERROR(MOD(Table1[[#This Row],[cancellation hour rounded]],24),"not cancelled")</f>
        <v>not cancelled</v>
      </c>
      <c r="K5393" s="32">
        <f>1/Table1[[#This Row],[Duration (Time between doses '[in hours'])]]</f>
        <v>0.1</v>
      </c>
      <c r="L5393" s="33">
        <f>Table1[[#This Row],[number doses per hour]]*INDEX(Table2[price per dose],Table1[[#This Row],[Drug ID]])</f>
        <v>0.84959999999999969</v>
      </c>
      <c r="M5393" s="11" t="b">
        <f>AND(Table1[[#This Row],[hour of cancellation 0 to 23]]&gt;=0,Table1[[#This Row],[hour of cancellation 0 to 23]]&lt;=23)</f>
        <v>0</v>
      </c>
    </row>
    <row r="5394" spans="1:13" x14ac:dyDescent="0.3">
      <c r="A5394" s="1">
        <v>5393</v>
      </c>
      <c r="B5394" s="1">
        <v>4</v>
      </c>
      <c r="C5394" s="2">
        <v>41145.674658349264</v>
      </c>
      <c r="D5394" s="2">
        <v>41205.674305555556</v>
      </c>
      <c r="E5394" s="1">
        <v>12</v>
      </c>
      <c r="F5394" s="2">
        <v>41148.888740139264</v>
      </c>
      <c r="G5394" s="1">
        <v>0</v>
      </c>
      <c r="H5394" s="32">
        <f>IFERROR(HOUR(Table1[[#This Row],[Cancel Date/time]])+MINUTE(Table1[[#This Row],[Cancel Date/time]])/60,"not cancelled")</f>
        <v>21.316666666666666</v>
      </c>
      <c r="I5394" s="47">
        <f>IFERROR(ROUND(Table1[[#This Row],[cancellation time decimal]],0),"not cancelled")</f>
        <v>21</v>
      </c>
      <c r="J5394" s="10">
        <f>IFERROR(MOD(Table1[[#This Row],[cancellation hour rounded]],24),"not cancelled")</f>
        <v>21</v>
      </c>
      <c r="K5394" s="32">
        <f>1/Table1[[#This Row],[Duration (Time between doses '[in hours'])]]</f>
        <v>8.3333333333333329E-2</v>
      </c>
      <c r="L5394" s="33">
        <f>Table1[[#This Row],[number doses per hour]]*INDEX(Table2[price per dose],Table1[[#This Row],[Drug ID]])</f>
        <v>1.448055119047619</v>
      </c>
      <c r="M5394" s="11" t="b">
        <f>AND(Table1[[#This Row],[hour of cancellation 0 to 23]]&gt;=0,Table1[[#This Row],[hour of cancellation 0 to 23]]&lt;=23)</f>
        <v>1</v>
      </c>
    </row>
    <row r="5395" spans="1:13" x14ac:dyDescent="0.3">
      <c r="A5395" s="1">
        <v>5394</v>
      </c>
      <c r="B5395" s="1">
        <v>1</v>
      </c>
      <c r="C5395" s="2">
        <v>41145.682614892663</v>
      </c>
      <c r="D5395" s="2">
        <v>41205.681944444441</v>
      </c>
      <c r="E5395" s="1">
        <v>8</v>
      </c>
      <c r="F5395" s="2">
        <v>41146.344334624628</v>
      </c>
      <c r="G5395" s="1">
        <v>0</v>
      </c>
      <c r="H5395" s="32">
        <f>IFERROR(HOUR(Table1[[#This Row],[Cancel Date/time]])+MINUTE(Table1[[#This Row],[Cancel Date/time]])/60,"not cancelled")</f>
        <v>8.25</v>
      </c>
      <c r="I5395" s="47">
        <f>IFERROR(ROUND(Table1[[#This Row],[cancellation time decimal]],0),"not cancelled")</f>
        <v>8</v>
      </c>
      <c r="J5395" s="10">
        <f>IFERROR(MOD(Table1[[#This Row],[cancellation hour rounded]],24),"not cancelled")</f>
        <v>8</v>
      </c>
      <c r="K5395" s="32">
        <f>1/Table1[[#This Row],[Duration (Time between doses '[in hours'])]]</f>
        <v>0.125</v>
      </c>
      <c r="L5395" s="33">
        <f>Table1[[#This Row],[number doses per hour]]*INDEX(Table2[price per dose],Table1[[#This Row],[Drug ID]])</f>
        <v>0.84929166666666667</v>
      </c>
      <c r="M5395" s="11" t="b">
        <f>AND(Table1[[#This Row],[hour of cancellation 0 to 23]]&gt;=0,Table1[[#This Row],[hour of cancellation 0 to 23]]&lt;=23)</f>
        <v>1</v>
      </c>
    </row>
    <row r="5396" spans="1:13" x14ac:dyDescent="0.3">
      <c r="A5396" s="1">
        <v>5395</v>
      </c>
      <c r="B5396" s="1">
        <v>7</v>
      </c>
      <c r="C5396" s="2">
        <v>41145.6968947184</v>
      </c>
      <c r="D5396" s="2">
        <v>41205.696527777778</v>
      </c>
      <c r="E5396" s="1">
        <v>24</v>
      </c>
      <c r="F5396" s="2">
        <v>41172.885992597483</v>
      </c>
      <c r="G5396" s="1">
        <v>0</v>
      </c>
      <c r="H5396" s="32">
        <f>IFERROR(HOUR(Table1[[#This Row],[Cancel Date/time]])+MINUTE(Table1[[#This Row],[Cancel Date/time]])/60,"not cancelled")</f>
        <v>21.25</v>
      </c>
      <c r="I5396" s="47">
        <f>IFERROR(ROUND(Table1[[#This Row],[cancellation time decimal]],0),"not cancelled")</f>
        <v>21</v>
      </c>
      <c r="J5396" s="10">
        <f>IFERROR(MOD(Table1[[#This Row],[cancellation hour rounded]],24),"not cancelled")</f>
        <v>21</v>
      </c>
      <c r="K5396" s="32">
        <f>1/Table1[[#This Row],[Duration (Time between doses '[in hours'])]]</f>
        <v>4.1666666666666664E-2</v>
      </c>
      <c r="L5396" s="33">
        <f>Table1[[#This Row],[number doses per hour]]*INDEX(Table2[price per dose],Table1[[#This Row],[Drug ID]])</f>
        <v>1.2958049999999997</v>
      </c>
      <c r="M5396" s="11" t="b">
        <f>AND(Table1[[#This Row],[hour of cancellation 0 to 23]]&gt;=0,Table1[[#This Row],[hour of cancellation 0 to 23]]&lt;=23)</f>
        <v>1</v>
      </c>
    </row>
    <row r="5397" spans="1:13" x14ac:dyDescent="0.3">
      <c r="A5397" s="1">
        <v>5396</v>
      </c>
      <c r="B5397" s="1">
        <v>1</v>
      </c>
      <c r="C5397" s="2">
        <v>41145.71656978051</v>
      </c>
      <c r="D5397" s="2">
        <v>41205.715972222228</v>
      </c>
      <c r="E5397" s="1">
        <v>8</v>
      </c>
      <c r="F5397" s="2">
        <v>41145.907418440205</v>
      </c>
      <c r="G5397" s="1">
        <v>0</v>
      </c>
      <c r="H5397" s="32">
        <f>IFERROR(HOUR(Table1[[#This Row],[Cancel Date/time]])+MINUTE(Table1[[#This Row],[Cancel Date/time]])/60,"not cancelled")</f>
        <v>21.766666666666666</v>
      </c>
      <c r="I5397" s="47">
        <f>IFERROR(ROUND(Table1[[#This Row],[cancellation time decimal]],0),"not cancelled")</f>
        <v>22</v>
      </c>
      <c r="J5397" s="10">
        <f>IFERROR(MOD(Table1[[#This Row],[cancellation hour rounded]],24),"not cancelled")</f>
        <v>22</v>
      </c>
      <c r="K5397" s="32">
        <f>1/Table1[[#This Row],[Duration (Time between doses '[in hours'])]]</f>
        <v>0.125</v>
      </c>
      <c r="L5397" s="33">
        <f>Table1[[#This Row],[number doses per hour]]*INDEX(Table2[price per dose],Table1[[#This Row],[Drug ID]])</f>
        <v>0.84929166666666667</v>
      </c>
      <c r="M5397" s="11" t="b">
        <f>AND(Table1[[#This Row],[hour of cancellation 0 to 23]]&gt;=0,Table1[[#This Row],[hour of cancellation 0 to 23]]&lt;=23)</f>
        <v>1</v>
      </c>
    </row>
    <row r="5398" spans="1:13" x14ac:dyDescent="0.3">
      <c r="A5398" s="1">
        <v>5397</v>
      </c>
      <c r="B5398" s="1">
        <v>1</v>
      </c>
      <c r="C5398" s="2">
        <v>41145.777179040859</v>
      </c>
      <c r="D5398" s="2">
        <v>41205.777083333334</v>
      </c>
      <c r="E5398" s="1">
        <v>8</v>
      </c>
      <c r="F5398" s="2">
        <v>41146.027751211186</v>
      </c>
      <c r="G5398" s="1">
        <v>0</v>
      </c>
      <c r="H5398" s="32">
        <f>IFERROR(HOUR(Table1[[#This Row],[Cancel Date/time]])+MINUTE(Table1[[#This Row],[Cancel Date/time]])/60,"not cancelled")</f>
        <v>0.65</v>
      </c>
      <c r="I5398" s="47">
        <f>IFERROR(ROUND(Table1[[#This Row],[cancellation time decimal]],0),"not cancelled")</f>
        <v>1</v>
      </c>
      <c r="J5398" s="10">
        <f>IFERROR(MOD(Table1[[#This Row],[cancellation hour rounded]],24),"not cancelled")</f>
        <v>1</v>
      </c>
      <c r="K5398" s="32">
        <f>1/Table1[[#This Row],[Duration (Time between doses '[in hours'])]]</f>
        <v>0.125</v>
      </c>
      <c r="L5398" s="33">
        <f>Table1[[#This Row],[number doses per hour]]*INDEX(Table2[price per dose],Table1[[#This Row],[Drug ID]])</f>
        <v>0.84929166666666667</v>
      </c>
      <c r="M5398" s="11" t="b">
        <f>AND(Table1[[#This Row],[hour of cancellation 0 to 23]]&gt;=0,Table1[[#This Row],[hour of cancellation 0 to 23]]&lt;=23)</f>
        <v>1</v>
      </c>
    </row>
    <row r="5399" spans="1:13" x14ac:dyDescent="0.3">
      <c r="A5399" s="1">
        <v>5398</v>
      </c>
      <c r="B5399" s="1">
        <v>1</v>
      </c>
      <c r="C5399" s="2">
        <v>41145.82937320014</v>
      </c>
      <c r="D5399" s="2">
        <v>41205.829166666663</v>
      </c>
      <c r="E5399" s="1">
        <v>12</v>
      </c>
      <c r="F5399" s="2">
        <v>41146.572841460096</v>
      </c>
      <c r="G5399" s="1">
        <v>0</v>
      </c>
      <c r="H5399" s="32">
        <f>IFERROR(HOUR(Table1[[#This Row],[Cancel Date/time]])+MINUTE(Table1[[#This Row],[Cancel Date/time]])/60,"not cancelled")</f>
        <v>13.733333333333333</v>
      </c>
      <c r="I5399" s="47">
        <f>IFERROR(ROUND(Table1[[#This Row],[cancellation time decimal]],0),"not cancelled")</f>
        <v>14</v>
      </c>
      <c r="J5399" s="10">
        <f>IFERROR(MOD(Table1[[#This Row],[cancellation hour rounded]],24),"not cancelled")</f>
        <v>14</v>
      </c>
      <c r="K5399" s="32">
        <f>1/Table1[[#This Row],[Duration (Time between doses '[in hours'])]]</f>
        <v>8.3333333333333329E-2</v>
      </c>
      <c r="L5399" s="33">
        <f>Table1[[#This Row],[number doses per hour]]*INDEX(Table2[price per dose],Table1[[#This Row],[Drug ID]])</f>
        <v>0.56619444444444444</v>
      </c>
      <c r="M5399" s="11" t="b">
        <f>AND(Table1[[#This Row],[hour of cancellation 0 to 23]]&gt;=0,Table1[[#This Row],[hour of cancellation 0 to 23]]&lt;=23)</f>
        <v>1</v>
      </c>
    </row>
    <row r="5400" spans="1:13" x14ac:dyDescent="0.3">
      <c r="A5400" s="1">
        <v>5399</v>
      </c>
      <c r="B5400" s="1">
        <v>1</v>
      </c>
      <c r="C5400" s="2">
        <v>41145.820377108197</v>
      </c>
      <c r="D5400" s="2">
        <v>41205.820138888885</v>
      </c>
      <c r="E5400" s="1">
        <v>8</v>
      </c>
      <c r="F5400" s="2">
        <v>41147.02787824515</v>
      </c>
      <c r="G5400" s="1">
        <v>0</v>
      </c>
      <c r="H5400" s="32">
        <f>IFERROR(HOUR(Table1[[#This Row],[Cancel Date/time]])+MINUTE(Table1[[#This Row],[Cancel Date/time]])/60,"not cancelled")</f>
        <v>0.66666666666666663</v>
      </c>
      <c r="I5400" s="47">
        <f>IFERROR(ROUND(Table1[[#This Row],[cancellation time decimal]],0),"not cancelled")</f>
        <v>1</v>
      </c>
      <c r="J5400" s="10">
        <f>IFERROR(MOD(Table1[[#This Row],[cancellation hour rounded]],24),"not cancelled")</f>
        <v>1</v>
      </c>
      <c r="K5400" s="32">
        <f>1/Table1[[#This Row],[Duration (Time between doses '[in hours'])]]</f>
        <v>0.125</v>
      </c>
      <c r="L5400" s="33">
        <f>Table1[[#This Row],[number doses per hour]]*INDEX(Table2[price per dose],Table1[[#This Row],[Drug ID]])</f>
        <v>0.84929166666666667</v>
      </c>
      <c r="M5400" s="11" t="b">
        <f>AND(Table1[[#This Row],[hour of cancellation 0 to 23]]&gt;=0,Table1[[#This Row],[hour of cancellation 0 to 23]]&lt;=23)</f>
        <v>1</v>
      </c>
    </row>
    <row r="5401" spans="1:13" x14ac:dyDescent="0.3">
      <c r="A5401" s="1">
        <v>5400</v>
      </c>
      <c r="B5401" s="1">
        <v>1</v>
      </c>
      <c r="C5401" s="2">
        <v>41145.829471532379</v>
      </c>
      <c r="D5401" s="2">
        <v>41205.829166666663</v>
      </c>
      <c r="E5401" s="1">
        <v>8</v>
      </c>
      <c r="F5401" s="2">
        <v>41146.722135040363</v>
      </c>
      <c r="G5401" s="1">
        <v>0</v>
      </c>
      <c r="H5401" s="32">
        <f>IFERROR(HOUR(Table1[[#This Row],[Cancel Date/time]])+MINUTE(Table1[[#This Row],[Cancel Date/time]])/60,"not cancelled")</f>
        <v>17.316666666666666</v>
      </c>
      <c r="I5401" s="47">
        <f>IFERROR(ROUND(Table1[[#This Row],[cancellation time decimal]],0),"not cancelled")</f>
        <v>17</v>
      </c>
      <c r="J5401" s="10">
        <f>IFERROR(MOD(Table1[[#This Row],[cancellation hour rounded]],24),"not cancelled")</f>
        <v>17</v>
      </c>
      <c r="K5401" s="32">
        <f>1/Table1[[#This Row],[Duration (Time between doses '[in hours'])]]</f>
        <v>0.125</v>
      </c>
      <c r="L5401" s="33">
        <f>Table1[[#This Row],[number doses per hour]]*INDEX(Table2[price per dose],Table1[[#This Row],[Drug ID]])</f>
        <v>0.84929166666666667</v>
      </c>
      <c r="M5401" s="11" t="b">
        <f>AND(Table1[[#This Row],[hour of cancellation 0 to 23]]&gt;=0,Table1[[#This Row],[hour of cancellation 0 to 23]]&lt;=23)</f>
        <v>1</v>
      </c>
    </row>
    <row r="5402" spans="1:13" x14ac:dyDescent="0.3">
      <c r="A5402" s="1">
        <v>5401</v>
      </c>
      <c r="B5402" s="1">
        <v>2</v>
      </c>
      <c r="C5402" s="2">
        <v>41145.908556769726</v>
      </c>
      <c r="D5402" s="2">
        <v>41205.908333333333</v>
      </c>
      <c r="E5402" s="1">
        <v>10</v>
      </c>
      <c r="F5402" s="2">
        <v>41146.25469269036</v>
      </c>
      <c r="G5402" s="1">
        <v>0</v>
      </c>
      <c r="H5402" s="32">
        <f>IFERROR(HOUR(Table1[[#This Row],[Cancel Date/time]])+MINUTE(Table1[[#This Row],[Cancel Date/time]])/60,"not cancelled")</f>
        <v>6.1</v>
      </c>
      <c r="I5402" s="47">
        <f>IFERROR(ROUND(Table1[[#This Row],[cancellation time decimal]],0),"not cancelled")</f>
        <v>6</v>
      </c>
      <c r="J5402" s="10">
        <f>IFERROR(MOD(Table1[[#This Row],[cancellation hour rounded]],24),"not cancelled")</f>
        <v>6</v>
      </c>
      <c r="K5402" s="32">
        <f>1/Table1[[#This Row],[Duration (Time between doses '[in hours'])]]</f>
        <v>0.1</v>
      </c>
      <c r="L5402" s="33">
        <f>Table1[[#This Row],[number doses per hour]]*INDEX(Table2[price per dose],Table1[[#This Row],[Drug ID]])</f>
        <v>0.84959999999999969</v>
      </c>
      <c r="M5402" s="11" t="b">
        <f>AND(Table1[[#This Row],[hour of cancellation 0 to 23]]&gt;=0,Table1[[#This Row],[hour of cancellation 0 to 23]]&lt;=23)</f>
        <v>1</v>
      </c>
    </row>
    <row r="5403" spans="1:13" x14ac:dyDescent="0.3">
      <c r="A5403" s="1">
        <v>5402</v>
      </c>
      <c r="B5403" s="1">
        <v>5</v>
      </c>
      <c r="C5403" s="2">
        <v>41145.969277259632</v>
      </c>
      <c r="D5403" s="2">
        <v>41205.96875</v>
      </c>
      <c r="E5403" s="1">
        <v>24</v>
      </c>
      <c r="F5403" s="2">
        <v>41148.350140885952</v>
      </c>
      <c r="G5403" s="1">
        <v>0</v>
      </c>
      <c r="H5403" s="32">
        <f>IFERROR(HOUR(Table1[[#This Row],[Cancel Date/time]])+MINUTE(Table1[[#This Row],[Cancel Date/time]])/60,"not cancelled")</f>
        <v>8.4</v>
      </c>
      <c r="I5403" s="47">
        <f>IFERROR(ROUND(Table1[[#This Row],[cancellation time decimal]],0),"not cancelled")</f>
        <v>8</v>
      </c>
      <c r="J5403" s="10">
        <f>IFERROR(MOD(Table1[[#This Row],[cancellation hour rounded]],24),"not cancelled")</f>
        <v>8</v>
      </c>
      <c r="K5403" s="32">
        <f>1/Table1[[#This Row],[Duration (Time between doses '[in hours'])]]</f>
        <v>4.1666666666666664E-2</v>
      </c>
      <c r="L5403" s="33">
        <f>Table1[[#This Row],[number doses per hour]]*INDEX(Table2[price per dose],Table1[[#This Row],[Drug ID]])</f>
        <v>0.2815833333333333</v>
      </c>
      <c r="M5403" s="11" t="b">
        <f>AND(Table1[[#This Row],[hour of cancellation 0 to 23]]&gt;=0,Table1[[#This Row],[hour of cancellation 0 to 23]]&lt;=23)</f>
        <v>1</v>
      </c>
    </row>
    <row r="5404" spans="1:13" x14ac:dyDescent="0.3">
      <c r="A5404" s="1">
        <v>5403</v>
      </c>
      <c r="B5404" s="1">
        <v>2</v>
      </c>
      <c r="C5404" s="2">
        <v>41145.998043885214</v>
      </c>
      <c r="D5404" s="2">
        <v>41205.997916666667</v>
      </c>
      <c r="E5404" s="1">
        <v>10</v>
      </c>
      <c r="F5404" s="2">
        <v>41147.369050800349</v>
      </c>
      <c r="G5404" s="1">
        <v>0</v>
      </c>
      <c r="H5404" s="32">
        <f>IFERROR(HOUR(Table1[[#This Row],[Cancel Date/time]])+MINUTE(Table1[[#This Row],[Cancel Date/time]])/60,"not cancelled")</f>
        <v>8.85</v>
      </c>
      <c r="I5404" s="47">
        <f>IFERROR(ROUND(Table1[[#This Row],[cancellation time decimal]],0),"not cancelled")</f>
        <v>9</v>
      </c>
      <c r="J5404" s="10">
        <f>IFERROR(MOD(Table1[[#This Row],[cancellation hour rounded]],24),"not cancelled")</f>
        <v>9</v>
      </c>
      <c r="K5404" s="32">
        <f>1/Table1[[#This Row],[Duration (Time between doses '[in hours'])]]</f>
        <v>0.1</v>
      </c>
      <c r="L5404" s="33">
        <f>Table1[[#This Row],[number doses per hour]]*INDEX(Table2[price per dose],Table1[[#This Row],[Drug ID]])</f>
        <v>0.84959999999999969</v>
      </c>
      <c r="M5404" s="11" t="b">
        <f>AND(Table1[[#This Row],[hour of cancellation 0 to 23]]&gt;=0,Table1[[#This Row],[hour of cancellation 0 to 23]]&lt;=23)</f>
        <v>1</v>
      </c>
    </row>
    <row r="5405" spans="1:13" x14ac:dyDescent="0.3">
      <c r="A5405" s="1">
        <v>5404</v>
      </c>
      <c r="B5405" s="1">
        <v>6</v>
      </c>
      <c r="C5405" s="2">
        <v>41146.000071104638</v>
      </c>
      <c r="D5405" s="2">
        <v>41206</v>
      </c>
      <c r="E5405" s="1">
        <v>24</v>
      </c>
      <c r="F5405" s="2">
        <v>41157.623118702802</v>
      </c>
      <c r="G5405" s="1">
        <v>0</v>
      </c>
      <c r="H5405" s="32">
        <f>IFERROR(HOUR(Table1[[#This Row],[Cancel Date/time]])+MINUTE(Table1[[#This Row],[Cancel Date/time]])/60,"not cancelled")</f>
        <v>14.95</v>
      </c>
      <c r="I5405" s="47">
        <f>IFERROR(ROUND(Table1[[#This Row],[cancellation time decimal]],0),"not cancelled")</f>
        <v>15</v>
      </c>
      <c r="J5405" s="10">
        <f>IFERROR(MOD(Table1[[#This Row],[cancellation hour rounded]],24),"not cancelled")</f>
        <v>15</v>
      </c>
      <c r="K5405" s="32">
        <f>1/Table1[[#This Row],[Duration (Time between doses '[in hours'])]]</f>
        <v>4.1666666666666664E-2</v>
      </c>
      <c r="L5405" s="33">
        <f>Table1[[#This Row],[number doses per hour]]*INDEX(Table2[price per dose],Table1[[#This Row],[Drug ID]])</f>
        <v>0.35218749999999999</v>
      </c>
      <c r="M5405" s="11" t="b">
        <f>AND(Table1[[#This Row],[hour of cancellation 0 to 23]]&gt;=0,Table1[[#This Row],[hour of cancellation 0 to 23]]&lt;=23)</f>
        <v>1</v>
      </c>
    </row>
    <row r="5406" spans="1:13" hidden="1" x14ac:dyDescent="0.3">
      <c r="A5406" s="1">
        <v>5405</v>
      </c>
      <c r="B5406" s="1">
        <v>6</v>
      </c>
      <c r="C5406" s="2">
        <v>41146.031195807576</v>
      </c>
      <c r="D5406" s="2">
        <v>41150.113888888889</v>
      </c>
      <c r="E5406" s="1">
        <v>24</v>
      </c>
      <c r="F5406" s="2" t="s">
        <v>5</v>
      </c>
      <c r="G5406" s="1">
        <v>0</v>
      </c>
      <c r="H5406" s="32" t="str">
        <f>IFERROR(HOUR(Table1[[#This Row],[Cancel Date/time]])+MINUTE(Table1[[#This Row],[Cancel Date/time]])/60,"not cancelled")</f>
        <v>not cancelled</v>
      </c>
      <c r="I5406" s="47" t="str">
        <f>IFERROR(ROUND(Table1[[#This Row],[cancellation time decimal]],0),"not cancelled")</f>
        <v>not cancelled</v>
      </c>
      <c r="J5406" s="10" t="str">
        <f>IFERROR(MOD(Table1[[#This Row],[cancellation hour rounded]],24),"not cancelled")</f>
        <v>not cancelled</v>
      </c>
      <c r="K5406" s="32">
        <f>1/Table1[[#This Row],[Duration (Time between doses '[in hours'])]]</f>
        <v>4.1666666666666664E-2</v>
      </c>
      <c r="L5406" s="33">
        <f>Table1[[#This Row],[number doses per hour]]*INDEX(Table2[price per dose],Table1[[#This Row],[Drug ID]])</f>
        <v>0.35218749999999999</v>
      </c>
      <c r="M5406" s="11" t="b">
        <f>AND(Table1[[#This Row],[hour of cancellation 0 to 23]]&gt;=0,Table1[[#This Row],[hour of cancellation 0 to 23]]&lt;=23)</f>
        <v>0</v>
      </c>
    </row>
    <row r="5407" spans="1:13" x14ac:dyDescent="0.3">
      <c r="A5407" s="1">
        <v>5406</v>
      </c>
      <c r="B5407" s="1">
        <v>7</v>
      </c>
      <c r="C5407" s="2">
        <v>41146.079028507629</v>
      </c>
      <c r="D5407" s="2">
        <v>41206.078472222223</v>
      </c>
      <c r="E5407" s="1">
        <v>24</v>
      </c>
      <c r="F5407" s="2">
        <v>41166.420471619793</v>
      </c>
      <c r="G5407" s="1">
        <v>0</v>
      </c>
      <c r="H5407" s="32">
        <f>IFERROR(HOUR(Table1[[#This Row],[Cancel Date/time]])+MINUTE(Table1[[#This Row],[Cancel Date/time]])/60,"not cancelled")</f>
        <v>10.083333333333334</v>
      </c>
      <c r="I5407" s="47">
        <f>IFERROR(ROUND(Table1[[#This Row],[cancellation time decimal]],0),"not cancelled")</f>
        <v>10</v>
      </c>
      <c r="J5407" s="10">
        <f>IFERROR(MOD(Table1[[#This Row],[cancellation hour rounded]],24),"not cancelled")</f>
        <v>10</v>
      </c>
      <c r="K5407" s="32">
        <f>1/Table1[[#This Row],[Duration (Time between doses '[in hours'])]]</f>
        <v>4.1666666666666664E-2</v>
      </c>
      <c r="L5407" s="33">
        <f>Table1[[#This Row],[number doses per hour]]*INDEX(Table2[price per dose],Table1[[#This Row],[Drug ID]])</f>
        <v>1.2958049999999997</v>
      </c>
      <c r="M5407" s="11" t="b">
        <f>AND(Table1[[#This Row],[hour of cancellation 0 to 23]]&gt;=0,Table1[[#This Row],[hour of cancellation 0 to 23]]&lt;=23)</f>
        <v>1</v>
      </c>
    </row>
    <row r="5408" spans="1:13" x14ac:dyDescent="0.3">
      <c r="A5408" s="1">
        <v>5407</v>
      </c>
      <c r="B5408" s="1">
        <v>5</v>
      </c>
      <c r="C5408" s="2">
        <v>41146.313034466584</v>
      </c>
      <c r="D5408" s="2">
        <v>41206.3125</v>
      </c>
      <c r="E5408" s="1">
        <v>24</v>
      </c>
      <c r="F5408" s="2">
        <v>41149.382715575928</v>
      </c>
      <c r="G5408" s="1">
        <v>0</v>
      </c>
      <c r="H5408" s="32">
        <f>IFERROR(HOUR(Table1[[#This Row],[Cancel Date/time]])+MINUTE(Table1[[#This Row],[Cancel Date/time]])/60,"not cancelled")</f>
        <v>9.1833333333333336</v>
      </c>
      <c r="I5408" s="47">
        <f>IFERROR(ROUND(Table1[[#This Row],[cancellation time decimal]],0),"not cancelled")</f>
        <v>9</v>
      </c>
      <c r="J5408" s="10">
        <f>IFERROR(MOD(Table1[[#This Row],[cancellation hour rounded]],24),"not cancelled")</f>
        <v>9</v>
      </c>
      <c r="K5408" s="32">
        <f>1/Table1[[#This Row],[Duration (Time between doses '[in hours'])]]</f>
        <v>4.1666666666666664E-2</v>
      </c>
      <c r="L5408" s="33">
        <f>Table1[[#This Row],[number doses per hour]]*INDEX(Table2[price per dose],Table1[[#This Row],[Drug ID]])</f>
        <v>0.2815833333333333</v>
      </c>
      <c r="M5408" s="11" t="b">
        <f>AND(Table1[[#This Row],[hour of cancellation 0 to 23]]&gt;=0,Table1[[#This Row],[hour of cancellation 0 to 23]]&lt;=23)</f>
        <v>1</v>
      </c>
    </row>
    <row r="5409" spans="1:13" x14ac:dyDescent="0.3">
      <c r="A5409" s="1">
        <v>5408</v>
      </c>
      <c r="B5409" s="1">
        <v>1</v>
      </c>
      <c r="C5409" s="2">
        <v>41146.344163480135</v>
      </c>
      <c r="D5409" s="2">
        <v>41206.34375</v>
      </c>
      <c r="E5409" s="1">
        <v>8</v>
      </c>
      <c r="F5409" s="2">
        <v>41147.421987939102</v>
      </c>
      <c r="G5409" s="1">
        <v>0</v>
      </c>
      <c r="H5409" s="32">
        <f>IFERROR(HOUR(Table1[[#This Row],[Cancel Date/time]])+MINUTE(Table1[[#This Row],[Cancel Date/time]])/60,"not cancelled")</f>
        <v>10.116666666666667</v>
      </c>
      <c r="I5409" s="47">
        <f>IFERROR(ROUND(Table1[[#This Row],[cancellation time decimal]],0),"not cancelled")</f>
        <v>10</v>
      </c>
      <c r="J5409" s="10">
        <f>IFERROR(MOD(Table1[[#This Row],[cancellation hour rounded]],24),"not cancelled")</f>
        <v>10</v>
      </c>
      <c r="K5409" s="32">
        <f>1/Table1[[#This Row],[Duration (Time between doses '[in hours'])]]</f>
        <v>0.125</v>
      </c>
      <c r="L5409" s="33">
        <f>Table1[[#This Row],[number doses per hour]]*INDEX(Table2[price per dose],Table1[[#This Row],[Drug ID]])</f>
        <v>0.84929166666666667</v>
      </c>
      <c r="M5409" s="11" t="b">
        <f>AND(Table1[[#This Row],[hour of cancellation 0 to 23]]&gt;=0,Table1[[#This Row],[hour of cancellation 0 to 23]]&lt;=23)</f>
        <v>1</v>
      </c>
    </row>
    <row r="5410" spans="1:13" hidden="1" x14ac:dyDescent="0.3">
      <c r="A5410" s="1">
        <v>5409</v>
      </c>
      <c r="B5410" s="1">
        <v>1</v>
      </c>
      <c r="C5410" s="2">
        <v>41146.365285560474</v>
      </c>
      <c r="D5410" s="2">
        <v>41149.031741635532</v>
      </c>
      <c r="E5410" s="1">
        <v>8</v>
      </c>
      <c r="F5410" s="2" t="s">
        <v>5</v>
      </c>
      <c r="G5410" s="1">
        <v>0</v>
      </c>
      <c r="H5410" s="32" t="str">
        <f>IFERROR(HOUR(Table1[[#This Row],[Cancel Date/time]])+MINUTE(Table1[[#This Row],[Cancel Date/time]])/60,"not cancelled")</f>
        <v>not cancelled</v>
      </c>
      <c r="I5410" s="47" t="str">
        <f>IFERROR(ROUND(Table1[[#This Row],[cancellation time decimal]],0),"not cancelled")</f>
        <v>not cancelled</v>
      </c>
      <c r="J5410" s="10" t="str">
        <f>IFERROR(MOD(Table1[[#This Row],[cancellation hour rounded]],24),"not cancelled")</f>
        <v>not cancelled</v>
      </c>
      <c r="K5410" s="32">
        <f>1/Table1[[#This Row],[Duration (Time between doses '[in hours'])]]</f>
        <v>0.125</v>
      </c>
      <c r="L5410" s="33">
        <f>Table1[[#This Row],[number doses per hour]]*INDEX(Table2[price per dose],Table1[[#This Row],[Drug ID]])</f>
        <v>0.84929166666666667</v>
      </c>
      <c r="M5410" s="11" t="b">
        <f>AND(Table1[[#This Row],[hour of cancellation 0 to 23]]&gt;=0,Table1[[#This Row],[hour of cancellation 0 to 23]]&lt;=23)</f>
        <v>0</v>
      </c>
    </row>
    <row r="5411" spans="1:13" x14ac:dyDescent="0.3">
      <c r="A5411" s="1">
        <v>5410</v>
      </c>
      <c r="B5411" s="1">
        <v>2</v>
      </c>
      <c r="C5411" s="2">
        <v>41146.360921489955</v>
      </c>
      <c r="D5411" s="2">
        <v>41206.36041666667</v>
      </c>
      <c r="E5411" s="1">
        <v>10</v>
      </c>
      <c r="F5411" s="2">
        <v>41147.497905253374</v>
      </c>
      <c r="G5411" s="1">
        <v>0</v>
      </c>
      <c r="H5411" s="32">
        <f>IFERROR(HOUR(Table1[[#This Row],[Cancel Date/time]])+MINUTE(Table1[[#This Row],[Cancel Date/time]])/60,"not cancelled")</f>
        <v>11.933333333333334</v>
      </c>
      <c r="I5411" s="47">
        <f>IFERROR(ROUND(Table1[[#This Row],[cancellation time decimal]],0),"not cancelled")</f>
        <v>12</v>
      </c>
      <c r="J5411" s="10">
        <f>IFERROR(MOD(Table1[[#This Row],[cancellation hour rounded]],24),"not cancelled")</f>
        <v>12</v>
      </c>
      <c r="K5411" s="32">
        <f>1/Table1[[#This Row],[Duration (Time between doses '[in hours'])]]</f>
        <v>0.1</v>
      </c>
      <c r="L5411" s="33">
        <f>Table1[[#This Row],[number doses per hour]]*INDEX(Table2[price per dose],Table1[[#This Row],[Drug ID]])</f>
        <v>0.84959999999999969</v>
      </c>
      <c r="M5411" s="11" t="b">
        <f>AND(Table1[[#This Row],[hour of cancellation 0 to 23]]&gt;=0,Table1[[#This Row],[hour of cancellation 0 to 23]]&lt;=23)</f>
        <v>1</v>
      </c>
    </row>
    <row r="5412" spans="1:13" hidden="1" x14ac:dyDescent="0.3">
      <c r="A5412" s="1">
        <v>5411</v>
      </c>
      <c r="B5412" s="1">
        <v>3</v>
      </c>
      <c r="C5412" s="2">
        <v>41146.37182896267</v>
      </c>
      <c r="D5412" s="2">
        <v>41150.537931543127</v>
      </c>
      <c r="E5412" s="1">
        <v>24</v>
      </c>
      <c r="F5412" s="2" t="s">
        <v>5</v>
      </c>
      <c r="G5412" s="1">
        <v>0</v>
      </c>
      <c r="H5412" s="32" t="str">
        <f>IFERROR(HOUR(Table1[[#This Row],[Cancel Date/time]])+MINUTE(Table1[[#This Row],[Cancel Date/time]])/60,"not cancelled")</f>
        <v>not cancelled</v>
      </c>
      <c r="I5412" s="47" t="str">
        <f>IFERROR(ROUND(Table1[[#This Row],[cancellation time decimal]],0),"not cancelled")</f>
        <v>not cancelled</v>
      </c>
      <c r="J5412" s="10" t="str">
        <f>IFERROR(MOD(Table1[[#This Row],[cancellation hour rounded]],24),"not cancelled")</f>
        <v>not cancelled</v>
      </c>
      <c r="K5412" s="32">
        <f>1/Table1[[#This Row],[Duration (Time between doses '[in hours'])]]</f>
        <v>4.1666666666666664E-2</v>
      </c>
      <c r="L5412" s="33">
        <f>Table1[[#This Row],[number doses per hour]]*INDEX(Table2[price per dose],Table1[[#This Row],[Drug ID]])</f>
        <v>0.18133000000000002</v>
      </c>
      <c r="M5412" s="11" t="b">
        <f>AND(Table1[[#This Row],[hour of cancellation 0 to 23]]&gt;=0,Table1[[#This Row],[hour of cancellation 0 to 23]]&lt;=23)</f>
        <v>0</v>
      </c>
    </row>
    <row r="5413" spans="1:13" x14ac:dyDescent="0.3">
      <c r="A5413" s="1">
        <v>5412</v>
      </c>
      <c r="B5413" s="1">
        <v>6</v>
      </c>
      <c r="C5413" s="2">
        <v>41146.369879093014</v>
      </c>
      <c r="D5413" s="2">
        <v>41206.369444444448</v>
      </c>
      <c r="E5413" s="1">
        <v>24</v>
      </c>
      <c r="F5413" s="2">
        <v>41150.548934341969</v>
      </c>
      <c r="G5413" s="1">
        <v>0</v>
      </c>
      <c r="H5413" s="32">
        <f>IFERROR(HOUR(Table1[[#This Row],[Cancel Date/time]])+MINUTE(Table1[[#This Row],[Cancel Date/time]])/60,"not cancelled")</f>
        <v>13.166666666666666</v>
      </c>
      <c r="I5413" s="47">
        <f>IFERROR(ROUND(Table1[[#This Row],[cancellation time decimal]],0),"not cancelled")</f>
        <v>13</v>
      </c>
      <c r="J5413" s="10">
        <f>IFERROR(MOD(Table1[[#This Row],[cancellation hour rounded]],24),"not cancelled")</f>
        <v>13</v>
      </c>
      <c r="K5413" s="32">
        <f>1/Table1[[#This Row],[Duration (Time between doses '[in hours'])]]</f>
        <v>4.1666666666666664E-2</v>
      </c>
      <c r="L5413" s="33">
        <f>Table1[[#This Row],[number doses per hour]]*INDEX(Table2[price per dose],Table1[[#This Row],[Drug ID]])</f>
        <v>0.35218749999999999</v>
      </c>
      <c r="M5413" s="11" t="b">
        <f>AND(Table1[[#This Row],[hour of cancellation 0 to 23]]&gt;=0,Table1[[#This Row],[hour of cancellation 0 to 23]]&lt;=23)</f>
        <v>1</v>
      </c>
    </row>
    <row r="5414" spans="1:13" x14ac:dyDescent="0.3">
      <c r="A5414" s="1">
        <v>5413</v>
      </c>
      <c r="B5414" s="1">
        <v>5</v>
      </c>
      <c r="C5414" s="2">
        <v>41146.403669041523</v>
      </c>
      <c r="D5414" s="2">
        <v>41206.40347222222</v>
      </c>
      <c r="E5414" s="1">
        <v>24</v>
      </c>
      <c r="F5414" s="2">
        <v>41148.497863437326</v>
      </c>
      <c r="G5414" s="1">
        <v>0</v>
      </c>
      <c r="H5414" s="32">
        <f>IFERROR(HOUR(Table1[[#This Row],[Cancel Date/time]])+MINUTE(Table1[[#This Row],[Cancel Date/time]])/60,"not cancelled")</f>
        <v>11.933333333333334</v>
      </c>
      <c r="I5414" s="47">
        <f>IFERROR(ROUND(Table1[[#This Row],[cancellation time decimal]],0),"not cancelled")</f>
        <v>12</v>
      </c>
      <c r="J5414" s="10">
        <f>IFERROR(MOD(Table1[[#This Row],[cancellation hour rounded]],24),"not cancelled")</f>
        <v>12</v>
      </c>
      <c r="K5414" s="32">
        <f>1/Table1[[#This Row],[Duration (Time between doses '[in hours'])]]</f>
        <v>4.1666666666666664E-2</v>
      </c>
      <c r="L5414" s="33">
        <f>Table1[[#This Row],[number doses per hour]]*INDEX(Table2[price per dose],Table1[[#This Row],[Drug ID]])</f>
        <v>0.2815833333333333</v>
      </c>
      <c r="M5414" s="11" t="b">
        <f>AND(Table1[[#This Row],[hour of cancellation 0 to 23]]&gt;=0,Table1[[#This Row],[hour of cancellation 0 to 23]]&lt;=23)</f>
        <v>1</v>
      </c>
    </row>
    <row r="5415" spans="1:13" x14ac:dyDescent="0.3">
      <c r="A5415" s="1">
        <v>5414</v>
      </c>
      <c r="B5415" s="1">
        <v>3</v>
      </c>
      <c r="C5415" s="2">
        <v>41146.456377773276</v>
      </c>
      <c r="D5415" s="2">
        <v>41206.456249999996</v>
      </c>
      <c r="E5415" s="1">
        <v>24</v>
      </c>
      <c r="F5415" s="2">
        <v>41148.581371485838</v>
      </c>
      <c r="G5415" s="1">
        <v>0</v>
      </c>
      <c r="H5415" s="32">
        <f>IFERROR(HOUR(Table1[[#This Row],[Cancel Date/time]])+MINUTE(Table1[[#This Row],[Cancel Date/time]])/60,"not cancelled")</f>
        <v>13.95</v>
      </c>
      <c r="I5415" s="47">
        <f>IFERROR(ROUND(Table1[[#This Row],[cancellation time decimal]],0),"not cancelled")</f>
        <v>14</v>
      </c>
      <c r="J5415" s="10">
        <f>IFERROR(MOD(Table1[[#This Row],[cancellation hour rounded]],24),"not cancelled")</f>
        <v>14</v>
      </c>
      <c r="K5415" s="32">
        <f>1/Table1[[#This Row],[Duration (Time between doses '[in hours'])]]</f>
        <v>4.1666666666666664E-2</v>
      </c>
      <c r="L5415" s="33">
        <f>Table1[[#This Row],[number doses per hour]]*INDEX(Table2[price per dose],Table1[[#This Row],[Drug ID]])</f>
        <v>0.18133000000000002</v>
      </c>
      <c r="M5415" s="11" t="b">
        <f>AND(Table1[[#This Row],[hour of cancellation 0 to 23]]&gt;=0,Table1[[#This Row],[hour of cancellation 0 to 23]]&lt;=23)</f>
        <v>1</v>
      </c>
    </row>
    <row r="5416" spans="1:13" x14ac:dyDescent="0.3">
      <c r="A5416" s="1">
        <v>5415</v>
      </c>
      <c r="B5416" s="1">
        <v>3</v>
      </c>
      <c r="C5416" s="2">
        <v>41146.465260895435</v>
      </c>
      <c r="D5416" s="2">
        <v>41206.464583333334</v>
      </c>
      <c r="E5416" s="1">
        <v>24</v>
      </c>
      <c r="F5416" s="2">
        <v>41148.26698982274</v>
      </c>
      <c r="G5416" s="1">
        <v>0</v>
      </c>
      <c r="H5416" s="32">
        <f>IFERROR(HOUR(Table1[[#This Row],[Cancel Date/time]])+MINUTE(Table1[[#This Row],[Cancel Date/time]])/60,"not cancelled")</f>
        <v>6.4</v>
      </c>
      <c r="I5416" s="47">
        <f>IFERROR(ROUND(Table1[[#This Row],[cancellation time decimal]],0),"not cancelled")</f>
        <v>6</v>
      </c>
      <c r="J5416" s="10">
        <f>IFERROR(MOD(Table1[[#This Row],[cancellation hour rounded]],24),"not cancelled")</f>
        <v>6</v>
      </c>
      <c r="K5416" s="32">
        <f>1/Table1[[#This Row],[Duration (Time between doses '[in hours'])]]</f>
        <v>4.1666666666666664E-2</v>
      </c>
      <c r="L5416" s="33">
        <f>Table1[[#This Row],[number doses per hour]]*INDEX(Table2[price per dose],Table1[[#This Row],[Drug ID]])</f>
        <v>0.18133000000000002</v>
      </c>
      <c r="M5416" s="11" t="b">
        <f>AND(Table1[[#This Row],[hour of cancellation 0 to 23]]&gt;=0,Table1[[#This Row],[hour of cancellation 0 to 23]]&lt;=23)</f>
        <v>1</v>
      </c>
    </row>
    <row r="5417" spans="1:13" x14ac:dyDescent="0.3">
      <c r="A5417" s="1">
        <v>5416</v>
      </c>
      <c r="B5417" s="1">
        <v>3</v>
      </c>
      <c r="C5417" s="2">
        <v>41146.502002932371</v>
      </c>
      <c r="D5417" s="2">
        <v>41206.501388888886</v>
      </c>
      <c r="E5417" s="1">
        <v>24</v>
      </c>
      <c r="F5417" s="2">
        <v>41148.69635810738</v>
      </c>
      <c r="G5417" s="1">
        <v>0</v>
      </c>
      <c r="H5417" s="32">
        <f>IFERROR(HOUR(Table1[[#This Row],[Cancel Date/time]])+MINUTE(Table1[[#This Row],[Cancel Date/time]])/60,"not cancelled")</f>
        <v>16.7</v>
      </c>
      <c r="I5417" s="47">
        <f>IFERROR(ROUND(Table1[[#This Row],[cancellation time decimal]],0),"not cancelled")</f>
        <v>17</v>
      </c>
      <c r="J5417" s="10">
        <f>IFERROR(MOD(Table1[[#This Row],[cancellation hour rounded]],24),"not cancelled")</f>
        <v>17</v>
      </c>
      <c r="K5417" s="32">
        <f>1/Table1[[#This Row],[Duration (Time between doses '[in hours'])]]</f>
        <v>4.1666666666666664E-2</v>
      </c>
      <c r="L5417" s="33">
        <f>Table1[[#This Row],[number doses per hour]]*INDEX(Table2[price per dose],Table1[[#This Row],[Drug ID]])</f>
        <v>0.18133000000000002</v>
      </c>
      <c r="M5417" s="11" t="b">
        <f>AND(Table1[[#This Row],[hour of cancellation 0 to 23]]&gt;=0,Table1[[#This Row],[hour of cancellation 0 to 23]]&lt;=23)</f>
        <v>1</v>
      </c>
    </row>
    <row r="5418" spans="1:13" x14ac:dyDescent="0.3">
      <c r="A5418" s="1">
        <v>5417</v>
      </c>
      <c r="B5418" s="1">
        <v>2</v>
      </c>
      <c r="C5418" s="2">
        <v>41146.525322008405</v>
      </c>
      <c r="D5418" s="2">
        <v>41206.525000000001</v>
      </c>
      <c r="E5418" s="1">
        <v>10</v>
      </c>
      <c r="F5418" s="2">
        <v>41147.546969219227</v>
      </c>
      <c r="G5418" s="1">
        <v>0</v>
      </c>
      <c r="H5418" s="32">
        <f>IFERROR(HOUR(Table1[[#This Row],[Cancel Date/time]])+MINUTE(Table1[[#This Row],[Cancel Date/time]])/60,"not cancelled")</f>
        <v>13.116666666666667</v>
      </c>
      <c r="I5418" s="47">
        <f>IFERROR(ROUND(Table1[[#This Row],[cancellation time decimal]],0),"not cancelled")</f>
        <v>13</v>
      </c>
      <c r="J5418" s="10">
        <f>IFERROR(MOD(Table1[[#This Row],[cancellation hour rounded]],24),"not cancelled")</f>
        <v>13</v>
      </c>
      <c r="K5418" s="32">
        <f>1/Table1[[#This Row],[Duration (Time between doses '[in hours'])]]</f>
        <v>0.1</v>
      </c>
      <c r="L5418" s="33">
        <f>Table1[[#This Row],[number doses per hour]]*INDEX(Table2[price per dose],Table1[[#This Row],[Drug ID]])</f>
        <v>0.84959999999999969</v>
      </c>
      <c r="M5418" s="11" t="b">
        <f>AND(Table1[[#This Row],[hour of cancellation 0 to 23]]&gt;=0,Table1[[#This Row],[hour of cancellation 0 to 23]]&lt;=23)</f>
        <v>1</v>
      </c>
    </row>
    <row r="5419" spans="1:13" hidden="1" x14ac:dyDescent="0.3">
      <c r="A5419" s="1">
        <v>5418</v>
      </c>
      <c r="B5419" s="1">
        <v>1</v>
      </c>
      <c r="C5419" s="2">
        <v>41146.597751962356</v>
      </c>
      <c r="D5419" s="2">
        <v>41149.389005621335</v>
      </c>
      <c r="E5419" s="1">
        <v>8</v>
      </c>
      <c r="F5419" s="2" t="s">
        <v>5</v>
      </c>
      <c r="G5419" s="1">
        <v>0</v>
      </c>
      <c r="H5419" s="32" t="str">
        <f>IFERROR(HOUR(Table1[[#This Row],[Cancel Date/time]])+MINUTE(Table1[[#This Row],[Cancel Date/time]])/60,"not cancelled")</f>
        <v>not cancelled</v>
      </c>
      <c r="I5419" s="47" t="str">
        <f>IFERROR(ROUND(Table1[[#This Row],[cancellation time decimal]],0),"not cancelled")</f>
        <v>not cancelled</v>
      </c>
      <c r="J5419" s="10" t="str">
        <f>IFERROR(MOD(Table1[[#This Row],[cancellation hour rounded]],24),"not cancelled")</f>
        <v>not cancelled</v>
      </c>
      <c r="K5419" s="32">
        <f>1/Table1[[#This Row],[Duration (Time between doses '[in hours'])]]</f>
        <v>0.125</v>
      </c>
      <c r="L5419" s="33">
        <f>Table1[[#This Row],[number doses per hour]]*INDEX(Table2[price per dose],Table1[[#This Row],[Drug ID]])</f>
        <v>0.84929166666666667</v>
      </c>
      <c r="M5419" s="11" t="b">
        <f>AND(Table1[[#This Row],[hour of cancellation 0 to 23]]&gt;=0,Table1[[#This Row],[hour of cancellation 0 to 23]]&lt;=23)</f>
        <v>0</v>
      </c>
    </row>
    <row r="5420" spans="1:13" hidden="1" x14ac:dyDescent="0.3">
      <c r="A5420" s="1">
        <v>5419</v>
      </c>
      <c r="B5420" s="1">
        <v>3</v>
      </c>
      <c r="C5420" s="2">
        <v>41146.778847715825</v>
      </c>
      <c r="D5420" s="2">
        <v>41149.778381907083</v>
      </c>
      <c r="E5420" s="1">
        <v>24</v>
      </c>
      <c r="F5420" s="2" t="s">
        <v>5</v>
      </c>
      <c r="G5420" s="1">
        <v>0</v>
      </c>
      <c r="H5420" s="32" t="str">
        <f>IFERROR(HOUR(Table1[[#This Row],[Cancel Date/time]])+MINUTE(Table1[[#This Row],[Cancel Date/time]])/60,"not cancelled")</f>
        <v>not cancelled</v>
      </c>
      <c r="I5420" s="47" t="str">
        <f>IFERROR(ROUND(Table1[[#This Row],[cancellation time decimal]],0),"not cancelled")</f>
        <v>not cancelled</v>
      </c>
      <c r="J5420" s="10" t="str">
        <f>IFERROR(MOD(Table1[[#This Row],[cancellation hour rounded]],24),"not cancelled")</f>
        <v>not cancelled</v>
      </c>
      <c r="K5420" s="32">
        <f>1/Table1[[#This Row],[Duration (Time between doses '[in hours'])]]</f>
        <v>4.1666666666666664E-2</v>
      </c>
      <c r="L5420" s="33">
        <f>Table1[[#This Row],[number doses per hour]]*INDEX(Table2[price per dose],Table1[[#This Row],[Drug ID]])</f>
        <v>0.18133000000000002</v>
      </c>
      <c r="M5420" s="11" t="b">
        <f>AND(Table1[[#This Row],[hour of cancellation 0 to 23]]&gt;=0,Table1[[#This Row],[hour of cancellation 0 to 23]]&lt;=23)</f>
        <v>0</v>
      </c>
    </row>
    <row r="5421" spans="1:13" x14ac:dyDescent="0.3">
      <c r="A5421" s="1">
        <v>5420</v>
      </c>
      <c r="B5421" s="1">
        <v>6</v>
      </c>
      <c r="C5421" s="2">
        <v>41146.766102090463</v>
      </c>
      <c r="D5421" s="2">
        <v>41206.765972222223</v>
      </c>
      <c r="E5421" s="1">
        <v>24</v>
      </c>
      <c r="F5421" s="2">
        <v>41150.50375106265</v>
      </c>
      <c r="G5421" s="1">
        <v>0</v>
      </c>
      <c r="H5421" s="32">
        <f>IFERROR(HOUR(Table1[[#This Row],[Cancel Date/time]])+MINUTE(Table1[[#This Row],[Cancel Date/time]])/60,"not cancelled")</f>
        <v>12.083333333333334</v>
      </c>
      <c r="I5421" s="47">
        <f>IFERROR(ROUND(Table1[[#This Row],[cancellation time decimal]],0),"not cancelled")</f>
        <v>12</v>
      </c>
      <c r="J5421" s="10">
        <f>IFERROR(MOD(Table1[[#This Row],[cancellation hour rounded]],24),"not cancelled")</f>
        <v>12</v>
      </c>
      <c r="K5421" s="32">
        <f>1/Table1[[#This Row],[Duration (Time between doses '[in hours'])]]</f>
        <v>4.1666666666666664E-2</v>
      </c>
      <c r="L5421" s="33">
        <f>Table1[[#This Row],[number doses per hour]]*INDEX(Table2[price per dose],Table1[[#This Row],[Drug ID]])</f>
        <v>0.35218749999999999</v>
      </c>
      <c r="M5421" s="11" t="b">
        <f>AND(Table1[[#This Row],[hour of cancellation 0 to 23]]&gt;=0,Table1[[#This Row],[hour of cancellation 0 to 23]]&lt;=23)</f>
        <v>1</v>
      </c>
    </row>
    <row r="5422" spans="1:13" x14ac:dyDescent="0.3">
      <c r="A5422" s="1">
        <v>5421</v>
      </c>
      <c r="B5422" s="1">
        <v>10</v>
      </c>
      <c r="C5422" s="2">
        <v>41146.938013103187</v>
      </c>
      <c r="D5422" s="2">
        <v>41206.9375</v>
      </c>
      <c r="E5422" s="1">
        <v>1</v>
      </c>
      <c r="F5422" s="2">
        <v>41153.451149536653</v>
      </c>
      <c r="G5422" s="1">
        <v>3</v>
      </c>
      <c r="H5422" s="32">
        <f>IFERROR(HOUR(Table1[[#This Row],[Cancel Date/time]])+MINUTE(Table1[[#This Row],[Cancel Date/time]])/60,"not cancelled")</f>
        <v>10.816666666666666</v>
      </c>
      <c r="I5422" s="47">
        <f>IFERROR(ROUND(Table1[[#This Row],[cancellation time decimal]],0),"not cancelled")</f>
        <v>11</v>
      </c>
      <c r="J5422" s="10">
        <f>IFERROR(MOD(Table1[[#This Row],[cancellation hour rounded]],24),"not cancelled")</f>
        <v>11</v>
      </c>
      <c r="K5422" s="32">
        <f>1/Table1[[#This Row],[Duration (Time between doses '[in hours'])]]</f>
        <v>1</v>
      </c>
      <c r="L5422" s="33">
        <f>Table1[[#This Row],[number doses per hour]]*INDEX(Table2[price per dose],Table1[[#This Row],[Drug ID]])</f>
        <v>2.5716000000000001</v>
      </c>
      <c r="M5422" s="11" t="b">
        <f>AND(Table1[[#This Row],[hour of cancellation 0 to 23]]&gt;=0,Table1[[#This Row],[hour of cancellation 0 to 23]]&lt;=23)</f>
        <v>1</v>
      </c>
    </row>
    <row r="5423" spans="1:13" x14ac:dyDescent="0.3">
      <c r="A5423" s="1">
        <v>5422</v>
      </c>
      <c r="B5423" s="1">
        <v>6</v>
      </c>
      <c r="C5423" s="2">
        <v>41146.958715225279</v>
      </c>
      <c r="D5423" s="2">
        <v>41206.958333333336</v>
      </c>
      <c r="E5423" s="1">
        <v>24</v>
      </c>
      <c r="F5423" s="2">
        <v>41153.344931740954</v>
      </c>
      <c r="G5423" s="1">
        <v>0</v>
      </c>
      <c r="H5423" s="32">
        <f>IFERROR(HOUR(Table1[[#This Row],[Cancel Date/time]])+MINUTE(Table1[[#This Row],[Cancel Date/time]])/60,"not cancelled")</f>
        <v>8.2666666666666675</v>
      </c>
      <c r="I5423" s="47">
        <f>IFERROR(ROUND(Table1[[#This Row],[cancellation time decimal]],0),"not cancelled")</f>
        <v>8</v>
      </c>
      <c r="J5423" s="10">
        <f>IFERROR(MOD(Table1[[#This Row],[cancellation hour rounded]],24),"not cancelled")</f>
        <v>8</v>
      </c>
      <c r="K5423" s="32">
        <f>1/Table1[[#This Row],[Duration (Time between doses '[in hours'])]]</f>
        <v>4.1666666666666664E-2</v>
      </c>
      <c r="L5423" s="33">
        <f>Table1[[#This Row],[number doses per hour]]*INDEX(Table2[price per dose],Table1[[#This Row],[Drug ID]])</f>
        <v>0.35218749999999999</v>
      </c>
      <c r="M5423" s="11" t="b">
        <f>AND(Table1[[#This Row],[hour of cancellation 0 to 23]]&gt;=0,Table1[[#This Row],[hour of cancellation 0 to 23]]&lt;=23)</f>
        <v>1</v>
      </c>
    </row>
    <row r="5424" spans="1:13" x14ac:dyDescent="0.3">
      <c r="A5424" s="1">
        <v>5423</v>
      </c>
      <c r="B5424" s="1">
        <v>3</v>
      </c>
      <c r="C5424" s="2">
        <v>41147.242503664187</v>
      </c>
      <c r="D5424" s="2">
        <v>41207.242361111115</v>
      </c>
      <c r="E5424" s="1">
        <v>24</v>
      </c>
      <c r="F5424" s="2">
        <v>41150.617630213746</v>
      </c>
      <c r="G5424" s="1">
        <v>0</v>
      </c>
      <c r="H5424" s="32">
        <f>IFERROR(HOUR(Table1[[#This Row],[Cancel Date/time]])+MINUTE(Table1[[#This Row],[Cancel Date/time]])/60,"not cancelled")</f>
        <v>14.816666666666666</v>
      </c>
      <c r="I5424" s="47">
        <f>IFERROR(ROUND(Table1[[#This Row],[cancellation time decimal]],0),"not cancelled")</f>
        <v>15</v>
      </c>
      <c r="J5424" s="10">
        <f>IFERROR(MOD(Table1[[#This Row],[cancellation hour rounded]],24),"not cancelled")</f>
        <v>15</v>
      </c>
      <c r="K5424" s="32">
        <f>1/Table1[[#This Row],[Duration (Time between doses '[in hours'])]]</f>
        <v>4.1666666666666664E-2</v>
      </c>
      <c r="L5424" s="33">
        <f>Table1[[#This Row],[number doses per hour]]*INDEX(Table2[price per dose],Table1[[#This Row],[Drug ID]])</f>
        <v>0.18133000000000002</v>
      </c>
      <c r="M5424" s="11" t="b">
        <f>AND(Table1[[#This Row],[hour of cancellation 0 to 23]]&gt;=0,Table1[[#This Row],[hour of cancellation 0 to 23]]&lt;=23)</f>
        <v>1</v>
      </c>
    </row>
    <row r="5425" spans="1:13" x14ac:dyDescent="0.3">
      <c r="A5425" s="1">
        <v>5424</v>
      </c>
      <c r="B5425" s="1">
        <v>1</v>
      </c>
      <c r="C5425" s="2">
        <v>41147.271259981251</v>
      </c>
      <c r="D5425" s="2">
        <v>41207.270833333336</v>
      </c>
      <c r="E5425" s="1">
        <v>12</v>
      </c>
      <c r="F5425" s="2">
        <v>41148.74490109014</v>
      </c>
      <c r="G5425" s="1">
        <v>0</v>
      </c>
      <c r="H5425" s="32">
        <f>IFERROR(HOUR(Table1[[#This Row],[Cancel Date/time]])+MINUTE(Table1[[#This Row],[Cancel Date/time]])/60,"not cancelled")</f>
        <v>17.866666666666667</v>
      </c>
      <c r="I5425" s="47">
        <f>IFERROR(ROUND(Table1[[#This Row],[cancellation time decimal]],0),"not cancelled")</f>
        <v>18</v>
      </c>
      <c r="J5425" s="10">
        <f>IFERROR(MOD(Table1[[#This Row],[cancellation hour rounded]],24),"not cancelled")</f>
        <v>18</v>
      </c>
      <c r="K5425" s="32">
        <f>1/Table1[[#This Row],[Duration (Time between doses '[in hours'])]]</f>
        <v>8.3333333333333329E-2</v>
      </c>
      <c r="L5425" s="33">
        <f>Table1[[#This Row],[number doses per hour]]*INDEX(Table2[price per dose],Table1[[#This Row],[Drug ID]])</f>
        <v>0.56619444444444444</v>
      </c>
      <c r="M5425" s="11" t="b">
        <f>AND(Table1[[#This Row],[hour of cancellation 0 to 23]]&gt;=0,Table1[[#This Row],[hour of cancellation 0 to 23]]&lt;=23)</f>
        <v>1</v>
      </c>
    </row>
    <row r="5426" spans="1:13" x14ac:dyDescent="0.3">
      <c r="A5426" s="1">
        <v>5425</v>
      </c>
      <c r="B5426" s="1">
        <v>2</v>
      </c>
      <c r="C5426" s="2">
        <v>41147.324881814697</v>
      </c>
      <c r="D5426" s="2">
        <v>41207.32430555555</v>
      </c>
      <c r="E5426" s="1">
        <v>10</v>
      </c>
      <c r="F5426" s="2">
        <v>41149.383613748389</v>
      </c>
      <c r="G5426" s="1">
        <v>0</v>
      </c>
      <c r="H5426" s="32">
        <f>IFERROR(HOUR(Table1[[#This Row],[Cancel Date/time]])+MINUTE(Table1[[#This Row],[Cancel Date/time]])/60,"not cancelled")</f>
        <v>9.1999999999999993</v>
      </c>
      <c r="I5426" s="47">
        <f>IFERROR(ROUND(Table1[[#This Row],[cancellation time decimal]],0),"not cancelled")</f>
        <v>9</v>
      </c>
      <c r="J5426" s="10">
        <f>IFERROR(MOD(Table1[[#This Row],[cancellation hour rounded]],24),"not cancelled")</f>
        <v>9</v>
      </c>
      <c r="K5426" s="32">
        <f>1/Table1[[#This Row],[Duration (Time between doses '[in hours'])]]</f>
        <v>0.1</v>
      </c>
      <c r="L5426" s="33">
        <f>Table1[[#This Row],[number doses per hour]]*INDEX(Table2[price per dose],Table1[[#This Row],[Drug ID]])</f>
        <v>0.84959999999999969</v>
      </c>
      <c r="M5426" s="11" t="b">
        <f>AND(Table1[[#This Row],[hour of cancellation 0 to 23]]&gt;=0,Table1[[#This Row],[hour of cancellation 0 to 23]]&lt;=23)</f>
        <v>1</v>
      </c>
    </row>
    <row r="5427" spans="1:13" x14ac:dyDescent="0.3">
      <c r="A5427" s="1">
        <v>5426</v>
      </c>
      <c r="B5427" s="1">
        <v>1</v>
      </c>
      <c r="C5427" s="2">
        <v>41147.306849147004</v>
      </c>
      <c r="D5427" s="2">
        <v>41207.306249999994</v>
      </c>
      <c r="E5427" s="1">
        <v>8</v>
      </c>
      <c r="F5427" s="2">
        <v>41147.735751489541</v>
      </c>
      <c r="G5427" s="1">
        <v>0</v>
      </c>
      <c r="H5427" s="32">
        <f>IFERROR(HOUR(Table1[[#This Row],[Cancel Date/time]])+MINUTE(Table1[[#This Row],[Cancel Date/time]])/60,"not cancelled")</f>
        <v>17.649999999999999</v>
      </c>
      <c r="I5427" s="47">
        <f>IFERROR(ROUND(Table1[[#This Row],[cancellation time decimal]],0),"not cancelled")</f>
        <v>18</v>
      </c>
      <c r="J5427" s="10">
        <f>IFERROR(MOD(Table1[[#This Row],[cancellation hour rounded]],24),"not cancelled")</f>
        <v>18</v>
      </c>
      <c r="K5427" s="32">
        <f>1/Table1[[#This Row],[Duration (Time between doses '[in hours'])]]</f>
        <v>0.125</v>
      </c>
      <c r="L5427" s="33">
        <f>Table1[[#This Row],[number doses per hour]]*INDEX(Table2[price per dose],Table1[[#This Row],[Drug ID]])</f>
        <v>0.84929166666666667</v>
      </c>
      <c r="M5427" s="11" t="b">
        <f>AND(Table1[[#This Row],[hour of cancellation 0 to 23]]&gt;=0,Table1[[#This Row],[hour of cancellation 0 to 23]]&lt;=23)</f>
        <v>1</v>
      </c>
    </row>
    <row r="5428" spans="1:13" x14ac:dyDescent="0.3">
      <c r="A5428" s="1">
        <v>5427</v>
      </c>
      <c r="B5428" s="1">
        <v>2</v>
      </c>
      <c r="C5428" s="2">
        <v>41147.344762804518</v>
      </c>
      <c r="D5428" s="2">
        <v>41207.344444444447</v>
      </c>
      <c r="E5428" s="1">
        <v>10</v>
      </c>
      <c r="F5428" s="2">
        <v>41147.467336029054</v>
      </c>
      <c r="G5428" s="1">
        <v>0</v>
      </c>
      <c r="H5428" s="32">
        <f>IFERROR(HOUR(Table1[[#This Row],[Cancel Date/time]])+MINUTE(Table1[[#This Row],[Cancel Date/time]])/60,"not cancelled")</f>
        <v>11.2</v>
      </c>
      <c r="I5428" s="47">
        <f>IFERROR(ROUND(Table1[[#This Row],[cancellation time decimal]],0),"not cancelled")</f>
        <v>11</v>
      </c>
      <c r="J5428" s="10">
        <f>IFERROR(MOD(Table1[[#This Row],[cancellation hour rounded]],24),"not cancelled")</f>
        <v>11</v>
      </c>
      <c r="K5428" s="32">
        <f>1/Table1[[#This Row],[Duration (Time between doses '[in hours'])]]</f>
        <v>0.1</v>
      </c>
      <c r="L5428" s="33">
        <f>Table1[[#This Row],[number doses per hour]]*INDEX(Table2[price per dose],Table1[[#This Row],[Drug ID]])</f>
        <v>0.84959999999999969</v>
      </c>
      <c r="M5428" s="11" t="b">
        <f>AND(Table1[[#This Row],[hour of cancellation 0 to 23]]&gt;=0,Table1[[#This Row],[hour of cancellation 0 to 23]]&lt;=23)</f>
        <v>1</v>
      </c>
    </row>
    <row r="5429" spans="1:13" x14ac:dyDescent="0.3">
      <c r="A5429" s="1">
        <v>5428</v>
      </c>
      <c r="B5429" s="1">
        <v>5</v>
      </c>
      <c r="C5429" s="2">
        <v>41147.364069410949</v>
      </c>
      <c r="D5429" s="2">
        <v>41207.363888888889</v>
      </c>
      <c r="E5429" s="1">
        <v>24</v>
      </c>
      <c r="F5429" s="2">
        <v>41149.3535219892</v>
      </c>
      <c r="G5429" s="1">
        <v>0</v>
      </c>
      <c r="H5429" s="32">
        <f>IFERROR(HOUR(Table1[[#This Row],[Cancel Date/time]])+MINUTE(Table1[[#This Row],[Cancel Date/time]])/60,"not cancelled")</f>
        <v>8.4833333333333325</v>
      </c>
      <c r="I5429" s="47">
        <f>IFERROR(ROUND(Table1[[#This Row],[cancellation time decimal]],0),"not cancelled")</f>
        <v>8</v>
      </c>
      <c r="J5429" s="10">
        <f>IFERROR(MOD(Table1[[#This Row],[cancellation hour rounded]],24),"not cancelled")</f>
        <v>8</v>
      </c>
      <c r="K5429" s="32">
        <f>1/Table1[[#This Row],[Duration (Time between doses '[in hours'])]]</f>
        <v>4.1666666666666664E-2</v>
      </c>
      <c r="L5429" s="33">
        <f>Table1[[#This Row],[number doses per hour]]*INDEX(Table2[price per dose],Table1[[#This Row],[Drug ID]])</f>
        <v>0.2815833333333333</v>
      </c>
      <c r="M5429" s="11" t="b">
        <f>AND(Table1[[#This Row],[hour of cancellation 0 to 23]]&gt;=0,Table1[[#This Row],[hour of cancellation 0 to 23]]&lt;=23)</f>
        <v>1</v>
      </c>
    </row>
    <row r="5430" spans="1:13" x14ac:dyDescent="0.3">
      <c r="A5430" s="1">
        <v>5429</v>
      </c>
      <c r="B5430" s="1">
        <v>9</v>
      </c>
      <c r="C5430" s="2">
        <v>41147.382914104608</v>
      </c>
      <c r="D5430" s="2">
        <v>41207.382638888892</v>
      </c>
      <c r="E5430" s="1">
        <v>5</v>
      </c>
      <c r="F5430" s="2">
        <v>41150.497048849626</v>
      </c>
      <c r="G5430" s="1">
        <v>0</v>
      </c>
      <c r="H5430" s="32">
        <f>IFERROR(HOUR(Table1[[#This Row],[Cancel Date/time]])+MINUTE(Table1[[#This Row],[Cancel Date/time]])/60,"not cancelled")</f>
        <v>11.916666666666666</v>
      </c>
      <c r="I5430" s="47">
        <f>IFERROR(ROUND(Table1[[#This Row],[cancellation time decimal]],0),"not cancelled")</f>
        <v>12</v>
      </c>
      <c r="J5430" s="10">
        <f>IFERROR(MOD(Table1[[#This Row],[cancellation hour rounded]],24),"not cancelled")</f>
        <v>12</v>
      </c>
      <c r="K5430" s="32">
        <f>1/Table1[[#This Row],[Duration (Time between doses '[in hours'])]]</f>
        <v>0.2</v>
      </c>
      <c r="L5430" s="33">
        <f>Table1[[#This Row],[number doses per hour]]*INDEX(Table2[price per dose],Table1[[#This Row],[Drug ID]])</f>
        <v>5.6740000000000004</v>
      </c>
      <c r="M5430" s="11" t="b">
        <f>AND(Table1[[#This Row],[hour of cancellation 0 to 23]]&gt;=0,Table1[[#This Row],[hour of cancellation 0 to 23]]&lt;=23)</f>
        <v>1</v>
      </c>
    </row>
    <row r="5431" spans="1:13" x14ac:dyDescent="0.3">
      <c r="A5431" s="1">
        <v>5430</v>
      </c>
      <c r="B5431" s="1">
        <v>1</v>
      </c>
      <c r="C5431" s="2">
        <v>41147.431210509909</v>
      </c>
      <c r="D5431" s="2">
        <v>41207.430555555555</v>
      </c>
      <c r="E5431" s="1">
        <v>8</v>
      </c>
      <c r="F5431" s="2">
        <v>41147.5019842701</v>
      </c>
      <c r="G5431" s="1">
        <v>0</v>
      </c>
      <c r="H5431" s="32">
        <f>IFERROR(HOUR(Table1[[#This Row],[Cancel Date/time]])+MINUTE(Table1[[#This Row],[Cancel Date/time]])/60,"not cancelled")</f>
        <v>12.033333333333333</v>
      </c>
      <c r="I5431" s="47">
        <f>IFERROR(ROUND(Table1[[#This Row],[cancellation time decimal]],0),"not cancelled")</f>
        <v>12</v>
      </c>
      <c r="J5431" s="10">
        <f>IFERROR(MOD(Table1[[#This Row],[cancellation hour rounded]],24),"not cancelled")</f>
        <v>12</v>
      </c>
      <c r="K5431" s="32">
        <f>1/Table1[[#This Row],[Duration (Time between doses '[in hours'])]]</f>
        <v>0.125</v>
      </c>
      <c r="L5431" s="33">
        <f>Table1[[#This Row],[number doses per hour]]*INDEX(Table2[price per dose],Table1[[#This Row],[Drug ID]])</f>
        <v>0.84929166666666667</v>
      </c>
      <c r="M5431" s="11" t="b">
        <f>AND(Table1[[#This Row],[hour of cancellation 0 to 23]]&gt;=0,Table1[[#This Row],[hour of cancellation 0 to 23]]&lt;=23)</f>
        <v>1</v>
      </c>
    </row>
    <row r="5432" spans="1:13" x14ac:dyDescent="0.3">
      <c r="A5432" s="1">
        <v>5431</v>
      </c>
      <c r="B5432" s="1">
        <v>7</v>
      </c>
      <c r="C5432" s="2">
        <v>41147.427337753892</v>
      </c>
      <c r="D5432" s="2">
        <v>41207.427083333328</v>
      </c>
      <c r="E5432" s="1">
        <v>24</v>
      </c>
      <c r="F5432" s="2">
        <v>41174.310348428568</v>
      </c>
      <c r="G5432" s="1">
        <v>0</v>
      </c>
      <c r="H5432" s="32">
        <f>IFERROR(HOUR(Table1[[#This Row],[Cancel Date/time]])+MINUTE(Table1[[#This Row],[Cancel Date/time]])/60,"not cancelled")</f>
        <v>7.4333333333333336</v>
      </c>
      <c r="I5432" s="47">
        <f>IFERROR(ROUND(Table1[[#This Row],[cancellation time decimal]],0),"not cancelled")</f>
        <v>7</v>
      </c>
      <c r="J5432" s="10">
        <f>IFERROR(MOD(Table1[[#This Row],[cancellation hour rounded]],24),"not cancelled")</f>
        <v>7</v>
      </c>
      <c r="K5432" s="32">
        <f>1/Table1[[#This Row],[Duration (Time between doses '[in hours'])]]</f>
        <v>4.1666666666666664E-2</v>
      </c>
      <c r="L5432" s="33">
        <f>Table1[[#This Row],[number doses per hour]]*INDEX(Table2[price per dose],Table1[[#This Row],[Drug ID]])</f>
        <v>1.2958049999999997</v>
      </c>
      <c r="M5432" s="11" t="b">
        <f>AND(Table1[[#This Row],[hour of cancellation 0 to 23]]&gt;=0,Table1[[#This Row],[hour of cancellation 0 to 23]]&lt;=23)</f>
        <v>1</v>
      </c>
    </row>
    <row r="5433" spans="1:13" x14ac:dyDescent="0.3">
      <c r="A5433" s="1">
        <v>5432</v>
      </c>
      <c r="B5433" s="1">
        <v>1</v>
      </c>
      <c r="C5433" s="2">
        <v>41147.421676184</v>
      </c>
      <c r="D5433" s="2">
        <v>41207.421527777777</v>
      </c>
      <c r="E5433" s="1">
        <v>8</v>
      </c>
      <c r="F5433" s="2">
        <v>41148.583647567197</v>
      </c>
      <c r="G5433" s="1">
        <v>0</v>
      </c>
      <c r="H5433" s="32">
        <f>IFERROR(HOUR(Table1[[#This Row],[Cancel Date/time]])+MINUTE(Table1[[#This Row],[Cancel Date/time]])/60,"not cancelled")</f>
        <v>14</v>
      </c>
      <c r="I5433" s="47">
        <f>IFERROR(ROUND(Table1[[#This Row],[cancellation time decimal]],0),"not cancelled")</f>
        <v>14</v>
      </c>
      <c r="J5433" s="10">
        <f>IFERROR(MOD(Table1[[#This Row],[cancellation hour rounded]],24),"not cancelled")</f>
        <v>14</v>
      </c>
      <c r="K5433" s="32">
        <f>1/Table1[[#This Row],[Duration (Time between doses '[in hours'])]]</f>
        <v>0.125</v>
      </c>
      <c r="L5433" s="33">
        <f>Table1[[#This Row],[number doses per hour]]*INDEX(Table2[price per dose],Table1[[#This Row],[Drug ID]])</f>
        <v>0.84929166666666667</v>
      </c>
      <c r="M5433" s="11" t="b">
        <f>AND(Table1[[#This Row],[hour of cancellation 0 to 23]]&gt;=0,Table1[[#This Row],[hour of cancellation 0 to 23]]&lt;=23)</f>
        <v>1</v>
      </c>
    </row>
    <row r="5434" spans="1:13" x14ac:dyDescent="0.3">
      <c r="A5434" s="1">
        <v>5433</v>
      </c>
      <c r="B5434" s="1">
        <v>1</v>
      </c>
      <c r="C5434" s="2">
        <v>41147.439792539692</v>
      </c>
      <c r="D5434" s="2">
        <v>41207.439583333333</v>
      </c>
      <c r="E5434" s="1">
        <v>8</v>
      </c>
      <c r="F5434" s="2">
        <v>41148.428360515645</v>
      </c>
      <c r="G5434" s="1">
        <v>0</v>
      </c>
      <c r="H5434" s="32">
        <f>IFERROR(HOUR(Table1[[#This Row],[Cancel Date/time]])+MINUTE(Table1[[#This Row],[Cancel Date/time]])/60,"not cancelled")</f>
        <v>10.266666666666667</v>
      </c>
      <c r="I5434" s="47">
        <f>IFERROR(ROUND(Table1[[#This Row],[cancellation time decimal]],0),"not cancelled")</f>
        <v>10</v>
      </c>
      <c r="J5434" s="10">
        <f>IFERROR(MOD(Table1[[#This Row],[cancellation hour rounded]],24),"not cancelled")</f>
        <v>10</v>
      </c>
      <c r="K5434" s="32">
        <f>1/Table1[[#This Row],[Duration (Time between doses '[in hours'])]]</f>
        <v>0.125</v>
      </c>
      <c r="L5434" s="33">
        <f>Table1[[#This Row],[number doses per hour]]*INDEX(Table2[price per dose],Table1[[#This Row],[Drug ID]])</f>
        <v>0.84929166666666667</v>
      </c>
      <c r="M5434" s="11" t="b">
        <f>AND(Table1[[#This Row],[hour of cancellation 0 to 23]]&gt;=0,Table1[[#This Row],[hour of cancellation 0 to 23]]&lt;=23)</f>
        <v>1</v>
      </c>
    </row>
    <row r="5435" spans="1:13" hidden="1" x14ac:dyDescent="0.3">
      <c r="A5435" s="1">
        <v>5434</v>
      </c>
      <c r="B5435" s="1">
        <v>2</v>
      </c>
      <c r="C5435" s="2">
        <v>41147.529041355934</v>
      </c>
      <c r="D5435" s="2">
        <v>41151.112200921634</v>
      </c>
      <c r="E5435" s="1">
        <v>10</v>
      </c>
      <c r="F5435" s="2" t="s">
        <v>5</v>
      </c>
      <c r="G5435" s="1">
        <v>0</v>
      </c>
      <c r="H5435" s="32" t="str">
        <f>IFERROR(HOUR(Table1[[#This Row],[Cancel Date/time]])+MINUTE(Table1[[#This Row],[Cancel Date/time]])/60,"not cancelled")</f>
        <v>not cancelled</v>
      </c>
      <c r="I5435" s="47" t="str">
        <f>IFERROR(ROUND(Table1[[#This Row],[cancellation time decimal]],0),"not cancelled")</f>
        <v>not cancelled</v>
      </c>
      <c r="J5435" s="10" t="str">
        <f>IFERROR(MOD(Table1[[#This Row],[cancellation hour rounded]],24),"not cancelled")</f>
        <v>not cancelled</v>
      </c>
      <c r="K5435" s="32">
        <f>1/Table1[[#This Row],[Duration (Time between doses '[in hours'])]]</f>
        <v>0.1</v>
      </c>
      <c r="L5435" s="33">
        <f>Table1[[#This Row],[number doses per hour]]*INDEX(Table2[price per dose],Table1[[#This Row],[Drug ID]])</f>
        <v>0.84959999999999969</v>
      </c>
      <c r="M5435" s="11" t="b">
        <f>AND(Table1[[#This Row],[hour of cancellation 0 to 23]]&gt;=0,Table1[[#This Row],[hour of cancellation 0 to 23]]&lt;=23)</f>
        <v>0</v>
      </c>
    </row>
    <row r="5436" spans="1:13" x14ac:dyDescent="0.3">
      <c r="A5436" s="1">
        <v>5435</v>
      </c>
      <c r="B5436" s="1">
        <v>1</v>
      </c>
      <c r="C5436" s="2">
        <v>41147.518122522444</v>
      </c>
      <c r="D5436" s="2">
        <v>41207.518055555556</v>
      </c>
      <c r="E5436" s="1">
        <v>8</v>
      </c>
      <c r="F5436" s="2">
        <v>41148.487122712329</v>
      </c>
      <c r="G5436" s="1">
        <v>0</v>
      </c>
      <c r="H5436" s="32">
        <f>IFERROR(HOUR(Table1[[#This Row],[Cancel Date/time]])+MINUTE(Table1[[#This Row],[Cancel Date/time]])/60,"not cancelled")</f>
        <v>11.683333333333334</v>
      </c>
      <c r="I5436" s="47">
        <f>IFERROR(ROUND(Table1[[#This Row],[cancellation time decimal]],0),"not cancelled")</f>
        <v>12</v>
      </c>
      <c r="J5436" s="10">
        <f>IFERROR(MOD(Table1[[#This Row],[cancellation hour rounded]],24),"not cancelled")</f>
        <v>12</v>
      </c>
      <c r="K5436" s="32">
        <f>1/Table1[[#This Row],[Duration (Time between doses '[in hours'])]]</f>
        <v>0.125</v>
      </c>
      <c r="L5436" s="33">
        <f>Table1[[#This Row],[number doses per hour]]*INDEX(Table2[price per dose],Table1[[#This Row],[Drug ID]])</f>
        <v>0.84929166666666667</v>
      </c>
      <c r="M5436" s="11" t="b">
        <f>AND(Table1[[#This Row],[hour of cancellation 0 to 23]]&gt;=0,Table1[[#This Row],[hour of cancellation 0 to 23]]&lt;=23)</f>
        <v>1</v>
      </c>
    </row>
    <row r="5437" spans="1:13" x14ac:dyDescent="0.3">
      <c r="A5437" s="1">
        <v>5436</v>
      </c>
      <c r="B5437" s="1">
        <v>1</v>
      </c>
      <c r="C5437" s="2">
        <v>41147.646544718882</v>
      </c>
      <c r="D5437" s="2">
        <v>41207.646527777775</v>
      </c>
      <c r="E5437" s="1">
        <v>12</v>
      </c>
      <c r="F5437" s="2">
        <v>41148.404461361541</v>
      </c>
      <c r="G5437" s="1">
        <v>0</v>
      </c>
      <c r="H5437" s="32">
        <f>IFERROR(HOUR(Table1[[#This Row],[Cancel Date/time]])+MINUTE(Table1[[#This Row],[Cancel Date/time]])/60,"not cancelled")</f>
        <v>9.6999999999999993</v>
      </c>
      <c r="I5437" s="47">
        <f>IFERROR(ROUND(Table1[[#This Row],[cancellation time decimal]],0),"not cancelled")</f>
        <v>10</v>
      </c>
      <c r="J5437" s="10">
        <f>IFERROR(MOD(Table1[[#This Row],[cancellation hour rounded]],24),"not cancelled")</f>
        <v>10</v>
      </c>
      <c r="K5437" s="32">
        <f>1/Table1[[#This Row],[Duration (Time between doses '[in hours'])]]</f>
        <v>8.3333333333333329E-2</v>
      </c>
      <c r="L5437" s="33">
        <f>Table1[[#This Row],[number doses per hour]]*INDEX(Table2[price per dose],Table1[[#This Row],[Drug ID]])</f>
        <v>0.56619444444444444</v>
      </c>
      <c r="M5437" s="11" t="b">
        <f>AND(Table1[[#This Row],[hour of cancellation 0 to 23]]&gt;=0,Table1[[#This Row],[hour of cancellation 0 to 23]]&lt;=23)</f>
        <v>1</v>
      </c>
    </row>
    <row r="5438" spans="1:13" x14ac:dyDescent="0.3">
      <c r="A5438" s="1">
        <v>5437</v>
      </c>
      <c r="B5438" s="1">
        <v>1</v>
      </c>
      <c r="C5438" s="2">
        <v>41147.710235054095</v>
      </c>
      <c r="D5438" s="2">
        <v>41207.709722222222</v>
      </c>
      <c r="E5438" s="1">
        <v>8</v>
      </c>
      <c r="F5438" s="2">
        <v>41147.914604976744</v>
      </c>
      <c r="G5438" s="1">
        <v>0</v>
      </c>
      <c r="H5438" s="32">
        <f>IFERROR(HOUR(Table1[[#This Row],[Cancel Date/time]])+MINUTE(Table1[[#This Row],[Cancel Date/time]])/60,"not cancelled")</f>
        <v>21.95</v>
      </c>
      <c r="I5438" s="47">
        <f>IFERROR(ROUND(Table1[[#This Row],[cancellation time decimal]],0),"not cancelled")</f>
        <v>22</v>
      </c>
      <c r="J5438" s="10">
        <f>IFERROR(MOD(Table1[[#This Row],[cancellation hour rounded]],24),"not cancelled")</f>
        <v>22</v>
      </c>
      <c r="K5438" s="32">
        <f>1/Table1[[#This Row],[Duration (Time between doses '[in hours'])]]</f>
        <v>0.125</v>
      </c>
      <c r="L5438" s="33">
        <f>Table1[[#This Row],[number doses per hour]]*INDEX(Table2[price per dose],Table1[[#This Row],[Drug ID]])</f>
        <v>0.84929166666666667</v>
      </c>
      <c r="M5438" s="11" t="b">
        <f>AND(Table1[[#This Row],[hour of cancellation 0 to 23]]&gt;=0,Table1[[#This Row],[hour of cancellation 0 to 23]]&lt;=23)</f>
        <v>1</v>
      </c>
    </row>
    <row r="5439" spans="1:13" x14ac:dyDescent="0.3">
      <c r="A5439" s="1">
        <v>5438</v>
      </c>
      <c r="B5439" s="1">
        <v>1</v>
      </c>
      <c r="C5439" s="2">
        <v>41147.808491013915</v>
      </c>
      <c r="D5439" s="2">
        <v>41207.808333333334</v>
      </c>
      <c r="E5439" s="1">
        <v>8</v>
      </c>
      <c r="F5439" s="2">
        <v>41148.672977496048</v>
      </c>
      <c r="G5439" s="1">
        <v>0</v>
      </c>
      <c r="H5439" s="32">
        <f>IFERROR(HOUR(Table1[[#This Row],[Cancel Date/time]])+MINUTE(Table1[[#This Row],[Cancel Date/time]])/60,"not cancelled")</f>
        <v>16.149999999999999</v>
      </c>
      <c r="I5439" s="47">
        <f>IFERROR(ROUND(Table1[[#This Row],[cancellation time decimal]],0),"not cancelled")</f>
        <v>16</v>
      </c>
      <c r="J5439" s="10">
        <f>IFERROR(MOD(Table1[[#This Row],[cancellation hour rounded]],24),"not cancelled")</f>
        <v>16</v>
      </c>
      <c r="K5439" s="32">
        <f>1/Table1[[#This Row],[Duration (Time between doses '[in hours'])]]</f>
        <v>0.125</v>
      </c>
      <c r="L5439" s="33">
        <f>Table1[[#This Row],[number doses per hour]]*INDEX(Table2[price per dose],Table1[[#This Row],[Drug ID]])</f>
        <v>0.84929166666666667</v>
      </c>
      <c r="M5439" s="11" t="b">
        <f>AND(Table1[[#This Row],[hour of cancellation 0 to 23]]&gt;=0,Table1[[#This Row],[hour of cancellation 0 to 23]]&lt;=23)</f>
        <v>1</v>
      </c>
    </row>
    <row r="5440" spans="1:13" hidden="1" x14ac:dyDescent="0.3">
      <c r="A5440" s="1">
        <v>5439</v>
      </c>
      <c r="B5440" s="1">
        <v>4</v>
      </c>
      <c r="C5440" s="2">
        <v>41147.792904374568</v>
      </c>
      <c r="D5440" s="2">
        <v>41151.126147097959</v>
      </c>
      <c r="E5440" s="1">
        <v>12</v>
      </c>
      <c r="F5440" s="2" t="s">
        <v>5</v>
      </c>
      <c r="G5440" s="1">
        <v>0</v>
      </c>
      <c r="H5440" s="32" t="str">
        <f>IFERROR(HOUR(Table1[[#This Row],[Cancel Date/time]])+MINUTE(Table1[[#This Row],[Cancel Date/time]])/60,"not cancelled")</f>
        <v>not cancelled</v>
      </c>
      <c r="I5440" s="47" t="str">
        <f>IFERROR(ROUND(Table1[[#This Row],[cancellation time decimal]],0),"not cancelled")</f>
        <v>not cancelled</v>
      </c>
      <c r="J5440" s="10" t="str">
        <f>IFERROR(MOD(Table1[[#This Row],[cancellation hour rounded]],24),"not cancelled")</f>
        <v>not cancelled</v>
      </c>
      <c r="K5440" s="32">
        <f>1/Table1[[#This Row],[Duration (Time between doses '[in hours'])]]</f>
        <v>8.3333333333333329E-2</v>
      </c>
      <c r="L5440" s="33">
        <f>Table1[[#This Row],[number doses per hour]]*INDEX(Table2[price per dose],Table1[[#This Row],[Drug ID]])</f>
        <v>1.448055119047619</v>
      </c>
      <c r="M5440" s="11" t="b">
        <f>AND(Table1[[#This Row],[hour of cancellation 0 to 23]]&gt;=0,Table1[[#This Row],[hour of cancellation 0 to 23]]&lt;=23)</f>
        <v>0</v>
      </c>
    </row>
    <row r="5441" spans="1:13" x14ac:dyDescent="0.3">
      <c r="A5441" s="1">
        <v>5440</v>
      </c>
      <c r="B5441" s="1">
        <v>1</v>
      </c>
      <c r="C5441" s="2">
        <v>41147.854275725302</v>
      </c>
      <c r="D5441" s="2">
        <v>41207.854166666672</v>
      </c>
      <c r="E5441" s="1">
        <v>8</v>
      </c>
      <c r="F5441" s="2">
        <v>41148.422459473397</v>
      </c>
      <c r="G5441" s="1">
        <v>0</v>
      </c>
      <c r="H5441" s="32">
        <f>IFERROR(HOUR(Table1[[#This Row],[Cancel Date/time]])+MINUTE(Table1[[#This Row],[Cancel Date/time]])/60,"not cancelled")</f>
        <v>10.133333333333333</v>
      </c>
      <c r="I5441" s="47">
        <f>IFERROR(ROUND(Table1[[#This Row],[cancellation time decimal]],0),"not cancelled")</f>
        <v>10</v>
      </c>
      <c r="J5441" s="10">
        <f>IFERROR(MOD(Table1[[#This Row],[cancellation hour rounded]],24),"not cancelled")</f>
        <v>10</v>
      </c>
      <c r="K5441" s="32">
        <f>1/Table1[[#This Row],[Duration (Time between doses '[in hours'])]]</f>
        <v>0.125</v>
      </c>
      <c r="L5441" s="33">
        <f>Table1[[#This Row],[number doses per hour]]*INDEX(Table2[price per dose],Table1[[#This Row],[Drug ID]])</f>
        <v>0.84929166666666667</v>
      </c>
      <c r="M5441" s="11" t="b">
        <f>AND(Table1[[#This Row],[hour of cancellation 0 to 23]]&gt;=0,Table1[[#This Row],[hour of cancellation 0 to 23]]&lt;=23)</f>
        <v>1</v>
      </c>
    </row>
    <row r="5442" spans="1:13" x14ac:dyDescent="0.3">
      <c r="A5442" s="1">
        <v>5441</v>
      </c>
      <c r="B5442" s="1">
        <v>2</v>
      </c>
      <c r="C5442" s="2">
        <v>41147.906472674222</v>
      </c>
      <c r="D5442" s="2">
        <v>41207.90625</v>
      </c>
      <c r="E5442" s="1">
        <v>10</v>
      </c>
      <c r="F5442" s="2">
        <v>41148.286848121206</v>
      </c>
      <c r="G5442" s="1">
        <v>0</v>
      </c>
      <c r="H5442" s="32">
        <f>IFERROR(HOUR(Table1[[#This Row],[Cancel Date/time]])+MINUTE(Table1[[#This Row],[Cancel Date/time]])/60,"not cancelled")</f>
        <v>6.8833333333333329</v>
      </c>
      <c r="I5442" s="47">
        <f>IFERROR(ROUND(Table1[[#This Row],[cancellation time decimal]],0),"not cancelled")</f>
        <v>7</v>
      </c>
      <c r="J5442" s="10">
        <f>IFERROR(MOD(Table1[[#This Row],[cancellation hour rounded]],24),"not cancelled")</f>
        <v>7</v>
      </c>
      <c r="K5442" s="32">
        <f>1/Table1[[#This Row],[Duration (Time between doses '[in hours'])]]</f>
        <v>0.1</v>
      </c>
      <c r="L5442" s="33">
        <f>Table1[[#This Row],[number doses per hour]]*INDEX(Table2[price per dose],Table1[[#This Row],[Drug ID]])</f>
        <v>0.84959999999999969</v>
      </c>
      <c r="M5442" s="11" t="b">
        <f>AND(Table1[[#This Row],[hour of cancellation 0 to 23]]&gt;=0,Table1[[#This Row],[hour of cancellation 0 to 23]]&lt;=23)</f>
        <v>1</v>
      </c>
    </row>
    <row r="5443" spans="1:13" x14ac:dyDescent="0.3">
      <c r="A5443" s="1">
        <v>5442</v>
      </c>
      <c r="B5443" s="1">
        <v>6</v>
      </c>
      <c r="C5443" s="2">
        <v>41147.897545203603</v>
      </c>
      <c r="D5443" s="2">
        <v>41207.897222222222</v>
      </c>
      <c r="E5443" s="1">
        <v>24</v>
      </c>
      <c r="F5443" s="2">
        <v>41153.844053071349</v>
      </c>
      <c r="G5443" s="1">
        <v>0</v>
      </c>
      <c r="H5443" s="32">
        <f>IFERROR(HOUR(Table1[[#This Row],[Cancel Date/time]])+MINUTE(Table1[[#This Row],[Cancel Date/time]])/60,"not cancelled")</f>
        <v>20.25</v>
      </c>
      <c r="I5443" s="47">
        <f>IFERROR(ROUND(Table1[[#This Row],[cancellation time decimal]],0),"not cancelled")</f>
        <v>20</v>
      </c>
      <c r="J5443" s="10">
        <f>IFERROR(MOD(Table1[[#This Row],[cancellation hour rounded]],24),"not cancelled")</f>
        <v>20</v>
      </c>
      <c r="K5443" s="32">
        <f>1/Table1[[#This Row],[Duration (Time between doses '[in hours'])]]</f>
        <v>4.1666666666666664E-2</v>
      </c>
      <c r="L5443" s="33">
        <f>Table1[[#This Row],[number doses per hour]]*INDEX(Table2[price per dose],Table1[[#This Row],[Drug ID]])</f>
        <v>0.35218749999999999</v>
      </c>
      <c r="M5443" s="11" t="b">
        <f>AND(Table1[[#This Row],[hour of cancellation 0 to 23]]&gt;=0,Table1[[#This Row],[hour of cancellation 0 to 23]]&lt;=23)</f>
        <v>1</v>
      </c>
    </row>
    <row r="5444" spans="1:13" x14ac:dyDescent="0.3">
      <c r="A5444" s="1">
        <v>5443</v>
      </c>
      <c r="B5444" s="1">
        <v>6</v>
      </c>
      <c r="C5444" s="2">
        <v>41147.961921214643</v>
      </c>
      <c r="D5444" s="2">
        <v>41207.961805555555</v>
      </c>
      <c r="E5444" s="1">
        <v>24</v>
      </c>
      <c r="F5444" s="2">
        <v>41151.655463943105</v>
      </c>
      <c r="G5444" s="1">
        <v>0</v>
      </c>
      <c r="H5444" s="32">
        <f>IFERROR(HOUR(Table1[[#This Row],[Cancel Date/time]])+MINUTE(Table1[[#This Row],[Cancel Date/time]])/60,"not cancelled")</f>
        <v>15.716666666666667</v>
      </c>
      <c r="I5444" s="47">
        <f>IFERROR(ROUND(Table1[[#This Row],[cancellation time decimal]],0),"not cancelled")</f>
        <v>16</v>
      </c>
      <c r="J5444" s="10">
        <f>IFERROR(MOD(Table1[[#This Row],[cancellation hour rounded]],24),"not cancelled")</f>
        <v>16</v>
      </c>
      <c r="K5444" s="32">
        <f>1/Table1[[#This Row],[Duration (Time between doses '[in hours'])]]</f>
        <v>4.1666666666666664E-2</v>
      </c>
      <c r="L5444" s="33">
        <f>Table1[[#This Row],[number doses per hour]]*INDEX(Table2[price per dose],Table1[[#This Row],[Drug ID]])</f>
        <v>0.35218749999999999</v>
      </c>
      <c r="M5444" s="11" t="b">
        <f>AND(Table1[[#This Row],[hour of cancellation 0 to 23]]&gt;=0,Table1[[#This Row],[hour of cancellation 0 to 23]]&lt;=23)</f>
        <v>1</v>
      </c>
    </row>
    <row r="5445" spans="1:13" x14ac:dyDescent="0.3">
      <c r="A5445" s="1">
        <v>5444</v>
      </c>
      <c r="B5445" s="1">
        <v>1</v>
      </c>
      <c r="C5445" s="2">
        <v>41148.022134797</v>
      </c>
      <c r="D5445" s="2">
        <v>41151.604861111111</v>
      </c>
      <c r="E5445" s="1">
        <v>12</v>
      </c>
      <c r="F5445" s="2">
        <v>41149.00025806186</v>
      </c>
      <c r="G5445" s="1">
        <v>0</v>
      </c>
      <c r="H5445" s="32">
        <f>IFERROR(HOUR(Table1[[#This Row],[Cancel Date/time]])+MINUTE(Table1[[#This Row],[Cancel Date/time]])/60,"not cancelled")</f>
        <v>0</v>
      </c>
      <c r="I5445" s="47">
        <f>IFERROR(ROUND(Table1[[#This Row],[cancellation time decimal]],0),"not cancelled")</f>
        <v>0</v>
      </c>
      <c r="J5445" s="10">
        <f>IFERROR(MOD(Table1[[#This Row],[cancellation hour rounded]],24),"not cancelled")</f>
        <v>0</v>
      </c>
      <c r="K5445" s="32">
        <f>1/Table1[[#This Row],[Duration (Time between doses '[in hours'])]]</f>
        <v>8.3333333333333329E-2</v>
      </c>
      <c r="L5445" s="33">
        <f>Table1[[#This Row],[number doses per hour]]*INDEX(Table2[price per dose],Table1[[#This Row],[Drug ID]])</f>
        <v>0.56619444444444444</v>
      </c>
      <c r="M5445" s="11" t="b">
        <f>AND(Table1[[#This Row],[hour of cancellation 0 to 23]]&gt;=0,Table1[[#This Row],[hour of cancellation 0 to 23]]&lt;=23)</f>
        <v>1</v>
      </c>
    </row>
    <row r="5446" spans="1:13" x14ac:dyDescent="0.3">
      <c r="A5446" s="1">
        <v>5445</v>
      </c>
      <c r="B5446" s="1">
        <v>1</v>
      </c>
      <c r="C5446" s="2">
        <v>41148.335030012691</v>
      </c>
      <c r="D5446" s="2">
        <v>41208.334722222222</v>
      </c>
      <c r="E5446" s="1">
        <v>8</v>
      </c>
      <c r="F5446" s="2">
        <v>41148.536140453201</v>
      </c>
      <c r="G5446" s="1">
        <v>0</v>
      </c>
      <c r="H5446" s="32">
        <f>IFERROR(HOUR(Table1[[#This Row],[Cancel Date/time]])+MINUTE(Table1[[#This Row],[Cancel Date/time]])/60,"not cancelled")</f>
        <v>12.866666666666667</v>
      </c>
      <c r="I5446" s="47">
        <f>IFERROR(ROUND(Table1[[#This Row],[cancellation time decimal]],0),"not cancelled")</f>
        <v>13</v>
      </c>
      <c r="J5446" s="10">
        <f>IFERROR(MOD(Table1[[#This Row],[cancellation hour rounded]],24),"not cancelled")</f>
        <v>13</v>
      </c>
      <c r="K5446" s="32">
        <f>1/Table1[[#This Row],[Duration (Time between doses '[in hours'])]]</f>
        <v>0.125</v>
      </c>
      <c r="L5446" s="33">
        <f>Table1[[#This Row],[number doses per hour]]*INDEX(Table2[price per dose],Table1[[#This Row],[Drug ID]])</f>
        <v>0.84929166666666667</v>
      </c>
      <c r="M5446" s="11" t="b">
        <f>AND(Table1[[#This Row],[hour of cancellation 0 to 23]]&gt;=0,Table1[[#This Row],[hour of cancellation 0 to 23]]&lt;=23)</f>
        <v>1</v>
      </c>
    </row>
    <row r="5447" spans="1:13" x14ac:dyDescent="0.3">
      <c r="A5447" s="1">
        <v>5446</v>
      </c>
      <c r="B5447" s="1">
        <v>3</v>
      </c>
      <c r="C5447" s="2">
        <v>41148.339595774902</v>
      </c>
      <c r="D5447" s="2">
        <v>41208.339583333334</v>
      </c>
      <c r="E5447" s="1">
        <v>24</v>
      </c>
      <c r="F5447" s="2">
        <v>41150.70937759833</v>
      </c>
      <c r="G5447" s="1">
        <v>0</v>
      </c>
      <c r="H5447" s="32">
        <f>IFERROR(HOUR(Table1[[#This Row],[Cancel Date/time]])+MINUTE(Table1[[#This Row],[Cancel Date/time]])/60,"not cancelled")</f>
        <v>17.016666666666666</v>
      </c>
      <c r="I5447" s="47">
        <f>IFERROR(ROUND(Table1[[#This Row],[cancellation time decimal]],0),"not cancelled")</f>
        <v>17</v>
      </c>
      <c r="J5447" s="10">
        <f>IFERROR(MOD(Table1[[#This Row],[cancellation hour rounded]],24),"not cancelled")</f>
        <v>17</v>
      </c>
      <c r="K5447" s="32">
        <f>1/Table1[[#This Row],[Duration (Time between doses '[in hours'])]]</f>
        <v>4.1666666666666664E-2</v>
      </c>
      <c r="L5447" s="33">
        <f>Table1[[#This Row],[number doses per hour]]*INDEX(Table2[price per dose],Table1[[#This Row],[Drug ID]])</f>
        <v>0.18133000000000002</v>
      </c>
      <c r="M5447" s="11" t="b">
        <f>AND(Table1[[#This Row],[hour of cancellation 0 to 23]]&gt;=0,Table1[[#This Row],[hour of cancellation 0 to 23]]&lt;=23)</f>
        <v>1</v>
      </c>
    </row>
    <row r="5448" spans="1:13" x14ac:dyDescent="0.3">
      <c r="A5448" s="1">
        <v>5447</v>
      </c>
      <c r="B5448" s="1">
        <v>6</v>
      </c>
      <c r="C5448" s="2">
        <v>41148.367523984707</v>
      </c>
      <c r="D5448" s="2">
        <v>41208.367361111115</v>
      </c>
      <c r="E5448" s="1">
        <v>24</v>
      </c>
      <c r="F5448" s="2">
        <v>41152.41843209853</v>
      </c>
      <c r="G5448" s="1">
        <v>0</v>
      </c>
      <c r="H5448" s="32">
        <f>IFERROR(HOUR(Table1[[#This Row],[Cancel Date/time]])+MINUTE(Table1[[#This Row],[Cancel Date/time]])/60,"not cancelled")</f>
        <v>10.033333333333333</v>
      </c>
      <c r="I5448" s="47">
        <f>IFERROR(ROUND(Table1[[#This Row],[cancellation time decimal]],0),"not cancelled")</f>
        <v>10</v>
      </c>
      <c r="J5448" s="10">
        <f>IFERROR(MOD(Table1[[#This Row],[cancellation hour rounded]],24),"not cancelled")</f>
        <v>10</v>
      </c>
      <c r="K5448" s="32">
        <f>1/Table1[[#This Row],[Duration (Time between doses '[in hours'])]]</f>
        <v>4.1666666666666664E-2</v>
      </c>
      <c r="L5448" s="33">
        <f>Table1[[#This Row],[number doses per hour]]*INDEX(Table2[price per dose],Table1[[#This Row],[Drug ID]])</f>
        <v>0.35218749999999999</v>
      </c>
      <c r="M5448" s="11" t="b">
        <f>AND(Table1[[#This Row],[hour of cancellation 0 to 23]]&gt;=0,Table1[[#This Row],[hour of cancellation 0 to 23]]&lt;=23)</f>
        <v>1</v>
      </c>
    </row>
    <row r="5449" spans="1:13" hidden="1" x14ac:dyDescent="0.3">
      <c r="A5449" s="1">
        <v>5448</v>
      </c>
      <c r="B5449" s="1">
        <v>4</v>
      </c>
      <c r="C5449" s="2">
        <v>41148.359883254845</v>
      </c>
      <c r="D5449" s="2">
        <v>41150.442540422162</v>
      </c>
      <c r="E5449" s="1">
        <v>12</v>
      </c>
      <c r="F5449" s="2" t="s">
        <v>5</v>
      </c>
      <c r="G5449" s="1">
        <v>0</v>
      </c>
      <c r="H5449" s="32" t="str">
        <f>IFERROR(HOUR(Table1[[#This Row],[Cancel Date/time]])+MINUTE(Table1[[#This Row],[Cancel Date/time]])/60,"not cancelled")</f>
        <v>not cancelled</v>
      </c>
      <c r="I5449" s="47" t="str">
        <f>IFERROR(ROUND(Table1[[#This Row],[cancellation time decimal]],0),"not cancelled")</f>
        <v>not cancelled</v>
      </c>
      <c r="J5449" s="10" t="str">
        <f>IFERROR(MOD(Table1[[#This Row],[cancellation hour rounded]],24),"not cancelled")</f>
        <v>not cancelled</v>
      </c>
      <c r="K5449" s="32">
        <f>1/Table1[[#This Row],[Duration (Time between doses '[in hours'])]]</f>
        <v>8.3333333333333329E-2</v>
      </c>
      <c r="L5449" s="33">
        <f>Table1[[#This Row],[number doses per hour]]*INDEX(Table2[price per dose],Table1[[#This Row],[Drug ID]])</f>
        <v>1.448055119047619</v>
      </c>
      <c r="M5449" s="11" t="b">
        <f>AND(Table1[[#This Row],[hour of cancellation 0 to 23]]&gt;=0,Table1[[#This Row],[hour of cancellation 0 to 23]]&lt;=23)</f>
        <v>0</v>
      </c>
    </row>
    <row r="5450" spans="1:13" hidden="1" x14ac:dyDescent="0.3">
      <c r="A5450" s="1">
        <v>5449</v>
      </c>
      <c r="B5450" s="1">
        <v>6</v>
      </c>
      <c r="C5450" s="2">
        <v>41148.338993064732</v>
      </c>
      <c r="D5450" s="2">
        <v>41151.963888888895</v>
      </c>
      <c r="E5450" s="1">
        <v>24</v>
      </c>
      <c r="F5450" s="2" t="s">
        <v>5</v>
      </c>
      <c r="G5450" s="1">
        <v>0</v>
      </c>
      <c r="H5450" s="32" t="str">
        <f>IFERROR(HOUR(Table1[[#This Row],[Cancel Date/time]])+MINUTE(Table1[[#This Row],[Cancel Date/time]])/60,"not cancelled")</f>
        <v>not cancelled</v>
      </c>
      <c r="I5450" s="47" t="str">
        <f>IFERROR(ROUND(Table1[[#This Row],[cancellation time decimal]],0),"not cancelled")</f>
        <v>not cancelled</v>
      </c>
      <c r="J5450" s="10" t="str">
        <f>IFERROR(MOD(Table1[[#This Row],[cancellation hour rounded]],24),"not cancelled")</f>
        <v>not cancelled</v>
      </c>
      <c r="K5450" s="32">
        <f>1/Table1[[#This Row],[Duration (Time between doses '[in hours'])]]</f>
        <v>4.1666666666666664E-2</v>
      </c>
      <c r="L5450" s="33">
        <f>Table1[[#This Row],[number doses per hour]]*INDEX(Table2[price per dose],Table1[[#This Row],[Drug ID]])</f>
        <v>0.35218749999999999</v>
      </c>
      <c r="M5450" s="11" t="b">
        <f>AND(Table1[[#This Row],[hour of cancellation 0 to 23]]&gt;=0,Table1[[#This Row],[hour of cancellation 0 to 23]]&lt;=23)</f>
        <v>0</v>
      </c>
    </row>
    <row r="5451" spans="1:13" x14ac:dyDescent="0.3">
      <c r="A5451" s="1">
        <v>5450</v>
      </c>
      <c r="B5451" s="1">
        <v>4</v>
      </c>
      <c r="C5451" s="2">
        <v>41148.485722825593</v>
      </c>
      <c r="D5451" s="2">
        <v>41208.48541666667</v>
      </c>
      <c r="E5451" s="1">
        <v>12</v>
      </c>
      <c r="F5451" s="2">
        <v>41151.419680663472</v>
      </c>
      <c r="G5451" s="1">
        <v>0</v>
      </c>
      <c r="H5451" s="32">
        <f>IFERROR(HOUR(Table1[[#This Row],[Cancel Date/time]])+MINUTE(Table1[[#This Row],[Cancel Date/time]])/60,"not cancelled")</f>
        <v>10.066666666666666</v>
      </c>
      <c r="I5451" s="47">
        <f>IFERROR(ROUND(Table1[[#This Row],[cancellation time decimal]],0),"not cancelled")</f>
        <v>10</v>
      </c>
      <c r="J5451" s="10">
        <f>IFERROR(MOD(Table1[[#This Row],[cancellation hour rounded]],24),"not cancelled")</f>
        <v>10</v>
      </c>
      <c r="K5451" s="32">
        <f>1/Table1[[#This Row],[Duration (Time between doses '[in hours'])]]</f>
        <v>8.3333333333333329E-2</v>
      </c>
      <c r="L5451" s="33">
        <f>Table1[[#This Row],[number doses per hour]]*INDEX(Table2[price per dose],Table1[[#This Row],[Drug ID]])</f>
        <v>1.448055119047619</v>
      </c>
      <c r="M5451" s="11" t="b">
        <f>AND(Table1[[#This Row],[hour of cancellation 0 to 23]]&gt;=0,Table1[[#This Row],[hour of cancellation 0 to 23]]&lt;=23)</f>
        <v>1</v>
      </c>
    </row>
    <row r="5452" spans="1:13" x14ac:dyDescent="0.3">
      <c r="A5452" s="1">
        <v>5451</v>
      </c>
      <c r="B5452" s="1">
        <v>6</v>
      </c>
      <c r="C5452" s="2">
        <v>41148.665179381089</v>
      </c>
      <c r="D5452" s="2">
        <v>41208.664583333331</v>
      </c>
      <c r="E5452" s="1">
        <v>24</v>
      </c>
      <c r="F5452" s="2">
        <v>41159.382490621691</v>
      </c>
      <c r="G5452" s="1">
        <v>0</v>
      </c>
      <c r="H5452" s="32">
        <f>IFERROR(HOUR(Table1[[#This Row],[Cancel Date/time]])+MINUTE(Table1[[#This Row],[Cancel Date/time]])/60,"not cancelled")</f>
        <v>9.1666666666666661</v>
      </c>
      <c r="I5452" s="47">
        <f>IFERROR(ROUND(Table1[[#This Row],[cancellation time decimal]],0),"not cancelled")</f>
        <v>9</v>
      </c>
      <c r="J5452" s="10">
        <f>IFERROR(MOD(Table1[[#This Row],[cancellation hour rounded]],24),"not cancelled")</f>
        <v>9</v>
      </c>
      <c r="K5452" s="32">
        <f>1/Table1[[#This Row],[Duration (Time between doses '[in hours'])]]</f>
        <v>4.1666666666666664E-2</v>
      </c>
      <c r="L5452" s="33">
        <f>Table1[[#This Row],[number doses per hour]]*INDEX(Table2[price per dose],Table1[[#This Row],[Drug ID]])</f>
        <v>0.35218749999999999</v>
      </c>
      <c r="M5452" s="11" t="b">
        <f>AND(Table1[[#This Row],[hour of cancellation 0 to 23]]&gt;=0,Table1[[#This Row],[hour of cancellation 0 to 23]]&lt;=23)</f>
        <v>1</v>
      </c>
    </row>
    <row r="5453" spans="1:13" hidden="1" x14ac:dyDescent="0.3">
      <c r="A5453" s="1">
        <v>5452</v>
      </c>
      <c r="B5453" s="1">
        <v>5</v>
      </c>
      <c r="C5453" s="2">
        <v>41148.647881790392</v>
      </c>
      <c r="D5453" s="2">
        <v>41151.230699459993</v>
      </c>
      <c r="E5453" s="1">
        <v>24</v>
      </c>
      <c r="F5453" s="2" t="s">
        <v>5</v>
      </c>
      <c r="G5453" s="1">
        <v>0</v>
      </c>
      <c r="H5453" s="32" t="str">
        <f>IFERROR(HOUR(Table1[[#This Row],[Cancel Date/time]])+MINUTE(Table1[[#This Row],[Cancel Date/time]])/60,"not cancelled")</f>
        <v>not cancelled</v>
      </c>
      <c r="I5453" s="47" t="str">
        <f>IFERROR(ROUND(Table1[[#This Row],[cancellation time decimal]],0),"not cancelled")</f>
        <v>not cancelled</v>
      </c>
      <c r="J5453" s="10" t="str">
        <f>IFERROR(MOD(Table1[[#This Row],[cancellation hour rounded]],24),"not cancelled")</f>
        <v>not cancelled</v>
      </c>
      <c r="K5453" s="32">
        <f>1/Table1[[#This Row],[Duration (Time between doses '[in hours'])]]</f>
        <v>4.1666666666666664E-2</v>
      </c>
      <c r="L5453" s="33">
        <f>Table1[[#This Row],[number doses per hour]]*INDEX(Table2[price per dose],Table1[[#This Row],[Drug ID]])</f>
        <v>0.2815833333333333</v>
      </c>
      <c r="M5453" s="11" t="b">
        <f>AND(Table1[[#This Row],[hour of cancellation 0 to 23]]&gt;=0,Table1[[#This Row],[hour of cancellation 0 to 23]]&lt;=23)</f>
        <v>0</v>
      </c>
    </row>
    <row r="5454" spans="1:13" x14ac:dyDescent="0.3">
      <c r="A5454" s="1">
        <v>5453</v>
      </c>
      <c r="B5454" s="1">
        <v>1</v>
      </c>
      <c r="C5454" s="2">
        <v>41148.748318024809</v>
      </c>
      <c r="D5454" s="2">
        <v>41208.747916666667</v>
      </c>
      <c r="E5454" s="1">
        <v>8</v>
      </c>
      <c r="F5454" s="2">
        <v>41149.409395800103</v>
      </c>
      <c r="G5454" s="1">
        <v>0</v>
      </c>
      <c r="H5454" s="32">
        <f>IFERROR(HOUR(Table1[[#This Row],[Cancel Date/time]])+MINUTE(Table1[[#This Row],[Cancel Date/time]])/60,"not cancelled")</f>
        <v>9.8166666666666664</v>
      </c>
      <c r="I5454" s="47">
        <f>IFERROR(ROUND(Table1[[#This Row],[cancellation time decimal]],0),"not cancelled")</f>
        <v>10</v>
      </c>
      <c r="J5454" s="10">
        <f>IFERROR(MOD(Table1[[#This Row],[cancellation hour rounded]],24),"not cancelled")</f>
        <v>10</v>
      </c>
      <c r="K5454" s="32">
        <f>1/Table1[[#This Row],[Duration (Time between doses '[in hours'])]]</f>
        <v>0.125</v>
      </c>
      <c r="L5454" s="33">
        <f>Table1[[#This Row],[number doses per hour]]*INDEX(Table2[price per dose],Table1[[#This Row],[Drug ID]])</f>
        <v>0.84929166666666667</v>
      </c>
      <c r="M5454" s="11" t="b">
        <f>AND(Table1[[#This Row],[hour of cancellation 0 to 23]]&gt;=0,Table1[[#This Row],[hour of cancellation 0 to 23]]&lt;=23)</f>
        <v>1</v>
      </c>
    </row>
    <row r="5455" spans="1:13" x14ac:dyDescent="0.3">
      <c r="A5455" s="1">
        <v>5454</v>
      </c>
      <c r="B5455" s="1">
        <v>5</v>
      </c>
      <c r="C5455" s="2">
        <v>41148.780998582508</v>
      </c>
      <c r="D5455" s="2">
        <v>41208.780555555553</v>
      </c>
      <c r="E5455" s="1">
        <v>24</v>
      </c>
      <c r="F5455" s="2">
        <v>41151.482515955919</v>
      </c>
      <c r="G5455" s="1">
        <v>0</v>
      </c>
      <c r="H5455" s="32">
        <f>IFERROR(HOUR(Table1[[#This Row],[Cancel Date/time]])+MINUTE(Table1[[#This Row],[Cancel Date/time]])/60,"not cancelled")</f>
        <v>11.566666666666666</v>
      </c>
      <c r="I5455" s="47">
        <f>IFERROR(ROUND(Table1[[#This Row],[cancellation time decimal]],0),"not cancelled")</f>
        <v>12</v>
      </c>
      <c r="J5455" s="10">
        <f>IFERROR(MOD(Table1[[#This Row],[cancellation hour rounded]],24),"not cancelled")</f>
        <v>12</v>
      </c>
      <c r="K5455" s="32">
        <f>1/Table1[[#This Row],[Duration (Time between doses '[in hours'])]]</f>
        <v>4.1666666666666664E-2</v>
      </c>
      <c r="L5455" s="33">
        <f>Table1[[#This Row],[number doses per hour]]*INDEX(Table2[price per dose],Table1[[#This Row],[Drug ID]])</f>
        <v>0.2815833333333333</v>
      </c>
      <c r="M5455" s="11" t="b">
        <f>AND(Table1[[#This Row],[hour of cancellation 0 to 23]]&gt;=0,Table1[[#This Row],[hour of cancellation 0 to 23]]&lt;=23)</f>
        <v>1</v>
      </c>
    </row>
    <row r="5456" spans="1:13" x14ac:dyDescent="0.3">
      <c r="A5456" s="1">
        <v>5455</v>
      </c>
      <c r="B5456" s="1">
        <v>1</v>
      </c>
      <c r="C5456" s="2">
        <v>41148.766699432657</v>
      </c>
      <c r="D5456" s="2">
        <v>41208.76666666667</v>
      </c>
      <c r="E5456" s="1">
        <v>12</v>
      </c>
      <c r="F5456" s="2">
        <v>41149.466812376922</v>
      </c>
      <c r="G5456" s="1">
        <v>0</v>
      </c>
      <c r="H5456" s="32">
        <f>IFERROR(HOUR(Table1[[#This Row],[Cancel Date/time]])+MINUTE(Table1[[#This Row],[Cancel Date/time]])/60,"not cancelled")</f>
        <v>11.2</v>
      </c>
      <c r="I5456" s="47">
        <f>IFERROR(ROUND(Table1[[#This Row],[cancellation time decimal]],0),"not cancelled")</f>
        <v>11</v>
      </c>
      <c r="J5456" s="10">
        <f>IFERROR(MOD(Table1[[#This Row],[cancellation hour rounded]],24),"not cancelled")</f>
        <v>11</v>
      </c>
      <c r="K5456" s="32">
        <f>1/Table1[[#This Row],[Duration (Time between doses '[in hours'])]]</f>
        <v>8.3333333333333329E-2</v>
      </c>
      <c r="L5456" s="33">
        <f>Table1[[#This Row],[number doses per hour]]*INDEX(Table2[price per dose],Table1[[#This Row],[Drug ID]])</f>
        <v>0.56619444444444444</v>
      </c>
      <c r="M5456" s="11" t="b">
        <f>AND(Table1[[#This Row],[hour of cancellation 0 to 23]]&gt;=0,Table1[[#This Row],[hour of cancellation 0 to 23]]&lt;=23)</f>
        <v>1</v>
      </c>
    </row>
    <row r="5457" spans="1:13" x14ac:dyDescent="0.3">
      <c r="A5457" s="1">
        <v>5456</v>
      </c>
      <c r="B5457" s="1">
        <v>4</v>
      </c>
      <c r="C5457" s="2">
        <v>41148.811377299062</v>
      </c>
      <c r="D5457" s="2">
        <v>41208.811111111107</v>
      </c>
      <c r="E5457" s="1">
        <v>12</v>
      </c>
      <c r="F5457" s="2">
        <v>41152.466313442899</v>
      </c>
      <c r="G5457" s="1">
        <v>0</v>
      </c>
      <c r="H5457" s="32">
        <f>IFERROR(HOUR(Table1[[#This Row],[Cancel Date/time]])+MINUTE(Table1[[#This Row],[Cancel Date/time]])/60,"not cancelled")</f>
        <v>11.183333333333334</v>
      </c>
      <c r="I5457" s="47">
        <f>IFERROR(ROUND(Table1[[#This Row],[cancellation time decimal]],0),"not cancelled")</f>
        <v>11</v>
      </c>
      <c r="J5457" s="10">
        <f>IFERROR(MOD(Table1[[#This Row],[cancellation hour rounded]],24),"not cancelled")</f>
        <v>11</v>
      </c>
      <c r="K5457" s="32">
        <f>1/Table1[[#This Row],[Duration (Time between doses '[in hours'])]]</f>
        <v>8.3333333333333329E-2</v>
      </c>
      <c r="L5457" s="33">
        <f>Table1[[#This Row],[number doses per hour]]*INDEX(Table2[price per dose],Table1[[#This Row],[Drug ID]])</f>
        <v>1.448055119047619</v>
      </c>
      <c r="M5457" s="11" t="b">
        <f>AND(Table1[[#This Row],[hour of cancellation 0 to 23]]&gt;=0,Table1[[#This Row],[hour of cancellation 0 to 23]]&lt;=23)</f>
        <v>1</v>
      </c>
    </row>
    <row r="5458" spans="1:13" x14ac:dyDescent="0.3">
      <c r="A5458" s="1">
        <v>5457</v>
      </c>
      <c r="B5458" s="1">
        <v>5</v>
      </c>
      <c r="C5458" s="2">
        <v>41148.907589104165</v>
      </c>
      <c r="D5458" s="2">
        <v>41208.906944444447</v>
      </c>
      <c r="E5458" s="1">
        <v>24</v>
      </c>
      <c r="F5458" s="2">
        <v>41151.873894731703</v>
      </c>
      <c r="G5458" s="1">
        <v>0</v>
      </c>
      <c r="H5458" s="32">
        <f>IFERROR(HOUR(Table1[[#This Row],[Cancel Date/time]])+MINUTE(Table1[[#This Row],[Cancel Date/time]])/60,"not cancelled")</f>
        <v>20.966666666666665</v>
      </c>
      <c r="I5458" s="47">
        <f>IFERROR(ROUND(Table1[[#This Row],[cancellation time decimal]],0),"not cancelled")</f>
        <v>21</v>
      </c>
      <c r="J5458" s="10">
        <f>IFERROR(MOD(Table1[[#This Row],[cancellation hour rounded]],24),"not cancelled")</f>
        <v>21</v>
      </c>
      <c r="K5458" s="32">
        <f>1/Table1[[#This Row],[Duration (Time between doses '[in hours'])]]</f>
        <v>4.1666666666666664E-2</v>
      </c>
      <c r="L5458" s="33">
        <f>Table1[[#This Row],[number doses per hour]]*INDEX(Table2[price per dose],Table1[[#This Row],[Drug ID]])</f>
        <v>0.2815833333333333</v>
      </c>
      <c r="M5458" s="11" t="b">
        <f>AND(Table1[[#This Row],[hour of cancellation 0 to 23]]&gt;=0,Table1[[#This Row],[hour of cancellation 0 to 23]]&lt;=23)</f>
        <v>1</v>
      </c>
    </row>
    <row r="5459" spans="1:13" x14ac:dyDescent="0.3">
      <c r="A5459" s="1">
        <v>5458</v>
      </c>
      <c r="B5459" s="1">
        <v>1</v>
      </c>
      <c r="C5459" s="2">
        <v>41148.956746386619</v>
      </c>
      <c r="D5459" s="2">
        <v>41208.956249999996</v>
      </c>
      <c r="E5459" s="1">
        <v>12</v>
      </c>
      <c r="F5459" s="2">
        <v>41150.2794887376</v>
      </c>
      <c r="G5459" s="1">
        <v>0</v>
      </c>
      <c r="H5459" s="32">
        <f>IFERROR(HOUR(Table1[[#This Row],[Cancel Date/time]])+MINUTE(Table1[[#This Row],[Cancel Date/time]])/60,"not cancelled")</f>
        <v>6.7</v>
      </c>
      <c r="I5459" s="47">
        <f>IFERROR(ROUND(Table1[[#This Row],[cancellation time decimal]],0),"not cancelled")</f>
        <v>7</v>
      </c>
      <c r="J5459" s="10">
        <f>IFERROR(MOD(Table1[[#This Row],[cancellation hour rounded]],24),"not cancelled")</f>
        <v>7</v>
      </c>
      <c r="K5459" s="32">
        <f>1/Table1[[#This Row],[Duration (Time between doses '[in hours'])]]</f>
        <v>8.3333333333333329E-2</v>
      </c>
      <c r="L5459" s="33">
        <f>Table1[[#This Row],[number doses per hour]]*INDEX(Table2[price per dose],Table1[[#This Row],[Drug ID]])</f>
        <v>0.56619444444444444</v>
      </c>
      <c r="M5459" s="11" t="b">
        <f>AND(Table1[[#This Row],[hour of cancellation 0 to 23]]&gt;=0,Table1[[#This Row],[hour of cancellation 0 to 23]]&lt;=23)</f>
        <v>1</v>
      </c>
    </row>
    <row r="5460" spans="1:13" x14ac:dyDescent="0.3">
      <c r="A5460" s="1">
        <v>5459</v>
      </c>
      <c r="B5460" s="1">
        <v>10</v>
      </c>
      <c r="C5460" s="2">
        <v>41148.952694702806</v>
      </c>
      <c r="D5460" s="2">
        <v>41208.95208333333</v>
      </c>
      <c r="E5460" s="1">
        <v>1</v>
      </c>
      <c r="F5460" s="2">
        <v>41155.592859036151</v>
      </c>
      <c r="G5460" s="1">
        <v>3</v>
      </c>
      <c r="H5460" s="32">
        <f>IFERROR(HOUR(Table1[[#This Row],[Cancel Date/time]])+MINUTE(Table1[[#This Row],[Cancel Date/time]])/60,"not cancelled")</f>
        <v>14.216666666666667</v>
      </c>
      <c r="I5460" s="47">
        <f>IFERROR(ROUND(Table1[[#This Row],[cancellation time decimal]],0),"not cancelled")</f>
        <v>14</v>
      </c>
      <c r="J5460" s="10">
        <f>IFERROR(MOD(Table1[[#This Row],[cancellation hour rounded]],24),"not cancelled")</f>
        <v>14</v>
      </c>
      <c r="K5460" s="32">
        <f>1/Table1[[#This Row],[Duration (Time between doses '[in hours'])]]</f>
        <v>1</v>
      </c>
      <c r="L5460" s="33">
        <f>Table1[[#This Row],[number doses per hour]]*INDEX(Table2[price per dose],Table1[[#This Row],[Drug ID]])</f>
        <v>2.5716000000000001</v>
      </c>
      <c r="M5460" s="11" t="b">
        <f>AND(Table1[[#This Row],[hour of cancellation 0 to 23]]&gt;=0,Table1[[#This Row],[hour of cancellation 0 to 23]]&lt;=23)</f>
        <v>1</v>
      </c>
    </row>
    <row r="5461" spans="1:13" x14ac:dyDescent="0.3">
      <c r="A5461" s="1">
        <v>5460</v>
      </c>
      <c r="B5461" s="1">
        <v>6</v>
      </c>
      <c r="C5461" s="2">
        <v>41148.981794035273</v>
      </c>
      <c r="D5461" s="2">
        <v>41208.981250000004</v>
      </c>
      <c r="E5461" s="1">
        <v>24</v>
      </c>
      <c r="F5461" s="2">
        <v>41152.937790878823</v>
      </c>
      <c r="G5461" s="1">
        <v>0</v>
      </c>
      <c r="H5461" s="32">
        <f>IFERROR(HOUR(Table1[[#This Row],[Cancel Date/time]])+MINUTE(Table1[[#This Row],[Cancel Date/time]])/60,"not cancelled")</f>
        <v>22.5</v>
      </c>
      <c r="I5461" s="47">
        <f>IFERROR(ROUND(Table1[[#This Row],[cancellation time decimal]],0),"not cancelled")</f>
        <v>23</v>
      </c>
      <c r="J5461" s="10">
        <f>IFERROR(MOD(Table1[[#This Row],[cancellation hour rounded]],24),"not cancelled")</f>
        <v>23</v>
      </c>
      <c r="K5461" s="32">
        <f>1/Table1[[#This Row],[Duration (Time between doses '[in hours'])]]</f>
        <v>4.1666666666666664E-2</v>
      </c>
      <c r="L5461" s="33">
        <f>Table1[[#This Row],[number doses per hour]]*INDEX(Table2[price per dose],Table1[[#This Row],[Drug ID]])</f>
        <v>0.35218749999999999</v>
      </c>
      <c r="M5461" s="11" t="b">
        <f>AND(Table1[[#This Row],[hour of cancellation 0 to 23]]&gt;=0,Table1[[#This Row],[hour of cancellation 0 to 23]]&lt;=23)</f>
        <v>1</v>
      </c>
    </row>
    <row r="5462" spans="1:13" x14ac:dyDescent="0.3">
      <c r="A5462" s="1">
        <v>5461</v>
      </c>
      <c r="B5462" s="1">
        <v>1</v>
      </c>
      <c r="C5462" s="2">
        <v>41149.044509882107</v>
      </c>
      <c r="D5462" s="2">
        <v>41209.044444444444</v>
      </c>
      <c r="E5462" s="1">
        <v>8</v>
      </c>
      <c r="F5462" s="2">
        <v>41149.626929476763</v>
      </c>
      <c r="G5462" s="1">
        <v>0</v>
      </c>
      <c r="H5462" s="32">
        <f>IFERROR(HOUR(Table1[[#This Row],[Cancel Date/time]])+MINUTE(Table1[[#This Row],[Cancel Date/time]])/60,"not cancelled")</f>
        <v>15.033333333333333</v>
      </c>
      <c r="I5462" s="47">
        <f>IFERROR(ROUND(Table1[[#This Row],[cancellation time decimal]],0),"not cancelled")</f>
        <v>15</v>
      </c>
      <c r="J5462" s="10">
        <f>IFERROR(MOD(Table1[[#This Row],[cancellation hour rounded]],24),"not cancelled")</f>
        <v>15</v>
      </c>
      <c r="K5462" s="32">
        <f>1/Table1[[#This Row],[Duration (Time between doses '[in hours'])]]</f>
        <v>0.125</v>
      </c>
      <c r="L5462" s="33">
        <f>Table1[[#This Row],[number doses per hour]]*INDEX(Table2[price per dose],Table1[[#This Row],[Drug ID]])</f>
        <v>0.84929166666666667</v>
      </c>
      <c r="M5462" s="11" t="b">
        <f>AND(Table1[[#This Row],[hour of cancellation 0 to 23]]&gt;=0,Table1[[#This Row],[hour of cancellation 0 to 23]]&lt;=23)</f>
        <v>1</v>
      </c>
    </row>
    <row r="5463" spans="1:13" x14ac:dyDescent="0.3">
      <c r="A5463" s="1">
        <v>5462</v>
      </c>
      <c r="B5463" s="1">
        <v>3</v>
      </c>
      <c r="C5463" s="2">
        <v>41149.113373315537</v>
      </c>
      <c r="D5463" s="2">
        <v>41209.11319444445</v>
      </c>
      <c r="E5463" s="1">
        <v>24</v>
      </c>
      <c r="F5463" s="2">
        <v>41150.384430642029</v>
      </c>
      <c r="G5463" s="1">
        <v>0</v>
      </c>
      <c r="H5463" s="32">
        <f>IFERROR(HOUR(Table1[[#This Row],[Cancel Date/time]])+MINUTE(Table1[[#This Row],[Cancel Date/time]])/60,"not cancelled")</f>
        <v>9.2166666666666668</v>
      </c>
      <c r="I5463" s="47">
        <f>IFERROR(ROUND(Table1[[#This Row],[cancellation time decimal]],0),"not cancelled")</f>
        <v>9</v>
      </c>
      <c r="J5463" s="10">
        <f>IFERROR(MOD(Table1[[#This Row],[cancellation hour rounded]],24),"not cancelled")</f>
        <v>9</v>
      </c>
      <c r="K5463" s="32">
        <f>1/Table1[[#This Row],[Duration (Time between doses '[in hours'])]]</f>
        <v>4.1666666666666664E-2</v>
      </c>
      <c r="L5463" s="33">
        <f>Table1[[#This Row],[number doses per hour]]*INDEX(Table2[price per dose],Table1[[#This Row],[Drug ID]])</f>
        <v>0.18133000000000002</v>
      </c>
      <c r="M5463" s="11" t="b">
        <f>AND(Table1[[#This Row],[hour of cancellation 0 to 23]]&gt;=0,Table1[[#This Row],[hour of cancellation 0 to 23]]&lt;=23)</f>
        <v>1</v>
      </c>
    </row>
    <row r="5464" spans="1:13" x14ac:dyDescent="0.3">
      <c r="A5464" s="1">
        <v>5463</v>
      </c>
      <c r="B5464" s="1">
        <v>5</v>
      </c>
      <c r="C5464" s="2">
        <v>41149.225918759425</v>
      </c>
      <c r="D5464" s="2">
        <v>41209.225694444445</v>
      </c>
      <c r="E5464" s="1">
        <v>24</v>
      </c>
      <c r="F5464" s="2">
        <v>41155.44405429843</v>
      </c>
      <c r="G5464" s="1">
        <v>0</v>
      </c>
      <c r="H5464" s="32">
        <f>IFERROR(HOUR(Table1[[#This Row],[Cancel Date/time]])+MINUTE(Table1[[#This Row],[Cancel Date/time]])/60,"not cancelled")</f>
        <v>10.65</v>
      </c>
      <c r="I5464" s="47">
        <f>IFERROR(ROUND(Table1[[#This Row],[cancellation time decimal]],0),"not cancelled")</f>
        <v>11</v>
      </c>
      <c r="J5464" s="10">
        <f>IFERROR(MOD(Table1[[#This Row],[cancellation hour rounded]],24),"not cancelled")</f>
        <v>11</v>
      </c>
      <c r="K5464" s="32">
        <f>1/Table1[[#This Row],[Duration (Time between doses '[in hours'])]]</f>
        <v>4.1666666666666664E-2</v>
      </c>
      <c r="L5464" s="33">
        <f>Table1[[#This Row],[number doses per hour]]*INDEX(Table2[price per dose],Table1[[#This Row],[Drug ID]])</f>
        <v>0.2815833333333333</v>
      </c>
      <c r="M5464" s="11" t="b">
        <f>AND(Table1[[#This Row],[hour of cancellation 0 to 23]]&gt;=0,Table1[[#This Row],[hour of cancellation 0 to 23]]&lt;=23)</f>
        <v>1</v>
      </c>
    </row>
    <row r="5465" spans="1:13" x14ac:dyDescent="0.3">
      <c r="A5465" s="1">
        <v>5464</v>
      </c>
      <c r="B5465" s="1">
        <v>11</v>
      </c>
      <c r="C5465" s="2">
        <v>41149.270993978105</v>
      </c>
      <c r="D5465" s="2">
        <v>41209.270833333336</v>
      </c>
      <c r="E5465" s="1">
        <v>1</v>
      </c>
      <c r="F5465" s="2">
        <v>41156.495415614292</v>
      </c>
      <c r="G5465" s="1">
        <v>4</v>
      </c>
      <c r="H5465" s="32">
        <f>IFERROR(HOUR(Table1[[#This Row],[Cancel Date/time]])+MINUTE(Table1[[#This Row],[Cancel Date/time]])/60,"not cancelled")</f>
        <v>11.883333333333333</v>
      </c>
      <c r="I5465" s="47">
        <f>IFERROR(ROUND(Table1[[#This Row],[cancellation time decimal]],0),"not cancelled")</f>
        <v>12</v>
      </c>
      <c r="J5465" s="10">
        <f>IFERROR(MOD(Table1[[#This Row],[cancellation hour rounded]],24),"not cancelled")</f>
        <v>12</v>
      </c>
      <c r="K5465" s="32">
        <f>1/Table1[[#This Row],[Duration (Time between doses '[in hours'])]]</f>
        <v>1</v>
      </c>
      <c r="L5465" s="33">
        <f>Table1[[#This Row],[number doses per hour]]*INDEX(Table2[price per dose],Table1[[#This Row],[Drug ID]])</f>
        <v>1</v>
      </c>
      <c r="M5465" s="11" t="b">
        <f>AND(Table1[[#This Row],[hour of cancellation 0 to 23]]&gt;=0,Table1[[#This Row],[hour of cancellation 0 to 23]]&lt;=23)</f>
        <v>1</v>
      </c>
    </row>
    <row r="5466" spans="1:13" x14ac:dyDescent="0.3">
      <c r="A5466" s="1">
        <v>5465</v>
      </c>
      <c r="B5466" s="1">
        <v>1</v>
      </c>
      <c r="C5466" s="2">
        <v>41149.272832683615</v>
      </c>
      <c r="D5466" s="2">
        <v>41209.272222222222</v>
      </c>
      <c r="E5466" s="1">
        <v>12</v>
      </c>
      <c r="F5466" s="2">
        <v>41150.714290581302</v>
      </c>
      <c r="G5466" s="1">
        <v>0</v>
      </c>
      <c r="H5466" s="32">
        <f>IFERROR(HOUR(Table1[[#This Row],[Cancel Date/time]])+MINUTE(Table1[[#This Row],[Cancel Date/time]])/60,"not cancelled")</f>
        <v>17.133333333333333</v>
      </c>
      <c r="I5466" s="47">
        <f>IFERROR(ROUND(Table1[[#This Row],[cancellation time decimal]],0),"not cancelled")</f>
        <v>17</v>
      </c>
      <c r="J5466" s="10">
        <f>IFERROR(MOD(Table1[[#This Row],[cancellation hour rounded]],24),"not cancelled")</f>
        <v>17</v>
      </c>
      <c r="K5466" s="32">
        <f>1/Table1[[#This Row],[Duration (Time between doses '[in hours'])]]</f>
        <v>8.3333333333333329E-2</v>
      </c>
      <c r="L5466" s="33">
        <f>Table1[[#This Row],[number doses per hour]]*INDEX(Table2[price per dose],Table1[[#This Row],[Drug ID]])</f>
        <v>0.56619444444444444</v>
      </c>
      <c r="M5466" s="11" t="b">
        <f>AND(Table1[[#This Row],[hour of cancellation 0 to 23]]&gt;=0,Table1[[#This Row],[hour of cancellation 0 to 23]]&lt;=23)</f>
        <v>1</v>
      </c>
    </row>
    <row r="5467" spans="1:13" x14ac:dyDescent="0.3">
      <c r="A5467" s="1">
        <v>5466</v>
      </c>
      <c r="B5467" s="1">
        <v>2</v>
      </c>
      <c r="C5467" s="2">
        <v>41149.321778608166</v>
      </c>
      <c r="D5467" s="2">
        <v>41209.321527777778</v>
      </c>
      <c r="E5467" s="1">
        <v>10</v>
      </c>
      <c r="F5467" s="2">
        <v>41151.733572833873</v>
      </c>
      <c r="G5467" s="1">
        <v>0</v>
      </c>
      <c r="H5467" s="32">
        <f>IFERROR(HOUR(Table1[[#This Row],[Cancel Date/time]])+MINUTE(Table1[[#This Row],[Cancel Date/time]])/60,"not cancelled")</f>
        <v>17.600000000000001</v>
      </c>
      <c r="I5467" s="47">
        <f>IFERROR(ROUND(Table1[[#This Row],[cancellation time decimal]],0),"not cancelled")</f>
        <v>18</v>
      </c>
      <c r="J5467" s="10">
        <f>IFERROR(MOD(Table1[[#This Row],[cancellation hour rounded]],24),"not cancelled")</f>
        <v>18</v>
      </c>
      <c r="K5467" s="32">
        <f>1/Table1[[#This Row],[Duration (Time between doses '[in hours'])]]</f>
        <v>0.1</v>
      </c>
      <c r="L5467" s="33">
        <f>Table1[[#This Row],[number doses per hour]]*INDEX(Table2[price per dose],Table1[[#This Row],[Drug ID]])</f>
        <v>0.84959999999999969</v>
      </c>
      <c r="M5467" s="11" t="b">
        <f>AND(Table1[[#This Row],[hour of cancellation 0 to 23]]&gt;=0,Table1[[#This Row],[hour of cancellation 0 to 23]]&lt;=23)</f>
        <v>1</v>
      </c>
    </row>
    <row r="5468" spans="1:13" x14ac:dyDescent="0.3">
      <c r="A5468" s="1">
        <v>5467</v>
      </c>
      <c r="B5468" s="1">
        <v>8</v>
      </c>
      <c r="C5468" s="2">
        <v>41149.387426130823</v>
      </c>
      <c r="D5468" s="2">
        <v>41209.386805555558</v>
      </c>
      <c r="E5468" s="1">
        <v>3</v>
      </c>
      <c r="F5468" s="2">
        <v>41153.464434711401</v>
      </c>
      <c r="G5468" s="1">
        <v>1</v>
      </c>
      <c r="H5468" s="32">
        <f>IFERROR(HOUR(Table1[[#This Row],[Cancel Date/time]])+MINUTE(Table1[[#This Row],[Cancel Date/time]])/60,"not cancelled")</f>
        <v>11.133333333333333</v>
      </c>
      <c r="I5468" s="47">
        <f>IFERROR(ROUND(Table1[[#This Row],[cancellation time decimal]],0),"not cancelled")</f>
        <v>11</v>
      </c>
      <c r="J5468" s="10">
        <f>IFERROR(MOD(Table1[[#This Row],[cancellation hour rounded]],24),"not cancelled")</f>
        <v>11</v>
      </c>
      <c r="K5468" s="32">
        <f>1/Table1[[#This Row],[Duration (Time between doses '[in hours'])]]</f>
        <v>0.33333333333333331</v>
      </c>
      <c r="L5468" s="33">
        <f>Table1[[#This Row],[number doses per hour]]*INDEX(Table2[price per dose],Table1[[#This Row],[Drug ID]])</f>
        <v>0.29998222222222221</v>
      </c>
      <c r="M5468" s="11" t="b">
        <f>AND(Table1[[#This Row],[hour of cancellation 0 to 23]]&gt;=0,Table1[[#This Row],[hour of cancellation 0 to 23]]&lt;=23)</f>
        <v>1</v>
      </c>
    </row>
    <row r="5469" spans="1:13" hidden="1" x14ac:dyDescent="0.3">
      <c r="A5469" s="1">
        <v>5468</v>
      </c>
      <c r="B5469" s="1">
        <v>1</v>
      </c>
      <c r="C5469" s="2">
        <v>41149.482035204717</v>
      </c>
      <c r="D5469" s="2">
        <v>41151.856418451556</v>
      </c>
      <c r="E5469" s="1">
        <v>8</v>
      </c>
      <c r="F5469" s="2" t="s">
        <v>5</v>
      </c>
      <c r="G5469" s="1">
        <v>0</v>
      </c>
      <c r="H5469" s="32" t="str">
        <f>IFERROR(HOUR(Table1[[#This Row],[Cancel Date/time]])+MINUTE(Table1[[#This Row],[Cancel Date/time]])/60,"not cancelled")</f>
        <v>not cancelled</v>
      </c>
      <c r="I5469" s="47" t="str">
        <f>IFERROR(ROUND(Table1[[#This Row],[cancellation time decimal]],0),"not cancelled")</f>
        <v>not cancelled</v>
      </c>
      <c r="J5469" s="10" t="str">
        <f>IFERROR(MOD(Table1[[#This Row],[cancellation hour rounded]],24),"not cancelled")</f>
        <v>not cancelled</v>
      </c>
      <c r="K5469" s="32">
        <f>1/Table1[[#This Row],[Duration (Time between doses '[in hours'])]]</f>
        <v>0.125</v>
      </c>
      <c r="L5469" s="33">
        <f>Table1[[#This Row],[number doses per hour]]*INDEX(Table2[price per dose],Table1[[#This Row],[Drug ID]])</f>
        <v>0.84929166666666667</v>
      </c>
      <c r="M5469" s="11" t="b">
        <f>AND(Table1[[#This Row],[hour of cancellation 0 to 23]]&gt;=0,Table1[[#This Row],[hour of cancellation 0 to 23]]&lt;=23)</f>
        <v>0</v>
      </c>
    </row>
    <row r="5470" spans="1:13" x14ac:dyDescent="0.3">
      <c r="A5470" s="1">
        <v>5469</v>
      </c>
      <c r="B5470" s="1">
        <v>1</v>
      </c>
      <c r="C5470" s="2">
        <v>41149.47744277116</v>
      </c>
      <c r="D5470" s="2">
        <v>41209.477083333339</v>
      </c>
      <c r="E5470" s="1">
        <v>8</v>
      </c>
      <c r="F5470" s="2">
        <v>41149.635014096617</v>
      </c>
      <c r="G5470" s="1">
        <v>0</v>
      </c>
      <c r="H5470" s="32">
        <f>IFERROR(HOUR(Table1[[#This Row],[Cancel Date/time]])+MINUTE(Table1[[#This Row],[Cancel Date/time]])/60,"not cancelled")</f>
        <v>15.233333333333333</v>
      </c>
      <c r="I5470" s="47">
        <f>IFERROR(ROUND(Table1[[#This Row],[cancellation time decimal]],0),"not cancelled")</f>
        <v>15</v>
      </c>
      <c r="J5470" s="10">
        <f>IFERROR(MOD(Table1[[#This Row],[cancellation hour rounded]],24),"not cancelled")</f>
        <v>15</v>
      </c>
      <c r="K5470" s="32">
        <f>1/Table1[[#This Row],[Duration (Time between doses '[in hours'])]]</f>
        <v>0.125</v>
      </c>
      <c r="L5470" s="33">
        <f>Table1[[#This Row],[number doses per hour]]*INDEX(Table2[price per dose],Table1[[#This Row],[Drug ID]])</f>
        <v>0.84929166666666667</v>
      </c>
      <c r="M5470" s="11" t="b">
        <f>AND(Table1[[#This Row],[hour of cancellation 0 to 23]]&gt;=0,Table1[[#This Row],[hour of cancellation 0 to 23]]&lt;=23)</f>
        <v>1</v>
      </c>
    </row>
    <row r="5471" spans="1:13" x14ac:dyDescent="0.3">
      <c r="A5471" s="1">
        <v>5470</v>
      </c>
      <c r="B5471" s="1">
        <v>2</v>
      </c>
      <c r="C5471" s="2">
        <v>41149.468025306633</v>
      </c>
      <c r="D5471" s="2">
        <v>41209.467361111114</v>
      </c>
      <c r="E5471" s="1">
        <v>10</v>
      </c>
      <c r="F5471" s="2">
        <v>41150.529044704279</v>
      </c>
      <c r="G5471" s="1">
        <v>0</v>
      </c>
      <c r="H5471" s="32">
        <f>IFERROR(HOUR(Table1[[#This Row],[Cancel Date/time]])+MINUTE(Table1[[#This Row],[Cancel Date/time]])/60,"not cancelled")</f>
        <v>12.683333333333334</v>
      </c>
      <c r="I5471" s="47">
        <f>IFERROR(ROUND(Table1[[#This Row],[cancellation time decimal]],0),"not cancelled")</f>
        <v>13</v>
      </c>
      <c r="J5471" s="10">
        <f>IFERROR(MOD(Table1[[#This Row],[cancellation hour rounded]],24),"not cancelled")</f>
        <v>13</v>
      </c>
      <c r="K5471" s="32">
        <f>1/Table1[[#This Row],[Duration (Time between doses '[in hours'])]]</f>
        <v>0.1</v>
      </c>
      <c r="L5471" s="33">
        <f>Table1[[#This Row],[number doses per hour]]*INDEX(Table2[price per dose],Table1[[#This Row],[Drug ID]])</f>
        <v>0.84959999999999969</v>
      </c>
      <c r="M5471" s="11" t="b">
        <f>AND(Table1[[#This Row],[hour of cancellation 0 to 23]]&gt;=0,Table1[[#This Row],[hour of cancellation 0 to 23]]&lt;=23)</f>
        <v>1</v>
      </c>
    </row>
    <row r="5472" spans="1:13" x14ac:dyDescent="0.3">
      <c r="A5472" s="1">
        <v>5471</v>
      </c>
      <c r="B5472" s="1">
        <v>2</v>
      </c>
      <c r="C5472" s="2">
        <v>41149.621602718733</v>
      </c>
      <c r="D5472" s="2">
        <v>41209.621527777781</v>
      </c>
      <c r="E5472" s="1">
        <v>10</v>
      </c>
      <c r="F5472" s="2">
        <v>41151.788991195572</v>
      </c>
      <c r="G5472" s="1">
        <v>0</v>
      </c>
      <c r="H5472" s="32">
        <f>IFERROR(HOUR(Table1[[#This Row],[Cancel Date/time]])+MINUTE(Table1[[#This Row],[Cancel Date/time]])/60,"not cancelled")</f>
        <v>18.933333333333334</v>
      </c>
      <c r="I5472" s="47">
        <f>IFERROR(ROUND(Table1[[#This Row],[cancellation time decimal]],0),"not cancelled")</f>
        <v>19</v>
      </c>
      <c r="J5472" s="10">
        <f>IFERROR(MOD(Table1[[#This Row],[cancellation hour rounded]],24),"not cancelled")</f>
        <v>19</v>
      </c>
      <c r="K5472" s="32">
        <f>1/Table1[[#This Row],[Duration (Time between doses '[in hours'])]]</f>
        <v>0.1</v>
      </c>
      <c r="L5472" s="33">
        <f>Table1[[#This Row],[number doses per hour]]*INDEX(Table2[price per dose],Table1[[#This Row],[Drug ID]])</f>
        <v>0.84959999999999969</v>
      </c>
      <c r="M5472" s="11" t="b">
        <f>AND(Table1[[#This Row],[hour of cancellation 0 to 23]]&gt;=0,Table1[[#This Row],[hour of cancellation 0 to 23]]&lt;=23)</f>
        <v>1</v>
      </c>
    </row>
    <row r="5473" spans="1:13" x14ac:dyDescent="0.3">
      <c r="A5473" s="1">
        <v>5472</v>
      </c>
      <c r="B5473" s="1">
        <v>1</v>
      </c>
      <c r="C5473" s="2">
        <v>41149.772897123439</v>
      </c>
      <c r="D5473" s="2">
        <v>41209.772222222222</v>
      </c>
      <c r="E5473" s="1">
        <v>12</v>
      </c>
      <c r="F5473" s="2">
        <v>41150.654118725091</v>
      </c>
      <c r="G5473" s="1">
        <v>0</v>
      </c>
      <c r="H5473" s="32">
        <f>IFERROR(HOUR(Table1[[#This Row],[Cancel Date/time]])+MINUTE(Table1[[#This Row],[Cancel Date/time]])/60,"not cancelled")</f>
        <v>15.683333333333334</v>
      </c>
      <c r="I5473" s="47">
        <f>IFERROR(ROUND(Table1[[#This Row],[cancellation time decimal]],0),"not cancelled")</f>
        <v>16</v>
      </c>
      <c r="J5473" s="10">
        <f>IFERROR(MOD(Table1[[#This Row],[cancellation hour rounded]],24),"not cancelled")</f>
        <v>16</v>
      </c>
      <c r="K5473" s="32">
        <f>1/Table1[[#This Row],[Duration (Time between doses '[in hours'])]]</f>
        <v>8.3333333333333329E-2</v>
      </c>
      <c r="L5473" s="33">
        <f>Table1[[#This Row],[number doses per hour]]*INDEX(Table2[price per dose],Table1[[#This Row],[Drug ID]])</f>
        <v>0.56619444444444444</v>
      </c>
      <c r="M5473" s="11" t="b">
        <f>AND(Table1[[#This Row],[hour of cancellation 0 to 23]]&gt;=0,Table1[[#This Row],[hour of cancellation 0 to 23]]&lt;=23)</f>
        <v>1</v>
      </c>
    </row>
    <row r="5474" spans="1:13" x14ac:dyDescent="0.3">
      <c r="A5474" s="1">
        <v>5473</v>
      </c>
      <c r="B5474" s="1">
        <v>1</v>
      </c>
      <c r="C5474" s="2">
        <v>41149.770215384437</v>
      </c>
      <c r="D5474" s="2">
        <v>41209.770138888889</v>
      </c>
      <c r="E5474" s="1">
        <v>12</v>
      </c>
      <c r="F5474" s="2">
        <v>41150.574655537421</v>
      </c>
      <c r="G5474" s="1">
        <v>0</v>
      </c>
      <c r="H5474" s="32">
        <f>IFERROR(HOUR(Table1[[#This Row],[Cancel Date/time]])+MINUTE(Table1[[#This Row],[Cancel Date/time]])/60,"not cancelled")</f>
        <v>13.783333333333333</v>
      </c>
      <c r="I5474" s="47">
        <f>IFERROR(ROUND(Table1[[#This Row],[cancellation time decimal]],0),"not cancelled")</f>
        <v>14</v>
      </c>
      <c r="J5474" s="10">
        <f>IFERROR(MOD(Table1[[#This Row],[cancellation hour rounded]],24),"not cancelled")</f>
        <v>14</v>
      </c>
      <c r="K5474" s="32">
        <f>1/Table1[[#This Row],[Duration (Time between doses '[in hours'])]]</f>
        <v>8.3333333333333329E-2</v>
      </c>
      <c r="L5474" s="33">
        <f>Table1[[#This Row],[number doses per hour]]*INDEX(Table2[price per dose],Table1[[#This Row],[Drug ID]])</f>
        <v>0.56619444444444444</v>
      </c>
      <c r="M5474" s="11" t="b">
        <f>AND(Table1[[#This Row],[hour of cancellation 0 to 23]]&gt;=0,Table1[[#This Row],[hour of cancellation 0 to 23]]&lt;=23)</f>
        <v>1</v>
      </c>
    </row>
    <row r="5475" spans="1:13" x14ac:dyDescent="0.3">
      <c r="A5475" s="1">
        <v>5474</v>
      </c>
      <c r="B5475" s="1">
        <v>8</v>
      </c>
      <c r="C5475" s="2">
        <v>41149.765284179579</v>
      </c>
      <c r="D5475" s="2">
        <v>41209.765277777777</v>
      </c>
      <c r="E5475" s="1">
        <v>3</v>
      </c>
      <c r="F5475" s="2">
        <v>41154.47507346169</v>
      </c>
      <c r="G5475" s="1">
        <v>0</v>
      </c>
      <c r="H5475" s="32">
        <f>IFERROR(HOUR(Table1[[#This Row],[Cancel Date/time]])+MINUTE(Table1[[#This Row],[Cancel Date/time]])/60,"not cancelled")</f>
        <v>11.4</v>
      </c>
      <c r="I5475" s="47">
        <f>IFERROR(ROUND(Table1[[#This Row],[cancellation time decimal]],0),"not cancelled")</f>
        <v>11</v>
      </c>
      <c r="J5475" s="10">
        <f>IFERROR(MOD(Table1[[#This Row],[cancellation hour rounded]],24),"not cancelled")</f>
        <v>11</v>
      </c>
      <c r="K5475" s="32">
        <f>1/Table1[[#This Row],[Duration (Time between doses '[in hours'])]]</f>
        <v>0.33333333333333331</v>
      </c>
      <c r="L5475" s="33">
        <f>Table1[[#This Row],[number doses per hour]]*INDEX(Table2[price per dose],Table1[[#This Row],[Drug ID]])</f>
        <v>0.29998222222222221</v>
      </c>
      <c r="M5475" s="11" t="b">
        <f>AND(Table1[[#This Row],[hour of cancellation 0 to 23]]&gt;=0,Table1[[#This Row],[hour of cancellation 0 to 23]]&lt;=23)</f>
        <v>1</v>
      </c>
    </row>
    <row r="5476" spans="1:13" x14ac:dyDescent="0.3">
      <c r="A5476" s="1">
        <v>5475</v>
      </c>
      <c r="B5476" s="1">
        <v>4</v>
      </c>
      <c r="C5476" s="2">
        <v>41149.801538166568</v>
      </c>
      <c r="D5476" s="2">
        <v>41209.801388888889</v>
      </c>
      <c r="E5476" s="1">
        <v>12</v>
      </c>
      <c r="F5476" s="2">
        <v>41153.480464724482</v>
      </c>
      <c r="G5476" s="1">
        <v>0</v>
      </c>
      <c r="H5476" s="32">
        <f>IFERROR(HOUR(Table1[[#This Row],[Cancel Date/time]])+MINUTE(Table1[[#This Row],[Cancel Date/time]])/60,"not cancelled")</f>
        <v>11.516666666666667</v>
      </c>
      <c r="I5476" s="47">
        <f>IFERROR(ROUND(Table1[[#This Row],[cancellation time decimal]],0),"not cancelled")</f>
        <v>12</v>
      </c>
      <c r="J5476" s="10">
        <f>IFERROR(MOD(Table1[[#This Row],[cancellation hour rounded]],24),"not cancelled")</f>
        <v>12</v>
      </c>
      <c r="K5476" s="32">
        <f>1/Table1[[#This Row],[Duration (Time between doses '[in hours'])]]</f>
        <v>8.3333333333333329E-2</v>
      </c>
      <c r="L5476" s="33">
        <f>Table1[[#This Row],[number doses per hour]]*INDEX(Table2[price per dose],Table1[[#This Row],[Drug ID]])</f>
        <v>1.448055119047619</v>
      </c>
      <c r="M5476" s="11" t="b">
        <f>AND(Table1[[#This Row],[hour of cancellation 0 to 23]]&gt;=0,Table1[[#This Row],[hour of cancellation 0 to 23]]&lt;=23)</f>
        <v>1</v>
      </c>
    </row>
    <row r="5477" spans="1:13" x14ac:dyDescent="0.3">
      <c r="A5477" s="1">
        <v>5476</v>
      </c>
      <c r="B5477" s="1">
        <v>5</v>
      </c>
      <c r="C5477" s="2">
        <v>41149.857080024733</v>
      </c>
      <c r="D5477" s="2">
        <v>41153.940277777772</v>
      </c>
      <c r="E5477" s="1">
        <v>24</v>
      </c>
      <c r="F5477" s="2">
        <v>41153.552777780169</v>
      </c>
      <c r="G5477" s="1">
        <v>0</v>
      </c>
      <c r="H5477" s="32">
        <f>IFERROR(HOUR(Table1[[#This Row],[Cancel Date/time]])+MINUTE(Table1[[#This Row],[Cancel Date/time]])/60,"not cancelled")</f>
        <v>13.266666666666667</v>
      </c>
      <c r="I5477" s="47">
        <f>IFERROR(ROUND(Table1[[#This Row],[cancellation time decimal]],0),"not cancelled")</f>
        <v>13</v>
      </c>
      <c r="J5477" s="10">
        <f>IFERROR(MOD(Table1[[#This Row],[cancellation hour rounded]],24),"not cancelled")</f>
        <v>13</v>
      </c>
      <c r="K5477" s="32">
        <f>1/Table1[[#This Row],[Duration (Time between doses '[in hours'])]]</f>
        <v>4.1666666666666664E-2</v>
      </c>
      <c r="L5477" s="33">
        <f>Table1[[#This Row],[number doses per hour]]*INDEX(Table2[price per dose],Table1[[#This Row],[Drug ID]])</f>
        <v>0.2815833333333333</v>
      </c>
      <c r="M5477" s="11" t="b">
        <f>AND(Table1[[#This Row],[hour of cancellation 0 to 23]]&gt;=0,Table1[[#This Row],[hour of cancellation 0 to 23]]&lt;=23)</f>
        <v>1</v>
      </c>
    </row>
    <row r="5478" spans="1:13" x14ac:dyDescent="0.3">
      <c r="A5478" s="1">
        <v>5477</v>
      </c>
      <c r="B5478" s="1">
        <v>2</v>
      </c>
      <c r="C5478" s="2">
        <v>41149.91110205288</v>
      </c>
      <c r="D5478" s="2">
        <v>41209.910416666666</v>
      </c>
      <c r="E5478" s="1">
        <v>10</v>
      </c>
      <c r="F5478" s="2">
        <v>41149.983573565158</v>
      </c>
      <c r="G5478" s="1">
        <v>0</v>
      </c>
      <c r="H5478" s="32">
        <f>IFERROR(HOUR(Table1[[#This Row],[Cancel Date/time]])+MINUTE(Table1[[#This Row],[Cancel Date/time]])/60,"not cancelled")</f>
        <v>23.6</v>
      </c>
      <c r="I5478" s="47">
        <f>IFERROR(ROUND(Table1[[#This Row],[cancellation time decimal]],0),"not cancelled")</f>
        <v>24</v>
      </c>
      <c r="J5478" s="10">
        <f>IFERROR(MOD(Table1[[#This Row],[cancellation hour rounded]],24),"not cancelled")</f>
        <v>0</v>
      </c>
      <c r="K5478" s="32">
        <f>1/Table1[[#This Row],[Duration (Time between doses '[in hours'])]]</f>
        <v>0.1</v>
      </c>
      <c r="L5478" s="33">
        <f>Table1[[#This Row],[number doses per hour]]*INDEX(Table2[price per dose],Table1[[#This Row],[Drug ID]])</f>
        <v>0.84959999999999969</v>
      </c>
      <c r="M5478" s="11" t="b">
        <f>AND(Table1[[#This Row],[hour of cancellation 0 to 23]]&gt;=0,Table1[[#This Row],[hour of cancellation 0 to 23]]&lt;=23)</f>
        <v>1</v>
      </c>
    </row>
    <row r="5479" spans="1:13" x14ac:dyDescent="0.3">
      <c r="A5479" s="1">
        <v>5478</v>
      </c>
      <c r="B5479" s="1">
        <v>4</v>
      </c>
      <c r="C5479" s="2">
        <v>41149.876758003302</v>
      </c>
      <c r="D5479" s="2">
        <v>41209.876388888886</v>
      </c>
      <c r="E5479" s="1">
        <v>12</v>
      </c>
      <c r="F5479" s="2">
        <v>41151.867211322511</v>
      </c>
      <c r="G5479" s="1">
        <v>0</v>
      </c>
      <c r="H5479" s="32">
        <f>IFERROR(HOUR(Table1[[#This Row],[Cancel Date/time]])+MINUTE(Table1[[#This Row],[Cancel Date/time]])/60,"not cancelled")</f>
        <v>20.8</v>
      </c>
      <c r="I5479" s="47">
        <f>IFERROR(ROUND(Table1[[#This Row],[cancellation time decimal]],0),"not cancelled")</f>
        <v>21</v>
      </c>
      <c r="J5479" s="10">
        <f>IFERROR(MOD(Table1[[#This Row],[cancellation hour rounded]],24),"not cancelled")</f>
        <v>21</v>
      </c>
      <c r="K5479" s="32">
        <f>1/Table1[[#This Row],[Duration (Time between doses '[in hours'])]]</f>
        <v>8.3333333333333329E-2</v>
      </c>
      <c r="L5479" s="33">
        <f>Table1[[#This Row],[number doses per hour]]*INDEX(Table2[price per dose],Table1[[#This Row],[Drug ID]])</f>
        <v>1.448055119047619</v>
      </c>
      <c r="M5479" s="11" t="b">
        <f>AND(Table1[[#This Row],[hour of cancellation 0 to 23]]&gt;=0,Table1[[#This Row],[hour of cancellation 0 to 23]]&lt;=23)</f>
        <v>1</v>
      </c>
    </row>
    <row r="5480" spans="1:13" x14ac:dyDescent="0.3">
      <c r="A5480" s="1">
        <v>5479</v>
      </c>
      <c r="B5480" s="1">
        <v>10</v>
      </c>
      <c r="C5480" s="2">
        <v>41149.888100735567</v>
      </c>
      <c r="D5480" s="2">
        <v>41209.887499999997</v>
      </c>
      <c r="E5480" s="1">
        <v>1</v>
      </c>
      <c r="F5480" s="2">
        <v>41156.861038134419</v>
      </c>
      <c r="G5480" s="1">
        <v>7</v>
      </c>
      <c r="H5480" s="32">
        <f>IFERROR(HOUR(Table1[[#This Row],[Cancel Date/time]])+MINUTE(Table1[[#This Row],[Cancel Date/time]])/60,"not cancelled")</f>
        <v>20.65</v>
      </c>
      <c r="I5480" s="47">
        <f>IFERROR(ROUND(Table1[[#This Row],[cancellation time decimal]],0),"not cancelled")</f>
        <v>21</v>
      </c>
      <c r="J5480" s="10">
        <f>IFERROR(MOD(Table1[[#This Row],[cancellation hour rounded]],24),"not cancelled")</f>
        <v>21</v>
      </c>
      <c r="K5480" s="32">
        <f>1/Table1[[#This Row],[Duration (Time between doses '[in hours'])]]</f>
        <v>1</v>
      </c>
      <c r="L5480" s="33">
        <f>Table1[[#This Row],[number doses per hour]]*INDEX(Table2[price per dose],Table1[[#This Row],[Drug ID]])</f>
        <v>2.5716000000000001</v>
      </c>
      <c r="M5480" s="11" t="b">
        <f>AND(Table1[[#This Row],[hour of cancellation 0 to 23]]&gt;=0,Table1[[#This Row],[hour of cancellation 0 to 23]]&lt;=23)</f>
        <v>1</v>
      </c>
    </row>
    <row r="5481" spans="1:13" x14ac:dyDescent="0.3">
      <c r="A5481" s="1">
        <v>5480</v>
      </c>
      <c r="B5481" s="1">
        <v>3</v>
      </c>
      <c r="C5481" s="2">
        <v>41150.024010247718</v>
      </c>
      <c r="D5481" s="2">
        <v>41210.023611111108</v>
      </c>
      <c r="E5481" s="1">
        <v>24</v>
      </c>
      <c r="F5481" s="2">
        <v>41152.601850565705</v>
      </c>
      <c r="G5481" s="1">
        <v>0</v>
      </c>
      <c r="H5481" s="32">
        <f>IFERROR(HOUR(Table1[[#This Row],[Cancel Date/time]])+MINUTE(Table1[[#This Row],[Cancel Date/time]])/60,"not cancelled")</f>
        <v>14.433333333333334</v>
      </c>
      <c r="I5481" s="47">
        <f>IFERROR(ROUND(Table1[[#This Row],[cancellation time decimal]],0),"not cancelled")</f>
        <v>14</v>
      </c>
      <c r="J5481" s="10">
        <f>IFERROR(MOD(Table1[[#This Row],[cancellation hour rounded]],24),"not cancelled")</f>
        <v>14</v>
      </c>
      <c r="K5481" s="32">
        <f>1/Table1[[#This Row],[Duration (Time between doses '[in hours'])]]</f>
        <v>4.1666666666666664E-2</v>
      </c>
      <c r="L5481" s="33">
        <f>Table1[[#This Row],[number doses per hour]]*INDEX(Table2[price per dose],Table1[[#This Row],[Drug ID]])</f>
        <v>0.18133000000000002</v>
      </c>
      <c r="M5481" s="11" t="b">
        <f>AND(Table1[[#This Row],[hour of cancellation 0 to 23]]&gt;=0,Table1[[#This Row],[hour of cancellation 0 to 23]]&lt;=23)</f>
        <v>1</v>
      </c>
    </row>
    <row r="5482" spans="1:13" x14ac:dyDescent="0.3">
      <c r="A5482" s="1">
        <v>5481</v>
      </c>
      <c r="B5482" s="1">
        <v>7</v>
      </c>
      <c r="C5482" s="2">
        <v>41150.077817309721</v>
      </c>
      <c r="D5482" s="2">
        <v>41210.077777777777</v>
      </c>
      <c r="E5482" s="1">
        <v>24</v>
      </c>
      <c r="F5482" s="2">
        <v>41152.664555963114</v>
      </c>
      <c r="G5482" s="1">
        <v>0</v>
      </c>
      <c r="H5482" s="32">
        <f>IFERROR(HOUR(Table1[[#This Row],[Cancel Date/time]])+MINUTE(Table1[[#This Row],[Cancel Date/time]])/60,"not cancelled")</f>
        <v>15.933333333333334</v>
      </c>
      <c r="I5482" s="47">
        <f>IFERROR(ROUND(Table1[[#This Row],[cancellation time decimal]],0),"not cancelled")</f>
        <v>16</v>
      </c>
      <c r="J5482" s="10">
        <f>IFERROR(MOD(Table1[[#This Row],[cancellation hour rounded]],24),"not cancelled")</f>
        <v>16</v>
      </c>
      <c r="K5482" s="32">
        <f>1/Table1[[#This Row],[Duration (Time between doses '[in hours'])]]</f>
        <v>4.1666666666666664E-2</v>
      </c>
      <c r="L5482" s="33">
        <f>Table1[[#This Row],[number doses per hour]]*INDEX(Table2[price per dose],Table1[[#This Row],[Drug ID]])</f>
        <v>1.2958049999999997</v>
      </c>
      <c r="M5482" s="11" t="b">
        <f>AND(Table1[[#This Row],[hour of cancellation 0 to 23]]&gt;=0,Table1[[#This Row],[hour of cancellation 0 to 23]]&lt;=23)</f>
        <v>1</v>
      </c>
    </row>
    <row r="5483" spans="1:13" hidden="1" x14ac:dyDescent="0.3">
      <c r="A5483" s="1">
        <v>5482</v>
      </c>
      <c r="B5483" s="1">
        <v>1</v>
      </c>
      <c r="C5483" s="2">
        <v>41150.247617602188</v>
      </c>
      <c r="D5483" s="2">
        <v>41154.372057428183</v>
      </c>
      <c r="E5483" s="1">
        <v>8</v>
      </c>
      <c r="F5483" s="2" t="s">
        <v>5</v>
      </c>
      <c r="G5483" s="1">
        <v>0</v>
      </c>
      <c r="H5483" s="32" t="str">
        <f>IFERROR(HOUR(Table1[[#This Row],[Cancel Date/time]])+MINUTE(Table1[[#This Row],[Cancel Date/time]])/60,"not cancelled")</f>
        <v>not cancelled</v>
      </c>
      <c r="I5483" s="47" t="str">
        <f>IFERROR(ROUND(Table1[[#This Row],[cancellation time decimal]],0),"not cancelled")</f>
        <v>not cancelled</v>
      </c>
      <c r="J5483" s="10" t="str">
        <f>IFERROR(MOD(Table1[[#This Row],[cancellation hour rounded]],24),"not cancelled")</f>
        <v>not cancelled</v>
      </c>
      <c r="K5483" s="32">
        <f>1/Table1[[#This Row],[Duration (Time between doses '[in hours'])]]</f>
        <v>0.125</v>
      </c>
      <c r="L5483" s="33">
        <f>Table1[[#This Row],[number doses per hour]]*INDEX(Table2[price per dose],Table1[[#This Row],[Drug ID]])</f>
        <v>0.84929166666666667</v>
      </c>
      <c r="M5483" s="11" t="b">
        <f>AND(Table1[[#This Row],[hour of cancellation 0 to 23]]&gt;=0,Table1[[#This Row],[hour of cancellation 0 to 23]]&lt;=23)</f>
        <v>0</v>
      </c>
    </row>
    <row r="5484" spans="1:13" x14ac:dyDescent="0.3">
      <c r="A5484" s="1">
        <v>5483</v>
      </c>
      <c r="B5484" s="1">
        <v>3</v>
      </c>
      <c r="C5484" s="2">
        <v>41150.235298180007</v>
      </c>
      <c r="D5484" s="2">
        <v>41154.276388888888</v>
      </c>
      <c r="E5484" s="1">
        <v>24</v>
      </c>
      <c r="F5484" s="2">
        <v>41152.989927589369</v>
      </c>
      <c r="G5484" s="1">
        <v>0</v>
      </c>
      <c r="H5484" s="32">
        <f>IFERROR(HOUR(Table1[[#This Row],[Cancel Date/time]])+MINUTE(Table1[[#This Row],[Cancel Date/time]])/60,"not cancelled")</f>
        <v>23.75</v>
      </c>
      <c r="I5484" s="47">
        <f>IFERROR(ROUND(Table1[[#This Row],[cancellation time decimal]],0),"not cancelled")</f>
        <v>24</v>
      </c>
      <c r="J5484" s="10">
        <f>IFERROR(MOD(Table1[[#This Row],[cancellation hour rounded]],24),"not cancelled")</f>
        <v>0</v>
      </c>
      <c r="K5484" s="32">
        <f>1/Table1[[#This Row],[Duration (Time between doses '[in hours'])]]</f>
        <v>4.1666666666666664E-2</v>
      </c>
      <c r="L5484" s="33">
        <f>Table1[[#This Row],[number doses per hour]]*INDEX(Table2[price per dose],Table1[[#This Row],[Drug ID]])</f>
        <v>0.18133000000000002</v>
      </c>
      <c r="M5484" s="11" t="b">
        <f>AND(Table1[[#This Row],[hour of cancellation 0 to 23]]&gt;=0,Table1[[#This Row],[hour of cancellation 0 to 23]]&lt;=23)</f>
        <v>1</v>
      </c>
    </row>
    <row r="5485" spans="1:13" hidden="1" x14ac:dyDescent="0.3">
      <c r="A5485" s="1">
        <v>5484</v>
      </c>
      <c r="B5485" s="1">
        <v>1</v>
      </c>
      <c r="C5485" s="2">
        <v>41150.355797153876</v>
      </c>
      <c r="D5485" s="2">
        <v>41153.855188722271</v>
      </c>
      <c r="E5485" s="1">
        <v>8</v>
      </c>
      <c r="F5485" s="2" t="s">
        <v>5</v>
      </c>
      <c r="G5485" s="1">
        <v>0</v>
      </c>
      <c r="H5485" s="32" t="str">
        <f>IFERROR(HOUR(Table1[[#This Row],[Cancel Date/time]])+MINUTE(Table1[[#This Row],[Cancel Date/time]])/60,"not cancelled")</f>
        <v>not cancelled</v>
      </c>
      <c r="I5485" s="47" t="str">
        <f>IFERROR(ROUND(Table1[[#This Row],[cancellation time decimal]],0),"not cancelled")</f>
        <v>not cancelled</v>
      </c>
      <c r="J5485" s="10" t="str">
        <f>IFERROR(MOD(Table1[[#This Row],[cancellation hour rounded]],24),"not cancelled")</f>
        <v>not cancelled</v>
      </c>
      <c r="K5485" s="32">
        <f>1/Table1[[#This Row],[Duration (Time between doses '[in hours'])]]</f>
        <v>0.125</v>
      </c>
      <c r="L5485" s="33">
        <f>Table1[[#This Row],[number doses per hour]]*INDEX(Table2[price per dose],Table1[[#This Row],[Drug ID]])</f>
        <v>0.84929166666666667</v>
      </c>
      <c r="M5485" s="11" t="b">
        <f>AND(Table1[[#This Row],[hour of cancellation 0 to 23]]&gt;=0,Table1[[#This Row],[hour of cancellation 0 to 23]]&lt;=23)</f>
        <v>0</v>
      </c>
    </row>
    <row r="5486" spans="1:13" x14ac:dyDescent="0.3">
      <c r="A5486" s="1">
        <v>5485</v>
      </c>
      <c r="B5486" s="1">
        <v>7</v>
      </c>
      <c r="C5486" s="2">
        <v>41150.3426187472</v>
      </c>
      <c r="D5486" s="2">
        <v>41210.342361111114</v>
      </c>
      <c r="E5486" s="1">
        <v>24</v>
      </c>
      <c r="F5486" s="2">
        <v>41155.447461176962</v>
      </c>
      <c r="G5486" s="1">
        <v>0</v>
      </c>
      <c r="H5486" s="32">
        <f>IFERROR(HOUR(Table1[[#This Row],[Cancel Date/time]])+MINUTE(Table1[[#This Row],[Cancel Date/time]])/60,"not cancelled")</f>
        <v>10.733333333333333</v>
      </c>
      <c r="I5486" s="47">
        <f>IFERROR(ROUND(Table1[[#This Row],[cancellation time decimal]],0),"not cancelled")</f>
        <v>11</v>
      </c>
      <c r="J5486" s="10">
        <f>IFERROR(MOD(Table1[[#This Row],[cancellation hour rounded]],24),"not cancelled")</f>
        <v>11</v>
      </c>
      <c r="K5486" s="32">
        <f>1/Table1[[#This Row],[Duration (Time between doses '[in hours'])]]</f>
        <v>4.1666666666666664E-2</v>
      </c>
      <c r="L5486" s="33">
        <f>Table1[[#This Row],[number doses per hour]]*INDEX(Table2[price per dose],Table1[[#This Row],[Drug ID]])</f>
        <v>1.2958049999999997</v>
      </c>
      <c r="M5486" s="11" t="b">
        <f>AND(Table1[[#This Row],[hour of cancellation 0 to 23]]&gt;=0,Table1[[#This Row],[hour of cancellation 0 to 23]]&lt;=23)</f>
        <v>1</v>
      </c>
    </row>
    <row r="5487" spans="1:13" x14ac:dyDescent="0.3">
      <c r="A5487" s="1">
        <v>5486</v>
      </c>
      <c r="B5487" s="1">
        <v>9</v>
      </c>
      <c r="C5487" s="2">
        <v>41150.391899161907</v>
      </c>
      <c r="D5487" s="2">
        <v>41210.39166666667</v>
      </c>
      <c r="E5487" s="1">
        <v>5</v>
      </c>
      <c r="F5487" s="2">
        <v>41153.517780997456</v>
      </c>
      <c r="G5487" s="1">
        <v>1</v>
      </c>
      <c r="H5487" s="32">
        <f>IFERROR(HOUR(Table1[[#This Row],[Cancel Date/time]])+MINUTE(Table1[[#This Row],[Cancel Date/time]])/60,"not cancelled")</f>
        <v>12.416666666666666</v>
      </c>
      <c r="I5487" s="47">
        <f>IFERROR(ROUND(Table1[[#This Row],[cancellation time decimal]],0),"not cancelled")</f>
        <v>12</v>
      </c>
      <c r="J5487" s="10">
        <f>IFERROR(MOD(Table1[[#This Row],[cancellation hour rounded]],24),"not cancelled")</f>
        <v>12</v>
      </c>
      <c r="K5487" s="32">
        <f>1/Table1[[#This Row],[Duration (Time between doses '[in hours'])]]</f>
        <v>0.2</v>
      </c>
      <c r="L5487" s="33">
        <f>Table1[[#This Row],[number doses per hour]]*INDEX(Table2[price per dose],Table1[[#This Row],[Drug ID]])</f>
        <v>5.6740000000000004</v>
      </c>
      <c r="M5487" s="11" t="b">
        <f>AND(Table1[[#This Row],[hour of cancellation 0 to 23]]&gt;=0,Table1[[#This Row],[hour of cancellation 0 to 23]]&lt;=23)</f>
        <v>1</v>
      </c>
    </row>
    <row r="5488" spans="1:13" hidden="1" x14ac:dyDescent="0.3">
      <c r="A5488" s="1">
        <v>5487</v>
      </c>
      <c r="B5488" s="1">
        <v>3</v>
      </c>
      <c r="C5488" s="2">
        <v>41150.527152217175</v>
      </c>
      <c r="D5488" s="2">
        <v>41154.65159204317</v>
      </c>
      <c r="E5488" s="1">
        <v>24</v>
      </c>
      <c r="F5488" s="2" t="s">
        <v>5</v>
      </c>
      <c r="G5488" s="1">
        <v>0</v>
      </c>
      <c r="H5488" s="32" t="str">
        <f>IFERROR(HOUR(Table1[[#This Row],[Cancel Date/time]])+MINUTE(Table1[[#This Row],[Cancel Date/time]])/60,"not cancelled")</f>
        <v>not cancelled</v>
      </c>
      <c r="I5488" s="47" t="str">
        <f>IFERROR(ROUND(Table1[[#This Row],[cancellation time decimal]],0),"not cancelled")</f>
        <v>not cancelled</v>
      </c>
      <c r="J5488" s="10" t="str">
        <f>IFERROR(MOD(Table1[[#This Row],[cancellation hour rounded]],24),"not cancelled")</f>
        <v>not cancelled</v>
      </c>
      <c r="K5488" s="32">
        <f>1/Table1[[#This Row],[Duration (Time between doses '[in hours'])]]</f>
        <v>4.1666666666666664E-2</v>
      </c>
      <c r="L5488" s="33">
        <f>Table1[[#This Row],[number doses per hour]]*INDEX(Table2[price per dose],Table1[[#This Row],[Drug ID]])</f>
        <v>0.18133000000000002</v>
      </c>
      <c r="M5488" s="11" t="b">
        <f>AND(Table1[[#This Row],[hour of cancellation 0 to 23]]&gt;=0,Table1[[#This Row],[hour of cancellation 0 to 23]]&lt;=23)</f>
        <v>0</v>
      </c>
    </row>
    <row r="5489" spans="1:13" x14ac:dyDescent="0.3">
      <c r="A5489" s="1">
        <v>5488</v>
      </c>
      <c r="B5489" s="1">
        <v>7</v>
      </c>
      <c r="C5489" s="2">
        <v>41150.534225143674</v>
      </c>
      <c r="D5489" s="2">
        <v>41210.53402777778</v>
      </c>
      <c r="E5489" s="1">
        <v>24</v>
      </c>
      <c r="F5489" s="2">
        <v>41203.724296724075</v>
      </c>
      <c r="G5489" s="1">
        <v>0</v>
      </c>
      <c r="H5489" s="32">
        <f>IFERROR(HOUR(Table1[[#This Row],[Cancel Date/time]])+MINUTE(Table1[[#This Row],[Cancel Date/time]])/60,"not cancelled")</f>
        <v>17.366666666666667</v>
      </c>
      <c r="I5489" s="47">
        <f>IFERROR(ROUND(Table1[[#This Row],[cancellation time decimal]],0),"not cancelled")</f>
        <v>17</v>
      </c>
      <c r="J5489" s="10">
        <f>IFERROR(MOD(Table1[[#This Row],[cancellation hour rounded]],24),"not cancelled")</f>
        <v>17</v>
      </c>
      <c r="K5489" s="32">
        <f>1/Table1[[#This Row],[Duration (Time between doses '[in hours'])]]</f>
        <v>4.1666666666666664E-2</v>
      </c>
      <c r="L5489" s="33">
        <f>Table1[[#This Row],[number doses per hour]]*INDEX(Table2[price per dose],Table1[[#This Row],[Drug ID]])</f>
        <v>1.2958049999999997</v>
      </c>
      <c r="M5489" s="11" t="b">
        <f>AND(Table1[[#This Row],[hour of cancellation 0 to 23]]&gt;=0,Table1[[#This Row],[hour of cancellation 0 to 23]]&lt;=23)</f>
        <v>1</v>
      </c>
    </row>
    <row r="5490" spans="1:13" hidden="1" x14ac:dyDescent="0.3">
      <c r="A5490" s="1">
        <v>5489</v>
      </c>
      <c r="B5490" s="1">
        <v>1</v>
      </c>
      <c r="C5490" s="2">
        <v>41150.582422109685</v>
      </c>
      <c r="D5490" s="2">
        <v>41154.748524690141</v>
      </c>
      <c r="E5490" s="1">
        <v>12</v>
      </c>
      <c r="F5490" s="2" t="s">
        <v>5</v>
      </c>
      <c r="G5490" s="1">
        <v>0</v>
      </c>
      <c r="H5490" s="32" t="str">
        <f>IFERROR(HOUR(Table1[[#This Row],[Cancel Date/time]])+MINUTE(Table1[[#This Row],[Cancel Date/time]])/60,"not cancelled")</f>
        <v>not cancelled</v>
      </c>
      <c r="I5490" s="47" t="str">
        <f>IFERROR(ROUND(Table1[[#This Row],[cancellation time decimal]],0),"not cancelled")</f>
        <v>not cancelled</v>
      </c>
      <c r="J5490" s="10" t="str">
        <f>IFERROR(MOD(Table1[[#This Row],[cancellation hour rounded]],24),"not cancelled")</f>
        <v>not cancelled</v>
      </c>
      <c r="K5490" s="32">
        <f>1/Table1[[#This Row],[Duration (Time between doses '[in hours'])]]</f>
        <v>8.3333333333333329E-2</v>
      </c>
      <c r="L5490" s="33">
        <f>Table1[[#This Row],[number doses per hour]]*INDEX(Table2[price per dose],Table1[[#This Row],[Drug ID]])</f>
        <v>0.56619444444444444</v>
      </c>
      <c r="M5490" s="11" t="b">
        <f>AND(Table1[[#This Row],[hour of cancellation 0 to 23]]&gt;=0,Table1[[#This Row],[hour of cancellation 0 to 23]]&lt;=23)</f>
        <v>0</v>
      </c>
    </row>
    <row r="5491" spans="1:13" x14ac:dyDescent="0.3">
      <c r="A5491" s="1">
        <v>5490</v>
      </c>
      <c r="B5491" s="1">
        <v>4</v>
      </c>
      <c r="C5491" s="2">
        <v>41150.548758616787</v>
      </c>
      <c r="D5491" s="2">
        <v>41210.548611111109</v>
      </c>
      <c r="E5491" s="1">
        <v>12</v>
      </c>
      <c r="F5491" s="2">
        <v>41152.42547924527</v>
      </c>
      <c r="G5491" s="1">
        <v>0</v>
      </c>
      <c r="H5491" s="32">
        <f>IFERROR(HOUR(Table1[[#This Row],[Cancel Date/time]])+MINUTE(Table1[[#This Row],[Cancel Date/time]])/60,"not cancelled")</f>
        <v>10.199999999999999</v>
      </c>
      <c r="I5491" s="47">
        <f>IFERROR(ROUND(Table1[[#This Row],[cancellation time decimal]],0),"not cancelled")</f>
        <v>10</v>
      </c>
      <c r="J5491" s="10">
        <f>IFERROR(MOD(Table1[[#This Row],[cancellation hour rounded]],24),"not cancelled")</f>
        <v>10</v>
      </c>
      <c r="K5491" s="32">
        <f>1/Table1[[#This Row],[Duration (Time between doses '[in hours'])]]</f>
        <v>8.3333333333333329E-2</v>
      </c>
      <c r="L5491" s="33">
        <f>Table1[[#This Row],[number doses per hour]]*INDEX(Table2[price per dose],Table1[[#This Row],[Drug ID]])</f>
        <v>1.448055119047619</v>
      </c>
      <c r="M5491" s="11" t="b">
        <f>AND(Table1[[#This Row],[hour of cancellation 0 to 23]]&gt;=0,Table1[[#This Row],[hour of cancellation 0 to 23]]&lt;=23)</f>
        <v>1</v>
      </c>
    </row>
    <row r="5492" spans="1:13" x14ac:dyDescent="0.3">
      <c r="A5492" s="1">
        <v>5491</v>
      </c>
      <c r="B5492" s="1">
        <v>8</v>
      </c>
      <c r="C5492" s="2">
        <v>41150.621003615168</v>
      </c>
      <c r="D5492" s="2">
        <v>41210.620833333334</v>
      </c>
      <c r="E5492" s="1">
        <v>3</v>
      </c>
      <c r="F5492" s="2">
        <v>41157.294820413328</v>
      </c>
      <c r="G5492" s="1">
        <v>2</v>
      </c>
      <c r="H5492" s="32">
        <f>IFERROR(HOUR(Table1[[#This Row],[Cancel Date/time]])+MINUTE(Table1[[#This Row],[Cancel Date/time]])/60,"not cancelled")</f>
        <v>7.0666666666666664</v>
      </c>
      <c r="I5492" s="47">
        <f>IFERROR(ROUND(Table1[[#This Row],[cancellation time decimal]],0),"not cancelled")</f>
        <v>7</v>
      </c>
      <c r="J5492" s="10">
        <f>IFERROR(MOD(Table1[[#This Row],[cancellation hour rounded]],24),"not cancelled")</f>
        <v>7</v>
      </c>
      <c r="K5492" s="32">
        <f>1/Table1[[#This Row],[Duration (Time between doses '[in hours'])]]</f>
        <v>0.33333333333333331</v>
      </c>
      <c r="L5492" s="33">
        <f>Table1[[#This Row],[number doses per hour]]*INDEX(Table2[price per dose],Table1[[#This Row],[Drug ID]])</f>
        <v>0.29998222222222221</v>
      </c>
      <c r="M5492" s="11" t="b">
        <f>AND(Table1[[#This Row],[hour of cancellation 0 to 23]]&gt;=0,Table1[[#This Row],[hour of cancellation 0 to 23]]&lt;=23)</f>
        <v>1</v>
      </c>
    </row>
    <row r="5493" spans="1:13" hidden="1" x14ac:dyDescent="0.3">
      <c r="A5493" s="1">
        <v>5492</v>
      </c>
      <c r="B5493" s="1">
        <v>4</v>
      </c>
      <c r="C5493" s="2">
        <v>41150.612784374316</v>
      </c>
      <c r="D5493" s="2">
        <v>41152.904166666667</v>
      </c>
      <c r="E5493" s="1">
        <v>12</v>
      </c>
      <c r="F5493" s="2" t="s">
        <v>5</v>
      </c>
      <c r="G5493" s="1">
        <v>0</v>
      </c>
      <c r="H5493" s="32" t="str">
        <f>IFERROR(HOUR(Table1[[#This Row],[Cancel Date/time]])+MINUTE(Table1[[#This Row],[Cancel Date/time]])/60,"not cancelled")</f>
        <v>not cancelled</v>
      </c>
      <c r="I5493" s="47" t="str">
        <f>IFERROR(ROUND(Table1[[#This Row],[cancellation time decimal]],0),"not cancelled")</f>
        <v>not cancelled</v>
      </c>
      <c r="J5493" s="10" t="str">
        <f>IFERROR(MOD(Table1[[#This Row],[cancellation hour rounded]],24),"not cancelled")</f>
        <v>not cancelled</v>
      </c>
      <c r="K5493" s="32">
        <f>1/Table1[[#This Row],[Duration (Time between doses '[in hours'])]]</f>
        <v>8.3333333333333329E-2</v>
      </c>
      <c r="L5493" s="33">
        <f>Table1[[#This Row],[number doses per hour]]*INDEX(Table2[price per dose],Table1[[#This Row],[Drug ID]])</f>
        <v>1.448055119047619</v>
      </c>
      <c r="M5493" s="11" t="b">
        <f>AND(Table1[[#This Row],[hour of cancellation 0 to 23]]&gt;=0,Table1[[#This Row],[hour of cancellation 0 to 23]]&lt;=23)</f>
        <v>0</v>
      </c>
    </row>
    <row r="5494" spans="1:13" x14ac:dyDescent="0.3">
      <c r="A5494" s="1">
        <v>5493</v>
      </c>
      <c r="B5494" s="1">
        <v>1</v>
      </c>
      <c r="C5494" s="2">
        <v>41150.613550065544</v>
      </c>
      <c r="D5494" s="2">
        <v>41210.61319444445</v>
      </c>
      <c r="E5494" s="1">
        <v>8</v>
      </c>
      <c r="F5494" s="2">
        <v>41151.390093461137</v>
      </c>
      <c r="G5494" s="1">
        <v>0</v>
      </c>
      <c r="H5494" s="32">
        <f>IFERROR(HOUR(Table1[[#This Row],[Cancel Date/time]])+MINUTE(Table1[[#This Row],[Cancel Date/time]])/60,"not cancelled")</f>
        <v>9.35</v>
      </c>
      <c r="I5494" s="47">
        <f>IFERROR(ROUND(Table1[[#This Row],[cancellation time decimal]],0),"not cancelled")</f>
        <v>9</v>
      </c>
      <c r="J5494" s="10">
        <f>IFERROR(MOD(Table1[[#This Row],[cancellation hour rounded]],24),"not cancelled")</f>
        <v>9</v>
      </c>
      <c r="K5494" s="32">
        <f>1/Table1[[#This Row],[Duration (Time between doses '[in hours'])]]</f>
        <v>0.125</v>
      </c>
      <c r="L5494" s="33">
        <f>Table1[[#This Row],[number doses per hour]]*INDEX(Table2[price per dose],Table1[[#This Row],[Drug ID]])</f>
        <v>0.84929166666666667</v>
      </c>
      <c r="M5494" s="11" t="b">
        <f>AND(Table1[[#This Row],[hour of cancellation 0 to 23]]&gt;=0,Table1[[#This Row],[hour of cancellation 0 to 23]]&lt;=23)</f>
        <v>1</v>
      </c>
    </row>
    <row r="5495" spans="1:13" x14ac:dyDescent="0.3">
      <c r="A5495" s="1">
        <v>5494</v>
      </c>
      <c r="B5495" s="1">
        <v>7</v>
      </c>
      <c r="C5495" s="2">
        <v>41150.637851210631</v>
      </c>
      <c r="D5495" s="2">
        <v>41210.637499999997</v>
      </c>
      <c r="E5495" s="1">
        <v>24</v>
      </c>
      <c r="F5495" s="2">
        <v>41191.85793835581</v>
      </c>
      <c r="G5495" s="1">
        <v>1</v>
      </c>
      <c r="H5495" s="32">
        <f>IFERROR(HOUR(Table1[[#This Row],[Cancel Date/time]])+MINUTE(Table1[[#This Row],[Cancel Date/time]])/60,"not cancelled")</f>
        <v>20.583333333333332</v>
      </c>
      <c r="I5495" s="47">
        <f>IFERROR(ROUND(Table1[[#This Row],[cancellation time decimal]],0),"not cancelled")</f>
        <v>21</v>
      </c>
      <c r="J5495" s="10">
        <f>IFERROR(MOD(Table1[[#This Row],[cancellation hour rounded]],24),"not cancelled")</f>
        <v>21</v>
      </c>
      <c r="K5495" s="32">
        <f>1/Table1[[#This Row],[Duration (Time between doses '[in hours'])]]</f>
        <v>4.1666666666666664E-2</v>
      </c>
      <c r="L5495" s="33">
        <f>Table1[[#This Row],[number doses per hour]]*INDEX(Table2[price per dose],Table1[[#This Row],[Drug ID]])</f>
        <v>1.2958049999999997</v>
      </c>
      <c r="M5495" s="11" t="b">
        <f>AND(Table1[[#This Row],[hour of cancellation 0 to 23]]&gt;=0,Table1[[#This Row],[hour of cancellation 0 to 23]]&lt;=23)</f>
        <v>1</v>
      </c>
    </row>
    <row r="5496" spans="1:13" x14ac:dyDescent="0.3">
      <c r="A5496" s="1">
        <v>5495</v>
      </c>
      <c r="B5496" s="1">
        <v>2</v>
      </c>
      <c r="C5496" s="2">
        <v>41150.694862888013</v>
      </c>
      <c r="D5496" s="2">
        <v>41210.694444444445</v>
      </c>
      <c r="E5496" s="1">
        <v>10</v>
      </c>
      <c r="F5496" s="2">
        <v>41152.849210601351</v>
      </c>
      <c r="G5496" s="1">
        <v>0</v>
      </c>
      <c r="H5496" s="32">
        <f>IFERROR(HOUR(Table1[[#This Row],[Cancel Date/time]])+MINUTE(Table1[[#This Row],[Cancel Date/time]])/60,"not cancelled")</f>
        <v>20.366666666666667</v>
      </c>
      <c r="I5496" s="47">
        <f>IFERROR(ROUND(Table1[[#This Row],[cancellation time decimal]],0),"not cancelled")</f>
        <v>20</v>
      </c>
      <c r="J5496" s="10">
        <f>IFERROR(MOD(Table1[[#This Row],[cancellation hour rounded]],24),"not cancelled")</f>
        <v>20</v>
      </c>
      <c r="K5496" s="32">
        <f>1/Table1[[#This Row],[Duration (Time between doses '[in hours'])]]</f>
        <v>0.1</v>
      </c>
      <c r="L5496" s="33">
        <f>Table1[[#This Row],[number doses per hour]]*INDEX(Table2[price per dose],Table1[[#This Row],[Drug ID]])</f>
        <v>0.84959999999999969</v>
      </c>
      <c r="M5496" s="11" t="b">
        <f>AND(Table1[[#This Row],[hour of cancellation 0 to 23]]&gt;=0,Table1[[#This Row],[hour of cancellation 0 to 23]]&lt;=23)</f>
        <v>1</v>
      </c>
    </row>
    <row r="5497" spans="1:13" x14ac:dyDescent="0.3">
      <c r="A5497" s="1">
        <v>5496</v>
      </c>
      <c r="B5497" s="1">
        <v>2</v>
      </c>
      <c r="C5497" s="2">
        <v>41150.687146828837</v>
      </c>
      <c r="D5497" s="2">
        <v>41210.686805555553</v>
      </c>
      <c r="E5497" s="1">
        <v>10</v>
      </c>
      <c r="F5497" s="2">
        <v>41152.28732717644</v>
      </c>
      <c r="G5497" s="1">
        <v>0</v>
      </c>
      <c r="H5497" s="32">
        <f>IFERROR(HOUR(Table1[[#This Row],[Cancel Date/time]])+MINUTE(Table1[[#This Row],[Cancel Date/time]])/60,"not cancelled")</f>
        <v>6.8833333333333329</v>
      </c>
      <c r="I5497" s="47">
        <f>IFERROR(ROUND(Table1[[#This Row],[cancellation time decimal]],0),"not cancelled")</f>
        <v>7</v>
      </c>
      <c r="J5497" s="10">
        <f>IFERROR(MOD(Table1[[#This Row],[cancellation hour rounded]],24),"not cancelled")</f>
        <v>7</v>
      </c>
      <c r="K5497" s="32">
        <f>1/Table1[[#This Row],[Duration (Time between doses '[in hours'])]]</f>
        <v>0.1</v>
      </c>
      <c r="L5497" s="33">
        <f>Table1[[#This Row],[number doses per hour]]*INDEX(Table2[price per dose],Table1[[#This Row],[Drug ID]])</f>
        <v>0.84959999999999969</v>
      </c>
      <c r="M5497" s="11" t="b">
        <f>AND(Table1[[#This Row],[hour of cancellation 0 to 23]]&gt;=0,Table1[[#This Row],[hour of cancellation 0 to 23]]&lt;=23)</f>
        <v>1</v>
      </c>
    </row>
    <row r="5498" spans="1:13" x14ac:dyDescent="0.3">
      <c r="A5498" s="1">
        <v>5497</v>
      </c>
      <c r="B5498" s="1">
        <v>10</v>
      </c>
      <c r="C5498" s="2">
        <v>41150.725555431884</v>
      </c>
      <c r="D5498" s="2">
        <v>41210.725000000006</v>
      </c>
      <c r="E5498" s="1">
        <v>1</v>
      </c>
      <c r="F5498" s="2">
        <v>41157.637514601818</v>
      </c>
      <c r="G5498" s="1">
        <v>0</v>
      </c>
      <c r="H5498" s="32">
        <f>IFERROR(HOUR(Table1[[#This Row],[Cancel Date/time]])+MINUTE(Table1[[#This Row],[Cancel Date/time]])/60,"not cancelled")</f>
        <v>15.3</v>
      </c>
      <c r="I5498" s="47">
        <f>IFERROR(ROUND(Table1[[#This Row],[cancellation time decimal]],0),"not cancelled")</f>
        <v>15</v>
      </c>
      <c r="J5498" s="10">
        <f>IFERROR(MOD(Table1[[#This Row],[cancellation hour rounded]],24),"not cancelled")</f>
        <v>15</v>
      </c>
      <c r="K5498" s="32">
        <f>1/Table1[[#This Row],[Duration (Time between doses '[in hours'])]]</f>
        <v>1</v>
      </c>
      <c r="L5498" s="33">
        <f>Table1[[#This Row],[number doses per hour]]*INDEX(Table2[price per dose],Table1[[#This Row],[Drug ID]])</f>
        <v>2.5716000000000001</v>
      </c>
      <c r="M5498" s="11" t="b">
        <f>AND(Table1[[#This Row],[hour of cancellation 0 to 23]]&gt;=0,Table1[[#This Row],[hour of cancellation 0 to 23]]&lt;=23)</f>
        <v>1</v>
      </c>
    </row>
    <row r="5499" spans="1:13" hidden="1" x14ac:dyDescent="0.3">
      <c r="A5499" s="1">
        <v>5498</v>
      </c>
      <c r="B5499" s="1">
        <v>6</v>
      </c>
      <c r="C5499" s="2">
        <v>41150.71036438828</v>
      </c>
      <c r="D5499" s="2">
        <v>41152.918513422388</v>
      </c>
      <c r="E5499" s="1">
        <v>24</v>
      </c>
      <c r="F5499" s="2" t="s">
        <v>5</v>
      </c>
      <c r="G5499" s="1">
        <v>0</v>
      </c>
      <c r="H5499" s="32" t="str">
        <f>IFERROR(HOUR(Table1[[#This Row],[Cancel Date/time]])+MINUTE(Table1[[#This Row],[Cancel Date/time]])/60,"not cancelled")</f>
        <v>not cancelled</v>
      </c>
      <c r="I5499" s="47" t="str">
        <f>IFERROR(ROUND(Table1[[#This Row],[cancellation time decimal]],0),"not cancelled")</f>
        <v>not cancelled</v>
      </c>
      <c r="J5499" s="10" t="str">
        <f>IFERROR(MOD(Table1[[#This Row],[cancellation hour rounded]],24),"not cancelled")</f>
        <v>not cancelled</v>
      </c>
      <c r="K5499" s="32">
        <f>1/Table1[[#This Row],[Duration (Time between doses '[in hours'])]]</f>
        <v>4.1666666666666664E-2</v>
      </c>
      <c r="L5499" s="33">
        <f>Table1[[#This Row],[number doses per hour]]*INDEX(Table2[price per dose],Table1[[#This Row],[Drug ID]])</f>
        <v>0.35218749999999999</v>
      </c>
      <c r="M5499" s="11" t="b">
        <f>AND(Table1[[#This Row],[hour of cancellation 0 to 23]]&gt;=0,Table1[[#This Row],[hour of cancellation 0 to 23]]&lt;=23)</f>
        <v>0</v>
      </c>
    </row>
    <row r="5500" spans="1:13" x14ac:dyDescent="0.3">
      <c r="A5500" s="1">
        <v>5499</v>
      </c>
      <c r="B5500" s="1">
        <v>1</v>
      </c>
      <c r="C5500" s="2">
        <v>41151.002451032284</v>
      </c>
      <c r="D5500" s="2">
        <v>41211.002083333333</v>
      </c>
      <c r="E5500" s="1">
        <v>12</v>
      </c>
      <c r="F5500" s="2">
        <v>41152.353610707185</v>
      </c>
      <c r="G5500" s="1">
        <v>0</v>
      </c>
      <c r="H5500" s="32">
        <f>IFERROR(HOUR(Table1[[#This Row],[Cancel Date/time]])+MINUTE(Table1[[#This Row],[Cancel Date/time]])/60,"not cancelled")</f>
        <v>8.4833333333333325</v>
      </c>
      <c r="I5500" s="47">
        <f>IFERROR(ROUND(Table1[[#This Row],[cancellation time decimal]],0),"not cancelled")</f>
        <v>8</v>
      </c>
      <c r="J5500" s="10">
        <f>IFERROR(MOD(Table1[[#This Row],[cancellation hour rounded]],24),"not cancelled")</f>
        <v>8</v>
      </c>
      <c r="K5500" s="32">
        <f>1/Table1[[#This Row],[Duration (Time between doses '[in hours'])]]</f>
        <v>8.3333333333333329E-2</v>
      </c>
      <c r="L5500" s="33">
        <f>Table1[[#This Row],[number doses per hour]]*INDEX(Table2[price per dose],Table1[[#This Row],[Drug ID]])</f>
        <v>0.56619444444444444</v>
      </c>
      <c r="M5500" s="11" t="b">
        <f>AND(Table1[[#This Row],[hour of cancellation 0 to 23]]&gt;=0,Table1[[#This Row],[hour of cancellation 0 to 23]]&lt;=23)</f>
        <v>1</v>
      </c>
    </row>
    <row r="5501" spans="1:13" x14ac:dyDescent="0.3">
      <c r="A5501" s="1">
        <v>5500</v>
      </c>
      <c r="B5501" s="1">
        <v>5</v>
      </c>
      <c r="C5501" s="2">
        <v>41151.151738072534</v>
      </c>
      <c r="D5501" s="2">
        <v>41211.151388888888</v>
      </c>
      <c r="E5501" s="1">
        <v>24</v>
      </c>
      <c r="F5501" s="2">
        <v>41153.487460287106</v>
      </c>
      <c r="G5501" s="1">
        <v>0</v>
      </c>
      <c r="H5501" s="32">
        <f>IFERROR(HOUR(Table1[[#This Row],[Cancel Date/time]])+MINUTE(Table1[[#This Row],[Cancel Date/time]])/60,"not cancelled")</f>
        <v>11.683333333333334</v>
      </c>
      <c r="I5501" s="47">
        <f>IFERROR(ROUND(Table1[[#This Row],[cancellation time decimal]],0),"not cancelled")</f>
        <v>12</v>
      </c>
      <c r="J5501" s="10">
        <f>IFERROR(MOD(Table1[[#This Row],[cancellation hour rounded]],24),"not cancelled")</f>
        <v>12</v>
      </c>
      <c r="K5501" s="32">
        <f>1/Table1[[#This Row],[Duration (Time between doses '[in hours'])]]</f>
        <v>4.1666666666666664E-2</v>
      </c>
      <c r="L5501" s="33">
        <f>Table1[[#This Row],[number doses per hour]]*INDEX(Table2[price per dose],Table1[[#This Row],[Drug ID]])</f>
        <v>0.2815833333333333</v>
      </c>
      <c r="M5501" s="11" t="b">
        <f>AND(Table1[[#This Row],[hour of cancellation 0 to 23]]&gt;=0,Table1[[#This Row],[hour of cancellation 0 to 23]]&lt;=23)</f>
        <v>1</v>
      </c>
    </row>
    <row r="5502" spans="1:13" hidden="1" x14ac:dyDescent="0.3">
      <c r="A5502" s="1">
        <v>5501</v>
      </c>
      <c r="B5502" s="1">
        <v>6</v>
      </c>
      <c r="C5502" s="2">
        <v>41151.181367879173</v>
      </c>
      <c r="D5502" s="2">
        <v>41153.639406251328</v>
      </c>
      <c r="E5502" s="1">
        <v>24</v>
      </c>
      <c r="F5502" s="2" t="s">
        <v>5</v>
      </c>
      <c r="G5502" s="1">
        <v>0</v>
      </c>
      <c r="H5502" s="32" t="str">
        <f>IFERROR(HOUR(Table1[[#This Row],[Cancel Date/time]])+MINUTE(Table1[[#This Row],[Cancel Date/time]])/60,"not cancelled")</f>
        <v>not cancelled</v>
      </c>
      <c r="I5502" s="47" t="str">
        <f>IFERROR(ROUND(Table1[[#This Row],[cancellation time decimal]],0),"not cancelled")</f>
        <v>not cancelled</v>
      </c>
      <c r="J5502" s="10" t="str">
        <f>IFERROR(MOD(Table1[[#This Row],[cancellation hour rounded]],24),"not cancelled")</f>
        <v>not cancelled</v>
      </c>
      <c r="K5502" s="32">
        <f>1/Table1[[#This Row],[Duration (Time between doses '[in hours'])]]</f>
        <v>4.1666666666666664E-2</v>
      </c>
      <c r="L5502" s="33">
        <f>Table1[[#This Row],[number doses per hour]]*INDEX(Table2[price per dose],Table1[[#This Row],[Drug ID]])</f>
        <v>0.35218749999999999</v>
      </c>
      <c r="M5502" s="11" t="b">
        <f>AND(Table1[[#This Row],[hour of cancellation 0 to 23]]&gt;=0,Table1[[#This Row],[hour of cancellation 0 to 23]]&lt;=23)</f>
        <v>0</v>
      </c>
    </row>
    <row r="5503" spans="1:13" x14ac:dyDescent="0.3">
      <c r="A5503" s="1">
        <v>5502</v>
      </c>
      <c r="B5503" s="1">
        <v>7</v>
      </c>
      <c r="C5503" s="2">
        <v>41151.261922851889</v>
      </c>
      <c r="D5503" s="2">
        <v>41211.261805555558</v>
      </c>
      <c r="E5503" s="1">
        <v>24</v>
      </c>
      <c r="F5503" s="2">
        <v>41160.630207057788</v>
      </c>
      <c r="G5503" s="1">
        <v>0</v>
      </c>
      <c r="H5503" s="32">
        <f>IFERROR(HOUR(Table1[[#This Row],[Cancel Date/time]])+MINUTE(Table1[[#This Row],[Cancel Date/time]])/60,"not cancelled")</f>
        <v>15.116666666666667</v>
      </c>
      <c r="I5503" s="47">
        <f>IFERROR(ROUND(Table1[[#This Row],[cancellation time decimal]],0),"not cancelled")</f>
        <v>15</v>
      </c>
      <c r="J5503" s="10">
        <f>IFERROR(MOD(Table1[[#This Row],[cancellation hour rounded]],24),"not cancelled")</f>
        <v>15</v>
      </c>
      <c r="K5503" s="32">
        <f>1/Table1[[#This Row],[Duration (Time between doses '[in hours'])]]</f>
        <v>4.1666666666666664E-2</v>
      </c>
      <c r="L5503" s="33">
        <f>Table1[[#This Row],[number doses per hour]]*INDEX(Table2[price per dose],Table1[[#This Row],[Drug ID]])</f>
        <v>1.2958049999999997</v>
      </c>
      <c r="M5503" s="11" t="b">
        <f>AND(Table1[[#This Row],[hour of cancellation 0 to 23]]&gt;=0,Table1[[#This Row],[hour of cancellation 0 to 23]]&lt;=23)</f>
        <v>1</v>
      </c>
    </row>
    <row r="5504" spans="1:13" x14ac:dyDescent="0.3">
      <c r="A5504" s="1">
        <v>5503</v>
      </c>
      <c r="B5504" s="1">
        <v>5</v>
      </c>
      <c r="C5504" s="2">
        <v>41151.31322388634</v>
      </c>
      <c r="D5504" s="2">
        <v>41211.313194444439</v>
      </c>
      <c r="E5504" s="1">
        <v>24</v>
      </c>
      <c r="F5504" s="2">
        <v>41154.453070114185</v>
      </c>
      <c r="G5504" s="1">
        <v>0</v>
      </c>
      <c r="H5504" s="32">
        <f>IFERROR(HOUR(Table1[[#This Row],[Cancel Date/time]])+MINUTE(Table1[[#This Row],[Cancel Date/time]])/60,"not cancelled")</f>
        <v>10.866666666666667</v>
      </c>
      <c r="I5504" s="47">
        <f>IFERROR(ROUND(Table1[[#This Row],[cancellation time decimal]],0),"not cancelled")</f>
        <v>11</v>
      </c>
      <c r="J5504" s="10">
        <f>IFERROR(MOD(Table1[[#This Row],[cancellation hour rounded]],24),"not cancelled")</f>
        <v>11</v>
      </c>
      <c r="K5504" s="32">
        <f>1/Table1[[#This Row],[Duration (Time between doses '[in hours'])]]</f>
        <v>4.1666666666666664E-2</v>
      </c>
      <c r="L5504" s="33">
        <f>Table1[[#This Row],[number doses per hour]]*INDEX(Table2[price per dose],Table1[[#This Row],[Drug ID]])</f>
        <v>0.2815833333333333</v>
      </c>
      <c r="M5504" s="11" t="b">
        <f>AND(Table1[[#This Row],[hour of cancellation 0 to 23]]&gt;=0,Table1[[#This Row],[hour of cancellation 0 to 23]]&lt;=23)</f>
        <v>1</v>
      </c>
    </row>
    <row r="5505" spans="1:13" x14ac:dyDescent="0.3">
      <c r="A5505" s="1">
        <v>5504</v>
      </c>
      <c r="B5505" s="1">
        <v>1</v>
      </c>
      <c r="C5505" s="2">
        <v>41151.315735096621</v>
      </c>
      <c r="D5505" s="2">
        <v>41211.315277777772</v>
      </c>
      <c r="E5505" s="1">
        <v>8</v>
      </c>
      <c r="F5505" s="2">
        <v>41151.409279906911</v>
      </c>
      <c r="G5505" s="1">
        <v>0</v>
      </c>
      <c r="H5505" s="32">
        <f>IFERROR(HOUR(Table1[[#This Row],[Cancel Date/time]])+MINUTE(Table1[[#This Row],[Cancel Date/time]])/60,"not cancelled")</f>
        <v>9.8166666666666664</v>
      </c>
      <c r="I5505" s="47">
        <f>IFERROR(ROUND(Table1[[#This Row],[cancellation time decimal]],0),"not cancelled")</f>
        <v>10</v>
      </c>
      <c r="J5505" s="10">
        <f>IFERROR(MOD(Table1[[#This Row],[cancellation hour rounded]],24),"not cancelled")</f>
        <v>10</v>
      </c>
      <c r="K5505" s="32">
        <f>1/Table1[[#This Row],[Duration (Time between doses '[in hours'])]]</f>
        <v>0.125</v>
      </c>
      <c r="L5505" s="33">
        <f>Table1[[#This Row],[number doses per hour]]*INDEX(Table2[price per dose],Table1[[#This Row],[Drug ID]])</f>
        <v>0.84929166666666667</v>
      </c>
      <c r="M5505" s="11" t="b">
        <f>AND(Table1[[#This Row],[hour of cancellation 0 to 23]]&gt;=0,Table1[[#This Row],[hour of cancellation 0 to 23]]&lt;=23)</f>
        <v>1</v>
      </c>
    </row>
    <row r="5506" spans="1:13" x14ac:dyDescent="0.3">
      <c r="A5506" s="1">
        <v>5505</v>
      </c>
      <c r="B5506" s="1">
        <v>1</v>
      </c>
      <c r="C5506" s="2">
        <v>41151.338732946198</v>
      </c>
      <c r="D5506" s="2">
        <v>41211.338194444448</v>
      </c>
      <c r="E5506" s="1">
        <v>8</v>
      </c>
      <c r="F5506" s="2">
        <v>41152.657139121809</v>
      </c>
      <c r="G5506" s="1">
        <v>0</v>
      </c>
      <c r="H5506" s="32">
        <f>IFERROR(HOUR(Table1[[#This Row],[Cancel Date/time]])+MINUTE(Table1[[#This Row],[Cancel Date/time]])/60,"not cancelled")</f>
        <v>15.766666666666667</v>
      </c>
      <c r="I5506" s="47">
        <f>IFERROR(ROUND(Table1[[#This Row],[cancellation time decimal]],0),"not cancelled")</f>
        <v>16</v>
      </c>
      <c r="J5506" s="10">
        <f>IFERROR(MOD(Table1[[#This Row],[cancellation hour rounded]],24),"not cancelled")</f>
        <v>16</v>
      </c>
      <c r="K5506" s="32">
        <f>1/Table1[[#This Row],[Duration (Time between doses '[in hours'])]]</f>
        <v>0.125</v>
      </c>
      <c r="L5506" s="33">
        <f>Table1[[#This Row],[number doses per hour]]*INDEX(Table2[price per dose],Table1[[#This Row],[Drug ID]])</f>
        <v>0.84929166666666667</v>
      </c>
      <c r="M5506" s="11" t="b">
        <f>AND(Table1[[#This Row],[hour of cancellation 0 to 23]]&gt;=0,Table1[[#This Row],[hour of cancellation 0 to 23]]&lt;=23)</f>
        <v>1</v>
      </c>
    </row>
    <row r="5507" spans="1:13" x14ac:dyDescent="0.3">
      <c r="A5507" s="1">
        <v>5506</v>
      </c>
      <c r="B5507" s="1">
        <v>1</v>
      </c>
      <c r="C5507" s="2">
        <v>41151.333659487769</v>
      </c>
      <c r="D5507" s="2">
        <v>41211.333333333336</v>
      </c>
      <c r="E5507" s="1">
        <v>8</v>
      </c>
      <c r="F5507" s="2">
        <v>41152.736829300258</v>
      </c>
      <c r="G5507" s="1">
        <v>0</v>
      </c>
      <c r="H5507" s="32">
        <f>IFERROR(HOUR(Table1[[#This Row],[Cancel Date/time]])+MINUTE(Table1[[#This Row],[Cancel Date/time]])/60,"not cancelled")</f>
        <v>17.683333333333334</v>
      </c>
      <c r="I5507" s="47">
        <f>IFERROR(ROUND(Table1[[#This Row],[cancellation time decimal]],0),"not cancelled")</f>
        <v>18</v>
      </c>
      <c r="J5507" s="10">
        <f>IFERROR(MOD(Table1[[#This Row],[cancellation hour rounded]],24),"not cancelled")</f>
        <v>18</v>
      </c>
      <c r="K5507" s="32">
        <f>1/Table1[[#This Row],[Duration (Time between doses '[in hours'])]]</f>
        <v>0.125</v>
      </c>
      <c r="L5507" s="33">
        <f>Table1[[#This Row],[number doses per hour]]*INDEX(Table2[price per dose],Table1[[#This Row],[Drug ID]])</f>
        <v>0.84929166666666667</v>
      </c>
      <c r="M5507" s="11" t="b">
        <f>AND(Table1[[#This Row],[hour of cancellation 0 to 23]]&gt;=0,Table1[[#This Row],[hour of cancellation 0 to 23]]&lt;=23)</f>
        <v>1</v>
      </c>
    </row>
    <row r="5508" spans="1:13" x14ac:dyDescent="0.3">
      <c r="A5508" s="1">
        <v>5507</v>
      </c>
      <c r="B5508" s="1">
        <v>7</v>
      </c>
      <c r="C5508" s="2">
        <v>41151.333599626632</v>
      </c>
      <c r="D5508" s="2">
        <v>41211.333333333336</v>
      </c>
      <c r="E5508" s="1">
        <v>24</v>
      </c>
      <c r="F5508" s="2">
        <v>41156.450774600911</v>
      </c>
      <c r="G5508" s="1">
        <v>0</v>
      </c>
      <c r="H5508" s="32">
        <f>IFERROR(HOUR(Table1[[#This Row],[Cancel Date/time]])+MINUTE(Table1[[#This Row],[Cancel Date/time]])/60,"not cancelled")</f>
        <v>10.816666666666666</v>
      </c>
      <c r="I5508" s="47">
        <f>IFERROR(ROUND(Table1[[#This Row],[cancellation time decimal]],0),"not cancelled")</f>
        <v>11</v>
      </c>
      <c r="J5508" s="10">
        <f>IFERROR(MOD(Table1[[#This Row],[cancellation hour rounded]],24),"not cancelled")</f>
        <v>11</v>
      </c>
      <c r="K5508" s="32">
        <f>1/Table1[[#This Row],[Duration (Time between doses '[in hours'])]]</f>
        <v>4.1666666666666664E-2</v>
      </c>
      <c r="L5508" s="33">
        <f>Table1[[#This Row],[number doses per hour]]*INDEX(Table2[price per dose],Table1[[#This Row],[Drug ID]])</f>
        <v>1.2958049999999997</v>
      </c>
      <c r="M5508" s="11" t="b">
        <f>AND(Table1[[#This Row],[hour of cancellation 0 to 23]]&gt;=0,Table1[[#This Row],[hour of cancellation 0 to 23]]&lt;=23)</f>
        <v>1</v>
      </c>
    </row>
    <row r="5509" spans="1:13" x14ac:dyDescent="0.3">
      <c r="A5509" s="1">
        <v>5508</v>
      </c>
      <c r="B5509" s="1">
        <v>4</v>
      </c>
      <c r="C5509" s="2">
        <v>41151.347139822086</v>
      </c>
      <c r="D5509" s="2">
        <v>41211.34652777778</v>
      </c>
      <c r="E5509" s="1">
        <v>12</v>
      </c>
      <c r="F5509" s="2">
        <v>41153.667514117944</v>
      </c>
      <c r="G5509" s="1">
        <v>0</v>
      </c>
      <c r="H5509" s="32">
        <f>IFERROR(HOUR(Table1[[#This Row],[Cancel Date/time]])+MINUTE(Table1[[#This Row],[Cancel Date/time]])/60,"not cancelled")</f>
        <v>16.016666666666666</v>
      </c>
      <c r="I5509" s="47">
        <f>IFERROR(ROUND(Table1[[#This Row],[cancellation time decimal]],0),"not cancelled")</f>
        <v>16</v>
      </c>
      <c r="J5509" s="10">
        <f>IFERROR(MOD(Table1[[#This Row],[cancellation hour rounded]],24),"not cancelled")</f>
        <v>16</v>
      </c>
      <c r="K5509" s="32">
        <f>1/Table1[[#This Row],[Duration (Time between doses '[in hours'])]]</f>
        <v>8.3333333333333329E-2</v>
      </c>
      <c r="L5509" s="33">
        <f>Table1[[#This Row],[number doses per hour]]*INDEX(Table2[price per dose],Table1[[#This Row],[Drug ID]])</f>
        <v>1.448055119047619</v>
      </c>
      <c r="M5509" s="11" t="b">
        <f>AND(Table1[[#This Row],[hour of cancellation 0 to 23]]&gt;=0,Table1[[#This Row],[hour of cancellation 0 to 23]]&lt;=23)</f>
        <v>1</v>
      </c>
    </row>
    <row r="5510" spans="1:13" x14ac:dyDescent="0.3">
      <c r="A5510" s="1">
        <v>5509</v>
      </c>
      <c r="B5510" s="1">
        <v>8</v>
      </c>
      <c r="C5510" s="2">
        <v>41151.344825691034</v>
      </c>
      <c r="D5510" s="2">
        <v>41211.344444444447</v>
      </c>
      <c r="E5510" s="1">
        <v>3</v>
      </c>
      <c r="F5510" s="2">
        <v>41156.803489278551</v>
      </c>
      <c r="G5510" s="1">
        <v>1</v>
      </c>
      <c r="H5510" s="32">
        <f>IFERROR(HOUR(Table1[[#This Row],[Cancel Date/time]])+MINUTE(Table1[[#This Row],[Cancel Date/time]])/60,"not cancelled")</f>
        <v>19.283333333333335</v>
      </c>
      <c r="I5510" s="47">
        <f>IFERROR(ROUND(Table1[[#This Row],[cancellation time decimal]],0),"not cancelled")</f>
        <v>19</v>
      </c>
      <c r="J5510" s="10">
        <f>IFERROR(MOD(Table1[[#This Row],[cancellation hour rounded]],24),"not cancelled")</f>
        <v>19</v>
      </c>
      <c r="K5510" s="32">
        <f>1/Table1[[#This Row],[Duration (Time between doses '[in hours'])]]</f>
        <v>0.33333333333333331</v>
      </c>
      <c r="L5510" s="33">
        <f>Table1[[#This Row],[number doses per hour]]*INDEX(Table2[price per dose],Table1[[#This Row],[Drug ID]])</f>
        <v>0.29998222222222221</v>
      </c>
      <c r="M5510" s="11" t="b">
        <f>AND(Table1[[#This Row],[hour of cancellation 0 to 23]]&gt;=0,Table1[[#This Row],[hour of cancellation 0 to 23]]&lt;=23)</f>
        <v>1</v>
      </c>
    </row>
    <row r="5511" spans="1:13" hidden="1" x14ac:dyDescent="0.3">
      <c r="A5511" s="1">
        <v>5510</v>
      </c>
      <c r="B5511" s="1">
        <v>1</v>
      </c>
      <c r="C5511" s="2">
        <v>41151.350240484666</v>
      </c>
      <c r="D5511" s="2">
        <v>41156.183152779035</v>
      </c>
      <c r="E5511" s="1">
        <v>8</v>
      </c>
      <c r="F5511" s="2" t="s">
        <v>5</v>
      </c>
      <c r="G5511" s="1">
        <v>0</v>
      </c>
      <c r="H5511" s="32" t="str">
        <f>IFERROR(HOUR(Table1[[#This Row],[Cancel Date/time]])+MINUTE(Table1[[#This Row],[Cancel Date/time]])/60,"not cancelled")</f>
        <v>not cancelled</v>
      </c>
      <c r="I5511" s="47" t="str">
        <f>IFERROR(ROUND(Table1[[#This Row],[cancellation time decimal]],0),"not cancelled")</f>
        <v>not cancelled</v>
      </c>
      <c r="J5511" s="10" t="str">
        <f>IFERROR(MOD(Table1[[#This Row],[cancellation hour rounded]],24),"not cancelled")</f>
        <v>not cancelled</v>
      </c>
      <c r="K5511" s="32">
        <f>1/Table1[[#This Row],[Duration (Time between doses '[in hours'])]]</f>
        <v>0.125</v>
      </c>
      <c r="L5511" s="33">
        <f>Table1[[#This Row],[number doses per hour]]*INDEX(Table2[price per dose],Table1[[#This Row],[Drug ID]])</f>
        <v>0.84929166666666667</v>
      </c>
      <c r="M5511" s="11" t="b">
        <f>AND(Table1[[#This Row],[hour of cancellation 0 to 23]]&gt;=0,Table1[[#This Row],[hour of cancellation 0 to 23]]&lt;=23)</f>
        <v>0</v>
      </c>
    </row>
    <row r="5512" spans="1:13" x14ac:dyDescent="0.3">
      <c r="A5512" s="1">
        <v>5511</v>
      </c>
      <c r="B5512" s="1">
        <v>9</v>
      </c>
      <c r="C5512" s="2">
        <v>41151.40753422719</v>
      </c>
      <c r="D5512" s="2">
        <v>41211.406944444447</v>
      </c>
      <c r="E5512" s="1">
        <v>5</v>
      </c>
      <c r="F5512" s="2">
        <v>41154.630398910427</v>
      </c>
      <c r="G5512" s="1">
        <v>0</v>
      </c>
      <c r="H5512" s="32">
        <f>IFERROR(HOUR(Table1[[#This Row],[Cancel Date/time]])+MINUTE(Table1[[#This Row],[Cancel Date/time]])/60,"not cancelled")</f>
        <v>15.116666666666667</v>
      </c>
      <c r="I5512" s="47">
        <f>IFERROR(ROUND(Table1[[#This Row],[cancellation time decimal]],0),"not cancelled")</f>
        <v>15</v>
      </c>
      <c r="J5512" s="10">
        <f>IFERROR(MOD(Table1[[#This Row],[cancellation hour rounded]],24),"not cancelled")</f>
        <v>15</v>
      </c>
      <c r="K5512" s="32">
        <f>1/Table1[[#This Row],[Duration (Time between doses '[in hours'])]]</f>
        <v>0.2</v>
      </c>
      <c r="L5512" s="33">
        <f>Table1[[#This Row],[number doses per hour]]*INDEX(Table2[price per dose],Table1[[#This Row],[Drug ID]])</f>
        <v>5.6740000000000004</v>
      </c>
      <c r="M5512" s="11" t="b">
        <f>AND(Table1[[#This Row],[hour of cancellation 0 to 23]]&gt;=0,Table1[[#This Row],[hour of cancellation 0 to 23]]&lt;=23)</f>
        <v>1</v>
      </c>
    </row>
    <row r="5513" spans="1:13" x14ac:dyDescent="0.3">
      <c r="A5513" s="1">
        <v>5512</v>
      </c>
      <c r="B5513" s="1">
        <v>5</v>
      </c>
      <c r="C5513" s="2">
        <v>41151.395907954837</v>
      </c>
      <c r="D5513" s="2">
        <v>41211.395833333336</v>
      </c>
      <c r="E5513" s="1">
        <v>24</v>
      </c>
      <c r="F5513" s="2">
        <v>41152.489062209475</v>
      </c>
      <c r="G5513" s="1">
        <v>0</v>
      </c>
      <c r="H5513" s="32">
        <f>IFERROR(HOUR(Table1[[#This Row],[Cancel Date/time]])+MINUTE(Table1[[#This Row],[Cancel Date/time]])/60,"not cancelled")</f>
        <v>11.733333333333333</v>
      </c>
      <c r="I5513" s="47">
        <f>IFERROR(ROUND(Table1[[#This Row],[cancellation time decimal]],0),"not cancelled")</f>
        <v>12</v>
      </c>
      <c r="J5513" s="10">
        <f>IFERROR(MOD(Table1[[#This Row],[cancellation hour rounded]],24),"not cancelled")</f>
        <v>12</v>
      </c>
      <c r="K5513" s="32">
        <f>1/Table1[[#This Row],[Duration (Time between doses '[in hours'])]]</f>
        <v>4.1666666666666664E-2</v>
      </c>
      <c r="L5513" s="33">
        <f>Table1[[#This Row],[number doses per hour]]*INDEX(Table2[price per dose],Table1[[#This Row],[Drug ID]])</f>
        <v>0.2815833333333333</v>
      </c>
      <c r="M5513" s="11" t="b">
        <f>AND(Table1[[#This Row],[hour of cancellation 0 to 23]]&gt;=0,Table1[[#This Row],[hour of cancellation 0 to 23]]&lt;=23)</f>
        <v>1</v>
      </c>
    </row>
    <row r="5514" spans="1:13" x14ac:dyDescent="0.3">
      <c r="A5514" s="1">
        <v>5513</v>
      </c>
      <c r="B5514" s="1">
        <v>6</v>
      </c>
      <c r="C5514" s="2">
        <v>41151.409264752256</v>
      </c>
      <c r="D5514" s="2">
        <v>41211.40902777778</v>
      </c>
      <c r="E5514" s="1">
        <v>24</v>
      </c>
      <c r="F5514" s="2">
        <v>41154.671802790239</v>
      </c>
      <c r="G5514" s="1">
        <v>0</v>
      </c>
      <c r="H5514" s="32">
        <f>IFERROR(HOUR(Table1[[#This Row],[Cancel Date/time]])+MINUTE(Table1[[#This Row],[Cancel Date/time]])/60,"not cancelled")</f>
        <v>16.116666666666667</v>
      </c>
      <c r="I5514" s="47">
        <f>IFERROR(ROUND(Table1[[#This Row],[cancellation time decimal]],0),"not cancelled")</f>
        <v>16</v>
      </c>
      <c r="J5514" s="10">
        <f>IFERROR(MOD(Table1[[#This Row],[cancellation hour rounded]],24),"not cancelled")</f>
        <v>16</v>
      </c>
      <c r="K5514" s="32">
        <f>1/Table1[[#This Row],[Duration (Time between doses '[in hours'])]]</f>
        <v>4.1666666666666664E-2</v>
      </c>
      <c r="L5514" s="33">
        <f>Table1[[#This Row],[number doses per hour]]*INDEX(Table2[price per dose],Table1[[#This Row],[Drug ID]])</f>
        <v>0.35218749999999999</v>
      </c>
      <c r="M5514" s="11" t="b">
        <f>AND(Table1[[#This Row],[hour of cancellation 0 to 23]]&gt;=0,Table1[[#This Row],[hour of cancellation 0 to 23]]&lt;=23)</f>
        <v>1</v>
      </c>
    </row>
    <row r="5515" spans="1:13" x14ac:dyDescent="0.3">
      <c r="A5515" s="1">
        <v>5514</v>
      </c>
      <c r="B5515" s="1">
        <v>5</v>
      </c>
      <c r="C5515" s="2">
        <v>41151.437161321657</v>
      </c>
      <c r="D5515" s="2">
        <v>41211.436805555553</v>
      </c>
      <c r="E5515" s="1">
        <v>24</v>
      </c>
      <c r="F5515" s="2">
        <v>41155.497551178029</v>
      </c>
      <c r="G5515" s="1">
        <v>0</v>
      </c>
      <c r="H5515" s="32">
        <f>IFERROR(HOUR(Table1[[#This Row],[Cancel Date/time]])+MINUTE(Table1[[#This Row],[Cancel Date/time]])/60,"not cancelled")</f>
        <v>11.933333333333334</v>
      </c>
      <c r="I5515" s="47">
        <f>IFERROR(ROUND(Table1[[#This Row],[cancellation time decimal]],0),"not cancelled")</f>
        <v>12</v>
      </c>
      <c r="J5515" s="10">
        <f>IFERROR(MOD(Table1[[#This Row],[cancellation hour rounded]],24),"not cancelled")</f>
        <v>12</v>
      </c>
      <c r="K5515" s="32">
        <f>1/Table1[[#This Row],[Duration (Time between doses '[in hours'])]]</f>
        <v>4.1666666666666664E-2</v>
      </c>
      <c r="L5515" s="33">
        <f>Table1[[#This Row],[number doses per hour]]*INDEX(Table2[price per dose],Table1[[#This Row],[Drug ID]])</f>
        <v>0.2815833333333333</v>
      </c>
      <c r="M5515" s="11" t="b">
        <f>AND(Table1[[#This Row],[hour of cancellation 0 to 23]]&gt;=0,Table1[[#This Row],[hour of cancellation 0 to 23]]&lt;=23)</f>
        <v>1</v>
      </c>
    </row>
    <row r="5516" spans="1:13" hidden="1" x14ac:dyDescent="0.3">
      <c r="A5516" s="1">
        <v>5515</v>
      </c>
      <c r="B5516" s="1">
        <v>2</v>
      </c>
      <c r="C5516" s="2">
        <v>41151.42421964711</v>
      </c>
      <c r="D5516" s="2">
        <v>41154.174029388647</v>
      </c>
      <c r="E5516" s="1">
        <v>10</v>
      </c>
      <c r="F5516" s="2" t="s">
        <v>5</v>
      </c>
      <c r="G5516" s="1">
        <v>0</v>
      </c>
      <c r="H5516" s="32" t="str">
        <f>IFERROR(HOUR(Table1[[#This Row],[Cancel Date/time]])+MINUTE(Table1[[#This Row],[Cancel Date/time]])/60,"not cancelled")</f>
        <v>not cancelled</v>
      </c>
      <c r="I5516" s="47" t="str">
        <f>IFERROR(ROUND(Table1[[#This Row],[cancellation time decimal]],0),"not cancelled")</f>
        <v>not cancelled</v>
      </c>
      <c r="J5516" s="10" t="str">
        <f>IFERROR(MOD(Table1[[#This Row],[cancellation hour rounded]],24),"not cancelled")</f>
        <v>not cancelled</v>
      </c>
      <c r="K5516" s="32">
        <f>1/Table1[[#This Row],[Duration (Time between doses '[in hours'])]]</f>
        <v>0.1</v>
      </c>
      <c r="L5516" s="33">
        <f>Table1[[#This Row],[number doses per hour]]*INDEX(Table2[price per dose],Table1[[#This Row],[Drug ID]])</f>
        <v>0.84959999999999969</v>
      </c>
      <c r="M5516" s="11" t="b">
        <f>AND(Table1[[#This Row],[hour of cancellation 0 to 23]]&gt;=0,Table1[[#This Row],[hour of cancellation 0 to 23]]&lt;=23)</f>
        <v>0</v>
      </c>
    </row>
    <row r="5517" spans="1:13" x14ac:dyDescent="0.3">
      <c r="A5517" s="1">
        <v>5516</v>
      </c>
      <c r="B5517" s="1">
        <v>3</v>
      </c>
      <c r="C5517" s="2">
        <v>41151.417722807077</v>
      </c>
      <c r="D5517" s="2">
        <v>41211.417361111111</v>
      </c>
      <c r="E5517" s="1">
        <v>24</v>
      </c>
      <c r="F5517" s="2">
        <v>41154.420649771855</v>
      </c>
      <c r="G5517" s="1">
        <v>0</v>
      </c>
      <c r="H5517" s="32">
        <f>IFERROR(HOUR(Table1[[#This Row],[Cancel Date/time]])+MINUTE(Table1[[#This Row],[Cancel Date/time]])/60,"not cancelled")</f>
        <v>10.083333333333334</v>
      </c>
      <c r="I5517" s="47">
        <f>IFERROR(ROUND(Table1[[#This Row],[cancellation time decimal]],0),"not cancelled")</f>
        <v>10</v>
      </c>
      <c r="J5517" s="10">
        <f>IFERROR(MOD(Table1[[#This Row],[cancellation hour rounded]],24),"not cancelled")</f>
        <v>10</v>
      </c>
      <c r="K5517" s="32">
        <f>1/Table1[[#This Row],[Duration (Time between doses '[in hours'])]]</f>
        <v>4.1666666666666664E-2</v>
      </c>
      <c r="L5517" s="33">
        <f>Table1[[#This Row],[number doses per hour]]*INDEX(Table2[price per dose],Table1[[#This Row],[Drug ID]])</f>
        <v>0.18133000000000002</v>
      </c>
      <c r="M5517" s="11" t="b">
        <f>AND(Table1[[#This Row],[hour of cancellation 0 to 23]]&gt;=0,Table1[[#This Row],[hour of cancellation 0 to 23]]&lt;=23)</f>
        <v>1</v>
      </c>
    </row>
    <row r="5518" spans="1:13" x14ac:dyDescent="0.3">
      <c r="A5518" s="1">
        <v>5517</v>
      </c>
      <c r="B5518" s="1">
        <v>4</v>
      </c>
      <c r="C5518" s="2">
        <v>41151.534586137626</v>
      </c>
      <c r="D5518" s="2">
        <v>41211.53402777778</v>
      </c>
      <c r="E5518" s="1">
        <v>12</v>
      </c>
      <c r="F5518" s="2">
        <v>41153.414391756618</v>
      </c>
      <c r="G5518" s="1">
        <v>0</v>
      </c>
      <c r="H5518" s="32">
        <f>IFERROR(HOUR(Table1[[#This Row],[Cancel Date/time]])+MINUTE(Table1[[#This Row],[Cancel Date/time]])/60,"not cancelled")</f>
        <v>9.9333333333333336</v>
      </c>
      <c r="I5518" s="47">
        <f>IFERROR(ROUND(Table1[[#This Row],[cancellation time decimal]],0),"not cancelled")</f>
        <v>10</v>
      </c>
      <c r="J5518" s="10">
        <f>IFERROR(MOD(Table1[[#This Row],[cancellation hour rounded]],24),"not cancelled")</f>
        <v>10</v>
      </c>
      <c r="K5518" s="32">
        <f>1/Table1[[#This Row],[Duration (Time between doses '[in hours'])]]</f>
        <v>8.3333333333333329E-2</v>
      </c>
      <c r="L5518" s="33">
        <f>Table1[[#This Row],[number doses per hour]]*INDEX(Table2[price per dose],Table1[[#This Row],[Drug ID]])</f>
        <v>1.448055119047619</v>
      </c>
      <c r="M5518" s="11" t="b">
        <f>AND(Table1[[#This Row],[hour of cancellation 0 to 23]]&gt;=0,Table1[[#This Row],[hour of cancellation 0 to 23]]&lt;=23)</f>
        <v>1</v>
      </c>
    </row>
    <row r="5519" spans="1:13" x14ac:dyDescent="0.3">
      <c r="A5519" s="1">
        <v>5518</v>
      </c>
      <c r="B5519" s="1">
        <v>1</v>
      </c>
      <c r="C5519" s="2">
        <v>41151.661290486612</v>
      </c>
      <c r="D5519" s="2">
        <v>41211.661111111112</v>
      </c>
      <c r="E5519" s="1">
        <v>12</v>
      </c>
      <c r="F5519" s="2">
        <v>41152.668782436944</v>
      </c>
      <c r="G5519" s="1">
        <v>0</v>
      </c>
      <c r="H5519" s="32">
        <f>IFERROR(HOUR(Table1[[#This Row],[Cancel Date/time]])+MINUTE(Table1[[#This Row],[Cancel Date/time]])/60,"not cancelled")</f>
        <v>16.05</v>
      </c>
      <c r="I5519" s="47">
        <f>IFERROR(ROUND(Table1[[#This Row],[cancellation time decimal]],0),"not cancelled")</f>
        <v>16</v>
      </c>
      <c r="J5519" s="10">
        <f>IFERROR(MOD(Table1[[#This Row],[cancellation hour rounded]],24),"not cancelled")</f>
        <v>16</v>
      </c>
      <c r="K5519" s="32">
        <f>1/Table1[[#This Row],[Duration (Time between doses '[in hours'])]]</f>
        <v>8.3333333333333329E-2</v>
      </c>
      <c r="L5519" s="33">
        <f>Table1[[#This Row],[number doses per hour]]*INDEX(Table2[price per dose],Table1[[#This Row],[Drug ID]])</f>
        <v>0.56619444444444444</v>
      </c>
      <c r="M5519" s="11" t="b">
        <f>AND(Table1[[#This Row],[hour of cancellation 0 to 23]]&gt;=0,Table1[[#This Row],[hour of cancellation 0 to 23]]&lt;=23)</f>
        <v>1</v>
      </c>
    </row>
    <row r="5520" spans="1:13" x14ac:dyDescent="0.3">
      <c r="A5520" s="1">
        <v>5519</v>
      </c>
      <c r="B5520" s="1">
        <v>1</v>
      </c>
      <c r="C5520" s="2">
        <v>41151.632249208014</v>
      </c>
      <c r="D5520" s="2">
        <v>41211.631944444445</v>
      </c>
      <c r="E5520" s="1">
        <v>12</v>
      </c>
      <c r="F5520" s="2">
        <v>41152.831325402316</v>
      </c>
      <c r="G5520" s="1">
        <v>0</v>
      </c>
      <c r="H5520" s="32">
        <f>IFERROR(HOUR(Table1[[#This Row],[Cancel Date/time]])+MINUTE(Table1[[#This Row],[Cancel Date/time]])/60,"not cancelled")</f>
        <v>19.95</v>
      </c>
      <c r="I5520" s="47">
        <f>IFERROR(ROUND(Table1[[#This Row],[cancellation time decimal]],0),"not cancelled")</f>
        <v>20</v>
      </c>
      <c r="J5520" s="10">
        <f>IFERROR(MOD(Table1[[#This Row],[cancellation hour rounded]],24),"not cancelled")</f>
        <v>20</v>
      </c>
      <c r="K5520" s="32">
        <f>1/Table1[[#This Row],[Duration (Time between doses '[in hours'])]]</f>
        <v>8.3333333333333329E-2</v>
      </c>
      <c r="L5520" s="33">
        <f>Table1[[#This Row],[number doses per hour]]*INDEX(Table2[price per dose],Table1[[#This Row],[Drug ID]])</f>
        <v>0.56619444444444444</v>
      </c>
      <c r="M5520" s="11" t="b">
        <f>AND(Table1[[#This Row],[hour of cancellation 0 to 23]]&gt;=0,Table1[[#This Row],[hour of cancellation 0 to 23]]&lt;=23)</f>
        <v>1</v>
      </c>
    </row>
    <row r="5521" spans="1:13" x14ac:dyDescent="0.3">
      <c r="A5521" s="1">
        <v>5520</v>
      </c>
      <c r="B5521" s="1">
        <v>4</v>
      </c>
      <c r="C5521" s="2">
        <v>41151.663641260391</v>
      </c>
      <c r="D5521" s="2">
        <v>41211.663194444445</v>
      </c>
      <c r="E5521" s="1">
        <v>12</v>
      </c>
      <c r="F5521" s="2">
        <v>41154.38793495758</v>
      </c>
      <c r="G5521" s="1">
        <v>0</v>
      </c>
      <c r="H5521" s="32">
        <f>IFERROR(HOUR(Table1[[#This Row],[Cancel Date/time]])+MINUTE(Table1[[#This Row],[Cancel Date/time]])/60,"not cancelled")</f>
        <v>9.3000000000000007</v>
      </c>
      <c r="I5521" s="47">
        <f>IFERROR(ROUND(Table1[[#This Row],[cancellation time decimal]],0),"not cancelled")</f>
        <v>9</v>
      </c>
      <c r="J5521" s="10">
        <f>IFERROR(MOD(Table1[[#This Row],[cancellation hour rounded]],24),"not cancelled")</f>
        <v>9</v>
      </c>
      <c r="K5521" s="32">
        <f>1/Table1[[#This Row],[Duration (Time between doses '[in hours'])]]</f>
        <v>8.3333333333333329E-2</v>
      </c>
      <c r="L5521" s="33">
        <f>Table1[[#This Row],[number doses per hour]]*INDEX(Table2[price per dose],Table1[[#This Row],[Drug ID]])</f>
        <v>1.448055119047619</v>
      </c>
      <c r="M5521" s="11" t="b">
        <f>AND(Table1[[#This Row],[hour of cancellation 0 to 23]]&gt;=0,Table1[[#This Row],[hour of cancellation 0 to 23]]&lt;=23)</f>
        <v>1</v>
      </c>
    </row>
    <row r="5522" spans="1:13" x14ac:dyDescent="0.3">
      <c r="A5522" s="1">
        <v>5521</v>
      </c>
      <c r="B5522" s="1">
        <v>3</v>
      </c>
      <c r="C5522" s="2">
        <v>41151.642924292646</v>
      </c>
      <c r="D5522" s="2">
        <v>41211.642361111109</v>
      </c>
      <c r="E5522" s="1">
        <v>24</v>
      </c>
      <c r="F5522" s="2">
        <v>41153.311247660786</v>
      </c>
      <c r="G5522" s="1">
        <v>0</v>
      </c>
      <c r="H5522" s="32">
        <f>IFERROR(HOUR(Table1[[#This Row],[Cancel Date/time]])+MINUTE(Table1[[#This Row],[Cancel Date/time]])/60,"not cancelled")</f>
        <v>7.4666666666666668</v>
      </c>
      <c r="I5522" s="47">
        <f>IFERROR(ROUND(Table1[[#This Row],[cancellation time decimal]],0),"not cancelled")</f>
        <v>7</v>
      </c>
      <c r="J5522" s="10">
        <f>IFERROR(MOD(Table1[[#This Row],[cancellation hour rounded]],24),"not cancelled")</f>
        <v>7</v>
      </c>
      <c r="K5522" s="32">
        <f>1/Table1[[#This Row],[Duration (Time between doses '[in hours'])]]</f>
        <v>4.1666666666666664E-2</v>
      </c>
      <c r="L5522" s="33">
        <f>Table1[[#This Row],[number doses per hour]]*INDEX(Table2[price per dose],Table1[[#This Row],[Drug ID]])</f>
        <v>0.18133000000000002</v>
      </c>
      <c r="M5522" s="11" t="b">
        <f>AND(Table1[[#This Row],[hour of cancellation 0 to 23]]&gt;=0,Table1[[#This Row],[hour of cancellation 0 to 23]]&lt;=23)</f>
        <v>1</v>
      </c>
    </row>
    <row r="5523" spans="1:13" x14ac:dyDescent="0.3">
      <c r="A5523" s="1">
        <v>5522</v>
      </c>
      <c r="B5523" s="1">
        <v>4</v>
      </c>
      <c r="C5523" s="2">
        <v>41151.785643281954</v>
      </c>
      <c r="D5523" s="2">
        <v>41211.785416666666</v>
      </c>
      <c r="E5523" s="1">
        <v>12</v>
      </c>
      <c r="F5523" s="2">
        <v>41154.099218582938</v>
      </c>
      <c r="G5523" s="1">
        <v>0</v>
      </c>
      <c r="H5523" s="32">
        <f>IFERROR(HOUR(Table1[[#This Row],[Cancel Date/time]])+MINUTE(Table1[[#This Row],[Cancel Date/time]])/60,"not cancelled")</f>
        <v>2.3666666666666667</v>
      </c>
      <c r="I5523" s="47">
        <f>IFERROR(ROUND(Table1[[#This Row],[cancellation time decimal]],0),"not cancelled")</f>
        <v>2</v>
      </c>
      <c r="J5523" s="10">
        <f>IFERROR(MOD(Table1[[#This Row],[cancellation hour rounded]],24),"not cancelled")</f>
        <v>2</v>
      </c>
      <c r="K5523" s="32">
        <f>1/Table1[[#This Row],[Duration (Time between doses '[in hours'])]]</f>
        <v>8.3333333333333329E-2</v>
      </c>
      <c r="L5523" s="33">
        <f>Table1[[#This Row],[number doses per hour]]*INDEX(Table2[price per dose],Table1[[#This Row],[Drug ID]])</f>
        <v>1.448055119047619</v>
      </c>
      <c r="M5523" s="11" t="b">
        <f>AND(Table1[[#This Row],[hour of cancellation 0 to 23]]&gt;=0,Table1[[#This Row],[hour of cancellation 0 to 23]]&lt;=23)</f>
        <v>1</v>
      </c>
    </row>
    <row r="5524" spans="1:13" hidden="1" x14ac:dyDescent="0.3">
      <c r="A5524" s="1">
        <v>5523</v>
      </c>
      <c r="B5524" s="1">
        <v>5</v>
      </c>
      <c r="C5524" s="2">
        <v>41151.862649594077</v>
      </c>
      <c r="D5524" s="2">
        <v>41155.112265904259</v>
      </c>
      <c r="E5524" s="1">
        <v>24</v>
      </c>
      <c r="F5524" s="2" t="s">
        <v>5</v>
      </c>
      <c r="G5524" s="1">
        <v>0</v>
      </c>
      <c r="H5524" s="32" t="str">
        <f>IFERROR(HOUR(Table1[[#This Row],[Cancel Date/time]])+MINUTE(Table1[[#This Row],[Cancel Date/time]])/60,"not cancelled")</f>
        <v>not cancelled</v>
      </c>
      <c r="I5524" s="47" t="str">
        <f>IFERROR(ROUND(Table1[[#This Row],[cancellation time decimal]],0),"not cancelled")</f>
        <v>not cancelled</v>
      </c>
      <c r="J5524" s="10" t="str">
        <f>IFERROR(MOD(Table1[[#This Row],[cancellation hour rounded]],24),"not cancelled")</f>
        <v>not cancelled</v>
      </c>
      <c r="K5524" s="32">
        <f>1/Table1[[#This Row],[Duration (Time between doses '[in hours'])]]</f>
        <v>4.1666666666666664E-2</v>
      </c>
      <c r="L5524" s="33">
        <f>Table1[[#This Row],[number doses per hour]]*INDEX(Table2[price per dose],Table1[[#This Row],[Drug ID]])</f>
        <v>0.2815833333333333</v>
      </c>
      <c r="M5524" s="11" t="b">
        <f>AND(Table1[[#This Row],[hour of cancellation 0 to 23]]&gt;=0,Table1[[#This Row],[hour of cancellation 0 to 23]]&lt;=23)</f>
        <v>0</v>
      </c>
    </row>
    <row r="5525" spans="1:13" x14ac:dyDescent="0.3">
      <c r="A5525" s="1">
        <v>5524</v>
      </c>
      <c r="B5525" s="1">
        <v>2</v>
      </c>
      <c r="C5525" s="2">
        <v>41151.894618360944</v>
      </c>
      <c r="D5525" s="2">
        <v>41211.894444444442</v>
      </c>
      <c r="E5525" s="1">
        <v>10</v>
      </c>
      <c r="F5525" s="2">
        <v>41152.048025957105</v>
      </c>
      <c r="G5525" s="1">
        <v>0</v>
      </c>
      <c r="H5525" s="32">
        <f>IFERROR(HOUR(Table1[[#This Row],[Cancel Date/time]])+MINUTE(Table1[[#This Row],[Cancel Date/time]])/60,"not cancelled")</f>
        <v>1.1499999999999999</v>
      </c>
      <c r="I5525" s="47">
        <f>IFERROR(ROUND(Table1[[#This Row],[cancellation time decimal]],0),"not cancelled")</f>
        <v>1</v>
      </c>
      <c r="J5525" s="10">
        <f>IFERROR(MOD(Table1[[#This Row],[cancellation hour rounded]],24),"not cancelled")</f>
        <v>1</v>
      </c>
      <c r="K5525" s="32">
        <f>1/Table1[[#This Row],[Duration (Time between doses '[in hours'])]]</f>
        <v>0.1</v>
      </c>
      <c r="L5525" s="33">
        <f>Table1[[#This Row],[number doses per hour]]*INDEX(Table2[price per dose],Table1[[#This Row],[Drug ID]])</f>
        <v>0.84959999999999969</v>
      </c>
      <c r="M5525" s="11" t="b">
        <f>AND(Table1[[#This Row],[hour of cancellation 0 to 23]]&gt;=0,Table1[[#This Row],[hour of cancellation 0 to 23]]&lt;=23)</f>
        <v>1</v>
      </c>
    </row>
    <row r="5526" spans="1:13" x14ac:dyDescent="0.3">
      <c r="A5526" s="1">
        <v>5525</v>
      </c>
      <c r="B5526" s="1">
        <v>4</v>
      </c>
      <c r="C5526" s="2">
        <v>41151.879592661426</v>
      </c>
      <c r="D5526" s="2">
        <v>41211.879166666666</v>
      </c>
      <c r="E5526" s="1">
        <v>12</v>
      </c>
      <c r="F5526" s="2">
        <v>41154.337456759458</v>
      </c>
      <c r="G5526" s="1">
        <v>0</v>
      </c>
      <c r="H5526" s="32">
        <f>IFERROR(HOUR(Table1[[#This Row],[Cancel Date/time]])+MINUTE(Table1[[#This Row],[Cancel Date/time]])/60,"not cancelled")</f>
        <v>8.0833333333333339</v>
      </c>
      <c r="I5526" s="47">
        <f>IFERROR(ROUND(Table1[[#This Row],[cancellation time decimal]],0),"not cancelled")</f>
        <v>8</v>
      </c>
      <c r="J5526" s="10">
        <f>IFERROR(MOD(Table1[[#This Row],[cancellation hour rounded]],24),"not cancelled")</f>
        <v>8</v>
      </c>
      <c r="K5526" s="32">
        <f>1/Table1[[#This Row],[Duration (Time between doses '[in hours'])]]</f>
        <v>8.3333333333333329E-2</v>
      </c>
      <c r="L5526" s="33">
        <f>Table1[[#This Row],[number doses per hour]]*INDEX(Table2[price per dose],Table1[[#This Row],[Drug ID]])</f>
        <v>1.448055119047619</v>
      </c>
      <c r="M5526" s="11" t="b">
        <f>AND(Table1[[#This Row],[hour of cancellation 0 to 23]]&gt;=0,Table1[[#This Row],[hour of cancellation 0 to 23]]&lt;=23)</f>
        <v>1</v>
      </c>
    </row>
    <row r="5527" spans="1:13" x14ac:dyDescent="0.3">
      <c r="A5527" s="1">
        <v>5526</v>
      </c>
      <c r="B5527" s="1">
        <v>11</v>
      </c>
      <c r="C5527" s="2">
        <v>41151.916753643287</v>
      </c>
      <c r="D5527" s="2">
        <v>41211.916666666664</v>
      </c>
      <c r="E5527" s="1">
        <v>1</v>
      </c>
      <c r="F5527" s="2">
        <v>41159.375486784826</v>
      </c>
      <c r="G5527" s="1">
        <v>3</v>
      </c>
      <c r="H5527" s="32">
        <f>IFERROR(HOUR(Table1[[#This Row],[Cancel Date/time]])+MINUTE(Table1[[#This Row],[Cancel Date/time]])/60,"not cancelled")</f>
        <v>9</v>
      </c>
      <c r="I5527" s="47">
        <f>IFERROR(ROUND(Table1[[#This Row],[cancellation time decimal]],0),"not cancelled")</f>
        <v>9</v>
      </c>
      <c r="J5527" s="10">
        <f>IFERROR(MOD(Table1[[#This Row],[cancellation hour rounded]],24),"not cancelled")</f>
        <v>9</v>
      </c>
      <c r="K5527" s="32">
        <f>1/Table1[[#This Row],[Duration (Time between doses '[in hours'])]]</f>
        <v>1</v>
      </c>
      <c r="L5527" s="33">
        <f>Table1[[#This Row],[number doses per hour]]*INDEX(Table2[price per dose],Table1[[#This Row],[Drug ID]])</f>
        <v>1</v>
      </c>
      <c r="M5527" s="11" t="b">
        <f>AND(Table1[[#This Row],[hour of cancellation 0 to 23]]&gt;=0,Table1[[#This Row],[hour of cancellation 0 to 23]]&lt;=23)</f>
        <v>1</v>
      </c>
    </row>
    <row r="5528" spans="1:13" x14ac:dyDescent="0.3">
      <c r="A5528" s="1">
        <v>5527</v>
      </c>
      <c r="B5528" s="1">
        <v>3</v>
      </c>
      <c r="C5528" s="2">
        <v>41152.088945014228</v>
      </c>
      <c r="D5528" s="2">
        <v>41212.088888888895</v>
      </c>
      <c r="E5528" s="1">
        <v>24</v>
      </c>
      <c r="F5528" s="2">
        <v>41153.414829555499</v>
      </c>
      <c r="G5528" s="1">
        <v>0</v>
      </c>
      <c r="H5528" s="32">
        <f>IFERROR(HOUR(Table1[[#This Row],[Cancel Date/time]])+MINUTE(Table1[[#This Row],[Cancel Date/time]])/60,"not cancelled")</f>
        <v>9.9499999999999993</v>
      </c>
      <c r="I5528" s="47">
        <f>IFERROR(ROUND(Table1[[#This Row],[cancellation time decimal]],0),"not cancelled")</f>
        <v>10</v>
      </c>
      <c r="J5528" s="10">
        <f>IFERROR(MOD(Table1[[#This Row],[cancellation hour rounded]],24),"not cancelled")</f>
        <v>10</v>
      </c>
      <c r="K5528" s="32">
        <f>1/Table1[[#This Row],[Duration (Time between doses '[in hours'])]]</f>
        <v>4.1666666666666664E-2</v>
      </c>
      <c r="L5528" s="33">
        <f>Table1[[#This Row],[number doses per hour]]*INDEX(Table2[price per dose],Table1[[#This Row],[Drug ID]])</f>
        <v>0.18133000000000002</v>
      </c>
      <c r="M5528" s="11" t="b">
        <f>AND(Table1[[#This Row],[hour of cancellation 0 to 23]]&gt;=0,Table1[[#This Row],[hour of cancellation 0 to 23]]&lt;=23)</f>
        <v>1</v>
      </c>
    </row>
    <row r="5529" spans="1:13" x14ac:dyDescent="0.3">
      <c r="A5529" s="1">
        <v>5528</v>
      </c>
      <c r="B5529" s="1">
        <v>3</v>
      </c>
      <c r="C5529" s="2">
        <v>41152.163650734205</v>
      </c>
      <c r="D5529" s="2">
        <v>41212.163194444445</v>
      </c>
      <c r="E5529" s="1">
        <v>24</v>
      </c>
      <c r="F5529" s="2">
        <v>41153.826009283846</v>
      </c>
      <c r="G5529" s="1">
        <v>0</v>
      </c>
      <c r="H5529" s="32">
        <f>IFERROR(HOUR(Table1[[#This Row],[Cancel Date/time]])+MINUTE(Table1[[#This Row],[Cancel Date/time]])/60,"not cancelled")</f>
        <v>19.816666666666666</v>
      </c>
      <c r="I5529" s="47">
        <f>IFERROR(ROUND(Table1[[#This Row],[cancellation time decimal]],0),"not cancelled")</f>
        <v>20</v>
      </c>
      <c r="J5529" s="10">
        <f>IFERROR(MOD(Table1[[#This Row],[cancellation hour rounded]],24),"not cancelled")</f>
        <v>20</v>
      </c>
      <c r="K5529" s="32">
        <f>1/Table1[[#This Row],[Duration (Time between doses '[in hours'])]]</f>
        <v>4.1666666666666664E-2</v>
      </c>
      <c r="L5529" s="33">
        <f>Table1[[#This Row],[number doses per hour]]*INDEX(Table2[price per dose],Table1[[#This Row],[Drug ID]])</f>
        <v>0.18133000000000002</v>
      </c>
      <c r="M5529" s="11" t="b">
        <f>AND(Table1[[#This Row],[hour of cancellation 0 to 23]]&gt;=0,Table1[[#This Row],[hour of cancellation 0 to 23]]&lt;=23)</f>
        <v>1</v>
      </c>
    </row>
    <row r="5530" spans="1:13" x14ac:dyDescent="0.3">
      <c r="A5530" s="1">
        <v>5529</v>
      </c>
      <c r="B5530" s="1">
        <v>6</v>
      </c>
      <c r="C5530" s="2">
        <v>41152.1468791347</v>
      </c>
      <c r="D5530" s="2">
        <v>41212.146527777775</v>
      </c>
      <c r="E5530" s="1">
        <v>24</v>
      </c>
      <c r="F5530" s="2">
        <v>41159.538658522928</v>
      </c>
      <c r="G5530" s="1">
        <v>0</v>
      </c>
      <c r="H5530" s="32">
        <f>IFERROR(HOUR(Table1[[#This Row],[Cancel Date/time]])+MINUTE(Table1[[#This Row],[Cancel Date/time]])/60,"not cancelled")</f>
        <v>12.916666666666666</v>
      </c>
      <c r="I5530" s="47">
        <f>IFERROR(ROUND(Table1[[#This Row],[cancellation time decimal]],0),"not cancelled")</f>
        <v>13</v>
      </c>
      <c r="J5530" s="10">
        <f>IFERROR(MOD(Table1[[#This Row],[cancellation hour rounded]],24),"not cancelled")</f>
        <v>13</v>
      </c>
      <c r="K5530" s="32">
        <f>1/Table1[[#This Row],[Duration (Time between doses '[in hours'])]]</f>
        <v>4.1666666666666664E-2</v>
      </c>
      <c r="L5530" s="33">
        <f>Table1[[#This Row],[number doses per hour]]*INDEX(Table2[price per dose],Table1[[#This Row],[Drug ID]])</f>
        <v>0.35218749999999999</v>
      </c>
      <c r="M5530" s="11" t="b">
        <f>AND(Table1[[#This Row],[hour of cancellation 0 to 23]]&gt;=0,Table1[[#This Row],[hour of cancellation 0 to 23]]&lt;=23)</f>
        <v>1</v>
      </c>
    </row>
    <row r="5531" spans="1:13" x14ac:dyDescent="0.3">
      <c r="A5531" s="1">
        <v>5530</v>
      </c>
      <c r="B5531" s="1">
        <v>9</v>
      </c>
      <c r="C5531" s="2">
        <v>41152.410303334269</v>
      </c>
      <c r="D5531" s="2">
        <v>41212.409722222219</v>
      </c>
      <c r="E5531" s="1">
        <v>5</v>
      </c>
      <c r="F5531" s="2">
        <v>41155.573997751766</v>
      </c>
      <c r="G5531" s="1">
        <v>1</v>
      </c>
      <c r="H5531" s="32">
        <f>IFERROR(HOUR(Table1[[#This Row],[Cancel Date/time]])+MINUTE(Table1[[#This Row],[Cancel Date/time]])/60,"not cancelled")</f>
        <v>13.766666666666667</v>
      </c>
      <c r="I5531" s="47">
        <f>IFERROR(ROUND(Table1[[#This Row],[cancellation time decimal]],0),"not cancelled")</f>
        <v>14</v>
      </c>
      <c r="J5531" s="10">
        <f>IFERROR(MOD(Table1[[#This Row],[cancellation hour rounded]],24),"not cancelled")</f>
        <v>14</v>
      </c>
      <c r="K5531" s="32">
        <f>1/Table1[[#This Row],[Duration (Time between doses '[in hours'])]]</f>
        <v>0.2</v>
      </c>
      <c r="L5531" s="33">
        <f>Table1[[#This Row],[number doses per hour]]*INDEX(Table2[price per dose],Table1[[#This Row],[Drug ID]])</f>
        <v>5.6740000000000004</v>
      </c>
      <c r="M5531" s="11" t="b">
        <f>AND(Table1[[#This Row],[hour of cancellation 0 to 23]]&gt;=0,Table1[[#This Row],[hour of cancellation 0 to 23]]&lt;=23)</f>
        <v>1</v>
      </c>
    </row>
    <row r="5532" spans="1:13" x14ac:dyDescent="0.3">
      <c r="A5532" s="1">
        <v>5531</v>
      </c>
      <c r="B5532" s="1">
        <v>6</v>
      </c>
      <c r="C5532" s="2">
        <v>41152.390631299073</v>
      </c>
      <c r="D5532" s="2">
        <v>41212.390277777777</v>
      </c>
      <c r="E5532" s="1">
        <v>24</v>
      </c>
      <c r="F5532" s="2">
        <v>41155.569812393573</v>
      </c>
      <c r="G5532" s="1">
        <v>0</v>
      </c>
      <c r="H5532" s="32">
        <f>IFERROR(HOUR(Table1[[#This Row],[Cancel Date/time]])+MINUTE(Table1[[#This Row],[Cancel Date/time]])/60,"not cancelled")</f>
        <v>13.666666666666666</v>
      </c>
      <c r="I5532" s="47">
        <f>IFERROR(ROUND(Table1[[#This Row],[cancellation time decimal]],0),"not cancelled")</f>
        <v>14</v>
      </c>
      <c r="J5532" s="10">
        <f>IFERROR(MOD(Table1[[#This Row],[cancellation hour rounded]],24),"not cancelled")</f>
        <v>14</v>
      </c>
      <c r="K5532" s="32">
        <f>1/Table1[[#This Row],[Duration (Time between doses '[in hours'])]]</f>
        <v>4.1666666666666664E-2</v>
      </c>
      <c r="L5532" s="33">
        <f>Table1[[#This Row],[number doses per hour]]*INDEX(Table2[price per dose],Table1[[#This Row],[Drug ID]])</f>
        <v>0.35218749999999999</v>
      </c>
      <c r="M5532" s="11" t="b">
        <f>AND(Table1[[#This Row],[hour of cancellation 0 to 23]]&gt;=0,Table1[[#This Row],[hour of cancellation 0 to 23]]&lt;=23)</f>
        <v>1</v>
      </c>
    </row>
    <row r="5533" spans="1:13" x14ac:dyDescent="0.3">
      <c r="A5533" s="1">
        <v>5532</v>
      </c>
      <c r="B5533" s="1">
        <v>3</v>
      </c>
      <c r="C5533" s="2">
        <v>41152.515995683243</v>
      </c>
      <c r="D5533" s="2">
        <v>41212.515972222223</v>
      </c>
      <c r="E5533" s="1">
        <v>24</v>
      </c>
      <c r="F5533" s="2">
        <v>41154.623969520377</v>
      </c>
      <c r="G5533" s="1">
        <v>0</v>
      </c>
      <c r="H5533" s="32">
        <f>IFERROR(HOUR(Table1[[#This Row],[Cancel Date/time]])+MINUTE(Table1[[#This Row],[Cancel Date/time]])/60,"not cancelled")</f>
        <v>14.966666666666667</v>
      </c>
      <c r="I5533" s="47">
        <f>IFERROR(ROUND(Table1[[#This Row],[cancellation time decimal]],0),"not cancelled")</f>
        <v>15</v>
      </c>
      <c r="J5533" s="10">
        <f>IFERROR(MOD(Table1[[#This Row],[cancellation hour rounded]],24),"not cancelled")</f>
        <v>15</v>
      </c>
      <c r="K5533" s="32">
        <f>1/Table1[[#This Row],[Duration (Time between doses '[in hours'])]]</f>
        <v>4.1666666666666664E-2</v>
      </c>
      <c r="L5533" s="33">
        <f>Table1[[#This Row],[number doses per hour]]*INDEX(Table2[price per dose],Table1[[#This Row],[Drug ID]])</f>
        <v>0.18133000000000002</v>
      </c>
      <c r="M5533" s="11" t="b">
        <f>AND(Table1[[#This Row],[hour of cancellation 0 to 23]]&gt;=0,Table1[[#This Row],[hour of cancellation 0 to 23]]&lt;=23)</f>
        <v>1</v>
      </c>
    </row>
    <row r="5534" spans="1:13" x14ac:dyDescent="0.3">
      <c r="A5534" s="1">
        <v>5533</v>
      </c>
      <c r="B5534" s="1">
        <v>5</v>
      </c>
      <c r="C5534" s="2">
        <v>41152.525476082628</v>
      </c>
      <c r="D5534" s="2">
        <v>41212.525000000001</v>
      </c>
      <c r="E5534" s="1">
        <v>24</v>
      </c>
      <c r="F5534" s="2">
        <v>41156.510525061567</v>
      </c>
      <c r="G5534" s="1">
        <v>0</v>
      </c>
      <c r="H5534" s="32">
        <f>IFERROR(HOUR(Table1[[#This Row],[Cancel Date/time]])+MINUTE(Table1[[#This Row],[Cancel Date/time]])/60,"not cancelled")</f>
        <v>12.25</v>
      </c>
      <c r="I5534" s="47">
        <f>IFERROR(ROUND(Table1[[#This Row],[cancellation time decimal]],0),"not cancelled")</f>
        <v>12</v>
      </c>
      <c r="J5534" s="10">
        <f>IFERROR(MOD(Table1[[#This Row],[cancellation hour rounded]],24),"not cancelled")</f>
        <v>12</v>
      </c>
      <c r="K5534" s="32">
        <f>1/Table1[[#This Row],[Duration (Time between doses '[in hours'])]]</f>
        <v>4.1666666666666664E-2</v>
      </c>
      <c r="L5534" s="33">
        <f>Table1[[#This Row],[number doses per hour]]*INDEX(Table2[price per dose],Table1[[#This Row],[Drug ID]])</f>
        <v>0.2815833333333333</v>
      </c>
      <c r="M5534" s="11" t="b">
        <f>AND(Table1[[#This Row],[hour of cancellation 0 to 23]]&gt;=0,Table1[[#This Row],[hour of cancellation 0 to 23]]&lt;=23)</f>
        <v>1</v>
      </c>
    </row>
    <row r="5535" spans="1:13" x14ac:dyDescent="0.3">
      <c r="A5535" s="1">
        <v>5534</v>
      </c>
      <c r="B5535" s="1">
        <v>6</v>
      </c>
      <c r="C5535" s="2">
        <v>41152.559560798087</v>
      </c>
      <c r="D5535" s="2">
        <v>41212.559027777774</v>
      </c>
      <c r="E5535" s="1">
        <v>24</v>
      </c>
      <c r="F5535" s="2">
        <v>41158.516865239486</v>
      </c>
      <c r="G5535" s="1">
        <v>0</v>
      </c>
      <c r="H5535" s="32">
        <f>IFERROR(HOUR(Table1[[#This Row],[Cancel Date/time]])+MINUTE(Table1[[#This Row],[Cancel Date/time]])/60,"not cancelled")</f>
        <v>12.4</v>
      </c>
      <c r="I5535" s="47">
        <f>IFERROR(ROUND(Table1[[#This Row],[cancellation time decimal]],0),"not cancelled")</f>
        <v>12</v>
      </c>
      <c r="J5535" s="10">
        <f>IFERROR(MOD(Table1[[#This Row],[cancellation hour rounded]],24),"not cancelled")</f>
        <v>12</v>
      </c>
      <c r="K5535" s="32">
        <f>1/Table1[[#This Row],[Duration (Time between doses '[in hours'])]]</f>
        <v>4.1666666666666664E-2</v>
      </c>
      <c r="L5535" s="33">
        <f>Table1[[#This Row],[number doses per hour]]*INDEX(Table2[price per dose],Table1[[#This Row],[Drug ID]])</f>
        <v>0.35218749999999999</v>
      </c>
      <c r="M5535" s="11" t="b">
        <f>AND(Table1[[#This Row],[hour of cancellation 0 to 23]]&gt;=0,Table1[[#This Row],[hour of cancellation 0 to 23]]&lt;=23)</f>
        <v>1</v>
      </c>
    </row>
    <row r="5536" spans="1:13" x14ac:dyDescent="0.3">
      <c r="A5536" s="1">
        <v>5535</v>
      </c>
      <c r="B5536" s="1">
        <v>6</v>
      </c>
      <c r="C5536" s="2">
        <v>41152.580290113772</v>
      </c>
      <c r="D5536" s="2">
        <v>41212.579861111109</v>
      </c>
      <c r="E5536" s="1">
        <v>24</v>
      </c>
      <c r="F5536" s="2">
        <v>41158.323268278531</v>
      </c>
      <c r="G5536" s="1">
        <v>0</v>
      </c>
      <c r="H5536" s="32">
        <f>IFERROR(HOUR(Table1[[#This Row],[Cancel Date/time]])+MINUTE(Table1[[#This Row],[Cancel Date/time]])/60,"not cancelled")</f>
        <v>7.75</v>
      </c>
      <c r="I5536" s="47">
        <f>IFERROR(ROUND(Table1[[#This Row],[cancellation time decimal]],0),"not cancelled")</f>
        <v>8</v>
      </c>
      <c r="J5536" s="10">
        <f>IFERROR(MOD(Table1[[#This Row],[cancellation hour rounded]],24),"not cancelled")</f>
        <v>8</v>
      </c>
      <c r="K5536" s="32">
        <f>1/Table1[[#This Row],[Duration (Time between doses '[in hours'])]]</f>
        <v>4.1666666666666664E-2</v>
      </c>
      <c r="L5536" s="33">
        <f>Table1[[#This Row],[number doses per hour]]*INDEX(Table2[price per dose],Table1[[#This Row],[Drug ID]])</f>
        <v>0.35218749999999999</v>
      </c>
      <c r="M5536" s="11" t="b">
        <f>AND(Table1[[#This Row],[hour of cancellation 0 to 23]]&gt;=0,Table1[[#This Row],[hour of cancellation 0 to 23]]&lt;=23)</f>
        <v>1</v>
      </c>
    </row>
    <row r="5537" spans="1:13" x14ac:dyDescent="0.3">
      <c r="A5537" s="1">
        <v>5536</v>
      </c>
      <c r="B5537" s="1">
        <v>4</v>
      </c>
      <c r="C5537" s="2">
        <v>41152.548240578624</v>
      </c>
      <c r="D5537" s="2">
        <v>41212.547916666663</v>
      </c>
      <c r="E5537" s="1">
        <v>12</v>
      </c>
      <c r="F5537" s="2">
        <v>41155.431334243571</v>
      </c>
      <c r="G5537" s="1">
        <v>0</v>
      </c>
      <c r="H5537" s="32">
        <f>IFERROR(HOUR(Table1[[#This Row],[Cancel Date/time]])+MINUTE(Table1[[#This Row],[Cancel Date/time]])/60,"not cancelled")</f>
        <v>10.35</v>
      </c>
      <c r="I5537" s="47">
        <f>IFERROR(ROUND(Table1[[#This Row],[cancellation time decimal]],0),"not cancelled")</f>
        <v>10</v>
      </c>
      <c r="J5537" s="10">
        <f>IFERROR(MOD(Table1[[#This Row],[cancellation hour rounded]],24),"not cancelled")</f>
        <v>10</v>
      </c>
      <c r="K5537" s="32">
        <f>1/Table1[[#This Row],[Duration (Time between doses '[in hours'])]]</f>
        <v>8.3333333333333329E-2</v>
      </c>
      <c r="L5537" s="33">
        <f>Table1[[#This Row],[number doses per hour]]*INDEX(Table2[price per dose],Table1[[#This Row],[Drug ID]])</f>
        <v>1.448055119047619</v>
      </c>
      <c r="M5537" s="11" t="b">
        <f>AND(Table1[[#This Row],[hour of cancellation 0 to 23]]&gt;=0,Table1[[#This Row],[hour of cancellation 0 to 23]]&lt;=23)</f>
        <v>1</v>
      </c>
    </row>
    <row r="5538" spans="1:13" hidden="1" x14ac:dyDescent="0.3">
      <c r="A5538" s="1">
        <v>5537</v>
      </c>
      <c r="B5538" s="1">
        <v>4</v>
      </c>
      <c r="C5538" s="2">
        <v>41152.677857055322</v>
      </c>
      <c r="D5538" s="2">
        <v>41156.135764597748</v>
      </c>
      <c r="E5538" s="1">
        <v>12</v>
      </c>
      <c r="F5538" s="2" t="s">
        <v>5</v>
      </c>
      <c r="G5538" s="1">
        <v>0</v>
      </c>
      <c r="H5538" s="32" t="str">
        <f>IFERROR(HOUR(Table1[[#This Row],[Cancel Date/time]])+MINUTE(Table1[[#This Row],[Cancel Date/time]])/60,"not cancelled")</f>
        <v>not cancelled</v>
      </c>
      <c r="I5538" s="47" t="str">
        <f>IFERROR(ROUND(Table1[[#This Row],[cancellation time decimal]],0),"not cancelled")</f>
        <v>not cancelled</v>
      </c>
      <c r="J5538" s="10" t="str">
        <f>IFERROR(MOD(Table1[[#This Row],[cancellation hour rounded]],24),"not cancelled")</f>
        <v>not cancelled</v>
      </c>
      <c r="K5538" s="32">
        <f>1/Table1[[#This Row],[Duration (Time between doses '[in hours'])]]</f>
        <v>8.3333333333333329E-2</v>
      </c>
      <c r="L5538" s="33">
        <f>Table1[[#This Row],[number doses per hour]]*INDEX(Table2[price per dose],Table1[[#This Row],[Drug ID]])</f>
        <v>1.448055119047619</v>
      </c>
      <c r="M5538" s="11" t="b">
        <f>AND(Table1[[#This Row],[hour of cancellation 0 to 23]]&gt;=0,Table1[[#This Row],[hour of cancellation 0 to 23]]&lt;=23)</f>
        <v>0</v>
      </c>
    </row>
    <row r="5539" spans="1:13" hidden="1" x14ac:dyDescent="0.3">
      <c r="A5539" s="1">
        <v>5538</v>
      </c>
      <c r="B5539" s="1">
        <v>4</v>
      </c>
      <c r="C5539" s="2">
        <v>41152.702359302537</v>
      </c>
      <c r="D5539" s="2">
        <v>41155.701893493795</v>
      </c>
      <c r="E5539" s="1">
        <v>12</v>
      </c>
      <c r="F5539" s="2" t="s">
        <v>5</v>
      </c>
      <c r="G5539" s="1">
        <v>0</v>
      </c>
      <c r="H5539" s="32" t="str">
        <f>IFERROR(HOUR(Table1[[#This Row],[Cancel Date/time]])+MINUTE(Table1[[#This Row],[Cancel Date/time]])/60,"not cancelled")</f>
        <v>not cancelled</v>
      </c>
      <c r="I5539" s="47" t="str">
        <f>IFERROR(ROUND(Table1[[#This Row],[cancellation time decimal]],0),"not cancelled")</f>
        <v>not cancelled</v>
      </c>
      <c r="J5539" s="10" t="str">
        <f>IFERROR(MOD(Table1[[#This Row],[cancellation hour rounded]],24),"not cancelled")</f>
        <v>not cancelled</v>
      </c>
      <c r="K5539" s="32">
        <f>1/Table1[[#This Row],[Duration (Time between doses '[in hours'])]]</f>
        <v>8.3333333333333329E-2</v>
      </c>
      <c r="L5539" s="33">
        <f>Table1[[#This Row],[number doses per hour]]*INDEX(Table2[price per dose],Table1[[#This Row],[Drug ID]])</f>
        <v>1.448055119047619</v>
      </c>
      <c r="M5539" s="11" t="b">
        <f>AND(Table1[[#This Row],[hour of cancellation 0 to 23]]&gt;=0,Table1[[#This Row],[hour of cancellation 0 to 23]]&lt;=23)</f>
        <v>0</v>
      </c>
    </row>
    <row r="5540" spans="1:13" x14ac:dyDescent="0.3">
      <c r="A5540" s="1">
        <v>5539</v>
      </c>
      <c r="B5540" s="1">
        <v>6</v>
      </c>
      <c r="C5540" s="2">
        <v>41152.695723835895</v>
      </c>
      <c r="D5540" s="2">
        <v>41212.695138888885</v>
      </c>
      <c r="E5540" s="1">
        <v>24</v>
      </c>
      <c r="F5540" s="2">
        <v>41163.60673264919</v>
      </c>
      <c r="G5540" s="1">
        <v>0</v>
      </c>
      <c r="H5540" s="32">
        <f>IFERROR(HOUR(Table1[[#This Row],[Cancel Date/time]])+MINUTE(Table1[[#This Row],[Cancel Date/time]])/60,"not cancelled")</f>
        <v>14.55</v>
      </c>
      <c r="I5540" s="47">
        <f>IFERROR(ROUND(Table1[[#This Row],[cancellation time decimal]],0),"not cancelled")</f>
        <v>15</v>
      </c>
      <c r="J5540" s="10">
        <f>IFERROR(MOD(Table1[[#This Row],[cancellation hour rounded]],24),"not cancelled")</f>
        <v>15</v>
      </c>
      <c r="K5540" s="32">
        <f>1/Table1[[#This Row],[Duration (Time between doses '[in hours'])]]</f>
        <v>4.1666666666666664E-2</v>
      </c>
      <c r="L5540" s="33">
        <f>Table1[[#This Row],[number doses per hour]]*INDEX(Table2[price per dose],Table1[[#This Row],[Drug ID]])</f>
        <v>0.35218749999999999</v>
      </c>
      <c r="M5540" s="11" t="b">
        <f>AND(Table1[[#This Row],[hour of cancellation 0 to 23]]&gt;=0,Table1[[#This Row],[hour of cancellation 0 to 23]]&lt;=23)</f>
        <v>1</v>
      </c>
    </row>
    <row r="5541" spans="1:13" x14ac:dyDescent="0.3">
      <c r="A5541" s="1">
        <v>5540</v>
      </c>
      <c r="B5541" s="1">
        <v>2</v>
      </c>
      <c r="C5541" s="2">
        <v>41152.705039380598</v>
      </c>
      <c r="D5541" s="2">
        <v>41212.704861111109</v>
      </c>
      <c r="E5541" s="1">
        <v>10</v>
      </c>
      <c r="F5541" s="2">
        <v>41154.351642172478</v>
      </c>
      <c r="G5541" s="1">
        <v>0</v>
      </c>
      <c r="H5541" s="32">
        <f>IFERROR(HOUR(Table1[[#This Row],[Cancel Date/time]])+MINUTE(Table1[[#This Row],[Cancel Date/time]])/60,"not cancelled")</f>
        <v>8.4333333333333336</v>
      </c>
      <c r="I5541" s="47">
        <f>IFERROR(ROUND(Table1[[#This Row],[cancellation time decimal]],0),"not cancelled")</f>
        <v>8</v>
      </c>
      <c r="J5541" s="10">
        <f>IFERROR(MOD(Table1[[#This Row],[cancellation hour rounded]],24),"not cancelled")</f>
        <v>8</v>
      </c>
      <c r="K5541" s="32">
        <f>1/Table1[[#This Row],[Duration (Time between doses '[in hours'])]]</f>
        <v>0.1</v>
      </c>
      <c r="L5541" s="33">
        <f>Table1[[#This Row],[number doses per hour]]*INDEX(Table2[price per dose],Table1[[#This Row],[Drug ID]])</f>
        <v>0.84959999999999969</v>
      </c>
      <c r="M5541" s="11" t="b">
        <f>AND(Table1[[#This Row],[hour of cancellation 0 to 23]]&gt;=0,Table1[[#This Row],[hour of cancellation 0 to 23]]&lt;=23)</f>
        <v>1</v>
      </c>
    </row>
    <row r="5542" spans="1:13" x14ac:dyDescent="0.3">
      <c r="A5542" s="1">
        <v>5541</v>
      </c>
      <c r="B5542" s="1">
        <v>1</v>
      </c>
      <c r="C5542" s="2">
        <v>41152.708793768805</v>
      </c>
      <c r="D5542" s="2">
        <v>41212.708333333336</v>
      </c>
      <c r="E5542" s="1">
        <v>12</v>
      </c>
      <c r="F5542" s="2">
        <v>41153.903270990864</v>
      </c>
      <c r="G5542" s="1">
        <v>0</v>
      </c>
      <c r="H5542" s="32">
        <f>IFERROR(HOUR(Table1[[#This Row],[Cancel Date/time]])+MINUTE(Table1[[#This Row],[Cancel Date/time]])/60,"not cancelled")</f>
        <v>21.666666666666668</v>
      </c>
      <c r="I5542" s="47">
        <f>IFERROR(ROUND(Table1[[#This Row],[cancellation time decimal]],0),"not cancelled")</f>
        <v>22</v>
      </c>
      <c r="J5542" s="10">
        <f>IFERROR(MOD(Table1[[#This Row],[cancellation hour rounded]],24),"not cancelled")</f>
        <v>22</v>
      </c>
      <c r="K5542" s="32">
        <f>1/Table1[[#This Row],[Duration (Time between doses '[in hours'])]]</f>
        <v>8.3333333333333329E-2</v>
      </c>
      <c r="L5542" s="33">
        <f>Table1[[#This Row],[number doses per hour]]*INDEX(Table2[price per dose],Table1[[#This Row],[Drug ID]])</f>
        <v>0.56619444444444444</v>
      </c>
      <c r="M5542" s="11" t="b">
        <f>AND(Table1[[#This Row],[hour of cancellation 0 to 23]]&gt;=0,Table1[[#This Row],[hour of cancellation 0 to 23]]&lt;=23)</f>
        <v>1</v>
      </c>
    </row>
    <row r="5543" spans="1:13" x14ac:dyDescent="0.3">
      <c r="A5543" s="1">
        <v>5542</v>
      </c>
      <c r="B5543" s="1">
        <v>1</v>
      </c>
      <c r="C5543" s="2">
        <v>41152.75684740983</v>
      </c>
      <c r="D5543" s="2">
        <v>41212.756249999999</v>
      </c>
      <c r="E5543" s="1">
        <v>8</v>
      </c>
      <c r="F5543" s="2">
        <v>41153.453102212596</v>
      </c>
      <c r="G5543" s="1">
        <v>0</v>
      </c>
      <c r="H5543" s="32">
        <f>IFERROR(HOUR(Table1[[#This Row],[Cancel Date/time]])+MINUTE(Table1[[#This Row],[Cancel Date/time]])/60,"not cancelled")</f>
        <v>10.866666666666667</v>
      </c>
      <c r="I5543" s="47">
        <f>IFERROR(ROUND(Table1[[#This Row],[cancellation time decimal]],0),"not cancelled")</f>
        <v>11</v>
      </c>
      <c r="J5543" s="10">
        <f>IFERROR(MOD(Table1[[#This Row],[cancellation hour rounded]],24),"not cancelled")</f>
        <v>11</v>
      </c>
      <c r="K5543" s="32">
        <f>1/Table1[[#This Row],[Duration (Time between doses '[in hours'])]]</f>
        <v>0.125</v>
      </c>
      <c r="L5543" s="33">
        <f>Table1[[#This Row],[number doses per hour]]*INDEX(Table2[price per dose],Table1[[#This Row],[Drug ID]])</f>
        <v>0.84929166666666667</v>
      </c>
      <c r="M5543" s="11" t="b">
        <f>AND(Table1[[#This Row],[hour of cancellation 0 to 23]]&gt;=0,Table1[[#This Row],[hour of cancellation 0 to 23]]&lt;=23)</f>
        <v>1</v>
      </c>
    </row>
    <row r="5544" spans="1:13" x14ac:dyDescent="0.3">
      <c r="A5544" s="1">
        <v>5543</v>
      </c>
      <c r="B5544" s="1">
        <v>4</v>
      </c>
      <c r="C5544" s="2">
        <v>41152.781097382096</v>
      </c>
      <c r="D5544" s="2">
        <v>41155.572222222218</v>
      </c>
      <c r="E5544" s="1">
        <v>12</v>
      </c>
      <c r="F5544" s="2">
        <v>41155.118619149071</v>
      </c>
      <c r="G5544" s="1">
        <v>0</v>
      </c>
      <c r="H5544" s="32">
        <f>IFERROR(HOUR(Table1[[#This Row],[Cancel Date/time]])+MINUTE(Table1[[#This Row],[Cancel Date/time]])/60,"not cancelled")</f>
        <v>2.8333333333333335</v>
      </c>
      <c r="I5544" s="47">
        <f>IFERROR(ROUND(Table1[[#This Row],[cancellation time decimal]],0),"not cancelled")</f>
        <v>3</v>
      </c>
      <c r="J5544" s="10">
        <f>IFERROR(MOD(Table1[[#This Row],[cancellation hour rounded]],24),"not cancelled")</f>
        <v>3</v>
      </c>
      <c r="K5544" s="32">
        <f>1/Table1[[#This Row],[Duration (Time between doses '[in hours'])]]</f>
        <v>8.3333333333333329E-2</v>
      </c>
      <c r="L5544" s="33">
        <f>Table1[[#This Row],[number doses per hour]]*INDEX(Table2[price per dose],Table1[[#This Row],[Drug ID]])</f>
        <v>1.448055119047619</v>
      </c>
      <c r="M5544" s="11" t="b">
        <f>AND(Table1[[#This Row],[hour of cancellation 0 to 23]]&gt;=0,Table1[[#This Row],[hour of cancellation 0 to 23]]&lt;=23)</f>
        <v>1</v>
      </c>
    </row>
    <row r="5545" spans="1:13" hidden="1" x14ac:dyDescent="0.3">
      <c r="A5545" s="1">
        <v>5544</v>
      </c>
      <c r="B5545" s="1">
        <v>8</v>
      </c>
      <c r="C5545" s="2">
        <v>41152.773307399031</v>
      </c>
      <c r="D5545" s="2">
        <v>41155.814583333333</v>
      </c>
      <c r="E5545" s="1">
        <v>3</v>
      </c>
      <c r="F5545" s="2" t="s">
        <v>5</v>
      </c>
      <c r="G5545" s="1">
        <v>0</v>
      </c>
      <c r="H5545" s="32" t="str">
        <f>IFERROR(HOUR(Table1[[#This Row],[Cancel Date/time]])+MINUTE(Table1[[#This Row],[Cancel Date/time]])/60,"not cancelled")</f>
        <v>not cancelled</v>
      </c>
      <c r="I5545" s="47" t="str">
        <f>IFERROR(ROUND(Table1[[#This Row],[cancellation time decimal]],0),"not cancelled")</f>
        <v>not cancelled</v>
      </c>
      <c r="J5545" s="10" t="str">
        <f>IFERROR(MOD(Table1[[#This Row],[cancellation hour rounded]],24),"not cancelled")</f>
        <v>not cancelled</v>
      </c>
      <c r="K5545" s="32">
        <f>1/Table1[[#This Row],[Duration (Time between doses '[in hours'])]]</f>
        <v>0.33333333333333331</v>
      </c>
      <c r="L5545" s="33">
        <f>Table1[[#This Row],[number doses per hour]]*INDEX(Table2[price per dose],Table1[[#This Row],[Drug ID]])</f>
        <v>0.29998222222222221</v>
      </c>
      <c r="M5545" s="11" t="b">
        <f>AND(Table1[[#This Row],[hour of cancellation 0 to 23]]&gt;=0,Table1[[#This Row],[hour of cancellation 0 to 23]]&lt;=23)</f>
        <v>0</v>
      </c>
    </row>
    <row r="5546" spans="1:13" x14ac:dyDescent="0.3">
      <c r="A5546" s="1">
        <v>5545</v>
      </c>
      <c r="B5546" s="1">
        <v>6</v>
      </c>
      <c r="C5546" s="2">
        <v>41152.977760622176</v>
      </c>
      <c r="D5546" s="2">
        <v>41212.977083333339</v>
      </c>
      <c r="E5546" s="1">
        <v>24</v>
      </c>
      <c r="F5546" s="2">
        <v>41158.753667047298</v>
      </c>
      <c r="G5546" s="1">
        <v>0</v>
      </c>
      <c r="H5546" s="32">
        <f>IFERROR(HOUR(Table1[[#This Row],[Cancel Date/time]])+MINUTE(Table1[[#This Row],[Cancel Date/time]])/60,"not cancelled")</f>
        <v>18.083333333333332</v>
      </c>
      <c r="I5546" s="47">
        <f>IFERROR(ROUND(Table1[[#This Row],[cancellation time decimal]],0),"not cancelled")</f>
        <v>18</v>
      </c>
      <c r="J5546" s="10">
        <f>IFERROR(MOD(Table1[[#This Row],[cancellation hour rounded]],24),"not cancelled")</f>
        <v>18</v>
      </c>
      <c r="K5546" s="32">
        <f>1/Table1[[#This Row],[Duration (Time between doses '[in hours'])]]</f>
        <v>4.1666666666666664E-2</v>
      </c>
      <c r="L5546" s="33">
        <f>Table1[[#This Row],[number doses per hour]]*INDEX(Table2[price per dose],Table1[[#This Row],[Drug ID]])</f>
        <v>0.35218749999999999</v>
      </c>
      <c r="M5546" s="11" t="b">
        <f>AND(Table1[[#This Row],[hour of cancellation 0 to 23]]&gt;=0,Table1[[#This Row],[hour of cancellation 0 to 23]]&lt;=23)</f>
        <v>1</v>
      </c>
    </row>
    <row r="5547" spans="1:13" x14ac:dyDescent="0.3">
      <c r="A5547" s="1">
        <v>5546</v>
      </c>
      <c r="B5547" s="1">
        <v>5</v>
      </c>
      <c r="C5547" s="2">
        <v>41152.964542853617</v>
      </c>
      <c r="D5547" s="2">
        <v>41212.963888888895</v>
      </c>
      <c r="E5547" s="1">
        <v>24</v>
      </c>
      <c r="F5547" s="2">
        <v>41156.340918369075</v>
      </c>
      <c r="G5547" s="1">
        <v>0</v>
      </c>
      <c r="H5547" s="32">
        <f>IFERROR(HOUR(Table1[[#This Row],[Cancel Date/time]])+MINUTE(Table1[[#This Row],[Cancel Date/time]])/60,"not cancelled")</f>
        <v>8.1666666666666661</v>
      </c>
      <c r="I5547" s="47">
        <f>IFERROR(ROUND(Table1[[#This Row],[cancellation time decimal]],0),"not cancelled")</f>
        <v>8</v>
      </c>
      <c r="J5547" s="10">
        <f>IFERROR(MOD(Table1[[#This Row],[cancellation hour rounded]],24),"not cancelled")</f>
        <v>8</v>
      </c>
      <c r="K5547" s="32">
        <f>1/Table1[[#This Row],[Duration (Time between doses '[in hours'])]]</f>
        <v>4.1666666666666664E-2</v>
      </c>
      <c r="L5547" s="33">
        <f>Table1[[#This Row],[number doses per hour]]*INDEX(Table2[price per dose],Table1[[#This Row],[Drug ID]])</f>
        <v>0.2815833333333333</v>
      </c>
      <c r="M5547" s="11" t="b">
        <f>AND(Table1[[#This Row],[hour of cancellation 0 to 23]]&gt;=0,Table1[[#This Row],[hour of cancellation 0 to 23]]&lt;=23)</f>
        <v>1</v>
      </c>
    </row>
    <row r="5548" spans="1:13" x14ac:dyDescent="0.3">
      <c r="A5548" s="1">
        <v>5547</v>
      </c>
      <c r="B5548" s="1">
        <v>5</v>
      </c>
      <c r="C5548" s="2">
        <v>41152.969189636198</v>
      </c>
      <c r="D5548" s="2">
        <v>41212.96875</v>
      </c>
      <c r="E5548" s="1">
        <v>24</v>
      </c>
      <c r="F5548" s="2">
        <v>41156.338825640196</v>
      </c>
      <c r="G5548" s="1">
        <v>0</v>
      </c>
      <c r="H5548" s="32">
        <f>IFERROR(HOUR(Table1[[#This Row],[Cancel Date/time]])+MINUTE(Table1[[#This Row],[Cancel Date/time]])/60,"not cancelled")</f>
        <v>8.1166666666666671</v>
      </c>
      <c r="I5548" s="47">
        <f>IFERROR(ROUND(Table1[[#This Row],[cancellation time decimal]],0),"not cancelled")</f>
        <v>8</v>
      </c>
      <c r="J5548" s="10">
        <f>IFERROR(MOD(Table1[[#This Row],[cancellation hour rounded]],24),"not cancelled")</f>
        <v>8</v>
      </c>
      <c r="K5548" s="32">
        <f>1/Table1[[#This Row],[Duration (Time between doses '[in hours'])]]</f>
        <v>4.1666666666666664E-2</v>
      </c>
      <c r="L5548" s="33">
        <f>Table1[[#This Row],[number doses per hour]]*INDEX(Table2[price per dose],Table1[[#This Row],[Drug ID]])</f>
        <v>0.2815833333333333</v>
      </c>
      <c r="M5548" s="11" t="b">
        <f>AND(Table1[[#This Row],[hour of cancellation 0 to 23]]&gt;=0,Table1[[#This Row],[hour of cancellation 0 to 23]]&lt;=23)</f>
        <v>1</v>
      </c>
    </row>
    <row r="5549" spans="1:13" x14ac:dyDescent="0.3">
      <c r="A5549" s="1">
        <v>5548</v>
      </c>
      <c r="B5549" s="1">
        <v>7</v>
      </c>
      <c r="C5549" s="2">
        <v>41153.072755031841</v>
      </c>
      <c r="D5549" s="2">
        <v>41213.072222222218</v>
      </c>
      <c r="E5549" s="1">
        <v>24</v>
      </c>
      <c r="F5549" s="2">
        <v>41157.927623962496</v>
      </c>
      <c r="G5549" s="1">
        <v>0</v>
      </c>
      <c r="H5549" s="32">
        <f>IFERROR(HOUR(Table1[[#This Row],[Cancel Date/time]])+MINUTE(Table1[[#This Row],[Cancel Date/time]])/60,"not cancelled")</f>
        <v>22.25</v>
      </c>
      <c r="I5549" s="47">
        <f>IFERROR(ROUND(Table1[[#This Row],[cancellation time decimal]],0),"not cancelled")</f>
        <v>22</v>
      </c>
      <c r="J5549" s="10">
        <f>IFERROR(MOD(Table1[[#This Row],[cancellation hour rounded]],24),"not cancelled")</f>
        <v>22</v>
      </c>
      <c r="K5549" s="32">
        <f>1/Table1[[#This Row],[Duration (Time between doses '[in hours'])]]</f>
        <v>4.1666666666666664E-2</v>
      </c>
      <c r="L5549" s="33">
        <f>Table1[[#This Row],[number doses per hour]]*INDEX(Table2[price per dose],Table1[[#This Row],[Drug ID]])</f>
        <v>1.2958049999999997</v>
      </c>
      <c r="M5549" s="11" t="b">
        <f>AND(Table1[[#This Row],[hour of cancellation 0 to 23]]&gt;=0,Table1[[#This Row],[hour of cancellation 0 to 23]]&lt;=23)</f>
        <v>1</v>
      </c>
    </row>
    <row r="5550" spans="1:13" x14ac:dyDescent="0.3">
      <c r="A5550" s="1">
        <v>5549</v>
      </c>
      <c r="B5550" s="1">
        <v>10</v>
      </c>
      <c r="C5550" s="2">
        <v>41153.202047290571</v>
      </c>
      <c r="D5550" s="2">
        <v>41213.201388888883</v>
      </c>
      <c r="E5550" s="1">
        <v>1</v>
      </c>
      <c r="F5550" s="2">
        <v>41157.440075140206</v>
      </c>
      <c r="G5550" s="1">
        <v>3</v>
      </c>
      <c r="H5550" s="32">
        <f>IFERROR(HOUR(Table1[[#This Row],[Cancel Date/time]])+MINUTE(Table1[[#This Row],[Cancel Date/time]])/60,"not cancelled")</f>
        <v>10.55</v>
      </c>
      <c r="I5550" s="47">
        <f>IFERROR(ROUND(Table1[[#This Row],[cancellation time decimal]],0),"not cancelled")</f>
        <v>11</v>
      </c>
      <c r="J5550" s="10">
        <f>IFERROR(MOD(Table1[[#This Row],[cancellation hour rounded]],24),"not cancelled")</f>
        <v>11</v>
      </c>
      <c r="K5550" s="32">
        <f>1/Table1[[#This Row],[Duration (Time between doses '[in hours'])]]</f>
        <v>1</v>
      </c>
      <c r="L5550" s="33">
        <f>Table1[[#This Row],[number doses per hour]]*INDEX(Table2[price per dose],Table1[[#This Row],[Drug ID]])</f>
        <v>2.5716000000000001</v>
      </c>
      <c r="M5550" s="11" t="b">
        <f>AND(Table1[[#This Row],[hour of cancellation 0 to 23]]&gt;=0,Table1[[#This Row],[hour of cancellation 0 to 23]]&lt;=23)</f>
        <v>1</v>
      </c>
    </row>
    <row r="5551" spans="1:13" x14ac:dyDescent="0.3">
      <c r="A5551" s="1">
        <v>5550</v>
      </c>
      <c r="B5551" s="1">
        <v>1</v>
      </c>
      <c r="C5551" s="2">
        <v>41153.395075899673</v>
      </c>
      <c r="D5551" s="2">
        <v>41213.394444444442</v>
      </c>
      <c r="E5551" s="1">
        <v>8</v>
      </c>
      <c r="F5551" s="2">
        <v>41153.663024885129</v>
      </c>
      <c r="G5551" s="1">
        <v>0</v>
      </c>
      <c r="H5551" s="32">
        <f>IFERROR(HOUR(Table1[[#This Row],[Cancel Date/time]])+MINUTE(Table1[[#This Row],[Cancel Date/time]])/60,"not cancelled")</f>
        <v>15.9</v>
      </c>
      <c r="I5551" s="47">
        <f>IFERROR(ROUND(Table1[[#This Row],[cancellation time decimal]],0),"not cancelled")</f>
        <v>16</v>
      </c>
      <c r="J5551" s="10">
        <f>IFERROR(MOD(Table1[[#This Row],[cancellation hour rounded]],24),"not cancelled")</f>
        <v>16</v>
      </c>
      <c r="K5551" s="32">
        <f>1/Table1[[#This Row],[Duration (Time between doses '[in hours'])]]</f>
        <v>0.125</v>
      </c>
      <c r="L5551" s="33">
        <f>Table1[[#This Row],[number doses per hour]]*INDEX(Table2[price per dose],Table1[[#This Row],[Drug ID]])</f>
        <v>0.84929166666666667</v>
      </c>
      <c r="M5551" s="11" t="b">
        <f>AND(Table1[[#This Row],[hour of cancellation 0 to 23]]&gt;=0,Table1[[#This Row],[hour of cancellation 0 to 23]]&lt;=23)</f>
        <v>1</v>
      </c>
    </row>
    <row r="5552" spans="1:13" x14ac:dyDescent="0.3">
      <c r="A5552" s="1">
        <v>5551</v>
      </c>
      <c r="B5552" s="1">
        <v>6</v>
      </c>
      <c r="C5552" s="2">
        <v>41153.385466239262</v>
      </c>
      <c r="D5552" s="2">
        <v>41213.385416666664</v>
      </c>
      <c r="E5552" s="1">
        <v>24</v>
      </c>
      <c r="F5552" s="2">
        <v>41156.496014774028</v>
      </c>
      <c r="G5552" s="1">
        <v>0</v>
      </c>
      <c r="H5552" s="32">
        <f>IFERROR(HOUR(Table1[[#This Row],[Cancel Date/time]])+MINUTE(Table1[[#This Row],[Cancel Date/time]])/60,"not cancelled")</f>
        <v>11.9</v>
      </c>
      <c r="I5552" s="47">
        <f>IFERROR(ROUND(Table1[[#This Row],[cancellation time decimal]],0),"not cancelled")</f>
        <v>12</v>
      </c>
      <c r="J5552" s="10">
        <f>IFERROR(MOD(Table1[[#This Row],[cancellation hour rounded]],24),"not cancelled")</f>
        <v>12</v>
      </c>
      <c r="K5552" s="32">
        <f>1/Table1[[#This Row],[Duration (Time between doses '[in hours'])]]</f>
        <v>4.1666666666666664E-2</v>
      </c>
      <c r="L5552" s="33">
        <f>Table1[[#This Row],[number doses per hour]]*INDEX(Table2[price per dose],Table1[[#This Row],[Drug ID]])</f>
        <v>0.35218749999999999</v>
      </c>
      <c r="M5552" s="11" t="b">
        <f>AND(Table1[[#This Row],[hour of cancellation 0 to 23]]&gt;=0,Table1[[#This Row],[hour of cancellation 0 to 23]]&lt;=23)</f>
        <v>1</v>
      </c>
    </row>
    <row r="5553" spans="1:13" x14ac:dyDescent="0.3">
      <c r="A5553" s="1">
        <v>5552</v>
      </c>
      <c r="B5553" s="1">
        <v>4</v>
      </c>
      <c r="C5553" s="2">
        <v>41153.431369744139</v>
      </c>
      <c r="D5553" s="2">
        <v>41213.431249999994</v>
      </c>
      <c r="E5553" s="1">
        <v>12</v>
      </c>
      <c r="F5553" s="2">
        <v>41156.538273580147</v>
      </c>
      <c r="G5553" s="1">
        <v>0</v>
      </c>
      <c r="H5553" s="32">
        <f>IFERROR(HOUR(Table1[[#This Row],[Cancel Date/time]])+MINUTE(Table1[[#This Row],[Cancel Date/time]])/60,"not cancelled")</f>
        <v>12.916666666666666</v>
      </c>
      <c r="I5553" s="47">
        <f>IFERROR(ROUND(Table1[[#This Row],[cancellation time decimal]],0),"not cancelled")</f>
        <v>13</v>
      </c>
      <c r="J5553" s="10">
        <f>IFERROR(MOD(Table1[[#This Row],[cancellation hour rounded]],24),"not cancelled")</f>
        <v>13</v>
      </c>
      <c r="K5553" s="32">
        <f>1/Table1[[#This Row],[Duration (Time between doses '[in hours'])]]</f>
        <v>8.3333333333333329E-2</v>
      </c>
      <c r="L5553" s="33">
        <f>Table1[[#This Row],[number doses per hour]]*INDEX(Table2[price per dose],Table1[[#This Row],[Drug ID]])</f>
        <v>1.448055119047619</v>
      </c>
      <c r="M5553" s="11" t="b">
        <f>AND(Table1[[#This Row],[hour of cancellation 0 to 23]]&gt;=0,Table1[[#This Row],[hour of cancellation 0 to 23]]&lt;=23)</f>
        <v>1</v>
      </c>
    </row>
    <row r="5554" spans="1:13" hidden="1" x14ac:dyDescent="0.3">
      <c r="A5554" s="1">
        <v>5553</v>
      </c>
      <c r="B5554" s="1">
        <v>4</v>
      </c>
      <c r="C5554" s="2">
        <v>41153.429542191057</v>
      </c>
      <c r="D5554" s="2">
        <v>41155.804337525893</v>
      </c>
      <c r="E5554" s="1">
        <v>12</v>
      </c>
      <c r="F5554" s="2" t="s">
        <v>5</v>
      </c>
      <c r="G5554" s="1">
        <v>0</v>
      </c>
      <c r="H5554" s="32" t="str">
        <f>IFERROR(HOUR(Table1[[#This Row],[Cancel Date/time]])+MINUTE(Table1[[#This Row],[Cancel Date/time]])/60,"not cancelled")</f>
        <v>not cancelled</v>
      </c>
      <c r="I5554" s="47" t="str">
        <f>IFERROR(ROUND(Table1[[#This Row],[cancellation time decimal]],0),"not cancelled")</f>
        <v>not cancelled</v>
      </c>
      <c r="J5554" s="10" t="str">
        <f>IFERROR(MOD(Table1[[#This Row],[cancellation hour rounded]],24),"not cancelled")</f>
        <v>not cancelled</v>
      </c>
      <c r="K5554" s="32">
        <f>1/Table1[[#This Row],[Duration (Time between doses '[in hours'])]]</f>
        <v>8.3333333333333329E-2</v>
      </c>
      <c r="L5554" s="33">
        <f>Table1[[#This Row],[number doses per hour]]*INDEX(Table2[price per dose],Table1[[#This Row],[Drug ID]])</f>
        <v>1.448055119047619</v>
      </c>
      <c r="M5554" s="11" t="b">
        <f>AND(Table1[[#This Row],[hour of cancellation 0 to 23]]&gt;=0,Table1[[#This Row],[hour of cancellation 0 to 23]]&lt;=23)</f>
        <v>0</v>
      </c>
    </row>
    <row r="5555" spans="1:13" hidden="1" x14ac:dyDescent="0.3">
      <c r="A5555" s="1">
        <v>5554</v>
      </c>
      <c r="B5555" s="1">
        <v>2</v>
      </c>
      <c r="C5555" s="2">
        <v>41153.421791474895</v>
      </c>
      <c r="D5555" s="2">
        <v>41156.129923728811</v>
      </c>
      <c r="E5555" s="1">
        <v>10</v>
      </c>
      <c r="F5555" s="2" t="s">
        <v>5</v>
      </c>
      <c r="G5555" s="1">
        <v>0</v>
      </c>
      <c r="H5555" s="32" t="str">
        <f>IFERROR(HOUR(Table1[[#This Row],[Cancel Date/time]])+MINUTE(Table1[[#This Row],[Cancel Date/time]])/60,"not cancelled")</f>
        <v>not cancelled</v>
      </c>
      <c r="I5555" s="47" t="str">
        <f>IFERROR(ROUND(Table1[[#This Row],[cancellation time decimal]],0),"not cancelled")</f>
        <v>not cancelled</v>
      </c>
      <c r="J5555" s="10" t="str">
        <f>IFERROR(MOD(Table1[[#This Row],[cancellation hour rounded]],24),"not cancelled")</f>
        <v>not cancelled</v>
      </c>
      <c r="K5555" s="32">
        <f>1/Table1[[#This Row],[Duration (Time between doses '[in hours'])]]</f>
        <v>0.1</v>
      </c>
      <c r="L5555" s="33">
        <f>Table1[[#This Row],[number doses per hour]]*INDEX(Table2[price per dose],Table1[[#This Row],[Drug ID]])</f>
        <v>0.84959999999999969</v>
      </c>
      <c r="M5555" s="11" t="b">
        <f>AND(Table1[[#This Row],[hour of cancellation 0 to 23]]&gt;=0,Table1[[#This Row],[hour of cancellation 0 to 23]]&lt;=23)</f>
        <v>0</v>
      </c>
    </row>
    <row r="5556" spans="1:13" x14ac:dyDescent="0.3">
      <c r="A5556" s="1">
        <v>5555</v>
      </c>
      <c r="B5556" s="1">
        <v>2</v>
      </c>
      <c r="C5556" s="2">
        <v>41153.447278555454</v>
      </c>
      <c r="D5556" s="2">
        <v>41213.447222222218</v>
      </c>
      <c r="E5556" s="1">
        <v>10</v>
      </c>
      <c r="F5556" s="2">
        <v>41154.413773213062</v>
      </c>
      <c r="G5556" s="1">
        <v>0</v>
      </c>
      <c r="H5556" s="32">
        <f>IFERROR(HOUR(Table1[[#This Row],[Cancel Date/time]])+MINUTE(Table1[[#This Row],[Cancel Date/time]])/60,"not cancelled")</f>
        <v>9.9166666666666661</v>
      </c>
      <c r="I5556" s="47">
        <f>IFERROR(ROUND(Table1[[#This Row],[cancellation time decimal]],0),"not cancelled")</f>
        <v>10</v>
      </c>
      <c r="J5556" s="10">
        <f>IFERROR(MOD(Table1[[#This Row],[cancellation hour rounded]],24),"not cancelled")</f>
        <v>10</v>
      </c>
      <c r="K5556" s="32">
        <f>1/Table1[[#This Row],[Duration (Time between doses '[in hours'])]]</f>
        <v>0.1</v>
      </c>
      <c r="L5556" s="33">
        <f>Table1[[#This Row],[number doses per hour]]*INDEX(Table2[price per dose],Table1[[#This Row],[Drug ID]])</f>
        <v>0.84959999999999969</v>
      </c>
      <c r="M5556" s="11" t="b">
        <f>AND(Table1[[#This Row],[hour of cancellation 0 to 23]]&gt;=0,Table1[[#This Row],[hour of cancellation 0 to 23]]&lt;=23)</f>
        <v>1</v>
      </c>
    </row>
    <row r="5557" spans="1:13" x14ac:dyDescent="0.3">
      <c r="A5557" s="1">
        <v>5556</v>
      </c>
      <c r="B5557" s="1">
        <v>10</v>
      </c>
      <c r="C5557" s="2">
        <v>41153.419456316551</v>
      </c>
      <c r="D5557" s="2">
        <v>41213.419444444444</v>
      </c>
      <c r="E5557" s="1">
        <v>1</v>
      </c>
      <c r="F5557" s="2">
        <v>41160.407895351651</v>
      </c>
      <c r="G5557" s="1">
        <v>3</v>
      </c>
      <c r="H5557" s="32">
        <f>IFERROR(HOUR(Table1[[#This Row],[Cancel Date/time]])+MINUTE(Table1[[#This Row],[Cancel Date/time]])/60,"not cancelled")</f>
        <v>9.7833333333333332</v>
      </c>
      <c r="I5557" s="47">
        <f>IFERROR(ROUND(Table1[[#This Row],[cancellation time decimal]],0),"not cancelled")</f>
        <v>10</v>
      </c>
      <c r="J5557" s="10">
        <f>IFERROR(MOD(Table1[[#This Row],[cancellation hour rounded]],24),"not cancelled")</f>
        <v>10</v>
      </c>
      <c r="K5557" s="32">
        <f>1/Table1[[#This Row],[Duration (Time between doses '[in hours'])]]</f>
        <v>1</v>
      </c>
      <c r="L5557" s="33">
        <f>Table1[[#This Row],[number doses per hour]]*INDEX(Table2[price per dose],Table1[[#This Row],[Drug ID]])</f>
        <v>2.5716000000000001</v>
      </c>
      <c r="M5557" s="11" t="b">
        <f>AND(Table1[[#This Row],[hour of cancellation 0 to 23]]&gt;=0,Table1[[#This Row],[hour of cancellation 0 to 23]]&lt;=23)</f>
        <v>1</v>
      </c>
    </row>
    <row r="5558" spans="1:13" hidden="1" x14ac:dyDescent="0.3">
      <c r="A5558" s="1">
        <v>5557</v>
      </c>
      <c r="B5558" s="1">
        <v>5</v>
      </c>
      <c r="C5558" s="2">
        <v>41153.423310970604</v>
      </c>
      <c r="D5558" s="2">
        <v>41155.548198686847</v>
      </c>
      <c r="E5558" s="1">
        <v>24</v>
      </c>
      <c r="F5558" s="2" t="s">
        <v>5</v>
      </c>
      <c r="G5558" s="1">
        <v>0</v>
      </c>
      <c r="H5558" s="32" t="str">
        <f>IFERROR(HOUR(Table1[[#This Row],[Cancel Date/time]])+MINUTE(Table1[[#This Row],[Cancel Date/time]])/60,"not cancelled")</f>
        <v>not cancelled</v>
      </c>
      <c r="I5558" s="47" t="str">
        <f>IFERROR(ROUND(Table1[[#This Row],[cancellation time decimal]],0),"not cancelled")</f>
        <v>not cancelled</v>
      </c>
      <c r="J5558" s="10" t="str">
        <f>IFERROR(MOD(Table1[[#This Row],[cancellation hour rounded]],24),"not cancelled")</f>
        <v>not cancelled</v>
      </c>
      <c r="K5558" s="32">
        <f>1/Table1[[#This Row],[Duration (Time between doses '[in hours'])]]</f>
        <v>4.1666666666666664E-2</v>
      </c>
      <c r="L5558" s="33">
        <f>Table1[[#This Row],[number doses per hour]]*INDEX(Table2[price per dose],Table1[[#This Row],[Drug ID]])</f>
        <v>0.2815833333333333</v>
      </c>
      <c r="M5558" s="11" t="b">
        <f>AND(Table1[[#This Row],[hour of cancellation 0 to 23]]&gt;=0,Table1[[#This Row],[hour of cancellation 0 to 23]]&lt;=23)</f>
        <v>0</v>
      </c>
    </row>
    <row r="5559" spans="1:13" x14ac:dyDescent="0.3">
      <c r="A5559" s="1">
        <v>5558</v>
      </c>
      <c r="B5559" s="1">
        <v>7</v>
      </c>
      <c r="C5559" s="2">
        <v>41153.515132403511</v>
      </c>
      <c r="D5559" s="2">
        <v>41213.51458333333</v>
      </c>
      <c r="E5559" s="1">
        <v>24</v>
      </c>
      <c r="F5559" s="2">
        <v>41175.377858737673</v>
      </c>
      <c r="G5559" s="1">
        <v>0</v>
      </c>
      <c r="H5559" s="32">
        <f>IFERROR(HOUR(Table1[[#This Row],[Cancel Date/time]])+MINUTE(Table1[[#This Row],[Cancel Date/time]])/60,"not cancelled")</f>
        <v>9.0666666666666664</v>
      </c>
      <c r="I5559" s="47">
        <f>IFERROR(ROUND(Table1[[#This Row],[cancellation time decimal]],0),"not cancelled")</f>
        <v>9</v>
      </c>
      <c r="J5559" s="10">
        <f>IFERROR(MOD(Table1[[#This Row],[cancellation hour rounded]],24),"not cancelled")</f>
        <v>9</v>
      </c>
      <c r="K5559" s="32">
        <f>1/Table1[[#This Row],[Duration (Time between doses '[in hours'])]]</f>
        <v>4.1666666666666664E-2</v>
      </c>
      <c r="L5559" s="33">
        <f>Table1[[#This Row],[number doses per hour]]*INDEX(Table2[price per dose],Table1[[#This Row],[Drug ID]])</f>
        <v>1.2958049999999997</v>
      </c>
      <c r="M5559" s="11" t="b">
        <f>AND(Table1[[#This Row],[hour of cancellation 0 to 23]]&gt;=0,Table1[[#This Row],[hour of cancellation 0 to 23]]&lt;=23)</f>
        <v>1</v>
      </c>
    </row>
    <row r="5560" spans="1:13" x14ac:dyDescent="0.3">
      <c r="A5560" s="1">
        <v>5559</v>
      </c>
      <c r="B5560" s="1">
        <v>1</v>
      </c>
      <c r="C5560" s="2">
        <v>41153.513028103887</v>
      </c>
      <c r="D5560" s="2">
        <v>41213.512499999997</v>
      </c>
      <c r="E5560" s="1">
        <v>8</v>
      </c>
      <c r="F5560" s="2">
        <v>41154.501146056427</v>
      </c>
      <c r="G5560" s="1">
        <v>0</v>
      </c>
      <c r="H5560" s="32">
        <f>IFERROR(HOUR(Table1[[#This Row],[Cancel Date/time]])+MINUTE(Table1[[#This Row],[Cancel Date/time]])/60,"not cancelled")</f>
        <v>12.016666666666667</v>
      </c>
      <c r="I5560" s="47">
        <f>IFERROR(ROUND(Table1[[#This Row],[cancellation time decimal]],0),"not cancelled")</f>
        <v>12</v>
      </c>
      <c r="J5560" s="10">
        <f>IFERROR(MOD(Table1[[#This Row],[cancellation hour rounded]],24),"not cancelled")</f>
        <v>12</v>
      </c>
      <c r="K5560" s="32">
        <f>1/Table1[[#This Row],[Duration (Time between doses '[in hours'])]]</f>
        <v>0.125</v>
      </c>
      <c r="L5560" s="33">
        <f>Table1[[#This Row],[number doses per hour]]*INDEX(Table2[price per dose],Table1[[#This Row],[Drug ID]])</f>
        <v>0.84929166666666667</v>
      </c>
      <c r="M5560" s="11" t="b">
        <f>AND(Table1[[#This Row],[hour of cancellation 0 to 23]]&gt;=0,Table1[[#This Row],[hour of cancellation 0 to 23]]&lt;=23)</f>
        <v>1</v>
      </c>
    </row>
    <row r="5561" spans="1:13" x14ac:dyDescent="0.3">
      <c r="A5561" s="1">
        <v>5560</v>
      </c>
      <c r="B5561" s="1">
        <v>5</v>
      </c>
      <c r="C5561" s="2">
        <v>41153.508138710858</v>
      </c>
      <c r="D5561" s="2">
        <v>41213.507638888892</v>
      </c>
      <c r="E5561" s="1">
        <v>24</v>
      </c>
      <c r="F5561" s="2">
        <v>41157.747599361755</v>
      </c>
      <c r="G5561" s="1">
        <v>0</v>
      </c>
      <c r="H5561" s="32">
        <f>IFERROR(HOUR(Table1[[#This Row],[Cancel Date/time]])+MINUTE(Table1[[#This Row],[Cancel Date/time]])/60,"not cancelled")</f>
        <v>17.933333333333334</v>
      </c>
      <c r="I5561" s="47">
        <f>IFERROR(ROUND(Table1[[#This Row],[cancellation time decimal]],0),"not cancelled")</f>
        <v>18</v>
      </c>
      <c r="J5561" s="10">
        <f>IFERROR(MOD(Table1[[#This Row],[cancellation hour rounded]],24),"not cancelled")</f>
        <v>18</v>
      </c>
      <c r="K5561" s="32">
        <f>1/Table1[[#This Row],[Duration (Time between doses '[in hours'])]]</f>
        <v>4.1666666666666664E-2</v>
      </c>
      <c r="L5561" s="33">
        <f>Table1[[#This Row],[number doses per hour]]*INDEX(Table2[price per dose],Table1[[#This Row],[Drug ID]])</f>
        <v>0.2815833333333333</v>
      </c>
      <c r="M5561" s="11" t="b">
        <f>AND(Table1[[#This Row],[hour of cancellation 0 to 23]]&gt;=0,Table1[[#This Row],[hour of cancellation 0 to 23]]&lt;=23)</f>
        <v>1</v>
      </c>
    </row>
    <row r="5562" spans="1:13" hidden="1" x14ac:dyDescent="0.3">
      <c r="A5562" s="1">
        <v>5561</v>
      </c>
      <c r="B5562" s="1">
        <v>2</v>
      </c>
      <c r="C5562" s="2">
        <v>41153.569582913369</v>
      </c>
      <c r="D5562" s="2">
        <v>41155.860942388048</v>
      </c>
      <c r="E5562" s="1">
        <v>10</v>
      </c>
      <c r="F5562" s="2" t="s">
        <v>5</v>
      </c>
      <c r="G5562" s="1">
        <v>0</v>
      </c>
      <c r="H5562" s="32" t="str">
        <f>IFERROR(HOUR(Table1[[#This Row],[Cancel Date/time]])+MINUTE(Table1[[#This Row],[Cancel Date/time]])/60,"not cancelled")</f>
        <v>not cancelled</v>
      </c>
      <c r="I5562" s="47" t="str">
        <f>IFERROR(ROUND(Table1[[#This Row],[cancellation time decimal]],0),"not cancelled")</f>
        <v>not cancelled</v>
      </c>
      <c r="J5562" s="10" t="str">
        <f>IFERROR(MOD(Table1[[#This Row],[cancellation hour rounded]],24),"not cancelled")</f>
        <v>not cancelled</v>
      </c>
      <c r="K5562" s="32">
        <f>1/Table1[[#This Row],[Duration (Time between doses '[in hours'])]]</f>
        <v>0.1</v>
      </c>
      <c r="L5562" s="33">
        <f>Table1[[#This Row],[number doses per hour]]*INDEX(Table2[price per dose],Table1[[#This Row],[Drug ID]])</f>
        <v>0.84959999999999969</v>
      </c>
      <c r="M5562" s="11" t="b">
        <f>AND(Table1[[#This Row],[hour of cancellation 0 to 23]]&gt;=0,Table1[[#This Row],[hour of cancellation 0 to 23]]&lt;=23)</f>
        <v>0</v>
      </c>
    </row>
    <row r="5563" spans="1:13" x14ac:dyDescent="0.3">
      <c r="A5563" s="1">
        <v>5562</v>
      </c>
      <c r="B5563" s="1">
        <v>1</v>
      </c>
      <c r="C5563" s="2">
        <v>41153.590433249039</v>
      </c>
      <c r="D5563" s="2">
        <v>41213.590277777781</v>
      </c>
      <c r="E5563" s="1">
        <v>8</v>
      </c>
      <c r="F5563" s="2">
        <v>41154.651918744283</v>
      </c>
      <c r="G5563" s="1">
        <v>0</v>
      </c>
      <c r="H5563" s="32">
        <f>IFERROR(HOUR(Table1[[#This Row],[Cancel Date/time]])+MINUTE(Table1[[#This Row],[Cancel Date/time]])/60,"not cancelled")</f>
        <v>15.633333333333333</v>
      </c>
      <c r="I5563" s="47">
        <f>IFERROR(ROUND(Table1[[#This Row],[cancellation time decimal]],0),"not cancelled")</f>
        <v>16</v>
      </c>
      <c r="J5563" s="10">
        <f>IFERROR(MOD(Table1[[#This Row],[cancellation hour rounded]],24),"not cancelled")</f>
        <v>16</v>
      </c>
      <c r="K5563" s="32">
        <f>1/Table1[[#This Row],[Duration (Time between doses '[in hours'])]]</f>
        <v>0.125</v>
      </c>
      <c r="L5563" s="33">
        <f>Table1[[#This Row],[number doses per hour]]*INDEX(Table2[price per dose],Table1[[#This Row],[Drug ID]])</f>
        <v>0.84929166666666667</v>
      </c>
      <c r="M5563" s="11" t="b">
        <f>AND(Table1[[#This Row],[hour of cancellation 0 to 23]]&gt;=0,Table1[[#This Row],[hour of cancellation 0 to 23]]&lt;=23)</f>
        <v>1</v>
      </c>
    </row>
    <row r="5564" spans="1:13" x14ac:dyDescent="0.3">
      <c r="A5564" s="1">
        <v>5563</v>
      </c>
      <c r="B5564" s="1">
        <v>1</v>
      </c>
      <c r="C5564" s="2">
        <v>41153.588808501961</v>
      </c>
      <c r="D5564" s="2">
        <v>41213.588194444448</v>
      </c>
      <c r="E5564" s="1">
        <v>8</v>
      </c>
      <c r="F5564" s="2">
        <v>41154.300572002096</v>
      </c>
      <c r="G5564" s="1">
        <v>0</v>
      </c>
      <c r="H5564" s="32">
        <f>IFERROR(HOUR(Table1[[#This Row],[Cancel Date/time]])+MINUTE(Table1[[#This Row],[Cancel Date/time]])/60,"not cancelled")</f>
        <v>7.2</v>
      </c>
      <c r="I5564" s="47">
        <f>IFERROR(ROUND(Table1[[#This Row],[cancellation time decimal]],0),"not cancelled")</f>
        <v>7</v>
      </c>
      <c r="J5564" s="10">
        <f>IFERROR(MOD(Table1[[#This Row],[cancellation hour rounded]],24),"not cancelled")</f>
        <v>7</v>
      </c>
      <c r="K5564" s="32">
        <f>1/Table1[[#This Row],[Duration (Time between doses '[in hours'])]]</f>
        <v>0.125</v>
      </c>
      <c r="L5564" s="33">
        <f>Table1[[#This Row],[number doses per hour]]*INDEX(Table2[price per dose],Table1[[#This Row],[Drug ID]])</f>
        <v>0.84929166666666667</v>
      </c>
      <c r="M5564" s="11" t="b">
        <f>AND(Table1[[#This Row],[hour of cancellation 0 to 23]]&gt;=0,Table1[[#This Row],[hour of cancellation 0 to 23]]&lt;=23)</f>
        <v>1</v>
      </c>
    </row>
    <row r="5565" spans="1:13" x14ac:dyDescent="0.3">
      <c r="A5565" s="1">
        <v>5564</v>
      </c>
      <c r="B5565" s="1">
        <v>3</v>
      </c>
      <c r="C5565" s="2">
        <v>41153.676661067017</v>
      </c>
      <c r="D5565" s="2">
        <v>41213.676388888889</v>
      </c>
      <c r="E5565" s="1">
        <v>24</v>
      </c>
      <c r="F5565" s="2">
        <v>41156.348117142406</v>
      </c>
      <c r="G5565" s="1">
        <v>0</v>
      </c>
      <c r="H5565" s="32">
        <f>IFERROR(HOUR(Table1[[#This Row],[Cancel Date/time]])+MINUTE(Table1[[#This Row],[Cancel Date/time]])/60,"not cancelled")</f>
        <v>8.35</v>
      </c>
      <c r="I5565" s="47">
        <f>IFERROR(ROUND(Table1[[#This Row],[cancellation time decimal]],0),"not cancelled")</f>
        <v>8</v>
      </c>
      <c r="J5565" s="10">
        <f>IFERROR(MOD(Table1[[#This Row],[cancellation hour rounded]],24),"not cancelled")</f>
        <v>8</v>
      </c>
      <c r="K5565" s="32">
        <f>1/Table1[[#This Row],[Duration (Time between doses '[in hours'])]]</f>
        <v>4.1666666666666664E-2</v>
      </c>
      <c r="L5565" s="33">
        <f>Table1[[#This Row],[number doses per hour]]*INDEX(Table2[price per dose],Table1[[#This Row],[Drug ID]])</f>
        <v>0.18133000000000002</v>
      </c>
      <c r="M5565" s="11" t="b">
        <f>AND(Table1[[#This Row],[hour of cancellation 0 to 23]]&gt;=0,Table1[[#This Row],[hour of cancellation 0 to 23]]&lt;=23)</f>
        <v>1</v>
      </c>
    </row>
    <row r="5566" spans="1:13" x14ac:dyDescent="0.3">
      <c r="A5566" s="1">
        <v>5565</v>
      </c>
      <c r="B5566" s="1">
        <v>5</v>
      </c>
      <c r="C5566" s="2">
        <v>41153.687253027827</v>
      </c>
      <c r="D5566" s="2">
        <v>41213.686805555553</v>
      </c>
      <c r="E5566" s="1">
        <v>24</v>
      </c>
      <c r="F5566" s="2">
        <v>41157.809234798231</v>
      </c>
      <c r="G5566" s="1">
        <v>0</v>
      </c>
      <c r="H5566" s="32">
        <f>IFERROR(HOUR(Table1[[#This Row],[Cancel Date/time]])+MINUTE(Table1[[#This Row],[Cancel Date/time]])/60,"not cancelled")</f>
        <v>19.416666666666668</v>
      </c>
      <c r="I5566" s="47">
        <f>IFERROR(ROUND(Table1[[#This Row],[cancellation time decimal]],0),"not cancelled")</f>
        <v>19</v>
      </c>
      <c r="J5566" s="10">
        <f>IFERROR(MOD(Table1[[#This Row],[cancellation hour rounded]],24),"not cancelled")</f>
        <v>19</v>
      </c>
      <c r="K5566" s="32">
        <f>1/Table1[[#This Row],[Duration (Time between doses '[in hours'])]]</f>
        <v>4.1666666666666664E-2</v>
      </c>
      <c r="L5566" s="33">
        <f>Table1[[#This Row],[number doses per hour]]*INDEX(Table2[price per dose],Table1[[#This Row],[Drug ID]])</f>
        <v>0.2815833333333333</v>
      </c>
      <c r="M5566" s="11" t="b">
        <f>AND(Table1[[#This Row],[hour of cancellation 0 to 23]]&gt;=0,Table1[[#This Row],[hour of cancellation 0 to 23]]&lt;=23)</f>
        <v>1</v>
      </c>
    </row>
    <row r="5567" spans="1:13" x14ac:dyDescent="0.3">
      <c r="A5567" s="1">
        <v>5566</v>
      </c>
      <c r="B5567" s="1">
        <v>1</v>
      </c>
      <c r="C5567" s="2">
        <v>41153.743274958499</v>
      </c>
      <c r="D5567" s="2">
        <v>41213.743055555555</v>
      </c>
      <c r="E5567" s="1">
        <v>8</v>
      </c>
      <c r="F5567" s="2">
        <v>41154.431343353928</v>
      </c>
      <c r="G5567" s="1">
        <v>0</v>
      </c>
      <c r="H5567" s="32">
        <f>IFERROR(HOUR(Table1[[#This Row],[Cancel Date/time]])+MINUTE(Table1[[#This Row],[Cancel Date/time]])/60,"not cancelled")</f>
        <v>10.35</v>
      </c>
      <c r="I5567" s="47">
        <f>IFERROR(ROUND(Table1[[#This Row],[cancellation time decimal]],0),"not cancelled")</f>
        <v>10</v>
      </c>
      <c r="J5567" s="10">
        <f>IFERROR(MOD(Table1[[#This Row],[cancellation hour rounded]],24),"not cancelled")</f>
        <v>10</v>
      </c>
      <c r="K5567" s="32">
        <f>1/Table1[[#This Row],[Duration (Time between doses '[in hours'])]]</f>
        <v>0.125</v>
      </c>
      <c r="L5567" s="33">
        <f>Table1[[#This Row],[number doses per hour]]*INDEX(Table2[price per dose],Table1[[#This Row],[Drug ID]])</f>
        <v>0.84929166666666667</v>
      </c>
      <c r="M5567" s="11" t="b">
        <f>AND(Table1[[#This Row],[hour of cancellation 0 to 23]]&gt;=0,Table1[[#This Row],[hour of cancellation 0 to 23]]&lt;=23)</f>
        <v>1</v>
      </c>
    </row>
    <row r="5568" spans="1:13" x14ac:dyDescent="0.3">
      <c r="A5568" s="1">
        <v>5567</v>
      </c>
      <c r="B5568" s="1">
        <v>2</v>
      </c>
      <c r="C5568" s="2">
        <v>41153.828336991486</v>
      </c>
      <c r="D5568" s="2">
        <v>41213.827777777777</v>
      </c>
      <c r="E5568" s="1">
        <v>10</v>
      </c>
      <c r="F5568" s="2">
        <v>41154.491972212425</v>
      </c>
      <c r="G5568" s="1">
        <v>0</v>
      </c>
      <c r="H5568" s="32">
        <f>IFERROR(HOUR(Table1[[#This Row],[Cancel Date/time]])+MINUTE(Table1[[#This Row],[Cancel Date/time]])/60,"not cancelled")</f>
        <v>11.8</v>
      </c>
      <c r="I5568" s="47">
        <f>IFERROR(ROUND(Table1[[#This Row],[cancellation time decimal]],0),"not cancelled")</f>
        <v>12</v>
      </c>
      <c r="J5568" s="10">
        <f>IFERROR(MOD(Table1[[#This Row],[cancellation hour rounded]],24),"not cancelled")</f>
        <v>12</v>
      </c>
      <c r="K5568" s="32">
        <f>1/Table1[[#This Row],[Duration (Time between doses '[in hours'])]]</f>
        <v>0.1</v>
      </c>
      <c r="L5568" s="33">
        <f>Table1[[#This Row],[number doses per hour]]*INDEX(Table2[price per dose],Table1[[#This Row],[Drug ID]])</f>
        <v>0.84959999999999969</v>
      </c>
      <c r="M5568" s="11" t="b">
        <f>AND(Table1[[#This Row],[hour of cancellation 0 to 23]]&gt;=0,Table1[[#This Row],[hour of cancellation 0 to 23]]&lt;=23)</f>
        <v>1</v>
      </c>
    </row>
    <row r="5569" spans="1:13" x14ac:dyDescent="0.3">
      <c r="A5569" s="1">
        <v>5568</v>
      </c>
      <c r="B5569" s="1">
        <v>1</v>
      </c>
      <c r="C5569" s="2">
        <v>41153.804179592946</v>
      </c>
      <c r="D5569" s="2">
        <v>41156.804166666661</v>
      </c>
      <c r="E5569" s="1">
        <v>12</v>
      </c>
      <c r="F5569" s="2">
        <v>41155.136062912017</v>
      </c>
      <c r="G5569" s="1">
        <v>0</v>
      </c>
      <c r="H5569" s="32">
        <f>IFERROR(HOUR(Table1[[#This Row],[Cancel Date/time]])+MINUTE(Table1[[#This Row],[Cancel Date/time]])/60,"not cancelled")</f>
        <v>3.25</v>
      </c>
      <c r="I5569" s="47">
        <f>IFERROR(ROUND(Table1[[#This Row],[cancellation time decimal]],0),"not cancelled")</f>
        <v>3</v>
      </c>
      <c r="J5569" s="10">
        <f>IFERROR(MOD(Table1[[#This Row],[cancellation hour rounded]],24),"not cancelled")</f>
        <v>3</v>
      </c>
      <c r="K5569" s="32">
        <f>1/Table1[[#This Row],[Duration (Time between doses '[in hours'])]]</f>
        <v>8.3333333333333329E-2</v>
      </c>
      <c r="L5569" s="33">
        <f>Table1[[#This Row],[number doses per hour]]*INDEX(Table2[price per dose],Table1[[#This Row],[Drug ID]])</f>
        <v>0.56619444444444444</v>
      </c>
      <c r="M5569" s="11" t="b">
        <f>AND(Table1[[#This Row],[hour of cancellation 0 to 23]]&gt;=0,Table1[[#This Row],[hour of cancellation 0 to 23]]&lt;=23)</f>
        <v>1</v>
      </c>
    </row>
    <row r="5570" spans="1:13" x14ac:dyDescent="0.3">
      <c r="A5570" s="1">
        <v>5569</v>
      </c>
      <c r="B5570" s="1">
        <v>2</v>
      </c>
      <c r="C5570" s="2">
        <v>41153.792300760695</v>
      </c>
      <c r="D5570" s="2">
        <v>41213.791666666664</v>
      </c>
      <c r="E5570" s="1">
        <v>10</v>
      </c>
      <c r="F5570" s="2">
        <v>41156.669790519547</v>
      </c>
      <c r="G5570" s="1">
        <v>0</v>
      </c>
      <c r="H5570" s="32">
        <f>IFERROR(HOUR(Table1[[#This Row],[Cancel Date/time]])+MINUTE(Table1[[#This Row],[Cancel Date/time]])/60,"not cancelled")</f>
        <v>16.066666666666666</v>
      </c>
      <c r="I5570" s="47">
        <f>IFERROR(ROUND(Table1[[#This Row],[cancellation time decimal]],0),"not cancelled")</f>
        <v>16</v>
      </c>
      <c r="J5570" s="10">
        <f>IFERROR(MOD(Table1[[#This Row],[cancellation hour rounded]],24),"not cancelled")</f>
        <v>16</v>
      </c>
      <c r="K5570" s="32">
        <f>1/Table1[[#This Row],[Duration (Time between doses '[in hours'])]]</f>
        <v>0.1</v>
      </c>
      <c r="L5570" s="33">
        <f>Table1[[#This Row],[number doses per hour]]*INDEX(Table2[price per dose],Table1[[#This Row],[Drug ID]])</f>
        <v>0.84959999999999969</v>
      </c>
      <c r="M5570" s="11" t="b">
        <f>AND(Table1[[#This Row],[hour of cancellation 0 to 23]]&gt;=0,Table1[[#This Row],[hour of cancellation 0 to 23]]&lt;=23)</f>
        <v>1</v>
      </c>
    </row>
    <row r="5571" spans="1:13" x14ac:dyDescent="0.3">
      <c r="A5571" s="1">
        <v>5570</v>
      </c>
      <c r="B5571" s="1">
        <v>1</v>
      </c>
      <c r="C5571" s="2">
        <v>41153.8505026126</v>
      </c>
      <c r="D5571" s="2">
        <v>41213.850000000006</v>
      </c>
      <c r="E5571" s="1">
        <v>12</v>
      </c>
      <c r="F5571" s="2">
        <v>41154.67892539913</v>
      </c>
      <c r="G5571" s="1">
        <v>0</v>
      </c>
      <c r="H5571" s="32">
        <f>IFERROR(HOUR(Table1[[#This Row],[Cancel Date/time]])+MINUTE(Table1[[#This Row],[Cancel Date/time]])/60,"not cancelled")</f>
        <v>16.283333333333335</v>
      </c>
      <c r="I5571" s="47">
        <f>IFERROR(ROUND(Table1[[#This Row],[cancellation time decimal]],0),"not cancelled")</f>
        <v>16</v>
      </c>
      <c r="J5571" s="10">
        <f>IFERROR(MOD(Table1[[#This Row],[cancellation hour rounded]],24),"not cancelled")</f>
        <v>16</v>
      </c>
      <c r="K5571" s="32">
        <f>1/Table1[[#This Row],[Duration (Time between doses '[in hours'])]]</f>
        <v>8.3333333333333329E-2</v>
      </c>
      <c r="L5571" s="33">
        <f>Table1[[#This Row],[number doses per hour]]*INDEX(Table2[price per dose],Table1[[#This Row],[Drug ID]])</f>
        <v>0.56619444444444444</v>
      </c>
      <c r="M5571" s="11" t="b">
        <f>AND(Table1[[#This Row],[hour of cancellation 0 to 23]]&gt;=0,Table1[[#This Row],[hour of cancellation 0 to 23]]&lt;=23)</f>
        <v>1</v>
      </c>
    </row>
    <row r="5572" spans="1:13" x14ac:dyDescent="0.3">
      <c r="A5572" s="1">
        <v>5571</v>
      </c>
      <c r="B5572" s="1">
        <v>5</v>
      </c>
      <c r="C5572" s="2">
        <v>41153.884375776695</v>
      </c>
      <c r="D5572" s="2">
        <v>41213.884027777778</v>
      </c>
      <c r="E5572" s="1">
        <v>24</v>
      </c>
      <c r="F5572" s="2">
        <v>41156.376681898895</v>
      </c>
      <c r="G5572" s="1">
        <v>0</v>
      </c>
      <c r="H5572" s="32">
        <f>IFERROR(HOUR(Table1[[#This Row],[Cancel Date/time]])+MINUTE(Table1[[#This Row],[Cancel Date/time]])/60,"not cancelled")</f>
        <v>9.0333333333333332</v>
      </c>
      <c r="I5572" s="47">
        <f>IFERROR(ROUND(Table1[[#This Row],[cancellation time decimal]],0),"not cancelled")</f>
        <v>9</v>
      </c>
      <c r="J5572" s="10">
        <f>IFERROR(MOD(Table1[[#This Row],[cancellation hour rounded]],24),"not cancelled")</f>
        <v>9</v>
      </c>
      <c r="K5572" s="32">
        <f>1/Table1[[#This Row],[Duration (Time between doses '[in hours'])]]</f>
        <v>4.1666666666666664E-2</v>
      </c>
      <c r="L5572" s="33">
        <f>Table1[[#This Row],[number doses per hour]]*INDEX(Table2[price per dose],Table1[[#This Row],[Drug ID]])</f>
        <v>0.2815833333333333</v>
      </c>
      <c r="M5572" s="11" t="b">
        <f>AND(Table1[[#This Row],[hour of cancellation 0 to 23]]&gt;=0,Table1[[#This Row],[hour of cancellation 0 to 23]]&lt;=23)</f>
        <v>1</v>
      </c>
    </row>
    <row r="5573" spans="1:13" x14ac:dyDescent="0.3">
      <c r="A5573" s="1">
        <v>5572</v>
      </c>
      <c r="B5573" s="1">
        <v>5</v>
      </c>
      <c r="C5573" s="2">
        <v>41153.894488470934</v>
      </c>
      <c r="D5573" s="2">
        <v>41213.894444444442</v>
      </c>
      <c r="E5573" s="1">
        <v>24</v>
      </c>
      <c r="F5573" s="2">
        <v>41157.250108901011</v>
      </c>
      <c r="G5573" s="1">
        <v>0</v>
      </c>
      <c r="H5573" s="32">
        <f>IFERROR(HOUR(Table1[[#This Row],[Cancel Date/time]])+MINUTE(Table1[[#This Row],[Cancel Date/time]])/60,"not cancelled")</f>
        <v>6</v>
      </c>
      <c r="I5573" s="47">
        <f>IFERROR(ROUND(Table1[[#This Row],[cancellation time decimal]],0),"not cancelled")</f>
        <v>6</v>
      </c>
      <c r="J5573" s="10">
        <f>IFERROR(MOD(Table1[[#This Row],[cancellation hour rounded]],24),"not cancelled")</f>
        <v>6</v>
      </c>
      <c r="K5573" s="32">
        <f>1/Table1[[#This Row],[Duration (Time between doses '[in hours'])]]</f>
        <v>4.1666666666666664E-2</v>
      </c>
      <c r="L5573" s="33">
        <f>Table1[[#This Row],[number doses per hour]]*INDEX(Table2[price per dose],Table1[[#This Row],[Drug ID]])</f>
        <v>0.2815833333333333</v>
      </c>
      <c r="M5573" s="11" t="b">
        <f>AND(Table1[[#This Row],[hour of cancellation 0 to 23]]&gt;=0,Table1[[#This Row],[hour of cancellation 0 to 23]]&lt;=23)</f>
        <v>1</v>
      </c>
    </row>
    <row r="5574" spans="1:13" x14ac:dyDescent="0.3">
      <c r="A5574" s="1">
        <v>5573</v>
      </c>
      <c r="B5574" s="1">
        <v>5</v>
      </c>
      <c r="C5574" s="2">
        <v>41153.891568197701</v>
      </c>
      <c r="D5574" s="2">
        <v>41213.890972222223</v>
      </c>
      <c r="E5574" s="1">
        <v>24</v>
      </c>
      <c r="F5574" s="2">
        <v>41156.550876214962</v>
      </c>
      <c r="G5574" s="1">
        <v>0</v>
      </c>
      <c r="H5574" s="32">
        <f>IFERROR(HOUR(Table1[[#This Row],[Cancel Date/time]])+MINUTE(Table1[[#This Row],[Cancel Date/time]])/60,"not cancelled")</f>
        <v>13.216666666666667</v>
      </c>
      <c r="I5574" s="47">
        <f>IFERROR(ROUND(Table1[[#This Row],[cancellation time decimal]],0),"not cancelled")</f>
        <v>13</v>
      </c>
      <c r="J5574" s="10">
        <f>IFERROR(MOD(Table1[[#This Row],[cancellation hour rounded]],24),"not cancelled")</f>
        <v>13</v>
      </c>
      <c r="K5574" s="32">
        <f>1/Table1[[#This Row],[Duration (Time between doses '[in hours'])]]</f>
        <v>4.1666666666666664E-2</v>
      </c>
      <c r="L5574" s="33">
        <f>Table1[[#This Row],[number doses per hour]]*INDEX(Table2[price per dose],Table1[[#This Row],[Drug ID]])</f>
        <v>0.2815833333333333</v>
      </c>
      <c r="M5574" s="11" t="b">
        <f>AND(Table1[[#This Row],[hour of cancellation 0 to 23]]&gt;=0,Table1[[#This Row],[hour of cancellation 0 to 23]]&lt;=23)</f>
        <v>1</v>
      </c>
    </row>
    <row r="5575" spans="1:13" x14ac:dyDescent="0.3">
      <c r="A5575" s="1">
        <v>5574</v>
      </c>
      <c r="B5575" s="1">
        <v>1</v>
      </c>
      <c r="C5575" s="2">
        <v>41153.970905319162</v>
      </c>
      <c r="D5575" s="2">
        <v>41213.970833333333</v>
      </c>
      <c r="E5575" s="1">
        <v>8</v>
      </c>
      <c r="F5575" s="2">
        <v>41154.847597750704</v>
      </c>
      <c r="G5575" s="1">
        <v>0</v>
      </c>
      <c r="H5575" s="32">
        <f>IFERROR(HOUR(Table1[[#This Row],[Cancel Date/time]])+MINUTE(Table1[[#This Row],[Cancel Date/time]])/60,"not cancelled")</f>
        <v>20.333333333333332</v>
      </c>
      <c r="I5575" s="47">
        <f>IFERROR(ROUND(Table1[[#This Row],[cancellation time decimal]],0),"not cancelled")</f>
        <v>20</v>
      </c>
      <c r="J5575" s="10">
        <f>IFERROR(MOD(Table1[[#This Row],[cancellation hour rounded]],24),"not cancelled")</f>
        <v>20</v>
      </c>
      <c r="K5575" s="32">
        <f>1/Table1[[#This Row],[Duration (Time between doses '[in hours'])]]</f>
        <v>0.125</v>
      </c>
      <c r="L5575" s="33">
        <f>Table1[[#This Row],[number doses per hour]]*INDEX(Table2[price per dose],Table1[[#This Row],[Drug ID]])</f>
        <v>0.84929166666666667</v>
      </c>
      <c r="M5575" s="11" t="b">
        <f>AND(Table1[[#This Row],[hour of cancellation 0 to 23]]&gt;=0,Table1[[#This Row],[hour of cancellation 0 to 23]]&lt;=23)</f>
        <v>1</v>
      </c>
    </row>
    <row r="5576" spans="1:13" x14ac:dyDescent="0.3">
      <c r="A5576" s="1">
        <v>5575</v>
      </c>
      <c r="B5576" s="1">
        <v>1</v>
      </c>
      <c r="C5576" s="2">
        <v>41154.040809040649</v>
      </c>
      <c r="D5576" s="2">
        <v>41158.665277777778</v>
      </c>
      <c r="E5576" s="1">
        <v>12</v>
      </c>
      <c r="F5576" s="2">
        <v>41155.463075845146</v>
      </c>
      <c r="G5576" s="1">
        <v>0</v>
      </c>
      <c r="H5576" s="32">
        <f>IFERROR(HOUR(Table1[[#This Row],[Cancel Date/time]])+MINUTE(Table1[[#This Row],[Cancel Date/time]])/60,"not cancelled")</f>
        <v>11.1</v>
      </c>
      <c r="I5576" s="47">
        <f>IFERROR(ROUND(Table1[[#This Row],[cancellation time decimal]],0),"not cancelled")</f>
        <v>11</v>
      </c>
      <c r="J5576" s="10">
        <f>IFERROR(MOD(Table1[[#This Row],[cancellation hour rounded]],24),"not cancelled")</f>
        <v>11</v>
      </c>
      <c r="K5576" s="32">
        <f>1/Table1[[#This Row],[Duration (Time between doses '[in hours'])]]</f>
        <v>8.3333333333333329E-2</v>
      </c>
      <c r="L5576" s="33">
        <f>Table1[[#This Row],[number doses per hour]]*INDEX(Table2[price per dose],Table1[[#This Row],[Drug ID]])</f>
        <v>0.56619444444444444</v>
      </c>
      <c r="M5576" s="11" t="b">
        <f>AND(Table1[[#This Row],[hour of cancellation 0 to 23]]&gt;=0,Table1[[#This Row],[hour of cancellation 0 to 23]]&lt;=23)</f>
        <v>1</v>
      </c>
    </row>
    <row r="5577" spans="1:13" x14ac:dyDescent="0.3">
      <c r="A5577" s="1">
        <v>5576</v>
      </c>
      <c r="B5577" s="1">
        <v>4</v>
      </c>
      <c r="C5577" s="2">
        <v>41154.110323986024</v>
      </c>
      <c r="D5577" s="2">
        <v>41214.109722222223</v>
      </c>
      <c r="E5577" s="1">
        <v>12</v>
      </c>
      <c r="F5577" s="2">
        <v>41157.317542867415</v>
      </c>
      <c r="G5577" s="1">
        <v>1</v>
      </c>
      <c r="H5577" s="32">
        <f>IFERROR(HOUR(Table1[[#This Row],[Cancel Date/time]])+MINUTE(Table1[[#This Row],[Cancel Date/time]])/60,"not cancelled")</f>
        <v>7.6166666666666671</v>
      </c>
      <c r="I5577" s="47">
        <f>IFERROR(ROUND(Table1[[#This Row],[cancellation time decimal]],0),"not cancelled")</f>
        <v>8</v>
      </c>
      <c r="J5577" s="10">
        <f>IFERROR(MOD(Table1[[#This Row],[cancellation hour rounded]],24),"not cancelled")</f>
        <v>8</v>
      </c>
      <c r="K5577" s="32">
        <f>1/Table1[[#This Row],[Duration (Time between doses '[in hours'])]]</f>
        <v>8.3333333333333329E-2</v>
      </c>
      <c r="L5577" s="33">
        <f>Table1[[#This Row],[number doses per hour]]*INDEX(Table2[price per dose],Table1[[#This Row],[Drug ID]])</f>
        <v>1.448055119047619</v>
      </c>
      <c r="M5577" s="11" t="b">
        <f>AND(Table1[[#This Row],[hour of cancellation 0 to 23]]&gt;=0,Table1[[#This Row],[hour of cancellation 0 to 23]]&lt;=23)</f>
        <v>1</v>
      </c>
    </row>
    <row r="5578" spans="1:13" x14ac:dyDescent="0.3">
      <c r="A5578" s="1">
        <v>5577</v>
      </c>
      <c r="B5578" s="1">
        <v>1</v>
      </c>
      <c r="C5578" s="2">
        <v>41154.463195159587</v>
      </c>
      <c r="D5578" s="2">
        <v>41214.463194444448</v>
      </c>
      <c r="E5578" s="1">
        <v>12</v>
      </c>
      <c r="F5578" s="2">
        <v>41155.462950912937</v>
      </c>
      <c r="G5578" s="1">
        <v>0</v>
      </c>
      <c r="H5578" s="32">
        <f>IFERROR(HOUR(Table1[[#This Row],[Cancel Date/time]])+MINUTE(Table1[[#This Row],[Cancel Date/time]])/60,"not cancelled")</f>
        <v>11.1</v>
      </c>
      <c r="I5578" s="47">
        <f>IFERROR(ROUND(Table1[[#This Row],[cancellation time decimal]],0),"not cancelled")</f>
        <v>11</v>
      </c>
      <c r="J5578" s="10">
        <f>IFERROR(MOD(Table1[[#This Row],[cancellation hour rounded]],24),"not cancelled")</f>
        <v>11</v>
      </c>
      <c r="K5578" s="32">
        <f>1/Table1[[#This Row],[Duration (Time between doses '[in hours'])]]</f>
        <v>8.3333333333333329E-2</v>
      </c>
      <c r="L5578" s="33">
        <f>Table1[[#This Row],[number doses per hour]]*INDEX(Table2[price per dose],Table1[[#This Row],[Drug ID]])</f>
        <v>0.56619444444444444</v>
      </c>
      <c r="M5578" s="11" t="b">
        <f>AND(Table1[[#This Row],[hour of cancellation 0 to 23]]&gt;=0,Table1[[#This Row],[hour of cancellation 0 to 23]]&lt;=23)</f>
        <v>1</v>
      </c>
    </row>
    <row r="5579" spans="1:13" x14ac:dyDescent="0.3">
      <c r="A5579" s="1">
        <v>5578</v>
      </c>
      <c r="B5579" s="1">
        <v>1</v>
      </c>
      <c r="C5579" s="2">
        <v>41154.536439934447</v>
      </c>
      <c r="D5579" s="2">
        <v>41214.536111111112</v>
      </c>
      <c r="E5579" s="1">
        <v>8</v>
      </c>
      <c r="F5579" s="2">
        <v>41155.536292026998</v>
      </c>
      <c r="G5579" s="1">
        <v>0</v>
      </c>
      <c r="H5579" s="32">
        <f>IFERROR(HOUR(Table1[[#This Row],[Cancel Date/time]])+MINUTE(Table1[[#This Row],[Cancel Date/time]])/60,"not cancelled")</f>
        <v>12.866666666666667</v>
      </c>
      <c r="I5579" s="47">
        <f>IFERROR(ROUND(Table1[[#This Row],[cancellation time decimal]],0),"not cancelled")</f>
        <v>13</v>
      </c>
      <c r="J5579" s="10">
        <f>IFERROR(MOD(Table1[[#This Row],[cancellation hour rounded]],24),"not cancelled")</f>
        <v>13</v>
      </c>
      <c r="K5579" s="32">
        <f>1/Table1[[#This Row],[Duration (Time between doses '[in hours'])]]</f>
        <v>0.125</v>
      </c>
      <c r="L5579" s="33">
        <f>Table1[[#This Row],[number doses per hour]]*INDEX(Table2[price per dose],Table1[[#This Row],[Drug ID]])</f>
        <v>0.84929166666666667</v>
      </c>
      <c r="M5579" s="11" t="b">
        <f>AND(Table1[[#This Row],[hour of cancellation 0 to 23]]&gt;=0,Table1[[#This Row],[hour of cancellation 0 to 23]]&lt;=23)</f>
        <v>1</v>
      </c>
    </row>
    <row r="5580" spans="1:13" x14ac:dyDescent="0.3">
      <c r="A5580" s="1">
        <v>5579</v>
      </c>
      <c r="B5580" s="1">
        <v>3</v>
      </c>
      <c r="C5580" s="2">
        <v>41154.52492628427</v>
      </c>
      <c r="D5580" s="2">
        <v>41214.524305555555</v>
      </c>
      <c r="E5580" s="1">
        <v>24</v>
      </c>
      <c r="F5580" s="2">
        <v>41156.530176467699</v>
      </c>
      <c r="G5580" s="1">
        <v>0</v>
      </c>
      <c r="H5580" s="32">
        <f>IFERROR(HOUR(Table1[[#This Row],[Cancel Date/time]])+MINUTE(Table1[[#This Row],[Cancel Date/time]])/60,"not cancelled")</f>
        <v>12.716666666666667</v>
      </c>
      <c r="I5580" s="47">
        <f>IFERROR(ROUND(Table1[[#This Row],[cancellation time decimal]],0),"not cancelled")</f>
        <v>13</v>
      </c>
      <c r="J5580" s="10">
        <f>IFERROR(MOD(Table1[[#This Row],[cancellation hour rounded]],24),"not cancelled")</f>
        <v>13</v>
      </c>
      <c r="K5580" s="32">
        <f>1/Table1[[#This Row],[Duration (Time between doses '[in hours'])]]</f>
        <v>4.1666666666666664E-2</v>
      </c>
      <c r="L5580" s="33">
        <f>Table1[[#This Row],[number doses per hour]]*INDEX(Table2[price per dose],Table1[[#This Row],[Drug ID]])</f>
        <v>0.18133000000000002</v>
      </c>
      <c r="M5580" s="11" t="b">
        <f>AND(Table1[[#This Row],[hour of cancellation 0 to 23]]&gt;=0,Table1[[#This Row],[hour of cancellation 0 to 23]]&lt;=23)</f>
        <v>1</v>
      </c>
    </row>
    <row r="5581" spans="1:13" x14ac:dyDescent="0.3">
      <c r="A5581" s="1">
        <v>5580</v>
      </c>
      <c r="B5581" s="1">
        <v>6</v>
      </c>
      <c r="C5581" s="2">
        <v>41154.572419496319</v>
      </c>
      <c r="D5581" s="2">
        <v>41214.572222222218</v>
      </c>
      <c r="E5581" s="1">
        <v>24</v>
      </c>
      <c r="F5581" s="2">
        <v>41161.530183721319</v>
      </c>
      <c r="G5581" s="1">
        <v>0</v>
      </c>
      <c r="H5581" s="32">
        <f>IFERROR(HOUR(Table1[[#This Row],[Cancel Date/time]])+MINUTE(Table1[[#This Row],[Cancel Date/time]])/60,"not cancelled")</f>
        <v>12.716666666666667</v>
      </c>
      <c r="I5581" s="47">
        <f>IFERROR(ROUND(Table1[[#This Row],[cancellation time decimal]],0),"not cancelled")</f>
        <v>13</v>
      </c>
      <c r="J5581" s="10">
        <f>IFERROR(MOD(Table1[[#This Row],[cancellation hour rounded]],24),"not cancelled")</f>
        <v>13</v>
      </c>
      <c r="K5581" s="32">
        <f>1/Table1[[#This Row],[Duration (Time between doses '[in hours'])]]</f>
        <v>4.1666666666666664E-2</v>
      </c>
      <c r="L5581" s="33">
        <f>Table1[[#This Row],[number doses per hour]]*INDEX(Table2[price per dose],Table1[[#This Row],[Drug ID]])</f>
        <v>0.35218749999999999</v>
      </c>
      <c r="M5581" s="11" t="b">
        <f>AND(Table1[[#This Row],[hour of cancellation 0 to 23]]&gt;=0,Table1[[#This Row],[hour of cancellation 0 to 23]]&lt;=23)</f>
        <v>1</v>
      </c>
    </row>
    <row r="5582" spans="1:13" x14ac:dyDescent="0.3">
      <c r="A5582" s="1">
        <v>5581</v>
      </c>
      <c r="B5582" s="1">
        <v>2</v>
      </c>
      <c r="C5582" s="2">
        <v>41154.614818720227</v>
      </c>
      <c r="D5582" s="2">
        <v>41214.614583333336</v>
      </c>
      <c r="E5582" s="1">
        <v>10</v>
      </c>
      <c r="F5582" s="2">
        <v>41155.403925152743</v>
      </c>
      <c r="G5582" s="1">
        <v>0</v>
      </c>
      <c r="H5582" s="32">
        <f>IFERROR(HOUR(Table1[[#This Row],[Cancel Date/time]])+MINUTE(Table1[[#This Row],[Cancel Date/time]])/60,"not cancelled")</f>
        <v>9.6833333333333336</v>
      </c>
      <c r="I5582" s="47">
        <f>IFERROR(ROUND(Table1[[#This Row],[cancellation time decimal]],0),"not cancelled")</f>
        <v>10</v>
      </c>
      <c r="J5582" s="10">
        <f>IFERROR(MOD(Table1[[#This Row],[cancellation hour rounded]],24),"not cancelled")</f>
        <v>10</v>
      </c>
      <c r="K5582" s="32">
        <f>1/Table1[[#This Row],[Duration (Time between doses '[in hours'])]]</f>
        <v>0.1</v>
      </c>
      <c r="L5582" s="33">
        <f>Table1[[#This Row],[number doses per hour]]*INDEX(Table2[price per dose],Table1[[#This Row],[Drug ID]])</f>
        <v>0.84959999999999969</v>
      </c>
      <c r="M5582" s="11" t="b">
        <f>AND(Table1[[#This Row],[hour of cancellation 0 to 23]]&gt;=0,Table1[[#This Row],[hour of cancellation 0 to 23]]&lt;=23)</f>
        <v>1</v>
      </c>
    </row>
    <row r="5583" spans="1:13" x14ac:dyDescent="0.3">
      <c r="A5583" s="1">
        <v>5582</v>
      </c>
      <c r="B5583" s="1">
        <v>1</v>
      </c>
      <c r="C5583" s="2">
        <v>41154.780976608592</v>
      </c>
      <c r="D5583" s="2">
        <v>41214.780555555553</v>
      </c>
      <c r="E5583" s="1">
        <v>12</v>
      </c>
      <c r="F5583" s="2">
        <v>41155.989531533938</v>
      </c>
      <c r="G5583" s="1">
        <v>0</v>
      </c>
      <c r="H5583" s="32">
        <f>IFERROR(HOUR(Table1[[#This Row],[Cancel Date/time]])+MINUTE(Table1[[#This Row],[Cancel Date/time]])/60,"not cancelled")</f>
        <v>23.733333333333334</v>
      </c>
      <c r="I5583" s="47">
        <f>IFERROR(ROUND(Table1[[#This Row],[cancellation time decimal]],0),"not cancelled")</f>
        <v>24</v>
      </c>
      <c r="J5583" s="10">
        <f>IFERROR(MOD(Table1[[#This Row],[cancellation hour rounded]],24),"not cancelled")</f>
        <v>0</v>
      </c>
      <c r="K5583" s="32">
        <f>1/Table1[[#This Row],[Duration (Time between doses '[in hours'])]]</f>
        <v>8.3333333333333329E-2</v>
      </c>
      <c r="L5583" s="33">
        <f>Table1[[#This Row],[number doses per hour]]*INDEX(Table2[price per dose],Table1[[#This Row],[Drug ID]])</f>
        <v>0.56619444444444444</v>
      </c>
      <c r="M5583" s="11" t="b">
        <f>AND(Table1[[#This Row],[hour of cancellation 0 to 23]]&gt;=0,Table1[[#This Row],[hour of cancellation 0 to 23]]&lt;=23)</f>
        <v>1</v>
      </c>
    </row>
    <row r="5584" spans="1:13" x14ac:dyDescent="0.3">
      <c r="A5584" s="1">
        <v>5583</v>
      </c>
      <c r="B5584" s="1">
        <v>1</v>
      </c>
      <c r="C5584" s="2">
        <v>41154.824869210206</v>
      </c>
      <c r="D5584" s="2">
        <v>41214.82430555555</v>
      </c>
      <c r="E5584" s="1">
        <v>8</v>
      </c>
      <c r="F5584" s="2">
        <v>41155.621091329842</v>
      </c>
      <c r="G5584" s="1">
        <v>0</v>
      </c>
      <c r="H5584" s="32">
        <f>IFERROR(HOUR(Table1[[#This Row],[Cancel Date/time]])+MINUTE(Table1[[#This Row],[Cancel Date/time]])/60,"not cancelled")</f>
        <v>14.9</v>
      </c>
      <c r="I5584" s="47">
        <f>IFERROR(ROUND(Table1[[#This Row],[cancellation time decimal]],0),"not cancelled")</f>
        <v>15</v>
      </c>
      <c r="J5584" s="10">
        <f>IFERROR(MOD(Table1[[#This Row],[cancellation hour rounded]],24),"not cancelled")</f>
        <v>15</v>
      </c>
      <c r="K5584" s="32">
        <f>1/Table1[[#This Row],[Duration (Time between doses '[in hours'])]]</f>
        <v>0.125</v>
      </c>
      <c r="L5584" s="33">
        <f>Table1[[#This Row],[number doses per hour]]*INDEX(Table2[price per dose],Table1[[#This Row],[Drug ID]])</f>
        <v>0.84929166666666667</v>
      </c>
      <c r="M5584" s="11" t="b">
        <f>AND(Table1[[#This Row],[hour of cancellation 0 to 23]]&gt;=0,Table1[[#This Row],[hour of cancellation 0 to 23]]&lt;=23)</f>
        <v>1</v>
      </c>
    </row>
    <row r="5585" spans="1:13" x14ac:dyDescent="0.3">
      <c r="A5585" s="1">
        <v>5584</v>
      </c>
      <c r="B5585" s="1">
        <v>11</v>
      </c>
      <c r="C5585" s="2">
        <v>41154.931853060873</v>
      </c>
      <c r="D5585" s="2">
        <v>41214.931249999994</v>
      </c>
      <c r="E5585" s="1">
        <v>1</v>
      </c>
      <c r="F5585" s="2">
        <v>41161.472692977157</v>
      </c>
      <c r="G5585" s="1">
        <v>2</v>
      </c>
      <c r="H5585" s="32">
        <f>IFERROR(HOUR(Table1[[#This Row],[Cancel Date/time]])+MINUTE(Table1[[#This Row],[Cancel Date/time]])/60,"not cancelled")</f>
        <v>11.333333333333334</v>
      </c>
      <c r="I5585" s="47">
        <f>IFERROR(ROUND(Table1[[#This Row],[cancellation time decimal]],0),"not cancelled")</f>
        <v>11</v>
      </c>
      <c r="J5585" s="10">
        <f>IFERROR(MOD(Table1[[#This Row],[cancellation hour rounded]],24),"not cancelled")</f>
        <v>11</v>
      </c>
      <c r="K5585" s="32">
        <f>1/Table1[[#This Row],[Duration (Time between doses '[in hours'])]]</f>
        <v>1</v>
      </c>
      <c r="L5585" s="33">
        <f>Table1[[#This Row],[number doses per hour]]*INDEX(Table2[price per dose],Table1[[#This Row],[Drug ID]])</f>
        <v>1</v>
      </c>
      <c r="M5585" s="11" t="b">
        <f>AND(Table1[[#This Row],[hour of cancellation 0 to 23]]&gt;=0,Table1[[#This Row],[hour of cancellation 0 to 23]]&lt;=23)</f>
        <v>1</v>
      </c>
    </row>
    <row r="5586" spans="1:13" hidden="1" x14ac:dyDescent="0.3">
      <c r="A5586" s="1">
        <v>5585</v>
      </c>
      <c r="B5586" s="1">
        <v>6</v>
      </c>
      <c r="C5586" s="2">
        <v>41155.015242664573</v>
      </c>
      <c r="D5586" s="2">
        <v>41158.806406191325</v>
      </c>
      <c r="E5586" s="1">
        <v>24</v>
      </c>
      <c r="F5586" s="2" t="s">
        <v>5</v>
      </c>
      <c r="G5586" s="1">
        <v>0</v>
      </c>
      <c r="H5586" s="32" t="str">
        <f>IFERROR(HOUR(Table1[[#This Row],[Cancel Date/time]])+MINUTE(Table1[[#This Row],[Cancel Date/time]])/60,"not cancelled")</f>
        <v>not cancelled</v>
      </c>
      <c r="I5586" s="47" t="str">
        <f>IFERROR(ROUND(Table1[[#This Row],[cancellation time decimal]],0),"not cancelled")</f>
        <v>not cancelled</v>
      </c>
      <c r="J5586" s="10" t="str">
        <f>IFERROR(MOD(Table1[[#This Row],[cancellation hour rounded]],24),"not cancelled")</f>
        <v>not cancelled</v>
      </c>
      <c r="K5586" s="32">
        <f>1/Table1[[#This Row],[Duration (Time between doses '[in hours'])]]</f>
        <v>4.1666666666666664E-2</v>
      </c>
      <c r="L5586" s="33">
        <f>Table1[[#This Row],[number doses per hour]]*INDEX(Table2[price per dose],Table1[[#This Row],[Drug ID]])</f>
        <v>0.35218749999999999</v>
      </c>
      <c r="M5586" s="11" t="b">
        <f>AND(Table1[[#This Row],[hour of cancellation 0 to 23]]&gt;=0,Table1[[#This Row],[hour of cancellation 0 to 23]]&lt;=23)</f>
        <v>0</v>
      </c>
    </row>
    <row r="5587" spans="1:13" x14ac:dyDescent="0.3">
      <c r="A5587" s="1">
        <v>5586</v>
      </c>
      <c r="B5587" s="1">
        <v>1</v>
      </c>
      <c r="C5587" s="2">
        <v>41155.019217907633</v>
      </c>
      <c r="D5587" s="2">
        <v>41215.018750000003</v>
      </c>
      <c r="E5587" s="1">
        <v>12</v>
      </c>
      <c r="F5587" s="2">
        <v>41155.769375241885</v>
      </c>
      <c r="G5587" s="1">
        <v>0</v>
      </c>
      <c r="H5587" s="32">
        <f>IFERROR(HOUR(Table1[[#This Row],[Cancel Date/time]])+MINUTE(Table1[[#This Row],[Cancel Date/time]])/60,"not cancelled")</f>
        <v>18.45</v>
      </c>
      <c r="I5587" s="47">
        <f>IFERROR(ROUND(Table1[[#This Row],[cancellation time decimal]],0),"not cancelled")</f>
        <v>18</v>
      </c>
      <c r="J5587" s="10">
        <f>IFERROR(MOD(Table1[[#This Row],[cancellation hour rounded]],24),"not cancelled")</f>
        <v>18</v>
      </c>
      <c r="K5587" s="32">
        <f>1/Table1[[#This Row],[Duration (Time between doses '[in hours'])]]</f>
        <v>8.3333333333333329E-2</v>
      </c>
      <c r="L5587" s="33">
        <f>Table1[[#This Row],[number doses per hour]]*INDEX(Table2[price per dose],Table1[[#This Row],[Drug ID]])</f>
        <v>0.56619444444444444</v>
      </c>
      <c r="M5587" s="11" t="b">
        <f>AND(Table1[[#This Row],[hour of cancellation 0 to 23]]&gt;=0,Table1[[#This Row],[hour of cancellation 0 to 23]]&lt;=23)</f>
        <v>1</v>
      </c>
    </row>
    <row r="5588" spans="1:13" x14ac:dyDescent="0.3">
      <c r="A5588" s="1">
        <v>5587</v>
      </c>
      <c r="B5588" s="1">
        <v>1</v>
      </c>
      <c r="C5588" s="2">
        <v>41155.057794005501</v>
      </c>
      <c r="D5588" s="2">
        <v>41215.057638888888</v>
      </c>
      <c r="E5588" s="1">
        <v>12</v>
      </c>
      <c r="F5588" s="2">
        <v>41156.25415301232</v>
      </c>
      <c r="G5588" s="1">
        <v>0</v>
      </c>
      <c r="H5588" s="32">
        <f>IFERROR(HOUR(Table1[[#This Row],[Cancel Date/time]])+MINUTE(Table1[[#This Row],[Cancel Date/time]])/60,"not cancelled")</f>
        <v>6.083333333333333</v>
      </c>
      <c r="I5588" s="47">
        <f>IFERROR(ROUND(Table1[[#This Row],[cancellation time decimal]],0),"not cancelled")</f>
        <v>6</v>
      </c>
      <c r="J5588" s="10">
        <f>IFERROR(MOD(Table1[[#This Row],[cancellation hour rounded]],24),"not cancelled")</f>
        <v>6</v>
      </c>
      <c r="K5588" s="32">
        <f>1/Table1[[#This Row],[Duration (Time between doses '[in hours'])]]</f>
        <v>8.3333333333333329E-2</v>
      </c>
      <c r="L5588" s="33">
        <f>Table1[[#This Row],[number doses per hour]]*INDEX(Table2[price per dose],Table1[[#This Row],[Drug ID]])</f>
        <v>0.56619444444444444</v>
      </c>
      <c r="M5588" s="11" t="b">
        <f>AND(Table1[[#This Row],[hour of cancellation 0 to 23]]&gt;=0,Table1[[#This Row],[hour of cancellation 0 to 23]]&lt;=23)</f>
        <v>1</v>
      </c>
    </row>
    <row r="5589" spans="1:13" hidden="1" x14ac:dyDescent="0.3">
      <c r="A5589" s="1">
        <v>5588</v>
      </c>
      <c r="B5589" s="1">
        <v>7</v>
      </c>
      <c r="C5589" s="2">
        <v>41155.347595086569</v>
      </c>
      <c r="D5589" s="2">
        <v>41158.555555555555</v>
      </c>
      <c r="E5589" s="1">
        <v>24</v>
      </c>
      <c r="F5589" s="2" t="s">
        <v>5</v>
      </c>
      <c r="G5589" s="1">
        <v>0</v>
      </c>
      <c r="H5589" s="32" t="str">
        <f>IFERROR(HOUR(Table1[[#This Row],[Cancel Date/time]])+MINUTE(Table1[[#This Row],[Cancel Date/time]])/60,"not cancelled")</f>
        <v>not cancelled</v>
      </c>
      <c r="I5589" s="47" t="str">
        <f>IFERROR(ROUND(Table1[[#This Row],[cancellation time decimal]],0),"not cancelled")</f>
        <v>not cancelled</v>
      </c>
      <c r="J5589" s="10" t="str">
        <f>IFERROR(MOD(Table1[[#This Row],[cancellation hour rounded]],24),"not cancelled")</f>
        <v>not cancelled</v>
      </c>
      <c r="K5589" s="32">
        <f>1/Table1[[#This Row],[Duration (Time between doses '[in hours'])]]</f>
        <v>4.1666666666666664E-2</v>
      </c>
      <c r="L5589" s="33">
        <f>Table1[[#This Row],[number doses per hour]]*INDEX(Table2[price per dose],Table1[[#This Row],[Drug ID]])</f>
        <v>1.2958049999999997</v>
      </c>
      <c r="M5589" s="11" t="b">
        <f>AND(Table1[[#This Row],[hour of cancellation 0 to 23]]&gt;=0,Table1[[#This Row],[hour of cancellation 0 to 23]]&lt;=23)</f>
        <v>0</v>
      </c>
    </row>
    <row r="5590" spans="1:13" x14ac:dyDescent="0.3">
      <c r="A5590" s="1">
        <v>5589</v>
      </c>
      <c r="B5590" s="1">
        <v>5</v>
      </c>
      <c r="C5590" s="2">
        <v>41155.414844467014</v>
      </c>
      <c r="D5590" s="2">
        <v>41215.414583333331</v>
      </c>
      <c r="E5590" s="1">
        <v>24</v>
      </c>
      <c r="F5590" s="2">
        <v>41157.486704208124</v>
      </c>
      <c r="G5590" s="1">
        <v>0</v>
      </c>
      <c r="H5590" s="32">
        <f>IFERROR(HOUR(Table1[[#This Row],[Cancel Date/time]])+MINUTE(Table1[[#This Row],[Cancel Date/time]])/60,"not cancelled")</f>
        <v>11.666666666666666</v>
      </c>
      <c r="I5590" s="47">
        <f>IFERROR(ROUND(Table1[[#This Row],[cancellation time decimal]],0),"not cancelled")</f>
        <v>12</v>
      </c>
      <c r="J5590" s="10">
        <f>IFERROR(MOD(Table1[[#This Row],[cancellation hour rounded]],24),"not cancelled")</f>
        <v>12</v>
      </c>
      <c r="K5590" s="32">
        <f>1/Table1[[#This Row],[Duration (Time between doses '[in hours'])]]</f>
        <v>4.1666666666666664E-2</v>
      </c>
      <c r="L5590" s="33">
        <f>Table1[[#This Row],[number doses per hour]]*INDEX(Table2[price per dose],Table1[[#This Row],[Drug ID]])</f>
        <v>0.2815833333333333</v>
      </c>
      <c r="M5590" s="11" t="b">
        <f>AND(Table1[[#This Row],[hour of cancellation 0 to 23]]&gt;=0,Table1[[#This Row],[hour of cancellation 0 to 23]]&lt;=23)</f>
        <v>1</v>
      </c>
    </row>
    <row r="5591" spans="1:13" x14ac:dyDescent="0.3">
      <c r="A5591" s="1">
        <v>5590</v>
      </c>
      <c r="B5591" s="1">
        <v>4</v>
      </c>
      <c r="C5591" s="2">
        <v>41155.494213024722</v>
      </c>
      <c r="D5591" s="2">
        <v>41215.493750000001</v>
      </c>
      <c r="E5591" s="1">
        <v>12</v>
      </c>
      <c r="F5591" s="2">
        <v>41158.743317097644</v>
      </c>
      <c r="G5591" s="1">
        <v>0</v>
      </c>
      <c r="H5591" s="32">
        <f>IFERROR(HOUR(Table1[[#This Row],[Cancel Date/time]])+MINUTE(Table1[[#This Row],[Cancel Date/time]])/60,"not cancelled")</f>
        <v>17.833333333333332</v>
      </c>
      <c r="I5591" s="47">
        <f>IFERROR(ROUND(Table1[[#This Row],[cancellation time decimal]],0),"not cancelled")</f>
        <v>18</v>
      </c>
      <c r="J5591" s="10">
        <f>IFERROR(MOD(Table1[[#This Row],[cancellation hour rounded]],24),"not cancelled")</f>
        <v>18</v>
      </c>
      <c r="K5591" s="32">
        <f>1/Table1[[#This Row],[Duration (Time between doses '[in hours'])]]</f>
        <v>8.3333333333333329E-2</v>
      </c>
      <c r="L5591" s="33">
        <f>Table1[[#This Row],[number doses per hour]]*INDEX(Table2[price per dose],Table1[[#This Row],[Drug ID]])</f>
        <v>1.448055119047619</v>
      </c>
      <c r="M5591" s="11" t="b">
        <f>AND(Table1[[#This Row],[hour of cancellation 0 to 23]]&gt;=0,Table1[[#This Row],[hour of cancellation 0 to 23]]&lt;=23)</f>
        <v>1</v>
      </c>
    </row>
    <row r="5592" spans="1:13" x14ac:dyDescent="0.3">
      <c r="A5592" s="1">
        <v>5591</v>
      </c>
      <c r="B5592" s="1">
        <v>6</v>
      </c>
      <c r="C5592" s="2">
        <v>41155.460068934852</v>
      </c>
      <c r="D5592" s="2">
        <v>41215.459722222222</v>
      </c>
      <c r="E5592" s="1">
        <v>24</v>
      </c>
      <c r="F5592" s="2">
        <v>41162.439262031687</v>
      </c>
      <c r="G5592" s="1">
        <v>0</v>
      </c>
      <c r="H5592" s="32">
        <f>IFERROR(HOUR(Table1[[#This Row],[Cancel Date/time]])+MINUTE(Table1[[#This Row],[Cancel Date/time]])/60,"not cancelled")</f>
        <v>10.533333333333333</v>
      </c>
      <c r="I5592" s="47">
        <f>IFERROR(ROUND(Table1[[#This Row],[cancellation time decimal]],0),"not cancelled")</f>
        <v>11</v>
      </c>
      <c r="J5592" s="10">
        <f>IFERROR(MOD(Table1[[#This Row],[cancellation hour rounded]],24),"not cancelled")</f>
        <v>11</v>
      </c>
      <c r="K5592" s="32">
        <f>1/Table1[[#This Row],[Duration (Time between doses '[in hours'])]]</f>
        <v>4.1666666666666664E-2</v>
      </c>
      <c r="L5592" s="33">
        <f>Table1[[#This Row],[number doses per hour]]*INDEX(Table2[price per dose],Table1[[#This Row],[Drug ID]])</f>
        <v>0.35218749999999999</v>
      </c>
      <c r="M5592" s="11" t="b">
        <f>AND(Table1[[#This Row],[hour of cancellation 0 to 23]]&gt;=0,Table1[[#This Row],[hour of cancellation 0 to 23]]&lt;=23)</f>
        <v>1</v>
      </c>
    </row>
    <row r="5593" spans="1:13" x14ac:dyDescent="0.3">
      <c r="A5593" s="1">
        <v>5592</v>
      </c>
      <c r="B5593" s="1">
        <v>4</v>
      </c>
      <c r="C5593" s="2">
        <v>41155.477313509968</v>
      </c>
      <c r="D5593" s="2">
        <v>41215.477083333339</v>
      </c>
      <c r="E5593" s="1">
        <v>12</v>
      </c>
      <c r="F5593" s="2">
        <v>41158.510576560984</v>
      </c>
      <c r="G5593" s="1">
        <v>0</v>
      </c>
      <c r="H5593" s="32">
        <f>IFERROR(HOUR(Table1[[#This Row],[Cancel Date/time]])+MINUTE(Table1[[#This Row],[Cancel Date/time]])/60,"not cancelled")</f>
        <v>12.25</v>
      </c>
      <c r="I5593" s="47">
        <f>IFERROR(ROUND(Table1[[#This Row],[cancellation time decimal]],0),"not cancelled")</f>
        <v>12</v>
      </c>
      <c r="J5593" s="10">
        <f>IFERROR(MOD(Table1[[#This Row],[cancellation hour rounded]],24),"not cancelled")</f>
        <v>12</v>
      </c>
      <c r="K5593" s="32">
        <f>1/Table1[[#This Row],[Duration (Time between doses '[in hours'])]]</f>
        <v>8.3333333333333329E-2</v>
      </c>
      <c r="L5593" s="33">
        <f>Table1[[#This Row],[number doses per hour]]*INDEX(Table2[price per dose],Table1[[#This Row],[Drug ID]])</f>
        <v>1.448055119047619</v>
      </c>
      <c r="M5593" s="11" t="b">
        <f>AND(Table1[[#This Row],[hour of cancellation 0 to 23]]&gt;=0,Table1[[#This Row],[hour of cancellation 0 to 23]]&lt;=23)</f>
        <v>1</v>
      </c>
    </row>
    <row r="5594" spans="1:13" x14ac:dyDescent="0.3">
      <c r="A5594" s="1">
        <v>5593</v>
      </c>
      <c r="B5594" s="1">
        <v>5</v>
      </c>
      <c r="C5594" s="2">
        <v>41155.478378096217</v>
      </c>
      <c r="D5594" s="2">
        <v>41215.477777777778</v>
      </c>
      <c r="E5594" s="1">
        <v>24</v>
      </c>
      <c r="F5594" s="2">
        <v>41159.397451787496</v>
      </c>
      <c r="G5594" s="1">
        <v>0</v>
      </c>
      <c r="H5594" s="32">
        <f>IFERROR(HOUR(Table1[[#This Row],[Cancel Date/time]])+MINUTE(Table1[[#This Row],[Cancel Date/time]])/60,"not cancelled")</f>
        <v>9.5333333333333332</v>
      </c>
      <c r="I5594" s="47">
        <f>IFERROR(ROUND(Table1[[#This Row],[cancellation time decimal]],0),"not cancelled")</f>
        <v>10</v>
      </c>
      <c r="J5594" s="10">
        <f>IFERROR(MOD(Table1[[#This Row],[cancellation hour rounded]],24),"not cancelled")</f>
        <v>10</v>
      </c>
      <c r="K5594" s="32">
        <f>1/Table1[[#This Row],[Duration (Time between doses '[in hours'])]]</f>
        <v>4.1666666666666664E-2</v>
      </c>
      <c r="L5594" s="33">
        <f>Table1[[#This Row],[number doses per hour]]*INDEX(Table2[price per dose],Table1[[#This Row],[Drug ID]])</f>
        <v>0.2815833333333333</v>
      </c>
      <c r="M5594" s="11" t="b">
        <f>AND(Table1[[#This Row],[hour of cancellation 0 to 23]]&gt;=0,Table1[[#This Row],[hour of cancellation 0 to 23]]&lt;=23)</f>
        <v>1</v>
      </c>
    </row>
    <row r="5595" spans="1:13" x14ac:dyDescent="0.3">
      <c r="A5595" s="1">
        <v>5594</v>
      </c>
      <c r="B5595" s="1">
        <v>2</v>
      </c>
      <c r="C5595" s="2">
        <v>41155.469975227134</v>
      </c>
      <c r="D5595" s="2">
        <v>41215.469444444447</v>
      </c>
      <c r="E5595" s="1">
        <v>10</v>
      </c>
      <c r="F5595" s="2">
        <v>41156.377764078155</v>
      </c>
      <c r="G5595" s="1">
        <v>0</v>
      </c>
      <c r="H5595" s="32">
        <f>IFERROR(HOUR(Table1[[#This Row],[Cancel Date/time]])+MINUTE(Table1[[#This Row],[Cancel Date/time]])/60,"not cancelled")</f>
        <v>9.0500000000000007</v>
      </c>
      <c r="I5595" s="47">
        <f>IFERROR(ROUND(Table1[[#This Row],[cancellation time decimal]],0),"not cancelled")</f>
        <v>9</v>
      </c>
      <c r="J5595" s="10">
        <f>IFERROR(MOD(Table1[[#This Row],[cancellation hour rounded]],24),"not cancelled")</f>
        <v>9</v>
      </c>
      <c r="K5595" s="32">
        <f>1/Table1[[#This Row],[Duration (Time between doses '[in hours'])]]</f>
        <v>0.1</v>
      </c>
      <c r="L5595" s="33">
        <f>Table1[[#This Row],[number doses per hour]]*INDEX(Table2[price per dose],Table1[[#This Row],[Drug ID]])</f>
        <v>0.84959999999999969</v>
      </c>
      <c r="M5595" s="11" t="b">
        <f>AND(Table1[[#This Row],[hour of cancellation 0 to 23]]&gt;=0,Table1[[#This Row],[hour of cancellation 0 to 23]]&lt;=23)</f>
        <v>1</v>
      </c>
    </row>
    <row r="5596" spans="1:13" x14ac:dyDescent="0.3">
      <c r="A5596" s="1">
        <v>5595</v>
      </c>
      <c r="B5596" s="1">
        <v>1</v>
      </c>
      <c r="C5596" s="2">
        <v>41155.462758915564</v>
      </c>
      <c r="D5596" s="2">
        <v>41215.462500000001</v>
      </c>
      <c r="E5596" s="1">
        <v>12</v>
      </c>
      <c r="F5596" s="2">
        <v>41156.278647609419</v>
      </c>
      <c r="G5596" s="1">
        <v>0</v>
      </c>
      <c r="H5596" s="32">
        <f>IFERROR(HOUR(Table1[[#This Row],[Cancel Date/time]])+MINUTE(Table1[[#This Row],[Cancel Date/time]])/60,"not cancelled")</f>
        <v>6.6833333333333336</v>
      </c>
      <c r="I5596" s="47">
        <f>IFERROR(ROUND(Table1[[#This Row],[cancellation time decimal]],0),"not cancelled")</f>
        <v>7</v>
      </c>
      <c r="J5596" s="10">
        <f>IFERROR(MOD(Table1[[#This Row],[cancellation hour rounded]],24),"not cancelled")</f>
        <v>7</v>
      </c>
      <c r="K5596" s="32">
        <f>1/Table1[[#This Row],[Duration (Time between doses '[in hours'])]]</f>
        <v>8.3333333333333329E-2</v>
      </c>
      <c r="L5596" s="33">
        <f>Table1[[#This Row],[number doses per hour]]*INDEX(Table2[price per dose],Table1[[#This Row],[Drug ID]])</f>
        <v>0.56619444444444444</v>
      </c>
      <c r="M5596" s="11" t="b">
        <f>AND(Table1[[#This Row],[hour of cancellation 0 to 23]]&gt;=0,Table1[[#This Row],[hour of cancellation 0 to 23]]&lt;=23)</f>
        <v>1</v>
      </c>
    </row>
    <row r="5597" spans="1:13" x14ac:dyDescent="0.3">
      <c r="A5597" s="1">
        <v>5596</v>
      </c>
      <c r="B5597" s="1">
        <v>1</v>
      </c>
      <c r="C5597" s="2">
        <v>41155.501490336741</v>
      </c>
      <c r="D5597" s="2">
        <v>41215.501388888886</v>
      </c>
      <c r="E5597" s="1">
        <v>8</v>
      </c>
      <c r="F5597" s="2">
        <v>41155.699439768752</v>
      </c>
      <c r="G5597" s="1">
        <v>0</v>
      </c>
      <c r="H5597" s="32">
        <f>IFERROR(HOUR(Table1[[#This Row],[Cancel Date/time]])+MINUTE(Table1[[#This Row],[Cancel Date/time]])/60,"not cancelled")</f>
        <v>16.783333333333335</v>
      </c>
      <c r="I5597" s="47">
        <f>IFERROR(ROUND(Table1[[#This Row],[cancellation time decimal]],0),"not cancelled")</f>
        <v>17</v>
      </c>
      <c r="J5597" s="10">
        <f>IFERROR(MOD(Table1[[#This Row],[cancellation hour rounded]],24),"not cancelled")</f>
        <v>17</v>
      </c>
      <c r="K5597" s="32">
        <f>1/Table1[[#This Row],[Duration (Time between doses '[in hours'])]]</f>
        <v>0.125</v>
      </c>
      <c r="L5597" s="33">
        <f>Table1[[#This Row],[number doses per hour]]*INDEX(Table2[price per dose],Table1[[#This Row],[Drug ID]])</f>
        <v>0.84929166666666667</v>
      </c>
      <c r="M5597" s="11" t="b">
        <f>AND(Table1[[#This Row],[hour of cancellation 0 to 23]]&gt;=0,Table1[[#This Row],[hour of cancellation 0 to 23]]&lt;=23)</f>
        <v>1</v>
      </c>
    </row>
    <row r="5598" spans="1:13" x14ac:dyDescent="0.3">
      <c r="A5598" s="1">
        <v>5597</v>
      </c>
      <c r="B5598" s="1">
        <v>3</v>
      </c>
      <c r="C5598" s="2">
        <v>41155.523295002597</v>
      </c>
      <c r="D5598" s="2">
        <v>41215.522916666669</v>
      </c>
      <c r="E5598" s="1">
        <v>24</v>
      </c>
      <c r="F5598" s="2">
        <v>41157.396338054205</v>
      </c>
      <c r="G5598" s="1">
        <v>0</v>
      </c>
      <c r="H5598" s="32">
        <f>IFERROR(HOUR(Table1[[#This Row],[Cancel Date/time]])+MINUTE(Table1[[#This Row],[Cancel Date/time]])/60,"not cancelled")</f>
        <v>9.5</v>
      </c>
      <c r="I5598" s="47">
        <f>IFERROR(ROUND(Table1[[#This Row],[cancellation time decimal]],0),"not cancelled")</f>
        <v>10</v>
      </c>
      <c r="J5598" s="10">
        <f>IFERROR(MOD(Table1[[#This Row],[cancellation hour rounded]],24),"not cancelled")</f>
        <v>10</v>
      </c>
      <c r="K5598" s="32">
        <f>1/Table1[[#This Row],[Duration (Time between doses '[in hours'])]]</f>
        <v>4.1666666666666664E-2</v>
      </c>
      <c r="L5598" s="33">
        <f>Table1[[#This Row],[number doses per hour]]*INDEX(Table2[price per dose],Table1[[#This Row],[Drug ID]])</f>
        <v>0.18133000000000002</v>
      </c>
      <c r="M5598" s="11" t="b">
        <f>AND(Table1[[#This Row],[hour of cancellation 0 to 23]]&gt;=0,Table1[[#This Row],[hour of cancellation 0 to 23]]&lt;=23)</f>
        <v>1</v>
      </c>
    </row>
    <row r="5599" spans="1:13" x14ac:dyDescent="0.3">
      <c r="A5599" s="1">
        <v>5598</v>
      </c>
      <c r="B5599" s="1">
        <v>5</v>
      </c>
      <c r="C5599" s="2">
        <v>41155.511068379892</v>
      </c>
      <c r="D5599" s="2">
        <v>41215.510416666664</v>
      </c>
      <c r="E5599" s="1">
        <v>24</v>
      </c>
      <c r="F5599" s="2">
        <v>41159.525443835846</v>
      </c>
      <c r="G5599" s="1">
        <v>0</v>
      </c>
      <c r="H5599" s="32">
        <f>IFERROR(HOUR(Table1[[#This Row],[Cancel Date/time]])+MINUTE(Table1[[#This Row],[Cancel Date/time]])/60,"not cancelled")</f>
        <v>12.6</v>
      </c>
      <c r="I5599" s="47">
        <f>IFERROR(ROUND(Table1[[#This Row],[cancellation time decimal]],0),"not cancelled")</f>
        <v>13</v>
      </c>
      <c r="J5599" s="10">
        <f>IFERROR(MOD(Table1[[#This Row],[cancellation hour rounded]],24),"not cancelled")</f>
        <v>13</v>
      </c>
      <c r="K5599" s="32">
        <f>1/Table1[[#This Row],[Duration (Time between doses '[in hours'])]]</f>
        <v>4.1666666666666664E-2</v>
      </c>
      <c r="L5599" s="33">
        <f>Table1[[#This Row],[number doses per hour]]*INDEX(Table2[price per dose],Table1[[#This Row],[Drug ID]])</f>
        <v>0.2815833333333333</v>
      </c>
      <c r="M5599" s="11" t="b">
        <f>AND(Table1[[#This Row],[hour of cancellation 0 to 23]]&gt;=0,Table1[[#This Row],[hour of cancellation 0 to 23]]&lt;=23)</f>
        <v>1</v>
      </c>
    </row>
    <row r="5600" spans="1:13" x14ac:dyDescent="0.3">
      <c r="A5600" s="1">
        <v>5599</v>
      </c>
      <c r="B5600" s="1">
        <v>2</v>
      </c>
      <c r="C5600" s="2">
        <v>41155.525521424584</v>
      </c>
      <c r="D5600" s="2">
        <v>41215.525000000001</v>
      </c>
      <c r="E5600" s="1">
        <v>10</v>
      </c>
      <c r="F5600" s="2">
        <v>41156.590705855189</v>
      </c>
      <c r="G5600" s="1">
        <v>0</v>
      </c>
      <c r="H5600" s="32">
        <f>IFERROR(HOUR(Table1[[#This Row],[Cancel Date/time]])+MINUTE(Table1[[#This Row],[Cancel Date/time]])/60,"not cancelled")</f>
        <v>14.166666666666666</v>
      </c>
      <c r="I5600" s="47">
        <f>IFERROR(ROUND(Table1[[#This Row],[cancellation time decimal]],0),"not cancelled")</f>
        <v>14</v>
      </c>
      <c r="J5600" s="10">
        <f>IFERROR(MOD(Table1[[#This Row],[cancellation hour rounded]],24),"not cancelled")</f>
        <v>14</v>
      </c>
      <c r="K5600" s="32">
        <f>1/Table1[[#This Row],[Duration (Time between doses '[in hours'])]]</f>
        <v>0.1</v>
      </c>
      <c r="L5600" s="33">
        <f>Table1[[#This Row],[number doses per hour]]*INDEX(Table2[price per dose],Table1[[#This Row],[Drug ID]])</f>
        <v>0.84959999999999969</v>
      </c>
      <c r="M5600" s="11" t="b">
        <f>AND(Table1[[#This Row],[hour of cancellation 0 to 23]]&gt;=0,Table1[[#This Row],[hour of cancellation 0 to 23]]&lt;=23)</f>
        <v>1</v>
      </c>
    </row>
    <row r="5601" spans="1:13" x14ac:dyDescent="0.3">
      <c r="A5601" s="1">
        <v>5600</v>
      </c>
      <c r="B5601" s="1">
        <v>6</v>
      </c>
      <c r="C5601" s="2">
        <v>41155.582172646595</v>
      </c>
      <c r="D5601" s="2">
        <v>41215.581944444442</v>
      </c>
      <c r="E5601" s="1">
        <v>24</v>
      </c>
      <c r="F5601" s="2">
        <v>41162.566452296131</v>
      </c>
      <c r="G5601" s="1">
        <v>0</v>
      </c>
      <c r="H5601" s="32">
        <f>IFERROR(HOUR(Table1[[#This Row],[Cancel Date/time]])+MINUTE(Table1[[#This Row],[Cancel Date/time]])/60,"not cancelled")</f>
        <v>13.583333333333334</v>
      </c>
      <c r="I5601" s="47">
        <f>IFERROR(ROUND(Table1[[#This Row],[cancellation time decimal]],0),"not cancelled")</f>
        <v>14</v>
      </c>
      <c r="J5601" s="10">
        <f>IFERROR(MOD(Table1[[#This Row],[cancellation hour rounded]],24),"not cancelled")</f>
        <v>14</v>
      </c>
      <c r="K5601" s="32">
        <f>1/Table1[[#This Row],[Duration (Time between doses '[in hours'])]]</f>
        <v>4.1666666666666664E-2</v>
      </c>
      <c r="L5601" s="33">
        <f>Table1[[#This Row],[number doses per hour]]*INDEX(Table2[price per dose],Table1[[#This Row],[Drug ID]])</f>
        <v>0.35218749999999999</v>
      </c>
      <c r="M5601" s="11" t="b">
        <f>AND(Table1[[#This Row],[hour of cancellation 0 to 23]]&gt;=0,Table1[[#This Row],[hour of cancellation 0 to 23]]&lt;=23)</f>
        <v>1</v>
      </c>
    </row>
    <row r="5602" spans="1:13" x14ac:dyDescent="0.3">
      <c r="A5602" s="1">
        <v>5601</v>
      </c>
      <c r="B5602" s="1">
        <v>4</v>
      </c>
      <c r="C5602" s="2">
        <v>41155.627460249445</v>
      </c>
      <c r="D5602" s="2">
        <v>41215.627083333333</v>
      </c>
      <c r="E5602" s="1">
        <v>12</v>
      </c>
      <c r="F5602" s="2">
        <v>41158.33923200467</v>
      </c>
      <c r="G5602" s="1">
        <v>0</v>
      </c>
      <c r="H5602" s="32">
        <f>IFERROR(HOUR(Table1[[#This Row],[Cancel Date/time]])+MINUTE(Table1[[#This Row],[Cancel Date/time]])/60,"not cancelled")</f>
        <v>8.1333333333333329</v>
      </c>
      <c r="I5602" s="47">
        <f>IFERROR(ROUND(Table1[[#This Row],[cancellation time decimal]],0),"not cancelled")</f>
        <v>8</v>
      </c>
      <c r="J5602" s="10">
        <f>IFERROR(MOD(Table1[[#This Row],[cancellation hour rounded]],24),"not cancelled")</f>
        <v>8</v>
      </c>
      <c r="K5602" s="32">
        <f>1/Table1[[#This Row],[Duration (Time between doses '[in hours'])]]</f>
        <v>8.3333333333333329E-2</v>
      </c>
      <c r="L5602" s="33">
        <f>Table1[[#This Row],[number doses per hour]]*INDEX(Table2[price per dose],Table1[[#This Row],[Drug ID]])</f>
        <v>1.448055119047619</v>
      </c>
      <c r="M5602" s="11" t="b">
        <f>AND(Table1[[#This Row],[hour of cancellation 0 to 23]]&gt;=0,Table1[[#This Row],[hour of cancellation 0 to 23]]&lt;=23)</f>
        <v>1</v>
      </c>
    </row>
    <row r="5603" spans="1:13" x14ac:dyDescent="0.3">
      <c r="A5603" s="1">
        <v>5602</v>
      </c>
      <c r="B5603" s="1">
        <v>3</v>
      </c>
      <c r="C5603" s="2">
        <v>41155.648794974441</v>
      </c>
      <c r="D5603" s="2">
        <v>41215.648611111108</v>
      </c>
      <c r="E5603" s="1">
        <v>24</v>
      </c>
      <c r="F5603" s="2">
        <v>41157.489680399442</v>
      </c>
      <c r="G5603" s="1">
        <v>0</v>
      </c>
      <c r="H5603" s="32">
        <f>IFERROR(HOUR(Table1[[#This Row],[Cancel Date/time]])+MINUTE(Table1[[#This Row],[Cancel Date/time]])/60,"not cancelled")</f>
        <v>11.75</v>
      </c>
      <c r="I5603" s="47">
        <f>IFERROR(ROUND(Table1[[#This Row],[cancellation time decimal]],0),"not cancelled")</f>
        <v>12</v>
      </c>
      <c r="J5603" s="10">
        <f>IFERROR(MOD(Table1[[#This Row],[cancellation hour rounded]],24),"not cancelled")</f>
        <v>12</v>
      </c>
      <c r="K5603" s="32">
        <f>1/Table1[[#This Row],[Duration (Time between doses '[in hours'])]]</f>
        <v>4.1666666666666664E-2</v>
      </c>
      <c r="L5603" s="33">
        <f>Table1[[#This Row],[number doses per hour]]*INDEX(Table2[price per dose],Table1[[#This Row],[Drug ID]])</f>
        <v>0.18133000000000002</v>
      </c>
      <c r="M5603" s="11" t="b">
        <f>AND(Table1[[#This Row],[hour of cancellation 0 to 23]]&gt;=0,Table1[[#This Row],[hour of cancellation 0 to 23]]&lt;=23)</f>
        <v>1</v>
      </c>
    </row>
    <row r="5604" spans="1:13" x14ac:dyDescent="0.3">
      <c r="A5604" s="1">
        <v>5603</v>
      </c>
      <c r="B5604" s="1">
        <v>4</v>
      </c>
      <c r="C5604" s="2">
        <v>41155.667494094501</v>
      </c>
      <c r="D5604" s="2">
        <v>41215.667361111111</v>
      </c>
      <c r="E5604" s="1">
        <v>12</v>
      </c>
      <c r="F5604" s="2">
        <v>41158.698693684091</v>
      </c>
      <c r="G5604" s="1">
        <v>0</v>
      </c>
      <c r="H5604" s="32">
        <f>IFERROR(HOUR(Table1[[#This Row],[Cancel Date/time]])+MINUTE(Table1[[#This Row],[Cancel Date/time]])/60,"not cancelled")</f>
        <v>16.766666666666666</v>
      </c>
      <c r="I5604" s="47">
        <f>IFERROR(ROUND(Table1[[#This Row],[cancellation time decimal]],0),"not cancelled")</f>
        <v>17</v>
      </c>
      <c r="J5604" s="10">
        <f>IFERROR(MOD(Table1[[#This Row],[cancellation hour rounded]],24),"not cancelled")</f>
        <v>17</v>
      </c>
      <c r="K5604" s="32">
        <f>1/Table1[[#This Row],[Duration (Time between doses '[in hours'])]]</f>
        <v>8.3333333333333329E-2</v>
      </c>
      <c r="L5604" s="33">
        <f>Table1[[#This Row],[number doses per hour]]*INDEX(Table2[price per dose],Table1[[#This Row],[Drug ID]])</f>
        <v>1.448055119047619</v>
      </c>
      <c r="M5604" s="11" t="b">
        <f>AND(Table1[[#This Row],[hour of cancellation 0 to 23]]&gt;=0,Table1[[#This Row],[hour of cancellation 0 to 23]]&lt;=23)</f>
        <v>1</v>
      </c>
    </row>
    <row r="5605" spans="1:13" hidden="1" x14ac:dyDescent="0.3">
      <c r="A5605" s="1">
        <v>5604</v>
      </c>
      <c r="B5605" s="1">
        <v>1</v>
      </c>
      <c r="C5605" s="2">
        <v>41155.775078479397</v>
      </c>
      <c r="D5605" s="2">
        <v>41158.316657056006</v>
      </c>
      <c r="E5605" s="1">
        <v>12</v>
      </c>
      <c r="F5605" s="2" t="s">
        <v>5</v>
      </c>
      <c r="G5605" s="1">
        <v>0</v>
      </c>
      <c r="H5605" s="32" t="str">
        <f>IFERROR(HOUR(Table1[[#This Row],[Cancel Date/time]])+MINUTE(Table1[[#This Row],[Cancel Date/time]])/60,"not cancelled")</f>
        <v>not cancelled</v>
      </c>
      <c r="I5605" s="47" t="str">
        <f>IFERROR(ROUND(Table1[[#This Row],[cancellation time decimal]],0),"not cancelled")</f>
        <v>not cancelled</v>
      </c>
      <c r="J5605" s="10" t="str">
        <f>IFERROR(MOD(Table1[[#This Row],[cancellation hour rounded]],24),"not cancelled")</f>
        <v>not cancelled</v>
      </c>
      <c r="K5605" s="32">
        <f>1/Table1[[#This Row],[Duration (Time between doses '[in hours'])]]</f>
        <v>8.3333333333333329E-2</v>
      </c>
      <c r="L5605" s="33">
        <f>Table1[[#This Row],[number doses per hour]]*INDEX(Table2[price per dose],Table1[[#This Row],[Drug ID]])</f>
        <v>0.56619444444444444</v>
      </c>
      <c r="M5605" s="11" t="b">
        <f>AND(Table1[[#This Row],[hour of cancellation 0 to 23]]&gt;=0,Table1[[#This Row],[hour of cancellation 0 to 23]]&lt;=23)</f>
        <v>0</v>
      </c>
    </row>
    <row r="5606" spans="1:13" x14ac:dyDescent="0.3">
      <c r="A5606" s="1">
        <v>5605</v>
      </c>
      <c r="B5606" s="1">
        <v>2</v>
      </c>
      <c r="C5606" s="2">
        <v>41155.814398136237</v>
      </c>
      <c r="D5606" s="2">
        <v>41215.813888888886</v>
      </c>
      <c r="E5606" s="1">
        <v>10</v>
      </c>
      <c r="F5606" s="2">
        <v>41158.298740184575</v>
      </c>
      <c r="G5606" s="1">
        <v>0</v>
      </c>
      <c r="H5606" s="32">
        <f>IFERROR(HOUR(Table1[[#This Row],[Cancel Date/time]])+MINUTE(Table1[[#This Row],[Cancel Date/time]])/60,"not cancelled")</f>
        <v>7.166666666666667</v>
      </c>
      <c r="I5606" s="47">
        <f>IFERROR(ROUND(Table1[[#This Row],[cancellation time decimal]],0),"not cancelled")</f>
        <v>7</v>
      </c>
      <c r="J5606" s="10">
        <f>IFERROR(MOD(Table1[[#This Row],[cancellation hour rounded]],24),"not cancelled")</f>
        <v>7</v>
      </c>
      <c r="K5606" s="32">
        <f>1/Table1[[#This Row],[Duration (Time between doses '[in hours'])]]</f>
        <v>0.1</v>
      </c>
      <c r="L5606" s="33">
        <f>Table1[[#This Row],[number doses per hour]]*INDEX(Table2[price per dose],Table1[[#This Row],[Drug ID]])</f>
        <v>0.84959999999999969</v>
      </c>
      <c r="M5606" s="11" t="b">
        <f>AND(Table1[[#This Row],[hour of cancellation 0 to 23]]&gt;=0,Table1[[#This Row],[hour of cancellation 0 to 23]]&lt;=23)</f>
        <v>1</v>
      </c>
    </row>
    <row r="5607" spans="1:13" x14ac:dyDescent="0.3">
      <c r="A5607" s="1">
        <v>5606</v>
      </c>
      <c r="B5607" s="1">
        <v>1</v>
      </c>
      <c r="C5607" s="2">
        <v>41155.86554140463</v>
      </c>
      <c r="D5607" s="2">
        <v>41215.865277777782</v>
      </c>
      <c r="E5607" s="1">
        <v>8</v>
      </c>
      <c r="F5607" s="2">
        <v>41156.255092112428</v>
      </c>
      <c r="G5607" s="1">
        <v>0</v>
      </c>
      <c r="H5607" s="32">
        <f>IFERROR(HOUR(Table1[[#This Row],[Cancel Date/time]])+MINUTE(Table1[[#This Row],[Cancel Date/time]])/60,"not cancelled")</f>
        <v>6.1166666666666663</v>
      </c>
      <c r="I5607" s="47">
        <f>IFERROR(ROUND(Table1[[#This Row],[cancellation time decimal]],0),"not cancelled")</f>
        <v>6</v>
      </c>
      <c r="J5607" s="10">
        <f>IFERROR(MOD(Table1[[#This Row],[cancellation hour rounded]],24),"not cancelled")</f>
        <v>6</v>
      </c>
      <c r="K5607" s="32">
        <f>1/Table1[[#This Row],[Duration (Time between doses '[in hours'])]]</f>
        <v>0.125</v>
      </c>
      <c r="L5607" s="33">
        <f>Table1[[#This Row],[number doses per hour]]*INDEX(Table2[price per dose],Table1[[#This Row],[Drug ID]])</f>
        <v>0.84929166666666667</v>
      </c>
      <c r="M5607" s="11" t="b">
        <f>AND(Table1[[#This Row],[hour of cancellation 0 to 23]]&gt;=0,Table1[[#This Row],[hour of cancellation 0 to 23]]&lt;=23)</f>
        <v>1</v>
      </c>
    </row>
    <row r="5608" spans="1:13" x14ac:dyDescent="0.3">
      <c r="A5608" s="1">
        <v>5607</v>
      </c>
      <c r="B5608" s="1">
        <v>10</v>
      </c>
      <c r="C5608" s="2">
        <v>41155.933855589086</v>
      </c>
      <c r="D5608" s="2">
        <v>41215.933333333334</v>
      </c>
      <c r="E5608" s="1">
        <v>1</v>
      </c>
      <c r="F5608" s="2">
        <v>41159.732659750538</v>
      </c>
      <c r="G5608" s="1">
        <v>3</v>
      </c>
      <c r="H5608" s="32">
        <f>IFERROR(HOUR(Table1[[#This Row],[Cancel Date/time]])+MINUTE(Table1[[#This Row],[Cancel Date/time]])/60,"not cancelled")</f>
        <v>17.583333333333332</v>
      </c>
      <c r="I5608" s="47">
        <f>IFERROR(ROUND(Table1[[#This Row],[cancellation time decimal]],0),"not cancelled")</f>
        <v>18</v>
      </c>
      <c r="J5608" s="10">
        <f>IFERROR(MOD(Table1[[#This Row],[cancellation hour rounded]],24),"not cancelled")</f>
        <v>18</v>
      </c>
      <c r="K5608" s="32">
        <f>1/Table1[[#This Row],[Duration (Time between doses '[in hours'])]]</f>
        <v>1</v>
      </c>
      <c r="L5608" s="33">
        <f>Table1[[#This Row],[number doses per hour]]*INDEX(Table2[price per dose],Table1[[#This Row],[Drug ID]])</f>
        <v>2.5716000000000001</v>
      </c>
      <c r="M5608" s="11" t="b">
        <f>AND(Table1[[#This Row],[hour of cancellation 0 to 23]]&gt;=0,Table1[[#This Row],[hour of cancellation 0 to 23]]&lt;=23)</f>
        <v>1</v>
      </c>
    </row>
    <row r="5609" spans="1:13" x14ac:dyDescent="0.3">
      <c r="A5609" s="1">
        <v>5608</v>
      </c>
      <c r="B5609" s="1">
        <v>6</v>
      </c>
      <c r="C5609" s="2">
        <v>41155.92504124689</v>
      </c>
      <c r="D5609" s="2">
        <v>41215.924999999996</v>
      </c>
      <c r="E5609" s="1">
        <v>24</v>
      </c>
      <c r="F5609" s="2">
        <v>41158.479699155789</v>
      </c>
      <c r="G5609" s="1">
        <v>0</v>
      </c>
      <c r="H5609" s="32">
        <f>IFERROR(HOUR(Table1[[#This Row],[Cancel Date/time]])+MINUTE(Table1[[#This Row],[Cancel Date/time]])/60,"not cancelled")</f>
        <v>11.5</v>
      </c>
      <c r="I5609" s="47">
        <f>IFERROR(ROUND(Table1[[#This Row],[cancellation time decimal]],0),"not cancelled")</f>
        <v>12</v>
      </c>
      <c r="J5609" s="10">
        <f>IFERROR(MOD(Table1[[#This Row],[cancellation hour rounded]],24),"not cancelled")</f>
        <v>12</v>
      </c>
      <c r="K5609" s="32">
        <f>1/Table1[[#This Row],[Duration (Time between doses '[in hours'])]]</f>
        <v>4.1666666666666664E-2</v>
      </c>
      <c r="L5609" s="33">
        <f>Table1[[#This Row],[number doses per hour]]*INDEX(Table2[price per dose],Table1[[#This Row],[Drug ID]])</f>
        <v>0.35218749999999999</v>
      </c>
      <c r="M5609" s="11" t="b">
        <f>AND(Table1[[#This Row],[hour of cancellation 0 to 23]]&gt;=0,Table1[[#This Row],[hour of cancellation 0 to 23]]&lt;=23)</f>
        <v>1</v>
      </c>
    </row>
    <row r="5610" spans="1:13" x14ac:dyDescent="0.3">
      <c r="A5610" s="1">
        <v>5609</v>
      </c>
      <c r="B5610" s="1">
        <v>3</v>
      </c>
      <c r="C5610" s="2">
        <v>41156.039941888142</v>
      </c>
      <c r="D5610" s="2">
        <v>41216.039583333331</v>
      </c>
      <c r="E5610" s="1">
        <v>24</v>
      </c>
      <c r="F5610" s="2">
        <v>41159.039534917618</v>
      </c>
      <c r="G5610" s="1">
        <v>0</v>
      </c>
      <c r="H5610" s="32">
        <f>IFERROR(HOUR(Table1[[#This Row],[Cancel Date/time]])+MINUTE(Table1[[#This Row],[Cancel Date/time]])/60,"not cancelled")</f>
        <v>0.93333333333333335</v>
      </c>
      <c r="I5610" s="47">
        <f>IFERROR(ROUND(Table1[[#This Row],[cancellation time decimal]],0),"not cancelled")</f>
        <v>1</v>
      </c>
      <c r="J5610" s="10">
        <f>IFERROR(MOD(Table1[[#This Row],[cancellation hour rounded]],24),"not cancelled")</f>
        <v>1</v>
      </c>
      <c r="K5610" s="32">
        <f>1/Table1[[#This Row],[Duration (Time between doses '[in hours'])]]</f>
        <v>4.1666666666666664E-2</v>
      </c>
      <c r="L5610" s="33">
        <f>Table1[[#This Row],[number doses per hour]]*INDEX(Table2[price per dose],Table1[[#This Row],[Drug ID]])</f>
        <v>0.18133000000000002</v>
      </c>
      <c r="M5610" s="11" t="b">
        <f>AND(Table1[[#This Row],[hour of cancellation 0 to 23]]&gt;=0,Table1[[#This Row],[hour of cancellation 0 to 23]]&lt;=23)</f>
        <v>1</v>
      </c>
    </row>
    <row r="5611" spans="1:13" x14ac:dyDescent="0.3">
      <c r="A5611" s="1">
        <v>5610</v>
      </c>
      <c r="B5611" s="1">
        <v>6</v>
      </c>
      <c r="C5611" s="2">
        <v>41156.004625721827</v>
      </c>
      <c r="D5611" s="2">
        <v>41216.004166666666</v>
      </c>
      <c r="E5611" s="1">
        <v>24</v>
      </c>
      <c r="F5611" s="2">
        <v>41167.488672705826</v>
      </c>
      <c r="G5611" s="1">
        <v>0</v>
      </c>
      <c r="H5611" s="32">
        <f>IFERROR(HOUR(Table1[[#This Row],[Cancel Date/time]])+MINUTE(Table1[[#This Row],[Cancel Date/time]])/60,"not cancelled")</f>
        <v>11.716666666666667</v>
      </c>
      <c r="I5611" s="47">
        <f>IFERROR(ROUND(Table1[[#This Row],[cancellation time decimal]],0),"not cancelled")</f>
        <v>12</v>
      </c>
      <c r="J5611" s="10">
        <f>IFERROR(MOD(Table1[[#This Row],[cancellation hour rounded]],24),"not cancelled")</f>
        <v>12</v>
      </c>
      <c r="K5611" s="32">
        <f>1/Table1[[#This Row],[Duration (Time between doses '[in hours'])]]</f>
        <v>4.1666666666666664E-2</v>
      </c>
      <c r="L5611" s="33">
        <f>Table1[[#This Row],[number doses per hour]]*INDEX(Table2[price per dose],Table1[[#This Row],[Drug ID]])</f>
        <v>0.35218749999999999</v>
      </c>
      <c r="M5611" s="11" t="b">
        <f>AND(Table1[[#This Row],[hour of cancellation 0 to 23]]&gt;=0,Table1[[#This Row],[hour of cancellation 0 to 23]]&lt;=23)</f>
        <v>1</v>
      </c>
    </row>
    <row r="5612" spans="1:13" x14ac:dyDescent="0.3">
      <c r="A5612" s="1">
        <v>5611</v>
      </c>
      <c r="B5612" s="1">
        <v>1</v>
      </c>
      <c r="C5612" s="2">
        <v>41156.061159064877</v>
      </c>
      <c r="D5612" s="2">
        <v>41216.061111111107</v>
      </c>
      <c r="E5612" s="1">
        <v>12</v>
      </c>
      <c r="F5612" s="2">
        <v>41156.631987093882</v>
      </c>
      <c r="G5612" s="1">
        <v>0</v>
      </c>
      <c r="H5612" s="32">
        <f>IFERROR(HOUR(Table1[[#This Row],[Cancel Date/time]])+MINUTE(Table1[[#This Row],[Cancel Date/time]])/60,"not cancelled")</f>
        <v>15.166666666666666</v>
      </c>
      <c r="I5612" s="47">
        <f>IFERROR(ROUND(Table1[[#This Row],[cancellation time decimal]],0),"not cancelled")</f>
        <v>15</v>
      </c>
      <c r="J5612" s="10">
        <f>IFERROR(MOD(Table1[[#This Row],[cancellation hour rounded]],24),"not cancelled")</f>
        <v>15</v>
      </c>
      <c r="K5612" s="32">
        <f>1/Table1[[#This Row],[Duration (Time between doses '[in hours'])]]</f>
        <v>8.3333333333333329E-2</v>
      </c>
      <c r="L5612" s="33">
        <f>Table1[[#This Row],[number doses per hour]]*INDEX(Table2[price per dose],Table1[[#This Row],[Drug ID]])</f>
        <v>0.56619444444444444</v>
      </c>
      <c r="M5612" s="11" t="b">
        <f>AND(Table1[[#This Row],[hour of cancellation 0 to 23]]&gt;=0,Table1[[#This Row],[hour of cancellation 0 to 23]]&lt;=23)</f>
        <v>1</v>
      </c>
    </row>
    <row r="5613" spans="1:13" x14ac:dyDescent="0.3">
      <c r="A5613" s="1">
        <v>5612</v>
      </c>
      <c r="B5613" s="1">
        <v>1</v>
      </c>
      <c r="C5613" s="2">
        <v>41156.145840145189</v>
      </c>
      <c r="D5613" s="2">
        <v>41216.145833333336</v>
      </c>
      <c r="E5613" s="1">
        <v>8</v>
      </c>
      <c r="F5613" s="2">
        <v>41156.860454999849</v>
      </c>
      <c r="G5613" s="1">
        <v>0</v>
      </c>
      <c r="H5613" s="32">
        <f>IFERROR(HOUR(Table1[[#This Row],[Cancel Date/time]])+MINUTE(Table1[[#This Row],[Cancel Date/time]])/60,"not cancelled")</f>
        <v>20.65</v>
      </c>
      <c r="I5613" s="47">
        <f>IFERROR(ROUND(Table1[[#This Row],[cancellation time decimal]],0),"not cancelled")</f>
        <v>21</v>
      </c>
      <c r="J5613" s="10">
        <f>IFERROR(MOD(Table1[[#This Row],[cancellation hour rounded]],24),"not cancelled")</f>
        <v>21</v>
      </c>
      <c r="K5613" s="32">
        <f>1/Table1[[#This Row],[Duration (Time between doses '[in hours'])]]</f>
        <v>0.125</v>
      </c>
      <c r="L5613" s="33">
        <f>Table1[[#This Row],[number doses per hour]]*INDEX(Table2[price per dose],Table1[[#This Row],[Drug ID]])</f>
        <v>0.84929166666666667</v>
      </c>
      <c r="M5613" s="11" t="b">
        <f>AND(Table1[[#This Row],[hour of cancellation 0 to 23]]&gt;=0,Table1[[#This Row],[hour of cancellation 0 to 23]]&lt;=23)</f>
        <v>1</v>
      </c>
    </row>
    <row r="5614" spans="1:13" x14ac:dyDescent="0.3">
      <c r="A5614" s="1">
        <v>5613</v>
      </c>
      <c r="B5614" s="1">
        <v>6</v>
      </c>
      <c r="C5614" s="2">
        <v>41156.160927050973</v>
      </c>
      <c r="D5614" s="2">
        <v>41216.160416666666</v>
      </c>
      <c r="E5614" s="1">
        <v>24</v>
      </c>
      <c r="F5614" s="2">
        <v>41162.172686347702</v>
      </c>
      <c r="G5614" s="1">
        <v>0</v>
      </c>
      <c r="H5614" s="32">
        <f>IFERROR(HOUR(Table1[[#This Row],[Cancel Date/time]])+MINUTE(Table1[[#This Row],[Cancel Date/time]])/60,"not cancelled")</f>
        <v>4.1333333333333337</v>
      </c>
      <c r="I5614" s="47">
        <f>IFERROR(ROUND(Table1[[#This Row],[cancellation time decimal]],0),"not cancelled")</f>
        <v>4</v>
      </c>
      <c r="J5614" s="10">
        <f>IFERROR(MOD(Table1[[#This Row],[cancellation hour rounded]],24),"not cancelled")</f>
        <v>4</v>
      </c>
      <c r="K5614" s="32">
        <f>1/Table1[[#This Row],[Duration (Time between doses '[in hours'])]]</f>
        <v>4.1666666666666664E-2</v>
      </c>
      <c r="L5614" s="33">
        <f>Table1[[#This Row],[number doses per hour]]*INDEX(Table2[price per dose],Table1[[#This Row],[Drug ID]])</f>
        <v>0.35218749999999999</v>
      </c>
      <c r="M5614" s="11" t="b">
        <f>AND(Table1[[#This Row],[hour of cancellation 0 to 23]]&gt;=0,Table1[[#This Row],[hour of cancellation 0 to 23]]&lt;=23)</f>
        <v>1</v>
      </c>
    </row>
    <row r="5615" spans="1:13" x14ac:dyDescent="0.3">
      <c r="A5615" s="1">
        <v>5614</v>
      </c>
      <c r="B5615" s="1">
        <v>2</v>
      </c>
      <c r="C5615" s="2">
        <v>41156.367864362488</v>
      </c>
      <c r="D5615" s="2">
        <v>41160.40902777778</v>
      </c>
      <c r="E5615" s="1">
        <v>10</v>
      </c>
      <c r="F5615" s="2">
        <v>41157.759734015788</v>
      </c>
      <c r="G5615" s="1">
        <v>0</v>
      </c>
      <c r="H5615" s="32">
        <f>IFERROR(HOUR(Table1[[#This Row],[Cancel Date/time]])+MINUTE(Table1[[#This Row],[Cancel Date/time]])/60,"not cancelled")</f>
        <v>18.233333333333334</v>
      </c>
      <c r="I5615" s="47">
        <f>IFERROR(ROUND(Table1[[#This Row],[cancellation time decimal]],0),"not cancelled")</f>
        <v>18</v>
      </c>
      <c r="J5615" s="10">
        <f>IFERROR(MOD(Table1[[#This Row],[cancellation hour rounded]],24),"not cancelled")</f>
        <v>18</v>
      </c>
      <c r="K5615" s="32">
        <f>1/Table1[[#This Row],[Duration (Time between doses '[in hours'])]]</f>
        <v>0.1</v>
      </c>
      <c r="L5615" s="33">
        <f>Table1[[#This Row],[number doses per hour]]*INDEX(Table2[price per dose],Table1[[#This Row],[Drug ID]])</f>
        <v>0.84959999999999969</v>
      </c>
      <c r="M5615" s="11" t="b">
        <f>AND(Table1[[#This Row],[hour of cancellation 0 to 23]]&gt;=0,Table1[[#This Row],[hour of cancellation 0 to 23]]&lt;=23)</f>
        <v>1</v>
      </c>
    </row>
    <row r="5616" spans="1:13" x14ac:dyDescent="0.3">
      <c r="A5616" s="1">
        <v>5615</v>
      </c>
      <c r="B5616" s="1">
        <v>3</v>
      </c>
      <c r="C5616" s="2">
        <v>41156.372829736771</v>
      </c>
      <c r="D5616" s="2">
        <v>41216.372222222228</v>
      </c>
      <c r="E5616" s="1">
        <v>24</v>
      </c>
      <c r="F5616" s="2">
        <v>41158.476204712599</v>
      </c>
      <c r="G5616" s="1">
        <v>0</v>
      </c>
      <c r="H5616" s="32">
        <f>IFERROR(HOUR(Table1[[#This Row],[Cancel Date/time]])+MINUTE(Table1[[#This Row],[Cancel Date/time]])/60,"not cancelled")</f>
        <v>11.416666666666666</v>
      </c>
      <c r="I5616" s="47">
        <f>IFERROR(ROUND(Table1[[#This Row],[cancellation time decimal]],0),"not cancelled")</f>
        <v>11</v>
      </c>
      <c r="J5616" s="10">
        <f>IFERROR(MOD(Table1[[#This Row],[cancellation hour rounded]],24),"not cancelled")</f>
        <v>11</v>
      </c>
      <c r="K5616" s="32">
        <f>1/Table1[[#This Row],[Duration (Time between doses '[in hours'])]]</f>
        <v>4.1666666666666664E-2</v>
      </c>
      <c r="L5616" s="33">
        <f>Table1[[#This Row],[number doses per hour]]*INDEX(Table2[price per dose],Table1[[#This Row],[Drug ID]])</f>
        <v>0.18133000000000002</v>
      </c>
      <c r="M5616" s="11" t="b">
        <f>AND(Table1[[#This Row],[hour of cancellation 0 to 23]]&gt;=0,Table1[[#This Row],[hour of cancellation 0 to 23]]&lt;=23)</f>
        <v>1</v>
      </c>
    </row>
    <row r="5617" spans="1:13" hidden="1" x14ac:dyDescent="0.3">
      <c r="A5617" s="1">
        <v>5616</v>
      </c>
      <c r="B5617" s="1">
        <v>6</v>
      </c>
      <c r="C5617" s="2">
        <v>41156.339507738412</v>
      </c>
      <c r="D5617" s="2">
        <v>41160.922233646117</v>
      </c>
      <c r="E5617" s="1">
        <v>24</v>
      </c>
      <c r="F5617" s="2" t="s">
        <v>5</v>
      </c>
      <c r="G5617" s="1">
        <v>0</v>
      </c>
      <c r="H5617" s="32" t="str">
        <f>IFERROR(HOUR(Table1[[#This Row],[Cancel Date/time]])+MINUTE(Table1[[#This Row],[Cancel Date/time]])/60,"not cancelled")</f>
        <v>not cancelled</v>
      </c>
      <c r="I5617" s="47" t="str">
        <f>IFERROR(ROUND(Table1[[#This Row],[cancellation time decimal]],0),"not cancelled")</f>
        <v>not cancelled</v>
      </c>
      <c r="J5617" s="10" t="str">
        <f>IFERROR(MOD(Table1[[#This Row],[cancellation hour rounded]],24),"not cancelled")</f>
        <v>not cancelled</v>
      </c>
      <c r="K5617" s="32">
        <f>1/Table1[[#This Row],[Duration (Time between doses '[in hours'])]]</f>
        <v>4.1666666666666664E-2</v>
      </c>
      <c r="L5617" s="33">
        <f>Table1[[#This Row],[number doses per hour]]*INDEX(Table2[price per dose],Table1[[#This Row],[Drug ID]])</f>
        <v>0.35218749999999999</v>
      </c>
      <c r="M5617" s="11" t="b">
        <f>AND(Table1[[#This Row],[hour of cancellation 0 to 23]]&gt;=0,Table1[[#This Row],[hour of cancellation 0 to 23]]&lt;=23)</f>
        <v>0</v>
      </c>
    </row>
    <row r="5618" spans="1:13" x14ac:dyDescent="0.3">
      <c r="A5618" s="1">
        <v>5617</v>
      </c>
      <c r="B5618" s="1">
        <v>7</v>
      </c>
      <c r="C5618" s="2">
        <v>41156.334772346789</v>
      </c>
      <c r="D5618" s="2">
        <v>41216.334722222222</v>
      </c>
      <c r="E5618" s="1">
        <v>24</v>
      </c>
      <c r="F5618" s="2">
        <v>41163.422539390653</v>
      </c>
      <c r="G5618" s="1">
        <v>0</v>
      </c>
      <c r="H5618" s="32">
        <f>IFERROR(HOUR(Table1[[#This Row],[Cancel Date/time]])+MINUTE(Table1[[#This Row],[Cancel Date/time]])/60,"not cancelled")</f>
        <v>10.133333333333333</v>
      </c>
      <c r="I5618" s="47">
        <f>IFERROR(ROUND(Table1[[#This Row],[cancellation time decimal]],0),"not cancelled")</f>
        <v>10</v>
      </c>
      <c r="J5618" s="10">
        <f>IFERROR(MOD(Table1[[#This Row],[cancellation hour rounded]],24),"not cancelled")</f>
        <v>10</v>
      </c>
      <c r="K5618" s="32">
        <f>1/Table1[[#This Row],[Duration (Time between doses '[in hours'])]]</f>
        <v>4.1666666666666664E-2</v>
      </c>
      <c r="L5618" s="33">
        <f>Table1[[#This Row],[number doses per hour]]*INDEX(Table2[price per dose],Table1[[#This Row],[Drug ID]])</f>
        <v>1.2958049999999997</v>
      </c>
      <c r="M5618" s="11" t="b">
        <f>AND(Table1[[#This Row],[hour of cancellation 0 to 23]]&gt;=0,Table1[[#This Row],[hour of cancellation 0 to 23]]&lt;=23)</f>
        <v>1</v>
      </c>
    </row>
    <row r="5619" spans="1:13" x14ac:dyDescent="0.3">
      <c r="A5619" s="1">
        <v>5618</v>
      </c>
      <c r="B5619" s="1">
        <v>3</v>
      </c>
      <c r="C5619" s="2">
        <v>41156.342802010149</v>
      </c>
      <c r="D5619" s="2">
        <v>41216.342361111114</v>
      </c>
      <c r="E5619" s="1">
        <v>24</v>
      </c>
      <c r="F5619" s="2">
        <v>41158.722707970359</v>
      </c>
      <c r="G5619" s="1">
        <v>0</v>
      </c>
      <c r="H5619" s="32">
        <f>IFERROR(HOUR(Table1[[#This Row],[Cancel Date/time]])+MINUTE(Table1[[#This Row],[Cancel Date/time]])/60,"not cancelled")</f>
        <v>17.333333333333332</v>
      </c>
      <c r="I5619" s="47">
        <f>IFERROR(ROUND(Table1[[#This Row],[cancellation time decimal]],0),"not cancelled")</f>
        <v>17</v>
      </c>
      <c r="J5619" s="10">
        <f>IFERROR(MOD(Table1[[#This Row],[cancellation hour rounded]],24),"not cancelled")</f>
        <v>17</v>
      </c>
      <c r="K5619" s="32">
        <f>1/Table1[[#This Row],[Duration (Time between doses '[in hours'])]]</f>
        <v>4.1666666666666664E-2</v>
      </c>
      <c r="L5619" s="33">
        <f>Table1[[#This Row],[number doses per hour]]*INDEX(Table2[price per dose],Table1[[#This Row],[Drug ID]])</f>
        <v>0.18133000000000002</v>
      </c>
      <c r="M5619" s="11" t="b">
        <f>AND(Table1[[#This Row],[hour of cancellation 0 to 23]]&gt;=0,Table1[[#This Row],[hour of cancellation 0 to 23]]&lt;=23)</f>
        <v>1</v>
      </c>
    </row>
    <row r="5620" spans="1:13" x14ac:dyDescent="0.3">
      <c r="A5620" s="1">
        <v>5619</v>
      </c>
      <c r="B5620" s="1">
        <v>4</v>
      </c>
      <c r="C5620" s="2">
        <v>41156.371953446025</v>
      </c>
      <c r="D5620" s="2">
        <v>41216.371527777781</v>
      </c>
      <c r="E5620" s="1">
        <v>12</v>
      </c>
      <c r="F5620" s="2">
        <v>41158.464170904685</v>
      </c>
      <c r="G5620" s="1">
        <v>0</v>
      </c>
      <c r="H5620" s="32">
        <f>IFERROR(HOUR(Table1[[#This Row],[Cancel Date/time]])+MINUTE(Table1[[#This Row],[Cancel Date/time]])/60,"not cancelled")</f>
        <v>11.133333333333333</v>
      </c>
      <c r="I5620" s="47">
        <f>IFERROR(ROUND(Table1[[#This Row],[cancellation time decimal]],0),"not cancelled")</f>
        <v>11</v>
      </c>
      <c r="J5620" s="10">
        <f>IFERROR(MOD(Table1[[#This Row],[cancellation hour rounded]],24),"not cancelled")</f>
        <v>11</v>
      </c>
      <c r="K5620" s="32">
        <f>1/Table1[[#This Row],[Duration (Time between doses '[in hours'])]]</f>
        <v>8.3333333333333329E-2</v>
      </c>
      <c r="L5620" s="33">
        <f>Table1[[#This Row],[number doses per hour]]*INDEX(Table2[price per dose],Table1[[#This Row],[Drug ID]])</f>
        <v>1.448055119047619</v>
      </c>
      <c r="M5620" s="11" t="b">
        <f>AND(Table1[[#This Row],[hour of cancellation 0 to 23]]&gt;=0,Table1[[#This Row],[hour of cancellation 0 to 23]]&lt;=23)</f>
        <v>1</v>
      </c>
    </row>
    <row r="5621" spans="1:13" x14ac:dyDescent="0.3">
      <c r="A5621" s="1">
        <v>5620</v>
      </c>
      <c r="B5621" s="1">
        <v>5</v>
      </c>
      <c r="C5621" s="2">
        <v>41156.401446767137</v>
      </c>
      <c r="D5621" s="2">
        <v>41216.401388888888</v>
      </c>
      <c r="E5621" s="1">
        <v>24</v>
      </c>
      <c r="F5621" s="2">
        <v>41158.486326746861</v>
      </c>
      <c r="G5621" s="1">
        <v>0</v>
      </c>
      <c r="H5621" s="32">
        <f>IFERROR(HOUR(Table1[[#This Row],[Cancel Date/time]])+MINUTE(Table1[[#This Row],[Cancel Date/time]])/60,"not cancelled")</f>
        <v>11.666666666666666</v>
      </c>
      <c r="I5621" s="47">
        <f>IFERROR(ROUND(Table1[[#This Row],[cancellation time decimal]],0),"not cancelled")</f>
        <v>12</v>
      </c>
      <c r="J5621" s="10">
        <f>IFERROR(MOD(Table1[[#This Row],[cancellation hour rounded]],24),"not cancelled")</f>
        <v>12</v>
      </c>
      <c r="K5621" s="32">
        <f>1/Table1[[#This Row],[Duration (Time between doses '[in hours'])]]</f>
        <v>4.1666666666666664E-2</v>
      </c>
      <c r="L5621" s="33">
        <f>Table1[[#This Row],[number doses per hour]]*INDEX(Table2[price per dose],Table1[[#This Row],[Drug ID]])</f>
        <v>0.2815833333333333</v>
      </c>
      <c r="M5621" s="11" t="b">
        <f>AND(Table1[[#This Row],[hour of cancellation 0 to 23]]&gt;=0,Table1[[#This Row],[hour of cancellation 0 to 23]]&lt;=23)</f>
        <v>1</v>
      </c>
    </row>
    <row r="5622" spans="1:13" x14ac:dyDescent="0.3">
      <c r="A5622" s="1">
        <v>5621</v>
      </c>
      <c r="B5622" s="1">
        <v>1</v>
      </c>
      <c r="C5622" s="2">
        <v>41156.391169586794</v>
      </c>
      <c r="D5622" s="2">
        <v>41216.390972222223</v>
      </c>
      <c r="E5622" s="1">
        <v>8</v>
      </c>
      <c r="F5622" s="2">
        <v>41157.538073045456</v>
      </c>
      <c r="G5622" s="1">
        <v>0</v>
      </c>
      <c r="H5622" s="32">
        <f>IFERROR(HOUR(Table1[[#This Row],[Cancel Date/time]])+MINUTE(Table1[[#This Row],[Cancel Date/time]])/60,"not cancelled")</f>
        <v>12.9</v>
      </c>
      <c r="I5622" s="47">
        <f>IFERROR(ROUND(Table1[[#This Row],[cancellation time decimal]],0),"not cancelled")</f>
        <v>13</v>
      </c>
      <c r="J5622" s="10">
        <f>IFERROR(MOD(Table1[[#This Row],[cancellation hour rounded]],24),"not cancelled")</f>
        <v>13</v>
      </c>
      <c r="K5622" s="32">
        <f>1/Table1[[#This Row],[Duration (Time between doses '[in hours'])]]</f>
        <v>0.125</v>
      </c>
      <c r="L5622" s="33">
        <f>Table1[[#This Row],[number doses per hour]]*INDEX(Table2[price per dose],Table1[[#This Row],[Drug ID]])</f>
        <v>0.84929166666666667</v>
      </c>
      <c r="M5622" s="11" t="b">
        <f>AND(Table1[[#This Row],[hour of cancellation 0 to 23]]&gt;=0,Table1[[#This Row],[hour of cancellation 0 to 23]]&lt;=23)</f>
        <v>1</v>
      </c>
    </row>
    <row r="5623" spans="1:13" x14ac:dyDescent="0.3">
      <c r="A5623" s="1">
        <v>5622</v>
      </c>
      <c r="B5623" s="1">
        <v>3</v>
      </c>
      <c r="C5623" s="2">
        <v>41156.426116976705</v>
      </c>
      <c r="D5623" s="2">
        <v>41216.425694444442</v>
      </c>
      <c r="E5623" s="1">
        <v>24</v>
      </c>
      <c r="F5623" s="2">
        <v>41158.298223885206</v>
      </c>
      <c r="G5623" s="1">
        <v>0</v>
      </c>
      <c r="H5623" s="32">
        <f>IFERROR(HOUR(Table1[[#This Row],[Cancel Date/time]])+MINUTE(Table1[[#This Row],[Cancel Date/time]])/60,"not cancelled")</f>
        <v>7.15</v>
      </c>
      <c r="I5623" s="47">
        <f>IFERROR(ROUND(Table1[[#This Row],[cancellation time decimal]],0),"not cancelled")</f>
        <v>7</v>
      </c>
      <c r="J5623" s="10">
        <f>IFERROR(MOD(Table1[[#This Row],[cancellation hour rounded]],24),"not cancelled")</f>
        <v>7</v>
      </c>
      <c r="K5623" s="32">
        <f>1/Table1[[#This Row],[Duration (Time between doses '[in hours'])]]</f>
        <v>4.1666666666666664E-2</v>
      </c>
      <c r="L5623" s="33">
        <f>Table1[[#This Row],[number doses per hour]]*INDEX(Table2[price per dose],Table1[[#This Row],[Drug ID]])</f>
        <v>0.18133000000000002</v>
      </c>
      <c r="M5623" s="11" t="b">
        <f>AND(Table1[[#This Row],[hour of cancellation 0 to 23]]&gt;=0,Table1[[#This Row],[hour of cancellation 0 to 23]]&lt;=23)</f>
        <v>1</v>
      </c>
    </row>
    <row r="5624" spans="1:13" x14ac:dyDescent="0.3">
      <c r="A5624" s="1">
        <v>5623</v>
      </c>
      <c r="B5624" s="1">
        <v>3</v>
      </c>
      <c r="C5624" s="2">
        <v>41156.439843720487</v>
      </c>
      <c r="D5624" s="2">
        <v>41216.439583333333</v>
      </c>
      <c r="E5624" s="1">
        <v>24</v>
      </c>
      <c r="F5624" s="2">
        <v>41158.679837096781</v>
      </c>
      <c r="G5624" s="1">
        <v>0</v>
      </c>
      <c r="H5624" s="32">
        <f>IFERROR(HOUR(Table1[[#This Row],[Cancel Date/time]])+MINUTE(Table1[[#This Row],[Cancel Date/time]])/60,"not cancelled")</f>
        <v>16.3</v>
      </c>
      <c r="I5624" s="47">
        <f>IFERROR(ROUND(Table1[[#This Row],[cancellation time decimal]],0),"not cancelled")</f>
        <v>16</v>
      </c>
      <c r="J5624" s="10">
        <f>IFERROR(MOD(Table1[[#This Row],[cancellation hour rounded]],24),"not cancelled")</f>
        <v>16</v>
      </c>
      <c r="K5624" s="32">
        <f>1/Table1[[#This Row],[Duration (Time between doses '[in hours'])]]</f>
        <v>4.1666666666666664E-2</v>
      </c>
      <c r="L5624" s="33">
        <f>Table1[[#This Row],[number doses per hour]]*INDEX(Table2[price per dose],Table1[[#This Row],[Drug ID]])</f>
        <v>0.18133000000000002</v>
      </c>
      <c r="M5624" s="11" t="b">
        <f>AND(Table1[[#This Row],[hour of cancellation 0 to 23]]&gt;=0,Table1[[#This Row],[hour of cancellation 0 to 23]]&lt;=23)</f>
        <v>1</v>
      </c>
    </row>
    <row r="5625" spans="1:13" x14ac:dyDescent="0.3">
      <c r="A5625" s="1">
        <v>5624</v>
      </c>
      <c r="B5625" s="1">
        <v>4</v>
      </c>
      <c r="C5625" s="2">
        <v>41156.492232934223</v>
      </c>
      <c r="D5625" s="2">
        <v>41216.491666666669</v>
      </c>
      <c r="E5625" s="1">
        <v>12</v>
      </c>
      <c r="F5625" s="2">
        <v>41159.828651879245</v>
      </c>
      <c r="G5625" s="1">
        <v>0</v>
      </c>
      <c r="H5625" s="32">
        <f>IFERROR(HOUR(Table1[[#This Row],[Cancel Date/time]])+MINUTE(Table1[[#This Row],[Cancel Date/time]])/60,"not cancelled")</f>
        <v>19.883333333333333</v>
      </c>
      <c r="I5625" s="47">
        <f>IFERROR(ROUND(Table1[[#This Row],[cancellation time decimal]],0),"not cancelled")</f>
        <v>20</v>
      </c>
      <c r="J5625" s="10">
        <f>IFERROR(MOD(Table1[[#This Row],[cancellation hour rounded]],24),"not cancelled")</f>
        <v>20</v>
      </c>
      <c r="K5625" s="32">
        <f>1/Table1[[#This Row],[Duration (Time between doses '[in hours'])]]</f>
        <v>8.3333333333333329E-2</v>
      </c>
      <c r="L5625" s="33">
        <f>Table1[[#This Row],[number doses per hour]]*INDEX(Table2[price per dose],Table1[[#This Row],[Drug ID]])</f>
        <v>1.448055119047619</v>
      </c>
      <c r="M5625" s="11" t="b">
        <f>AND(Table1[[#This Row],[hour of cancellation 0 to 23]]&gt;=0,Table1[[#This Row],[hour of cancellation 0 to 23]]&lt;=23)</f>
        <v>1</v>
      </c>
    </row>
    <row r="5626" spans="1:13" x14ac:dyDescent="0.3">
      <c r="A5626" s="1">
        <v>5625</v>
      </c>
      <c r="B5626" s="1">
        <v>6</v>
      </c>
      <c r="C5626" s="2">
        <v>41156.484797321253</v>
      </c>
      <c r="D5626" s="2">
        <v>41216.484722222223</v>
      </c>
      <c r="E5626" s="1">
        <v>24</v>
      </c>
      <c r="F5626" s="2">
        <v>41162.182733674163</v>
      </c>
      <c r="G5626" s="1">
        <v>0</v>
      </c>
      <c r="H5626" s="32">
        <f>IFERROR(HOUR(Table1[[#This Row],[Cancel Date/time]])+MINUTE(Table1[[#This Row],[Cancel Date/time]])/60,"not cancelled")</f>
        <v>4.3833333333333337</v>
      </c>
      <c r="I5626" s="47">
        <f>IFERROR(ROUND(Table1[[#This Row],[cancellation time decimal]],0),"not cancelled")</f>
        <v>4</v>
      </c>
      <c r="J5626" s="10">
        <f>IFERROR(MOD(Table1[[#This Row],[cancellation hour rounded]],24),"not cancelled")</f>
        <v>4</v>
      </c>
      <c r="K5626" s="32">
        <f>1/Table1[[#This Row],[Duration (Time between doses '[in hours'])]]</f>
        <v>4.1666666666666664E-2</v>
      </c>
      <c r="L5626" s="33">
        <f>Table1[[#This Row],[number doses per hour]]*INDEX(Table2[price per dose],Table1[[#This Row],[Drug ID]])</f>
        <v>0.35218749999999999</v>
      </c>
      <c r="M5626" s="11" t="b">
        <f>AND(Table1[[#This Row],[hour of cancellation 0 to 23]]&gt;=0,Table1[[#This Row],[hour of cancellation 0 to 23]]&lt;=23)</f>
        <v>1</v>
      </c>
    </row>
    <row r="5627" spans="1:13" hidden="1" x14ac:dyDescent="0.3">
      <c r="A5627" s="1">
        <v>5626</v>
      </c>
      <c r="B5627" s="1">
        <v>8</v>
      </c>
      <c r="C5627" s="2">
        <v>41156.463897727903</v>
      </c>
      <c r="D5627" s="2">
        <v>41160.588337553898</v>
      </c>
      <c r="E5627" s="1">
        <v>3</v>
      </c>
      <c r="F5627" s="2" t="s">
        <v>5</v>
      </c>
      <c r="G5627" s="1">
        <v>2</v>
      </c>
      <c r="H5627" s="32" t="str">
        <f>IFERROR(HOUR(Table1[[#This Row],[Cancel Date/time]])+MINUTE(Table1[[#This Row],[Cancel Date/time]])/60,"not cancelled")</f>
        <v>not cancelled</v>
      </c>
      <c r="I5627" s="47" t="str">
        <f>IFERROR(ROUND(Table1[[#This Row],[cancellation time decimal]],0),"not cancelled")</f>
        <v>not cancelled</v>
      </c>
      <c r="J5627" s="10" t="str">
        <f>IFERROR(MOD(Table1[[#This Row],[cancellation hour rounded]],24),"not cancelled")</f>
        <v>not cancelled</v>
      </c>
      <c r="K5627" s="32">
        <f>1/Table1[[#This Row],[Duration (Time between doses '[in hours'])]]</f>
        <v>0.33333333333333331</v>
      </c>
      <c r="L5627" s="33">
        <f>Table1[[#This Row],[number doses per hour]]*INDEX(Table2[price per dose],Table1[[#This Row],[Drug ID]])</f>
        <v>0.29998222222222221</v>
      </c>
      <c r="M5627" s="11" t="b">
        <f>AND(Table1[[#This Row],[hour of cancellation 0 to 23]]&gt;=0,Table1[[#This Row],[hour of cancellation 0 to 23]]&lt;=23)</f>
        <v>0</v>
      </c>
    </row>
    <row r="5628" spans="1:13" x14ac:dyDescent="0.3">
      <c r="A5628" s="1">
        <v>5627</v>
      </c>
      <c r="B5628" s="1">
        <v>3</v>
      </c>
      <c r="C5628" s="2">
        <v>41156.486592818103</v>
      </c>
      <c r="D5628" s="2">
        <v>41216.486111111117</v>
      </c>
      <c r="E5628" s="1">
        <v>24</v>
      </c>
      <c r="F5628" s="2">
        <v>41158.516615384622</v>
      </c>
      <c r="G5628" s="1">
        <v>0</v>
      </c>
      <c r="H5628" s="32">
        <f>IFERROR(HOUR(Table1[[#This Row],[Cancel Date/time]])+MINUTE(Table1[[#This Row],[Cancel Date/time]])/60,"not cancelled")</f>
        <v>12.383333333333333</v>
      </c>
      <c r="I5628" s="47">
        <f>IFERROR(ROUND(Table1[[#This Row],[cancellation time decimal]],0),"not cancelled")</f>
        <v>12</v>
      </c>
      <c r="J5628" s="10">
        <f>IFERROR(MOD(Table1[[#This Row],[cancellation hour rounded]],24),"not cancelled")</f>
        <v>12</v>
      </c>
      <c r="K5628" s="32">
        <f>1/Table1[[#This Row],[Duration (Time between doses '[in hours'])]]</f>
        <v>4.1666666666666664E-2</v>
      </c>
      <c r="L5628" s="33">
        <f>Table1[[#This Row],[number doses per hour]]*INDEX(Table2[price per dose],Table1[[#This Row],[Drug ID]])</f>
        <v>0.18133000000000002</v>
      </c>
      <c r="M5628" s="11" t="b">
        <f>AND(Table1[[#This Row],[hour of cancellation 0 to 23]]&gt;=0,Table1[[#This Row],[hour of cancellation 0 to 23]]&lt;=23)</f>
        <v>1</v>
      </c>
    </row>
    <row r="5629" spans="1:13" x14ac:dyDescent="0.3">
      <c r="A5629" s="1">
        <v>5628</v>
      </c>
      <c r="B5629" s="1">
        <v>5</v>
      </c>
      <c r="C5629" s="2">
        <v>41156.510743095634</v>
      </c>
      <c r="D5629" s="2">
        <v>41216.510416666664</v>
      </c>
      <c r="E5629" s="1">
        <v>24</v>
      </c>
      <c r="F5629" s="2">
        <v>41160.707264129793</v>
      </c>
      <c r="G5629" s="1">
        <v>0</v>
      </c>
      <c r="H5629" s="32">
        <f>IFERROR(HOUR(Table1[[#This Row],[Cancel Date/time]])+MINUTE(Table1[[#This Row],[Cancel Date/time]])/60,"not cancelled")</f>
        <v>16.966666666666665</v>
      </c>
      <c r="I5629" s="47">
        <f>IFERROR(ROUND(Table1[[#This Row],[cancellation time decimal]],0),"not cancelled")</f>
        <v>17</v>
      </c>
      <c r="J5629" s="10">
        <f>IFERROR(MOD(Table1[[#This Row],[cancellation hour rounded]],24),"not cancelled")</f>
        <v>17</v>
      </c>
      <c r="K5629" s="32">
        <f>1/Table1[[#This Row],[Duration (Time between doses '[in hours'])]]</f>
        <v>4.1666666666666664E-2</v>
      </c>
      <c r="L5629" s="33">
        <f>Table1[[#This Row],[number doses per hour]]*INDEX(Table2[price per dose],Table1[[#This Row],[Drug ID]])</f>
        <v>0.2815833333333333</v>
      </c>
      <c r="M5629" s="11" t="b">
        <f>AND(Table1[[#This Row],[hour of cancellation 0 to 23]]&gt;=0,Table1[[#This Row],[hour of cancellation 0 to 23]]&lt;=23)</f>
        <v>1</v>
      </c>
    </row>
    <row r="5630" spans="1:13" x14ac:dyDescent="0.3">
      <c r="A5630" s="1">
        <v>5629</v>
      </c>
      <c r="B5630" s="1">
        <v>1</v>
      </c>
      <c r="C5630" s="2">
        <v>41156.604881314517</v>
      </c>
      <c r="D5630" s="2">
        <v>41216.604861111111</v>
      </c>
      <c r="E5630" s="1">
        <v>8</v>
      </c>
      <c r="F5630" s="2">
        <v>41157.349543513978</v>
      </c>
      <c r="G5630" s="1">
        <v>0</v>
      </c>
      <c r="H5630" s="32">
        <f>IFERROR(HOUR(Table1[[#This Row],[Cancel Date/time]])+MINUTE(Table1[[#This Row],[Cancel Date/time]])/60,"not cancelled")</f>
        <v>8.3833333333333329</v>
      </c>
      <c r="I5630" s="47">
        <f>IFERROR(ROUND(Table1[[#This Row],[cancellation time decimal]],0),"not cancelled")</f>
        <v>8</v>
      </c>
      <c r="J5630" s="10">
        <f>IFERROR(MOD(Table1[[#This Row],[cancellation hour rounded]],24),"not cancelled")</f>
        <v>8</v>
      </c>
      <c r="K5630" s="32">
        <f>1/Table1[[#This Row],[Duration (Time between doses '[in hours'])]]</f>
        <v>0.125</v>
      </c>
      <c r="L5630" s="33">
        <f>Table1[[#This Row],[number doses per hour]]*INDEX(Table2[price per dose],Table1[[#This Row],[Drug ID]])</f>
        <v>0.84929166666666667</v>
      </c>
      <c r="M5630" s="11" t="b">
        <f>AND(Table1[[#This Row],[hour of cancellation 0 to 23]]&gt;=0,Table1[[#This Row],[hour of cancellation 0 to 23]]&lt;=23)</f>
        <v>1</v>
      </c>
    </row>
    <row r="5631" spans="1:13" hidden="1" x14ac:dyDescent="0.3">
      <c r="A5631" s="1">
        <v>5630</v>
      </c>
      <c r="B5631" s="1">
        <v>1</v>
      </c>
      <c r="C5631" s="2">
        <v>41156.646054413533</v>
      </c>
      <c r="D5631" s="2">
        <v>41159.520767308866</v>
      </c>
      <c r="E5631" s="1">
        <v>8</v>
      </c>
      <c r="F5631" s="2" t="s">
        <v>5</v>
      </c>
      <c r="G5631" s="1">
        <v>0</v>
      </c>
      <c r="H5631" s="32" t="str">
        <f>IFERROR(HOUR(Table1[[#This Row],[Cancel Date/time]])+MINUTE(Table1[[#This Row],[Cancel Date/time]])/60,"not cancelled")</f>
        <v>not cancelled</v>
      </c>
      <c r="I5631" s="47" t="str">
        <f>IFERROR(ROUND(Table1[[#This Row],[cancellation time decimal]],0),"not cancelled")</f>
        <v>not cancelled</v>
      </c>
      <c r="J5631" s="10" t="str">
        <f>IFERROR(MOD(Table1[[#This Row],[cancellation hour rounded]],24),"not cancelled")</f>
        <v>not cancelled</v>
      </c>
      <c r="K5631" s="32">
        <f>1/Table1[[#This Row],[Duration (Time between doses '[in hours'])]]</f>
        <v>0.125</v>
      </c>
      <c r="L5631" s="33">
        <f>Table1[[#This Row],[number doses per hour]]*INDEX(Table2[price per dose],Table1[[#This Row],[Drug ID]])</f>
        <v>0.84929166666666667</v>
      </c>
      <c r="M5631" s="11" t="b">
        <f>AND(Table1[[#This Row],[hour of cancellation 0 to 23]]&gt;=0,Table1[[#This Row],[hour of cancellation 0 to 23]]&lt;=23)</f>
        <v>0</v>
      </c>
    </row>
    <row r="5632" spans="1:13" x14ac:dyDescent="0.3">
      <c r="A5632" s="1">
        <v>5631</v>
      </c>
      <c r="B5632" s="1">
        <v>8</v>
      </c>
      <c r="C5632" s="2">
        <v>41156.76413109705</v>
      </c>
      <c r="D5632" s="2">
        <v>41216.763888888891</v>
      </c>
      <c r="E5632" s="1">
        <v>3</v>
      </c>
      <c r="F5632" s="2">
        <v>41161.327851741735</v>
      </c>
      <c r="G5632" s="1">
        <v>1</v>
      </c>
      <c r="H5632" s="32">
        <f>IFERROR(HOUR(Table1[[#This Row],[Cancel Date/time]])+MINUTE(Table1[[#This Row],[Cancel Date/time]])/60,"not cancelled")</f>
        <v>7.8666666666666671</v>
      </c>
      <c r="I5632" s="47">
        <f>IFERROR(ROUND(Table1[[#This Row],[cancellation time decimal]],0),"not cancelled")</f>
        <v>8</v>
      </c>
      <c r="J5632" s="10">
        <f>IFERROR(MOD(Table1[[#This Row],[cancellation hour rounded]],24),"not cancelled")</f>
        <v>8</v>
      </c>
      <c r="K5632" s="32">
        <f>1/Table1[[#This Row],[Duration (Time between doses '[in hours'])]]</f>
        <v>0.33333333333333331</v>
      </c>
      <c r="L5632" s="33">
        <f>Table1[[#This Row],[number doses per hour]]*INDEX(Table2[price per dose],Table1[[#This Row],[Drug ID]])</f>
        <v>0.29998222222222221</v>
      </c>
      <c r="M5632" s="11" t="b">
        <f>AND(Table1[[#This Row],[hour of cancellation 0 to 23]]&gt;=0,Table1[[#This Row],[hour of cancellation 0 to 23]]&lt;=23)</f>
        <v>1</v>
      </c>
    </row>
    <row r="5633" spans="1:13" x14ac:dyDescent="0.3">
      <c r="A5633" s="1">
        <v>5632</v>
      </c>
      <c r="B5633" s="1">
        <v>2</v>
      </c>
      <c r="C5633" s="2">
        <v>41156.776599213183</v>
      </c>
      <c r="D5633" s="2">
        <v>41216.776388888888</v>
      </c>
      <c r="E5633" s="1">
        <v>10</v>
      </c>
      <c r="F5633" s="2">
        <v>41157.610194933353</v>
      </c>
      <c r="G5633" s="1">
        <v>0</v>
      </c>
      <c r="H5633" s="32">
        <f>IFERROR(HOUR(Table1[[#This Row],[Cancel Date/time]])+MINUTE(Table1[[#This Row],[Cancel Date/time]])/60,"not cancelled")</f>
        <v>14.633333333333333</v>
      </c>
      <c r="I5633" s="47">
        <f>IFERROR(ROUND(Table1[[#This Row],[cancellation time decimal]],0),"not cancelled")</f>
        <v>15</v>
      </c>
      <c r="J5633" s="10">
        <f>IFERROR(MOD(Table1[[#This Row],[cancellation hour rounded]],24),"not cancelled")</f>
        <v>15</v>
      </c>
      <c r="K5633" s="32">
        <f>1/Table1[[#This Row],[Duration (Time between doses '[in hours'])]]</f>
        <v>0.1</v>
      </c>
      <c r="L5633" s="33">
        <f>Table1[[#This Row],[number doses per hour]]*INDEX(Table2[price per dose],Table1[[#This Row],[Drug ID]])</f>
        <v>0.84959999999999969</v>
      </c>
      <c r="M5633" s="11" t="b">
        <f>AND(Table1[[#This Row],[hour of cancellation 0 to 23]]&gt;=0,Table1[[#This Row],[hour of cancellation 0 to 23]]&lt;=23)</f>
        <v>1</v>
      </c>
    </row>
    <row r="5634" spans="1:13" x14ac:dyDescent="0.3">
      <c r="A5634" s="1">
        <v>5633</v>
      </c>
      <c r="B5634" s="1">
        <v>10</v>
      </c>
      <c r="C5634" s="2">
        <v>41156.93760297689</v>
      </c>
      <c r="D5634" s="2">
        <v>41216.9375</v>
      </c>
      <c r="E5634" s="1">
        <v>1</v>
      </c>
      <c r="F5634" s="2">
        <v>41160.594570037669</v>
      </c>
      <c r="G5634" s="1">
        <v>2</v>
      </c>
      <c r="H5634" s="32">
        <f>IFERROR(HOUR(Table1[[#This Row],[Cancel Date/time]])+MINUTE(Table1[[#This Row],[Cancel Date/time]])/60,"not cancelled")</f>
        <v>14.266666666666667</v>
      </c>
      <c r="I5634" s="47">
        <f>IFERROR(ROUND(Table1[[#This Row],[cancellation time decimal]],0),"not cancelled")</f>
        <v>14</v>
      </c>
      <c r="J5634" s="10">
        <f>IFERROR(MOD(Table1[[#This Row],[cancellation hour rounded]],24),"not cancelled")</f>
        <v>14</v>
      </c>
      <c r="K5634" s="32">
        <f>1/Table1[[#This Row],[Duration (Time between doses '[in hours'])]]</f>
        <v>1</v>
      </c>
      <c r="L5634" s="33">
        <f>Table1[[#This Row],[number doses per hour]]*INDEX(Table2[price per dose],Table1[[#This Row],[Drug ID]])</f>
        <v>2.5716000000000001</v>
      </c>
      <c r="M5634" s="11" t="b">
        <f>AND(Table1[[#This Row],[hour of cancellation 0 to 23]]&gt;=0,Table1[[#This Row],[hour of cancellation 0 to 23]]&lt;=23)</f>
        <v>1</v>
      </c>
    </row>
    <row r="5635" spans="1:13" x14ac:dyDescent="0.3">
      <c r="A5635" s="1">
        <v>5634</v>
      </c>
      <c r="B5635" s="1">
        <v>6</v>
      </c>
      <c r="C5635" s="2">
        <v>41156.947456513655</v>
      </c>
      <c r="D5635" s="2">
        <v>41216.947222222218</v>
      </c>
      <c r="E5635" s="1">
        <v>24</v>
      </c>
      <c r="F5635" s="2">
        <v>41160.727082346231</v>
      </c>
      <c r="G5635" s="1">
        <v>0</v>
      </c>
      <c r="H5635" s="32">
        <f>IFERROR(HOUR(Table1[[#This Row],[Cancel Date/time]])+MINUTE(Table1[[#This Row],[Cancel Date/time]])/60,"not cancelled")</f>
        <v>17.45</v>
      </c>
      <c r="I5635" s="47">
        <f>IFERROR(ROUND(Table1[[#This Row],[cancellation time decimal]],0),"not cancelled")</f>
        <v>17</v>
      </c>
      <c r="J5635" s="10">
        <f>IFERROR(MOD(Table1[[#This Row],[cancellation hour rounded]],24),"not cancelled")</f>
        <v>17</v>
      </c>
      <c r="K5635" s="32">
        <f>1/Table1[[#This Row],[Duration (Time between doses '[in hours'])]]</f>
        <v>4.1666666666666664E-2</v>
      </c>
      <c r="L5635" s="33">
        <f>Table1[[#This Row],[number doses per hour]]*INDEX(Table2[price per dose],Table1[[#This Row],[Drug ID]])</f>
        <v>0.35218749999999999</v>
      </c>
      <c r="M5635" s="11" t="b">
        <f>AND(Table1[[#This Row],[hour of cancellation 0 to 23]]&gt;=0,Table1[[#This Row],[hour of cancellation 0 to 23]]&lt;=23)</f>
        <v>1</v>
      </c>
    </row>
    <row r="5636" spans="1:13" x14ac:dyDescent="0.3">
      <c r="A5636" s="1">
        <v>5635</v>
      </c>
      <c r="B5636" s="1">
        <v>5</v>
      </c>
      <c r="C5636" s="2">
        <v>41156.919899809538</v>
      </c>
      <c r="D5636" s="2">
        <v>41216.919444444444</v>
      </c>
      <c r="E5636" s="1">
        <v>24</v>
      </c>
      <c r="F5636" s="2">
        <v>41158.847503259953</v>
      </c>
      <c r="G5636" s="1">
        <v>0</v>
      </c>
      <c r="H5636" s="32">
        <f>IFERROR(HOUR(Table1[[#This Row],[Cancel Date/time]])+MINUTE(Table1[[#This Row],[Cancel Date/time]])/60,"not cancelled")</f>
        <v>20.333333333333332</v>
      </c>
      <c r="I5636" s="47">
        <f>IFERROR(ROUND(Table1[[#This Row],[cancellation time decimal]],0),"not cancelled")</f>
        <v>20</v>
      </c>
      <c r="J5636" s="10">
        <f>IFERROR(MOD(Table1[[#This Row],[cancellation hour rounded]],24),"not cancelled")</f>
        <v>20</v>
      </c>
      <c r="K5636" s="32">
        <f>1/Table1[[#This Row],[Duration (Time between doses '[in hours'])]]</f>
        <v>4.1666666666666664E-2</v>
      </c>
      <c r="L5636" s="33">
        <f>Table1[[#This Row],[number doses per hour]]*INDEX(Table2[price per dose],Table1[[#This Row],[Drug ID]])</f>
        <v>0.2815833333333333</v>
      </c>
      <c r="M5636" s="11" t="b">
        <f>AND(Table1[[#This Row],[hour of cancellation 0 to 23]]&gt;=0,Table1[[#This Row],[hour of cancellation 0 to 23]]&lt;=23)</f>
        <v>1</v>
      </c>
    </row>
    <row r="5637" spans="1:13" x14ac:dyDescent="0.3">
      <c r="A5637" s="1">
        <v>5636</v>
      </c>
      <c r="B5637" s="1">
        <v>5</v>
      </c>
      <c r="C5637" s="2">
        <v>41156.963054562155</v>
      </c>
      <c r="D5637" s="2">
        <v>41216.962500000001</v>
      </c>
      <c r="E5637" s="1">
        <v>24</v>
      </c>
      <c r="F5637" s="2">
        <v>41158.642888087765</v>
      </c>
      <c r="G5637" s="1">
        <v>0</v>
      </c>
      <c r="H5637" s="32">
        <f>IFERROR(HOUR(Table1[[#This Row],[Cancel Date/time]])+MINUTE(Table1[[#This Row],[Cancel Date/time]])/60,"not cancelled")</f>
        <v>15.416666666666666</v>
      </c>
      <c r="I5637" s="47">
        <f>IFERROR(ROUND(Table1[[#This Row],[cancellation time decimal]],0),"not cancelled")</f>
        <v>15</v>
      </c>
      <c r="J5637" s="10">
        <f>IFERROR(MOD(Table1[[#This Row],[cancellation hour rounded]],24),"not cancelled")</f>
        <v>15</v>
      </c>
      <c r="K5637" s="32">
        <f>1/Table1[[#This Row],[Duration (Time between doses '[in hours'])]]</f>
        <v>4.1666666666666664E-2</v>
      </c>
      <c r="L5637" s="33">
        <f>Table1[[#This Row],[number doses per hour]]*INDEX(Table2[price per dose],Table1[[#This Row],[Drug ID]])</f>
        <v>0.2815833333333333</v>
      </c>
      <c r="M5637" s="11" t="b">
        <f>AND(Table1[[#This Row],[hour of cancellation 0 to 23]]&gt;=0,Table1[[#This Row],[hour of cancellation 0 to 23]]&lt;=23)</f>
        <v>1</v>
      </c>
    </row>
    <row r="5638" spans="1:13" x14ac:dyDescent="0.3">
      <c r="A5638" s="1">
        <v>5637</v>
      </c>
      <c r="B5638" s="1">
        <v>6</v>
      </c>
      <c r="C5638" s="2">
        <v>41157.135838395778</v>
      </c>
      <c r="D5638" s="2">
        <v>41217.135416666664</v>
      </c>
      <c r="E5638" s="1">
        <v>24</v>
      </c>
      <c r="F5638" s="2">
        <v>41180.512922610455</v>
      </c>
      <c r="G5638" s="1">
        <v>1</v>
      </c>
      <c r="H5638" s="32">
        <f>IFERROR(HOUR(Table1[[#This Row],[Cancel Date/time]])+MINUTE(Table1[[#This Row],[Cancel Date/time]])/60,"not cancelled")</f>
        <v>12.3</v>
      </c>
      <c r="I5638" s="47">
        <f>IFERROR(ROUND(Table1[[#This Row],[cancellation time decimal]],0),"not cancelled")</f>
        <v>12</v>
      </c>
      <c r="J5638" s="10">
        <f>IFERROR(MOD(Table1[[#This Row],[cancellation hour rounded]],24),"not cancelled")</f>
        <v>12</v>
      </c>
      <c r="K5638" s="32">
        <f>1/Table1[[#This Row],[Duration (Time between doses '[in hours'])]]</f>
        <v>4.1666666666666664E-2</v>
      </c>
      <c r="L5638" s="33">
        <f>Table1[[#This Row],[number doses per hour]]*INDEX(Table2[price per dose],Table1[[#This Row],[Drug ID]])</f>
        <v>0.35218749999999999</v>
      </c>
      <c r="M5638" s="11" t="b">
        <f>AND(Table1[[#This Row],[hour of cancellation 0 to 23]]&gt;=0,Table1[[#This Row],[hour of cancellation 0 to 23]]&lt;=23)</f>
        <v>1</v>
      </c>
    </row>
    <row r="5639" spans="1:13" x14ac:dyDescent="0.3">
      <c r="A5639" s="1">
        <v>5638</v>
      </c>
      <c r="B5639" s="1">
        <v>1</v>
      </c>
      <c r="C5639" s="2">
        <v>41157.359563634061</v>
      </c>
      <c r="D5639" s="2">
        <v>41217.359027777777</v>
      </c>
      <c r="E5639" s="1">
        <v>8</v>
      </c>
      <c r="F5639" s="2">
        <v>41158.553343675158</v>
      </c>
      <c r="G5639" s="1">
        <v>0</v>
      </c>
      <c r="H5639" s="32">
        <f>IFERROR(HOUR(Table1[[#This Row],[Cancel Date/time]])+MINUTE(Table1[[#This Row],[Cancel Date/time]])/60,"not cancelled")</f>
        <v>13.266666666666667</v>
      </c>
      <c r="I5639" s="47">
        <f>IFERROR(ROUND(Table1[[#This Row],[cancellation time decimal]],0),"not cancelled")</f>
        <v>13</v>
      </c>
      <c r="J5639" s="10">
        <f>IFERROR(MOD(Table1[[#This Row],[cancellation hour rounded]],24),"not cancelled")</f>
        <v>13</v>
      </c>
      <c r="K5639" s="32">
        <f>1/Table1[[#This Row],[Duration (Time between doses '[in hours'])]]</f>
        <v>0.125</v>
      </c>
      <c r="L5639" s="33">
        <f>Table1[[#This Row],[number doses per hour]]*INDEX(Table2[price per dose],Table1[[#This Row],[Drug ID]])</f>
        <v>0.84929166666666667</v>
      </c>
      <c r="M5639" s="11" t="b">
        <f>AND(Table1[[#This Row],[hour of cancellation 0 to 23]]&gt;=0,Table1[[#This Row],[hour of cancellation 0 to 23]]&lt;=23)</f>
        <v>1</v>
      </c>
    </row>
    <row r="5640" spans="1:13" x14ac:dyDescent="0.3">
      <c r="A5640" s="1">
        <v>5639</v>
      </c>
      <c r="B5640" s="1">
        <v>6</v>
      </c>
      <c r="C5640" s="2">
        <v>41157.365350004031</v>
      </c>
      <c r="D5640" s="2">
        <v>41217.365277777782</v>
      </c>
      <c r="E5640" s="1">
        <v>24</v>
      </c>
      <c r="F5640" s="2">
        <v>41161.726959446467</v>
      </c>
      <c r="G5640" s="1">
        <v>0</v>
      </c>
      <c r="H5640" s="32">
        <f>IFERROR(HOUR(Table1[[#This Row],[Cancel Date/time]])+MINUTE(Table1[[#This Row],[Cancel Date/time]])/60,"not cancelled")</f>
        <v>17.433333333333334</v>
      </c>
      <c r="I5640" s="47">
        <f>IFERROR(ROUND(Table1[[#This Row],[cancellation time decimal]],0),"not cancelled")</f>
        <v>17</v>
      </c>
      <c r="J5640" s="10">
        <f>IFERROR(MOD(Table1[[#This Row],[cancellation hour rounded]],24),"not cancelled")</f>
        <v>17</v>
      </c>
      <c r="K5640" s="32">
        <f>1/Table1[[#This Row],[Duration (Time between doses '[in hours'])]]</f>
        <v>4.1666666666666664E-2</v>
      </c>
      <c r="L5640" s="33">
        <f>Table1[[#This Row],[number doses per hour]]*INDEX(Table2[price per dose],Table1[[#This Row],[Drug ID]])</f>
        <v>0.35218749999999999</v>
      </c>
      <c r="M5640" s="11" t="b">
        <f>AND(Table1[[#This Row],[hour of cancellation 0 to 23]]&gt;=0,Table1[[#This Row],[hour of cancellation 0 to 23]]&lt;=23)</f>
        <v>1</v>
      </c>
    </row>
    <row r="5641" spans="1:13" x14ac:dyDescent="0.3">
      <c r="A5641" s="1">
        <v>5640</v>
      </c>
      <c r="B5641" s="1">
        <v>6</v>
      </c>
      <c r="C5641" s="2">
        <v>41157.339752834618</v>
      </c>
      <c r="D5641" s="2">
        <v>41217.339583333334</v>
      </c>
      <c r="E5641" s="1">
        <v>24</v>
      </c>
      <c r="F5641" s="2">
        <v>41161.348365547092</v>
      </c>
      <c r="G5641" s="1">
        <v>0</v>
      </c>
      <c r="H5641" s="32">
        <f>IFERROR(HOUR(Table1[[#This Row],[Cancel Date/time]])+MINUTE(Table1[[#This Row],[Cancel Date/time]])/60,"not cancelled")</f>
        <v>8.35</v>
      </c>
      <c r="I5641" s="47">
        <f>IFERROR(ROUND(Table1[[#This Row],[cancellation time decimal]],0),"not cancelled")</f>
        <v>8</v>
      </c>
      <c r="J5641" s="10">
        <f>IFERROR(MOD(Table1[[#This Row],[cancellation hour rounded]],24),"not cancelled")</f>
        <v>8</v>
      </c>
      <c r="K5641" s="32">
        <f>1/Table1[[#This Row],[Duration (Time between doses '[in hours'])]]</f>
        <v>4.1666666666666664E-2</v>
      </c>
      <c r="L5641" s="33">
        <f>Table1[[#This Row],[number doses per hour]]*INDEX(Table2[price per dose],Table1[[#This Row],[Drug ID]])</f>
        <v>0.35218749999999999</v>
      </c>
      <c r="M5641" s="11" t="b">
        <f>AND(Table1[[#This Row],[hour of cancellation 0 to 23]]&gt;=0,Table1[[#This Row],[hour of cancellation 0 to 23]]&lt;=23)</f>
        <v>1</v>
      </c>
    </row>
    <row r="5642" spans="1:13" hidden="1" x14ac:dyDescent="0.3">
      <c r="A5642" s="1">
        <v>5641</v>
      </c>
      <c r="B5642" s="1">
        <v>2</v>
      </c>
      <c r="C5642" s="2">
        <v>41157.385458875331</v>
      </c>
      <c r="D5642" s="2">
        <v>41160.218177469047</v>
      </c>
      <c r="E5642" s="1">
        <v>10</v>
      </c>
      <c r="F5642" s="2" t="s">
        <v>5</v>
      </c>
      <c r="G5642" s="1">
        <v>0</v>
      </c>
      <c r="H5642" s="32" t="str">
        <f>IFERROR(HOUR(Table1[[#This Row],[Cancel Date/time]])+MINUTE(Table1[[#This Row],[Cancel Date/time]])/60,"not cancelled")</f>
        <v>not cancelled</v>
      </c>
      <c r="I5642" s="47" t="str">
        <f>IFERROR(ROUND(Table1[[#This Row],[cancellation time decimal]],0),"not cancelled")</f>
        <v>not cancelled</v>
      </c>
      <c r="J5642" s="10" t="str">
        <f>IFERROR(MOD(Table1[[#This Row],[cancellation hour rounded]],24),"not cancelled")</f>
        <v>not cancelled</v>
      </c>
      <c r="K5642" s="32">
        <f>1/Table1[[#This Row],[Duration (Time between doses '[in hours'])]]</f>
        <v>0.1</v>
      </c>
      <c r="L5642" s="33">
        <f>Table1[[#This Row],[number doses per hour]]*INDEX(Table2[price per dose],Table1[[#This Row],[Drug ID]])</f>
        <v>0.84959999999999969</v>
      </c>
      <c r="M5642" s="11" t="b">
        <f>AND(Table1[[#This Row],[hour of cancellation 0 to 23]]&gt;=0,Table1[[#This Row],[hour of cancellation 0 to 23]]&lt;=23)</f>
        <v>0</v>
      </c>
    </row>
    <row r="5643" spans="1:13" x14ac:dyDescent="0.3">
      <c r="A5643" s="1">
        <v>5642</v>
      </c>
      <c r="B5643" s="1">
        <v>1</v>
      </c>
      <c r="C5643" s="2">
        <v>41157.402923497168</v>
      </c>
      <c r="D5643" s="2">
        <v>41217.402777777781</v>
      </c>
      <c r="E5643" s="1">
        <v>8</v>
      </c>
      <c r="F5643" s="2">
        <v>41158.303952579387</v>
      </c>
      <c r="G5643" s="1">
        <v>0</v>
      </c>
      <c r="H5643" s="32">
        <f>IFERROR(HOUR(Table1[[#This Row],[Cancel Date/time]])+MINUTE(Table1[[#This Row],[Cancel Date/time]])/60,"not cancelled")</f>
        <v>7.2833333333333332</v>
      </c>
      <c r="I5643" s="47">
        <f>IFERROR(ROUND(Table1[[#This Row],[cancellation time decimal]],0),"not cancelled")</f>
        <v>7</v>
      </c>
      <c r="J5643" s="10">
        <f>IFERROR(MOD(Table1[[#This Row],[cancellation hour rounded]],24),"not cancelled")</f>
        <v>7</v>
      </c>
      <c r="K5643" s="32">
        <f>1/Table1[[#This Row],[Duration (Time between doses '[in hours'])]]</f>
        <v>0.125</v>
      </c>
      <c r="L5643" s="33">
        <f>Table1[[#This Row],[number doses per hour]]*INDEX(Table2[price per dose],Table1[[#This Row],[Drug ID]])</f>
        <v>0.84929166666666667</v>
      </c>
      <c r="M5643" s="11" t="b">
        <f>AND(Table1[[#This Row],[hour of cancellation 0 to 23]]&gt;=0,Table1[[#This Row],[hour of cancellation 0 to 23]]&lt;=23)</f>
        <v>1</v>
      </c>
    </row>
    <row r="5644" spans="1:13" hidden="1" x14ac:dyDescent="0.3">
      <c r="A5644" s="1">
        <v>5643</v>
      </c>
      <c r="B5644" s="1">
        <v>9</v>
      </c>
      <c r="C5644" s="2">
        <v>41157.379548668025</v>
      </c>
      <c r="D5644" s="2">
        <v>41159.754255507185</v>
      </c>
      <c r="E5644" s="1">
        <v>5</v>
      </c>
      <c r="F5644" s="2" t="s">
        <v>5</v>
      </c>
      <c r="G5644" s="1">
        <v>0</v>
      </c>
      <c r="H5644" s="32" t="str">
        <f>IFERROR(HOUR(Table1[[#This Row],[Cancel Date/time]])+MINUTE(Table1[[#This Row],[Cancel Date/time]])/60,"not cancelled")</f>
        <v>not cancelled</v>
      </c>
      <c r="I5644" s="47" t="str">
        <f>IFERROR(ROUND(Table1[[#This Row],[cancellation time decimal]],0),"not cancelled")</f>
        <v>not cancelled</v>
      </c>
      <c r="J5644" s="10" t="str">
        <f>IFERROR(MOD(Table1[[#This Row],[cancellation hour rounded]],24),"not cancelled")</f>
        <v>not cancelled</v>
      </c>
      <c r="K5644" s="32">
        <f>1/Table1[[#This Row],[Duration (Time between doses '[in hours'])]]</f>
        <v>0.2</v>
      </c>
      <c r="L5644" s="33">
        <f>Table1[[#This Row],[number doses per hour]]*INDEX(Table2[price per dose],Table1[[#This Row],[Drug ID]])</f>
        <v>5.6740000000000004</v>
      </c>
      <c r="M5644" s="11" t="b">
        <f>AND(Table1[[#This Row],[hour of cancellation 0 to 23]]&gt;=0,Table1[[#This Row],[hour of cancellation 0 to 23]]&lt;=23)</f>
        <v>0</v>
      </c>
    </row>
    <row r="5645" spans="1:13" x14ac:dyDescent="0.3">
      <c r="A5645" s="1">
        <v>5644</v>
      </c>
      <c r="B5645" s="1">
        <v>4</v>
      </c>
      <c r="C5645" s="2">
        <v>41157.423838242801</v>
      </c>
      <c r="D5645" s="2">
        <v>41217.423611111109</v>
      </c>
      <c r="E5645" s="1">
        <v>12</v>
      </c>
      <c r="F5645" s="2">
        <v>41160.534677421296</v>
      </c>
      <c r="G5645" s="1">
        <v>0</v>
      </c>
      <c r="H5645" s="32">
        <f>IFERROR(HOUR(Table1[[#This Row],[Cancel Date/time]])+MINUTE(Table1[[#This Row],[Cancel Date/time]])/60,"not cancelled")</f>
        <v>12.816666666666666</v>
      </c>
      <c r="I5645" s="47">
        <f>IFERROR(ROUND(Table1[[#This Row],[cancellation time decimal]],0),"not cancelled")</f>
        <v>13</v>
      </c>
      <c r="J5645" s="10">
        <f>IFERROR(MOD(Table1[[#This Row],[cancellation hour rounded]],24),"not cancelled")</f>
        <v>13</v>
      </c>
      <c r="K5645" s="32">
        <f>1/Table1[[#This Row],[Duration (Time between doses '[in hours'])]]</f>
        <v>8.3333333333333329E-2</v>
      </c>
      <c r="L5645" s="33">
        <f>Table1[[#This Row],[number doses per hour]]*INDEX(Table2[price per dose],Table1[[#This Row],[Drug ID]])</f>
        <v>1.448055119047619</v>
      </c>
      <c r="M5645" s="11" t="b">
        <f>AND(Table1[[#This Row],[hour of cancellation 0 to 23]]&gt;=0,Table1[[#This Row],[hour of cancellation 0 to 23]]&lt;=23)</f>
        <v>1</v>
      </c>
    </row>
    <row r="5646" spans="1:13" x14ac:dyDescent="0.3">
      <c r="A5646" s="1">
        <v>5645</v>
      </c>
      <c r="B5646" s="1">
        <v>4</v>
      </c>
      <c r="C5646" s="2">
        <v>41157.446949247831</v>
      </c>
      <c r="D5646" s="2">
        <v>41217.446527777778</v>
      </c>
      <c r="E5646" s="1">
        <v>12</v>
      </c>
      <c r="F5646" s="2">
        <v>41160.488104409415</v>
      </c>
      <c r="G5646" s="1">
        <v>0</v>
      </c>
      <c r="H5646" s="32">
        <f>IFERROR(HOUR(Table1[[#This Row],[Cancel Date/time]])+MINUTE(Table1[[#This Row],[Cancel Date/time]])/60,"not cancelled")</f>
        <v>11.7</v>
      </c>
      <c r="I5646" s="47">
        <f>IFERROR(ROUND(Table1[[#This Row],[cancellation time decimal]],0),"not cancelled")</f>
        <v>12</v>
      </c>
      <c r="J5646" s="10">
        <f>IFERROR(MOD(Table1[[#This Row],[cancellation hour rounded]],24),"not cancelled")</f>
        <v>12</v>
      </c>
      <c r="K5646" s="32">
        <f>1/Table1[[#This Row],[Duration (Time between doses '[in hours'])]]</f>
        <v>8.3333333333333329E-2</v>
      </c>
      <c r="L5646" s="33">
        <f>Table1[[#This Row],[number doses per hour]]*INDEX(Table2[price per dose],Table1[[#This Row],[Drug ID]])</f>
        <v>1.448055119047619</v>
      </c>
      <c r="M5646" s="11" t="b">
        <f>AND(Table1[[#This Row],[hour of cancellation 0 to 23]]&gt;=0,Table1[[#This Row],[hour of cancellation 0 to 23]]&lt;=23)</f>
        <v>1</v>
      </c>
    </row>
    <row r="5647" spans="1:13" x14ac:dyDescent="0.3">
      <c r="A5647" s="1">
        <v>5646</v>
      </c>
      <c r="B5647" s="1">
        <v>1</v>
      </c>
      <c r="C5647" s="2">
        <v>41157.434781614669</v>
      </c>
      <c r="D5647" s="2">
        <v>41217.43472222222</v>
      </c>
      <c r="E5647" s="1">
        <v>12</v>
      </c>
      <c r="F5647" s="2">
        <v>41158.432696341137</v>
      </c>
      <c r="G5647" s="1">
        <v>0</v>
      </c>
      <c r="H5647" s="32">
        <f>IFERROR(HOUR(Table1[[#This Row],[Cancel Date/time]])+MINUTE(Table1[[#This Row],[Cancel Date/time]])/60,"not cancelled")</f>
        <v>10.383333333333333</v>
      </c>
      <c r="I5647" s="47">
        <f>IFERROR(ROUND(Table1[[#This Row],[cancellation time decimal]],0),"not cancelled")</f>
        <v>10</v>
      </c>
      <c r="J5647" s="10">
        <f>IFERROR(MOD(Table1[[#This Row],[cancellation hour rounded]],24),"not cancelled")</f>
        <v>10</v>
      </c>
      <c r="K5647" s="32">
        <f>1/Table1[[#This Row],[Duration (Time between doses '[in hours'])]]</f>
        <v>8.3333333333333329E-2</v>
      </c>
      <c r="L5647" s="33">
        <f>Table1[[#This Row],[number doses per hour]]*INDEX(Table2[price per dose],Table1[[#This Row],[Drug ID]])</f>
        <v>0.56619444444444444</v>
      </c>
      <c r="M5647" s="11" t="b">
        <f>AND(Table1[[#This Row],[hour of cancellation 0 to 23]]&gt;=0,Table1[[#This Row],[hour of cancellation 0 to 23]]&lt;=23)</f>
        <v>1</v>
      </c>
    </row>
    <row r="5648" spans="1:13" x14ac:dyDescent="0.3">
      <c r="A5648" s="1">
        <v>5647</v>
      </c>
      <c r="B5648" s="1">
        <v>3</v>
      </c>
      <c r="C5648" s="2">
        <v>41157.521659605758</v>
      </c>
      <c r="D5648" s="2">
        <v>41217.521527777775</v>
      </c>
      <c r="E5648" s="1">
        <v>24</v>
      </c>
      <c r="F5648" s="2">
        <v>41159.168320749057</v>
      </c>
      <c r="G5648" s="1">
        <v>0</v>
      </c>
      <c r="H5648" s="32">
        <f>IFERROR(HOUR(Table1[[#This Row],[Cancel Date/time]])+MINUTE(Table1[[#This Row],[Cancel Date/time]])/60,"not cancelled")</f>
        <v>4.0333333333333332</v>
      </c>
      <c r="I5648" s="47">
        <f>IFERROR(ROUND(Table1[[#This Row],[cancellation time decimal]],0),"not cancelled")</f>
        <v>4</v>
      </c>
      <c r="J5648" s="10">
        <f>IFERROR(MOD(Table1[[#This Row],[cancellation hour rounded]],24),"not cancelled")</f>
        <v>4</v>
      </c>
      <c r="K5648" s="32">
        <f>1/Table1[[#This Row],[Duration (Time between doses '[in hours'])]]</f>
        <v>4.1666666666666664E-2</v>
      </c>
      <c r="L5648" s="33">
        <f>Table1[[#This Row],[number doses per hour]]*INDEX(Table2[price per dose],Table1[[#This Row],[Drug ID]])</f>
        <v>0.18133000000000002</v>
      </c>
      <c r="M5648" s="11" t="b">
        <f>AND(Table1[[#This Row],[hour of cancellation 0 to 23]]&gt;=0,Table1[[#This Row],[hour of cancellation 0 to 23]]&lt;=23)</f>
        <v>1</v>
      </c>
    </row>
    <row r="5649" spans="1:13" x14ac:dyDescent="0.3">
      <c r="A5649" s="1">
        <v>5648</v>
      </c>
      <c r="B5649" s="1">
        <v>4</v>
      </c>
      <c r="C5649" s="2">
        <v>41157.544044640112</v>
      </c>
      <c r="D5649" s="2">
        <v>41217.543749999997</v>
      </c>
      <c r="E5649" s="1">
        <v>12</v>
      </c>
      <c r="F5649" s="2">
        <v>41159.439165216332</v>
      </c>
      <c r="G5649" s="1">
        <v>0</v>
      </c>
      <c r="H5649" s="32">
        <f>IFERROR(HOUR(Table1[[#This Row],[Cancel Date/time]])+MINUTE(Table1[[#This Row],[Cancel Date/time]])/60,"not cancelled")</f>
        <v>10.533333333333333</v>
      </c>
      <c r="I5649" s="47">
        <f>IFERROR(ROUND(Table1[[#This Row],[cancellation time decimal]],0),"not cancelled")</f>
        <v>11</v>
      </c>
      <c r="J5649" s="10">
        <f>IFERROR(MOD(Table1[[#This Row],[cancellation hour rounded]],24),"not cancelled")</f>
        <v>11</v>
      </c>
      <c r="K5649" s="32">
        <f>1/Table1[[#This Row],[Duration (Time between doses '[in hours'])]]</f>
        <v>8.3333333333333329E-2</v>
      </c>
      <c r="L5649" s="33">
        <f>Table1[[#This Row],[number doses per hour]]*INDEX(Table2[price per dose],Table1[[#This Row],[Drug ID]])</f>
        <v>1.448055119047619</v>
      </c>
      <c r="M5649" s="11" t="b">
        <f>AND(Table1[[#This Row],[hour of cancellation 0 to 23]]&gt;=0,Table1[[#This Row],[hour of cancellation 0 to 23]]&lt;=23)</f>
        <v>1</v>
      </c>
    </row>
    <row r="5650" spans="1:13" x14ac:dyDescent="0.3">
      <c r="A5650" s="1">
        <v>5649</v>
      </c>
      <c r="B5650" s="1">
        <v>2</v>
      </c>
      <c r="C5650" s="2">
        <v>41157.617104624129</v>
      </c>
      <c r="D5650" s="2">
        <v>41217.616666666669</v>
      </c>
      <c r="E5650" s="1">
        <v>10</v>
      </c>
      <c r="F5650" s="2">
        <v>41158.810484708723</v>
      </c>
      <c r="G5650" s="1">
        <v>0</v>
      </c>
      <c r="H5650" s="32">
        <f>IFERROR(HOUR(Table1[[#This Row],[Cancel Date/time]])+MINUTE(Table1[[#This Row],[Cancel Date/time]])/60,"not cancelled")</f>
        <v>19.45</v>
      </c>
      <c r="I5650" s="47">
        <f>IFERROR(ROUND(Table1[[#This Row],[cancellation time decimal]],0),"not cancelled")</f>
        <v>19</v>
      </c>
      <c r="J5650" s="10">
        <f>IFERROR(MOD(Table1[[#This Row],[cancellation hour rounded]],24),"not cancelled")</f>
        <v>19</v>
      </c>
      <c r="K5650" s="32">
        <f>1/Table1[[#This Row],[Duration (Time between doses '[in hours'])]]</f>
        <v>0.1</v>
      </c>
      <c r="L5650" s="33">
        <f>Table1[[#This Row],[number doses per hour]]*INDEX(Table2[price per dose],Table1[[#This Row],[Drug ID]])</f>
        <v>0.84959999999999969</v>
      </c>
      <c r="M5650" s="11" t="b">
        <f>AND(Table1[[#This Row],[hour of cancellation 0 to 23]]&gt;=0,Table1[[#This Row],[hour of cancellation 0 to 23]]&lt;=23)</f>
        <v>1</v>
      </c>
    </row>
    <row r="5651" spans="1:13" x14ac:dyDescent="0.3">
      <c r="A5651" s="1">
        <v>5650</v>
      </c>
      <c r="B5651" s="1">
        <v>2</v>
      </c>
      <c r="C5651" s="2">
        <v>41157.588805759609</v>
      </c>
      <c r="D5651" s="2">
        <v>41217.588194444448</v>
      </c>
      <c r="E5651" s="1">
        <v>10</v>
      </c>
      <c r="F5651" s="2">
        <v>41159.647936995469</v>
      </c>
      <c r="G5651" s="1">
        <v>0</v>
      </c>
      <c r="H5651" s="32">
        <f>IFERROR(HOUR(Table1[[#This Row],[Cancel Date/time]])+MINUTE(Table1[[#This Row],[Cancel Date/time]])/60,"not cancelled")</f>
        <v>15.55</v>
      </c>
      <c r="I5651" s="47">
        <f>IFERROR(ROUND(Table1[[#This Row],[cancellation time decimal]],0),"not cancelled")</f>
        <v>16</v>
      </c>
      <c r="J5651" s="10">
        <f>IFERROR(MOD(Table1[[#This Row],[cancellation hour rounded]],24),"not cancelled")</f>
        <v>16</v>
      </c>
      <c r="K5651" s="32">
        <f>1/Table1[[#This Row],[Duration (Time between doses '[in hours'])]]</f>
        <v>0.1</v>
      </c>
      <c r="L5651" s="33">
        <f>Table1[[#This Row],[number doses per hour]]*INDEX(Table2[price per dose],Table1[[#This Row],[Drug ID]])</f>
        <v>0.84959999999999969</v>
      </c>
      <c r="M5651" s="11" t="b">
        <f>AND(Table1[[#This Row],[hour of cancellation 0 to 23]]&gt;=0,Table1[[#This Row],[hour of cancellation 0 to 23]]&lt;=23)</f>
        <v>1</v>
      </c>
    </row>
    <row r="5652" spans="1:13" x14ac:dyDescent="0.3">
      <c r="A5652" s="1">
        <v>5651</v>
      </c>
      <c r="B5652" s="1">
        <v>4</v>
      </c>
      <c r="C5652" s="2">
        <v>41157.641522896367</v>
      </c>
      <c r="D5652" s="2">
        <v>41217.640972222223</v>
      </c>
      <c r="E5652" s="1">
        <v>12</v>
      </c>
      <c r="F5652" s="2">
        <v>41161.01124100601</v>
      </c>
      <c r="G5652" s="1">
        <v>0</v>
      </c>
      <c r="H5652" s="32">
        <f>IFERROR(HOUR(Table1[[#This Row],[Cancel Date/time]])+MINUTE(Table1[[#This Row],[Cancel Date/time]])/60,"not cancelled")</f>
        <v>0.26666666666666666</v>
      </c>
      <c r="I5652" s="47">
        <f>IFERROR(ROUND(Table1[[#This Row],[cancellation time decimal]],0),"not cancelled")</f>
        <v>0</v>
      </c>
      <c r="J5652" s="10">
        <f>IFERROR(MOD(Table1[[#This Row],[cancellation hour rounded]],24),"not cancelled")</f>
        <v>0</v>
      </c>
      <c r="K5652" s="32">
        <f>1/Table1[[#This Row],[Duration (Time between doses '[in hours'])]]</f>
        <v>8.3333333333333329E-2</v>
      </c>
      <c r="L5652" s="33">
        <f>Table1[[#This Row],[number doses per hour]]*INDEX(Table2[price per dose],Table1[[#This Row],[Drug ID]])</f>
        <v>1.448055119047619</v>
      </c>
      <c r="M5652" s="11" t="b">
        <f>AND(Table1[[#This Row],[hour of cancellation 0 to 23]]&gt;=0,Table1[[#This Row],[hour of cancellation 0 to 23]]&lt;=23)</f>
        <v>1</v>
      </c>
    </row>
    <row r="5653" spans="1:13" hidden="1" x14ac:dyDescent="0.3">
      <c r="A5653" s="1">
        <v>5652</v>
      </c>
      <c r="B5653" s="1">
        <v>1</v>
      </c>
      <c r="C5653" s="2">
        <v>41157.706821519525</v>
      </c>
      <c r="D5653" s="2">
        <v>41161.20621308792</v>
      </c>
      <c r="E5653" s="1">
        <v>8</v>
      </c>
      <c r="F5653" s="2" t="s">
        <v>5</v>
      </c>
      <c r="G5653" s="1">
        <v>0</v>
      </c>
      <c r="H5653" s="32" t="str">
        <f>IFERROR(HOUR(Table1[[#This Row],[Cancel Date/time]])+MINUTE(Table1[[#This Row],[Cancel Date/time]])/60,"not cancelled")</f>
        <v>not cancelled</v>
      </c>
      <c r="I5653" s="47" t="str">
        <f>IFERROR(ROUND(Table1[[#This Row],[cancellation time decimal]],0),"not cancelled")</f>
        <v>not cancelled</v>
      </c>
      <c r="J5653" s="10" t="str">
        <f>IFERROR(MOD(Table1[[#This Row],[cancellation hour rounded]],24),"not cancelled")</f>
        <v>not cancelled</v>
      </c>
      <c r="K5653" s="32">
        <f>1/Table1[[#This Row],[Duration (Time between doses '[in hours'])]]</f>
        <v>0.125</v>
      </c>
      <c r="L5653" s="33">
        <f>Table1[[#This Row],[number doses per hour]]*INDEX(Table2[price per dose],Table1[[#This Row],[Drug ID]])</f>
        <v>0.84929166666666667</v>
      </c>
      <c r="M5653" s="11" t="b">
        <f>AND(Table1[[#This Row],[hour of cancellation 0 to 23]]&gt;=0,Table1[[#This Row],[hour of cancellation 0 to 23]]&lt;=23)</f>
        <v>0</v>
      </c>
    </row>
    <row r="5654" spans="1:13" x14ac:dyDescent="0.3">
      <c r="A5654" s="1">
        <v>5653</v>
      </c>
      <c r="B5654" s="1">
        <v>4</v>
      </c>
      <c r="C5654" s="2">
        <v>41157.683223639746</v>
      </c>
      <c r="D5654" s="2">
        <v>41217.682638888888</v>
      </c>
      <c r="E5654" s="1">
        <v>12</v>
      </c>
      <c r="F5654" s="2">
        <v>41160.813520108059</v>
      </c>
      <c r="G5654" s="1">
        <v>0</v>
      </c>
      <c r="H5654" s="32">
        <f>IFERROR(HOUR(Table1[[#This Row],[Cancel Date/time]])+MINUTE(Table1[[#This Row],[Cancel Date/time]])/60,"not cancelled")</f>
        <v>19.516666666666666</v>
      </c>
      <c r="I5654" s="47">
        <f>IFERROR(ROUND(Table1[[#This Row],[cancellation time decimal]],0),"not cancelled")</f>
        <v>20</v>
      </c>
      <c r="J5654" s="10">
        <f>IFERROR(MOD(Table1[[#This Row],[cancellation hour rounded]],24),"not cancelled")</f>
        <v>20</v>
      </c>
      <c r="K5654" s="32">
        <f>1/Table1[[#This Row],[Duration (Time between doses '[in hours'])]]</f>
        <v>8.3333333333333329E-2</v>
      </c>
      <c r="L5654" s="33">
        <f>Table1[[#This Row],[number doses per hour]]*INDEX(Table2[price per dose],Table1[[#This Row],[Drug ID]])</f>
        <v>1.448055119047619</v>
      </c>
      <c r="M5654" s="11" t="b">
        <f>AND(Table1[[#This Row],[hour of cancellation 0 to 23]]&gt;=0,Table1[[#This Row],[hour of cancellation 0 to 23]]&lt;=23)</f>
        <v>1</v>
      </c>
    </row>
    <row r="5655" spans="1:13" x14ac:dyDescent="0.3">
      <c r="A5655" s="1">
        <v>5654</v>
      </c>
      <c r="B5655" s="1">
        <v>3</v>
      </c>
      <c r="C5655" s="2">
        <v>41157.724879072251</v>
      </c>
      <c r="D5655" s="2">
        <v>41217.724305555559</v>
      </c>
      <c r="E5655" s="1">
        <v>24</v>
      </c>
      <c r="F5655" s="2">
        <v>41160.376231742775</v>
      </c>
      <c r="G5655" s="1">
        <v>0</v>
      </c>
      <c r="H5655" s="32">
        <f>IFERROR(HOUR(Table1[[#This Row],[Cancel Date/time]])+MINUTE(Table1[[#This Row],[Cancel Date/time]])/60,"not cancelled")</f>
        <v>9.0166666666666675</v>
      </c>
      <c r="I5655" s="47">
        <f>IFERROR(ROUND(Table1[[#This Row],[cancellation time decimal]],0),"not cancelled")</f>
        <v>9</v>
      </c>
      <c r="J5655" s="10">
        <f>IFERROR(MOD(Table1[[#This Row],[cancellation hour rounded]],24),"not cancelled")</f>
        <v>9</v>
      </c>
      <c r="K5655" s="32">
        <f>1/Table1[[#This Row],[Duration (Time between doses '[in hours'])]]</f>
        <v>4.1666666666666664E-2</v>
      </c>
      <c r="L5655" s="33">
        <f>Table1[[#This Row],[number doses per hour]]*INDEX(Table2[price per dose],Table1[[#This Row],[Drug ID]])</f>
        <v>0.18133000000000002</v>
      </c>
      <c r="M5655" s="11" t="b">
        <f>AND(Table1[[#This Row],[hour of cancellation 0 to 23]]&gt;=0,Table1[[#This Row],[hour of cancellation 0 to 23]]&lt;=23)</f>
        <v>1</v>
      </c>
    </row>
    <row r="5656" spans="1:13" x14ac:dyDescent="0.3">
      <c r="A5656" s="1">
        <v>5655</v>
      </c>
      <c r="B5656" s="1">
        <v>6</v>
      </c>
      <c r="C5656" s="2">
        <v>41157.748247361436</v>
      </c>
      <c r="D5656" s="2">
        <v>41217.747916666667</v>
      </c>
      <c r="E5656" s="1">
        <v>24</v>
      </c>
      <c r="F5656" s="2">
        <v>41163.405256826663</v>
      </c>
      <c r="G5656" s="1">
        <v>0</v>
      </c>
      <c r="H5656" s="32">
        <f>IFERROR(HOUR(Table1[[#This Row],[Cancel Date/time]])+MINUTE(Table1[[#This Row],[Cancel Date/time]])/60,"not cancelled")</f>
        <v>9.7166666666666668</v>
      </c>
      <c r="I5656" s="47">
        <f>IFERROR(ROUND(Table1[[#This Row],[cancellation time decimal]],0),"not cancelled")</f>
        <v>10</v>
      </c>
      <c r="J5656" s="10">
        <f>IFERROR(MOD(Table1[[#This Row],[cancellation hour rounded]],24),"not cancelled")</f>
        <v>10</v>
      </c>
      <c r="K5656" s="32">
        <f>1/Table1[[#This Row],[Duration (Time between doses '[in hours'])]]</f>
        <v>4.1666666666666664E-2</v>
      </c>
      <c r="L5656" s="33">
        <f>Table1[[#This Row],[number doses per hour]]*INDEX(Table2[price per dose],Table1[[#This Row],[Drug ID]])</f>
        <v>0.35218749999999999</v>
      </c>
      <c r="M5656" s="11" t="b">
        <f>AND(Table1[[#This Row],[hour of cancellation 0 to 23]]&gt;=0,Table1[[#This Row],[hour of cancellation 0 to 23]]&lt;=23)</f>
        <v>1</v>
      </c>
    </row>
    <row r="5657" spans="1:13" hidden="1" x14ac:dyDescent="0.3">
      <c r="A5657" s="1">
        <v>5656</v>
      </c>
      <c r="B5657" s="1">
        <v>1</v>
      </c>
      <c r="C5657" s="2">
        <v>41157.786013268276</v>
      </c>
      <c r="D5657" s="2">
        <v>41160.326992984228</v>
      </c>
      <c r="E5657" s="1">
        <v>12</v>
      </c>
      <c r="F5657" s="2" t="s">
        <v>5</v>
      </c>
      <c r="G5657" s="1">
        <v>0</v>
      </c>
      <c r="H5657" s="32" t="str">
        <f>IFERROR(HOUR(Table1[[#This Row],[Cancel Date/time]])+MINUTE(Table1[[#This Row],[Cancel Date/time]])/60,"not cancelled")</f>
        <v>not cancelled</v>
      </c>
      <c r="I5657" s="47" t="str">
        <f>IFERROR(ROUND(Table1[[#This Row],[cancellation time decimal]],0),"not cancelled")</f>
        <v>not cancelled</v>
      </c>
      <c r="J5657" s="10" t="str">
        <f>IFERROR(MOD(Table1[[#This Row],[cancellation hour rounded]],24),"not cancelled")</f>
        <v>not cancelled</v>
      </c>
      <c r="K5657" s="32">
        <f>1/Table1[[#This Row],[Duration (Time between doses '[in hours'])]]</f>
        <v>8.3333333333333329E-2</v>
      </c>
      <c r="L5657" s="33">
        <f>Table1[[#This Row],[number doses per hour]]*INDEX(Table2[price per dose],Table1[[#This Row],[Drug ID]])</f>
        <v>0.56619444444444444</v>
      </c>
      <c r="M5657" s="11" t="b">
        <f>AND(Table1[[#This Row],[hour of cancellation 0 to 23]]&gt;=0,Table1[[#This Row],[hour of cancellation 0 to 23]]&lt;=23)</f>
        <v>0</v>
      </c>
    </row>
    <row r="5658" spans="1:13" x14ac:dyDescent="0.3">
      <c r="A5658" s="1">
        <v>5657</v>
      </c>
      <c r="B5658" s="1">
        <v>2</v>
      </c>
      <c r="C5658" s="2">
        <v>41157.823267094092</v>
      </c>
      <c r="D5658" s="2">
        <v>41217.822916666664</v>
      </c>
      <c r="E5658" s="1">
        <v>10</v>
      </c>
      <c r="F5658" s="2">
        <v>41160.295785437054</v>
      </c>
      <c r="G5658" s="1">
        <v>0</v>
      </c>
      <c r="H5658" s="32">
        <f>IFERROR(HOUR(Table1[[#This Row],[Cancel Date/time]])+MINUTE(Table1[[#This Row],[Cancel Date/time]])/60,"not cancelled")</f>
        <v>7.083333333333333</v>
      </c>
      <c r="I5658" s="47">
        <f>IFERROR(ROUND(Table1[[#This Row],[cancellation time decimal]],0),"not cancelled")</f>
        <v>7</v>
      </c>
      <c r="J5658" s="10">
        <f>IFERROR(MOD(Table1[[#This Row],[cancellation hour rounded]],24),"not cancelled")</f>
        <v>7</v>
      </c>
      <c r="K5658" s="32">
        <f>1/Table1[[#This Row],[Duration (Time between doses '[in hours'])]]</f>
        <v>0.1</v>
      </c>
      <c r="L5658" s="33">
        <f>Table1[[#This Row],[number doses per hour]]*INDEX(Table2[price per dose],Table1[[#This Row],[Drug ID]])</f>
        <v>0.84959999999999969</v>
      </c>
      <c r="M5658" s="11" t="b">
        <f>AND(Table1[[#This Row],[hour of cancellation 0 to 23]]&gt;=0,Table1[[#This Row],[hour of cancellation 0 to 23]]&lt;=23)</f>
        <v>1</v>
      </c>
    </row>
    <row r="5659" spans="1:13" x14ac:dyDescent="0.3">
      <c r="A5659" s="1">
        <v>5658</v>
      </c>
      <c r="B5659" s="1">
        <v>1</v>
      </c>
      <c r="C5659" s="2">
        <v>41157.835051650392</v>
      </c>
      <c r="D5659" s="2">
        <v>41217.834722222222</v>
      </c>
      <c r="E5659" s="1">
        <v>8</v>
      </c>
      <c r="F5659" s="2">
        <v>41158.613765159382</v>
      </c>
      <c r="G5659" s="1">
        <v>0</v>
      </c>
      <c r="H5659" s="32">
        <f>IFERROR(HOUR(Table1[[#This Row],[Cancel Date/time]])+MINUTE(Table1[[#This Row],[Cancel Date/time]])/60,"not cancelled")</f>
        <v>14.716666666666667</v>
      </c>
      <c r="I5659" s="47">
        <f>IFERROR(ROUND(Table1[[#This Row],[cancellation time decimal]],0),"not cancelled")</f>
        <v>15</v>
      </c>
      <c r="J5659" s="10">
        <f>IFERROR(MOD(Table1[[#This Row],[cancellation hour rounded]],24),"not cancelled")</f>
        <v>15</v>
      </c>
      <c r="K5659" s="32">
        <f>1/Table1[[#This Row],[Duration (Time between doses '[in hours'])]]</f>
        <v>0.125</v>
      </c>
      <c r="L5659" s="33">
        <f>Table1[[#This Row],[number doses per hour]]*INDEX(Table2[price per dose],Table1[[#This Row],[Drug ID]])</f>
        <v>0.84929166666666667</v>
      </c>
      <c r="M5659" s="11" t="b">
        <f>AND(Table1[[#This Row],[hour of cancellation 0 to 23]]&gt;=0,Table1[[#This Row],[hour of cancellation 0 to 23]]&lt;=23)</f>
        <v>1</v>
      </c>
    </row>
    <row r="5660" spans="1:13" x14ac:dyDescent="0.3">
      <c r="A5660" s="1">
        <v>5659</v>
      </c>
      <c r="B5660" s="1">
        <v>6</v>
      </c>
      <c r="C5660" s="2">
        <v>41157.965445163914</v>
      </c>
      <c r="D5660" s="2">
        <v>41217.965277777781</v>
      </c>
      <c r="E5660" s="1">
        <v>24</v>
      </c>
      <c r="F5660" s="2">
        <v>41161.843960109924</v>
      </c>
      <c r="G5660" s="1">
        <v>0</v>
      </c>
      <c r="H5660" s="32">
        <f>IFERROR(HOUR(Table1[[#This Row],[Cancel Date/time]])+MINUTE(Table1[[#This Row],[Cancel Date/time]])/60,"not cancelled")</f>
        <v>20.25</v>
      </c>
      <c r="I5660" s="47">
        <f>IFERROR(ROUND(Table1[[#This Row],[cancellation time decimal]],0),"not cancelled")</f>
        <v>20</v>
      </c>
      <c r="J5660" s="10">
        <f>IFERROR(MOD(Table1[[#This Row],[cancellation hour rounded]],24),"not cancelled")</f>
        <v>20</v>
      </c>
      <c r="K5660" s="32">
        <f>1/Table1[[#This Row],[Duration (Time between doses '[in hours'])]]</f>
        <v>4.1666666666666664E-2</v>
      </c>
      <c r="L5660" s="33">
        <f>Table1[[#This Row],[number doses per hour]]*INDEX(Table2[price per dose],Table1[[#This Row],[Drug ID]])</f>
        <v>0.35218749999999999</v>
      </c>
      <c r="M5660" s="11" t="b">
        <f>AND(Table1[[#This Row],[hour of cancellation 0 to 23]]&gt;=0,Table1[[#This Row],[hour of cancellation 0 to 23]]&lt;=23)</f>
        <v>1</v>
      </c>
    </row>
    <row r="5661" spans="1:13" x14ac:dyDescent="0.3">
      <c r="A5661" s="1">
        <v>5660</v>
      </c>
      <c r="B5661" s="1">
        <v>1</v>
      </c>
      <c r="C5661" s="2">
        <v>41158.145482192289</v>
      </c>
      <c r="D5661" s="2">
        <v>41218.145138888889</v>
      </c>
      <c r="E5661" s="1">
        <v>8</v>
      </c>
      <c r="F5661" s="2">
        <v>41159.353544387886</v>
      </c>
      <c r="G5661" s="1">
        <v>0</v>
      </c>
      <c r="H5661" s="32">
        <f>IFERROR(HOUR(Table1[[#This Row],[Cancel Date/time]])+MINUTE(Table1[[#This Row],[Cancel Date/time]])/60,"not cancelled")</f>
        <v>8.4833333333333325</v>
      </c>
      <c r="I5661" s="47">
        <f>IFERROR(ROUND(Table1[[#This Row],[cancellation time decimal]],0),"not cancelled")</f>
        <v>8</v>
      </c>
      <c r="J5661" s="10">
        <f>IFERROR(MOD(Table1[[#This Row],[cancellation hour rounded]],24),"not cancelled")</f>
        <v>8</v>
      </c>
      <c r="K5661" s="32">
        <f>1/Table1[[#This Row],[Duration (Time between doses '[in hours'])]]</f>
        <v>0.125</v>
      </c>
      <c r="L5661" s="33">
        <f>Table1[[#This Row],[number doses per hour]]*INDEX(Table2[price per dose],Table1[[#This Row],[Drug ID]])</f>
        <v>0.84929166666666667</v>
      </c>
      <c r="M5661" s="11" t="b">
        <f>AND(Table1[[#This Row],[hour of cancellation 0 to 23]]&gt;=0,Table1[[#This Row],[hour of cancellation 0 to 23]]&lt;=23)</f>
        <v>1</v>
      </c>
    </row>
    <row r="5662" spans="1:13" x14ac:dyDescent="0.3">
      <c r="A5662" s="1">
        <v>5661</v>
      </c>
      <c r="B5662" s="1">
        <v>2</v>
      </c>
      <c r="C5662" s="2">
        <v>41158.322218962196</v>
      </c>
      <c r="D5662" s="2">
        <v>41218.322222222218</v>
      </c>
      <c r="E5662" s="1">
        <v>10</v>
      </c>
      <c r="F5662" s="2">
        <v>41160.691442183735</v>
      </c>
      <c r="G5662" s="1">
        <v>0</v>
      </c>
      <c r="H5662" s="32">
        <f>IFERROR(HOUR(Table1[[#This Row],[Cancel Date/time]])+MINUTE(Table1[[#This Row],[Cancel Date/time]])/60,"not cancelled")</f>
        <v>16.583333333333332</v>
      </c>
      <c r="I5662" s="47">
        <f>IFERROR(ROUND(Table1[[#This Row],[cancellation time decimal]],0),"not cancelled")</f>
        <v>17</v>
      </c>
      <c r="J5662" s="10">
        <f>IFERROR(MOD(Table1[[#This Row],[cancellation hour rounded]],24),"not cancelled")</f>
        <v>17</v>
      </c>
      <c r="K5662" s="32">
        <f>1/Table1[[#This Row],[Duration (Time between doses '[in hours'])]]</f>
        <v>0.1</v>
      </c>
      <c r="L5662" s="33">
        <f>Table1[[#This Row],[number doses per hour]]*INDEX(Table2[price per dose],Table1[[#This Row],[Drug ID]])</f>
        <v>0.84959999999999969</v>
      </c>
      <c r="M5662" s="11" t="b">
        <f>AND(Table1[[#This Row],[hour of cancellation 0 to 23]]&gt;=0,Table1[[#This Row],[hour of cancellation 0 to 23]]&lt;=23)</f>
        <v>1</v>
      </c>
    </row>
    <row r="5663" spans="1:13" x14ac:dyDescent="0.3">
      <c r="A5663" s="1">
        <v>5662</v>
      </c>
      <c r="B5663" s="1">
        <v>8</v>
      </c>
      <c r="C5663" s="2">
        <v>41158.413526813987</v>
      </c>
      <c r="D5663" s="2">
        <v>41218.413194444445</v>
      </c>
      <c r="E5663" s="1">
        <v>3</v>
      </c>
      <c r="F5663" s="2">
        <v>41162.483431220964</v>
      </c>
      <c r="G5663" s="1">
        <v>0</v>
      </c>
      <c r="H5663" s="32">
        <f>IFERROR(HOUR(Table1[[#This Row],[Cancel Date/time]])+MINUTE(Table1[[#This Row],[Cancel Date/time]])/60,"not cancelled")</f>
        <v>11.6</v>
      </c>
      <c r="I5663" s="47">
        <f>IFERROR(ROUND(Table1[[#This Row],[cancellation time decimal]],0),"not cancelled")</f>
        <v>12</v>
      </c>
      <c r="J5663" s="10">
        <f>IFERROR(MOD(Table1[[#This Row],[cancellation hour rounded]],24),"not cancelled")</f>
        <v>12</v>
      </c>
      <c r="K5663" s="32">
        <f>1/Table1[[#This Row],[Duration (Time between doses '[in hours'])]]</f>
        <v>0.33333333333333331</v>
      </c>
      <c r="L5663" s="33">
        <f>Table1[[#This Row],[number doses per hour]]*INDEX(Table2[price per dose],Table1[[#This Row],[Drug ID]])</f>
        <v>0.29998222222222221</v>
      </c>
      <c r="M5663" s="11" t="b">
        <f>AND(Table1[[#This Row],[hour of cancellation 0 to 23]]&gt;=0,Table1[[#This Row],[hour of cancellation 0 to 23]]&lt;=23)</f>
        <v>1</v>
      </c>
    </row>
    <row r="5664" spans="1:13" x14ac:dyDescent="0.3">
      <c r="A5664" s="1">
        <v>5663</v>
      </c>
      <c r="B5664" s="1">
        <v>3</v>
      </c>
      <c r="C5664" s="2">
        <v>41158.452056997972</v>
      </c>
      <c r="D5664" s="2">
        <v>41218.451388888883</v>
      </c>
      <c r="E5664" s="1">
        <v>24</v>
      </c>
      <c r="F5664" s="2">
        <v>41160.448123377675</v>
      </c>
      <c r="G5664" s="1">
        <v>0</v>
      </c>
      <c r="H5664" s="32">
        <f>IFERROR(HOUR(Table1[[#This Row],[Cancel Date/time]])+MINUTE(Table1[[#This Row],[Cancel Date/time]])/60,"not cancelled")</f>
        <v>10.75</v>
      </c>
      <c r="I5664" s="47">
        <f>IFERROR(ROUND(Table1[[#This Row],[cancellation time decimal]],0),"not cancelled")</f>
        <v>11</v>
      </c>
      <c r="J5664" s="10">
        <f>IFERROR(MOD(Table1[[#This Row],[cancellation hour rounded]],24),"not cancelled")</f>
        <v>11</v>
      </c>
      <c r="K5664" s="32">
        <f>1/Table1[[#This Row],[Duration (Time between doses '[in hours'])]]</f>
        <v>4.1666666666666664E-2</v>
      </c>
      <c r="L5664" s="33">
        <f>Table1[[#This Row],[number doses per hour]]*INDEX(Table2[price per dose],Table1[[#This Row],[Drug ID]])</f>
        <v>0.18133000000000002</v>
      </c>
      <c r="M5664" s="11" t="b">
        <f>AND(Table1[[#This Row],[hour of cancellation 0 to 23]]&gt;=0,Table1[[#This Row],[hour of cancellation 0 to 23]]&lt;=23)</f>
        <v>1</v>
      </c>
    </row>
    <row r="5665" spans="1:13" x14ac:dyDescent="0.3">
      <c r="A5665" s="1">
        <v>5664</v>
      </c>
      <c r="B5665" s="1">
        <v>6</v>
      </c>
      <c r="C5665" s="2">
        <v>41158.455111220275</v>
      </c>
      <c r="D5665" s="2">
        <v>41218.454861111109</v>
      </c>
      <c r="E5665" s="1">
        <v>24</v>
      </c>
      <c r="F5665" s="2">
        <v>41164.485100339414</v>
      </c>
      <c r="G5665" s="1">
        <v>0</v>
      </c>
      <c r="H5665" s="32">
        <f>IFERROR(HOUR(Table1[[#This Row],[Cancel Date/time]])+MINUTE(Table1[[#This Row],[Cancel Date/time]])/60,"not cancelled")</f>
        <v>11.633333333333333</v>
      </c>
      <c r="I5665" s="47">
        <f>IFERROR(ROUND(Table1[[#This Row],[cancellation time decimal]],0),"not cancelled")</f>
        <v>12</v>
      </c>
      <c r="J5665" s="10">
        <f>IFERROR(MOD(Table1[[#This Row],[cancellation hour rounded]],24),"not cancelled")</f>
        <v>12</v>
      </c>
      <c r="K5665" s="32">
        <f>1/Table1[[#This Row],[Duration (Time between doses '[in hours'])]]</f>
        <v>4.1666666666666664E-2</v>
      </c>
      <c r="L5665" s="33">
        <f>Table1[[#This Row],[number doses per hour]]*INDEX(Table2[price per dose],Table1[[#This Row],[Drug ID]])</f>
        <v>0.35218749999999999</v>
      </c>
      <c r="M5665" s="11" t="b">
        <f>AND(Table1[[#This Row],[hour of cancellation 0 to 23]]&gt;=0,Table1[[#This Row],[hour of cancellation 0 to 23]]&lt;=23)</f>
        <v>1</v>
      </c>
    </row>
    <row r="5666" spans="1:13" x14ac:dyDescent="0.3">
      <c r="A5666" s="1">
        <v>5665</v>
      </c>
      <c r="B5666" s="1">
        <v>4</v>
      </c>
      <c r="C5666" s="2">
        <v>41158.458473835453</v>
      </c>
      <c r="D5666" s="2">
        <v>41218.458333333336</v>
      </c>
      <c r="E5666" s="1">
        <v>12</v>
      </c>
      <c r="F5666" s="2">
        <v>41161.561026136791</v>
      </c>
      <c r="G5666" s="1">
        <v>0</v>
      </c>
      <c r="H5666" s="32">
        <f>IFERROR(HOUR(Table1[[#This Row],[Cancel Date/time]])+MINUTE(Table1[[#This Row],[Cancel Date/time]])/60,"not cancelled")</f>
        <v>13.45</v>
      </c>
      <c r="I5666" s="47">
        <f>IFERROR(ROUND(Table1[[#This Row],[cancellation time decimal]],0),"not cancelled")</f>
        <v>13</v>
      </c>
      <c r="J5666" s="10">
        <f>IFERROR(MOD(Table1[[#This Row],[cancellation hour rounded]],24),"not cancelled")</f>
        <v>13</v>
      </c>
      <c r="K5666" s="32">
        <f>1/Table1[[#This Row],[Duration (Time between doses '[in hours'])]]</f>
        <v>8.3333333333333329E-2</v>
      </c>
      <c r="L5666" s="33">
        <f>Table1[[#This Row],[number doses per hour]]*INDEX(Table2[price per dose],Table1[[#This Row],[Drug ID]])</f>
        <v>1.448055119047619</v>
      </c>
      <c r="M5666" s="11" t="b">
        <f>AND(Table1[[#This Row],[hour of cancellation 0 to 23]]&gt;=0,Table1[[#This Row],[hour of cancellation 0 to 23]]&lt;=23)</f>
        <v>1</v>
      </c>
    </row>
    <row r="5667" spans="1:13" x14ac:dyDescent="0.3">
      <c r="A5667" s="1">
        <v>5666</v>
      </c>
      <c r="B5667" s="1">
        <v>5</v>
      </c>
      <c r="C5667" s="2">
        <v>41158.507172316713</v>
      </c>
      <c r="D5667" s="2">
        <v>41218.506944444445</v>
      </c>
      <c r="E5667" s="1">
        <v>24</v>
      </c>
      <c r="F5667" s="2">
        <v>41161.615465498042</v>
      </c>
      <c r="G5667" s="1">
        <v>0</v>
      </c>
      <c r="H5667" s="32">
        <f>IFERROR(HOUR(Table1[[#This Row],[Cancel Date/time]])+MINUTE(Table1[[#This Row],[Cancel Date/time]])/60,"not cancelled")</f>
        <v>14.766666666666667</v>
      </c>
      <c r="I5667" s="47">
        <f>IFERROR(ROUND(Table1[[#This Row],[cancellation time decimal]],0),"not cancelled")</f>
        <v>15</v>
      </c>
      <c r="J5667" s="10">
        <f>IFERROR(MOD(Table1[[#This Row],[cancellation hour rounded]],24),"not cancelled")</f>
        <v>15</v>
      </c>
      <c r="K5667" s="32">
        <f>1/Table1[[#This Row],[Duration (Time between doses '[in hours'])]]</f>
        <v>4.1666666666666664E-2</v>
      </c>
      <c r="L5667" s="33">
        <f>Table1[[#This Row],[number doses per hour]]*INDEX(Table2[price per dose],Table1[[#This Row],[Drug ID]])</f>
        <v>0.2815833333333333</v>
      </c>
      <c r="M5667" s="11" t="b">
        <f>AND(Table1[[#This Row],[hour of cancellation 0 to 23]]&gt;=0,Table1[[#This Row],[hour of cancellation 0 to 23]]&lt;=23)</f>
        <v>1</v>
      </c>
    </row>
    <row r="5668" spans="1:13" x14ac:dyDescent="0.3">
      <c r="A5668" s="1">
        <v>5667</v>
      </c>
      <c r="B5668" s="1">
        <v>1</v>
      </c>
      <c r="C5668" s="2">
        <v>41158.558647303005</v>
      </c>
      <c r="D5668" s="2">
        <v>41160.600000000006</v>
      </c>
      <c r="E5668" s="1">
        <v>12</v>
      </c>
      <c r="F5668" s="2">
        <v>41159.314272656775</v>
      </c>
      <c r="G5668" s="1">
        <v>0</v>
      </c>
      <c r="H5668" s="32">
        <f>IFERROR(HOUR(Table1[[#This Row],[Cancel Date/time]])+MINUTE(Table1[[#This Row],[Cancel Date/time]])/60,"not cancelled")</f>
        <v>7.5333333333333332</v>
      </c>
      <c r="I5668" s="47">
        <f>IFERROR(ROUND(Table1[[#This Row],[cancellation time decimal]],0),"not cancelled")</f>
        <v>8</v>
      </c>
      <c r="J5668" s="10">
        <f>IFERROR(MOD(Table1[[#This Row],[cancellation hour rounded]],24),"not cancelled")</f>
        <v>8</v>
      </c>
      <c r="K5668" s="32">
        <f>1/Table1[[#This Row],[Duration (Time between doses '[in hours'])]]</f>
        <v>8.3333333333333329E-2</v>
      </c>
      <c r="L5668" s="33">
        <f>Table1[[#This Row],[number doses per hour]]*INDEX(Table2[price per dose],Table1[[#This Row],[Drug ID]])</f>
        <v>0.56619444444444444</v>
      </c>
      <c r="M5668" s="11" t="b">
        <f>AND(Table1[[#This Row],[hour of cancellation 0 to 23]]&gt;=0,Table1[[#This Row],[hour of cancellation 0 to 23]]&lt;=23)</f>
        <v>1</v>
      </c>
    </row>
    <row r="5669" spans="1:13" x14ac:dyDescent="0.3">
      <c r="A5669" s="1">
        <v>5668</v>
      </c>
      <c r="B5669" s="1">
        <v>1</v>
      </c>
      <c r="C5669" s="2">
        <v>41158.562878136087</v>
      </c>
      <c r="D5669" s="2">
        <v>41218.5625</v>
      </c>
      <c r="E5669" s="1">
        <v>12</v>
      </c>
      <c r="F5669" s="2">
        <v>41159.694196241959</v>
      </c>
      <c r="G5669" s="1">
        <v>0</v>
      </c>
      <c r="H5669" s="32">
        <f>IFERROR(HOUR(Table1[[#This Row],[Cancel Date/time]])+MINUTE(Table1[[#This Row],[Cancel Date/time]])/60,"not cancelled")</f>
        <v>16.649999999999999</v>
      </c>
      <c r="I5669" s="47">
        <f>IFERROR(ROUND(Table1[[#This Row],[cancellation time decimal]],0),"not cancelled")</f>
        <v>17</v>
      </c>
      <c r="J5669" s="10">
        <f>IFERROR(MOD(Table1[[#This Row],[cancellation hour rounded]],24),"not cancelled")</f>
        <v>17</v>
      </c>
      <c r="K5669" s="32">
        <f>1/Table1[[#This Row],[Duration (Time between doses '[in hours'])]]</f>
        <v>8.3333333333333329E-2</v>
      </c>
      <c r="L5669" s="33">
        <f>Table1[[#This Row],[number doses per hour]]*INDEX(Table2[price per dose],Table1[[#This Row],[Drug ID]])</f>
        <v>0.56619444444444444</v>
      </c>
      <c r="M5669" s="11" t="b">
        <f>AND(Table1[[#This Row],[hour of cancellation 0 to 23]]&gt;=0,Table1[[#This Row],[hour of cancellation 0 to 23]]&lt;=23)</f>
        <v>1</v>
      </c>
    </row>
    <row r="5670" spans="1:13" hidden="1" x14ac:dyDescent="0.3">
      <c r="A5670" s="1">
        <v>5669</v>
      </c>
      <c r="B5670" s="1">
        <v>2</v>
      </c>
      <c r="C5670" s="2">
        <v>41158.615245746281</v>
      </c>
      <c r="D5670" s="2">
        <v>41161.031238453121</v>
      </c>
      <c r="E5670" s="1">
        <v>10</v>
      </c>
      <c r="F5670" s="2" t="s">
        <v>5</v>
      </c>
      <c r="G5670" s="1">
        <v>0</v>
      </c>
      <c r="H5670" s="32" t="str">
        <f>IFERROR(HOUR(Table1[[#This Row],[Cancel Date/time]])+MINUTE(Table1[[#This Row],[Cancel Date/time]])/60,"not cancelled")</f>
        <v>not cancelled</v>
      </c>
      <c r="I5670" s="47" t="str">
        <f>IFERROR(ROUND(Table1[[#This Row],[cancellation time decimal]],0),"not cancelled")</f>
        <v>not cancelled</v>
      </c>
      <c r="J5670" s="10" t="str">
        <f>IFERROR(MOD(Table1[[#This Row],[cancellation hour rounded]],24),"not cancelled")</f>
        <v>not cancelled</v>
      </c>
      <c r="K5670" s="32">
        <f>1/Table1[[#This Row],[Duration (Time between doses '[in hours'])]]</f>
        <v>0.1</v>
      </c>
      <c r="L5670" s="33">
        <f>Table1[[#This Row],[number doses per hour]]*INDEX(Table2[price per dose],Table1[[#This Row],[Drug ID]])</f>
        <v>0.84959999999999969</v>
      </c>
      <c r="M5670" s="11" t="b">
        <f>AND(Table1[[#This Row],[hour of cancellation 0 to 23]]&gt;=0,Table1[[#This Row],[hour of cancellation 0 to 23]]&lt;=23)</f>
        <v>0</v>
      </c>
    </row>
    <row r="5671" spans="1:13" x14ac:dyDescent="0.3">
      <c r="A5671" s="1">
        <v>5670</v>
      </c>
      <c r="B5671" s="1">
        <v>4</v>
      </c>
      <c r="C5671" s="2">
        <v>41158.612428250861</v>
      </c>
      <c r="D5671" s="2">
        <v>41218.611805555556</v>
      </c>
      <c r="E5671" s="1">
        <v>12</v>
      </c>
      <c r="F5671" s="2">
        <v>41162.325412939725</v>
      </c>
      <c r="G5671" s="1">
        <v>0</v>
      </c>
      <c r="H5671" s="32">
        <f>IFERROR(HOUR(Table1[[#This Row],[Cancel Date/time]])+MINUTE(Table1[[#This Row],[Cancel Date/time]])/60,"not cancelled")</f>
        <v>7.8</v>
      </c>
      <c r="I5671" s="47">
        <f>IFERROR(ROUND(Table1[[#This Row],[cancellation time decimal]],0),"not cancelled")</f>
        <v>8</v>
      </c>
      <c r="J5671" s="10">
        <f>IFERROR(MOD(Table1[[#This Row],[cancellation hour rounded]],24),"not cancelled")</f>
        <v>8</v>
      </c>
      <c r="K5671" s="32">
        <f>1/Table1[[#This Row],[Duration (Time between doses '[in hours'])]]</f>
        <v>8.3333333333333329E-2</v>
      </c>
      <c r="L5671" s="33">
        <f>Table1[[#This Row],[number doses per hour]]*INDEX(Table2[price per dose],Table1[[#This Row],[Drug ID]])</f>
        <v>1.448055119047619</v>
      </c>
      <c r="M5671" s="11" t="b">
        <f>AND(Table1[[#This Row],[hour of cancellation 0 to 23]]&gt;=0,Table1[[#This Row],[hour of cancellation 0 to 23]]&lt;=23)</f>
        <v>1</v>
      </c>
    </row>
    <row r="5672" spans="1:13" x14ac:dyDescent="0.3">
      <c r="A5672" s="1">
        <v>5671</v>
      </c>
      <c r="B5672" s="1">
        <v>1</v>
      </c>
      <c r="C5672" s="2">
        <v>41158.619636835698</v>
      </c>
      <c r="D5672" s="2">
        <v>41218.619444444448</v>
      </c>
      <c r="E5672" s="1">
        <v>8</v>
      </c>
      <c r="F5672" s="2">
        <v>41159.636067704443</v>
      </c>
      <c r="G5672" s="1">
        <v>0</v>
      </c>
      <c r="H5672" s="32">
        <f>IFERROR(HOUR(Table1[[#This Row],[Cancel Date/time]])+MINUTE(Table1[[#This Row],[Cancel Date/time]])/60,"not cancelled")</f>
        <v>15.25</v>
      </c>
      <c r="I5672" s="47">
        <f>IFERROR(ROUND(Table1[[#This Row],[cancellation time decimal]],0),"not cancelled")</f>
        <v>15</v>
      </c>
      <c r="J5672" s="10">
        <f>IFERROR(MOD(Table1[[#This Row],[cancellation hour rounded]],24),"not cancelled")</f>
        <v>15</v>
      </c>
      <c r="K5672" s="32">
        <f>1/Table1[[#This Row],[Duration (Time between doses '[in hours'])]]</f>
        <v>0.125</v>
      </c>
      <c r="L5672" s="33">
        <f>Table1[[#This Row],[number doses per hour]]*INDEX(Table2[price per dose],Table1[[#This Row],[Drug ID]])</f>
        <v>0.84929166666666667</v>
      </c>
      <c r="M5672" s="11" t="b">
        <f>AND(Table1[[#This Row],[hour of cancellation 0 to 23]]&gt;=0,Table1[[#This Row],[hour of cancellation 0 to 23]]&lt;=23)</f>
        <v>1</v>
      </c>
    </row>
    <row r="5673" spans="1:13" hidden="1" x14ac:dyDescent="0.3">
      <c r="A5673" s="1">
        <v>5672</v>
      </c>
      <c r="B5673" s="1">
        <v>3</v>
      </c>
      <c r="C5673" s="2">
        <v>41158.621507922908</v>
      </c>
      <c r="D5673" s="2">
        <v>41162.746256184946</v>
      </c>
      <c r="E5673" s="1">
        <v>24</v>
      </c>
      <c r="F5673" s="2" t="s">
        <v>5</v>
      </c>
      <c r="G5673" s="1">
        <v>0</v>
      </c>
      <c r="H5673" s="32" t="str">
        <f>IFERROR(HOUR(Table1[[#This Row],[Cancel Date/time]])+MINUTE(Table1[[#This Row],[Cancel Date/time]])/60,"not cancelled")</f>
        <v>not cancelled</v>
      </c>
      <c r="I5673" s="47" t="str">
        <f>IFERROR(ROUND(Table1[[#This Row],[cancellation time decimal]],0),"not cancelled")</f>
        <v>not cancelled</v>
      </c>
      <c r="J5673" s="10" t="str">
        <f>IFERROR(MOD(Table1[[#This Row],[cancellation hour rounded]],24),"not cancelled")</f>
        <v>not cancelled</v>
      </c>
      <c r="K5673" s="32">
        <f>1/Table1[[#This Row],[Duration (Time between doses '[in hours'])]]</f>
        <v>4.1666666666666664E-2</v>
      </c>
      <c r="L5673" s="33">
        <f>Table1[[#This Row],[number doses per hour]]*INDEX(Table2[price per dose],Table1[[#This Row],[Drug ID]])</f>
        <v>0.18133000000000002</v>
      </c>
      <c r="M5673" s="11" t="b">
        <f>AND(Table1[[#This Row],[hour of cancellation 0 to 23]]&gt;=0,Table1[[#This Row],[hour of cancellation 0 to 23]]&lt;=23)</f>
        <v>0</v>
      </c>
    </row>
    <row r="5674" spans="1:13" x14ac:dyDescent="0.3">
      <c r="A5674" s="1">
        <v>5673</v>
      </c>
      <c r="B5674" s="1">
        <v>2</v>
      </c>
      <c r="C5674" s="2">
        <v>41158.599867610239</v>
      </c>
      <c r="D5674" s="2">
        <v>41218.599305555559</v>
      </c>
      <c r="E5674" s="1">
        <v>10</v>
      </c>
      <c r="F5674" s="2">
        <v>41159.749080547896</v>
      </c>
      <c r="G5674" s="1">
        <v>0</v>
      </c>
      <c r="H5674" s="32">
        <f>IFERROR(HOUR(Table1[[#This Row],[Cancel Date/time]])+MINUTE(Table1[[#This Row],[Cancel Date/time]])/60,"not cancelled")</f>
        <v>17.966666666666665</v>
      </c>
      <c r="I5674" s="47">
        <f>IFERROR(ROUND(Table1[[#This Row],[cancellation time decimal]],0),"not cancelled")</f>
        <v>18</v>
      </c>
      <c r="J5674" s="10">
        <f>IFERROR(MOD(Table1[[#This Row],[cancellation hour rounded]],24),"not cancelled")</f>
        <v>18</v>
      </c>
      <c r="K5674" s="32">
        <f>1/Table1[[#This Row],[Duration (Time between doses '[in hours'])]]</f>
        <v>0.1</v>
      </c>
      <c r="L5674" s="33">
        <f>Table1[[#This Row],[number doses per hour]]*INDEX(Table2[price per dose],Table1[[#This Row],[Drug ID]])</f>
        <v>0.84959999999999969</v>
      </c>
      <c r="M5674" s="11" t="b">
        <f>AND(Table1[[#This Row],[hour of cancellation 0 to 23]]&gt;=0,Table1[[#This Row],[hour of cancellation 0 to 23]]&lt;=23)</f>
        <v>1</v>
      </c>
    </row>
    <row r="5675" spans="1:13" x14ac:dyDescent="0.3">
      <c r="A5675" s="1">
        <v>5674</v>
      </c>
      <c r="B5675" s="1">
        <v>1</v>
      </c>
      <c r="C5675" s="2">
        <v>41158.690801448829</v>
      </c>
      <c r="D5675" s="2">
        <v>41218.690277777772</v>
      </c>
      <c r="E5675" s="1">
        <v>12</v>
      </c>
      <c r="F5675" s="2">
        <v>41159.647878145894</v>
      </c>
      <c r="G5675" s="1">
        <v>0</v>
      </c>
      <c r="H5675" s="32">
        <f>IFERROR(HOUR(Table1[[#This Row],[Cancel Date/time]])+MINUTE(Table1[[#This Row],[Cancel Date/time]])/60,"not cancelled")</f>
        <v>15.533333333333333</v>
      </c>
      <c r="I5675" s="47">
        <f>IFERROR(ROUND(Table1[[#This Row],[cancellation time decimal]],0),"not cancelled")</f>
        <v>16</v>
      </c>
      <c r="J5675" s="10">
        <f>IFERROR(MOD(Table1[[#This Row],[cancellation hour rounded]],24),"not cancelled")</f>
        <v>16</v>
      </c>
      <c r="K5675" s="32">
        <f>1/Table1[[#This Row],[Duration (Time between doses '[in hours'])]]</f>
        <v>8.3333333333333329E-2</v>
      </c>
      <c r="L5675" s="33">
        <f>Table1[[#This Row],[number doses per hour]]*INDEX(Table2[price per dose],Table1[[#This Row],[Drug ID]])</f>
        <v>0.56619444444444444</v>
      </c>
      <c r="M5675" s="11" t="b">
        <f>AND(Table1[[#This Row],[hour of cancellation 0 to 23]]&gt;=0,Table1[[#This Row],[hour of cancellation 0 to 23]]&lt;=23)</f>
        <v>1</v>
      </c>
    </row>
    <row r="5676" spans="1:13" x14ac:dyDescent="0.3">
      <c r="A5676" s="1">
        <v>5675</v>
      </c>
      <c r="B5676" s="1">
        <v>4</v>
      </c>
      <c r="C5676" s="2">
        <v>41158.756250349827</v>
      </c>
      <c r="D5676" s="2">
        <v>41218.756249999999</v>
      </c>
      <c r="E5676" s="1">
        <v>12</v>
      </c>
      <c r="F5676" s="2">
        <v>41160.776572405113</v>
      </c>
      <c r="G5676" s="1">
        <v>0</v>
      </c>
      <c r="H5676" s="32">
        <f>IFERROR(HOUR(Table1[[#This Row],[Cancel Date/time]])+MINUTE(Table1[[#This Row],[Cancel Date/time]])/60,"not cancelled")</f>
        <v>18.633333333333333</v>
      </c>
      <c r="I5676" s="47">
        <f>IFERROR(ROUND(Table1[[#This Row],[cancellation time decimal]],0),"not cancelled")</f>
        <v>19</v>
      </c>
      <c r="J5676" s="10">
        <f>IFERROR(MOD(Table1[[#This Row],[cancellation hour rounded]],24),"not cancelled")</f>
        <v>19</v>
      </c>
      <c r="K5676" s="32">
        <f>1/Table1[[#This Row],[Duration (Time between doses '[in hours'])]]</f>
        <v>8.3333333333333329E-2</v>
      </c>
      <c r="L5676" s="33">
        <f>Table1[[#This Row],[number doses per hour]]*INDEX(Table2[price per dose],Table1[[#This Row],[Drug ID]])</f>
        <v>1.448055119047619</v>
      </c>
      <c r="M5676" s="11" t="b">
        <f>AND(Table1[[#This Row],[hour of cancellation 0 to 23]]&gt;=0,Table1[[#This Row],[hour of cancellation 0 to 23]]&lt;=23)</f>
        <v>1</v>
      </c>
    </row>
    <row r="5677" spans="1:13" x14ac:dyDescent="0.3">
      <c r="A5677" s="1">
        <v>5676</v>
      </c>
      <c r="B5677" s="1">
        <v>2</v>
      </c>
      <c r="C5677" s="2">
        <v>41158.811763264523</v>
      </c>
      <c r="D5677" s="2">
        <v>41218.811111111107</v>
      </c>
      <c r="E5677" s="1">
        <v>10</v>
      </c>
      <c r="F5677" s="2">
        <v>41160.340145277289</v>
      </c>
      <c r="G5677" s="1">
        <v>0</v>
      </c>
      <c r="H5677" s="32">
        <f>IFERROR(HOUR(Table1[[#This Row],[Cancel Date/time]])+MINUTE(Table1[[#This Row],[Cancel Date/time]])/60,"not cancelled")</f>
        <v>8.15</v>
      </c>
      <c r="I5677" s="47">
        <f>IFERROR(ROUND(Table1[[#This Row],[cancellation time decimal]],0),"not cancelled")</f>
        <v>8</v>
      </c>
      <c r="J5677" s="10">
        <f>IFERROR(MOD(Table1[[#This Row],[cancellation hour rounded]],24),"not cancelled")</f>
        <v>8</v>
      </c>
      <c r="K5677" s="32">
        <f>1/Table1[[#This Row],[Duration (Time between doses '[in hours'])]]</f>
        <v>0.1</v>
      </c>
      <c r="L5677" s="33">
        <f>Table1[[#This Row],[number doses per hour]]*INDEX(Table2[price per dose],Table1[[#This Row],[Drug ID]])</f>
        <v>0.84959999999999969</v>
      </c>
      <c r="M5677" s="11" t="b">
        <f>AND(Table1[[#This Row],[hour of cancellation 0 to 23]]&gt;=0,Table1[[#This Row],[hour of cancellation 0 to 23]]&lt;=23)</f>
        <v>1</v>
      </c>
    </row>
    <row r="5678" spans="1:13" x14ac:dyDescent="0.3">
      <c r="A5678" s="1">
        <v>5677</v>
      </c>
      <c r="B5678" s="1">
        <v>2</v>
      </c>
      <c r="C5678" s="2">
        <v>41158.799302117761</v>
      </c>
      <c r="D5678" s="2">
        <v>41218.799305555556</v>
      </c>
      <c r="E5678" s="1">
        <v>10</v>
      </c>
      <c r="F5678" s="2">
        <v>41161.354944851424</v>
      </c>
      <c r="G5678" s="1">
        <v>0</v>
      </c>
      <c r="H5678" s="32">
        <f>IFERROR(HOUR(Table1[[#This Row],[Cancel Date/time]])+MINUTE(Table1[[#This Row],[Cancel Date/time]])/60,"not cancelled")</f>
        <v>8.5166666666666675</v>
      </c>
      <c r="I5678" s="47">
        <f>IFERROR(ROUND(Table1[[#This Row],[cancellation time decimal]],0),"not cancelled")</f>
        <v>9</v>
      </c>
      <c r="J5678" s="10">
        <f>IFERROR(MOD(Table1[[#This Row],[cancellation hour rounded]],24),"not cancelled")</f>
        <v>9</v>
      </c>
      <c r="K5678" s="32">
        <f>1/Table1[[#This Row],[Duration (Time between doses '[in hours'])]]</f>
        <v>0.1</v>
      </c>
      <c r="L5678" s="33">
        <f>Table1[[#This Row],[number doses per hour]]*INDEX(Table2[price per dose],Table1[[#This Row],[Drug ID]])</f>
        <v>0.84959999999999969</v>
      </c>
      <c r="M5678" s="11" t="b">
        <f>AND(Table1[[#This Row],[hour of cancellation 0 to 23]]&gt;=0,Table1[[#This Row],[hour of cancellation 0 to 23]]&lt;=23)</f>
        <v>1</v>
      </c>
    </row>
    <row r="5679" spans="1:13" x14ac:dyDescent="0.3">
      <c r="A5679" s="1">
        <v>5678</v>
      </c>
      <c r="B5679" s="1">
        <v>6</v>
      </c>
      <c r="C5679" s="2">
        <v>41158.841337806974</v>
      </c>
      <c r="D5679" s="2">
        <v>41218.840972222228</v>
      </c>
      <c r="E5679" s="1">
        <v>24</v>
      </c>
      <c r="F5679" s="2">
        <v>41177.573144501766</v>
      </c>
      <c r="G5679" s="1">
        <v>0</v>
      </c>
      <c r="H5679" s="32">
        <f>IFERROR(HOUR(Table1[[#This Row],[Cancel Date/time]])+MINUTE(Table1[[#This Row],[Cancel Date/time]])/60,"not cancelled")</f>
        <v>13.75</v>
      </c>
      <c r="I5679" s="47">
        <f>IFERROR(ROUND(Table1[[#This Row],[cancellation time decimal]],0),"not cancelled")</f>
        <v>14</v>
      </c>
      <c r="J5679" s="10">
        <f>IFERROR(MOD(Table1[[#This Row],[cancellation hour rounded]],24),"not cancelled")</f>
        <v>14</v>
      </c>
      <c r="K5679" s="32">
        <f>1/Table1[[#This Row],[Duration (Time between doses '[in hours'])]]</f>
        <v>4.1666666666666664E-2</v>
      </c>
      <c r="L5679" s="33">
        <f>Table1[[#This Row],[number doses per hour]]*INDEX(Table2[price per dose],Table1[[#This Row],[Drug ID]])</f>
        <v>0.35218749999999999</v>
      </c>
      <c r="M5679" s="11" t="b">
        <f>AND(Table1[[#This Row],[hour of cancellation 0 to 23]]&gt;=0,Table1[[#This Row],[hour of cancellation 0 to 23]]&lt;=23)</f>
        <v>1</v>
      </c>
    </row>
    <row r="5680" spans="1:13" x14ac:dyDescent="0.3">
      <c r="A5680" s="1">
        <v>5679</v>
      </c>
      <c r="B5680" s="1">
        <v>1</v>
      </c>
      <c r="C5680" s="2">
        <v>41158.866733631388</v>
      </c>
      <c r="D5680" s="2">
        <v>41218.866666666669</v>
      </c>
      <c r="E5680" s="1">
        <v>12</v>
      </c>
      <c r="F5680" s="2">
        <v>41159.545132194798</v>
      </c>
      <c r="G5680" s="1">
        <v>0</v>
      </c>
      <c r="H5680" s="32">
        <f>IFERROR(HOUR(Table1[[#This Row],[Cancel Date/time]])+MINUTE(Table1[[#This Row],[Cancel Date/time]])/60,"not cancelled")</f>
        <v>13.066666666666666</v>
      </c>
      <c r="I5680" s="47">
        <f>IFERROR(ROUND(Table1[[#This Row],[cancellation time decimal]],0),"not cancelled")</f>
        <v>13</v>
      </c>
      <c r="J5680" s="10">
        <f>IFERROR(MOD(Table1[[#This Row],[cancellation hour rounded]],24),"not cancelled")</f>
        <v>13</v>
      </c>
      <c r="K5680" s="32">
        <f>1/Table1[[#This Row],[Duration (Time between doses '[in hours'])]]</f>
        <v>8.3333333333333329E-2</v>
      </c>
      <c r="L5680" s="33">
        <f>Table1[[#This Row],[number doses per hour]]*INDEX(Table2[price per dose],Table1[[#This Row],[Drug ID]])</f>
        <v>0.56619444444444444</v>
      </c>
      <c r="M5680" s="11" t="b">
        <f>AND(Table1[[#This Row],[hour of cancellation 0 to 23]]&gt;=0,Table1[[#This Row],[hour of cancellation 0 to 23]]&lt;=23)</f>
        <v>1</v>
      </c>
    </row>
    <row r="5681" spans="1:13" x14ac:dyDescent="0.3">
      <c r="A5681" s="1">
        <v>5680</v>
      </c>
      <c r="B5681" s="1">
        <v>1</v>
      </c>
      <c r="C5681" s="2">
        <v>41158.886901297221</v>
      </c>
      <c r="D5681" s="2">
        <v>41218.886805555558</v>
      </c>
      <c r="E5681" s="1">
        <v>8</v>
      </c>
      <c r="F5681" s="2">
        <v>41159.370647333621</v>
      </c>
      <c r="G5681" s="1">
        <v>0</v>
      </c>
      <c r="H5681" s="32">
        <f>IFERROR(HOUR(Table1[[#This Row],[Cancel Date/time]])+MINUTE(Table1[[#This Row],[Cancel Date/time]])/60,"not cancelled")</f>
        <v>8.8833333333333329</v>
      </c>
      <c r="I5681" s="47">
        <f>IFERROR(ROUND(Table1[[#This Row],[cancellation time decimal]],0),"not cancelled")</f>
        <v>9</v>
      </c>
      <c r="J5681" s="10">
        <f>IFERROR(MOD(Table1[[#This Row],[cancellation hour rounded]],24),"not cancelled")</f>
        <v>9</v>
      </c>
      <c r="K5681" s="32">
        <f>1/Table1[[#This Row],[Duration (Time between doses '[in hours'])]]</f>
        <v>0.125</v>
      </c>
      <c r="L5681" s="33">
        <f>Table1[[#This Row],[number doses per hour]]*INDEX(Table2[price per dose],Table1[[#This Row],[Drug ID]])</f>
        <v>0.84929166666666667</v>
      </c>
      <c r="M5681" s="11" t="b">
        <f>AND(Table1[[#This Row],[hour of cancellation 0 to 23]]&gt;=0,Table1[[#This Row],[hour of cancellation 0 to 23]]&lt;=23)</f>
        <v>1</v>
      </c>
    </row>
    <row r="5682" spans="1:13" x14ac:dyDescent="0.3">
      <c r="A5682" s="1">
        <v>5681</v>
      </c>
      <c r="B5682" s="1">
        <v>6</v>
      </c>
      <c r="C5682" s="2">
        <v>41159.01800644974</v>
      </c>
      <c r="D5682" s="2">
        <v>41219.017361111109</v>
      </c>
      <c r="E5682" s="1">
        <v>24</v>
      </c>
      <c r="F5682" s="2">
        <v>41181.590374909902</v>
      </c>
      <c r="G5682" s="1">
        <v>0</v>
      </c>
      <c r="H5682" s="32">
        <f>IFERROR(HOUR(Table1[[#This Row],[Cancel Date/time]])+MINUTE(Table1[[#This Row],[Cancel Date/time]])/60,"not cancelled")</f>
        <v>14.166666666666666</v>
      </c>
      <c r="I5682" s="47">
        <f>IFERROR(ROUND(Table1[[#This Row],[cancellation time decimal]],0),"not cancelled")</f>
        <v>14</v>
      </c>
      <c r="J5682" s="10">
        <f>IFERROR(MOD(Table1[[#This Row],[cancellation hour rounded]],24),"not cancelled")</f>
        <v>14</v>
      </c>
      <c r="K5682" s="32">
        <f>1/Table1[[#This Row],[Duration (Time between doses '[in hours'])]]</f>
        <v>4.1666666666666664E-2</v>
      </c>
      <c r="L5682" s="33">
        <f>Table1[[#This Row],[number doses per hour]]*INDEX(Table2[price per dose],Table1[[#This Row],[Drug ID]])</f>
        <v>0.35218749999999999</v>
      </c>
      <c r="M5682" s="11" t="b">
        <f>AND(Table1[[#This Row],[hour of cancellation 0 to 23]]&gt;=0,Table1[[#This Row],[hour of cancellation 0 to 23]]&lt;=23)</f>
        <v>1</v>
      </c>
    </row>
    <row r="5683" spans="1:13" x14ac:dyDescent="0.3">
      <c r="A5683" s="1">
        <v>5682</v>
      </c>
      <c r="B5683" s="1">
        <v>1</v>
      </c>
      <c r="C5683" s="2">
        <v>41159.039778700244</v>
      </c>
      <c r="D5683" s="2">
        <v>41219.039583333331</v>
      </c>
      <c r="E5683" s="1">
        <v>12</v>
      </c>
      <c r="F5683" s="2">
        <v>41160.520124305636</v>
      </c>
      <c r="G5683" s="1">
        <v>0</v>
      </c>
      <c r="H5683" s="32">
        <f>IFERROR(HOUR(Table1[[#This Row],[Cancel Date/time]])+MINUTE(Table1[[#This Row],[Cancel Date/time]])/60,"not cancelled")</f>
        <v>12.466666666666667</v>
      </c>
      <c r="I5683" s="47">
        <f>IFERROR(ROUND(Table1[[#This Row],[cancellation time decimal]],0),"not cancelled")</f>
        <v>12</v>
      </c>
      <c r="J5683" s="10">
        <f>IFERROR(MOD(Table1[[#This Row],[cancellation hour rounded]],24),"not cancelled")</f>
        <v>12</v>
      </c>
      <c r="K5683" s="32">
        <f>1/Table1[[#This Row],[Duration (Time between doses '[in hours'])]]</f>
        <v>8.3333333333333329E-2</v>
      </c>
      <c r="L5683" s="33">
        <f>Table1[[#This Row],[number doses per hour]]*INDEX(Table2[price per dose],Table1[[#This Row],[Drug ID]])</f>
        <v>0.56619444444444444</v>
      </c>
      <c r="M5683" s="11" t="b">
        <f>AND(Table1[[#This Row],[hour of cancellation 0 to 23]]&gt;=0,Table1[[#This Row],[hour of cancellation 0 to 23]]&lt;=23)</f>
        <v>1</v>
      </c>
    </row>
    <row r="5684" spans="1:13" hidden="1" x14ac:dyDescent="0.3">
      <c r="A5684" s="1">
        <v>5683</v>
      </c>
      <c r="B5684" s="1">
        <v>5</v>
      </c>
      <c r="C5684" s="2">
        <v>41159.295904003193</v>
      </c>
      <c r="D5684" s="2">
        <v>41162.04571374473</v>
      </c>
      <c r="E5684" s="1">
        <v>24</v>
      </c>
      <c r="F5684" s="2" t="s">
        <v>5</v>
      </c>
      <c r="G5684" s="1">
        <v>0</v>
      </c>
      <c r="H5684" s="32" t="str">
        <f>IFERROR(HOUR(Table1[[#This Row],[Cancel Date/time]])+MINUTE(Table1[[#This Row],[Cancel Date/time]])/60,"not cancelled")</f>
        <v>not cancelled</v>
      </c>
      <c r="I5684" s="47" t="str">
        <f>IFERROR(ROUND(Table1[[#This Row],[cancellation time decimal]],0),"not cancelled")</f>
        <v>not cancelled</v>
      </c>
      <c r="J5684" s="10" t="str">
        <f>IFERROR(MOD(Table1[[#This Row],[cancellation hour rounded]],24),"not cancelled")</f>
        <v>not cancelled</v>
      </c>
      <c r="K5684" s="32">
        <f>1/Table1[[#This Row],[Duration (Time between doses '[in hours'])]]</f>
        <v>4.1666666666666664E-2</v>
      </c>
      <c r="L5684" s="33">
        <f>Table1[[#This Row],[number doses per hour]]*INDEX(Table2[price per dose],Table1[[#This Row],[Drug ID]])</f>
        <v>0.2815833333333333</v>
      </c>
      <c r="M5684" s="11" t="b">
        <f>AND(Table1[[#This Row],[hour of cancellation 0 to 23]]&gt;=0,Table1[[#This Row],[hour of cancellation 0 to 23]]&lt;=23)</f>
        <v>0</v>
      </c>
    </row>
    <row r="5685" spans="1:13" x14ac:dyDescent="0.3">
      <c r="A5685" s="1">
        <v>5684</v>
      </c>
      <c r="B5685" s="1">
        <v>11</v>
      </c>
      <c r="C5685" s="2">
        <v>41159.346374236142</v>
      </c>
      <c r="D5685" s="2">
        <v>41219.345833333333</v>
      </c>
      <c r="E5685" s="1">
        <v>1</v>
      </c>
      <c r="F5685" s="2">
        <v>41166.793919278942</v>
      </c>
      <c r="G5685" s="1">
        <v>1</v>
      </c>
      <c r="H5685" s="32">
        <f>IFERROR(HOUR(Table1[[#This Row],[Cancel Date/time]])+MINUTE(Table1[[#This Row],[Cancel Date/time]])/60,"not cancelled")</f>
        <v>19.05</v>
      </c>
      <c r="I5685" s="47">
        <f>IFERROR(ROUND(Table1[[#This Row],[cancellation time decimal]],0),"not cancelled")</f>
        <v>19</v>
      </c>
      <c r="J5685" s="10">
        <f>IFERROR(MOD(Table1[[#This Row],[cancellation hour rounded]],24),"not cancelled")</f>
        <v>19</v>
      </c>
      <c r="K5685" s="32">
        <f>1/Table1[[#This Row],[Duration (Time between doses '[in hours'])]]</f>
        <v>1</v>
      </c>
      <c r="L5685" s="33">
        <f>Table1[[#This Row],[number doses per hour]]*INDEX(Table2[price per dose],Table1[[#This Row],[Drug ID]])</f>
        <v>1</v>
      </c>
      <c r="M5685" s="11" t="b">
        <f>AND(Table1[[#This Row],[hour of cancellation 0 to 23]]&gt;=0,Table1[[#This Row],[hour of cancellation 0 to 23]]&lt;=23)</f>
        <v>1</v>
      </c>
    </row>
    <row r="5686" spans="1:13" hidden="1" x14ac:dyDescent="0.3">
      <c r="A5686" s="1">
        <v>5685</v>
      </c>
      <c r="B5686" s="1">
        <v>1</v>
      </c>
      <c r="C5686" s="2">
        <v>41159.483054942742</v>
      </c>
      <c r="D5686" s="2">
        <v>41163.649157523199</v>
      </c>
      <c r="E5686" s="1">
        <v>8</v>
      </c>
      <c r="F5686" s="2" t="s">
        <v>5</v>
      </c>
      <c r="G5686" s="1">
        <v>0</v>
      </c>
      <c r="H5686" s="32" t="str">
        <f>IFERROR(HOUR(Table1[[#This Row],[Cancel Date/time]])+MINUTE(Table1[[#This Row],[Cancel Date/time]])/60,"not cancelled")</f>
        <v>not cancelled</v>
      </c>
      <c r="I5686" s="47" t="str">
        <f>IFERROR(ROUND(Table1[[#This Row],[cancellation time decimal]],0),"not cancelled")</f>
        <v>not cancelled</v>
      </c>
      <c r="J5686" s="10" t="str">
        <f>IFERROR(MOD(Table1[[#This Row],[cancellation hour rounded]],24),"not cancelled")</f>
        <v>not cancelled</v>
      </c>
      <c r="K5686" s="32">
        <f>1/Table1[[#This Row],[Duration (Time between doses '[in hours'])]]</f>
        <v>0.125</v>
      </c>
      <c r="L5686" s="33">
        <f>Table1[[#This Row],[number doses per hour]]*INDEX(Table2[price per dose],Table1[[#This Row],[Drug ID]])</f>
        <v>0.84929166666666667</v>
      </c>
      <c r="M5686" s="11" t="b">
        <f>AND(Table1[[#This Row],[hour of cancellation 0 to 23]]&gt;=0,Table1[[#This Row],[hour of cancellation 0 to 23]]&lt;=23)</f>
        <v>0</v>
      </c>
    </row>
    <row r="5687" spans="1:13" x14ac:dyDescent="0.3">
      <c r="A5687" s="1">
        <v>5686</v>
      </c>
      <c r="B5687" s="1">
        <v>3</v>
      </c>
      <c r="C5687" s="2">
        <v>41159.494915711548</v>
      </c>
      <c r="D5687" s="2">
        <v>41219.494444444448</v>
      </c>
      <c r="E5687" s="1">
        <v>24</v>
      </c>
      <c r="F5687" s="2">
        <v>41162.338995314974</v>
      </c>
      <c r="G5687" s="1">
        <v>0</v>
      </c>
      <c r="H5687" s="32">
        <f>IFERROR(HOUR(Table1[[#This Row],[Cancel Date/time]])+MINUTE(Table1[[#This Row],[Cancel Date/time]])/60,"not cancelled")</f>
        <v>8.1333333333333329</v>
      </c>
      <c r="I5687" s="47">
        <f>IFERROR(ROUND(Table1[[#This Row],[cancellation time decimal]],0),"not cancelled")</f>
        <v>8</v>
      </c>
      <c r="J5687" s="10">
        <f>IFERROR(MOD(Table1[[#This Row],[cancellation hour rounded]],24),"not cancelled")</f>
        <v>8</v>
      </c>
      <c r="K5687" s="32">
        <f>1/Table1[[#This Row],[Duration (Time between doses '[in hours'])]]</f>
        <v>4.1666666666666664E-2</v>
      </c>
      <c r="L5687" s="33">
        <f>Table1[[#This Row],[number doses per hour]]*INDEX(Table2[price per dose],Table1[[#This Row],[Drug ID]])</f>
        <v>0.18133000000000002</v>
      </c>
      <c r="M5687" s="11" t="b">
        <f>AND(Table1[[#This Row],[hour of cancellation 0 to 23]]&gt;=0,Table1[[#This Row],[hour of cancellation 0 to 23]]&lt;=23)</f>
        <v>1</v>
      </c>
    </row>
    <row r="5688" spans="1:13" x14ac:dyDescent="0.3">
      <c r="A5688" s="1">
        <v>5687</v>
      </c>
      <c r="B5688" s="1">
        <v>2</v>
      </c>
      <c r="C5688" s="2">
        <v>41159.49215655461</v>
      </c>
      <c r="D5688" s="2">
        <v>41219.491666666669</v>
      </c>
      <c r="E5688" s="1">
        <v>10</v>
      </c>
      <c r="F5688" s="2">
        <v>41160.519579971457</v>
      </c>
      <c r="G5688" s="1">
        <v>0</v>
      </c>
      <c r="H5688" s="32">
        <f>IFERROR(HOUR(Table1[[#This Row],[Cancel Date/time]])+MINUTE(Table1[[#This Row],[Cancel Date/time]])/60,"not cancelled")</f>
        <v>12.466666666666667</v>
      </c>
      <c r="I5688" s="47">
        <f>IFERROR(ROUND(Table1[[#This Row],[cancellation time decimal]],0),"not cancelled")</f>
        <v>12</v>
      </c>
      <c r="J5688" s="10">
        <f>IFERROR(MOD(Table1[[#This Row],[cancellation hour rounded]],24),"not cancelled")</f>
        <v>12</v>
      </c>
      <c r="K5688" s="32">
        <f>1/Table1[[#This Row],[Duration (Time between doses '[in hours'])]]</f>
        <v>0.1</v>
      </c>
      <c r="L5688" s="33">
        <f>Table1[[#This Row],[number doses per hour]]*INDEX(Table2[price per dose],Table1[[#This Row],[Drug ID]])</f>
        <v>0.84959999999999969</v>
      </c>
      <c r="M5688" s="11" t="b">
        <f>AND(Table1[[#This Row],[hour of cancellation 0 to 23]]&gt;=0,Table1[[#This Row],[hour of cancellation 0 to 23]]&lt;=23)</f>
        <v>1</v>
      </c>
    </row>
    <row r="5689" spans="1:13" hidden="1" x14ac:dyDescent="0.3">
      <c r="A5689" s="1">
        <v>5688</v>
      </c>
      <c r="B5689" s="1">
        <v>7</v>
      </c>
      <c r="C5689" s="2">
        <v>41159.539486490605</v>
      </c>
      <c r="D5689" s="2">
        <v>41162.247173337164</v>
      </c>
      <c r="E5689" s="1">
        <v>24</v>
      </c>
      <c r="F5689" s="2" t="s">
        <v>5</v>
      </c>
      <c r="G5689" s="1">
        <v>0</v>
      </c>
      <c r="H5689" s="32" t="str">
        <f>IFERROR(HOUR(Table1[[#This Row],[Cancel Date/time]])+MINUTE(Table1[[#This Row],[Cancel Date/time]])/60,"not cancelled")</f>
        <v>not cancelled</v>
      </c>
      <c r="I5689" s="47" t="str">
        <f>IFERROR(ROUND(Table1[[#This Row],[cancellation time decimal]],0),"not cancelled")</f>
        <v>not cancelled</v>
      </c>
      <c r="J5689" s="10" t="str">
        <f>IFERROR(MOD(Table1[[#This Row],[cancellation hour rounded]],24),"not cancelled")</f>
        <v>not cancelled</v>
      </c>
      <c r="K5689" s="32">
        <f>1/Table1[[#This Row],[Duration (Time between doses '[in hours'])]]</f>
        <v>4.1666666666666664E-2</v>
      </c>
      <c r="L5689" s="33">
        <f>Table1[[#This Row],[number doses per hour]]*INDEX(Table2[price per dose],Table1[[#This Row],[Drug ID]])</f>
        <v>1.2958049999999997</v>
      </c>
      <c r="M5689" s="11" t="b">
        <f>AND(Table1[[#This Row],[hour of cancellation 0 to 23]]&gt;=0,Table1[[#This Row],[hour of cancellation 0 to 23]]&lt;=23)</f>
        <v>0</v>
      </c>
    </row>
    <row r="5690" spans="1:13" x14ac:dyDescent="0.3">
      <c r="A5690" s="1">
        <v>5689</v>
      </c>
      <c r="B5690" s="1">
        <v>7</v>
      </c>
      <c r="C5690" s="2">
        <v>41159.53376471965</v>
      </c>
      <c r="D5690" s="2">
        <v>41219.533333333333</v>
      </c>
      <c r="E5690" s="1">
        <v>24</v>
      </c>
      <c r="F5690" s="2">
        <v>41169.599127649723</v>
      </c>
      <c r="G5690" s="1">
        <v>0</v>
      </c>
      <c r="H5690" s="32">
        <f>IFERROR(HOUR(Table1[[#This Row],[Cancel Date/time]])+MINUTE(Table1[[#This Row],[Cancel Date/time]])/60,"not cancelled")</f>
        <v>14.366666666666667</v>
      </c>
      <c r="I5690" s="47">
        <f>IFERROR(ROUND(Table1[[#This Row],[cancellation time decimal]],0),"not cancelled")</f>
        <v>14</v>
      </c>
      <c r="J5690" s="10">
        <f>IFERROR(MOD(Table1[[#This Row],[cancellation hour rounded]],24),"not cancelled")</f>
        <v>14</v>
      </c>
      <c r="K5690" s="32">
        <f>1/Table1[[#This Row],[Duration (Time between doses '[in hours'])]]</f>
        <v>4.1666666666666664E-2</v>
      </c>
      <c r="L5690" s="33">
        <f>Table1[[#This Row],[number doses per hour]]*INDEX(Table2[price per dose],Table1[[#This Row],[Drug ID]])</f>
        <v>1.2958049999999997</v>
      </c>
      <c r="M5690" s="11" t="b">
        <f>AND(Table1[[#This Row],[hour of cancellation 0 to 23]]&gt;=0,Table1[[#This Row],[hour of cancellation 0 to 23]]&lt;=23)</f>
        <v>1</v>
      </c>
    </row>
    <row r="5691" spans="1:13" x14ac:dyDescent="0.3">
      <c r="A5691" s="1">
        <v>5690</v>
      </c>
      <c r="B5691" s="1">
        <v>5</v>
      </c>
      <c r="C5691" s="2">
        <v>41159.652554202279</v>
      </c>
      <c r="D5691" s="2">
        <v>41219.652083333334</v>
      </c>
      <c r="E5691" s="1">
        <v>24</v>
      </c>
      <c r="F5691" s="2">
        <v>41163.902204421975</v>
      </c>
      <c r="G5691" s="1">
        <v>0</v>
      </c>
      <c r="H5691" s="32">
        <f>IFERROR(HOUR(Table1[[#This Row],[Cancel Date/time]])+MINUTE(Table1[[#This Row],[Cancel Date/time]])/60,"not cancelled")</f>
        <v>21.65</v>
      </c>
      <c r="I5691" s="47">
        <f>IFERROR(ROUND(Table1[[#This Row],[cancellation time decimal]],0),"not cancelled")</f>
        <v>22</v>
      </c>
      <c r="J5691" s="10">
        <f>IFERROR(MOD(Table1[[#This Row],[cancellation hour rounded]],24),"not cancelled")</f>
        <v>22</v>
      </c>
      <c r="K5691" s="32">
        <f>1/Table1[[#This Row],[Duration (Time between doses '[in hours'])]]</f>
        <v>4.1666666666666664E-2</v>
      </c>
      <c r="L5691" s="33">
        <f>Table1[[#This Row],[number doses per hour]]*INDEX(Table2[price per dose],Table1[[#This Row],[Drug ID]])</f>
        <v>0.2815833333333333</v>
      </c>
      <c r="M5691" s="11" t="b">
        <f>AND(Table1[[#This Row],[hour of cancellation 0 to 23]]&gt;=0,Table1[[#This Row],[hour of cancellation 0 to 23]]&lt;=23)</f>
        <v>1</v>
      </c>
    </row>
    <row r="5692" spans="1:13" x14ac:dyDescent="0.3">
      <c r="A5692" s="1">
        <v>5691</v>
      </c>
      <c r="B5692" s="1">
        <v>5</v>
      </c>
      <c r="C5692" s="2">
        <v>41159.699890447555</v>
      </c>
      <c r="D5692" s="2">
        <v>41219.69930555555</v>
      </c>
      <c r="E5692" s="1">
        <v>24</v>
      </c>
      <c r="F5692" s="2">
        <v>41163.436244044991</v>
      </c>
      <c r="G5692" s="1">
        <v>0</v>
      </c>
      <c r="H5692" s="32">
        <f>IFERROR(HOUR(Table1[[#This Row],[Cancel Date/time]])+MINUTE(Table1[[#This Row],[Cancel Date/time]])/60,"not cancelled")</f>
        <v>10.466666666666667</v>
      </c>
      <c r="I5692" s="47">
        <f>IFERROR(ROUND(Table1[[#This Row],[cancellation time decimal]],0),"not cancelled")</f>
        <v>10</v>
      </c>
      <c r="J5692" s="10">
        <f>IFERROR(MOD(Table1[[#This Row],[cancellation hour rounded]],24),"not cancelled")</f>
        <v>10</v>
      </c>
      <c r="K5692" s="32">
        <f>1/Table1[[#This Row],[Duration (Time between doses '[in hours'])]]</f>
        <v>4.1666666666666664E-2</v>
      </c>
      <c r="L5692" s="33">
        <f>Table1[[#This Row],[number doses per hour]]*INDEX(Table2[price per dose],Table1[[#This Row],[Drug ID]])</f>
        <v>0.2815833333333333</v>
      </c>
      <c r="M5692" s="11" t="b">
        <f>AND(Table1[[#This Row],[hour of cancellation 0 to 23]]&gt;=0,Table1[[#This Row],[hour of cancellation 0 to 23]]&lt;=23)</f>
        <v>1</v>
      </c>
    </row>
    <row r="5693" spans="1:13" x14ac:dyDescent="0.3">
      <c r="A5693" s="1">
        <v>5692</v>
      </c>
      <c r="B5693" s="1">
        <v>4</v>
      </c>
      <c r="C5693" s="2">
        <v>41159.699819034133</v>
      </c>
      <c r="D5693" s="2">
        <v>41219.69930555555</v>
      </c>
      <c r="E5693" s="1">
        <v>12</v>
      </c>
      <c r="F5693" s="2">
        <v>41162.399173996921</v>
      </c>
      <c r="G5693" s="1">
        <v>0</v>
      </c>
      <c r="H5693" s="32">
        <f>IFERROR(HOUR(Table1[[#This Row],[Cancel Date/time]])+MINUTE(Table1[[#This Row],[Cancel Date/time]])/60,"not cancelled")</f>
        <v>9.5666666666666664</v>
      </c>
      <c r="I5693" s="47">
        <f>IFERROR(ROUND(Table1[[#This Row],[cancellation time decimal]],0),"not cancelled")</f>
        <v>10</v>
      </c>
      <c r="J5693" s="10">
        <f>IFERROR(MOD(Table1[[#This Row],[cancellation hour rounded]],24),"not cancelled")</f>
        <v>10</v>
      </c>
      <c r="K5693" s="32">
        <f>1/Table1[[#This Row],[Duration (Time between doses '[in hours'])]]</f>
        <v>8.3333333333333329E-2</v>
      </c>
      <c r="L5693" s="33">
        <f>Table1[[#This Row],[number doses per hour]]*INDEX(Table2[price per dose],Table1[[#This Row],[Drug ID]])</f>
        <v>1.448055119047619</v>
      </c>
      <c r="M5693" s="11" t="b">
        <f>AND(Table1[[#This Row],[hour of cancellation 0 to 23]]&gt;=0,Table1[[#This Row],[hour of cancellation 0 to 23]]&lt;=23)</f>
        <v>1</v>
      </c>
    </row>
    <row r="5694" spans="1:13" hidden="1" x14ac:dyDescent="0.3">
      <c r="A5694" s="1">
        <v>5693</v>
      </c>
      <c r="B5694" s="1">
        <v>3</v>
      </c>
      <c r="C5694" s="2">
        <v>41159.675178742466</v>
      </c>
      <c r="D5694" s="2">
        <v>41161.716744949757</v>
      </c>
      <c r="E5694" s="1">
        <v>24</v>
      </c>
      <c r="F5694" s="2" t="s">
        <v>5</v>
      </c>
      <c r="G5694" s="1">
        <v>0</v>
      </c>
      <c r="H5694" s="32" t="str">
        <f>IFERROR(HOUR(Table1[[#This Row],[Cancel Date/time]])+MINUTE(Table1[[#This Row],[Cancel Date/time]])/60,"not cancelled")</f>
        <v>not cancelled</v>
      </c>
      <c r="I5694" s="47" t="str">
        <f>IFERROR(ROUND(Table1[[#This Row],[cancellation time decimal]],0),"not cancelled")</f>
        <v>not cancelled</v>
      </c>
      <c r="J5694" s="10" t="str">
        <f>IFERROR(MOD(Table1[[#This Row],[cancellation hour rounded]],24),"not cancelled")</f>
        <v>not cancelled</v>
      </c>
      <c r="K5694" s="32">
        <f>1/Table1[[#This Row],[Duration (Time between doses '[in hours'])]]</f>
        <v>4.1666666666666664E-2</v>
      </c>
      <c r="L5694" s="33">
        <f>Table1[[#This Row],[number doses per hour]]*INDEX(Table2[price per dose],Table1[[#This Row],[Drug ID]])</f>
        <v>0.18133000000000002</v>
      </c>
      <c r="M5694" s="11" t="b">
        <f>AND(Table1[[#This Row],[hour of cancellation 0 to 23]]&gt;=0,Table1[[#This Row],[hour of cancellation 0 to 23]]&lt;=23)</f>
        <v>0</v>
      </c>
    </row>
    <row r="5695" spans="1:13" hidden="1" x14ac:dyDescent="0.3">
      <c r="A5695" s="1">
        <v>5694</v>
      </c>
      <c r="B5695" s="1">
        <v>2</v>
      </c>
      <c r="C5695" s="2">
        <v>41159.67345106561</v>
      </c>
      <c r="D5695" s="2">
        <v>41162.839686468273</v>
      </c>
      <c r="E5695" s="1">
        <v>10</v>
      </c>
      <c r="F5695" s="2" t="s">
        <v>5</v>
      </c>
      <c r="G5695" s="1">
        <v>0</v>
      </c>
      <c r="H5695" s="32" t="str">
        <f>IFERROR(HOUR(Table1[[#This Row],[Cancel Date/time]])+MINUTE(Table1[[#This Row],[Cancel Date/time]])/60,"not cancelled")</f>
        <v>not cancelled</v>
      </c>
      <c r="I5695" s="47" t="str">
        <f>IFERROR(ROUND(Table1[[#This Row],[cancellation time decimal]],0),"not cancelled")</f>
        <v>not cancelled</v>
      </c>
      <c r="J5695" s="10" t="str">
        <f>IFERROR(MOD(Table1[[#This Row],[cancellation hour rounded]],24),"not cancelled")</f>
        <v>not cancelled</v>
      </c>
      <c r="K5695" s="32">
        <f>1/Table1[[#This Row],[Duration (Time between doses '[in hours'])]]</f>
        <v>0.1</v>
      </c>
      <c r="L5695" s="33">
        <f>Table1[[#This Row],[number doses per hour]]*INDEX(Table2[price per dose],Table1[[#This Row],[Drug ID]])</f>
        <v>0.84959999999999969</v>
      </c>
      <c r="M5695" s="11" t="b">
        <f>AND(Table1[[#This Row],[hour of cancellation 0 to 23]]&gt;=0,Table1[[#This Row],[hour of cancellation 0 to 23]]&lt;=23)</f>
        <v>0</v>
      </c>
    </row>
    <row r="5696" spans="1:13" hidden="1" x14ac:dyDescent="0.3">
      <c r="A5696" s="1">
        <v>5695</v>
      </c>
      <c r="B5696" s="1">
        <v>2</v>
      </c>
      <c r="C5696" s="2">
        <v>41159.688088162766</v>
      </c>
      <c r="D5696" s="2">
        <v>41163.146309060583</v>
      </c>
      <c r="E5696" s="1">
        <v>10</v>
      </c>
      <c r="F5696" s="2" t="s">
        <v>5</v>
      </c>
      <c r="G5696" s="1">
        <v>0</v>
      </c>
      <c r="H5696" s="32" t="str">
        <f>IFERROR(HOUR(Table1[[#This Row],[Cancel Date/time]])+MINUTE(Table1[[#This Row],[Cancel Date/time]])/60,"not cancelled")</f>
        <v>not cancelled</v>
      </c>
      <c r="I5696" s="47" t="str">
        <f>IFERROR(ROUND(Table1[[#This Row],[cancellation time decimal]],0),"not cancelled")</f>
        <v>not cancelled</v>
      </c>
      <c r="J5696" s="10" t="str">
        <f>IFERROR(MOD(Table1[[#This Row],[cancellation hour rounded]],24),"not cancelled")</f>
        <v>not cancelled</v>
      </c>
      <c r="K5696" s="32">
        <f>1/Table1[[#This Row],[Duration (Time between doses '[in hours'])]]</f>
        <v>0.1</v>
      </c>
      <c r="L5696" s="33">
        <f>Table1[[#This Row],[number doses per hour]]*INDEX(Table2[price per dose],Table1[[#This Row],[Drug ID]])</f>
        <v>0.84959999999999969</v>
      </c>
      <c r="M5696" s="11" t="b">
        <f>AND(Table1[[#This Row],[hour of cancellation 0 to 23]]&gt;=0,Table1[[#This Row],[hour of cancellation 0 to 23]]&lt;=23)</f>
        <v>0</v>
      </c>
    </row>
    <row r="5697" spans="1:13" x14ac:dyDescent="0.3">
      <c r="A5697" s="1">
        <v>5696</v>
      </c>
      <c r="B5697" s="1">
        <v>4</v>
      </c>
      <c r="C5697" s="2">
        <v>41159.667511710977</v>
      </c>
      <c r="D5697" s="2">
        <v>41219.667361111111</v>
      </c>
      <c r="E5697" s="1">
        <v>12</v>
      </c>
      <c r="F5697" s="2">
        <v>41162.629131160196</v>
      </c>
      <c r="G5697" s="1">
        <v>0</v>
      </c>
      <c r="H5697" s="32">
        <f>IFERROR(HOUR(Table1[[#This Row],[Cancel Date/time]])+MINUTE(Table1[[#This Row],[Cancel Date/time]])/60,"not cancelled")</f>
        <v>15.083333333333334</v>
      </c>
      <c r="I5697" s="47">
        <f>IFERROR(ROUND(Table1[[#This Row],[cancellation time decimal]],0),"not cancelled")</f>
        <v>15</v>
      </c>
      <c r="J5697" s="10">
        <f>IFERROR(MOD(Table1[[#This Row],[cancellation hour rounded]],24),"not cancelled")</f>
        <v>15</v>
      </c>
      <c r="K5697" s="32">
        <f>1/Table1[[#This Row],[Duration (Time between doses '[in hours'])]]</f>
        <v>8.3333333333333329E-2</v>
      </c>
      <c r="L5697" s="33">
        <f>Table1[[#This Row],[number doses per hour]]*INDEX(Table2[price per dose],Table1[[#This Row],[Drug ID]])</f>
        <v>1.448055119047619</v>
      </c>
      <c r="M5697" s="11" t="b">
        <f>AND(Table1[[#This Row],[hour of cancellation 0 to 23]]&gt;=0,Table1[[#This Row],[hour of cancellation 0 to 23]]&lt;=23)</f>
        <v>1</v>
      </c>
    </row>
    <row r="5698" spans="1:13" x14ac:dyDescent="0.3">
      <c r="A5698" s="1">
        <v>5697</v>
      </c>
      <c r="B5698" s="1">
        <v>10</v>
      </c>
      <c r="C5698" s="2">
        <v>41159.724260638031</v>
      </c>
      <c r="D5698" s="2">
        <v>41219.723611111112</v>
      </c>
      <c r="E5698" s="1">
        <v>1</v>
      </c>
      <c r="F5698" s="2">
        <v>41166.478218667173</v>
      </c>
      <c r="G5698" s="1">
        <v>1</v>
      </c>
      <c r="H5698" s="32">
        <f>IFERROR(HOUR(Table1[[#This Row],[Cancel Date/time]])+MINUTE(Table1[[#This Row],[Cancel Date/time]])/60,"not cancelled")</f>
        <v>11.466666666666667</v>
      </c>
      <c r="I5698" s="47">
        <f>IFERROR(ROUND(Table1[[#This Row],[cancellation time decimal]],0),"not cancelled")</f>
        <v>11</v>
      </c>
      <c r="J5698" s="10">
        <f>IFERROR(MOD(Table1[[#This Row],[cancellation hour rounded]],24),"not cancelled")</f>
        <v>11</v>
      </c>
      <c r="K5698" s="32">
        <f>1/Table1[[#This Row],[Duration (Time between doses '[in hours'])]]</f>
        <v>1</v>
      </c>
      <c r="L5698" s="33">
        <f>Table1[[#This Row],[number doses per hour]]*INDEX(Table2[price per dose],Table1[[#This Row],[Drug ID]])</f>
        <v>2.5716000000000001</v>
      </c>
      <c r="M5698" s="11" t="b">
        <f>AND(Table1[[#This Row],[hour of cancellation 0 to 23]]&gt;=0,Table1[[#This Row],[hour of cancellation 0 to 23]]&lt;=23)</f>
        <v>1</v>
      </c>
    </row>
    <row r="5699" spans="1:13" x14ac:dyDescent="0.3">
      <c r="A5699" s="1">
        <v>5698</v>
      </c>
      <c r="B5699" s="1">
        <v>1</v>
      </c>
      <c r="C5699" s="2">
        <v>41159.742058683165</v>
      </c>
      <c r="D5699" s="2">
        <v>41219.741666666669</v>
      </c>
      <c r="E5699" s="1">
        <v>12</v>
      </c>
      <c r="F5699" s="2">
        <v>41160.731670353991</v>
      </c>
      <c r="G5699" s="1">
        <v>0</v>
      </c>
      <c r="H5699" s="32">
        <f>IFERROR(HOUR(Table1[[#This Row],[Cancel Date/time]])+MINUTE(Table1[[#This Row],[Cancel Date/time]])/60,"not cancelled")</f>
        <v>17.55</v>
      </c>
      <c r="I5699" s="47">
        <f>IFERROR(ROUND(Table1[[#This Row],[cancellation time decimal]],0),"not cancelled")</f>
        <v>18</v>
      </c>
      <c r="J5699" s="10">
        <f>IFERROR(MOD(Table1[[#This Row],[cancellation hour rounded]],24),"not cancelled")</f>
        <v>18</v>
      </c>
      <c r="K5699" s="32">
        <f>1/Table1[[#This Row],[Duration (Time between doses '[in hours'])]]</f>
        <v>8.3333333333333329E-2</v>
      </c>
      <c r="L5699" s="33">
        <f>Table1[[#This Row],[number doses per hour]]*INDEX(Table2[price per dose],Table1[[#This Row],[Drug ID]])</f>
        <v>0.56619444444444444</v>
      </c>
      <c r="M5699" s="11" t="b">
        <f>AND(Table1[[#This Row],[hour of cancellation 0 to 23]]&gt;=0,Table1[[#This Row],[hour of cancellation 0 to 23]]&lt;=23)</f>
        <v>1</v>
      </c>
    </row>
    <row r="5700" spans="1:13" x14ac:dyDescent="0.3">
      <c r="A5700" s="1">
        <v>5699</v>
      </c>
      <c r="B5700" s="1">
        <v>4</v>
      </c>
      <c r="C5700" s="2">
        <v>41159.901361341879</v>
      </c>
      <c r="D5700" s="2">
        <v>41219.900694444441</v>
      </c>
      <c r="E5700" s="1">
        <v>12</v>
      </c>
      <c r="F5700" s="2">
        <v>41161.898397657918</v>
      </c>
      <c r="G5700" s="1">
        <v>0</v>
      </c>
      <c r="H5700" s="32">
        <f>IFERROR(HOUR(Table1[[#This Row],[Cancel Date/time]])+MINUTE(Table1[[#This Row],[Cancel Date/time]])/60,"not cancelled")</f>
        <v>21.55</v>
      </c>
      <c r="I5700" s="47">
        <f>IFERROR(ROUND(Table1[[#This Row],[cancellation time decimal]],0),"not cancelled")</f>
        <v>22</v>
      </c>
      <c r="J5700" s="10">
        <f>IFERROR(MOD(Table1[[#This Row],[cancellation hour rounded]],24),"not cancelled")</f>
        <v>22</v>
      </c>
      <c r="K5700" s="32">
        <f>1/Table1[[#This Row],[Duration (Time between doses '[in hours'])]]</f>
        <v>8.3333333333333329E-2</v>
      </c>
      <c r="L5700" s="33">
        <f>Table1[[#This Row],[number doses per hour]]*INDEX(Table2[price per dose],Table1[[#This Row],[Drug ID]])</f>
        <v>1.448055119047619</v>
      </c>
      <c r="M5700" s="11" t="b">
        <f>AND(Table1[[#This Row],[hour of cancellation 0 to 23]]&gt;=0,Table1[[#This Row],[hour of cancellation 0 to 23]]&lt;=23)</f>
        <v>1</v>
      </c>
    </row>
    <row r="5701" spans="1:13" x14ac:dyDescent="0.3">
      <c r="A5701" s="1">
        <v>5700</v>
      </c>
      <c r="B5701" s="1">
        <v>1</v>
      </c>
      <c r="C5701" s="2">
        <v>41160.000011585187</v>
      </c>
      <c r="D5701" s="2">
        <v>41220</v>
      </c>
      <c r="E5701" s="1">
        <v>12</v>
      </c>
      <c r="F5701" s="2">
        <v>41161.621586284484</v>
      </c>
      <c r="G5701" s="1">
        <v>0</v>
      </c>
      <c r="H5701" s="32">
        <f>IFERROR(HOUR(Table1[[#This Row],[Cancel Date/time]])+MINUTE(Table1[[#This Row],[Cancel Date/time]])/60,"not cancelled")</f>
        <v>14.916666666666666</v>
      </c>
      <c r="I5701" s="47">
        <f>IFERROR(ROUND(Table1[[#This Row],[cancellation time decimal]],0),"not cancelled")</f>
        <v>15</v>
      </c>
      <c r="J5701" s="10">
        <f>IFERROR(MOD(Table1[[#This Row],[cancellation hour rounded]],24),"not cancelled")</f>
        <v>15</v>
      </c>
      <c r="K5701" s="32">
        <f>1/Table1[[#This Row],[Duration (Time between doses '[in hours'])]]</f>
        <v>8.3333333333333329E-2</v>
      </c>
      <c r="L5701" s="33">
        <f>Table1[[#This Row],[number doses per hour]]*INDEX(Table2[price per dose],Table1[[#This Row],[Drug ID]])</f>
        <v>0.56619444444444444</v>
      </c>
      <c r="M5701" s="11" t="b">
        <f>AND(Table1[[#This Row],[hour of cancellation 0 to 23]]&gt;=0,Table1[[#This Row],[hour of cancellation 0 to 23]]&lt;=23)</f>
        <v>1</v>
      </c>
    </row>
    <row r="5702" spans="1:13" x14ac:dyDescent="0.3">
      <c r="A5702" s="1">
        <v>5701</v>
      </c>
      <c r="B5702" s="1">
        <v>5</v>
      </c>
      <c r="C5702" s="2">
        <v>41160.131671694922</v>
      </c>
      <c r="D5702" s="2">
        <v>41220.131249999999</v>
      </c>
      <c r="E5702" s="1">
        <v>24</v>
      </c>
      <c r="F5702" s="2">
        <v>41163.329986800563</v>
      </c>
      <c r="G5702" s="1">
        <v>0</v>
      </c>
      <c r="H5702" s="32">
        <f>IFERROR(HOUR(Table1[[#This Row],[Cancel Date/time]])+MINUTE(Table1[[#This Row],[Cancel Date/time]])/60,"not cancelled")</f>
        <v>7.916666666666667</v>
      </c>
      <c r="I5702" s="47">
        <f>IFERROR(ROUND(Table1[[#This Row],[cancellation time decimal]],0),"not cancelled")</f>
        <v>8</v>
      </c>
      <c r="J5702" s="10">
        <f>IFERROR(MOD(Table1[[#This Row],[cancellation hour rounded]],24),"not cancelled")</f>
        <v>8</v>
      </c>
      <c r="K5702" s="32">
        <f>1/Table1[[#This Row],[Duration (Time between doses '[in hours'])]]</f>
        <v>4.1666666666666664E-2</v>
      </c>
      <c r="L5702" s="33">
        <f>Table1[[#This Row],[number doses per hour]]*INDEX(Table2[price per dose],Table1[[#This Row],[Drug ID]])</f>
        <v>0.2815833333333333</v>
      </c>
      <c r="M5702" s="11" t="b">
        <f>AND(Table1[[#This Row],[hour of cancellation 0 to 23]]&gt;=0,Table1[[#This Row],[hour of cancellation 0 to 23]]&lt;=23)</f>
        <v>1</v>
      </c>
    </row>
    <row r="5703" spans="1:13" x14ac:dyDescent="0.3">
      <c r="A5703" s="1">
        <v>5702</v>
      </c>
      <c r="B5703" s="1">
        <v>6</v>
      </c>
      <c r="C5703" s="2">
        <v>41160.178735817724</v>
      </c>
      <c r="D5703" s="2">
        <v>41220.178472222222</v>
      </c>
      <c r="E5703" s="1">
        <v>24</v>
      </c>
      <c r="F5703" s="2">
        <v>41161.910923622301</v>
      </c>
      <c r="G5703" s="1">
        <v>0</v>
      </c>
      <c r="H5703" s="32">
        <f>IFERROR(HOUR(Table1[[#This Row],[Cancel Date/time]])+MINUTE(Table1[[#This Row],[Cancel Date/time]])/60,"not cancelled")</f>
        <v>21.85</v>
      </c>
      <c r="I5703" s="47">
        <f>IFERROR(ROUND(Table1[[#This Row],[cancellation time decimal]],0),"not cancelled")</f>
        <v>22</v>
      </c>
      <c r="J5703" s="10">
        <f>IFERROR(MOD(Table1[[#This Row],[cancellation hour rounded]],24),"not cancelled")</f>
        <v>22</v>
      </c>
      <c r="K5703" s="32">
        <f>1/Table1[[#This Row],[Duration (Time between doses '[in hours'])]]</f>
        <v>4.1666666666666664E-2</v>
      </c>
      <c r="L5703" s="33">
        <f>Table1[[#This Row],[number doses per hour]]*INDEX(Table2[price per dose],Table1[[#This Row],[Drug ID]])</f>
        <v>0.35218749999999999</v>
      </c>
      <c r="M5703" s="11" t="b">
        <f>AND(Table1[[#This Row],[hour of cancellation 0 to 23]]&gt;=0,Table1[[#This Row],[hour of cancellation 0 to 23]]&lt;=23)</f>
        <v>1</v>
      </c>
    </row>
    <row r="5704" spans="1:13" x14ac:dyDescent="0.3">
      <c r="A5704" s="1">
        <v>5703</v>
      </c>
      <c r="B5704" s="1">
        <v>1</v>
      </c>
      <c r="C5704" s="2">
        <v>41160.257898244141</v>
      </c>
      <c r="D5704" s="2">
        <v>41220.257638888892</v>
      </c>
      <c r="E5704" s="1">
        <v>12</v>
      </c>
      <c r="F5704" s="2">
        <v>41161.575251658236</v>
      </c>
      <c r="G5704" s="1">
        <v>0</v>
      </c>
      <c r="H5704" s="32">
        <f>IFERROR(HOUR(Table1[[#This Row],[Cancel Date/time]])+MINUTE(Table1[[#This Row],[Cancel Date/time]])/60,"not cancelled")</f>
        <v>13.8</v>
      </c>
      <c r="I5704" s="47">
        <f>IFERROR(ROUND(Table1[[#This Row],[cancellation time decimal]],0),"not cancelled")</f>
        <v>14</v>
      </c>
      <c r="J5704" s="10">
        <f>IFERROR(MOD(Table1[[#This Row],[cancellation hour rounded]],24),"not cancelled")</f>
        <v>14</v>
      </c>
      <c r="K5704" s="32">
        <f>1/Table1[[#This Row],[Duration (Time between doses '[in hours'])]]</f>
        <v>8.3333333333333329E-2</v>
      </c>
      <c r="L5704" s="33">
        <f>Table1[[#This Row],[number doses per hour]]*INDEX(Table2[price per dose],Table1[[#This Row],[Drug ID]])</f>
        <v>0.56619444444444444</v>
      </c>
      <c r="M5704" s="11" t="b">
        <f>AND(Table1[[#This Row],[hour of cancellation 0 to 23]]&gt;=0,Table1[[#This Row],[hour of cancellation 0 to 23]]&lt;=23)</f>
        <v>1</v>
      </c>
    </row>
    <row r="5705" spans="1:13" x14ac:dyDescent="0.3">
      <c r="A5705" s="1">
        <v>5704</v>
      </c>
      <c r="B5705" s="1">
        <v>2</v>
      </c>
      <c r="C5705" s="2">
        <v>41160.37169463883</v>
      </c>
      <c r="D5705" s="2">
        <v>41220.371527777781</v>
      </c>
      <c r="E5705" s="1">
        <v>10</v>
      </c>
      <c r="F5705" s="2">
        <v>41161.333456071065</v>
      </c>
      <c r="G5705" s="1">
        <v>0</v>
      </c>
      <c r="H5705" s="32">
        <f>IFERROR(HOUR(Table1[[#This Row],[Cancel Date/time]])+MINUTE(Table1[[#This Row],[Cancel Date/time]])/60,"not cancelled")</f>
        <v>8</v>
      </c>
      <c r="I5705" s="47">
        <f>IFERROR(ROUND(Table1[[#This Row],[cancellation time decimal]],0),"not cancelled")</f>
        <v>8</v>
      </c>
      <c r="J5705" s="10">
        <f>IFERROR(MOD(Table1[[#This Row],[cancellation hour rounded]],24),"not cancelled")</f>
        <v>8</v>
      </c>
      <c r="K5705" s="32">
        <f>1/Table1[[#This Row],[Duration (Time between doses '[in hours'])]]</f>
        <v>0.1</v>
      </c>
      <c r="L5705" s="33">
        <f>Table1[[#This Row],[number doses per hour]]*INDEX(Table2[price per dose],Table1[[#This Row],[Drug ID]])</f>
        <v>0.84959999999999969</v>
      </c>
      <c r="M5705" s="11" t="b">
        <f>AND(Table1[[#This Row],[hour of cancellation 0 to 23]]&gt;=0,Table1[[#This Row],[hour of cancellation 0 to 23]]&lt;=23)</f>
        <v>1</v>
      </c>
    </row>
    <row r="5706" spans="1:13" x14ac:dyDescent="0.3">
      <c r="A5706" s="1">
        <v>5705</v>
      </c>
      <c r="B5706" s="1">
        <v>1</v>
      </c>
      <c r="C5706" s="2">
        <v>41160.373310694296</v>
      </c>
      <c r="D5706" s="2">
        <v>41220.372916666667</v>
      </c>
      <c r="E5706" s="1">
        <v>8</v>
      </c>
      <c r="F5706" s="2">
        <v>41161.627498562739</v>
      </c>
      <c r="G5706" s="1">
        <v>0</v>
      </c>
      <c r="H5706" s="32">
        <f>IFERROR(HOUR(Table1[[#This Row],[Cancel Date/time]])+MINUTE(Table1[[#This Row],[Cancel Date/time]])/60,"not cancelled")</f>
        <v>15.05</v>
      </c>
      <c r="I5706" s="47">
        <f>IFERROR(ROUND(Table1[[#This Row],[cancellation time decimal]],0),"not cancelled")</f>
        <v>15</v>
      </c>
      <c r="J5706" s="10">
        <f>IFERROR(MOD(Table1[[#This Row],[cancellation hour rounded]],24),"not cancelled")</f>
        <v>15</v>
      </c>
      <c r="K5706" s="32">
        <f>1/Table1[[#This Row],[Duration (Time between doses '[in hours'])]]</f>
        <v>0.125</v>
      </c>
      <c r="L5706" s="33">
        <f>Table1[[#This Row],[number doses per hour]]*INDEX(Table2[price per dose],Table1[[#This Row],[Drug ID]])</f>
        <v>0.84929166666666667</v>
      </c>
      <c r="M5706" s="11" t="b">
        <f>AND(Table1[[#This Row],[hour of cancellation 0 to 23]]&gt;=0,Table1[[#This Row],[hour of cancellation 0 to 23]]&lt;=23)</f>
        <v>1</v>
      </c>
    </row>
    <row r="5707" spans="1:13" x14ac:dyDescent="0.3">
      <c r="A5707" s="1">
        <v>5706</v>
      </c>
      <c r="B5707" s="1">
        <v>4</v>
      </c>
      <c r="C5707" s="2">
        <v>41160.39416474638</v>
      </c>
      <c r="D5707" s="2">
        <v>41220.393750000003</v>
      </c>
      <c r="E5707" s="1">
        <v>12</v>
      </c>
      <c r="F5707" s="2">
        <v>41161.230702518878</v>
      </c>
      <c r="G5707" s="1">
        <v>0</v>
      </c>
      <c r="H5707" s="32">
        <f>IFERROR(HOUR(Table1[[#This Row],[Cancel Date/time]])+MINUTE(Table1[[#This Row],[Cancel Date/time]])/60,"not cancelled")</f>
        <v>5.5333333333333332</v>
      </c>
      <c r="I5707" s="47">
        <f>IFERROR(ROUND(Table1[[#This Row],[cancellation time decimal]],0),"not cancelled")</f>
        <v>6</v>
      </c>
      <c r="J5707" s="10">
        <f>IFERROR(MOD(Table1[[#This Row],[cancellation hour rounded]],24),"not cancelled")</f>
        <v>6</v>
      </c>
      <c r="K5707" s="32">
        <f>1/Table1[[#This Row],[Duration (Time between doses '[in hours'])]]</f>
        <v>8.3333333333333329E-2</v>
      </c>
      <c r="L5707" s="33">
        <f>Table1[[#This Row],[number doses per hour]]*INDEX(Table2[price per dose],Table1[[#This Row],[Drug ID]])</f>
        <v>1.448055119047619</v>
      </c>
      <c r="M5707" s="11" t="b">
        <f>AND(Table1[[#This Row],[hour of cancellation 0 to 23]]&gt;=0,Table1[[#This Row],[hour of cancellation 0 to 23]]&lt;=23)</f>
        <v>1</v>
      </c>
    </row>
    <row r="5708" spans="1:13" hidden="1" x14ac:dyDescent="0.3">
      <c r="A5708" s="1">
        <v>5707</v>
      </c>
      <c r="B5708" s="1">
        <v>8</v>
      </c>
      <c r="C5708" s="2">
        <v>41160.377219631591</v>
      </c>
      <c r="D5708" s="2">
        <v>41163.376712910132</v>
      </c>
      <c r="E5708" s="1">
        <v>3</v>
      </c>
      <c r="F5708" s="2" t="s">
        <v>5</v>
      </c>
      <c r="G5708" s="1">
        <v>0</v>
      </c>
      <c r="H5708" s="32" t="str">
        <f>IFERROR(HOUR(Table1[[#This Row],[Cancel Date/time]])+MINUTE(Table1[[#This Row],[Cancel Date/time]])/60,"not cancelled")</f>
        <v>not cancelled</v>
      </c>
      <c r="I5708" s="47" t="str">
        <f>IFERROR(ROUND(Table1[[#This Row],[cancellation time decimal]],0),"not cancelled")</f>
        <v>not cancelled</v>
      </c>
      <c r="J5708" s="10" t="str">
        <f>IFERROR(MOD(Table1[[#This Row],[cancellation hour rounded]],24),"not cancelled")</f>
        <v>not cancelled</v>
      </c>
      <c r="K5708" s="32">
        <f>1/Table1[[#This Row],[Duration (Time between doses '[in hours'])]]</f>
        <v>0.33333333333333331</v>
      </c>
      <c r="L5708" s="33">
        <f>Table1[[#This Row],[number doses per hour]]*INDEX(Table2[price per dose],Table1[[#This Row],[Drug ID]])</f>
        <v>0.29998222222222221</v>
      </c>
      <c r="M5708" s="11" t="b">
        <f>AND(Table1[[#This Row],[hour of cancellation 0 to 23]]&gt;=0,Table1[[#This Row],[hour of cancellation 0 to 23]]&lt;=23)</f>
        <v>0</v>
      </c>
    </row>
    <row r="5709" spans="1:13" x14ac:dyDescent="0.3">
      <c r="A5709" s="1">
        <v>5708</v>
      </c>
      <c r="B5709" s="1">
        <v>1</v>
      </c>
      <c r="C5709" s="2">
        <v>41160.410401938003</v>
      </c>
      <c r="D5709" s="2">
        <v>41220.409722222219</v>
      </c>
      <c r="E5709" s="1">
        <v>8</v>
      </c>
      <c r="F5709" s="2">
        <v>41161.359818881632</v>
      </c>
      <c r="G5709" s="1">
        <v>0</v>
      </c>
      <c r="H5709" s="32">
        <f>IFERROR(HOUR(Table1[[#This Row],[Cancel Date/time]])+MINUTE(Table1[[#This Row],[Cancel Date/time]])/60,"not cancelled")</f>
        <v>8.6333333333333329</v>
      </c>
      <c r="I5709" s="47">
        <f>IFERROR(ROUND(Table1[[#This Row],[cancellation time decimal]],0),"not cancelled")</f>
        <v>9</v>
      </c>
      <c r="J5709" s="10">
        <f>IFERROR(MOD(Table1[[#This Row],[cancellation hour rounded]],24),"not cancelled")</f>
        <v>9</v>
      </c>
      <c r="K5709" s="32">
        <f>1/Table1[[#This Row],[Duration (Time between doses '[in hours'])]]</f>
        <v>0.125</v>
      </c>
      <c r="L5709" s="33">
        <f>Table1[[#This Row],[number doses per hour]]*INDEX(Table2[price per dose],Table1[[#This Row],[Drug ID]])</f>
        <v>0.84929166666666667</v>
      </c>
      <c r="M5709" s="11" t="b">
        <f>AND(Table1[[#This Row],[hour of cancellation 0 to 23]]&gt;=0,Table1[[#This Row],[hour of cancellation 0 to 23]]&lt;=23)</f>
        <v>1</v>
      </c>
    </row>
    <row r="5710" spans="1:13" x14ac:dyDescent="0.3">
      <c r="A5710" s="1">
        <v>5709</v>
      </c>
      <c r="B5710" s="1">
        <v>5</v>
      </c>
      <c r="C5710" s="2">
        <v>41160.38632550824</v>
      </c>
      <c r="D5710" s="2">
        <v>41220.386111111111</v>
      </c>
      <c r="E5710" s="1">
        <v>24</v>
      </c>
      <c r="F5710" s="2">
        <v>41161.572704993239</v>
      </c>
      <c r="G5710" s="1">
        <v>0</v>
      </c>
      <c r="H5710" s="32">
        <f>IFERROR(HOUR(Table1[[#This Row],[Cancel Date/time]])+MINUTE(Table1[[#This Row],[Cancel Date/time]])/60,"not cancelled")</f>
        <v>13.733333333333333</v>
      </c>
      <c r="I5710" s="47">
        <f>IFERROR(ROUND(Table1[[#This Row],[cancellation time decimal]],0),"not cancelled")</f>
        <v>14</v>
      </c>
      <c r="J5710" s="10">
        <f>IFERROR(MOD(Table1[[#This Row],[cancellation hour rounded]],24),"not cancelled")</f>
        <v>14</v>
      </c>
      <c r="K5710" s="32">
        <f>1/Table1[[#This Row],[Duration (Time between doses '[in hours'])]]</f>
        <v>4.1666666666666664E-2</v>
      </c>
      <c r="L5710" s="33">
        <f>Table1[[#This Row],[number doses per hour]]*INDEX(Table2[price per dose],Table1[[#This Row],[Drug ID]])</f>
        <v>0.2815833333333333</v>
      </c>
      <c r="M5710" s="11" t="b">
        <f>AND(Table1[[#This Row],[hour of cancellation 0 to 23]]&gt;=0,Table1[[#This Row],[hour of cancellation 0 to 23]]&lt;=23)</f>
        <v>1</v>
      </c>
    </row>
    <row r="5711" spans="1:13" hidden="1" x14ac:dyDescent="0.3">
      <c r="A5711" s="1">
        <v>5710</v>
      </c>
      <c r="B5711" s="1">
        <v>1</v>
      </c>
      <c r="C5711" s="2">
        <v>41160.378423141017</v>
      </c>
      <c r="D5711" s="2">
        <v>41163.086109987576</v>
      </c>
      <c r="E5711" s="1">
        <v>8</v>
      </c>
      <c r="F5711" s="2" t="s">
        <v>5</v>
      </c>
      <c r="G5711" s="1">
        <v>0</v>
      </c>
      <c r="H5711" s="32" t="str">
        <f>IFERROR(HOUR(Table1[[#This Row],[Cancel Date/time]])+MINUTE(Table1[[#This Row],[Cancel Date/time]])/60,"not cancelled")</f>
        <v>not cancelled</v>
      </c>
      <c r="I5711" s="47" t="str">
        <f>IFERROR(ROUND(Table1[[#This Row],[cancellation time decimal]],0),"not cancelled")</f>
        <v>not cancelled</v>
      </c>
      <c r="J5711" s="10" t="str">
        <f>IFERROR(MOD(Table1[[#This Row],[cancellation hour rounded]],24),"not cancelled")</f>
        <v>not cancelled</v>
      </c>
      <c r="K5711" s="32">
        <f>1/Table1[[#This Row],[Duration (Time between doses '[in hours'])]]</f>
        <v>0.125</v>
      </c>
      <c r="L5711" s="33">
        <f>Table1[[#This Row],[number doses per hour]]*INDEX(Table2[price per dose],Table1[[#This Row],[Drug ID]])</f>
        <v>0.84929166666666667</v>
      </c>
      <c r="M5711" s="11" t="b">
        <f>AND(Table1[[#This Row],[hour of cancellation 0 to 23]]&gt;=0,Table1[[#This Row],[hour of cancellation 0 to 23]]&lt;=23)</f>
        <v>0</v>
      </c>
    </row>
    <row r="5712" spans="1:13" x14ac:dyDescent="0.3">
      <c r="A5712" s="1">
        <v>5711</v>
      </c>
      <c r="B5712" s="1">
        <v>9</v>
      </c>
      <c r="C5712" s="2">
        <v>41160.382784851718</v>
      </c>
      <c r="D5712" s="2">
        <v>41220.382638888892</v>
      </c>
      <c r="E5712" s="1">
        <v>5</v>
      </c>
      <c r="F5712" s="2">
        <v>41163.497255336188</v>
      </c>
      <c r="G5712" s="1">
        <v>0</v>
      </c>
      <c r="H5712" s="32">
        <f>IFERROR(HOUR(Table1[[#This Row],[Cancel Date/time]])+MINUTE(Table1[[#This Row],[Cancel Date/time]])/60,"not cancelled")</f>
        <v>11.933333333333334</v>
      </c>
      <c r="I5712" s="47">
        <f>IFERROR(ROUND(Table1[[#This Row],[cancellation time decimal]],0),"not cancelled")</f>
        <v>12</v>
      </c>
      <c r="J5712" s="10">
        <f>IFERROR(MOD(Table1[[#This Row],[cancellation hour rounded]],24),"not cancelled")</f>
        <v>12</v>
      </c>
      <c r="K5712" s="32">
        <f>1/Table1[[#This Row],[Duration (Time between doses '[in hours'])]]</f>
        <v>0.2</v>
      </c>
      <c r="L5712" s="33">
        <f>Table1[[#This Row],[number doses per hour]]*INDEX(Table2[price per dose],Table1[[#This Row],[Drug ID]])</f>
        <v>5.6740000000000004</v>
      </c>
      <c r="M5712" s="11" t="b">
        <f>AND(Table1[[#This Row],[hour of cancellation 0 to 23]]&gt;=0,Table1[[#This Row],[hour of cancellation 0 to 23]]&lt;=23)</f>
        <v>1</v>
      </c>
    </row>
    <row r="5713" spans="1:13" x14ac:dyDescent="0.3">
      <c r="A5713" s="1">
        <v>5712</v>
      </c>
      <c r="B5713" s="1">
        <v>4</v>
      </c>
      <c r="C5713" s="2">
        <v>41160.434043769608</v>
      </c>
      <c r="D5713" s="2">
        <v>41164.017361111109</v>
      </c>
      <c r="E5713" s="1">
        <v>12</v>
      </c>
      <c r="F5713" s="2">
        <v>41163.505993730942</v>
      </c>
      <c r="G5713" s="1">
        <v>0</v>
      </c>
      <c r="H5713" s="32">
        <f>IFERROR(HOUR(Table1[[#This Row],[Cancel Date/time]])+MINUTE(Table1[[#This Row],[Cancel Date/time]])/60,"not cancelled")</f>
        <v>12.133333333333333</v>
      </c>
      <c r="I5713" s="47">
        <f>IFERROR(ROUND(Table1[[#This Row],[cancellation time decimal]],0),"not cancelled")</f>
        <v>12</v>
      </c>
      <c r="J5713" s="10">
        <f>IFERROR(MOD(Table1[[#This Row],[cancellation hour rounded]],24),"not cancelled")</f>
        <v>12</v>
      </c>
      <c r="K5713" s="32">
        <f>1/Table1[[#This Row],[Duration (Time between doses '[in hours'])]]</f>
        <v>8.3333333333333329E-2</v>
      </c>
      <c r="L5713" s="33">
        <f>Table1[[#This Row],[number doses per hour]]*INDEX(Table2[price per dose],Table1[[#This Row],[Drug ID]])</f>
        <v>1.448055119047619</v>
      </c>
      <c r="M5713" s="11" t="b">
        <f>AND(Table1[[#This Row],[hour of cancellation 0 to 23]]&gt;=0,Table1[[#This Row],[hour of cancellation 0 to 23]]&lt;=23)</f>
        <v>1</v>
      </c>
    </row>
    <row r="5714" spans="1:13" x14ac:dyDescent="0.3">
      <c r="A5714" s="1">
        <v>5713</v>
      </c>
      <c r="B5714" s="1">
        <v>3</v>
      </c>
      <c r="C5714" s="2">
        <v>41160.435676790687</v>
      </c>
      <c r="D5714" s="2">
        <v>41220.435416666667</v>
      </c>
      <c r="E5714" s="1">
        <v>24</v>
      </c>
      <c r="F5714" s="2">
        <v>41162.660860251228</v>
      </c>
      <c r="G5714" s="1">
        <v>0</v>
      </c>
      <c r="H5714" s="32">
        <f>IFERROR(HOUR(Table1[[#This Row],[Cancel Date/time]])+MINUTE(Table1[[#This Row],[Cancel Date/time]])/60,"not cancelled")</f>
        <v>15.85</v>
      </c>
      <c r="I5714" s="47">
        <f>IFERROR(ROUND(Table1[[#This Row],[cancellation time decimal]],0),"not cancelled")</f>
        <v>16</v>
      </c>
      <c r="J5714" s="10">
        <f>IFERROR(MOD(Table1[[#This Row],[cancellation hour rounded]],24),"not cancelled")</f>
        <v>16</v>
      </c>
      <c r="K5714" s="32">
        <f>1/Table1[[#This Row],[Duration (Time between doses '[in hours'])]]</f>
        <v>4.1666666666666664E-2</v>
      </c>
      <c r="L5714" s="33">
        <f>Table1[[#This Row],[number doses per hour]]*INDEX(Table2[price per dose],Table1[[#This Row],[Drug ID]])</f>
        <v>0.18133000000000002</v>
      </c>
      <c r="M5714" s="11" t="b">
        <f>AND(Table1[[#This Row],[hour of cancellation 0 to 23]]&gt;=0,Table1[[#This Row],[hour of cancellation 0 to 23]]&lt;=23)</f>
        <v>1</v>
      </c>
    </row>
    <row r="5715" spans="1:13" x14ac:dyDescent="0.3">
      <c r="A5715" s="1">
        <v>5714</v>
      </c>
      <c r="B5715" s="1">
        <v>3</v>
      </c>
      <c r="C5715" s="2">
        <v>41160.438899778761</v>
      </c>
      <c r="D5715" s="2">
        <v>41220.438888888886</v>
      </c>
      <c r="E5715" s="1">
        <v>24</v>
      </c>
      <c r="F5715" s="2">
        <v>41162.557791536616</v>
      </c>
      <c r="G5715" s="1">
        <v>0</v>
      </c>
      <c r="H5715" s="32">
        <f>IFERROR(HOUR(Table1[[#This Row],[Cancel Date/time]])+MINUTE(Table1[[#This Row],[Cancel Date/time]])/60,"not cancelled")</f>
        <v>13.383333333333333</v>
      </c>
      <c r="I5715" s="47">
        <f>IFERROR(ROUND(Table1[[#This Row],[cancellation time decimal]],0),"not cancelled")</f>
        <v>13</v>
      </c>
      <c r="J5715" s="10">
        <f>IFERROR(MOD(Table1[[#This Row],[cancellation hour rounded]],24),"not cancelled")</f>
        <v>13</v>
      </c>
      <c r="K5715" s="32">
        <f>1/Table1[[#This Row],[Duration (Time between doses '[in hours'])]]</f>
        <v>4.1666666666666664E-2</v>
      </c>
      <c r="L5715" s="33">
        <f>Table1[[#This Row],[number doses per hour]]*INDEX(Table2[price per dose],Table1[[#This Row],[Drug ID]])</f>
        <v>0.18133000000000002</v>
      </c>
      <c r="M5715" s="11" t="b">
        <f>AND(Table1[[#This Row],[hour of cancellation 0 to 23]]&gt;=0,Table1[[#This Row],[hour of cancellation 0 to 23]]&lt;=23)</f>
        <v>1</v>
      </c>
    </row>
    <row r="5716" spans="1:13" x14ac:dyDescent="0.3">
      <c r="A5716" s="1">
        <v>5715</v>
      </c>
      <c r="B5716" s="1">
        <v>3</v>
      </c>
      <c r="C5716" s="2">
        <v>41160.476331907856</v>
      </c>
      <c r="D5716" s="2">
        <v>41220.475694444445</v>
      </c>
      <c r="E5716" s="1">
        <v>24</v>
      </c>
      <c r="F5716" s="2">
        <v>41163.408655913037</v>
      </c>
      <c r="G5716" s="1">
        <v>0</v>
      </c>
      <c r="H5716" s="32">
        <f>IFERROR(HOUR(Table1[[#This Row],[Cancel Date/time]])+MINUTE(Table1[[#This Row],[Cancel Date/time]])/60,"not cancelled")</f>
        <v>9.8000000000000007</v>
      </c>
      <c r="I5716" s="47">
        <f>IFERROR(ROUND(Table1[[#This Row],[cancellation time decimal]],0),"not cancelled")</f>
        <v>10</v>
      </c>
      <c r="J5716" s="10">
        <f>IFERROR(MOD(Table1[[#This Row],[cancellation hour rounded]],24),"not cancelled")</f>
        <v>10</v>
      </c>
      <c r="K5716" s="32">
        <f>1/Table1[[#This Row],[Duration (Time between doses '[in hours'])]]</f>
        <v>4.1666666666666664E-2</v>
      </c>
      <c r="L5716" s="33">
        <f>Table1[[#This Row],[number doses per hour]]*INDEX(Table2[price per dose],Table1[[#This Row],[Drug ID]])</f>
        <v>0.18133000000000002</v>
      </c>
      <c r="M5716" s="11" t="b">
        <f>AND(Table1[[#This Row],[hour of cancellation 0 to 23]]&gt;=0,Table1[[#This Row],[hour of cancellation 0 to 23]]&lt;=23)</f>
        <v>1</v>
      </c>
    </row>
    <row r="5717" spans="1:13" x14ac:dyDescent="0.3">
      <c r="A5717" s="1">
        <v>5716</v>
      </c>
      <c r="B5717" s="1">
        <v>1</v>
      </c>
      <c r="C5717" s="2">
        <v>41160.471746939867</v>
      </c>
      <c r="D5717" s="2">
        <v>41220.47152777778</v>
      </c>
      <c r="E5717" s="1">
        <v>8</v>
      </c>
      <c r="F5717" s="2">
        <v>41160.653438178037</v>
      </c>
      <c r="G5717" s="1">
        <v>0</v>
      </c>
      <c r="H5717" s="32">
        <f>IFERROR(HOUR(Table1[[#This Row],[Cancel Date/time]])+MINUTE(Table1[[#This Row],[Cancel Date/time]])/60,"not cancelled")</f>
        <v>15.666666666666666</v>
      </c>
      <c r="I5717" s="47">
        <f>IFERROR(ROUND(Table1[[#This Row],[cancellation time decimal]],0),"not cancelled")</f>
        <v>16</v>
      </c>
      <c r="J5717" s="10">
        <f>IFERROR(MOD(Table1[[#This Row],[cancellation hour rounded]],24),"not cancelled")</f>
        <v>16</v>
      </c>
      <c r="K5717" s="32">
        <f>1/Table1[[#This Row],[Duration (Time between doses '[in hours'])]]</f>
        <v>0.125</v>
      </c>
      <c r="L5717" s="33">
        <f>Table1[[#This Row],[number doses per hour]]*INDEX(Table2[price per dose],Table1[[#This Row],[Drug ID]])</f>
        <v>0.84929166666666667</v>
      </c>
      <c r="M5717" s="11" t="b">
        <f>AND(Table1[[#This Row],[hour of cancellation 0 to 23]]&gt;=0,Table1[[#This Row],[hour of cancellation 0 to 23]]&lt;=23)</f>
        <v>1</v>
      </c>
    </row>
    <row r="5718" spans="1:13" x14ac:dyDescent="0.3">
      <c r="A5718" s="1">
        <v>5717</v>
      </c>
      <c r="B5718" s="1">
        <v>1</v>
      </c>
      <c r="C5718" s="2">
        <v>41160.495104958922</v>
      </c>
      <c r="D5718" s="2">
        <v>41220.494444444448</v>
      </c>
      <c r="E5718" s="1">
        <v>8</v>
      </c>
      <c r="F5718" s="2">
        <v>41160.666858543838</v>
      </c>
      <c r="G5718" s="1">
        <v>0</v>
      </c>
      <c r="H5718" s="32">
        <f>IFERROR(HOUR(Table1[[#This Row],[Cancel Date/time]])+MINUTE(Table1[[#This Row],[Cancel Date/time]])/60,"not cancelled")</f>
        <v>16</v>
      </c>
      <c r="I5718" s="47">
        <f>IFERROR(ROUND(Table1[[#This Row],[cancellation time decimal]],0),"not cancelled")</f>
        <v>16</v>
      </c>
      <c r="J5718" s="10">
        <f>IFERROR(MOD(Table1[[#This Row],[cancellation hour rounded]],24),"not cancelled")</f>
        <v>16</v>
      </c>
      <c r="K5718" s="32">
        <f>1/Table1[[#This Row],[Duration (Time between doses '[in hours'])]]</f>
        <v>0.125</v>
      </c>
      <c r="L5718" s="33">
        <f>Table1[[#This Row],[number doses per hour]]*INDEX(Table2[price per dose],Table1[[#This Row],[Drug ID]])</f>
        <v>0.84929166666666667</v>
      </c>
      <c r="M5718" s="11" t="b">
        <f>AND(Table1[[#This Row],[hour of cancellation 0 to 23]]&gt;=0,Table1[[#This Row],[hour of cancellation 0 to 23]]&lt;=23)</f>
        <v>1</v>
      </c>
    </row>
    <row r="5719" spans="1:13" x14ac:dyDescent="0.3">
      <c r="A5719" s="1">
        <v>5718</v>
      </c>
      <c r="B5719" s="1">
        <v>5</v>
      </c>
      <c r="C5719" s="2">
        <v>41160.469995933403</v>
      </c>
      <c r="D5719" s="2">
        <v>41220.469444444447</v>
      </c>
      <c r="E5719" s="1">
        <v>24</v>
      </c>
      <c r="F5719" s="2">
        <v>41163.040700838552</v>
      </c>
      <c r="G5719" s="1">
        <v>0</v>
      </c>
      <c r="H5719" s="32">
        <f>IFERROR(HOUR(Table1[[#This Row],[Cancel Date/time]])+MINUTE(Table1[[#This Row],[Cancel Date/time]])/60,"not cancelled")</f>
        <v>0.96666666666666667</v>
      </c>
      <c r="I5719" s="47">
        <f>IFERROR(ROUND(Table1[[#This Row],[cancellation time decimal]],0),"not cancelled")</f>
        <v>1</v>
      </c>
      <c r="J5719" s="10">
        <f>IFERROR(MOD(Table1[[#This Row],[cancellation hour rounded]],24),"not cancelled")</f>
        <v>1</v>
      </c>
      <c r="K5719" s="32">
        <f>1/Table1[[#This Row],[Duration (Time between doses '[in hours'])]]</f>
        <v>4.1666666666666664E-2</v>
      </c>
      <c r="L5719" s="33">
        <f>Table1[[#This Row],[number doses per hour]]*INDEX(Table2[price per dose],Table1[[#This Row],[Drug ID]])</f>
        <v>0.2815833333333333</v>
      </c>
      <c r="M5719" s="11" t="b">
        <f>AND(Table1[[#This Row],[hour of cancellation 0 to 23]]&gt;=0,Table1[[#This Row],[hour of cancellation 0 to 23]]&lt;=23)</f>
        <v>1</v>
      </c>
    </row>
    <row r="5720" spans="1:13" hidden="1" x14ac:dyDescent="0.3">
      <c r="A5720" s="1">
        <v>5719</v>
      </c>
      <c r="B5720" s="1">
        <v>7</v>
      </c>
      <c r="C5720" s="2">
        <v>41160.599692428899</v>
      </c>
      <c r="D5720" s="2">
        <v>41164.265753133142</v>
      </c>
      <c r="E5720" s="1">
        <v>24</v>
      </c>
      <c r="F5720" s="2" t="s">
        <v>5</v>
      </c>
      <c r="G5720" s="1">
        <v>0</v>
      </c>
      <c r="H5720" s="32" t="str">
        <f>IFERROR(HOUR(Table1[[#This Row],[Cancel Date/time]])+MINUTE(Table1[[#This Row],[Cancel Date/time]])/60,"not cancelled")</f>
        <v>not cancelled</v>
      </c>
      <c r="I5720" s="47" t="str">
        <f>IFERROR(ROUND(Table1[[#This Row],[cancellation time decimal]],0),"not cancelled")</f>
        <v>not cancelled</v>
      </c>
      <c r="J5720" s="10" t="str">
        <f>IFERROR(MOD(Table1[[#This Row],[cancellation hour rounded]],24),"not cancelled")</f>
        <v>not cancelled</v>
      </c>
      <c r="K5720" s="32">
        <f>1/Table1[[#This Row],[Duration (Time between doses '[in hours'])]]</f>
        <v>4.1666666666666664E-2</v>
      </c>
      <c r="L5720" s="33">
        <f>Table1[[#This Row],[number doses per hour]]*INDEX(Table2[price per dose],Table1[[#This Row],[Drug ID]])</f>
        <v>1.2958049999999997</v>
      </c>
      <c r="M5720" s="11" t="b">
        <f>AND(Table1[[#This Row],[hour of cancellation 0 to 23]]&gt;=0,Table1[[#This Row],[hour of cancellation 0 to 23]]&lt;=23)</f>
        <v>0</v>
      </c>
    </row>
    <row r="5721" spans="1:13" x14ac:dyDescent="0.3">
      <c r="A5721" s="1">
        <v>5720</v>
      </c>
      <c r="B5721" s="1">
        <v>8</v>
      </c>
      <c r="C5721" s="2">
        <v>41160.602962920144</v>
      </c>
      <c r="D5721" s="2">
        <v>41220.602777777778</v>
      </c>
      <c r="E5721" s="1">
        <v>3</v>
      </c>
      <c r="F5721" s="2">
        <v>41167.722096310543</v>
      </c>
      <c r="G5721" s="1">
        <v>0</v>
      </c>
      <c r="H5721" s="32">
        <f>IFERROR(HOUR(Table1[[#This Row],[Cancel Date/time]])+MINUTE(Table1[[#This Row],[Cancel Date/time]])/60,"not cancelled")</f>
        <v>17.316666666666666</v>
      </c>
      <c r="I5721" s="47">
        <f>IFERROR(ROUND(Table1[[#This Row],[cancellation time decimal]],0),"not cancelled")</f>
        <v>17</v>
      </c>
      <c r="J5721" s="10">
        <f>IFERROR(MOD(Table1[[#This Row],[cancellation hour rounded]],24),"not cancelled")</f>
        <v>17</v>
      </c>
      <c r="K5721" s="32">
        <f>1/Table1[[#This Row],[Duration (Time between doses '[in hours'])]]</f>
        <v>0.33333333333333331</v>
      </c>
      <c r="L5721" s="33">
        <f>Table1[[#This Row],[number doses per hour]]*INDEX(Table2[price per dose],Table1[[#This Row],[Drug ID]])</f>
        <v>0.29998222222222221</v>
      </c>
      <c r="M5721" s="11" t="b">
        <f>AND(Table1[[#This Row],[hour of cancellation 0 to 23]]&gt;=0,Table1[[#This Row],[hour of cancellation 0 to 23]]&lt;=23)</f>
        <v>1</v>
      </c>
    </row>
    <row r="5722" spans="1:13" x14ac:dyDescent="0.3">
      <c r="A5722" s="1">
        <v>5721</v>
      </c>
      <c r="B5722" s="1">
        <v>4</v>
      </c>
      <c r="C5722" s="2">
        <v>41160.616369745068</v>
      </c>
      <c r="D5722" s="2">
        <v>41220.615972222222</v>
      </c>
      <c r="E5722" s="1">
        <v>12</v>
      </c>
      <c r="F5722" s="2">
        <v>41164.488490516451</v>
      </c>
      <c r="G5722" s="1">
        <v>0</v>
      </c>
      <c r="H5722" s="32">
        <f>IFERROR(HOUR(Table1[[#This Row],[Cancel Date/time]])+MINUTE(Table1[[#This Row],[Cancel Date/time]])/60,"not cancelled")</f>
        <v>11.716666666666667</v>
      </c>
      <c r="I5722" s="47">
        <f>IFERROR(ROUND(Table1[[#This Row],[cancellation time decimal]],0),"not cancelled")</f>
        <v>12</v>
      </c>
      <c r="J5722" s="10">
        <f>IFERROR(MOD(Table1[[#This Row],[cancellation hour rounded]],24),"not cancelled")</f>
        <v>12</v>
      </c>
      <c r="K5722" s="32">
        <f>1/Table1[[#This Row],[Duration (Time between doses '[in hours'])]]</f>
        <v>8.3333333333333329E-2</v>
      </c>
      <c r="L5722" s="33">
        <f>Table1[[#This Row],[number doses per hour]]*INDEX(Table2[price per dose],Table1[[#This Row],[Drug ID]])</f>
        <v>1.448055119047619</v>
      </c>
      <c r="M5722" s="11" t="b">
        <f>AND(Table1[[#This Row],[hour of cancellation 0 to 23]]&gt;=0,Table1[[#This Row],[hour of cancellation 0 to 23]]&lt;=23)</f>
        <v>1</v>
      </c>
    </row>
    <row r="5723" spans="1:13" x14ac:dyDescent="0.3">
      <c r="A5723" s="1">
        <v>5722</v>
      </c>
      <c r="B5723" s="1">
        <v>1</v>
      </c>
      <c r="C5723" s="2">
        <v>41160.658937287168</v>
      </c>
      <c r="D5723" s="2">
        <v>41220.658333333333</v>
      </c>
      <c r="E5723" s="1">
        <v>12</v>
      </c>
      <c r="F5723" s="2">
        <v>41161.324276370979</v>
      </c>
      <c r="G5723" s="1">
        <v>0</v>
      </c>
      <c r="H5723" s="32">
        <f>IFERROR(HOUR(Table1[[#This Row],[Cancel Date/time]])+MINUTE(Table1[[#This Row],[Cancel Date/time]])/60,"not cancelled")</f>
        <v>7.7666666666666666</v>
      </c>
      <c r="I5723" s="47">
        <f>IFERROR(ROUND(Table1[[#This Row],[cancellation time decimal]],0),"not cancelled")</f>
        <v>8</v>
      </c>
      <c r="J5723" s="10">
        <f>IFERROR(MOD(Table1[[#This Row],[cancellation hour rounded]],24),"not cancelled")</f>
        <v>8</v>
      </c>
      <c r="K5723" s="32">
        <f>1/Table1[[#This Row],[Duration (Time between doses '[in hours'])]]</f>
        <v>8.3333333333333329E-2</v>
      </c>
      <c r="L5723" s="33">
        <f>Table1[[#This Row],[number doses per hour]]*INDEX(Table2[price per dose],Table1[[#This Row],[Drug ID]])</f>
        <v>0.56619444444444444</v>
      </c>
      <c r="M5723" s="11" t="b">
        <f>AND(Table1[[#This Row],[hour of cancellation 0 to 23]]&gt;=0,Table1[[#This Row],[hour of cancellation 0 to 23]]&lt;=23)</f>
        <v>1</v>
      </c>
    </row>
    <row r="5724" spans="1:13" x14ac:dyDescent="0.3">
      <c r="A5724" s="1">
        <v>5723</v>
      </c>
      <c r="B5724" s="1">
        <v>6</v>
      </c>
      <c r="C5724" s="2">
        <v>41160.681363250282</v>
      </c>
      <c r="D5724" s="2">
        <v>41220.681249999994</v>
      </c>
      <c r="E5724" s="1">
        <v>24</v>
      </c>
      <c r="F5724" s="2">
        <v>41171.681168347532</v>
      </c>
      <c r="G5724" s="1">
        <v>0</v>
      </c>
      <c r="H5724" s="32">
        <f>IFERROR(HOUR(Table1[[#This Row],[Cancel Date/time]])+MINUTE(Table1[[#This Row],[Cancel Date/time]])/60,"not cancelled")</f>
        <v>16.333333333333332</v>
      </c>
      <c r="I5724" s="47">
        <f>IFERROR(ROUND(Table1[[#This Row],[cancellation time decimal]],0),"not cancelled")</f>
        <v>16</v>
      </c>
      <c r="J5724" s="10">
        <f>IFERROR(MOD(Table1[[#This Row],[cancellation hour rounded]],24),"not cancelled")</f>
        <v>16</v>
      </c>
      <c r="K5724" s="32">
        <f>1/Table1[[#This Row],[Duration (Time between doses '[in hours'])]]</f>
        <v>4.1666666666666664E-2</v>
      </c>
      <c r="L5724" s="33">
        <f>Table1[[#This Row],[number doses per hour]]*INDEX(Table2[price per dose],Table1[[#This Row],[Drug ID]])</f>
        <v>0.35218749999999999</v>
      </c>
      <c r="M5724" s="11" t="b">
        <f>AND(Table1[[#This Row],[hour of cancellation 0 to 23]]&gt;=0,Table1[[#This Row],[hour of cancellation 0 to 23]]&lt;=23)</f>
        <v>1</v>
      </c>
    </row>
    <row r="5725" spans="1:13" hidden="1" x14ac:dyDescent="0.3">
      <c r="A5725" s="1">
        <v>5724</v>
      </c>
      <c r="B5725" s="1">
        <v>2</v>
      </c>
      <c r="C5725" s="2">
        <v>41160.696039085917</v>
      </c>
      <c r="D5725" s="2">
        <v>41162.737373152871</v>
      </c>
      <c r="E5725" s="1">
        <v>10</v>
      </c>
      <c r="F5725" s="2" t="s">
        <v>5</v>
      </c>
      <c r="G5725" s="1">
        <v>0</v>
      </c>
      <c r="H5725" s="32" t="str">
        <f>IFERROR(HOUR(Table1[[#This Row],[Cancel Date/time]])+MINUTE(Table1[[#This Row],[Cancel Date/time]])/60,"not cancelled")</f>
        <v>not cancelled</v>
      </c>
      <c r="I5725" s="47" t="str">
        <f>IFERROR(ROUND(Table1[[#This Row],[cancellation time decimal]],0),"not cancelled")</f>
        <v>not cancelled</v>
      </c>
      <c r="J5725" s="10" t="str">
        <f>IFERROR(MOD(Table1[[#This Row],[cancellation hour rounded]],24),"not cancelled")</f>
        <v>not cancelled</v>
      </c>
      <c r="K5725" s="32">
        <f>1/Table1[[#This Row],[Duration (Time between doses '[in hours'])]]</f>
        <v>0.1</v>
      </c>
      <c r="L5725" s="33">
        <f>Table1[[#This Row],[number doses per hour]]*INDEX(Table2[price per dose],Table1[[#This Row],[Drug ID]])</f>
        <v>0.84959999999999969</v>
      </c>
      <c r="M5725" s="11" t="b">
        <f>AND(Table1[[#This Row],[hour of cancellation 0 to 23]]&gt;=0,Table1[[#This Row],[hour of cancellation 0 to 23]]&lt;=23)</f>
        <v>0</v>
      </c>
    </row>
    <row r="5726" spans="1:13" x14ac:dyDescent="0.3">
      <c r="A5726" s="1">
        <v>5725</v>
      </c>
      <c r="B5726" s="1">
        <v>5</v>
      </c>
      <c r="C5726" s="2">
        <v>41160.718346166592</v>
      </c>
      <c r="D5726" s="2">
        <v>41220.718055555561</v>
      </c>
      <c r="E5726" s="1">
        <v>24</v>
      </c>
      <c r="F5726" s="2">
        <v>41164.380587198313</v>
      </c>
      <c r="G5726" s="1">
        <v>0</v>
      </c>
      <c r="H5726" s="32">
        <f>IFERROR(HOUR(Table1[[#This Row],[Cancel Date/time]])+MINUTE(Table1[[#This Row],[Cancel Date/time]])/60,"not cancelled")</f>
        <v>9.1333333333333329</v>
      </c>
      <c r="I5726" s="47">
        <f>IFERROR(ROUND(Table1[[#This Row],[cancellation time decimal]],0),"not cancelled")</f>
        <v>9</v>
      </c>
      <c r="J5726" s="10">
        <f>IFERROR(MOD(Table1[[#This Row],[cancellation hour rounded]],24),"not cancelled")</f>
        <v>9</v>
      </c>
      <c r="K5726" s="32">
        <f>1/Table1[[#This Row],[Duration (Time between doses '[in hours'])]]</f>
        <v>4.1666666666666664E-2</v>
      </c>
      <c r="L5726" s="33">
        <f>Table1[[#This Row],[number doses per hour]]*INDEX(Table2[price per dose],Table1[[#This Row],[Drug ID]])</f>
        <v>0.2815833333333333</v>
      </c>
      <c r="M5726" s="11" t="b">
        <f>AND(Table1[[#This Row],[hour of cancellation 0 to 23]]&gt;=0,Table1[[#This Row],[hour of cancellation 0 to 23]]&lt;=23)</f>
        <v>1</v>
      </c>
    </row>
    <row r="5727" spans="1:13" x14ac:dyDescent="0.3">
      <c r="A5727" s="1">
        <v>5726</v>
      </c>
      <c r="B5727" s="1">
        <v>2</v>
      </c>
      <c r="C5727" s="2">
        <v>41160.725694616129</v>
      </c>
      <c r="D5727" s="2">
        <v>41220.725694444445</v>
      </c>
      <c r="E5727" s="1">
        <v>10</v>
      </c>
      <c r="F5727" s="2">
        <v>41162.711619566689</v>
      </c>
      <c r="G5727" s="1">
        <v>0</v>
      </c>
      <c r="H5727" s="32">
        <f>IFERROR(HOUR(Table1[[#This Row],[Cancel Date/time]])+MINUTE(Table1[[#This Row],[Cancel Date/time]])/60,"not cancelled")</f>
        <v>17.066666666666666</v>
      </c>
      <c r="I5727" s="47">
        <f>IFERROR(ROUND(Table1[[#This Row],[cancellation time decimal]],0),"not cancelled")</f>
        <v>17</v>
      </c>
      <c r="J5727" s="10">
        <f>IFERROR(MOD(Table1[[#This Row],[cancellation hour rounded]],24),"not cancelled")</f>
        <v>17</v>
      </c>
      <c r="K5727" s="32">
        <f>1/Table1[[#This Row],[Duration (Time between doses '[in hours'])]]</f>
        <v>0.1</v>
      </c>
      <c r="L5727" s="33">
        <f>Table1[[#This Row],[number doses per hour]]*INDEX(Table2[price per dose],Table1[[#This Row],[Drug ID]])</f>
        <v>0.84959999999999969</v>
      </c>
      <c r="M5727" s="11" t="b">
        <f>AND(Table1[[#This Row],[hour of cancellation 0 to 23]]&gt;=0,Table1[[#This Row],[hour of cancellation 0 to 23]]&lt;=23)</f>
        <v>1</v>
      </c>
    </row>
    <row r="5728" spans="1:13" x14ac:dyDescent="0.3">
      <c r="A5728" s="1">
        <v>5727</v>
      </c>
      <c r="B5728" s="1">
        <v>1</v>
      </c>
      <c r="C5728" s="2">
        <v>41160.783754608288</v>
      </c>
      <c r="D5728" s="2">
        <v>41220.783333333333</v>
      </c>
      <c r="E5728" s="1">
        <v>8</v>
      </c>
      <c r="F5728" s="2">
        <v>41162.112675347635</v>
      </c>
      <c r="G5728" s="1">
        <v>0</v>
      </c>
      <c r="H5728" s="32">
        <f>IFERROR(HOUR(Table1[[#This Row],[Cancel Date/time]])+MINUTE(Table1[[#This Row],[Cancel Date/time]])/60,"not cancelled")</f>
        <v>2.7</v>
      </c>
      <c r="I5728" s="47">
        <f>IFERROR(ROUND(Table1[[#This Row],[cancellation time decimal]],0),"not cancelled")</f>
        <v>3</v>
      </c>
      <c r="J5728" s="10">
        <f>IFERROR(MOD(Table1[[#This Row],[cancellation hour rounded]],24),"not cancelled")</f>
        <v>3</v>
      </c>
      <c r="K5728" s="32">
        <f>1/Table1[[#This Row],[Duration (Time between doses '[in hours'])]]</f>
        <v>0.125</v>
      </c>
      <c r="L5728" s="33">
        <f>Table1[[#This Row],[number doses per hour]]*INDEX(Table2[price per dose],Table1[[#This Row],[Drug ID]])</f>
        <v>0.84929166666666667</v>
      </c>
      <c r="M5728" s="11" t="b">
        <f>AND(Table1[[#This Row],[hour of cancellation 0 to 23]]&gt;=0,Table1[[#This Row],[hour of cancellation 0 to 23]]&lt;=23)</f>
        <v>1</v>
      </c>
    </row>
    <row r="5729" spans="1:13" x14ac:dyDescent="0.3">
      <c r="A5729" s="1">
        <v>5728</v>
      </c>
      <c r="B5729" s="1">
        <v>2</v>
      </c>
      <c r="C5729" s="2">
        <v>41160.828098585596</v>
      </c>
      <c r="D5729" s="2">
        <v>41220.827777777777</v>
      </c>
      <c r="E5729" s="1">
        <v>10</v>
      </c>
      <c r="F5729" s="2">
        <v>41161.377624987639</v>
      </c>
      <c r="G5729" s="1">
        <v>0</v>
      </c>
      <c r="H5729" s="32">
        <f>IFERROR(HOUR(Table1[[#This Row],[Cancel Date/time]])+MINUTE(Table1[[#This Row],[Cancel Date/time]])/60,"not cancelled")</f>
        <v>9.0500000000000007</v>
      </c>
      <c r="I5729" s="47">
        <f>IFERROR(ROUND(Table1[[#This Row],[cancellation time decimal]],0),"not cancelled")</f>
        <v>9</v>
      </c>
      <c r="J5729" s="10">
        <f>IFERROR(MOD(Table1[[#This Row],[cancellation hour rounded]],24),"not cancelled")</f>
        <v>9</v>
      </c>
      <c r="K5729" s="32">
        <f>1/Table1[[#This Row],[Duration (Time between doses '[in hours'])]]</f>
        <v>0.1</v>
      </c>
      <c r="L5729" s="33">
        <f>Table1[[#This Row],[number doses per hour]]*INDEX(Table2[price per dose],Table1[[#This Row],[Drug ID]])</f>
        <v>0.84959999999999969</v>
      </c>
      <c r="M5729" s="11" t="b">
        <f>AND(Table1[[#This Row],[hour of cancellation 0 to 23]]&gt;=0,Table1[[#This Row],[hour of cancellation 0 to 23]]&lt;=23)</f>
        <v>1</v>
      </c>
    </row>
    <row r="5730" spans="1:13" x14ac:dyDescent="0.3">
      <c r="A5730" s="1">
        <v>5729</v>
      </c>
      <c r="B5730" s="1">
        <v>1</v>
      </c>
      <c r="C5730" s="2">
        <v>41160.878009158048</v>
      </c>
      <c r="D5730" s="2">
        <v>41164.961111111115</v>
      </c>
      <c r="E5730" s="1">
        <v>8</v>
      </c>
      <c r="F5730" s="2">
        <v>41162.335764707954</v>
      </c>
      <c r="G5730" s="1">
        <v>0</v>
      </c>
      <c r="H5730" s="32">
        <f>IFERROR(HOUR(Table1[[#This Row],[Cancel Date/time]])+MINUTE(Table1[[#This Row],[Cancel Date/time]])/60,"not cancelled")</f>
        <v>8.0500000000000007</v>
      </c>
      <c r="I5730" s="47">
        <f>IFERROR(ROUND(Table1[[#This Row],[cancellation time decimal]],0),"not cancelled")</f>
        <v>8</v>
      </c>
      <c r="J5730" s="10">
        <f>IFERROR(MOD(Table1[[#This Row],[cancellation hour rounded]],24),"not cancelled")</f>
        <v>8</v>
      </c>
      <c r="K5730" s="32">
        <f>1/Table1[[#This Row],[Duration (Time between doses '[in hours'])]]</f>
        <v>0.125</v>
      </c>
      <c r="L5730" s="33">
        <f>Table1[[#This Row],[number doses per hour]]*INDEX(Table2[price per dose],Table1[[#This Row],[Drug ID]])</f>
        <v>0.84929166666666667</v>
      </c>
      <c r="M5730" s="11" t="b">
        <f>AND(Table1[[#This Row],[hour of cancellation 0 to 23]]&gt;=0,Table1[[#This Row],[hour of cancellation 0 to 23]]&lt;=23)</f>
        <v>1</v>
      </c>
    </row>
    <row r="5731" spans="1:13" hidden="1" x14ac:dyDescent="0.3">
      <c r="A5731" s="1">
        <v>5730</v>
      </c>
      <c r="B5731" s="1">
        <v>5</v>
      </c>
      <c r="C5731" s="2">
        <v>41160.937194376209</v>
      </c>
      <c r="D5731" s="2">
        <v>41164.728357902961</v>
      </c>
      <c r="E5731" s="1">
        <v>24</v>
      </c>
      <c r="F5731" s="2" t="s">
        <v>5</v>
      </c>
      <c r="G5731" s="1">
        <v>0</v>
      </c>
      <c r="H5731" s="32" t="str">
        <f>IFERROR(HOUR(Table1[[#This Row],[Cancel Date/time]])+MINUTE(Table1[[#This Row],[Cancel Date/time]])/60,"not cancelled")</f>
        <v>not cancelled</v>
      </c>
      <c r="I5731" s="47" t="str">
        <f>IFERROR(ROUND(Table1[[#This Row],[cancellation time decimal]],0),"not cancelled")</f>
        <v>not cancelled</v>
      </c>
      <c r="J5731" s="10" t="str">
        <f>IFERROR(MOD(Table1[[#This Row],[cancellation hour rounded]],24),"not cancelled")</f>
        <v>not cancelled</v>
      </c>
      <c r="K5731" s="32">
        <f>1/Table1[[#This Row],[Duration (Time between doses '[in hours'])]]</f>
        <v>4.1666666666666664E-2</v>
      </c>
      <c r="L5731" s="33">
        <f>Table1[[#This Row],[number doses per hour]]*INDEX(Table2[price per dose],Table1[[#This Row],[Drug ID]])</f>
        <v>0.2815833333333333</v>
      </c>
      <c r="M5731" s="11" t="b">
        <f>AND(Table1[[#This Row],[hour of cancellation 0 to 23]]&gt;=0,Table1[[#This Row],[hour of cancellation 0 to 23]]&lt;=23)</f>
        <v>0</v>
      </c>
    </row>
    <row r="5732" spans="1:13" x14ac:dyDescent="0.3">
      <c r="A5732" s="1">
        <v>5731</v>
      </c>
      <c r="B5732" s="1">
        <v>2</v>
      </c>
      <c r="C5732" s="2">
        <v>41161.361686087854</v>
      </c>
      <c r="D5732" s="2">
        <v>41221.361111111117</v>
      </c>
      <c r="E5732" s="1">
        <v>10</v>
      </c>
      <c r="F5732" s="2">
        <v>41162.7380144157</v>
      </c>
      <c r="G5732" s="1">
        <v>0</v>
      </c>
      <c r="H5732" s="32">
        <f>IFERROR(HOUR(Table1[[#This Row],[Cancel Date/time]])+MINUTE(Table1[[#This Row],[Cancel Date/time]])/60,"not cancelled")</f>
        <v>17.7</v>
      </c>
      <c r="I5732" s="47">
        <f>IFERROR(ROUND(Table1[[#This Row],[cancellation time decimal]],0),"not cancelled")</f>
        <v>18</v>
      </c>
      <c r="J5732" s="10">
        <f>IFERROR(MOD(Table1[[#This Row],[cancellation hour rounded]],24),"not cancelled")</f>
        <v>18</v>
      </c>
      <c r="K5732" s="32">
        <f>1/Table1[[#This Row],[Duration (Time between doses '[in hours'])]]</f>
        <v>0.1</v>
      </c>
      <c r="L5732" s="33">
        <f>Table1[[#This Row],[number doses per hour]]*INDEX(Table2[price per dose],Table1[[#This Row],[Drug ID]])</f>
        <v>0.84959999999999969</v>
      </c>
      <c r="M5732" s="11" t="b">
        <f>AND(Table1[[#This Row],[hour of cancellation 0 to 23]]&gt;=0,Table1[[#This Row],[hour of cancellation 0 to 23]]&lt;=23)</f>
        <v>1</v>
      </c>
    </row>
    <row r="5733" spans="1:13" x14ac:dyDescent="0.3">
      <c r="A5733" s="1">
        <v>5732</v>
      </c>
      <c r="B5733" s="1">
        <v>7</v>
      </c>
      <c r="C5733" s="2">
        <v>41161.420201433306</v>
      </c>
      <c r="D5733" s="2">
        <v>41221.420138888883</v>
      </c>
      <c r="E5733" s="1">
        <v>24</v>
      </c>
      <c r="F5733" s="2">
        <v>41171.495669301141</v>
      </c>
      <c r="G5733" s="1">
        <v>0</v>
      </c>
      <c r="H5733" s="32">
        <f>IFERROR(HOUR(Table1[[#This Row],[Cancel Date/time]])+MINUTE(Table1[[#This Row],[Cancel Date/time]])/60,"not cancelled")</f>
        <v>11.883333333333333</v>
      </c>
      <c r="I5733" s="47">
        <f>IFERROR(ROUND(Table1[[#This Row],[cancellation time decimal]],0),"not cancelled")</f>
        <v>12</v>
      </c>
      <c r="J5733" s="10">
        <f>IFERROR(MOD(Table1[[#This Row],[cancellation hour rounded]],24),"not cancelled")</f>
        <v>12</v>
      </c>
      <c r="K5733" s="32">
        <f>1/Table1[[#This Row],[Duration (Time between doses '[in hours'])]]</f>
        <v>4.1666666666666664E-2</v>
      </c>
      <c r="L5733" s="33">
        <f>Table1[[#This Row],[number doses per hour]]*INDEX(Table2[price per dose],Table1[[#This Row],[Drug ID]])</f>
        <v>1.2958049999999997</v>
      </c>
      <c r="M5733" s="11" t="b">
        <f>AND(Table1[[#This Row],[hour of cancellation 0 to 23]]&gt;=0,Table1[[#This Row],[hour of cancellation 0 to 23]]&lt;=23)</f>
        <v>1</v>
      </c>
    </row>
    <row r="5734" spans="1:13" x14ac:dyDescent="0.3">
      <c r="A5734" s="1">
        <v>5733</v>
      </c>
      <c r="B5734" s="1">
        <v>3</v>
      </c>
      <c r="C5734" s="2">
        <v>41161.426763811236</v>
      </c>
      <c r="D5734" s="2">
        <v>41221.426388888889</v>
      </c>
      <c r="E5734" s="1">
        <v>24</v>
      </c>
      <c r="F5734" s="2">
        <v>41163.676296557402</v>
      </c>
      <c r="G5734" s="1">
        <v>0</v>
      </c>
      <c r="H5734" s="32">
        <f>IFERROR(HOUR(Table1[[#This Row],[Cancel Date/time]])+MINUTE(Table1[[#This Row],[Cancel Date/time]])/60,"not cancelled")</f>
        <v>16.216666666666665</v>
      </c>
      <c r="I5734" s="47">
        <f>IFERROR(ROUND(Table1[[#This Row],[cancellation time decimal]],0),"not cancelled")</f>
        <v>16</v>
      </c>
      <c r="J5734" s="10">
        <f>IFERROR(MOD(Table1[[#This Row],[cancellation hour rounded]],24),"not cancelled")</f>
        <v>16</v>
      </c>
      <c r="K5734" s="32">
        <f>1/Table1[[#This Row],[Duration (Time between doses '[in hours'])]]</f>
        <v>4.1666666666666664E-2</v>
      </c>
      <c r="L5734" s="33">
        <f>Table1[[#This Row],[number doses per hour]]*INDEX(Table2[price per dose],Table1[[#This Row],[Drug ID]])</f>
        <v>0.18133000000000002</v>
      </c>
      <c r="M5734" s="11" t="b">
        <f>AND(Table1[[#This Row],[hour of cancellation 0 to 23]]&gt;=0,Table1[[#This Row],[hour of cancellation 0 to 23]]&lt;=23)</f>
        <v>1</v>
      </c>
    </row>
    <row r="5735" spans="1:13" x14ac:dyDescent="0.3">
      <c r="A5735" s="1">
        <v>5734</v>
      </c>
      <c r="B5735" s="1">
        <v>7</v>
      </c>
      <c r="C5735" s="2">
        <v>41161.444040919174</v>
      </c>
      <c r="D5735" s="2">
        <v>41221.443749999999</v>
      </c>
      <c r="E5735" s="1">
        <v>24</v>
      </c>
      <c r="F5735" s="2">
        <v>41174.467943577976</v>
      </c>
      <c r="G5735" s="1">
        <v>0</v>
      </c>
      <c r="H5735" s="32">
        <f>IFERROR(HOUR(Table1[[#This Row],[Cancel Date/time]])+MINUTE(Table1[[#This Row],[Cancel Date/time]])/60,"not cancelled")</f>
        <v>11.216666666666667</v>
      </c>
      <c r="I5735" s="47">
        <f>IFERROR(ROUND(Table1[[#This Row],[cancellation time decimal]],0),"not cancelled")</f>
        <v>11</v>
      </c>
      <c r="J5735" s="10">
        <f>IFERROR(MOD(Table1[[#This Row],[cancellation hour rounded]],24),"not cancelled")</f>
        <v>11</v>
      </c>
      <c r="K5735" s="32">
        <f>1/Table1[[#This Row],[Duration (Time between doses '[in hours'])]]</f>
        <v>4.1666666666666664E-2</v>
      </c>
      <c r="L5735" s="33">
        <f>Table1[[#This Row],[number doses per hour]]*INDEX(Table2[price per dose],Table1[[#This Row],[Drug ID]])</f>
        <v>1.2958049999999997</v>
      </c>
      <c r="M5735" s="11" t="b">
        <f>AND(Table1[[#This Row],[hour of cancellation 0 to 23]]&gt;=0,Table1[[#This Row],[hour of cancellation 0 to 23]]&lt;=23)</f>
        <v>1</v>
      </c>
    </row>
    <row r="5736" spans="1:13" x14ac:dyDescent="0.3">
      <c r="A5736" s="1">
        <v>5735</v>
      </c>
      <c r="B5736" s="1">
        <v>3</v>
      </c>
      <c r="C5736" s="2">
        <v>41161.528891281523</v>
      </c>
      <c r="D5736" s="2">
        <v>41221.52847222222</v>
      </c>
      <c r="E5736" s="1">
        <v>24</v>
      </c>
      <c r="F5736" s="2">
        <v>41163.672613716371</v>
      </c>
      <c r="G5736" s="1">
        <v>0</v>
      </c>
      <c r="H5736" s="32">
        <f>IFERROR(HOUR(Table1[[#This Row],[Cancel Date/time]])+MINUTE(Table1[[#This Row],[Cancel Date/time]])/60,"not cancelled")</f>
        <v>16.133333333333333</v>
      </c>
      <c r="I5736" s="47">
        <f>IFERROR(ROUND(Table1[[#This Row],[cancellation time decimal]],0),"not cancelled")</f>
        <v>16</v>
      </c>
      <c r="J5736" s="10">
        <f>IFERROR(MOD(Table1[[#This Row],[cancellation hour rounded]],24),"not cancelled")</f>
        <v>16</v>
      </c>
      <c r="K5736" s="32">
        <f>1/Table1[[#This Row],[Duration (Time between doses '[in hours'])]]</f>
        <v>4.1666666666666664E-2</v>
      </c>
      <c r="L5736" s="33">
        <f>Table1[[#This Row],[number doses per hour]]*INDEX(Table2[price per dose],Table1[[#This Row],[Drug ID]])</f>
        <v>0.18133000000000002</v>
      </c>
      <c r="M5736" s="11" t="b">
        <f>AND(Table1[[#This Row],[hour of cancellation 0 to 23]]&gt;=0,Table1[[#This Row],[hour of cancellation 0 to 23]]&lt;=23)</f>
        <v>1</v>
      </c>
    </row>
    <row r="5737" spans="1:13" x14ac:dyDescent="0.3">
      <c r="A5737" s="1">
        <v>5736</v>
      </c>
      <c r="B5737" s="1">
        <v>4</v>
      </c>
      <c r="C5737" s="2">
        <v>41161.5219051065</v>
      </c>
      <c r="D5737" s="2">
        <v>41221.521527777775</v>
      </c>
      <c r="E5737" s="1">
        <v>12</v>
      </c>
      <c r="F5737" s="2">
        <v>41164.644764295117</v>
      </c>
      <c r="G5737" s="1">
        <v>0</v>
      </c>
      <c r="H5737" s="32">
        <f>IFERROR(HOUR(Table1[[#This Row],[Cancel Date/time]])+MINUTE(Table1[[#This Row],[Cancel Date/time]])/60,"not cancelled")</f>
        <v>15.466666666666667</v>
      </c>
      <c r="I5737" s="47">
        <f>IFERROR(ROUND(Table1[[#This Row],[cancellation time decimal]],0),"not cancelled")</f>
        <v>15</v>
      </c>
      <c r="J5737" s="10">
        <f>IFERROR(MOD(Table1[[#This Row],[cancellation hour rounded]],24),"not cancelled")</f>
        <v>15</v>
      </c>
      <c r="K5737" s="32">
        <f>1/Table1[[#This Row],[Duration (Time between doses '[in hours'])]]</f>
        <v>8.3333333333333329E-2</v>
      </c>
      <c r="L5737" s="33">
        <f>Table1[[#This Row],[number doses per hour]]*INDEX(Table2[price per dose],Table1[[#This Row],[Drug ID]])</f>
        <v>1.448055119047619</v>
      </c>
      <c r="M5737" s="11" t="b">
        <f>AND(Table1[[#This Row],[hour of cancellation 0 to 23]]&gt;=0,Table1[[#This Row],[hour of cancellation 0 to 23]]&lt;=23)</f>
        <v>1</v>
      </c>
    </row>
    <row r="5738" spans="1:13" x14ac:dyDescent="0.3">
      <c r="A5738" s="1">
        <v>5737</v>
      </c>
      <c r="B5738" s="1">
        <v>5</v>
      </c>
      <c r="C5738" s="2">
        <v>41161.544490758359</v>
      </c>
      <c r="D5738" s="2">
        <v>41221.544444444444</v>
      </c>
      <c r="E5738" s="1">
        <v>24</v>
      </c>
      <c r="F5738" s="2">
        <v>41165.587619635546</v>
      </c>
      <c r="G5738" s="1">
        <v>0</v>
      </c>
      <c r="H5738" s="32">
        <f>IFERROR(HOUR(Table1[[#This Row],[Cancel Date/time]])+MINUTE(Table1[[#This Row],[Cancel Date/time]])/60,"not cancelled")</f>
        <v>14.1</v>
      </c>
      <c r="I5738" s="47">
        <f>IFERROR(ROUND(Table1[[#This Row],[cancellation time decimal]],0),"not cancelled")</f>
        <v>14</v>
      </c>
      <c r="J5738" s="10">
        <f>IFERROR(MOD(Table1[[#This Row],[cancellation hour rounded]],24),"not cancelled")</f>
        <v>14</v>
      </c>
      <c r="K5738" s="32">
        <f>1/Table1[[#This Row],[Duration (Time between doses '[in hours'])]]</f>
        <v>4.1666666666666664E-2</v>
      </c>
      <c r="L5738" s="33">
        <f>Table1[[#This Row],[number doses per hour]]*INDEX(Table2[price per dose],Table1[[#This Row],[Drug ID]])</f>
        <v>0.2815833333333333</v>
      </c>
      <c r="M5738" s="11" t="b">
        <f>AND(Table1[[#This Row],[hour of cancellation 0 to 23]]&gt;=0,Table1[[#This Row],[hour of cancellation 0 to 23]]&lt;=23)</f>
        <v>1</v>
      </c>
    </row>
    <row r="5739" spans="1:13" x14ac:dyDescent="0.3">
      <c r="A5739" s="1">
        <v>5738</v>
      </c>
      <c r="B5739" s="1">
        <v>1</v>
      </c>
      <c r="C5739" s="2">
        <v>41161.545580995778</v>
      </c>
      <c r="D5739" s="2">
        <v>41221.545138888883</v>
      </c>
      <c r="E5739" s="1">
        <v>8</v>
      </c>
      <c r="F5739" s="2">
        <v>41161.679828057589</v>
      </c>
      <c r="G5739" s="1">
        <v>0</v>
      </c>
      <c r="H5739" s="32">
        <f>IFERROR(HOUR(Table1[[#This Row],[Cancel Date/time]])+MINUTE(Table1[[#This Row],[Cancel Date/time]])/60,"not cancelled")</f>
        <v>16.3</v>
      </c>
      <c r="I5739" s="47">
        <f>IFERROR(ROUND(Table1[[#This Row],[cancellation time decimal]],0),"not cancelled")</f>
        <v>16</v>
      </c>
      <c r="J5739" s="10">
        <f>IFERROR(MOD(Table1[[#This Row],[cancellation hour rounded]],24),"not cancelled")</f>
        <v>16</v>
      </c>
      <c r="K5739" s="32">
        <f>1/Table1[[#This Row],[Duration (Time between doses '[in hours'])]]</f>
        <v>0.125</v>
      </c>
      <c r="L5739" s="33">
        <f>Table1[[#This Row],[number doses per hour]]*INDEX(Table2[price per dose],Table1[[#This Row],[Drug ID]])</f>
        <v>0.84929166666666667</v>
      </c>
      <c r="M5739" s="11" t="b">
        <f>AND(Table1[[#This Row],[hour of cancellation 0 to 23]]&gt;=0,Table1[[#This Row],[hour of cancellation 0 to 23]]&lt;=23)</f>
        <v>1</v>
      </c>
    </row>
    <row r="5740" spans="1:13" x14ac:dyDescent="0.3">
      <c r="A5740" s="1">
        <v>5739</v>
      </c>
      <c r="B5740" s="1">
        <v>1</v>
      </c>
      <c r="C5740" s="2">
        <v>41161.576198627416</v>
      </c>
      <c r="D5740" s="2">
        <v>41221.575694444444</v>
      </c>
      <c r="E5740" s="1">
        <v>8</v>
      </c>
      <c r="F5740" s="2">
        <v>41161.625767364865</v>
      </c>
      <c r="G5740" s="1">
        <v>0</v>
      </c>
      <c r="H5740" s="32">
        <f>IFERROR(HOUR(Table1[[#This Row],[Cancel Date/time]])+MINUTE(Table1[[#This Row],[Cancel Date/time]])/60,"not cancelled")</f>
        <v>15.016666666666667</v>
      </c>
      <c r="I5740" s="47">
        <f>IFERROR(ROUND(Table1[[#This Row],[cancellation time decimal]],0),"not cancelled")</f>
        <v>15</v>
      </c>
      <c r="J5740" s="10">
        <f>IFERROR(MOD(Table1[[#This Row],[cancellation hour rounded]],24),"not cancelled")</f>
        <v>15</v>
      </c>
      <c r="K5740" s="32">
        <f>1/Table1[[#This Row],[Duration (Time between doses '[in hours'])]]</f>
        <v>0.125</v>
      </c>
      <c r="L5740" s="33">
        <f>Table1[[#This Row],[number doses per hour]]*INDEX(Table2[price per dose],Table1[[#This Row],[Drug ID]])</f>
        <v>0.84929166666666667</v>
      </c>
      <c r="M5740" s="11" t="b">
        <f>AND(Table1[[#This Row],[hour of cancellation 0 to 23]]&gt;=0,Table1[[#This Row],[hour of cancellation 0 to 23]]&lt;=23)</f>
        <v>1</v>
      </c>
    </row>
    <row r="5741" spans="1:13" x14ac:dyDescent="0.3">
      <c r="A5741" s="1">
        <v>5740</v>
      </c>
      <c r="B5741" s="1">
        <v>3</v>
      </c>
      <c r="C5741" s="2">
        <v>41161.613491088567</v>
      </c>
      <c r="D5741" s="2">
        <v>41221.61319444445</v>
      </c>
      <c r="E5741" s="1">
        <v>24</v>
      </c>
      <c r="F5741" s="2">
        <v>41164.458356180592</v>
      </c>
      <c r="G5741" s="1">
        <v>0</v>
      </c>
      <c r="H5741" s="32">
        <f>IFERROR(HOUR(Table1[[#This Row],[Cancel Date/time]])+MINUTE(Table1[[#This Row],[Cancel Date/time]])/60,"not cancelled")</f>
        <v>11</v>
      </c>
      <c r="I5741" s="47">
        <f>IFERROR(ROUND(Table1[[#This Row],[cancellation time decimal]],0),"not cancelled")</f>
        <v>11</v>
      </c>
      <c r="J5741" s="10">
        <f>IFERROR(MOD(Table1[[#This Row],[cancellation hour rounded]],24),"not cancelled")</f>
        <v>11</v>
      </c>
      <c r="K5741" s="32">
        <f>1/Table1[[#This Row],[Duration (Time between doses '[in hours'])]]</f>
        <v>4.1666666666666664E-2</v>
      </c>
      <c r="L5741" s="33">
        <f>Table1[[#This Row],[number doses per hour]]*INDEX(Table2[price per dose],Table1[[#This Row],[Drug ID]])</f>
        <v>0.18133000000000002</v>
      </c>
      <c r="M5741" s="11" t="b">
        <f>AND(Table1[[#This Row],[hour of cancellation 0 to 23]]&gt;=0,Table1[[#This Row],[hour of cancellation 0 to 23]]&lt;=23)</f>
        <v>1</v>
      </c>
    </row>
    <row r="5742" spans="1:13" hidden="1" x14ac:dyDescent="0.3">
      <c r="A5742" s="1">
        <v>5741</v>
      </c>
      <c r="B5742" s="1">
        <v>1</v>
      </c>
      <c r="C5742" s="2">
        <v>41161.620031696992</v>
      </c>
      <c r="D5742" s="2">
        <v>41164.078070069147</v>
      </c>
      <c r="E5742" s="1">
        <v>8</v>
      </c>
      <c r="F5742" s="2" t="s">
        <v>5</v>
      </c>
      <c r="G5742" s="1">
        <v>0</v>
      </c>
      <c r="H5742" s="32" t="str">
        <f>IFERROR(HOUR(Table1[[#This Row],[Cancel Date/time]])+MINUTE(Table1[[#This Row],[Cancel Date/time]])/60,"not cancelled")</f>
        <v>not cancelled</v>
      </c>
      <c r="I5742" s="47" t="str">
        <f>IFERROR(ROUND(Table1[[#This Row],[cancellation time decimal]],0),"not cancelled")</f>
        <v>not cancelled</v>
      </c>
      <c r="J5742" s="10" t="str">
        <f>IFERROR(MOD(Table1[[#This Row],[cancellation hour rounded]],24),"not cancelled")</f>
        <v>not cancelled</v>
      </c>
      <c r="K5742" s="32">
        <f>1/Table1[[#This Row],[Duration (Time between doses '[in hours'])]]</f>
        <v>0.125</v>
      </c>
      <c r="L5742" s="33">
        <f>Table1[[#This Row],[number doses per hour]]*INDEX(Table2[price per dose],Table1[[#This Row],[Drug ID]])</f>
        <v>0.84929166666666667</v>
      </c>
      <c r="M5742" s="11" t="b">
        <f>AND(Table1[[#This Row],[hour of cancellation 0 to 23]]&gt;=0,Table1[[#This Row],[hour of cancellation 0 to 23]]&lt;=23)</f>
        <v>0</v>
      </c>
    </row>
    <row r="5743" spans="1:13" x14ac:dyDescent="0.3">
      <c r="A5743" s="1">
        <v>5742</v>
      </c>
      <c r="B5743" s="1">
        <v>1</v>
      </c>
      <c r="C5743" s="2">
        <v>41161.616503150341</v>
      </c>
      <c r="D5743" s="2">
        <v>41221.615972222222</v>
      </c>
      <c r="E5743" s="1">
        <v>8</v>
      </c>
      <c r="F5743" s="2">
        <v>41161.631226889935</v>
      </c>
      <c r="G5743" s="1">
        <v>0</v>
      </c>
      <c r="H5743" s="32">
        <f>IFERROR(HOUR(Table1[[#This Row],[Cancel Date/time]])+MINUTE(Table1[[#This Row],[Cancel Date/time]])/60,"not cancelled")</f>
        <v>15.133333333333333</v>
      </c>
      <c r="I5743" s="47">
        <f>IFERROR(ROUND(Table1[[#This Row],[cancellation time decimal]],0),"not cancelled")</f>
        <v>15</v>
      </c>
      <c r="J5743" s="10">
        <f>IFERROR(MOD(Table1[[#This Row],[cancellation hour rounded]],24),"not cancelled")</f>
        <v>15</v>
      </c>
      <c r="K5743" s="32">
        <f>1/Table1[[#This Row],[Duration (Time between doses '[in hours'])]]</f>
        <v>0.125</v>
      </c>
      <c r="L5743" s="33">
        <f>Table1[[#This Row],[number doses per hour]]*INDEX(Table2[price per dose],Table1[[#This Row],[Drug ID]])</f>
        <v>0.84929166666666667</v>
      </c>
      <c r="M5743" s="11" t="b">
        <f>AND(Table1[[#This Row],[hour of cancellation 0 to 23]]&gt;=0,Table1[[#This Row],[hour of cancellation 0 to 23]]&lt;=23)</f>
        <v>1</v>
      </c>
    </row>
    <row r="5744" spans="1:13" x14ac:dyDescent="0.3">
      <c r="A5744" s="1">
        <v>5743</v>
      </c>
      <c r="B5744" s="1">
        <v>1</v>
      </c>
      <c r="C5744" s="2">
        <v>41161.610904699897</v>
      </c>
      <c r="D5744" s="2">
        <v>41221.61041666667</v>
      </c>
      <c r="E5744" s="1">
        <v>12</v>
      </c>
      <c r="F5744" s="2">
        <v>41162.316809450931</v>
      </c>
      <c r="G5744" s="1">
        <v>0</v>
      </c>
      <c r="H5744" s="32">
        <f>IFERROR(HOUR(Table1[[#This Row],[Cancel Date/time]])+MINUTE(Table1[[#This Row],[Cancel Date/time]])/60,"not cancelled")</f>
        <v>7.6</v>
      </c>
      <c r="I5744" s="47">
        <f>IFERROR(ROUND(Table1[[#This Row],[cancellation time decimal]],0),"not cancelled")</f>
        <v>8</v>
      </c>
      <c r="J5744" s="10">
        <f>IFERROR(MOD(Table1[[#This Row],[cancellation hour rounded]],24),"not cancelled")</f>
        <v>8</v>
      </c>
      <c r="K5744" s="32">
        <f>1/Table1[[#This Row],[Duration (Time between doses '[in hours'])]]</f>
        <v>8.3333333333333329E-2</v>
      </c>
      <c r="L5744" s="33">
        <f>Table1[[#This Row],[number doses per hour]]*INDEX(Table2[price per dose],Table1[[#This Row],[Drug ID]])</f>
        <v>0.56619444444444444</v>
      </c>
      <c r="M5744" s="11" t="b">
        <f>AND(Table1[[#This Row],[hour of cancellation 0 to 23]]&gt;=0,Table1[[#This Row],[hour of cancellation 0 to 23]]&lt;=23)</f>
        <v>1</v>
      </c>
    </row>
    <row r="5745" spans="1:13" x14ac:dyDescent="0.3">
      <c r="A5745" s="1">
        <v>5744</v>
      </c>
      <c r="B5745" s="1">
        <v>1</v>
      </c>
      <c r="C5745" s="2">
        <v>41161.603355782769</v>
      </c>
      <c r="D5745" s="2">
        <v>41221.602777777778</v>
      </c>
      <c r="E5745" s="1">
        <v>12</v>
      </c>
      <c r="F5745" s="2">
        <v>41162.668796039128</v>
      </c>
      <c r="G5745" s="1">
        <v>0</v>
      </c>
      <c r="H5745" s="32">
        <f>IFERROR(HOUR(Table1[[#This Row],[Cancel Date/time]])+MINUTE(Table1[[#This Row],[Cancel Date/time]])/60,"not cancelled")</f>
        <v>16.05</v>
      </c>
      <c r="I5745" s="47">
        <f>IFERROR(ROUND(Table1[[#This Row],[cancellation time decimal]],0),"not cancelled")</f>
        <v>16</v>
      </c>
      <c r="J5745" s="10">
        <f>IFERROR(MOD(Table1[[#This Row],[cancellation hour rounded]],24),"not cancelled")</f>
        <v>16</v>
      </c>
      <c r="K5745" s="32">
        <f>1/Table1[[#This Row],[Duration (Time between doses '[in hours'])]]</f>
        <v>8.3333333333333329E-2</v>
      </c>
      <c r="L5745" s="33">
        <f>Table1[[#This Row],[number doses per hour]]*INDEX(Table2[price per dose],Table1[[#This Row],[Drug ID]])</f>
        <v>0.56619444444444444</v>
      </c>
      <c r="M5745" s="11" t="b">
        <f>AND(Table1[[#This Row],[hour of cancellation 0 to 23]]&gt;=0,Table1[[#This Row],[hour of cancellation 0 to 23]]&lt;=23)</f>
        <v>1</v>
      </c>
    </row>
    <row r="5746" spans="1:13" hidden="1" x14ac:dyDescent="0.3">
      <c r="A5746" s="1">
        <v>5745</v>
      </c>
      <c r="B5746" s="1">
        <v>6</v>
      </c>
      <c r="C5746" s="2">
        <v>41161.625601596992</v>
      </c>
      <c r="D5746" s="2">
        <v>41164.499953671977</v>
      </c>
      <c r="E5746" s="1">
        <v>24</v>
      </c>
      <c r="F5746" s="2" t="s">
        <v>5</v>
      </c>
      <c r="G5746" s="1">
        <v>1</v>
      </c>
      <c r="H5746" s="32" t="str">
        <f>IFERROR(HOUR(Table1[[#This Row],[Cancel Date/time]])+MINUTE(Table1[[#This Row],[Cancel Date/time]])/60,"not cancelled")</f>
        <v>not cancelled</v>
      </c>
      <c r="I5746" s="47" t="str">
        <f>IFERROR(ROUND(Table1[[#This Row],[cancellation time decimal]],0),"not cancelled")</f>
        <v>not cancelled</v>
      </c>
      <c r="J5746" s="10" t="str">
        <f>IFERROR(MOD(Table1[[#This Row],[cancellation hour rounded]],24),"not cancelled")</f>
        <v>not cancelled</v>
      </c>
      <c r="K5746" s="32">
        <f>1/Table1[[#This Row],[Duration (Time between doses '[in hours'])]]</f>
        <v>4.1666666666666664E-2</v>
      </c>
      <c r="L5746" s="33">
        <f>Table1[[#This Row],[number doses per hour]]*INDEX(Table2[price per dose],Table1[[#This Row],[Drug ID]])</f>
        <v>0.35218749999999999</v>
      </c>
      <c r="M5746" s="11" t="b">
        <f>AND(Table1[[#This Row],[hour of cancellation 0 to 23]]&gt;=0,Table1[[#This Row],[hour of cancellation 0 to 23]]&lt;=23)</f>
        <v>0</v>
      </c>
    </row>
    <row r="5747" spans="1:13" x14ac:dyDescent="0.3">
      <c r="A5747" s="1">
        <v>5746</v>
      </c>
      <c r="B5747" s="1">
        <v>1</v>
      </c>
      <c r="C5747" s="2">
        <v>41161.633720127611</v>
      </c>
      <c r="D5747" s="2">
        <v>41165.799999999996</v>
      </c>
      <c r="E5747" s="1">
        <v>8</v>
      </c>
      <c r="F5747" s="2">
        <v>41162.896461164528</v>
      </c>
      <c r="G5747" s="1">
        <v>0</v>
      </c>
      <c r="H5747" s="32">
        <f>IFERROR(HOUR(Table1[[#This Row],[Cancel Date/time]])+MINUTE(Table1[[#This Row],[Cancel Date/time]])/60,"not cancelled")</f>
        <v>21.5</v>
      </c>
      <c r="I5747" s="47">
        <f>IFERROR(ROUND(Table1[[#This Row],[cancellation time decimal]],0),"not cancelled")</f>
        <v>22</v>
      </c>
      <c r="J5747" s="10">
        <f>IFERROR(MOD(Table1[[#This Row],[cancellation hour rounded]],24),"not cancelled")</f>
        <v>22</v>
      </c>
      <c r="K5747" s="32">
        <f>1/Table1[[#This Row],[Duration (Time between doses '[in hours'])]]</f>
        <v>0.125</v>
      </c>
      <c r="L5747" s="33">
        <f>Table1[[#This Row],[number doses per hour]]*INDEX(Table2[price per dose],Table1[[#This Row],[Drug ID]])</f>
        <v>0.84929166666666667</v>
      </c>
      <c r="M5747" s="11" t="b">
        <f>AND(Table1[[#This Row],[hour of cancellation 0 to 23]]&gt;=0,Table1[[#This Row],[hour of cancellation 0 to 23]]&lt;=23)</f>
        <v>1</v>
      </c>
    </row>
    <row r="5748" spans="1:13" x14ac:dyDescent="0.3">
      <c r="A5748" s="1">
        <v>5747</v>
      </c>
      <c r="B5748" s="1">
        <v>1</v>
      </c>
      <c r="C5748" s="2">
        <v>41161.625189835708</v>
      </c>
      <c r="D5748" s="2">
        <v>41221.625</v>
      </c>
      <c r="E5748" s="1">
        <v>12</v>
      </c>
      <c r="F5748" s="2">
        <v>41162.740740078843</v>
      </c>
      <c r="G5748" s="1">
        <v>0</v>
      </c>
      <c r="H5748" s="32">
        <f>IFERROR(HOUR(Table1[[#This Row],[Cancel Date/time]])+MINUTE(Table1[[#This Row],[Cancel Date/time]])/60,"not cancelled")</f>
        <v>17.766666666666666</v>
      </c>
      <c r="I5748" s="47">
        <f>IFERROR(ROUND(Table1[[#This Row],[cancellation time decimal]],0),"not cancelled")</f>
        <v>18</v>
      </c>
      <c r="J5748" s="10">
        <f>IFERROR(MOD(Table1[[#This Row],[cancellation hour rounded]],24),"not cancelled")</f>
        <v>18</v>
      </c>
      <c r="K5748" s="32">
        <f>1/Table1[[#This Row],[Duration (Time between doses '[in hours'])]]</f>
        <v>8.3333333333333329E-2</v>
      </c>
      <c r="L5748" s="33">
        <f>Table1[[#This Row],[number doses per hour]]*INDEX(Table2[price per dose],Table1[[#This Row],[Drug ID]])</f>
        <v>0.56619444444444444</v>
      </c>
      <c r="M5748" s="11" t="b">
        <f>AND(Table1[[#This Row],[hour of cancellation 0 to 23]]&gt;=0,Table1[[#This Row],[hour of cancellation 0 to 23]]&lt;=23)</f>
        <v>1</v>
      </c>
    </row>
    <row r="5749" spans="1:13" x14ac:dyDescent="0.3">
      <c r="A5749" s="1">
        <v>5748</v>
      </c>
      <c r="B5749" s="1">
        <v>2</v>
      </c>
      <c r="C5749" s="2">
        <v>41161.646315755424</v>
      </c>
      <c r="D5749" s="2">
        <v>41221.645833333336</v>
      </c>
      <c r="E5749" s="1">
        <v>10</v>
      </c>
      <c r="F5749" s="2">
        <v>41162.889815493902</v>
      </c>
      <c r="G5749" s="1">
        <v>0</v>
      </c>
      <c r="H5749" s="32">
        <f>IFERROR(HOUR(Table1[[#This Row],[Cancel Date/time]])+MINUTE(Table1[[#This Row],[Cancel Date/time]])/60,"not cancelled")</f>
        <v>21.35</v>
      </c>
      <c r="I5749" s="47">
        <f>IFERROR(ROUND(Table1[[#This Row],[cancellation time decimal]],0),"not cancelled")</f>
        <v>21</v>
      </c>
      <c r="J5749" s="10">
        <f>IFERROR(MOD(Table1[[#This Row],[cancellation hour rounded]],24),"not cancelled")</f>
        <v>21</v>
      </c>
      <c r="K5749" s="32">
        <f>1/Table1[[#This Row],[Duration (Time between doses '[in hours'])]]</f>
        <v>0.1</v>
      </c>
      <c r="L5749" s="33">
        <f>Table1[[#This Row],[number doses per hour]]*INDEX(Table2[price per dose],Table1[[#This Row],[Drug ID]])</f>
        <v>0.84959999999999969</v>
      </c>
      <c r="M5749" s="11" t="b">
        <f>AND(Table1[[#This Row],[hour of cancellation 0 to 23]]&gt;=0,Table1[[#This Row],[hour of cancellation 0 to 23]]&lt;=23)</f>
        <v>1</v>
      </c>
    </row>
    <row r="5750" spans="1:13" x14ac:dyDescent="0.3">
      <c r="A5750" s="1">
        <v>5749</v>
      </c>
      <c r="B5750" s="1">
        <v>1</v>
      </c>
      <c r="C5750" s="2">
        <v>41161.740780143969</v>
      </c>
      <c r="D5750" s="2">
        <v>41221.740277777782</v>
      </c>
      <c r="E5750" s="1">
        <v>8</v>
      </c>
      <c r="F5750" s="2">
        <v>41162.422399822623</v>
      </c>
      <c r="G5750" s="1">
        <v>0</v>
      </c>
      <c r="H5750" s="32">
        <f>IFERROR(HOUR(Table1[[#This Row],[Cancel Date/time]])+MINUTE(Table1[[#This Row],[Cancel Date/time]])/60,"not cancelled")</f>
        <v>10.133333333333333</v>
      </c>
      <c r="I5750" s="47">
        <f>IFERROR(ROUND(Table1[[#This Row],[cancellation time decimal]],0),"not cancelled")</f>
        <v>10</v>
      </c>
      <c r="J5750" s="10">
        <f>IFERROR(MOD(Table1[[#This Row],[cancellation hour rounded]],24),"not cancelled")</f>
        <v>10</v>
      </c>
      <c r="K5750" s="32">
        <f>1/Table1[[#This Row],[Duration (Time between doses '[in hours'])]]</f>
        <v>0.125</v>
      </c>
      <c r="L5750" s="33">
        <f>Table1[[#This Row],[number doses per hour]]*INDEX(Table2[price per dose],Table1[[#This Row],[Drug ID]])</f>
        <v>0.84929166666666667</v>
      </c>
      <c r="M5750" s="11" t="b">
        <f>AND(Table1[[#This Row],[hour of cancellation 0 to 23]]&gt;=0,Table1[[#This Row],[hour of cancellation 0 to 23]]&lt;=23)</f>
        <v>1</v>
      </c>
    </row>
    <row r="5751" spans="1:13" x14ac:dyDescent="0.3">
      <c r="A5751" s="1">
        <v>5750</v>
      </c>
      <c r="B5751" s="1">
        <v>2</v>
      </c>
      <c r="C5751" s="2">
        <v>41161.748800290239</v>
      </c>
      <c r="D5751" s="2">
        <v>41221.748611111114</v>
      </c>
      <c r="E5751" s="1">
        <v>10</v>
      </c>
      <c r="F5751" s="2">
        <v>41162.521210810984</v>
      </c>
      <c r="G5751" s="1">
        <v>0</v>
      </c>
      <c r="H5751" s="32">
        <f>IFERROR(HOUR(Table1[[#This Row],[Cancel Date/time]])+MINUTE(Table1[[#This Row],[Cancel Date/time]])/60,"not cancelled")</f>
        <v>12.5</v>
      </c>
      <c r="I5751" s="47">
        <f>IFERROR(ROUND(Table1[[#This Row],[cancellation time decimal]],0),"not cancelled")</f>
        <v>13</v>
      </c>
      <c r="J5751" s="10">
        <f>IFERROR(MOD(Table1[[#This Row],[cancellation hour rounded]],24),"not cancelled")</f>
        <v>13</v>
      </c>
      <c r="K5751" s="32">
        <f>1/Table1[[#This Row],[Duration (Time between doses '[in hours'])]]</f>
        <v>0.1</v>
      </c>
      <c r="L5751" s="33">
        <f>Table1[[#This Row],[number doses per hour]]*INDEX(Table2[price per dose],Table1[[#This Row],[Drug ID]])</f>
        <v>0.84959999999999969</v>
      </c>
      <c r="M5751" s="11" t="b">
        <f>AND(Table1[[#This Row],[hour of cancellation 0 to 23]]&gt;=0,Table1[[#This Row],[hour of cancellation 0 to 23]]&lt;=23)</f>
        <v>1</v>
      </c>
    </row>
    <row r="5752" spans="1:13" x14ac:dyDescent="0.3">
      <c r="A5752" s="1">
        <v>5751</v>
      </c>
      <c r="B5752" s="1">
        <v>1</v>
      </c>
      <c r="C5752" s="2">
        <v>41161.803859291242</v>
      </c>
      <c r="D5752" s="2">
        <v>41221.803472222222</v>
      </c>
      <c r="E5752" s="1">
        <v>12</v>
      </c>
      <c r="F5752" s="2">
        <v>41162.561223135963</v>
      </c>
      <c r="G5752" s="1">
        <v>0</v>
      </c>
      <c r="H5752" s="32">
        <f>IFERROR(HOUR(Table1[[#This Row],[Cancel Date/time]])+MINUTE(Table1[[#This Row],[Cancel Date/time]])/60,"not cancelled")</f>
        <v>13.466666666666667</v>
      </c>
      <c r="I5752" s="47">
        <f>IFERROR(ROUND(Table1[[#This Row],[cancellation time decimal]],0),"not cancelled")</f>
        <v>13</v>
      </c>
      <c r="J5752" s="10">
        <f>IFERROR(MOD(Table1[[#This Row],[cancellation hour rounded]],24),"not cancelled")</f>
        <v>13</v>
      </c>
      <c r="K5752" s="32">
        <f>1/Table1[[#This Row],[Duration (Time between doses '[in hours'])]]</f>
        <v>8.3333333333333329E-2</v>
      </c>
      <c r="L5752" s="33">
        <f>Table1[[#This Row],[number doses per hour]]*INDEX(Table2[price per dose],Table1[[#This Row],[Drug ID]])</f>
        <v>0.56619444444444444</v>
      </c>
      <c r="M5752" s="11" t="b">
        <f>AND(Table1[[#This Row],[hour of cancellation 0 to 23]]&gt;=0,Table1[[#This Row],[hour of cancellation 0 to 23]]&lt;=23)</f>
        <v>1</v>
      </c>
    </row>
    <row r="5753" spans="1:13" x14ac:dyDescent="0.3">
      <c r="A5753" s="1">
        <v>5752</v>
      </c>
      <c r="B5753" s="1">
        <v>6</v>
      </c>
      <c r="C5753" s="2">
        <v>41161.834975741935</v>
      </c>
      <c r="D5753" s="2">
        <v>41221.834722222222</v>
      </c>
      <c r="E5753" s="1">
        <v>24</v>
      </c>
      <c r="F5753" s="2">
        <v>41166.916832123599</v>
      </c>
      <c r="G5753" s="1">
        <v>0</v>
      </c>
      <c r="H5753" s="32">
        <f>IFERROR(HOUR(Table1[[#This Row],[Cancel Date/time]])+MINUTE(Table1[[#This Row],[Cancel Date/time]])/60,"not cancelled")</f>
        <v>22</v>
      </c>
      <c r="I5753" s="47">
        <f>IFERROR(ROUND(Table1[[#This Row],[cancellation time decimal]],0),"not cancelled")</f>
        <v>22</v>
      </c>
      <c r="J5753" s="10">
        <f>IFERROR(MOD(Table1[[#This Row],[cancellation hour rounded]],24),"not cancelled")</f>
        <v>22</v>
      </c>
      <c r="K5753" s="32">
        <f>1/Table1[[#This Row],[Duration (Time between doses '[in hours'])]]</f>
        <v>4.1666666666666664E-2</v>
      </c>
      <c r="L5753" s="33">
        <f>Table1[[#This Row],[number doses per hour]]*INDEX(Table2[price per dose],Table1[[#This Row],[Drug ID]])</f>
        <v>0.35218749999999999</v>
      </c>
      <c r="M5753" s="11" t="b">
        <f>AND(Table1[[#This Row],[hour of cancellation 0 to 23]]&gt;=0,Table1[[#This Row],[hour of cancellation 0 to 23]]&lt;=23)</f>
        <v>1</v>
      </c>
    </row>
    <row r="5754" spans="1:13" x14ac:dyDescent="0.3">
      <c r="A5754" s="1">
        <v>5753</v>
      </c>
      <c r="B5754" s="1">
        <v>1</v>
      </c>
      <c r="C5754" s="2">
        <v>41161.87854152127</v>
      </c>
      <c r="D5754" s="2">
        <v>41221.878472222219</v>
      </c>
      <c r="E5754" s="1">
        <v>8</v>
      </c>
      <c r="F5754" s="2">
        <v>41162.289207031725</v>
      </c>
      <c r="G5754" s="1">
        <v>0</v>
      </c>
      <c r="H5754" s="32">
        <f>IFERROR(HOUR(Table1[[#This Row],[Cancel Date/time]])+MINUTE(Table1[[#This Row],[Cancel Date/time]])/60,"not cancelled")</f>
        <v>6.9333333333333336</v>
      </c>
      <c r="I5754" s="47">
        <f>IFERROR(ROUND(Table1[[#This Row],[cancellation time decimal]],0),"not cancelled")</f>
        <v>7</v>
      </c>
      <c r="J5754" s="10">
        <f>IFERROR(MOD(Table1[[#This Row],[cancellation hour rounded]],24),"not cancelled")</f>
        <v>7</v>
      </c>
      <c r="K5754" s="32">
        <f>1/Table1[[#This Row],[Duration (Time between doses '[in hours'])]]</f>
        <v>0.125</v>
      </c>
      <c r="L5754" s="33">
        <f>Table1[[#This Row],[number doses per hour]]*INDEX(Table2[price per dose],Table1[[#This Row],[Drug ID]])</f>
        <v>0.84929166666666667</v>
      </c>
      <c r="M5754" s="11" t="b">
        <f>AND(Table1[[#This Row],[hour of cancellation 0 to 23]]&gt;=0,Table1[[#This Row],[hour of cancellation 0 to 23]]&lt;=23)</f>
        <v>1</v>
      </c>
    </row>
    <row r="5755" spans="1:13" hidden="1" x14ac:dyDescent="0.3">
      <c r="A5755" s="1">
        <v>5754</v>
      </c>
      <c r="B5755" s="1">
        <v>5</v>
      </c>
      <c r="C5755" s="2">
        <v>41161.961575591464</v>
      </c>
      <c r="D5755" s="2">
        <v>41165.16953606045</v>
      </c>
      <c r="E5755" s="1">
        <v>24</v>
      </c>
      <c r="F5755" s="2" t="s">
        <v>5</v>
      </c>
      <c r="G5755" s="1">
        <v>0</v>
      </c>
      <c r="H5755" s="32" t="str">
        <f>IFERROR(HOUR(Table1[[#This Row],[Cancel Date/time]])+MINUTE(Table1[[#This Row],[Cancel Date/time]])/60,"not cancelled")</f>
        <v>not cancelled</v>
      </c>
      <c r="I5755" s="47" t="str">
        <f>IFERROR(ROUND(Table1[[#This Row],[cancellation time decimal]],0),"not cancelled")</f>
        <v>not cancelled</v>
      </c>
      <c r="J5755" s="10" t="str">
        <f>IFERROR(MOD(Table1[[#This Row],[cancellation hour rounded]],24),"not cancelled")</f>
        <v>not cancelled</v>
      </c>
      <c r="K5755" s="32">
        <f>1/Table1[[#This Row],[Duration (Time between doses '[in hours'])]]</f>
        <v>4.1666666666666664E-2</v>
      </c>
      <c r="L5755" s="33">
        <f>Table1[[#This Row],[number doses per hour]]*INDEX(Table2[price per dose],Table1[[#This Row],[Drug ID]])</f>
        <v>0.2815833333333333</v>
      </c>
      <c r="M5755" s="11" t="b">
        <f>AND(Table1[[#This Row],[hour of cancellation 0 to 23]]&gt;=0,Table1[[#This Row],[hour of cancellation 0 to 23]]&lt;=23)</f>
        <v>0</v>
      </c>
    </row>
    <row r="5756" spans="1:13" x14ac:dyDescent="0.3">
      <c r="A5756" s="1">
        <v>5755</v>
      </c>
      <c r="B5756" s="1">
        <v>5</v>
      </c>
      <c r="C5756" s="2">
        <v>41162.243062521971</v>
      </c>
      <c r="D5756" s="2">
        <v>41222.243055555555</v>
      </c>
      <c r="E5756" s="1">
        <v>24</v>
      </c>
      <c r="F5756" s="2">
        <v>41166.475678499512</v>
      </c>
      <c r="G5756" s="1">
        <v>0</v>
      </c>
      <c r="H5756" s="32">
        <f>IFERROR(HOUR(Table1[[#This Row],[Cancel Date/time]])+MINUTE(Table1[[#This Row],[Cancel Date/time]])/60,"not cancelled")</f>
        <v>11.4</v>
      </c>
      <c r="I5756" s="47">
        <f>IFERROR(ROUND(Table1[[#This Row],[cancellation time decimal]],0),"not cancelled")</f>
        <v>11</v>
      </c>
      <c r="J5756" s="10">
        <f>IFERROR(MOD(Table1[[#This Row],[cancellation hour rounded]],24),"not cancelled")</f>
        <v>11</v>
      </c>
      <c r="K5756" s="32">
        <f>1/Table1[[#This Row],[Duration (Time between doses '[in hours'])]]</f>
        <v>4.1666666666666664E-2</v>
      </c>
      <c r="L5756" s="33">
        <f>Table1[[#This Row],[number doses per hour]]*INDEX(Table2[price per dose],Table1[[#This Row],[Drug ID]])</f>
        <v>0.2815833333333333</v>
      </c>
      <c r="M5756" s="11" t="b">
        <f>AND(Table1[[#This Row],[hour of cancellation 0 to 23]]&gt;=0,Table1[[#This Row],[hour of cancellation 0 to 23]]&lt;=23)</f>
        <v>1</v>
      </c>
    </row>
    <row r="5757" spans="1:13" x14ac:dyDescent="0.3">
      <c r="A5757" s="1">
        <v>5756</v>
      </c>
      <c r="B5757" s="1">
        <v>8</v>
      </c>
      <c r="C5757" s="2">
        <v>41162.388912838796</v>
      </c>
      <c r="D5757" s="2">
        <v>41222.388888888891</v>
      </c>
      <c r="E5757" s="1">
        <v>3</v>
      </c>
      <c r="F5757" s="2">
        <v>41166.649971294792</v>
      </c>
      <c r="G5757" s="1">
        <v>0</v>
      </c>
      <c r="H5757" s="32">
        <f>IFERROR(HOUR(Table1[[#This Row],[Cancel Date/time]])+MINUTE(Table1[[#This Row],[Cancel Date/time]])/60,"not cancelled")</f>
        <v>15.583333333333334</v>
      </c>
      <c r="I5757" s="47">
        <f>IFERROR(ROUND(Table1[[#This Row],[cancellation time decimal]],0),"not cancelled")</f>
        <v>16</v>
      </c>
      <c r="J5757" s="10">
        <f>IFERROR(MOD(Table1[[#This Row],[cancellation hour rounded]],24),"not cancelled")</f>
        <v>16</v>
      </c>
      <c r="K5757" s="32">
        <f>1/Table1[[#This Row],[Duration (Time between doses '[in hours'])]]</f>
        <v>0.33333333333333331</v>
      </c>
      <c r="L5757" s="33">
        <f>Table1[[#This Row],[number doses per hour]]*INDEX(Table2[price per dose],Table1[[#This Row],[Drug ID]])</f>
        <v>0.29998222222222221</v>
      </c>
      <c r="M5757" s="11" t="b">
        <f>AND(Table1[[#This Row],[hour of cancellation 0 to 23]]&gt;=0,Table1[[#This Row],[hour of cancellation 0 to 23]]&lt;=23)</f>
        <v>1</v>
      </c>
    </row>
    <row r="5758" spans="1:13" x14ac:dyDescent="0.3">
      <c r="A5758" s="1">
        <v>5757</v>
      </c>
      <c r="B5758" s="1">
        <v>1</v>
      </c>
      <c r="C5758" s="2">
        <v>41162.394745085752</v>
      </c>
      <c r="D5758" s="2">
        <v>41222.394444444442</v>
      </c>
      <c r="E5758" s="1">
        <v>8</v>
      </c>
      <c r="F5758" s="2">
        <v>41163.574163480043</v>
      </c>
      <c r="G5758" s="1">
        <v>0</v>
      </c>
      <c r="H5758" s="32">
        <f>IFERROR(HOUR(Table1[[#This Row],[Cancel Date/time]])+MINUTE(Table1[[#This Row],[Cancel Date/time]])/60,"not cancelled")</f>
        <v>13.766666666666667</v>
      </c>
      <c r="I5758" s="47">
        <f>IFERROR(ROUND(Table1[[#This Row],[cancellation time decimal]],0),"not cancelled")</f>
        <v>14</v>
      </c>
      <c r="J5758" s="10">
        <f>IFERROR(MOD(Table1[[#This Row],[cancellation hour rounded]],24),"not cancelled")</f>
        <v>14</v>
      </c>
      <c r="K5758" s="32">
        <f>1/Table1[[#This Row],[Duration (Time between doses '[in hours'])]]</f>
        <v>0.125</v>
      </c>
      <c r="L5758" s="33">
        <f>Table1[[#This Row],[number doses per hour]]*INDEX(Table2[price per dose],Table1[[#This Row],[Drug ID]])</f>
        <v>0.84929166666666667</v>
      </c>
      <c r="M5758" s="11" t="b">
        <f>AND(Table1[[#This Row],[hour of cancellation 0 to 23]]&gt;=0,Table1[[#This Row],[hour of cancellation 0 to 23]]&lt;=23)</f>
        <v>1</v>
      </c>
    </row>
    <row r="5759" spans="1:13" x14ac:dyDescent="0.3">
      <c r="A5759" s="1">
        <v>5758</v>
      </c>
      <c r="B5759" s="1">
        <v>8</v>
      </c>
      <c r="C5759" s="2">
        <v>41162.400927648472</v>
      </c>
      <c r="D5759" s="2">
        <v>41222.400694444441</v>
      </c>
      <c r="E5759" s="1">
        <v>3</v>
      </c>
      <c r="F5759" s="2">
        <v>41165.393753434175</v>
      </c>
      <c r="G5759" s="1">
        <v>0</v>
      </c>
      <c r="H5759" s="32">
        <f>IFERROR(HOUR(Table1[[#This Row],[Cancel Date/time]])+MINUTE(Table1[[#This Row],[Cancel Date/time]])/60,"not cancelled")</f>
        <v>9.4499999999999993</v>
      </c>
      <c r="I5759" s="47">
        <f>IFERROR(ROUND(Table1[[#This Row],[cancellation time decimal]],0),"not cancelled")</f>
        <v>9</v>
      </c>
      <c r="J5759" s="10">
        <f>IFERROR(MOD(Table1[[#This Row],[cancellation hour rounded]],24),"not cancelled")</f>
        <v>9</v>
      </c>
      <c r="K5759" s="32">
        <f>1/Table1[[#This Row],[Duration (Time between doses '[in hours'])]]</f>
        <v>0.33333333333333331</v>
      </c>
      <c r="L5759" s="33">
        <f>Table1[[#This Row],[number doses per hour]]*INDEX(Table2[price per dose],Table1[[#This Row],[Drug ID]])</f>
        <v>0.29998222222222221</v>
      </c>
      <c r="M5759" s="11" t="b">
        <f>AND(Table1[[#This Row],[hour of cancellation 0 to 23]]&gt;=0,Table1[[#This Row],[hour of cancellation 0 to 23]]&lt;=23)</f>
        <v>1</v>
      </c>
    </row>
    <row r="5760" spans="1:13" x14ac:dyDescent="0.3">
      <c r="A5760" s="1">
        <v>5759</v>
      </c>
      <c r="B5760" s="1">
        <v>9</v>
      </c>
      <c r="C5760" s="2">
        <v>41162.407380027144</v>
      </c>
      <c r="D5760" s="2">
        <v>41222.406944444447</v>
      </c>
      <c r="E5760" s="1">
        <v>5</v>
      </c>
      <c r="F5760" s="2">
        <v>41165.219585795232</v>
      </c>
      <c r="G5760" s="1">
        <v>0</v>
      </c>
      <c r="H5760" s="32">
        <f>IFERROR(HOUR(Table1[[#This Row],[Cancel Date/time]])+MINUTE(Table1[[#This Row],[Cancel Date/time]])/60,"not cancelled")</f>
        <v>5.2666666666666666</v>
      </c>
      <c r="I5760" s="47">
        <f>IFERROR(ROUND(Table1[[#This Row],[cancellation time decimal]],0),"not cancelled")</f>
        <v>5</v>
      </c>
      <c r="J5760" s="10">
        <f>IFERROR(MOD(Table1[[#This Row],[cancellation hour rounded]],24),"not cancelled")</f>
        <v>5</v>
      </c>
      <c r="K5760" s="32">
        <f>1/Table1[[#This Row],[Duration (Time between doses '[in hours'])]]</f>
        <v>0.2</v>
      </c>
      <c r="L5760" s="33">
        <f>Table1[[#This Row],[number doses per hour]]*INDEX(Table2[price per dose],Table1[[#This Row],[Drug ID]])</f>
        <v>5.6740000000000004</v>
      </c>
      <c r="M5760" s="11" t="b">
        <f>AND(Table1[[#This Row],[hour of cancellation 0 to 23]]&gt;=0,Table1[[#This Row],[hour of cancellation 0 to 23]]&lt;=23)</f>
        <v>1</v>
      </c>
    </row>
    <row r="5761" spans="1:13" x14ac:dyDescent="0.3">
      <c r="A5761" s="1">
        <v>5760</v>
      </c>
      <c r="B5761" s="1">
        <v>3</v>
      </c>
      <c r="C5761" s="2">
        <v>41162.470560581794</v>
      </c>
      <c r="D5761" s="2">
        <v>41222.470138888893</v>
      </c>
      <c r="E5761" s="1">
        <v>24</v>
      </c>
      <c r="F5761" s="2">
        <v>41165.644455371141</v>
      </c>
      <c r="G5761" s="1">
        <v>0</v>
      </c>
      <c r="H5761" s="32">
        <f>IFERROR(HOUR(Table1[[#This Row],[Cancel Date/time]])+MINUTE(Table1[[#This Row],[Cancel Date/time]])/60,"not cancelled")</f>
        <v>15.466666666666667</v>
      </c>
      <c r="I5761" s="47">
        <f>IFERROR(ROUND(Table1[[#This Row],[cancellation time decimal]],0),"not cancelled")</f>
        <v>15</v>
      </c>
      <c r="J5761" s="10">
        <f>IFERROR(MOD(Table1[[#This Row],[cancellation hour rounded]],24),"not cancelled")</f>
        <v>15</v>
      </c>
      <c r="K5761" s="32">
        <f>1/Table1[[#This Row],[Duration (Time between doses '[in hours'])]]</f>
        <v>4.1666666666666664E-2</v>
      </c>
      <c r="L5761" s="33">
        <f>Table1[[#This Row],[number doses per hour]]*INDEX(Table2[price per dose],Table1[[#This Row],[Drug ID]])</f>
        <v>0.18133000000000002</v>
      </c>
      <c r="M5761" s="11" t="b">
        <f>AND(Table1[[#This Row],[hour of cancellation 0 to 23]]&gt;=0,Table1[[#This Row],[hour of cancellation 0 to 23]]&lt;=23)</f>
        <v>1</v>
      </c>
    </row>
    <row r="5762" spans="1:13" x14ac:dyDescent="0.3">
      <c r="A5762" s="1">
        <v>5761</v>
      </c>
      <c r="B5762" s="1">
        <v>2</v>
      </c>
      <c r="C5762" s="2">
        <v>41162.49659205947</v>
      </c>
      <c r="D5762" s="2">
        <v>41222.496527777781</v>
      </c>
      <c r="E5762" s="1">
        <v>10</v>
      </c>
      <c r="F5762" s="2">
        <v>41163.540278625915</v>
      </c>
      <c r="G5762" s="1">
        <v>0</v>
      </c>
      <c r="H5762" s="32">
        <f>IFERROR(HOUR(Table1[[#This Row],[Cancel Date/time]])+MINUTE(Table1[[#This Row],[Cancel Date/time]])/60,"not cancelled")</f>
        <v>12.966666666666667</v>
      </c>
      <c r="I5762" s="47">
        <f>IFERROR(ROUND(Table1[[#This Row],[cancellation time decimal]],0),"not cancelled")</f>
        <v>13</v>
      </c>
      <c r="J5762" s="10">
        <f>IFERROR(MOD(Table1[[#This Row],[cancellation hour rounded]],24),"not cancelled")</f>
        <v>13</v>
      </c>
      <c r="K5762" s="32">
        <f>1/Table1[[#This Row],[Duration (Time between doses '[in hours'])]]</f>
        <v>0.1</v>
      </c>
      <c r="L5762" s="33">
        <f>Table1[[#This Row],[number doses per hour]]*INDEX(Table2[price per dose],Table1[[#This Row],[Drug ID]])</f>
        <v>0.84959999999999969</v>
      </c>
      <c r="M5762" s="11" t="b">
        <f>AND(Table1[[#This Row],[hour of cancellation 0 to 23]]&gt;=0,Table1[[#This Row],[hour of cancellation 0 to 23]]&lt;=23)</f>
        <v>1</v>
      </c>
    </row>
    <row r="5763" spans="1:13" x14ac:dyDescent="0.3">
      <c r="A5763" s="1">
        <v>5762</v>
      </c>
      <c r="B5763" s="1">
        <v>7</v>
      </c>
      <c r="C5763" s="2">
        <v>41162.528721246003</v>
      </c>
      <c r="D5763" s="2">
        <v>41222.52847222222</v>
      </c>
      <c r="E5763" s="1">
        <v>24</v>
      </c>
      <c r="F5763" s="2">
        <v>41182.516701982953</v>
      </c>
      <c r="G5763" s="1">
        <v>0</v>
      </c>
      <c r="H5763" s="32">
        <f>IFERROR(HOUR(Table1[[#This Row],[Cancel Date/time]])+MINUTE(Table1[[#This Row],[Cancel Date/time]])/60,"not cancelled")</f>
        <v>12.4</v>
      </c>
      <c r="I5763" s="47">
        <f>IFERROR(ROUND(Table1[[#This Row],[cancellation time decimal]],0),"not cancelled")</f>
        <v>12</v>
      </c>
      <c r="J5763" s="10">
        <f>IFERROR(MOD(Table1[[#This Row],[cancellation hour rounded]],24),"not cancelled")</f>
        <v>12</v>
      </c>
      <c r="K5763" s="32">
        <f>1/Table1[[#This Row],[Duration (Time between doses '[in hours'])]]</f>
        <v>4.1666666666666664E-2</v>
      </c>
      <c r="L5763" s="33">
        <f>Table1[[#This Row],[number doses per hour]]*INDEX(Table2[price per dose],Table1[[#This Row],[Drug ID]])</f>
        <v>1.2958049999999997</v>
      </c>
      <c r="M5763" s="11" t="b">
        <f>AND(Table1[[#This Row],[hour of cancellation 0 to 23]]&gt;=0,Table1[[#This Row],[hour of cancellation 0 to 23]]&lt;=23)</f>
        <v>1</v>
      </c>
    </row>
    <row r="5764" spans="1:13" x14ac:dyDescent="0.3">
      <c r="A5764" s="1">
        <v>5763</v>
      </c>
      <c r="B5764" s="1">
        <v>7</v>
      </c>
      <c r="C5764" s="2">
        <v>41162.584711739444</v>
      </c>
      <c r="D5764" s="2">
        <v>41222.584027777782</v>
      </c>
      <c r="E5764" s="1">
        <v>24</v>
      </c>
      <c r="F5764" s="2">
        <v>41175.772202278815</v>
      </c>
      <c r="G5764" s="1">
        <v>0</v>
      </c>
      <c r="H5764" s="32">
        <f>IFERROR(HOUR(Table1[[#This Row],[Cancel Date/time]])+MINUTE(Table1[[#This Row],[Cancel Date/time]])/60,"not cancelled")</f>
        <v>18.516666666666666</v>
      </c>
      <c r="I5764" s="47">
        <f>IFERROR(ROUND(Table1[[#This Row],[cancellation time decimal]],0),"not cancelled")</f>
        <v>19</v>
      </c>
      <c r="J5764" s="10">
        <f>IFERROR(MOD(Table1[[#This Row],[cancellation hour rounded]],24),"not cancelled")</f>
        <v>19</v>
      </c>
      <c r="K5764" s="32">
        <f>1/Table1[[#This Row],[Duration (Time between doses '[in hours'])]]</f>
        <v>4.1666666666666664E-2</v>
      </c>
      <c r="L5764" s="33">
        <f>Table1[[#This Row],[number doses per hour]]*INDEX(Table2[price per dose],Table1[[#This Row],[Drug ID]])</f>
        <v>1.2958049999999997</v>
      </c>
      <c r="M5764" s="11" t="b">
        <f>AND(Table1[[#This Row],[hour of cancellation 0 to 23]]&gt;=0,Table1[[#This Row],[hour of cancellation 0 to 23]]&lt;=23)</f>
        <v>1</v>
      </c>
    </row>
    <row r="5765" spans="1:13" hidden="1" x14ac:dyDescent="0.3">
      <c r="A5765" s="1">
        <v>5764</v>
      </c>
      <c r="B5765" s="1">
        <v>2</v>
      </c>
      <c r="C5765" s="2">
        <v>41162.69827403377</v>
      </c>
      <c r="D5765" s="2">
        <v>41165.073069368606</v>
      </c>
      <c r="E5765" s="1">
        <v>10</v>
      </c>
      <c r="F5765" s="2" t="s">
        <v>5</v>
      </c>
      <c r="G5765" s="1">
        <v>0</v>
      </c>
      <c r="H5765" s="32" t="str">
        <f>IFERROR(HOUR(Table1[[#This Row],[Cancel Date/time]])+MINUTE(Table1[[#This Row],[Cancel Date/time]])/60,"not cancelled")</f>
        <v>not cancelled</v>
      </c>
      <c r="I5765" s="47" t="str">
        <f>IFERROR(ROUND(Table1[[#This Row],[cancellation time decimal]],0),"not cancelled")</f>
        <v>not cancelled</v>
      </c>
      <c r="J5765" s="10" t="str">
        <f>IFERROR(MOD(Table1[[#This Row],[cancellation hour rounded]],24),"not cancelled")</f>
        <v>not cancelled</v>
      </c>
      <c r="K5765" s="32">
        <f>1/Table1[[#This Row],[Duration (Time between doses '[in hours'])]]</f>
        <v>0.1</v>
      </c>
      <c r="L5765" s="33">
        <f>Table1[[#This Row],[number doses per hour]]*INDEX(Table2[price per dose],Table1[[#This Row],[Drug ID]])</f>
        <v>0.84959999999999969</v>
      </c>
      <c r="M5765" s="11" t="b">
        <f>AND(Table1[[#This Row],[hour of cancellation 0 to 23]]&gt;=0,Table1[[#This Row],[hour of cancellation 0 to 23]]&lt;=23)</f>
        <v>0</v>
      </c>
    </row>
    <row r="5766" spans="1:13" x14ac:dyDescent="0.3">
      <c r="A5766" s="1">
        <v>5765</v>
      </c>
      <c r="B5766" s="1">
        <v>1</v>
      </c>
      <c r="C5766" s="2">
        <v>41162.739851768078</v>
      </c>
      <c r="D5766" s="2">
        <v>41222.739583333336</v>
      </c>
      <c r="E5766" s="1">
        <v>12</v>
      </c>
      <c r="F5766" s="2">
        <v>41163.664262893806</v>
      </c>
      <c r="G5766" s="1">
        <v>0</v>
      </c>
      <c r="H5766" s="32">
        <f>IFERROR(HOUR(Table1[[#This Row],[Cancel Date/time]])+MINUTE(Table1[[#This Row],[Cancel Date/time]])/60,"not cancelled")</f>
        <v>15.933333333333334</v>
      </c>
      <c r="I5766" s="47">
        <f>IFERROR(ROUND(Table1[[#This Row],[cancellation time decimal]],0),"not cancelled")</f>
        <v>16</v>
      </c>
      <c r="J5766" s="10">
        <f>IFERROR(MOD(Table1[[#This Row],[cancellation hour rounded]],24),"not cancelled")</f>
        <v>16</v>
      </c>
      <c r="K5766" s="32">
        <f>1/Table1[[#This Row],[Duration (Time between doses '[in hours'])]]</f>
        <v>8.3333333333333329E-2</v>
      </c>
      <c r="L5766" s="33">
        <f>Table1[[#This Row],[number doses per hour]]*INDEX(Table2[price per dose],Table1[[#This Row],[Drug ID]])</f>
        <v>0.56619444444444444</v>
      </c>
      <c r="M5766" s="11" t="b">
        <f>AND(Table1[[#This Row],[hour of cancellation 0 to 23]]&gt;=0,Table1[[#This Row],[hour of cancellation 0 to 23]]&lt;=23)</f>
        <v>1</v>
      </c>
    </row>
    <row r="5767" spans="1:13" x14ac:dyDescent="0.3">
      <c r="A5767" s="1">
        <v>5766</v>
      </c>
      <c r="B5767" s="1">
        <v>8</v>
      </c>
      <c r="C5767" s="2">
        <v>41162.766787809182</v>
      </c>
      <c r="D5767" s="2">
        <v>41222.76666666667</v>
      </c>
      <c r="E5767" s="1">
        <v>3</v>
      </c>
      <c r="F5767" s="2">
        <v>41167.57359251687</v>
      </c>
      <c r="G5767" s="1">
        <v>0</v>
      </c>
      <c r="H5767" s="32">
        <f>IFERROR(HOUR(Table1[[#This Row],[Cancel Date/time]])+MINUTE(Table1[[#This Row],[Cancel Date/time]])/60,"not cancelled")</f>
        <v>13.75</v>
      </c>
      <c r="I5767" s="47">
        <f>IFERROR(ROUND(Table1[[#This Row],[cancellation time decimal]],0),"not cancelled")</f>
        <v>14</v>
      </c>
      <c r="J5767" s="10">
        <f>IFERROR(MOD(Table1[[#This Row],[cancellation hour rounded]],24),"not cancelled")</f>
        <v>14</v>
      </c>
      <c r="K5767" s="32">
        <f>1/Table1[[#This Row],[Duration (Time between doses '[in hours'])]]</f>
        <v>0.33333333333333331</v>
      </c>
      <c r="L5767" s="33">
        <f>Table1[[#This Row],[number doses per hour]]*INDEX(Table2[price per dose],Table1[[#This Row],[Drug ID]])</f>
        <v>0.29998222222222221</v>
      </c>
      <c r="M5767" s="11" t="b">
        <f>AND(Table1[[#This Row],[hour of cancellation 0 to 23]]&gt;=0,Table1[[#This Row],[hour of cancellation 0 to 23]]&lt;=23)</f>
        <v>1</v>
      </c>
    </row>
    <row r="5768" spans="1:13" x14ac:dyDescent="0.3">
      <c r="A5768" s="1">
        <v>5767</v>
      </c>
      <c r="B5768" s="1">
        <v>7</v>
      </c>
      <c r="C5768" s="2">
        <v>41162.802094727827</v>
      </c>
      <c r="D5768" s="2">
        <v>41222.802083333328</v>
      </c>
      <c r="E5768" s="1">
        <v>24</v>
      </c>
      <c r="F5768" s="2">
        <v>41189.402640199274</v>
      </c>
      <c r="G5768" s="1">
        <v>1</v>
      </c>
      <c r="H5768" s="32">
        <f>IFERROR(HOUR(Table1[[#This Row],[Cancel Date/time]])+MINUTE(Table1[[#This Row],[Cancel Date/time]])/60,"not cancelled")</f>
        <v>9.65</v>
      </c>
      <c r="I5768" s="47">
        <f>IFERROR(ROUND(Table1[[#This Row],[cancellation time decimal]],0),"not cancelled")</f>
        <v>10</v>
      </c>
      <c r="J5768" s="10">
        <f>IFERROR(MOD(Table1[[#This Row],[cancellation hour rounded]],24),"not cancelled")</f>
        <v>10</v>
      </c>
      <c r="K5768" s="32">
        <f>1/Table1[[#This Row],[Duration (Time between doses '[in hours'])]]</f>
        <v>4.1666666666666664E-2</v>
      </c>
      <c r="L5768" s="33">
        <f>Table1[[#This Row],[number doses per hour]]*INDEX(Table2[price per dose],Table1[[#This Row],[Drug ID]])</f>
        <v>1.2958049999999997</v>
      </c>
      <c r="M5768" s="11" t="b">
        <f>AND(Table1[[#This Row],[hour of cancellation 0 to 23]]&gt;=0,Table1[[#This Row],[hour of cancellation 0 to 23]]&lt;=23)</f>
        <v>1</v>
      </c>
    </row>
    <row r="5769" spans="1:13" hidden="1" x14ac:dyDescent="0.3">
      <c r="A5769" s="1">
        <v>5768</v>
      </c>
      <c r="B5769" s="1">
        <v>5</v>
      </c>
      <c r="C5769" s="2">
        <v>41162.856282636953</v>
      </c>
      <c r="D5769" s="2">
        <v>41166.938975718265</v>
      </c>
      <c r="E5769" s="1">
        <v>24</v>
      </c>
      <c r="F5769" s="2" t="s">
        <v>5</v>
      </c>
      <c r="G5769" s="1">
        <v>0</v>
      </c>
      <c r="H5769" s="32" t="str">
        <f>IFERROR(HOUR(Table1[[#This Row],[Cancel Date/time]])+MINUTE(Table1[[#This Row],[Cancel Date/time]])/60,"not cancelled")</f>
        <v>not cancelled</v>
      </c>
      <c r="I5769" s="47" t="str">
        <f>IFERROR(ROUND(Table1[[#This Row],[cancellation time decimal]],0),"not cancelled")</f>
        <v>not cancelled</v>
      </c>
      <c r="J5769" s="10" t="str">
        <f>IFERROR(MOD(Table1[[#This Row],[cancellation hour rounded]],24),"not cancelled")</f>
        <v>not cancelled</v>
      </c>
      <c r="K5769" s="32">
        <f>1/Table1[[#This Row],[Duration (Time between doses '[in hours'])]]</f>
        <v>4.1666666666666664E-2</v>
      </c>
      <c r="L5769" s="33">
        <f>Table1[[#This Row],[number doses per hour]]*INDEX(Table2[price per dose],Table1[[#This Row],[Drug ID]])</f>
        <v>0.2815833333333333</v>
      </c>
      <c r="M5769" s="11" t="b">
        <f>AND(Table1[[#This Row],[hour of cancellation 0 to 23]]&gt;=0,Table1[[#This Row],[hour of cancellation 0 to 23]]&lt;=23)</f>
        <v>0</v>
      </c>
    </row>
    <row r="5770" spans="1:13" hidden="1" x14ac:dyDescent="0.3">
      <c r="A5770" s="1">
        <v>5769</v>
      </c>
      <c r="B5770" s="1">
        <v>1</v>
      </c>
      <c r="C5770" s="2">
        <v>41162.921919214983</v>
      </c>
      <c r="D5770" s="2">
        <v>41166.088154617646</v>
      </c>
      <c r="E5770" s="1">
        <v>8</v>
      </c>
      <c r="F5770" s="2" t="s">
        <v>5</v>
      </c>
      <c r="G5770" s="1">
        <v>0</v>
      </c>
      <c r="H5770" s="32" t="str">
        <f>IFERROR(HOUR(Table1[[#This Row],[Cancel Date/time]])+MINUTE(Table1[[#This Row],[Cancel Date/time]])/60,"not cancelled")</f>
        <v>not cancelled</v>
      </c>
      <c r="I5770" s="47" t="str">
        <f>IFERROR(ROUND(Table1[[#This Row],[cancellation time decimal]],0),"not cancelled")</f>
        <v>not cancelled</v>
      </c>
      <c r="J5770" s="10" t="str">
        <f>IFERROR(MOD(Table1[[#This Row],[cancellation hour rounded]],24),"not cancelled")</f>
        <v>not cancelled</v>
      </c>
      <c r="K5770" s="32">
        <f>1/Table1[[#This Row],[Duration (Time between doses '[in hours'])]]</f>
        <v>0.125</v>
      </c>
      <c r="L5770" s="33">
        <f>Table1[[#This Row],[number doses per hour]]*INDEX(Table2[price per dose],Table1[[#This Row],[Drug ID]])</f>
        <v>0.84929166666666667</v>
      </c>
      <c r="M5770" s="11" t="b">
        <f>AND(Table1[[#This Row],[hour of cancellation 0 to 23]]&gt;=0,Table1[[#This Row],[hour of cancellation 0 to 23]]&lt;=23)</f>
        <v>0</v>
      </c>
    </row>
    <row r="5771" spans="1:13" x14ac:dyDescent="0.3">
      <c r="A5771" s="1">
        <v>5770</v>
      </c>
      <c r="B5771" s="1">
        <v>1</v>
      </c>
      <c r="C5771" s="2">
        <v>41163.04551239391</v>
      </c>
      <c r="D5771" s="2">
        <v>41223.045138888883</v>
      </c>
      <c r="E5771" s="1">
        <v>12</v>
      </c>
      <c r="F5771" s="2">
        <v>41164.422224878457</v>
      </c>
      <c r="G5771" s="1">
        <v>0</v>
      </c>
      <c r="H5771" s="32">
        <f>IFERROR(HOUR(Table1[[#This Row],[Cancel Date/time]])+MINUTE(Table1[[#This Row],[Cancel Date/time]])/60,"not cancelled")</f>
        <v>10.133333333333333</v>
      </c>
      <c r="I5771" s="47">
        <f>IFERROR(ROUND(Table1[[#This Row],[cancellation time decimal]],0),"not cancelled")</f>
        <v>10</v>
      </c>
      <c r="J5771" s="10">
        <f>IFERROR(MOD(Table1[[#This Row],[cancellation hour rounded]],24),"not cancelled")</f>
        <v>10</v>
      </c>
      <c r="K5771" s="32">
        <f>1/Table1[[#This Row],[Duration (Time between doses '[in hours'])]]</f>
        <v>8.3333333333333329E-2</v>
      </c>
      <c r="L5771" s="33">
        <f>Table1[[#This Row],[number doses per hour]]*INDEX(Table2[price per dose],Table1[[#This Row],[Drug ID]])</f>
        <v>0.56619444444444444</v>
      </c>
      <c r="M5771" s="11" t="b">
        <f>AND(Table1[[#This Row],[hour of cancellation 0 to 23]]&gt;=0,Table1[[#This Row],[hour of cancellation 0 to 23]]&lt;=23)</f>
        <v>1</v>
      </c>
    </row>
    <row r="5772" spans="1:13" hidden="1" x14ac:dyDescent="0.3">
      <c r="A5772" s="1">
        <v>5771</v>
      </c>
      <c r="B5772" s="1">
        <v>3</v>
      </c>
      <c r="C5772" s="2">
        <v>41163.13376046544</v>
      </c>
      <c r="D5772" s="2">
        <v>41165.633204242891</v>
      </c>
      <c r="E5772" s="1">
        <v>24</v>
      </c>
      <c r="F5772" s="2" t="s">
        <v>5</v>
      </c>
      <c r="G5772" s="1">
        <v>0</v>
      </c>
      <c r="H5772" s="32" t="str">
        <f>IFERROR(HOUR(Table1[[#This Row],[Cancel Date/time]])+MINUTE(Table1[[#This Row],[Cancel Date/time]])/60,"not cancelled")</f>
        <v>not cancelled</v>
      </c>
      <c r="I5772" s="47" t="str">
        <f>IFERROR(ROUND(Table1[[#This Row],[cancellation time decimal]],0),"not cancelled")</f>
        <v>not cancelled</v>
      </c>
      <c r="J5772" s="10" t="str">
        <f>IFERROR(MOD(Table1[[#This Row],[cancellation hour rounded]],24),"not cancelled")</f>
        <v>not cancelled</v>
      </c>
      <c r="K5772" s="32">
        <f>1/Table1[[#This Row],[Duration (Time between doses '[in hours'])]]</f>
        <v>4.1666666666666664E-2</v>
      </c>
      <c r="L5772" s="33">
        <f>Table1[[#This Row],[number doses per hour]]*INDEX(Table2[price per dose],Table1[[#This Row],[Drug ID]])</f>
        <v>0.18133000000000002</v>
      </c>
      <c r="M5772" s="11" t="b">
        <f>AND(Table1[[#This Row],[hour of cancellation 0 to 23]]&gt;=0,Table1[[#This Row],[hour of cancellation 0 to 23]]&lt;=23)</f>
        <v>0</v>
      </c>
    </row>
    <row r="5773" spans="1:13" x14ac:dyDescent="0.3">
      <c r="A5773" s="1">
        <v>5772</v>
      </c>
      <c r="B5773" s="1">
        <v>7</v>
      </c>
      <c r="C5773" s="2">
        <v>41163.34605449895</v>
      </c>
      <c r="D5773" s="2">
        <v>41223.345833333333</v>
      </c>
      <c r="E5773" s="1">
        <v>24</v>
      </c>
      <c r="F5773" s="2">
        <v>41170.576176193128</v>
      </c>
      <c r="G5773" s="1">
        <v>0</v>
      </c>
      <c r="H5773" s="32">
        <f>IFERROR(HOUR(Table1[[#This Row],[Cancel Date/time]])+MINUTE(Table1[[#This Row],[Cancel Date/time]])/60,"not cancelled")</f>
        <v>13.816666666666666</v>
      </c>
      <c r="I5773" s="47">
        <f>IFERROR(ROUND(Table1[[#This Row],[cancellation time decimal]],0),"not cancelled")</f>
        <v>14</v>
      </c>
      <c r="J5773" s="10">
        <f>IFERROR(MOD(Table1[[#This Row],[cancellation hour rounded]],24),"not cancelled")</f>
        <v>14</v>
      </c>
      <c r="K5773" s="32">
        <f>1/Table1[[#This Row],[Duration (Time between doses '[in hours'])]]</f>
        <v>4.1666666666666664E-2</v>
      </c>
      <c r="L5773" s="33">
        <f>Table1[[#This Row],[number doses per hour]]*INDEX(Table2[price per dose],Table1[[#This Row],[Drug ID]])</f>
        <v>1.2958049999999997</v>
      </c>
      <c r="M5773" s="11" t="b">
        <f>AND(Table1[[#This Row],[hour of cancellation 0 to 23]]&gt;=0,Table1[[#This Row],[hour of cancellation 0 to 23]]&lt;=23)</f>
        <v>1</v>
      </c>
    </row>
    <row r="5774" spans="1:13" x14ac:dyDescent="0.3">
      <c r="A5774" s="1">
        <v>5773</v>
      </c>
      <c r="B5774" s="1">
        <v>1</v>
      </c>
      <c r="C5774" s="2">
        <v>41163.402528041668</v>
      </c>
      <c r="D5774" s="2">
        <v>41223.402083333334</v>
      </c>
      <c r="E5774" s="1">
        <v>8</v>
      </c>
      <c r="F5774" s="2">
        <v>41163.530025766122</v>
      </c>
      <c r="G5774" s="1">
        <v>0</v>
      </c>
      <c r="H5774" s="32">
        <f>IFERROR(HOUR(Table1[[#This Row],[Cancel Date/time]])+MINUTE(Table1[[#This Row],[Cancel Date/time]])/60,"not cancelled")</f>
        <v>12.716666666666667</v>
      </c>
      <c r="I5774" s="47">
        <f>IFERROR(ROUND(Table1[[#This Row],[cancellation time decimal]],0),"not cancelled")</f>
        <v>13</v>
      </c>
      <c r="J5774" s="10">
        <f>IFERROR(MOD(Table1[[#This Row],[cancellation hour rounded]],24),"not cancelled")</f>
        <v>13</v>
      </c>
      <c r="K5774" s="32">
        <f>1/Table1[[#This Row],[Duration (Time between doses '[in hours'])]]</f>
        <v>0.125</v>
      </c>
      <c r="L5774" s="33">
        <f>Table1[[#This Row],[number doses per hour]]*INDEX(Table2[price per dose],Table1[[#This Row],[Drug ID]])</f>
        <v>0.84929166666666667</v>
      </c>
      <c r="M5774" s="11" t="b">
        <f>AND(Table1[[#This Row],[hour of cancellation 0 to 23]]&gt;=0,Table1[[#This Row],[hour of cancellation 0 to 23]]&lt;=23)</f>
        <v>1</v>
      </c>
    </row>
    <row r="5775" spans="1:13" hidden="1" x14ac:dyDescent="0.3">
      <c r="A5775" s="1">
        <v>5774</v>
      </c>
      <c r="B5775" s="1">
        <v>5</v>
      </c>
      <c r="C5775" s="2">
        <v>41163.41140745052</v>
      </c>
      <c r="D5775" s="2">
        <v>41165.702766925198</v>
      </c>
      <c r="E5775" s="1">
        <v>24</v>
      </c>
      <c r="F5775" s="2" t="s">
        <v>5</v>
      </c>
      <c r="G5775" s="1">
        <v>0</v>
      </c>
      <c r="H5775" s="32" t="str">
        <f>IFERROR(HOUR(Table1[[#This Row],[Cancel Date/time]])+MINUTE(Table1[[#This Row],[Cancel Date/time]])/60,"not cancelled")</f>
        <v>not cancelled</v>
      </c>
      <c r="I5775" s="47" t="str">
        <f>IFERROR(ROUND(Table1[[#This Row],[cancellation time decimal]],0),"not cancelled")</f>
        <v>not cancelled</v>
      </c>
      <c r="J5775" s="10" t="str">
        <f>IFERROR(MOD(Table1[[#This Row],[cancellation hour rounded]],24),"not cancelled")</f>
        <v>not cancelled</v>
      </c>
      <c r="K5775" s="32">
        <f>1/Table1[[#This Row],[Duration (Time between doses '[in hours'])]]</f>
        <v>4.1666666666666664E-2</v>
      </c>
      <c r="L5775" s="33">
        <f>Table1[[#This Row],[number doses per hour]]*INDEX(Table2[price per dose],Table1[[#This Row],[Drug ID]])</f>
        <v>0.2815833333333333</v>
      </c>
      <c r="M5775" s="11" t="b">
        <f>AND(Table1[[#This Row],[hour of cancellation 0 to 23]]&gt;=0,Table1[[#This Row],[hour of cancellation 0 to 23]]&lt;=23)</f>
        <v>0</v>
      </c>
    </row>
    <row r="5776" spans="1:13" x14ac:dyDescent="0.3">
      <c r="A5776" s="1">
        <v>5775</v>
      </c>
      <c r="B5776" s="1">
        <v>5</v>
      </c>
      <c r="C5776" s="2">
        <v>41163.391772293675</v>
      </c>
      <c r="D5776" s="2">
        <v>41223.39166666667</v>
      </c>
      <c r="E5776" s="1">
        <v>24</v>
      </c>
      <c r="F5776" s="2">
        <v>41165.237540511072</v>
      </c>
      <c r="G5776" s="1">
        <v>0</v>
      </c>
      <c r="H5776" s="32">
        <f>IFERROR(HOUR(Table1[[#This Row],[Cancel Date/time]])+MINUTE(Table1[[#This Row],[Cancel Date/time]])/60,"not cancelled")</f>
        <v>5.7</v>
      </c>
      <c r="I5776" s="47">
        <f>IFERROR(ROUND(Table1[[#This Row],[cancellation time decimal]],0),"not cancelled")</f>
        <v>6</v>
      </c>
      <c r="J5776" s="10">
        <f>IFERROR(MOD(Table1[[#This Row],[cancellation hour rounded]],24),"not cancelled")</f>
        <v>6</v>
      </c>
      <c r="K5776" s="32">
        <f>1/Table1[[#This Row],[Duration (Time between doses '[in hours'])]]</f>
        <v>4.1666666666666664E-2</v>
      </c>
      <c r="L5776" s="33">
        <f>Table1[[#This Row],[number doses per hour]]*INDEX(Table2[price per dose],Table1[[#This Row],[Drug ID]])</f>
        <v>0.2815833333333333</v>
      </c>
      <c r="M5776" s="11" t="b">
        <f>AND(Table1[[#This Row],[hour of cancellation 0 to 23]]&gt;=0,Table1[[#This Row],[hour of cancellation 0 to 23]]&lt;=23)</f>
        <v>1</v>
      </c>
    </row>
    <row r="5777" spans="1:13" x14ac:dyDescent="0.3">
      <c r="A5777" s="1">
        <v>5776</v>
      </c>
      <c r="B5777" s="1">
        <v>1</v>
      </c>
      <c r="C5777" s="2">
        <v>41163.458561423686</v>
      </c>
      <c r="D5777" s="2">
        <v>41223.458333333336</v>
      </c>
      <c r="E5777" s="1">
        <v>8</v>
      </c>
      <c r="F5777" s="2">
        <v>41164.437494824459</v>
      </c>
      <c r="G5777" s="1">
        <v>0</v>
      </c>
      <c r="H5777" s="32">
        <f>IFERROR(HOUR(Table1[[#This Row],[Cancel Date/time]])+MINUTE(Table1[[#This Row],[Cancel Date/time]])/60,"not cancelled")</f>
        <v>10.5</v>
      </c>
      <c r="I5777" s="47">
        <f>IFERROR(ROUND(Table1[[#This Row],[cancellation time decimal]],0),"not cancelled")</f>
        <v>11</v>
      </c>
      <c r="J5777" s="10">
        <f>IFERROR(MOD(Table1[[#This Row],[cancellation hour rounded]],24),"not cancelled")</f>
        <v>11</v>
      </c>
      <c r="K5777" s="32">
        <f>1/Table1[[#This Row],[Duration (Time between doses '[in hours'])]]</f>
        <v>0.125</v>
      </c>
      <c r="L5777" s="33">
        <f>Table1[[#This Row],[number doses per hour]]*INDEX(Table2[price per dose],Table1[[#This Row],[Drug ID]])</f>
        <v>0.84929166666666667</v>
      </c>
      <c r="M5777" s="11" t="b">
        <f>AND(Table1[[#This Row],[hour of cancellation 0 to 23]]&gt;=0,Table1[[#This Row],[hour of cancellation 0 to 23]]&lt;=23)</f>
        <v>1</v>
      </c>
    </row>
    <row r="5778" spans="1:13" x14ac:dyDescent="0.3">
      <c r="A5778" s="1">
        <v>5777</v>
      </c>
      <c r="B5778" s="1">
        <v>1</v>
      </c>
      <c r="C5778" s="2">
        <v>41163.463841644494</v>
      </c>
      <c r="D5778" s="2">
        <v>41223.463194444448</v>
      </c>
      <c r="E5778" s="1">
        <v>12</v>
      </c>
      <c r="F5778" s="2">
        <v>41164.273090767987</v>
      </c>
      <c r="G5778" s="1">
        <v>0</v>
      </c>
      <c r="H5778" s="32">
        <f>IFERROR(HOUR(Table1[[#This Row],[Cancel Date/time]])+MINUTE(Table1[[#This Row],[Cancel Date/time]])/60,"not cancelled")</f>
        <v>6.55</v>
      </c>
      <c r="I5778" s="47">
        <f>IFERROR(ROUND(Table1[[#This Row],[cancellation time decimal]],0),"not cancelled")</f>
        <v>7</v>
      </c>
      <c r="J5778" s="10">
        <f>IFERROR(MOD(Table1[[#This Row],[cancellation hour rounded]],24),"not cancelled")</f>
        <v>7</v>
      </c>
      <c r="K5778" s="32">
        <f>1/Table1[[#This Row],[Duration (Time between doses '[in hours'])]]</f>
        <v>8.3333333333333329E-2</v>
      </c>
      <c r="L5778" s="33">
        <f>Table1[[#This Row],[number doses per hour]]*INDEX(Table2[price per dose],Table1[[#This Row],[Drug ID]])</f>
        <v>0.56619444444444444</v>
      </c>
      <c r="M5778" s="11" t="b">
        <f>AND(Table1[[#This Row],[hour of cancellation 0 to 23]]&gt;=0,Table1[[#This Row],[hour of cancellation 0 to 23]]&lt;=23)</f>
        <v>1</v>
      </c>
    </row>
    <row r="5779" spans="1:13" x14ac:dyDescent="0.3">
      <c r="A5779" s="1">
        <v>5778</v>
      </c>
      <c r="B5779" s="1">
        <v>1</v>
      </c>
      <c r="C5779" s="2">
        <v>41163.497871633059</v>
      </c>
      <c r="D5779" s="2">
        <v>41223.497222222228</v>
      </c>
      <c r="E5779" s="1">
        <v>12</v>
      </c>
      <c r="F5779" s="2">
        <v>41164.733713141672</v>
      </c>
      <c r="G5779" s="1">
        <v>0</v>
      </c>
      <c r="H5779" s="32">
        <f>IFERROR(HOUR(Table1[[#This Row],[Cancel Date/time]])+MINUTE(Table1[[#This Row],[Cancel Date/time]])/60,"not cancelled")</f>
        <v>17.600000000000001</v>
      </c>
      <c r="I5779" s="47">
        <f>IFERROR(ROUND(Table1[[#This Row],[cancellation time decimal]],0),"not cancelled")</f>
        <v>18</v>
      </c>
      <c r="J5779" s="10">
        <f>IFERROR(MOD(Table1[[#This Row],[cancellation hour rounded]],24),"not cancelled")</f>
        <v>18</v>
      </c>
      <c r="K5779" s="32">
        <f>1/Table1[[#This Row],[Duration (Time between doses '[in hours'])]]</f>
        <v>8.3333333333333329E-2</v>
      </c>
      <c r="L5779" s="33">
        <f>Table1[[#This Row],[number doses per hour]]*INDEX(Table2[price per dose],Table1[[#This Row],[Drug ID]])</f>
        <v>0.56619444444444444</v>
      </c>
      <c r="M5779" s="11" t="b">
        <f>AND(Table1[[#This Row],[hour of cancellation 0 to 23]]&gt;=0,Table1[[#This Row],[hour of cancellation 0 to 23]]&lt;=23)</f>
        <v>1</v>
      </c>
    </row>
    <row r="5780" spans="1:13" x14ac:dyDescent="0.3">
      <c r="A5780" s="1">
        <v>5779</v>
      </c>
      <c r="B5780" s="1">
        <v>6</v>
      </c>
      <c r="C5780" s="2">
        <v>41163.594335591995</v>
      </c>
      <c r="D5780" s="2">
        <v>41223.59375</v>
      </c>
      <c r="E5780" s="1">
        <v>24</v>
      </c>
      <c r="F5780" s="2">
        <v>41170.312425770098</v>
      </c>
      <c r="G5780" s="1">
        <v>0</v>
      </c>
      <c r="H5780" s="32">
        <f>IFERROR(HOUR(Table1[[#This Row],[Cancel Date/time]])+MINUTE(Table1[[#This Row],[Cancel Date/time]])/60,"not cancelled")</f>
        <v>7.4833333333333334</v>
      </c>
      <c r="I5780" s="47">
        <f>IFERROR(ROUND(Table1[[#This Row],[cancellation time decimal]],0),"not cancelled")</f>
        <v>7</v>
      </c>
      <c r="J5780" s="10">
        <f>IFERROR(MOD(Table1[[#This Row],[cancellation hour rounded]],24),"not cancelled")</f>
        <v>7</v>
      </c>
      <c r="K5780" s="32">
        <f>1/Table1[[#This Row],[Duration (Time between doses '[in hours'])]]</f>
        <v>4.1666666666666664E-2</v>
      </c>
      <c r="L5780" s="33">
        <f>Table1[[#This Row],[number doses per hour]]*INDEX(Table2[price per dose],Table1[[#This Row],[Drug ID]])</f>
        <v>0.35218749999999999</v>
      </c>
      <c r="M5780" s="11" t="b">
        <f>AND(Table1[[#This Row],[hour of cancellation 0 to 23]]&gt;=0,Table1[[#This Row],[hour of cancellation 0 to 23]]&lt;=23)</f>
        <v>1</v>
      </c>
    </row>
    <row r="5781" spans="1:13" x14ac:dyDescent="0.3">
      <c r="A5781" s="1">
        <v>5780</v>
      </c>
      <c r="B5781" s="1">
        <v>4</v>
      </c>
      <c r="C5781" s="2">
        <v>41163.706146657343</v>
      </c>
      <c r="D5781" s="2">
        <v>41223.705555555556</v>
      </c>
      <c r="E5781" s="1">
        <v>12</v>
      </c>
      <c r="F5781" s="2">
        <v>41166.592465355076</v>
      </c>
      <c r="G5781" s="1">
        <v>0</v>
      </c>
      <c r="H5781" s="32">
        <f>IFERROR(HOUR(Table1[[#This Row],[Cancel Date/time]])+MINUTE(Table1[[#This Row],[Cancel Date/time]])/60,"not cancelled")</f>
        <v>14.216666666666667</v>
      </c>
      <c r="I5781" s="47">
        <f>IFERROR(ROUND(Table1[[#This Row],[cancellation time decimal]],0),"not cancelled")</f>
        <v>14</v>
      </c>
      <c r="J5781" s="10">
        <f>IFERROR(MOD(Table1[[#This Row],[cancellation hour rounded]],24),"not cancelled")</f>
        <v>14</v>
      </c>
      <c r="K5781" s="32">
        <f>1/Table1[[#This Row],[Duration (Time between doses '[in hours'])]]</f>
        <v>8.3333333333333329E-2</v>
      </c>
      <c r="L5781" s="33">
        <f>Table1[[#This Row],[number doses per hour]]*INDEX(Table2[price per dose],Table1[[#This Row],[Drug ID]])</f>
        <v>1.448055119047619</v>
      </c>
      <c r="M5781" s="11" t="b">
        <f>AND(Table1[[#This Row],[hour of cancellation 0 to 23]]&gt;=0,Table1[[#This Row],[hour of cancellation 0 to 23]]&lt;=23)</f>
        <v>1</v>
      </c>
    </row>
    <row r="5782" spans="1:13" x14ac:dyDescent="0.3">
      <c r="A5782" s="1">
        <v>5781</v>
      </c>
      <c r="B5782" s="1">
        <v>2</v>
      </c>
      <c r="C5782" s="2">
        <v>41163.676965757186</v>
      </c>
      <c r="D5782" s="2">
        <v>41223.676388888889</v>
      </c>
      <c r="E5782" s="1">
        <v>10</v>
      </c>
      <c r="F5782" s="2">
        <v>41164.31603963751</v>
      </c>
      <c r="G5782" s="1">
        <v>0</v>
      </c>
      <c r="H5782" s="32">
        <f>IFERROR(HOUR(Table1[[#This Row],[Cancel Date/time]])+MINUTE(Table1[[#This Row],[Cancel Date/time]])/60,"not cancelled")</f>
        <v>7.583333333333333</v>
      </c>
      <c r="I5782" s="47">
        <f>IFERROR(ROUND(Table1[[#This Row],[cancellation time decimal]],0),"not cancelled")</f>
        <v>8</v>
      </c>
      <c r="J5782" s="10">
        <f>IFERROR(MOD(Table1[[#This Row],[cancellation hour rounded]],24),"not cancelled")</f>
        <v>8</v>
      </c>
      <c r="K5782" s="32">
        <f>1/Table1[[#This Row],[Duration (Time between doses '[in hours'])]]</f>
        <v>0.1</v>
      </c>
      <c r="L5782" s="33">
        <f>Table1[[#This Row],[number doses per hour]]*INDEX(Table2[price per dose],Table1[[#This Row],[Drug ID]])</f>
        <v>0.84959999999999969</v>
      </c>
      <c r="M5782" s="11" t="b">
        <f>AND(Table1[[#This Row],[hour of cancellation 0 to 23]]&gt;=0,Table1[[#This Row],[hour of cancellation 0 to 23]]&lt;=23)</f>
        <v>1</v>
      </c>
    </row>
    <row r="5783" spans="1:13" hidden="1" x14ac:dyDescent="0.3">
      <c r="A5783" s="1">
        <v>5782</v>
      </c>
      <c r="B5783" s="1">
        <v>6</v>
      </c>
      <c r="C5783" s="2">
        <v>41163.67933745218</v>
      </c>
      <c r="D5783" s="2">
        <v>41168.053875438105</v>
      </c>
      <c r="E5783" s="1">
        <v>24</v>
      </c>
      <c r="F5783" s="2" t="s">
        <v>5</v>
      </c>
      <c r="G5783" s="1">
        <v>1</v>
      </c>
      <c r="H5783" s="32" t="str">
        <f>IFERROR(HOUR(Table1[[#This Row],[Cancel Date/time]])+MINUTE(Table1[[#This Row],[Cancel Date/time]])/60,"not cancelled")</f>
        <v>not cancelled</v>
      </c>
      <c r="I5783" s="47" t="str">
        <f>IFERROR(ROUND(Table1[[#This Row],[cancellation time decimal]],0),"not cancelled")</f>
        <v>not cancelled</v>
      </c>
      <c r="J5783" s="10" t="str">
        <f>IFERROR(MOD(Table1[[#This Row],[cancellation hour rounded]],24),"not cancelled")</f>
        <v>not cancelled</v>
      </c>
      <c r="K5783" s="32">
        <f>1/Table1[[#This Row],[Duration (Time between doses '[in hours'])]]</f>
        <v>4.1666666666666664E-2</v>
      </c>
      <c r="L5783" s="33">
        <f>Table1[[#This Row],[number doses per hour]]*INDEX(Table2[price per dose],Table1[[#This Row],[Drug ID]])</f>
        <v>0.35218749999999999</v>
      </c>
      <c r="M5783" s="11" t="b">
        <f>AND(Table1[[#This Row],[hour of cancellation 0 to 23]]&gt;=0,Table1[[#This Row],[hour of cancellation 0 to 23]]&lt;=23)</f>
        <v>0</v>
      </c>
    </row>
    <row r="5784" spans="1:13" x14ac:dyDescent="0.3">
      <c r="A5784" s="1">
        <v>5783</v>
      </c>
      <c r="B5784" s="1">
        <v>1</v>
      </c>
      <c r="C5784" s="2">
        <v>41163.682326383452</v>
      </c>
      <c r="D5784" s="2">
        <v>41223.681944444441</v>
      </c>
      <c r="E5784" s="1">
        <v>12</v>
      </c>
      <c r="F5784" s="2">
        <v>41164.545069154112</v>
      </c>
      <c r="G5784" s="1">
        <v>0</v>
      </c>
      <c r="H5784" s="32">
        <f>IFERROR(HOUR(Table1[[#This Row],[Cancel Date/time]])+MINUTE(Table1[[#This Row],[Cancel Date/time]])/60,"not cancelled")</f>
        <v>13.066666666666666</v>
      </c>
      <c r="I5784" s="47">
        <f>IFERROR(ROUND(Table1[[#This Row],[cancellation time decimal]],0),"not cancelled")</f>
        <v>13</v>
      </c>
      <c r="J5784" s="10">
        <f>IFERROR(MOD(Table1[[#This Row],[cancellation hour rounded]],24),"not cancelled")</f>
        <v>13</v>
      </c>
      <c r="K5784" s="32">
        <f>1/Table1[[#This Row],[Duration (Time between doses '[in hours'])]]</f>
        <v>8.3333333333333329E-2</v>
      </c>
      <c r="L5784" s="33">
        <f>Table1[[#This Row],[number doses per hour]]*INDEX(Table2[price per dose],Table1[[#This Row],[Drug ID]])</f>
        <v>0.56619444444444444</v>
      </c>
      <c r="M5784" s="11" t="b">
        <f>AND(Table1[[#This Row],[hour of cancellation 0 to 23]]&gt;=0,Table1[[#This Row],[hour of cancellation 0 to 23]]&lt;=23)</f>
        <v>1</v>
      </c>
    </row>
    <row r="5785" spans="1:13" x14ac:dyDescent="0.3">
      <c r="A5785" s="1">
        <v>5784</v>
      </c>
      <c r="B5785" s="1">
        <v>2</v>
      </c>
      <c r="C5785" s="2">
        <v>41163.686627806048</v>
      </c>
      <c r="D5785" s="2">
        <v>41223.686111111107</v>
      </c>
      <c r="E5785" s="1">
        <v>10</v>
      </c>
      <c r="F5785" s="2">
        <v>41165.640613673684</v>
      </c>
      <c r="G5785" s="1">
        <v>0</v>
      </c>
      <c r="H5785" s="32">
        <f>IFERROR(HOUR(Table1[[#This Row],[Cancel Date/time]])+MINUTE(Table1[[#This Row],[Cancel Date/time]])/60,"not cancelled")</f>
        <v>15.366666666666667</v>
      </c>
      <c r="I5785" s="47">
        <f>IFERROR(ROUND(Table1[[#This Row],[cancellation time decimal]],0),"not cancelled")</f>
        <v>15</v>
      </c>
      <c r="J5785" s="10">
        <f>IFERROR(MOD(Table1[[#This Row],[cancellation hour rounded]],24),"not cancelled")</f>
        <v>15</v>
      </c>
      <c r="K5785" s="32">
        <f>1/Table1[[#This Row],[Duration (Time between doses '[in hours'])]]</f>
        <v>0.1</v>
      </c>
      <c r="L5785" s="33">
        <f>Table1[[#This Row],[number doses per hour]]*INDEX(Table2[price per dose],Table1[[#This Row],[Drug ID]])</f>
        <v>0.84959999999999969</v>
      </c>
      <c r="M5785" s="11" t="b">
        <f>AND(Table1[[#This Row],[hour of cancellation 0 to 23]]&gt;=0,Table1[[#This Row],[hour of cancellation 0 to 23]]&lt;=23)</f>
        <v>1</v>
      </c>
    </row>
    <row r="5786" spans="1:13" x14ac:dyDescent="0.3">
      <c r="A5786" s="1">
        <v>5785</v>
      </c>
      <c r="B5786" s="1">
        <v>4</v>
      </c>
      <c r="C5786" s="2">
        <v>41163.678647214656</v>
      </c>
      <c r="D5786" s="2">
        <v>41223.678472222222</v>
      </c>
      <c r="E5786" s="1">
        <v>12</v>
      </c>
      <c r="F5786" s="2">
        <v>41166.653925564613</v>
      </c>
      <c r="G5786" s="1">
        <v>0</v>
      </c>
      <c r="H5786" s="32">
        <f>IFERROR(HOUR(Table1[[#This Row],[Cancel Date/time]])+MINUTE(Table1[[#This Row],[Cancel Date/time]])/60,"not cancelled")</f>
        <v>15.683333333333334</v>
      </c>
      <c r="I5786" s="47">
        <f>IFERROR(ROUND(Table1[[#This Row],[cancellation time decimal]],0),"not cancelled")</f>
        <v>16</v>
      </c>
      <c r="J5786" s="10">
        <f>IFERROR(MOD(Table1[[#This Row],[cancellation hour rounded]],24),"not cancelled")</f>
        <v>16</v>
      </c>
      <c r="K5786" s="32">
        <f>1/Table1[[#This Row],[Duration (Time between doses '[in hours'])]]</f>
        <v>8.3333333333333329E-2</v>
      </c>
      <c r="L5786" s="33">
        <f>Table1[[#This Row],[number doses per hour]]*INDEX(Table2[price per dose],Table1[[#This Row],[Drug ID]])</f>
        <v>1.448055119047619</v>
      </c>
      <c r="M5786" s="11" t="b">
        <f>AND(Table1[[#This Row],[hour of cancellation 0 to 23]]&gt;=0,Table1[[#This Row],[hour of cancellation 0 to 23]]&lt;=23)</f>
        <v>1</v>
      </c>
    </row>
    <row r="5787" spans="1:13" x14ac:dyDescent="0.3">
      <c r="A5787" s="1">
        <v>5786</v>
      </c>
      <c r="B5787" s="1">
        <v>8</v>
      </c>
      <c r="C5787" s="2">
        <v>41163.780735419619</v>
      </c>
      <c r="D5787" s="2">
        <v>41223.780555555553</v>
      </c>
      <c r="E5787" s="1">
        <v>3</v>
      </c>
      <c r="F5787" s="2">
        <v>41168.477202776812</v>
      </c>
      <c r="G5787" s="1">
        <v>0</v>
      </c>
      <c r="H5787" s="32">
        <f>IFERROR(HOUR(Table1[[#This Row],[Cancel Date/time]])+MINUTE(Table1[[#This Row],[Cancel Date/time]])/60,"not cancelled")</f>
        <v>11.45</v>
      </c>
      <c r="I5787" s="47">
        <f>IFERROR(ROUND(Table1[[#This Row],[cancellation time decimal]],0),"not cancelled")</f>
        <v>11</v>
      </c>
      <c r="J5787" s="10">
        <f>IFERROR(MOD(Table1[[#This Row],[cancellation hour rounded]],24),"not cancelled")</f>
        <v>11</v>
      </c>
      <c r="K5787" s="32">
        <f>1/Table1[[#This Row],[Duration (Time between doses '[in hours'])]]</f>
        <v>0.33333333333333331</v>
      </c>
      <c r="L5787" s="33">
        <f>Table1[[#This Row],[number doses per hour]]*INDEX(Table2[price per dose],Table1[[#This Row],[Drug ID]])</f>
        <v>0.29998222222222221</v>
      </c>
      <c r="M5787" s="11" t="b">
        <f>AND(Table1[[#This Row],[hour of cancellation 0 to 23]]&gt;=0,Table1[[#This Row],[hour of cancellation 0 to 23]]&lt;=23)</f>
        <v>1</v>
      </c>
    </row>
    <row r="5788" spans="1:13" hidden="1" x14ac:dyDescent="0.3">
      <c r="A5788" s="1">
        <v>5787</v>
      </c>
      <c r="B5788" s="1">
        <v>1</v>
      </c>
      <c r="C5788" s="2">
        <v>41163.7727816767</v>
      </c>
      <c r="D5788" s="2">
        <v>41166.647133751685</v>
      </c>
      <c r="E5788" s="1">
        <v>8</v>
      </c>
      <c r="F5788" s="2" t="s">
        <v>5</v>
      </c>
      <c r="G5788" s="1">
        <v>0</v>
      </c>
      <c r="H5788" s="32" t="str">
        <f>IFERROR(HOUR(Table1[[#This Row],[Cancel Date/time]])+MINUTE(Table1[[#This Row],[Cancel Date/time]])/60,"not cancelled")</f>
        <v>not cancelled</v>
      </c>
      <c r="I5788" s="47" t="str">
        <f>IFERROR(ROUND(Table1[[#This Row],[cancellation time decimal]],0),"not cancelled")</f>
        <v>not cancelled</v>
      </c>
      <c r="J5788" s="10" t="str">
        <f>IFERROR(MOD(Table1[[#This Row],[cancellation hour rounded]],24),"not cancelled")</f>
        <v>not cancelled</v>
      </c>
      <c r="K5788" s="32">
        <f>1/Table1[[#This Row],[Duration (Time between doses '[in hours'])]]</f>
        <v>0.125</v>
      </c>
      <c r="L5788" s="33">
        <f>Table1[[#This Row],[number doses per hour]]*INDEX(Table2[price per dose],Table1[[#This Row],[Drug ID]])</f>
        <v>0.84929166666666667</v>
      </c>
      <c r="M5788" s="11" t="b">
        <f>AND(Table1[[#This Row],[hour of cancellation 0 to 23]]&gt;=0,Table1[[#This Row],[hour of cancellation 0 to 23]]&lt;=23)</f>
        <v>0</v>
      </c>
    </row>
    <row r="5789" spans="1:13" x14ac:dyDescent="0.3">
      <c r="A5789" s="1">
        <v>5788</v>
      </c>
      <c r="B5789" s="1">
        <v>5</v>
      </c>
      <c r="C5789" s="2">
        <v>41163.778915352472</v>
      </c>
      <c r="D5789" s="2">
        <v>41223.77847222222</v>
      </c>
      <c r="E5789" s="1">
        <v>24</v>
      </c>
      <c r="F5789" s="2">
        <v>41166.911454119305</v>
      </c>
      <c r="G5789" s="1">
        <v>0</v>
      </c>
      <c r="H5789" s="32">
        <f>IFERROR(HOUR(Table1[[#This Row],[Cancel Date/time]])+MINUTE(Table1[[#This Row],[Cancel Date/time]])/60,"not cancelled")</f>
        <v>21.866666666666667</v>
      </c>
      <c r="I5789" s="47">
        <f>IFERROR(ROUND(Table1[[#This Row],[cancellation time decimal]],0),"not cancelled")</f>
        <v>22</v>
      </c>
      <c r="J5789" s="10">
        <f>IFERROR(MOD(Table1[[#This Row],[cancellation hour rounded]],24),"not cancelled")</f>
        <v>22</v>
      </c>
      <c r="K5789" s="32">
        <f>1/Table1[[#This Row],[Duration (Time between doses '[in hours'])]]</f>
        <v>4.1666666666666664E-2</v>
      </c>
      <c r="L5789" s="33">
        <f>Table1[[#This Row],[number doses per hour]]*INDEX(Table2[price per dose],Table1[[#This Row],[Drug ID]])</f>
        <v>0.2815833333333333</v>
      </c>
      <c r="M5789" s="11" t="b">
        <f>AND(Table1[[#This Row],[hour of cancellation 0 to 23]]&gt;=0,Table1[[#This Row],[hour of cancellation 0 to 23]]&lt;=23)</f>
        <v>1</v>
      </c>
    </row>
    <row r="5790" spans="1:13" x14ac:dyDescent="0.3">
      <c r="A5790" s="1">
        <v>5789</v>
      </c>
      <c r="B5790" s="1">
        <v>1</v>
      </c>
      <c r="C5790" s="2">
        <v>41163.867264742861</v>
      </c>
      <c r="D5790" s="2">
        <v>41223.866666666669</v>
      </c>
      <c r="E5790" s="1">
        <v>8</v>
      </c>
      <c r="F5790" s="2">
        <v>41164.549108127452</v>
      </c>
      <c r="G5790" s="1">
        <v>0</v>
      </c>
      <c r="H5790" s="32">
        <f>IFERROR(HOUR(Table1[[#This Row],[Cancel Date/time]])+MINUTE(Table1[[#This Row],[Cancel Date/time]])/60,"not cancelled")</f>
        <v>13.166666666666666</v>
      </c>
      <c r="I5790" s="47">
        <f>IFERROR(ROUND(Table1[[#This Row],[cancellation time decimal]],0),"not cancelled")</f>
        <v>13</v>
      </c>
      <c r="J5790" s="10">
        <f>IFERROR(MOD(Table1[[#This Row],[cancellation hour rounded]],24),"not cancelled")</f>
        <v>13</v>
      </c>
      <c r="K5790" s="32">
        <f>1/Table1[[#This Row],[Duration (Time between doses '[in hours'])]]</f>
        <v>0.125</v>
      </c>
      <c r="L5790" s="33">
        <f>Table1[[#This Row],[number doses per hour]]*INDEX(Table2[price per dose],Table1[[#This Row],[Drug ID]])</f>
        <v>0.84929166666666667</v>
      </c>
      <c r="M5790" s="11" t="b">
        <f>AND(Table1[[#This Row],[hour of cancellation 0 to 23]]&gt;=0,Table1[[#This Row],[hour of cancellation 0 to 23]]&lt;=23)</f>
        <v>1</v>
      </c>
    </row>
    <row r="5791" spans="1:13" x14ac:dyDescent="0.3">
      <c r="A5791" s="1">
        <v>5790</v>
      </c>
      <c r="B5791" s="1">
        <v>11</v>
      </c>
      <c r="C5791" s="2">
        <v>41163.888211293008</v>
      </c>
      <c r="D5791" s="2">
        <v>41223.888194444444</v>
      </c>
      <c r="E5791" s="1">
        <v>1</v>
      </c>
      <c r="F5791" s="2">
        <v>41170.74173958625</v>
      </c>
      <c r="G5791" s="1">
        <v>2</v>
      </c>
      <c r="H5791" s="32">
        <f>IFERROR(HOUR(Table1[[#This Row],[Cancel Date/time]])+MINUTE(Table1[[#This Row],[Cancel Date/time]])/60,"not cancelled")</f>
        <v>17.8</v>
      </c>
      <c r="I5791" s="47">
        <f>IFERROR(ROUND(Table1[[#This Row],[cancellation time decimal]],0),"not cancelled")</f>
        <v>18</v>
      </c>
      <c r="J5791" s="10">
        <f>IFERROR(MOD(Table1[[#This Row],[cancellation hour rounded]],24),"not cancelled")</f>
        <v>18</v>
      </c>
      <c r="K5791" s="32">
        <f>1/Table1[[#This Row],[Duration (Time between doses '[in hours'])]]</f>
        <v>1</v>
      </c>
      <c r="L5791" s="33">
        <f>Table1[[#This Row],[number doses per hour]]*INDEX(Table2[price per dose],Table1[[#This Row],[Drug ID]])</f>
        <v>1</v>
      </c>
      <c r="M5791" s="11" t="b">
        <f>AND(Table1[[#This Row],[hour of cancellation 0 to 23]]&gt;=0,Table1[[#This Row],[hour of cancellation 0 to 23]]&lt;=23)</f>
        <v>1</v>
      </c>
    </row>
    <row r="5792" spans="1:13" x14ac:dyDescent="0.3">
      <c r="A5792" s="1">
        <v>5791</v>
      </c>
      <c r="B5792" s="1">
        <v>5</v>
      </c>
      <c r="C5792" s="2">
        <v>41163.933400431561</v>
      </c>
      <c r="D5792" s="2">
        <v>41223.933333333334</v>
      </c>
      <c r="E5792" s="1">
        <v>24</v>
      </c>
      <c r="F5792" s="2">
        <v>41164.809798004477</v>
      </c>
      <c r="G5792" s="1">
        <v>0</v>
      </c>
      <c r="H5792" s="32">
        <f>IFERROR(HOUR(Table1[[#This Row],[Cancel Date/time]])+MINUTE(Table1[[#This Row],[Cancel Date/time]])/60,"not cancelled")</f>
        <v>19.433333333333334</v>
      </c>
      <c r="I5792" s="47">
        <f>IFERROR(ROUND(Table1[[#This Row],[cancellation time decimal]],0),"not cancelled")</f>
        <v>19</v>
      </c>
      <c r="J5792" s="10">
        <f>IFERROR(MOD(Table1[[#This Row],[cancellation hour rounded]],24),"not cancelled")</f>
        <v>19</v>
      </c>
      <c r="K5792" s="32">
        <f>1/Table1[[#This Row],[Duration (Time between doses '[in hours'])]]</f>
        <v>4.1666666666666664E-2</v>
      </c>
      <c r="L5792" s="33">
        <f>Table1[[#This Row],[number doses per hour]]*INDEX(Table2[price per dose],Table1[[#This Row],[Drug ID]])</f>
        <v>0.2815833333333333</v>
      </c>
      <c r="M5792" s="11" t="b">
        <f>AND(Table1[[#This Row],[hour of cancellation 0 to 23]]&gt;=0,Table1[[#This Row],[hour of cancellation 0 to 23]]&lt;=23)</f>
        <v>1</v>
      </c>
    </row>
    <row r="5793" spans="1:13" x14ac:dyDescent="0.3">
      <c r="A5793" s="1">
        <v>5792</v>
      </c>
      <c r="B5793" s="1">
        <v>1</v>
      </c>
      <c r="C5793" s="2">
        <v>41164.040020393557</v>
      </c>
      <c r="D5793" s="2">
        <v>41224.039583333331</v>
      </c>
      <c r="E5793" s="1">
        <v>12</v>
      </c>
      <c r="F5793" s="2">
        <v>41164.515792471415</v>
      </c>
      <c r="G5793" s="1">
        <v>0</v>
      </c>
      <c r="H5793" s="32">
        <f>IFERROR(HOUR(Table1[[#This Row],[Cancel Date/time]])+MINUTE(Table1[[#This Row],[Cancel Date/time]])/60,"not cancelled")</f>
        <v>12.366666666666667</v>
      </c>
      <c r="I5793" s="47">
        <f>IFERROR(ROUND(Table1[[#This Row],[cancellation time decimal]],0),"not cancelled")</f>
        <v>12</v>
      </c>
      <c r="J5793" s="10">
        <f>IFERROR(MOD(Table1[[#This Row],[cancellation hour rounded]],24),"not cancelled")</f>
        <v>12</v>
      </c>
      <c r="K5793" s="32">
        <f>1/Table1[[#This Row],[Duration (Time between doses '[in hours'])]]</f>
        <v>8.3333333333333329E-2</v>
      </c>
      <c r="L5793" s="33">
        <f>Table1[[#This Row],[number doses per hour]]*INDEX(Table2[price per dose],Table1[[#This Row],[Drug ID]])</f>
        <v>0.56619444444444444</v>
      </c>
      <c r="M5793" s="11" t="b">
        <f>AND(Table1[[#This Row],[hour of cancellation 0 to 23]]&gt;=0,Table1[[#This Row],[hour of cancellation 0 to 23]]&lt;=23)</f>
        <v>1</v>
      </c>
    </row>
    <row r="5794" spans="1:13" x14ac:dyDescent="0.3">
      <c r="A5794" s="1">
        <v>5793</v>
      </c>
      <c r="B5794" s="1">
        <v>7</v>
      </c>
      <c r="C5794" s="2">
        <v>41164.069127976763</v>
      </c>
      <c r="D5794" s="2">
        <v>41224.068749999999</v>
      </c>
      <c r="E5794" s="1">
        <v>24</v>
      </c>
      <c r="F5794" s="2">
        <v>41169.527808245795</v>
      </c>
      <c r="G5794" s="1">
        <v>0</v>
      </c>
      <c r="H5794" s="32">
        <f>IFERROR(HOUR(Table1[[#This Row],[Cancel Date/time]])+MINUTE(Table1[[#This Row],[Cancel Date/time]])/60,"not cancelled")</f>
        <v>12.666666666666666</v>
      </c>
      <c r="I5794" s="47">
        <f>IFERROR(ROUND(Table1[[#This Row],[cancellation time decimal]],0),"not cancelled")</f>
        <v>13</v>
      </c>
      <c r="J5794" s="10">
        <f>IFERROR(MOD(Table1[[#This Row],[cancellation hour rounded]],24),"not cancelled")</f>
        <v>13</v>
      </c>
      <c r="K5794" s="32">
        <f>1/Table1[[#This Row],[Duration (Time between doses '[in hours'])]]</f>
        <v>4.1666666666666664E-2</v>
      </c>
      <c r="L5794" s="33">
        <f>Table1[[#This Row],[number doses per hour]]*INDEX(Table2[price per dose],Table1[[#This Row],[Drug ID]])</f>
        <v>1.2958049999999997</v>
      </c>
      <c r="M5794" s="11" t="b">
        <f>AND(Table1[[#This Row],[hour of cancellation 0 to 23]]&gt;=0,Table1[[#This Row],[hour of cancellation 0 to 23]]&lt;=23)</f>
        <v>1</v>
      </c>
    </row>
    <row r="5795" spans="1:13" x14ac:dyDescent="0.3">
      <c r="A5795" s="1">
        <v>5794</v>
      </c>
      <c r="B5795" s="1">
        <v>1</v>
      </c>
      <c r="C5795" s="2">
        <v>41164.313692515047</v>
      </c>
      <c r="D5795" s="2">
        <v>41224.313194444439</v>
      </c>
      <c r="E5795" s="1">
        <v>12</v>
      </c>
      <c r="F5795" s="2">
        <v>41164.876727989278</v>
      </c>
      <c r="G5795" s="1">
        <v>0</v>
      </c>
      <c r="H5795" s="32">
        <f>IFERROR(HOUR(Table1[[#This Row],[Cancel Date/time]])+MINUTE(Table1[[#This Row],[Cancel Date/time]])/60,"not cancelled")</f>
        <v>21.033333333333335</v>
      </c>
      <c r="I5795" s="47">
        <f>IFERROR(ROUND(Table1[[#This Row],[cancellation time decimal]],0),"not cancelled")</f>
        <v>21</v>
      </c>
      <c r="J5795" s="10">
        <f>IFERROR(MOD(Table1[[#This Row],[cancellation hour rounded]],24),"not cancelled")</f>
        <v>21</v>
      </c>
      <c r="K5795" s="32">
        <f>1/Table1[[#This Row],[Duration (Time between doses '[in hours'])]]</f>
        <v>8.3333333333333329E-2</v>
      </c>
      <c r="L5795" s="33">
        <f>Table1[[#This Row],[number doses per hour]]*INDEX(Table2[price per dose],Table1[[#This Row],[Drug ID]])</f>
        <v>0.56619444444444444</v>
      </c>
      <c r="M5795" s="11" t="b">
        <f>AND(Table1[[#This Row],[hour of cancellation 0 to 23]]&gt;=0,Table1[[#This Row],[hour of cancellation 0 to 23]]&lt;=23)</f>
        <v>1</v>
      </c>
    </row>
    <row r="5796" spans="1:13" x14ac:dyDescent="0.3">
      <c r="A5796" s="1">
        <v>5795</v>
      </c>
      <c r="B5796" s="1">
        <v>1</v>
      </c>
      <c r="C5796" s="2">
        <v>41164.336867099279</v>
      </c>
      <c r="D5796" s="2">
        <v>41224.336805555555</v>
      </c>
      <c r="E5796" s="1">
        <v>8</v>
      </c>
      <c r="F5796" s="2">
        <v>41165.354314679753</v>
      </c>
      <c r="G5796" s="1">
        <v>0</v>
      </c>
      <c r="H5796" s="32">
        <f>IFERROR(HOUR(Table1[[#This Row],[Cancel Date/time]])+MINUTE(Table1[[#This Row],[Cancel Date/time]])/60,"not cancelled")</f>
        <v>8.5</v>
      </c>
      <c r="I5796" s="47">
        <f>IFERROR(ROUND(Table1[[#This Row],[cancellation time decimal]],0),"not cancelled")</f>
        <v>9</v>
      </c>
      <c r="J5796" s="10">
        <f>IFERROR(MOD(Table1[[#This Row],[cancellation hour rounded]],24),"not cancelled")</f>
        <v>9</v>
      </c>
      <c r="K5796" s="32">
        <f>1/Table1[[#This Row],[Duration (Time between doses '[in hours'])]]</f>
        <v>0.125</v>
      </c>
      <c r="L5796" s="33">
        <f>Table1[[#This Row],[number doses per hour]]*INDEX(Table2[price per dose],Table1[[#This Row],[Drug ID]])</f>
        <v>0.84929166666666667</v>
      </c>
      <c r="M5796" s="11" t="b">
        <f>AND(Table1[[#This Row],[hour of cancellation 0 to 23]]&gt;=0,Table1[[#This Row],[hour of cancellation 0 to 23]]&lt;=23)</f>
        <v>1</v>
      </c>
    </row>
    <row r="5797" spans="1:13" x14ac:dyDescent="0.3">
      <c r="A5797" s="1">
        <v>5796</v>
      </c>
      <c r="B5797" s="1">
        <v>1</v>
      </c>
      <c r="C5797" s="2">
        <v>41164.409186020363</v>
      </c>
      <c r="D5797" s="2">
        <v>41224.40902777778</v>
      </c>
      <c r="E5797" s="1">
        <v>8</v>
      </c>
      <c r="F5797" s="2">
        <v>41164.548448278962</v>
      </c>
      <c r="G5797" s="1">
        <v>0</v>
      </c>
      <c r="H5797" s="32">
        <f>IFERROR(HOUR(Table1[[#This Row],[Cancel Date/time]])+MINUTE(Table1[[#This Row],[Cancel Date/time]])/60,"not cancelled")</f>
        <v>13.15</v>
      </c>
      <c r="I5797" s="47">
        <f>IFERROR(ROUND(Table1[[#This Row],[cancellation time decimal]],0),"not cancelled")</f>
        <v>13</v>
      </c>
      <c r="J5797" s="10">
        <f>IFERROR(MOD(Table1[[#This Row],[cancellation hour rounded]],24),"not cancelled")</f>
        <v>13</v>
      </c>
      <c r="K5797" s="32">
        <f>1/Table1[[#This Row],[Duration (Time between doses '[in hours'])]]</f>
        <v>0.125</v>
      </c>
      <c r="L5797" s="33">
        <f>Table1[[#This Row],[number doses per hour]]*INDEX(Table2[price per dose],Table1[[#This Row],[Drug ID]])</f>
        <v>0.84929166666666667</v>
      </c>
      <c r="M5797" s="11" t="b">
        <f>AND(Table1[[#This Row],[hour of cancellation 0 to 23]]&gt;=0,Table1[[#This Row],[hour of cancellation 0 to 23]]&lt;=23)</f>
        <v>1</v>
      </c>
    </row>
    <row r="5798" spans="1:13" x14ac:dyDescent="0.3">
      <c r="A5798" s="1">
        <v>5797</v>
      </c>
      <c r="B5798" s="1">
        <v>8</v>
      </c>
      <c r="C5798" s="2">
        <v>41164.376946189368</v>
      </c>
      <c r="D5798" s="2">
        <v>41224.376388888886</v>
      </c>
      <c r="E5798" s="1">
        <v>3</v>
      </c>
      <c r="F5798" s="2">
        <v>41167.441557285463</v>
      </c>
      <c r="G5798" s="1">
        <v>0</v>
      </c>
      <c r="H5798" s="32">
        <f>IFERROR(HOUR(Table1[[#This Row],[Cancel Date/time]])+MINUTE(Table1[[#This Row],[Cancel Date/time]])/60,"not cancelled")</f>
        <v>10.583333333333334</v>
      </c>
      <c r="I5798" s="47">
        <f>IFERROR(ROUND(Table1[[#This Row],[cancellation time decimal]],0),"not cancelled")</f>
        <v>11</v>
      </c>
      <c r="J5798" s="10">
        <f>IFERROR(MOD(Table1[[#This Row],[cancellation hour rounded]],24),"not cancelled")</f>
        <v>11</v>
      </c>
      <c r="K5798" s="32">
        <f>1/Table1[[#This Row],[Duration (Time between doses '[in hours'])]]</f>
        <v>0.33333333333333331</v>
      </c>
      <c r="L5798" s="33">
        <f>Table1[[#This Row],[number doses per hour]]*INDEX(Table2[price per dose],Table1[[#This Row],[Drug ID]])</f>
        <v>0.29998222222222221</v>
      </c>
      <c r="M5798" s="11" t="b">
        <f>AND(Table1[[#This Row],[hour of cancellation 0 to 23]]&gt;=0,Table1[[#This Row],[hour of cancellation 0 to 23]]&lt;=23)</f>
        <v>1</v>
      </c>
    </row>
    <row r="5799" spans="1:13" x14ac:dyDescent="0.3">
      <c r="A5799" s="1">
        <v>5798</v>
      </c>
      <c r="B5799" s="1">
        <v>5</v>
      </c>
      <c r="C5799" s="2">
        <v>41164.431242211664</v>
      </c>
      <c r="D5799" s="2">
        <v>41224.430555555555</v>
      </c>
      <c r="E5799" s="1">
        <v>24</v>
      </c>
      <c r="F5799" s="2">
        <v>41168.43633660466</v>
      </c>
      <c r="G5799" s="1">
        <v>0</v>
      </c>
      <c r="H5799" s="32">
        <f>IFERROR(HOUR(Table1[[#This Row],[Cancel Date/time]])+MINUTE(Table1[[#This Row],[Cancel Date/time]])/60,"not cancelled")</f>
        <v>10.466666666666667</v>
      </c>
      <c r="I5799" s="47">
        <f>IFERROR(ROUND(Table1[[#This Row],[cancellation time decimal]],0),"not cancelled")</f>
        <v>10</v>
      </c>
      <c r="J5799" s="10">
        <f>IFERROR(MOD(Table1[[#This Row],[cancellation hour rounded]],24),"not cancelled")</f>
        <v>10</v>
      </c>
      <c r="K5799" s="32">
        <f>1/Table1[[#This Row],[Duration (Time between doses '[in hours'])]]</f>
        <v>4.1666666666666664E-2</v>
      </c>
      <c r="L5799" s="33">
        <f>Table1[[#This Row],[number doses per hour]]*INDEX(Table2[price per dose],Table1[[#This Row],[Drug ID]])</f>
        <v>0.2815833333333333</v>
      </c>
      <c r="M5799" s="11" t="b">
        <f>AND(Table1[[#This Row],[hour of cancellation 0 to 23]]&gt;=0,Table1[[#This Row],[hour of cancellation 0 to 23]]&lt;=23)</f>
        <v>1</v>
      </c>
    </row>
    <row r="5800" spans="1:13" hidden="1" x14ac:dyDescent="0.3">
      <c r="A5800" s="1">
        <v>5799</v>
      </c>
      <c r="B5800" s="1">
        <v>6</v>
      </c>
      <c r="C5800" s="2">
        <v>41164.421536230417</v>
      </c>
      <c r="D5800" s="2">
        <v>41166.462870297371</v>
      </c>
      <c r="E5800" s="1">
        <v>24</v>
      </c>
      <c r="F5800" s="2" t="s">
        <v>5</v>
      </c>
      <c r="G5800" s="1">
        <v>0</v>
      </c>
      <c r="H5800" s="32" t="str">
        <f>IFERROR(HOUR(Table1[[#This Row],[Cancel Date/time]])+MINUTE(Table1[[#This Row],[Cancel Date/time]])/60,"not cancelled")</f>
        <v>not cancelled</v>
      </c>
      <c r="I5800" s="47" t="str">
        <f>IFERROR(ROUND(Table1[[#This Row],[cancellation time decimal]],0),"not cancelled")</f>
        <v>not cancelled</v>
      </c>
      <c r="J5800" s="10" t="str">
        <f>IFERROR(MOD(Table1[[#This Row],[cancellation hour rounded]],24),"not cancelled")</f>
        <v>not cancelled</v>
      </c>
      <c r="K5800" s="32">
        <f>1/Table1[[#This Row],[Duration (Time between doses '[in hours'])]]</f>
        <v>4.1666666666666664E-2</v>
      </c>
      <c r="L5800" s="33">
        <f>Table1[[#This Row],[number doses per hour]]*INDEX(Table2[price per dose],Table1[[#This Row],[Drug ID]])</f>
        <v>0.35218749999999999</v>
      </c>
      <c r="M5800" s="11" t="b">
        <f>AND(Table1[[#This Row],[hour of cancellation 0 to 23]]&gt;=0,Table1[[#This Row],[hour of cancellation 0 to 23]]&lt;=23)</f>
        <v>0</v>
      </c>
    </row>
    <row r="5801" spans="1:13" x14ac:dyDescent="0.3">
      <c r="A5801" s="1">
        <v>5800</v>
      </c>
      <c r="B5801" s="1">
        <v>3</v>
      </c>
      <c r="C5801" s="2">
        <v>41164.440283672062</v>
      </c>
      <c r="D5801" s="2">
        <v>41224.440277777772</v>
      </c>
      <c r="E5801" s="1">
        <v>24</v>
      </c>
      <c r="F5801" s="2">
        <v>41166.44045749386</v>
      </c>
      <c r="G5801" s="1">
        <v>0</v>
      </c>
      <c r="H5801" s="32">
        <f>IFERROR(HOUR(Table1[[#This Row],[Cancel Date/time]])+MINUTE(Table1[[#This Row],[Cancel Date/time]])/60,"not cancelled")</f>
        <v>10.566666666666666</v>
      </c>
      <c r="I5801" s="47">
        <f>IFERROR(ROUND(Table1[[#This Row],[cancellation time decimal]],0),"not cancelled")</f>
        <v>11</v>
      </c>
      <c r="J5801" s="10">
        <f>IFERROR(MOD(Table1[[#This Row],[cancellation hour rounded]],24),"not cancelled")</f>
        <v>11</v>
      </c>
      <c r="K5801" s="32">
        <f>1/Table1[[#This Row],[Duration (Time between doses '[in hours'])]]</f>
        <v>4.1666666666666664E-2</v>
      </c>
      <c r="L5801" s="33">
        <f>Table1[[#This Row],[number doses per hour]]*INDEX(Table2[price per dose],Table1[[#This Row],[Drug ID]])</f>
        <v>0.18133000000000002</v>
      </c>
      <c r="M5801" s="11" t="b">
        <f>AND(Table1[[#This Row],[hour of cancellation 0 to 23]]&gt;=0,Table1[[#This Row],[hour of cancellation 0 to 23]]&lt;=23)</f>
        <v>1</v>
      </c>
    </row>
    <row r="5802" spans="1:13" x14ac:dyDescent="0.3">
      <c r="A5802" s="1">
        <v>5801</v>
      </c>
      <c r="B5802" s="1">
        <v>5</v>
      </c>
      <c r="C5802" s="2">
        <v>41164.468786522222</v>
      </c>
      <c r="D5802" s="2">
        <v>41224.46875</v>
      </c>
      <c r="E5802" s="1">
        <v>24</v>
      </c>
      <c r="F5802" s="2">
        <v>41168.429458679951</v>
      </c>
      <c r="G5802" s="1">
        <v>0</v>
      </c>
      <c r="H5802" s="32">
        <f>IFERROR(HOUR(Table1[[#This Row],[Cancel Date/time]])+MINUTE(Table1[[#This Row],[Cancel Date/time]])/60,"not cancelled")</f>
        <v>10.3</v>
      </c>
      <c r="I5802" s="47">
        <f>IFERROR(ROUND(Table1[[#This Row],[cancellation time decimal]],0),"not cancelled")</f>
        <v>10</v>
      </c>
      <c r="J5802" s="10">
        <f>IFERROR(MOD(Table1[[#This Row],[cancellation hour rounded]],24),"not cancelled")</f>
        <v>10</v>
      </c>
      <c r="K5802" s="32">
        <f>1/Table1[[#This Row],[Duration (Time between doses '[in hours'])]]</f>
        <v>4.1666666666666664E-2</v>
      </c>
      <c r="L5802" s="33">
        <f>Table1[[#This Row],[number doses per hour]]*INDEX(Table2[price per dose],Table1[[#This Row],[Drug ID]])</f>
        <v>0.2815833333333333</v>
      </c>
      <c r="M5802" s="11" t="b">
        <f>AND(Table1[[#This Row],[hour of cancellation 0 to 23]]&gt;=0,Table1[[#This Row],[hour of cancellation 0 to 23]]&lt;=23)</f>
        <v>1</v>
      </c>
    </row>
    <row r="5803" spans="1:13" x14ac:dyDescent="0.3">
      <c r="A5803" s="1">
        <v>5802</v>
      </c>
      <c r="B5803" s="1">
        <v>5</v>
      </c>
      <c r="C5803" s="2">
        <v>41164.467995935243</v>
      </c>
      <c r="D5803" s="2">
        <v>41224.467361111114</v>
      </c>
      <c r="E5803" s="1">
        <v>24</v>
      </c>
      <c r="F5803" s="2">
        <v>41168.382157163906</v>
      </c>
      <c r="G5803" s="1">
        <v>0</v>
      </c>
      <c r="H5803" s="32">
        <f>IFERROR(HOUR(Table1[[#This Row],[Cancel Date/time]])+MINUTE(Table1[[#This Row],[Cancel Date/time]])/60,"not cancelled")</f>
        <v>9.1666666666666661</v>
      </c>
      <c r="I5803" s="47">
        <f>IFERROR(ROUND(Table1[[#This Row],[cancellation time decimal]],0),"not cancelled")</f>
        <v>9</v>
      </c>
      <c r="J5803" s="10">
        <f>IFERROR(MOD(Table1[[#This Row],[cancellation hour rounded]],24),"not cancelled")</f>
        <v>9</v>
      </c>
      <c r="K5803" s="32">
        <f>1/Table1[[#This Row],[Duration (Time between doses '[in hours'])]]</f>
        <v>4.1666666666666664E-2</v>
      </c>
      <c r="L5803" s="33">
        <f>Table1[[#This Row],[number doses per hour]]*INDEX(Table2[price per dose],Table1[[#This Row],[Drug ID]])</f>
        <v>0.2815833333333333</v>
      </c>
      <c r="M5803" s="11" t="b">
        <f>AND(Table1[[#This Row],[hour of cancellation 0 to 23]]&gt;=0,Table1[[#This Row],[hour of cancellation 0 to 23]]&lt;=23)</f>
        <v>1</v>
      </c>
    </row>
    <row r="5804" spans="1:13" x14ac:dyDescent="0.3">
      <c r="A5804" s="1">
        <v>5803</v>
      </c>
      <c r="B5804" s="1">
        <v>1</v>
      </c>
      <c r="C5804" s="2">
        <v>41164.534250518351</v>
      </c>
      <c r="D5804" s="2">
        <v>41224.53402777778</v>
      </c>
      <c r="E5804" s="1">
        <v>8</v>
      </c>
      <c r="F5804" s="2">
        <v>41165.733328197937</v>
      </c>
      <c r="G5804" s="1">
        <v>0</v>
      </c>
      <c r="H5804" s="32">
        <f>IFERROR(HOUR(Table1[[#This Row],[Cancel Date/time]])+MINUTE(Table1[[#This Row],[Cancel Date/time]])/60,"not cancelled")</f>
        <v>17.600000000000001</v>
      </c>
      <c r="I5804" s="47">
        <f>IFERROR(ROUND(Table1[[#This Row],[cancellation time decimal]],0),"not cancelled")</f>
        <v>18</v>
      </c>
      <c r="J5804" s="10">
        <f>IFERROR(MOD(Table1[[#This Row],[cancellation hour rounded]],24),"not cancelled")</f>
        <v>18</v>
      </c>
      <c r="K5804" s="32">
        <f>1/Table1[[#This Row],[Duration (Time between doses '[in hours'])]]</f>
        <v>0.125</v>
      </c>
      <c r="L5804" s="33">
        <f>Table1[[#This Row],[number doses per hour]]*INDEX(Table2[price per dose],Table1[[#This Row],[Drug ID]])</f>
        <v>0.84929166666666667</v>
      </c>
      <c r="M5804" s="11" t="b">
        <f>AND(Table1[[#This Row],[hour of cancellation 0 to 23]]&gt;=0,Table1[[#This Row],[hour of cancellation 0 to 23]]&lt;=23)</f>
        <v>1</v>
      </c>
    </row>
    <row r="5805" spans="1:13" x14ac:dyDescent="0.3">
      <c r="A5805" s="1">
        <v>5804</v>
      </c>
      <c r="B5805" s="1">
        <v>1</v>
      </c>
      <c r="C5805" s="2">
        <v>41164.507416582688</v>
      </c>
      <c r="D5805" s="2">
        <v>41224.506944444445</v>
      </c>
      <c r="E5805" s="1">
        <v>12</v>
      </c>
      <c r="F5805" s="2">
        <v>41165.752163107463</v>
      </c>
      <c r="G5805" s="1">
        <v>0</v>
      </c>
      <c r="H5805" s="32">
        <f>IFERROR(HOUR(Table1[[#This Row],[Cancel Date/time]])+MINUTE(Table1[[#This Row],[Cancel Date/time]])/60,"not cancelled")</f>
        <v>18.05</v>
      </c>
      <c r="I5805" s="47">
        <f>IFERROR(ROUND(Table1[[#This Row],[cancellation time decimal]],0),"not cancelled")</f>
        <v>18</v>
      </c>
      <c r="J5805" s="10">
        <f>IFERROR(MOD(Table1[[#This Row],[cancellation hour rounded]],24),"not cancelled")</f>
        <v>18</v>
      </c>
      <c r="K5805" s="32">
        <f>1/Table1[[#This Row],[Duration (Time between doses '[in hours'])]]</f>
        <v>8.3333333333333329E-2</v>
      </c>
      <c r="L5805" s="33">
        <f>Table1[[#This Row],[number doses per hour]]*INDEX(Table2[price per dose],Table1[[#This Row],[Drug ID]])</f>
        <v>0.56619444444444444</v>
      </c>
      <c r="M5805" s="11" t="b">
        <f>AND(Table1[[#This Row],[hour of cancellation 0 to 23]]&gt;=0,Table1[[#This Row],[hour of cancellation 0 to 23]]&lt;=23)</f>
        <v>1</v>
      </c>
    </row>
    <row r="5806" spans="1:13" x14ac:dyDescent="0.3">
      <c r="A5806" s="1">
        <v>5805</v>
      </c>
      <c r="B5806" s="1">
        <v>2</v>
      </c>
      <c r="C5806" s="2">
        <v>41164.517461185715</v>
      </c>
      <c r="D5806" s="2">
        <v>41224.517361111109</v>
      </c>
      <c r="E5806" s="1">
        <v>10</v>
      </c>
      <c r="F5806" s="2">
        <v>41165.746133124878</v>
      </c>
      <c r="G5806" s="1">
        <v>0</v>
      </c>
      <c r="H5806" s="32">
        <f>IFERROR(HOUR(Table1[[#This Row],[Cancel Date/time]])+MINUTE(Table1[[#This Row],[Cancel Date/time]])/60,"not cancelled")</f>
        <v>17.899999999999999</v>
      </c>
      <c r="I5806" s="47">
        <f>IFERROR(ROUND(Table1[[#This Row],[cancellation time decimal]],0),"not cancelled")</f>
        <v>18</v>
      </c>
      <c r="J5806" s="10">
        <f>IFERROR(MOD(Table1[[#This Row],[cancellation hour rounded]],24),"not cancelled")</f>
        <v>18</v>
      </c>
      <c r="K5806" s="32">
        <f>1/Table1[[#This Row],[Duration (Time between doses '[in hours'])]]</f>
        <v>0.1</v>
      </c>
      <c r="L5806" s="33">
        <f>Table1[[#This Row],[number doses per hour]]*INDEX(Table2[price per dose],Table1[[#This Row],[Drug ID]])</f>
        <v>0.84959999999999969</v>
      </c>
      <c r="M5806" s="11" t="b">
        <f>AND(Table1[[#This Row],[hour of cancellation 0 to 23]]&gt;=0,Table1[[#This Row],[hour of cancellation 0 to 23]]&lt;=23)</f>
        <v>1</v>
      </c>
    </row>
    <row r="5807" spans="1:13" x14ac:dyDescent="0.3">
      <c r="A5807" s="1">
        <v>5806</v>
      </c>
      <c r="B5807" s="1">
        <v>1</v>
      </c>
      <c r="C5807" s="2">
        <v>41164.52415726224</v>
      </c>
      <c r="D5807" s="2">
        <v>41224.523611111108</v>
      </c>
      <c r="E5807" s="1">
        <v>8</v>
      </c>
      <c r="F5807" s="2">
        <v>41164.598219036547</v>
      </c>
      <c r="G5807" s="1">
        <v>0</v>
      </c>
      <c r="H5807" s="32">
        <f>IFERROR(HOUR(Table1[[#This Row],[Cancel Date/time]])+MINUTE(Table1[[#This Row],[Cancel Date/time]])/60,"not cancelled")</f>
        <v>14.35</v>
      </c>
      <c r="I5807" s="47">
        <f>IFERROR(ROUND(Table1[[#This Row],[cancellation time decimal]],0),"not cancelled")</f>
        <v>14</v>
      </c>
      <c r="J5807" s="10">
        <f>IFERROR(MOD(Table1[[#This Row],[cancellation hour rounded]],24),"not cancelled")</f>
        <v>14</v>
      </c>
      <c r="K5807" s="32">
        <f>1/Table1[[#This Row],[Duration (Time between doses '[in hours'])]]</f>
        <v>0.125</v>
      </c>
      <c r="L5807" s="33">
        <f>Table1[[#This Row],[number doses per hour]]*INDEX(Table2[price per dose],Table1[[#This Row],[Drug ID]])</f>
        <v>0.84929166666666667</v>
      </c>
      <c r="M5807" s="11" t="b">
        <f>AND(Table1[[#This Row],[hour of cancellation 0 to 23]]&gt;=0,Table1[[#This Row],[hour of cancellation 0 to 23]]&lt;=23)</f>
        <v>1</v>
      </c>
    </row>
    <row r="5808" spans="1:13" hidden="1" x14ac:dyDescent="0.3">
      <c r="A5808" s="1">
        <v>5807</v>
      </c>
      <c r="B5808" s="1">
        <v>1</v>
      </c>
      <c r="C5808" s="2">
        <v>41164.542322499416</v>
      </c>
      <c r="D5808" s="2">
        <v>41168.791636223599</v>
      </c>
      <c r="E5808" s="1">
        <v>8</v>
      </c>
      <c r="F5808" s="2" t="s">
        <v>5</v>
      </c>
      <c r="G5808" s="1">
        <v>0</v>
      </c>
      <c r="H5808" s="32" t="str">
        <f>IFERROR(HOUR(Table1[[#This Row],[Cancel Date/time]])+MINUTE(Table1[[#This Row],[Cancel Date/time]])/60,"not cancelled")</f>
        <v>not cancelled</v>
      </c>
      <c r="I5808" s="47" t="str">
        <f>IFERROR(ROUND(Table1[[#This Row],[cancellation time decimal]],0),"not cancelled")</f>
        <v>not cancelled</v>
      </c>
      <c r="J5808" s="10" t="str">
        <f>IFERROR(MOD(Table1[[#This Row],[cancellation hour rounded]],24),"not cancelled")</f>
        <v>not cancelled</v>
      </c>
      <c r="K5808" s="32">
        <f>1/Table1[[#This Row],[Duration (Time between doses '[in hours'])]]</f>
        <v>0.125</v>
      </c>
      <c r="L5808" s="33">
        <f>Table1[[#This Row],[number doses per hour]]*INDEX(Table2[price per dose],Table1[[#This Row],[Drug ID]])</f>
        <v>0.84929166666666667</v>
      </c>
      <c r="M5808" s="11" t="b">
        <f>AND(Table1[[#This Row],[hour of cancellation 0 to 23]]&gt;=0,Table1[[#This Row],[hour of cancellation 0 to 23]]&lt;=23)</f>
        <v>0</v>
      </c>
    </row>
    <row r="5809" spans="1:13" x14ac:dyDescent="0.3">
      <c r="A5809" s="1">
        <v>5808</v>
      </c>
      <c r="B5809" s="1">
        <v>1</v>
      </c>
      <c r="C5809" s="2">
        <v>41164.615828163696</v>
      </c>
      <c r="D5809" s="2">
        <v>41224.615277777782</v>
      </c>
      <c r="E5809" s="1">
        <v>8</v>
      </c>
      <c r="F5809" s="2">
        <v>41164.777650209267</v>
      </c>
      <c r="G5809" s="1">
        <v>0</v>
      </c>
      <c r="H5809" s="32">
        <f>IFERROR(HOUR(Table1[[#This Row],[Cancel Date/time]])+MINUTE(Table1[[#This Row],[Cancel Date/time]])/60,"not cancelled")</f>
        <v>18.649999999999999</v>
      </c>
      <c r="I5809" s="47">
        <f>IFERROR(ROUND(Table1[[#This Row],[cancellation time decimal]],0),"not cancelled")</f>
        <v>19</v>
      </c>
      <c r="J5809" s="10">
        <f>IFERROR(MOD(Table1[[#This Row],[cancellation hour rounded]],24),"not cancelled")</f>
        <v>19</v>
      </c>
      <c r="K5809" s="32">
        <f>1/Table1[[#This Row],[Duration (Time between doses '[in hours'])]]</f>
        <v>0.125</v>
      </c>
      <c r="L5809" s="33">
        <f>Table1[[#This Row],[number doses per hour]]*INDEX(Table2[price per dose],Table1[[#This Row],[Drug ID]])</f>
        <v>0.84929166666666667</v>
      </c>
      <c r="M5809" s="11" t="b">
        <f>AND(Table1[[#This Row],[hour of cancellation 0 to 23]]&gt;=0,Table1[[#This Row],[hour of cancellation 0 to 23]]&lt;=23)</f>
        <v>1</v>
      </c>
    </row>
    <row r="5810" spans="1:13" x14ac:dyDescent="0.3">
      <c r="A5810" s="1">
        <v>5809</v>
      </c>
      <c r="B5810" s="1">
        <v>4</v>
      </c>
      <c r="C5810" s="2">
        <v>41164.663934679869</v>
      </c>
      <c r="D5810" s="2">
        <v>41224.663888888892</v>
      </c>
      <c r="E5810" s="1">
        <v>12</v>
      </c>
      <c r="F5810" s="2">
        <v>41167.331254549965</v>
      </c>
      <c r="G5810" s="1">
        <v>0</v>
      </c>
      <c r="H5810" s="32">
        <f>IFERROR(HOUR(Table1[[#This Row],[Cancel Date/time]])+MINUTE(Table1[[#This Row],[Cancel Date/time]])/60,"not cancelled")</f>
        <v>7.95</v>
      </c>
      <c r="I5810" s="47">
        <f>IFERROR(ROUND(Table1[[#This Row],[cancellation time decimal]],0),"not cancelled")</f>
        <v>8</v>
      </c>
      <c r="J5810" s="10">
        <f>IFERROR(MOD(Table1[[#This Row],[cancellation hour rounded]],24),"not cancelled")</f>
        <v>8</v>
      </c>
      <c r="K5810" s="32">
        <f>1/Table1[[#This Row],[Duration (Time between doses '[in hours'])]]</f>
        <v>8.3333333333333329E-2</v>
      </c>
      <c r="L5810" s="33">
        <f>Table1[[#This Row],[number doses per hour]]*INDEX(Table2[price per dose],Table1[[#This Row],[Drug ID]])</f>
        <v>1.448055119047619</v>
      </c>
      <c r="M5810" s="11" t="b">
        <f>AND(Table1[[#This Row],[hour of cancellation 0 to 23]]&gt;=0,Table1[[#This Row],[hour of cancellation 0 to 23]]&lt;=23)</f>
        <v>1</v>
      </c>
    </row>
    <row r="5811" spans="1:13" x14ac:dyDescent="0.3">
      <c r="A5811" s="1">
        <v>5810</v>
      </c>
      <c r="B5811" s="1">
        <v>1</v>
      </c>
      <c r="C5811" s="2">
        <v>41164.629407738823</v>
      </c>
      <c r="D5811" s="2">
        <v>41224.629166666666</v>
      </c>
      <c r="E5811" s="1">
        <v>12</v>
      </c>
      <c r="F5811" s="2">
        <v>41165.39306261819</v>
      </c>
      <c r="G5811" s="1">
        <v>0</v>
      </c>
      <c r="H5811" s="32">
        <f>IFERROR(HOUR(Table1[[#This Row],[Cancel Date/time]])+MINUTE(Table1[[#This Row],[Cancel Date/time]])/60,"not cancelled")</f>
        <v>9.4333333333333336</v>
      </c>
      <c r="I5811" s="47">
        <f>IFERROR(ROUND(Table1[[#This Row],[cancellation time decimal]],0),"not cancelled")</f>
        <v>9</v>
      </c>
      <c r="J5811" s="10">
        <f>IFERROR(MOD(Table1[[#This Row],[cancellation hour rounded]],24),"not cancelled")</f>
        <v>9</v>
      </c>
      <c r="K5811" s="32">
        <f>1/Table1[[#This Row],[Duration (Time between doses '[in hours'])]]</f>
        <v>8.3333333333333329E-2</v>
      </c>
      <c r="L5811" s="33">
        <f>Table1[[#This Row],[number doses per hour]]*INDEX(Table2[price per dose],Table1[[#This Row],[Drug ID]])</f>
        <v>0.56619444444444444</v>
      </c>
      <c r="M5811" s="11" t="b">
        <f>AND(Table1[[#This Row],[hour of cancellation 0 to 23]]&gt;=0,Table1[[#This Row],[hour of cancellation 0 to 23]]&lt;=23)</f>
        <v>1</v>
      </c>
    </row>
    <row r="5812" spans="1:13" hidden="1" x14ac:dyDescent="0.3">
      <c r="A5812" s="1">
        <v>5811</v>
      </c>
      <c r="B5812" s="1">
        <v>1</v>
      </c>
      <c r="C5812" s="2">
        <v>41164.686190379543</v>
      </c>
      <c r="D5812" s="2">
        <v>41167.102188500328</v>
      </c>
      <c r="E5812" s="1">
        <v>8</v>
      </c>
      <c r="F5812" s="2" t="s">
        <v>5</v>
      </c>
      <c r="G5812" s="1">
        <v>0</v>
      </c>
      <c r="H5812" s="32" t="str">
        <f>IFERROR(HOUR(Table1[[#This Row],[Cancel Date/time]])+MINUTE(Table1[[#This Row],[Cancel Date/time]])/60,"not cancelled")</f>
        <v>not cancelled</v>
      </c>
      <c r="I5812" s="47" t="str">
        <f>IFERROR(ROUND(Table1[[#This Row],[cancellation time decimal]],0),"not cancelled")</f>
        <v>not cancelled</v>
      </c>
      <c r="J5812" s="10" t="str">
        <f>IFERROR(MOD(Table1[[#This Row],[cancellation hour rounded]],24),"not cancelled")</f>
        <v>not cancelled</v>
      </c>
      <c r="K5812" s="32">
        <f>1/Table1[[#This Row],[Duration (Time between doses '[in hours'])]]</f>
        <v>0.125</v>
      </c>
      <c r="L5812" s="33">
        <f>Table1[[#This Row],[number doses per hour]]*INDEX(Table2[price per dose],Table1[[#This Row],[Drug ID]])</f>
        <v>0.84929166666666667</v>
      </c>
      <c r="M5812" s="11" t="b">
        <f>AND(Table1[[#This Row],[hour of cancellation 0 to 23]]&gt;=0,Table1[[#This Row],[hour of cancellation 0 to 23]]&lt;=23)</f>
        <v>0</v>
      </c>
    </row>
    <row r="5813" spans="1:13" x14ac:dyDescent="0.3">
      <c r="A5813" s="1">
        <v>5812</v>
      </c>
      <c r="B5813" s="1">
        <v>5</v>
      </c>
      <c r="C5813" s="2">
        <v>41164.704996902663</v>
      </c>
      <c r="D5813" s="2">
        <v>41224.704861111109</v>
      </c>
      <c r="E5813" s="1">
        <v>24</v>
      </c>
      <c r="F5813" s="2">
        <v>41169.48048665277</v>
      </c>
      <c r="G5813" s="1">
        <v>0</v>
      </c>
      <c r="H5813" s="32">
        <f>IFERROR(HOUR(Table1[[#This Row],[Cancel Date/time]])+MINUTE(Table1[[#This Row],[Cancel Date/time]])/60,"not cancelled")</f>
        <v>11.516666666666667</v>
      </c>
      <c r="I5813" s="47">
        <f>IFERROR(ROUND(Table1[[#This Row],[cancellation time decimal]],0),"not cancelled")</f>
        <v>12</v>
      </c>
      <c r="J5813" s="10">
        <f>IFERROR(MOD(Table1[[#This Row],[cancellation hour rounded]],24),"not cancelled")</f>
        <v>12</v>
      </c>
      <c r="K5813" s="32">
        <f>1/Table1[[#This Row],[Duration (Time between doses '[in hours'])]]</f>
        <v>4.1666666666666664E-2</v>
      </c>
      <c r="L5813" s="33">
        <f>Table1[[#This Row],[number doses per hour]]*INDEX(Table2[price per dose],Table1[[#This Row],[Drug ID]])</f>
        <v>0.2815833333333333</v>
      </c>
      <c r="M5813" s="11" t="b">
        <f>AND(Table1[[#This Row],[hour of cancellation 0 to 23]]&gt;=0,Table1[[#This Row],[hour of cancellation 0 to 23]]&lt;=23)</f>
        <v>1</v>
      </c>
    </row>
    <row r="5814" spans="1:13" x14ac:dyDescent="0.3">
      <c r="A5814" s="1">
        <v>5813</v>
      </c>
      <c r="B5814" s="1">
        <v>7</v>
      </c>
      <c r="C5814" s="2">
        <v>41164.711332714469</v>
      </c>
      <c r="D5814" s="2">
        <v>41224.711111111115</v>
      </c>
      <c r="E5814" s="1">
        <v>24</v>
      </c>
      <c r="F5814" s="2">
        <v>41180.66332434932</v>
      </c>
      <c r="G5814" s="1">
        <v>0</v>
      </c>
      <c r="H5814" s="32">
        <f>IFERROR(HOUR(Table1[[#This Row],[Cancel Date/time]])+MINUTE(Table1[[#This Row],[Cancel Date/time]])/60,"not cancelled")</f>
        <v>15.916666666666666</v>
      </c>
      <c r="I5814" s="47">
        <f>IFERROR(ROUND(Table1[[#This Row],[cancellation time decimal]],0),"not cancelled")</f>
        <v>16</v>
      </c>
      <c r="J5814" s="10">
        <f>IFERROR(MOD(Table1[[#This Row],[cancellation hour rounded]],24),"not cancelled")</f>
        <v>16</v>
      </c>
      <c r="K5814" s="32">
        <f>1/Table1[[#This Row],[Duration (Time between doses '[in hours'])]]</f>
        <v>4.1666666666666664E-2</v>
      </c>
      <c r="L5814" s="33">
        <f>Table1[[#This Row],[number doses per hour]]*INDEX(Table2[price per dose],Table1[[#This Row],[Drug ID]])</f>
        <v>1.2958049999999997</v>
      </c>
      <c r="M5814" s="11" t="b">
        <f>AND(Table1[[#This Row],[hour of cancellation 0 to 23]]&gt;=0,Table1[[#This Row],[hour of cancellation 0 to 23]]&lt;=23)</f>
        <v>1</v>
      </c>
    </row>
    <row r="5815" spans="1:13" hidden="1" x14ac:dyDescent="0.3">
      <c r="A5815" s="1">
        <v>5814</v>
      </c>
      <c r="B5815" s="1">
        <v>1</v>
      </c>
      <c r="C5815" s="2">
        <v>41164.760233159024</v>
      </c>
      <c r="D5815" s="2">
        <v>41166.801658693301</v>
      </c>
      <c r="E5815" s="1">
        <v>8</v>
      </c>
      <c r="F5815" s="2" t="s">
        <v>5</v>
      </c>
      <c r="G5815" s="1">
        <v>0</v>
      </c>
      <c r="H5815" s="32" t="str">
        <f>IFERROR(HOUR(Table1[[#This Row],[Cancel Date/time]])+MINUTE(Table1[[#This Row],[Cancel Date/time]])/60,"not cancelled")</f>
        <v>not cancelled</v>
      </c>
      <c r="I5815" s="47" t="str">
        <f>IFERROR(ROUND(Table1[[#This Row],[cancellation time decimal]],0),"not cancelled")</f>
        <v>not cancelled</v>
      </c>
      <c r="J5815" s="10" t="str">
        <f>IFERROR(MOD(Table1[[#This Row],[cancellation hour rounded]],24),"not cancelled")</f>
        <v>not cancelled</v>
      </c>
      <c r="K5815" s="32">
        <f>1/Table1[[#This Row],[Duration (Time between doses '[in hours'])]]</f>
        <v>0.125</v>
      </c>
      <c r="L5815" s="33">
        <f>Table1[[#This Row],[number doses per hour]]*INDEX(Table2[price per dose],Table1[[#This Row],[Drug ID]])</f>
        <v>0.84929166666666667</v>
      </c>
      <c r="M5815" s="11" t="b">
        <f>AND(Table1[[#This Row],[hour of cancellation 0 to 23]]&gt;=0,Table1[[#This Row],[hour of cancellation 0 to 23]]&lt;=23)</f>
        <v>0</v>
      </c>
    </row>
    <row r="5816" spans="1:13" x14ac:dyDescent="0.3">
      <c r="A5816" s="1">
        <v>5815</v>
      </c>
      <c r="B5816" s="1">
        <v>8</v>
      </c>
      <c r="C5816" s="2">
        <v>41164.787690298843</v>
      </c>
      <c r="D5816" s="2">
        <v>41224.787499999999</v>
      </c>
      <c r="E5816" s="1">
        <v>3</v>
      </c>
      <c r="F5816" s="2">
        <v>41169.504079661361</v>
      </c>
      <c r="G5816" s="1">
        <v>1</v>
      </c>
      <c r="H5816" s="32">
        <f>IFERROR(HOUR(Table1[[#This Row],[Cancel Date/time]])+MINUTE(Table1[[#This Row],[Cancel Date/time]])/60,"not cancelled")</f>
        <v>12.083333333333334</v>
      </c>
      <c r="I5816" s="47">
        <f>IFERROR(ROUND(Table1[[#This Row],[cancellation time decimal]],0),"not cancelled")</f>
        <v>12</v>
      </c>
      <c r="J5816" s="10">
        <f>IFERROR(MOD(Table1[[#This Row],[cancellation hour rounded]],24),"not cancelled")</f>
        <v>12</v>
      </c>
      <c r="K5816" s="32">
        <f>1/Table1[[#This Row],[Duration (Time between doses '[in hours'])]]</f>
        <v>0.33333333333333331</v>
      </c>
      <c r="L5816" s="33">
        <f>Table1[[#This Row],[number doses per hour]]*INDEX(Table2[price per dose],Table1[[#This Row],[Drug ID]])</f>
        <v>0.29998222222222221</v>
      </c>
      <c r="M5816" s="11" t="b">
        <f>AND(Table1[[#This Row],[hour of cancellation 0 to 23]]&gt;=0,Table1[[#This Row],[hour of cancellation 0 to 23]]&lt;=23)</f>
        <v>1</v>
      </c>
    </row>
    <row r="5817" spans="1:13" x14ac:dyDescent="0.3">
      <c r="A5817" s="1">
        <v>5816</v>
      </c>
      <c r="B5817" s="1">
        <v>8</v>
      </c>
      <c r="C5817" s="2">
        <v>41164.754227028221</v>
      </c>
      <c r="D5817" s="2">
        <v>41224.754166666666</v>
      </c>
      <c r="E5817" s="1">
        <v>3</v>
      </c>
      <c r="F5817" s="2">
        <v>41171.580875373307</v>
      </c>
      <c r="G5817" s="1">
        <v>0</v>
      </c>
      <c r="H5817" s="32">
        <f>IFERROR(HOUR(Table1[[#This Row],[Cancel Date/time]])+MINUTE(Table1[[#This Row],[Cancel Date/time]])/60,"not cancelled")</f>
        <v>13.933333333333334</v>
      </c>
      <c r="I5817" s="47">
        <f>IFERROR(ROUND(Table1[[#This Row],[cancellation time decimal]],0),"not cancelled")</f>
        <v>14</v>
      </c>
      <c r="J5817" s="10">
        <f>IFERROR(MOD(Table1[[#This Row],[cancellation hour rounded]],24),"not cancelled")</f>
        <v>14</v>
      </c>
      <c r="K5817" s="32">
        <f>1/Table1[[#This Row],[Duration (Time between doses '[in hours'])]]</f>
        <v>0.33333333333333331</v>
      </c>
      <c r="L5817" s="33">
        <f>Table1[[#This Row],[number doses per hour]]*INDEX(Table2[price per dose],Table1[[#This Row],[Drug ID]])</f>
        <v>0.29998222222222221</v>
      </c>
      <c r="M5817" s="11" t="b">
        <f>AND(Table1[[#This Row],[hour of cancellation 0 to 23]]&gt;=0,Table1[[#This Row],[hour of cancellation 0 to 23]]&lt;=23)</f>
        <v>1</v>
      </c>
    </row>
    <row r="5818" spans="1:13" x14ac:dyDescent="0.3">
      <c r="A5818" s="1">
        <v>5817</v>
      </c>
      <c r="B5818" s="1">
        <v>11</v>
      </c>
      <c r="C5818" s="2">
        <v>41164.895009583226</v>
      </c>
      <c r="D5818" s="2">
        <v>41224.894444444442</v>
      </c>
      <c r="E5818" s="1">
        <v>1</v>
      </c>
      <c r="F5818" s="2">
        <v>41171.755857895572</v>
      </c>
      <c r="G5818" s="1">
        <v>3</v>
      </c>
      <c r="H5818" s="32">
        <f>IFERROR(HOUR(Table1[[#This Row],[Cancel Date/time]])+MINUTE(Table1[[#This Row],[Cancel Date/time]])/60,"not cancelled")</f>
        <v>18.133333333333333</v>
      </c>
      <c r="I5818" s="47">
        <f>IFERROR(ROUND(Table1[[#This Row],[cancellation time decimal]],0),"not cancelled")</f>
        <v>18</v>
      </c>
      <c r="J5818" s="10">
        <f>IFERROR(MOD(Table1[[#This Row],[cancellation hour rounded]],24),"not cancelled")</f>
        <v>18</v>
      </c>
      <c r="K5818" s="32">
        <f>1/Table1[[#This Row],[Duration (Time between doses '[in hours'])]]</f>
        <v>1</v>
      </c>
      <c r="L5818" s="33">
        <f>Table1[[#This Row],[number doses per hour]]*INDEX(Table2[price per dose],Table1[[#This Row],[Drug ID]])</f>
        <v>1</v>
      </c>
      <c r="M5818" s="11" t="b">
        <f>AND(Table1[[#This Row],[hour of cancellation 0 to 23]]&gt;=0,Table1[[#This Row],[hour of cancellation 0 to 23]]&lt;=23)</f>
        <v>1</v>
      </c>
    </row>
    <row r="5819" spans="1:13" x14ac:dyDescent="0.3">
      <c r="A5819" s="1">
        <v>5818</v>
      </c>
      <c r="B5819" s="1">
        <v>6</v>
      </c>
      <c r="C5819" s="2">
        <v>41164.950394899912</v>
      </c>
      <c r="D5819" s="2">
        <v>41224.949999999997</v>
      </c>
      <c r="E5819" s="1">
        <v>24</v>
      </c>
      <c r="F5819" s="2">
        <v>41168.602817403407</v>
      </c>
      <c r="G5819" s="1">
        <v>0</v>
      </c>
      <c r="H5819" s="32">
        <f>IFERROR(HOUR(Table1[[#This Row],[Cancel Date/time]])+MINUTE(Table1[[#This Row],[Cancel Date/time]])/60,"not cancelled")</f>
        <v>14.466666666666667</v>
      </c>
      <c r="I5819" s="47">
        <f>IFERROR(ROUND(Table1[[#This Row],[cancellation time decimal]],0),"not cancelled")</f>
        <v>14</v>
      </c>
      <c r="J5819" s="10">
        <f>IFERROR(MOD(Table1[[#This Row],[cancellation hour rounded]],24),"not cancelled")</f>
        <v>14</v>
      </c>
      <c r="K5819" s="32">
        <f>1/Table1[[#This Row],[Duration (Time between doses '[in hours'])]]</f>
        <v>4.1666666666666664E-2</v>
      </c>
      <c r="L5819" s="33">
        <f>Table1[[#This Row],[number doses per hour]]*INDEX(Table2[price per dose],Table1[[#This Row],[Drug ID]])</f>
        <v>0.35218749999999999</v>
      </c>
      <c r="M5819" s="11" t="b">
        <f>AND(Table1[[#This Row],[hour of cancellation 0 to 23]]&gt;=0,Table1[[#This Row],[hour of cancellation 0 to 23]]&lt;=23)</f>
        <v>1</v>
      </c>
    </row>
    <row r="5820" spans="1:13" hidden="1" x14ac:dyDescent="0.3">
      <c r="A5820" s="1">
        <v>5819</v>
      </c>
      <c r="B5820" s="1">
        <v>7</v>
      </c>
      <c r="C5820" s="2">
        <v>41165.058195111436</v>
      </c>
      <c r="D5820" s="2">
        <v>41167.557638888888</v>
      </c>
      <c r="E5820" s="1">
        <v>24</v>
      </c>
      <c r="F5820" s="2" t="s">
        <v>5</v>
      </c>
      <c r="G5820" s="1">
        <v>0</v>
      </c>
      <c r="H5820" s="32" t="str">
        <f>IFERROR(HOUR(Table1[[#This Row],[Cancel Date/time]])+MINUTE(Table1[[#This Row],[Cancel Date/time]])/60,"not cancelled")</f>
        <v>not cancelled</v>
      </c>
      <c r="I5820" s="47" t="str">
        <f>IFERROR(ROUND(Table1[[#This Row],[cancellation time decimal]],0),"not cancelled")</f>
        <v>not cancelled</v>
      </c>
      <c r="J5820" s="10" t="str">
        <f>IFERROR(MOD(Table1[[#This Row],[cancellation hour rounded]],24),"not cancelled")</f>
        <v>not cancelled</v>
      </c>
      <c r="K5820" s="32">
        <f>1/Table1[[#This Row],[Duration (Time between doses '[in hours'])]]</f>
        <v>4.1666666666666664E-2</v>
      </c>
      <c r="L5820" s="33">
        <f>Table1[[#This Row],[number doses per hour]]*INDEX(Table2[price per dose],Table1[[#This Row],[Drug ID]])</f>
        <v>1.2958049999999997</v>
      </c>
      <c r="M5820" s="11" t="b">
        <f>AND(Table1[[#This Row],[hour of cancellation 0 to 23]]&gt;=0,Table1[[#This Row],[hour of cancellation 0 to 23]]&lt;=23)</f>
        <v>0</v>
      </c>
    </row>
    <row r="5821" spans="1:13" hidden="1" x14ac:dyDescent="0.3">
      <c r="A5821" s="1">
        <v>5820</v>
      </c>
      <c r="B5821" s="1">
        <v>1</v>
      </c>
      <c r="C5821" s="2">
        <v>41165.132314585324</v>
      </c>
      <c r="D5821" s="2">
        <v>41167.965215432545</v>
      </c>
      <c r="E5821" s="1">
        <v>8</v>
      </c>
      <c r="F5821" s="2" t="s">
        <v>5</v>
      </c>
      <c r="G5821" s="1">
        <v>0</v>
      </c>
      <c r="H5821" s="32" t="str">
        <f>IFERROR(HOUR(Table1[[#This Row],[Cancel Date/time]])+MINUTE(Table1[[#This Row],[Cancel Date/time]])/60,"not cancelled")</f>
        <v>not cancelled</v>
      </c>
      <c r="I5821" s="47" t="str">
        <f>IFERROR(ROUND(Table1[[#This Row],[cancellation time decimal]],0),"not cancelled")</f>
        <v>not cancelled</v>
      </c>
      <c r="J5821" s="10" t="str">
        <f>IFERROR(MOD(Table1[[#This Row],[cancellation hour rounded]],24),"not cancelled")</f>
        <v>not cancelled</v>
      </c>
      <c r="K5821" s="32">
        <f>1/Table1[[#This Row],[Duration (Time between doses '[in hours'])]]</f>
        <v>0.125</v>
      </c>
      <c r="L5821" s="33">
        <f>Table1[[#This Row],[number doses per hour]]*INDEX(Table2[price per dose],Table1[[#This Row],[Drug ID]])</f>
        <v>0.84929166666666667</v>
      </c>
      <c r="M5821" s="11" t="b">
        <f>AND(Table1[[#This Row],[hour of cancellation 0 to 23]]&gt;=0,Table1[[#This Row],[hour of cancellation 0 to 23]]&lt;=23)</f>
        <v>0</v>
      </c>
    </row>
    <row r="5822" spans="1:13" x14ac:dyDescent="0.3">
      <c r="A5822" s="1">
        <v>5821</v>
      </c>
      <c r="B5822" s="1">
        <v>2</v>
      </c>
      <c r="C5822" s="2">
        <v>41165.312521222339</v>
      </c>
      <c r="D5822" s="2">
        <v>41225.3125</v>
      </c>
      <c r="E5822" s="1">
        <v>10</v>
      </c>
      <c r="F5822" s="2">
        <v>41167.691345326937</v>
      </c>
      <c r="G5822" s="1">
        <v>0</v>
      </c>
      <c r="H5822" s="32">
        <f>IFERROR(HOUR(Table1[[#This Row],[Cancel Date/time]])+MINUTE(Table1[[#This Row],[Cancel Date/time]])/60,"not cancelled")</f>
        <v>16.583333333333332</v>
      </c>
      <c r="I5822" s="47">
        <f>IFERROR(ROUND(Table1[[#This Row],[cancellation time decimal]],0),"not cancelled")</f>
        <v>17</v>
      </c>
      <c r="J5822" s="10">
        <f>IFERROR(MOD(Table1[[#This Row],[cancellation hour rounded]],24),"not cancelled")</f>
        <v>17</v>
      </c>
      <c r="K5822" s="32">
        <f>1/Table1[[#This Row],[Duration (Time between doses '[in hours'])]]</f>
        <v>0.1</v>
      </c>
      <c r="L5822" s="33">
        <f>Table1[[#This Row],[number doses per hour]]*INDEX(Table2[price per dose],Table1[[#This Row],[Drug ID]])</f>
        <v>0.84959999999999969</v>
      </c>
      <c r="M5822" s="11" t="b">
        <f>AND(Table1[[#This Row],[hour of cancellation 0 to 23]]&gt;=0,Table1[[#This Row],[hour of cancellation 0 to 23]]&lt;=23)</f>
        <v>1</v>
      </c>
    </row>
    <row r="5823" spans="1:13" x14ac:dyDescent="0.3">
      <c r="A5823" s="1">
        <v>5822</v>
      </c>
      <c r="B5823" s="1">
        <v>1</v>
      </c>
      <c r="C5823" s="2">
        <v>41165.530020817117</v>
      </c>
      <c r="D5823" s="2">
        <v>41225.529861111114</v>
      </c>
      <c r="E5823" s="1">
        <v>12</v>
      </c>
      <c r="F5823" s="2">
        <v>41166.63904266063</v>
      </c>
      <c r="G5823" s="1">
        <v>0</v>
      </c>
      <c r="H5823" s="32">
        <f>IFERROR(HOUR(Table1[[#This Row],[Cancel Date/time]])+MINUTE(Table1[[#This Row],[Cancel Date/time]])/60,"not cancelled")</f>
        <v>15.333333333333334</v>
      </c>
      <c r="I5823" s="47">
        <f>IFERROR(ROUND(Table1[[#This Row],[cancellation time decimal]],0),"not cancelled")</f>
        <v>15</v>
      </c>
      <c r="J5823" s="10">
        <f>IFERROR(MOD(Table1[[#This Row],[cancellation hour rounded]],24),"not cancelled")</f>
        <v>15</v>
      </c>
      <c r="K5823" s="32">
        <f>1/Table1[[#This Row],[Duration (Time between doses '[in hours'])]]</f>
        <v>8.3333333333333329E-2</v>
      </c>
      <c r="L5823" s="33">
        <f>Table1[[#This Row],[number doses per hour]]*INDEX(Table2[price per dose],Table1[[#This Row],[Drug ID]])</f>
        <v>0.56619444444444444</v>
      </c>
      <c r="M5823" s="11" t="b">
        <f>AND(Table1[[#This Row],[hour of cancellation 0 to 23]]&gt;=0,Table1[[#This Row],[hour of cancellation 0 to 23]]&lt;=23)</f>
        <v>1</v>
      </c>
    </row>
    <row r="5824" spans="1:13" x14ac:dyDescent="0.3">
      <c r="A5824" s="1">
        <v>5823</v>
      </c>
      <c r="B5824" s="1">
        <v>1</v>
      </c>
      <c r="C5824" s="2">
        <v>41165.516023697455</v>
      </c>
      <c r="D5824" s="2">
        <v>41225.515972222223</v>
      </c>
      <c r="E5824" s="1">
        <v>8</v>
      </c>
      <c r="F5824" s="2">
        <v>41166.662056219357</v>
      </c>
      <c r="G5824" s="1">
        <v>0</v>
      </c>
      <c r="H5824" s="32">
        <f>IFERROR(HOUR(Table1[[#This Row],[Cancel Date/time]])+MINUTE(Table1[[#This Row],[Cancel Date/time]])/60,"not cancelled")</f>
        <v>15.883333333333333</v>
      </c>
      <c r="I5824" s="47">
        <f>IFERROR(ROUND(Table1[[#This Row],[cancellation time decimal]],0),"not cancelled")</f>
        <v>16</v>
      </c>
      <c r="J5824" s="10">
        <f>IFERROR(MOD(Table1[[#This Row],[cancellation hour rounded]],24),"not cancelled")</f>
        <v>16</v>
      </c>
      <c r="K5824" s="32">
        <f>1/Table1[[#This Row],[Duration (Time between doses '[in hours'])]]</f>
        <v>0.125</v>
      </c>
      <c r="L5824" s="33">
        <f>Table1[[#This Row],[number doses per hour]]*INDEX(Table2[price per dose],Table1[[#This Row],[Drug ID]])</f>
        <v>0.84929166666666667</v>
      </c>
      <c r="M5824" s="11" t="b">
        <f>AND(Table1[[#This Row],[hour of cancellation 0 to 23]]&gt;=0,Table1[[#This Row],[hour of cancellation 0 to 23]]&lt;=23)</f>
        <v>1</v>
      </c>
    </row>
    <row r="5825" spans="1:13" hidden="1" x14ac:dyDescent="0.3">
      <c r="A5825" s="1">
        <v>5824</v>
      </c>
      <c r="B5825" s="1">
        <v>11</v>
      </c>
      <c r="C5825" s="2">
        <v>41165.619664403181</v>
      </c>
      <c r="D5825" s="2">
        <v>41169.41100885046</v>
      </c>
      <c r="E5825" s="1">
        <v>1</v>
      </c>
      <c r="F5825" s="2" t="s">
        <v>5</v>
      </c>
      <c r="G5825" s="1">
        <v>2</v>
      </c>
      <c r="H5825" s="32" t="str">
        <f>IFERROR(HOUR(Table1[[#This Row],[Cancel Date/time]])+MINUTE(Table1[[#This Row],[Cancel Date/time]])/60,"not cancelled")</f>
        <v>not cancelled</v>
      </c>
      <c r="I5825" s="47" t="str">
        <f>IFERROR(ROUND(Table1[[#This Row],[cancellation time decimal]],0),"not cancelled")</f>
        <v>not cancelled</v>
      </c>
      <c r="J5825" s="10" t="str">
        <f>IFERROR(MOD(Table1[[#This Row],[cancellation hour rounded]],24),"not cancelled")</f>
        <v>not cancelled</v>
      </c>
      <c r="K5825" s="32">
        <f>1/Table1[[#This Row],[Duration (Time between doses '[in hours'])]]</f>
        <v>1</v>
      </c>
      <c r="L5825" s="33">
        <f>Table1[[#This Row],[number doses per hour]]*INDEX(Table2[price per dose],Table1[[#This Row],[Drug ID]])</f>
        <v>1</v>
      </c>
      <c r="M5825" s="11" t="b">
        <f>AND(Table1[[#This Row],[hour of cancellation 0 to 23]]&gt;=0,Table1[[#This Row],[hour of cancellation 0 to 23]]&lt;=23)</f>
        <v>0</v>
      </c>
    </row>
    <row r="5826" spans="1:13" x14ac:dyDescent="0.3">
      <c r="A5826" s="1">
        <v>5825</v>
      </c>
      <c r="B5826" s="1">
        <v>1</v>
      </c>
      <c r="C5826" s="2">
        <v>41165.650566675373</v>
      </c>
      <c r="D5826" s="2">
        <v>41225.65</v>
      </c>
      <c r="E5826" s="1">
        <v>8</v>
      </c>
      <c r="F5826" s="2">
        <v>41165.737117674842</v>
      </c>
      <c r="G5826" s="1">
        <v>0</v>
      </c>
      <c r="H5826" s="32">
        <f>IFERROR(HOUR(Table1[[#This Row],[Cancel Date/time]])+MINUTE(Table1[[#This Row],[Cancel Date/time]])/60,"not cancelled")</f>
        <v>17.683333333333334</v>
      </c>
      <c r="I5826" s="47">
        <f>IFERROR(ROUND(Table1[[#This Row],[cancellation time decimal]],0),"not cancelled")</f>
        <v>18</v>
      </c>
      <c r="J5826" s="10">
        <f>IFERROR(MOD(Table1[[#This Row],[cancellation hour rounded]],24),"not cancelled")</f>
        <v>18</v>
      </c>
      <c r="K5826" s="32">
        <f>1/Table1[[#This Row],[Duration (Time between doses '[in hours'])]]</f>
        <v>0.125</v>
      </c>
      <c r="L5826" s="33">
        <f>Table1[[#This Row],[number doses per hour]]*INDEX(Table2[price per dose],Table1[[#This Row],[Drug ID]])</f>
        <v>0.84929166666666667</v>
      </c>
      <c r="M5826" s="11" t="b">
        <f>AND(Table1[[#This Row],[hour of cancellation 0 to 23]]&gt;=0,Table1[[#This Row],[hour of cancellation 0 to 23]]&lt;=23)</f>
        <v>1</v>
      </c>
    </row>
    <row r="5827" spans="1:13" x14ac:dyDescent="0.3">
      <c r="A5827" s="1">
        <v>5826</v>
      </c>
      <c r="B5827" s="1">
        <v>1</v>
      </c>
      <c r="C5827" s="2">
        <v>41165.698690956015</v>
      </c>
      <c r="D5827" s="2">
        <v>41225.698611111111</v>
      </c>
      <c r="E5827" s="1">
        <v>12</v>
      </c>
      <c r="F5827" s="2">
        <v>41166.408444796289</v>
      </c>
      <c r="G5827" s="1">
        <v>0</v>
      </c>
      <c r="H5827" s="32">
        <f>IFERROR(HOUR(Table1[[#This Row],[Cancel Date/time]])+MINUTE(Table1[[#This Row],[Cancel Date/time]])/60,"not cancelled")</f>
        <v>9.8000000000000007</v>
      </c>
      <c r="I5827" s="47">
        <f>IFERROR(ROUND(Table1[[#This Row],[cancellation time decimal]],0),"not cancelled")</f>
        <v>10</v>
      </c>
      <c r="J5827" s="10">
        <f>IFERROR(MOD(Table1[[#This Row],[cancellation hour rounded]],24),"not cancelled")</f>
        <v>10</v>
      </c>
      <c r="K5827" s="32">
        <f>1/Table1[[#This Row],[Duration (Time between doses '[in hours'])]]</f>
        <v>8.3333333333333329E-2</v>
      </c>
      <c r="L5827" s="33">
        <f>Table1[[#This Row],[number doses per hour]]*INDEX(Table2[price per dose],Table1[[#This Row],[Drug ID]])</f>
        <v>0.56619444444444444</v>
      </c>
      <c r="M5827" s="11" t="b">
        <f>AND(Table1[[#This Row],[hour of cancellation 0 to 23]]&gt;=0,Table1[[#This Row],[hour of cancellation 0 to 23]]&lt;=23)</f>
        <v>1</v>
      </c>
    </row>
    <row r="5828" spans="1:13" x14ac:dyDescent="0.3">
      <c r="A5828" s="1">
        <v>5827</v>
      </c>
      <c r="B5828" s="1">
        <v>2</v>
      </c>
      <c r="C5828" s="2">
        <v>41165.738880126723</v>
      </c>
      <c r="D5828" s="2">
        <v>41225.73819444445</v>
      </c>
      <c r="E5828" s="1">
        <v>10</v>
      </c>
      <c r="F5828" s="2">
        <v>41166.458706524696</v>
      </c>
      <c r="G5828" s="1">
        <v>0</v>
      </c>
      <c r="H5828" s="32">
        <f>IFERROR(HOUR(Table1[[#This Row],[Cancel Date/time]])+MINUTE(Table1[[#This Row],[Cancel Date/time]])/60,"not cancelled")</f>
        <v>11</v>
      </c>
      <c r="I5828" s="47">
        <f>IFERROR(ROUND(Table1[[#This Row],[cancellation time decimal]],0),"not cancelled")</f>
        <v>11</v>
      </c>
      <c r="J5828" s="10">
        <f>IFERROR(MOD(Table1[[#This Row],[cancellation hour rounded]],24),"not cancelled")</f>
        <v>11</v>
      </c>
      <c r="K5828" s="32">
        <f>1/Table1[[#This Row],[Duration (Time between doses '[in hours'])]]</f>
        <v>0.1</v>
      </c>
      <c r="L5828" s="33">
        <f>Table1[[#This Row],[number doses per hour]]*INDEX(Table2[price per dose],Table1[[#This Row],[Drug ID]])</f>
        <v>0.84959999999999969</v>
      </c>
      <c r="M5828" s="11" t="b">
        <f>AND(Table1[[#This Row],[hour of cancellation 0 to 23]]&gt;=0,Table1[[#This Row],[hour of cancellation 0 to 23]]&lt;=23)</f>
        <v>1</v>
      </c>
    </row>
    <row r="5829" spans="1:13" x14ac:dyDescent="0.3">
      <c r="A5829" s="1">
        <v>5828</v>
      </c>
      <c r="B5829" s="1">
        <v>2</v>
      </c>
      <c r="C5829" s="2">
        <v>41165.779330744277</v>
      </c>
      <c r="D5829" s="2">
        <v>41225.779166666667</v>
      </c>
      <c r="E5829" s="1">
        <v>10</v>
      </c>
      <c r="F5829" s="2">
        <v>41166.284301637526</v>
      </c>
      <c r="G5829" s="1">
        <v>0</v>
      </c>
      <c r="H5829" s="32">
        <f>IFERROR(HOUR(Table1[[#This Row],[Cancel Date/time]])+MINUTE(Table1[[#This Row],[Cancel Date/time]])/60,"not cancelled")</f>
        <v>6.8166666666666664</v>
      </c>
      <c r="I5829" s="47">
        <f>IFERROR(ROUND(Table1[[#This Row],[cancellation time decimal]],0),"not cancelled")</f>
        <v>7</v>
      </c>
      <c r="J5829" s="10">
        <f>IFERROR(MOD(Table1[[#This Row],[cancellation hour rounded]],24),"not cancelled")</f>
        <v>7</v>
      </c>
      <c r="K5829" s="32">
        <f>1/Table1[[#This Row],[Duration (Time between doses '[in hours'])]]</f>
        <v>0.1</v>
      </c>
      <c r="L5829" s="33">
        <f>Table1[[#This Row],[number doses per hour]]*INDEX(Table2[price per dose],Table1[[#This Row],[Drug ID]])</f>
        <v>0.84959999999999969</v>
      </c>
      <c r="M5829" s="11" t="b">
        <f>AND(Table1[[#This Row],[hour of cancellation 0 to 23]]&gt;=0,Table1[[#This Row],[hour of cancellation 0 to 23]]&lt;=23)</f>
        <v>1</v>
      </c>
    </row>
    <row r="5830" spans="1:13" x14ac:dyDescent="0.3">
      <c r="A5830" s="1">
        <v>5829</v>
      </c>
      <c r="B5830" s="1">
        <v>2</v>
      </c>
      <c r="C5830" s="2">
        <v>41165.817166032102</v>
      </c>
      <c r="D5830" s="2">
        <v>41225.816666666666</v>
      </c>
      <c r="E5830" s="1">
        <v>10</v>
      </c>
      <c r="F5830" s="2">
        <v>41166.371938270502</v>
      </c>
      <c r="G5830" s="1">
        <v>0</v>
      </c>
      <c r="H5830" s="32">
        <f>IFERROR(HOUR(Table1[[#This Row],[Cancel Date/time]])+MINUTE(Table1[[#This Row],[Cancel Date/time]])/60,"not cancelled")</f>
        <v>8.9166666666666661</v>
      </c>
      <c r="I5830" s="47">
        <f>IFERROR(ROUND(Table1[[#This Row],[cancellation time decimal]],0),"not cancelled")</f>
        <v>9</v>
      </c>
      <c r="J5830" s="10">
        <f>IFERROR(MOD(Table1[[#This Row],[cancellation hour rounded]],24),"not cancelled")</f>
        <v>9</v>
      </c>
      <c r="K5830" s="32">
        <f>1/Table1[[#This Row],[Duration (Time between doses '[in hours'])]]</f>
        <v>0.1</v>
      </c>
      <c r="L5830" s="33">
        <f>Table1[[#This Row],[number doses per hour]]*INDEX(Table2[price per dose],Table1[[#This Row],[Drug ID]])</f>
        <v>0.84959999999999969</v>
      </c>
      <c r="M5830" s="11" t="b">
        <f>AND(Table1[[#This Row],[hour of cancellation 0 to 23]]&gt;=0,Table1[[#This Row],[hour of cancellation 0 to 23]]&lt;=23)</f>
        <v>1</v>
      </c>
    </row>
    <row r="5831" spans="1:13" x14ac:dyDescent="0.3">
      <c r="A5831" s="1">
        <v>5830</v>
      </c>
      <c r="B5831" s="1">
        <v>4</v>
      </c>
      <c r="C5831" s="2">
        <v>41165.794723250649</v>
      </c>
      <c r="D5831" s="2">
        <v>41225.794444444444</v>
      </c>
      <c r="E5831" s="1">
        <v>12</v>
      </c>
      <c r="F5831" s="2">
        <v>41169.554701236128</v>
      </c>
      <c r="G5831" s="1">
        <v>0</v>
      </c>
      <c r="H5831" s="32">
        <f>IFERROR(HOUR(Table1[[#This Row],[Cancel Date/time]])+MINUTE(Table1[[#This Row],[Cancel Date/time]])/60,"not cancelled")</f>
        <v>13.3</v>
      </c>
      <c r="I5831" s="47">
        <f>IFERROR(ROUND(Table1[[#This Row],[cancellation time decimal]],0),"not cancelled")</f>
        <v>13</v>
      </c>
      <c r="J5831" s="10">
        <f>IFERROR(MOD(Table1[[#This Row],[cancellation hour rounded]],24),"not cancelled")</f>
        <v>13</v>
      </c>
      <c r="K5831" s="32">
        <f>1/Table1[[#This Row],[Duration (Time between doses '[in hours'])]]</f>
        <v>8.3333333333333329E-2</v>
      </c>
      <c r="L5831" s="33">
        <f>Table1[[#This Row],[number doses per hour]]*INDEX(Table2[price per dose],Table1[[#This Row],[Drug ID]])</f>
        <v>1.448055119047619</v>
      </c>
      <c r="M5831" s="11" t="b">
        <f>AND(Table1[[#This Row],[hour of cancellation 0 to 23]]&gt;=0,Table1[[#This Row],[hour of cancellation 0 to 23]]&lt;=23)</f>
        <v>1</v>
      </c>
    </row>
    <row r="5832" spans="1:13" x14ac:dyDescent="0.3">
      <c r="A5832" s="1">
        <v>5831</v>
      </c>
      <c r="B5832" s="1">
        <v>6</v>
      </c>
      <c r="C5832" s="2">
        <v>41165.846220688356</v>
      </c>
      <c r="D5832" s="2">
        <v>41225.845833333333</v>
      </c>
      <c r="E5832" s="1">
        <v>24</v>
      </c>
      <c r="F5832" s="2">
        <v>41170.864881838002</v>
      </c>
      <c r="G5832" s="1">
        <v>0</v>
      </c>
      <c r="H5832" s="32">
        <f>IFERROR(HOUR(Table1[[#This Row],[Cancel Date/time]])+MINUTE(Table1[[#This Row],[Cancel Date/time]])/60,"not cancelled")</f>
        <v>20.75</v>
      </c>
      <c r="I5832" s="47">
        <f>IFERROR(ROUND(Table1[[#This Row],[cancellation time decimal]],0),"not cancelled")</f>
        <v>21</v>
      </c>
      <c r="J5832" s="10">
        <f>IFERROR(MOD(Table1[[#This Row],[cancellation hour rounded]],24),"not cancelled")</f>
        <v>21</v>
      </c>
      <c r="K5832" s="32">
        <f>1/Table1[[#This Row],[Duration (Time between doses '[in hours'])]]</f>
        <v>4.1666666666666664E-2</v>
      </c>
      <c r="L5832" s="33">
        <f>Table1[[#This Row],[number doses per hour]]*INDEX(Table2[price per dose],Table1[[#This Row],[Drug ID]])</f>
        <v>0.35218749999999999</v>
      </c>
      <c r="M5832" s="11" t="b">
        <f>AND(Table1[[#This Row],[hour of cancellation 0 to 23]]&gt;=0,Table1[[#This Row],[hour of cancellation 0 to 23]]&lt;=23)</f>
        <v>1</v>
      </c>
    </row>
    <row r="5833" spans="1:13" x14ac:dyDescent="0.3">
      <c r="A5833" s="1">
        <v>5832</v>
      </c>
      <c r="B5833" s="1">
        <v>1</v>
      </c>
      <c r="C5833" s="2">
        <v>41165.857035163361</v>
      </c>
      <c r="D5833" s="2">
        <v>41225.856944444444</v>
      </c>
      <c r="E5833" s="1">
        <v>12</v>
      </c>
      <c r="F5833" s="2">
        <v>41166.344642884702</v>
      </c>
      <c r="G5833" s="1">
        <v>0</v>
      </c>
      <c r="H5833" s="32">
        <f>IFERROR(HOUR(Table1[[#This Row],[Cancel Date/time]])+MINUTE(Table1[[#This Row],[Cancel Date/time]])/60,"not cancelled")</f>
        <v>8.2666666666666675</v>
      </c>
      <c r="I5833" s="47">
        <f>IFERROR(ROUND(Table1[[#This Row],[cancellation time decimal]],0),"not cancelled")</f>
        <v>8</v>
      </c>
      <c r="J5833" s="10">
        <f>IFERROR(MOD(Table1[[#This Row],[cancellation hour rounded]],24),"not cancelled")</f>
        <v>8</v>
      </c>
      <c r="K5833" s="32">
        <f>1/Table1[[#This Row],[Duration (Time between doses '[in hours'])]]</f>
        <v>8.3333333333333329E-2</v>
      </c>
      <c r="L5833" s="33">
        <f>Table1[[#This Row],[number doses per hour]]*INDEX(Table2[price per dose],Table1[[#This Row],[Drug ID]])</f>
        <v>0.56619444444444444</v>
      </c>
      <c r="M5833" s="11" t="b">
        <f>AND(Table1[[#This Row],[hour of cancellation 0 to 23]]&gt;=0,Table1[[#This Row],[hour of cancellation 0 to 23]]&lt;=23)</f>
        <v>1</v>
      </c>
    </row>
    <row r="5834" spans="1:13" x14ac:dyDescent="0.3">
      <c r="A5834" s="1">
        <v>5833</v>
      </c>
      <c r="B5834" s="1">
        <v>1</v>
      </c>
      <c r="C5834" s="2">
        <v>41165.8356596909</v>
      </c>
      <c r="D5834" s="2">
        <v>41225.835416666669</v>
      </c>
      <c r="E5834" s="1">
        <v>12</v>
      </c>
      <c r="F5834" s="2">
        <v>41167.993680103231</v>
      </c>
      <c r="G5834" s="1">
        <v>0</v>
      </c>
      <c r="H5834" s="32">
        <f>IFERROR(HOUR(Table1[[#This Row],[Cancel Date/time]])+MINUTE(Table1[[#This Row],[Cancel Date/time]])/60,"not cancelled")</f>
        <v>23.833333333333332</v>
      </c>
      <c r="I5834" s="47">
        <f>IFERROR(ROUND(Table1[[#This Row],[cancellation time decimal]],0),"not cancelled")</f>
        <v>24</v>
      </c>
      <c r="J5834" s="10">
        <f>IFERROR(MOD(Table1[[#This Row],[cancellation hour rounded]],24),"not cancelled")</f>
        <v>0</v>
      </c>
      <c r="K5834" s="32">
        <f>1/Table1[[#This Row],[Duration (Time between doses '[in hours'])]]</f>
        <v>8.3333333333333329E-2</v>
      </c>
      <c r="L5834" s="33">
        <f>Table1[[#This Row],[number doses per hour]]*INDEX(Table2[price per dose],Table1[[#This Row],[Drug ID]])</f>
        <v>0.56619444444444444</v>
      </c>
      <c r="M5834" s="11" t="b">
        <f>AND(Table1[[#This Row],[hour of cancellation 0 to 23]]&gt;=0,Table1[[#This Row],[hour of cancellation 0 to 23]]&lt;=23)</f>
        <v>1</v>
      </c>
    </row>
    <row r="5835" spans="1:13" hidden="1" x14ac:dyDescent="0.3">
      <c r="A5835" s="1">
        <v>5834</v>
      </c>
      <c r="B5835" s="1">
        <v>1</v>
      </c>
      <c r="C5835" s="2">
        <v>41165.840336871152</v>
      </c>
      <c r="D5835" s="2">
        <v>41168.590146612689</v>
      </c>
      <c r="E5835" s="1">
        <v>12</v>
      </c>
      <c r="F5835" s="2" t="s">
        <v>5</v>
      </c>
      <c r="G5835" s="1">
        <v>0</v>
      </c>
      <c r="H5835" s="32" t="str">
        <f>IFERROR(HOUR(Table1[[#This Row],[Cancel Date/time]])+MINUTE(Table1[[#This Row],[Cancel Date/time]])/60,"not cancelled")</f>
        <v>not cancelled</v>
      </c>
      <c r="I5835" s="47" t="str">
        <f>IFERROR(ROUND(Table1[[#This Row],[cancellation time decimal]],0),"not cancelled")</f>
        <v>not cancelled</v>
      </c>
      <c r="J5835" s="10" t="str">
        <f>IFERROR(MOD(Table1[[#This Row],[cancellation hour rounded]],24),"not cancelled")</f>
        <v>not cancelled</v>
      </c>
      <c r="K5835" s="32">
        <f>1/Table1[[#This Row],[Duration (Time between doses '[in hours'])]]</f>
        <v>8.3333333333333329E-2</v>
      </c>
      <c r="L5835" s="33">
        <f>Table1[[#This Row],[number doses per hour]]*INDEX(Table2[price per dose],Table1[[#This Row],[Drug ID]])</f>
        <v>0.56619444444444444</v>
      </c>
      <c r="M5835" s="11" t="b">
        <f>AND(Table1[[#This Row],[hour of cancellation 0 to 23]]&gt;=0,Table1[[#This Row],[hour of cancellation 0 to 23]]&lt;=23)</f>
        <v>0</v>
      </c>
    </row>
    <row r="5836" spans="1:13" x14ac:dyDescent="0.3">
      <c r="A5836" s="1">
        <v>5835</v>
      </c>
      <c r="B5836" s="1">
        <v>6</v>
      </c>
      <c r="C5836" s="2">
        <v>41165.841360018254</v>
      </c>
      <c r="D5836" s="2">
        <v>41225.840972222228</v>
      </c>
      <c r="E5836" s="1">
        <v>24</v>
      </c>
      <c r="F5836" s="2">
        <v>41172.484180907122</v>
      </c>
      <c r="G5836" s="1">
        <v>0</v>
      </c>
      <c r="H5836" s="32">
        <f>IFERROR(HOUR(Table1[[#This Row],[Cancel Date/time]])+MINUTE(Table1[[#This Row],[Cancel Date/time]])/60,"not cancelled")</f>
        <v>11.616666666666667</v>
      </c>
      <c r="I5836" s="47">
        <f>IFERROR(ROUND(Table1[[#This Row],[cancellation time decimal]],0),"not cancelled")</f>
        <v>12</v>
      </c>
      <c r="J5836" s="10">
        <f>IFERROR(MOD(Table1[[#This Row],[cancellation hour rounded]],24),"not cancelled")</f>
        <v>12</v>
      </c>
      <c r="K5836" s="32">
        <f>1/Table1[[#This Row],[Duration (Time between doses '[in hours'])]]</f>
        <v>4.1666666666666664E-2</v>
      </c>
      <c r="L5836" s="33">
        <f>Table1[[#This Row],[number doses per hour]]*INDEX(Table2[price per dose],Table1[[#This Row],[Drug ID]])</f>
        <v>0.35218749999999999</v>
      </c>
      <c r="M5836" s="11" t="b">
        <f>AND(Table1[[#This Row],[hour of cancellation 0 to 23]]&gt;=0,Table1[[#This Row],[hour of cancellation 0 to 23]]&lt;=23)</f>
        <v>1</v>
      </c>
    </row>
    <row r="5837" spans="1:13" x14ac:dyDescent="0.3">
      <c r="A5837" s="1">
        <v>5836</v>
      </c>
      <c r="B5837" s="1">
        <v>6</v>
      </c>
      <c r="C5837" s="2">
        <v>41165.845828189376</v>
      </c>
      <c r="D5837" s="2">
        <v>41225.845833333333</v>
      </c>
      <c r="E5837" s="1">
        <v>24</v>
      </c>
      <c r="F5837" s="2">
        <v>41178.515247945674</v>
      </c>
      <c r="G5837" s="1">
        <v>0</v>
      </c>
      <c r="H5837" s="32">
        <f>IFERROR(HOUR(Table1[[#This Row],[Cancel Date/time]])+MINUTE(Table1[[#This Row],[Cancel Date/time]])/60,"not cancelled")</f>
        <v>12.35</v>
      </c>
      <c r="I5837" s="47">
        <f>IFERROR(ROUND(Table1[[#This Row],[cancellation time decimal]],0),"not cancelled")</f>
        <v>12</v>
      </c>
      <c r="J5837" s="10">
        <f>IFERROR(MOD(Table1[[#This Row],[cancellation hour rounded]],24),"not cancelled")</f>
        <v>12</v>
      </c>
      <c r="K5837" s="32">
        <f>1/Table1[[#This Row],[Duration (Time between doses '[in hours'])]]</f>
        <v>4.1666666666666664E-2</v>
      </c>
      <c r="L5837" s="33">
        <f>Table1[[#This Row],[number doses per hour]]*INDEX(Table2[price per dose],Table1[[#This Row],[Drug ID]])</f>
        <v>0.35218749999999999</v>
      </c>
      <c r="M5837" s="11" t="b">
        <f>AND(Table1[[#This Row],[hour of cancellation 0 to 23]]&gt;=0,Table1[[#This Row],[hour of cancellation 0 to 23]]&lt;=23)</f>
        <v>1</v>
      </c>
    </row>
    <row r="5838" spans="1:13" x14ac:dyDescent="0.3">
      <c r="A5838" s="1">
        <v>5837</v>
      </c>
      <c r="B5838" s="1">
        <v>6</v>
      </c>
      <c r="C5838" s="2">
        <v>41165.948754796613</v>
      </c>
      <c r="D5838" s="2">
        <v>41225.948611111111</v>
      </c>
      <c r="E5838" s="1">
        <v>24</v>
      </c>
      <c r="F5838" s="2">
        <v>41168.495110660719</v>
      </c>
      <c r="G5838" s="1">
        <v>0</v>
      </c>
      <c r="H5838" s="32">
        <f>IFERROR(HOUR(Table1[[#This Row],[Cancel Date/time]])+MINUTE(Table1[[#This Row],[Cancel Date/time]])/60,"not cancelled")</f>
        <v>11.866666666666667</v>
      </c>
      <c r="I5838" s="47">
        <f>IFERROR(ROUND(Table1[[#This Row],[cancellation time decimal]],0),"not cancelled")</f>
        <v>12</v>
      </c>
      <c r="J5838" s="10">
        <f>IFERROR(MOD(Table1[[#This Row],[cancellation hour rounded]],24),"not cancelled")</f>
        <v>12</v>
      </c>
      <c r="K5838" s="32">
        <f>1/Table1[[#This Row],[Duration (Time between doses '[in hours'])]]</f>
        <v>4.1666666666666664E-2</v>
      </c>
      <c r="L5838" s="33">
        <f>Table1[[#This Row],[number doses per hour]]*INDEX(Table2[price per dose],Table1[[#This Row],[Drug ID]])</f>
        <v>0.35218749999999999</v>
      </c>
      <c r="M5838" s="11" t="b">
        <f>AND(Table1[[#This Row],[hour of cancellation 0 to 23]]&gt;=0,Table1[[#This Row],[hour of cancellation 0 to 23]]&lt;=23)</f>
        <v>1</v>
      </c>
    </row>
    <row r="5839" spans="1:13" hidden="1" x14ac:dyDescent="0.3">
      <c r="A5839" s="1">
        <v>5838</v>
      </c>
      <c r="B5839" s="1">
        <v>5</v>
      </c>
      <c r="C5839" s="2">
        <v>41165.964568467629</v>
      </c>
      <c r="D5839" s="2">
        <v>41170.589174682253</v>
      </c>
      <c r="E5839" s="1">
        <v>24</v>
      </c>
      <c r="F5839" s="2" t="s">
        <v>5</v>
      </c>
      <c r="G5839" s="1">
        <v>0</v>
      </c>
      <c r="H5839" s="32" t="str">
        <f>IFERROR(HOUR(Table1[[#This Row],[Cancel Date/time]])+MINUTE(Table1[[#This Row],[Cancel Date/time]])/60,"not cancelled")</f>
        <v>not cancelled</v>
      </c>
      <c r="I5839" s="47" t="str">
        <f>IFERROR(ROUND(Table1[[#This Row],[cancellation time decimal]],0),"not cancelled")</f>
        <v>not cancelled</v>
      </c>
      <c r="J5839" s="10" t="str">
        <f>IFERROR(MOD(Table1[[#This Row],[cancellation hour rounded]],24),"not cancelled")</f>
        <v>not cancelled</v>
      </c>
      <c r="K5839" s="32">
        <f>1/Table1[[#This Row],[Duration (Time between doses '[in hours'])]]</f>
        <v>4.1666666666666664E-2</v>
      </c>
      <c r="L5839" s="33">
        <f>Table1[[#This Row],[number doses per hour]]*INDEX(Table2[price per dose],Table1[[#This Row],[Drug ID]])</f>
        <v>0.2815833333333333</v>
      </c>
      <c r="M5839" s="11" t="b">
        <f>AND(Table1[[#This Row],[hour of cancellation 0 to 23]]&gt;=0,Table1[[#This Row],[hour of cancellation 0 to 23]]&lt;=23)</f>
        <v>0</v>
      </c>
    </row>
    <row r="5840" spans="1:13" x14ac:dyDescent="0.3">
      <c r="A5840" s="1">
        <v>5839</v>
      </c>
      <c r="B5840" s="1">
        <v>3</v>
      </c>
      <c r="C5840" s="2">
        <v>41166.026144251948</v>
      </c>
      <c r="D5840" s="2">
        <v>41226.025694444441</v>
      </c>
      <c r="E5840" s="1">
        <v>24</v>
      </c>
      <c r="F5840" s="2">
        <v>41168.532674368682</v>
      </c>
      <c r="G5840" s="1">
        <v>0</v>
      </c>
      <c r="H5840" s="32">
        <f>IFERROR(HOUR(Table1[[#This Row],[Cancel Date/time]])+MINUTE(Table1[[#This Row],[Cancel Date/time]])/60,"not cancelled")</f>
        <v>12.783333333333333</v>
      </c>
      <c r="I5840" s="47">
        <f>IFERROR(ROUND(Table1[[#This Row],[cancellation time decimal]],0),"not cancelled")</f>
        <v>13</v>
      </c>
      <c r="J5840" s="10">
        <f>IFERROR(MOD(Table1[[#This Row],[cancellation hour rounded]],24),"not cancelled")</f>
        <v>13</v>
      </c>
      <c r="K5840" s="32">
        <f>1/Table1[[#This Row],[Duration (Time between doses '[in hours'])]]</f>
        <v>4.1666666666666664E-2</v>
      </c>
      <c r="L5840" s="33">
        <f>Table1[[#This Row],[number doses per hour]]*INDEX(Table2[price per dose],Table1[[#This Row],[Drug ID]])</f>
        <v>0.18133000000000002</v>
      </c>
      <c r="M5840" s="11" t="b">
        <f>AND(Table1[[#This Row],[hour of cancellation 0 to 23]]&gt;=0,Table1[[#This Row],[hour of cancellation 0 to 23]]&lt;=23)</f>
        <v>1</v>
      </c>
    </row>
    <row r="5841" spans="1:13" hidden="1" x14ac:dyDescent="0.3">
      <c r="A5841" s="1">
        <v>5840</v>
      </c>
      <c r="B5841" s="1">
        <v>3</v>
      </c>
      <c r="C5841" s="2">
        <v>41166.033107623611</v>
      </c>
      <c r="D5841" s="2">
        <v>41168.616307016127</v>
      </c>
      <c r="E5841" s="1">
        <v>24</v>
      </c>
      <c r="F5841" s="2" t="s">
        <v>5</v>
      </c>
      <c r="G5841" s="1">
        <v>0</v>
      </c>
      <c r="H5841" s="32" t="str">
        <f>IFERROR(HOUR(Table1[[#This Row],[Cancel Date/time]])+MINUTE(Table1[[#This Row],[Cancel Date/time]])/60,"not cancelled")</f>
        <v>not cancelled</v>
      </c>
      <c r="I5841" s="47" t="str">
        <f>IFERROR(ROUND(Table1[[#This Row],[cancellation time decimal]],0),"not cancelled")</f>
        <v>not cancelled</v>
      </c>
      <c r="J5841" s="10" t="str">
        <f>IFERROR(MOD(Table1[[#This Row],[cancellation hour rounded]],24),"not cancelled")</f>
        <v>not cancelled</v>
      </c>
      <c r="K5841" s="32">
        <f>1/Table1[[#This Row],[Duration (Time between doses '[in hours'])]]</f>
        <v>4.1666666666666664E-2</v>
      </c>
      <c r="L5841" s="33">
        <f>Table1[[#This Row],[number doses per hour]]*INDEX(Table2[price per dose],Table1[[#This Row],[Drug ID]])</f>
        <v>0.18133000000000002</v>
      </c>
      <c r="M5841" s="11" t="b">
        <f>AND(Table1[[#This Row],[hour of cancellation 0 to 23]]&gt;=0,Table1[[#This Row],[hour of cancellation 0 to 23]]&lt;=23)</f>
        <v>0</v>
      </c>
    </row>
    <row r="5842" spans="1:13" hidden="1" x14ac:dyDescent="0.3">
      <c r="A5842" s="1">
        <v>5841</v>
      </c>
      <c r="B5842" s="1">
        <v>1</v>
      </c>
      <c r="C5842" s="2">
        <v>41166.22025976178</v>
      </c>
      <c r="D5842" s="2">
        <v>41168.886897835313</v>
      </c>
      <c r="E5842" s="1">
        <v>8</v>
      </c>
      <c r="F5842" s="2" t="s">
        <v>5</v>
      </c>
      <c r="G5842" s="1">
        <v>0</v>
      </c>
      <c r="H5842" s="32" t="str">
        <f>IFERROR(HOUR(Table1[[#This Row],[Cancel Date/time]])+MINUTE(Table1[[#This Row],[Cancel Date/time]])/60,"not cancelled")</f>
        <v>not cancelled</v>
      </c>
      <c r="I5842" s="47" t="str">
        <f>IFERROR(ROUND(Table1[[#This Row],[cancellation time decimal]],0),"not cancelled")</f>
        <v>not cancelled</v>
      </c>
      <c r="J5842" s="10" t="str">
        <f>IFERROR(MOD(Table1[[#This Row],[cancellation hour rounded]],24),"not cancelled")</f>
        <v>not cancelled</v>
      </c>
      <c r="K5842" s="32">
        <f>1/Table1[[#This Row],[Duration (Time between doses '[in hours'])]]</f>
        <v>0.125</v>
      </c>
      <c r="L5842" s="33">
        <f>Table1[[#This Row],[number doses per hour]]*INDEX(Table2[price per dose],Table1[[#This Row],[Drug ID]])</f>
        <v>0.84929166666666667</v>
      </c>
      <c r="M5842" s="11" t="b">
        <f>AND(Table1[[#This Row],[hour of cancellation 0 to 23]]&gt;=0,Table1[[#This Row],[hour of cancellation 0 to 23]]&lt;=23)</f>
        <v>0</v>
      </c>
    </row>
    <row r="5843" spans="1:13" hidden="1" x14ac:dyDescent="0.3">
      <c r="A5843" s="1">
        <v>5842</v>
      </c>
      <c r="B5843" s="1">
        <v>8</v>
      </c>
      <c r="C5843" s="2">
        <v>41166.380401448725</v>
      </c>
      <c r="D5843" s="2">
        <v>41169.213576649148</v>
      </c>
      <c r="E5843" s="1">
        <v>3</v>
      </c>
      <c r="F5843" s="2" t="s">
        <v>5</v>
      </c>
      <c r="G5843" s="1">
        <v>0</v>
      </c>
      <c r="H5843" s="32" t="str">
        <f>IFERROR(HOUR(Table1[[#This Row],[Cancel Date/time]])+MINUTE(Table1[[#This Row],[Cancel Date/time]])/60,"not cancelled")</f>
        <v>not cancelled</v>
      </c>
      <c r="I5843" s="47" t="str">
        <f>IFERROR(ROUND(Table1[[#This Row],[cancellation time decimal]],0),"not cancelled")</f>
        <v>not cancelled</v>
      </c>
      <c r="J5843" s="10" t="str">
        <f>IFERROR(MOD(Table1[[#This Row],[cancellation hour rounded]],24),"not cancelled")</f>
        <v>not cancelled</v>
      </c>
      <c r="K5843" s="32">
        <f>1/Table1[[#This Row],[Duration (Time between doses '[in hours'])]]</f>
        <v>0.33333333333333331</v>
      </c>
      <c r="L5843" s="33">
        <f>Table1[[#This Row],[number doses per hour]]*INDEX(Table2[price per dose],Table1[[#This Row],[Drug ID]])</f>
        <v>0.29998222222222221</v>
      </c>
      <c r="M5843" s="11" t="b">
        <f>AND(Table1[[#This Row],[hour of cancellation 0 to 23]]&gt;=0,Table1[[#This Row],[hour of cancellation 0 to 23]]&lt;=23)</f>
        <v>0</v>
      </c>
    </row>
    <row r="5844" spans="1:13" x14ac:dyDescent="0.3">
      <c r="A5844" s="1">
        <v>5843</v>
      </c>
      <c r="B5844" s="1">
        <v>1</v>
      </c>
      <c r="C5844" s="2">
        <v>41166.375918428523</v>
      </c>
      <c r="D5844" s="2">
        <v>41226.375694444447</v>
      </c>
      <c r="E5844" s="1">
        <v>8</v>
      </c>
      <c r="F5844" s="2">
        <v>41167.353732417519</v>
      </c>
      <c r="G5844" s="1">
        <v>0</v>
      </c>
      <c r="H5844" s="32">
        <f>IFERROR(HOUR(Table1[[#This Row],[Cancel Date/time]])+MINUTE(Table1[[#This Row],[Cancel Date/time]])/60,"not cancelled")</f>
        <v>8.4833333333333325</v>
      </c>
      <c r="I5844" s="47">
        <f>IFERROR(ROUND(Table1[[#This Row],[cancellation time decimal]],0),"not cancelled")</f>
        <v>8</v>
      </c>
      <c r="J5844" s="10">
        <f>IFERROR(MOD(Table1[[#This Row],[cancellation hour rounded]],24),"not cancelled")</f>
        <v>8</v>
      </c>
      <c r="K5844" s="32">
        <f>1/Table1[[#This Row],[Duration (Time between doses '[in hours'])]]</f>
        <v>0.125</v>
      </c>
      <c r="L5844" s="33">
        <f>Table1[[#This Row],[number doses per hour]]*INDEX(Table2[price per dose],Table1[[#This Row],[Drug ID]])</f>
        <v>0.84929166666666667</v>
      </c>
      <c r="M5844" s="11" t="b">
        <f>AND(Table1[[#This Row],[hour of cancellation 0 to 23]]&gt;=0,Table1[[#This Row],[hour of cancellation 0 to 23]]&lt;=23)</f>
        <v>1</v>
      </c>
    </row>
    <row r="5845" spans="1:13" x14ac:dyDescent="0.3">
      <c r="A5845" s="1">
        <v>5844</v>
      </c>
      <c r="B5845" s="1">
        <v>1</v>
      </c>
      <c r="C5845" s="2">
        <v>41166.422084562168</v>
      </c>
      <c r="D5845" s="2">
        <v>41226.421527777777</v>
      </c>
      <c r="E5845" s="1">
        <v>8</v>
      </c>
      <c r="F5845" s="2">
        <v>41167.665528576275</v>
      </c>
      <c r="G5845" s="1">
        <v>0</v>
      </c>
      <c r="H5845" s="32">
        <f>IFERROR(HOUR(Table1[[#This Row],[Cancel Date/time]])+MINUTE(Table1[[#This Row],[Cancel Date/time]])/60,"not cancelled")</f>
        <v>15.966666666666667</v>
      </c>
      <c r="I5845" s="47">
        <f>IFERROR(ROUND(Table1[[#This Row],[cancellation time decimal]],0),"not cancelled")</f>
        <v>16</v>
      </c>
      <c r="J5845" s="10">
        <f>IFERROR(MOD(Table1[[#This Row],[cancellation hour rounded]],24),"not cancelled")</f>
        <v>16</v>
      </c>
      <c r="K5845" s="32">
        <f>1/Table1[[#This Row],[Duration (Time between doses '[in hours'])]]</f>
        <v>0.125</v>
      </c>
      <c r="L5845" s="33">
        <f>Table1[[#This Row],[number doses per hour]]*INDEX(Table2[price per dose],Table1[[#This Row],[Drug ID]])</f>
        <v>0.84929166666666667</v>
      </c>
      <c r="M5845" s="11" t="b">
        <f>AND(Table1[[#This Row],[hour of cancellation 0 to 23]]&gt;=0,Table1[[#This Row],[hour of cancellation 0 to 23]]&lt;=23)</f>
        <v>1</v>
      </c>
    </row>
    <row r="5846" spans="1:13" x14ac:dyDescent="0.3">
      <c r="A5846" s="1">
        <v>5845</v>
      </c>
      <c r="B5846" s="1">
        <v>3</v>
      </c>
      <c r="C5846" s="2">
        <v>41166.429711727302</v>
      </c>
      <c r="D5846" s="2">
        <v>41226.429166666661</v>
      </c>
      <c r="E5846" s="1">
        <v>24</v>
      </c>
      <c r="F5846" s="2">
        <v>41169.658097626052</v>
      </c>
      <c r="G5846" s="1">
        <v>0</v>
      </c>
      <c r="H5846" s="32">
        <f>IFERROR(HOUR(Table1[[#This Row],[Cancel Date/time]])+MINUTE(Table1[[#This Row],[Cancel Date/time]])/60,"not cancelled")</f>
        <v>15.783333333333333</v>
      </c>
      <c r="I5846" s="47">
        <f>IFERROR(ROUND(Table1[[#This Row],[cancellation time decimal]],0),"not cancelled")</f>
        <v>16</v>
      </c>
      <c r="J5846" s="10">
        <f>IFERROR(MOD(Table1[[#This Row],[cancellation hour rounded]],24),"not cancelled")</f>
        <v>16</v>
      </c>
      <c r="K5846" s="32">
        <f>1/Table1[[#This Row],[Duration (Time between doses '[in hours'])]]</f>
        <v>4.1666666666666664E-2</v>
      </c>
      <c r="L5846" s="33">
        <f>Table1[[#This Row],[number doses per hour]]*INDEX(Table2[price per dose],Table1[[#This Row],[Drug ID]])</f>
        <v>0.18133000000000002</v>
      </c>
      <c r="M5846" s="11" t="b">
        <f>AND(Table1[[#This Row],[hour of cancellation 0 to 23]]&gt;=0,Table1[[#This Row],[hour of cancellation 0 to 23]]&lt;=23)</f>
        <v>1</v>
      </c>
    </row>
    <row r="5847" spans="1:13" hidden="1" x14ac:dyDescent="0.3">
      <c r="A5847" s="1">
        <v>5846</v>
      </c>
      <c r="B5847" s="1">
        <v>6</v>
      </c>
      <c r="C5847" s="2">
        <v>41166.421385595575</v>
      </c>
      <c r="D5847" s="2">
        <v>41168.795768842414</v>
      </c>
      <c r="E5847" s="1">
        <v>24</v>
      </c>
      <c r="F5847" s="2" t="s">
        <v>5</v>
      </c>
      <c r="G5847" s="1">
        <v>0</v>
      </c>
      <c r="H5847" s="32" t="str">
        <f>IFERROR(HOUR(Table1[[#This Row],[Cancel Date/time]])+MINUTE(Table1[[#This Row],[Cancel Date/time]])/60,"not cancelled")</f>
        <v>not cancelled</v>
      </c>
      <c r="I5847" s="47" t="str">
        <f>IFERROR(ROUND(Table1[[#This Row],[cancellation time decimal]],0),"not cancelled")</f>
        <v>not cancelled</v>
      </c>
      <c r="J5847" s="10" t="str">
        <f>IFERROR(MOD(Table1[[#This Row],[cancellation hour rounded]],24),"not cancelled")</f>
        <v>not cancelled</v>
      </c>
      <c r="K5847" s="32">
        <f>1/Table1[[#This Row],[Duration (Time between doses '[in hours'])]]</f>
        <v>4.1666666666666664E-2</v>
      </c>
      <c r="L5847" s="33">
        <f>Table1[[#This Row],[number doses per hour]]*INDEX(Table2[price per dose],Table1[[#This Row],[Drug ID]])</f>
        <v>0.35218749999999999</v>
      </c>
      <c r="M5847" s="11" t="b">
        <f>AND(Table1[[#This Row],[hour of cancellation 0 to 23]]&gt;=0,Table1[[#This Row],[hour of cancellation 0 to 23]]&lt;=23)</f>
        <v>0</v>
      </c>
    </row>
    <row r="5848" spans="1:13" hidden="1" x14ac:dyDescent="0.3">
      <c r="A5848" s="1">
        <v>5847</v>
      </c>
      <c r="B5848" s="1">
        <v>1</v>
      </c>
      <c r="C5848" s="2">
        <v>41166.480774071002</v>
      </c>
      <c r="D5848" s="2">
        <v>41171.35573493335</v>
      </c>
      <c r="E5848" s="1">
        <v>8</v>
      </c>
      <c r="F5848" s="2" t="s">
        <v>5</v>
      </c>
      <c r="G5848" s="1">
        <v>0</v>
      </c>
      <c r="H5848" s="32" t="str">
        <f>IFERROR(HOUR(Table1[[#This Row],[Cancel Date/time]])+MINUTE(Table1[[#This Row],[Cancel Date/time]])/60,"not cancelled")</f>
        <v>not cancelled</v>
      </c>
      <c r="I5848" s="47" t="str">
        <f>IFERROR(ROUND(Table1[[#This Row],[cancellation time decimal]],0),"not cancelled")</f>
        <v>not cancelled</v>
      </c>
      <c r="J5848" s="10" t="str">
        <f>IFERROR(MOD(Table1[[#This Row],[cancellation hour rounded]],24),"not cancelled")</f>
        <v>not cancelled</v>
      </c>
      <c r="K5848" s="32">
        <f>1/Table1[[#This Row],[Duration (Time between doses '[in hours'])]]</f>
        <v>0.125</v>
      </c>
      <c r="L5848" s="33">
        <f>Table1[[#This Row],[number doses per hour]]*INDEX(Table2[price per dose],Table1[[#This Row],[Drug ID]])</f>
        <v>0.84929166666666667</v>
      </c>
      <c r="M5848" s="11" t="b">
        <f>AND(Table1[[#This Row],[hour of cancellation 0 to 23]]&gt;=0,Table1[[#This Row],[hour of cancellation 0 to 23]]&lt;=23)</f>
        <v>0</v>
      </c>
    </row>
    <row r="5849" spans="1:13" x14ac:dyDescent="0.3">
      <c r="A5849" s="1">
        <v>5848</v>
      </c>
      <c r="B5849" s="1">
        <v>1</v>
      </c>
      <c r="C5849" s="2">
        <v>41166.482472268326</v>
      </c>
      <c r="D5849" s="2">
        <v>41226.481944444444</v>
      </c>
      <c r="E5849" s="1">
        <v>12</v>
      </c>
      <c r="F5849" s="2">
        <v>41167.000231114536</v>
      </c>
      <c r="G5849" s="1">
        <v>0</v>
      </c>
      <c r="H5849" s="32">
        <f>IFERROR(HOUR(Table1[[#This Row],[Cancel Date/time]])+MINUTE(Table1[[#This Row],[Cancel Date/time]])/60,"not cancelled")</f>
        <v>0</v>
      </c>
      <c r="I5849" s="47">
        <f>IFERROR(ROUND(Table1[[#This Row],[cancellation time decimal]],0),"not cancelled")</f>
        <v>0</v>
      </c>
      <c r="J5849" s="10">
        <f>IFERROR(MOD(Table1[[#This Row],[cancellation hour rounded]],24),"not cancelled")</f>
        <v>0</v>
      </c>
      <c r="K5849" s="32">
        <f>1/Table1[[#This Row],[Duration (Time between doses '[in hours'])]]</f>
        <v>8.3333333333333329E-2</v>
      </c>
      <c r="L5849" s="33">
        <f>Table1[[#This Row],[number doses per hour]]*INDEX(Table2[price per dose],Table1[[#This Row],[Drug ID]])</f>
        <v>0.56619444444444444</v>
      </c>
      <c r="M5849" s="11" t="b">
        <f>AND(Table1[[#This Row],[hour of cancellation 0 to 23]]&gt;=0,Table1[[#This Row],[hour of cancellation 0 to 23]]&lt;=23)</f>
        <v>1</v>
      </c>
    </row>
    <row r="5850" spans="1:13" x14ac:dyDescent="0.3">
      <c r="A5850" s="1">
        <v>5849</v>
      </c>
      <c r="B5850" s="1">
        <v>8</v>
      </c>
      <c r="C5850" s="2">
        <v>41166.462278751183</v>
      </c>
      <c r="D5850" s="2">
        <v>41226.461805555555</v>
      </c>
      <c r="E5850" s="1">
        <v>3</v>
      </c>
      <c r="F5850" s="2">
        <v>41173.42523851688</v>
      </c>
      <c r="G5850" s="1">
        <v>0</v>
      </c>
      <c r="H5850" s="32">
        <f>IFERROR(HOUR(Table1[[#This Row],[Cancel Date/time]])+MINUTE(Table1[[#This Row],[Cancel Date/time]])/60,"not cancelled")</f>
        <v>10.199999999999999</v>
      </c>
      <c r="I5850" s="47">
        <f>IFERROR(ROUND(Table1[[#This Row],[cancellation time decimal]],0),"not cancelled")</f>
        <v>10</v>
      </c>
      <c r="J5850" s="10">
        <f>IFERROR(MOD(Table1[[#This Row],[cancellation hour rounded]],24),"not cancelled")</f>
        <v>10</v>
      </c>
      <c r="K5850" s="32">
        <f>1/Table1[[#This Row],[Duration (Time between doses '[in hours'])]]</f>
        <v>0.33333333333333331</v>
      </c>
      <c r="L5850" s="33">
        <f>Table1[[#This Row],[number doses per hour]]*INDEX(Table2[price per dose],Table1[[#This Row],[Drug ID]])</f>
        <v>0.29998222222222221</v>
      </c>
      <c r="M5850" s="11" t="b">
        <f>AND(Table1[[#This Row],[hour of cancellation 0 to 23]]&gt;=0,Table1[[#This Row],[hour of cancellation 0 to 23]]&lt;=23)</f>
        <v>1</v>
      </c>
    </row>
    <row r="5851" spans="1:13" x14ac:dyDescent="0.3">
      <c r="A5851" s="1">
        <v>5850</v>
      </c>
      <c r="B5851" s="1">
        <v>3</v>
      </c>
      <c r="C5851" s="2">
        <v>41166.48279287199</v>
      </c>
      <c r="D5851" s="2">
        <v>41226.482638888891</v>
      </c>
      <c r="E5851" s="1">
        <v>24</v>
      </c>
      <c r="F5851" s="2">
        <v>41168.534776421562</v>
      </c>
      <c r="G5851" s="1">
        <v>0</v>
      </c>
      <c r="H5851" s="32">
        <f>IFERROR(HOUR(Table1[[#This Row],[Cancel Date/time]])+MINUTE(Table1[[#This Row],[Cancel Date/time]])/60,"not cancelled")</f>
        <v>12.833333333333334</v>
      </c>
      <c r="I5851" s="47">
        <f>IFERROR(ROUND(Table1[[#This Row],[cancellation time decimal]],0),"not cancelled")</f>
        <v>13</v>
      </c>
      <c r="J5851" s="10">
        <f>IFERROR(MOD(Table1[[#This Row],[cancellation hour rounded]],24),"not cancelled")</f>
        <v>13</v>
      </c>
      <c r="K5851" s="32">
        <f>1/Table1[[#This Row],[Duration (Time between doses '[in hours'])]]</f>
        <v>4.1666666666666664E-2</v>
      </c>
      <c r="L5851" s="33">
        <f>Table1[[#This Row],[number doses per hour]]*INDEX(Table2[price per dose],Table1[[#This Row],[Drug ID]])</f>
        <v>0.18133000000000002</v>
      </c>
      <c r="M5851" s="11" t="b">
        <f>AND(Table1[[#This Row],[hour of cancellation 0 to 23]]&gt;=0,Table1[[#This Row],[hour of cancellation 0 to 23]]&lt;=23)</f>
        <v>1</v>
      </c>
    </row>
    <row r="5852" spans="1:13" x14ac:dyDescent="0.3">
      <c r="A5852" s="1">
        <v>5851</v>
      </c>
      <c r="B5852" s="1">
        <v>7</v>
      </c>
      <c r="C5852" s="2">
        <v>41166.519133863127</v>
      </c>
      <c r="D5852" s="2">
        <v>41226.518750000003</v>
      </c>
      <c r="E5852" s="1">
        <v>24</v>
      </c>
      <c r="F5852" s="2">
        <v>41193.50848778362</v>
      </c>
      <c r="G5852" s="1">
        <v>0</v>
      </c>
      <c r="H5852" s="32">
        <f>IFERROR(HOUR(Table1[[#This Row],[Cancel Date/time]])+MINUTE(Table1[[#This Row],[Cancel Date/time]])/60,"not cancelled")</f>
        <v>12.2</v>
      </c>
      <c r="I5852" s="47">
        <f>IFERROR(ROUND(Table1[[#This Row],[cancellation time decimal]],0),"not cancelled")</f>
        <v>12</v>
      </c>
      <c r="J5852" s="10">
        <f>IFERROR(MOD(Table1[[#This Row],[cancellation hour rounded]],24),"not cancelled")</f>
        <v>12</v>
      </c>
      <c r="K5852" s="32">
        <f>1/Table1[[#This Row],[Duration (Time between doses '[in hours'])]]</f>
        <v>4.1666666666666664E-2</v>
      </c>
      <c r="L5852" s="33">
        <f>Table1[[#This Row],[number doses per hour]]*INDEX(Table2[price per dose],Table1[[#This Row],[Drug ID]])</f>
        <v>1.2958049999999997</v>
      </c>
      <c r="M5852" s="11" t="b">
        <f>AND(Table1[[#This Row],[hour of cancellation 0 to 23]]&gt;=0,Table1[[#This Row],[hour of cancellation 0 to 23]]&lt;=23)</f>
        <v>1</v>
      </c>
    </row>
    <row r="5853" spans="1:13" x14ac:dyDescent="0.3">
      <c r="A5853" s="1">
        <v>5852</v>
      </c>
      <c r="B5853" s="1">
        <v>1</v>
      </c>
      <c r="C5853" s="2">
        <v>41166.601350870144</v>
      </c>
      <c r="D5853" s="2">
        <v>41226.600694444445</v>
      </c>
      <c r="E5853" s="1">
        <v>8</v>
      </c>
      <c r="F5853" s="2">
        <v>41167.652528775645</v>
      </c>
      <c r="G5853" s="1">
        <v>0</v>
      </c>
      <c r="H5853" s="32">
        <f>IFERROR(HOUR(Table1[[#This Row],[Cancel Date/time]])+MINUTE(Table1[[#This Row],[Cancel Date/time]])/60,"not cancelled")</f>
        <v>15.65</v>
      </c>
      <c r="I5853" s="47">
        <f>IFERROR(ROUND(Table1[[#This Row],[cancellation time decimal]],0),"not cancelled")</f>
        <v>16</v>
      </c>
      <c r="J5853" s="10">
        <f>IFERROR(MOD(Table1[[#This Row],[cancellation hour rounded]],24),"not cancelled")</f>
        <v>16</v>
      </c>
      <c r="K5853" s="32">
        <f>1/Table1[[#This Row],[Duration (Time between doses '[in hours'])]]</f>
        <v>0.125</v>
      </c>
      <c r="L5853" s="33">
        <f>Table1[[#This Row],[number doses per hour]]*INDEX(Table2[price per dose],Table1[[#This Row],[Drug ID]])</f>
        <v>0.84929166666666667</v>
      </c>
      <c r="M5853" s="11" t="b">
        <f>AND(Table1[[#This Row],[hour of cancellation 0 to 23]]&gt;=0,Table1[[#This Row],[hour of cancellation 0 to 23]]&lt;=23)</f>
        <v>1</v>
      </c>
    </row>
    <row r="5854" spans="1:13" x14ac:dyDescent="0.3">
      <c r="A5854" s="1">
        <v>5853</v>
      </c>
      <c r="B5854" s="1">
        <v>1</v>
      </c>
      <c r="C5854" s="2">
        <v>41166.607720415413</v>
      </c>
      <c r="D5854" s="2">
        <v>41226.607638888891</v>
      </c>
      <c r="E5854" s="1">
        <v>12</v>
      </c>
      <c r="F5854" s="2">
        <v>41167.64034437621</v>
      </c>
      <c r="G5854" s="1">
        <v>0</v>
      </c>
      <c r="H5854" s="32">
        <f>IFERROR(HOUR(Table1[[#This Row],[Cancel Date/time]])+MINUTE(Table1[[#This Row],[Cancel Date/time]])/60,"not cancelled")</f>
        <v>15.366666666666667</v>
      </c>
      <c r="I5854" s="47">
        <f>IFERROR(ROUND(Table1[[#This Row],[cancellation time decimal]],0),"not cancelled")</f>
        <v>15</v>
      </c>
      <c r="J5854" s="10">
        <f>IFERROR(MOD(Table1[[#This Row],[cancellation hour rounded]],24),"not cancelled")</f>
        <v>15</v>
      </c>
      <c r="K5854" s="32">
        <f>1/Table1[[#This Row],[Duration (Time between doses '[in hours'])]]</f>
        <v>8.3333333333333329E-2</v>
      </c>
      <c r="L5854" s="33">
        <f>Table1[[#This Row],[number doses per hour]]*INDEX(Table2[price per dose],Table1[[#This Row],[Drug ID]])</f>
        <v>0.56619444444444444</v>
      </c>
      <c r="M5854" s="11" t="b">
        <f>AND(Table1[[#This Row],[hour of cancellation 0 to 23]]&gt;=0,Table1[[#This Row],[hour of cancellation 0 to 23]]&lt;=23)</f>
        <v>1</v>
      </c>
    </row>
    <row r="5855" spans="1:13" x14ac:dyDescent="0.3">
      <c r="A5855" s="1">
        <v>5854</v>
      </c>
      <c r="B5855" s="1">
        <v>1</v>
      </c>
      <c r="C5855" s="2">
        <v>41166.664852948925</v>
      </c>
      <c r="D5855" s="2">
        <v>41226.664583333331</v>
      </c>
      <c r="E5855" s="1">
        <v>8</v>
      </c>
      <c r="F5855" s="2">
        <v>41168.019416012205</v>
      </c>
      <c r="G5855" s="1">
        <v>0</v>
      </c>
      <c r="H5855" s="32">
        <f>IFERROR(HOUR(Table1[[#This Row],[Cancel Date/time]])+MINUTE(Table1[[#This Row],[Cancel Date/time]])/60,"not cancelled")</f>
        <v>0.45</v>
      </c>
      <c r="I5855" s="47">
        <f>IFERROR(ROUND(Table1[[#This Row],[cancellation time decimal]],0),"not cancelled")</f>
        <v>0</v>
      </c>
      <c r="J5855" s="10">
        <f>IFERROR(MOD(Table1[[#This Row],[cancellation hour rounded]],24),"not cancelled")</f>
        <v>0</v>
      </c>
      <c r="K5855" s="32">
        <f>1/Table1[[#This Row],[Duration (Time between doses '[in hours'])]]</f>
        <v>0.125</v>
      </c>
      <c r="L5855" s="33">
        <f>Table1[[#This Row],[number doses per hour]]*INDEX(Table2[price per dose],Table1[[#This Row],[Drug ID]])</f>
        <v>0.84929166666666667</v>
      </c>
      <c r="M5855" s="11" t="b">
        <f>AND(Table1[[#This Row],[hour of cancellation 0 to 23]]&gt;=0,Table1[[#This Row],[hour of cancellation 0 to 23]]&lt;=23)</f>
        <v>1</v>
      </c>
    </row>
    <row r="5856" spans="1:13" x14ac:dyDescent="0.3">
      <c r="A5856" s="1">
        <v>5855</v>
      </c>
      <c r="B5856" s="1">
        <v>1</v>
      </c>
      <c r="C5856" s="2">
        <v>41166.826519253991</v>
      </c>
      <c r="D5856" s="2">
        <v>41226.826388888883</v>
      </c>
      <c r="E5856" s="1">
        <v>12</v>
      </c>
      <c r="F5856" s="2">
        <v>41167.762251458778</v>
      </c>
      <c r="G5856" s="1">
        <v>0</v>
      </c>
      <c r="H5856" s="32">
        <f>IFERROR(HOUR(Table1[[#This Row],[Cancel Date/time]])+MINUTE(Table1[[#This Row],[Cancel Date/time]])/60,"not cancelled")</f>
        <v>18.283333333333335</v>
      </c>
      <c r="I5856" s="47">
        <f>IFERROR(ROUND(Table1[[#This Row],[cancellation time decimal]],0),"not cancelled")</f>
        <v>18</v>
      </c>
      <c r="J5856" s="10">
        <f>IFERROR(MOD(Table1[[#This Row],[cancellation hour rounded]],24),"not cancelled")</f>
        <v>18</v>
      </c>
      <c r="K5856" s="32">
        <f>1/Table1[[#This Row],[Duration (Time between doses '[in hours'])]]</f>
        <v>8.3333333333333329E-2</v>
      </c>
      <c r="L5856" s="33">
        <f>Table1[[#This Row],[number doses per hour]]*INDEX(Table2[price per dose],Table1[[#This Row],[Drug ID]])</f>
        <v>0.56619444444444444</v>
      </c>
      <c r="M5856" s="11" t="b">
        <f>AND(Table1[[#This Row],[hour of cancellation 0 to 23]]&gt;=0,Table1[[#This Row],[hour of cancellation 0 to 23]]&lt;=23)</f>
        <v>1</v>
      </c>
    </row>
    <row r="5857" spans="1:13" hidden="1" x14ac:dyDescent="0.3">
      <c r="A5857" s="1">
        <v>5856</v>
      </c>
      <c r="B5857" s="1">
        <v>6</v>
      </c>
      <c r="C5857" s="2">
        <v>41166.843956752964</v>
      </c>
      <c r="D5857" s="2">
        <v>41171.09375</v>
      </c>
      <c r="E5857" s="1">
        <v>24</v>
      </c>
      <c r="F5857" s="2" t="s">
        <v>5</v>
      </c>
      <c r="G5857" s="1">
        <v>0</v>
      </c>
      <c r="H5857" s="32" t="str">
        <f>IFERROR(HOUR(Table1[[#This Row],[Cancel Date/time]])+MINUTE(Table1[[#This Row],[Cancel Date/time]])/60,"not cancelled")</f>
        <v>not cancelled</v>
      </c>
      <c r="I5857" s="47" t="str">
        <f>IFERROR(ROUND(Table1[[#This Row],[cancellation time decimal]],0),"not cancelled")</f>
        <v>not cancelled</v>
      </c>
      <c r="J5857" s="10" t="str">
        <f>IFERROR(MOD(Table1[[#This Row],[cancellation hour rounded]],24),"not cancelled")</f>
        <v>not cancelled</v>
      </c>
      <c r="K5857" s="32">
        <f>1/Table1[[#This Row],[Duration (Time between doses '[in hours'])]]</f>
        <v>4.1666666666666664E-2</v>
      </c>
      <c r="L5857" s="33">
        <f>Table1[[#This Row],[number doses per hour]]*INDEX(Table2[price per dose],Table1[[#This Row],[Drug ID]])</f>
        <v>0.35218749999999999</v>
      </c>
      <c r="M5857" s="11" t="b">
        <f>AND(Table1[[#This Row],[hour of cancellation 0 to 23]]&gt;=0,Table1[[#This Row],[hour of cancellation 0 to 23]]&lt;=23)</f>
        <v>0</v>
      </c>
    </row>
    <row r="5858" spans="1:13" x14ac:dyDescent="0.3">
      <c r="A5858" s="1">
        <v>5857</v>
      </c>
      <c r="B5858" s="1">
        <v>1</v>
      </c>
      <c r="C5858" s="2">
        <v>41166.855534917631</v>
      </c>
      <c r="D5858" s="2">
        <v>41226.854861111111</v>
      </c>
      <c r="E5858" s="1">
        <v>12</v>
      </c>
      <c r="F5858" s="2">
        <v>41167.59818474936</v>
      </c>
      <c r="G5858" s="1">
        <v>0</v>
      </c>
      <c r="H5858" s="32">
        <f>IFERROR(HOUR(Table1[[#This Row],[Cancel Date/time]])+MINUTE(Table1[[#This Row],[Cancel Date/time]])/60,"not cancelled")</f>
        <v>14.35</v>
      </c>
      <c r="I5858" s="47">
        <f>IFERROR(ROUND(Table1[[#This Row],[cancellation time decimal]],0),"not cancelled")</f>
        <v>14</v>
      </c>
      <c r="J5858" s="10">
        <f>IFERROR(MOD(Table1[[#This Row],[cancellation hour rounded]],24),"not cancelled")</f>
        <v>14</v>
      </c>
      <c r="K5858" s="32">
        <f>1/Table1[[#This Row],[Duration (Time between doses '[in hours'])]]</f>
        <v>8.3333333333333329E-2</v>
      </c>
      <c r="L5858" s="33">
        <f>Table1[[#This Row],[number doses per hour]]*INDEX(Table2[price per dose],Table1[[#This Row],[Drug ID]])</f>
        <v>0.56619444444444444</v>
      </c>
      <c r="M5858" s="11" t="b">
        <f>AND(Table1[[#This Row],[hour of cancellation 0 to 23]]&gt;=0,Table1[[#This Row],[hour of cancellation 0 to 23]]&lt;=23)</f>
        <v>1</v>
      </c>
    </row>
    <row r="5859" spans="1:13" x14ac:dyDescent="0.3">
      <c r="A5859" s="1">
        <v>5858</v>
      </c>
      <c r="B5859" s="1">
        <v>7</v>
      </c>
      <c r="C5859" s="2">
        <v>41167.046325935415</v>
      </c>
      <c r="D5859" s="2">
        <v>41227.04583333333</v>
      </c>
      <c r="E5859" s="1">
        <v>24</v>
      </c>
      <c r="F5859" s="2">
        <v>41175.95713435064</v>
      </c>
      <c r="G5859" s="1">
        <v>0</v>
      </c>
      <c r="H5859" s="32">
        <f>IFERROR(HOUR(Table1[[#This Row],[Cancel Date/time]])+MINUTE(Table1[[#This Row],[Cancel Date/time]])/60,"not cancelled")</f>
        <v>22.966666666666665</v>
      </c>
      <c r="I5859" s="47">
        <f>IFERROR(ROUND(Table1[[#This Row],[cancellation time decimal]],0),"not cancelled")</f>
        <v>23</v>
      </c>
      <c r="J5859" s="10">
        <f>IFERROR(MOD(Table1[[#This Row],[cancellation hour rounded]],24),"not cancelled")</f>
        <v>23</v>
      </c>
      <c r="K5859" s="32">
        <f>1/Table1[[#This Row],[Duration (Time between doses '[in hours'])]]</f>
        <v>4.1666666666666664E-2</v>
      </c>
      <c r="L5859" s="33">
        <f>Table1[[#This Row],[number doses per hour]]*INDEX(Table2[price per dose],Table1[[#This Row],[Drug ID]])</f>
        <v>1.2958049999999997</v>
      </c>
      <c r="M5859" s="11" t="b">
        <f>AND(Table1[[#This Row],[hour of cancellation 0 to 23]]&gt;=0,Table1[[#This Row],[hour of cancellation 0 to 23]]&lt;=23)</f>
        <v>1</v>
      </c>
    </row>
    <row r="5860" spans="1:13" x14ac:dyDescent="0.3">
      <c r="A5860" s="1">
        <v>5859</v>
      </c>
      <c r="B5860" s="1">
        <v>3</v>
      </c>
      <c r="C5860" s="2">
        <v>41167.356273366357</v>
      </c>
      <c r="D5860" s="2">
        <v>41227.356250000004</v>
      </c>
      <c r="E5860" s="1">
        <v>24</v>
      </c>
      <c r="F5860" s="2">
        <v>41169.70949656525</v>
      </c>
      <c r="G5860" s="1">
        <v>0</v>
      </c>
      <c r="H5860" s="32">
        <f>IFERROR(HOUR(Table1[[#This Row],[Cancel Date/time]])+MINUTE(Table1[[#This Row],[Cancel Date/time]])/60,"not cancelled")</f>
        <v>17.016666666666666</v>
      </c>
      <c r="I5860" s="47">
        <f>IFERROR(ROUND(Table1[[#This Row],[cancellation time decimal]],0),"not cancelled")</f>
        <v>17</v>
      </c>
      <c r="J5860" s="10">
        <f>IFERROR(MOD(Table1[[#This Row],[cancellation hour rounded]],24),"not cancelled")</f>
        <v>17</v>
      </c>
      <c r="K5860" s="32">
        <f>1/Table1[[#This Row],[Duration (Time between doses '[in hours'])]]</f>
        <v>4.1666666666666664E-2</v>
      </c>
      <c r="L5860" s="33">
        <f>Table1[[#This Row],[number doses per hour]]*INDEX(Table2[price per dose],Table1[[#This Row],[Drug ID]])</f>
        <v>0.18133000000000002</v>
      </c>
      <c r="M5860" s="11" t="b">
        <f>AND(Table1[[#This Row],[hour of cancellation 0 to 23]]&gt;=0,Table1[[#This Row],[hour of cancellation 0 to 23]]&lt;=23)</f>
        <v>1</v>
      </c>
    </row>
    <row r="5861" spans="1:13" hidden="1" x14ac:dyDescent="0.3">
      <c r="A5861" s="1">
        <v>5860</v>
      </c>
      <c r="B5861" s="1">
        <v>6</v>
      </c>
      <c r="C5861" s="2">
        <v>41167.348699104332</v>
      </c>
      <c r="D5861" s="2">
        <v>41169.889678820284</v>
      </c>
      <c r="E5861" s="1">
        <v>24</v>
      </c>
      <c r="F5861" s="2" t="s">
        <v>5</v>
      </c>
      <c r="G5861" s="1">
        <v>0</v>
      </c>
      <c r="H5861" s="32" t="str">
        <f>IFERROR(HOUR(Table1[[#This Row],[Cancel Date/time]])+MINUTE(Table1[[#This Row],[Cancel Date/time]])/60,"not cancelled")</f>
        <v>not cancelled</v>
      </c>
      <c r="I5861" s="47" t="str">
        <f>IFERROR(ROUND(Table1[[#This Row],[cancellation time decimal]],0),"not cancelled")</f>
        <v>not cancelled</v>
      </c>
      <c r="J5861" s="10" t="str">
        <f>IFERROR(MOD(Table1[[#This Row],[cancellation hour rounded]],24),"not cancelled")</f>
        <v>not cancelled</v>
      </c>
      <c r="K5861" s="32">
        <f>1/Table1[[#This Row],[Duration (Time between doses '[in hours'])]]</f>
        <v>4.1666666666666664E-2</v>
      </c>
      <c r="L5861" s="33">
        <f>Table1[[#This Row],[number doses per hour]]*INDEX(Table2[price per dose],Table1[[#This Row],[Drug ID]])</f>
        <v>0.35218749999999999</v>
      </c>
      <c r="M5861" s="11" t="b">
        <f>AND(Table1[[#This Row],[hour of cancellation 0 to 23]]&gt;=0,Table1[[#This Row],[hour of cancellation 0 to 23]]&lt;=23)</f>
        <v>0</v>
      </c>
    </row>
    <row r="5862" spans="1:13" x14ac:dyDescent="0.3">
      <c r="A5862" s="1">
        <v>5861</v>
      </c>
      <c r="B5862" s="1">
        <v>8</v>
      </c>
      <c r="C5862" s="2">
        <v>41167.404897397399</v>
      </c>
      <c r="D5862" s="2">
        <v>41227.404861111114</v>
      </c>
      <c r="E5862" s="1">
        <v>3</v>
      </c>
      <c r="F5862" s="2">
        <v>41172.349357977218</v>
      </c>
      <c r="G5862" s="1">
        <v>0</v>
      </c>
      <c r="H5862" s="32">
        <f>IFERROR(HOUR(Table1[[#This Row],[Cancel Date/time]])+MINUTE(Table1[[#This Row],[Cancel Date/time]])/60,"not cancelled")</f>
        <v>8.3833333333333329</v>
      </c>
      <c r="I5862" s="47">
        <f>IFERROR(ROUND(Table1[[#This Row],[cancellation time decimal]],0),"not cancelled")</f>
        <v>8</v>
      </c>
      <c r="J5862" s="10">
        <f>IFERROR(MOD(Table1[[#This Row],[cancellation hour rounded]],24),"not cancelled")</f>
        <v>8</v>
      </c>
      <c r="K5862" s="32">
        <f>1/Table1[[#This Row],[Duration (Time between doses '[in hours'])]]</f>
        <v>0.33333333333333331</v>
      </c>
      <c r="L5862" s="33">
        <f>Table1[[#This Row],[number doses per hour]]*INDEX(Table2[price per dose],Table1[[#This Row],[Drug ID]])</f>
        <v>0.29998222222222221</v>
      </c>
      <c r="M5862" s="11" t="b">
        <f>AND(Table1[[#This Row],[hour of cancellation 0 to 23]]&gt;=0,Table1[[#This Row],[hour of cancellation 0 to 23]]&lt;=23)</f>
        <v>1</v>
      </c>
    </row>
    <row r="5863" spans="1:13" x14ac:dyDescent="0.3">
      <c r="A5863" s="1">
        <v>5862</v>
      </c>
      <c r="B5863" s="1">
        <v>1</v>
      </c>
      <c r="C5863" s="2">
        <v>41167.382842604195</v>
      </c>
      <c r="D5863" s="2">
        <v>41227.382638888892</v>
      </c>
      <c r="E5863" s="1">
        <v>8</v>
      </c>
      <c r="F5863" s="2">
        <v>41168.631202772929</v>
      </c>
      <c r="G5863" s="1">
        <v>0</v>
      </c>
      <c r="H5863" s="32">
        <f>IFERROR(HOUR(Table1[[#This Row],[Cancel Date/time]])+MINUTE(Table1[[#This Row],[Cancel Date/time]])/60,"not cancelled")</f>
        <v>15.133333333333333</v>
      </c>
      <c r="I5863" s="47">
        <f>IFERROR(ROUND(Table1[[#This Row],[cancellation time decimal]],0),"not cancelled")</f>
        <v>15</v>
      </c>
      <c r="J5863" s="10">
        <f>IFERROR(MOD(Table1[[#This Row],[cancellation hour rounded]],24),"not cancelled")</f>
        <v>15</v>
      </c>
      <c r="K5863" s="32">
        <f>1/Table1[[#This Row],[Duration (Time between doses '[in hours'])]]</f>
        <v>0.125</v>
      </c>
      <c r="L5863" s="33">
        <f>Table1[[#This Row],[number doses per hour]]*INDEX(Table2[price per dose],Table1[[#This Row],[Drug ID]])</f>
        <v>0.84929166666666667</v>
      </c>
      <c r="M5863" s="11" t="b">
        <f>AND(Table1[[#This Row],[hour of cancellation 0 to 23]]&gt;=0,Table1[[#This Row],[hour of cancellation 0 to 23]]&lt;=23)</f>
        <v>1</v>
      </c>
    </row>
    <row r="5864" spans="1:13" x14ac:dyDescent="0.3">
      <c r="A5864" s="1">
        <v>5863</v>
      </c>
      <c r="B5864" s="1">
        <v>2</v>
      </c>
      <c r="C5864" s="2">
        <v>41167.636617307115</v>
      </c>
      <c r="D5864" s="2">
        <v>41171.844444444447</v>
      </c>
      <c r="E5864" s="1">
        <v>10</v>
      </c>
      <c r="F5864" s="2">
        <v>41168.715368084668</v>
      </c>
      <c r="G5864" s="1">
        <v>0</v>
      </c>
      <c r="H5864" s="32">
        <f>IFERROR(HOUR(Table1[[#This Row],[Cancel Date/time]])+MINUTE(Table1[[#This Row],[Cancel Date/time]])/60,"not cancelled")</f>
        <v>17.166666666666668</v>
      </c>
      <c r="I5864" s="47">
        <f>IFERROR(ROUND(Table1[[#This Row],[cancellation time decimal]],0),"not cancelled")</f>
        <v>17</v>
      </c>
      <c r="J5864" s="10">
        <f>IFERROR(MOD(Table1[[#This Row],[cancellation hour rounded]],24),"not cancelled")</f>
        <v>17</v>
      </c>
      <c r="K5864" s="32">
        <f>1/Table1[[#This Row],[Duration (Time between doses '[in hours'])]]</f>
        <v>0.1</v>
      </c>
      <c r="L5864" s="33">
        <f>Table1[[#This Row],[number doses per hour]]*INDEX(Table2[price per dose],Table1[[#This Row],[Drug ID]])</f>
        <v>0.84959999999999969</v>
      </c>
      <c r="M5864" s="11" t="b">
        <f>AND(Table1[[#This Row],[hour of cancellation 0 to 23]]&gt;=0,Table1[[#This Row],[hour of cancellation 0 to 23]]&lt;=23)</f>
        <v>1</v>
      </c>
    </row>
    <row r="5865" spans="1:13" x14ac:dyDescent="0.3">
      <c r="A5865" s="1">
        <v>5864</v>
      </c>
      <c r="B5865" s="1">
        <v>1</v>
      </c>
      <c r="C5865" s="2">
        <v>41167.633435173353</v>
      </c>
      <c r="D5865" s="2">
        <v>41227.633333333331</v>
      </c>
      <c r="E5865" s="1">
        <v>12</v>
      </c>
      <c r="F5865" s="2">
        <v>41168.305801504444</v>
      </c>
      <c r="G5865" s="1">
        <v>0</v>
      </c>
      <c r="H5865" s="32">
        <f>IFERROR(HOUR(Table1[[#This Row],[Cancel Date/time]])+MINUTE(Table1[[#This Row],[Cancel Date/time]])/60,"not cancelled")</f>
        <v>7.333333333333333</v>
      </c>
      <c r="I5865" s="47">
        <f>IFERROR(ROUND(Table1[[#This Row],[cancellation time decimal]],0),"not cancelled")</f>
        <v>7</v>
      </c>
      <c r="J5865" s="10">
        <f>IFERROR(MOD(Table1[[#This Row],[cancellation hour rounded]],24),"not cancelled")</f>
        <v>7</v>
      </c>
      <c r="K5865" s="32">
        <f>1/Table1[[#This Row],[Duration (Time between doses '[in hours'])]]</f>
        <v>8.3333333333333329E-2</v>
      </c>
      <c r="L5865" s="33">
        <f>Table1[[#This Row],[number doses per hour]]*INDEX(Table2[price per dose],Table1[[#This Row],[Drug ID]])</f>
        <v>0.56619444444444444</v>
      </c>
      <c r="M5865" s="11" t="b">
        <f>AND(Table1[[#This Row],[hour of cancellation 0 to 23]]&gt;=0,Table1[[#This Row],[hour of cancellation 0 to 23]]&lt;=23)</f>
        <v>1</v>
      </c>
    </row>
    <row r="5866" spans="1:13" x14ac:dyDescent="0.3">
      <c r="A5866" s="1">
        <v>5865</v>
      </c>
      <c r="B5866" s="1">
        <v>1</v>
      </c>
      <c r="C5866" s="2">
        <v>41167.65685553645</v>
      </c>
      <c r="D5866" s="2">
        <v>41227.65625</v>
      </c>
      <c r="E5866" s="1">
        <v>12</v>
      </c>
      <c r="F5866" s="2">
        <v>41168.380814960903</v>
      </c>
      <c r="G5866" s="1">
        <v>0</v>
      </c>
      <c r="H5866" s="32">
        <f>IFERROR(HOUR(Table1[[#This Row],[Cancel Date/time]])+MINUTE(Table1[[#This Row],[Cancel Date/time]])/60,"not cancelled")</f>
        <v>9.1333333333333329</v>
      </c>
      <c r="I5866" s="47">
        <f>IFERROR(ROUND(Table1[[#This Row],[cancellation time decimal]],0),"not cancelled")</f>
        <v>9</v>
      </c>
      <c r="J5866" s="10">
        <f>IFERROR(MOD(Table1[[#This Row],[cancellation hour rounded]],24),"not cancelled")</f>
        <v>9</v>
      </c>
      <c r="K5866" s="32">
        <f>1/Table1[[#This Row],[Duration (Time between doses '[in hours'])]]</f>
        <v>8.3333333333333329E-2</v>
      </c>
      <c r="L5866" s="33">
        <f>Table1[[#This Row],[number doses per hour]]*INDEX(Table2[price per dose],Table1[[#This Row],[Drug ID]])</f>
        <v>0.56619444444444444</v>
      </c>
      <c r="M5866" s="11" t="b">
        <f>AND(Table1[[#This Row],[hour of cancellation 0 to 23]]&gt;=0,Table1[[#This Row],[hour of cancellation 0 to 23]]&lt;=23)</f>
        <v>1</v>
      </c>
    </row>
    <row r="5867" spans="1:13" x14ac:dyDescent="0.3">
      <c r="A5867" s="1">
        <v>5866</v>
      </c>
      <c r="B5867" s="1">
        <v>3</v>
      </c>
      <c r="C5867" s="2">
        <v>41167.735916671598</v>
      </c>
      <c r="D5867" s="2">
        <v>41227.73541666667</v>
      </c>
      <c r="E5867" s="1">
        <v>24</v>
      </c>
      <c r="F5867" s="2">
        <v>41170.912557472286</v>
      </c>
      <c r="G5867" s="1">
        <v>0</v>
      </c>
      <c r="H5867" s="32">
        <f>IFERROR(HOUR(Table1[[#This Row],[Cancel Date/time]])+MINUTE(Table1[[#This Row],[Cancel Date/time]])/60,"not cancelled")</f>
        <v>21.9</v>
      </c>
      <c r="I5867" s="47">
        <f>IFERROR(ROUND(Table1[[#This Row],[cancellation time decimal]],0),"not cancelled")</f>
        <v>22</v>
      </c>
      <c r="J5867" s="10">
        <f>IFERROR(MOD(Table1[[#This Row],[cancellation hour rounded]],24),"not cancelled")</f>
        <v>22</v>
      </c>
      <c r="K5867" s="32">
        <f>1/Table1[[#This Row],[Duration (Time between doses '[in hours'])]]</f>
        <v>4.1666666666666664E-2</v>
      </c>
      <c r="L5867" s="33">
        <f>Table1[[#This Row],[number doses per hour]]*INDEX(Table2[price per dose],Table1[[#This Row],[Drug ID]])</f>
        <v>0.18133000000000002</v>
      </c>
      <c r="M5867" s="11" t="b">
        <f>AND(Table1[[#This Row],[hour of cancellation 0 to 23]]&gt;=0,Table1[[#This Row],[hour of cancellation 0 to 23]]&lt;=23)</f>
        <v>1</v>
      </c>
    </row>
    <row r="5868" spans="1:13" x14ac:dyDescent="0.3">
      <c r="A5868" s="1">
        <v>5867</v>
      </c>
      <c r="B5868" s="1">
        <v>7</v>
      </c>
      <c r="C5868" s="2">
        <v>41167.817756979428</v>
      </c>
      <c r="D5868" s="2">
        <v>41227.817361111105</v>
      </c>
      <c r="E5868" s="1">
        <v>24</v>
      </c>
      <c r="F5868" s="2">
        <v>41195.128623676464</v>
      </c>
      <c r="G5868" s="1">
        <v>1</v>
      </c>
      <c r="H5868" s="32">
        <f>IFERROR(HOUR(Table1[[#This Row],[Cancel Date/time]])+MINUTE(Table1[[#This Row],[Cancel Date/time]])/60,"not cancelled")</f>
        <v>3.0833333333333335</v>
      </c>
      <c r="I5868" s="47">
        <f>IFERROR(ROUND(Table1[[#This Row],[cancellation time decimal]],0),"not cancelled")</f>
        <v>3</v>
      </c>
      <c r="J5868" s="10">
        <f>IFERROR(MOD(Table1[[#This Row],[cancellation hour rounded]],24),"not cancelled")</f>
        <v>3</v>
      </c>
      <c r="K5868" s="32">
        <f>1/Table1[[#This Row],[Duration (Time between doses '[in hours'])]]</f>
        <v>4.1666666666666664E-2</v>
      </c>
      <c r="L5868" s="33">
        <f>Table1[[#This Row],[number doses per hour]]*INDEX(Table2[price per dose],Table1[[#This Row],[Drug ID]])</f>
        <v>1.2958049999999997</v>
      </c>
      <c r="M5868" s="11" t="b">
        <f>AND(Table1[[#This Row],[hour of cancellation 0 to 23]]&gt;=0,Table1[[#This Row],[hour of cancellation 0 to 23]]&lt;=23)</f>
        <v>1</v>
      </c>
    </row>
    <row r="5869" spans="1:13" x14ac:dyDescent="0.3">
      <c r="A5869" s="1">
        <v>5868</v>
      </c>
      <c r="B5869" s="1">
        <v>1</v>
      </c>
      <c r="C5869" s="2">
        <v>41167.85740762826</v>
      </c>
      <c r="D5869" s="2">
        <v>41227.856944444444</v>
      </c>
      <c r="E5869" s="1">
        <v>8</v>
      </c>
      <c r="F5869" s="2">
        <v>41168.025387135487</v>
      </c>
      <c r="G5869" s="1">
        <v>0</v>
      </c>
      <c r="H5869" s="32">
        <f>IFERROR(HOUR(Table1[[#This Row],[Cancel Date/time]])+MINUTE(Table1[[#This Row],[Cancel Date/time]])/60,"not cancelled")</f>
        <v>0.6</v>
      </c>
      <c r="I5869" s="47">
        <f>IFERROR(ROUND(Table1[[#This Row],[cancellation time decimal]],0),"not cancelled")</f>
        <v>1</v>
      </c>
      <c r="J5869" s="10">
        <f>IFERROR(MOD(Table1[[#This Row],[cancellation hour rounded]],24),"not cancelled")</f>
        <v>1</v>
      </c>
      <c r="K5869" s="32">
        <f>1/Table1[[#This Row],[Duration (Time between doses '[in hours'])]]</f>
        <v>0.125</v>
      </c>
      <c r="L5869" s="33">
        <f>Table1[[#This Row],[number doses per hour]]*INDEX(Table2[price per dose],Table1[[#This Row],[Drug ID]])</f>
        <v>0.84929166666666667</v>
      </c>
      <c r="M5869" s="11" t="b">
        <f>AND(Table1[[#This Row],[hour of cancellation 0 to 23]]&gt;=0,Table1[[#This Row],[hour of cancellation 0 to 23]]&lt;=23)</f>
        <v>1</v>
      </c>
    </row>
    <row r="5870" spans="1:13" x14ac:dyDescent="0.3">
      <c r="A5870" s="1">
        <v>5869</v>
      </c>
      <c r="B5870" s="1">
        <v>6</v>
      </c>
      <c r="C5870" s="2">
        <v>41167.905064192812</v>
      </c>
      <c r="D5870" s="2">
        <v>41227.904861111114</v>
      </c>
      <c r="E5870" s="1">
        <v>24</v>
      </c>
      <c r="F5870" s="2">
        <v>41173.60198129536</v>
      </c>
      <c r="G5870" s="1">
        <v>0</v>
      </c>
      <c r="H5870" s="32">
        <f>IFERROR(HOUR(Table1[[#This Row],[Cancel Date/time]])+MINUTE(Table1[[#This Row],[Cancel Date/time]])/60,"not cancelled")</f>
        <v>14.433333333333334</v>
      </c>
      <c r="I5870" s="47">
        <f>IFERROR(ROUND(Table1[[#This Row],[cancellation time decimal]],0),"not cancelled")</f>
        <v>14</v>
      </c>
      <c r="J5870" s="10">
        <f>IFERROR(MOD(Table1[[#This Row],[cancellation hour rounded]],24),"not cancelled")</f>
        <v>14</v>
      </c>
      <c r="K5870" s="32">
        <f>1/Table1[[#This Row],[Duration (Time between doses '[in hours'])]]</f>
        <v>4.1666666666666664E-2</v>
      </c>
      <c r="L5870" s="33">
        <f>Table1[[#This Row],[number doses per hour]]*INDEX(Table2[price per dose],Table1[[#This Row],[Drug ID]])</f>
        <v>0.35218749999999999</v>
      </c>
      <c r="M5870" s="11" t="b">
        <f>AND(Table1[[#This Row],[hour of cancellation 0 to 23]]&gt;=0,Table1[[#This Row],[hour of cancellation 0 to 23]]&lt;=23)</f>
        <v>1</v>
      </c>
    </row>
    <row r="5871" spans="1:13" x14ac:dyDescent="0.3">
      <c r="A5871" s="1">
        <v>5870</v>
      </c>
      <c r="B5871" s="1">
        <v>5</v>
      </c>
      <c r="C5871" s="2">
        <v>41167.987522901421</v>
      </c>
      <c r="D5871" s="2">
        <v>41227.987500000003</v>
      </c>
      <c r="E5871" s="1">
        <v>24</v>
      </c>
      <c r="F5871" s="2">
        <v>41169.694129418043</v>
      </c>
      <c r="G5871" s="1">
        <v>0</v>
      </c>
      <c r="H5871" s="32">
        <f>IFERROR(HOUR(Table1[[#This Row],[Cancel Date/time]])+MINUTE(Table1[[#This Row],[Cancel Date/time]])/60,"not cancelled")</f>
        <v>16.649999999999999</v>
      </c>
      <c r="I5871" s="47">
        <f>IFERROR(ROUND(Table1[[#This Row],[cancellation time decimal]],0),"not cancelled")</f>
        <v>17</v>
      </c>
      <c r="J5871" s="10">
        <f>IFERROR(MOD(Table1[[#This Row],[cancellation hour rounded]],24),"not cancelled")</f>
        <v>17</v>
      </c>
      <c r="K5871" s="32">
        <f>1/Table1[[#This Row],[Duration (Time between doses '[in hours'])]]</f>
        <v>4.1666666666666664E-2</v>
      </c>
      <c r="L5871" s="33">
        <f>Table1[[#This Row],[number doses per hour]]*INDEX(Table2[price per dose],Table1[[#This Row],[Drug ID]])</f>
        <v>0.2815833333333333</v>
      </c>
      <c r="M5871" s="11" t="b">
        <f>AND(Table1[[#This Row],[hour of cancellation 0 to 23]]&gt;=0,Table1[[#This Row],[hour of cancellation 0 to 23]]&lt;=23)</f>
        <v>1</v>
      </c>
    </row>
    <row r="5872" spans="1:13" x14ac:dyDescent="0.3">
      <c r="A5872" s="1">
        <v>5871</v>
      </c>
      <c r="B5872" s="1">
        <v>3</v>
      </c>
      <c r="C5872" s="2">
        <v>41168.038480088377</v>
      </c>
      <c r="D5872" s="2">
        <v>41228.038194444445</v>
      </c>
      <c r="E5872" s="1">
        <v>24</v>
      </c>
      <c r="F5872" s="2">
        <v>41172.395448875293</v>
      </c>
      <c r="G5872" s="1">
        <v>0</v>
      </c>
      <c r="H5872" s="32">
        <f>IFERROR(HOUR(Table1[[#This Row],[Cancel Date/time]])+MINUTE(Table1[[#This Row],[Cancel Date/time]])/60,"not cancelled")</f>
        <v>9.4833333333333325</v>
      </c>
      <c r="I5872" s="47">
        <f>IFERROR(ROUND(Table1[[#This Row],[cancellation time decimal]],0),"not cancelled")</f>
        <v>9</v>
      </c>
      <c r="J5872" s="10">
        <f>IFERROR(MOD(Table1[[#This Row],[cancellation hour rounded]],24),"not cancelled")</f>
        <v>9</v>
      </c>
      <c r="K5872" s="32">
        <f>1/Table1[[#This Row],[Duration (Time between doses '[in hours'])]]</f>
        <v>4.1666666666666664E-2</v>
      </c>
      <c r="L5872" s="33">
        <f>Table1[[#This Row],[number doses per hour]]*INDEX(Table2[price per dose],Table1[[#This Row],[Drug ID]])</f>
        <v>0.18133000000000002</v>
      </c>
      <c r="M5872" s="11" t="b">
        <f>AND(Table1[[#This Row],[hour of cancellation 0 to 23]]&gt;=0,Table1[[#This Row],[hour of cancellation 0 to 23]]&lt;=23)</f>
        <v>1</v>
      </c>
    </row>
    <row r="5873" spans="1:13" x14ac:dyDescent="0.3">
      <c r="A5873" s="1">
        <v>5872</v>
      </c>
      <c r="B5873" s="1">
        <v>1</v>
      </c>
      <c r="C5873" s="2">
        <v>41168.043474833161</v>
      </c>
      <c r="D5873" s="2">
        <v>41228.04305555555</v>
      </c>
      <c r="E5873" s="1">
        <v>8</v>
      </c>
      <c r="F5873" s="2">
        <v>41168.663001515459</v>
      </c>
      <c r="G5873" s="1">
        <v>0</v>
      </c>
      <c r="H5873" s="32">
        <f>IFERROR(HOUR(Table1[[#This Row],[Cancel Date/time]])+MINUTE(Table1[[#This Row],[Cancel Date/time]])/60,"not cancelled")</f>
        <v>15.9</v>
      </c>
      <c r="I5873" s="47">
        <f>IFERROR(ROUND(Table1[[#This Row],[cancellation time decimal]],0),"not cancelled")</f>
        <v>16</v>
      </c>
      <c r="J5873" s="10">
        <f>IFERROR(MOD(Table1[[#This Row],[cancellation hour rounded]],24),"not cancelled")</f>
        <v>16</v>
      </c>
      <c r="K5873" s="32">
        <f>1/Table1[[#This Row],[Duration (Time between doses '[in hours'])]]</f>
        <v>0.125</v>
      </c>
      <c r="L5873" s="33">
        <f>Table1[[#This Row],[number doses per hour]]*INDEX(Table2[price per dose],Table1[[#This Row],[Drug ID]])</f>
        <v>0.84929166666666667</v>
      </c>
      <c r="M5873" s="11" t="b">
        <f>AND(Table1[[#This Row],[hour of cancellation 0 to 23]]&gt;=0,Table1[[#This Row],[hour of cancellation 0 to 23]]&lt;=23)</f>
        <v>1</v>
      </c>
    </row>
    <row r="5874" spans="1:13" hidden="1" x14ac:dyDescent="0.3">
      <c r="A5874" s="1">
        <v>5873</v>
      </c>
      <c r="B5874" s="1">
        <v>5</v>
      </c>
      <c r="C5874" s="2">
        <v>41168.150995088559</v>
      </c>
      <c r="D5874" s="2">
        <v>41171.150470702341</v>
      </c>
      <c r="E5874" s="1">
        <v>24</v>
      </c>
      <c r="F5874" s="2" t="s">
        <v>5</v>
      </c>
      <c r="G5874" s="1">
        <v>0</v>
      </c>
      <c r="H5874" s="32" t="str">
        <f>IFERROR(HOUR(Table1[[#This Row],[Cancel Date/time]])+MINUTE(Table1[[#This Row],[Cancel Date/time]])/60,"not cancelled")</f>
        <v>not cancelled</v>
      </c>
      <c r="I5874" s="47" t="str">
        <f>IFERROR(ROUND(Table1[[#This Row],[cancellation time decimal]],0),"not cancelled")</f>
        <v>not cancelled</v>
      </c>
      <c r="J5874" s="10" t="str">
        <f>IFERROR(MOD(Table1[[#This Row],[cancellation hour rounded]],24),"not cancelled")</f>
        <v>not cancelled</v>
      </c>
      <c r="K5874" s="32">
        <f>1/Table1[[#This Row],[Duration (Time between doses '[in hours'])]]</f>
        <v>4.1666666666666664E-2</v>
      </c>
      <c r="L5874" s="33">
        <f>Table1[[#This Row],[number doses per hour]]*INDEX(Table2[price per dose],Table1[[#This Row],[Drug ID]])</f>
        <v>0.2815833333333333</v>
      </c>
      <c r="M5874" s="11" t="b">
        <f>AND(Table1[[#This Row],[hour of cancellation 0 to 23]]&gt;=0,Table1[[#This Row],[hour of cancellation 0 to 23]]&lt;=23)</f>
        <v>0</v>
      </c>
    </row>
    <row r="5875" spans="1:13" x14ac:dyDescent="0.3">
      <c r="A5875" s="1">
        <v>5874</v>
      </c>
      <c r="B5875" s="1">
        <v>3</v>
      </c>
      <c r="C5875" s="2">
        <v>41168.352484271556</v>
      </c>
      <c r="D5875" s="2">
        <v>41228.352083333339</v>
      </c>
      <c r="E5875" s="1">
        <v>24</v>
      </c>
      <c r="F5875" s="2">
        <v>41170.476080852954</v>
      </c>
      <c r="G5875" s="1">
        <v>0</v>
      </c>
      <c r="H5875" s="32">
        <f>IFERROR(HOUR(Table1[[#This Row],[Cancel Date/time]])+MINUTE(Table1[[#This Row],[Cancel Date/time]])/60,"not cancelled")</f>
        <v>11.416666666666666</v>
      </c>
      <c r="I5875" s="47">
        <f>IFERROR(ROUND(Table1[[#This Row],[cancellation time decimal]],0),"not cancelled")</f>
        <v>11</v>
      </c>
      <c r="J5875" s="10">
        <f>IFERROR(MOD(Table1[[#This Row],[cancellation hour rounded]],24),"not cancelled")</f>
        <v>11</v>
      </c>
      <c r="K5875" s="32">
        <f>1/Table1[[#This Row],[Duration (Time between doses '[in hours'])]]</f>
        <v>4.1666666666666664E-2</v>
      </c>
      <c r="L5875" s="33">
        <f>Table1[[#This Row],[number doses per hour]]*INDEX(Table2[price per dose],Table1[[#This Row],[Drug ID]])</f>
        <v>0.18133000000000002</v>
      </c>
      <c r="M5875" s="11" t="b">
        <f>AND(Table1[[#This Row],[hour of cancellation 0 to 23]]&gt;=0,Table1[[#This Row],[hour of cancellation 0 to 23]]&lt;=23)</f>
        <v>1</v>
      </c>
    </row>
    <row r="5876" spans="1:13" x14ac:dyDescent="0.3">
      <c r="A5876" s="1">
        <v>5875</v>
      </c>
      <c r="B5876" s="1">
        <v>2</v>
      </c>
      <c r="C5876" s="2">
        <v>41168.355891584964</v>
      </c>
      <c r="D5876" s="2">
        <v>41228.355555555558</v>
      </c>
      <c r="E5876" s="1">
        <v>10</v>
      </c>
      <c r="F5876" s="2">
        <v>41168.705896409541</v>
      </c>
      <c r="G5876" s="1">
        <v>0</v>
      </c>
      <c r="H5876" s="32">
        <f>IFERROR(HOUR(Table1[[#This Row],[Cancel Date/time]])+MINUTE(Table1[[#This Row],[Cancel Date/time]])/60,"not cancelled")</f>
        <v>16.933333333333334</v>
      </c>
      <c r="I5876" s="47">
        <f>IFERROR(ROUND(Table1[[#This Row],[cancellation time decimal]],0),"not cancelled")</f>
        <v>17</v>
      </c>
      <c r="J5876" s="10">
        <f>IFERROR(MOD(Table1[[#This Row],[cancellation hour rounded]],24),"not cancelled")</f>
        <v>17</v>
      </c>
      <c r="K5876" s="32">
        <f>1/Table1[[#This Row],[Duration (Time between doses '[in hours'])]]</f>
        <v>0.1</v>
      </c>
      <c r="L5876" s="33">
        <f>Table1[[#This Row],[number doses per hour]]*INDEX(Table2[price per dose],Table1[[#This Row],[Drug ID]])</f>
        <v>0.84959999999999969</v>
      </c>
      <c r="M5876" s="11" t="b">
        <f>AND(Table1[[#This Row],[hour of cancellation 0 to 23]]&gt;=0,Table1[[#This Row],[hour of cancellation 0 to 23]]&lt;=23)</f>
        <v>1</v>
      </c>
    </row>
    <row r="5877" spans="1:13" x14ac:dyDescent="0.3">
      <c r="A5877" s="1">
        <v>5876</v>
      </c>
      <c r="B5877" s="1">
        <v>10</v>
      </c>
      <c r="C5877" s="2">
        <v>41168.374162102125</v>
      </c>
      <c r="D5877" s="2">
        <v>41228.373611111114</v>
      </c>
      <c r="E5877" s="1">
        <v>1</v>
      </c>
      <c r="F5877" s="2">
        <v>41175.57418027558</v>
      </c>
      <c r="G5877" s="1">
        <v>3</v>
      </c>
      <c r="H5877" s="32">
        <f>IFERROR(HOUR(Table1[[#This Row],[Cancel Date/time]])+MINUTE(Table1[[#This Row],[Cancel Date/time]])/60,"not cancelled")</f>
        <v>13.766666666666667</v>
      </c>
      <c r="I5877" s="47">
        <f>IFERROR(ROUND(Table1[[#This Row],[cancellation time decimal]],0),"not cancelled")</f>
        <v>14</v>
      </c>
      <c r="J5877" s="10">
        <f>IFERROR(MOD(Table1[[#This Row],[cancellation hour rounded]],24),"not cancelled")</f>
        <v>14</v>
      </c>
      <c r="K5877" s="32">
        <f>1/Table1[[#This Row],[Duration (Time between doses '[in hours'])]]</f>
        <v>1</v>
      </c>
      <c r="L5877" s="33">
        <f>Table1[[#This Row],[number doses per hour]]*INDEX(Table2[price per dose],Table1[[#This Row],[Drug ID]])</f>
        <v>2.5716000000000001</v>
      </c>
      <c r="M5877" s="11" t="b">
        <f>AND(Table1[[#This Row],[hour of cancellation 0 to 23]]&gt;=0,Table1[[#This Row],[hour of cancellation 0 to 23]]&lt;=23)</f>
        <v>1</v>
      </c>
    </row>
    <row r="5878" spans="1:13" x14ac:dyDescent="0.3">
      <c r="A5878" s="1">
        <v>5877</v>
      </c>
      <c r="B5878" s="1">
        <v>8</v>
      </c>
      <c r="C5878" s="2">
        <v>41168.391864178244</v>
      </c>
      <c r="D5878" s="2">
        <v>41172.600000000006</v>
      </c>
      <c r="E5878" s="1">
        <v>3</v>
      </c>
      <c r="F5878" s="2">
        <v>41171.427140080668</v>
      </c>
      <c r="G5878" s="1">
        <v>0</v>
      </c>
      <c r="H5878" s="32">
        <f>IFERROR(HOUR(Table1[[#This Row],[Cancel Date/time]])+MINUTE(Table1[[#This Row],[Cancel Date/time]])/60,"not cancelled")</f>
        <v>10.25</v>
      </c>
      <c r="I5878" s="47">
        <f>IFERROR(ROUND(Table1[[#This Row],[cancellation time decimal]],0),"not cancelled")</f>
        <v>10</v>
      </c>
      <c r="J5878" s="10">
        <f>IFERROR(MOD(Table1[[#This Row],[cancellation hour rounded]],24),"not cancelled")</f>
        <v>10</v>
      </c>
      <c r="K5878" s="32">
        <f>1/Table1[[#This Row],[Duration (Time between doses '[in hours'])]]</f>
        <v>0.33333333333333331</v>
      </c>
      <c r="L5878" s="33">
        <f>Table1[[#This Row],[number doses per hour]]*INDEX(Table2[price per dose],Table1[[#This Row],[Drug ID]])</f>
        <v>0.29998222222222221</v>
      </c>
      <c r="M5878" s="11" t="b">
        <f>AND(Table1[[#This Row],[hour of cancellation 0 to 23]]&gt;=0,Table1[[#This Row],[hour of cancellation 0 to 23]]&lt;=23)</f>
        <v>1</v>
      </c>
    </row>
    <row r="5879" spans="1:13" x14ac:dyDescent="0.3">
      <c r="A5879" s="1">
        <v>5878</v>
      </c>
      <c r="B5879" s="1">
        <v>9</v>
      </c>
      <c r="C5879" s="2">
        <v>41168.412603688128</v>
      </c>
      <c r="D5879" s="2">
        <v>41228.412499999999</v>
      </c>
      <c r="E5879" s="1">
        <v>5</v>
      </c>
      <c r="F5879" s="2">
        <v>41171.454178177315</v>
      </c>
      <c r="G5879" s="1">
        <v>0</v>
      </c>
      <c r="H5879" s="32">
        <f>IFERROR(HOUR(Table1[[#This Row],[Cancel Date/time]])+MINUTE(Table1[[#This Row],[Cancel Date/time]])/60,"not cancelled")</f>
        <v>10.9</v>
      </c>
      <c r="I5879" s="47">
        <f>IFERROR(ROUND(Table1[[#This Row],[cancellation time decimal]],0),"not cancelled")</f>
        <v>11</v>
      </c>
      <c r="J5879" s="10">
        <f>IFERROR(MOD(Table1[[#This Row],[cancellation hour rounded]],24),"not cancelled")</f>
        <v>11</v>
      </c>
      <c r="K5879" s="32">
        <f>1/Table1[[#This Row],[Duration (Time between doses '[in hours'])]]</f>
        <v>0.2</v>
      </c>
      <c r="L5879" s="33">
        <f>Table1[[#This Row],[number doses per hour]]*INDEX(Table2[price per dose],Table1[[#This Row],[Drug ID]])</f>
        <v>5.6740000000000004</v>
      </c>
      <c r="M5879" s="11" t="b">
        <f>AND(Table1[[#This Row],[hour of cancellation 0 to 23]]&gt;=0,Table1[[#This Row],[hour of cancellation 0 to 23]]&lt;=23)</f>
        <v>1</v>
      </c>
    </row>
    <row r="5880" spans="1:13" x14ac:dyDescent="0.3">
      <c r="A5880" s="1">
        <v>5879</v>
      </c>
      <c r="B5880" s="1">
        <v>1</v>
      </c>
      <c r="C5880" s="2">
        <v>41168.406623885683</v>
      </c>
      <c r="D5880" s="2">
        <v>41228.40625</v>
      </c>
      <c r="E5880" s="1">
        <v>8</v>
      </c>
      <c r="F5880" s="2">
        <v>41168.644490162682</v>
      </c>
      <c r="G5880" s="1">
        <v>0</v>
      </c>
      <c r="H5880" s="32">
        <f>IFERROR(HOUR(Table1[[#This Row],[Cancel Date/time]])+MINUTE(Table1[[#This Row],[Cancel Date/time]])/60,"not cancelled")</f>
        <v>15.466666666666667</v>
      </c>
      <c r="I5880" s="47">
        <f>IFERROR(ROUND(Table1[[#This Row],[cancellation time decimal]],0),"not cancelled")</f>
        <v>15</v>
      </c>
      <c r="J5880" s="10">
        <f>IFERROR(MOD(Table1[[#This Row],[cancellation hour rounded]],24),"not cancelled")</f>
        <v>15</v>
      </c>
      <c r="K5880" s="32">
        <f>1/Table1[[#This Row],[Duration (Time between doses '[in hours'])]]</f>
        <v>0.125</v>
      </c>
      <c r="L5880" s="33">
        <f>Table1[[#This Row],[number doses per hour]]*INDEX(Table2[price per dose],Table1[[#This Row],[Drug ID]])</f>
        <v>0.84929166666666667</v>
      </c>
      <c r="M5880" s="11" t="b">
        <f>AND(Table1[[#This Row],[hour of cancellation 0 to 23]]&gt;=0,Table1[[#This Row],[hour of cancellation 0 to 23]]&lt;=23)</f>
        <v>1</v>
      </c>
    </row>
    <row r="5881" spans="1:13" x14ac:dyDescent="0.3">
      <c r="A5881" s="1">
        <v>5880</v>
      </c>
      <c r="B5881" s="1">
        <v>9</v>
      </c>
      <c r="C5881" s="2">
        <v>41168.415960078208</v>
      </c>
      <c r="D5881" s="2">
        <v>41228.415277777778</v>
      </c>
      <c r="E5881" s="1">
        <v>5</v>
      </c>
      <c r="F5881" s="2">
        <v>41171.653754083469</v>
      </c>
      <c r="G5881" s="1">
        <v>1</v>
      </c>
      <c r="H5881" s="32">
        <f>IFERROR(HOUR(Table1[[#This Row],[Cancel Date/time]])+MINUTE(Table1[[#This Row],[Cancel Date/time]])/60,"not cancelled")</f>
        <v>15.683333333333334</v>
      </c>
      <c r="I5881" s="47">
        <f>IFERROR(ROUND(Table1[[#This Row],[cancellation time decimal]],0),"not cancelled")</f>
        <v>16</v>
      </c>
      <c r="J5881" s="10">
        <f>IFERROR(MOD(Table1[[#This Row],[cancellation hour rounded]],24),"not cancelled")</f>
        <v>16</v>
      </c>
      <c r="K5881" s="32">
        <f>1/Table1[[#This Row],[Duration (Time between doses '[in hours'])]]</f>
        <v>0.2</v>
      </c>
      <c r="L5881" s="33">
        <f>Table1[[#This Row],[number doses per hour]]*INDEX(Table2[price per dose],Table1[[#This Row],[Drug ID]])</f>
        <v>5.6740000000000004</v>
      </c>
      <c r="M5881" s="11" t="b">
        <f>AND(Table1[[#This Row],[hour of cancellation 0 to 23]]&gt;=0,Table1[[#This Row],[hour of cancellation 0 to 23]]&lt;=23)</f>
        <v>1</v>
      </c>
    </row>
    <row r="5882" spans="1:13" x14ac:dyDescent="0.3">
      <c r="A5882" s="1">
        <v>5881</v>
      </c>
      <c r="B5882" s="1">
        <v>8</v>
      </c>
      <c r="C5882" s="2">
        <v>41168.383550148923</v>
      </c>
      <c r="D5882" s="2">
        <v>41228.383333333331</v>
      </c>
      <c r="E5882" s="1">
        <v>3</v>
      </c>
      <c r="F5882" s="2">
        <v>41171.658408188414</v>
      </c>
      <c r="G5882" s="1">
        <v>1</v>
      </c>
      <c r="H5882" s="32">
        <f>IFERROR(HOUR(Table1[[#This Row],[Cancel Date/time]])+MINUTE(Table1[[#This Row],[Cancel Date/time]])/60,"not cancelled")</f>
        <v>15.8</v>
      </c>
      <c r="I5882" s="47">
        <f>IFERROR(ROUND(Table1[[#This Row],[cancellation time decimal]],0),"not cancelled")</f>
        <v>16</v>
      </c>
      <c r="J5882" s="10">
        <f>IFERROR(MOD(Table1[[#This Row],[cancellation hour rounded]],24),"not cancelled")</f>
        <v>16</v>
      </c>
      <c r="K5882" s="32">
        <f>1/Table1[[#This Row],[Duration (Time between doses '[in hours'])]]</f>
        <v>0.33333333333333331</v>
      </c>
      <c r="L5882" s="33">
        <f>Table1[[#This Row],[number doses per hour]]*INDEX(Table2[price per dose],Table1[[#This Row],[Drug ID]])</f>
        <v>0.29998222222222221</v>
      </c>
      <c r="M5882" s="11" t="b">
        <f>AND(Table1[[#This Row],[hour of cancellation 0 to 23]]&gt;=0,Table1[[#This Row],[hour of cancellation 0 to 23]]&lt;=23)</f>
        <v>1</v>
      </c>
    </row>
    <row r="5883" spans="1:13" x14ac:dyDescent="0.3">
      <c r="A5883" s="1">
        <v>5882</v>
      </c>
      <c r="B5883" s="1">
        <v>3</v>
      </c>
      <c r="C5883" s="2">
        <v>41168.438367869974</v>
      </c>
      <c r="D5883" s="2">
        <v>41228.438194444439</v>
      </c>
      <c r="E5883" s="1">
        <v>24</v>
      </c>
      <c r="F5883" s="2">
        <v>41170.586548056752</v>
      </c>
      <c r="G5883" s="1">
        <v>0</v>
      </c>
      <c r="H5883" s="32">
        <f>IFERROR(HOUR(Table1[[#This Row],[Cancel Date/time]])+MINUTE(Table1[[#This Row],[Cancel Date/time]])/60,"not cancelled")</f>
        <v>14.066666666666666</v>
      </c>
      <c r="I5883" s="47">
        <f>IFERROR(ROUND(Table1[[#This Row],[cancellation time decimal]],0),"not cancelled")</f>
        <v>14</v>
      </c>
      <c r="J5883" s="10">
        <f>IFERROR(MOD(Table1[[#This Row],[cancellation hour rounded]],24),"not cancelled")</f>
        <v>14</v>
      </c>
      <c r="K5883" s="32">
        <f>1/Table1[[#This Row],[Duration (Time between doses '[in hours'])]]</f>
        <v>4.1666666666666664E-2</v>
      </c>
      <c r="L5883" s="33">
        <f>Table1[[#This Row],[number doses per hour]]*INDEX(Table2[price per dose],Table1[[#This Row],[Drug ID]])</f>
        <v>0.18133000000000002</v>
      </c>
      <c r="M5883" s="11" t="b">
        <f>AND(Table1[[#This Row],[hour of cancellation 0 to 23]]&gt;=0,Table1[[#This Row],[hour of cancellation 0 to 23]]&lt;=23)</f>
        <v>1</v>
      </c>
    </row>
    <row r="5884" spans="1:13" x14ac:dyDescent="0.3">
      <c r="A5884" s="1">
        <v>5883</v>
      </c>
      <c r="B5884" s="1">
        <v>7</v>
      </c>
      <c r="C5884" s="2">
        <v>41168.426662840189</v>
      </c>
      <c r="D5884" s="2">
        <v>41228.426388888889</v>
      </c>
      <c r="E5884" s="1">
        <v>24</v>
      </c>
      <c r="F5884" s="2">
        <v>41188.434777867558</v>
      </c>
      <c r="G5884" s="1">
        <v>0</v>
      </c>
      <c r="H5884" s="32">
        <f>IFERROR(HOUR(Table1[[#This Row],[Cancel Date/time]])+MINUTE(Table1[[#This Row],[Cancel Date/time]])/60,"not cancelled")</f>
        <v>10.433333333333334</v>
      </c>
      <c r="I5884" s="47">
        <f>IFERROR(ROUND(Table1[[#This Row],[cancellation time decimal]],0),"not cancelled")</f>
        <v>10</v>
      </c>
      <c r="J5884" s="10">
        <f>IFERROR(MOD(Table1[[#This Row],[cancellation hour rounded]],24),"not cancelled")</f>
        <v>10</v>
      </c>
      <c r="K5884" s="32">
        <f>1/Table1[[#This Row],[Duration (Time between doses '[in hours'])]]</f>
        <v>4.1666666666666664E-2</v>
      </c>
      <c r="L5884" s="33">
        <f>Table1[[#This Row],[number doses per hour]]*INDEX(Table2[price per dose],Table1[[#This Row],[Drug ID]])</f>
        <v>1.2958049999999997</v>
      </c>
      <c r="M5884" s="11" t="b">
        <f>AND(Table1[[#This Row],[hour of cancellation 0 to 23]]&gt;=0,Table1[[#This Row],[hour of cancellation 0 to 23]]&lt;=23)</f>
        <v>1</v>
      </c>
    </row>
    <row r="5885" spans="1:13" x14ac:dyDescent="0.3">
      <c r="A5885" s="1">
        <v>5884</v>
      </c>
      <c r="B5885" s="1">
        <v>4</v>
      </c>
      <c r="C5885" s="2">
        <v>41168.524597992066</v>
      </c>
      <c r="D5885" s="2">
        <v>41228.524305555555</v>
      </c>
      <c r="E5885" s="1">
        <v>12</v>
      </c>
      <c r="F5885" s="2">
        <v>41170.471597291958</v>
      </c>
      <c r="G5885" s="1">
        <v>0</v>
      </c>
      <c r="H5885" s="32">
        <f>IFERROR(HOUR(Table1[[#This Row],[Cancel Date/time]])+MINUTE(Table1[[#This Row],[Cancel Date/time]])/60,"not cancelled")</f>
        <v>11.316666666666666</v>
      </c>
      <c r="I5885" s="47">
        <f>IFERROR(ROUND(Table1[[#This Row],[cancellation time decimal]],0),"not cancelled")</f>
        <v>11</v>
      </c>
      <c r="J5885" s="10">
        <f>IFERROR(MOD(Table1[[#This Row],[cancellation hour rounded]],24),"not cancelled")</f>
        <v>11</v>
      </c>
      <c r="K5885" s="32">
        <f>1/Table1[[#This Row],[Duration (Time between doses '[in hours'])]]</f>
        <v>8.3333333333333329E-2</v>
      </c>
      <c r="L5885" s="33">
        <f>Table1[[#This Row],[number doses per hour]]*INDEX(Table2[price per dose],Table1[[#This Row],[Drug ID]])</f>
        <v>1.448055119047619</v>
      </c>
      <c r="M5885" s="11" t="b">
        <f>AND(Table1[[#This Row],[hour of cancellation 0 to 23]]&gt;=0,Table1[[#This Row],[hour of cancellation 0 to 23]]&lt;=23)</f>
        <v>1</v>
      </c>
    </row>
    <row r="5886" spans="1:13" x14ac:dyDescent="0.3">
      <c r="A5886" s="1">
        <v>5885</v>
      </c>
      <c r="B5886" s="1">
        <v>1</v>
      </c>
      <c r="C5886" s="2">
        <v>41168.506232452273</v>
      </c>
      <c r="D5886" s="2">
        <v>41228.505555555559</v>
      </c>
      <c r="E5886" s="1">
        <v>12</v>
      </c>
      <c r="F5886" s="2">
        <v>41169.72492851023</v>
      </c>
      <c r="G5886" s="1">
        <v>0</v>
      </c>
      <c r="H5886" s="32">
        <f>IFERROR(HOUR(Table1[[#This Row],[Cancel Date/time]])+MINUTE(Table1[[#This Row],[Cancel Date/time]])/60,"not cancelled")</f>
        <v>17.383333333333333</v>
      </c>
      <c r="I5886" s="47">
        <f>IFERROR(ROUND(Table1[[#This Row],[cancellation time decimal]],0),"not cancelled")</f>
        <v>17</v>
      </c>
      <c r="J5886" s="10">
        <f>IFERROR(MOD(Table1[[#This Row],[cancellation hour rounded]],24),"not cancelled")</f>
        <v>17</v>
      </c>
      <c r="K5886" s="32">
        <f>1/Table1[[#This Row],[Duration (Time between doses '[in hours'])]]</f>
        <v>8.3333333333333329E-2</v>
      </c>
      <c r="L5886" s="33">
        <f>Table1[[#This Row],[number doses per hour]]*INDEX(Table2[price per dose],Table1[[#This Row],[Drug ID]])</f>
        <v>0.56619444444444444</v>
      </c>
      <c r="M5886" s="11" t="b">
        <f>AND(Table1[[#This Row],[hour of cancellation 0 to 23]]&gt;=0,Table1[[#This Row],[hour of cancellation 0 to 23]]&lt;=23)</f>
        <v>1</v>
      </c>
    </row>
    <row r="5887" spans="1:13" hidden="1" x14ac:dyDescent="0.3">
      <c r="A5887" s="1">
        <v>5886</v>
      </c>
      <c r="B5887" s="1">
        <v>1</v>
      </c>
      <c r="C5887" s="2">
        <v>41168.606188437814</v>
      </c>
      <c r="D5887" s="2">
        <v>41171.355824922925</v>
      </c>
      <c r="E5887" s="1">
        <v>12</v>
      </c>
      <c r="F5887" s="2" t="s">
        <v>5</v>
      </c>
      <c r="G5887" s="1">
        <v>0</v>
      </c>
      <c r="H5887" s="32" t="str">
        <f>IFERROR(HOUR(Table1[[#This Row],[Cancel Date/time]])+MINUTE(Table1[[#This Row],[Cancel Date/time]])/60,"not cancelled")</f>
        <v>not cancelled</v>
      </c>
      <c r="I5887" s="47" t="str">
        <f>IFERROR(ROUND(Table1[[#This Row],[cancellation time decimal]],0),"not cancelled")</f>
        <v>not cancelled</v>
      </c>
      <c r="J5887" s="10" t="str">
        <f>IFERROR(MOD(Table1[[#This Row],[cancellation hour rounded]],24),"not cancelled")</f>
        <v>not cancelled</v>
      </c>
      <c r="K5887" s="32">
        <f>1/Table1[[#This Row],[Duration (Time between doses '[in hours'])]]</f>
        <v>8.3333333333333329E-2</v>
      </c>
      <c r="L5887" s="33">
        <f>Table1[[#This Row],[number doses per hour]]*INDEX(Table2[price per dose],Table1[[#This Row],[Drug ID]])</f>
        <v>0.56619444444444444</v>
      </c>
      <c r="M5887" s="11" t="b">
        <f>AND(Table1[[#This Row],[hour of cancellation 0 to 23]]&gt;=0,Table1[[#This Row],[hour of cancellation 0 to 23]]&lt;=23)</f>
        <v>0</v>
      </c>
    </row>
    <row r="5888" spans="1:13" x14ac:dyDescent="0.3">
      <c r="A5888" s="1">
        <v>5887</v>
      </c>
      <c r="B5888" s="1">
        <v>1</v>
      </c>
      <c r="C5888" s="2">
        <v>41168.587927034197</v>
      </c>
      <c r="D5888" s="2">
        <v>41228.587500000001</v>
      </c>
      <c r="E5888" s="1">
        <v>8</v>
      </c>
      <c r="F5888" s="2">
        <v>41169.497602951153</v>
      </c>
      <c r="G5888" s="1">
        <v>0</v>
      </c>
      <c r="H5888" s="32">
        <f>IFERROR(HOUR(Table1[[#This Row],[Cancel Date/time]])+MINUTE(Table1[[#This Row],[Cancel Date/time]])/60,"not cancelled")</f>
        <v>11.933333333333334</v>
      </c>
      <c r="I5888" s="47">
        <f>IFERROR(ROUND(Table1[[#This Row],[cancellation time decimal]],0),"not cancelled")</f>
        <v>12</v>
      </c>
      <c r="J5888" s="10">
        <f>IFERROR(MOD(Table1[[#This Row],[cancellation hour rounded]],24),"not cancelled")</f>
        <v>12</v>
      </c>
      <c r="K5888" s="32">
        <f>1/Table1[[#This Row],[Duration (Time between doses '[in hours'])]]</f>
        <v>0.125</v>
      </c>
      <c r="L5888" s="33">
        <f>Table1[[#This Row],[number doses per hour]]*INDEX(Table2[price per dose],Table1[[#This Row],[Drug ID]])</f>
        <v>0.84929166666666667</v>
      </c>
      <c r="M5888" s="11" t="b">
        <f>AND(Table1[[#This Row],[hour of cancellation 0 to 23]]&gt;=0,Table1[[#This Row],[hour of cancellation 0 to 23]]&lt;=23)</f>
        <v>1</v>
      </c>
    </row>
    <row r="5889" spans="1:13" x14ac:dyDescent="0.3">
      <c r="A5889" s="1">
        <v>5888</v>
      </c>
      <c r="B5889" s="1">
        <v>2</v>
      </c>
      <c r="C5889" s="2">
        <v>41168.621802647125</v>
      </c>
      <c r="D5889" s="2">
        <v>41228.621527777781</v>
      </c>
      <c r="E5889" s="1">
        <v>10</v>
      </c>
      <c r="F5889" s="2">
        <v>41169.377325060013</v>
      </c>
      <c r="G5889" s="1">
        <v>0</v>
      </c>
      <c r="H5889" s="32">
        <f>IFERROR(HOUR(Table1[[#This Row],[Cancel Date/time]])+MINUTE(Table1[[#This Row],[Cancel Date/time]])/60,"not cancelled")</f>
        <v>9.0500000000000007</v>
      </c>
      <c r="I5889" s="47">
        <f>IFERROR(ROUND(Table1[[#This Row],[cancellation time decimal]],0),"not cancelled")</f>
        <v>9</v>
      </c>
      <c r="J5889" s="10">
        <f>IFERROR(MOD(Table1[[#This Row],[cancellation hour rounded]],24),"not cancelled")</f>
        <v>9</v>
      </c>
      <c r="K5889" s="32">
        <f>1/Table1[[#This Row],[Duration (Time between doses '[in hours'])]]</f>
        <v>0.1</v>
      </c>
      <c r="L5889" s="33">
        <f>Table1[[#This Row],[number doses per hour]]*INDEX(Table2[price per dose],Table1[[#This Row],[Drug ID]])</f>
        <v>0.84959999999999969</v>
      </c>
      <c r="M5889" s="11" t="b">
        <f>AND(Table1[[#This Row],[hour of cancellation 0 to 23]]&gt;=0,Table1[[#This Row],[hour of cancellation 0 to 23]]&lt;=23)</f>
        <v>1</v>
      </c>
    </row>
    <row r="5890" spans="1:13" x14ac:dyDescent="0.3">
      <c r="A5890" s="1">
        <v>5889</v>
      </c>
      <c r="B5890" s="1">
        <v>1</v>
      </c>
      <c r="C5890" s="2">
        <v>41168.654578658119</v>
      </c>
      <c r="D5890" s="2">
        <v>41228.654166666667</v>
      </c>
      <c r="E5890" s="1">
        <v>12</v>
      </c>
      <c r="F5890" s="2">
        <v>41169.613286058382</v>
      </c>
      <c r="G5890" s="1">
        <v>0</v>
      </c>
      <c r="H5890" s="32">
        <f>IFERROR(HOUR(Table1[[#This Row],[Cancel Date/time]])+MINUTE(Table1[[#This Row],[Cancel Date/time]])/60,"not cancelled")</f>
        <v>14.716666666666667</v>
      </c>
      <c r="I5890" s="47">
        <f>IFERROR(ROUND(Table1[[#This Row],[cancellation time decimal]],0),"not cancelled")</f>
        <v>15</v>
      </c>
      <c r="J5890" s="10">
        <f>IFERROR(MOD(Table1[[#This Row],[cancellation hour rounded]],24),"not cancelled")</f>
        <v>15</v>
      </c>
      <c r="K5890" s="32">
        <f>1/Table1[[#This Row],[Duration (Time between doses '[in hours'])]]</f>
        <v>8.3333333333333329E-2</v>
      </c>
      <c r="L5890" s="33">
        <f>Table1[[#This Row],[number doses per hour]]*INDEX(Table2[price per dose],Table1[[#This Row],[Drug ID]])</f>
        <v>0.56619444444444444</v>
      </c>
      <c r="M5890" s="11" t="b">
        <f>AND(Table1[[#This Row],[hour of cancellation 0 to 23]]&gt;=0,Table1[[#This Row],[hour of cancellation 0 to 23]]&lt;=23)</f>
        <v>1</v>
      </c>
    </row>
    <row r="5891" spans="1:13" x14ac:dyDescent="0.3">
      <c r="A5891" s="1">
        <v>5890</v>
      </c>
      <c r="B5891" s="1">
        <v>1</v>
      </c>
      <c r="C5891" s="2">
        <v>41168.652088980867</v>
      </c>
      <c r="D5891" s="2">
        <v>41228.652083333334</v>
      </c>
      <c r="E5891" s="1">
        <v>8</v>
      </c>
      <c r="F5891" s="2">
        <v>41168.824859782057</v>
      </c>
      <c r="G5891" s="1">
        <v>0</v>
      </c>
      <c r="H5891" s="32">
        <f>IFERROR(HOUR(Table1[[#This Row],[Cancel Date/time]])+MINUTE(Table1[[#This Row],[Cancel Date/time]])/60,"not cancelled")</f>
        <v>19.783333333333335</v>
      </c>
      <c r="I5891" s="47">
        <f>IFERROR(ROUND(Table1[[#This Row],[cancellation time decimal]],0),"not cancelled")</f>
        <v>20</v>
      </c>
      <c r="J5891" s="10">
        <f>IFERROR(MOD(Table1[[#This Row],[cancellation hour rounded]],24),"not cancelled")</f>
        <v>20</v>
      </c>
      <c r="K5891" s="32">
        <f>1/Table1[[#This Row],[Duration (Time between doses '[in hours'])]]</f>
        <v>0.125</v>
      </c>
      <c r="L5891" s="33">
        <f>Table1[[#This Row],[number doses per hour]]*INDEX(Table2[price per dose],Table1[[#This Row],[Drug ID]])</f>
        <v>0.84929166666666667</v>
      </c>
      <c r="M5891" s="11" t="b">
        <f>AND(Table1[[#This Row],[hour of cancellation 0 to 23]]&gt;=0,Table1[[#This Row],[hour of cancellation 0 to 23]]&lt;=23)</f>
        <v>1</v>
      </c>
    </row>
    <row r="5892" spans="1:13" hidden="1" x14ac:dyDescent="0.3">
      <c r="A5892" s="1">
        <v>5891</v>
      </c>
      <c r="B5892" s="1">
        <v>1</v>
      </c>
      <c r="C5892" s="2">
        <v>41168.66759786394</v>
      </c>
      <c r="D5892" s="2">
        <v>41173.500510158308</v>
      </c>
      <c r="E5892" s="1">
        <v>12</v>
      </c>
      <c r="F5892" s="2" t="s">
        <v>5</v>
      </c>
      <c r="G5892" s="1">
        <v>0</v>
      </c>
      <c r="H5892" s="32" t="str">
        <f>IFERROR(HOUR(Table1[[#This Row],[Cancel Date/time]])+MINUTE(Table1[[#This Row],[Cancel Date/time]])/60,"not cancelled")</f>
        <v>not cancelled</v>
      </c>
      <c r="I5892" s="47" t="str">
        <f>IFERROR(ROUND(Table1[[#This Row],[cancellation time decimal]],0),"not cancelled")</f>
        <v>not cancelled</v>
      </c>
      <c r="J5892" s="10" t="str">
        <f>IFERROR(MOD(Table1[[#This Row],[cancellation hour rounded]],24),"not cancelled")</f>
        <v>not cancelled</v>
      </c>
      <c r="K5892" s="32">
        <f>1/Table1[[#This Row],[Duration (Time between doses '[in hours'])]]</f>
        <v>8.3333333333333329E-2</v>
      </c>
      <c r="L5892" s="33">
        <f>Table1[[#This Row],[number doses per hour]]*INDEX(Table2[price per dose],Table1[[#This Row],[Drug ID]])</f>
        <v>0.56619444444444444</v>
      </c>
      <c r="M5892" s="11" t="b">
        <f>AND(Table1[[#This Row],[hour of cancellation 0 to 23]]&gt;=0,Table1[[#This Row],[hour of cancellation 0 to 23]]&lt;=23)</f>
        <v>0</v>
      </c>
    </row>
    <row r="5893" spans="1:13" x14ac:dyDescent="0.3">
      <c r="A5893" s="1">
        <v>5892</v>
      </c>
      <c r="B5893" s="1">
        <v>3</v>
      </c>
      <c r="C5893" s="2">
        <v>41168.737954218457</v>
      </c>
      <c r="D5893" s="2">
        <v>41228.737500000003</v>
      </c>
      <c r="E5893" s="1">
        <v>24</v>
      </c>
      <c r="F5893" s="2">
        <v>41171.742399498013</v>
      </c>
      <c r="G5893" s="1">
        <v>0</v>
      </c>
      <c r="H5893" s="32">
        <f>IFERROR(HOUR(Table1[[#This Row],[Cancel Date/time]])+MINUTE(Table1[[#This Row],[Cancel Date/time]])/60,"not cancelled")</f>
        <v>17.816666666666666</v>
      </c>
      <c r="I5893" s="47">
        <f>IFERROR(ROUND(Table1[[#This Row],[cancellation time decimal]],0),"not cancelled")</f>
        <v>18</v>
      </c>
      <c r="J5893" s="10">
        <f>IFERROR(MOD(Table1[[#This Row],[cancellation hour rounded]],24),"not cancelled")</f>
        <v>18</v>
      </c>
      <c r="K5893" s="32">
        <f>1/Table1[[#This Row],[Duration (Time between doses '[in hours'])]]</f>
        <v>4.1666666666666664E-2</v>
      </c>
      <c r="L5893" s="33">
        <f>Table1[[#This Row],[number doses per hour]]*INDEX(Table2[price per dose],Table1[[#This Row],[Drug ID]])</f>
        <v>0.18133000000000002</v>
      </c>
      <c r="M5893" s="11" t="b">
        <f>AND(Table1[[#This Row],[hour of cancellation 0 to 23]]&gt;=0,Table1[[#This Row],[hour of cancellation 0 to 23]]&lt;=23)</f>
        <v>1</v>
      </c>
    </row>
    <row r="5894" spans="1:13" x14ac:dyDescent="0.3">
      <c r="A5894" s="1">
        <v>5893</v>
      </c>
      <c r="B5894" s="1">
        <v>3</v>
      </c>
      <c r="C5894" s="2">
        <v>41168.73361966759</v>
      </c>
      <c r="D5894" s="2">
        <v>41228.733333333337</v>
      </c>
      <c r="E5894" s="1">
        <v>24</v>
      </c>
      <c r="F5894" s="2">
        <v>41171.882164532923</v>
      </c>
      <c r="G5894" s="1">
        <v>0</v>
      </c>
      <c r="H5894" s="32">
        <f>IFERROR(HOUR(Table1[[#This Row],[Cancel Date/time]])+MINUTE(Table1[[#This Row],[Cancel Date/time]])/60,"not cancelled")</f>
        <v>21.166666666666668</v>
      </c>
      <c r="I5894" s="47">
        <f>IFERROR(ROUND(Table1[[#This Row],[cancellation time decimal]],0),"not cancelled")</f>
        <v>21</v>
      </c>
      <c r="J5894" s="10">
        <f>IFERROR(MOD(Table1[[#This Row],[cancellation hour rounded]],24),"not cancelled")</f>
        <v>21</v>
      </c>
      <c r="K5894" s="32">
        <f>1/Table1[[#This Row],[Duration (Time between doses '[in hours'])]]</f>
        <v>4.1666666666666664E-2</v>
      </c>
      <c r="L5894" s="33">
        <f>Table1[[#This Row],[number doses per hour]]*INDEX(Table2[price per dose],Table1[[#This Row],[Drug ID]])</f>
        <v>0.18133000000000002</v>
      </c>
      <c r="M5894" s="11" t="b">
        <f>AND(Table1[[#This Row],[hour of cancellation 0 to 23]]&gt;=0,Table1[[#This Row],[hour of cancellation 0 to 23]]&lt;=23)</f>
        <v>1</v>
      </c>
    </row>
    <row r="5895" spans="1:13" x14ac:dyDescent="0.3">
      <c r="A5895" s="1">
        <v>5894</v>
      </c>
      <c r="B5895" s="1">
        <v>2</v>
      </c>
      <c r="C5895" s="2">
        <v>41168.745544603888</v>
      </c>
      <c r="D5895" s="2">
        <v>41228.745138888895</v>
      </c>
      <c r="E5895" s="1">
        <v>10</v>
      </c>
      <c r="F5895" s="2">
        <v>41170.480141010397</v>
      </c>
      <c r="G5895" s="1">
        <v>0</v>
      </c>
      <c r="H5895" s="32">
        <f>IFERROR(HOUR(Table1[[#This Row],[Cancel Date/time]])+MINUTE(Table1[[#This Row],[Cancel Date/time]])/60,"not cancelled")</f>
        <v>11.516666666666667</v>
      </c>
      <c r="I5895" s="47">
        <f>IFERROR(ROUND(Table1[[#This Row],[cancellation time decimal]],0),"not cancelled")</f>
        <v>12</v>
      </c>
      <c r="J5895" s="10">
        <f>IFERROR(MOD(Table1[[#This Row],[cancellation hour rounded]],24),"not cancelled")</f>
        <v>12</v>
      </c>
      <c r="K5895" s="32">
        <f>1/Table1[[#This Row],[Duration (Time between doses '[in hours'])]]</f>
        <v>0.1</v>
      </c>
      <c r="L5895" s="33">
        <f>Table1[[#This Row],[number doses per hour]]*INDEX(Table2[price per dose],Table1[[#This Row],[Drug ID]])</f>
        <v>0.84959999999999969</v>
      </c>
      <c r="M5895" s="11" t="b">
        <f>AND(Table1[[#This Row],[hour of cancellation 0 to 23]]&gt;=0,Table1[[#This Row],[hour of cancellation 0 to 23]]&lt;=23)</f>
        <v>1</v>
      </c>
    </row>
    <row r="5896" spans="1:13" x14ac:dyDescent="0.3">
      <c r="A5896" s="1">
        <v>5895</v>
      </c>
      <c r="B5896" s="1">
        <v>2</v>
      </c>
      <c r="C5896" s="2">
        <v>41168.783077142696</v>
      </c>
      <c r="D5896" s="2">
        <v>41228.782638888886</v>
      </c>
      <c r="E5896" s="1">
        <v>10</v>
      </c>
      <c r="F5896" s="2">
        <v>41170.109398492197</v>
      </c>
      <c r="G5896" s="1">
        <v>0</v>
      </c>
      <c r="H5896" s="32">
        <f>IFERROR(HOUR(Table1[[#This Row],[Cancel Date/time]])+MINUTE(Table1[[#This Row],[Cancel Date/time]])/60,"not cancelled")</f>
        <v>2.6166666666666667</v>
      </c>
      <c r="I5896" s="47">
        <f>IFERROR(ROUND(Table1[[#This Row],[cancellation time decimal]],0),"not cancelled")</f>
        <v>3</v>
      </c>
      <c r="J5896" s="10">
        <f>IFERROR(MOD(Table1[[#This Row],[cancellation hour rounded]],24),"not cancelled")</f>
        <v>3</v>
      </c>
      <c r="K5896" s="32">
        <f>1/Table1[[#This Row],[Duration (Time between doses '[in hours'])]]</f>
        <v>0.1</v>
      </c>
      <c r="L5896" s="33">
        <f>Table1[[#This Row],[number doses per hour]]*INDEX(Table2[price per dose],Table1[[#This Row],[Drug ID]])</f>
        <v>0.84959999999999969</v>
      </c>
      <c r="M5896" s="11" t="b">
        <f>AND(Table1[[#This Row],[hour of cancellation 0 to 23]]&gt;=0,Table1[[#This Row],[hour of cancellation 0 to 23]]&lt;=23)</f>
        <v>1</v>
      </c>
    </row>
    <row r="5897" spans="1:13" hidden="1" x14ac:dyDescent="0.3">
      <c r="A5897" s="1">
        <v>5896</v>
      </c>
      <c r="B5897" s="1">
        <v>1</v>
      </c>
      <c r="C5897" s="2">
        <v>41168.772948653626</v>
      </c>
      <c r="D5897" s="2">
        <v>41171.647300728611</v>
      </c>
      <c r="E5897" s="1">
        <v>12</v>
      </c>
      <c r="F5897" s="2" t="s">
        <v>5</v>
      </c>
      <c r="G5897" s="1">
        <v>0</v>
      </c>
      <c r="H5897" s="32" t="str">
        <f>IFERROR(HOUR(Table1[[#This Row],[Cancel Date/time]])+MINUTE(Table1[[#This Row],[Cancel Date/time]])/60,"not cancelled")</f>
        <v>not cancelled</v>
      </c>
      <c r="I5897" s="47" t="str">
        <f>IFERROR(ROUND(Table1[[#This Row],[cancellation time decimal]],0),"not cancelled")</f>
        <v>not cancelled</v>
      </c>
      <c r="J5897" s="10" t="str">
        <f>IFERROR(MOD(Table1[[#This Row],[cancellation hour rounded]],24),"not cancelled")</f>
        <v>not cancelled</v>
      </c>
      <c r="K5897" s="32">
        <f>1/Table1[[#This Row],[Duration (Time between doses '[in hours'])]]</f>
        <v>8.3333333333333329E-2</v>
      </c>
      <c r="L5897" s="33">
        <f>Table1[[#This Row],[number doses per hour]]*INDEX(Table2[price per dose],Table1[[#This Row],[Drug ID]])</f>
        <v>0.56619444444444444</v>
      </c>
      <c r="M5897" s="11" t="b">
        <f>AND(Table1[[#This Row],[hour of cancellation 0 to 23]]&gt;=0,Table1[[#This Row],[hour of cancellation 0 to 23]]&lt;=23)</f>
        <v>0</v>
      </c>
    </row>
    <row r="5898" spans="1:13" x14ac:dyDescent="0.3">
      <c r="A5898" s="1">
        <v>5897</v>
      </c>
      <c r="B5898" s="1">
        <v>2</v>
      </c>
      <c r="C5898" s="2">
        <v>41168.895754503406</v>
      </c>
      <c r="D5898" s="2">
        <v>41228.895138888889</v>
      </c>
      <c r="E5898" s="1">
        <v>10</v>
      </c>
      <c r="F5898" s="2">
        <v>41169.785633307401</v>
      </c>
      <c r="G5898" s="1">
        <v>0</v>
      </c>
      <c r="H5898" s="32">
        <f>IFERROR(HOUR(Table1[[#This Row],[Cancel Date/time]])+MINUTE(Table1[[#This Row],[Cancel Date/time]])/60,"not cancelled")</f>
        <v>18.850000000000001</v>
      </c>
      <c r="I5898" s="47">
        <f>IFERROR(ROUND(Table1[[#This Row],[cancellation time decimal]],0),"not cancelled")</f>
        <v>19</v>
      </c>
      <c r="J5898" s="10">
        <f>IFERROR(MOD(Table1[[#This Row],[cancellation hour rounded]],24),"not cancelled")</f>
        <v>19</v>
      </c>
      <c r="K5898" s="32">
        <f>1/Table1[[#This Row],[Duration (Time between doses '[in hours'])]]</f>
        <v>0.1</v>
      </c>
      <c r="L5898" s="33">
        <f>Table1[[#This Row],[number doses per hour]]*INDEX(Table2[price per dose],Table1[[#This Row],[Drug ID]])</f>
        <v>0.84959999999999969</v>
      </c>
      <c r="M5898" s="11" t="b">
        <f>AND(Table1[[#This Row],[hour of cancellation 0 to 23]]&gt;=0,Table1[[#This Row],[hour of cancellation 0 to 23]]&lt;=23)</f>
        <v>1</v>
      </c>
    </row>
    <row r="5899" spans="1:13" x14ac:dyDescent="0.3">
      <c r="A5899" s="1">
        <v>5898</v>
      </c>
      <c r="B5899" s="1">
        <v>1</v>
      </c>
      <c r="C5899" s="2">
        <v>41169.023138419223</v>
      </c>
      <c r="D5899" s="2">
        <v>41229.022916666669</v>
      </c>
      <c r="E5899" s="1">
        <v>8</v>
      </c>
      <c r="F5899" s="2">
        <v>41170.489248289421</v>
      </c>
      <c r="G5899" s="1">
        <v>0</v>
      </c>
      <c r="H5899" s="32">
        <f>IFERROR(HOUR(Table1[[#This Row],[Cancel Date/time]])+MINUTE(Table1[[#This Row],[Cancel Date/time]])/60,"not cancelled")</f>
        <v>11.733333333333333</v>
      </c>
      <c r="I5899" s="47">
        <f>IFERROR(ROUND(Table1[[#This Row],[cancellation time decimal]],0),"not cancelled")</f>
        <v>12</v>
      </c>
      <c r="J5899" s="10">
        <f>IFERROR(MOD(Table1[[#This Row],[cancellation hour rounded]],24),"not cancelled")</f>
        <v>12</v>
      </c>
      <c r="K5899" s="32">
        <f>1/Table1[[#This Row],[Duration (Time between doses '[in hours'])]]</f>
        <v>0.125</v>
      </c>
      <c r="L5899" s="33">
        <f>Table1[[#This Row],[number doses per hour]]*INDEX(Table2[price per dose],Table1[[#This Row],[Drug ID]])</f>
        <v>0.84929166666666667</v>
      </c>
      <c r="M5899" s="11" t="b">
        <f>AND(Table1[[#This Row],[hour of cancellation 0 to 23]]&gt;=0,Table1[[#This Row],[hour of cancellation 0 to 23]]&lt;=23)</f>
        <v>1</v>
      </c>
    </row>
    <row r="5900" spans="1:13" x14ac:dyDescent="0.3">
      <c r="A5900" s="1">
        <v>5899</v>
      </c>
      <c r="B5900" s="1">
        <v>6</v>
      </c>
      <c r="C5900" s="2">
        <v>41169.17835097279</v>
      </c>
      <c r="D5900" s="2">
        <v>41229.177777777775</v>
      </c>
      <c r="E5900" s="1">
        <v>24</v>
      </c>
      <c r="F5900" s="2">
        <v>41171.441737144603</v>
      </c>
      <c r="G5900" s="1">
        <v>0</v>
      </c>
      <c r="H5900" s="32">
        <f>IFERROR(HOUR(Table1[[#This Row],[Cancel Date/time]])+MINUTE(Table1[[#This Row],[Cancel Date/time]])/60,"not cancelled")</f>
        <v>10.6</v>
      </c>
      <c r="I5900" s="47">
        <f>IFERROR(ROUND(Table1[[#This Row],[cancellation time decimal]],0),"not cancelled")</f>
        <v>11</v>
      </c>
      <c r="J5900" s="10">
        <f>IFERROR(MOD(Table1[[#This Row],[cancellation hour rounded]],24),"not cancelled")</f>
        <v>11</v>
      </c>
      <c r="K5900" s="32">
        <f>1/Table1[[#This Row],[Duration (Time between doses '[in hours'])]]</f>
        <v>4.1666666666666664E-2</v>
      </c>
      <c r="L5900" s="33">
        <f>Table1[[#This Row],[number doses per hour]]*INDEX(Table2[price per dose],Table1[[#This Row],[Drug ID]])</f>
        <v>0.35218749999999999</v>
      </c>
      <c r="M5900" s="11" t="b">
        <f>AND(Table1[[#This Row],[hour of cancellation 0 to 23]]&gt;=0,Table1[[#This Row],[hour of cancellation 0 to 23]]&lt;=23)</f>
        <v>1</v>
      </c>
    </row>
    <row r="5901" spans="1:13" hidden="1" x14ac:dyDescent="0.3">
      <c r="A5901" s="1">
        <v>5900</v>
      </c>
      <c r="B5901" s="1">
        <v>5</v>
      </c>
      <c r="C5901" s="2">
        <v>41169.319337437024</v>
      </c>
      <c r="D5901" s="2">
        <v>41171.777388883012</v>
      </c>
      <c r="E5901" s="1">
        <v>24</v>
      </c>
      <c r="F5901" s="2" t="s">
        <v>5</v>
      </c>
      <c r="G5901" s="1">
        <v>0</v>
      </c>
      <c r="H5901" s="32" t="str">
        <f>IFERROR(HOUR(Table1[[#This Row],[Cancel Date/time]])+MINUTE(Table1[[#This Row],[Cancel Date/time]])/60,"not cancelled")</f>
        <v>not cancelled</v>
      </c>
      <c r="I5901" s="47" t="str">
        <f>IFERROR(ROUND(Table1[[#This Row],[cancellation time decimal]],0),"not cancelled")</f>
        <v>not cancelled</v>
      </c>
      <c r="J5901" s="10" t="str">
        <f>IFERROR(MOD(Table1[[#This Row],[cancellation hour rounded]],24),"not cancelled")</f>
        <v>not cancelled</v>
      </c>
      <c r="K5901" s="32">
        <f>1/Table1[[#This Row],[Duration (Time between doses '[in hours'])]]</f>
        <v>4.1666666666666664E-2</v>
      </c>
      <c r="L5901" s="33">
        <f>Table1[[#This Row],[number doses per hour]]*INDEX(Table2[price per dose],Table1[[#This Row],[Drug ID]])</f>
        <v>0.2815833333333333</v>
      </c>
      <c r="M5901" s="11" t="b">
        <f>AND(Table1[[#This Row],[hour of cancellation 0 to 23]]&gt;=0,Table1[[#This Row],[hour of cancellation 0 to 23]]&lt;=23)</f>
        <v>0</v>
      </c>
    </row>
    <row r="5902" spans="1:13" x14ac:dyDescent="0.3">
      <c r="A5902" s="1">
        <v>5901</v>
      </c>
      <c r="B5902" s="1">
        <v>1</v>
      </c>
      <c r="C5902" s="2">
        <v>41169.315559896102</v>
      </c>
      <c r="D5902" s="2">
        <v>41229.315277777772</v>
      </c>
      <c r="E5902" s="1">
        <v>8</v>
      </c>
      <c r="F5902" s="2">
        <v>41170.717241055332</v>
      </c>
      <c r="G5902" s="1">
        <v>0</v>
      </c>
      <c r="H5902" s="32">
        <f>IFERROR(HOUR(Table1[[#This Row],[Cancel Date/time]])+MINUTE(Table1[[#This Row],[Cancel Date/time]])/60,"not cancelled")</f>
        <v>17.2</v>
      </c>
      <c r="I5902" s="47">
        <f>IFERROR(ROUND(Table1[[#This Row],[cancellation time decimal]],0),"not cancelled")</f>
        <v>17</v>
      </c>
      <c r="J5902" s="10">
        <f>IFERROR(MOD(Table1[[#This Row],[cancellation hour rounded]],24),"not cancelled")</f>
        <v>17</v>
      </c>
      <c r="K5902" s="32">
        <f>1/Table1[[#This Row],[Duration (Time between doses '[in hours'])]]</f>
        <v>0.125</v>
      </c>
      <c r="L5902" s="33">
        <f>Table1[[#This Row],[number doses per hour]]*INDEX(Table2[price per dose],Table1[[#This Row],[Drug ID]])</f>
        <v>0.84929166666666667</v>
      </c>
      <c r="M5902" s="11" t="b">
        <f>AND(Table1[[#This Row],[hour of cancellation 0 to 23]]&gt;=0,Table1[[#This Row],[hour of cancellation 0 to 23]]&lt;=23)</f>
        <v>1</v>
      </c>
    </row>
    <row r="5903" spans="1:13" x14ac:dyDescent="0.3">
      <c r="A5903" s="1">
        <v>5902</v>
      </c>
      <c r="B5903" s="1">
        <v>4</v>
      </c>
      <c r="C5903" s="2">
        <v>41169.406900220063</v>
      </c>
      <c r="D5903" s="2">
        <v>41229.40625</v>
      </c>
      <c r="E5903" s="1">
        <v>12</v>
      </c>
      <c r="F5903" s="2">
        <v>41170.526016452284</v>
      </c>
      <c r="G5903" s="1">
        <v>0</v>
      </c>
      <c r="H5903" s="32">
        <f>IFERROR(HOUR(Table1[[#This Row],[Cancel Date/time]])+MINUTE(Table1[[#This Row],[Cancel Date/time]])/60,"not cancelled")</f>
        <v>12.616666666666667</v>
      </c>
      <c r="I5903" s="47">
        <f>IFERROR(ROUND(Table1[[#This Row],[cancellation time decimal]],0),"not cancelled")</f>
        <v>13</v>
      </c>
      <c r="J5903" s="10">
        <f>IFERROR(MOD(Table1[[#This Row],[cancellation hour rounded]],24),"not cancelled")</f>
        <v>13</v>
      </c>
      <c r="K5903" s="32">
        <f>1/Table1[[#This Row],[Duration (Time between doses '[in hours'])]]</f>
        <v>8.3333333333333329E-2</v>
      </c>
      <c r="L5903" s="33">
        <f>Table1[[#This Row],[number doses per hour]]*INDEX(Table2[price per dose],Table1[[#This Row],[Drug ID]])</f>
        <v>1.448055119047619</v>
      </c>
      <c r="M5903" s="11" t="b">
        <f>AND(Table1[[#This Row],[hour of cancellation 0 to 23]]&gt;=0,Table1[[#This Row],[hour of cancellation 0 to 23]]&lt;=23)</f>
        <v>1</v>
      </c>
    </row>
    <row r="5904" spans="1:13" x14ac:dyDescent="0.3">
      <c r="A5904" s="1">
        <v>5903</v>
      </c>
      <c r="B5904" s="1">
        <v>7</v>
      </c>
      <c r="C5904" s="2">
        <v>41169.410143351415</v>
      </c>
      <c r="D5904" s="2">
        <v>41229.409722222219</v>
      </c>
      <c r="E5904" s="1">
        <v>24</v>
      </c>
      <c r="F5904" s="2">
        <v>41172.505094675435</v>
      </c>
      <c r="G5904" s="1">
        <v>0</v>
      </c>
      <c r="H5904" s="32">
        <f>IFERROR(HOUR(Table1[[#This Row],[Cancel Date/time]])+MINUTE(Table1[[#This Row],[Cancel Date/time]])/60,"not cancelled")</f>
        <v>12.116666666666667</v>
      </c>
      <c r="I5904" s="47">
        <f>IFERROR(ROUND(Table1[[#This Row],[cancellation time decimal]],0),"not cancelled")</f>
        <v>12</v>
      </c>
      <c r="J5904" s="10">
        <f>IFERROR(MOD(Table1[[#This Row],[cancellation hour rounded]],24),"not cancelled")</f>
        <v>12</v>
      </c>
      <c r="K5904" s="32">
        <f>1/Table1[[#This Row],[Duration (Time between doses '[in hours'])]]</f>
        <v>4.1666666666666664E-2</v>
      </c>
      <c r="L5904" s="33">
        <f>Table1[[#This Row],[number doses per hour]]*INDEX(Table2[price per dose],Table1[[#This Row],[Drug ID]])</f>
        <v>1.2958049999999997</v>
      </c>
      <c r="M5904" s="11" t="b">
        <f>AND(Table1[[#This Row],[hour of cancellation 0 to 23]]&gt;=0,Table1[[#This Row],[hour of cancellation 0 to 23]]&lt;=23)</f>
        <v>1</v>
      </c>
    </row>
    <row r="5905" spans="1:13" x14ac:dyDescent="0.3">
      <c r="A5905" s="1">
        <v>5904</v>
      </c>
      <c r="B5905" s="1">
        <v>6</v>
      </c>
      <c r="C5905" s="2">
        <v>41169.386304589221</v>
      </c>
      <c r="D5905" s="2">
        <v>41229.386111111111</v>
      </c>
      <c r="E5905" s="1">
        <v>24</v>
      </c>
      <c r="F5905" s="2">
        <v>41172.790611085184</v>
      </c>
      <c r="G5905" s="1">
        <v>0</v>
      </c>
      <c r="H5905" s="32">
        <f>IFERROR(HOUR(Table1[[#This Row],[Cancel Date/time]])+MINUTE(Table1[[#This Row],[Cancel Date/time]])/60,"not cancelled")</f>
        <v>18.966666666666665</v>
      </c>
      <c r="I5905" s="47">
        <f>IFERROR(ROUND(Table1[[#This Row],[cancellation time decimal]],0),"not cancelled")</f>
        <v>19</v>
      </c>
      <c r="J5905" s="10">
        <f>IFERROR(MOD(Table1[[#This Row],[cancellation hour rounded]],24),"not cancelled")</f>
        <v>19</v>
      </c>
      <c r="K5905" s="32">
        <f>1/Table1[[#This Row],[Duration (Time between doses '[in hours'])]]</f>
        <v>4.1666666666666664E-2</v>
      </c>
      <c r="L5905" s="33">
        <f>Table1[[#This Row],[number doses per hour]]*INDEX(Table2[price per dose],Table1[[#This Row],[Drug ID]])</f>
        <v>0.35218749999999999</v>
      </c>
      <c r="M5905" s="11" t="b">
        <f>AND(Table1[[#This Row],[hour of cancellation 0 to 23]]&gt;=0,Table1[[#This Row],[hour of cancellation 0 to 23]]&lt;=23)</f>
        <v>1</v>
      </c>
    </row>
    <row r="5906" spans="1:13" x14ac:dyDescent="0.3">
      <c r="A5906" s="1">
        <v>5905</v>
      </c>
      <c r="B5906" s="1">
        <v>9</v>
      </c>
      <c r="C5906" s="2">
        <v>41169.414955819484</v>
      </c>
      <c r="D5906" s="2">
        <v>41229.414583333331</v>
      </c>
      <c r="E5906" s="1">
        <v>5</v>
      </c>
      <c r="F5906" s="2">
        <v>41172.633101845517</v>
      </c>
      <c r="G5906" s="1">
        <v>0</v>
      </c>
      <c r="H5906" s="32">
        <f>IFERROR(HOUR(Table1[[#This Row],[Cancel Date/time]])+MINUTE(Table1[[#This Row],[Cancel Date/time]])/60,"not cancelled")</f>
        <v>15.183333333333334</v>
      </c>
      <c r="I5906" s="47">
        <f>IFERROR(ROUND(Table1[[#This Row],[cancellation time decimal]],0),"not cancelled")</f>
        <v>15</v>
      </c>
      <c r="J5906" s="10">
        <f>IFERROR(MOD(Table1[[#This Row],[cancellation hour rounded]],24),"not cancelled")</f>
        <v>15</v>
      </c>
      <c r="K5906" s="32">
        <f>1/Table1[[#This Row],[Duration (Time between doses '[in hours'])]]</f>
        <v>0.2</v>
      </c>
      <c r="L5906" s="33">
        <f>Table1[[#This Row],[number doses per hour]]*INDEX(Table2[price per dose],Table1[[#This Row],[Drug ID]])</f>
        <v>5.6740000000000004</v>
      </c>
      <c r="M5906" s="11" t="b">
        <f>AND(Table1[[#This Row],[hour of cancellation 0 to 23]]&gt;=0,Table1[[#This Row],[hour of cancellation 0 to 23]]&lt;=23)</f>
        <v>1</v>
      </c>
    </row>
    <row r="5907" spans="1:13" x14ac:dyDescent="0.3">
      <c r="A5907" s="1">
        <v>5906</v>
      </c>
      <c r="B5907" s="1">
        <v>4</v>
      </c>
      <c r="C5907" s="2">
        <v>41169.422535449754</v>
      </c>
      <c r="D5907" s="2">
        <v>41229.422222222223</v>
      </c>
      <c r="E5907" s="1">
        <v>12</v>
      </c>
      <c r="F5907" s="2">
        <v>41171.459615537133</v>
      </c>
      <c r="G5907" s="1">
        <v>0</v>
      </c>
      <c r="H5907" s="32">
        <f>IFERROR(HOUR(Table1[[#This Row],[Cancel Date/time]])+MINUTE(Table1[[#This Row],[Cancel Date/time]])/60,"not cancelled")</f>
        <v>11.016666666666667</v>
      </c>
      <c r="I5907" s="47">
        <f>IFERROR(ROUND(Table1[[#This Row],[cancellation time decimal]],0),"not cancelled")</f>
        <v>11</v>
      </c>
      <c r="J5907" s="10">
        <f>IFERROR(MOD(Table1[[#This Row],[cancellation hour rounded]],24),"not cancelled")</f>
        <v>11</v>
      </c>
      <c r="K5907" s="32">
        <f>1/Table1[[#This Row],[Duration (Time between doses '[in hours'])]]</f>
        <v>8.3333333333333329E-2</v>
      </c>
      <c r="L5907" s="33">
        <f>Table1[[#This Row],[number doses per hour]]*INDEX(Table2[price per dose],Table1[[#This Row],[Drug ID]])</f>
        <v>1.448055119047619</v>
      </c>
      <c r="M5907" s="11" t="b">
        <f>AND(Table1[[#This Row],[hour of cancellation 0 to 23]]&gt;=0,Table1[[#This Row],[hour of cancellation 0 to 23]]&lt;=23)</f>
        <v>1</v>
      </c>
    </row>
    <row r="5908" spans="1:13" x14ac:dyDescent="0.3">
      <c r="A5908" s="1">
        <v>5907</v>
      </c>
      <c r="B5908" s="1">
        <v>3</v>
      </c>
      <c r="C5908" s="2">
        <v>41169.434264174954</v>
      </c>
      <c r="D5908" s="2">
        <v>41229.434027777774</v>
      </c>
      <c r="E5908" s="1">
        <v>24</v>
      </c>
      <c r="F5908" s="2">
        <v>41171.517609249531</v>
      </c>
      <c r="G5908" s="1">
        <v>0</v>
      </c>
      <c r="H5908" s="32">
        <f>IFERROR(HOUR(Table1[[#This Row],[Cancel Date/time]])+MINUTE(Table1[[#This Row],[Cancel Date/time]])/60,"not cancelled")</f>
        <v>12.416666666666666</v>
      </c>
      <c r="I5908" s="47">
        <f>IFERROR(ROUND(Table1[[#This Row],[cancellation time decimal]],0),"not cancelled")</f>
        <v>12</v>
      </c>
      <c r="J5908" s="10">
        <f>IFERROR(MOD(Table1[[#This Row],[cancellation hour rounded]],24),"not cancelled")</f>
        <v>12</v>
      </c>
      <c r="K5908" s="32">
        <f>1/Table1[[#This Row],[Duration (Time between doses '[in hours'])]]</f>
        <v>4.1666666666666664E-2</v>
      </c>
      <c r="L5908" s="33">
        <f>Table1[[#This Row],[number doses per hour]]*INDEX(Table2[price per dose],Table1[[#This Row],[Drug ID]])</f>
        <v>0.18133000000000002</v>
      </c>
      <c r="M5908" s="11" t="b">
        <f>AND(Table1[[#This Row],[hour of cancellation 0 to 23]]&gt;=0,Table1[[#This Row],[hour of cancellation 0 to 23]]&lt;=23)</f>
        <v>1</v>
      </c>
    </row>
    <row r="5909" spans="1:13" x14ac:dyDescent="0.3">
      <c r="A5909" s="1">
        <v>5908</v>
      </c>
      <c r="B5909" s="1">
        <v>1</v>
      </c>
      <c r="C5909" s="2">
        <v>41169.469417627624</v>
      </c>
      <c r="D5909" s="2">
        <v>41229.46875</v>
      </c>
      <c r="E5909" s="1">
        <v>8</v>
      </c>
      <c r="F5909" s="2">
        <v>41169.578393368298</v>
      </c>
      <c r="G5909" s="1">
        <v>0</v>
      </c>
      <c r="H5909" s="32">
        <f>IFERROR(HOUR(Table1[[#This Row],[Cancel Date/time]])+MINUTE(Table1[[#This Row],[Cancel Date/time]])/60,"not cancelled")</f>
        <v>13.866666666666667</v>
      </c>
      <c r="I5909" s="47">
        <f>IFERROR(ROUND(Table1[[#This Row],[cancellation time decimal]],0),"not cancelled")</f>
        <v>14</v>
      </c>
      <c r="J5909" s="10">
        <f>IFERROR(MOD(Table1[[#This Row],[cancellation hour rounded]],24),"not cancelled")</f>
        <v>14</v>
      </c>
      <c r="K5909" s="32">
        <f>1/Table1[[#This Row],[Duration (Time between doses '[in hours'])]]</f>
        <v>0.125</v>
      </c>
      <c r="L5909" s="33">
        <f>Table1[[#This Row],[number doses per hour]]*INDEX(Table2[price per dose],Table1[[#This Row],[Drug ID]])</f>
        <v>0.84929166666666667</v>
      </c>
      <c r="M5909" s="11" t="b">
        <f>AND(Table1[[#This Row],[hour of cancellation 0 to 23]]&gt;=0,Table1[[#This Row],[hour of cancellation 0 to 23]]&lt;=23)</f>
        <v>1</v>
      </c>
    </row>
    <row r="5910" spans="1:13" hidden="1" x14ac:dyDescent="0.3">
      <c r="A5910" s="1">
        <v>5909</v>
      </c>
      <c r="B5910" s="1">
        <v>1</v>
      </c>
      <c r="C5910" s="2">
        <v>41169.494330448462</v>
      </c>
      <c r="D5910" s="2">
        <v>41172.077492859506</v>
      </c>
      <c r="E5910" s="1">
        <v>12</v>
      </c>
      <c r="F5910" s="2" t="s">
        <v>5</v>
      </c>
      <c r="G5910" s="1">
        <v>0</v>
      </c>
      <c r="H5910" s="32" t="str">
        <f>IFERROR(HOUR(Table1[[#This Row],[Cancel Date/time]])+MINUTE(Table1[[#This Row],[Cancel Date/time]])/60,"not cancelled")</f>
        <v>not cancelled</v>
      </c>
      <c r="I5910" s="47" t="str">
        <f>IFERROR(ROUND(Table1[[#This Row],[cancellation time decimal]],0),"not cancelled")</f>
        <v>not cancelled</v>
      </c>
      <c r="J5910" s="10" t="str">
        <f>IFERROR(MOD(Table1[[#This Row],[cancellation hour rounded]],24),"not cancelled")</f>
        <v>not cancelled</v>
      </c>
      <c r="K5910" s="32">
        <f>1/Table1[[#This Row],[Duration (Time between doses '[in hours'])]]</f>
        <v>8.3333333333333329E-2</v>
      </c>
      <c r="L5910" s="33">
        <f>Table1[[#This Row],[number doses per hour]]*INDEX(Table2[price per dose],Table1[[#This Row],[Drug ID]])</f>
        <v>0.56619444444444444</v>
      </c>
      <c r="M5910" s="11" t="b">
        <f>AND(Table1[[#This Row],[hour of cancellation 0 to 23]]&gt;=0,Table1[[#This Row],[hour of cancellation 0 to 23]]&lt;=23)</f>
        <v>0</v>
      </c>
    </row>
    <row r="5911" spans="1:13" x14ac:dyDescent="0.3">
      <c r="A5911" s="1">
        <v>5910</v>
      </c>
      <c r="B5911" s="1">
        <v>3</v>
      </c>
      <c r="C5911" s="2">
        <v>41169.494337210817</v>
      </c>
      <c r="D5911" s="2">
        <v>41229.493750000001</v>
      </c>
      <c r="E5911" s="1">
        <v>24</v>
      </c>
      <c r="F5911" s="2">
        <v>41171.657607808746</v>
      </c>
      <c r="G5911" s="1">
        <v>0</v>
      </c>
      <c r="H5911" s="32">
        <f>IFERROR(HOUR(Table1[[#This Row],[Cancel Date/time]])+MINUTE(Table1[[#This Row],[Cancel Date/time]])/60,"not cancelled")</f>
        <v>15.766666666666667</v>
      </c>
      <c r="I5911" s="47">
        <f>IFERROR(ROUND(Table1[[#This Row],[cancellation time decimal]],0),"not cancelled")</f>
        <v>16</v>
      </c>
      <c r="J5911" s="10">
        <f>IFERROR(MOD(Table1[[#This Row],[cancellation hour rounded]],24),"not cancelled")</f>
        <v>16</v>
      </c>
      <c r="K5911" s="32">
        <f>1/Table1[[#This Row],[Duration (Time between doses '[in hours'])]]</f>
        <v>4.1666666666666664E-2</v>
      </c>
      <c r="L5911" s="33">
        <f>Table1[[#This Row],[number doses per hour]]*INDEX(Table2[price per dose],Table1[[#This Row],[Drug ID]])</f>
        <v>0.18133000000000002</v>
      </c>
      <c r="M5911" s="11" t="b">
        <f>AND(Table1[[#This Row],[hour of cancellation 0 to 23]]&gt;=0,Table1[[#This Row],[hour of cancellation 0 to 23]]&lt;=23)</f>
        <v>1</v>
      </c>
    </row>
    <row r="5912" spans="1:13" x14ac:dyDescent="0.3">
      <c r="A5912" s="1">
        <v>5911</v>
      </c>
      <c r="B5912" s="1">
        <v>3</v>
      </c>
      <c r="C5912" s="2">
        <v>41169.46379160566</v>
      </c>
      <c r="D5912" s="2">
        <v>41229.463194444448</v>
      </c>
      <c r="E5912" s="1">
        <v>24</v>
      </c>
      <c r="F5912" s="2">
        <v>41171.559229121667</v>
      </c>
      <c r="G5912" s="1">
        <v>0</v>
      </c>
      <c r="H5912" s="32">
        <f>IFERROR(HOUR(Table1[[#This Row],[Cancel Date/time]])+MINUTE(Table1[[#This Row],[Cancel Date/time]])/60,"not cancelled")</f>
        <v>13.416666666666666</v>
      </c>
      <c r="I5912" s="47">
        <f>IFERROR(ROUND(Table1[[#This Row],[cancellation time decimal]],0),"not cancelled")</f>
        <v>13</v>
      </c>
      <c r="J5912" s="10">
        <f>IFERROR(MOD(Table1[[#This Row],[cancellation hour rounded]],24),"not cancelled")</f>
        <v>13</v>
      </c>
      <c r="K5912" s="32">
        <f>1/Table1[[#This Row],[Duration (Time between doses '[in hours'])]]</f>
        <v>4.1666666666666664E-2</v>
      </c>
      <c r="L5912" s="33">
        <f>Table1[[#This Row],[number doses per hour]]*INDEX(Table2[price per dose],Table1[[#This Row],[Drug ID]])</f>
        <v>0.18133000000000002</v>
      </c>
      <c r="M5912" s="11" t="b">
        <f>AND(Table1[[#This Row],[hour of cancellation 0 to 23]]&gt;=0,Table1[[#This Row],[hour of cancellation 0 to 23]]&lt;=23)</f>
        <v>1</v>
      </c>
    </row>
    <row r="5913" spans="1:13" x14ac:dyDescent="0.3">
      <c r="A5913" s="1">
        <v>5912</v>
      </c>
      <c r="B5913" s="1">
        <v>1</v>
      </c>
      <c r="C5913" s="2">
        <v>41169.467024684491</v>
      </c>
      <c r="D5913" s="2">
        <v>41174.216666666667</v>
      </c>
      <c r="E5913" s="1">
        <v>12</v>
      </c>
      <c r="F5913" s="2">
        <v>41170.104980707176</v>
      </c>
      <c r="G5913" s="1">
        <v>0</v>
      </c>
      <c r="H5913" s="32">
        <f>IFERROR(HOUR(Table1[[#This Row],[Cancel Date/time]])+MINUTE(Table1[[#This Row],[Cancel Date/time]])/60,"not cancelled")</f>
        <v>2.5166666666666666</v>
      </c>
      <c r="I5913" s="47">
        <f>IFERROR(ROUND(Table1[[#This Row],[cancellation time decimal]],0),"not cancelled")</f>
        <v>3</v>
      </c>
      <c r="J5913" s="10">
        <f>IFERROR(MOD(Table1[[#This Row],[cancellation hour rounded]],24),"not cancelled")</f>
        <v>3</v>
      </c>
      <c r="K5913" s="32">
        <f>1/Table1[[#This Row],[Duration (Time between doses '[in hours'])]]</f>
        <v>8.3333333333333329E-2</v>
      </c>
      <c r="L5913" s="33">
        <f>Table1[[#This Row],[number doses per hour]]*INDEX(Table2[price per dose],Table1[[#This Row],[Drug ID]])</f>
        <v>0.56619444444444444</v>
      </c>
      <c r="M5913" s="11" t="b">
        <f>AND(Table1[[#This Row],[hour of cancellation 0 to 23]]&gt;=0,Table1[[#This Row],[hour of cancellation 0 to 23]]&lt;=23)</f>
        <v>1</v>
      </c>
    </row>
    <row r="5914" spans="1:13" x14ac:dyDescent="0.3">
      <c r="A5914" s="1">
        <v>5913</v>
      </c>
      <c r="B5914" s="1">
        <v>3</v>
      </c>
      <c r="C5914" s="2">
        <v>41169.463751904877</v>
      </c>
      <c r="D5914" s="2">
        <v>41229.463194444448</v>
      </c>
      <c r="E5914" s="1">
        <v>24</v>
      </c>
      <c r="F5914" s="2">
        <v>41172.334604369607</v>
      </c>
      <c r="G5914" s="1">
        <v>0</v>
      </c>
      <c r="H5914" s="32">
        <f>IFERROR(HOUR(Table1[[#This Row],[Cancel Date/time]])+MINUTE(Table1[[#This Row],[Cancel Date/time]])/60,"not cancelled")</f>
        <v>8.0166666666666675</v>
      </c>
      <c r="I5914" s="47">
        <f>IFERROR(ROUND(Table1[[#This Row],[cancellation time decimal]],0),"not cancelled")</f>
        <v>8</v>
      </c>
      <c r="J5914" s="10">
        <f>IFERROR(MOD(Table1[[#This Row],[cancellation hour rounded]],24),"not cancelled")</f>
        <v>8</v>
      </c>
      <c r="K5914" s="32">
        <f>1/Table1[[#This Row],[Duration (Time between doses '[in hours'])]]</f>
        <v>4.1666666666666664E-2</v>
      </c>
      <c r="L5914" s="33">
        <f>Table1[[#This Row],[number doses per hour]]*INDEX(Table2[price per dose],Table1[[#This Row],[Drug ID]])</f>
        <v>0.18133000000000002</v>
      </c>
      <c r="M5914" s="11" t="b">
        <f>AND(Table1[[#This Row],[hour of cancellation 0 to 23]]&gt;=0,Table1[[#This Row],[hour of cancellation 0 to 23]]&lt;=23)</f>
        <v>1</v>
      </c>
    </row>
    <row r="5915" spans="1:13" x14ac:dyDescent="0.3">
      <c r="A5915" s="1">
        <v>5914</v>
      </c>
      <c r="B5915" s="1">
        <v>1</v>
      </c>
      <c r="C5915" s="2">
        <v>41169.59409955077</v>
      </c>
      <c r="D5915" s="2">
        <v>41229.59375</v>
      </c>
      <c r="E5915" s="1">
        <v>12</v>
      </c>
      <c r="F5915" s="2">
        <v>41170.297804886686</v>
      </c>
      <c r="G5915" s="1">
        <v>0</v>
      </c>
      <c r="H5915" s="32">
        <f>IFERROR(HOUR(Table1[[#This Row],[Cancel Date/time]])+MINUTE(Table1[[#This Row],[Cancel Date/time]])/60,"not cancelled")</f>
        <v>7.1333333333333337</v>
      </c>
      <c r="I5915" s="47">
        <f>IFERROR(ROUND(Table1[[#This Row],[cancellation time decimal]],0),"not cancelled")</f>
        <v>7</v>
      </c>
      <c r="J5915" s="10">
        <f>IFERROR(MOD(Table1[[#This Row],[cancellation hour rounded]],24),"not cancelled")</f>
        <v>7</v>
      </c>
      <c r="K5915" s="32">
        <f>1/Table1[[#This Row],[Duration (Time between doses '[in hours'])]]</f>
        <v>8.3333333333333329E-2</v>
      </c>
      <c r="L5915" s="33">
        <f>Table1[[#This Row],[number doses per hour]]*INDEX(Table2[price per dose],Table1[[#This Row],[Drug ID]])</f>
        <v>0.56619444444444444</v>
      </c>
      <c r="M5915" s="11" t="b">
        <f>AND(Table1[[#This Row],[hour of cancellation 0 to 23]]&gt;=0,Table1[[#This Row],[hour of cancellation 0 to 23]]&lt;=23)</f>
        <v>1</v>
      </c>
    </row>
    <row r="5916" spans="1:13" x14ac:dyDescent="0.3">
      <c r="A5916" s="1">
        <v>5915</v>
      </c>
      <c r="B5916" s="1">
        <v>1</v>
      </c>
      <c r="C5916" s="2">
        <v>41169.662176851743</v>
      </c>
      <c r="D5916" s="2">
        <v>41229.661805555559</v>
      </c>
      <c r="E5916" s="1">
        <v>12</v>
      </c>
      <c r="F5916" s="2">
        <v>41170.82727561675</v>
      </c>
      <c r="G5916" s="1">
        <v>0</v>
      </c>
      <c r="H5916" s="32">
        <f>IFERROR(HOUR(Table1[[#This Row],[Cancel Date/time]])+MINUTE(Table1[[#This Row],[Cancel Date/time]])/60,"not cancelled")</f>
        <v>19.850000000000001</v>
      </c>
      <c r="I5916" s="47">
        <f>IFERROR(ROUND(Table1[[#This Row],[cancellation time decimal]],0),"not cancelled")</f>
        <v>20</v>
      </c>
      <c r="J5916" s="10">
        <f>IFERROR(MOD(Table1[[#This Row],[cancellation hour rounded]],24),"not cancelled")</f>
        <v>20</v>
      </c>
      <c r="K5916" s="32">
        <f>1/Table1[[#This Row],[Duration (Time between doses '[in hours'])]]</f>
        <v>8.3333333333333329E-2</v>
      </c>
      <c r="L5916" s="33">
        <f>Table1[[#This Row],[number doses per hour]]*INDEX(Table2[price per dose],Table1[[#This Row],[Drug ID]])</f>
        <v>0.56619444444444444</v>
      </c>
      <c r="M5916" s="11" t="b">
        <f>AND(Table1[[#This Row],[hour of cancellation 0 to 23]]&gt;=0,Table1[[#This Row],[hour of cancellation 0 to 23]]&lt;=23)</f>
        <v>1</v>
      </c>
    </row>
    <row r="5917" spans="1:13" x14ac:dyDescent="0.3">
      <c r="A5917" s="1">
        <v>5916</v>
      </c>
      <c r="B5917" s="1">
        <v>10</v>
      </c>
      <c r="C5917" s="2">
        <v>41169.654480965823</v>
      </c>
      <c r="D5917" s="2">
        <v>41229.654166666667</v>
      </c>
      <c r="E5917" s="1">
        <v>1</v>
      </c>
      <c r="F5917" s="2">
        <v>41176.614909788506</v>
      </c>
      <c r="G5917" s="1">
        <v>4</v>
      </c>
      <c r="H5917" s="32">
        <f>IFERROR(HOUR(Table1[[#This Row],[Cancel Date/time]])+MINUTE(Table1[[#This Row],[Cancel Date/time]])/60,"not cancelled")</f>
        <v>14.75</v>
      </c>
      <c r="I5917" s="47">
        <f>IFERROR(ROUND(Table1[[#This Row],[cancellation time decimal]],0),"not cancelled")</f>
        <v>15</v>
      </c>
      <c r="J5917" s="10">
        <f>IFERROR(MOD(Table1[[#This Row],[cancellation hour rounded]],24),"not cancelled")</f>
        <v>15</v>
      </c>
      <c r="K5917" s="32">
        <f>1/Table1[[#This Row],[Duration (Time between doses '[in hours'])]]</f>
        <v>1</v>
      </c>
      <c r="L5917" s="33">
        <f>Table1[[#This Row],[number doses per hour]]*INDEX(Table2[price per dose],Table1[[#This Row],[Drug ID]])</f>
        <v>2.5716000000000001</v>
      </c>
      <c r="M5917" s="11" t="b">
        <f>AND(Table1[[#This Row],[hour of cancellation 0 to 23]]&gt;=0,Table1[[#This Row],[hour of cancellation 0 to 23]]&lt;=23)</f>
        <v>1</v>
      </c>
    </row>
    <row r="5918" spans="1:13" x14ac:dyDescent="0.3">
      <c r="A5918" s="1">
        <v>5917</v>
      </c>
      <c r="B5918" s="1">
        <v>5</v>
      </c>
      <c r="C5918" s="2">
        <v>41169.656821575292</v>
      </c>
      <c r="D5918" s="2">
        <v>41229.65625</v>
      </c>
      <c r="E5918" s="1">
        <v>24</v>
      </c>
      <c r="F5918" s="2">
        <v>41175.03377825192</v>
      </c>
      <c r="G5918" s="1">
        <v>0</v>
      </c>
      <c r="H5918" s="32">
        <f>IFERROR(HOUR(Table1[[#This Row],[Cancel Date/time]])+MINUTE(Table1[[#This Row],[Cancel Date/time]])/60,"not cancelled")</f>
        <v>0.8</v>
      </c>
      <c r="I5918" s="47">
        <f>IFERROR(ROUND(Table1[[#This Row],[cancellation time decimal]],0),"not cancelled")</f>
        <v>1</v>
      </c>
      <c r="J5918" s="10">
        <f>IFERROR(MOD(Table1[[#This Row],[cancellation hour rounded]],24),"not cancelled")</f>
        <v>1</v>
      </c>
      <c r="K5918" s="32">
        <f>1/Table1[[#This Row],[Duration (Time between doses '[in hours'])]]</f>
        <v>4.1666666666666664E-2</v>
      </c>
      <c r="L5918" s="33">
        <f>Table1[[#This Row],[number doses per hour]]*INDEX(Table2[price per dose],Table1[[#This Row],[Drug ID]])</f>
        <v>0.2815833333333333</v>
      </c>
      <c r="M5918" s="11" t="b">
        <f>AND(Table1[[#This Row],[hour of cancellation 0 to 23]]&gt;=0,Table1[[#This Row],[hour of cancellation 0 to 23]]&lt;=23)</f>
        <v>1</v>
      </c>
    </row>
    <row r="5919" spans="1:13" x14ac:dyDescent="0.3">
      <c r="A5919" s="1">
        <v>5918</v>
      </c>
      <c r="B5919" s="1">
        <v>3</v>
      </c>
      <c r="C5919" s="2">
        <v>41169.673807365114</v>
      </c>
      <c r="D5919" s="2">
        <v>41229.673611111109</v>
      </c>
      <c r="E5919" s="1">
        <v>24</v>
      </c>
      <c r="F5919" s="2">
        <v>41172.280300333689</v>
      </c>
      <c r="G5919" s="1">
        <v>0</v>
      </c>
      <c r="H5919" s="32">
        <f>IFERROR(HOUR(Table1[[#This Row],[Cancel Date/time]])+MINUTE(Table1[[#This Row],[Cancel Date/time]])/60,"not cancelled")</f>
        <v>6.7166666666666668</v>
      </c>
      <c r="I5919" s="47">
        <f>IFERROR(ROUND(Table1[[#This Row],[cancellation time decimal]],0),"not cancelled")</f>
        <v>7</v>
      </c>
      <c r="J5919" s="10">
        <f>IFERROR(MOD(Table1[[#This Row],[cancellation hour rounded]],24),"not cancelled")</f>
        <v>7</v>
      </c>
      <c r="K5919" s="32">
        <f>1/Table1[[#This Row],[Duration (Time between doses '[in hours'])]]</f>
        <v>4.1666666666666664E-2</v>
      </c>
      <c r="L5919" s="33">
        <f>Table1[[#This Row],[number doses per hour]]*INDEX(Table2[price per dose],Table1[[#This Row],[Drug ID]])</f>
        <v>0.18133000000000002</v>
      </c>
      <c r="M5919" s="11" t="b">
        <f>AND(Table1[[#This Row],[hour of cancellation 0 to 23]]&gt;=0,Table1[[#This Row],[hour of cancellation 0 to 23]]&lt;=23)</f>
        <v>1</v>
      </c>
    </row>
    <row r="5920" spans="1:13" x14ac:dyDescent="0.3">
      <c r="A5920" s="1">
        <v>5919</v>
      </c>
      <c r="B5920" s="1">
        <v>1</v>
      </c>
      <c r="C5920" s="2">
        <v>41169.697018936109</v>
      </c>
      <c r="D5920" s="2">
        <v>41229.696527777778</v>
      </c>
      <c r="E5920" s="1">
        <v>12</v>
      </c>
      <c r="F5920" s="2">
        <v>41170.759261800922</v>
      </c>
      <c r="G5920" s="1">
        <v>0</v>
      </c>
      <c r="H5920" s="32">
        <f>IFERROR(HOUR(Table1[[#This Row],[Cancel Date/time]])+MINUTE(Table1[[#This Row],[Cancel Date/time]])/60,"not cancelled")</f>
        <v>18.216666666666665</v>
      </c>
      <c r="I5920" s="47">
        <f>IFERROR(ROUND(Table1[[#This Row],[cancellation time decimal]],0),"not cancelled")</f>
        <v>18</v>
      </c>
      <c r="J5920" s="10">
        <f>IFERROR(MOD(Table1[[#This Row],[cancellation hour rounded]],24),"not cancelled")</f>
        <v>18</v>
      </c>
      <c r="K5920" s="32">
        <f>1/Table1[[#This Row],[Duration (Time between doses '[in hours'])]]</f>
        <v>8.3333333333333329E-2</v>
      </c>
      <c r="L5920" s="33">
        <f>Table1[[#This Row],[number doses per hour]]*INDEX(Table2[price per dose],Table1[[#This Row],[Drug ID]])</f>
        <v>0.56619444444444444</v>
      </c>
      <c r="M5920" s="11" t="b">
        <f>AND(Table1[[#This Row],[hour of cancellation 0 to 23]]&gt;=0,Table1[[#This Row],[hour of cancellation 0 to 23]]&lt;=23)</f>
        <v>1</v>
      </c>
    </row>
    <row r="5921" spans="1:13" hidden="1" x14ac:dyDescent="0.3">
      <c r="A5921" s="1">
        <v>5920</v>
      </c>
      <c r="B5921" s="1">
        <v>8</v>
      </c>
      <c r="C5921" s="2">
        <v>41169.784120393895</v>
      </c>
      <c r="D5921" s="2">
        <v>41173.325157374893</v>
      </c>
      <c r="E5921" s="1">
        <v>3</v>
      </c>
      <c r="F5921" s="2" t="s">
        <v>5</v>
      </c>
      <c r="G5921" s="1">
        <v>0</v>
      </c>
      <c r="H5921" s="32" t="str">
        <f>IFERROR(HOUR(Table1[[#This Row],[Cancel Date/time]])+MINUTE(Table1[[#This Row],[Cancel Date/time]])/60,"not cancelled")</f>
        <v>not cancelled</v>
      </c>
      <c r="I5921" s="47" t="str">
        <f>IFERROR(ROUND(Table1[[#This Row],[cancellation time decimal]],0),"not cancelled")</f>
        <v>not cancelled</v>
      </c>
      <c r="J5921" s="10" t="str">
        <f>IFERROR(MOD(Table1[[#This Row],[cancellation hour rounded]],24),"not cancelled")</f>
        <v>not cancelled</v>
      </c>
      <c r="K5921" s="32">
        <f>1/Table1[[#This Row],[Duration (Time between doses '[in hours'])]]</f>
        <v>0.33333333333333331</v>
      </c>
      <c r="L5921" s="33">
        <f>Table1[[#This Row],[number doses per hour]]*INDEX(Table2[price per dose],Table1[[#This Row],[Drug ID]])</f>
        <v>0.29998222222222221</v>
      </c>
      <c r="M5921" s="11" t="b">
        <f>AND(Table1[[#This Row],[hour of cancellation 0 to 23]]&gt;=0,Table1[[#This Row],[hour of cancellation 0 to 23]]&lt;=23)</f>
        <v>0</v>
      </c>
    </row>
    <row r="5922" spans="1:13" hidden="1" x14ac:dyDescent="0.3">
      <c r="A5922" s="1">
        <v>5921</v>
      </c>
      <c r="B5922" s="1">
        <v>6</v>
      </c>
      <c r="C5922" s="2">
        <v>41169.764128217248</v>
      </c>
      <c r="D5922" s="2">
        <v>41172.263700876982</v>
      </c>
      <c r="E5922" s="1">
        <v>24</v>
      </c>
      <c r="F5922" s="2" t="s">
        <v>5</v>
      </c>
      <c r="G5922" s="1">
        <v>0</v>
      </c>
      <c r="H5922" s="32" t="str">
        <f>IFERROR(HOUR(Table1[[#This Row],[Cancel Date/time]])+MINUTE(Table1[[#This Row],[Cancel Date/time]])/60,"not cancelled")</f>
        <v>not cancelled</v>
      </c>
      <c r="I5922" s="47" t="str">
        <f>IFERROR(ROUND(Table1[[#This Row],[cancellation time decimal]],0),"not cancelled")</f>
        <v>not cancelled</v>
      </c>
      <c r="J5922" s="10" t="str">
        <f>IFERROR(MOD(Table1[[#This Row],[cancellation hour rounded]],24),"not cancelled")</f>
        <v>not cancelled</v>
      </c>
      <c r="K5922" s="32">
        <f>1/Table1[[#This Row],[Duration (Time between doses '[in hours'])]]</f>
        <v>4.1666666666666664E-2</v>
      </c>
      <c r="L5922" s="33">
        <f>Table1[[#This Row],[number doses per hour]]*INDEX(Table2[price per dose],Table1[[#This Row],[Drug ID]])</f>
        <v>0.35218749999999999</v>
      </c>
      <c r="M5922" s="11" t="b">
        <f>AND(Table1[[#This Row],[hour of cancellation 0 to 23]]&gt;=0,Table1[[#This Row],[hour of cancellation 0 to 23]]&lt;=23)</f>
        <v>0</v>
      </c>
    </row>
    <row r="5923" spans="1:13" hidden="1" x14ac:dyDescent="0.3">
      <c r="A5923" s="1">
        <v>5922</v>
      </c>
      <c r="B5923" s="1">
        <v>1</v>
      </c>
      <c r="C5923" s="2">
        <v>41169.828683540458</v>
      </c>
      <c r="D5923" s="2">
        <v>41171.953006424927</v>
      </c>
      <c r="E5923" s="1">
        <v>8</v>
      </c>
      <c r="F5923" s="2" t="s">
        <v>5</v>
      </c>
      <c r="G5923" s="1">
        <v>0</v>
      </c>
      <c r="H5923" s="32" t="str">
        <f>IFERROR(HOUR(Table1[[#This Row],[Cancel Date/time]])+MINUTE(Table1[[#This Row],[Cancel Date/time]])/60,"not cancelled")</f>
        <v>not cancelled</v>
      </c>
      <c r="I5923" s="47" t="str">
        <f>IFERROR(ROUND(Table1[[#This Row],[cancellation time decimal]],0),"not cancelled")</f>
        <v>not cancelled</v>
      </c>
      <c r="J5923" s="10" t="str">
        <f>IFERROR(MOD(Table1[[#This Row],[cancellation hour rounded]],24),"not cancelled")</f>
        <v>not cancelled</v>
      </c>
      <c r="K5923" s="32">
        <f>1/Table1[[#This Row],[Duration (Time between doses '[in hours'])]]</f>
        <v>0.125</v>
      </c>
      <c r="L5923" s="33">
        <f>Table1[[#This Row],[number doses per hour]]*INDEX(Table2[price per dose],Table1[[#This Row],[Drug ID]])</f>
        <v>0.84929166666666667</v>
      </c>
      <c r="M5923" s="11" t="b">
        <f>AND(Table1[[#This Row],[hour of cancellation 0 to 23]]&gt;=0,Table1[[#This Row],[hour of cancellation 0 to 23]]&lt;=23)</f>
        <v>0</v>
      </c>
    </row>
    <row r="5924" spans="1:13" x14ac:dyDescent="0.3">
      <c r="A5924" s="1">
        <v>5923</v>
      </c>
      <c r="B5924" s="1">
        <v>2</v>
      </c>
      <c r="C5924" s="2">
        <v>41169.816090673034</v>
      </c>
      <c r="D5924" s="2">
        <v>41229.815972222219</v>
      </c>
      <c r="E5924" s="1">
        <v>10</v>
      </c>
      <c r="F5924" s="2">
        <v>41171.412293480644</v>
      </c>
      <c r="G5924" s="1">
        <v>0</v>
      </c>
      <c r="H5924" s="32">
        <f>IFERROR(HOUR(Table1[[#This Row],[Cancel Date/time]])+MINUTE(Table1[[#This Row],[Cancel Date/time]])/60,"not cancelled")</f>
        <v>9.8833333333333329</v>
      </c>
      <c r="I5924" s="47">
        <f>IFERROR(ROUND(Table1[[#This Row],[cancellation time decimal]],0),"not cancelled")</f>
        <v>10</v>
      </c>
      <c r="J5924" s="10">
        <f>IFERROR(MOD(Table1[[#This Row],[cancellation hour rounded]],24),"not cancelled")</f>
        <v>10</v>
      </c>
      <c r="K5924" s="32">
        <f>1/Table1[[#This Row],[Duration (Time between doses '[in hours'])]]</f>
        <v>0.1</v>
      </c>
      <c r="L5924" s="33">
        <f>Table1[[#This Row],[number doses per hour]]*INDEX(Table2[price per dose],Table1[[#This Row],[Drug ID]])</f>
        <v>0.84959999999999969</v>
      </c>
      <c r="M5924" s="11" t="b">
        <f>AND(Table1[[#This Row],[hour of cancellation 0 to 23]]&gt;=0,Table1[[#This Row],[hour of cancellation 0 to 23]]&lt;=23)</f>
        <v>1</v>
      </c>
    </row>
    <row r="5925" spans="1:13" x14ac:dyDescent="0.3">
      <c r="A5925" s="1">
        <v>5924</v>
      </c>
      <c r="B5925" s="1">
        <v>2</v>
      </c>
      <c r="C5925" s="2">
        <v>41169.821339483082</v>
      </c>
      <c r="D5925" s="2">
        <v>41229.820833333331</v>
      </c>
      <c r="E5925" s="1">
        <v>10</v>
      </c>
      <c r="F5925" s="2">
        <v>41171.569896052228</v>
      </c>
      <c r="G5925" s="1">
        <v>0</v>
      </c>
      <c r="H5925" s="32">
        <f>IFERROR(HOUR(Table1[[#This Row],[Cancel Date/time]])+MINUTE(Table1[[#This Row],[Cancel Date/time]])/60,"not cancelled")</f>
        <v>13.666666666666666</v>
      </c>
      <c r="I5925" s="47">
        <f>IFERROR(ROUND(Table1[[#This Row],[cancellation time decimal]],0),"not cancelled")</f>
        <v>14</v>
      </c>
      <c r="J5925" s="10">
        <f>IFERROR(MOD(Table1[[#This Row],[cancellation hour rounded]],24),"not cancelled")</f>
        <v>14</v>
      </c>
      <c r="K5925" s="32">
        <f>1/Table1[[#This Row],[Duration (Time between doses '[in hours'])]]</f>
        <v>0.1</v>
      </c>
      <c r="L5925" s="33">
        <f>Table1[[#This Row],[number doses per hour]]*INDEX(Table2[price per dose],Table1[[#This Row],[Drug ID]])</f>
        <v>0.84959999999999969</v>
      </c>
      <c r="M5925" s="11" t="b">
        <f>AND(Table1[[#This Row],[hour of cancellation 0 to 23]]&gt;=0,Table1[[#This Row],[hour of cancellation 0 to 23]]&lt;=23)</f>
        <v>1</v>
      </c>
    </row>
    <row r="5926" spans="1:13" x14ac:dyDescent="0.3">
      <c r="A5926" s="1">
        <v>5925</v>
      </c>
      <c r="B5926" s="1">
        <v>5</v>
      </c>
      <c r="C5926" s="2">
        <v>41169.834185016975</v>
      </c>
      <c r="D5926" s="2">
        <v>41229.834027777782</v>
      </c>
      <c r="E5926" s="1">
        <v>24</v>
      </c>
      <c r="F5926" s="2">
        <v>41173.585200705871</v>
      </c>
      <c r="G5926" s="1">
        <v>0</v>
      </c>
      <c r="H5926" s="32">
        <f>IFERROR(HOUR(Table1[[#This Row],[Cancel Date/time]])+MINUTE(Table1[[#This Row],[Cancel Date/time]])/60,"not cancelled")</f>
        <v>14.033333333333333</v>
      </c>
      <c r="I5926" s="47">
        <f>IFERROR(ROUND(Table1[[#This Row],[cancellation time decimal]],0),"not cancelled")</f>
        <v>14</v>
      </c>
      <c r="J5926" s="10">
        <f>IFERROR(MOD(Table1[[#This Row],[cancellation hour rounded]],24),"not cancelled")</f>
        <v>14</v>
      </c>
      <c r="K5926" s="32">
        <f>1/Table1[[#This Row],[Duration (Time between doses '[in hours'])]]</f>
        <v>4.1666666666666664E-2</v>
      </c>
      <c r="L5926" s="33">
        <f>Table1[[#This Row],[number doses per hour]]*INDEX(Table2[price per dose],Table1[[#This Row],[Drug ID]])</f>
        <v>0.2815833333333333</v>
      </c>
      <c r="M5926" s="11" t="b">
        <f>AND(Table1[[#This Row],[hour of cancellation 0 to 23]]&gt;=0,Table1[[#This Row],[hour of cancellation 0 to 23]]&lt;=23)</f>
        <v>1</v>
      </c>
    </row>
    <row r="5927" spans="1:13" x14ac:dyDescent="0.3">
      <c r="A5927" s="1">
        <v>5926</v>
      </c>
      <c r="B5927" s="1">
        <v>1</v>
      </c>
      <c r="C5927" s="2">
        <v>41169.887889333695</v>
      </c>
      <c r="D5927" s="2">
        <v>41229.887499999997</v>
      </c>
      <c r="E5927" s="1">
        <v>8</v>
      </c>
      <c r="F5927" s="2">
        <v>41170.61129775759</v>
      </c>
      <c r="G5927" s="1">
        <v>0</v>
      </c>
      <c r="H5927" s="32">
        <f>IFERROR(HOUR(Table1[[#This Row],[Cancel Date/time]])+MINUTE(Table1[[#This Row],[Cancel Date/time]])/60,"not cancelled")</f>
        <v>14.666666666666666</v>
      </c>
      <c r="I5927" s="47">
        <f>IFERROR(ROUND(Table1[[#This Row],[cancellation time decimal]],0),"not cancelled")</f>
        <v>15</v>
      </c>
      <c r="J5927" s="10">
        <f>IFERROR(MOD(Table1[[#This Row],[cancellation hour rounded]],24),"not cancelled")</f>
        <v>15</v>
      </c>
      <c r="K5927" s="32">
        <f>1/Table1[[#This Row],[Duration (Time between doses '[in hours'])]]</f>
        <v>0.125</v>
      </c>
      <c r="L5927" s="33">
        <f>Table1[[#This Row],[number doses per hour]]*INDEX(Table2[price per dose],Table1[[#This Row],[Drug ID]])</f>
        <v>0.84929166666666667</v>
      </c>
      <c r="M5927" s="11" t="b">
        <f>AND(Table1[[#This Row],[hour of cancellation 0 to 23]]&gt;=0,Table1[[#This Row],[hour of cancellation 0 to 23]]&lt;=23)</f>
        <v>1</v>
      </c>
    </row>
    <row r="5928" spans="1:13" hidden="1" x14ac:dyDescent="0.3">
      <c r="A5928" s="1">
        <v>5927</v>
      </c>
      <c r="B5928" s="1">
        <v>11</v>
      </c>
      <c r="C5928" s="2">
        <v>41169.947527760778</v>
      </c>
      <c r="D5928" s="2">
        <v>41173.405737865556</v>
      </c>
      <c r="E5928" s="1">
        <v>1</v>
      </c>
      <c r="F5928" s="2" t="s">
        <v>5</v>
      </c>
      <c r="G5928" s="1">
        <v>5</v>
      </c>
      <c r="H5928" s="32" t="str">
        <f>IFERROR(HOUR(Table1[[#This Row],[Cancel Date/time]])+MINUTE(Table1[[#This Row],[Cancel Date/time]])/60,"not cancelled")</f>
        <v>not cancelled</v>
      </c>
      <c r="I5928" s="47" t="str">
        <f>IFERROR(ROUND(Table1[[#This Row],[cancellation time decimal]],0),"not cancelled")</f>
        <v>not cancelled</v>
      </c>
      <c r="J5928" s="10" t="str">
        <f>IFERROR(MOD(Table1[[#This Row],[cancellation hour rounded]],24),"not cancelled")</f>
        <v>not cancelled</v>
      </c>
      <c r="K5928" s="32">
        <f>1/Table1[[#This Row],[Duration (Time between doses '[in hours'])]]</f>
        <v>1</v>
      </c>
      <c r="L5928" s="33">
        <f>Table1[[#This Row],[number doses per hour]]*INDEX(Table2[price per dose],Table1[[#This Row],[Drug ID]])</f>
        <v>1</v>
      </c>
      <c r="M5928" s="11" t="b">
        <f>AND(Table1[[#This Row],[hour of cancellation 0 to 23]]&gt;=0,Table1[[#This Row],[hour of cancellation 0 to 23]]&lt;=23)</f>
        <v>0</v>
      </c>
    </row>
    <row r="5929" spans="1:13" x14ac:dyDescent="0.3">
      <c r="A5929" s="1">
        <v>5928</v>
      </c>
      <c r="B5929" s="1">
        <v>3</v>
      </c>
      <c r="C5929" s="2">
        <v>41170.14336250248</v>
      </c>
      <c r="D5929" s="2">
        <v>41230.143055555556</v>
      </c>
      <c r="E5929" s="1">
        <v>24</v>
      </c>
      <c r="F5929" s="2">
        <v>41171.344604850237</v>
      </c>
      <c r="G5929" s="1">
        <v>0</v>
      </c>
      <c r="H5929" s="32">
        <f>IFERROR(HOUR(Table1[[#This Row],[Cancel Date/time]])+MINUTE(Table1[[#This Row],[Cancel Date/time]])/60,"not cancelled")</f>
        <v>8.2666666666666675</v>
      </c>
      <c r="I5929" s="47">
        <f>IFERROR(ROUND(Table1[[#This Row],[cancellation time decimal]],0),"not cancelled")</f>
        <v>8</v>
      </c>
      <c r="J5929" s="10">
        <f>IFERROR(MOD(Table1[[#This Row],[cancellation hour rounded]],24),"not cancelled")</f>
        <v>8</v>
      </c>
      <c r="K5929" s="32">
        <f>1/Table1[[#This Row],[Duration (Time between doses '[in hours'])]]</f>
        <v>4.1666666666666664E-2</v>
      </c>
      <c r="L5929" s="33">
        <f>Table1[[#This Row],[number doses per hour]]*INDEX(Table2[price per dose],Table1[[#This Row],[Drug ID]])</f>
        <v>0.18133000000000002</v>
      </c>
      <c r="M5929" s="11" t="b">
        <f>AND(Table1[[#This Row],[hour of cancellation 0 to 23]]&gt;=0,Table1[[#This Row],[hour of cancellation 0 to 23]]&lt;=23)</f>
        <v>1</v>
      </c>
    </row>
    <row r="5930" spans="1:13" x14ac:dyDescent="0.3">
      <c r="A5930" s="1">
        <v>5929</v>
      </c>
      <c r="B5930" s="1">
        <v>5</v>
      </c>
      <c r="C5930" s="2">
        <v>41170.209735431454</v>
      </c>
      <c r="D5930" s="2">
        <v>41230.209722222222</v>
      </c>
      <c r="E5930" s="1">
        <v>24</v>
      </c>
      <c r="F5930" s="2">
        <v>41176.429828270353</v>
      </c>
      <c r="G5930" s="1">
        <v>0</v>
      </c>
      <c r="H5930" s="32">
        <f>IFERROR(HOUR(Table1[[#This Row],[Cancel Date/time]])+MINUTE(Table1[[#This Row],[Cancel Date/time]])/60,"not cancelled")</f>
        <v>10.3</v>
      </c>
      <c r="I5930" s="47">
        <f>IFERROR(ROUND(Table1[[#This Row],[cancellation time decimal]],0),"not cancelled")</f>
        <v>10</v>
      </c>
      <c r="J5930" s="10">
        <f>IFERROR(MOD(Table1[[#This Row],[cancellation hour rounded]],24),"not cancelled")</f>
        <v>10</v>
      </c>
      <c r="K5930" s="32">
        <f>1/Table1[[#This Row],[Duration (Time between doses '[in hours'])]]</f>
        <v>4.1666666666666664E-2</v>
      </c>
      <c r="L5930" s="33">
        <f>Table1[[#This Row],[number doses per hour]]*INDEX(Table2[price per dose],Table1[[#This Row],[Drug ID]])</f>
        <v>0.2815833333333333</v>
      </c>
      <c r="M5930" s="11" t="b">
        <f>AND(Table1[[#This Row],[hour of cancellation 0 to 23]]&gt;=0,Table1[[#This Row],[hour of cancellation 0 to 23]]&lt;=23)</f>
        <v>1</v>
      </c>
    </row>
    <row r="5931" spans="1:13" x14ac:dyDescent="0.3">
      <c r="A5931" s="1">
        <v>5930</v>
      </c>
      <c r="B5931" s="1">
        <v>5</v>
      </c>
      <c r="C5931" s="2">
        <v>41170.308330682892</v>
      </c>
      <c r="D5931" s="2">
        <v>41230.308333333334</v>
      </c>
      <c r="E5931" s="1">
        <v>24</v>
      </c>
      <c r="F5931" s="2">
        <v>41173.620780189085</v>
      </c>
      <c r="G5931" s="1">
        <v>0</v>
      </c>
      <c r="H5931" s="32">
        <f>IFERROR(HOUR(Table1[[#This Row],[Cancel Date/time]])+MINUTE(Table1[[#This Row],[Cancel Date/time]])/60,"not cancelled")</f>
        <v>14.883333333333333</v>
      </c>
      <c r="I5931" s="47">
        <f>IFERROR(ROUND(Table1[[#This Row],[cancellation time decimal]],0),"not cancelled")</f>
        <v>15</v>
      </c>
      <c r="J5931" s="10">
        <f>IFERROR(MOD(Table1[[#This Row],[cancellation hour rounded]],24),"not cancelled")</f>
        <v>15</v>
      </c>
      <c r="K5931" s="32">
        <f>1/Table1[[#This Row],[Duration (Time between doses '[in hours'])]]</f>
        <v>4.1666666666666664E-2</v>
      </c>
      <c r="L5931" s="33">
        <f>Table1[[#This Row],[number doses per hour]]*INDEX(Table2[price per dose],Table1[[#This Row],[Drug ID]])</f>
        <v>0.2815833333333333</v>
      </c>
      <c r="M5931" s="11" t="b">
        <f>AND(Table1[[#This Row],[hour of cancellation 0 to 23]]&gt;=0,Table1[[#This Row],[hour of cancellation 0 to 23]]&lt;=23)</f>
        <v>1</v>
      </c>
    </row>
    <row r="5932" spans="1:13" x14ac:dyDescent="0.3">
      <c r="A5932" s="1">
        <v>5931</v>
      </c>
      <c r="B5932" s="1">
        <v>1</v>
      </c>
      <c r="C5932" s="2">
        <v>41170.299626405176</v>
      </c>
      <c r="D5932" s="2">
        <v>41230.299305555556</v>
      </c>
      <c r="E5932" s="1">
        <v>8</v>
      </c>
      <c r="F5932" s="2">
        <v>41171.68173743676</v>
      </c>
      <c r="G5932" s="1">
        <v>0</v>
      </c>
      <c r="H5932" s="32">
        <f>IFERROR(HOUR(Table1[[#This Row],[Cancel Date/time]])+MINUTE(Table1[[#This Row],[Cancel Date/time]])/60,"not cancelled")</f>
        <v>16.350000000000001</v>
      </c>
      <c r="I5932" s="47">
        <f>IFERROR(ROUND(Table1[[#This Row],[cancellation time decimal]],0),"not cancelled")</f>
        <v>16</v>
      </c>
      <c r="J5932" s="10">
        <f>IFERROR(MOD(Table1[[#This Row],[cancellation hour rounded]],24),"not cancelled")</f>
        <v>16</v>
      </c>
      <c r="K5932" s="32">
        <f>1/Table1[[#This Row],[Duration (Time between doses '[in hours'])]]</f>
        <v>0.125</v>
      </c>
      <c r="L5932" s="33">
        <f>Table1[[#This Row],[number doses per hour]]*INDEX(Table2[price per dose],Table1[[#This Row],[Drug ID]])</f>
        <v>0.84929166666666667</v>
      </c>
      <c r="M5932" s="11" t="b">
        <f>AND(Table1[[#This Row],[hour of cancellation 0 to 23]]&gt;=0,Table1[[#This Row],[hour of cancellation 0 to 23]]&lt;=23)</f>
        <v>1</v>
      </c>
    </row>
    <row r="5933" spans="1:13" x14ac:dyDescent="0.3">
      <c r="A5933" s="1">
        <v>5932</v>
      </c>
      <c r="B5933" s="1">
        <v>11</v>
      </c>
      <c r="C5933" s="2">
        <v>41170.341772388856</v>
      </c>
      <c r="D5933" s="2">
        <v>41230.341666666667</v>
      </c>
      <c r="E5933" s="1">
        <v>1</v>
      </c>
      <c r="F5933" s="2">
        <v>41177.380211166594</v>
      </c>
      <c r="G5933" s="1">
        <v>3</v>
      </c>
      <c r="H5933" s="32">
        <f>IFERROR(HOUR(Table1[[#This Row],[Cancel Date/time]])+MINUTE(Table1[[#This Row],[Cancel Date/time]])/60,"not cancelled")</f>
        <v>9.1166666666666671</v>
      </c>
      <c r="I5933" s="47">
        <f>IFERROR(ROUND(Table1[[#This Row],[cancellation time decimal]],0),"not cancelled")</f>
        <v>9</v>
      </c>
      <c r="J5933" s="10">
        <f>IFERROR(MOD(Table1[[#This Row],[cancellation hour rounded]],24),"not cancelled")</f>
        <v>9</v>
      </c>
      <c r="K5933" s="32">
        <f>1/Table1[[#This Row],[Duration (Time between doses '[in hours'])]]</f>
        <v>1</v>
      </c>
      <c r="L5933" s="33">
        <f>Table1[[#This Row],[number doses per hour]]*INDEX(Table2[price per dose],Table1[[#This Row],[Drug ID]])</f>
        <v>1</v>
      </c>
      <c r="M5933" s="11" t="b">
        <f>AND(Table1[[#This Row],[hour of cancellation 0 to 23]]&gt;=0,Table1[[#This Row],[hour of cancellation 0 to 23]]&lt;=23)</f>
        <v>1</v>
      </c>
    </row>
    <row r="5934" spans="1:13" x14ac:dyDescent="0.3">
      <c r="A5934" s="1">
        <v>5933</v>
      </c>
      <c r="B5934" s="1">
        <v>6</v>
      </c>
      <c r="C5934" s="2">
        <v>41170.391062395407</v>
      </c>
      <c r="D5934" s="2">
        <v>41230.390972222223</v>
      </c>
      <c r="E5934" s="1">
        <v>24</v>
      </c>
      <c r="F5934" s="2">
        <v>41173.528160160131</v>
      </c>
      <c r="G5934" s="1">
        <v>0</v>
      </c>
      <c r="H5934" s="32">
        <f>IFERROR(HOUR(Table1[[#This Row],[Cancel Date/time]])+MINUTE(Table1[[#This Row],[Cancel Date/time]])/60,"not cancelled")</f>
        <v>12.666666666666666</v>
      </c>
      <c r="I5934" s="47">
        <f>IFERROR(ROUND(Table1[[#This Row],[cancellation time decimal]],0),"not cancelled")</f>
        <v>13</v>
      </c>
      <c r="J5934" s="10">
        <f>IFERROR(MOD(Table1[[#This Row],[cancellation hour rounded]],24),"not cancelled")</f>
        <v>13</v>
      </c>
      <c r="K5934" s="32">
        <f>1/Table1[[#This Row],[Duration (Time between doses '[in hours'])]]</f>
        <v>4.1666666666666664E-2</v>
      </c>
      <c r="L5934" s="33">
        <f>Table1[[#This Row],[number doses per hour]]*INDEX(Table2[price per dose],Table1[[#This Row],[Drug ID]])</f>
        <v>0.35218749999999999</v>
      </c>
      <c r="M5934" s="11" t="b">
        <f>AND(Table1[[#This Row],[hour of cancellation 0 to 23]]&gt;=0,Table1[[#This Row],[hour of cancellation 0 to 23]]&lt;=23)</f>
        <v>1</v>
      </c>
    </row>
    <row r="5935" spans="1:13" x14ac:dyDescent="0.3">
      <c r="A5935" s="1">
        <v>5934</v>
      </c>
      <c r="B5935" s="1">
        <v>6</v>
      </c>
      <c r="C5935" s="2">
        <v>41170.400255446424</v>
      </c>
      <c r="D5935" s="2">
        <v>41230.400000000001</v>
      </c>
      <c r="E5935" s="1">
        <v>24</v>
      </c>
      <c r="F5935" s="2">
        <v>41173.696385359006</v>
      </c>
      <c r="G5935" s="1">
        <v>0</v>
      </c>
      <c r="H5935" s="32">
        <f>IFERROR(HOUR(Table1[[#This Row],[Cancel Date/time]])+MINUTE(Table1[[#This Row],[Cancel Date/time]])/60,"not cancelled")</f>
        <v>16.7</v>
      </c>
      <c r="I5935" s="47">
        <f>IFERROR(ROUND(Table1[[#This Row],[cancellation time decimal]],0),"not cancelled")</f>
        <v>17</v>
      </c>
      <c r="J5935" s="10">
        <f>IFERROR(MOD(Table1[[#This Row],[cancellation hour rounded]],24),"not cancelled")</f>
        <v>17</v>
      </c>
      <c r="K5935" s="32">
        <f>1/Table1[[#This Row],[Duration (Time between doses '[in hours'])]]</f>
        <v>4.1666666666666664E-2</v>
      </c>
      <c r="L5935" s="33">
        <f>Table1[[#This Row],[number doses per hour]]*INDEX(Table2[price per dose],Table1[[#This Row],[Drug ID]])</f>
        <v>0.35218749999999999</v>
      </c>
      <c r="M5935" s="11" t="b">
        <f>AND(Table1[[#This Row],[hour of cancellation 0 to 23]]&gt;=0,Table1[[#This Row],[hour of cancellation 0 to 23]]&lt;=23)</f>
        <v>1</v>
      </c>
    </row>
    <row r="5936" spans="1:13" x14ac:dyDescent="0.3">
      <c r="A5936" s="1">
        <v>5935</v>
      </c>
      <c r="B5936" s="1">
        <v>3</v>
      </c>
      <c r="C5936" s="2">
        <v>41170.460515031125</v>
      </c>
      <c r="D5936" s="2">
        <v>41230.460416666669</v>
      </c>
      <c r="E5936" s="1">
        <v>24</v>
      </c>
      <c r="F5936" s="2">
        <v>41172.402700127015</v>
      </c>
      <c r="G5936" s="1">
        <v>0</v>
      </c>
      <c r="H5936" s="32">
        <f>IFERROR(HOUR(Table1[[#This Row],[Cancel Date/time]])+MINUTE(Table1[[#This Row],[Cancel Date/time]])/60,"not cancelled")</f>
        <v>9.65</v>
      </c>
      <c r="I5936" s="47">
        <f>IFERROR(ROUND(Table1[[#This Row],[cancellation time decimal]],0),"not cancelled")</f>
        <v>10</v>
      </c>
      <c r="J5936" s="10">
        <f>IFERROR(MOD(Table1[[#This Row],[cancellation hour rounded]],24),"not cancelled")</f>
        <v>10</v>
      </c>
      <c r="K5936" s="32">
        <f>1/Table1[[#This Row],[Duration (Time between doses '[in hours'])]]</f>
        <v>4.1666666666666664E-2</v>
      </c>
      <c r="L5936" s="33">
        <f>Table1[[#This Row],[number doses per hour]]*INDEX(Table2[price per dose],Table1[[#This Row],[Drug ID]])</f>
        <v>0.18133000000000002</v>
      </c>
      <c r="M5936" s="11" t="b">
        <f>AND(Table1[[#This Row],[hour of cancellation 0 to 23]]&gt;=0,Table1[[#This Row],[hour of cancellation 0 to 23]]&lt;=23)</f>
        <v>1</v>
      </c>
    </row>
    <row r="5937" spans="1:13" x14ac:dyDescent="0.3">
      <c r="A5937" s="1">
        <v>5936</v>
      </c>
      <c r="B5937" s="1">
        <v>1</v>
      </c>
      <c r="C5937" s="2">
        <v>41170.48338356043</v>
      </c>
      <c r="D5937" s="2">
        <v>41230.483333333337</v>
      </c>
      <c r="E5937" s="1">
        <v>12</v>
      </c>
      <c r="F5937" s="2">
        <v>41171.420683613702</v>
      </c>
      <c r="G5937" s="1">
        <v>0</v>
      </c>
      <c r="H5937" s="32">
        <f>IFERROR(HOUR(Table1[[#This Row],[Cancel Date/time]])+MINUTE(Table1[[#This Row],[Cancel Date/time]])/60,"not cancelled")</f>
        <v>10.083333333333334</v>
      </c>
      <c r="I5937" s="47">
        <f>IFERROR(ROUND(Table1[[#This Row],[cancellation time decimal]],0),"not cancelled")</f>
        <v>10</v>
      </c>
      <c r="J5937" s="10">
        <f>IFERROR(MOD(Table1[[#This Row],[cancellation hour rounded]],24),"not cancelled")</f>
        <v>10</v>
      </c>
      <c r="K5937" s="32">
        <f>1/Table1[[#This Row],[Duration (Time between doses '[in hours'])]]</f>
        <v>8.3333333333333329E-2</v>
      </c>
      <c r="L5937" s="33">
        <f>Table1[[#This Row],[number doses per hour]]*INDEX(Table2[price per dose],Table1[[#This Row],[Drug ID]])</f>
        <v>0.56619444444444444</v>
      </c>
      <c r="M5937" s="11" t="b">
        <f>AND(Table1[[#This Row],[hour of cancellation 0 to 23]]&gt;=0,Table1[[#This Row],[hour of cancellation 0 to 23]]&lt;=23)</f>
        <v>1</v>
      </c>
    </row>
    <row r="5938" spans="1:13" x14ac:dyDescent="0.3">
      <c r="A5938" s="1">
        <v>5937</v>
      </c>
      <c r="B5938" s="1">
        <v>10</v>
      </c>
      <c r="C5938" s="2">
        <v>41170.475306566557</v>
      </c>
      <c r="D5938" s="2">
        <v>41230.475000000006</v>
      </c>
      <c r="E5938" s="1">
        <v>1</v>
      </c>
      <c r="F5938" s="2">
        <v>41177.677386415358</v>
      </c>
      <c r="G5938" s="1">
        <v>1</v>
      </c>
      <c r="H5938" s="32">
        <f>IFERROR(HOUR(Table1[[#This Row],[Cancel Date/time]])+MINUTE(Table1[[#This Row],[Cancel Date/time]])/60,"not cancelled")</f>
        <v>16.25</v>
      </c>
      <c r="I5938" s="47">
        <f>IFERROR(ROUND(Table1[[#This Row],[cancellation time decimal]],0),"not cancelled")</f>
        <v>16</v>
      </c>
      <c r="J5938" s="10">
        <f>IFERROR(MOD(Table1[[#This Row],[cancellation hour rounded]],24),"not cancelled")</f>
        <v>16</v>
      </c>
      <c r="K5938" s="32">
        <f>1/Table1[[#This Row],[Duration (Time between doses '[in hours'])]]</f>
        <v>1</v>
      </c>
      <c r="L5938" s="33">
        <f>Table1[[#This Row],[number doses per hour]]*INDEX(Table2[price per dose],Table1[[#This Row],[Drug ID]])</f>
        <v>2.5716000000000001</v>
      </c>
      <c r="M5938" s="11" t="b">
        <f>AND(Table1[[#This Row],[hour of cancellation 0 to 23]]&gt;=0,Table1[[#This Row],[hour of cancellation 0 to 23]]&lt;=23)</f>
        <v>1</v>
      </c>
    </row>
    <row r="5939" spans="1:13" hidden="1" x14ac:dyDescent="0.3">
      <c r="A5939" s="1">
        <v>5938</v>
      </c>
      <c r="B5939" s="1">
        <v>4</v>
      </c>
      <c r="C5939" s="2">
        <v>41170.489759592259</v>
      </c>
      <c r="D5939" s="2">
        <v>41174.822532362887</v>
      </c>
      <c r="E5939" s="1">
        <v>12</v>
      </c>
      <c r="F5939" s="2" t="s">
        <v>5</v>
      </c>
      <c r="G5939" s="1">
        <v>0</v>
      </c>
      <c r="H5939" s="32" t="str">
        <f>IFERROR(HOUR(Table1[[#This Row],[Cancel Date/time]])+MINUTE(Table1[[#This Row],[Cancel Date/time]])/60,"not cancelled")</f>
        <v>not cancelled</v>
      </c>
      <c r="I5939" s="47" t="str">
        <f>IFERROR(ROUND(Table1[[#This Row],[cancellation time decimal]],0),"not cancelled")</f>
        <v>not cancelled</v>
      </c>
      <c r="J5939" s="10" t="str">
        <f>IFERROR(MOD(Table1[[#This Row],[cancellation hour rounded]],24),"not cancelled")</f>
        <v>not cancelled</v>
      </c>
      <c r="K5939" s="32">
        <f>1/Table1[[#This Row],[Duration (Time between doses '[in hours'])]]</f>
        <v>8.3333333333333329E-2</v>
      </c>
      <c r="L5939" s="33">
        <f>Table1[[#This Row],[number doses per hour]]*INDEX(Table2[price per dose],Table1[[#This Row],[Drug ID]])</f>
        <v>1.448055119047619</v>
      </c>
      <c r="M5939" s="11" t="b">
        <f>AND(Table1[[#This Row],[hour of cancellation 0 to 23]]&gt;=0,Table1[[#This Row],[hour of cancellation 0 to 23]]&lt;=23)</f>
        <v>0</v>
      </c>
    </row>
    <row r="5940" spans="1:13" x14ac:dyDescent="0.3">
      <c r="A5940" s="1">
        <v>5939</v>
      </c>
      <c r="B5940" s="1">
        <v>4</v>
      </c>
      <c r="C5940" s="2">
        <v>41170.570171878964</v>
      </c>
      <c r="D5940" s="2">
        <v>41230.570138888885</v>
      </c>
      <c r="E5940" s="1">
        <v>12</v>
      </c>
      <c r="F5940" s="2">
        <v>41172.49331547584</v>
      </c>
      <c r="G5940" s="1">
        <v>0</v>
      </c>
      <c r="H5940" s="32">
        <f>IFERROR(HOUR(Table1[[#This Row],[Cancel Date/time]])+MINUTE(Table1[[#This Row],[Cancel Date/time]])/60,"not cancelled")</f>
        <v>11.833333333333334</v>
      </c>
      <c r="I5940" s="47">
        <f>IFERROR(ROUND(Table1[[#This Row],[cancellation time decimal]],0),"not cancelled")</f>
        <v>12</v>
      </c>
      <c r="J5940" s="10">
        <f>IFERROR(MOD(Table1[[#This Row],[cancellation hour rounded]],24),"not cancelled")</f>
        <v>12</v>
      </c>
      <c r="K5940" s="32">
        <f>1/Table1[[#This Row],[Duration (Time between doses '[in hours'])]]</f>
        <v>8.3333333333333329E-2</v>
      </c>
      <c r="L5940" s="33">
        <f>Table1[[#This Row],[number doses per hour]]*INDEX(Table2[price per dose],Table1[[#This Row],[Drug ID]])</f>
        <v>1.448055119047619</v>
      </c>
      <c r="M5940" s="11" t="b">
        <f>AND(Table1[[#This Row],[hour of cancellation 0 to 23]]&gt;=0,Table1[[#This Row],[hour of cancellation 0 to 23]]&lt;=23)</f>
        <v>1</v>
      </c>
    </row>
    <row r="5941" spans="1:13" x14ac:dyDescent="0.3">
      <c r="A5941" s="1">
        <v>5940</v>
      </c>
      <c r="B5941" s="1">
        <v>8</v>
      </c>
      <c r="C5941" s="2">
        <v>41170.59674319475</v>
      </c>
      <c r="D5941" s="2">
        <v>41230.59652777778</v>
      </c>
      <c r="E5941" s="1">
        <v>3</v>
      </c>
      <c r="F5941" s="2">
        <v>41177.465117187312</v>
      </c>
      <c r="G5941" s="1">
        <v>0</v>
      </c>
      <c r="H5941" s="32">
        <f>IFERROR(HOUR(Table1[[#This Row],[Cancel Date/time]])+MINUTE(Table1[[#This Row],[Cancel Date/time]])/60,"not cancelled")</f>
        <v>11.15</v>
      </c>
      <c r="I5941" s="47">
        <f>IFERROR(ROUND(Table1[[#This Row],[cancellation time decimal]],0),"not cancelled")</f>
        <v>11</v>
      </c>
      <c r="J5941" s="10">
        <f>IFERROR(MOD(Table1[[#This Row],[cancellation hour rounded]],24),"not cancelled")</f>
        <v>11</v>
      </c>
      <c r="K5941" s="32">
        <f>1/Table1[[#This Row],[Duration (Time between doses '[in hours'])]]</f>
        <v>0.33333333333333331</v>
      </c>
      <c r="L5941" s="33">
        <f>Table1[[#This Row],[number doses per hour]]*INDEX(Table2[price per dose],Table1[[#This Row],[Drug ID]])</f>
        <v>0.29998222222222221</v>
      </c>
      <c r="M5941" s="11" t="b">
        <f>AND(Table1[[#This Row],[hour of cancellation 0 to 23]]&gt;=0,Table1[[#This Row],[hour of cancellation 0 to 23]]&lt;=23)</f>
        <v>1</v>
      </c>
    </row>
    <row r="5942" spans="1:13" x14ac:dyDescent="0.3">
      <c r="A5942" s="1">
        <v>5941</v>
      </c>
      <c r="B5942" s="1">
        <v>2</v>
      </c>
      <c r="C5942" s="2">
        <v>41170.633429581641</v>
      </c>
      <c r="D5942" s="2">
        <v>41230.633333333331</v>
      </c>
      <c r="E5942" s="1">
        <v>10</v>
      </c>
      <c r="F5942" s="2">
        <v>41171.784204200041</v>
      </c>
      <c r="G5942" s="1">
        <v>0</v>
      </c>
      <c r="H5942" s="32">
        <f>IFERROR(HOUR(Table1[[#This Row],[Cancel Date/time]])+MINUTE(Table1[[#This Row],[Cancel Date/time]])/60,"not cancelled")</f>
        <v>18.816666666666666</v>
      </c>
      <c r="I5942" s="47">
        <f>IFERROR(ROUND(Table1[[#This Row],[cancellation time decimal]],0),"not cancelled")</f>
        <v>19</v>
      </c>
      <c r="J5942" s="10">
        <f>IFERROR(MOD(Table1[[#This Row],[cancellation hour rounded]],24),"not cancelled")</f>
        <v>19</v>
      </c>
      <c r="K5942" s="32">
        <f>1/Table1[[#This Row],[Duration (Time between doses '[in hours'])]]</f>
        <v>0.1</v>
      </c>
      <c r="L5942" s="33">
        <f>Table1[[#This Row],[number doses per hour]]*INDEX(Table2[price per dose],Table1[[#This Row],[Drug ID]])</f>
        <v>0.84959999999999969</v>
      </c>
      <c r="M5942" s="11" t="b">
        <f>AND(Table1[[#This Row],[hour of cancellation 0 to 23]]&gt;=0,Table1[[#This Row],[hour of cancellation 0 to 23]]&lt;=23)</f>
        <v>1</v>
      </c>
    </row>
    <row r="5943" spans="1:13" x14ac:dyDescent="0.3">
      <c r="A5943" s="1">
        <v>5942</v>
      </c>
      <c r="B5943" s="1">
        <v>2</v>
      </c>
      <c r="C5943" s="2">
        <v>41170.666850486014</v>
      </c>
      <c r="D5943" s="2">
        <v>41230.666666666664</v>
      </c>
      <c r="E5943" s="1">
        <v>10</v>
      </c>
      <c r="F5943" s="2">
        <v>41171.744658043797</v>
      </c>
      <c r="G5943" s="1">
        <v>0</v>
      </c>
      <c r="H5943" s="32">
        <f>IFERROR(HOUR(Table1[[#This Row],[Cancel Date/time]])+MINUTE(Table1[[#This Row],[Cancel Date/time]])/60,"not cancelled")</f>
        <v>17.866666666666667</v>
      </c>
      <c r="I5943" s="47">
        <f>IFERROR(ROUND(Table1[[#This Row],[cancellation time decimal]],0),"not cancelled")</f>
        <v>18</v>
      </c>
      <c r="J5943" s="10">
        <f>IFERROR(MOD(Table1[[#This Row],[cancellation hour rounded]],24),"not cancelled")</f>
        <v>18</v>
      </c>
      <c r="K5943" s="32">
        <f>1/Table1[[#This Row],[Duration (Time between doses '[in hours'])]]</f>
        <v>0.1</v>
      </c>
      <c r="L5943" s="33">
        <f>Table1[[#This Row],[number doses per hour]]*INDEX(Table2[price per dose],Table1[[#This Row],[Drug ID]])</f>
        <v>0.84959999999999969</v>
      </c>
      <c r="M5943" s="11" t="b">
        <f>AND(Table1[[#This Row],[hour of cancellation 0 to 23]]&gt;=0,Table1[[#This Row],[hour of cancellation 0 to 23]]&lt;=23)</f>
        <v>1</v>
      </c>
    </row>
    <row r="5944" spans="1:13" x14ac:dyDescent="0.3">
      <c r="A5944" s="1">
        <v>5943</v>
      </c>
      <c r="B5944" s="1">
        <v>2</v>
      </c>
      <c r="C5944" s="2">
        <v>41170.798656943232</v>
      </c>
      <c r="D5944" s="2">
        <v>41230.798611111109</v>
      </c>
      <c r="E5944" s="1">
        <v>10</v>
      </c>
      <c r="F5944" s="2">
        <v>41171.738082206299</v>
      </c>
      <c r="G5944" s="1">
        <v>0</v>
      </c>
      <c r="H5944" s="32">
        <f>IFERROR(HOUR(Table1[[#This Row],[Cancel Date/time]])+MINUTE(Table1[[#This Row],[Cancel Date/time]])/60,"not cancelled")</f>
        <v>17.7</v>
      </c>
      <c r="I5944" s="47">
        <f>IFERROR(ROUND(Table1[[#This Row],[cancellation time decimal]],0),"not cancelled")</f>
        <v>18</v>
      </c>
      <c r="J5944" s="10">
        <f>IFERROR(MOD(Table1[[#This Row],[cancellation hour rounded]],24),"not cancelled")</f>
        <v>18</v>
      </c>
      <c r="K5944" s="32">
        <f>1/Table1[[#This Row],[Duration (Time between doses '[in hours'])]]</f>
        <v>0.1</v>
      </c>
      <c r="L5944" s="33">
        <f>Table1[[#This Row],[number doses per hour]]*INDEX(Table2[price per dose],Table1[[#This Row],[Drug ID]])</f>
        <v>0.84959999999999969</v>
      </c>
      <c r="M5944" s="11" t="b">
        <f>AND(Table1[[#This Row],[hour of cancellation 0 to 23]]&gt;=0,Table1[[#This Row],[hour of cancellation 0 to 23]]&lt;=23)</f>
        <v>1</v>
      </c>
    </row>
    <row r="5945" spans="1:13" x14ac:dyDescent="0.3">
      <c r="A5945" s="1">
        <v>5944</v>
      </c>
      <c r="B5945" s="1">
        <v>4</v>
      </c>
      <c r="C5945" s="2">
        <v>41170.91373639051</v>
      </c>
      <c r="D5945" s="2">
        <v>41230.913194444445</v>
      </c>
      <c r="E5945" s="1">
        <v>12</v>
      </c>
      <c r="F5945" s="2">
        <v>41172.869775357743</v>
      </c>
      <c r="G5945" s="1">
        <v>0</v>
      </c>
      <c r="H5945" s="32">
        <f>IFERROR(HOUR(Table1[[#This Row],[Cancel Date/time]])+MINUTE(Table1[[#This Row],[Cancel Date/time]])/60,"not cancelled")</f>
        <v>20.866666666666667</v>
      </c>
      <c r="I5945" s="47">
        <f>IFERROR(ROUND(Table1[[#This Row],[cancellation time decimal]],0),"not cancelled")</f>
        <v>21</v>
      </c>
      <c r="J5945" s="10">
        <f>IFERROR(MOD(Table1[[#This Row],[cancellation hour rounded]],24),"not cancelled")</f>
        <v>21</v>
      </c>
      <c r="K5945" s="32">
        <f>1/Table1[[#This Row],[Duration (Time between doses '[in hours'])]]</f>
        <v>8.3333333333333329E-2</v>
      </c>
      <c r="L5945" s="33">
        <f>Table1[[#This Row],[number doses per hour]]*INDEX(Table2[price per dose],Table1[[#This Row],[Drug ID]])</f>
        <v>1.448055119047619</v>
      </c>
      <c r="M5945" s="11" t="b">
        <f>AND(Table1[[#This Row],[hour of cancellation 0 to 23]]&gt;=0,Table1[[#This Row],[hour of cancellation 0 to 23]]&lt;=23)</f>
        <v>1</v>
      </c>
    </row>
    <row r="5946" spans="1:13" hidden="1" x14ac:dyDescent="0.3">
      <c r="A5946" s="1">
        <v>5945</v>
      </c>
      <c r="B5946" s="1">
        <v>1</v>
      </c>
      <c r="C5946" s="2">
        <v>41170.908792901682</v>
      </c>
      <c r="D5946" s="2">
        <v>41173.616479748242</v>
      </c>
      <c r="E5946" s="1">
        <v>8</v>
      </c>
      <c r="F5946" s="2" t="s">
        <v>5</v>
      </c>
      <c r="G5946" s="1">
        <v>0</v>
      </c>
      <c r="H5946" s="32" t="str">
        <f>IFERROR(HOUR(Table1[[#This Row],[Cancel Date/time]])+MINUTE(Table1[[#This Row],[Cancel Date/time]])/60,"not cancelled")</f>
        <v>not cancelled</v>
      </c>
      <c r="I5946" s="47" t="str">
        <f>IFERROR(ROUND(Table1[[#This Row],[cancellation time decimal]],0),"not cancelled")</f>
        <v>not cancelled</v>
      </c>
      <c r="J5946" s="10" t="str">
        <f>IFERROR(MOD(Table1[[#This Row],[cancellation hour rounded]],24),"not cancelled")</f>
        <v>not cancelled</v>
      </c>
      <c r="K5946" s="32">
        <f>1/Table1[[#This Row],[Duration (Time between doses '[in hours'])]]</f>
        <v>0.125</v>
      </c>
      <c r="L5946" s="33">
        <f>Table1[[#This Row],[number doses per hour]]*INDEX(Table2[price per dose],Table1[[#This Row],[Drug ID]])</f>
        <v>0.84929166666666667</v>
      </c>
      <c r="M5946" s="11" t="b">
        <f>AND(Table1[[#This Row],[hour of cancellation 0 to 23]]&gt;=0,Table1[[#This Row],[hour of cancellation 0 to 23]]&lt;=23)</f>
        <v>0</v>
      </c>
    </row>
    <row r="5947" spans="1:13" x14ac:dyDescent="0.3">
      <c r="A5947" s="1">
        <v>5946</v>
      </c>
      <c r="B5947" s="1">
        <v>2</v>
      </c>
      <c r="C5947" s="2">
        <v>41170.895507022025</v>
      </c>
      <c r="D5947" s="2">
        <v>41230.895138888889</v>
      </c>
      <c r="E5947" s="1">
        <v>10</v>
      </c>
      <c r="F5947" s="2">
        <v>41171.91137125704</v>
      </c>
      <c r="G5947" s="1">
        <v>0</v>
      </c>
      <c r="H5947" s="32">
        <f>IFERROR(HOUR(Table1[[#This Row],[Cancel Date/time]])+MINUTE(Table1[[#This Row],[Cancel Date/time]])/60,"not cancelled")</f>
        <v>21.866666666666667</v>
      </c>
      <c r="I5947" s="47">
        <f>IFERROR(ROUND(Table1[[#This Row],[cancellation time decimal]],0),"not cancelled")</f>
        <v>22</v>
      </c>
      <c r="J5947" s="10">
        <f>IFERROR(MOD(Table1[[#This Row],[cancellation hour rounded]],24),"not cancelled")</f>
        <v>22</v>
      </c>
      <c r="K5947" s="32">
        <f>1/Table1[[#This Row],[Duration (Time between doses '[in hours'])]]</f>
        <v>0.1</v>
      </c>
      <c r="L5947" s="33">
        <f>Table1[[#This Row],[number doses per hour]]*INDEX(Table2[price per dose],Table1[[#This Row],[Drug ID]])</f>
        <v>0.84959999999999969</v>
      </c>
      <c r="M5947" s="11" t="b">
        <f>AND(Table1[[#This Row],[hour of cancellation 0 to 23]]&gt;=0,Table1[[#This Row],[hour of cancellation 0 to 23]]&lt;=23)</f>
        <v>1</v>
      </c>
    </row>
    <row r="5948" spans="1:13" x14ac:dyDescent="0.3">
      <c r="A5948" s="1">
        <v>5947</v>
      </c>
      <c r="B5948" s="1">
        <v>6</v>
      </c>
      <c r="C5948" s="2">
        <v>41170.924072202302</v>
      </c>
      <c r="D5948" s="2">
        <v>41230.923611111109</v>
      </c>
      <c r="E5948" s="1">
        <v>24</v>
      </c>
      <c r="F5948" s="2">
        <v>41174.812274786003</v>
      </c>
      <c r="G5948" s="1">
        <v>0</v>
      </c>
      <c r="H5948" s="32">
        <f>IFERROR(HOUR(Table1[[#This Row],[Cancel Date/time]])+MINUTE(Table1[[#This Row],[Cancel Date/time]])/60,"not cancelled")</f>
        <v>19.483333333333334</v>
      </c>
      <c r="I5948" s="47">
        <f>IFERROR(ROUND(Table1[[#This Row],[cancellation time decimal]],0),"not cancelled")</f>
        <v>19</v>
      </c>
      <c r="J5948" s="10">
        <f>IFERROR(MOD(Table1[[#This Row],[cancellation hour rounded]],24),"not cancelled")</f>
        <v>19</v>
      </c>
      <c r="K5948" s="32">
        <f>1/Table1[[#This Row],[Duration (Time between doses '[in hours'])]]</f>
        <v>4.1666666666666664E-2</v>
      </c>
      <c r="L5948" s="33">
        <f>Table1[[#This Row],[number doses per hour]]*INDEX(Table2[price per dose],Table1[[#This Row],[Drug ID]])</f>
        <v>0.35218749999999999</v>
      </c>
      <c r="M5948" s="11" t="b">
        <f>AND(Table1[[#This Row],[hour of cancellation 0 to 23]]&gt;=0,Table1[[#This Row],[hour of cancellation 0 to 23]]&lt;=23)</f>
        <v>1</v>
      </c>
    </row>
    <row r="5949" spans="1:13" x14ac:dyDescent="0.3">
      <c r="A5949" s="1">
        <v>5948</v>
      </c>
      <c r="B5949" s="1">
        <v>3</v>
      </c>
      <c r="C5949" s="2">
        <v>41171.095786993115</v>
      </c>
      <c r="D5949" s="2">
        <v>41231.095138888893</v>
      </c>
      <c r="E5949" s="1">
        <v>24</v>
      </c>
      <c r="F5949" s="2">
        <v>41172.381459108503</v>
      </c>
      <c r="G5949" s="1">
        <v>0</v>
      </c>
      <c r="H5949" s="32">
        <f>IFERROR(HOUR(Table1[[#This Row],[Cancel Date/time]])+MINUTE(Table1[[#This Row],[Cancel Date/time]])/60,"not cancelled")</f>
        <v>9.15</v>
      </c>
      <c r="I5949" s="47">
        <f>IFERROR(ROUND(Table1[[#This Row],[cancellation time decimal]],0),"not cancelled")</f>
        <v>9</v>
      </c>
      <c r="J5949" s="10">
        <f>IFERROR(MOD(Table1[[#This Row],[cancellation hour rounded]],24),"not cancelled")</f>
        <v>9</v>
      </c>
      <c r="K5949" s="32">
        <f>1/Table1[[#This Row],[Duration (Time between doses '[in hours'])]]</f>
        <v>4.1666666666666664E-2</v>
      </c>
      <c r="L5949" s="33">
        <f>Table1[[#This Row],[number doses per hour]]*INDEX(Table2[price per dose],Table1[[#This Row],[Drug ID]])</f>
        <v>0.18133000000000002</v>
      </c>
      <c r="M5949" s="11" t="b">
        <f>AND(Table1[[#This Row],[hour of cancellation 0 to 23]]&gt;=0,Table1[[#This Row],[hour of cancellation 0 to 23]]&lt;=23)</f>
        <v>1</v>
      </c>
    </row>
    <row r="5950" spans="1:13" x14ac:dyDescent="0.3">
      <c r="A5950" s="1">
        <v>5949</v>
      </c>
      <c r="B5950" s="1">
        <v>3</v>
      </c>
      <c r="C5950" s="2">
        <v>41171.099934915626</v>
      </c>
      <c r="D5950" s="2">
        <v>41231.099305555559</v>
      </c>
      <c r="E5950" s="1">
        <v>24</v>
      </c>
      <c r="F5950" s="2">
        <v>41172.297648146814</v>
      </c>
      <c r="G5950" s="1">
        <v>0</v>
      </c>
      <c r="H5950" s="32">
        <f>IFERROR(HOUR(Table1[[#This Row],[Cancel Date/time]])+MINUTE(Table1[[#This Row],[Cancel Date/time]])/60,"not cancelled")</f>
        <v>7.1333333333333337</v>
      </c>
      <c r="I5950" s="47">
        <f>IFERROR(ROUND(Table1[[#This Row],[cancellation time decimal]],0),"not cancelled")</f>
        <v>7</v>
      </c>
      <c r="J5950" s="10">
        <f>IFERROR(MOD(Table1[[#This Row],[cancellation hour rounded]],24),"not cancelled")</f>
        <v>7</v>
      </c>
      <c r="K5950" s="32">
        <f>1/Table1[[#This Row],[Duration (Time between doses '[in hours'])]]</f>
        <v>4.1666666666666664E-2</v>
      </c>
      <c r="L5950" s="33">
        <f>Table1[[#This Row],[number doses per hour]]*INDEX(Table2[price per dose],Table1[[#This Row],[Drug ID]])</f>
        <v>0.18133000000000002</v>
      </c>
      <c r="M5950" s="11" t="b">
        <f>AND(Table1[[#This Row],[hour of cancellation 0 to 23]]&gt;=0,Table1[[#This Row],[hour of cancellation 0 to 23]]&lt;=23)</f>
        <v>1</v>
      </c>
    </row>
    <row r="5951" spans="1:13" x14ac:dyDescent="0.3">
      <c r="A5951" s="1">
        <v>5950</v>
      </c>
      <c r="B5951" s="1">
        <v>1</v>
      </c>
      <c r="C5951" s="2">
        <v>41171.21387380761</v>
      </c>
      <c r="D5951" s="2">
        <v>41231.213194444448</v>
      </c>
      <c r="E5951" s="1">
        <v>8</v>
      </c>
      <c r="F5951" s="2">
        <v>41171.644483130549</v>
      </c>
      <c r="G5951" s="1">
        <v>0</v>
      </c>
      <c r="H5951" s="32">
        <f>IFERROR(HOUR(Table1[[#This Row],[Cancel Date/time]])+MINUTE(Table1[[#This Row],[Cancel Date/time]])/60,"not cancelled")</f>
        <v>15.466666666666667</v>
      </c>
      <c r="I5951" s="47">
        <f>IFERROR(ROUND(Table1[[#This Row],[cancellation time decimal]],0),"not cancelled")</f>
        <v>15</v>
      </c>
      <c r="J5951" s="10">
        <f>IFERROR(MOD(Table1[[#This Row],[cancellation hour rounded]],24),"not cancelled")</f>
        <v>15</v>
      </c>
      <c r="K5951" s="32">
        <f>1/Table1[[#This Row],[Duration (Time between doses '[in hours'])]]</f>
        <v>0.125</v>
      </c>
      <c r="L5951" s="33">
        <f>Table1[[#This Row],[number doses per hour]]*INDEX(Table2[price per dose],Table1[[#This Row],[Drug ID]])</f>
        <v>0.84929166666666667</v>
      </c>
      <c r="M5951" s="11" t="b">
        <f>AND(Table1[[#This Row],[hour of cancellation 0 to 23]]&gt;=0,Table1[[#This Row],[hour of cancellation 0 to 23]]&lt;=23)</f>
        <v>1</v>
      </c>
    </row>
    <row r="5952" spans="1:13" x14ac:dyDescent="0.3">
      <c r="A5952" s="1">
        <v>5951</v>
      </c>
      <c r="B5952" s="1">
        <v>5</v>
      </c>
      <c r="C5952" s="2">
        <v>41171.220498877825</v>
      </c>
      <c r="D5952" s="2">
        <v>41231.220138888893</v>
      </c>
      <c r="E5952" s="1">
        <v>24</v>
      </c>
      <c r="F5952" s="2">
        <v>41178.447466809659</v>
      </c>
      <c r="G5952" s="1">
        <v>0</v>
      </c>
      <c r="H5952" s="32">
        <f>IFERROR(HOUR(Table1[[#This Row],[Cancel Date/time]])+MINUTE(Table1[[#This Row],[Cancel Date/time]])/60,"not cancelled")</f>
        <v>10.733333333333333</v>
      </c>
      <c r="I5952" s="47">
        <f>IFERROR(ROUND(Table1[[#This Row],[cancellation time decimal]],0),"not cancelled")</f>
        <v>11</v>
      </c>
      <c r="J5952" s="10">
        <f>IFERROR(MOD(Table1[[#This Row],[cancellation hour rounded]],24),"not cancelled")</f>
        <v>11</v>
      </c>
      <c r="K5952" s="32">
        <f>1/Table1[[#This Row],[Duration (Time between doses '[in hours'])]]</f>
        <v>4.1666666666666664E-2</v>
      </c>
      <c r="L5952" s="33">
        <f>Table1[[#This Row],[number doses per hour]]*INDEX(Table2[price per dose],Table1[[#This Row],[Drug ID]])</f>
        <v>0.2815833333333333</v>
      </c>
      <c r="M5952" s="11" t="b">
        <f>AND(Table1[[#This Row],[hour of cancellation 0 to 23]]&gt;=0,Table1[[#This Row],[hour of cancellation 0 to 23]]&lt;=23)</f>
        <v>1</v>
      </c>
    </row>
    <row r="5953" spans="1:13" x14ac:dyDescent="0.3">
      <c r="A5953" s="1">
        <v>5952</v>
      </c>
      <c r="B5953" s="1">
        <v>5</v>
      </c>
      <c r="C5953" s="2">
        <v>41171.310287119326</v>
      </c>
      <c r="D5953" s="2">
        <v>41231.30972222222</v>
      </c>
      <c r="E5953" s="1">
        <v>24</v>
      </c>
      <c r="F5953" s="2">
        <v>41174.386615421063</v>
      </c>
      <c r="G5953" s="1">
        <v>0</v>
      </c>
      <c r="H5953" s="32">
        <f>IFERROR(HOUR(Table1[[#This Row],[Cancel Date/time]])+MINUTE(Table1[[#This Row],[Cancel Date/time]])/60,"not cancelled")</f>
        <v>9.2666666666666675</v>
      </c>
      <c r="I5953" s="47">
        <f>IFERROR(ROUND(Table1[[#This Row],[cancellation time decimal]],0),"not cancelled")</f>
        <v>9</v>
      </c>
      <c r="J5953" s="10">
        <f>IFERROR(MOD(Table1[[#This Row],[cancellation hour rounded]],24),"not cancelled")</f>
        <v>9</v>
      </c>
      <c r="K5953" s="32">
        <f>1/Table1[[#This Row],[Duration (Time between doses '[in hours'])]]</f>
        <v>4.1666666666666664E-2</v>
      </c>
      <c r="L5953" s="33">
        <f>Table1[[#This Row],[number doses per hour]]*INDEX(Table2[price per dose],Table1[[#This Row],[Drug ID]])</f>
        <v>0.2815833333333333</v>
      </c>
      <c r="M5953" s="11" t="b">
        <f>AND(Table1[[#This Row],[hour of cancellation 0 to 23]]&gt;=0,Table1[[#This Row],[hour of cancellation 0 to 23]]&lt;=23)</f>
        <v>1</v>
      </c>
    </row>
    <row r="5954" spans="1:13" x14ac:dyDescent="0.3">
      <c r="A5954" s="1">
        <v>5953</v>
      </c>
      <c r="B5954" s="1">
        <v>2</v>
      </c>
      <c r="C5954" s="2">
        <v>41171.360366998095</v>
      </c>
      <c r="D5954" s="2">
        <v>41231.359722222223</v>
      </c>
      <c r="E5954" s="1">
        <v>10</v>
      </c>
      <c r="F5954" s="2">
        <v>41172.575171849741</v>
      </c>
      <c r="G5954" s="1">
        <v>0</v>
      </c>
      <c r="H5954" s="32">
        <f>IFERROR(HOUR(Table1[[#This Row],[Cancel Date/time]])+MINUTE(Table1[[#This Row],[Cancel Date/time]])/60,"not cancelled")</f>
        <v>13.8</v>
      </c>
      <c r="I5954" s="47">
        <f>IFERROR(ROUND(Table1[[#This Row],[cancellation time decimal]],0),"not cancelled")</f>
        <v>14</v>
      </c>
      <c r="J5954" s="10">
        <f>IFERROR(MOD(Table1[[#This Row],[cancellation hour rounded]],24),"not cancelled")</f>
        <v>14</v>
      </c>
      <c r="K5954" s="32">
        <f>1/Table1[[#This Row],[Duration (Time between doses '[in hours'])]]</f>
        <v>0.1</v>
      </c>
      <c r="L5954" s="33">
        <f>Table1[[#This Row],[number doses per hour]]*INDEX(Table2[price per dose],Table1[[#This Row],[Drug ID]])</f>
        <v>0.84959999999999969</v>
      </c>
      <c r="M5954" s="11" t="b">
        <f>AND(Table1[[#This Row],[hour of cancellation 0 to 23]]&gt;=0,Table1[[#This Row],[hour of cancellation 0 to 23]]&lt;=23)</f>
        <v>1</v>
      </c>
    </row>
    <row r="5955" spans="1:13" hidden="1" x14ac:dyDescent="0.3">
      <c r="A5955" s="1">
        <v>5954</v>
      </c>
      <c r="B5955" s="1">
        <v>2</v>
      </c>
      <c r="C5955" s="2">
        <v>41171.353618015622</v>
      </c>
      <c r="D5955" s="2">
        <v>41173.602997229558</v>
      </c>
      <c r="E5955" s="1">
        <v>10</v>
      </c>
      <c r="F5955" s="2" t="s">
        <v>5</v>
      </c>
      <c r="G5955" s="1">
        <v>0</v>
      </c>
      <c r="H5955" s="32" t="str">
        <f>IFERROR(HOUR(Table1[[#This Row],[Cancel Date/time]])+MINUTE(Table1[[#This Row],[Cancel Date/time]])/60,"not cancelled")</f>
        <v>not cancelled</v>
      </c>
      <c r="I5955" s="47" t="str">
        <f>IFERROR(ROUND(Table1[[#This Row],[cancellation time decimal]],0),"not cancelled")</f>
        <v>not cancelled</v>
      </c>
      <c r="J5955" s="10" t="str">
        <f>IFERROR(MOD(Table1[[#This Row],[cancellation hour rounded]],24),"not cancelled")</f>
        <v>not cancelled</v>
      </c>
      <c r="K5955" s="32">
        <f>1/Table1[[#This Row],[Duration (Time between doses '[in hours'])]]</f>
        <v>0.1</v>
      </c>
      <c r="L5955" s="33">
        <f>Table1[[#This Row],[number doses per hour]]*INDEX(Table2[price per dose],Table1[[#This Row],[Drug ID]])</f>
        <v>0.84959999999999969</v>
      </c>
      <c r="M5955" s="11" t="b">
        <f>AND(Table1[[#This Row],[hour of cancellation 0 to 23]]&gt;=0,Table1[[#This Row],[hour of cancellation 0 to 23]]&lt;=23)</f>
        <v>0</v>
      </c>
    </row>
    <row r="5956" spans="1:13" x14ac:dyDescent="0.3">
      <c r="A5956" s="1">
        <v>5955</v>
      </c>
      <c r="B5956" s="1">
        <v>8</v>
      </c>
      <c r="C5956" s="2">
        <v>41171.398794222914</v>
      </c>
      <c r="D5956" s="2">
        <v>41231.398611111108</v>
      </c>
      <c r="E5956" s="1">
        <v>3</v>
      </c>
      <c r="F5956" s="2">
        <v>41174.642101754696</v>
      </c>
      <c r="G5956" s="1">
        <v>0</v>
      </c>
      <c r="H5956" s="32">
        <f>IFERROR(HOUR(Table1[[#This Row],[Cancel Date/time]])+MINUTE(Table1[[#This Row],[Cancel Date/time]])/60,"not cancelled")</f>
        <v>15.4</v>
      </c>
      <c r="I5956" s="47">
        <f>IFERROR(ROUND(Table1[[#This Row],[cancellation time decimal]],0),"not cancelled")</f>
        <v>15</v>
      </c>
      <c r="J5956" s="10">
        <f>IFERROR(MOD(Table1[[#This Row],[cancellation hour rounded]],24),"not cancelled")</f>
        <v>15</v>
      </c>
      <c r="K5956" s="32">
        <f>1/Table1[[#This Row],[Duration (Time between doses '[in hours'])]]</f>
        <v>0.33333333333333331</v>
      </c>
      <c r="L5956" s="33">
        <f>Table1[[#This Row],[number doses per hour]]*INDEX(Table2[price per dose],Table1[[#This Row],[Drug ID]])</f>
        <v>0.29998222222222221</v>
      </c>
      <c r="M5956" s="11" t="b">
        <f>AND(Table1[[#This Row],[hour of cancellation 0 to 23]]&gt;=0,Table1[[#This Row],[hour of cancellation 0 to 23]]&lt;=23)</f>
        <v>1</v>
      </c>
    </row>
    <row r="5957" spans="1:13" x14ac:dyDescent="0.3">
      <c r="A5957" s="1">
        <v>5956</v>
      </c>
      <c r="B5957" s="1">
        <v>9</v>
      </c>
      <c r="C5957" s="2">
        <v>41171.403870978313</v>
      </c>
      <c r="D5957" s="2">
        <v>41231.40347222222</v>
      </c>
      <c r="E5957" s="1">
        <v>5</v>
      </c>
      <c r="F5957" s="2">
        <v>41174.549235152132</v>
      </c>
      <c r="G5957" s="1">
        <v>0</v>
      </c>
      <c r="H5957" s="32">
        <f>IFERROR(HOUR(Table1[[#This Row],[Cancel Date/time]])+MINUTE(Table1[[#This Row],[Cancel Date/time]])/60,"not cancelled")</f>
        <v>13.166666666666666</v>
      </c>
      <c r="I5957" s="47">
        <f>IFERROR(ROUND(Table1[[#This Row],[cancellation time decimal]],0),"not cancelled")</f>
        <v>13</v>
      </c>
      <c r="J5957" s="10">
        <f>IFERROR(MOD(Table1[[#This Row],[cancellation hour rounded]],24),"not cancelled")</f>
        <v>13</v>
      </c>
      <c r="K5957" s="32">
        <f>1/Table1[[#This Row],[Duration (Time between doses '[in hours'])]]</f>
        <v>0.2</v>
      </c>
      <c r="L5957" s="33">
        <f>Table1[[#This Row],[number doses per hour]]*INDEX(Table2[price per dose],Table1[[#This Row],[Drug ID]])</f>
        <v>5.6740000000000004</v>
      </c>
      <c r="M5957" s="11" t="b">
        <f>AND(Table1[[#This Row],[hour of cancellation 0 to 23]]&gt;=0,Table1[[#This Row],[hour of cancellation 0 to 23]]&lt;=23)</f>
        <v>1</v>
      </c>
    </row>
    <row r="5958" spans="1:13" x14ac:dyDescent="0.3">
      <c r="A5958" s="1">
        <v>5957</v>
      </c>
      <c r="B5958" s="1">
        <v>8</v>
      </c>
      <c r="C5958" s="2">
        <v>41171.402462130383</v>
      </c>
      <c r="D5958" s="2">
        <v>41231.402083333334</v>
      </c>
      <c r="E5958" s="1">
        <v>3</v>
      </c>
      <c r="F5958" s="2">
        <v>41175.558497133905</v>
      </c>
      <c r="G5958" s="1">
        <v>0</v>
      </c>
      <c r="H5958" s="32">
        <f>IFERROR(HOUR(Table1[[#This Row],[Cancel Date/time]])+MINUTE(Table1[[#This Row],[Cancel Date/time]])/60,"not cancelled")</f>
        <v>13.4</v>
      </c>
      <c r="I5958" s="47">
        <f>IFERROR(ROUND(Table1[[#This Row],[cancellation time decimal]],0),"not cancelled")</f>
        <v>13</v>
      </c>
      <c r="J5958" s="10">
        <f>IFERROR(MOD(Table1[[#This Row],[cancellation hour rounded]],24),"not cancelled")</f>
        <v>13</v>
      </c>
      <c r="K5958" s="32">
        <f>1/Table1[[#This Row],[Duration (Time between doses '[in hours'])]]</f>
        <v>0.33333333333333331</v>
      </c>
      <c r="L5958" s="33">
        <f>Table1[[#This Row],[number doses per hour]]*INDEX(Table2[price per dose],Table1[[#This Row],[Drug ID]])</f>
        <v>0.29998222222222221</v>
      </c>
      <c r="M5958" s="11" t="b">
        <f>AND(Table1[[#This Row],[hour of cancellation 0 to 23]]&gt;=0,Table1[[#This Row],[hour of cancellation 0 to 23]]&lt;=23)</f>
        <v>1</v>
      </c>
    </row>
    <row r="5959" spans="1:13" x14ac:dyDescent="0.3">
      <c r="A5959" s="1">
        <v>5958</v>
      </c>
      <c r="B5959" s="1">
        <v>2</v>
      </c>
      <c r="C5959" s="2">
        <v>41171.475006859153</v>
      </c>
      <c r="D5959" s="2">
        <v>41231.475000000006</v>
      </c>
      <c r="E5959" s="1">
        <v>10</v>
      </c>
      <c r="F5959" s="2">
        <v>41172.578892957943</v>
      </c>
      <c r="G5959" s="1">
        <v>0</v>
      </c>
      <c r="H5959" s="32">
        <f>IFERROR(HOUR(Table1[[#This Row],[Cancel Date/time]])+MINUTE(Table1[[#This Row],[Cancel Date/time]])/60,"not cancelled")</f>
        <v>13.883333333333333</v>
      </c>
      <c r="I5959" s="47">
        <f>IFERROR(ROUND(Table1[[#This Row],[cancellation time decimal]],0),"not cancelled")</f>
        <v>14</v>
      </c>
      <c r="J5959" s="10">
        <f>IFERROR(MOD(Table1[[#This Row],[cancellation hour rounded]],24),"not cancelled")</f>
        <v>14</v>
      </c>
      <c r="K5959" s="32">
        <f>1/Table1[[#This Row],[Duration (Time between doses '[in hours'])]]</f>
        <v>0.1</v>
      </c>
      <c r="L5959" s="33">
        <f>Table1[[#This Row],[number doses per hour]]*INDEX(Table2[price per dose],Table1[[#This Row],[Drug ID]])</f>
        <v>0.84959999999999969</v>
      </c>
      <c r="M5959" s="11" t="b">
        <f>AND(Table1[[#This Row],[hour of cancellation 0 to 23]]&gt;=0,Table1[[#This Row],[hour of cancellation 0 to 23]]&lt;=23)</f>
        <v>1</v>
      </c>
    </row>
    <row r="5960" spans="1:13" x14ac:dyDescent="0.3">
      <c r="A5960" s="1">
        <v>5959</v>
      </c>
      <c r="B5960" s="1">
        <v>1</v>
      </c>
      <c r="C5960" s="2">
        <v>41171.536090819958</v>
      </c>
      <c r="D5960" s="2">
        <v>41231.535416666666</v>
      </c>
      <c r="E5960" s="1">
        <v>12</v>
      </c>
      <c r="F5960" s="2">
        <v>41172.586417869541</v>
      </c>
      <c r="G5960" s="1">
        <v>0</v>
      </c>
      <c r="H5960" s="32">
        <f>IFERROR(HOUR(Table1[[#This Row],[Cancel Date/time]])+MINUTE(Table1[[#This Row],[Cancel Date/time]])/60,"not cancelled")</f>
        <v>14.066666666666666</v>
      </c>
      <c r="I5960" s="47">
        <f>IFERROR(ROUND(Table1[[#This Row],[cancellation time decimal]],0),"not cancelled")</f>
        <v>14</v>
      </c>
      <c r="J5960" s="10">
        <f>IFERROR(MOD(Table1[[#This Row],[cancellation hour rounded]],24),"not cancelled")</f>
        <v>14</v>
      </c>
      <c r="K5960" s="32">
        <f>1/Table1[[#This Row],[Duration (Time between doses '[in hours'])]]</f>
        <v>8.3333333333333329E-2</v>
      </c>
      <c r="L5960" s="33">
        <f>Table1[[#This Row],[number doses per hour]]*INDEX(Table2[price per dose],Table1[[#This Row],[Drug ID]])</f>
        <v>0.56619444444444444</v>
      </c>
      <c r="M5960" s="11" t="b">
        <f>AND(Table1[[#This Row],[hour of cancellation 0 to 23]]&gt;=0,Table1[[#This Row],[hour of cancellation 0 to 23]]&lt;=23)</f>
        <v>1</v>
      </c>
    </row>
    <row r="5961" spans="1:13" x14ac:dyDescent="0.3">
      <c r="A5961" s="1">
        <v>5960</v>
      </c>
      <c r="B5961" s="1">
        <v>2</v>
      </c>
      <c r="C5961" s="2">
        <v>41171.517327576541</v>
      </c>
      <c r="D5961" s="2">
        <v>41231.51666666667</v>
      </c>
      <c r="E5961" s="1">
        <v>10</v>
      </c>
      <c r="F5961" s="2">
        <v>41172.101209656888</v>
      </c>
      <c r="G5961" s="1">
        <v>0</v>
      </c>
      <c r="H5961" s="32">
        <f>IFERROR(HOUR(Table1[[#This Row],[Cancel Date/time]])+MINUTE(Table1[[#This Row],[Cancel Date/time]])/60,"not cancelled")</f>
        <v>2.4166666666666665</v>
      </c>
      <c r="I5961" s="47">
        <f>IFERROR(ROUND(Table1[[#This Row],[cancellation time decimal]],0),"not cancelled")</f>
        <v>2</v>
      </c>
      <c r="J5961" s="10">
        <f>IFERROR(MOD(Table1[[#This Row],[cancellation hour rounded]],24),"not cancelled")</f>
        <v>2</v>
      </c>
      <c r="K5961" s="32">
        <f>1/Table1[[#This Row],[Duration (Time between doses '[in hours'])]]</f>
        <v>0.1</v>
      </c>
      <c r="L5961" s="33">
        <f>Table1[[#This Row],[number doses per hour]]*INDEX(Table2[price per dose],Table1[[#This Row],[Drug ID]])</f>
        <v>0.84959999999999969</v>
      </c>
      <c r="M5961" s="11" t="b">
        <f>AND(Table1[[#This Row],[hour of cancellation 0 to 23]]&gt;=0,Table1[[#This Row],[hour of cancellation 0 to 23]]&lt;=23)</f>
        <v>1</v>
      </c>
    </row>
    <row r="5962" spans="1:13" x14ac:dyDescent="0.3">
      <c r="A5962" s="1">
        <v>5961</v>
      </c>
      <c r="B5962" s="1">
        <v>5</v>
      </c>
      <c r="C5962" s="2">
        <v>41171.511500636349</v>
      </c>
      <c r="D5962" s="2">
        <v>41231.511111111111</v>
      </c>
      <c r="E5962" s="1">
        <v>24</v>
      </c>
      <c r="F5962" s="2">
        <v>41175.539340029645</v>
      </c>
      <c r="G5962" s="1">
        <v>0</v>
      </c>
      <c r="H5962" s="32">
        <f>IFERROR(HOUR(Table1[[#This Row],[Cancel Date/time]])+MINUTE(Table1[[#This Row],[Cancel Date/time]])/60,"not cancelled")</f>
        <v>12.933333333333334</v>
      </c>
      <c r="I5962" s="47">
        <f>IFERROR(ROUND(Table1[[#This Row],[cancellation time decimal]],0),"not cancelled")</f>
        <v>13</v>
      </c>
      <c r="J5962" s="10">
        <f>IFERROR(MOD(Table1[[#This Row],[cancellation hour rounded]],24),"not cancelled")</f>
        <v>13</v>
      </c>
      <c r="K5962" s="32">
        <f>1/Table1[[#This Row],[Duration (Time between doses '[in hours'])]]</f>
        <v>4.1666666666666664E-2</v>
      </c>
      <c r="L5962" s="33">
        <f>Table1[[#This Row],[number doses per hour]]*INDEX(Table2[price per dose],Table1[[#This Row],[Drug ID]])</f>
        <v>0.2815833333333333</v>
      </c>
      <c r="M5962" s="11" t="b">
        <f>AND(Table1[[#This Row],[hour of cancellation 0 to 23]]&gt;=0,Table1[[#This Row],[hour of cancellation 0 to 23]]&lt;=23)</f>
        <v>1</v>
      </c>
    </row>
    <row r="5963" spans="1:13" x14ac:dyDescent="0.3">
      <c r="A5963" s="1">
        <v>5962</v>
      </c>
      <c r="B5963" s="1">
        <v>5</v>
      </c>
      <c r="C5963" s="2">
        <v>41171.548841458192</v>
      </c>
      <c r="D5963" s="2">
        <v>41231.548611111109</v>
      </c>
      <c r="E5963" s="1">
        <v>24</v>
      </c>
      <c r="F5963" s="2">
        <v>41175.559325545873</v>
      </c>
      <c r="G5963" s="1">
        <v>0</v>
      </c>
      <c r="H5963" s="32">
        <f>IFERROR(HOUR(Table1[[#This Row],[Cancel Date/time]])+MINUTE(Table1[[#This Row],[Cancel Date/time]])/60,"not cancelled")</f>
        <v>13.416666666666666</v>
      </c>
      <c r="I5963" s="47">
        <f>IFERROR(ROUND(Table1[[#This Row],[cancellation time decimal]],0),"not cancelled")</f>
        <v>13</v>
      </c>
      <c r="J5963" s="10">
        <f>IFERROR(MOD(Table1[[#This Row],[cancellation hour rounded]],24),"not cancelled")</f>
        <v>13</v>
      </c>
      <c r="K5963" s="32">
        <f>1/Table1[[#This Row],[Duration (Time between doses '[in hours'])]]</f>
        <v>4.1666666666666664E-2</v>
      </c>
      <c r="L5963" s="33">
        <f>Table1[[#This Row],[number doses per hour]]*INDEX(Table2[price per dose],Table1[[#This Row],[Drug ID]])</f>
        <v>0.2815833333333333</v>
      </c>
      <c r="M5963" s="11" t="b">
        <f>AND(Table1[[#This Row],[hour of cancellation 0 to 23]]&gt;=0,Table1[[#This Row],[hour of cancellation 0 to 23]]&lt;=23)</f>
        <v>1</v>
      </c>
    </row>
    <row r="5964" spans="1:13" x14ac:dyDescent="0.3">
      <c r="A5964" s="1">
        <v>5963</v>
      </c>
      <c r="B5964" s="1">
        <v>7</v>
      </c>
      <c r="C5964" s="2">
        <v>41171.562145667434</v>
      </c>
      <c r="D5964" s="2">
        <v>41231.561805555553</v>
      </c>
      <c r="E5964" s="1">
        <v>24</v>
      </c>
      <c r="F5964" s="2">
        <v>41187.550023988544</v>
      </c>
      <c r="G5964" s="1">
        <v>0</v>
      </c>
      <c r="H5964" s="32">
        <f>IFERROR(HOUR(Table1[[#This Row],[Cancel Date/time]])+MINUTE(Table1[[#This Row],[Cancel Date/time]])/60,"not cancelled")</f>
        <v>13.2</v>
      </c>
      <c r="I5964" s="47">
        <f>IFERROR(ROUND(Table1[[#This Row],[cancellation time decimal]],0),"not cancelled")</f>
        <v>13</v>
      </c>
      <c r="J5964" s="10">
        <f>IFERROR(MOD(Table1[[#This Row],[cancellation hour rounded]],24),"not cancelled")</f>
        <v>13</v>
      </c>
      <c r="K5964" s="32">
        <f>1/Table1[[#This Row],[Duration (Time between doses '[in hours'])]]</f>
        <v>4.1666666666666664E-2</v>
      </c>
      <c r="L5964" s="33">
        <f>Table1[[#This Row],[number doses per hour]]*INDEX(Table2[price per dose],Table1[[#This Row],[Drug ID]])</f>
        <v>1.2958049999999997</v>
      </c>
      <c r="M5964" s="11" t="b">
        <f>AND(Table1[[#This Row],[hour of cancellation 0 to 23]]&gt;=0,Table1[[#This Row],[hour of cancellation 0 to 23]]&lt;=23)</f>
        <v>1</v>
      </c>
    </row>
    <row r="5965" spans="1:13" x14ac:dyDescent="0.3">
      <c r="A5965" s="1">
        <v>5964</v>
      </c>
      <c r="B5965" s="1">
        <v>1</v>
      </c>
      <c r="C5965" s="2">
        <v>41171.561220590098</v>
      </c>
      <c r="D5965" s="2">
        <v>41231.561111111107</v>
      </c>
      <c r="E5965" s="1">
        <v>12</v>
      </c>
      <c r="F5965" s="2">
        <v>41172.433013732792</v>
      </c>
      <c r="G5965" s="1">
        <v>0</v>
      </c>
      <c r="H5965" s="32">
        <f>IFERROR(HOUR(Table1[[#This Row],[Cancel Date/time]])+MINUTE(Table1[[#This Row],[Cancel Date/time]])/60,"not cancelled")</f>
        <v>10.383333333333333</v>
      </c>
      <c r="I5965" s="47">
        <f>IFERROR(ROUND(Table1[[#This Row],[cancellation time decimal]],0),"not cancelled")</f>
        <v>10</v>
      </c>
      <c r="J5965" s="10">
        <f>IFERROR(MOD(Table1[[#This Row],[cancellation hour rounded]],24),"not cancelled")</f>
        <v>10</v>
      </c>
      <c r="K5965" s="32">
        <f>1/Table1[[#This Row],[Duration (Time between doses '[in hours'])]]</f>
        <v>8.3333333333333329E-2</v>
      </c>
      <c r="L5965" s="33">
        <f>Table1[[#This Row],[number doses per hour]]*INDEX(Table2[price per dose],Table1[[#This Row],[Drug ID]])</f>
        <v>0.56619444444444444</v>
      </c>
      <c r="M5965" s="11" t="b">
        <f>AND(Table1[[#This Row],[hour of cancellation 0 to 23]]&gt;=0,Table1[[#This Row],[hour of cancellation 0 to 23]]&lt;=23)</f>
        <v>1</v>
      </c>
    </row>
    <row r="5966" spans="1:13" x14ac:dyDescent="0.3">
      <c r="A5966" s="1">
        <v>5965</v>
      </c>
      <c r="B5966" s="1">
        <v>3</v>
      </c>
      <c r="C5966" s="2">
        <v>41171.560744320923</v>
      </c>
      <c r="D5966" s="2">
        <v>41231.560416666667</v>
      </c>
      <c r="E5966" s="1">
        <v>24</v>
      </c>
      <c r="F5966" s="2">
        <v>41173.452604961996</v>
      </c>
      <c r="G5966" s="1">
        <v>0</v>
      </c>
      <c r="H5966" s="32">
        <f>IFERROR(HOUR(Table1[[#This Row],[Cancel Date/time]])+MINUTE(Table1[[#This Row],[Cancel Date/time]])/60,"not cancelled")</f>
        <v>10.85</v>
      </c>
      <c r="I5966" s="47">
        <f>IFERROR(ROUND(Table1[[#This Row],[cancellation time decimal]],0),"not cancelled")</f>
        <v>11</v>
      </c>
      <c r="J5966" s="10">
        <f>IFERROR(MOD(Table1[[#This Row],[cancellation hour rounded]],24),"not cancelled")</f>
        <v>11</v>
      </c>
      <c r="K5966" s="32">
        <f>1/Table1[[#This Row],[Duration (Time between doses '[in hours'])]]</f>
        <v>4.1666666666666664E-2</v>
      </c>
      <c r="L5966" s="33">
        <f>Table1[[#This Row],[number doses per hour]]*INDEX(Table2[price per dose],Table1[[#This Row],[Drug ID]])</f>
        <v>0.18133000000000002</v>
      </c>
      <c r="M5966" s="11" t="b">
        <f>AND(Table1[[#This Row],[hour of cancellation 0 to 23]]&gt;=0,Table1[[#This Row],[hour of cancellation 0 to 23]]&lt;=23)</f>
        <v>1</v>
      </c>
    </row>
    <row r="5967" spans="1:13" x14ac:dyDescent="0.3">
      <c r="A5967" s="1">
        <v>5966</v>
      </c>
      <c r="B5967" s="1">
        <v>4</v>
      </c>
      <c r="C5967" s="2">
        <v>41171.562686402984</v>
      </c>
      <c r="D5967" s="2">
        <v>41231.5625</v>
      </c>
      <c r="E5967" s="1">
        <v>12</v>
      </c>
      <c r="F5967" s="2">
        <v>41173.852134583758</v>
      </c>
      <c r="G5967" s="1">
        <v>0</v>
      </c>
      <c r="H5967" s="32">
        <f>IFERROR(HOUR(Table1[[#This Row],[Cancel Date/time]])+MINUTE(Table1[[#This Row],[Cancel Date/time]])/60,"not cancelled")</f>
        <v>20.45</v>
      </c>
      <c r="I5967" s="47">
        <f>IFERROR(ROUND(Table1[[#This Row],[cancellation time decimal]],0),"not cancelled")</f>
        <v>20</v>
      </c>
      <c r="J5967" s="10">
        <f>IFERROR(MOD(Table1[[#This Row],[cancellation hour rounded]],24),"not cancelled")</f>
        <v>20</v>
      </c>
      <c r="K5967" s="32">
        <f>1/Table1[[#This Row],[Duration (Time between doses '[in hours'])]]</f>
        <v>8.3333333333333329E-2</v>
      </c>
      <c r="L5967" s="33">
        <f>Table1[[#This Row],[number doses per hour]]*INDEX(Table2[price per dose],Table1[[#This Row],[Drug ID]])</f>
        <v>1.448055119047619</v>
      </c>
      <c r="M5967" s="11" t="b">
        <f>AND(Table1[[#This Row],[hour of cancellation 0 to 23]]&gt;=0,Table1[[#This Row],[hour of cancellation 0 to 23]]&lt;=23)</f>
        <v>1</v>
      </c>
    </row>
    <row r="5968" spans="1:13" x14ac:dyDescent="0.3">
      <c r="A5968" s="1">
        <v>5967</v>
      </c>
      <c r="B5968" s="1">
        <v>3</v>
      </c>
      <c r="C5968" s="2">
        <v>41171.610446745915</v>
      </c>
      <c r="D5968" s="2">
        <v>41231.61041666667</v>
      </c>
      <c r="E5968" s="1">
        <v>24</v>
      </c>
      <c r="F5968" s="2">
        <v>41174.676482247269</v>
      </c>
      <c r="G5968" s="1">
        <v>0</v>
      </c>
      <c r="H5968" s="32">
        <f>IFERROR(HOUR(Table1[[#This Row],[Cancel Date/time]])+MINUTE(Table1[[#This Row],[Cancel Date/time]])/60,"not cancelled")</f>
        <v>16.233333333333334</v>
      </c>
      <c r="I5968" s="47">
        <f>IFERROR(ROUND(Table1[[#This Row],[cancellation time decimal]],0),"not cancelled")</f>
        <v>16</v>
      </c>
      <c r="J5968" s="10">
        <f>IFERROR(MOD(Table1[[#This Row],[cancellation hour rounded]],24),"not cancelled")</f>
        <v>16</v>
      </c>
      <c r="K5968" s="32">
        <f>1/Table1[[#This Row],[Duration (Time between doses '[in hours'])]]</f>
        <v>4.1666666666666664E-2</v>
      </c>
      <c r="L5968" s="33">
        <f>Table1[[#This Row],[number doses per hour]]*INDEX(Table2[price per dose],Table1[[#This Row],[Drug ID]])</f>
        <v>0.18133000000000002</v>
      </c>
      <c r="M5968" s="11" t="b">
        <f>AND(Table1[[#This Row],[hour of cancellation 0 to 23]]&gt;=0,Table1[[#This Row],[hour of cancellation 0 to 23]]&lt;=23)</f>
        <v>1</v>
      </c>
    </row>
    <row r="5969" spans="1:13" x14ac:dyDescent="0.3">
      <c r="A5969" s="1">
        <v>5968</v>
      </c>
      <c r="B5969" s="1">
        <v>3</v>
      </c>
      <c r="C5969" s="2">
        <v>41171.63650539943</v>
      </c>
      <c r="D5969" s="2">
        <v>41231.636111111111</v>
      </c>
      <c r="E5969" s="1">
        <v>24</v>
      </c>
      <c r="F5969" s="2">
        <v>41175.035433282523</v>
      </c>
      <c r="G5969" s="1">
        <v>0</v>
      </c>
      <c r="H5969" s="32">
        <f>IFERROR(HOUR(Table1[[#This Row],[Cancel Date/time]])+MINUTE(Table1[[#This Row],[Cancel Date/time]])/60,"not cancelled")</f>
        <v>0.85</v>
      </c>
      <c r="I5969" s="47">
        <f>IFERROR(ROUND(Table1[[#This Row],[cancellation time decimal]],0),"not cancelled")</f>
        <v>1</v>
      </c>
      <c r="J5969" s="10">
        <f>IFERROR(MOD(Table1[[#This Row],[cancellation hour rounded]],24),"not cancelled")</f>
        <v>1</v>
      </c>
      <c r="K5969" s="32">
        <f>1/Table1[[#This Row],[Duration (Time between doses '[in hours'])]]</f>
        <v>4.1666666666666664E-2</v>
      </c>
      <c r="L5969" s="33">
        <f>Table1[[#This Row],[number doses per hour]]*INDEX(Table2[price per dose],Table1[[#This Row],[Drug ID]])</f>
        <v>0.18133000000000002</v>
      </c>
      <c r="M5969" s="11" t="b">
        <f>AND(Table1[[#This Row],[hour of cancellation 0 to 23]]&gt;=0,Table1[[#This Row],[hour of cancellation 0 to 23]]&lt;=23)</f>
        <v>1</v>
      </c>
    </row>
    <row r="5970" spans="1:13" x14ac:dyDescent="0.3">
      <c r="A5970" s="1">
        <v>5969</v>
      </c>
      <c r="B5970" s="1">
        <v>4</v>
      </c>
      <c r="C5970" s="2">
        <v>41171.646178809497</v>
      </c>
      <c r="D5970" s="2">
        <v>41231.645833333336</v>
      </c>
      <c r="E5970" s="1">
        <v>12</v>
      </c>
      <c r="F5970" s="2">
        <v>41174.413245220225</v>
      </c>
      <c r="G5970" s="1">
        <v>0</v>
      </c>
      <c r="H5970" s="32">
        <f>IFERROR(HOUR(Table1[[#This Row],[Cancel Date/time]])+MINUTE(Table1[[#This Row],[Cancel Date/time]])/60,"not cancelled")</f>
        <v>9.9166666666666661</v>
      </c>
      <c r="I5970" s="47">
        <f>IFERROR(ROUND(Table1[[#This Row],[cancellation time decimal]],0),"not cancelled")</f>
        <v>10</v>
      </c>
      <c r="J5970" s="10">
        <f>IFERROR(MOD(Table1[[#This Row],[cancellation hour rounded]],24),"not cancelled")</f>
        <v>10</v>
      </c>
      <c r="K5970" s="32">
        <f>1/Table1[[#This Row],[Duration (Time between doses '[in hours'])]]</f>
        <v>8.3333333333333329E-2</v>
      </c>
      <c r="L5970" s="33">
        <f>Table1[[#This Row],[number doses per hour]]*INDEX(Table2[price per dose],Table1[[#This Row],[Drug ID]])</f>
        <v>1.448055119047619</v>
      </c>
      <c r="M5970" s="11" t="b">
        <f>AND(Table1[[#This Row],[hour of cancellation 0 to 23]]&gt;=0,Table1[[#This Row],[hour of cancellation 0 to 23]]&lt;=23)</f>
        <v>1</v>
      </c>
    </row>
    <row r="5971" spans="1:13" x14ac:dyDescent="0.3">
      <c r="A5971" s="1">
        <v>5970</v>
      </c>
      <c r="B5971" s="1">
        <v>4</v>
      </c>
      <c r="C5971" s="2">
        <v>41171.66182200305</v>
      </c>
      <c r="D5971" s="2">
        <v>41175.328472222223</v>
      </c>
      <c r="E5971" s="1">
        <v>12</v>
      </c>
      <c r="F5971" s="2">
        <v>41174.8471372282</v>
      </c>
      <c r="G5971" s="1">
        <v>0</v>
      </c>
      <c r="H5971" s="32">
        <f>IFERROR(HOUR(Table1[[#This Row],[Cancel Date/time]])+MINUTE(Table1[[#This Row],[Cancel Date/time]])/60,"not cancelled")</f>
        <v>20.316666666666666</v>
      </c>
      <c r="I5971" s="47">
        <f>IFERROR(ROUND(Table1[[#This Row],[cancellation time decimal]],0),"not cancelled")</f>
        <v>20</v>
      </c>
      <c r="J5971" s="10">
        <f>IFERROR(MOD(Table1[[#This Row],[cancellation hour rounded]],24),"not cancelled")</f>
        <v>20</v>
      </c>
      <c r="K5971" s="32">
        <f>1/Table1[[#This Row],[Duration (Time between doses '[in hours'])]]</f>
        <v>8.3333333333333329E-2</v>
      </c>
      <c r="L5971" s="33">
        <f>Table1[[#This Row],[number doses per hour]]*INDEX(Table2[price per dose],Table1[[#This Row],[Drug ID]])</f>
        <v>1.448055119047619</v>
      </c>
      <c r="M5971" s="11" t="b">
        <f>AND(Table1[[#This Row],[hour of cancellation 0 to 23]]&gt;=0,Table1[[#This Row],[hour of cancellation 0 to 23]]&lt;=23)</f>
        <v>1</v>
      </c>
    </row>
    <row r="5972" spans="1:13" x14ac:dyDescent="0.3">
      <c r="A5972" s="1">
        <v>5971</v>
      </c>
      <c r="B5972" s="1">
        <v>1</v>
      </c>
      <c r="C5972" s="2">
        <v>41171.648109617367</v>
      </c>
      <c r="D5972" s="2">
        <v>41231.647916666669</v>
      </c>
      <c r="E5972" s="1">
        <v>12</v>
      </c>
      <c r="F5972" s="2">
        <v>41172.482373704603</v>
      </c>
      <c r="G5972" s="1">
        <v>0</v>
      </c>
      <c r="H5972" s="32">
        <f>IFERROR(HOUR(Table1[[#This Row],[Cancel Date/time]])+MINUTE(Table1[[#This Row],[Cancel Date/time]])/60,"not cancelled")</f>
        <v>11.566666666666666</v>
      </c>
      <c r="I5972" s="47">
        <f>IFERROR(ROUND(Table1[[#This Row],[cancellation time decimal]],0),"not cancelled")</f>
        <v>12</v>
      </c>
      <c r="J5972" s="10">
        <f>IFERROR(MOD(Table1[[#This Row],[cancellation hour rounded]],24),"not cancelled")</f>
        <v>12</v>
      </c>
      <c r="K5972" s="32">
        <f>1/Table1[[#This Row],[Duration (Time between doses '[in hours'])]]</f>
        <v>8.3333333333333329E-2</v>
      </c>
      <c r="L5972" s="33">
        <f>Table1[[#This Row],[number doses per hour]]*INDEX(Table2[price per dose],Table1[[#This Row],[Drug ID]])</f>
        <v>0.56619444444444444</v>
      </c>
      <c r="M5972" s="11" t="b">
        <f>AND(Table1[[#This Row],[hour of cancellation 0 to 23]]&gt;=0,Table1[[#This Row],[hour of cancellation 0 to 23]]&lt;=23)</f>
        <v>1</v>
      </c>
    </row>
    <row r="5973" spans="1:13" x14ac:dyDescent="0.3">
      <c r="A5973" s="1">
        <v>5972</v>
      </c>
      <c r="B5973" s="1">
        <v>3</v>
      </c>
      <c r="C5973" s="2">
        <v>41171.677024789642</v>
      </c>
      <c r="D5973" s="2">
        <v>41231.676388888889</v>
      </c>
      <c r="E5973" s="1">
        <v>24</v>
      </c>
      <c r="F5973" s="2">
        <v>41174.373020014224</v>
      </c>
      <c r="G5973" s="1">
        <v>0</v>
      </c>
      <c r="H5973" s="32">
        <f>IFERROR(HOUR(Table1[[#This Row],[Cancel Date/time]])+MINUTE(Table1[[#This Row],[Cancel Date/time]])/60,"not cancelled")</f>
        <v>8.9499999999999993</v>
      </c>
      <c r="I5973" s="47">
        <f>IFERROR(ROUND(Table1[[#This Row],[cancellation time decimal]],0),"not cancelled")</f>
        <v>9</v>
      </c>
      <c r="J5973" s="10">
        <f>IFERROR(MOD(Table1[[#This Row],[cancellation hour rounded]],24),"not cancelled")</f>
        <v>9</v>
      </c>
      <c r="K5973" s="32">
        <f>1/Table1[[#This Row],[Duration (Time between doses '[in hours'])]]</f>
        <v>4.1666666666666664E-2</v>
      </c>
      <c r="L5973" s="33">
        <f>Table1[[#This Row],[number doses per hour]]*INDEX(Table2[price per dose],Table1[[#This Row],[Drug ID]])</f>
        <v>0.18133000000000002</v>
      </c>
      <c r="M5973" s="11" t="b">
        <f>AND(Table1[[#This Row],[hour of cancellation 0 to 23]]&gt;=0,Table1[[#This Row],[hour of cancellation 0 to 23]]&lt;=23)</f>
        <v>1</v>
      </c>
    </row>
    <row r="5974" spans="1:13" x14ac:dyDescent="0.3">
      <c r="A5974" s="1">
        <v>5973</v>
      </c>
      <c r="B5974" s="1">
        <v>3</v>
      </c>
      <c r="C5974" s="2">
        <v>41171.732746432725</v>
      </c>
      <c r="D5974" s="2">
        <v>41231.732638888891</v>
      </c>
      <c r="E5974" s="1">
        <v>24</v>
      </c>
      <c r="F5974" s="2">
        <v>41174.395966727294</v>
      </c>
      <c r="G5974" s="1">
        <v>0</v>
      </c>
      <c r="H5974" s="32">
        <f>IFERROR(HOUR(Table1[[#This Row],[Cancel Date/time]])+MINUTE(Table1[[#This Row],[Cancel Date/time]])/60,"not cancelled")</f>
        <v>9.5</v>
      </c>
      <c r="I5974" s="47">
        <f>IFERROR(ROUND(Table1[[#This Row],[cancellation time decimal]],0),"not cancelled")</f>
        <v>10</v>
      </c>
      <c r="J5974" s="10">
        <f>IFERROR(MOD(Table1[[#This Row],[cancellation hour rounded]],24),"not cancelled")</f>
        <v>10</v>
      </c>
      <c r="K5974" s="32">
        <f>1/Table1[[#This Row],[Duration (Time between doses '[in hours'])]]</f>
        <v>4.1666666666666664E-2</v>
      </c>
      <c r="L5974" s="33">
        <f>Table1[[#This Row],[number doses per hour]]*INDEX(Table2[price per dose],Table1[[#This Row],[Drug ID]])</f>
        <v>0.18133000000000002</v>
      </c>
      <c r="M5974" s="11" t="b">
        <f>AND(Table1[[#This Row],[hour of cancellation 0 to 23]]&gt;=0,Table1[[#This Row],[hour of cancellation 0 to 23]]&lt;=23)</f>
        <v>1</v>
      </c>
    </row>
    <row r="5975" spans="1:13" x14ac:dyDescent="0.3">
      <c r="A5975" s="1">
        <v>5974</v>
      </c>
      <c r="B5975" s="1">
        <v>1</v>
      </c>
      <c r="C5975" s="2">
        <v>41171.71312398163</v>
      </c>
      <c r="D5975" s="2">
        <v>41231.712500000001</v>
      </c>
      <c r="E5975" s="1">
        <v>12</v>
      </c>
      <c r="F5975" s="2">
        <v>41172.536836329142</v>
      </c>
      <c r="G5975" s="1">
        <v>0</v>
      </c>
      <c r="H5975" s="32">
        <f>IFERROR(HOUR(Table1[[#This Row],[Cancel Date/time]])+MINUTE(Table1[[#This Row],[Cancel Date/time]])/60,"not cancelled")</f>
        <v>12.883333333333333</v>
      </c>
      <c r="I5975" s="47">
        <f>IFERROR(ROUND(Table1[[#This Row],[cancellation time decimal]],0),"not cancelled")</f>
        <v>13</v>
      </c>
      <c r="J5975" s="10">
        <f>IFERROR(MOD(Table1[[#This Row],[cancellation hour rounded]],24),"not cancelled")</f>
        <v>13</v>
      </c>
      <c r="K5975" s="32">
        <f>1/Table1[[#This Row],[Duration (Time between doses '[in hours'])]]</f>
        <v>8.3333333333333329E-2</v>
      </c>
      <c r="L5975" s="33">
        <f>Table1[[#This Row],[number doses per hour]]*INDEX(Table2[price per dose],Table1[[#This Row],[Drug ID]])</f>
        <v>0.56619444444444444</v>
      </c>
      <c r="M5975" s="11" t="b">
        <f>AND(Table1[[#This Row],[hour of cancellation 0 to 23]]&gt;=0,Table1[[#This Row],[hour of cancellation 0 to 23]]&lt;=23)</f>
        <v>1</v>
      </c>
    </row>
    <row r="5976" spans="1:13" x14ac:dyDescent="0.3">
      <c r="A5976" s="1">
        <v>5975</v>
      </c>
      <c r="B5976" s="1">
        <v>1</v>
      </c>
      <c r="C5976" s="2">
        <v>41171.721526057721</v>
      </c>
      <c r="D5976" s="2">
        <v>41231.72152777778</v>
      </c>
      <c r="E5976" s="1">
        <v>8</v>
      </c>
      <c r="F5976" s="2">
        <v>41172.731702306097</v>
      </c>
      <c r="G5976" s="1">
        <v>0</v>
      </c>
      <c r="H5976" s="32">
        <f>IFERROR(HOUR(Table1[[#This Row],[Cancel Date/time]])+MINUTE(Table1[[#This Row],[Cancel Date/time]])/60,"not cancelled")</f>
        <v>17.55</v>
      </c>
      <c r="I5976" s="47">
        <f>IFERROR(ROUND(Table1[[#This Row],[cancellation time decimal]],0),"not cancelled")</f>
        <v>18</v>
      </c>
      <c r="J5976" s="10">
        <f>IFERROR(MOD(Table1[[#This Row],[cancellation hour rounded]],24),"not cancelled")</f>
        <v>18</v>
      </c>
      <c r="K5976" s="32">
        <f>1/Table1[[#This Row],[Duration (Time between doses '[in hours'])]]</f>
        <v>0.125</v>
      </c>
      <c r="L5976" s="33">
        <f>Table1[[#This Row],[number doses per hour]]*INDEX(Table2[price per dose],Table1[[#This Row],[Drug ID]])</f>
        <v>0.84929166666666667</v>
      </c>
      <c r="M5976" s="11" t="b">
        <f>AND(Table1[[#This Row],[hour of cancellation 0 to 23]]&gt;=0,Table1[[#This Row],[hour of cancellation 0 to 23]]&lt;=23)</f>
        <v>1</v>
      </c>
    </row>
    <row r="5977" spans="1:13" x14ac:dyDescent="0.3">
      <c r="A5977" s="1">
        <v>5976</v>
      </c>
      <c r="B5977" s="1">
        <v>3</v>
      </c>
      <c r="C5977" s="2">
        <v>41171.743749172354</v>
      </c>
      <c r="D5977" s="2">
        <v>41231.743750000001</v>
      </c>
      <c r="E5977" s="1">
        <v>24</v>
      </c>
      <c r="F5977" s="2">
        <v>41174.328704480104</v>
      </c>
      <c r="G5977" s="1">
        <v>0</v>
      </c>
      <c r="H5977" s="32">
        <f>IFERROR(HOUR(Table1[[#This Row],[Cancel Date/time]])+MINUTE(Table1[[#This Row],[Cancel Date/time]])/60,"not cancelled")</f>
        <v>7.8833333333333329</v>
      </c>
      <c r="I5977" s="47">
        <f>IFERROR(ROUND(Table1[[#This Row],[cancellation time decimal]],0),"not cancelled")</f>
        <v>8</v>
      </c>
      <c r="J5977" s="10">
        <f>IFERROR(MOD(Table1[[#This Row],[cancellation hour rounded]],24),"not cancelled")</f>
        <v>8</v>
      </c>
      <c r="K5977" s="32">
        <f>1/Table1[[#This Row],[Duration (Time between doses '[in hours'])]]</f>
        <v>4.1666666666666664E-2</v>
      </c>
      <c r="L5977" s="33">
        <f>Table1[[#This Row],[number doses per hour]]*INDEX(Table2[price per dose],Table1[[#This Row],[Drug ID]])</f>
        <v>0.18133000000000002</v>
      </c>
      <c r="M5977" s="11" t="b">
        <f>AND(Table1[[#This Row],[hour of cancellation 0 to 23]]&gt;=0,Table1[[#This Row],[hour of cancellation 0 to 23]]&lt;=23)</f>
        <v>1</v>
      </c>
    </row>
    <row r="5978" spans="1:13" x14ac:dyDescent="0.3">
      <c r="A5978" s="1">
        <v>5977</v>
      </c>
      <c r="B5978" s="1">
        <v>1</v>
      </c>
      <c r="C5978" s="2">
        <v>41171.740632977038</v>
      </c>
      <c r="D5978" s="2">
        <v>41231.740277777782</v>
      </c>
      <c r="E5978" s="1">
        <v>12</v>
      </c>
      <c r="F5978" s="2">
        <v>41172.450039661577</v>
      </c>
      <c r="G5978" s="1">
        <v>0</v>
      </c>
      <c r="H5978" s="32">
        <f>IFERROR(HOUR(Table1[[#This Row],[Cancel Date/time]])+MINUTE(Table1[[#This Row],[Cancel Date/time]])/60,"not cancelled")</f>
        <v>10.8</v>
      </c>
      <c r="I5978" s="47">
        <f>IFERROR(ROUND(Table1[[#This Row],[cancellation time decimal]],0),"not cancelled")</f>
        <v>11</v>
      </c>
      <c r="J5978" s="10">
        <f>IFERROR(MOD(Table1[[#This Row],[cancellation hour rounded]],24),"not cancelled")</f>
        <v>11</v>
      </c>
      <c r="K5978" s="32">
        <f>1/Table1[[#This Row],[Duration (Time between doses '[in hours'])]]</f>
        <v>8.3333333333333329E-2</v>
      </c>
      <c r="L5978" s="33">
        <f>Table1[[#This Row],[number doses per hour]]*INDEX(Table2[price per dose],Table1[[#This Row],[Drug ID]])</f>
        <v>0.56619444444444444</v>
      </c>
      <c r="M5978" s="11" t="b">
        <f>AND(Table1[[#This Row],[hour of cancellation 0 to 23]]&gt;=0,Table1[[#This Row],[hour of cancellation 0 to 23]]&lt;=23)</f>
        <v>1</v>
      </c>
    </row>
    <row r="5979" spans="1:13" x14ac:dyDescent="0.3">
      <c r="A5979" s="1">
        <v>5978</v>
      </c>
      <c r="B5979" s="1">
        <v>1</v>
      </c>
      <c r="C5979" s="2">
        <v>41171.711520782665</v>
      </c>
      <c r="D5979" s="2">
        <v>41176.211111111115</v>
      </c>
      <c r="E5979" s="1">
        <v>12</v>
      </c>
      <c r="F5979" s="2">
        <v>41172.43074025862</v>
      </c>
      <c r="G5979" s="1">
        <v>0</v>
      </c>
      <c r="H5979" s="32">
        <f>IFERROR(HOUR(Table1[[#This Row],[Cancel Date/time]])+MINUTE(Table1[[#This Row],[Cancel Date/time]])/60,"not cancelled")</f>
        <v>10.333333333333334</v>
      </c>
      <c r="I5979" s="47">
        <f>IFERROR(ROUND(Table1[[#This Row],[cancellation time decimal]],0),"not cancelled")</f>
        <v>10</v>
      </c>
      <c r="J5979" s="10">
        <f>IFERROR(MOD(Table1[[#This Row],[cancellation hour rounded]],24),"not cancelled")</f>
        <v>10</v>
      </c>
      <c r="K5979" s="32">
        <f>1/Table1[[#This Row],[Duration (Time between doses '[in hours'])]]</f>
        <v>8.3333333333333329E-2</v>
      </c>
      <c r="L5979" s="33">
        <f>Table1[[#This Row],[number doses per hour]]*INDEX(Table2[price per dose],Table1[[#This Row],[Drug ID]])</f>
        <v>0.56619444444444444</v>
      </c>
      <c r="M5979" s="11" t="b">
        <f>AND(Table1[[#This Row],[hour of cancellation 0 to 23]]&gt;=0,Table1[[#This Row],[hour of cancellation 0 to 23]]&lt;=23)</f>
        <v>1</v>
      </c>
    </row>
    <row r="5980" spans="1:13" x14ac:dyDescent="0.3">
      <c r="A5980" s="1">
        <v>5979</v>
      </c>
      <c r="B5980" s="1">
        <v>5</v>
      </c>
      <c r="C5980" s="2">
        <v>41171.841454449801</v>
      </c>
      <c r="D5980" s="2">
        <v>41231.840972222228</v>
      </c>
      <c r="E5980" s="1">
        <v>24</v>
      </c>
      <c r="F5980" s="2">
        <v>41174.854465996512</v>
      </c>
      <c r="G5980" s="1">
        <v>0</v>
      </c>
      <c r="H5980" s="32">
        <f>IFERROR(HOUR(Table1[[#This Row],[Cancel Date/time]])+MINUTE(Table1[[#This Row],[Cancel Date/time]])/60,"not cancelled")</f>
        <v>20.5</v>
      </c>
      <c r="I5980" s="47">
        <f>IFERROR(ROUND(Table1[[#This Row],[cancellation time decimal]],0),"not cancelled")</f>
        <v>21</v>
      </c>
      <c r="J5980" s="10">
        <f>IFERROR(MOD(Table1[[#This Row],[cancellation hour rounded]],24),"not cancelled")</f>
        <v>21</v>
      </c>
      <c r="K5980" s="32">
        <f>1/Table1[[#This Row],[Duration (Time between doses '[in hours'])]]</f>
        <v>4.1666666666666664E-2</v>
      </c>
      <c r="L5980" s="33">
        <f>Table1[[#This Row],[number doses per hour]]*INDEX(Table2[price per dose],Table1[[#This Row],[Drug ID]])</f>
        <v>0.2815833333333333</v>
      </c>
      <c r="M5980" s="11" t="b">
        <f>AND(Table1[[#This Row],[hour of cancellation 0 to 23]]&gt;=0,Table1[[#This Row],[hour of cancellation 0 to 23]]&lt;=23)</f>
        <v>1</v>
      </c>
    </row>
    <row r="5981" spans="1:13" x14ac:dyDescent="0.3">
      <c r="A5981" s="1">
        <v>5980</v>
      </c>
      <c r="B5981" s="1">
        <v>6</v>
      </c>
      <c r="C5981" s="2">
        <v>41171.962125930542</v>
      </c>
      <c r="D5981" s="2">
        <v>41231.961805555555</v>
      </c>
      <c r="E5981" s="1">
        <v>24</v>
      </c>
      <c r="F5981" s="2">
        <v>41175.701819207417</v>
      </c>
      <c r="G5981" s="1">
        <v>0</v>
      </c>
      <c r="H5981" s="32">
        <f>IFERROR(HOUR(Table1[[#This Row],[Cancel Date/time]])+MINUTE(Table1[[#This Row],[Cancel Date/time]])/60,"not cancelled")</f>
        <v>16.833333333333332</v>
      </c>
      <c r="I5981" s="47">
        <f>IFERROR(ROUND(Table1[[#This Row],[cancellation time decimal]],0),"not cancelled")</f>
        <v>17</v>
      </c>
      <c r="J5981" s="10">
        <f>IFERROR(MOD(Table1[[#This Row],[cancellation hour rounded]],24),"not cancelled")</f>
        <v>17</v>
      </c>
      <c r="K5981" s="32">
        <f>1/Table1[[#This Row],[Duration (Time between doses '[in hours'])]]</f>
        <v>4.1666666666666664E-2</v>
      </c>
      <c r="L5981" s="33">
        <f>Table1[[#This Row],[number doses per hour]]*INDEX(Table2[price per dose],Table1[[#This Row],[Drug ID]])</f>
        <v>0.35218749999999999</v>
      </c>
      <c r="M5981" s="11" t="b">
        <f>AND(Table1[[#This Row],[hour of cancellation 0 to 23]]&gt;=0,Table1[[#This Row],[hour of cancellation 0 to 23]]&lt;=23)</f>
        <v>1</v>
      </c>
    </row>
    <row r="5982" spans="1:13" x14ac:dyDescent="0.3">
      <c r="A5982" s="1">
        <v>5981</v>
      </c>
      <c r="B5982" s="1">
        <v>1</v>
      </c>
      <c r="C5982" s="2">
        <v>41172.05160819224</v>
      </c>
      <c r="D5982" s="2">
        <v>41232.051388888889</v>
      </c>
      <c r="E5982" s="1">
        <v>12</v>
      </c>
      <c r="F5982" s="2">
        <v>41173.377746660197</v>
      </c>
      <c r="G5982" s="1">
        <v>0</v>
      </c>
      <c r="H5982" s="32">
        <f>IFERROR(HOUR(Table1[[#This Row],[Cancel Date/time]])+MINUTE(Table1[[#This Row],[Cancel Date/time]])/60,"not cancelled")</f>
        <v>9.0500000000000007</v>
      </c>
      <c r="I5982" s="47">
        <f>IFERROR(ROUND(Table1[[#This Row],[cancellation time decimal]],0),"not cancelled")</f>
        <v>9</v>
      </c>
      <c r="J5982" s="10">
        <f>IFERROR(MOD(Table1[[#This Row],[cancellation hour rounded]],24),"not cancelled")</f>
        <v>9</v>
      </c>
      <c r="K5982" s="32">
        <f>1/Table1[[#This Row],[Duration (Time between doses '[in hours'])]]</f>
        <v>8.3333333333333329E-2</v>
      </c>
      <c r="L5982" s="33">
        <f>Table1[[#This Row],[number doses per hour]]*INDEX(Table2[price per dose],Table1[[#This Row],[Drug ID]])</f>
        <v>0.56619444444444444</v>
      </c>
      <c r="M5982" s="11" t="b">
        <f>AND(Table1[[#This Row],[hour of cancellation 0 to 23]]&gt;=0,Table1[[#This Row],[hour of cancellation 0 to 23]]&lt;=23)</f>
        <v>1</v>
      </c>
    </row>
    <row r="5983" spans="1:13" x14ac:dyDescent="0.3">
      <c r="A5983" s="1">
        <v>5982</v>
      </c>
      <c r="B5983" s="1">
        <v>5</v>
      </c>
      <c r="C5983" s="2">
        <v>41172.161674001654</v>
      </c>
      <c r="D5983" s="2">
        <v>41232.161111111112</v>
      </c>
      <c r="E5983" s="1">
        <v>24</v>
      </c>
      <c r="F5983" s="2">
        <v>41174.412771236508</v>
      </c>
      <c r="G5983" s="1">
        <v>0</v>
      </c>
      <c r="H5983" s="32">
        <f>IFERROR(HOUR(Table1[[#This Row],[Cancel Date/time]])+MINUTE(Table1[[#This Row],[Cancel Date/time]])/60,"not cancelled")</f>
        <v>9.9</v>
      </c>
      <c r="I5983" s="47">
        <f>IFERROR(ROUND(Table1[[#This Row],[cancellation time decimal]],0),"not cancelled")</f>
        <v>10</v>
      </c>
      <c r="J5983" s="10">
        <f>IFERROR(MOD(Table1[[#This Row],[cancellation hour rounded]],24),"not cancelled")</f>
        <v>10</v>
      </c>
      <c r="K5983" s="32">
        <f>1/Table1[[#This Row],[Duration (Time between doses '[in hours'])]]</f>
        <v>4.1666666666666664E-2</v>
      </c>
      <c r="L5983" s="33">
        <f>Table1[[#This Row],[number doses per hour]]*INDEX(Table2[price per dose],Table1[[#This Row],[Drug ID]])</f>
        <v>0.2815833333333333</v>
      </c>
      <c r="M5983" s="11" t="b">
        <f>AND(Table1[[#This Row],[hour of cancellation 0 to 23]]&gt;=0,Table1[[#This Row],[hour of cancellation 0 to 23]]&lt;=23)</f>
        <v>1</v>
      </c>
    </row>
    <row r="5984" spans="1:13" x14ac:dyDescent="0.3">
      <c r="A5984" s="1">
        <v>5983</v>
      </c>
      <c r="B5984" s="1">
        <v>6</v>
      </c>
      <c r="C5984" s="2">
        <v>41172.177130991913</v>
      </c>
      <c r="D5984" s="2">
        <v>41232.177083333328</v>
      </c>
      <c r="E5984" s="1">
        <v>24</v>
      </c>
      <c r="F5984" s="2">
        <v>41175.441859145671</v>
      </c>
      <c r="G5984" s="1">
        <v>0</v>
      </c>
      <c r="H5984" s="32">
        <f>IFERROR(HOUR(Table1[[#This Row],[Cancel Date/time]])+MINUTE(Table1[[#This Row],[Cancel Date/time]])/60,"not cancelled")</f>
        <v>10.6</v>
      </c>
      <c r="I5984" s="47">
        <f>IFERROR(ROUND(Table1[[#This Row],[cancellation time decimal]],0),"not cancelled")</f>
        <v>11</v>
      </c>
      <c r="J5984" s="10">
        <f>IFERROR(MOD(Table1[[#This Row],[cancellation hour rounded]],24),"not cancelled")</f>
        <v>11</v>
      </c>
      <c r="K5984" s="32">
        <f>1/Table1[[#This Row],[Duration (Time between doses '[in hours'])]]</f>
        <v>4.1666666666666664E-2</v>
      </c>
      <c r="L5984" s="33">
        <f>Table1[[#This Row],[number doses per hour]]*INDEX(Table2[price per dose],Table1[[#This Row],[Drug ID]])</f>
        <v>0.35218749999999999</v>
      </c>
      <c r="M5984" s="11" t="b">
        <f>AND(Table1[[#This Row],[hour of cancellation 0 to 23]]&gt;=0,Table1[[#This Row],[hour of cancellation 0 to 23]]&lt;=23)</f>
        <v>1</v>
      </c>
    </row>
    <row r="5985" spans="1:13" hidden="1" x14ac:dyDescent="0.3">
      <c r="A5985" s="1">
        <v>5984</v>
      </c>
      <c r="B5985" s="1">
        <v>10</v>
      </c>
      <c r="C5985" s="2">
        <v>41172.198931912302</v>
      </c>
      <c r="D5985" s="2">
        <v>41177.031844206671</v>
      </c>
      <c r="E5985" s="1">
        <v>1</v>
      </c>
      <c r="F5985" s="2" t="s">
        <v>5</v>
      </c>
      <c r="G5985" s="1">
        <v>0</v>
      </c>
      <c r="H5985" s="32" t="str">
        <f>IFERROR(HOUR(Table1[[#This Row],[Cancel Date/time]])+MINUTE(Table1[[#This Row],[Cancel Date/time]])/60,"not cancelled")</f>
        <v>not cancelled</v>
      </c>
      <c r="I5985" s="47" t="str">
        <f>IFERROR(ROUND(Table1[[#This Row],[cancellation time decimal]],0),"not cancelled")</f>
        <v>not cancelled</v>
      </c>
      <c r="J5985" s="10" t="str">
        <f>IFERROR(MOD(Table1[[#This Row],[cancellation hour rounded]],24),"not cancelled")</f>
        <v>not cancelled</v>
      </c>
      <c r="K5985" s="32">
        <f>1/Table1[[#This Row],[Duration (Time between doses '[in hours'])]]</f>
        <v>1</v>
      </c>
      <c r="L5985" s="33">
        <f>Table1[[#This Row],[number doses per hour]]*INDEX(Table2[price per dose],Table1[[#This Row],[Drug ID]])</f>
        <v>2.5716000000000001</v>
      </c>
      <c r="M5985" s="11" t="b">
        <f>AND(Table1[[#This Row],[hour of cancellation 0 to 23]]&gt;=0,Table1[[#This Row],[hour of cancellation 0 to 23]]&lt;=23)</f>
        <v>0</v>
      </c>
    </row>
    <row r="5986" spans="1:13" x14ac:dyDescent="0.3">
      <c r="A5986" s="1">
        <v>5985</v>
      </c>
      <c r="B5986" s="1">
        <v>1</v>
      </c>
      <c r="C5986" s="2">
        <v>41172.373494960659</v>
      </c>
      <c r="D5986" s="2">
        <v>41232.372916666667</v>
      </c>
      <c r="E5986" s="1">
        <v>8</v>
      </c>
      <c r="F5986" s="2">
        <v>41173.444690550823</v>
      </c>
      <c r="G5986" s="1">
        <v>0</v>
      </c>
      <c r="H5986" s="32">
        <f>IFERROR(HOUR(Table1[[#This Row],[Cancel Date/time]])+MINUTE(Table1[[#This Row],[Cancel Date/time]])/60,"not cancelled")</f>
        <v>10.666666666666666</v>
      </c>
      <c r="I5986" s="47">
        <f>IFERROR(ROUND(Table1[[#This Row],[cancellation time decimal]],0),"not cancelled")</f>
        <v>11</v>
      </c>
      <c r="J5986" s="10">
        <f>IFERROR(MOD(Table1[[#This Row],[cancellation hour rounded]],24),"not cancelled")</f>
        <v>11</v>
      </c>
      <c r="K5986" s="32">
        <f>1/Table1[[#This Row],[Duration (Time between doses '[in hours'])]]</f>
        <v>0.125</v>
      </c>
      <c r="L5986" s="33">
        <f>Table1[[#This Row],[number doses per hour]]*INDEX(Table2[price per dose],Table1[[#This Row],[Drug ID]])</f>
        <v>0.84929166666666667</v>
      </c>
      <c r="M5986" s="11" t="b">
        <f>AND(Table1[[#This Row],[hour of cancellation 0 to 23]]&gt;=0,Table1[[#This Row],[hour of cancellation 0 to 23]]&lt;=23)</f>
        <v>1</v>
      </c>
    </row>
    <row r="5987" spans="1:13" x14ac:dyDescent="0.3">
      <c r="A5987" s="1">
        <v>5986</v>
      </c>
      <c r="B5987" s="1">
        <v>2</v>
      </c>
      <c r="C5987" s="2">
        <v>41172.335379630385</v>
      </c>
      <c r="D5987" s="2">
        <v>41232.334722222222</v>
      </c>
      <c r="E5987" s="1">
        <v>10</v>
      </c>
      <c r="F5987" s="2">
        <v>41173.634293550625</v>
      </c>
      <c r="G5987" s="1">
        <v>0</v>
      </c>
      <c r="H5987" s="32">
        <f>IFERROR(HOUR(Table1[[#This Row],[Cancel Date/time]])+MINUTE(Table1[[#This Row],[Cancel Date/time]])/60,"not cancelled")</f>
        <v>15.216666666666667</v>
      </c>
      <c r="I5987" s="47">
        <f>IFERROR(ROUND(Table1[[#This Row],[cancellation time decimal]],0),"not cancelled")</f>
        <v>15</v>
      </c>
      <c r="J5987" s="10">
        <f>IFERROR(MOD(Table1[[#This Row],[cancellation hour rounded]],24),"not cancelled")</f>
        <v>15</v>
      </c>
      <c r="K5987" s="32">
        <f>1/Table1[[#This Row],[Duration (Time between doses '[in hours'])]]</f>
        <v>0.1</v>
      </c>
      <c r="L5987" s="33">
        <f>Table1[[#This Row],[number doses per hour]]*INDEX(Table2[price per dose],Table1[[#This Row],[Drug ID]])</f>
        <v>0.84959999999999969</v>
      </c>
      <c r="M5987" s="11" t="b">
        <f>AND(Table1[[#This Row],[hour of cancellation 0 to 23]]&gt;=0,Table1[[#This Row],[hour of cancellation 0 to 23]]&lt;=23)</f>
        <v>1</v>
      </c>
    </row>
    <row r="5988" spans="1:13" x14ac:dyDescent="0.3">
      <c r="A5988" s="1">
        <v>5987</v>
      </c>
      <c r="B5988" s="1">
        <v>5</v>
      </c>
      <c r="C5988" s="2">
        <v>41172.341971214373</v>
      </c>
      <c r="D5988" s="2">
        <v>41232.341666666667</v>
      </c>
      <c r="E5988" s="1">
        <v>24</v>
      </c>
      <c r="F5988" s="2">
        <v>41175.440273332562</v>
      </c>
      <c r="G5988" s="1">
        <v>0</v>
      </c>
      <c r="H5988" s="32">
        <f>IFERROR(HOUR(Table1[[#This Row],[Cancel Date/time]])+MINUTE(Table1[[#This Row],[Cancel Date/time]])/60,"not cancelled")</f>
        <v>10.566666666666666</v>
      </c>
      <c r="I5988" s="47">
        <f>IFERROR(ROUND(Table1[[#This Row],[cancellation time decimal]],0),"not cancelled")</f>
        <v>11</v>
      </c>
      <c r="J5988" s="10">
        <f>IFERROR(MOD(Table1[[#This Row],[cancellation hour rounded]],24),"not cancelled")</f>
        <v>11</v>
      </c>
      <c r="K5988" s="32">
        <f>1/Table1[[#This Row],[Duration (Time between doses '[in hours'])]]</f>
        <v>4.1666666666666664E-2</v>
      </c>
      <c r="L5988" s="33">
        <f>Table1[[#This Row],[number doses per hour]]*INDEX(Table2[price per dose],Table1[[#This Row],[Drug ID]])</f>
        <v>0.2815833333333333</v>
      </c>
      <c r="M5988" s="11" t="b">
        <f>AND(Table1[[#This Row],[hour of cancellation 0 to 23]]&gt;=0,Table1[[#This Row],[hour of cancellation 0 to 23]]&lt;=23)</f>
        <v>1</v>
      </c>
    </row>
    <row r="5989" spans="1:13" x14ac:dyDescent="0.3">
      <c r="A5989" s="1">
        <v>5988</v>
      </c>
      <c r="B5989" s="1">
        <v>3</v>
      </c>
      <c r="C5989" s="2">
        <v>41172.366100719504</v>
      </c>
      <c r="D5989" s="2">
        <v>41232.365972222222</v>
      </c>
      <c r="E5989" s="1">
        <v>24</v>
      </c>
      <c r="F5989" s="2">
        <v>41174.374171886448</v>
      </c>
      <c r="G5989" s="1">
        <v>0</v>
      </c>
      <c r="H5989" s="32">
        <f>IFERROR(HOUR(Table1[[#This Row],[Cancel Date/time]])+MINUTE(Table1[[#This Row],[Cancel Date/time]])/60,"not cancelled")</f>
        <v>8.9666666666666668</v>
      </c>
      <c r="I5989" s="47">
        <f>IFERROR(ROUND(Table1[[#This Row],[cancellation time decimal]],0),"not cancelled")</f>
        <v>9</v>
      </c>
      <c r="J5989" s="10">
        <f>IFERROR(MOD(Table1[[#This Row],[cancellation hour rounded]],24),"not cancelled")</f>
        <v>9</v>
      </c>
      <c r="K5989" s="32">
        <f>1/Table1[[#This Row],[Duration (Time between doses '[in hours'])]]</f>
        <v>4.1666666666666664E-2</v>
      </c>
      <c r="L5989" s="33">
        <f>Table1[[#This Row],[number doses per hour]]*INDEX(Table2[price per dose],Table1[[#This Row],[Drug ID]])</f>
        <v>0.18133000000000002</v>
      </c>
      <c r="M5989" s="11" t="b">
        <f>AND(Table1[[#This Row],[hour of cancellation 0 to 23]]&gt;=0,Table1[[#This Row],[hour of cancellation 0 to 23]]&lt;=23)</f>
        <v>1</v>
      </c>
    </row>
    <row r="5990" spans="1:13" hidden="1" x14ac:dyDescent="0.3">
      <c r="A5990" s="1">
        <v>5989</v>
      </c>
      <c r="B5990" s="1">
        <v>3</v>
      </c>
      <c r="C5990" s="2">
        <v>41172.366682727697</v>
      </c>
      <c r="D5990" s="2">
        <v>41175.36615834148</v>
      </c>
      <c r="E5990" s="1">
        <v>24</v>
      </c>
      <c r="F5990" s="2" t="s">
        <v>5</v>
      </c>
      <c r="G5990" s="1">
        <v>0</v>
      </c>
      <c r="H5990" s="32" t="str">
        <f>IFERROR(HOUR(Table1[[#This Row],[Cancel Date/time]])+MINUTE(Table1[[#This Row],[Cancel Date/time]])/60,"not cancelled")</f>
        <v>not cancelled</v>
      </c>
      <c r="I5990" s="47" t="str">
        <f>IFERROR(ROUND(Table1[[#This Row],[cancellation time decimal]],0),"not cancelled")</f>
        <v>not cancelled</v>
      </c>
      <c r="J5990" s="10" t="str">
        <f>IFERROR(MOD(Table1[[#This Row],[cancellation hour rounded]],24),"not cancelled")</f>
        <v>not cancelled</v>
      </c>
      <c r="K5990" s="32">
        <f>1/Table1[[#This Row],[Duration (Time between doses '[in hours'])]]</f>
        <v>4.1666666666666664E-2</v>
      </c>
      <c r="L5990" s="33">
        <f>Table1[[#This Row],[number doses per hour]]*INDEX(Table2[price per dose],Table1[[#This Row],[Drug ID]])</f>
        <v>0.18133000000000002</v>
      </c>
      <c r="M5990" s="11" t="b">
        <f>AND(Table1[[#This Row],[hour of cancellation 0 to 23]]&gt;=0,Table1[[#This Row],[hour of cancellation 0 to 23]]&lt;=23)</f>
        <v>0</v>
      </c>
    </row>
    <row r="5991" spans="1:13" x14ac:dyDescent="0.3">
      <c r="A5991" s="1">
        <v>5990</v>
      </c>
      <c r="B5991" s="1">
        <v>6</v>
      </c>
      <c r="C5991" s="2">
        <v>41172.366424319742</v>
      </c>
      <c r="D5991" s="2">
        <v>41232.365972222222</v>
      </c>
      <c r="E5991" s="1">
        <v>24</v>
      </c>
      <c r="F5991" s="2">
        <v>41176.734392100596</v>
      </c>
      <c r="G5991" s="1">
        <v>0</v>
      </c>
      <c r="H5991" s="32">
        <f>IFERROR(HOUR(Table1[[#This Row],[Cancel Date/time]])+MINUTE(Table1[[#This Row],[Cancel Date/time]])/60,"not cancelled")</f>
        <v>17.616666666666667</v>
      </c>
      <c r="I5991" s="47">
        <f>IFERROR(ROUND(Table1[[#This Row],[cancellation time decimal]],0),"not cancelled")</f>
        <v>18</v>
      </c>
      <c r="J5991" s="10">
        <f>IFERROR(MOD(Table1[[#This Row],[cancellation hour rounded]],24),"not cancelled")</f>
        <v>18</v>
      </c>
      <c r="K5991" s="32">
        <f>1/Table1[[#This Row],[Duration (Time between doses '[in hours'])]]</f>
        <v>4.1666666666666664E-2</v>
      </c>
      <c r="L5991" s="33">
        <f>Table1[[#This Row],[number doses per hour]]*INDEX(Table2[price per dose],Table1[[#This Row],[Drug ID]])</f>
        <v>0.35218749999999999</v>
      </c>
      <c r="M5991" s="11" t="b">
        <f>AND(Table1[[#This Row],[hour of cancellation 0 to 23]]&gt;=0,Table1[[#This Row],[hour of cancellation 0 to 23]]&lt;=23)</f>
        <v>1</v>
      </c>
    </row>
    <row r="5992" spans="1:13" x14ac:dyDescent="0.3">
      <c r="A5992" s="1">
        <v>5991</v>
      </c>
      <c r="B5992" s="1">
        <v>11</v>
      </c>
      <c r="C5992" s="2">
        <v>41172.596984755488</v>
      </c>
      <c r="D5992" s="2">
        <v>41232.59652777778</v>
      </c>
      <c r="E5992" s="1">
        <v>1</v>
      </c>
      <c r="F5992" s="2">
        <v>41179.492852996038</v>
      </c>
      <c r="G5992" s="1">
        <v>2</v>
      </c>
      <c r="H5992" s="32">
        <f>IFERROR(HOUR(Table1[[#This Row],[Cancel Date/time]])+MINUTE(Table1[[#This Row],[Cancel Date/time]])/60,"not cancelled")</f>
        <v>11.816666666666666</v>
      </c>
      <c r="I5992" s="47">
        <f>IFERROR(ROUND(Table1[[#This Row],[cancellation time decimal]],0),"not cancelled")</f>
        <v>12</v>
      </c>
      <c r="J5992" s="10">
        <f>IFERROR(MOD(Table1[[#This Row],[cancellation hour rounded]],24),"not cancelled")</f>
        <v>12</v>
      </c>
      <c r="K5992" s="32">
        <f>1/Table1[[#This Row],[Duration (Time between doses '[in hours'])]]</f>
        <v>1</v>
      </c>
      <c r="L5992" s="33">
        <f>Table1[[#This Row],[number doses per hour]]*INDEX(Table2[price per dose],Table1[[#This Row],[Drug ID]])</f>
        <v>1</v>
      </c>
      <c r="M5992" s="11" t="b">
        <f>AND(Table1[[#This Row],[hour of cancellation 0 to 23]]&gt;=0,Table1[[#This Row],[hour of cancellation 0 to 23]]&lt;=23)</f>
        <v>1</v>
      </c>
    </row>
    <row r="5993" spans="1:13" x14ac:dyDescent="0.3">
      <c r="A5993" s="1">
        <v>5992</v>
      </c>
      <c r="B5993" s="1">
        <v>1</v>
      </c>
      <c r="C5993" s="2">
        <v>41172.746222350732</v>
      </c>
      <c r="D5993" s="2">
        <v>41232.745833333334</v>
      </c>
      <c r="E5993" s="1">
        <v>8</v>
      </c>
      <c r="F5993" s="2">
        <v>41173.412188630333</v>
      </c>
      <c r="G5993" s="1">
        <v>0</v>
      </c>
      <c r="H5993" s="32">
        <f>IFERROR(HOUR(Table1[[#This Row],[Cancel Date/time]])+MINUTE(Table1[[#This Row],[Cancel Date/time]])/60,"not cancelled")</f>
        <v>9.8833333333333329</v>
      </c>
      <c r="I5993" s="47">
        <f>IFERROR(ROUND(Table1[[#This Row],[cancellation time decimal]],0),"not cancelled")</f>
        <v>10</v>
      </c>
      <c r="J5993" s="10">
        <f>IFERROR(MOD(Table1[[#This Row],[cancellation hour rounded]],24),"not cancelled")</f>
        <v>10</v>
      </c>
      <c r="K5993" s="32">
        <f>1/Table1[[#This Row],[Duration (Time between doses '[in hours'])]]</f>
        <v>0.125</v>
      </c>
      <c r="L5993" s="33">
        <f>Table1[[#This Row],[number doses per hour]]*INDEX(Table2[price per dose],Table1[[#This Row],[Drug ID]])</f>
        <v>0.84929166666666667</v>
      </c>
      <c r="M5993" s="11" t="b">
        <f>AND(Table1[[#This Row],[hour of cancellation 0 to 23]]&gt;=0,Table1[[#This Row],[hour of cancellation 0 to 23]]&lt;=23)</f>
        <v>1</v>
      </c>
    </row>
    <row r="5994" spans="1:13" x14ac:dyDescent="0.3">
      <c r="A5994" s="1">
        <v>5993</v>
      </c>
      <c r="B5994" s="1">
        <v>2</v>
      </c>
      <c r="C5994" s="2">
        <v>41172.710454754495</v>
      </c>
      <c r="D5994" s="2">
        <v>41232.710416666669</v>
      </c>
      <c r="E5994" s="1">
        <v>10</v>
      </c>
      <c r="F5994" s="2">
        <v>41173.403235181511</v>
      </c>
      <c r="G5994" s="1">
        <v>0</v>
      </c>
      <c r="H5994" s="32">
        <f>IFERROR(HOUR(Table1[[#This Row],[Cancel Date/time]])+MINUTE(Table1[[#This Row],[Cancel Date/time]])/60,"not cancelled")</f>
        <v>9.6666666666666661</v>
      </c>
      <c r="I5994" s="47">
        <f>IFERROR(ROUND(Table1[[#This Row],[cancellation time decimal]],0),"not cancelled")</f>
        <v>10</v>
      </c>
      <c r="J5994" s="10">
        <f>IFERROR(MOD(Table1[[#This Row],[cancellation hour rounded]],24),"not cancelled")</f>
        <v>10</v>
      </c>
      <c r="K5994" s="32">
        <f>1/Table1[[#This Row],[Duration (Time between doses '[in hours'])]]</f>
        <v>0.1</v>
      </c>
      <c r="L5994" s="33">
        <f>Table1[[#This Row],[number doses per hour]]*INDEX(Table2[price per dose],Table1[[#This Row],[Drug ID]])</f>
        <v>0.84959999999999969</v>
      </c>
      <c r="M5994" s="11" t="b">
        <f>AND(Table1[[#This Row],[hour of cancellation 0 to 23]]&gt;=0,Table1[[#This Row],[hour of cancellation 0 to 23]]&lt;=23)</f>
        <v>1</v>
      </c>
    </row>
    <row r="5995" spans="1:13" x14ac:dyDescent="0.3">
      <c r="A5995" s="1">
        <v>5994</v>
      </c>
      <c r="B5995" s="1">
        <v>1</v>
      </c>
      <c r="C5995" s="2">
        <v>41172.744188762721</v>
      </c>
      <c r="D5995" s="2">
        <v>41232.743750000001</v>
      </c>
      <c r="E5995" s="1">
        <v>12</v>
      </c>
      <c r="F5995" s="2">
        <v>41173.875928696463</v>
      </c>
      <c r="G5995" s="1">
        <v>0</v>
      </c>
      <c r="H5995" s="32">
        <f>IFERROR(HOUR(Table1[[#This Row],[Cancel Date/time]])+MINUTE(Table1[[#This Row],[Cancel Date/time]])/60,"not cancelled")</f>
        <v>21.016666666666666</v>
      </c>
      <c r="I5995" s="47">
        <f>IFERROR(ROUND(Table1[[#This Row],[cancellation time decimal]],0),"not cancelled")</f>
        <v>21</v>
      </c>
      <c r="J5995" s="10">
        <f>IFERROR(MOD(Table1[[#This Row],[cancellation hour rounded]],24),"not cancelled")</f>
        <v>21</v>
      </c>
      <c r="K5995" s="32">
        <f>1/Table1[[#This Row],[Duration (Time between doses '[in hours'])]]</f>
        <v>8.3333333333333329E-2</v>
      </c>
      <c r="L5995" s="33">
        <f>Table1[[#This Row],[number doses per hour]]*INDEX(Table2[price per dose],Table1[[#This Row],[Drug ID]])</f>
        <v>0.56619444444444444</v>
      </c>
      <c r="M5995" s="11" t="b">
        <f>AND(Table1[[#This Row],[hour of cancellation 0 to 23]]&gt;=0,Table1[[#This Row],[hour of cancellation 0 to 23]]&lt;=23)</f>
        <v>1</v>
      </c>
    </row>
    <row r="5996" spans="1:13" hidden="1" x14ac:dyDescent="0.3">
      <c r="A5996" s="1">
        <v>5995</v>
      </c>
      <c r="B5996" s="1">
        <v>2</v>
      </c>
      <c r="C5996" s="2">
        <v>41172.724599378424</v>
      </c>
      <c r="D5996" s="2">
        <v>41174.890869857067</v>
      </c>
      <c r="E5996" s="1">
        <v>10</v>
      </c>
      <c r="F5996" s="2" t="s">
        <v>5</v>
      </c>
      <c r="G5996" s="1">
        <v>0</v>
      </c>
      <c r="H5996" s="32" t="str">
        <f>IFERROR(HOUR(Table1[[#This Row],[Cancel Date/time]])+MINUTE(Table1[[#This Row],[Cancel Date/time]])/60,"not cancelled")</f>
        <v>not cancelled</v>
      </c>
      <c r="I5996" s="47" t="str">
        <f>IFERROR(ROUND(Table1[[#This Row],[cancellation time decimal]],0),"not cancelled")</f>
        <v>not cancelled</v>
      </c>
      <c r="J5996" s="10" t="str">
        <f>IFERROR(MOD(Table1[[#This Row],[cancellation hour rounded]],24),"not cancelled")</f>
        <v>not cancelled</v>
      </c>
      <c r="K5996" s="32">
        <f>1/Table1[[#This Row],[Duration (Time between doses '[in hours'])]]</f>
        <v>0.1</v>
      </c>
      <c r="L5996" s="33">
        <f>Table1[[#This Row],[number doses per hour]]*INDEX(Table2[price per dose],Table1[[#This Row],[Drug ID]])</f>
        <v>0.84959999999999969</v>
      </c>
      <c r="M5996" s="11" t="b">
        <f>AND(Table1[[#This Row],[hour of cancellation 0 to 23]]&gt;=0,Table1[[#This Row],[hour of cancellation 0 to 23]]&lt;=23)</f>
        <v>0</v>
      </c>
    </row>
    <row r="5997" spans="1:13" x14ac:dyDescent="0.3">
      <c r="A5997" s="1">
        <v>5996</v>
      </c>
      <c r="B5997" s="1">
        <v>6</v>
      </c>
      <c r="C5997" s="2">
        <v>41172.712883967011</v>
      </c>
      <c r="D5997" s="2">
        <v>41232.712500000001</v>
      </c>
      <c r="E5997" s="1">
        <v>24</v>
      </c>
      <c r="F5997" s="2">
        <v>41179.452602877231</v>
      </c>
      <c r="G5997" s="1">
        <v>0</v>
      </c>
      <c r="H5997" s="32">
        <f>IFERROR(HOUR(Table1[[#This Row],[Cancel Date/time]])+MINUTE(Table1[[#This Row],[Cancel Date/time]])/60,"not cancelled")</f>
        <v>10.85</v>
      </c>
      <c r="I5997" s="47">
        <f>IFERROR(ROUND(Table1[[#This Row],[cancellation time decimal]],0),"not cancelled")</f>
        <v>11</v>
      </c>
      <c r="J5997" s="10">
        <f>IFERROR(MOD(Table1[[#This Row],[cancellation hour rounded]],24),"not cancelled")</f>
        <v>11</v>
      </c>
      <c r="K5997" s="32">
        <f>1/Table1[[#This Row],[Duration (Time between doses '[in hours'])]]</f>
        <v>4.1666666666666664E-2</v>
      </c>
      <c r="L5997" s="33">
        <f>Table1[[#This Row],[number doses per hour]]*INDEX(Table2[price per dose],Table1[[#This Row],[Drug ID]])</f>
        <v>0.35218749999999999</v>
      </c>
      <c r="M5997" s="11" t="b">
        <f>AND(Table1[[#This Row],[hour of cancellation 0 to 23]]&gt;=0,Table1[[#This Row],[hour of cancellation 0 to 23]]&lt;=23)</f>
        <v>1</v>
      </c>
    </row>
    <row r="5998" spans="1:13" x14ac:dyDescent="0.3">
      <c r="A5998" s="1">
        <v>5997</v>
      </c>
      <c r="B5998" s="1">
        <v>8</v>
      </c>
      <c r="C5998" s="2">
        <v>41172.788873940292</v>
      </c>
      <c r="D5998" s="2">
        <v>41232.788194444445</v>
      </c>
      <c r="E5998" s="1">
        <v>3</v>
      </c>
      <c r="F5998" s="2">
        <v>41177.456748307763</v>
      </c>
      <c r="G5998" s="1">
        <v>1</v>
      </c>
      <c r="H5998" s="32">
        <f>IFERROR(HOUR(Table1[[#This Row],[Cancel Date/time]])+MINUTE(Table1[[#This Row],[Cancel Date/time]])/60,"not cancelled")</f>
        <v>10.95</v>
      </c>
      <c r="I5998" s="47">
        <f>IFERROR(ROUND(Table1[[#This Row],[cancellation time decimal]],0),"not cancelled")</f>
        <v>11</v>
      </c>
      <c r="J5998" s="10">
        <f>IFERROR(MOD(Table1[[#This Row],[cancellation hour rounded]],24),"not cancelled")</f>
        <v>11</v>
      </c>
      <c r="K5998" s="32">
        <f>1/Table1[[#This Row],[Duration (Time between doses '[in hours'])]]</f>
        <v>0.33333333333333331</v>
      </c>
      <c r="L5998" s="33">
        <f>Table1[[#This Row],[number doses per hour]]*INDEX(Table2[price per dose],Table1[[#This Row],[Drug ID]])</f>
        <v>0.29998222222222221</v>
      </c>
      <c r="M5998" s="11" t="b">
        <f>AND(Table1[[#This Row],[hour of cancellation 0 to 23]]&gt;=0,Table1[[#This Row],[hour of cancellation 0 to 23]]&lt;=23)</f>
        <v>1</v>
      </c>
    </row>
    <row r="5999" spans="1:13" x14ac:dyDescent="0.3">
      <c r="A5999" s="1">
        <v>5998</v>
      </c>
      <c r="B5999" s="1">
        <v>3</v>
      </c>
      <c r="C5999" s="2">
        <v>41172.755622650904</v>
      </c>
      <c r="D5999" s="2">
        <v>41232.755555555559</v>
      </c>
      <c r="E5999" s="1">
        <v>24</v>
      </c>
      <c r="F5999" s="2">
        <v>41174.718390577436</v>
      </c>
      <c r="G5999" s="1">
        <v>0</v>
      </c>
      <c r="H5999" s="32">
        <f>IFERROR(HOUR(Table1[[#This Row],[Cancel Date/time]])+MINUTE(Table1[[#This Row],[Cancel Date/time]])/60,"not cancelled")</f>
        <v>17.233333333333334</v>
      </c>
      <c r="I5999" s="47">
        <f>IFERROR(ROUND(Table1[[#This Row],[cancellation time decimal]],0),"not cancelled")</f>
        <v>17</v>
      </c>
      <c r="J5999" s="10">
        <f>IFERROR(MOD(Table1[[#This Row],[cancellation hour rounded]],24),"not cancelled")</f>
        <v>17</v>
      </c>
      <c r="K5999" s="32">
        <f>1/Table1[[#This Row],[Duration (Time between doses '[in hours'])]]</f>
        <v>4.1666666666666664E-2</v>
      </c>
      <c r="L5999" s="33">
        <f>Table1[[#This Row],[number doses per hour]]*INDEX(Table2[price per dose],Table1[[#This Row],[Drug ID]])</f>
        <v>0.18133000000000002</v>
      </c>
      <c r="M5999" s="11" t="b">
        <f>AND(Table1[[#This Row],[hour of cancellation 0 to 23]]&gt;=0,Table1[[#This Row],[hour of cancellation 0 to 23]]&lt;=23)</f>
        <v>1</v>
      </c>
    </row>
    <row r="6000" spans="1:13" x14ac:dyDescent="0.3">
      <c r="A6000" s="1">
        <v>5999</v>
      </c>
      <c r="B6000" s="1">
        <v>1</v>
      </c>
      <c r="C6000" s="2">
        <v>41172.756872063015</v>
      </c>
      <c r="D6000" s="2">
        <v>41177.131249999999</v>
      </c>
      <c r="E6000" s="1">
        <v>8</v>
      </c>
      <c r="F6000" s="2">
        <v>41172.883752216039</v>
      </c>
      <c r="G6000" s="1">
        <v>0</v>
      </c>
      <c r="H6000" s="32">
        <f>IFERROR(HOUR(Table1[[#This Row],[Cancel Date/time]])+MINUTE(Table1[[#This Row],[Cancel Date/time]])/60,"not cancelled")</f>
        <v>21.2</v>
      </c>
      <c r="I6000" s="47">
        <f>IFERROR(ROUND(Table1[[#This Row],[cancellation time decimal]],0),"not cancelled")</f>
        <v>21</v>
      </c>
      <c r="J6000" s="10">
        <f>IFERROR(MOD(Table1[[#This Row],[cancellation hour rounded]],24),"not cancelled")</f>
        <v>21</v>
      </c>
      <c r="K6000" s="32">
        <f>1/Table1[[#This Row],[Duration (Time between doses '[in hours'])]]</f>
        <v>0.125</v>
      </c>
      <c r="L6000" s="33">
        <f>Table1[[#This Row],[number doses per hour]]*INDEX(Table2[price per dose],Table1[[#This Row],[Drug ID]])</f>
        <v>0.84929166666666667</v>
      </c>
      <c r="M6000" s="11" t="b">
        <f>AND(Table1[[#This Row],[hour of cancellation 0 to 23]]&gt;=0,Table1[[#This Row],[hour of cancellation 0 to 23]]&lt;=23)</f>
        <v>1</v>
      </c>
    </row>
    <row r="6001" spans="1:13" x14ac:dyDescent="0.3">
      <c r="A6001" s="1">
        <v>6000</v>
      </c>
      <c r="B6001" s="1">
        <v>2</v>
      </c>
      <c r="C6001" s="2">
        <v>41172.809805143399</v>
      </c>
      <c r="D6001" s="2">
        <v>41176.476388888892</v>
      </c>
      <c r="E6001" s="1">
        <v>10</v>
      </c>
      <c r="F6001" s="2">
        <v>41173.460621922619</v>
      </c>
      <c r="G6001" s="1">
        <v>0</v>
      </c>
      <c r="H6001" s="32">
        <f>IFERROR(HOUR(Table1[[#This Row],[Cancel Date/time]])+MINUTE(Table1[[#This Row],[Cancel Date/time]])/60,"not cancelled")</f>
        <v>11.05</v>
      </c>
      <c r="I6001" s="47">
        <f>IFERROR(ROUND(Table1[[#This Row],[cancellation time decimal]],0),"not cancelled")</f>
        <v>11</v>
      </c>
      <c r="J6001" s="10">
        <f>IFERROR(MOD(Table1[[#This Row],[cancellation hour rounded]],24),"not cancelled")</f>
        <v>11</v>
      </c>
      <c r="K6001" s="32">
        <f>1/Table1[[#This Row],[Duration (Time between doses '[in hours'])]]</f>
        <v>0.1</v>
      </c>
      <c r="L6001" s="33">
        <f>Table1[[#This Row],[number doses per hour]]*INDEX(Table2[price per dose],Table1[[#This Row],[Drug ID]])</f>
        <v>0.84959999999999969</v>
      </c>
      <c r="M6001" s="11" t="b">
        <f>AND(Table1[[#This Row],[hour of cancellation 0 to 23]]&gt;=0,Table1[[#This Row],[hour of cancellation 0 to 23]]&lt;=23)</f>
        <v>1</v>
      </c>
    </row>
    <row r="6002" spans="1:13" x14ac:dyDescent="0.3">
      <c r="A6002" s="1">
        <v>6001</v>
      </c>
      <c r="B6002" s="1">
        <v>6</v>
      </c>
      <c r="C6002" s="2">
        <v>41172.869126631653</v>
      </c>
      <c r="D6002" s="2">
        <v>41232.868750000001</v>
      </c>
      <c r="E6002" s="1">
        <v>24</v>
      </c>
      <c r="F6002" s="2">
        <v>41178.603773589224</v>
      </c>
      <c r="G6002" s="1">
        <v>0</v>
      </c>
      <c r="H6002" s="32">
        <f>IFERROR(HOUR(Table1[[#This Row],[Cancel Date/time]])+MINUTE(Table1[[#This Row],[Cancel Date/time]])/60,"not cancelled")</f>
        <v>14.483333333333333</v>
      </c>
      <c r="I6002" s="47">
        <f>IFERROR(ROUND(Table1[[#This Row],[cancellation time decimal]],0),"not cancelled")</f>
        <v>14</v>
      </c>
      <c r="J6002" s="10">
        <f>IFERROR(MOD(Table1[[#This Row],[cancellation hour rounded]],24),"not cancelled")</f>
        <v>14</v>
      </c>
      <c r="K6002" s="32">
        <f>1/Table1[[#This Row],[Duration (Time between doses '[in hours'])]]</f>
        <v>4.1666666666666664E-2</v>
      </c>
      <c r="L6002" s="33">
        <f>Table1[[#This Row],[number doses per hour]]*INDEX(Table2[price per dose],Table1[[#This Row],[Drug ID]])</f>
        <v>0.35218749999999999</v>
      </c>
      <c r="M6002" s="11" t="b">
        <f>AND(Table1[[#This Row],[hour of cancellation 0 to 23]]&gt;=0,Table1[[#This Row],[hour of cancellation 0 to 23]]&lt;=23)</f>
        <v>1</v>
      </c>
    </row>
    <row r="6003" spans="1:13" x14ac:dyDescent="0.3">
      <c r="A6003" s="1">
        <v>6002</v>
      </c>
      <c r="B6003" s="1">
        <v>1</v>
      </c>
      <c r="C6003" s="2">
        <v>41172.928166955389</v>
      </c>
      <c r="D6003" s="2">
        <v>41232.927777777775</v>
      </c>
      <c r="E6003" s="1">
        <v>8</v>
      </c>
      <c r="F6003" s="2">
        <v>41174.280204325289</v>
      </c>
      <c r="G6003" s="1">
        <v>0</v>
      </c>
      <c r="H6003" s="32">
        <f>IFERROR(HOUR(Table1[[#This Row],[Cancel Date/time]])+MINUTE(Table1[[#This Row],[Cancel Date/time]])/60,"not cancelled")</f>
        <v>6.7166666666666668</v>
      </c>
      <c r="I6003" s="47">
        <f>IFERROR(ROUND(Table1[[#This Row],[cancellation time decimal]],0),"not cancelled")</f>
        <v>7</v>
      </c>
      <c r="J6003" s="10">
        <f>IFERROR(MOD(Table1[[#This Row],[cancellation hour rounded]],24),"not cancelled")</f>
        <v>7</v>
      </c>
      <c r="K6003" s="32">
        <f>1/Table1[[#This Row],[Duration (Time between doses '[in hours'])]]</f>
        <v>0.125</v>
      </c>
      <c r="L6003" s="33">
        <f>Table1[[#This Row],[number doses per hour]]*INDEX(Table2[price per dose],Table1[[#This Row],[Drug ID]])</f>
        <v>0.84929166666666667</v>
      </c>
      <c r="M6003" s="11" t="b">
        <f>AND(Table1[[#This Row],[hour of cancellation 0 to 23]]&gt;=0,Table1[[#This Row],[hour of cancellation 0 to 23]]&lt;=23)</f>
        <v>1</v>
      </c>
    </row>
    <row r="6004" spans="1:13" x14ac:dyDescent="0.3">
      <c r="A6004" s="1">
        <v>6003</v>
      </c>
      <c r="B6004" s="1">
        <v>1</v>
      </c>
      <c r="C6004" s="2">
        <v>41172.974694935379</v>
      </c>
      <c r="D6004" s="2">
        <v>41232.974305555559</v>
      </c>
      <c r="E6004" s="1">
        <v>8</v>
      </c>
      <c r="F6004" s="2">
        <v>41173.371003443375</v>
      </c>
      <c r="G6004" s="1">
        <v>0</v>
      </c>
      <c r="H6004" s="32">
        <f>IFERROR(HOUR(Table1[[#This Row],[Cancel Date/time]])+MINUTE(Table1[[#This Row],[Cancel Date/time]])/60,"not cancelled")</f>
        <v>8.9</v>
      </c>
      <c r="I6004" s="47">
        <f>IFERROR(ROUND(Table1[[#This Row],[cancellation time decimal]],0),"not cancelled")</f>
        <v>9</v>
      </c>
      <c r="J6004" s="10">
        <f>IFERROR(MOD(Table1[[#This Row],[cancellation hour rounded]],24),"not cancelled")</f>
        <v>9</v>
      </c>
      <c r="K6004" s="32">
        <f>1/Table1[[#This Row],[Duration (Time between doses '[in hours'])]]</f>
        <v>0.125</v>
      </c>
      <c r="L6004" s="33">
        <f>Table1[[#This Row],[number doses per hour]]*INDEX(Table2[price per dose],Table1[[#This Row],[Drug ID]])</f>
        <v>0.84929166666666667</v>
      </c>
      <c r="M6004" s="11" t="b">
        <f>AND(Table1[[#This Row],[hour of cancellation 0 to 23]]&gt;=0,Table1[[#This Row],[hour of cancellation 0 to 23]]&lt;=23)</f>
        <v>1</v>
      </c>
    </row>
    <row r="6005" spans="1:13" x14ac:dyDescent="0.3">
      <c r="A6005" s="1">
        <v>6004</v>
      </c>
      <c r="B6005" s="1">
        <v>5</v>
      </c>
      <c r="C6005" s="2">
        <v>41172.98417879716</v>
      </c>
      <c r="D6005" s="2">
        <v>41232.984027777777</v>
      </c>
      <c r="E6005" s="1">
        <v>24</v>
      </c>
      <c r="F6005" s="2">
        <v>41174.865188876924</v>
      </c>
      <c r="G6005" s="1">
        <v>0</v>
      </c>
      <c r="H6005" s="32">
        <f>IFERROR(HOUR(Table1[[#This Row],[Cancel Date/time]])+MINUTE(Table1[[#This Row],[Cancel Date/time]])/60,"not cancelled")</f>
        <v>20.75</v>
      </c>
      <c r="I6005" s="47">
        <f>IFERROR(ROUND(Table1[[#This Row],[cancellation time decimal]],0),"not cancelled")</f>
        <v>21</v>
      </c>
      <c r="J6005" s="10">
        <f>IFERROR(MOD(Table1[[#This Row],[cancellation hour rounded]],24),"not cancelled")</f>
        <v>21</v>
      </c>
      <c r="K6005" s="32">
        <f>1/Table1[[#This Row],[Duration (Time between doses '[in hours'])]]</f>
        <v>4.1666666666666664E-2</v>
      </c>
      <c r="L6005" s="33">
        <f>Table1[[#This Row],[number doses per hour]]*INDEX(Table2[price per dose],Table1[[#This Row],[Drug ID]])</f>
        <v>0.2815833333333333</v>
      </c>
      <c r="M6005" s="11" t="b">
        <f>AND(Table1[[#This Row],[hour of cancellation 0 to 23]]&gt;=0,Table1[[#This Row],[hour of cancellation 0 to 23]]&lt;=23)</f>
        <v>1</v>
      </c>
    </row>
    <row r="6006" spans="1:13" x14ac:dyDescent="0.3">
      <c r="A6006" s="1">
        <v>6005</v>
      </c>
      <c r="B6006" s="1">
        <v>5</v>
      </c>
      <c r="C6006" s="2">
        <v>41172.972925502036</v>
      </c>
      <c r="D6006" s="2">
        <v>41232.972916666666</v>
      </c>
      <c r="E6006" s="1">
        <v>24</v>
      </c>
      <c r="F6006" s="2">
        <v>41174.921252007029</v>
      </c>
      <c r="G6006" s="1">
        <v>0</v>
      </c>
      <c r="H6006" s="32">
        <f>IFERROR(HOUR(Table1[[#This Row],[Cancel Date/time]])+MINUTE(Table1[[#This Row],[Cancel Date/time]])/60,"not cancelled")</f>
        <v>22.1</v>
      </c>
      <c r="I6006" s="47">
        <f>IFERROR(ROUND(Table1[[#This Row],[cancellation time decimal]],0),"not cancelled")</f>
        <v>22</v>
      </c>
      <c r="J6006" s="10">
        <f>IFERROR(MOD(Table1[[#This Row],[cancellation hour rounded]],24),"not cancelled")</f>
        <v>22</v>
      </c>
      <c r="K6006" s="32">
        <f>1/Table1[[#This Row],[Duration (Time between doses '[in hours'])]]</f>
        <v>4.1666666666666664E-2</v>
      </c>
      <c r="L6006" s="33">
        <f>Table1[[#This Row],[number doses per hour]]*INDEX(Table2[price per dose],Table1[[#This Row],[Drug ID]])</f>
        <v>0.2815833333333333</v>
      </c>
      <c r="M6006" s="11" t="b">
        <f>AND(Table1[[#This Row],[hour of cancellation 0 to 23]]&gt;=0,Table1[[#This Row],[hour of cancellation 0 to 23]]&lt;=23)</f>
        <v>1</v>
      </c>
    </row>
    <row r="6007" spans="1:13" x14ac:dyDescent="0.3">
      <c r="A6007" s="1">
        <v>6006</v>
      </c>
      <c r="B6007" s="1">
        <v>1</v>
      </c>
      <c r="C6007" s="2">
        <v>41173.069690213604</v>
      </c>
      <c r="D6007" s="2">
        <v>41176.194444444445</v>
      </c>
      <c r="E6007" s="1">
        <v>12</v>
      </c>
      <c r="F6007" s="2">
        <v>41174.994797741158</v>
      </c>
      <c r="G6007" s="1">
        <v>0</v>
      </c>
      <c r="H6007" s="32">
        <f>IFERROR(HOUR(Table1[[#This Row],[Cancel Date/time]])+MINUTE(Table1[[#This Row],[Cancel Date/time]])/60,"not cancelled")</f>
        <v>23.866666666666667</v>
      </c>
      <c r="I6007" s="47">
        <f>IFERROR(ROUND(Table1[[#This Row],[cancellation time decimal]],0),"not cancelled")</f>
        <v>24</v>
      </c>
      <c r="J6007" s="10">
        <f>IFERROR(MOD(Table1[[#This Row],[cancellation hour rounded]],24),"not cancelled")</f>
        <v>0</v>
      </c>
      <c r="K6007" s="32">
        <f>1/Table1[[#This Row],[Duration (Time between doses '[in hours'])]]</f>
        <v>8.3333333333333329E-2</v>
      </c>
      <c r="L6007" s="33">
        <f>Table1[[#This Row],[number doses per hour]]*INDEX(Table2[price per dose],Table1[[#This Row],[Drug ID]])</f>
        <v>0.56619444444444444</v>
      </c>
      <c r="M6007" s="11" t="b">
        <f>AND(Table1[[#This Row],[hour of cancellation 0 to 23]]&gt;=0,Table1[[#This Row],[hour of cancellation 0 to 23]]&lt;=23)</f>
        <v>1</v>
      </c>
    </row>
    <row r="6008" spans="1:13" x14ac:dyDescent="0.3">
      <c r="A6008" s="1">
        <v>6007</v>
      </c>
      <c r="B6008" s="1">
        <v>5</v>
      </c>
      <c r="C6008" s="2">
        <v>41173.146464179554</v>
      </c>
      <c r="D6008" s="2">
        <v>41233.145833333336</v>
      </c>
      <c r="E6008" s="1">
        <v>24</v>
      </c>
      <c r="F6008" s="2">
        <v>41175.939601029539</v>
      </c>
      <c r="G6008" s="1">
        <v>0</v>
      </c>
      <c r="H6008" s="32">
        <f>IFERROR(HOUR(Table1[[#This Row],[Cancel Date/time]])+MINUTE(Table1[[#This Row],[Cancel Date/time]])/60,"not cancelled")</f>
        <v>22.55</v>
      </c>
      <c r="I6008" s="47">
        <f>IFERROR(ROUND(Table1[[#This Row],[cancellation time decimal]],0),"not cancelled")</f>
        <v>23</v>
      </c>
      <c r="J6008" s="10">
        <f>IFERROR(MOD(Table1[[#This Row],[cancellation hour rounded]],24),"not cancelled")</f>
        <v>23</v>
      </c>
      <c r="K6008" s="32">
        <f>1/Table1[[#This Row],[Duration (Time between doses '[in hours'])]]</f>
        <v>4.1666666666666664E-2</v>
      </c>
      <c r="L6008" s="33">
        <f>Table1[[#This Row],[number doses per hour]]*INDEX(Table2[price per dose],Table1[[#This Row],[Drug ID]])</f>
        <v>0.2815833333333333</v>
      </c>
      <c r="M6008" s="11" t="b">
        <f>AND(Table1[[#This Row],[hour of cancellation 0 to 23]]&gt;=0,Table1[[#This Row],[hour of cancellation 0 to 23]]&lt;=23)</f>
        <v>1</v>
      </c>
    </row>
    <row r="6009" spans="1:13" x14ac:dyDescent="0.3">
      <c r="A6009" s="1">
        <v>6008</v>
      </c>
      <c r="B6009" s="1">
        <v>5</v>
      </c>
      <c r="C6009" s="2">
        <v>41173.139566874233</v>
      </c>
      <c r="D6009" s="2">
        <v>41233.138888888891</v>
      </c>
      <c r="E6009" s="1">
        <v>24</v>
      </c>
      <c r="F6009" s="2">
        <v>41175.65252895587</v>
      </c>
      <c r="G6009" s="1">
        <v>0</v>
      </c>
      <c r="H6009" s="32">
        <f>IFERROR(HOUR(Table1[[#This Row],[Cancel Date/time]])+MINUTE(Table1[[#This Row],[Cancel Date/time]])/60,"not cancelled")</f>
        <v>15.65</v>
      </c>
      <c r="I6009" s="47">
        <f>IFERROR(ROUND(Table1[[#This Row],[cancellation time decimal]],0),"not cancelled")</f>
        <v>16</v>
      </c>
      <c r="J6009" s="10">
        <f>IFERROR(MOD(Table1[[#This Row],[cancellation hour rounded]],24),"not cancelled")</f>
        <v>16</v>
      </c>
      <c r="K6009" s="32">
        <f>1/Table1[[#This Row],[Duration (Time between doses '[in hours'])]]</f>
        <v>4.1666666666666664E-2</v>
      </c>
      <c r="L6009" s="33">
        <f>Table1[[#This Row],[number doses per hour]]*INDEX(Table2[price per dose],Table1[[#This Row],[Drug ID]])</f>
        <v>0.2815833333333333</v>
      </c>
      <c r="M6009" s="11" t="b">
        <f>AND(Table1[[#This Row],[hour of cancellation 0 to 23]]&gt;=0,Table1[[#This Row],[hour of cancellation 0 to 23]]&lt;=23)</f>
        <v>1</v>
      </c>
    </row>
    <row r="6010" spans="1:13" hidden="1" x14ac:dyDescent="0.3">
      <c r="A6010" s="1">
        <v>6009</v>
      </c>
      <c r="B6010" s="1">
        <v>2</v>
      </c>
      <c r="C6010" s="2">
        <v>41173.311369375042</v>
      </c>
      <c r="D6010" s="2">
        <v>41176.310844988824</v>
      </c>
      <c r="E6010" s="1">
        <v>10</v>
      </c>
      <c r="F6010" s="2" t="s">
        <v>5</v>
      </c>
      <c r="G6010" s="1">
        <v>0</v>
      </c>
      <c r="H6010" s="32" t="str">
        <f>IFERROR(HOUR(Table1[[#This Row],[Cancel Date/time]])+MINUTE(Table1[[#This Row],[Cancel Date/time]])/60,"not cancelled")</f>
        <v>not cancelled</v>
      </c>
      <c r="I6010" s="47" t="str">
        <f>IFERROR(ROUND(Table1[[#This Row],[cancellation time decimal]],0),"not cancelled")</f>
        <v>not cancelled</v>
      </c>
      <c r="J6010" s="10" t="str">
        <f>IFERROR(MOD(Table1[[#This Row],[cancellation hour rounded]],24),"not cancelled")</f>
        <v>not cancelled</v>
      </c>
      <c r="K6010" s="32">
        <f>1/Table1[[#This Row],[Duration (Time between doses '[in hours'])]]</f>
        <v>0.1</v>
      </c>
      <c r="L6010" s="33">
        <f>Table1[[#This Row],[number doses per hour]]*INDEX(Table2[price per dose],Table1[[#This Row],[Drug ID]])</f>
        <v>0.84959999999999969</v>
      </c>
      <c r="M6010" s="11" t="b">
        <f>AND(Table1[[#This Row],[hour of cancellation 0 to 23]]&gt;=0,Table1[[#This Row],[hour of cancellation 0 to 23]]&lt;=23)</f>
        <v>0</v>
      </c>
    </row>
    <row r="6011" spans="1:13" x14ac:dyDescent="0.3">
      <c r="A6011" s="1">
        <v>6010</v>
      </c>
      <c r="B6011" s="1">
        <v>1</v>
      </c>
      <c r="C6011" s="2">
        <v>41173.301305828558</v>
      </c>
      <c r="D6011" s="2">
        <v>41233.300694444442</v>
      </c>
      <c r="E6011" s="1">
        <v>8</v>
      </c>
      <c r="F6011" s="2">
        <v>41174.677884393503</v>
      </c>
      <c r="G6011" s="1">
        <v>0</v>
      </c>
      <c r="H6011" s="32">
        <f>IFERROR(HOUR(Table1[[#This Row],[Cancel Date/time]])+MINUTE(Table1[[#This Row],[Cancel Date/time]])/60,"not cancelled")</f>
        <v>16.266666666666666</v>
      </c>
      <c r="I6011" s="47">
        <f>IFERROR(ROUND(Table1[[#This Row],[cancellation time decimal]],0),"not cancelled")</f>
        <v>16</v>
      </c>
      <c r="J6011" s="10">
        <f>IFERROR(MOD(Table1[[#This Row],[cancellation hour rounded]],24),"not cancelled")</f>
        <v>16</v>
      </c>
      <c r="K6011" s="32">
        <f>1/Table1[[#This Row],[Duration (Time between doses '[in hours'])]]</f>
        <v>0.125</v>
      </c>
      <c r="L6011" s="33">
        <f>Table1[[#This Row],[number doses per hour]]*INDEX(Table2[price per dose],Table1[[#This Row],[Drug ID]])</f>
        <v>0.84929166666666667</v>
      </c>
      <c r="M6011" s="11" t="b">
        <f>AND(Table1[[#This Row],[hour of cancellation 0 to 23]]&gt;=0,Table1[[#This Row],[hour of cancellation 0 to 23]]&lt;=23)</f>
        <v>1</v>
      </c>
    </row>
    <row r="6012" spans="1:13" x14ac:dyDescent="0.3">
      <c r="A6012" s="1">
        <v>6011</v>
      </c>
      <c r="B6012" s="1">
        <v>3</v>
      </c>
      <c r="C6012" s="2">
        <v>41173.407795199084</v>
      </c>
      <c r="D6012" s="2">
        <v>41233.407638888886</v>
      </c>
      <c r="E6012" s="1">
        <v>24</v>
      </c>
      <c r="F6012" s="2">
        <v>41174.465646500685</v>
      </c>
      <c r="G6012" s="1">
        <v>0</v>
      </c>
      <c r="H6012" s="32">
        <f>IFERROR(HOUR(Table1[[#This Row],[Cancel Date/time]])+MINUTE(Table1[[#This Row],[Cancel Date/time]])/60,"not cancelled")</f>
        <v>11.166666666666666</v>
      </c>
      <c r="I6012" s="47">
        <f>IFERROR(ROUND(Table1[[#This Row],[cancellation time decimal]],0),"not cancelled")</f>
        <v>11</v>
      </c>
      <c r="J6012" s="10">
        <f>IFERROR(MOD(Table1[[#This Row],[cancellation hour rounded]],24),"not cancelled")</f>
        <v>11</v>
      </c>
      <c r="K6012" s="32">
        <f>1/Table1[[#This Row],[Duration (Time between doses '[in hours'])]]</f>
        <v>4.1666666666666664E-2</v>
      </c>
      <c r="L6012" s="33">
        <f>Table1[[#This Row],[number doses per hour]]*INDEX(Table2[price per dose],Table1[[#This Row],[Drug ID]])</f>
        <v>0.18133000000000002</v>
      </c>
      <c r="M6012" s="11" t="b">
        <f>AND(Table1[[#This Row],[hour of cancellation 0 to 23]]&gt;=0,Table1[[#This Row],[hour of cancellation 0 to 23]]&lt;=23)</f>
        <v>1</v>
      </c>
    </row>
    <row r="6013" spans="1:13" x14ac:dyDescent="0.3">
      <c r="A6013" s="1">
        <v>6012</v>
      </c>
      <c r="B6013" s="1">
        <v>9</v>
      </c>
      <c r="C6013" s="2">
        <v>41173.415829287245</v>
      </c>
      <c r="D6013" s="2">
        <v>41233.415277777778</v>
      </c>
      <c r="E6013" s="1">
        <v>5</v>
      </c>
      <c r="F6013" s="2">
        <v>41176.659958334414</v>
      </c>
      <c r="G6013" s="1">
        <v>0</v>
      </c>
      <c r="H6013" s="32">
        <f>IFERROR(HOUR(Table1[[#This Row],[Cancel Date/time]])+MINUTE(Table1[[#This Row],[Cancel Date/time]])/60,"not cancelled")</f>
        <v>15.833333333333334</v>
      </c>
      <c r="I6013" s="47">
        <f>IFERROR(ROUND(Table1[[#This Row],[cancellation time decimal]],0),"not cancelled")</f>
        <v>16</v>
      </c>
      <c r="J6013" s="10">
        <f>IFERROR(MOD(Table1[[#This Row],[cancellation hour rounded]],24),"not cancelled")</f>
        <v>16</v>
      </c>
      <c r="K6013" s="32">
        <f>1/Table1[[#This Row],[Duration (Time between doses '[in hours'])]]</f>
        <v>0.2</v>
      </c>
      <c r="L6013" s="33">
        <f>Table1[[#This Row],[number doses per hour]]*INDEX(Table2[price per dose],Table1[[#This Row],[Drug ID]])</f>
        <v>5.6740000000000004</v>
      </c>
      <c r="M6013" s="11" t="b">
        <f>AND(Table1[[#This Row],[hour of cancellation 0 to 23]]&gt;=0,Table1[[#This Row],[hour of cancellation 0 to 23]]&lt;=23)</f>
        <v>1</v>
      </c>
    </row>
    <row r="6014" spans="1:13" x14ac:dyDescent="0.3">
      <c r="A6014" s="1">
        <v>6013</v>
      </c>
      <c r="B6014" s="1">
        <v>8</v>
      </c>
      <c r="C6014" s="2">
        <v>41173.391671466263</v>
      </c>
      <c r="D6014" s="2">
        <v>41233.39166666667</v>
      </c>
      <c r="E6014" s="1">
        <v>3</v>
      </c>
      <c r="F6014" s="2">
        <v>41176.581628088614</v>
      </c>
      <c r="G6014" s="1">
        <v>0</v>
      </c>
      <c r="H6014" s="32">
        <f>IFERROR(HOUR(Table1[[#This Row],[Cancel Date/time]])+MINUTE(Table1[[#This Row],[Cancel Date/time]])/60,"not cancelled")</f>
        <v>13.95</v>
      </c>
      <c r="I6014" s="47">
        <f>IFERROR(ROUND(Table1[[#This Row],[cancellation time decimal]],0),"not cancelled")</f>
        <v>14</v>
      </c>
      <c r="J6014" s="10">
        <f>IFERROR(MOD(Table1[[#This Row],[cancellation hour rounded]],24),"not cancelled")</f>
        <v>14</v>
      </c>
      <c r="K6014" s="32">
        <f>1/Table1[[#This Row],[Duration (Time between doses '[in hours'])]]</f>
        <v>0.33333333333333331</v>
      </c>
      <c r="L6014" s="33">
        <f>Table1[[#This Row],[number doses per hour]]*INDEX(Table2[price per dose],Table1[[#This Row],[Drug ID]])</f>
        <v>0.29998222222222221</v>
      </c>
      <c r="M6014" s="11" t="b">
        <f>AND(Table1[[#This Row],[hour of cancellation 0 to 23]]&gt;=0,Table1[[#This Row],[hour of cancellation 0 to 23]]&lt;=23)</f>
        <v>1</v>
      </c>
    </row>
    <row r="6015" spans="1:13" x14ac:dyDescent="0.3">
      <c r="A6015" s="1">
        <v>6014</v>
      </c>
      <c r="B6015" s="1">
        <v>1</v>
      </c>
      <c r="C6015" s="2">
        <v>41173.375012221739</v>
      </c>
      <c r="D6015" s="2">
        <v>41233.375</v>
      </c>
      <c r="E6015" s="1">
        <v>8</v>
      </c>
      <c r="F6015" s="2">
        <v>41173.470109856331</v>
      </c>
      <c r="G6015" s="1">
        <v>0</v>
      </c>
      <c r="H6015" s="32">
        <f>IFERROR(HOUR(Table1[[#This Row],[Cancel Date/time]])+MINUTE(Table1[[#This Row],[Cancel Date/time]])/60,"not cancelled")</f>
        <v>11.266666666666667</v>
      </c>
      <c r="I6015" s="47">
        <f>IFERROR(ROUND(Table1[[#This Row],[cancellation time decimal]],0),"not cancelled")</f>
        <v>11</v>
      </c>
      <c r="J6015" s="10">
        <f>IFERROR(MOD(Table1[[#This Row],[cancellation hour rounded]],24),"not cancelled")</f>
        <v>11</v>
      </c>
      <c r="K6015" s="32">
        <f>1/Table1[[#This Row],[Duration (Time between doses '[in hours'])]]</f>
        <v>0.125</v>
      </c>
      <c r="L6015" s="33">
        <f>Table1[[#This Row],[number doses per hour]]*INDEX(Table2[price per dose],Table1[[#This Row],[Drug ID]])</f>
        <v>0.84929166666666667</v>
      </c>
      <c r="M6015" s="11" t="b">
        <f>AND(Table1[[#This Row],[hour of cancellation 0 to 23]]&gt;=0,Table1[[#This Row],[hour of cancellation 0 to 23]]&lt;=23)</f>
        <v>1</v>
      </c>
    </row>
    <row r="6016" spans="1:13" x14ac:dyDescent="0.3">
      <c r="A6016" s="1">
        <v>6015</v>
      </c>
      <c r="B6016" s="1">
        <v>1</v>
      </c>
      <c r="C6016" s="2">
        <v>41173.4658355211</v>
      </c>
      <c r="D6016" s="2">
        <v>41233.465277777781</v>
      </c>
      <c r="E6016" s="1">
        <v>12</v>
      </c>
      <c r="F6016" s="2">
        <v>41174.454460214154</v>
      </c>
      <c r="G6016" s="1">
        <v>0</v>
      </c>
      <c r="H6016" s="32">
        <f>IFERROR(HOUR(Table1[[#This Row],[Cancel Date/time]])+MINUTE(Table1[[#This Row],[Cancel Date/time]])/60,"not cancelled")</f>
        <v>10.9</v>
      </c>
      <c r="I6016" s="47">
        <f>IFERROR(ROUND(Table1[[#This Row],[cancellation time decimal]],0),"not cancelled")</f>
        <v>11</v>
      </c>
      <c r="J6016" s="10">
        <f>IFERROR(MOD(Table1[[#This Row],[cancellation hour rounded]],24),"not cancelled")</f>
        <v>11</v>
      </c>
      <c r="K6016" s="32">
        <f>1/Table1[[#This Row],[Duration (Time between doses '[in hours'])]]</f>
        <v>8.3333333333333329E-2</v>
      </c>
      <c r="L6016" s="33">
        <f>Table1[[#This Row],[number doses per hour]]*INDEX(Table2[price per dose],Table1[[#This Row],[Drug ID]])</f>
        <v>0.56619444444444444</v>
      </c>
      <c r="M6016" s="11" t="b">
        <f>AND(Table1[[#This Row],[hour of cancellation 0 to 23]]&gt;=0,Table1[[#This Row],[hour of cancellation 0 to 23]]&lt;=23)</f>
        <v>1</v>
      </c>
    </row>
    <row r="6017" spans="1:13" hidden="1" x14ac:dyDescent="0.3">
      <c r="A6017" s="1">
        <v>6016</v>
      </c>
      <c r="B6017" s="1">
        <v>2</v>
      </c>
      <c r="C6017" s="2">
        <v>41173.480654151193</v>
      </c>
      <c r="D6017" s="2">
        <v>41177.605093977189</v>
      </c>
      <c r="E6017" s="1">
        <v>10</v>
      </c>
      <c r="F6017" s="2" t="s">
        <v>5</v>
      </c>
      <c r="G6017" s="1">
        <v>0</v>
      </c>
      <c r="H6017" s="32" t="str">
        <f>IFERROR(HOUR(Table1[[#This Row],[Cancel Date/time]])+MINUTE(Table1[[#This Row],[Cancel Date/time]])/60,"not cancelled")</f>
        <v>not cancelled</v>
      </c>
      <c r="I6017" s="47" t="str">
        <f>IFERROR(ROUND(Table1[[#This Row],[cancellation time decimal]],0),"not cancelled")</f>
        <v>not cancelled</v>
      </c>
      <c r="J6017" s="10" t="str">
        <f>IFERROR(MOD(Table1[[#This Row],[cancellation hour rounded]],24),"not cancelled")</f>
        <v>not cancelled</v>
      </c>
      <c r="K6017" s="32">
        <f>1/Table1[[#This Row],[Duration (Time between doses '[in hours'])]]</f>
        <v>0.1</v>
      </c>
      <c r="L6017" s="33">
        <f>Table1[[#This Row],[number doses per hour]]*INDEX(Table2[price per dose],Table1[[#This Row],[Drug ID]])</f>
        <v>0.84959999999999969</v>
      </c>
      <c r="M6017" s="11" t="b">
        <f>AND(Table1[[#This Row],[hour of cancellation 0 to 23]]&gt;=0,Table1[[#This Row],[hour of cancellation 0 to 23]]&lt;=23)</f>
        <v>0</v>
      </c>
    </row>
    <row r="6018" spans="1:13" x14ac:dyDescent="0.3">
      <c r="A6018" s="1">
        <v>6017</v>
      </c>
      <c r="B6018" s="1">
        <v>7</v>
      </c>
      <c r="C6018" s="2">
        <v>41173.500492137326</v>
      </c>
      <c r="D6018" s="2">
        <v>41233.5</v>
      </c>
      <c r="E6018" s="1">
        <v>24</v>
      </c>
      <c r="F6018" s="2">
        <v>41226.477025154578</v>
      </c>
      <c r="G6018" s="1">
        <v>0</v>
      </c>
      <c r="H6018" s="32">
        <f>IFERROR(HOUR(Table1[[#This Row],[Cancel Date/time]])+MINUTE(Table1[[#This Row],[Cancel Date/time]])/60,"not cancelled")</f>
        <v>11.433333333333334</v>
      </c>
      <c r="I6018" s="47">
        <f>IFERROR(ROUND(Table1[[#This Row],[cancellation time decimal]],0),"not cancelled")</f>
        <v>11</v>
      </c>
      <c r="J6018" s="10">
        <f>IFERROR(MOD(Table1[[#This Row],[cancellation hour rounded]],24),"not cancelled")</f>
        <v>11</v>
      </c>
      <c r="K6018" s="32">
        <f>1/Table1[[#This Row],[Duration (Time between doses '[in hours'])]]</f>
        <v>4.1666666666666664E-2</v>
      </c>
      <c r="L6018" s="33">
        <f>Table1[[#This Row],[number doses per hour]]*INDEX(Table2[price per dose],Table1[[#This Row],[Drug ID]])</f>
        <v>1.2958049999999997</v>
      </c>
      <c r="M6018" s="11" t="b">
        <f>AND(Table1[[#This Row],[hour of cancellation 0 to 23]]&gt;=0,Table1[[#This Row],[hour of cancellation 0 to 23]]&lt;=23)</f>
        <v>1</v>
      </c>
    </row>
    <row r="6019" spans="1:13" hidden="1" x14ac:dyDescent="0.3">
      <c r="A6019" s="1">
        <v>6018</v>
      </c>
      <c r="B6019" s="1">
        <v>4</v>
      </c>
      <c r="C6019" s="2">
        <v>41173.542073314173</v>
      </c>
      <c r="D6019" s="2">
        <v>41175.916780153333</v>
      </c>
      <c r="E6019" s="1">
        <v>12</v>
      </c>
      <c r="F6019" s="2" t="s">
        <v>5</v>
      </c>
      <c r="G6019" s="1">
        <v>0</v>
      </c>
      <c r="H6019" s="32" t="str">
        <f>IFERROR(HOUR(Table1[[#This Row],[Cancel Date/time]])+MINUTE(Table1[[#This Row],[Cancel Date/time]])/60,"not cancelled")</f>
        <v>not cancelled</v>
      </c>
      <c r="I6019" s="47" t="str">
        <f>IFERROR(ROUND(Table1[[#This Row],[cancellation time decimal]],0),"not cancelled")</f>
        <v>not cancelled</v>
      </c>
      <c r="J6019" s="10" t="str">
        <f>IFERROR(MOD(Table1[[#This Row],[cancellation hour rounded]],24),"not cancelled")</f>
        <v>not cancelled</v>
      </c>
      <c r="K6019" s="32">
        <f>1/Table1[[#This Row],[Duration (Time between doses '[in hours'])]]</f>
        <v>8.3333333333333329E-2</v>
      </c>
      <c r="L6019" s="33">
        <f>Table1[[#This Row],[number doses per hour]]*INDEX(Table2[price per dose],Table1[[#This Row],[Drug ID]])</f>
        <v>1.448055119047619</v>
      </c>
      <c r="M6019" s="11" t="b">
        <f>AND(Table1[[#This Row],[hour of cancellation 0 to 23]]&gt;=0,Table1[[#This Row],[hour of cancellation 0 to 23]]&lt;=23)</f>
        <v>0</v>
      </c>
    </row>
    <row r="6020" spans="1:13" x14ac:dyDescent="0.3">
      <c r="A6020" s="1">
        <v>6019</v>
      </c>
      <c r="B6020" s="1">
        <v>1</v>
      </c>
      <c r="C6020" s="2">
        <v>41173.559188057086</v>
      </c>
      <c r="D6020" s="2">
        <v>41233.559027777774</v>
      </c>
      <c r="E6020" s="1">
        <v>8</v>
      </c>
      <c r="F6020" s="2">
        <v>41173.629513424006</v>
      </c>
      <c r="G6020" s="1">
        <v>0</v>
      </c>
      <c r="H6020" s="32">
        <f>IFERROR(HOUR(Table1[[#This Row],[Cancel Date/time]])+MINUTE(Table1[[#This Row],[Cancel Date/time]])/60,"not cancelled")</f>
        <v>15.1</v>
      </c>
      <c r="I6020" s="47">
        <f>IFERROR(ROUND(Table1[[#This Row],[cancellation time decimal]],0),"not cancelled")</f>
        <v>15</v>
      </c>
      <c r="J6020" s="10">
        <f>IFERROR(MOD(Table1[[#This Row],[cancellation hour rounded]],24),"not cancelled")</f>
        <v>15</v>
      </c>
      <c r="K6020" s="32">
        <f>1/Table1[[#This Row],[Duration (Time between doses '[in hours'])]]</f>
        <v>0.125</v>
      </c>
      <c r="L6020" s="33">
        <f>Table1[[#This Row],[number doses per hour]]*INDEX(Table2[price per dose],Table1[[#This Row],[Drug ID]])</f>
        <v>0.84929166666666667</v>
      </c>
      <c r="M6020" s="11" t="b">
        <f>AND(Table1[[#This Row],[hour of cancellation 0 to 23]]&gt;=0,Table1[[#This Row],[hour of cancellation 0 to 23]]&lt;=23)</f>
        <v>1</v>
      </c>
    </row>
    <row r="6021" spans="1:13" hidden="1" x14ac:dyDescent="0.3">
      <c r="A6021" s="1">
        <v>6020</v>
      </c>
      <c r="B6021" s="1">
        <v>1</v>
      </c>
      <c r="C6021" s="2">
        <v>41173.615344767692</v>
      </c>
      <c r="D6021" s="2">
        <v>41177.07303307471</v>
      </c>
      <c r="E6021" s="1">
        <v>8</v>
      </c>
      <c r="F6021" s="2" t="s">
        <v>5</v>
      </c>
      <c r="G6021" s="1">
        <v>0</v>
      </c>
      <c r="H6021" s="32" t="str">
        <f>IFERROR(HOUR(Table1[[#This Row],[Cancel Date/time]])+MINUTE(Table1[[#This Row],[Cancel Date/time]])/60,"not cancelled")</f>
        <v>not cancelled</v>
      </c>
      <c r="I6021" s="47" t="str">
        <f>IFERROR(ROUND(Table1[[#This Row],[cancellation time decimal]],0),"not cancelled")</f>
        <v>not cancelled</v>
      </c>
      <c r="J6021" s="10" t="str">
        <f>IFERROR(MOD(Table1[[#This Row],[cancellation hour rounded]],24),"not cancelled")</f>
        <v>not cancelled</v>
      </c>
      <c r="K6021" s="32">
        <f>1/Table1[[#This Row],[Duration (Time between doses '[in hours'])]]</f>
        <v>0.125</v>
      </c>
      <c r="L6021" s="33">
        <f>Table1[[#This Row],[number doses per hour]]*INDEX(Table2[price per dose],Table1[[#This Row],[Drug ID]])</f>
        <v>0.84929166666666667</v>
      </c>
      <c r="M6021" s="11" t="b">
        <f>AND(Table1[[#This Row],[hour of cancellation 0 to 23]]&gt;=0,Table1[[#This Row],[hour of cancellation 0 to 23]]&lt;=23)</f>
        <v>0</v>
      </c>
    </row>
    <row r="6022" spans="1:13" x14ac:dyDescent="0.3">
      <c r="A6022" s="1">
        <v>6021</v>
      </c>
      <c r="B6022" s="1">
        <v>2</v>
      </c>
      <c r="C6022" s="2">
        <v>41173.614292736936</v>
      </c>
      <c r="D6022" s="2">
        <v>41233.613888888889</v>
      </c>
      <c r="E6022" s="1">
        <v>10</v>
      </c>
      <c r="F6022" s="2">
        <v>41174.635508168416</v>
      </c>
      <c r="G6022" s="1">
        <v>0</v>
      </c>
      <c r="H6022" s="32">
        <f>IFERROR(HOUR(Table1[[#This Row],[Cancel Date/time]])+MINUTE(Table1[[#This Row],[Cancel Date/time]])/60,"not cancelled")</f>
        <v>15.25</v>
      </c>
      <c r="I6022" s="47">
        <f>IFERROR(ROUND(Table1[[#This Row],[cancellation time decimal]],0),"not cancelled")</f>
        <v>15</v>
      </c>
      <c r="J6022" s="10">
        <f>IFERROR(MOD(Table1[[#This Row],[cancellation hour rounded]],24),"not cancelled")</f>
        <v>15</v>
      </c>
      <c r="K6022" s="32">
        <f>1/Table1[[#This Row],[Duration (Time between doses '[in hours'])]]</f>
        <v>0.1</v>
      </c>
      <c r="L6022" s="33">
        <f>Table1[[#This Row],[number doses per hour]]*INDEX(Table2[price per dose],Table1[[#This Row],[Drug ID]])</f>
        <v>0.84959999999999969</v>
      </c>
      <c r="M6022" s="11" t="b">
        <f>AND(Table1[[#This Row],[hour of cancellation 0 to 23]]&gt;=0,Table1[[#This Row],[hour of cancellation 0 to 23]]&lt;=23)</f>
        <v>1</v>
      </c>
    </row>
    <row r="6023" spans="1:13" x14ac:dyDescent="0.3">
      <c r="A6023" s="1">
        <v>6022</v>
      </c>
      <c r="B6023" s="1">
        <v>2</v>
      </c>
      <c r="C6023" s="2">
        <v>41173.59467959591</v>
      </c>
      <c r="D6023" s="2">
        <v>41178.136111111111</v>
      </c>
      <c r="E6023" s="1">
        <v>10</v>
      </c>
      <c r="F6023" s="2">
        <v>41174.632468031581</v>
      </c>
      <c r="G6023" s="1">
        <v>0</v>
      </c>
      <c r="H6023" s="32">
        <f>IFERROR(HOUR(Table1[[#This Row],[Cancel Date/time]])+MINUTE(Table1[[#This Row],[Cancel Date/time]])/60,"not cancelled")</f>
        <v>15.166666666666666</v>
      </c>
      <c r="I6023" s="47">
        <f>IFERROR(ROUND(Table1[[#This Row],[cancellation time decimal]],0),"not cancelled")</f>
        <v>15</v>
      </c>
      <c r="J6023" s="10">
        <f>IFERROR(MOD(Table1[[#This Row],[cancellation hour rounded]],24),"not cancelled")</f>
        <v>15</v>
      </c>
      <c r="K6023" s="32">
        <f>1/Table1[[#This Row],[Duration (Time between doses '[in hours'])]]</f>
        <v>0.1</v>
      </c>
      <c r="L6023" s="33">
        <f>Table1[[#This Row],[number doses per hour]]*INDEX(Table2[price per dose],Table1[[#This Row],[Drug ID]])</f>
        <v>0.84959999999999969</v>
      </c>
      <c r="M6023" s="11" t="b">
        <f>AND(Table1[[#This Row],[hour of cancellation 0 to 23]]&gt;=0,Table1[[#This Row],[hour of cancellation 0 to 23]]&lt;=23)</f>
        <v>1</v>
      </c>
    </row>
    <row r="6024" spans="1:13" x14ac:dyDescent="0.3">
      <c r="A6024" s="1">
        <v>6023</v>
      </c>
      <c r="B6024" s="1">
        <v>1</v>
      </c>
      <c r="C6024" s="2">
        <v>41173.778248243216</v>
      </c>
      <c r="D6024" s="2">
        <v>41233.777777777781</v>
      </c>
      <c r="E6024" s="1">
        <v>8</v>
      </c>
      <c r="F6024" s="2">
        <v>41173.886357661533</v>
      </c>
      <c r="G6024" s="1">
        <v>0</v>
      </c>
      <c r="H6024" s="32">
        <f>IFERROR(HOUR(Table1[[#This Row],[Cancel Date/time]])+MINUTE(Table1[[#This Row],[Cancel Date/time]])/60,"not cancelled")</f>
        <v>21.266666666666666</v>
      </c>
      <c r="I6024" s="47">
        <f>IFERROR(ROUND(Table1[[#This Row],[cancellation time decimal]],0),"not cancelled")</f>
        <v>21</v>
      </c>
      <c r="J6024" s="10">
        <f>IFERROR(MOD(Table1[[#This Row],[cancellation hour rounded]],24),"not cancelled")</f>
        <v>21</v>
      </c>
      <c r="K6024" s="32">
        <f>1/Table1[[#This Row],[Duration (Time between doses '[in hours'])]]</f>
        <v>0.125</v>
      </c>
      <c r="L6024" s="33">
        <f>Table1[[#This Row],[number doses per hour]]*INDEX(Table2[price per dose],Table1[[#This Row],[Drug ID]])</f>
        <v>0.84929166666666667</v>
      </c>
      <c r="M6024" s="11" t="b">
        <f>AND(Table1[[#This Row],[hour of cancellation 0 to 23]]&gt;=0,Table1[[#This Row],[hour of cancellation 0 to 23]]&lt;=23)</f>
        <v>1</v>
      </c>
    </row>
    <row r="6025" spans="1:13" x14ac:dyDescent="0.3">
      <c r="A6025" s="1">
        <v>6024</v>
      </c>
      <c r="B6025" s="1">
        <v>1</v>
      </c>
      <c r="C6025" s="2">
        <v>41173.762548754683</v>
      </c>
      <c r="D6025" s="2">
        <v>41233.762499999997</v>
      </c>
      <c r="E6025" s="1">
        <v>12</v>
      </c>
      <c r="F6025" s="2">
        <v>41174.613223275002</v>
      </c>
      <c r="G6025" s="1">
        <v>0</v>
      </c>
      <c r="H6025" s="32">
        <f>IFERROR(HOUR(Table1[[#This Row],[Cancel Date/time]])+MINUTE(Table1[[#This Row],[Cancel Date/time]])/60,"not cancelled")</f>
        <v>14.716666666666667</v>
      </c>
      <c r="I6025" s="47">
        <f>IFERROR(ROUND(Table1[[#This Row],[cancellation time decimal]],0),"not cancelled")</f>
        <v>15</v>
      </c>
      <c r="J6025" s="10">
        <f>IFERROR(MOD(Table1[[#This Row],[cancellation hour rounded]],24),"not cancelled")</f>
        <v>15</v>
      </c>
      <c r="K6025" s="32">
        <f>1/Table1[[#This Row],[Duration (Time between doses '[in hours'])]]</f>
        <v>8.3333333333333329E-2</v>
      </c>
      <c r="L6025" s="33">
        <f>Table1[[#This Row],[number doses per hour]]*INDEX(Table2[price per dose],Table1[[#This Row],[Drug ID]])</f>
        <v>0.56619444444444444</v>
      </c>
      <c r="M6025" s="11" t="b">
        <f>AND(Table1[[#This Row],[hour of cancellation 0 to 23]]&gt;=0,Table1[[#This Row],[hour of cancellation 0 to 23]]&lt;=23)</f>
        <v>1</v>
      </c>
    </row>
    <row r="6026" spans="1:13" hidden="1" x14ac:dyDescent="0.3">
      <c r="A6026" s="1">
        <v>6025</v>
      </c>
      <c r="B6026" s="1">
        <v>7</v>
      </c>
      <c r="C6026" s="2">
        <v>41173.769084609754</v>
      </c>
      <c r="D6026" s="2">
        <v>41177.310121590752</v>
      </c>
      <c r="E6026" s="1">
        <v>24</v>
      </c>
      <c r="F6026" s="2" t="s">
        <v>5</v>
      </c>
      <c r="G6026" s="1">
        <v>0</v>
      </c>
      <c r="H6026" s="32" t="str">
        <f>IFERROR(HOUR(Table1[[#This Row],[Cancel Date/time]])+MINUTE(Table1[[#This Row],[Cancel Date/time]])/60,"not cancelled")</f>
        <v>not cancelled</v>
      </c>
      <c r="I6026" s="47" t="str">
        <f>IFERROR(ROUND(Table1[[#This Row],[cancellation time decimal]],0),"not cancelled")</f>
        <v>not cancelled</v>
      </c>
      <c r="J6026" s="10" t="str">
        <f>IFERROR(MOD(Table1[[#This Row],[cancellation hour rounded]],24),"not cancelled")</f>
        <v>not cancelled</v>
      </c>
      <c r="K6026" s="32">
        <f>1/Table1[[#This Row],[Duration (Time between doses '[in hours'])]]</f>
        <v>4.1666666666666664E-2</v>
      </c>
      <c r="L6026" s="33">
        <f>Table1[[#This Row],[number doses per hour]]*INDEX(Table2[price per dose],Table1[[#This Row],[Drug ID]])</f>
        <v>1.2958049999999997</v>
      </c>
      <c r="M6026" s="11" t="b">
        <f>AND(Table1[[#This Row],[hour of cancellation 0 to 23]]&gt;=0,Table1[[#This Row],[hour of cancellation 0 to 23]]&lt;=23)</f>
        <v>0</v>
      </c>
    </row>
    <row r="6027" spans="1:13" x14ac:dyDescent="0.3">
      <c r="A6027" s="1">
        <v>6026</v>
      </c>
      <c r="B6027" s="1">
        <v>1</v>
      </c>
      <c r="C6027" s="2">
        <v>41173.795115791356</v>
      </c>
      <c r="D6027" s="2">
        <v>41233.794444444444</v>
      </c>
      <c r="E6027" s="1">
        <v>12</v>
      </c>
      <c r="F6027" s="2">
        <v>41174.409254760496</v>
      </c>
      <c r="G6027" s="1">
        <v>0</v>
      </c>
      <c r="H6027" s="32">
        <f>IFERROR(HOUR(Table1[[#This Row],[Cancel Date/time]])+MINUTE(Table1[[#This Row],[Cancel Date/time]])/60,"not cancelled")</f>
        <v>9.8166666666666664</v>
      </c>
      <c r="I6027" s="47">
        <f>IFERROR(ROUND(Table1[[#This Row],[cancellation time decimal]],0),"not cancelled")</f>
        <v>10</v>
      </c>
      <c r="J6027" s="10">
        <f>IFERROR(MOD(Table1[[#This Row],[cancellation hour rounded]],24),"not cancelled")</f>
        <v>10</v>
      </c>
      <c r="K6027" s="32">
        <f>1/Table1[[#This Row],[Duration (Time between doses '[in hours'])]]</f>
        <v>8.3333333333333329E-2</v>
      </c>
      <c r="L6027" s="33">
        <f>Table1[[#This Row],[number doses per hour]]*INDEX(Table2[price per dose],Table1[[#This Row],[Drug ID]])</f>
        <v>0.56619444444444444</v>
      </c>
      <c r="M6027" s="11" t="b">
        <f>AND(Table1[[#This Row],[hour of cancellation 0 to 23]]&gt;=0,Table1[[#This Row],[hour of cancellation 0 to 23]]&lt;=23)</f>
        <v>1</v>
      </c>
    </row>
    <row r="6028" spans="1:13" x14ac:dyDescent="0.3">
      <c r="A6028" s="1">
        <v>6027</v>
      </c>
      <c r="B6028" s="1">
        <v>5</v>
      </c>
      <c r="C6028" s="2">
        <v>41173.858097048447</v>
      </c>
      <c r="D6028" s="2">
        <v>41233.857638888891</v>
      </c>
      <c r="E6028" s="1">
        <v>24</v>
      </c>
      <c r="F6028" s="2">
        <v>41175.487562260074</v>
      </c>
      <c r="G6028" s="1">
        <v>0</v>
      </c>
      <c r="H6028" s="32">
        <f>IFERROR(HOUR(Table1[[#This Row],[Cancel Date/time]])+MINUTE(Table1[[#This Row],[Cancel Date/time]])/60,"not cancelled")</f>
        <v>11.7</v>
      </c>
      <c r="I6028" s="47">
        <f>IFERROR(ROUND(Table1[[#This Row],[cancellation time decimal]],0),"not cancelled")</f>
        <v>12</v>
      </c>
      <c r="J6028" s="10">
        <f>IFERROR(MOD(Table1[[#This Row],[cancellation hour rounded]],24),"not cancelled")</f>
        <v>12</v>
      </c>
      <c r="K6028" s="32">
        <f>1/Table1[[#This Row],[Duration (Time between doses '[in hours'])]]</f>
        <v>4.1666666666666664E-2</v>
      </c>
      <c r="L6028" s="33">
        <f>Table1[[#This Row],[number doses per hour]]*INDEX(Table2[price per dose],Table1[[#This Row],[Drug ID]])</f>
        <v>0.2815833333333333</v>
      </c>
      <c r="M6028" s="11" t="b">
        <f>AND(Table1[[#This Row],[hour of cancellation 0 to 23]]&gt;=0,Table1[[#This Row],[hour of cancellation 0 to 23]]&lt;=23)</f>
        <v>1</v>
      </c>
    </row>
    <row r="6029" spans="1:13" x14ac:dyDescent="0.3">
      <c r="A6029" s="1">
        <v>6028</v>
      </c>
      <c r="B6029" s="1">
        <v>6</v>
      </c>
      <c r="C6029" s="2">
        <v>41173.929659711081</v>
      </c>
      <c r="D6029" s="2">
        <v>41233.929166666661</v>
      </c>
      <c r="E6029" s="1">
        <v>24</v>
      </c>
      <c r="F6029" s="2">
        <v>41177.877396621087</v>
      </c>
      <c r="G6029" s="1">
        <v>0</v>
      </c>
      <c r="H6029" s="32">
        <f>IFERROR(HOUR(Table1[[#This Row],[Cancel Date/time]])+MINUTE(Table1[[#This Row],[Cancel Date/time]])/60,"not cancelled")</f>
        <v>21.05</v>
      </c>
      <c r="I6029" s="47">
        <f>IFERROR(ROUND(Table1[[#This Row],[cancellation time decimal]],0),"not cancelled")</f>
        <v>21</v>
      </c>
      <c r="J6029" s="10">
        <f>IFERROR(MOD(Table1[[#This Row],[cancellation hour rounded]],24),"not cancelled")</f>
        <v>21</v>
      </c>
      <c r="K6029" s="32">
        <f>1/Table1[[#This Row],[Duration (Time between doses '[in hours'])]]</f>
        <v>4.1666666666666664E-2</v>
      </c>
      <c r="L6029" s="33">
        <f>Table1[[#This Row],[number doses per hour]]*INDEX(Table2[price per dose],Table1[[#This Row],[Drug ID]])</f>
        <v>0.35218749999999999</v>
      </c>
      <c r="M6029" s="11" t="b">
        <f>AND(Table1[[#This Row],[hour of cancellation 0 to 23]]&gt;=0,Table1[[#This Row],[hour of cancellation 0 to 23]]&lt;=23)</f>
        <v>1</v>
      </c>
    </row>
    <row r="6030" spans="1:13" x14ac:dyDescent="0.3">
      <c r="A6030" s="1">
        <v>6029</v>
      </c>
      <c r="B6030" s="1">
        <v>6</v>
      </c>
      <c r="C6030" s="2">
        <v>41174.012200131277</v>
      </c>
      <c r="D6030" s="2">
        <v>41234.011805555558</v>
      </c>
      <c r="E6030" s="1">
        <v>24</v>
      </c>
      <c r="F6030" s="2">
        <v>41177.624134134239</v>
      </c>
      <c r="G6030" s="1">
        <v>0</v>
      </c>
      <c r="H6030" s="32">
        <f>IFERROR(HOUR(Table1[[#This Row],[Cancel Date/time]])+MINUTE(Table1[[#This Row],[Cancel Date/time]])/60,"not cancelled")</f>
        <v>14.966666666666667</v>
      </c>
      <c r="I6030" s="47">
        <f>IFERROR(ROUND(Table1[[#This Row],[cancellation time decimal]],0),"not cancelled")</f>
        <v>15</v>
      </c>
      <c r="J6030" s="10">
        <f>IFERROR(MOD(Table1[[#This Row],[cancellation hour rounded]],24),"not cancelled")</f>
        <v>15</v>
      </c>
      <c r="K6030" s="32">
        <f>1/Table1[[#This Row],[Duration (Time between doses '[in hours'])]]</f>
        <v>4.1666666666666664E-2</v>
      </c>
      <c r="L6030" s="33">
        <f>Table1[[#This Row],[number doses per hour]]*INDEX(Table2[price per dose],Table1[[#This Row],[Drug ID]])</f>
        <v>0.35218749999999999</v>
      </c>
      <c r="M6030" s="11" t="b">
        <f>AND(Table1[[#This Row],[hour of cancellation 0 to 23]]&gt;=0,Table1[[#This Row],[hour of cancellation 0 to 23]]&lt;=23)</f>
        <v>1</v>
      </c>
    </row>
    <row r="6031" spans="1:13" x14ac:dyDescent="0.3">
      <c r="A6031" s="1">
        <v>6030</v>
      </c>
      <c r="B6031" s="1">
        <v>1</v>
      </c>
      <c r="C6031" s="2">
        <v>41174.060493934478</v>
      </c>
      <c r="D6031" s="2">
        <v>41177.602083333339</v>
      </c>
      <c r="E6031" s="1">
        <v>12</v>
      </c>
      <c r="F6031" s="2">
        <v>41174.949292319849</v>
      </c>
      <c r="G6031" s="1">
        <v>0</v>
      </c>
      <c r="H6031" s="32">
        <f>IFERROR(HOUR(Table1[[#This Row],[Cancel Date/time]])+MINUTE(Table1[[#This Row],[Cancel Date/time]])/60,"not cancelled")</f>
        <v>22.766666666666666</v>
      </c>
      <c r="I6031" s="47">
        <f>IFERROR(ROUND(Table1[[#This Row],[cancellation time decimal]],0),"not cancelled")</f>
        <v>23</v>
      </c>
      <c r="J6031" s="10">
        <f>IFERROR(MOD(Table1[[#This Row],[cancellation hour rounded]],24),"not cancelled")</f>
        <v>23</v>
      </c>
      <c r="K6031" s="32">
        <f>1/Table1[[#This Row],[Duration (Time between doses '[in hours'])]]</f>
        <v>8.3333333333333329E-2</v>
      </c>
      <c r="L6031" s="33">
        <f>Table1[[#This Row],[number doses per hour]]*INDEX(Table2[price per dose],Table1[[#This Row],[Drug ID]])</f>
        <v>0.56619444444444444</v>
      </c>
      <c r="M6031" s="11" t="b">
        <f>AND(Table1[[#This Row],[hour of cancellation 0 to 23]]&gt;=0,Table1[[#This Row],[hour of cancellation 0 to 23]]&lt;=23)</f>
        <v>1</v>
      </c>
    </row>
    <row r="6032" spans="1:13" x14ac:dyDescent="0.3">
      <c r="A6032" s="1">
        <v>6031</v>
      </c>
      <c r="B6032" s="1">
        <v>6</v>
      </c>
      <c r="C6032" s="2">
        <v>41174.137893707099</v>
      </c>
      <c r="D6032" s="2">
        <v>41234.137499999997</v>
      </c>
      <c r="E6032" s="1">
        <v>24</v>
      </c>
      <c r="F6032" s="2">
        <v>41181.383194571776</v>
      </c>
      <c r="G6032" s="1">
        <v>0</v>
      </c>
      <c r="H6032" s="32">
        <f>IFERROR(HOUR(Table1[[#This Row],[Cancel Date/time]])+MINUTE(Table1[[#This Row],[Cancel Date/time]])/60,"not cancelled")</f>
        <v>9.1833333333333336</v>
      </c>
      <c r="I6032" s="47">
        <f>IFERROR(ROUND(Table1[[#This Row],[cancellation time decimal]],0),"not cancelled")</f>
        <v>9</v>
      </c>
      <c r="J6032" s="10">
        <f>IFERROR(MOD(Table1[[#This Row],[cancellation hour rounded]],24),"not cancelled")</f>
        <v>9</v>
      </c>
      <c r="K6032" s="32">
        <f>1/Table1[[#This Row],[Duration (Time between doses '[in hours'])]]</f>
        <v>4.1666666666666664E-2</v>
      </c>
      <c r="L6032" s="33">
        <f>Table1[[#This Row],[number doses per hour]]*INDEX(Table2[price per dose],Table1[[#This Row],[Drug ID]])</f>
        <v>0.35218749999999999</v>
      </c>
      <c r="M6032" s="11" t="b">
        <f>AND(Table1[[#This Row],[hour of cancellation 0 to 23]]&gt;=0,Table1[[#This Row],[hour of cancellation 0 to 23]]&lt;=23)</f>
        <v>1</v>
      </c>
    </row>
    <row r="6033" spans="1:13" x14ac:dyDescent="0.3">
      <c r="A6033" s="1">
        <v>6032</v>
      </c>
      <c r="B6033" s="1">
        <v>3</v>
      </c>
      <c r="C6033" s="2">
        <v>41174.225871297873</v>
      </c>
      <c r="D6033" s="2">
        <v>41234.225694444445</v>
      </c>
      <c r="E6033" s="1">
        <v>24</v>
      </c>
      <c r="F6033" s="2">
        <v>41176.631409124122</v>
      </c>
      <c r="G6033" s="1">
        <v>0</v>
      </c>
      <c r="H6033" s="32">
        <f>IFERROR(HOUR(Table1[[#This Row],[Cancel Date/time]])+MINUTE(Table1[[#This Row],[Cancel Date/time]])/60,"not cancelled")</f>
        <v>15.15</v>
      </c>
      <c r="I6033" s="47">
        <f>IFERROR(ROUND(Table1[[#This Row],[cancellation time decimal]],0),"not cancelled")</f>
        <v>15</v>
      </c>
      <c r="J6033" s="10">
        <f>IFERROR(MOD(Table1[[#This Row],[cancellation hour rounded]],24),"not cancelled")</f>
        <v>15</v>
      </c>
      <c r="K6033" s="32">
        <f>1/Table1[[#This Row],[Duration (Time between doses '[in hours'])]]</f>
        <v>4.1666666666666664E-2</v>
      </c>
      <c r="L6033" s="33">
        <f>Table1[[#This Row],[number doses per hour]]*INDEX(Table2[price per dose],Table1[[#This Row],[Drug ID]])</f>
        <v>0.18133000000000002</v>
      </c>
      <c r="M6033" s="11" t="b">
        <f>AND(Table1[[#This Row],[hour of cancellation 0 to 23]]&gt;=0,Table1[[#This Row],[hour of cancellation 0 to 23]]&lt;=23)</f>
        <v>1</v>
      </c>
    </row>
    <row r="6034" spans="1:13" x14ac:dyDescent="0.3">
      <c r="A6034" s="1">
        <v>6033</v>
      </c>
      <c r="B6034" s="1">
        <v>5</v>
      </c>
      <c r="C6034" s="2">
        <v>41174.321678783577</v>
      </c>
      <c r="D6034" s="2">
        <v>41234.321527777778</v>
      </c>
      <c r="E6034" s="1">
        <v>24</v>
      </c>
      <c r="F6034" s="2">
        <v>41176.44750858302</v>
      </c>
      <c r="G6034" s="1">
        <v>0</v>
      </c>
      <c r="H6034" s="32">
        <f>IFERROR(HOUR(Table1[[#This Row],[Cancel Date/time]])+MINUTE(Table1[[#This Row],[Cancel Date/time]])/60,"not cancelled")</f>
        <v>10.733333333333333</v>
      </c>
      <c r="I6034" s="47">
        <f>IFERROR(ROUND(Table1[[#This Row],[cancellation time decimal]],0),"not cancelled")</f>
        <v>11</v>
      </c>
      <c r="J6034" s="10">
        <f>IFERROR(MOD(Table1[[#This Row],[cancellation hour rounded]],24),"not cancelled")</f>
        <v>11</v>
      </c>
      <c r="K6034" s="32">
        <f>1/Table1[[#This Row],[Duration (Time between doses '[in hours'])]]</f>
        <v>4.1666666666666664E-2</v>
      </c>
      <c r="L6034" s="33">
        <f>Table1[[#This Row],[number doses per hour]]*INDEX(Table2[price per dose],Table1[[#This Row],[Drug ID]])</f>
        <v>0.2815833333333333</v>
      </c>
      <c r="M6034" s="11" t="b">
        <f>AND(Table1[[#This Row],[hour of cancellation 0 to 23]]&gt;=0,Table1[[#This Row],[hour of cancellation 0 to 23]]&lt;=23)</f>
        <v>1</v>
      </c>
    </row>
    <row r="6035" spans="1:13" x14ac:dyDescent="0.3">
      <c r="A6035" s="1">
        <v>6034</v>
      </c>
      <c r="B6035" s="1">
        <v>11</v>
      </c>
      <c r="C6035" s="2">
        <v>41174.295465348885</v>
      </c>
      <c r="D6035" s="2">
        <v>41234.295138888883</v>
      </c>
      <c r="E6035" s="1">
        <v>1</v>
      </c>
      <c r="F6035" s="2">
        <v>41181.59086541069</v>
      </c>
      <c r="G6035" s="1">
        <v>0</v>
      </c>
      <c r="H6035" s="32">
        <f>IFERROR(HOUR(Table1[[#This Row],[Cancel Date/time]])+MINUTE(Table1[[#This Row],[Cancel Date/time]])/60,"not cancelled")</f>
        <v>14.166666666666666</v>
      </c>
      <c r="I6035" s="47">
        <f>IFERROR(ROUND(Table1[[#This Row],[cancellation time decimal]],0),"not cancelled")</f>
        <v>14</v>
      </c>
      <c r="J6035" s="10">
        <f>IFERROR(MOD(Table1[[#This Row],[cancellation hour rounded]],24),"not cancelled")</f>
        <v>14</v>
      </c>
      <c r="K6035" s="32">
        <f>1/Table1[[#This Row],[Duration (Time between doses '[in hours'])]]</f>
        <v>1</v>
      </c>
      <c r="L6035" s="33">
        <f>Table1[[#This Row],[number doses per hour]]*INDEX(Table2[price per dose],Table1[[#This Row],[Drug ID]])</f>
        <v>1</v>
      </c>
      <c r="M6035" s="11" t="b">
        <f>AND(Table1[[#This Row],[hour of cancellation 0 to 23]]&gt;=0,Table1[[#This Row],[hour of cancellation 0 to 23]]&lt;=23)</f>
        <v>1</v>
      </c>
    </row>
    <row r="6036" spans="1:13" x14ac:dyDescent="0.3">
      <c r="A6036" s="1">
        <v>6035</v>
      </c>
      <c r="B6036" s="1">
        <v>10</v>
      </c>
      <c r="C6036" s="2">
        <v>41174.34762440226</v>
      </c>
      <c r="D6036" s="2">
        <v>41234.347222222226</v>
      </c>
      <c r="E6036" s="1">
        <v>1</v>
      </c>
      <c r="F6036" s="2">
        <v>41181.475735608263</v>
      </c>
      <c r="G6036" s="1">
        <v>4</v>
      </c>
      <c r="H6036" s="32">
        <f>IFERROR(HOUR(Table1[[#This Row],[Cancel Date/time]])+MINUTE(Table1[[#This Row],[Cancel Date/time]])/60,"not cancelled")</f>
        <v>11.416666666666666</v>
      </c>
      <c r="I6036" s="47">
        <f>IFERROR(ROUND(Table1[[#This Row],[cancellation time decimal]],0),"not cancelled")</f>
        <v>11</v>
      </c>
      <c r="J6036" s="10">
        <f>IFERROR(MOD(Table1[[#This Row],[cancellation hour rounded]],24),"not cancelled")</f>
        <v>11</v>
      </c>
      <c r="K6036" s="32">
        <f>1/Table1[[#This Row],[Duration (Time between doses '[in hours'])]]</f>
        <v>1</v>
      </c>
      <c r="L6036" s="33">
        <f>Table1[[#This Row],[number doses per hour]]*INDEX(Table2[price per dose],Table1[[#This Row],[Drug ID]])</f>
        <v>2.5716000000000001</v>
      </c>
      <c r="M6036" s="11" t="b">
        <f>AND(Table1[[#This Row],[hour of cancellation 0 to 23]]&gt;=0,Table1[[#This Row],[hour of cancellation 0 to 23]]&lt;=23)</f>
        <v>1</v>
      </c>
    </row>
    <row r="6037" spans="1:13" x14ac:dyDescent="0.3">
      <c r="A6037" s="1">
        <v>6036</v>
      </c>
      <c r="B6037" s="1">
        <v>9</v>
      </c>
      <c r="C6037" s="2">
        <v>41174.399722615992</v>
      </c>
      <c r="D6037" s="2">
        <v>41234.399305555555</v>
      </c>
      <c r="E6037" s="1">
        <v>5</v>
      </c>
      <c r="F6037" s="2">
        <v>41177.109739771287</v>
      </c>
      <c r="G6037" s="1">
        <v>0</v>
      </c>
      <c r="H6037" s="32">
        <f>IFERROR(HOUR(Table1[[#This Row],[Cancel Date/time]])+MINUTE(Table1[[#This Row],[Cancel Date/time]])/60,"not cancelled")</f>
        <v>2.6333333333333333</v>
      </c>
      <c r="I6037" s="47">
        <f>IFERROR(ROUND(Table1[[#This Row],[cancellation time decimal]],0),"not cancelled")</f>
        <v>3</v>
      </c>
      <c r="J6037" s="10">
        <f>IFERROR(MOD(Table1[[#This Row],[cancellation hour rounded]],24),"not cancelled")</f>
        <v>3</v>
      </c>
      <c r="K6037" s="32">
        <f>1/Table1[[#This Row],[Duration (Time between doses '[in hours'])]]</f>
        <v>0.2</v>
      </c>
      <c r="L6037" s="33">
        <f>Table1[[#This Row],[number doses per hour]]*INDEX(Table2[price per dose],Table1[[#This Row],[Drug ID]])</f>
        <v>5.6740000000000004</v>
      </c>
      <c r="M6037" s="11" t="b">
        <f>AND(Table1[[#This Row],[hour of cancellation 0 to 23]]&gt;=0,Table1[[#This Row],[hour of cancellation 0 to 23]]&lt;=23)</f>
        <v>1</v>
      </c>
    </row>
    <row r="6038" spans="1:13" x14ac:dyDescent="0.3">
      <c r="A6038" s="1">
        <v>6037</v>
      </c>
      <c r="B6038" s="1">
        <v>1</v>
      </c>
      <c r="C6038" s="2">
        <v>41174.455843187163</v>
      </c>
      <c r="D6038" s="2">
        <v>41234.455555555556</v>
      </c>
      <c r="E6038" s="1">
        <v>8</v>
      </c>
      <c r="F6038" s="2">
        <v>41175.513169239879</v>
      </c>
      <c r="G6038" s="1">
        <v>0</v>
      </c>
      <c r="H6038" s="32">
        <f>IFERROR(HOUR(Table1[[#This Row],[Cancel Date/time]])+MINUTE(Table1[[#This Row],[Cancel Date/time]])/60,"not cancelled")</f>
        <v>12.3</v>
      </c>
      <c r="I6038" s="47">
        <f>IFERROR(ROUND(Table1[[#This Row],[cancellation time decimal]],0),"not cancelled")</f>
        <v>12</v>
      </c>
      <c r="J6038" s="10">
        <f>IFERROR(MOD(Table1[[#This Row],[cancellation hour rounded]],24),"not cancelled")</f>
        <v>12</v>
      </c>
      <c r="K6038" s="32">
        <f>1/Table1[[#This Row],[Duration (Time between doses '[in hours'])]]</f>
        <v>0.125</v>
      </c>
      <c r="L6038" s="33">
        <f>Table1[[#This Row],[number doses per hour]]*INDEX(Table2[price per dose],Table1[[#This Row],[Drug ID]])</f>
        <v>0.84929166666666667</v>
      </c>
      <c r="M6038" s="11" t="b">
        <f>AND(Table1[[#This Row],[hour of cancellation 0 to 23]]&gt;=0,Table1[[#This Row],[hour of cancellation 0 to 23]]&lt;=23)</f>
        <v>1</v>
      </c>
    </row>
    <row r="6039" spans="1:13" x14ac:dyDescent="0.3">
      <c r="A6039" s="1">
        <v>6038</v>
      </c>
      <c r="B6039" s="1">
        <v>3</v>
      </c>
      <c r="C6039" s="2">
        <v>41174.440359589607</v>
      </c>
      <c r="D6039" s="2">
        <v>41234.440277777772</v>
      </c>
      <c r="E6039" s="1">
        <v>24</v>
      </c>
      <c r="F6039" s="2">
        <v>41176.54051692073</v>
      </c>
      <c r="G6039" s="1">
        <v>0</v>
      </c>
      <c r="H6039" s="32">
        <f>IFERROR(HOUR(Table1[[#This Row],[Cancel Date/time]])+MINUTE(Table1[[#This Row],[Cancel Date/time]])/60,"not cancelled")</f>
        <v>12.966666666666667</v>
      </c>
      <c r="I6039" s="47">
        <f>IFERROR(ROUND(Table1[[#This Row],[cancellation time decimal]],0),"not cancelled")</f>
        <v>13</v>
      </c>
      <c r="J6039" s="10">
        <f>IFERROR(MOD(Table1[[#This Row],[cancellation hour rounded]],24),"not cancelled")</f>
        <v>13</v>
      </c>
      <c r="K6039" s="32">
        <f>1/Table1[[#This Row],[Duration (Time between doses '[in hours'])]]</f>
        <v>4.1666666666666664E-2</v>
      </c>
      <c r="L6039" s="33">
        <f>Table1[[#This Row],[number doses per hour]]*INDEX(Table2[price per dose],Table1[[#This Row],[Drug ID]])</f>
        <v>0.18133000000000002</v>
      </c>
      <c r="M6039" s="11" t="b">
        <f>AND(Table1[[#This Row],[hour of cancellation 0 to 23]]&gt;=0,Table1[[#This Row],[hour of cancellation 0 to 23]]&lt;=23)</f>
        <v>1</v>
      </c>
    </row>
    <row r="6040" spans="1:13" x14ac:dyDescent="0.3">
      <c r="A6040" s="1">
        <v>6039</v>
      </c>
      <c r="B6040" s="1">
        <v>5</v>
      </c>
      <c r="C6040" s="2">
        <v>41174.452632276429</v>
      </c>
      <c r="D6040" s="2">
        <v>41234.45208333333</v>
      </c>
      <c r="E6040" s="1">
        <v>24</v>
      </c>
      <c r="F6040" s="2">
        <v>41178.511008374975</v>
      </c>
      <c r="G6040" s="1">
        <v>0</v>
      </c>
      <c r="H6040" s="32">
        <f>IFERROR(HOUR(Table1[[#This Row],[Cancel Date/time]])+MINUTE(Table1[[#This Row],[Cancel Date/time]])/60,"not cancelled")</f>
        <v>12.25</v>
      </c>
      <c r="I6040" s="47">
        <f>IFERROR(ROUND(Table1[[#This Row],[cancellation time decimal]],0),"not cancelled")</f>
        <v>12</v>
      </c>
      <c r="J6040" s="10">
        <f>IFERROR(MOD(Table1[[#This Row],[cancellation hour rounded]],24),"not cancelled")</f>
        <v>12</v>
      </c>
      <c r="K6040" s="32">
        <f>1/Table1[[#This Row],[Duration (Time between doses '[in hours'])]]</f>
        <v>4.1666666666666664E-2</v>
      </c>
      <c r="L6040" s="33">
        <f>Table1[[#This Row],[number doses per hour]]*INDEX(Table2[price per dose],Table1[[#This Row],[Drug ID]])</f>
        <v>0.2815833333333333</v>
      </c>
      <c r="M6040" s="11" t="b">
        <f>AND(Table1[[#This Row],[hour of cancellation 0 to 23]]&gt;=0,Table1[[#This Row],[hour of cancellation 0 to 23]]&lt;=23)</f>
        <v>1</v>
      </c>
    </row>
    <row r="6041" spans="1:13" x14ac:dyDescent="0.3">
      <c r="A6041" s="1">
        <v>6040</v>
      </c>
      <c r="B6041" s="1">
        <v>4</v>
      </c>
      <c r="C6041" s="2">
        <v>41174.431205590277</v>
      </c>
      <c r="D6041" s="2">
        <v>41234.430555555555</v>
      </c>
      <c r="E6041" s="1">
        <v>12</v>
      </c>
      <c r="F6041" s="2">
        <v>41177.680379381134</v>
      </c>
      <c r="G6041" s="1">
        <v>0</v>
      </c>
      <c r="H6041" s="32">
        <f>IFERROR(HOUR(Table1[[#This Row],[Cancel Date/time]])+MINUTE(Table1[[#This Row],[Cancel Date/time]])/60,"not cancelled")</f>
        <v>16.316666666666666</v>
      </c>
      <c r="I6041" s="47">
        <f>IFERROR(ROUND(Table1[[#This Row],[cancellation time decimal]],0),"not cancelled")</f>
        <v>16</v>
      </c>
      <c r="J6041" s="10">
        <f>IFERROR(MOD(Table1[[#This Row],[cancellation hour rounded]],24),"not cancelled")</f>
        <v>16</v>
      </c>
      <c r="K6041" s="32">
        <f>1/Table1[[#This Row],[Duration (Time between doses '[in hours'])]]</f>
        <v>8.3333333333333329E-2</v>
      </c>
      <c r="L6041" s="33">
        <f>Table1[[#This Row],[number doses per hour]]*INDEX(Table2[price per dose],Table1[[#This Row],[Drug ID]])</f>
        <v>1.448055119047619</v>
      </c>
      <c r="M6041" s="11" t="b">
        <f>AND(Table1[[#This Row],[hour of cancellation 0 to 23]]&gt;=0,Table1[[#This Row],[hour of cancellation 0 to 23]]&lt;=23)</f>
        <v>1</v>
      </c>
    </row>
    <row r="6042" spans="1:13" x14ac:dyDescent="0.3">
      <c r="A6042" s="1">
        <v>6041</v>
      </c>
      <c r="B6042" s="1">
        <v>6</v>
      </c>
      <c r="C6042" s="2">
        <v>41174.425165937835</v>
      </c>
      <c r="D6042" s="2">
        <v>41234.424999999996</v>
      </c>
      <c r="E6042" s="1">
        <v>24</v>
      </c>
      <c r="F6042" s="2">
        <v>41180.7709177383</v>
      </c>
      <c r="G6042" s="1">
        <v>0</v>
      </c>
      <c r="H6042" s="32">
        <f>IFERROR(HOUR(Table1[[#This Row],[Cancel Date/time]])+MINUTE(Table1[[#This Row],[Cancel Date/time]])/60,"not cancelled")</f>
        <v>18.5</v>
      </c>
      <c r="I6042" s="47">
        <f>IFERROR(ROUND(Table1[[#This Row],[cancellation time decimal]],0),"not cancelled")</f>
        <v>19</v>
      </c>
      <c r="J6042" s="10">
        <f>IFERROR(MOD(Table1[[#This Row],[cancellation hour rounded]],24),"not cancelled")</f>
        <v>19</v>
      </c>
      <c r="K6042" s="32">
        <f>1/Table1[[#This Row],[Duration (Time between doses '[in hours'])]]</f>
        <v>4.1666666666666664E-2</v>
      </c>
      <c r="L6042" s="33">
        <f>Table1[[#This Row],[number doses per hour]]*INDEX(Table2[price per dose],Table1[[#This Row],[Drug ID]])</f>
        <v>0.35218749999999999</v>
      </c>
      <c r="M6042" s="11" t="b">
        <f>AND(Table1[[#This Row],[hour of cancellation 0 to 23]]&gt;=0,Table1[[#This Row],[hour of cancellation 0 to 23]]&lt;=23)</f>
        <v>1</v>
      </c>
    </row>
    <row r="6043" spans="1:13" x14ac:dyDescent="0.3">
      <c r="A6043" s="1">
        <v>6042</v>
      </c>
      <c r="B6043" s="1">
        <v>4</v>
      </c>
      <c r="C6043" s="2">
        <v>41174.444718184808</v>
      </c>
      <c r="D6043" s="2">
        <v>41234.444444444445</v>
      </c>
      <c r="E6043" s="1">
        <v>12</v>
      </c>
      <c r="F6043" s="2">
        <v>41177.536113518596</v>
      </c>
      <c r="G6043" s="1">
        <v>0</v>
      </c>
      <c r="H6043" s="32">
        <f>IFERROR(HOUR(Table1[[#This Row],[Cancel Date/time]])+MINUTE(Table1[[#This Row],[Cancel Date/time]])/60,"not cancelled")</f>
        <v>12.866666666666667</v>
      </c>
      <c r="I6043" s="47">
        <f>IFERROR(ROUND(Table1[[#This Row],[cancellation time decimal]],0),"not cancelled")</f>
        <v>13</v>
      </c>
      <c r="J6043" s="10">
        <f>IFERROR(MOD(Table1[[#This Row],[cancellation hour rounded]],24),"not cancelled")</f>
        <v>13</v>
      </c>
      <c r="K6043" s="32">
        <f>1/Table1[[#This Row],[Duration (Time between doses '[in hours'])]]</f>
        <v>8.3333333333333329E-2</v>
      </c>
      <c r="L6043" s="33">
        <f>Table1[[#This Row],[number doses per hour]]*INDEX(Table2[price per dose],Table1[[#This Row],[Drug ID]])</f>
        <v>1.448055119047619</v>
      </c>
      <c r="M6043" s="11" t="b">
        <f>AND(Table1[[#This Row],[hour of cancellation 0 to 23]]&gt;=0,Table1[[#This Row],[hour of cancellation 0 to 23]]&lt;=23)</f>
        <v>1</v>
      </c>
    </row>
    <row r="6044" spans="1:13" x14ac:dyDescent="0.3">
      <c r="A6044" s="1">
        <v>6043</v>
      </c>
      <c r="B6044" s="1">
        <v>3</v>
      </c>
      <c r="C6044" s="2">
        <v>41174.420888288063</v>
      </c>
      <c r="D6044" s="2">
        <v>41234.42083333333</v>
      </c>
      <c r="E6044" s="1">
        <v>24</v>
      </c>
      <c r="F6044" s="2">
        <v>41176.631055667451</v>
      </c>
      <c r="G6044" s="1">
        <v>0</v>
      </c>
      <c r="H6044" s="32">
        <f>IFERROR(HOUR(Table1[[#This Row],[Cancel Date/time]])+MINUTE(Table1[[#This Row],[Cancel Date/time]])/60,"not cancelled")</f>
        <v>15.133333333333333</v>
      </c>
      <c r="I6044" s="47">
        <f>IFERROR(ROUND(Table1[[#This Row],[cancellation time decimal]],0),"not cancelled")</f>
        <v>15</v>
      </c>
      <c r="J6044" s="10">
        <f>IFERROR(MOD(Table1[[#This Row],[cancellation hour rounded]],24),"not cancelled")</f>
        <v>15</v>
      </c>
      <c r="K6044" s="32">
        <f>1/Table1[[#This Row],[Duration (Time between doses '[in hours'])]]</f>
        <v>4.1666666666666664E-2</v>
      </c>
      <c r="L6044" s="33">
        <f>Table1[[#This Row],[number doses per hour]]*INDEX(Table2[price per dose],Table1[[#This Row],[Drug ID]])</f>
        <v>0.18133000000000002</v>
      </c>
      <c r="M6044" s="11" t="b">
        <f>AND(Table1[[#This Row],[hour of cancellation 0 to 23]]&gt;=0,Table1[[#This Row],[hour of cancellation 0 to 23]]&lt;=23)</f>
        <v>1</v>
      </c>
    </row>
    <row r="6045" spans="1:13" x14ac:dyDescent="0.3">
      <c r="A6045" s="1">
        <v>6044</v>
      </c>
      <c r="B6045" s="1">
        <v>3</v>
      </c>
      <c r="C6045" s="2">
        <v>41174.490370359876</v>
      </c>
      <c r="D6045" s="2">
        <v>41234.490277777782</v>
      </c>
      <c r="E6045" s="1">
        <v>24</v>
      </c>
      <c r="F6045" s="2">
        <v>41177.242969203064</v>
      </c>
      <c r="G6045" s="1">
        <v>0</v>
      </c>
      <c r="H6045" s="32">
        <f>IFERROR(HOUR(Table1[[#This Row],[Cancel Date/time]])+MINUTE(Table1[[#This Row],[Cancel Date/time]])/60,"not cancelled")</f>
        <v>5.8166666666666664</v>
      </c>
      <c r="I6045" s="47">
        <f>IFERROR(ROUND(Table1[[#This Row],[cancellation time decimal]],0),"not cancelled")</f>
        <v>6</v>
      </c>
      <c r="J6045" s="10">
        <f>IFERROR(MOD(Table1[[#This Row],[cancellation hour rounded]],24),"not cancelled")</f>
        <v>6</v>
      </c>
      <c r="K6045" s="32">
        <f>1/Table1[[#This Row],[Duration (Time between doses '[in hours'])]]</f>
        <v>4.1666666666666664E-2</v>
      </c>
      <c r="L6045" s="33">
        <f>Table1[[#This Row],[number doses per hour]]*INDEX(Table2[price per dose],Table1[[#This Row],[Drug ID]])</f>
        <v>0.18133000000000002</v>
      </c>
      <c r="M6045" s="11" t="b">
        <f>AND(Table1[[#This Row],[hour of cancellation 0 to 23]]&gt;=0,Table1[[#This Row],[hour of cancellation 0 to 23]]&lt;=23)</f>
        <v>1</v>
      </c>
    </row>
    <row r="6046" spans="1:13" x14ac:dyDescent="0.3">
      <c r="A6046" s="1">
        <v>6045</v>
      </c>
      <c r="B6046" s="1">
        <v>1</v>
      </c>
      <c r="C6046" s="2">
        <v>41174.498245611132</v>
      </c>
      <c r="D6046" s="2">
        <v>41234.497916666667</v>
      </c>
      <c r="E6046" s="1">
        <v>12</v>
      </c>
      <c r="F6046" s="2">
        <v>41175.094773897727</v>
      </c>
      <c r="G6046" s="1">
        <v>0</v>
      </c>
      <c r="H6046" s="32">
        <f>IFERROR(HOUR(Table1[[#This Row],[Cancel Date/time]])+MINUTE(Table1[[#This Row],[Cancel Date/time]])/60,"not cancelled")</f>
        <v>2.2666666666666666</v>
      </c>
      <c r="I6046" s="47">
        <f>IFERROR(ROUND(Table1[[#This Row],[cancellation time decimal]],0),"not cancelled")</f>
        <v>2</v>
      </c>
      <c r="J6046" s="10">
        <f>IFERROR(MOD(Table1[[#This Row],[cancellation hour rounded]],24),"not cancelled")</f>
        <v>2</v>
      </c>
      <c r="K6046" s="32">
        <f>1/Table1[[#This Row],[Duration (Time between doses '[in hours'])]]</f>
        <v>8.3333333333333329E-2</v>
      </c>
      <c r="L6046" s="33">
        <f>Table1[[#This Row],[number doses per hour]]*INDEX(Table2[price per dose],Table1[[#This Row],[Drug ID]])</f>
        <v>0.56619444444444444</v>
      </c>
      <c r="M6046" s="11" t="b">
        <f>AND(Table1[[#This Row],[hour of cancellation 0 to 23]]&gt;=0,Table1[[#This Row],[hour of cancellation 0 to 23]]&lt;=23)</f>
        <v>1</v>
      </c>
    </row>
    <row r="6047" spans="1:13" x14ac:dyDescent="0.3">
      <c r="A6047" s="1">
        <v>6046</v>
      </c>
      <c r="B6047" s="1">
        <v>3</v>
      </c>
      <c r="C6047" s="2">
        <v>41174.468800281538</v>
      </c>
      <c r="D6047" s="2">
        <v>41234.46875</v>
      </c>
      <c r="E6047" s="1">
        <v>24</v>
      </c>
      <c r="F6047" s="2">
        <v>41177.637837929804</v>
      </c>
      <c r="G6047" s="1">
        <v>0</v>
      </c>
      <c r="H6047" s="32">
        <f>IFERROR(HOUR(Table1[[#This Row],[Cancel Date/time]])+MINUTE(Table1[[#This Row],[Cancel Date/time]])/60,"not cancelled")</f>
        <v>15.3</v>
      </c>
      <c r="I6047" s="47">
        <f>IFERROR(ROUND(Table1[[#This Row],[cancellation time decimal]],0),"not cancelled")</f>
        <v>15</v>
      </c>
      <c r="J6047" s="10">
        <f>IFERROR(MOD(Table1[[#This Row],[cancellation hour rounded]],24),"not cancelled")</f>
        <v>15</v>
      </c>
      <c r="K6047" s="32">
        <f>1/Table1[[#This Row],[Duration (Time between doses '[in hours'])]]</f>
        <v>4.1666666666666664E-2</v>
      </c>
      <c r="L6047" s="33">
        <f>Table1[[#This Row],[number doses per hour]]*INDEX(Table2[price per dose],Table1[[#This Row],[Drug ID]])</f>
        <v>0.18133000000000002</v>
      </c>
      <c r="M6047" s="11" t="b">
        <f>AND(Table1[[#This Row],[hour of cancellation 0 to 23]]&gt;=0,Table1[[#This Row],[hour of cancellation 0 to 23]]&lt;=23)</f>
        <v>1</v>
      </c>
    </row>
    <row r="6048" spans="1:13" x14ac:dyDescent="0.3">
      <c r="A6048" s="1">
        <v>6047</v>
      </c>
      <c r="B6048" s="1">
        <v>4</v>
      </c>
      <c r="C6048" s="2">
        <v>41174.478958689266</v>
      </c>
      <c r="D6048" s="2">
        <v>41234.478472222225</v>
      </c>
      <c r="E6048" s="1">
        <v>12</v>
      </c>
      <c r="F6048" s="2">
        <v>41177.455193438473</v>
      </c>
      <c r="G6048" s="1">
        <v>0</v>
      </c>
      <c r="H6048" s="32">
        <f>IFERROR(HOUR(Table1[[#This Row],[Cancel Date/time]])+MINUTE(Table1[[#This Row],[Cancel Date/time]])/60,"not cancelled")</f>
        <v>10.916666666666666</v>
      </c>
      <c r="I6048" s="47">
        <f>IFERROR(ROUND(Table1[[#This Row],[cancellation time decimal]],0),"not cancelled")</f>
        <v>11</v>
      </c>
      <c r="J6048" s="10">
        <f>IFERROR(MOD(Table1[[#This Row],[cancellation hour rounded]],24),"not cancelled")</f>
        <v>11</v>
      </c>
      <c r="K6048" s="32">
        <f>1/Table1[[#This Row],[Duration (Time between doses '[in hours'])]]</f>
        <v>8.3333333333333329E-2</v>
      </c>
      <c r="L6048" s="33">
        <f>Table1[[#This Row],[number doses per hour]]*INDEX(Table2[price per dose],Table1[[#This Row],[Drug ID]])</f>
        <v>1.448055119047619</v>
      </c>
      <c r="M6048" s="11" t="b">
        <f>AND(Table1[[#This Row],[hour of cancellation 0 to 23]]&gt;=0,Table1[[#This Row],[hour of cancellation 0 to 23]]&lt;=23)</f>
        <v>1</v>
      </c>
    </row>
    <row r="6049" spans="1:13" x14ac:dyDescent="0.3">
      <c r="A6049" s="1">
        <v>6048</v>
      </c>
      <c r="B6049" s="1">
        <v>2</v>
      </c>
      <c r="C6049" s="2">
        <v>41174.582152883057</v>
      </c>
      <c r="D6049" s="2">
        <v>41234.581944444442</v>
      </c>
      <c r="E6049" s="1">
        <v>10</v>
      </c>
      <c r="F6049" s="2">
        <v>41175.571609697814</v>
      </c>
      <c r="G6049" s="1">
        <v>0</v>
      </c>
      <c r="H6049" s="32">
        <f>IFERROR(HOUR(Table1[[#This Row],[Cancel Date/time]])+MINUTE(Table1[[#This Row],[Cancel Date/time]])/60,"not cancelled")</f>
        <v>13.716666666666667</v>
      </c>
      <c r="I6049" s="47">
        <f>IFERROR(ROUND(Table1[[#This Row],[cancellation time decimal]],0),"not cancelled")</f>
        <v>14</v>
      </c>
      <c r="J6049" s="10">
        <f>IFERROR(MOD(Table1[[#This Row],[cancellation hour rounded]],24),"not cancelled")</f>
        <v>14</v>
      </c>
      <c r="K6049" s="32">
        <f>1/Table1[[#This Row],[Duration (Time between doses '[in hours'])]]</f>
        <v>0.1</v>
      </c>
      <c r="L6049" s="33">
        <f>Table1[[#This Row],[number doses per hour]]*INDEX(Table2[price per dose],Table1[[#This Row],[Drug ID]])</f>
        <v>0.84959999999999969</v>
      </c>
      <c r="M6049" s="11" t="b">
        <f>AND(Table1[[#This Row],[hour of cancellation 0 to 23]]&gt;=0,Table1[[#This Row],[hour of cancellation 0 to 23]]&lt;=23)</f>
        <v>1</v>
      </c>
    </row>
    <row r="6050" spans="1:13" x14ac:dyDescent="0.3">
      <c r="A6050" s="1">
        <v>6049</v>
      </c>
      <c r="B6050" s="1">
        <v>1</v>
      </c>
      <c r="C6050" s="2">
        <v>41174.609941985633</v>
      </c>
      <c r="D6050" s="2">
        <v>41234.609722222223</v>
      </c>
      <c r="E6050" s="1">
        <v>8</v>
      </c>
      <c r="F6050" s="2">
        <v>41174.631569096768</v>
      </c>
      <c r="G6050" s="1">
        <v>0</v>
      </c>
      <c r="H6050" s="32">
        <f>IFERROR(HOUR(Table1[[#This Row],[Cancel Date/time]])+MINUTE(Table1[[#This Row],[Cancel Date/time]])/60,"not cancelled")</f>
        <v>15.15</v>
      </c>
      <c r="I6050" s="47">
        <f>IFERROR(ROUND(Table1[[#This Row],[cancellation time decimal]],0),"not cancelled")</f>
        <v>15</v>
      </c>
      <c r="J6050" s="10">
        <f>IFERROR(MOD(Table1[[#This Row],[cancellation hour rounded]],24),"not cancelled")</f>
        <v>15</v>
      </c>
      <c r="K6050" s="32">
        <f>1/Table1[[#This Row],[Duration (Time between doses '[in hours'])]]</f>
        <v>0.125</v>
      </c>
      <c r="L6050" s="33">
        <f>Table1[[#This Row],[number doses per hour]]*INDEX(Table2[price per dose],Table1[[#This Row],[Drug ID]])</f>
        <v>0.84929166666666667</v>
      </c>
      <c r="M6050" s="11" t="b">
        <f>AND(Table1[[#This Row],[hour of cancellation 0 to 23]]&gt;=0,Table1[[#This Row],[hour of cancellation 0 to 23]]&lt;=23)</f>
        <v>1</v>
      </c>
    </row>
    <row r="6051" spans="1:13" x14ac:dyDescent="0.3">
      <c r="A6051" s="1">
        <v>6050</v>
      </c>
      <c r="B6051" s="1">
        <v>2</v>
      </c>
      <c r="C6051" s="2">
        <v>41174.728682277477</v>
      </c>
      <c r="D6051" s="2">
        <v>41234.728472222225</v>
      </c>
      <c r="E6051" s="1">
        <v>10</v>
      </c>
      <c r="F6051" s="2">
        <v>41176.615872139198</v>
      </c>
      <c r="G6051" s="1">
        <v>0</v>
      </c>
      <c r="H6051" s="32">
        <f>IFERROR(HOUR(Table1[[#This Row],[Cancel Date/time]])+MINUTE(Table1[[#This Row],[Cancel Date/time]])/60,"not cancelled")</f>
        <v>14.766666666666667</v>
      </c>
      <c r="I6051" s="47">
        <f>IFERROR(ROUND(Table1[[#This Row],[cancellation time decimal]],0),"not cancelled")</f>
        <v>15</v>
      </c>
      <c r="J6051" s="10">
        <f>IFERROR(MOD(Table1[[#This Row],[cancellation hour rounded]],24),"not cancelled")</f>
        <v>15</v>
      </c>
      <c r="K6051" s="32">
        <f>1/Table1[[#This Row],[Duration (Time between doses '[in hours'])]]</f>
        <v>0.1</v>
      </c>
      <c r="L6051" s="33">
        <f>Table1[[#This Row],[number doses per hour]]*INDEX(Table2[price per dose],Table1[[#This Row],[Drug ID]])</f>
        <v>0.84959999999999969</v>
      </c>
      <c r="M6051" s="11" t="b">
        <f>AND(Table1[[#This Row],[hour of cancellation 0 to 23]]&gt;=0,Table1[[#This Row],[hour of cancellation 0 to 23]]&lt;=23)</f>
        <v>1</v>
      </c>
    </row>
    <row r="6052" spans="1:13" hidden="1" x14ac:dyDescent="0.3">
      <c r="A6052" s="1">
        <v>6051</v>
      </c>
      <c r="B6052" s="1">
        <v>1</v>
      </c>
      <c r="C6052" s="2">
        <v>41174.748286259295</v>
      </c>
      <c r="D6052" s="2">
        <v>41177.997902569477</v>
      </c>
      <c r="E6052" s="1">
        <v>8</v>
      </c>
      <c r="F6052" s="2" t="s">
        <v>5</v>
      </c>
      <c r="G6052" s="1">
        <v>0</v>
      </c>
      <c r="H6052" s="32" t="str">
        <f>IFERROR(HOUR(Table1[[#This Row],[Cancel Date/time]])+MINUTE(Table1[[#This Row],[Cancel Date/time]])/60,"not cancelled")</f>
        <v>not cancelled</v>
      </c>
      <c r="I6052" s="47" t="str">
        <f>IFERROR(ROUND(Table1[[#This Row],[cancellation time decimal]],0),"not cancelled")</f>
        <v>not cancelled</v>
      </c>
      <c r="J6052" s="10" t="str">
        <f>IFERROR(MOD(Table1[[#This Row],[cancellation hour rounded]],24),"not cancelled")</f>
        <v>not cancelled</v>
      </c>
      <c r="K6052" s="32">
        <f>1/Table1[[#This Row],[Duration (Time between doses '[in hours'])]]</f>
        <v>0.125</v>
      </c>
      <c r="L6052" s="33">
        <f>Table1[[#This Row],[number doses per hour]]*INDEX(Table2[price per dose],Table1[[#This Row],[Drug ID]])</f>
        <v>0.84929166666666667</v>
      </c>
      <c r="M6052" s="11" t="b">
        <f>AND(Table1[[#This Row],[hour of cancellation 0 to 23]]&gt;=0,Table1[[#This Row],[hour of cancellation 0 to 23]]&lt;=23)</f>
        <v>0</v>
      </c>
    </row>
    <row r="6053" spans="1:13" x14ac:dyDescent="0.3">
      <c r="A6053" s="1">
        <v>6052</v>
      </c>
      <c r="B6053" s="1">
        <v>1</v>
      </c>
      <c r="C6053" s="2">
        <v>41174.78028959324</v>
      </c>
      <c r="D6053" s="2">
        <v>41234.779861111114</v>
      </c>
      <c r="E6053" s="1">
        <v>8</v>
      </c>
      <c r="F6053" s="2">
        <v>41175.089762674957</v>
      </c>
      <c r="G6053" s="1">
        <v>0</v>
      </c>
      <c r="H6053" s="32">
        <f>IFERROR(HOUR(Table1[[#This Row],[Cancel Date/time]])+MINUTE(Table1[[#This Row],[Cancel Date/time]])/60,"not cancelled")</f>
        <v>2.15</v>
      </c>
      <c r="I6053" s="47">
        <f>IFERROR(ROUND(Table1[[#This Row],[cancellation time decimal]],0),"not cancelled")</f>
        <v>2</v>
      </c>
      <c r="J6053" s="10">
        <f>IFERROR(MOD(Table1[[#This Row],[cancellation hour rounded]],24),"not cancelled")</f>
        <v>2</v>
      </c>
      <c r="K6053" s="32">
        <f>1/Table1[[#This Row],[Duration (Time between doses '[in hours'])]]</f>
        <v>0.125</v>
      </c>
      <c r="L6053" s="33">
        <f>Table1[[#This Row],[number doses per hour]]*INDEX(Table2[price per dose],Table1[[#This Row],[Drug ID]])</f>
        <v>0.84929166666666667</v>
      </c>
      <c r="M6053" s="11" t="b">
        <f>AND(Table1[[#This Row],[hour of cancellation 0 to 23]]&gt;=0,Table1[[#This Row],[hour of cancellation 0 to 23]]&lt;=23)</f>
        <v>1</v>
      </c>
    </row>
    <row r="6054" spans="1:13" x14ac:dyDescent="0.3">
      <c r="A6054" s="1">
        <v>6053</v>
      </c>
      <c r="B6054" s="1">
        <v>1</v>
      </c>
      <c r="C6054" s="2">
        <v>41174.87376330579</v>
      </c>
      <c r="D6054" s="2">
        <v>41234.873611111114</v>
      </c>
      <c r="E6054" s="1">
        <v>8</v>
      </c>
      <c r="F6054" s="2">
        <v>41175.024880094526</v>
      </c>
      <c r="G6054" s="1">
        <v>0</v>
      </c>
      <c r="H6054" s="32">
        <f>IFERROR(HOUR(Table1[[#This Row],[Cancel Date/time]])+MINUTE(Table1[[#This Row],[Cancel Date/time]])/60,"not cancelled")</f>
        <v>0.58333333333333337</v>
      </c>
      <c r="I6054" s="47">
        <f>IFERROR(ROUND(Table1[[#This Row],[cancellation time decimal]],0),"not cancelled")</f>
        <v>1</v>
      </c>
      <c r="J6054" s="10">
        <f>IFERROR(MOD(Table1[[#This Row],[cancellation hour rounded]],24),"not cancelled")</f>
        <v>1</v>
      </c>
      <c r="K6054" s="32">
        <f>1/Table1[[#This Row],[Duration (Time between doses '[in hours'])]]</f>
        <v>0.125</v>
      </c>
      <c r="L6054" s="33">
        <f>Table1[[#This Row],[number doses per hour]]*INDEX(Table2[price per dose],Table1[[#This Row],[Drug ID]])</f>
        <v>0.84929166666666667</v>
      </c>
      <c r="M6054" s="11" t="b">
        <f>AND(Table1[[#This Row],[hour of cancellation 0 to 23]]&gt;=0,Table1[[#This Row],[hour of cancellation 0 to 23]]&lt;=23)</f>
        <v>1</v>
      </c>
    </row>
    <row r="6055" spans="1:13" x14ac:dyDescent="0.3">
      <c r="A6055" s="1">
        <v>6054</v>
      </c>
      <c r="B6055" s="1">
        <v>1</v>
      </c>
      <c r="C6055" s="2">
        <v>41174.893171827265</v>
      </c>
      <c r="D6055" s="2">
        <v>41234.893055555556</v>
      </c>
      <c r="E6055" s="1">
        <v>8</v>
      </c>
      <c r="F6055" s="2">
        <v>41175.078420772668</v>
      </c>
      <c r="G6055" s="1">
        <v>0</v>
      </c>
      <c r="H6055" s="32">
        <f>IFERROR(HOUR(Table1[[#This Row],[Cancel Date/time]])+MINUTE(Table1[[#This Row],[Cancel Date/time]])/60,"not cancelled")</f>
        <v>1.8666666666666667</v>
      </c>
      <c r="I6055" s="47">
        <f>IFERROR(ROUND(Table1[[#This Row],[cancellation time decimal]],0),"not cancelled")</f>
        <v>2</v>
      </c>
      <c r="J6055" s="10">
        <f>IFERROR(MOD(Table1[[#This Row],[cancellation hour rounded]],24),"not cancelled")</f>
        <v>2</v>
      </c>
      <c r="K6055" s="32">
        <f>1/Table1[[#This Row],[Duration (Time between doses '[in hours'])]]</f>
        <v>0.125</v>
      </c>
      <c r="L6055" s="33">
        <f>Table1[[#This Row],[number doses per hour]]*INDEX(Table2[price per dose],Table1[[#This Row],[Drug ID]])</f>
        <v>0.84929166666666667</v>
      </c>
      <c r="M6055" s="11" t="b">
        <f>AND(Table1[[#This Row],[hour of cancellation 0 to 23]]&gt;=0,Table1[[#This Row],[hour of cancellation 0 to 23]]&lt;=23)</f>
        <v>1</v>
      </c>
    </row>
    <row r="6056" spans="1:13" x14ac:dyDescent="0.3">
      <c r="A6056" s="1">
        <v>6055</v>
      </c>
      <c r="B6056" s="1">
        <v>1</v>
      </c>
      <c r="C6056" s="2">
        <v>41174.875367041423</v>
      </c>
      <c r="D6056" s="2">
        <v>41234.875</v>
      </c>
      <c r="E6056" s="1">
        <v>8</v>
      </c>
      <c r="F6056" s="2">
        <v>41175.620942922935</v>
      </c>
      <c r="G6056" s="1">
        <v>0</v>
      </c>
      <c r="H6056" s="32">
        <f>IFERROR(HOUR(Table1[[#This Row],[Cancel Date/time]])+MINUTE(Table1[[#This Row],[Cancel Date/time]])/60,"not cancelled")</f>
        <v>14.9</v>
      </c>
      <c r="I6056" s="47">
        <f>IFERROR(ROUND(Table1[[#This Row],[cancellation time decimal]],0),"not cancelled")</f>
        <v>15</v>
      </c>
      <c r="J6056" s="10">
        <f>IFERROR(MOD(Table1[[#This Row],[cancellation hour rounded]],24),"not cancelled")</f>
        <v>15</v>
      </c>
      <c r="K6056" s="32">
        <f>1/Table1[[#This Row],[Duration (Time between doses '[in hours'])]]</f>
        <v>0.125</v>
      </c>
      <c r="L6056" s="33">
        <f>Table1[[#This Row],[number doses per hour]]*INDEX(Table2[price per dose],Table1[[#This Row],[Drug ID]])</f>
        <v>0.84929166666666667</v>
      </c>
      <c r="M6056" s="11" t="b">
        <f>AND(Table1[[#This Row],[hour of cancellation 0 to 23]]&gt;=0,Table1[[#This Row],[hour of cancellation 0 to 23]]&lt;=23)</f>
        <v>1</v>
      </c>
    </row>
    <row r="6057" spans="1:13" x14ac:dyDescent="0.3">
      <c r="A6057" s="1">
        <v>6056</v>
      </c>
      <c r="B6057" s="1">
        <v>1</v>
      </c>
      <c r="C6057" s="2">
        <v>41174.929389795529</v>
      </c>
      <c r="D6057" s="2">
        <v>41234.929166666661</v>
      </c>
      <c r="E6057" s="1">
        <v>8</v>
      </c>
      <c r="F6057" s="2">
        <v>41175.594932216372</v>
      </c>
      <c r="G6057" s="1">
        <v>0</v>
      </c>
      <c r="H6057" s="32">
        <f>IFERROR(HOUR(Table1[[#This Row],[Cancel Date/time]])+MINUTE(Table1[[#This Row],[Cancel Date/time]])/60,"not cancelled")</f>
        <v>14.266666666666667</v>
      </c>
      <c r="I6057" s="47">
        <f>IFERROR(ROUND(Table1[[#This Row],[cancellation time decimal]],0),"not cancelled")</f>
        <v>14</v>
      </c>
      <c r="J6057" s="10">
        <f>IFERROR(MOD(Table1[[#This Row],[cancellation hour rounded]],24),"not cancelled")</f>
        <v>14</v>
      </c>
      <c r="K6057" s="32">
        <f>1/Table1[[#This Row],[Duration (Time between doses '[in hours'])]]</f>
        <v>0.125</v>
      </c>
      <c r="L6057" s="33">
        <f>Table1[[#This Row],[number doses per hour]]*INDEX(Table2[price per dose],Table1[[#This Row],[Drug ID]])</f>
        <v>0.84929166666666667</v>
      </c>
      <c r="M6057" s="11" t="b">
        <f>AND(Table1[[#This Row],[hour of cancellation 0 to 23]]&gt;=0,Table1[[#This Row],[hour of cancellation 0 to 23]]&lt;=23)</f>
        <v>1</v>
      </c>
    </row>
    <row r="6058" spans="1:13" x14ac:dyDescent="0.3">
      <c r="A6058" s="1">
        <v>6057</v>
      </c>
      <c r="B6058" s="1">
        <v>1</v>
      </c>
      <c r="C6058" s="2">
        <v>41175.076843723495</v>
      </c>
      <c r="D6058" s="2">
        <v>41235.076388888883</v>
      </c>
      <c r="E6058" s="1">
        <v>12</v>
      </c>
      <c r="F6058" s="2">
        <v>41177.500919669321</v>
      </c>
      <c r="G6058" s="1">
        <v>0</v>
      </c>
      <c r="H6058" s="32">
        <f>IFERROR(HOUR(Table1[[#This Row],[Cancel Date/time]])+MINUTE(Table1[[#This Row],[Cancel Date/time]])/60,"not cancelled")</f>
        <v>12.016666666666667</v>
      </c>
      <c r="I6058" s="47">
        <f>IFERROR(ROUND(Table1[[#This Row],[cancellation time decimal]],0),"not cancelled")</f>
        <v>12</v>
      </c>
      <c r="J6058" s="10">
        <f>IFERROR(MOD(Table1[[#This Row],[cancellation hour rounded]],24),"not cancelled")</f>
        <v>12</v>
      </c>
      <c r="K6058" s="32">
        <f>1/Table1[[#This Row],[Duration (Time between doses '[in hours'])]]</f>
        <v>8.3333333333333329E-2</v>
      </c>
      <c r="L6058" s="33">
        <f>Table1[[#This Row],[number doses per hour]]*INDEX(Table2[price per dose],Table1[[#This Row],[Drug ID]])</f>
        <v>0.56619444444444444</v>
      </c>
      <c r="M6058" s="11" t="b">
        <f>AND(Table1[[#This Row],[hour of cancellation 0 to 23]]&gt;=0,Table1[[#This Row],[hour of cancellation 0 to 23]]&lt;=23)</f>
        <v>1</v>
      </c>
    </row>
    <row r="6059" spans="1:13" x14ac:dyDescent="0.3">
      <c r="A6059" s="1">
        <v>6058</v>
      </c>
      <c r="B6059" s="1">
        <v>1</v>
      </c>
      <c r="C6059" s="2">
        <v>41175.160241974219</v>
      </c>
      <c r="D6059" s="2">
        <v>41235.159722222219</v>
      </c>
      <c r="E6059" s="1">
        <v>8</v>
      </c>
      <c r="F6059" s="2">
        <v>41175.741541386706</v>
      </c>
      <c r="G6059" s="1">
        <v>0</v>
      </c>
      <c r="H6059" s="32">
        <f>IFERROR(HOUR(Table1[[#This Row],[Cancel Date/time]])+MINUTE(Table1[[#This Row],[Cancel Date/time]])/60,"not cancelled")</f>
        <v>17.783333333333335</v>
      </c>
      <c r="I6059" s="47">
        <f>IFERROR(ROUND(Table1[[#This Row],[cancellation time decimal]],0),"not cancelled")</f>
        <v>18</v>
      </c>
      <c r="J6059" s="10">
        <f>IFERROR(MOD(Table1[[#This Row],[cancellation hour rounded]],24),"not cancelled")</f>
        <v>18</v>
      </c>
      <c r="K6059" s="32">
        <f>1/Table1[[#This Row],[Duration (Time between doses '[in hours'])]]</f>
        <v>0.125</v>
      </c>
      <c r="L6059" s="33">
        <f>Table1[[#This Row],[number doses per hour]]*INDEX(Table2[price per dose],Table1[[#This Row],[Drug ID]])</f>
        <v>0.84929166666666667</v>
      </c>
      <c r="M6059" s="11" t="b">
        <f>AND(Table1[[#This Row],[hour of cancellation 0 to 23]]&gt;=0,Table1[[#This Row],[hour of cancellation 0 to 23]]&lt;=23)</f>
        <v>1</v>
      </c>
    </row>
    <row r="6060" spans="1:13" x14ac:dyDescent="0.3">
      <c r="A6060" s="1">
        <v>6059</v>
      </c>
      <c r="B6060" s="1">
        <v>5</v>
      </c>
      <c r="C6060" s="2">
        <v>41175.21577507988</v>
      </c>
      <c r="D6060" s="2">
        <v>41235.215277777781</v>
      </c>
      <c r="E6060" s="1">
        <v>24</v>
      </c>
      <c r="F6060" s="2">
        <v>41180.606415536728</v>
      </c>
      <c r="G6060" s="1">
        <v>0</v>
      </c>
      <c r="H6060" s="32">
        <f>IFERROR(HOUR(Table1[[#This Row],[Cancel Date/time]])+MINUTE(Table1[[#This Row],[Cancel Date/time]])/60,"not cancelled")</f>
        <v>14.55</v>
      </c>
      <c r="I6060" s="47">
        <f>IFERROR(ROUND(Table1[[#This Row],[cancellation time decimal]],0),"not cancelled")</f>
        <v>15</v>
      </c>
      <c r="J6060" s="10">
        <f>IFERROR(MOD(Table1[[#This Row],[cancellation hour rounded]],24),"not cancelled")</f>
        <v>15</v>
      </c>
      <c r="K6060" s="32">
        <f>1/Table1[[#This Row],[Duration (Time between doses '[in hours'])]]</f>
        <v>4.1666666666666664E-2</v>
      </c>
      <c r="L6060" s="33">
        <f>Table1[[#This Row],[number doses per hour]]*INDEX(Table2[price per dose],Table1[[#This Row],[Drug ID]])</f>
        <v>0.2815833333333333</v>
      </c>
      <c r="M6060" s="11" t="b">
        <f>AND(Table1[[#This Row],[hour of cancellation 0 to 23]]&gt;=0,Table1[[#This Row],[hour of cancellation 0 to 23]]&lt;=23)</f>
        <v>1</v>
      </c>
    </row>
    <row r="6061" spans="1:13" x14ac:dyDescent="0.3">
      <c r="A6061" s="1">
        <v>6060</v>
      </c>
      <c r="B6061" s="1">
        <v>1</v>
      </c>
      <c r="C6061" s="2">
        <v>41175.294420450547</v>
      </c>
      <c r="D6061" s="2">
        <v>41235.293749999997</v>
      </c>
      <c r="E6061" s="1">
        <v>8</v>
      </c>
      <c r="F6061" s="2">
        <v>41176.683006947082</v>
      </c>
      <c r="G6061" s="1">
        <v>0</v>
      </c>
      <c r="H6061" s="32">
        <f>IFERROR(HOUR(Table1[[#This Row],[Cancel Date/time]])+MINUTE(Table1[[#This Row],[Cancel Date/time]])/60,"not cancelled")</f>
        <v>16.383333333333333</v>
      </c>
      <c r="I6061" s="47">
        <f>IFERROR(ROUND(Table1[[#This Row],[cancellation time decimal]],0),"not cancelled")</f>
        <v>16</v>
      </c>
      <c r="J6061" s="10">
        <f>IFERROR(MOD(Table1[[#This Row],[cancellation hour rounded]],24),"not cancelled")</f>
        <v>16</v>
      </c>
      <c r="K6061" s="32">
        <f>1/Table1[[#This Row],[Duration (Time between doses '[in hours'])]]</f>
        <v>0.125</v>
      </c>
      <c r="L6061" s="33">
        <f>Table1[[#This Row],[number doses per hour]]*INDEX(Table2[price per dose],Table1[[#This Row],[Drug ID]])</f>
        <v>0.84929166666666667</v>
      </c>
      <c r="M6061" s="11" t="b">
        <f>AND(Table1[[#This Row],[hour of cancellation 0 to 23]]&gt;=0,Table1[[#This Row],[hour of cancellation 0 to 23]]&lt;=23)</f>
        <v>1</v>
      </c>
    </row>
    <row r="6062" spans="1:13" x14ac:dyDescent="0.3">
      <c r="A6062" s="1">
        <v>6061</v>
      </c>
      <c r="B6062" s="1">
        <v>5</v>
      </c>
      <c r="C6062" s="2">
        <v>41175.297714789238</v>
      </c>
      <c r="D6062" s="2">
        <v>41235.297222222223</v>
      </c>
      <c r="E6062" s="1">
        <v>24</v>
      </c>
      <c r="F6062" s="2">
        <v>41179.391998198422</v>
      </c>
      <c r="G6062" s="1">
        <v>0</v>
      </c>
      <c r="H6062" s="32">
        <f>IFERROR(HOUR(Table1[[#This Row],[Cancel Date/time]])+MINUTE(Table1[[#This Row],[Cancel Date/time]])/60,"not cancelled")</f>
        <v>9.4</v>
      </c>
      <c r="I6062" s="47">
        <f>IFERROR(ROUND(Table1[[#This Row],[cancellation time decimal]],0),"not cancelled")</f>
        <v>9</v>
      </c>
      <c r="J6062" s="10">
        <f>IFERROR(MOD(Table1[[#This Row],[cancellation hour rounded]],24),"not cancelled")</f>
        <v>9</v>
      </c>
      <c r="K6062" s="32">
        <f>1/Table1[[#This Row],[Duration (Time between doses '[in hours'])]]</f>
        <v>4.1666666666666664E-2</v>
      </c>
      <c r="L6062" s="33">
        <f>Table1[[#This Row],[number doses per hour]]*INDEX(Table2[price per dose],Table1[[#This Row],[Drug ID]])</f>
        <v>0.2815833333333333</v>
      </c>
      <c r="M6062" s="11" t="b">
        <f>AND(Table1[[#This Row],[hour of cancellation 0 to 23]]&gt;=0,Table1[[#This Row],[hour of cancellation 0 to 23]]&lt;=23)</f>
        <v>1</v>
      </c>
    </row>
    <row r="6063" spans="1:13" x14ac:dyDescent="0.3">
      <c r="A6063" s="1">
        <v>6062</v>
      </c>
      <c r="B6063" s="1">
        <v>7</v>
      </c>
      <c r="C6063" s="2">
        <v>41175.524139587571</v>
      </c>
      <c r="D6063" s="2">
        <v>41235.523611111108</v>
      </c>
      <c r="E6063" s="1">
        <v>24</v>
      </c>
      <c r="F6063" s="2">
        <v>41185.183698859961</v>
      </c>
      <c r="G6063" s="1">
        <v>0</v>
      </c>
      <c r="H6063" s="32">
        <f>IFERROR(HOUR(Table1[[#This Row],[Cancel Date/time]])+MINUTE(Table1[[#This Row],[Cancel Date/time]])/60,"not cancelled")</f>
        <v>4.4000000000000004</v>
      </c>
      <c r="I6063" s="47">
        <f>IFERROR(ROUND(Table1[[#This Row],[cancellation time decimal]],0),"not cancelled")</f>
        <v>4</v>
      </c>
      <c r="J6063" s="10">
        <f>IFERROR(MOD(Table1[[#This Row],[cancellation hour rounded]],24),"not cancelled")</f>
        <v>4</v>
      </c>
      <c r="K6063" s="32">
        <f>1/Table1[[#This Row],[Duration (Time between doses '[in hours'])]]</f>
        <v>4.1666666666666664E-2</v>
      </c>
      <c r="L6063" s="33">
        <f>Table1[[#This Row],[number doses per hour]]*INDEX(Table2[price per dose],Table1[[#This Row],[Drug ID]])</f>
        <v>1.2958049999999997</v>
      </c>
      <c r="M6063" s="11" t="b">
        <f>AND(Table1[[#This Row],[hour of cancellation 0 to 23]]&gt;=0,Table1[[#This Row],[hour of cancellation 0 to 23]]&lt;=23)</f>
        <v>1</v>
      </c>
    </row>
    <row r="6064" spans="1:13" x14ac:dyDescent="0.3">
      <c r="A6064" s="1">
        <v>6063</v>
      </c>
      <c r="B6064" s="1">
        <v>7</v>
      </c>
      <c r="C6064" s="2">
        <v>41175.668175314087</v>
      </c>
      <c r="D6064" s="2">
        <v>41235.66805555555</v>
      </c>
      <c r="E6064" s="1">
        <v>24</v>
      </c>
      <c r="F6064" s="2">
        <v>41228.698583421035</v>
      </c>
      <c r="G6064" s="1">
        <v>0</v>
      </c>
      <c r="H6064" s="32">
        <f>IFERROR(HOUR(Table1[[#This Row],[Cancel Date/time]])+MINUTE(Table1[[#This Row],[Cancel Date/time]])/60,"not cancelled")</f>
        <v>16.75</v>
      </c>
      <c r="I6064" s="47">
        <f>IFERROR(ROUND(Table1[[#This Row],[cancellation time decimal]],0),"not cancelled")</f>
        <v>17</v>
      </c>
      <c r="J6064" s="10">
        <f>IFERROR(MOD(Table1[[#This Row],[cancellation hour rounded]],24),"not cancelled")</f>
        <v>17</v>
      </c>
      <c r="K6064" s="32">
        <f>1/Table1[[#This Row],[Duration (Time between doses '[in hours'])]]</f>
        <v>4.1666666666666664E-2</v>
      </c>
      <c r="L6064" s="33">
        <f>Table1[[#This Row],[number doses per hour]]*INDEX(Table2[price per dose],Table1[[#This Row],[Drug ID]])</f>
        <v>1.2958049999999997</v>
      </c>
      <c r="M6064" s="11" t="b">
        <f>AND(Table1[[#This Row],[hour of cancellation 0 to 23]]&gt;=0,Table1[[#This Row],[hour of cancellation 0 to 23]]&lt;=23)</f>
        <v>1</v>
      </c>
    </row>
    <row r="6065" spans="1:13" hidden="1" x14ac:dyDescent="0.3">
      <c r="A6065" s="1">
        <v>6064</v>
      </c>
      <c r="B6065" s="1">
        <v>7</v>
      </c>
      <c r="C6065" s="2">
        <v>41175.674566190639</v>
      </c>
      <c r="D6065" s="2">
        <v>41178.341022265697</v>
      </c>
      <c r="E6065" s="1">
        <v>24</v>
      </c>
      <c r="F6065" s="2" t="s">
        <v>5</v>
      </c>
      <c r="G6065" s="1">
        <v>0</v>
      </c>
      <c r="H6065" s="32" t="str">
        <f>IFERROR(HOUR(Table1[[#This Row],[Cancel Date/time]])+MINUTE(Table1[[#This Row],[Cancel Date/time]])/60,"not cancelled")</f>
        <v>not cancelled</v>
      </c>
      <c r="I6065" s="47" t="str">
        <f>IFERROR(ROUND(Table1[[#This Row],[cancellation time decimal]],0),"not cancelled")</f>
        <v>not cancelled</v>
      </c>
      <c r="J6065" s="10" t="str">
        <f>IFERROR(MOD(Table1[[#This Row],[cancellation hour rounded]],24),"not cancelled")</f>
        <v>not cancelled</v>
      </c>
      <c r="K6065" s="32">
        <f>1/Table1[[#This Row],[Duration (Time between doses '[in hours'])]]</f>
        <v>4.1666666666666664E-2</v>
      </c>
      <c r="L6065" s="33">
        <f>Table1[[#This Row],[number doses per hour]]*INDEX(Table2[price per dose],Table1[[#This Row],[Drug ID]])</f>
        <v>1.2958049999999997</v>
      </c>
      <c r="M6065" s="11" t="b">
        <f>AND(Table1[[#This Row],[hour of cancellation 0 to 23]]&gt;=0,Table1[[#This Row],[hour of cancellation 0 to 23]]&lt;=23)</f>
        <v>0</v>
      </c>
    </row>
    <row r="6066" spans="1:13" x14ac:dyDescent="0.3">
      <c r="A6066" s="1">
        <v>6065</v>
      </c>
      <c r="B6066" s="1">
        <v>1</v>
      </c>
      <c r="C6066" s="2">
        <v>41175.779276889334</v>
      </c>
      <c r="D6066" s="2">
        <v>41235.779166666667</v>
      </c>
      <c r="E6066" s="1">
        <v>8</v>
      </c>
      <c r="F6066" s="2">
        <v>41176.613124573036</v>
      </c>
      <c r="G6066" s="1">
        <v>0</v>
      </c>
      <c r="H6066" s="32">
        <f>IFERROR(HOUR(Table1[[#This Row],[Cancel Date/time]])+MINUTE(Table1[[#This Row],[Cancel Date/time]])/60,"not cancelled")</f>
        <v>14.7</v>
      </c>
      <c r="I6066" s="47">
        <f>IFERROR(ROUND(Table1[[#This Row],[cancellation time decimal]],0),"not cancelled")</f>
        <v>15</v>
      </c>
      <c r="J6066" s="10">
        <f>IFERROR(MOD(Table1[[#This Row],[cancellation hour rounded]],24),"not cancelled")</f>
        <v>15</v>
      </c>
      <c r="K6066" s="32">
        <f>1/Table1[[#This Row],[Duration (Time between doses '[in hours'])]]</f>
        <v>0.125</v>
      </c>
      <c r="L6066" s="33">
        <f>Table1[[#This Row],[number doses per hour]]*INDEX(Table2[price per dose],Table1[[#This Row],[Drug ID]])</f>
        <v>0.84929166666666667</v>
      </c>
      <c r="M6066" s="11" t="b">
        <f>AND(Table1[[#This Row],[hour of cancellation 0 to 23]]&gt;=0,Table1[[#This Row],[hour of cancellation 0 to 23]]&lt;=23)</f>
        <v>1</v>
      </c>
    </row>
    <row r="6067" spans="1:13" x14ac:dyDescent="0.3">
      <c r="A6067" s="1">
        <v>6066</v>
      </c>
      <c r="B6067" s="1">
        <v>6</v>
      </c>
      <c r="C6067" s="2">
        <v>41175.890973748952</v>
      </c>
      <c r="D6067" s="2">
        <v>41235.890972222223</v>
      </c>
      <c r="E6067" s="1">
        <v>24</v>
      </c>
      <c r="F6067" s="2">
        <v>41179.534180964161</v>
      </c>
      <c r="G6067" s="1">
        <v>0</v>
      </c>
      <c r="H6067" s="32">
        <f>IFERROR(HOUR(Table1[[#This Row],[Cancel Date/time]])+MINUTE(Table1[[#This Row],[Cancel Date/time]])/60,"not cancelled")</f>
        <v>12.816666666666666</v>
      </c>
      <c r="I6067" s="47">
        <f>IFERROR(ROUND(Table1[[#This Row],[cancellation time decimal]],0),"not cancelled")</f>
        <v>13</v>
      </c>
      <c r="J6067" s="10">
        <f>IFERROR(MOD(Table1[[#This Row],[cancellation hour rounded]],24),"not cancelled")</f>
        <v>13</v>
      </c>
      <c r="K6067" s="32">
        <f>1/Table1[[#This Row],[Duration (Time between doses '[in hours'])]]</f>
        <v>4.1666666666666664E-2</v>
      </c>
      <c r="L6067" s="33">
        <f>Table1[[#This Row],[number doses per hour]]*INDEX(Table2[price per dose],Table1[[#This Row],[Drug ID]])</f>
        <v>0.35218749999999999</v>
      </c>
      <c r="M6067" s="11" t="b">
        <f>AND(Table1[[#This Row],[hour of cancellation 0 to 23]]&gt;=0,Table1[[#This Row],[hour of cancellation 0 to 23]]&lt;=23)</f>
        <v>1</v>
      </c>
    </row>
    <row r="6068" spans="1:13" x14ac:dyDescent="0.3">
      <c r="A6068" s="1">
        <v>6067</v>
      </c>
      <c r="B6068" s="1">
        <v>5</v>
      </c>
      <c r="C6068" s="2">
        <v>41175.923338537221</v>
      </c>
      <c r="D6068" s="2">
        <v>41235.922916666663</v>
      </c>
      <c r="E6068" s="1">
        <v>24</v>
      </c>
      <c r="F6068" s="2">
        <v>41176.615566036446</v>
      </c>
      <c r="G6068" s="1">
        <v>0</v>
      </c>
      <c r="H6068" s="32">
        <f>IFERROR(HOUR(Table1[[#This Row],[Cancel Date/time]])+MINUTE(Table1[[#This Row],[Cancel Date/time]])/60,"not cancelled")</f>
        <v>14.766666666666667</v>
      </c>
      <c r="I6068" s="47">
        <f>IFERROR(ROUND(Table1[[#This Row],[cancellation time decimal]],0),"not cancelled")</f>
        <v>15</v>
      </c>
      <c r="J6068" s="10">
        <f>IFERROR(MOD(Table1[[#This Row],[cancellation hour rounded]],24),"not cancelled")</f>
        <v>15</v>
      </c>
      <c r="K6068" s="32">
        <f>1/Table1[[#This Row],[Duration (Time between doses '[in hours'])]]</f>
        <v>4.1666666666666664E-2</v>
      </c>
      <c r="L6068" s="33">
        <f>Table1[[#This Row],[number doses per hour]]*INDEX(Table2[price per dose],Table1[[#This Row],[Drug ID]])</f>
        <v>0.2815833333333333</v>
      </c>
      <c r="M6068" s="11" t="b">
        <f>AND(Table1[[#This Row],[hour of cancellation 0 to 23]]&gt;=0,Table1[[#This Row],[hour of cancellation 0 to 23]]&lt;=23)</f>
        <v>1</v>
      </c>
    </row>
    <row r="6069" spans="1:13" x14ac:dyDescent="0.3">
      <c r="A6069" s="1">
        <v>6068</v>
      </c>
      <c r="B6069" s="1">
        <v>7</v>
      </c>
      <c r="C6069" s="2">
        <v>41176.052823145204</v>
      </c>
      <c r="D6069" s="2">
        <v>41179.719444444447</v>
      </c>
      <c r="E6069" s="1">
        <v>24</v>
      </c>
      <c r="F6069" s="2">
        <v>41179.365678277696</v>
      </c>
      <c r="G6069" s="1">
        <v>0</v>
      </c>
      <c r="H6069" s="32">
        <f>IFERROR(HOUR(Table1[[#This Row],[Cancel Date/time]])+MINUTE(Table1[[#This Row],[Cancel Date/time]])/60,"not cancelled")</f>
        <v>8.7666666666666675</v>
      </c>
      <c r="I6069" s="47">
        <f>IFERROR(ROUND(Table1[[#This Row],[cancellation time decimal]],0),"not cancelled")</f>
        <v>9</v>
      </c>
      <c r="J6069" s="10">
        <f>IFERROR(MOD(Table1[[#This Row],[cancellation hour rounded]],24),"not cancelled")</f>
        <v>9</v>
      </c>
      <c r="K6069" s="32">
        <f>1/Table1[[#This Row],[Duration (Time between doses '[in hours'])]]</f>
        <v>4.1666666666666664E-2</v>
      </c>
      <c r="L6069" s="33">
        <f>Table1[[#This Row],[number doses per hour]]*INDEX(Table2[price per dose],Table1[[#This Row],[Drug ID]])</f>
        <v>1.2958049999999997</v>
      </c>
      <c r="M6069" s="11" t="b">
        <f>AND(Table1[[#This Row],[hour of cancellation 0 to 23]]&gt;=0,Table1[[#This Row],[hour of cancellation 0 to 23]]&lt;=23)</f>
        <v>1</v>
      </c>
    </row>
    <row r="6070" spans="1:13" x14ac:dyDescent="0.3">
      <c r="A6070" s="1">
        <v>6069</v>
      </c>
      <c r="B6070" s="1">
        <v>7</v>
      </c>
      <c r="C6070" s="2">
        <v>41176.070688055632</v>
      </c>
      <c r="D6070" s="2">
        <v>41236.070138888885</v>
      </c>
      <c r="E6070" s="1">
        <v>24</v>
      </c>
      <c r="F6070" s="2">
        <v>41180.924013173862</v>
      </c>
      <c r="G6070" s="1">
        <v>0</v>
      </c>
      <c r="H6070" s="32">
        <f>IFERROR(HOUR(Table1[[#This Row],[Cancel Date/time]])+MINUTE(Table1[[#This Row],[Cancel Date/time]])/60,"not cancelled")</f>
        <v>22.166666666666668</v>
      </c>
      <c r="I6070" s="47">
        <f>IFERROR(ROUND(Table1[[#This Row],[cancellation time decimal]],0),"not cancelled")</f>
        <v>22</v>
      </c>
      <c r="J6070" s="10">
        <f>IFERROR(MOD(Table1[[#This Row],[cancellation hour rounded]],24),"not cancelled")</f>
        <v>22</v>
      </c>
      <c r="K6070" s="32">
        <f>1/Table1[[#This Row],[Duration (Time between doses '[in hours'])]]</f>
        <v>4.1666666666666664E-2</v>
      </c>
      <c r="L6070" s="33">
        <f>Table1[[#This Row],[number doses per hour]]*INDEX(Table2[price per dose],Table1[[#This Row],[Drug ID]])</f>
        <v>1.2958049999999997</v>
      </c>
      <c r="M6070" s="11" t="b">
        <f>AND(Table1[[#This Row],[hour of cancellation 0 to 23]]&gt;=0,Table1[[#This Row],[hour of cancellation 0 to 23]]&lt;=23)</f>
        <v>1</v>
      </c>
    </row>
    <row r="6071" spans="1:13" x14ac:dyDescent="0.3">
      <c r="A6071" s="1">
        <v>6070</v>
      </c>
      <c r="B6071" s="1">
        <v>1</v>
      </c>
      <c r="C6071" s="2">
        <v>41176.050277721115</v>
      </c>
      <c r="D6071" s="2">
        <v>41236.049999999996</v>
      </c>
      <c r="E6071" s="1">
        <v>12</v>
      </c>
      <c r="F6071" s="2">
        <v>41178.260139449216</v>
      </c>
      <c r="G6071" s="1">
        <v>0</v>
      </c>
      <c r="H6071" s="32">
        <f>IFERROR(HOUR(Table1[[#This Row],[Cancel Date/time]])+MINUTE(Table1[[#This Row],[Cancel Date/time]])/60,"not cancelled")</f>
        <v>6.2333333333333334</v>
      </c>
      <c r="I6071" s="47">
        <f>IFERROR(ROUND(Table1[[#This Row],[cancellation time decimal]],0),"not cancelled")</f>
        <v>6</v>
      </c>
      <c r="J6071" s="10">
        <f>IFERROR(MOD(Table1[[#This Row],[cancellation hour rounded]],24),"not cancelled")</f>
        <v>6</v>
      </c>
      <c r="K6071" s="32">
        <f>1/Table1[[#This Row],[Duration (Time between doses '[in hours'])]]</f>
        <v>8.3333333333333329E-2</v>
      </c>
      <c r="L6071" s="33">
        <f>Table1[[#This Row],[number doses per hour]]*INDEX(Table2[price per dose],Table1[[#This Row],[Drug ID]])</f>
        <v>0.56619444444444444</v>
      </c>
      <c r="M6071" s="11" t="b">
        <f>AND(Table1[[#This Row],[hour of cancellation 0 to 23]]&gt;=0,Table1[[#This Row],[hour of cancellation 0 to 23]]&lt;=23)</f>
        <v>1</v>
      </c>
    </row>
    <row r="6072" spans="1:13" x14ac:dyDescent="0.3">
      <c r="A6072" s="1">
        <v>6071</v>
      </c>
      <c r="B6072" s="1">
        <v>3</v>
      </c>
      <c r="C6072" s="2">
        <v>41176.100199030428</v>
      </c>
      <c r="D6072" s="2">
        <v>41236.100000000006</v>
      </c>
      <c r="E6072" s="1">
        <v>24</v>
      </c>
      <c r="F6072" s="2">
        <v>41178.399914320282</v>
      </c>
      <c r="G6072" s="1">
        <v>0</v>
      </c>
      <c r="H6072" s="32">
        <f>IFERROR(HOUR(Table1[[#This Row],[Cancel Date/time]])+MINUTE(Table1[[#This Row],[Cancel Date/time]])/60,"not cancelled")</f>
        <v>9.5833333333333339</v>
      </c>
      <c r="I6072" s="47">
        <f>IFERROR(ROUND(Table1[[#This Row],[cancellation time decimal]],0),"not cancelled")</f>
        <v>10</v>
      </c>
      <c r="J6072" s="10">
        <f>IFERROR(MOD(Table1[[#This Row],[cancellation hour rounded]],24),"not cancelled")</f>
        <v>10</v>
      </c>
      <c r="K6072" s="32">
        <f>1/Table1[[#This Row],[Duration (Time between doses '[in hours'])]]</f>
        <v>4.1666666666666664E-2</v>
      </c>
      <c r="L6072" s="33">
        <f>Table1[[#This Row],[number doses per hour]]*INDEX(Table2[price per dose],Table1[[#This Row],[Drug ID]])</f>
        <v>0.18133000000000002</v>
      </c>
      <c r="M6072" s="11" t="b">
        <f>AND(Table1[[#This Row],[hour of cancellation 0 to 23]]&gt;=0,Table1[[#This Row],[hour of cancellation 0 to 23]]&lt;=23)</f>
        <v>1</v>
      </c>
    </row>
    <row r="6073" spans="1:13" x14ac:dyDescent="0.3">
      <c r="A6073" s="1">
        <v>6072</v>
      </c>
      <c r="B6073" s="1">
        <v>3</v>
      </c>
      <c r="C6073" s="2">
        <v>41176.239911343378</v>
      </c>
      <c r="D6073" s="2">
        <v>41236.239583333336</v>
      </c>
      <c r="E6073" s="1">
        <v>24</v>
      </c>
      <c r="F6073" s="2">
        <v>41178.964293225028</v>
      </c>
      <c r="G6073" s="1">
        <v>0</v>
      </c>
      <c r="H6073" s="32">
        <f>IFERROR(HOUR(Table1[[#This Row],[Cancel Date/time]])+MINUTE(Table1[[#This Row],[Cancel Date/time]])/60,"not cancelled")</f>
        <v>23.133333333333333</v>
      </c>
      <c r="I6073" s="47">
        <f>IFERROR(ROUND(Table1[[#This Row],[cancellation time decimal]],0),"not cancelled")</f>
        <v>23</v>
      </c>
      <c r="J6073" s="10">
        <f>IFERROR(MOD(Table1[[#This Row],[cancellation hour rounded]],24),"not cancelled")</f>
        <v>23</v>
      </c>
      <c r="K6073" s="32">
        <f>1/Table1[[#This Row],[Duration (Time between doses '[in hours'])]]</f>
        <v>4.1666666666666664E-2</v>
      </c>
      <c r="L6073" s="33">
        <f>Table1[[#This Row],[number doses per hour]]*INDEX(Table2[price per dose],Table1[[#This Row],[Drug ID]])</f>
        <v>0.18133000000000002</v>
      </c>
      <c r="M6073" s="11" t="b">
        <f>AND(Table1[[#This Row],[hour of cancellation 0 to 23]]&gt;=0,Table1[[#This Row],[hour of cancellation 0 to 23]]&lt;=23)</f>
        <v>1</v>
      </c>
    </row>
    <row r="6074" spans="1:13" x14ac:dyDescent="0.3">
      <c r="A6074" s="1">
        <v>6073</v>
      </c>
      <c r="B6074" s="1">
        <v>3</v>
      </c>
      <c r="C6074" s="2">
        <v>41176.222215859278</v>
      </c>
      <c r="D6074" s="2">
        <v>41236.22152777778</v>
      </c>
      <c r="E6074" s="1">
        <v>24</v>
      </c>
      <c r="F6074" s="2">
        <v>41178.620773216695</v>
      </c>
      <c r="G6074" s="1">
        <v>0</v>
      </c>
      <c r="H6074" s="32">
        <f>IFERROR(HOUR(Table1[[#This Row],[Cancel Date/time]])+MINUTE(Table1[[#This Row],[Cancel Date/time]])/60,"not cancelled")</f>
        <v>14.883333333333333</v>
      </c>
      <c r="I6074" s="47">
        <f>IFERROR(ROUND(Table1[[#This Row],[cancellation time decimal]],0),"not cancelled")</f>
        <v>15</v>
      </c>
      <c r="J6074" s="10">
        <f>IFERROR(MOD(Table1[[#This Row],[cancellation hour rounded]],24),"not cancelled")</f>
        <v>15</v>
      </c>
      <c r="K6074" s="32">
        <f>1/Table1[[#This Row],[Duration (Time between doses '[in hours'])]]</f>
        <v>4.1666666666666664E-2</v>
      </c>
      <c r="L6074" s="33">
        <f>Table1[[#This Row],[number doses per hour]]*INDEX(Table2[price per dose],Table1[[#This Row],[Drug ID]])</f>
        <v>0.18133000000000002</v>
      </c>
      <c r="M6074" s="11" t="b">
        <f>AND(Table1[[#This Row],[hour of cancellation 0 to 23]]&gt;=0,Table1[[#This Row],[hour of cancellation 0 to 23]]&lt;=23)</f>
        <v>1</v>
      </c>
    </row>
    <row r="6075" spans="1:13" hidden="1" x14ac:dyDescent="0.3">
      <c r="A6075" s="1">
        <v>6074</v>
      </c>
      <c r="B6075" s="1">
        <v>2</v>
      </c>
      <c r="C6075" s="2">
        <v>41176.261134670633</v>
      </c>
      <c r="D6075" s="2">
        <v>41179.885880821115</v>
      </c>
      <c r="E6075" s="1">
        <v>10</v>
      </c>
      <c r="F6075" s="2" t="s">
        <v>5</v>
      </c>
      <c r="G6075" s="1">
        <v>0</v>
      </c>
      <c r="H6075" s="32" t="str">
        <f>IFERROR(HOUR(Table1[[#This Row],[Cancel Date/time]])+MINUTE(Table1[[#This Row],[Cancel Date/time]])/60,"not cancelled")</f>
        <v>not cancelled</v>
      </c>
      <c r="I6075" s="47" t="str">
        <f>IFERROR(ROUND(Table1[[#This Row],[cancellation time decimal]],0),"not cancelled")</f>
        <v>not cancelled</v>
      </c>
      <c r="J6075" s="10" t="str">
        <f>IFERROR(MOD(Table1[[#This Row],[cancellation hour rounded]],24),"not cancelled")</f>
        <v>not cancelled</v>
      </c>
      <c r="K6075" s="32">
        <f>1/Table1[[#This Row],[Duration (Time between doses '[in hours'])]]</f>
        <v>0.1</v>
      </c>
      <c r="L6075" s="33">
        <f>Table1[[#This Row],[number doses per hour]]*INDEX(Table2[price per dose],Table1[[#This Row],[Drug ID]])</f>
        <v>0.84959999999999969</v>
      </c>
      <c r="M6075" s="11" t="b">
        <f>AND(Table1[[#This Row],[hour of cancellation 0 to 23]]&gt;=0,Table1[[#This Row],[hour of cancellation 0 to 23]]&lt;=23)</f>
        <v>0</v>
      </c>
    </row>
    <row r="6076" spans="1:13" x14ac:dyDescent="0.3">
      <c r="A6076" s="1">
        <v>6075</v>
      </c>
      <c r="B6076" s="1">
        <v>3</v>
      </c>
      <c r="C6076" s="2">
        <v>41176.359722156863</v>
      </c>
      <c r="D6076" s="2">
        <v>41236.359722222223</v>
      </c>
      <c r="E6076" s="1">
        <v>24</v>
      </c>
      <c r="F6076" s="2">
        <v>41178.728951215831</v>
      </c>
      <c r="G6076" s="1">
        <v>0</v>
      </c>
      <c r="H6076" s="32">
        <f>IFERROR(HOUR(Table1[[#This Row],[Cancel Date/time]])+MINUTE(Table1[[#This Row],[Cancel Date/time]])/60,"not cancelled")</f>
        <v>17.483333333333334</v>
      </c>
      <c r="I6076" s="47">
        <f>IFERROR(ROUND(Table1[[#This Row],[cancellation time decimal]],0),"not cancelled")</f>
        <v>17</v>
      </c>
      <c r="J6076" s="10">
        <f>IFERROR(MOD(Table1[[#This Row],[cancellation hour rounded]],24),"not cancelled")</f>
        <v>17</v>
      </c>
      <c r="K6076" s="32">
        <f>1/Table1[[#This Row],[Duration (Time between doses '[in hours'])]]</f>
        <v>4.1666666666666664E-2</v>
      </c>
      <c r="L6076" s="33">
        <f>Table1[[#This Row],[number doses per hour]]*INDEX(Table2[price per dose],Table1[[#This Row],[Drug ID]])</f>
        <v>0.18133000000000002</v>
      </c>
      <c r="M6076" s="11" t="b">
        <f>AND(Table1[[#This Row],[hour of cancellation 0 to 23]]&gt;=0,Table1[[#This Row],[hour of cancellation 0 to 23]]&lt;=23)</f>
        <v>1</v>
      </c>
    </row>
    <row r="6077" spans="1:13" x14ac:dyDescent="0.3">
      <c r="A6077" s="1">
        <v>6076</v>
      </c>
      <c r="B6077" s="1">
        <v>8</v>
      </c>
      <c r="C6077" s="2">
        <v>41176.39562543793</v>
      </c>
      <c r="D6077" s="2">
        <v>41236.395138888889</v>
      </c>
      <c r="E6077" s="1">
        <v>3</v>
      </c>
      <c r="F6077" s="2">
        <v>41179.368095599508</v>
      </c>
      <c r="G6077" s="1">
        <v>0</v>
      </c>
      <c r="H6077" s="32">
        <f>IFERROR(HOUR(Table1[[#This Row],[Cancel Date/time]])+MINUTE(Table1[[#This Row],[Cancel Date/time]])/60,"not cancelled")</f>
        <v>8.8333333333333339</v>
      </c>
      <c r="I6077" s="47">
        <f>IFERROR(ROUND(Table1[[#This Row],[cancellation time decimal]],0),"not cancelled")</f>
        <v>9</v>
      </c>
      <c r="J6077" s="10">
        <f>IFERROR(MOD(Table1[[#This Row],[cancellation hour rounded]],24),"not cancelled")</f>
        <v>9</v>
      </c>
      <c r="K6077" s="32">
        <f>1/Table1[[#This Row],[Duration (Time between doses '[in hours'])]]</f>
        <v>0.33333333333333331</v>
      </c>
      <c r="L6077" s="33">
        <f>Table1[[#This Row],[number doses per hour]]*INDEX(Table2[price per dose],Table1[[#This Row],[Drug ID]])</f>
        <v>0.29998222222222221</v>
      </c>
      <c r="M6077" s="11" t="b">
        <f>AND(Table1[[#This Row],[hour of cancellation 0 to 23]]&gt;=0,Table1[[#This Row],[hour of cancellation 0 to 23]]&lt;=23)</f>
        <v>1</v>
      </c>
    </row>
    <row r="6078" spans="1:13" x14ac:dyDescent="0.3">
      <c r="A6078" s="1">
        <v>6077</v>
      </c>
      <c r="B6078" s="1">
        <v>1</v>
      </c>
      <c r="C6078" s="2">
        <v>41176.447677322365</v>
      </c>
      <c r="D6078" s="2">
        <v>41236.447222222218</v>
      </c>
      <c r="E6078" s="1">
        <v>8</v>
      </c>
      <c r="F6078" s="2">
        <v>41177.61463740957</v>
      </c>
      <c r="G6078" s="1">
        <v>0</v>
      </c>
      <c r="H6078" s="32">
        <f>IFERROR(HOUR(Table1[[#This Row],[Cancel Date/time]])+MINUTE(Table1[[#This Row],[Cancel Date/time]])/60,"not cancelled")</f>
        <v>14.75</v>
      </c>
      <c r="I6078" s="47">
        <f>IFERROR(ROUND(Table1[[#This Row],[cancellation time decimal]],0),"not cancelled")</f>
        <v>15</v>
      </c>
      <c r="J6078" s="10">
        <f>IFERROR(MOD(Table1[[#This Row],[cancellation hour rounded]],24),"not cancelled")</f>
        <v>15</v>
      </c>
      <c r="K6078" s="32">
        <f>1/Table1[[#This Row],[Duration (Time between doses '[in hours'])]]</f>
        <v>0.125</v>
      </c>
      <c r="L6078" s="33">
        <f>Table1[[#This Row],[number doses per hour]]*INDEX(Table2[price per dose],Table1[[#This Row],[Drug ID]])</f>
        <v>0.84929166666666667</v>
      </c>
      <c r="M6078" s="11" t="b">
        <f>AND(Table1[[#This Row],[hour of cancellation 0 to 23]]&gt;=0,Table1[[#This Row],[hour of cancellation 0 to 23]]&lt;=23)</f>
        <v>1</v>
      </c>
    </row>
    <row r="6079" spans="1:13" x14ac:dyDescent="0.3">
      <c r="A6079" s="1">
        <v>6078</v>
      </c>
      <c r="B6079" s="1">
        <v>7</v>
      </c>
      <c r="C6079" s="2">
        <v>41176.429331899642</v>
      </c>
      <c r="D6079" s="2">
        <v>41236.429166666661</v>
      </c>
      <c r="E6079" s="1">
        <v>24</v>
      </c>
      <c r="F6079" s="2">
        <v>41192.403284000597</v>
      </c>
      <c r="G6079" s="1">
        <v>0</v>
      </c>
      <c r="H6079" s="32">
        <f>IFERROR(HOUR(Table1[[#This Row],[Cancel Date/time]])+MINUTE(Table1[[#This Row],[Cancel Date/time]])/60,"not cancelled")</f>
        <v>9.6666666666666661</v>
      </c>
      <c r="I6079" s="47">
        <f>IFERROR(ROUND(Table1[[#This Row],[cancellation time decimal]],0),"not cancelled")</f>
        <v>10</v>
      </c>
      <c r="J6079" s="10">
        <f>IFERROR(MOD(Table1[[#This Row],[cancellation hour rounded]],24),"not cancelled")</f>
        <v>10</v>
      </c>
      <c r="K6079" s="32">
        <f>1/Table1[[#This Row],[Duration (Time between doses '[in hours'])]]</f>
        <v>4.1666666666666664E-2</v>
      </c>
      <c r="L6079" s="33">
        <f>Table1[[#This Row],[number doses per hour]]*INDEX(Table2[price per dose],Table1[[#This Row],[Drug ID]])</f>
        <v>1.2958049999999997</v>
      </c>
      <c r="M6079" s="11" t="b">
        <f>AND(Table1[[#This Row],[hour of cancellation 0 to 23]]&gt;=0,Table1[[#This Row],[hour of cancellation 0 to 23]]&lt;=23)</f>
        <v>1</v>
      </c>
    </row>
    <row r="6080" spans="1:13" x14ac:dyDescent="0.3">
      <c r="A6080" s="1">
        <v>6079</v>
      </c>
      <c r="B6080" s="1">
        <v>3</v>
      </c>
      <c r="C6080" s="2">
        <v>41176.488497440194</v>
      </c>
      <c r="D6080" s="2">
        <v>41236.48819444445</v>
      </c>
      <c r="E6080" s="1">
        <v>24</v>
      </c>
      <c r="F6080" s="2">
        <v>41179.544436997698</v>
      </c>
      <c r="G6080" s="1">
        <v>0</v>
      </c>
      <c r="H6080" s="32">
        <f>IFERROR(HOUR(Table1[[#This Row],[Cancel Date/time]])+MINUTE(Table1[[#This Row],[Cancel Date/time]])/60,"not cancelled")</f>
        <v>13.05</v>
      </c>
      <c r="I6080" s="47">
        <f>IFERROR(ROUND(Table1[[#This Row],[cancellation time decimal]],0),"not cancelled")</f>
        <v>13</v>
      </c>
      <c r="J6080" s="10">
        <f>IFERROR(MOD(Table1[[#This Row],[cancellation hour rounded]],24),"not cancelled")</f>
        <v>13</v>
      </c>
      <c r="K6080" s="32">
        <f>1/Table1[[#This Row],[Duration (Time between doses '[in hours'])]]</f>
        <v>4.1666666666666664E-2</v>
      </c>
      <c r="L6080" s="33">
        <f>Table1[[#This Row],[number doses per hour]]*INDEX(Table2[price per dose],Table1[[#This Row],[Drug ID]])</f>
        <v>0.18133000000000002</v>
      </c>
      <c r="M6080" s="11" t="b">
        <f>AND(Table1[[#This Row],[hour of cancellation 0 to 23]]&gt;=0,Table1[[#This Row],[hour of cancellation 0 to 23]]&lt;=23)</f>
        <v>1</v>
      </c>
    </row>
    <row r="6081" spans="1:13" x14ac:dyDescent="0.3">
      <c r="A6081" s="1">
        <v>6080</v>
      </c>
      <c r="B6081" s="1">
        <v>1</v>
      </c>
      <c r="C6081" s="2">
        <v>41176.479721300537</v>
      </c>
      <c r="D6081" s="2">
        <v>41236.479166666672</v>
      </c>
      <c r="E6081" s="1">
        <v>12</v>
      </c>
      <c r="F6081" s="2">
        <v>41177.300757809062</v>
      </c>
      <c r="G6081" s="1">
        <v>0</v>
      </c>
      <c r="H6081" s="32">
        <f>IFERROR(HOUR(Table1[[#This Row],[Cancel Date/time]])+MINUTE(Table1[[#This Row],[Cancel Date/time]])/60,"not cancelled")</f>
        <v>7.2166666666666668</v>
      </c>
      <c r="I6081" s="47">
        <f>IFERROR(ROUND(Table1[[#This Row],[cancellation time decimal]],0),"not cancelled")</f>
        <v>7</v>
      </c>
      <c r="J6081" s="10">
        <f>IFERROR(MOD(Table1[[#This Row],[cancellation hour rounded]],24),"not cancelled")</f>
        <v>7</v>
      </c>
      <c r="K6081" s="32">
        <f>1/Table1[[#This Row],[Duration (Time between doses '[in hours'])]]</f>
        <v>8.3333333333333329E-2</v>
      </c>
      <c r="L6081" s="33">
        <f>Table1[[#This Row],[number doses per hour]]*INDEX(Table2[price per dose],Table1[[#This Row],[Drug ID]])</f>
        <v>0.56619444444444444</v>
      </c>
      <c r="M6081" s="11" t="b">
        <f>AND(Table1[[#This Row],[hour of cancellation 0 to 23]]&gt;=0,Table1[[#This Row],[hour of cancellation 0 to 23]]&lt;=23)</f>
        <v>1</v>
      </c>
    </row>
    <row r="6082" spans="1:13" hidden="1" x14ac:dyDescent="0.3">
      <c r="A6082" s="1">
        <v>6081</v>
      </c>
      <c r="B6082" s="1">
        <v>1</v>
      </c>
      <c r="C6082" s="2">
        <v>41176.461816613853</v>
      </c>
      <c r="D6082" s="2">
        <v>41179.795059337244</v>
      </c>
      <c r="E6082" s="1">
        <v>8</v>
      </c>
      <c r="F6082" s="2" t="s">
        <v>5</v>
      </c>
      <c r="G6082" s="1">
        <v>0</v>
      </c>
      <c r="H6082" s="32" t="str">
        <f>IFERROR(HOUR(Table1[[#This Row],[Cancel Date/time]])+MINUTE(Table1[[#This Row],[Cancel Date/time]])/60,"not cancelled")</f>
        <v>not cancelled</v>
      </c>
      <c r="I6082" s="47" t="str">
        <f>IFERROR(ROUND(Table1[[#This Row],[cancellation time decimal]],0),"not cancelled")</f>
        <v>not cancelled</v>
      </c>
      <c r="J6082" s="10" t="str">
        <f>IFERROR(MOD(Table1[[#This Row],[cancellation hour rounded]],24),"not cancelled")</f>
        <v>not cancelled</v>
      </c>
      <c r="K6082" s="32">
        <f>1/Table1[[#This Row],[Duration (Time between doses '[in hours'])]]</f>
        <v>0.125</v>
      </c>
      <c r="L6082" s="33">
        <f>Table1[[#This Row],[number doses per hour]]*INDEX(Table2[price per dose],Table1[[#This Row],[Drug ID]])</f>
        <v>0.84929166666666667</v>
      </c>
      <c r="M6082" s="11" t="b">
        <f>AND(Table1[[#This Row],[hour of cancellation 0 to 23]]&gt;=0,Table1[[#This Row],[hour of cancellation 0 to 23]]&lt;=23)</f>
        <v>0</v>
      </c>
    </row>
    <row r="6083" spans="1:13" x14ac:dyDescent="0.3">
      <c r="A6083" s="1">
        <v>6082</v>
      </c>
      <c r="B6083" s="1">
        <v>5</v>
      </c>
      <c r="C6083" s="2">
        <v>41176.484368927478</v>
      </c>
      <c r="D6083" s="2">
        <v>41236.484027777777</v>
      </c>
      <c r="E6083" s="1">
        <v>24</v>
      </c>
      <c r="F6083" s="2">
        <v>41180.581058237905</v>
      </c>
      <c r="G6083" s="1">
        <v>0</v>
      </c>
      <c r="H6083" s="32">
        <f>IFERROR(HOUR(Table1[[#This Row],[Cancel Date/time]])+MINUTE(Table1[[#This Row],[Cancel Date/time]])/60,"not cancelled")</f>
        <v>13.933333333333334</v>
      </c>
      <c r="I6083" s="47">
        <f>IFERROR(ROUND(Table1[[#This Row],[cancellation time decimal]],0),"not cancelled")</f>
        <v>14</v>
      </c>
      <c r="J6083" s="10">
        <f>IFERROR(MOD(Table1[[#This Row],[cancellation hour rounded]],24),"not cancelled")</f>
        <v>14</v>
      </c>
      <c r="K6083" s="32">
        <f>1/Table1[[#This Row],[Duration (Time between doses '[in hours'])]]</f>
        <v>4.1666666666666664E-2</v>
      </c>
      <c r="L6083" s="33">
        <f>Table1[[#This Row],[number doses per hour]]*INDEX(Table2[price per dose],Table1[[#This Row],[Drug ID]])</f>
        <v>0.2815833333333333</v>
      </c>
      <c r="M6083" s="11" t="b">
        <f>AND(Table1[[#This Row],[hour of cancellation 0 to 23]]&gt;=0,Table1[[#This Row],[hour of cancellation 0 to 23]]&lt;=23)</f>
        <v>1</v>
      </c>
    </row>
    <row r="6084" spans="1:13" x14ac:dyDescent="0.3">
      <c r="A6084" s="1">
        <v>6083</v>
      </c>
      <c r="B6084" s="1">
        <v>1</v>
      </c>
      <c r="C6084" s="2">
        <v>41176.514953833997</v>
      </c>
      <c r="D6084" s="2">
        <v>41236.51458333333</v>
      </c>
      <c r="E6084" s="1">
        <v>8</v>
      </c>
      <c r="F6084" s="2">
        <v>41176.68567142864</v>
      </c>
      <c r="G6084" s="1">
        <v>0</v>
      </c>
      <c r="H6084" s="32">
        <f>IFERROR(HOUR(Table1[[#This Row],[Cancel Date/time]])+MINUTE(Table1[[#This Row],[Cancel Date/time]])/60,"not cancelled")</f>
        <v>16.45</v>
      </c>
      <c r="I6084" s="47">
        <f>IFERROR(ROUND(Table1[[#This Row],[cancellation time decimal]],0),"not cancelled")</f>
        <v>16</v>
      </c>
      <c r="J6084" s="10">
        <f>IFERROR(MOD(Table1[[#This Row],[cancellation hour rounded]],24),"not cancelled")</f>
        <v>16</v>
      </c>
      <c r="K6084" s="32">
        <f>1/Table1[[#This Row],[Duration (Time between doses '[in hours'])]]</f>
        <v>0.125</v>
      </c>
      <c r="L6084" s="33">
        <f>Table1[[#This Row],[number doses per hour]]*INDEX(Table2[price per dose],Table1[[#This Row],[Drug ID]])</f>
        <v>0.84929166666666667</v>
      </c>
      <c r="M6084" s="11" t="b">
        <f>AND(Table1[[#This Row],[hour of cancellation 0 to 23]]&gt;=0,Table1[[#This Row],[hour of cancellation 0 to 23]]&lt;=23)</f>
        <v>1</v>
      </c>
    </row>
    <row r="6085" spans="1:13" x14ac:dyDescent="0.3">
      <c r="A6085" s="1">
        <v>6084</v>
      </c>
      <c r="B6085" s="1">
        <v>4</v>
      </c>
      <c r="C6085" s="2">
        <v>41176.510482876816</v>
      </c>
      <c r="D6085" s="2">
        <v>41236.510416666664</v>
      </c>
      <c r="E6085" s="1">
        <v>12</v>
      </c>
      <c r="F6085" s="2">
        <v>41179.505511070718</v>
      </c>
      <c r="G6085" s="1">
        <v>0</v>
      </c>
      <c r="H6085" s="32">
        <f>IFERROR(HOUR(Table1[[#This Row],[Cancel Date/time]])+MINUTE(Table1[[#This Row],[Cancel Date/time]])/60,"not cancelled")</f>
        <v>12.116666666666667</v>
      </c>
      <c r="I6085" s="47">
        <f>IFERROR(ROUND(Table1[[#This Row],[cancellation time decimal]],0),"not cancelled")</f>
        <v>12</v>
      </c>
      <c r="J6085" s="10">
        <f>IFERROR(MOD(Table1[[#This Row],[cancellation hour rounded]],24),"not cancelled")</f>
        <v>12</v>
      </c>
      <c r="K6085" s="32">
        <f>1/Table1[[#This Row],[Duration (Time between doses '[in hours'])]]</f>
        <v>8.3333333333333329E-2</v>
      </c>
      <c r="L6085" s="33">
        <f>Table1[[#This Row],[number doses per hour]]*INDEX(Table2[price per dose],Table1[[#This Row],[Drug ID]])</f>
        <v>1.448055119047619</v>
      </c>
      <c r="M6085" s="11" t="b">
        <f>AND(Table1[[#This Row],[hour of cancellation 0 to 23]]&gt;=0,Table1[[#This Row],[hour of cancellation 0 to 23]]&lt;=23)</f>
        <v>1</v>
      </c>
    </row>
    <row r="6086" spans="1:13" x14ac:dyDescent="0.3">
      <c r="A6086" s="1">
        <v>6085</v>
      </c>
      <c r="B6086" s="1">
        <v>2</v>
      </c>
      <c r="C6086" s="2">
        <v>41176.514766202519</v>
      </c>
      <c r="D6086" s="2">
        <v>41236.51458333333</v>
      </c>
      <c r="E6086" s="1">
        <v>10</v>
      </c>
      <c r="F6086" s="2">
        <v>41177.653108633174</v>
      </c>
      <c r="G6086" s="1">
        <v>0</v>
      </c>
      <c r="H6086" s="32">
        <f>IFERROR(HOUR(Table1[[#This Row],[Cancel Date/time]])+MINUTE(Table1[[#This Row],[Cancel Date/time]])/60,"not cancelled")</f>
        <v>15.666666666666666</v>
      </c>
      <c r="I6086" s="47">
        <f>IFERROR(ROUND(Table1[[#This Row],[cancellation time decimal]],0),"not cancelled")</f>
        <v>16</v>
      </c>
      <c r="J6086" s="10">
        <f>IFERROR(MOD(Table1[[#This Row],[cancellation hour rounded]],24),"not cancelled")</f>
        <v>16</v>
      </c>
      <c r="K6086" s="32">
        <f>1/Table1[[#This Row],[Duration (Time between doses '[in hours'])]]</f>
        <v>0.1</v>
      </c>
      <c r="L6086" s="33">
        <f>Table1[[#This Row],[number doses per hour]]*INDEX(Table2[price per dose],Table1[[#This Row],[Drug ID]])</f>
        <v>0.84959999999999969</v>
      </c>
      <c r="M6086" s="11" t="b">
        <f>AND(Table1[[#This Row],[hour of cancellation 0 to 23]]&gt;=0,Table1[[#This Row],[hour of cancellation 0 to 23]]&lt;=23)</f>
        <v>1</v>
      </c>
    </row>
    <row r="6087" spans="1:13" hidden="1" x14ac:dyDescent="0.3">
      <c r="A6087" s="1">
        <v>6086</v>
      </c>
      <c r="B6087" s="1">
        <v>1</v>
      </c>
      <c r="C6087" s="2">
        <v>41176.518662998031</v>
      </c>
      <c r="D6087" s="2">
        <v>41179.351838198454</v>
      </c>
      <c r="E6087" s="1">
        <v>8</v>
      </c>
      <c r="F6087" s="2" t="s">
        <v>5</v>
      </c>
      <c r="G6087" s="1">
        <v>0</v>
      </c>
      <c r="H6087" s="32" t="str">
        <f>IFERROR(HOUR(Table1[[#This Row],[Cancel Date/time]])+MINUTE(Table1[[#This Row],[Cancel Date/time]])/60,"not cancelled")</f>
        <v>not cancelled</v>
      </c>
      <c r="I6087" s="47" t="str">
        <f>IFERROR(ROUND(Table1[[#This Row],[cancellation time decimal]],0),"not cancelled")</f>
        <v>not cancelled</v>
      </c>
      <c r="J6087" s="10" t="str">
        <f>IFERROR(MOD(Table1[[#This Row],[cancellation hour rounded]],24),"not cancelled")</f>
        <v>not cancelled</v>
      </c>
      <c r="K6087" s="32">
        <f>1/Table1[[#This Row],[Duration (Time between doses '[in hours'])]]</f>
        <v>0.125</v>
      </c>
      <c r="L6087" s="33">
        <f>Table1[[#This Row],[number doses per hour]]*INDEX(Table2[price per dose],Table1[[#This Row],[Drug ID]])</f>
        <v>0.84929166666666667</v>
      </c>
      <c r="M6087" s="11" t="b">
        <f>AND(Table1[[#This Row],[hour of cancellation 0 to 23]]&gt;=0,Table1[[#This Row],[hour of cancellation 0 to 23]]&lt;=23)</f>
        <v>0</v>
      </c>
    </row>
    <row r="6088" spans="1:13" hidden="1" x14ac:dyDescent="0.3">
      <c r="A6088" s="1">
        <v>6087</v>
      </c>
      <c r="B6088" s="1">
        <v>2</v>
      </c>
      <c r="C6088" s="2">
        <v>41176.685888232518</v>
      </c>
      <c r="D6088" s="2">
        <v>41179.810284309271</v>
      </c>
      <c r="E6088" s="1">
        <v>10</v>
      </c>
      <c r="F6088" s="2" t="s">
        <v>5</v>
      </c>
      <c r="G6088" s="1">
        <v>0</v>
      </c>
      <c r="H6088" s="32" t="str">
        <f>IFERROR(HOUR(Table1[[#This Row],[Cancel Date/time]])+MINUTE(Table1[[#This Row],[Cancel Date/time]])/60,"not cancelled")</f>
        <v>not cancelled</v>
      </c>
      <c r="I6088" s="47" t="str">
        <f>IFERROR(ROUND(Table1[[#This Row],[cancellation time decimal]],0),"not cancelled")</f>
        <v>not cancelled</v>
      </c>
      <c r="J6088" s="10" t="str">
        <f>IFERROR(MOD(Table1[[#This Row],[cancellation hour rounded]],24),"not cancelled")</f>
        <v>not cancelled</v>
      </c>
      <c r="K6088" s="32">
        <f>1/Table1[[#This Row],[Duration (Time between doses '[in hours'])]]</f>
        <v>0.1</v>
      </c>
      <c r="L6088" s="33">
        <f>Table1[[#This Row],[number doses per hour]]*INDEX(Table2[price per dose],Table1[[#This Row],[Drug ID]])</f>
        <v>0.84959999999999969</v>
      </c>
      <c r="M6088" s="11" t="b">
        <f>AND(Table1[[#This Row],[hour of cancellation 0 to 23]]&gt;=0,Table1[[#This Row],[hour of cancellation 0 to 23]]&lt;=23)</f>
        <v>0</v>
      </c>
    </row>
    <row r="6089" spans="1:13" x14ac:dyDescent="0.3">
      <c r="A6089" s="1">
        <v>6088</v>
      </c>
      <c r="B6089" s="1">
        <v>1</v>
      </c>
      <c r="C6089" s="2">
        <v>41176.714796905544</v>
      </c>
      <c r="D6089" s="2">
        <v>41236.714583333334</v>
      </c>
      <c r="E6089" s="1">
        <v>8</v>
      </c>
      <c r="F6089" s="2">
        <v>41176.881354768797</v>
      </c>
      <c r="G6089" s="1">
        <v>0</v>
      </c>
      <c r="H6089" s="32">
        <f>IFERROR(HOUR(Table1[[#This Row],[Cancel Date/time]])+MINUTE(Table1[[#This Row],[Cancel Date/time]])/60,"not cancelled")</f>
        <v>21.15</v>
      </c>
      <c r="I6089" s="47">
        <f>IFERROR(ROUND(Table1[[#This Row],[cancellation time decimal]],0),"not cancelled")</f>
        <v>21</v>
      </c>
      <c r="J6089" s="10">
        <f>IFERROR(MOD(Table1[[#This Row],[cancellation hour rounded]],24),"not cancelled")</f>
        <v>21</v>
      </c>
      <c r="K6089" s="32">
        <f>1/Table1[[#This Row],[Duration (Time between doses '[in hours'])]]</f>
        <v>0.125</v>
      </c>
      <c r="L6089" s="33">
        <f>Table1[[#This Row],[number doses per hour]]*INDEX(Table2[price per dose],Table1[[#This Row],[Drug ID]])</f>
        <v>0.84929166666666667</v>
      </c>
      <c r="M6089" s="11" t="b">
        <f>AND(Table1[[#This Row],[hour of cancellation 0 to 23]]&gt;=0,Table1[[#This Row],[hour of cancellation 0 to 23]]&lt;=23)</f>
        <v>1</v>
      </c>
    </row>
    <row r="6090" spans="1:13" x14ac:dyDescent="0.3">
      <c r="A6090" s="1">
        <v>6089</v>
      </c>
      <c r="B6090" s="1">
        <v>5</v>
      </c>
      <c r="C6090" s="2">
        <v>41176.782751993502</v>
      </c>
      <c r="D6090" s="2">
        <v>41236.782638888886</v>
      </c>
      <c r="E6090" s="1">
        <v>24</v>
      </c>
      <c r="F6090" s="2">
        <v>41179.471358266193</v>
      </c>
      <c r="G6090" s="1">
        <v>0</v>
      </c>
      <c r="H6090" s="32">
        <f>IFERROR(HOUR(Table1[[#This Row],[Cancel Date/time]])+MINUTE(Table1[[#This Row],[Cancel Date/time]])/60,"not cancelled")</f>
        <v>11.3</v>
      </c>
      <c r="I6090" s="47">
        <f>IFERROR(ROUND(Table1[[#This Row],[cancellation time decimal]],0),"not cancelled")</f>
        <v>11</v>
      </c>
      <c r="J6090" s="10">
        <f>IFERROR(MOD(Table1[[#This Row],[cancellation hour rounded]],24),"not cancelled")</f>
        <v>11</v>
      </c>
      <c r="K6090" s="32">
        <f>1/Table1[[#This Row],[Duration (Time between doses '[in hours'])]]</f>
        <v>4.1666666666666664E-2</v>
      </c>
      <c r="L6090" s="33">
        <f>Table1[[#This Row],[number doses per hour]]*INDEX(Table2[price per dose],Table1[[#This Row],[Drug ID]])</f>
        <v>0.2815833333333333</v>
      </c>
      <c r="M6090" s="11" t="b">
        <f>AND(Table1[[#This Row],[hour of cancellation 0 to 23]]&gt;=0,Table1[[#This Row],[hour of cancellation 0 to 23]]&lt;=23)</f>
        <v>1</v>
      </c>
    </row>
    <row r="6091" spans="1:13" x14ac:dyDescent="0.3">
      <c r="A6091" s="1">
        <v>6090</v>
      </c>
      <c r="B6091" s="1">
        <v>2</v>
      </c>
      <c r="C6091" s="2">
        <v>41176.828334215345</v>
      </c>
      <c r="D6091" s="2">
        <v>41236.827777777777</v>
      </c>
      <c r="E6091" s="1">
        <v>10</v>
      </c>
      <c r="F6091" s="2">
        <v>41177.398029970849</v>
      </c>
      <c r="G6091" s="1">
        <v>0</v>
      </c>
      <c r="H6091" s="32">
        <f>IFERROR(HOUR(Table1[[#This Row],[Cancel Date/time]])+MINUTE(Table1[[#This Row],[Cancel Date/time]])/60,"not cancelled")</f>
        <v>9.5500000000000007</v>
      </c>
      <c r="I6091" s="47">
        <f>IFERROR(ROUND(Table1[[#This Row],[cancellation time decimal]],0),"not cancelled")</f>
        <v>10</v>
      </c>
      <c r="J6091" s="10">
        <f>IFERROR(MOD(Table1[[#This Row],[cancellation hour rounded]],24),"not cancelled")</f>
        <v>10</v>
      </c>
      <c r="K6091" s="32">
        <f>1/Table1[[#This Row],[Duration (Time between doses '[in hours'])]]</f>
        <v>0.1</v>
      </c>
      <c r="L6091" s="33">
        <f>Table1[[#This Row],[number doses per hour]]*INDEX(Table2[price per dose],Table1[[#This Row],[Drug ID]])</f>
        <v>0.84959999999999969</v>
      </c>
      <c r="M6091" s="11" t="b">
        <f>AND(Table1[[#This Row],[hour of cancellation 0 to 23]]&gt;=0,Table1[[#This Row],[hour of cancellation 0 to 23]]&lt;=23)</f>
        <v>1</v>
      </c>
    </row>
    <row r="6092" spans="1:13" x14ac:dyDescent="0.3">
      <c r="A6092" s="1">
        <v>6091</v>
      </c>
      <c r="B6092" s="1">
        <v>5</v>
      </c>
      <c r="C6092" s="2">
        <v>41176.854771724065</v>
      </c>
      <c r="D6092" s="2">
        <v>41236.854166666672</v>
      </c>
      <c r="E6092" s="1">
        <v>24</v>
      </c>
      <c r="F6092" s="2">
        <v>41178.555915418488</v>
      </c>
      <c r="G6092" s="1">
        <v>0</v>
      </c>
      <c r="H6092" s="32">
        <f>IFERROR(HOUR(Table1[[#This Row],[Cancel Date/time]])+MINUTE(Table1[[#This Row],[Cancel Date/time]])/60,"not cancelled")</f>
        <v>13.333333333333334</v>
      </c>
      <c r="I6092" s="47">
        <f>IFERROR(ROUND(Table1[[#This Row],[cancellation time decimal]],0),"not cancelled")</f>
        <v>13</v>
      </c>
      <c r="J6092" s="10">
        <f>IFERROR(MOD(Table1[[#This Row],[cancellation hour rounded]],24),"not cancelled")</f>
        <v>13</v>
      </c>
      <c r="K6092" s="32">
        <f>1/Table1[[#This Row],[Duration (Time between doses '[in hours'])]]</f>
        <v>4.1666666666666664E-2</v>
      </c>
      <c r="L6092" s="33">
        <f>Table1[[#This Row],[number doses per hour]]*INDEX(Table2[price per dose],Table1[[#This Row],[Drug ID]])</f>
        <v>0.2815833333333333</v>
      </c>
      <c r="M6092" s="11" t="b">
        <f>AND(Table1[[#This Row],[hour of cancellation 0 to 23]]&gt;=0,Table1[[#This Row],[hour of cancellation 0 to 23]]&lt;=23)</f>
        <v>1</v>
      </c>
    </row>
    <row r="6093" spans="1:13" x14ac:dyDescent="0.3">
      <c r="A6093" s="1">
        <v>6092</v>
      </c>
      <c r="B6093" s="1">
        <v>6</v>
      </c>
      <c r="C6093" s="2">
        <v>41176.902152759176</v>
      </c>
      <c r="D6093" s="2">
        <v>41236.902083333334</v>
      </c>
      <c r="E6093" s="1">
        <v>24</v>
      </c>
      <c r="F6093" s="2">
        <v>41180.878351146966</v>
      </c>
      <c r="G6093" s="1">
        <v>0</v>
      </c>
      <c r="H6093" s="32">
        <f>IFERROR(HOUR(Table1[[#This Row],[Cancel Date/time]])+MINUTE(Table1[[#This Row],[Cancel Date/time]])/60,"not cancelled")</f>
        <v>21.066666666666666</v>
      </c>
      <c r="I6093" s="47">
        <f>IFERROR(ROUND(Table1[[#This Row],[cancellation time decimal]],0),"not cancelled")</f>
        <v>21</v>
      </c>
      <c r="J6093" s="10">
        <f>IFERROR(MOD(Table1[[#This Row],[cancellation hour rounded]],24),"not cancelled")</f>
        <v>21</v>
      </c>
      <c r="K6093" s="32">
        <f>1/Table1[[#This Row],[Duration (Time between doses '[in hours'])]]</f>
        <v>4.1666666666666664E-2</v>
      </c>
      <c r="L6093" s="33">
        <f>Table1[[#This Row],[number doses per hour]]*INDEX(Table2[price per dose],Table1[[#This Row],[Drug ID]])</f>
        <v>0.35218749999999999</v>
      </c>
      <c r="M6093" s="11" t="b">
        <f>AND(Table1[[#This Row],[hour of cancellation 0 to 23]]&gt;=0,Table1[[#This Row],[hour of cancellation 0 to 23]]&lt;=23)</f>
        <v>1</v>
      </c>
    </row>
    <row r="6094" spans="1:13" x14ac:dyDescent="0.3">
      <c r="A6094" s="1">
        <v>6093</v>
      </c>
      <c r="B6094" s="1">
        <v>5</v>
      </c>
      <c r="C6094" s="2">
        <v>41176.997299519768</v>
      </c>
      <c r="D6094" s="2">
        <v>41181.497222222228</v>
      </c>
      <c r="E6094" s="1">
        <v>24</v>
      </c>
      <c r="F6094" s="2">
        <v>41178.551191519167</v>
      </c>
      <c r="G6094" s="1">
        <v>0</v>
      </c>
      <c r="H6094" s="32">
        <f>IFERROR(HOUR(Table1[[#This Row],[Cancel Date/time]])+MINUTE(Table1[[#This Row],[Cancel Date/time]])/60,"not cancelled")</f>
        <v>13.216666666666667</v>
      </c>
      <c r="I6094" s="47">
        <f>IFERROR(ROUND(Table1[[#This Row],[cancellation time decimal]],0),"not cancelled")</f>
        <v>13</v>
      </c>
      <c r="J6094" s="10">
        <f>IFERROR(MOD(Table1[[#This Row],[cancellation hour rounded]],24),"not cancelled")</f>
        <v>13</v>
      </c>
      <c r="K6094" s="32">
        <f>1/Table1[[#This Row],[Duration (Time between doses '[in hours'])]]</f>
        <v>4.1666666666666664E-2</v>
      </c>
      <c r="L6094" s="33">
        <f>Table1[[#This Row],[number doses per hour]]*INDEX(Table2[price per dose],Table1[[#This Row],[Drug ID]])</f>
        <v>0.2815833333333333</v>
      </c>
      <c r="M6094" s="11" t="b">
        <f>AND(Table1[[#This Row],[hour of cancellation 0 to 23]]&gt;=0,Table1[[#This Row],[hour of cancellation 0 to 23]]&lt;=23)</f>
        <v>1</v>
      </c>
    </row>
    <row r="6095" spans="1:13" x14ac:dyDescent="0.3">
      <c r="A6095" s="1">
        <v>6094</v>
      </c>
      <c r="B6095" s="1">
        <v>1</v>
      </c>
      <c r="C6095" s="2">
        <v>41177.059496201735</v>
      </c>
      <c r="D6095" s="2">
        <v>41237.059027777774</v>
      </c>
      <c r="E6095" s="1">
        <v>8</v>
      </c>
      <c r="F6095" s="2">
        <v>41177.446660322996</v>
      </c>
      <c r="G6095" s="1">
        <v>0</v>
      </c>
      <c r="H6095" s="32">
        <f>IFERROR(HOUR(Table1[[#This Row],[Cancel Date/time]])+MINUTE(Table1[[#This Row],[Cancel Date/time]])/60,"not cancelled")</f>
        <v>10.716666666666667</v>
      </c>
      <c r="I6095" s="47">
        <f>IFERROR(ROUND(Table1[[#This Row],[cancellation time decimal]],0),"not cancelled")</f>
        <v>11</v>
      </c>
      <c r="J6095" s="10">
        <f>IFERROR(MOD(Table1[[#This Row],[cancellation hour rounded]],24),"not cancelled")</f>
        <v>11</v>
      </c>
      <c r="K6095" s="32">
        <f>1/Table1[[#This Row],[Duration (Time between doses '[in hours'])]]</f>
        <v>0.125</v>
      </c>
      <c r="L6095" s="33">
        <f>Table1[[#This Row],[number doses per hour]]*INDEX(Table2[price per dose],Table1[[#This Row],[Drug ID]])</f>
        <v>0.84929166666666667</v>
      </c>
      <c r="M6095" s="11" t="b">
        <f>AND(Table1[[#This Row],[hour of cancellation 0 to 23]]&gt;=0,Table1[[#This Row],[hour of cancellation 0 to 23]]&lt;=23)</f>
        <v>1</v>
      </c>
    </row>
    <row r="6096" spans="1:13" hidden="1" x14ac:dyDescent="0.3">
      <c r="A6096" s="1">
        <v>6095</v>
      </c>
      <c r="B6096" s="1">
        <v>7</v>
      </c>
      <c r="C6096" s="2">
        <v>41177.065927908137</v>
      </c>
      <c r="D6096" s="2">
        <v>41179.232198386781</v>
      </c>
      <c r="E6096" s="1">
        <v>24</v>
      </c>
      <c r="F6096" s="2" t="s">
        <v>5</v>
      </c>
      <c r="G6096" s="1">
        <v>0</v>
      </c>
      <c r="H6096" s="32" t="str">
        <f>IFERROR(HOUR(Table1[[#This Row],[Cancel Date/time]])+MINUTE(Table1[[#This Row],[Cancel Date/time]])/60,"not cancelled")</f>
        <v>not cancelled</v>
      </c>
      <c r="I6096" s="47" t="str">
        <f>IFERROR(ROUND(Table1[[#This Row],[cancellation time decimal]],0),"not cancelled")</f>
        <v>not cancelled</v>
      </c>
      <c r="J6096" s="10" t="str">
        <f>IFERROR(MOD(Table1[[#This Row],[cancellation hour rounded]],24),"not cancelled")</f>
        <v>not cancelled</v>
      </c>
      <c r="K6096" s="32">
        <f>1/Table1[[#This Row],[Duration (Time between doses '[in hours'])]]</f>
        <v>4.1666666666666664E-2</v>
      </c>
      <c r="L6096" s="33">
        <f>Table1[[#This Row],[number doses per hour]]*INDEX(Table2[price per dose],Table1[[#This Row],[Drug ID]])</f>
        <v>1.2958049999999997</v>
      </c>
      <c r="M6096" s="11" t="b">
        <f>AND(Table1[[#This Row],[hour of cancellation 0 to 23]]&gt;=0,Table1[[#This Row],[hour of cancellation 0 to 23]]&lt;=23)</f>
        <v>0</v>
      </c>
    </row>
    <row r="6097" spans="1:13" x14ac:dyDescent="0.3">
      <c r="A6097" s="1">
        <v>6096</v>
      </c>
      <c r="B6097" s="1">
        <v>3</v>
      </c>
      <c r="C6097" s="2">
        <v>41177.132237115293</v>
      </c>
      <c r="D6097" s="2">
        <v>41237.131944444445</v>
      </c>
      <c r="E6097" s="1">
        <v>24</v>
      </c>
      <c r="F6097" s="2">
        <v>41179.104956664021</v>
      </c>
      <c r="G6097" s="1">
        <v>0</v>
      </c>
      <c r="H6097" s="32">
        <f>IFERROR(HOUR(Table1[[#This Row],[Cancel Date/time]])+MINUTE(Table1[[#This Row],[Cancel Date/time]])/60,"not cancelled")</f>
        <v>2.5166666666666666</v>
      </c>
      <c r="I6097" s="47">
        <f>IFERROR(ROUND(Table1[[#This Row],[cancellation time decimal]],0),"not cancelled")</f>
        <v>3</v>
      </c>
      <c r="J6097" s="10">
        <f>IFERROR(MOD(Table1[[#This Row],[cancellation hour rounded]],24),"not cancelled")</f>
        <v>3</v>
      </c>
      <c r="K6097" s="32">
        <f>1/Table1[[#This Row],[Duration (Time between doses '[in hours'])]]</f>
        <v>4.1666666666666664E-2</v>
      </c>
      <c r="L6097" s="33">
        <f>Table1[[#This Row],[number doses per hour]]*INDEX(Table2[price per dose],Table1[[#This Row],[Drug ID]])</f>
        <v>0.18133000000000002</v>
      </c>
      <c r="M6097" s="11" t="b">
        <f>AND(Table1[[#This Row],[hour of cancellation 0 to 23]]&gt;=0,Table1[[#This Row],[hour of cancellation 0 to 23]]&lt;=23)</f>
        <v>1</v>
      </c>
    </row>
    <row r="6098" spans="1:13" x14ac:dyDescent="0.3">
      <c r="A6098" s="1">
        <v>6097</v>
      </c>
      <c r="B6098" s="1">
        <v>5</v>
      </c>
      <c r="C6098" s="2">
        <v>41177.163124710576</v>
      </c>
      <c r="D6098" s="2">
        <v>41237.162499999999</v>
      </c>
      <c r="E6098" s="1">
        <v>24</v>
      </c>
      <c r="F6098" s="2">
        <v>41178.95113470764</v>
      </c>
      <c r="G6098" s="1">
        <v>0</v>
      </c>
      <c r="H6098" s="32">
        <f>IFERROR(HOUR(Table1[[#This Row],[Cancel Date/time]])+MINUTE(Table1[[#This Row],[Cancel Date/time]])/60,"not cancelled")</f>
        <v>22.816666666666666</v>
      </c>
      <c r="I6098" s="47">
        <f>IFERROR(ROUND(Table1[[#This Row],[cancellation time decimal]],0),"not cancelled")</f>
        <v>23</v>
      </c>
      <c r="J6098" s="10">
        <f>IFERROR(MOD(Table1[[#This Row],[cancellation hour rounded]],24),"not cancelled")</f>
        <v>23</v>
      </c>
      <c r="K6098" s="32">
        <f>1/Table1[[#This Row],[Duration (Time between doses '[in hours'])]]</f>
        <v>4.1666666666666664E-2</v>
      </c>
      <c r="L6098" s="33">
        <f>Table1[[#This Row],[number doses per hour]]*INDEX(Table2[price per dose],Table1[[#This Row],[Drug ID]])</f>
        <v>0.2815833333333333</v>
      </c>
      <c r="M6098" s="11" t="b">
        <f>AND(Table1[[#This Row],[hour of cancellation 0 to 23]]&gt;=0,Table1[[#This Row],[hour of cancellation 0 to 23]]&lt;=23)</f>
        <v>1</v>
      </c>
    </row>
    <row r="6099" spans="1:13" x14ac:dyDescent="0.3">
      <c r="A6099" s="1">
        <v>6098</v>
      </c>
      <c r="B6099" s="1">
        <v>11</v>
      </c>
      <c r="C6099" s="2">
        <v>41177.167806077508</v>
      </c>
      <c r="D6099" s="2">
        <v>41237.167361111111</v>
      </c>
      <c r="E6099" s="1">
        <v>1</v>
      </c>
      <c r="F6099" s="2">
        <v>41181.143772694581</v>
      </c>
      <c r="G6099" s="1">
        <v>1</v>
      </c>
      <c r="H6099" s="32">
        <f>IFERROR(HOUR(Table1[[#This Row],[Cancel Date/time]])+MINUTE(Table1[[#This Row],[Cancel Date/time]])/60,"not cancelled")</f>
        <v>3.45</v>
      </c>
      <c r="I6099" s="47">
        <f>IFERROR(ROUND(Table1[[#This Row],[cancellation time decimal]],0),"not cancelled")</f>
        <v>3</v>
      </c>
      <c r="J6099" s="10">
        <f>IFERROR(MOD(Table1[[#This Row],[cancellation hour rounded]],24),"not cancelled")</f>
        <v>3</v>
      </c>
      <c r="K6099" s="32">
        <f>1/Table1[[#This Row],[Duration (Time between doses '[in hours'])]]</f>
        <v>1</v>
      </c>
      <c r="L6099" s="33">
        <f>Table1[[#This Row],[number doses per hour]]*INDEX(Table2[price per dose],Table1[[#This Row],[Drug ID]])</f>
        <v>1</v>
      </c>
      <c r="M6099" s="11" t="b">
        <f>AND(Table1[[#This Row],[hour of cancellation 0 to 23]]&gt;=0,Table1[[#This Row],[hour of cancellation 0 to 23]]&lt;=23)</f>
        <v>1</v>
      </c>
    </row>
    <row r="6100" spans="1:13" x14ac:dyDescent="0.3">
      <c r="A6100" s="1">
        <v>6099</v>
      </c>
      <c r="B6100" s="1">
        <v>1</v>
      </c>
      <c r="C6100" s="2">
        <v>41177.273204758392</v>
      </c>
      <c r="D6100" s="2">
        <v>41180.689583333333</v>
      </c>
      <c r="E6100" s="1">
        <v>8</v>
      </c>
      <c r="F6100" s="2">
        <v>41178.48261798382</v>
      </c>
      <c r="G6100" s="1">
        <v>0</v>
      </c>
      <c r="H6100" s="32">
        <f>IFERROR(HOUR(Table1[[#This Row],[Cancel Date/time]])+MINUTE(Table1[[#This Row],[Cancel Date/time]])/60,"not cancelled")</f>
        <v>11.566666666666666</v>
      </c>
      <c r="I6100" s="47">
        <f>IFERROR(ROUND(Table1[[#This Row],[cancellation time decimal]],0),"not cancelled")</f>
        <v>12</v>
      </c>
      <c r="J6100" s="10">
        <f>IFERROR(MOD(Table1[[#This Row],[cancellation hour rounded]],24),"not cancelled")</f>
        <v>12</v>
      </c>
      <c r="K6100" s="32">
        <f>1/Table1[[#This Row],[Duration (Time between doses '[in hours'])]]</f>
        <v>0.125</v>
      </c>
      <c r="L6100" s="33">
        <f>Table1[[#This Row],[number doses per hour]]*INDEX(Table2[price per dose],Table1[[#This Row],[Drug ID]])</f>
        <v>0.84929166666666667</v>
      </c>
      <c r="M6100" s="11" t="b">
        <f>AND(Table1[[#This Row],[hour of cancellation 0 to 23]]&gt;=0,Table1[[#This Row],[hour of cancellation 0 to 23]]&lt;=23)</f>
        <v>1</v>
      </c>
    </row>
    <row r="6101" spans="1:13" x14ac:dyDescent="0.3">
      <c r="A6101" s="1">
        <v>6100</v>
      </c>
      <c r="B6101" s="1">
        <v>6</v>
      </c>
      <c r="C6101" s="2">
        <v>41177.353900040776</v>
      </c>
      <c r="D6101" s="2">
        <v>41237.353472222225</v>
      </c>
      <c r="E6101" s="1">
        <v>24</v>
      </c>
      <c r="F6101" s="2">
        <v>41181.744888710455</v>
      </c>
      <c r="G6101" s="1">
        <v>0</v>
      </c>
      <c r="H6101" s="32">
        <f>IFERROR(HOUR(Table1[[#This Row],[Cancel Date/time]])+MINUTE(Table1[[#This Row],[Cancel Date/time]])/60,"not cancelled")</f>
        <v>17.866666666666667</v>
      </c>
      <c r="I6101" s="47">
        <f>IFERROR(ROUND(Table1[[#This Row],[cancellation time decimal]],0),"not cancelled")</f>
        <v>18</v>
      </c>
      <c r="J6101" s="10">
        <f>IFERROR(MOD(Table1[[#This Row],[cancellation hour rounded]],24),"not cancelled")</f>
        <v>18</v>
      </c>
      <c r="K6101" s="32">
        <f>1/Table1[[#This Row],[Duration (Time between doses '[in hours'])]]</f>
        <v>4.1666666666666664E-2</v>
      </c>
      <c r="L6101" s="33">
        <f>Table1[[#This Row],[number doses per hour]]*INDEX(Table2[price per dose],Table1[[#This Row],[Drug ID]])</f>
        <v>0.35218749999999999</v>
      </c>
      <c r="M6101" s="11" t="b">
        <f>AND(Table1[[#This Row],[hour of cancellation 0 to 23]]&gt;=0,Table1[[#This Row],[hour of cancellation 0 to 23]]&lt;=23)</f>
        <v>1</v>
      </c>
    </row>
    <row r="6102" spans="1:13" x14ac:dyDescent="0.3">
      <c r="A6102" s="1">
        <v>6101</v>
      </c>
      <c r="B6102" s="1">
        <v>2</v>
      </c>
      <c r="C6102" s="2">
        <v>41177.357723151523</v>
      </c>
      <c r="D6102" s="2">
        <v>41237.357638888891</v>
      </c>
      <c r="E6102" s="1">
        <v>10</v>
      </c>
      <c r="F6102" s="2">
        <v>41178.822586823415</v>
      </c>
      <c r="G6102" s="1">
        <v>0</v>
      </c>
      <c r="H6102" s="32">
        <f>IFERROR(HOUR(Table1[[#This Row],[Cancel Date/time]])+MINUTE(Table1[[#This Row],[Cancel Date/time]])/60,"not cancelled")</f>
        <v>19.733333333333334</v>
      </c>
      <c r="I6102" s="47">
        <f>IFERROR(ROUND(Table1[[#This Row],[cancellation time decimal]],0),"not cancelled")</f>
        <v>20</v>
      </c>
      <c r="J6102" s="10">
        <f>IFERROR(MOD(Table1[[#This Row],[cancellation hour rounded]],24),"not cancelled")</f>
        <v>20</v>
      </c>
      <c r="K6102" s="32">
        <f>1/Table1[[#This Row],[Duration (Time between doses '[in hours'])]]</f>
        <v>0.1</v>
      </c>
      <c r="L6102" s="33">
        <f>Table1[[#This Row],[number doses per hour]]*INDEX(Table2[price per dose],Table1[[#This Row],[Drug ID]])</f>
        <v>0.84959999999999969</v>
      </c>
      <c r="M6102" s="11" t="b">
        <f>AND(Table1[[#This Row],[hour of cancellation 0 to 23]]&gt;=0,Table1[[#This Row],[hour of cancellation 0 to 23]]&lt;=23)</f>
        <v>1</v>
      </c>
    </row>
    <row r="6103" spans="1:13" x14ac:dyDescent="0.3">
      <c r="A6103" s="1">
        <v>6102</v>
      </c>
      <c r="B6103" s="1">
        <v>1</v>
      </c>
      <c r="C6103" s="2">
        <v>41177.380709985337</v>
      </c>
      <c r="D6103" s="2">
        <v>41181.838888888895</v>
      </c>
      <c r="E6103" s="1">
        <v>8</v>
      </c>
      <c r="F6103" s="2">
        <v>41178.480077111082</v>
      </c>
      <c r="G6103" s="1">
        <v>0</v>
      </c>
      <c r="H6103" s="32">
        <f>IFERROR(HOUR(Table1[[#This Row],[Cancel Date/time]])+MINUTE(Table1[[#This Row],[Cancel Date/time]])/60,"not cancelled")</f>
        <v>11.516666666666667</v>
      </c>
      <c r="I6103" s="47">
        <f>IFERROR(ROUND(Table1[[#This Row],[cancellation time decimal]],0),"not cancelled")</f>
        <v>12</v>
      </c>
      <c r="J6103" s="10">
        <f>IFERROR(MOD(Table1[[#This Row],[cancellation hour rounded]],24),"not cancelled")</f>
        <v>12</v>
      </c>
      <c r="K6103" s="32">
        <f>1/Table1[[#This Row],[Duration (Time between doses '[in hours'])]]</f>
        <v>0.125</v>
      </c>
      <c r="L6103" s="33">
        <f>Table1[[#This Row],[number doses per hour]]*INDEX(Table2[price per dose],Table1[[#This Row],[Drug ID]])</f>
        <v>0.84929166666666667</v>
      </c>
      <c r="M6103" s="11" t="b">
        <f>AND(Table1[[#This Row],[hour of cancellation 0 to 23]]&gt;=0,Table1[[#This Row],[hour of cancellation 0 to 23]]&lt;=23)</f>
        <v>1</v>
      </c>
    </row>
    <row r="6104" spans="1:13" x14ac:dyDescent="0.3">
      <c r="A6104" s="1">
        <v>6103</v>
      </c>
      <c r="B6104" s="1">
        <v>1</v>
      </c>
      <c r="C6104" s="2">
        <v>41177.387323812058</v>
      </c>
      <c r="D6104" s="2">
        <v>41237.386805555558</v>
      </c>
      <c r="E6104" s="1">
        <v>8</v>
      </c>
      <c r="F6104" s="2">
        <v>41177.915394398144</v>
      </c>
      <c r="G6104" s="1">
        <v>0</v>
      </c>
      <c r="H6104" s="32">
        <f>IFERROR(HOUR(Table1[[#This Row],[Cancel Date/time]])+MINUTE(Table1[[#This Row],[Cancel Date/time]])/60,"not cancelled")</f>
        <v>21.966666666666665</v>
      </c>
      <c r="I6104" s="47">
        <f>IFERROR(ROUND(Table1[[#This Row],[cancellation time decimal]],0),"not cancelled")</f>
        <v>22</v>
      </c>
      <c r="J6104" s="10">
        <f>IFERROR(MOD(Table1[[#This Row],[cancellation hour rounded]],24),"not cancelled")</f>
        <v>22</v>
      </c>
      <c r="K6104" s="32">
        <f>1/Table1[[#This Row],[Duration (Time between doses '[in hours'])]]</f>
        <v>0.125</v>
      </c>
      <c r="L6104" s="33">
        <f>Table1[[#This Row],[number doses per hour]]*INDEX(Table2[price per dose],Table1[[#This Row],[Drug ID]])</f>
        <v>0.84929166666666667</v>
      </c>
      <c r="M6104" s="11" t="b">
        <f>AND(Table1[[#This Row],[hour of cancellation 0 to 23]]&gt;=0,Table1[[#This Row],[hour of cancellation 0 to 23]]&lt;=23)</f>
        <v>1</v>
      </c>
    </row>
    <row r="6105" spans="1:13" x14ac:dyDescent="0.3">
      <c r="A6105" s="1">
        <v>6104</v>
      </c>
      <c r="B6105" s="1">
        <v>5</v>
      </c>
      <c r="C6105" s="2">
        <v>41177.41294848387</v>
      </c>
      <c r="D6105" s="2">
        <v>41237.412499999999</v>
      </c>
      <c r="E6105" s="1">
        <v>24</v>
      </c>
      <c r="F6105" s="2">
        <v>41179.866815919071</v>
      </c>
      <c r="G6105" s="1">
        <v>0</v>
      </c>
      <c r="H6105" s="32">
        <f>IFERROR(HOUR(Table1[[#This Row],[Cancel Date/time]])+MINUTE(Table1[[#This Row],[Cancel Date/time]])/60,"not cancelled")</f>
        <v>20.8</v>
      </c>
      <c r="I6105" s="47">
        <f>IFERROR(ROUND(Table1[[#This Row],[cancellation time decimal]],0),"not cancelled")</f>
        <v>21</v>
      </c>
      <c r="J6105" s="10">
        <f>IFERROR(MOD(Table1[[#This Row],[cancellation hour rounded]],24),"not cancelled")</f>
        <v>21</v>
      </c>
      <c r="K6105" s="32">
        <f>1/Table1[[#This Row],[Duration (Time between doses '[in hours'])]]</f>
        <v>4.1666666666666664E-2</v>
      </c>
      <c r="L6105" s="33">
        <f>Table1[[#This Row],[number doses per hour]]*INDEX(Table2[price per dose],Table1[[#This Row],[Drug ID]])</f>
        <v>0.2815833333333333</v>
      </c>
      <c r="M6105" s="11" t="b">
        <f>AND(Table1[[#This Row],[hour of cancellation 0 to 23]]&gt;=0,Table1[[#This Row],[hour of cancellation 0 to 23]]&lt;=23)</f>
        <v>1</v>
      </c>
    </row>
    <row r="6106" spans="1:13" x14ac:dyDescent="0.3">
      <c r="A6106" s="1">
        <v>6105</v>
      </c>
      <c r="B6106" s="1">
        <v>2</v>
      </c>
      <c r="C6106" s="2">
        <v>41177.435336699964</v>
      </c>
      <c r="D6106" s="2">
        <v>41237.43472222222</v>
      </c>
      <c r="E6106" s="1">
        <v>10</v>
      </c>
      <c r="F6106" s="2">
        <v>41178.507387536753</v>
      </c>
      <c r="G6106" s="1">
        <v>0</v>
      </c>
      <c r="H6106" s="32">
        <f>IFERROR(HOUR(Table1[[#This Row],[Cancel Date/time]])+MINUTE(Table1[[#This Row],[Cancel Date/time]])/60,"not cancelled")</f>
        <v>12.166666666666666</v>
      </c>
      <c r="I6106" s="47">
        <f>IFERROR(ROUND(Table1[[#This Row],[cancellation time decimal]],0),"not cancelled")</f>
        <v>12</v>
      </c>
      <c r="J6106" s="10">
        <f>IFERROR(MOD(Table1[[#This Row],[cancellation hour rounded]],24),"not cancelled")</f>
        <v>12</v>
      </c>
      <c r="K6106" s="32">
        <f>1/Table1[[#This Row],[Duration (Time between doses '[in hours'])]]</f>
        <v>0.1</v>
      </c>
      <c r="L6106" s="33">
        <f>Table1[[#This Row],[number doses per hour]]*INDEX(Table2[price per dose],Table1[[#This Row],[Drug ID]])</f>
        <v>0.84959999999999969</v>
      </c>
      <c r="M6106" s="11" t="b">
        <f>AND(Table1[[#This Row],[hour of cancellation 0 to 23]]&gt;=0,Table1[[#This Row],[hour of cancellation 0 to 23]]&lt;=23)</f>
        <v>1</v>
      </c>
    </row>
    <row r="6107" spans="1:13" x14ac:dyDescent="0.3">
      <c r="A6107" s="1">
        <v>6106</v>
      </c>
      <c r="B6107" s="1">
        <v>5</v>
      </c>
      <c r="C6107" s="2">
        <v>41177.438040580098</v>
      </c>
      <c r="D6107" s="2">
        <v>41237.4375</v>
      </c>
      <c r="E6107" s="1">
        <v>24</v>
      </c>
      <c r="F6107" s="2">
        <v>41181.56750104377</v>
      </c>
      <c r="G6107" s="1">
        <v>0</v>
      </c>
      <c r="H6107" s="32">
        <f>IFERROR(HOUR(Table1[[#This Row],[Cancel Date/time]])+MINUTE(Table1[[#This Row],[Cancel Date/time]])/60,"not cancelled")</f>
        <v>13.616666666666667</v>
      </c>
      <c r="I6107" s="47">
        <f>IFERROR(ROUND(Table1[[#This Row],[cancellation time decimal]],0),"not cancelled")</f>
        <v>14</v>
      </c>
      <c r="J6107" s="10">
        <f>IFERROR(MOD(Table1[[#This Row],[cancellation hour rounded]],24),"not cancelled")</f>
        <v>14</v>
      </c>
      <c r="K6107" s="32">
        <f>1/Table1[[#This Row],[Duration (Time between doses '[in hours'])]]</f>
        <v>4.1666666666666664E-2</v>
      </c>
      <c r="L6107" s="33">
        <f>Table1[[#This Row],[number doses per hour]]*INDEX(Table2[price per dose],Table1[[#This Row],[Drug ID]])</f>
        <v>0.2815833333333333</v>
      </c>
      <c r="M6107" s="11" t="b">
        <f>AND(Table1[[#This Row],[hour of cancellation 0 to 23]]&gt;=0,Table1[[#This Row],[hour of cancellation 0 to 23]]&lt;=23)</f>
        <v>1</v>
      </c>
    </row>
    <row r="6108" spans="1:13" x14ac:dyDescent="0.3">
      <c r="A6108" s="1">
        <v>6107</v>
      </c>
      <c r="B6108" s="1">
        <v>1</v>
      </c>
      <c r="C6108" s="2">
        <v>41177.430273640319</v>
      </c>
      <c r="D6108" s="2">
        <v>41237.429861111108</v>
      </c>
      <c r="E6108" s="1">
        <v>8</v>
      </c>
      <c r="F6108" s="2">
        <v>41178.767660051402</v>
      </c>
      <c r="G6108" s="1">
        <v>0</v>
      </c>
      <c r="H6108" s="32">
        <f>IFERROR(HOUR(Table1[[#This Row],[Cancel Date/time]])+MINUTE(Table1[[#This Row],[Cancel Date/time]])/60,"not cancelled")</f>
        <v>18.416666666666668</v>
      </c>
      <c r="I6108" s="47">
        <f>IFERROR(ROUND(Table1[[#This Row],[cancellation time decimal]],0),"not cancelled")</f>
        <v>18</v>
      </c>
      <c r="J6108" s="10">
        <f>IFERROR(MOD(Table1[[#This Row],[cancellation hour rounded]],24),"not cancelled")</f>
        <v>18</v>
      </c>
      <c r="K6108" s="32">
        <f>1/Table1[[#This Row],[Duration (Time between doses '[in hours'])]]</f>
        <v>0.125</v>
      </c>
      <c r="L6108" s="33">
        <f>Table1[[#This Row],[number doses per hour]]*INDEX(Table2[price per dose],Table1[[#This Row],[Drug ID]])</f>
        <v>0.84929166666666667</v>
      </c>
      <c r="M6108" s="11" t="b">
        <f>AND(Table1[[#This Row],[hour of cancellation 0 to 23]]&gt;=0,Table1[[#This Row],[hour of cancellation 0 to 23]]&lt;=23)</f>
        <v>1</v>
      </c>
    </row>
    <row r="6109" spans="1:13" x14ac:dyDescent="0.3">
      <c r="A6109" s="1">
        <v>6108</v>
      </c>
      <c r="B6109" s="1">
        <v>6</v>
      </c>
      <c r="C6109" s="2">
        <v>41177.435480389584</v>
      </c>
      <c r="D6109" s="2">
        <v>41237.435416666667</v>
      </c>
      <c r="E6109" s="1">
        <v>24</v>
      </c>
      <c r="F6109" s="2">
        <v>41184.418037644224</v>
      </c>
      <c r="G6109" s="1">
        <v>0</v>
      </c>
      <c r="H6109" s="32">
        <f>IFERROR(HOUR(Table1[[#This Row],[Cancel Date/time]])+MINUTE(Table1[[#This Row],[Cancel Date/time]])/60,"not cancelled")</f>
        <v>10.016666666666667</v>
      </c>
      <c r="I6109" s="47">
        <f>IFERROR(ROUND(Table1[[#This Row],[cancellation time decimal]],0),"not cancelled")</f>
        <v>10</v>
      </c>
      <c r="J6109" s="10">
        <f>IFERROR(MOD(Table1[[#This Row],[cancellation hour rounded]],24),"not cancelled")</f>
        <v>10</v>
      </c>
      <c r="K6109" s="32">
        <f>1/Table1[[#This Row],[Duration (Time between doses '[in hours'])]]</f>
        <v>4.1666666666666664E-2</v>
      </c>
      <c r="L6109" s="33">
        <f>Table1[[#This Row],[number doses per hour]]*INDEX(Table2[price per dose],Table1[[#This Row],[Drug ID]])</f>
        <v>0.35218749999999999</v>
      </c>
      <c r="M6109" s="11" t="b">
        <f>AND(Table1[[#This Row],[hour of cancellation 0 to 23]]&gt;=0,Table1[[#This Row],[hour of cancellation 0 to 23]]&lt;=23)</f>
        <v>1</v>
      </c>
    </row>
    <row r="6110" spans="1:13" x14ac:dyDescent="0.3">
      <c r="A6110" s="1">
        <v>6109</v>
      </c>
      <c r="B6110" s="1">
        <v>1</v>
      </c>
      <c r="C6110" s="2">
        <v>41177.45181953771</v>
      </c>
      <c r="D6110" s="2">
        <v>41237.451388888883</v>
      </c>
      <c r="E6110" s="1">
        <v>8</v>
      </c>
      <c r="F6110" s="2">
        <v>41177.480295228524</v>
      </c>
      <c r="G6110" s="1">
        <v>0</v>
      </c>
      <c r="H6110" s="32">
        <f>IFERROR(HOUR(Table1[[#This Row],[Cancel Date/time]])+MINUTE(Table1[[#This Row],[Cancel Date/time]])/60,"not cancelled")</f>
        <v>11.516666666666667</v>
      </c>
      <c r="I6110" s="47">
        <f>IFERROR(ROUND(Table1[[#This Row],[cancellation time decimal]],0),"not cancelled")</f>
        <v>12</v>
      </c>
      <c r="J6110" s="10">
        <f>IFERROR(MOD(Table1[[#This Row],[cancellation hour rounded]],24),"not cancelled")</f>
        <v>12</v>
      </c>
      <c r="K6110" s="32">
        <f>1/Table1[[#This Row],[Duration (Time between doses '[in hours'])]]</f>
        <v>0.125</v>
      </c>
      <c r="L6110" s="33">
        <f>Table1[[#This Row],[number doses per hour]]*INDEX(Table2[price per dose],Table1[[#This Row],[Drug ID]])</f>
        <v>0.84929166666666667</v>
      </c>
      <c r="M6110" s="11" t="b">
        <f>AND(Table1[[#This Row],[hour of cancellation 0 to 23]]&gt;=0,Table1[[#This Row],[hour of cancellation 0 to 23]]&lt;=23)</f>
        <v>1</v>
      </c>
    </row>
    <row r="6111" spans="1:13" x14ac:dyDescent="0.3">
      <c r="A6111" s="1">
        <v>6110</v>
      </c>
      <c r="B6111" s="1">
        <v>1</v>
      </c>
      <c r="C6111" s="2">
        <v>41177.421829798615</v>
      </c>
      <c r="D6111" s="2">
        <v>41237.421527777777</v>
      </c>
      <c r="E6111" s="1">
        <v>8</v>
      </c>
      <c r="F6111" s="2">
        <v>41178.534079031713</v>
      </c>
      <c r="G6111" s="1">
        <v>0</v>
      </c>
      <c r="H6111" s="32">
        <f>IFERROR(HOUR(Table1[[#This Row],[Cancel Date/time]])+MINUTE(Table1[[#This Row],[Cancel Date/time]])/60,"not cancelled")</f>
        <v>12.816666666666666</v>
      </c>
      <c r="I6111" s="47">
        <f>IFERROR(ROUND(Table1[[#This Row],[cancellation time decimal]],0),"not cancelled")</f>
        <v>13</v>
      </c>
      <c r="J6111" s="10">
        <f>IFERROR(MOD(Table1[[#This Row],[cancellation hour rounded]],24),"not cancelled")</f>
        <v>13</v>
      </c>
      <c r="K6111" s="32">
        <f>1/Table1[[#This Row],[Duration (Time between doses '[in hours'])]]</f>
        <v>0.125</v>
      </c>
      <c r="L6111" s="33">
        <f>Table1[[#This Row],[number doses per hour]]*INDEX(Table2[price per dose],Table1[[#This Row],[Drug ID]])</f>
        <v>0.84929166666666667</v>
      </c>
      <c r="M6111" s="11" t="b">
        <f>AND(Table1[[#This Row],[hour of cancellation 0 to 23]]&gt;=0,Table1[[#This Row],[hour of cancellation 0 to 23]]&lt;=23)</f>
        <v>1</v>
      </c>
    </row>
    <row r="6112" spans="1:13" x14ac:dyDescent="0.3">
      <c r="A6112" s="1">
        <v>6111</v>
      </c>
      <c r="B6112" s="1">
        <v>2</v>
      </c>
      <c r="C6112" s="2">
        <v>41177.461363226175</v>
      </c>
      <c r="D6112" s="2">
        <v>41237.461111111115</v>
      </c>
      <c r="E6112" s="1">
        <v>10</v>
      </c>
      <c r="F6112" s="2">
        <v>41178.419056728053</v>
      </c>
      <c r="G6112" s="1">
        <v>0</v>
      </c>
      <c r="H6112" s="32">
        <f>IFERROR(HOUR(Table1[[#This Row],[Cancel Date/time]])+MINUTE(Table1[[#This Row],[Cancel Date/time]])/60,"not cancelled")</f>
        <v>10.050000000000001</v>
      </c>
      <c r="I6112" s="47">
        <f>IFERROR(ROUND(Table1[[#This Row],[cancellation time decimal]],0),"not cancelled")</f>
        <v>10</v>
      </c>
      <c r="J6112" s="10">
        <f>IFERROR(MOD(Table1[[#This Row],[cancellation hour rounded]],24),"not cancelled")</f>
        <v>10</v>
      </c>
      <c r="K6112" s="32">
        <f>1/Table1[[#This Row],[Duration (Time between doses '[in hours'])]]</f>
        <v>0.1</v>
      </c>
      <c r="L6112" s="33">
        <f>Table1[[#This Row],[number doses per hour]]*INDEX(Table2[price per dose],Table1[[#This Row],[Drug ID]])</f>
        <v>0.84959999999999969</v>
      </c>
      <c r="M6112" s="11" t="b">
        <f>AND(Table1[[#This Row],[hour of cancellation 0 to 23]]&gt;=0,Table1[[#This Row],[hour of cancellation 0 to 23]]&lt;=23)</f>
        <v>1</v>
      </c>
    </row>
    <row r="6113" spans="1:13" x14ac:dyDescent="0.3">
      <c r="A6113" s="1">
        <v>6112</v>
      </c>
      <c r="B6113" s="1">
        <v>1</v>
      </c>
      <c r="C6113" s="2">
        <v>41177.766863218647</v>
      </c>
      <c r="D6113" s="2">
        <v>41237.76666666667</v>
      </c>
      <c r="E6113" s="1">
        <v>8</v>
      </c>
      <c r="F6113" s="2">
        <v>41177.939898031727</v>
      </c>
      <c r="G6113" s="1">
        <v>0</v>
      </c>
      <c r="H6113" s="32">
        <f>IFERROR(HOUR(Table1[[#This Row],[Cancel Date/time]])+MINUTE(Table1[[#This Row],[Cancel Date/time]])/60,"not cancelled")</f>
        <v>22.55</v>
      </c>
      <c r="I6113" s="47">
        <f>IFERROR(ROUND(Table1[[#This Row],[cancellation time decimal]],0),"not cancelled")</f>
        <v>23</v>
      </c>
      <c r="J6113" s="10">
        <f>IFERROR(MOD(Table1[[#This Row],[cancellation hour rounded]],24),"not cancelled")</f>
        <v>23</v>
      </c>
      <c r="K6113" s="32">
        <f>1/Table1[[#This Row],[Duration (Time between doses '[in hours'])]]</f>
        <v>0.125</v>
      </c>
      <c r="L6113" s="33">
        <f>Table1[[#This Row],[number doses per hour]]*INDEX(Table2[price per dose],Table1[[#This Row],[Drug ID]])</f>
        <v>0.84929166666666667</v>
      </c>
      <c r="M6113" s="11" t="b">
        <f>AND(Table1[[#This Row],[hour of cancellation 0 to 23]]&gt;=0,Table1[[#This Row],[hour of cancellation 0 to 23]]&lt;=23)</f>
        <v>1</v>
      </c>
    </row>
    <row r="6114" spans="1:13" x14ac:dyDescent="0.3">
      <c r="A6114" s="1">
        <v>6113</v>
      </c>
      <c r="B6114" s="1">
        <v>8</v>
      </c>
      <c r="C6114" s="2">
        <v>41177.773548147241</v>
      </c>
      <c r="D6114" s="2">
        <v>41237.772916666669</v>
      </c>
      <c r="E6114" s="1">
        <v>3</v>
      </c>
      <c r="F6114" s="2">
        <v>41184.971643514502</v>
      </c>
      <c r="G6114" s="1">
        <v>1</v>
      </c>
      <c r="H6114" s="32">
        <f>IFERROR(HOUR(Table1[[#This Row],[Cancel Date/time]])+MINUTE(Table1[[#This Row],[Cancel Date/time]])/60,"not cancelled")</f>
        <v>23.316666666666666</v>
      </c>
      <c r="I6114" s="47">
        <f>IFERROR(ROUND(Table1[[#This Row],[cancellation time decimal]],0),"not cancelled")</f>
        <v>23</v>
      </c>
      <c r="J6114" s="10">
        <f>IFERROR(MOD(Table1[[#This Row],[cancellation hour rounded]],24),"not cancelled")</f>
        <v>23</v>
      </c>
      <c r="K6114" s="32">
        <f>1/Table1[[#This Row],[Duration (Time between doses '[in hours'])]]</f>
        <v>0.33333333333333331</v>
      </c>
      <c r="L6114" s="33">
        <f>Table1[[#This Row],[number doses per hour]]*INDEX(Table2[price per dose],Table1[[#This Row],[Drug ID]])</f>
        <v>0.29998222222222221</v>
      </c>
      <c r="M6114" s="11" t="b">
        <f>AND(Table1[[#This Row],[hour of cancellation 0 to 23]]&gt;=0,Table1[[#This Row],[hour of cancellation 0 to 23]]&lt;=23)</f>
        <v>1</v>
      </c>
    </row>
    <row r="6115" spans="1:13" x14ac:dyDescent="0.3">
      <c r="A6115" s="1">
        <v>6114</v>
      </c>
      <c r="B6115" s="1">
        <v>1</v>
      </c>
      <c r="C6115" s="2">
        <v>41177.763552847544</v>
      </c>
      <c r="D6115" s="2">
        <v>41237.763194444444</v>
      </c>
      <c r="E6115" s="1">
        <v>8</v>
      </c>
      <c r="F6115" s="2">
        <v>41178.875328804483</v>
      </c>
      <c r="G6115" s="1">
        <v>0</v>
      </c>
      <c r="H6115" s="32">
        <f>IFERROR(HOUR(Table1[[#This Row],[Cancel Date/time]])+MINUTE(Table1[[#This Row],[Cancel Date/time]])/60,"not cancelled")</f>
        <v>21</v>
      </c>
      <c r="I6115" s="47">
        <f>IFERROR(ROUND(Table1[[#This Row],[cancellation time decimal]],0),"not cancelled")</f>
        <v>21</v>
      </c>
      <c r="J6115" s="10">
        <f>IFERROR(MOD(Table1[[#This Row],[cancellation hour rounded]],24),"not cancelled")</f>
        <v>21</v>
      </c>
      <c r="K6115" s="32">
        <f>1/Table1[[#This Row],[Duration (Time between doses '[in hours'])]]</f>
        <v>0.125</v>
      </c>
      <c r="L6115" s="33">
        <f>Table1[[#This Row],[number doses per hour]]*INDEX(Table2[price per dose],Table1[[#This Row],[Drug ID]])</f>
        <v>0.84929166666666667</v>
      </c>
      <c r="M6115" s="11" t="b">
        <f>AND(Table1[[#This Row],[hour of cancellation 0 to 23]]&gt;=0,Table1[[#This Row],[hour of cancellation 0 to 23]]&lt;=23)</f>
        <v>1</v>
      </c>
    </row>
    <row r="6116" spans="1:13" x14ac:dyDescent="0.3">
      <c r="A6116" s="1">
        <v>6115</v>
      </c>
      <c r="B6116" s="1">
        <v>7</v>
      </c>
      <c r="C6116" s="2">
        <v>41177.798259427625</v>
      </c>
      <c r="D6116" s="2">
        <v>41237.797916666663</v>
      </c>
      <c r="E6116" s="1">
        <v>24</v>
      </c>
      <c r="F6116" s="2">
        <v>41204.766664874376</v>
      </c>
      <c r="G6116" s="1">
        <v>0</v>
      </c>
      <c r="H6116" s="32">
        <f>IFERROR(HOUR(Table1[[#This Row],[Cancel Date/time]])+MINUTE(Table1[[#This Row],[Cancel Date/time]])/60,"not cancelled")</f>
        <v>18.399999999999999</v>
      </c>
      <c r="I6116" s="47">
        <f>IFERROR(ROUND(Table1[[#This Row],[cancellation time decimal]],0),"not cancelled")</f>
        <v>18</v>
      </c>
      <c r="J6116" s="10">
        <f>IFERROR(MOD(Table1[[#This Row],[cancellation hour rounded]],24),"not cancelled")</f>
        <v>18</v>
      </c>
      <c r="K6116" s="32">
        <f>1/Table1[[#This Row],[Duration (Time between doses '[in hours'])]]</f>
        <v>4.1666666666666664E-2</v>
      </c>
      <c r="L6116" s="33">
        <f>Table1[[#This Row],[number doses per hour]]*INDEX(Table2[price per dose],Table1[[#This Row],[Drug ID]])</f>
        <v>1.2958049999999997</v>
      </c>
      <c r="M6116" s="11" t="b">
        <f>AND(Table1[[#This Row],[hour of cancellation 0 to 23]]&gt;=0,Table1[[#This Row],[hour of cancellation 0 to 23]]&lt;=23)</f>
        <v>1</v>
      </c>
    </row>
    <row r="6117" spans="1:13" x14ac:dyDescent="0.3">
      <c r="A6117" s="1">
        <v>6116</v>
      </c>
      <c r="B6117" s="1">
        <v>2</v>
      </c>
      <c r="C6117" s="2">
        <v>41177.813219602045</v>
      </c>
      <c r="D6117" s="2">
        <v>41237.813194444439</v>
      </c>
      <c r="E6117" s="1">
        <v>10</v>
      </c>
      <c r="F6117" s="2">
        <v>41179.745147631213</v>
      </c>
      <c r="G6117" s="1">
        <v>0</v>
      </c>
      <c r="H6117" s="32">
        <f>IFERROR(HOUR(Table1[[#This Row],[Cancel Date/time]])+MINUTE(Table1[[#This Row],[Cancel Date/time]])/60,"not cancelled")</f>
        <v>17.883333333333333</v>
      </c>
      <c r="I6117" s="47">
        <f>IFERROR(ROUND(Table1[[#This Row],[cancellation time decimal]],0),"not cancelled")</f>
        <v>18</v>
      </c>
      <c r="J6117" s="10">
        <f>IFERROR(MOD(Table1[[#This Row],[cancellation hour rounded]],24),"not cancelled")</f>
        <v>18</v>
      </c>
      <c r="K6117" s="32">
        <f>1/Table1[[#This Row],[Duration (Time between doses '[in hours'])]]</f>
        <v>0.1</v>
      </c>
      <c r="L6117" s="33">
        <f>Table1[[#This Row],[number doses per hour]]*INDEX(Table2[price per dose],Table1[[#This Row],[Drug ID]])</f>
        <v>0.84959999999999969</v>
      </c>
      <c r="M6117" s="11" t="b">
        <f>AND(Table1[[#This Row],[hour of cancellation 0 to 23]]&gt;=0,Table1[[#This Row],[hour of cancellation 0 to 23]]&lt;=23)</f>
        <v>1</v>
      </c>
    </row>
    <row r="6118" spans="1:13" x14ac:dyDescent="0.3">
      <c r="A6118" s="1">
        <v>6117</v>
      </c>
      <c r="B6118" s="1">
        <v>2</v>
      </c>
      <c r="C6118" s="2">
        <v>41177.832376530583</v>
      </c>
      <c r="D6118" s="2">
        <v>41237.831944444442</v>
      </c>
      <c r="E6118" s="1">
        <v>10</v>
      </c>
      <c r="F6118" s="2">
        <v>41179.611524707259</v>
      </c>
      <c r="G6118" s="1">
        <v>0</v>
      </c>
      <c r="H6118" s="32">
        <f>IFERROR(HOUR(Table1[[#This Row],[Cancel Date/time]])+MINUTE(Table1[[#This Row],[Cancel Date/time]])/60,"not cancelled")</f>
        <v>14.666666666666666</v>
      </c>
      <c r="I6118" s="47">
        <f>IFERROR(ROUND(Table1[[#This Row],[cancellation time decimal]],0),"not cancelled")</f>
        <v>15</v>
      </c>
      <c r="J6118" s="10">
        <f>IFERROR(MOD(Table1[[#This Row],[cancellation hour rounded]],24),"not cancelled")</f>
        <v>15</v>
      </c>
      <c r="K6118" s="32">
        <f>1/Table1[[#This Row],[Duration (Time between doses '[in hours'])]]</f>
        <v>0.1</v>
      </c>
      <c r="L6118" s="33">
        <f>Table1[[#This Row],[number doses per hour]]*INDEX(Table2[price per dose],Table1[[#This Row],[Drug ID]])</f>
        <v>0.84959999999999969</v>
      </c>
      <c r="M6118" s="11" t="b">
        <f>AND(Table1[[#This Row],[hour of cancellation 0 to 23]]&gt;=0,Table1[[#This Row],[hour of cancellation 0 to 23]]&lt;=23)</f>
        <v>1</v>
      </c>
    </row>
    <row r="6119" spans="1:13" x14ac:dyDescent="0.3">
      <c r="A6119" s="1">
        <v>6118</v>
      </c>
      <c r="B6119" s="1">
        <v>5</v>
      </c>
      <c r="C6119" s="2">
        <v>41177.835058491713</v>
      </c>
      <c r="D6119" s="2">
        <v>41237.834722222222</v>
      </c>
      <c r="E6119" s="1">
        <v>24</v>
      </c>
      <c r="F6119" s="2">
        <v>41179.573715939317</v>
      </c>
      <c r="G6119" s="1">
        <v>0</v>
      </c>
      <c r="H6119" s="32">
        <f>IFERROR(HOUR(Table1[[#This Row],[Cancel Date/time]])+MINUTE(Table1[[#This Row],[Cancel Date/time]])/60,"not cancelled")</f>
        <v>13.766666666666667</v>
      </c>
      <c r="I6119" s="47">
        <f>IFERROR(ROUND(Table1[[#This Row],[cancellation time decimal]],0),"not cancelled")</f>
        <v>14</v>
      </c>
      <c r="J6119" s="10">
        <f>IFERROR(MOD(Table1[[#This Row],[cancellation hour rounded]],24),"not cancelled")</f>
        <v>14</v>
      </c>
      <c r="K6119" s="32">
        <f>1/Table1[[#This Row],[Duration (Time between doses '[in hours'])]]</f>
        <v>4.1666666666666664E-2</v>
      </c>
      <c r="L6119" s="33">
        <f>Table1[[#This Row],[number doses per hour]]*INDEX(Table2[price per dose],Table1[[#This Row],[Drug ID]])</f>
        <v>0.2815833333333333</v>
      </c>
      <c r="M6119" s="11" t="b">
        <f>AND(Table1[[#This Row],[hour of cancellation 0 to 23]]&gt;=0,Table1[[#This Row],[hour of cancellation 0 to 23]]&lt;=23)</f>
        <v>1</v>
      </c>
    </row>
    <row r="6120" spans="1:13" hidden="1" x14ac:dyDescent="0.3">
      <c r="A6120" s="1">
        <v>6119</v>
      </c>
      <c r="B6120" s="1">
        <v>5</v>
      </c>
      <c r="C6120" s="2">
        <v>41177.866651665281</v>
      </c>
      <c r="D6120" s="2">
        <v>41180.699552512502</v>
      </c>
      <c r="E6120" s="1">
        <v>24</v>
      </c>
      <c r="F6120" s="2" t="s">
        <v>5</v>
      </c>
      <c r="G6120" s="1">
        <v>0</v>
      </c>
      <c r="H6120" s="32" t="str">
        <f>IFERROR(HOUR(Table1[[#This Row],[Cancel Date/time]])+MINUTE(Table1[[#This Row],[Cancel Date/time]])/60,"not cancelled")</f>
        <v>not cancelled</v>
      </c>
      <c r="I6120" s="47" t="str">
        <f>IFERROR(ROUND(Table1[[#This Row],[cancellation time decimal]],0),"not cancelled")</f>
        <v>not cancelled</v>
      </c>
      <c r="J6120" s="10" t="str">
        <f>IFERROR(MOD(Table1[[#This Row],[cancellation hour rounded]],24),"not cancelled")</f>
        <v>not cancelled</v>
      </c>
      <c r="K6120" s="32">
        <f>1/Table1[[#This Row],[Duration (Time between doses '[in hours'])]]</f>
        <v>4.1666666666666664E-2</v>
      </c>
      <c r="L6120" s="33">
        <f>Table1[[#This Row],[number doses per hour]]*INDEX(Table2[price per dose],Table1[[#This Row],[Drug ID]])</f>
        <v>0.2815833333333333</v>
      </c>
      <c r="M6120" s="11" t="b">
        <f>AND(Table1[[#This Row],[hour of cancellation 0 to 23]]&gt;=0,Table1[[#This Row],[hour of cancellation 0 to 23]]&lt;=23)</f>
        <v>0</v>
      </c>
    </row>
    <row r="6121" spans="1:13" x14ac:dyDescent="0.3">
      <c r="A6121" s="1">
        <v>6120</v>
      </c>
      <c r="B6121" s="1">
        <v>1</v>
      </c>
      <c r="C6121" s="2">
        <v>41177.890255343948</v>
      </c>
      <c r="D6121" s="2">
        <v>41237.88958333333</v>
      </c>
      <c r="E6121" s="1">
        <v>8</v>
      </c>
      <c r="F6121" s="2">
        <v>41178.711777455334</v>
      </c>
      <c r="G6121" s="1">
        <v>0</v>
      </c>
      <c r="H6121" s="32">
        <f>IFERROR(HOUR(Table1[[#This Row],[Cancel Date/time]])+MINUTE(Table1[[#This Row],[Cancel Date/time]])/60,"not cancelled")</f>
        <v>17.066666666666666</v>
      </c>
      <c r="I6121" s="47">
        <f>IFERROR(ROUND(Table1[[#This Row],[cancellation time decimal]],0),"not cancelled")</f>
        <v>17</v>
      </c>
      <c r="J6121" s="10">
        <f>IFERROR(MOD(Table1[[#This Row],[cancellation hour rounded]],24),"not cancelled")</f>
        <v>17</v>
      </c>
      <c r="K6121" s="32">
        <f>1/Table1[[#This Row],[Duration (Time between doses '[in hours'])]]</f>
        <v>0.125</v>
      </c>
      <c r="L6121" s="33">
        <f>Table1[[#This Row],[number doses per hour]]*INDEX(Table2[price per dose],Table1[[#This Row],[Drug ID]])</f>
        <v>0.84929166666666667</v>
      </c>
      <c r="M6121" s="11" t="b">
        <f>AND(Table1[[#This Row],[hour of cancellation 0 to 23]]&gt;=0,Table1[[#This Row],[hour of cancellation 0 to 23]]&lt;=23)</f>
        <v>1</v>
      </c>
    </row>
    <row r="6122" spans="1:13" x14ac:dyDescent="0.3">
      <c r="A6122" s="1">
        <v>6121</v>
      </c>
      <c r="B6122" s="1">
        <v>6</v>
      </c>
      <c r="C6122" s="2">
        <v>41178.011014201198</v>
      </c>
      <c r="D6122" s="2">
        <v>41238.010416666664</v>
      </c>
      <c r="E6122" s="1">
        <v>24</v>
      </c>
      <c r="F6122" s="2">
        <v>41183.40774298105</v>
      </c>
      <c r="G6122" s="1">
        <v>0</v>
      </c>
      <c r="H6122" s="32">
        <f>IFERROR(HOUR(Table1[[#This Row],[Cancel Date/time]])+MINUTE(Table1[[#This Row],[Cancel Date/time]])/60,"not cancelled")</f>
        <v>9.7833333333333332</v>
      </c>
      <c r="I6122" s="47">
        <f>IFERROR(ROUND(Table1[[#This Row],[cancellation time decimal]],0),"not cancelled")</f>
        <v>10</v>
      </c>
      <c r="J6122" s="10">
        <f>IFERROR(MOD(Table1[[#This Row],[cancellation hour rounded]],24),"not cancelled")</f>
        <v>10</v>
      </c>
      <c r="K6122" s="32">
        <f>1/Table1[[#This Row],[Duration (Time between doses '[in hours'])]]</f>
        <v>4.1666666666666664E-2</v>
      </c>
      <c r="L6122" s="33">
        <f>Table1[[#This Row],[number doses per hour]]*INDEX(Table2[price per dose],Table1[[#This Row],[Drug ID]])</f>
        <v>0.35218749999999999</v>
      </c>
      <c r="M6122" s="11" t="b">
        <f>AND(Table1[[#This Row],[hour of cancellation 0 to 23]]&gt;=0,Table1[[#This Row],[hour of cancellation 0 to 23]]&lt;=23)</f>
        <v>1</v>
      </c>
    </row>
    <row r="6123" spans="1:13" x14ac:dyDescent="0.3">
      <c r="A6123" s="1">
        <v>6122</v>
      </c>
      <c r="B6123" s="1">
        <v>7</v>
      </c>
      <c r="C6123" s="2">
        <v>41178.058692875937</v>
      </c>
      <c r="D6123" s="2">
        <v>41238.058333333334</v>
      </c>
      <c r="E6123" s="1">
        <v>24</v>
      </c>
      <c r="F6123" s="2">
        <v>41181.521277386622</v>
      </c>
      <c r="G6123" s="1">
        <v>0</v>
      </c>
      <c r="H6123" s="32">
        <f>IFERROR(HOUR(Table1[[#This Row],[Cancel Date/time]])+MINUTE(Table1[[#This Row],[Cancel Date/time]])/60,"not cancelled")</f>
        <v>12.5</v>
      </c>
      <c r="I6123" s="47">
        <f>IFERROR(ROUND(Table1[[#This Row],[cancellation time decimal]],0),"not cancelled")</f>
        <v>13</v>
      </c>
      <c r="J6123" s="10">
        <f>IFERROR(MOD(Table1[[#This Row],[cancellation hour rounded]],24),"not cancelled")</f>
        <v>13</v>
      </c>
      <c r="K6123" s="32">
        <f>1/Table1[[#This Row],[Duration (Time between doses '[in hours'])]]</f>
        <v>4.1666666666666664E-2</v>
      </c>
      <c r="L6123" s="33">
        <f>Table1[[#This Row],[number doses per hour]]*INDEX(Table2[price per dose],Table1[[#This Row],[Drug ID]])</f>
        <v>1.2958049999999997</v>
      </c>
      <c r="M6123" s="11" t="b">
        <f>AND(Table1[[#This Row],[hour of cancellation 0 to 23]]&gt;=0,Table1[[#This Row],[hour of cancellation 0 to 23]]&lt;=23)</f>
        <v>1</v>
      </c>
    </row>
    <row r="6124" spans="1:13" x14ac:dyDescent="0.3">
      <c r="A6124" s="1">
        <v>6123</v>
      </c>
      <c r="B6124" s="1">
        <v>6</v>
      </c>
      <c r="C6124" s="2">
        <v>41178.152833603257</v>
      </c>
      <c r="D6124" s="2">
        <v>41238.152777777781</v>
      </c>
      <c r="E6124" s="1">
        <v>24</v>
      </c>
      <c r="F6124" s="2">
        <v>41183.871803170608</v>
      </c>
      <c r="G6124" s="1">
        <v>0</v>
      </c>
      <c r="H6124" s="32">
        <f>IFERROR(HOUR(Table1[[#This Row],[Cancel Date/time]])+MINUTE(Table1[[#This Row],[Cancel Date/time]])/60,"not cancelled")</f>
        <v>20.916666666666668</v>
      </c>
      <c r="I6124" s="47">
        <f>IFERROR(ROUND(Table1[[#This Row],[cancellation time decimal]],0),"not cancelled")</f>
        <v>21</v>
      </c>
      <c r="J6124" s="10">
        <f>IFERROR(MOD(Table1[[#This Row],[cancellation hour rounded]],24),"not cancelled")</f>
        <v>21</v>
      </c>
      <c r="K6124" s="32">
        <f>1/Table1[[#This Row],[Duration (Time between doses '[in hours'])]]</f>
        <v>4.1666666666666664E-2</v>
      </c>
      <c r="L6124" s="33">
        <f>Table1[[#This Row],[number doses per hour]]*INDEX(Table2[price per dose],Table1[[#This Row],[Drug ID]])</f>
        <v>0.35218749999999999</v>
      </c>
      <c r="M6124" s="11" t="b">
        <f>AND(Table1[[#This Row],[hour of cancellation 0 to 23]]&gt;=0,Table1[[#This Row],[hour of cancellation 0 to 23]]&lt;=23)</f>
        <v>1</v>
      </c>
    </row>
    <row r="6125" spans="1:13" x14ac:dyDescent="0.3">
      <c r="A6125" s="1">
        <v>6124</v>
      </c>
      <c r="B6125" s="1">
        <v>5</v>
      </c>
      <c r="C6125" s="2">
        <v>41178.234931760249</v>
      </c>
      <c r="D6125" s="2">
        <v>41238.234722222223</v>
      </c>
      <c r="E6125" s="1">
        <v>24</v>
      </c>
      <c r="F6125" s="2">
        <v>41181.422497869804</v>
      </c>
      <c r="G6125" s="1">
        <v>0</v>
      </c>
      <c r="H6125" s="32">
        <f>IFERROR(HOUR(Table1[[#This Row],[Cancel Date/time]])+MINUTE(Table1[[#This Row],[Cancel Date/time]])/60,"not cancelled")</f>
        <v>10.133333333333333</v>
      </c>
      <c r="I6125" s="47">
        <f>IFERROR(ROUND(Table1[[#This Row],[cancellation time decimal]],0),"not cancelled")</f>
        <v>10</v>
      </c>
      <c r="J6125" s="10">
        <f>IFERROR(MOD(Table1[[#This Row],[cancellation hour rounded]],24),"not cancelled")</f>
        <v>10</v>
      </c>
      <c r="K6125" s="32">
        <f>1/Table1[[#This Row],[Duration (Time between doses '[in hours'])]]</f>
        <v>4.1666666666666664E-2</v>
      </c>
      <c r="L6125" s="33">
        <f>Table1[[#This Row],[number doses per hour]]*INDEX(Table2[price per dose],Table1[[#This Row],[Drug ID]])</f>
        <v>0.2815833333333333</v>
      </c>
      <c r="M6125" s="11" t="b">
        <f>AND(Table1[[#This Row],[hour of cancellation 0 to 23]]&gt;=0,Table1[[#This Row],[hour of cancellation 0 to 23]]&lt;=23)</f>
        <v>1</v>
      </c>
    </row>
    <row r="6126" spans="1:13" x14ac:dyDescent="0.3">
      <c r="A6126" s="1">
        <v>6125</v>
      </c>
      <c r="B6126" s="1">
        <v>3</v>
      </c>
      <c r="C6126" s="2">
        <v>41178.213612651853</v>
      </c>
      <c r="D6126" s="2">
        <v>41238.213194444448</v>
      </c>
      <c r="E6126" s="1">
        <v>24</v>
      </c>
      <c r="F6126" s="2">
        <v>41180.436667113172</v>
      </c>
      <c r="G6126" s="1">
        <v>0</v>
      </c>
      <c r="H6126" s="32">
        <f>IFERROR(HOUR(Table1[[#This Row],[Cancel Date/time]])+MINUTE(Table1[[#This Row],[Cancel Date/time]])/60,"not cancelled")</f>
        <v>10.466666666666667</v>
      </c>
      <c r="I6126" s="47">
        <f>IFERROR(ROUND(Table1[[#This Row],[cancellation time decimal]],0),"not cancelled")</f>
        <v>10</v>
      </c>
      <c r="J6126" s="10">
        <f>IFERROR(MOD(Table1[[#This Row],[cancellation hour rounded]],24),"not cancelled")</f>
        <v>10</v>
      </c>
      <c r="K6126" s="32">
        <f>1/Table1[[#This Row],[Duration (Time between doses '[in hours'])]]</f>
        <v>4.1666666666666664E-2</v>
      </c>
      <c r="L6126" s="33">
        <f>Table1[[#This Row],[number doses per hour]]*INDEX(Table2[price per dose],Table1[[#This Row],[Drug ID]])</f>
        <v>0.18133000000000002</v>
      </c>
      <c r="M6126" s="11" t="b">
        <f>AND(Table1[[#This Row],[hour of cancellation 0 to 23]]&gt;=0,Table1[[#This Row],[hour of cancellation 0 to 23]]&lt;=23)</f>
        <v>1</v>
      </c>
    </row>
    <row r="6127" spans="1:13" x14ac:dyDescent="0.3">
      <c r="A6127" s="1">
        <v>6126</v>
      </c>
      <c r="B6127" s="1">
        <v>1</v>
      </c>
      <c r="C6127" s="2">
        <v>41178.256641818873</v>
      </c>
      <c r="D6127" s="2">
        <v>41238.256249999999</v>
      </c>
      <c r="E6127" s="1">
        <v>8</v>
      </c>
      <c r="F6127" s="2">
        <v>41179.609823799045</v>
      </c>
      <c r="G6127" s="1">
        <v>0</v>
      </c>
      <c r="H6127" s="32">
        <f>IFERROR(HOUR(Table1[[#This Row],[Cancel Date/time]])+MINUTE(Table1[[#This Row],[Cancel Date/time]])/60,"not cancelled")</f>
        <v>14.633333333333333</v>
      </c>
      <c r="I6127" s="47">
        <f>IFERROR(ROUND(Table1[[#This Row],[cancellation time decimal]],0),"not cancelled")</f>
        <v>15</v>
      </c>
      <c r="J6127" s="10">
        <f>IFERROR(MOD(Table1[[#This Row],[cancellation hour rounded]],24),"not cancelled")</f>
        <v>15</v>
      </c>
      <c r="K6127" s="32">
        <f>1/Table1[[#This Row],[Duration (Time between doses '[in hours'])]]</f>
        <v>0.125</v>
      </c>
      <c r="L6127" s="33">
        <f>Table1[[#This Row],[number doses per hour]]*INDEX(Table2[price per dose],Table1[[#This Row],[Drug ID]])</f>
        <v>0.84929166666666667</v>
      </c>
      <c r="M6127" s="11" t="b">
        <f>AND(Table1[[#This Row],[hour of cancellation 0 to 23]]&gt;=0,Table1[[#This Row],[hour of cancellation 0 to 23]]&lt;=23)</f>
        <v>1</v>
      </c>
    </row>
    <row r="6128" spans="1:13" x14ac:dyDescent="0.3">
      <c r="A6128" s="1">
        <v>6127</v>
      </c>
      <c r="B6128" s="1">
        <v>6</v>
      </c>
      <c r="C6128" s="2">
        <v>41178.348512710938</v>
      </c>
      <c r="D6128" s="2">
        <v>41238.347916666666</v>
      </c>
      <c r="E6128" s="1">
        <v>24</v>
      </c>
      <c r="F6128" s="2">
        <v>41182.467266702515</v>
      </c>
      <c r="G6128" s="1">
        <v>0</v>
      </c>
      <c r="H6128" s="32">
        <f>IFERROR(HOUR(Table1[[#This Row],[Cancel Date/time]])+MINUTE(Table1[[#This Row],[Cancel Date/time]])/60,"not cancelled")</f>
        <v>11.2</v>
      </c>
      <c r="I6128" s="47">
        <f>IFERROR(ROUND(Table1[[#This Row],[cancellation time decimal]],0),"not cancelled")</f>
        <v>11</v>
      </c>
      <c r="J6128" s="10">
        <f>IFERROR(MOD(Table1[[#This Row],[cancellation hour rounded]],24),"not cancelled")</f>
        <v>11</v>
      </c>
      <c r="K6128" s="32">
        <f>1/Table1[[#This Row],[Duration (Time between doses '[in hours'])]]</f>
        <v>4.1666666666666664E-2</v>
      </c>
      <c r="L6128" s="33">
        <f>Table1[[#This Row],[number doses per hour]]*INDEX(Table2[price per dose],Table1[[#This Row],[Drug ID]])</f>
        <v>0.35218749999999999</v>
      </c>
      <c r="M6128" s="11" t="b">
        <f>AND(Table1[[#This Row],[hour of cancellation 0 to 23]]&gt;=0,Table1[[#This Row],[hour of cancellation 0 to 23]]&lt;=23)</f>
        <v>1</v>
      </c>
    </row>
    <row r="6129" spans="1:13" x14ac:dyDescent="0.3">
      <c r="A6129" s="1">
        <v>6128</v>
      </c>
      <c r="B6129" s="1">
        <v>7</v>
      </c>
      <c r="C6129" s="2">
        <v>41178.341224099699</v>
      </c>
      <c r="D6129" s="2">
        <v>41238.340972222228</v>
      </c>
      <c r="E6129" s="1">
        <v>24</v>
      </c>
      <c r="F6129" s="2">
        <v>41185.460629124143</v>
      </c>
      <c r="G6129" s="1">
        <v>0</v>
      </c>
      <c r="H6129" s="32">
        <f>IFERROR(HOUR(Table1[[#This Row],[Cancel Date/time]])+MINUTE(Table1[[#This Row],[Cancel Date/time]])/60,"not cancelled")</f>
        <v>11.05</v>
      </c>
      <c r="I6129" s="47">
        <f>IFERROR(ROUND(Table1[[#This Row],[cancellation time decimal]],0),"not cancelled")</f>
        <v>11</v>
      </c>
      <c r="J6129" s="10">
        <f>IFERROR(MOD(Table1[[#This Row],[cancellation hour rounded]],24),"not cancelled")</f>
        <v>11</v>
      </c>
      <c r="K6129" s="32">
        <f>1/Table1[[#This Row],[Duration (Time between doses '[in hours'])]]</f>
        <v>4.1666666666666664E-2</v>
      </c>
      <c r="L6129" s="33">
        <f>Table1[[#This Row],[number doses per hour]]*INDEX(Table2[price per dose],Table1[[#This Row],[Drug ID]])</f>
        <v>1.2958049999999997</v>
      </c>
      <c r="M6129" s="11" t="b">
        <f>AND(Table1[[#This Row],[hour of cancellation 0 to 23]]&gt;=0,Table1[[#This Row],[hour of cancellation 0 to 23]]&lt;=23)</f>
        <v>1</v>
      </c>
    </row>
    <row r="6130" spans="1:13" x14ac:dyDescent="0.3">
      <c r="A6130" s="1">
        <v>6129</v>
      </c>
      <c r="B6130" s="1">
        <v>5</v>
      </c>
      <c r="C6130" s="2">
        <v>41178.396026208728</v>
      </c>
      <c r="D6130" s="2">
        <v>41238.395833333336</v>
      </c>
      <c r="E6130" s="1">
        <v>24</v>
      </c>
      <c r="F6130" s="2">
        <v>41179.392523060298</v>
      </c>
      <c r="G6130" s="1">
        <v>0</v>
      </c>
      <c r="H6130" s="32">
        <f>IFERROR(HOUR(Table1[[#This Row],[Cancel Date/time]])+MINUTE(Table1[[#This Row],[Cancel Date/time]])/60,"not cancelled")</f>
        <v>9.4166666666666661</v>
      </c>
      <c r="I6130" s="47">
        <f>IFERROR(ROUND(Table1[[#This Row],[cancellation time decimal]],0),"not cancelled")</f>
        <v>9</v>
      </c>
      <c r="J6130" s="10">
        <f>IFERROR(MOD(Table1[[#This Row],[cancellation hour rounded]],24),"not cancelled")</f>
        <v>9</v>
      </c>
      <c r="K6130" s="32">
        <f>1/Table1[[#This Row],[Duration (Time between doses '[in hours'])]]</f>
        <v>4.1666666666666664E-2</v>
      </c>
      <c r="L6130" s="33">
        <f>Table1[[#This Row],[number doses per hour]]*INDEX(Table2[price per dose],Table1[[#This Row],[Drug ID]])</f>
        <v>0.2815833333333333</v>
      </c>
      <c r="M6130" s="11" t="b">
        <f>AND(Table1[[#This Row],[hour of cancellation 0 to 23]]&gt;=0,Table1[[#This Row],[hour of cancellation 0 to 23]]&lt;=23)</f>
        <v>1</v>
      </c>
    </row>
    <row r="6131" spans="1:13" x14ac:dyDescent="0.3">
      <c r="A6131" s="1">
        <v>6130</v>
      </c>
      <c r="B6131" s="1">
        <v>4</v>
      </c>
      <c r="C6131" s="2">
        <v>41178.432264358285</v>
      </c>
      <c r="D6131" s="2">
        <v>41238.431944444441</v>
      </c>
      <c r="E6131" s="1">
        <v>12</v>
      </c>
      <c r="F6131" s="2">
        <v>41180.445067703753</v>
      </c>
      <c r="G6131" s="1">
        <v>0</v>
      </c>
      <c r="H6131" s="32">
        <f>IFERROR(HOUR(Table1[[#This Row],[Cancel Date/time]])+MINUTE(Table1[[#This Row],[Cancel Date/time]])/60,"not cancelled")</f>
        <v>10.666666666666666</v>
      </c>
      <c r="I6131" s="47">
        <f>IFERROR(ROUND(Table1[[#This Row],[cancellation time decimal]],0),"not cancelled")</f>
        <v>11</v>
      </c>
      <c r="J6131" s="10">
        <f>IFERROR(MOD(Table1[[#This Row],[cancellation hour rounded]],24),"not cancelled")</f>
        <v>11</v>
      </c>
      <c r="K6131" s="32">
        <f>1/Table1[[#This Row],[Duration (Time between doses '[in hours'])]]</f>
        <v>8.3333333333333329E-2</v>
      </c>
      <c r="L6131" s="33">
        <f>Table1[[#This Row],[number doses per hour]]*INDEX(Table2[price per dose],Table1[[#This Row],[Drug ID]])</f>
        <v>1.448055119047619</v>
      </c>
      <c r="M6131" s="11" t="b">
        <f>AND(Table1[[#This Row],[hour of cancellation 0 to 23]]&gt;=0,Table1[[#This Row],[hour of cancellation 0 to 23]]&lt;=23)</f>
        <v>1</v>
      </c>
    </row>
    <row r="6132" spans="1:13" x14ac:dyDescent="0.3">
      <c r="A6132" s="1">
        <v>6131</v>
      </c>
      <c r="B6132" s="1">
        <v>6</v>
      </c>
      <c r="C6132" s="2">
        <v>41178.417559915324</v>
      </c>
      <c r="D6132" s="2">
        <v>41238.417361111111</v>
      </c>
      <c r="E6132" s="1">
        <v>24</v>
      </c>
      <c r="F6132" s="2">
        <v>41184.460901050632</v>
      </c>
      <c r="G6132" s="1">
        <v>0</v>
      </c>
      <c r="H6132" s="32">
        <f>IFERROR(HOUR(Table1[[#This Row],[Cancel Date/time]])+MINUTE(Table1[[#This Row],[Cancel Date/time]])/60,"not cancelled")</f>
        <v>11.05</v>
      </c>
      <c r="I6132" s="47">
        <f>IFERROR(ROUND(Table1[[#This Row],[cancellation time decimal]],0),"not cancelled")</f>
        <v>11</v>
      </c>
      <c r="J6132" s="10">
        <f>IFERROR(MOD(Table1[[#This Row],[cancellation hour rounded]],24),"not cancelled")</f>
        <v>11</v>
      </c>
      <c r="K6132" s="32">
        <f>1/Table1[[#This Row],[Duration (Time between doses '[in hours'])]]</f>
        <v>4.1666666666666664E-2</v>
      </c>
      <c r="L6132" s="33">
        <f>Table1[[#This Row],[number doses per hour]]*INDEX(Table2[price per dose],Table1[[#This Row],[Drug ID]])</f>
        <v>0.35218749999999999</v>
      </c>
      <c r="M6132" s="11" t="b">
        <f>AND(Table1[[#This Row],[hour of cancellation 0 to 23]]&gt;=0,Table1[[#This Row],[hour of cancellation 0 to 23]]&lt;=23)</f>
        <v>1</v>
      </c>
    </row>
    <row r="6133" spans="1:13" x14ac:dyDescent="0.3">
      <c r="A6133" s="1">
        <v>6132</v>
      </c>
      <c r="B6133" s="1">
        <v>4</v>
      </c>
      <c r="C6133" s="2">
        <v>41178.437101710188</v>
      </c>
      <c r="D6133" s="2">
        <v>41238.436805555553</v>
      </c>
      <c r="E6133" s="1">
        <v>12</v>
      </c>
      <c r="F6133" s="2">
        <v>41181.606015271565</v>
      </c>
      <c r="G6133" s="1">
        <v>0</v>
      </c>
      <c r="H6133" s="32">
        <f>IFERROR(HOUR(Table1[[#This Row],[Cancel Date/time]])+MINUTE(Table1[[#This Row],[Cancel Date/time]])/60,"not cancelled")</f>
        <v>14.533333333333333</v>
      </c>
      <c r="I6133" s="47">
        <f>IFERROR(ROUND(Table1[[#This Row],[cancellation time decimal]],0),"not cancelled")</f>
        <v>15</v>
      </c>
      <c r="J6133" s="10">
        <f>IFERROR(MOD(Table1[[#This Row],[cancellation hour rounded]],24),"not cancelled")</f>
        <v>15</v>
      </c>
      <c r="K6133" s="32">
        <f>1/Table1[[#This Row],[Duration (Time between doses '[in hours'])]]</f>
        <v>8.3333333333333329E-2</v>
      </c>
      <c r="L6133" s="33">
        <f>Table1[[#This Row],[number doses per hour]]*INDEX(Table2[price per dose],Table1[[#This Row],[Drug ID]])</f>
        <v>1.448055119047619</v>
      </c>
      <c r="M6133" s="11" t="b">
        <f>AND(Table1[[#This Row],[hour of cancellation 0 to 23]]&gt;=0,Table1[[#This Row],[hour of cancellation 0 to 23]]&lt;=23)</f>
        <v>1</v>
      </c>
    </row>
    <row r="6134" spans="1:13" x14ac:dyDescent="0.3">
      <c r="A6134" s="1">
        <v>6133</v>
      </c>
      <c r="B6134" s="1">
        <v>7</v>
      </c>
      <c r="C6134" s="2">
        <v>41178.457067752053</v>
      </c>
      <c r="D6134" s="2">
        <v>41238.456944444442</v>
      </c>
      <c r="E6134" s="1">
        <v>24</v>
      </c>
      <c r="F6134" s="2">
        <v>41188.430780627059</v>
      </c>
      <c r="G6134" s="1">
        <v>0</v>
      </c>
      <c r="H6134" s="32">
        <f>IFERROR(HOUR(Table1[[#This Row],[Cancel Date/time]])+MINUTE(Table1[[#This Row],[Cancel Date/time]])/60,"not cancelled")</f>
        <v>10.333333333333334</v>
      </c>
      <c r="I6134" s="47">
        <f>IFERROR(ROUND(Table1[[#This Row],[cancellation time decimal]],0),"not cancelled")</f>
        <v>10</v>
      </c>
      <c r="J6134" s="10">
        <f>IFERROR(MOD(Table1[[#This Row],[cancellation hour rounded]],24),"not cancelled")</f>
        <v>10</v>
      </c>
      <c r="K6134" s="32">
        <f>1/Table1[[#This Row],[Duration (Time between doses '[in hours'])]]</f>
        <v>4.1666666666666664E-2</v>
      </c>
      <c r="L6134" s="33">
        <f>Table1[[#This Row],[number doses per hour]]*INDEX(Table2[price per dose],Table1[[#This Row],[Drug ID]])</f>
        <v>1.2958049999999997</v>
      </c>
      <c r="M6134" s="11" t="b">
        <f>AND(Table1[[#This Row],[hour of cancellation 0 to 23]]&gt;=0,Table1[[#This Row],[hour of cancellation 0 to 23]]&lt;=23)</f>
        <v>1</v>
      </c>
    </row>
    <row r="6135" spans="1:13" x14ac:dyDescent="0.3">
      <c r="A6135" s="1">
        <v>6134</v>
      </c>
      <c r="B6135" s="1">
        <v>3</v>
      </c>
      <c r="C6135" s="2">
        <v>41178.428947562606</v>
      </c>
      <c r="D6135" s="2">
        <v>41238.428472222222</v>
      </c>
      <c r="E6135" s="1">
        <v>24</v>
      </c>
      <c r="F6135" s="2">
        <v>41180.498413714369</v>
      </c>
      <c r="G6135" s="1">
        <v>0</v>
      </c>
      <c r="H6135" s="32">
        <f>IFERROR(HOUR(Table1[[#This Row],[Cancel Date/time]])+MINUTE(Table1[[#This Row],[Cancel Date/time]])/60,"not cancelled")</f>
        <v>11.95</v>
      </c>
      <c r="I6135" s="47">
        <f>IFERROR(ROUND(Table1[[#This Row],[cancellation time decimal]],0),"not cancelled")</f>
        <v>12</v>
      </c>
      <c r="J6135" s="10">
        <f>IFERROR(MOD(Table1[[#This Row],[cancellation hour rounded]],24),"not cancelled")</f>
        <v>12</v>
      </c>
      <c r="K6135" s="32">
        <f>1/Table1[[#This Row],[Duration (Time between doses '[in hours'])]]</f>
        <v>4.1666666666666664E-2</v>
      </c>
      <c r="L6135" s="33">
        <f>Table1[[#This Row],[number doses per hour]]*INDEX(Table2[price per dose],Table1[[#This Row],[Drug ID]])</f>
        <v>0.18133000000000002</v>
      </c>
      <c r="M6135" s="11" t="b">
        <f>AND(Table1[[#This Row],[hour of cancellation 0 to 23]]&gt;=0,Table1[[#This Row],[hour of cancellation 0 to 23]]&lt;=23)</f>
        <v>1</v>
      </c>
    </row>
    <row r="6136" spans="1:13" x14ac:dyDescent="0.3">
      <c r="A6136" s="1">
        <v>6135</v>
      </c>
      <c r="B6136" s="1">
        <v>3</v>
      </c>
      <c r="C6136" s="2">
        <v>41178.417819876013</v>
      </c>
      <c r="D6136" s="2">
        <v>41183.042361111111</v>
      </c>
      <c r="E6136" s="1">
        <v>24</v>
      </c>
      <c r="F6136" s="2">
        <v>41180.300705295151</v>
      </c>
      <c r="G6136" s="1">
        <v>0</v>
      </c>
      <c r="H6136" s="32">
        <f>IFERROR(HOUR(Table1[[#This Row],[Cancel Date/time]])+MINUTE(Table1[[#This Row],[Cancel Date/time]])/60,"not cancelled")</f>
        <v>7.2166666666666668</v>
      </c>
      <c r="I6136" s="47">
        <f>IFERROR(ROUND(Table1[[#This Row],[cancellation time decimal]],0),"not cancelled")</f>
        <v>7</v>
      </c>
      <c r="J6136" s="10">
        <f>IFERROR(MOD(Table1[[#This Row],[cancellation hour rounded]],24),"not cancelled")</f>
        <v>7</v>
      </c>
      <c r="K6136" s="32">
        <f>1/Table1[[#This Row],[Duration (Time between doses '[in hours'])]]</f>
        <v>4.1666666666666664E-2</v>
      </c>
      <c r="L6136" s="33">
        <f>Table1[[#This Row],[number doses per hour]]*INDEX(Table2[price per dose],Table1[[#This Row],[Drug ID]])</f>
        <v>0.18133000000000002</v>
      </c>
      <c r="M6136" s="11" t="b">
        <f>AND(Table1[[#This Row],[hour of cancellation 0 to 23]]&gt;=0,Table1[[#This Row],[hour of cancellation 0 to 23]]&lt;=23)</f>
        <v>1</v>
      </c>
    </row>
    <row r="6137" spans="1:13" x14ac:dyDescent="0.3">
      <c r="A6137" s="1">
        <v>6136</v>
      </c>
      <c r="B6137" s="1">
        <v>5</v>
      </c>
      <c r="C6137" s="2">
        <v>41178.438854927714</v>
      </c>
      <c r="D6137" s="2">
        <v>41238.438194444439</v>
      </c>
      <c r="E6137" s="1">
        <v>24</v>
      </c>
      <c r="F6137" s="2">
        <v>41182.691385600323</v>
      </c>
      <c r="G6137" s="1">
        <v>0</v>
      </c>
      <c r="H6137" s="32">
        <f>IFERROR(HOUR(Table1[[#This Row],[Cancel Date/time]])+MINUTE(Table1[[#This Row],[Cancel Date/time]])/60,"not cancelled")</f>
        <v>16.583333333333332</v>
      </c>
      <c r="I6137" s="47">
        <f>IFERROR(ROUND(Table1[[#This Row],[cancellation time decimal]],0),"not cancelled")</f>
        <v>17</v>
      </c>
      <c r="J6137" s="10">
        <f>IFERROR(MOD(Table1[[#This Row],[cancellation hour rounded]],24),"not cancelled")</f>
        <v>17</v>
      </c>
      <c r="K6137" s="32">
        <f>1/Table1[[#This Row],[Duration (Time between doses '[in hours'])]]</f>
        <v>4.1666666666666664E-2</v>
      </c>
      <c r="L6137" s="33">
        <f>Table1[[#This Row],[number doses per hour]]*INDEX(Table2[price per dose],Table1[[#This Row],[Drug ID]])</f>
        <v>0.2815833333333333</v>
      </c>
      <c r="M6137" s="11" t="b">
        <f>AND(Table1[[#This Row],[hour of cancellation 0 to 23]]&gt;=0,Table1[[#This Row],[hour of cancellation 0 to 23]]&lt;=23)</f>
        <v>1</v>
      </c>
    </row>
    <row r="6138" spans="1:13" hidden="1" x14ac:dyDescent="0.3">
      <c r="A6138" s="1">
        <v>6137</v>
      </c>
      <c r="B6138" s="1">
        <v>6</v>
      </c>
      <c r="C6138" s="2">
        <v>41178.491520575059</v>
      </c>
      <c r="D6138" s="2">
        <v>41180.949414026894</v>
      </c>
      <c r="E6138" s="1">
        <v>24</v>
      </c>
      <c r="F6138" s="2" t="s">
        <v>5</v>
      </c>
      <c r="G6138" s="1">
        <v>0</v>
      </c>
      <c r="H6138" s="32" t="str">
        <f>IFERROR(HOUR(Table1[[#This Row],[Cancel Date/time]])+MINUTE(Table1[[#This Row],[Cancel Date/time]])/60,"not cancelled")</f>
        <v>not cancelled</v>
      </c>
      <c r="I6138" s="47" t="str">
        <f>IFERROR(ROUND(Table1[[#This Row],[cancellation time decimal]],0),"not cancelled")</f>
        <v>not cancelled</v>
      </c>
      <c r="J6138" s="10" t="str">
        <f>IFERROR(MOD(Table1[[#This Row],[cancellation hour rounded]],24),"not cancelled")</f>
        <v>not cancelled</v>
      </c>
      <c r="K6138" s="32">
        <f>1/Table1[[#This Row],[Duration (Time between doses '[in hours'])]]</f>
        <v>4.1666666666666664E-2</v>
      </c>
      <c r="L6138" s="33">
        <f>Table1[[#This Row],[number doses per hour]]*INDEX(Table2[price per dose],Table1[[#This Row],[Drug ID]])</f>
        <v>0.35218749999999999</v>
      </c>
      <c r="M6138" s="11" t="b">
        <f>AND(Table1[[#This Row],[hour of cancellation 0 to 23]]&gt;=0,Table1[[#This Row],[hour of cancellation 0 to 23]]&lt;=23)</f>
        <v>0</v>
      </c>
    </row>
    <row r="6139" spans="1:13" x14ac:dyDescent="0.3">
      <c r="A6139" s="1">
        <v>6138</v>
      </c>
      <c r="B6139" s="1">
        <v>3</v>
      </c>
      <c r="C6139" s="2">
        <v>41178.486563282364</v>
      </c>
      <c r="D6139" s="2">
        <v>41238.486111111117</v>
      </c>
      <c r="E6139" s="1">
        <v>24</v>
      </c>
      <c r="F6139" s="2">
        <v>41180.429578936586</v>
      </c>
      <c r="G6139" s="1">
        <v>0</v>
      </c>
      <c r="H6139" s="32">
        <f>IFERROR(HOUR(Table1[[#This Row],[Cancel Date/time]])+MINUTE(Table1[[#This Row],[Cancel Date/time]])/60,"not cancelled")</f>
        <v>10.3</v>
      </c>
      <c r="I6139" s="47">
        <f>IFERROR(ROUND(Table1[[#This Row],[cancellation time decimal]],0),"not cancelled")</f>
        <v>10</v>
      </c>
      <c r="J6139" s="10">
        <f>IFERROR(MOD(Table1[[#This Row],[cancellation hour rounded]],24),"not cancelled")</f>
        <v>10</v>
      </c>
      <c r="K6139" s="32">
        <f>1/Table1[[#This Row],[Duration (Time between doses '[in hours'])]]</f>
        <v>4.1666666666666664E-2</v>
      </c>
      <c r="L6139" s="33">
        <f>Table1[[#This Row],[number doses per hour]]*INDEX(Table2[price per dose],Table1[[#This Row],[Drug ID]])</f>
        <v>0.18133000000000002</v>
      </c>
      <c r="M6139" s="11" t="b">
        <f>AND(Table1[[#This Row],[hour of cancellation 0 to 23]]&gt;=0,Table1[[#This Row],[hour of cancellation 0 to 23]]&lt;=23)</f>
        <v>1</v>
      </c>
    </row>
    <row r="6140" spans="1:13" x14ac:dyDescent="0.3">
      <c r="A6140" s="1">
        <v>6139</v>
      </c>
      <c r="B6140" s="1">
        <v>7</v>
      </c>
      <c r="C6140" s="2">
        <v>41178.530636949923</v>
      </c>
      <c r="D6140" s="2">
        <v>41238.530555555553</v>
      </c>
      <c r="E6140" s="1">
        <v>24</v>
      </c>
      <c r="F6140" s="2">
        <v>41205.517324075539</v>
      </c>
      <c r="G6140" s="1">
        <v>0</v>
      </c>
      <c r="H6140" s="32">
        <f>IFERROR(HOUR(Table1[[#This Row],[Cancel Date/time]])+MINUTE(Table1[[#This Row],[Cancel Date/time]])/60,"not cancelled")</f>
        <v>12.4</v>
      </c>
      <c r="I6140" s="47">
        <f>IFERROR(ROUND(Table1[[#This Row],[cancellation time decimal]],0),"not cancelled")</f>
        <v>12</v>
      </c>
      <c r="J6140" s="10">
        <f>IFERROR(MOD(Table1[[#This Row],[cancellation hour rounded]],24),"not cancelled")</f>
        <v>12</v>
      </c>
      <c r="K6140" s="32">
        <f>1/Table1[[#This Row],[Duration (Time between doses '[in hours'])]]</f>
        <v>4.1666666666666664E-2</v>
      </c>
      <c r="L6140" s="33">
        <f>Table1[[#This Row],[number doses per hour]]*INDEX(Table2[price per dose],Table1[[#This Row],[Drug ID]])</f>
        <v>1.2958049999999997</v>
      </c>
      <c r="M6140" s="11" t="b">
        <f>AND(Table1[[#This Row],[hour of cancellation 0 to 23]]&gt;=0,Table1[[#This Row],[hour of cancellation 0 to 23]]&lt;=23)</f>
        <v>1</v>
      </c>
    </row>
    <row r="6141" spans="1:13" hidden="1" x14ac:dyDescent="0.3">
      <c r="A6141" s="1">
        <v>6140</v>
      </c>
      <c r="B6141" s="1">
        <v>1</v>
      </c>
      <c r="C6141" s="2">
        <v>41178.511476074491</v>
      </c>
      <c r="D6141" s="2">
        <v>41181.177823426704</v>
      </c>
      <c r="E6141" s="1">
        <v>8</v>
      </c>
      <c r="F6141" s="2" t="s">
        <v>5</v>
      </c>
      <c r="G6141" s="1">
        <v>0</v>
      </c>
      <c r="H6141" s="32" t="str">
        <f>IFERROR(HOUR(Table1[[#This Row],[Cancel Date/time]])+MINUTE(Table1[[#This Row],[Cancel Date/time]])/60,"not cancelled")</f>
        <v>not cancelled</v>
      </c>
      <c r="I6141" s="47" t="str">
        <f>IFERROR(ROUND(Table1[[#This Row],[cancellation time decimal]],0),"not cancelled")</f>
        <v>not cancelled</v>
      </c>
      <c r="J6141" s="10" t="str">
        <f>IFERROR(MOD(Table1[[#This Row],[cancellation hour rounded]],24),"not cancelled")</f>
        <v>not cancelled</v>
      </c>
      <c r="K6141" s="32">
        <f>1/Table1[[#This Row],[Duration (Time between doses '[in hours'])]]</f>
        <v>0.125</v>
      </c>
      <c r="L6141" s="33">
        <f>Table1[[#This Row],[number doses per hour]]*INDEX(Table2[price per dose],Table1[[#This Row],[Drug ID]])</f>
        <v>0.84929166666666667</v>
      </c>
      <c r="M6141" s="11" t="b">
        <f>AND(Table1[[#This Row],[hour of cancellation 0 to 23]]&gt;=0,Table1[[#This Row],[hour of cancellation 0 to 23]]&lt;=23)</f>
        <v>0</v>
      </c>
    </row>
    <row r="6142" spans="1:13" x14ac:dyDescent="0.3">
      <c r="A6142" s="1">
        <v>6141</v>
      </c>
      <c r="B6142" s="1">
        <v>1</v>
      </c>
      <c r="C6142" s="2">
        <v>41178.570056558412</v>
      </c>
      <c r="D6142" s="2">
        <v>41238.569444444445</v>
      </c>
      <c r="E6142" s="1">
        <v>8</v>
      </c>
      <c r="F6142" s="2">
        <v>41179.048542506214</v>
      </c>
      <c r="G6142" s="1">
        <v>0</v>
      </c>
      <c r="H6142" s="32">
        <f>IFERROR(HOUR(Table1[[#This Row],[Cancel Date/time]])+MINUTE(Table1[[#This Row],[Cancel Date/time]])/60,"not cancelled")</f>
        <v>1.1499999999999999</v>
      </c>
      <c r="I6142" s="47">
        <f>IFERROR(ROUND(Table1[[#This Row],[cancellation time decimal]],0),"not cancelled")</f>
        <v>1</v>
      </c>
      <c r="J6142" s="10">
        <f>IFERROR(MOD(Table1[[#This Row],[cancellation hour rounded]],24),"not cancelled")</f>
        <v>1</v>
      </c>
      <c r="K6142" s="32">
        <f>1/Table1[[#This Row],[Duration (Time between doses '[in hours'])]]</f>
        <v>0.125</v>
      </c>
      <c r="L6142" s="33">
        <f>Table1[[#This Row],[number doses per hour]]*INDEX(Table2[price per dose],Table1[[#This Row],[Drug ID]])</f>
        <v>0.84929166666666667</v>
      </c>
      <c r="M6142" s="11" t="b">
        <f>AND(Table1[[#This Row],[hour of cancellation 0 to 23]]&gt;=0,Table1[[#This Row],[hour of cancellation 0 to 23]]&lt;=23)</f>
        <v>1</v>
      </c>
    </row>
    <row r="6143" spans="1:13" x14ac:dyDescent="0.3">
      <c r="A6143" s="1">
        <v>6142</v>
      </c>
      <c r="B6143" s="1">
        <v>4</v>
      </c>
      <c r="C6143" s="2">
        <v>41178.611061359727</v>
      </c>
      <c r="D6143" s="2">
        <v>41238.61041666667</v>
      </c>
      <c r="E6143" s="1">
        <v>12</v>
      </c>
      <c r="F6143" s="2">
        <v>41181.299417362527</v>
      </c>
      <c r="G6143" s="1">
        <v>0</v>
      </c>
      <c r="H6143" s="32">
        <f>IFERROR(HOUR(Table1[[#This Row],[Cancel Date/time]])+MINUTE(Table1[[#This Row],[Cancel Date/time]])/60,"not cancelled")</f>
        <v>7.1833333333333336</v>
      </c>
      <c r="I6143" s="47">
        <f>IFERROR(ROUND(Table1[[#This Row],[cancellation time decimal]],0),"not cancelled")</f>
        <v>7</v>
      </c>
      <c r="J6143" s="10">
        <f>IFERROR(MOD(Table1[[#This Row],[cancellation hour rounded]],24),"not cancelled")</f>
        <v>7</v>
      </c>
      <c r="K6143" s="32">
        <f>1/Table1[[#This Row],[Duration (Time between doses '[in hours'])]]</f>
        <v>8.3333333333333329E-2</v>
      </c>
      <c r="L6143" s="33">
        <f>Table1[[#This Row],[number doses per hour]]*INDEX(Table2[price per dose],Table1[[#This Row],[Drug ID]])</f>
        <v>1.448055119047619</v>
      </c>
      <c r="M6143" s="11" t="b">
        <f>AND(Table1[[#This Row],[hour of cancellation 0 to 23]]&gt;=0,Table1[[#This Row],[hour of cancellation 0 to 23]]&lt;=23)</f>
        <v>1</v>
      </c>
    </row>
    <row r="6144" spans="1:13" x14ac:dyDescent="0.3">
      <c r="A6144" s="1">
        <v>6143</v>
      </c>
      <c r="B6144" s="1">
        <v>3</v>
      </c>
      <c r="C6144" s="2">
        <v>41178.622789374596</v>
      </c>
      <c r="D6144" s="2">
        <v>41238.622222222228</v>
      </c>
      <c r="E6144" s="1">
        <v>24</v>
      </c>
      <c r="F6144" s="2">
        <v>41182.649682133866</v>
      </c>
      <c r="G6144" s="1">
        <v>0</v>
      </c>
      <c r="H6144" s="32">
        <f>IFERROR(HOUR(Table1[[#This Row],[Cancel Date/time]])+MINUTE(Table1[[#This Row],[Cancel Date/time]])/60,"not cancelled")</f>
        <v>15.583333333333334</v>
      </c>
      <c r="I6144" s="47">
        <f>IFERROR(ROUND(Table1[[#This Row],[cancellation time decimal]],0),"not cancelled")</f>
        <v>16</v>
      </c>
      <c r="J6144" s="10">
        <f>IFERROR(MOD(Table1[[#This Row],[cancellation hour rounded]],24),"not cancelled")</f>
        <v>16</v>
      </c>
      <c r="K6144" s="32">
        <f>1/Table1[[#This Row],[Duration (Time between doses '[in hours'])]]</f>
        <v>4.1666666666666664E-2</v>
      </c>
      <c r="L6144" s="33">
        <f>Table1[[#This Row],[number doses per hour]]*INDEX(Table2[price per dose],Table1[[#This Row],[Drug ID]])</f>
        <v>0.18133000000000002</v>
      </c>
      <c r="M6144" s="11" t="b">
        <f>AND(Table1[[#This Row],[hour of cancellation 0 to 23]]&gt;=0,Table1[[#This Row],[hour of cancellation 0 to 23]]&lt;=23)</f>
        <v>1</v>
      </c>
    </row>
    <row r="6145" spans="1:13" hidden="1" x14ac:dyDescent="0.3">
      <c r="A6145" s="1">
        <v>6144</v>
      </c>
      <c r="B6145" s="1">
        <v>1</v>
      </c>
      <c r="C6145" s="2">
        <v>41178.716072915362</v>
      </c>
      <c r="D6145" s="2">
        <v>41182.715935862645</v>
      </c>
      <c r="E6145" s="1">
        <v>8</v>
      </c>
      <c r="F6145" s="2" t="s">
        <v>5</v>
      </c>
      <c r="G6145" s="1">
        <v>0</v>
      </c>
      <c r="H6145" s="32" t="str">
        <f>IFERROR(HOUR(Table1[[#This Row],[Cancel Date/time]])+MINUTE(Table1[[#This Row],[Cancel Date/time]])/60,"not cancelled")</f>
        <v>not cancelled</v>
      </c>
      <c r="I6145" s="47" t="str">
        <f>IFERROR(ROUND(Table1[[#This Row],[cancellation time decimal]],0),"not cancelled")</f>
        <v>not cancelled</v>
      </c>
      <c r="J6145" s="10" t="str">
        <f>IFERROR(MOD(Table1[[#This Row],[cancellation hour rounded]],24),"not cancelled")</f>
        <v>not cancelled</v>
      </c>
      <c r="K6145" s="32">
        <f>1/Table1[[#This Row],[Duration (Time between doses '[in hours'])]]</f>
        <v>0.125</v>
      </c>
      <c r="L6145" s="33">
        <f>Table1[[#This Row],[number doses per hour]]*INDEX(Table2[price per dose],Table1[[#This Row],[Drug ID]])</f>
        <v>0.84929166666666667</v>
      </c>
      <c r="M6145" s="11" t="b">
        <f>AND(Table1[[#This Row],[hour of cancellation 0 to 23]]&gt;=0,Table1[[#This Row],[hour of cancellation 0 to 23]]&lt;=23)</f>
        <v>0</v>
      </c>
    </row>
    <row r="6146" spans="1:13" x14ac:dyDescent="0.3">
      <c r="A6146" s="1">
        <v>6145</v>
      </c>
      <c r="B6146" s="1">
        <v>1</v>
      </c>
      <c r="C6146" s="2">
        <v>41178.722938345098</v>
      </c>
      <c r="D6146" s="2">
        <v>41238.722916666666</v>
      </c>
      <c r="E6146" s="1">
        <v>8</v>
      </c>
      <c r="F6146" s="2">
        <v>41179.898329104166</v>
      </c>
      <c r="G6146" s="1">
        <v>0</v>
      </c>
      <c r="H6146" s="32">
        <f>IFERROR(HOUR(Table1[[#This Row],[Cancel Date/time]])+MINUTE(Table1[[#This Row],[Cancel Date/time]])/60,"not cancelled")</f>
        <v>21.55</v>
      </c>
      <c r="I6146" s="47">
        <f>IFERROR(ROUND(Table1[[#This Row],[cancellation time decimal]],0),"not cancelled")</f>
        <v>22</v>
      </c>
      <c r="J6146" s="10">
        <f>IFERROR(MOD(Table1[[#This Row],[cancellation hour rounded]],24),"not cancelled")</f>
        <v>22</v>
      </c>
      <c r="K6146" s="32">
        <f>1/Table1[[#This Row],[Duration (Time between doses '[in hours'])]]</f>
        <v>0.125</v>
      </c>
      <c r="L6146" s="33">
        <f>Table1[[#This Row],[number doses per hour]]*INDEX(Table2[price per dose],Table1[[#This Row],[Drug ID]])</f>
        <v>0.84929166666666667</v>
      </c>
      <c r="M6146" s="11" t="b">
        <f>AND(Table1[[#This Row],[hour of cancellation 0 to 23]]&gt;=0,Table1[[#This Row],[hour of cancellation 0 to 23]]&lt;=23)</f>
        <v>1</v>
      </c>
    </row>
    <row r="6147" spans="1:13" x14ac:dyDescent="0.3">
      <c r="A6147" s="1">
        <v>6146</v>
      </c>
      <c r="B6147" s="1">
        <v>3</v>
      </c>
      <c r="C6147" s="2">
        <v>41178.740330831519</v>
      </c>
      <c r="D6147" s="2">
        <v>41238.740277777782</v>
      </c>
      <c r="E6147" s="1">
        <v>24</v>
      </c>
      <c r="F6147" s="2">
        <v>41181.687059692245</v>
      </c>
      <c r="G6147" s="1">
        <v>0</v>
      </c>
      <c r="H6147" s="32">
        <f>IFERROR(HOUR(Table1[[#This Row],[Cancel Date/time]])+MINUTE(Table1[[#This Row],[Cancel Date/time]])/60,"not cancelled")</f>
        <v>16.483333333333334</v>
      </c>
      <c r="I6147" s="47">
        <f>IFERROR(ROUND(Table1[[#This Row],[cancellation time decimal]],0),"not cancelled")</f>
        <v>16</v>
      </c>
      <c r="J6147" s="10">
        <f>IFERROR(MOD(Table1[[#This Row],[cancellation hour rounded]],24),"not cancelled")</f>
        <v>16</v>
      </c>
      <c r="K6147" s="32">
        <f>1/Table1[[#This Row],[Duration (Time between doses '[in hours'])]]</f>
        <v>4.1666666666666664E-2</v>
      </c>
      <c r="L6147" s="33">
        <f>Table1[[#This Row],[number doses per hour]]*INDEX(Table2[price per dose],Table1[[#This Row],[Drug ID]])</f>
        <v>0.18133000000000002</v>
      </c>
      <c r="M6147" s="11" t="b">
        <f>AND(Table1[[#This Row],[hour of cancellation 0 to 23]]&gt;=0,Table1[[#This Row],[hour of cancellation 0 to 23]]&lt;=23)</f>
        <v>1</v>
      </c>
    </row>
    <row r="6148" spans="1:13" x14ac:dyDescent="0.3">
      <c r="A6148" s="1">
        <v>6147</v>
      </c>
      <c r="B6148" s="1">
        <v>6</v>
      </c>
      <c r="C6148" s="2">
        <v>41178.775125249733</v>
      </c>
      <c r="D6148" s="2">
        <v>41238.775000000001</v>
      </c>
      <c r="E6148" s="1">
        <v>24</v>
      </c>
      <c r="F6148" s="2">
        <v>41182.49827724458</v>
      </c>
      <c r="G6148" s="1">
        <v>0</v>
      </c>
      <c r="H6148" s="32">
        <f>IFERROR(HOUR(Table1[[#This Row],[Cancel Date/time]])+MINUTE(Table1[[#This Row],[Cancel Date/time]])/60,"not cancelled")</f>
        <v>11.95</v>
      </c>
      <c r="I6148" s="47">
        <f>IFERROR(ROUND(Table1[[#This Row],[cancellation time decimal]],0),"not cancelled")</f>
        <v>12</v>
      </c>
      <c r="J6148" s="10">
        <f>IFERROR(MOD(Table1[[#This Row],[cancellation hour rounded]],24),"not cancelled")</f>
        <v>12</v>
      </c>
      <c r="K6148" s="32">
        <f>1/Table1[[#This Row],[Duration (Time between doses '[in hours'])]]</f>
        <v>4.1666666666666664E-2</v>
      </c>
      <c r="L6148" s="33">
        <f>Table1[[#This Row],[number doses per hour]]*INDEX(Table2[price per dose],Table1[[#This Row],[Drug ID]])</f>
        <v>0.35218749999999999</v>
      </c>
      <c r="M6148" s="11" t="b">
        <f>AND(Table1[[#This Row],[hour of cancellation 0 to 23]]&gt;=0,Table1[[#This Row],[hour of cancellation 0 to 23]]&lt;=23)</f>
        <v>1</v>
      </c>
    </row>
    <row r="6149" spans="1:13" x14ac:dyDescent="0.3">
      <c r="A6149" s="1">
        <v>6148</v>
      </c>
      <c r="B6149" s="1">
        <v>8</v>
      </c>
      <c r="C6149" s="2">
        <v>41178.770904188139</v>
      </c>
      <c r="D6149" s="2">
        <v>41238.770833333336</v>
      </c>
      <c r="E6149" s="1">
        <v>3</v>
      </c>
      <c r="F6149" s="2">
        <v>41183.948878364841</v>
      </c>
      <c r="G6149" s="1">
        <v>0</v>
      </c>
      <c r="H6149" s="32">
        <f>IFERROR(HOUR(Table1[[#This Row],[Cancel Date/time]])+MINUTE(Table1[[#This Row],[Cancel Date/time]])/60,"not cancelled")</f>
        <v>22.766666666666666</v>
      </c>
      <c r="I6149" s="47">
        <f>IFERROR(ROUND(Table1[[#This Row],[cancellation time decimal]],0),"not cancelled")</f>
        <v>23</v>
      </c>
      <c r="J6149" s="10">
        <f>IFERROR(MOD(Table1[[#This Row],[cancellation hour rounded]],24),"not cancelled")</f>
        <v>23</v>
      </c>
      <c r="K6149" s="32">
        <f>1/Table1[[#This Row],[Duration (Time between doses '[in hours'])]]</f>
        <v>0.33333333333333331</v>
      </c>
      <c r="L6149" s="33">
        <f>Table1[[#This Row],[number doses per hour]]*INDEX(Table2[price per dose],Table1[[#This Row],[Drug ID]])</f>
        <v>0.29998222222222221</v>
      </c>
      <c r="M6149" s="11" t="b">
        <f>AND(Table1[[#This Row],[hour of cancellation 0 to 23]]&gt;=0,Table1[[#This Row],[hour of cancellation 0 to 23]]&lt;=23)</f>
        <v>1</v>
      </c>
    </row>
    <row r="6150" spans="1:13" x14ac:dyDescent="0.3">
      <c r="A6150" s="1">
        <v>6149</v>
      </c>
      <c r="B6150" s="1">
        <v>5</v>
      </c>
      <c r="C6150" s="2">
        <v>41178.835635455362</v>
      </c>
      <c r="D6150" s="2">
        <v>41238.835416666669</v>
      </c>
      <c r="E6150" s="1">
        <v>24</v>
      </c>
      <c r="F6150" s="2">
        <v>41181.516418295781</v>
      </c>
      <c r="G6150" s="1">
        <v>0</v>
      </c>
      <c r="H6150" s="32">
        <f>IFERROR(HOUR(Table1[[#This Row],[Cancel Date/time]])+MINUTE(Table1[[#This Row],[Cancel Date/time]])/60,"not cancelled")</f>
        <v>12.383333333333333</v>
      </c>
      <c r="I6150" s="47">
        <f>IFERROR(ROUND(Table1[[#This Row],[cancellation time decimal]],0),"not cancelled")</f>
        <v>12</v>
      </c>
      <c r="J6150" s="10">
        <f>IFERROR(MOD(Table1[[#This Row],[cancellation hour rounded]],24),"not cancelled")</f>
        <v>12</v>
      </c>
      <c r="K6150" s="32">
        <f>1/Table1[[#This Row],[Duration (Time between doses '[in hours'])]]</f>
        <v>4.1666666666666664E-2</v>
      </c>
      <c r="L6150" s="33">
        <f>Table1[[#This Row],[number doses per hour]]*INDEX(Table2[price per dose],Table1[[#This Row],[Drug ID]])</f>
        <v>0.2815833333333333</v>
      </c>
      <c r="M6150" s="11" t="b">
        <f>AND(Table1[[#This Row],[hour of cancellation 0 to 23]]&gt;=0,Table1[[#This Row],[hour of cancellation 0 to 23]]&lt;=23)</f>
        <v>1</v>
      </c>
    </row>
    <row r="6151" spans="1:13" x14ac:dyDescent="0.3">
      <c r="A6151" s="1">
        <v>6150</v>
      </c>
      <c r="B6151" s="1">
        <v>1</v>
      </c>
      <c r="C6151" s="2">
        <v>41179.033335372849</v>
      </c>
      <c r="D6151" s="2">
        <v>41239.033333333333</v>
      </c>
      <c r="E6151" s="1">
        <v>8</v>
      </c>
      <c r="F6151" s="2">
        <v>41180.428194660009</v>
      </c>
      <c r="G6151" s="1">
        <v>0</v>
      </c>
      <c r="H6151" s="32">
        <f>IFERROR(HOUR(Table1[[#This Row],[Cancel Date/time]])+MINUTE(Table1[[#This Row],[Cancel Date/time]])/60,"not cancelled")</f>
        <v>10.266666666666667</v>
      </c>
      <c r="I6151" s="47">
        <f>IFERROR(ROUND(Table1[[#This Row],[cancellation time decimal]],0),"not cancelled")</f>
        <v>10</v>
      </c>
      <c r="J6151" s="10">
        <f>IFERROR(MOD(Table1[[#This Row],[cancellation hour rounded]],24),"not cancelled")</f>
        <v>10</v>
      </c>
      <c r="K6151" s="32">
        <f>1/Table1[[#This Row],[Duration (Time between doses '[in hours'])]]</f>
        <v>0.125</v>
      </c>
      <c r="L6151" s="33">
        <f>Table1[[#This Row],[number doses per hour]]*INDEX(Table2[price per dose],Table1[[#This Row],[Drug ID]])</f>
        <v>0.84929166666666667</v>
      </c>
      <c r="M6151" s="11" t="b">
        <f>AND(Table1[[#This Row],[hour of cancellation 0 to 23]]&gt;=0,Table1[[#This Row],[hour of cancellation 0 to 23]]&lt;=23)</f>
        <v>1</v>
      </c>
    </row>
    <row r="6152" spans="1:13" x14ac:dyDescent="0.3">
      <c r="A6152" s="1">
        <v>6151</v>
      </c>
      <c r="B6152" s="1">
        <v>1</v>
      </c>
      <c r="C6152" s="2">
        <v>41179.067910745667</v>
      </c>
      <c r="D6152" s="2">
        <v>41239.067361111105</v>
      </c>
      <c r="E6152" s="1">
        <v>8</v>
      </c>
      <c r="F6152" s="2">
        <v>41179.991936194136</v>
      </c>
      <c r="G6152" s="1">
        <v>0</v>
      </c>
      <c r="H6152" s="32">
        <f>IFERROR(HOUR(Table1[[#This Row],[Cancel Date/time]])+MINUTE(Table1[[#This Row],[Cancel Date/time]])/60,"not cancelled")</f>
        <v>23.8</v>
      </c>
      <c r="I6152" s="47">
        <f>IFERROR(ROUND(Table1[[#This Row],[cancellation time decimal]],0),"not cancelled")</f>
        <v>24</v>
      </c>
      <c r="J6152" s="10">
        <f>IFERROR(MOD(Table1[[#This Row],[cancellation hour rounded]],24),"not cancelled")</f>
        <v>0</v>
      </c>
      <c r="K6152" s="32">
        <f>1/Table1[[#This Row],[Duration (Time between doses '[in hours'])]]</f>
        <v>0.125</v>
      </c>
      <c r="L6152" s="33">
        <f>Table1[[#This Row],[number doses per hour]]*INDEX(Table2[price per dose],Table1[[#This Row],[Drug ID]])</f>
        <v>0.84929166666666667</v>
      </c>
      <c r="M6152" s="11" t="b">
        <f>AND(Table1[[#This Row],[hour of cancellation 0 to 23]]&gt;=0,Table1[[#This Row],[hour of cancellation 0 to 23]]&lt;=23)</f>
        <v>1</v>
      </c>
    </row>
    <row r="6153" spans="1:13" x14ac:dyDescent="0.3">
      <c r="A6153" s="1">
        <v>6152</v>
      </c>
      <c r="B6153" s="1">
        <v>5</v>
      </c>
      <c r="C6153" s="2">
        <v>41179.133695914432</v>
      </c>
      <c r="D6153" s="2">
        <v>41239.133333333331</v>
      </c>
      <c r="E6153" s="1">
        <v>24</v>
      </c>
      <c r="F6153" s="2">
        <v>41182.746786799798</v>
      </c>
      <c r="G6153" s="1">
        <v>0</v>
      </c>
      <c r="H6153" s="32">
        <f>IFERROR(HOUR(Table1[[#This Row],[Cancel Date/time]])+MINUTE(Table1[[#This Row],[Cancel Date/time]])/60,"not cancelled")</f>
        <v>17.916666666666668</v>
      </c>
      <c r="I6153" s="47">
        <f>IFERROR(ROUND(Table1[[#This Row],[cancellation time decimal]],0),"not cancelled")</f>
        <v>18</v>
      </c>
      <c r="J6153" s="10">
        <f>IFERROR(MOD(Table1[[#This Row],[cancellation hour rounded]],24),"not cancelled")</f>
        <v>18</v>
      </c>
      <c r="K6153" s="32">
        <f>1/Table1[[#This Row],[Duration (Time between doses '[in hours'])]]</f>
        <v>4.1666666666666664E-2</v>
      </c>
      <c r="L6153" s="33">
        <f>Table1[[#This Row],[number doses per hour]]*INDEX(Table2[price per dose],Table1[[#This Row],[Drug ID]])</f>
        <v>0.2815833333333333</v>
      </c>
      <c r="M6153" s="11" t="b">
        <f>AND(Table1[[#This Row],[hour of cancellation 0 to 23]]&gt;=0,Table1[[#This Row],[hour of cancellation 0 to 23]]&lt;=23)</f>
        <v>1</v>
      </c>
    </row>
    <row r="6154" spans="1:13" x14ac:dyDescent="0.3">
      <c r="A6154" s="1">
        <v>6153</v>
      </c>
      <c r="B6154" s="1">
        <v>1</v>
      </c>
      <c r="C6154" s="2">
        <v>41179.140196237764</v>
      </c>
      <c r="D6154" s="2">
        <v>41239.13958333333</v>
      </c>
      <c r="E6154" s="1">
        <v>8</v>
      </c>
      <c r="F6154" s="2">
        <v>41180.190495730589</v>
      </c>
      <c r="G6154" s="1">
        <v>0</v>
      </c>
      <c r="H6154" s="32">
        <f>IFERROR(HOUR(Table1[[#This Row],[Cancel Date/time]])+MINUTE(Table1[[#This Row],[Cancel Date/time]])/60,"not cancelled")</f>
        <v>4.5666666666666664</v>
      </c>
      <c r="I6154" s="47">
        <f>IFERROR(ROUND(Table1[[#This Row],[cancellation time decimal]],0),"not cancelled")</f>
        <v>5</v>
      </c>
      <c r="J6154" s="10">
        <f>IFERROR(MOD(Table1[[#This Row],[cancellation hour rounded]],24),"not cancelled")</f>
        <v>5</v>
      </c>
      <c r="K6154" s="32">
        <f>1/Table1[[#This Row],[Duration (Time between doses '[in hours'])]]</f>
        <v>0.125</v>
      </c>
      <c r="L6154" s="33">
        <f>Table1[[#This Row],[number doses per hour]]*INDEX(Table2[price per dose],Table1[[#This Row],[Drug ID]])</f>
        <v>0.84929166666666667</v>
      </c>
      <c r="M6154" s="11" t="b">
        <f>AND(Table1[[#This Row],[hour of cancellation 0 to 23]]&gt;=0,Table1[[#This Row],[hour of cancellation 0 to 23]]&lt;=23)</f>
        <v>1</v>
      </c>
    </row>
    <row r="6155" spans="1:13" x14ac:dyDescent="0.3">
      <c r="A6155" s="1">
        <v>6154</v>
      </c>
      <c r="B6155" s="1">
        <v>1</v>
      </c>
      <c r="C6155" s="2">
        <v>41179.181089167258</v>
      </c>
      <c r="D6155" s="2">
        <v>41239.180555555555</v>
      </c>
      <c r="E6155" s="1">
        <v>8</v>
      </c>
      <c r="F6155" s="2">
        <v>41179.506125455329</v>
      </c>
      <c r="G6155" s="1">
        <v>0</v>
      </c>
      <c r="H6155" s="32">
        <f>IFERROR(HOUR(Table1[[#This Row],[Cancel Date/time]])+MINUTE(Table1[[#This Row],[Cancel Date/time]])/60,"not cancelled")</f>
        <v>12.133333333333333</v>
      </c>
      <c r="I6155" s="47">
        <f>IFERROR(ROUND(Table1[[#This Row],[cancellation time decimal]],0),"not cancelled")</f>
        <v>12</v>
      </c>
      <c r="J6155" s="10">
        <f>IFERROR(MOD(Table1[[#This Row],[cancellation hour rounded]],24),"not cancelled")</f>
        <v>12</v>
      </c>
      <c r="K6155" s="32">
        <f>1/Table1[[#This Row],[Duration (Time between doses '[in hours'])]]</f>
        <v>0.125</v>
      </c>
      <c r="L6155" s="33">
        <f>Table1[[#This Row],[number doses per hour]]*INDEX(Table2[price per dose],Table1[[#This Row],[Drug ID]])</f>
        <v>0.84929166666666667</v>
      </c>
      <c r="M6155" s="11" t="b">
        <f>AND(Table1[[#This Row],[hour of cancellation 0 to 23]]&gt;=0,Table1[[#This Row],[hour of cancellation 0 to 23]]&lt;=23)</f>
        <v>1</v>
      </c>
    </row>
    <row r="6156" spans="1:13" x14ac:dyDescent="0.3">
      <c r="A6156" s="1">
        <v>6155</v>
      </c>
      <c r="B6156" s="1">
        <v>1</v>
      </c>
      <c r="C6156" s="2">
        <v>41179.243097960862</v>
      </c>
      <c r="D6156" s="2">
        <v>41239.243055555555</v>
      </c>
      <c r="E6156" s="1">
        <v>8</v>
      </c>
      <c r="F6156" s="2">
        <v>41179.987563200513</v>
      </c>
      <c r="G6156" s="1">
        <v>0</v>
      </c>
      <c r="H6156" s="32">
        <f>IFERROR(HOUR(Table1[[#This Row],[Cancel Date/time]])+MINUTE(Table1[[#This Row],[Cancel Date/time]])/60,"not cancelled")</f>
        <v>23.7</v>
      </c>
      <c r="I6156" s="47">
        <f>IFERROR(ROUND(Table1[[#This Row],[cancellation time decimal]],0),"not cancelled")</f>
        <v>24</v>
      </c>
      <c r="J6156" s="10">
        <f>IFERROR(MOD(Table1[[#This Row],[cancellation hour rounded]],24),"not cancelled")</f>
        <v>0</v>
      </c>
      <c r="K6156" s="32">
        <f>1/Table1[[#This Row],[Duration (Time between doses '[in hours'])]]</f>
        <v>0.125</v>
      </c>
      <c r="L6156" s="33">
        <f>Table1[[#This Row],[number doses per hour]]*INDEX(Table2[price per dose],Table1[[#This Row],[Drug ID]])</f>
        <v>0.84929166666666667</v>
      </c>
      <c r="M6156" s="11" t="b">
        <f>AND(Table1[[#This Row],[hour of cancellation 0 to 23]]&gt;=0,Table1[[#This Row],[hour of cancellation 0 to 23]]&lt;=23)</f>
        <v>1</v>
      </c>
    </row>
    <row r="6157" spans="1:13" x14ac:dyDescent="0.3">
      <c r="A6157" s="1">
        <v>6156</v>
      </c>
      <c r="B6157" s="1">
        <v>1</v>
      </c>
      <c r="C6157" s="2">
        <v>41179.387672896868</v>
      </c>
      <c r="D6157" s="2">
        <v>41239.387499999997</v>
      </c>
      <c r="E6157" s="1">
        <v>8</v>
      </c>
      <c r="F6157" s="2">
        <v>41179.542545062759</v>
      </c>
      <c r="G6157" s="1">
        <v>0</v>
      </c>
      <c r="H6157" s="32">
        <f>IFERROR(HOUR(Table1[[#This Row],[Cancel Date/time]])+MINUTE(Table1[[#This Row],[Cancel Date/time]])/60,"not cancelled")</f>
        <v>13.016666666666667</v>
      </c>
      <c r="I6157" s="47">
        <f>IFERROR(ROUND(Table1[[#This Row],[cancellation time decimal]],0),"not cancelled")</f>
        <v>13</v>
      </c>
      <c r="J6157" s="10">
        <f>IFERROR(MOD(Table1[[#This Row],[cancellation hour rounded]],24),"not cancelled")</f>
        <v>13</v>
      </c>
      <c r="K6157" s="32">
        <f>1/Table1[[#This Row],[Duration (Time between doses '[in hours'])]]</f>
        <v>0.125</v>
      </c>
      <c r="L6157" s="33">
        <f>Table1[[#This Row],[number doses per hour]]*INDEX(Table2[price per dose],Table1[[#This Row],[Drug ID]])</f>
        <v>0.84929166666666667</v>
      </c>
      <c r="M6157" s="11" t="b">
        <f>AND(Table1[[#This Row],[hour of cancellation 0 to 23]]&gt;=0,Table1[[#This Row],[hour of cancellation 0 to 23]]&lt;=23)</f>
        <v>1</v>
      </c>
    </row>
    <row r="6158" spans="1:13" hidden="1" x14ac:dyDescent="0.3">
      <c r="A6158" s="1">
        <v>6157</v>
      </c>
      <c r="B6158" s="1">
        <v>8</v>
      </c>
      <c r="C6158" s="2">
        <v>41179.3888441054</v>
      </c>
      <c r="D6158" s="2">
        <v>41182.679861111108</v>
      </c>
      <c r="E6158" s="1">
        <v>3</v>
      </c>
      <c r="F6158" s="2" t="s">
        <v>5</v>
      </c>
      <c r="G6158" s="1">
        <v>1</v>
      </c>
      <c r="H6158" s="32" t="str">
        <f>IFERROR(HOUR(Table1[[#This Row],[Cancel Date/time]])+MINUTE(Table1[[#This Row],[Cancel Date/time]])/60,"not cancelled")</f>
        <v>not cancelled</v>
      </c>
      <c r="I6158" s="47" t="str">
        <f>IFERROR(ROUND(Table1[[#This Row],[cancellation time decimal]],0),"not cancelled")</f>
        <v>not cancelled</v>
      </c>
      <c r="J6158" s="10" t="str">
        <f>IFERROR(MOD(Table1[[#This Row],[cancellation hour rounded]],24),"not cancelled")</f>
        <v>not cancelled</v>
      </c>
      <c r="K6158" s="32">
        <f>1/Table1[[#This Row],[Duration (Time between doses '[in hours'])]]</f>
        <v>0.33333333333333331</v>
      </c>
      <c r="L6158" s="33">
        <f>Table1[[#This Row],[number doses per hour]]*INDEX(Table2[price per dose],Table1[[#This Row],[Drug ID]])</f>
        <v>0.29998222222222221</v>
      </c>
      <c r="M6158" s="11" t="b">
        <f>AND(Table1[[#This Row],[hour of cancellation 0 to 23]]&gt;=0,Table1[[#This Row],[hour of cancellation 0 to 23]]&lt;=23)</f>
        <v>0</v>
      </c>
    </row>
    <row r="6159" spans="1:13" x14ac:dyDescent="0.3">
      <c r="A6159" s="1">
        <v>6158</v>
      </c>
      <c r="B6159" s="1">
        <v>1</v>
      </c>
      <c r="C6159" s="2">
        <v>41179.47099724564</v>
      </c>
      <c r="D6159" s="2">
        <v>41239.470833333333</v>
      </c>
      <c r="E6159" s="1">
        <v>8</v>
      </c>
      <c r="F6159" s="2">
        <v>41180.412554805487</v>
      </c>
      <c r="G6159" s="1">
        <v>0</v>
      </c>
      <c r="H6159" s="32">
        <f>IFERROR(HOUR(Table1[[#This Row],[Cancel Date/time]])+MINUTE(Table1[[#This Row],[Cancel Date/time]])/60,"not cancelled")</f>
        <v>9.9</v>
      </c>
      <c r="I6159" s="47">
        <f>IFERROR(ROUND(Table1[[#This Row],[cancellation time decimal]],0),"not cancelled")</f>
        <v>10</v>
      </c>
      <c r="J6159" s="10">
        <f>IFERROR(MOD(Table1[[#This Row],[cancellation hour rounded]],24),"not cancelled")</f>
        <v>10</v>
      </c>
      <c r="K6159" s="32">
        <f>1/Table1[[#This Row],[Duration (Time between doses '[in hours'])]]</f>
        <v>0.125</v>
      </c>
      <c r="L6159" s="33">
        <f>Table1[[#This Row],[number doses per hour]]*INDEX(Table2[price per dose],Table1[[#This Row],[Drug ID]])</f>
        <v>0.84929166666666667</v>
      </c>
      <c r="M6159" s="11" t="b">
        <f>AND(Table1[[#This Row],[hour of cancellation 0 to 23]]&gt;=0,Table1[[#This Row],[hour of cancellation 0 to 23]]&lt;=23)</f>
        <v>1</v>
      </c>
    </row>
    <row r="6160" spans="1:13" x14ac:dyDescent="0.3">
      <c r="A6160" s="1">
        <v>6159</v>
      </c>
      <c r="B6160" s="1">
        <v>2</v>
      </c>
      <c r="C6160" s="2">
        <v>41179.493914517443</v>
      </c>
      <c r="D6160" s="2">
        <v>41239.493750000001</v>
      </c>
      <c r="E6160" s="1">
        <v>10</v>
      </c>
      <c r="F6160" s="2">
        <v>41180.684885551782</v>
      </c>
      <c r="G6160" s="1">
        <v>0</v>
      </c>
      <c r="H6160" s="32">
        <f>IFERROR(HOUR(Table1[[#This Row],[Cancel Date/time]])+MINUTE(Table1[[#This Row],[Cancel Date/time]])/60,"not cancelled")</f>
        <v>16.433333333333334</v>
      </c>
      <c r="I6160" s="47">
        <f>IFERROR(ROUND(Table1[[#This Row],[cancellation time decimal]],0),"not cancelled")</f>
        <v>16</v>
      </c>
      <c r="J6160" s="10">
        <f>IFERROR(MOD(Table1[[#This Row],[cancellation hour rounded]],24),"not cancelled")</f>
        <v>16</v>
      </c>
      <c r="K6160" s="32">
        <f>1/Table1[[#This Row],[Duration (Time between doses '[in hours'])]]</f>
        <v>0.1</v>
      </c>
      <c r="L6160" s="33">
        <f>Table1[[#This Row],[number doses per hour]]*INDEX(Table2[price per dose],Table1[[#This Row],[Drug ID]])</f>
        <v>0.84959999999999969</v>
      </c>
      <c r="M6160" s="11" t="b">
        <f>AND(Table1[[#This Row],[hour of cancellation 0 to 23]]&gt;=0,Table1[[#This Row],[hour of cancellation 0 to 23]]&lt;=23)</f>
        <v>1</v>
      </c>
    </row>
    <row r="6161" spans="1:13" x14ac:dyDescent="0.3">
      <c r="A6161" s="1">
        <v>6160</v>
      </c>
      <c r="B6161" s="1">
        <v>3</v>
      </c>
      <c r="C6161" s="2">
        <v>41179.493899356028</v>
      </c>
      <c r="D6161" s="2">
        <v>41181.993750000001</v>
      </c>
      <c r="E6161" s="1">
        <v>24</v>
      </c>
      <c r="F6161" s="2">
        <v>41181.482545301609</v>
      </c>
      <c r="G6161" s="1">
        <v>0</v>
      </c>
      <c r="H6161" s="32">
        <f>IFERROR(HOUR(Table1[[#This Row],[Cancel Date/time]])+MINUTE(Table1[[#This Row],[Cancel Date/time]])/60,"not cancelled")</f>
        <v>11.566666666666666</v>
      </c>
      <c r="I6161" s="47">
        <f>IFERROR(ROUND(Table1[[#This Row],[cancellation time decimal]],0),"not cancelled")</f>
        <v>12</v>
      </c>
      <c r="J6161" s="10">
        <f>IFERROR(MOD(Table1[[#This Row],[cancellation hour rounded]],24),"not cancelled")</f>
        <v>12</v>
      </c>
      <c r="K6161" s="32">
        <f>1/Table1[[#This Row],[Duration (Time between doses '[in hours'])]]</f>
        <v>4.1666666666666664E-2</v>
      </c>
      <c r="L6161" s="33">
        <f>Table1[[#This Row],[number doses per hour]]*INDEX(Table2[price per dose],Table1[[#This Row],[Drug ID]])</f>
        <v>0.18133000000000002</v>
      </c>
      <c r="M6161" s="11" t="b">
        <f>AND(Table1[[#This Row],[hour of cancellation 0 to 23]]&gt;=0,Table1[[#This Row],[hour of cancellation 0 to 23]]&lt;=23)</f>
        <v>1</v>
      </c>
    </row>
    <row r="6162" spans="1:13" x14ac:dyDescent="0.3">
      <c r="A6162" s="1">
        <v>6161</v>
      </c>
      <c r="B6162" s="1">
        <v>3</v>
      </c>
      <c r="C6162" s="2">
        <v>41179.459552041088</v>
      </c>
      <c r="D6162" s="2">
        <v>41239.459027777782</v>
      </c>
      <c r="E6162" s="1">
        <v>24</v>
      </c>
      <c r="F6162" s="2">
        <v>41182.724123537555</v>
      </c>
      <c r="G6162" s="1">
        <v>0</v>
      </c>
      <c r="H6162" s="32">
        <f>IFERROR(HOUR(Table1[[#This Row],[Cancel Date/time]])+MINUTE(Table1[[#This Row],[Cancel Date/time]])/60,"not cancelled")</f>
        <v>17.366666666666667</v>
      </c>
      <c r="I6162" s="47">
        <f>IFERROR(ROUND(Table1[[#This Row],[cancellation time decimal]],0),"not cancelled")</f>
        <v>17</v>
      </c>
      <c r="J6162" s="10">
        <f>IFERROR(MOD(Table1[[#This Row],[cancellation hour rounded]],24),"not cancelled")</f>
        <v>17</v>
      </c>
      <c r="K6162" s="32">
        <f>1/Table1[[#This Row],[Duration (Time between doses '[in hours'])]]</f>
        <v>4.1666666666666664E-2</v>
      </c>
      <c r="L6162" s="33">
        <f>Table1[[#This Row],[number doses per hour]]*INDEX(Table2[price per dose],Table1[[#This Row],[Drug ID]])</f>
        <v>0.18133000000000002</v>
      </c>
      <c r="M6162" s="11" t="b">
        <f>AND(Table1[[#This Row],[hour of cancellation 0 to 23]]&gt;=0,Table1[[#This Row],[hour of cancellation 0 to 23]]&lt;=23)</f>
        <v>1</v>
      </c>
    </row>
    <row r="6163" spans="1:13" x14ac:dyDescent="0.3">
      <c r="A6163" s="1">
        <v>6162</v>
      </c>
      <c r="B6163" s="1">
        <v>1</v>
      </c>
      <c r="C6163" s="2">
        <v>41179.631846545686</v>
      </c>
      <c r="D6163" s="2">
        <v>41183.589583333334</v>
      </c>
      <c r="E6163" s="1">
        <v>12</v>
      </c>
      <c r="F6163" s="2">
        <v>41180.540896459723</v>
      </c>
      <c r="G6163" s="1">
        <v>0</v>
      </c>
      <c r="H6163" s="32">
        <f>IFERROR(HOUR(Table1[[#This Row],[Cancel Date/time]])+MINUTE(Table1[[#This Row],[Cancel Date/time]])/60,"not cancelled")</f>
        <v>12.966666666666667</v>
      </c>
      <c r="I6163" s="47">
        <f>IFERROR(ROUND(Table1[[#This Row],[cancellation time decimal]],0),"not cancelled")</f>
        <v>13</v>
      </c>
      <c r="J6163" s="10">
        <f>IFERROR(MOD(Table1[[#This Row],[cancellation hour rounded]],24),"not cancelled")</f>
        <v>13</v>
      </c>
      <c r="K6163" s="32">
        <f>1/Table1[[#This Row],[Duration (Time between doses '[in hours'])]]</f>
        <v>8.3333333333333329E-2</v>
      </c>
      <c r="L6163" s="33">
        <f>Table1[[#This Row],[number doses per hour]]*INDEX(Table2[price per dose],Table1[[#This Row],[Drug ID]])</f>
        <v>0.56619444444444444</v>
      </c>
      <c r="M6163" s="11" t="b">
        <f>AND(Table1[[#This Row],[hour of cancellation 0 to 23]]&gt;=0,Table1[[#This Row],[hour of cancellation 0 to 23]]&lt;=23)</f>
        <v>1</v>
      </c>
    </row>
    <row r="6164" spans="1:13" x14ac:dyDescent="0.3">
      <c r="A6164" s="1">
        <v>6163</v>
      </c>
      <c r="B6164" s="1">
        <v>1</v>
      </c>
      <c r="C6164" s="2">
        <v>41179.626748256851</v>
      </c>
      <c r="D6164" s="2">
        <v>41239.626388888886</v>
      </c>
      <c r="E6164" s="1">
        <v>12</v>
      </c>
      <c r="F6164" s="2">
        <v>41180.688627308009</v>
      </c>
      <c r="G6164" s="1">
        <v>0</v>
      </c>
      <c r="H6164" s="32">
        <f>IFERROR(HOUR(Table1[[#This Row],[Cancel Date/time]])+MINUTE(Table1[[#This Row],[Cancel Date/time]])/60,"not cancelled")</f>
        <v>16.516666666666666</v>
      </c>
      <c r="I6164" s="47">
        <f>IFERROR(ROUND(Table1[[#This Row],[cancellation time decimal]],0),"not cancelled")</f>
        <v>17</v>
      </c>
      <c r="J6164" s="10">
        <f>IFERROR(MOD(Table1[[#This Row],[cancellation hour rounded]],24),"not cancelled")</f>
        <v>17</v>
      </c>
      <c r="K6164" s="32">
        <f>1/Table1[[#This Row],[Duration (Time between doses '[in hours'])]]</f>
        <v>8.3333333333333329E-2</v>
      </c>
      <c r="L6164" s="33">
        <f>Table1[[#This Row],[number doses per hour]]*INDEX(Table2[price per dose],Table1[[#This Row],[Drug ID]])</f>
        <v>0.56619444444444444</v>
      </c>
      <c r="M6164" s="11" t="b">
        <f>AND(Table1[[#This Row],[hour of cancellation 0 to 23]]&gt;=0,Table1[[#This Row],[hour of cancellation 0 to 23]]&lt;=23)</f>
        <v>1</v>
      </c>
    </row>
    <row r="6165" spans="1:13" x14ac:dyDescent="0.3">
      <c r="A6165" s="1">
        <v>6164</v>
      </c>
      <c r="B6165" s="1">
        <v>5</v>
      </c>
      <c r="C6165" s="2">
        <v>41179.649017734548</v>
      </c>
      <c r="D6165" s="2">
        <v>41239.648611111108</v>
      </c>
      <c r="E6165" s="1">
        <v>24</v>
      </c>
      <c r="F6165" s="2">
        <v>41183.82467975984</v>
      </c>
      <c r="G6165" s="1">
        <v>0</v>
      </c>
      <c r="H6165" s="32">
        <f>IFERROR(HOUR(Table1[[#This Row],[Cancel Date/time]])+MINUTE(Table1[[#This Row],[Cancel Date/time]])/60,"not cancelled")</f>
        <v>19.783333333333335</v>
      </c>
      <c r="I6165" s="47">
        <f>IFERROR(ROUND(Table1[[#This Row],[cancellation time decimal]],0),"not cancelled")</f>
        <v>20</v>
      </c>
      <c r="J6165" s="10">
        <f>IFERROR(MOD(Table1[[#This Row],[cancellation hour rounded]],24),"not cancelled")</f>
        <v>20</v>
      </c>
      <c r="K6165" s="32">
        <f>1/Table1[[#This Row],[Duration (Time between doses '[in hours'])]]</f>
        <v>4.1666666666666664E-2</v>
      </c>
      <c r="L6165" s="33">
        <f>Table1[[#This Row],[number doses per hour]]*INDEX(Table2[price per dose],Table1[[#This Row],[Drug ID]])</f>
        <v>0.2815833333333333</v>
      </c>
      <c r="M6165" s="11" t="b">
        <f>AND(Table1[[#This Row],[hour of cancellation 0 to 23]]&gt;=0,Table1[[#This Row],[hour of cancellation 0 to 23]]&lt;=23)</f>
        <v>1</v>
      </c>
    </row>
    <row r="6166" spans="1:13" x14ac:dyDescent="0.3">
      <c r="A6166" s="1">
        <v>6165</v>
      </c>
      <c r="B6166" s="1">
        <v>7</v>
      </c>
      <c r="C6166" s="2">
        <v>41179.703521959767</v>
      </c>
      <c r="D6166" s="2">
        <v>41239.703472222223</v>
      </c>
      <c r="E6166" s="1">
        <v>24</v>
      </c>
      <c r="F6166" s="2">
        <v>41232.267675890602</v>
      </c>
      <c r="G6166" s="1">
        <v>2</v>
      </c>
      <c r="H6166" s="32">
        <f>IFERROR(HOUR(Table1[[#This Row],[Cancel Date/time]])+MINUTE(Table1[[#This Row],[Cancel Date/time]])/60,"not cancelled")</f>
        <v>6.416666666666667</v>
      </c>
      <c r="I6166" s="47">
        <f>IFERROR(ROUND(Table1[[#This Row],[cancellation time decimal]],0),"not cancelled")</f>
        <v>6</v>
      </c>
      <c r="J6166" s="10">
        <f>IFERROR(MOD(Table1[[#This Row],[cancellation hour rounded]],24),"not cancelled")</f>
        <v>6</v>
      </c>
      <c r="K6166" s="32">
        <f>1/Table1[[#This Row],[Duration (Time between doses '[in hours'])]]</f>
        <v>4.1666666666666664E-2</v>
      </c>
      <c r="L6166" s="33">
        <f>Table1[[#This Row],[number doses per hour]]*INDEX(Table2[price per dose],Table1[[#This Row],[Drug ID]])</f>
        <v>1.2958049999999997</v>
      </c>
      <c r="M6166" s="11" t="b">
        <f>AND(Table1[[#This Row],[hour of cancellation 0 to 23]]&gt;=0,Table1[[#This Row],[hour of cancellation 0 to 23]]&lt;=23)</f>
        <v>1</v>
      </c>
    </row>
    <row r="6167" spans="1:13" x14ac:dyDescent="0.3">
      <c r="A6167" s="1">
        <v>6166</v>
      </c>
      <c r="B6167" s="1">
        <v>1</v>
      </c>
      <c r="C6167" s="2">
        <v>41179.719055276837</v>
      </c>
      <c r="D6167" s="2">
        <v>41239.71875</v>
      </c>
      <c r="E6167" s="1">
        <v>8</v>
      </c>
      <c r="F6167" s="2">
        <v>41179.891554010879</v>
      </c>
      <c r="G6167" s="1">
        <v>0</v>
      </c>
      <c r="H6167" s="32">
        <f>IFERROR(HOUR(Table1[[#This Row],[Cancel Date/time]])+MINUTE(Table1[[#This Row],[Cancel Date/time]])/60,"not cancelled")</f>
        <v>21.383333333333333</v>
      </c>
      <c r="I6167" s="47">
        <f>IFERROR(ROUND(Table1[[#This Row],[cancellation time decimal]],0),"not cancelled")</f>
        <v>21</v>
      </c>
      <c r="J6167" s="10">
        <f>IFERROR(MOD(Table1[[#This Row],[cancellation hour rounded]],24),"not cancelled")</f>
        <v>21</v>
      </c>
      <c r="K6167" s="32">
        <f>1/Table1[[#This Row],[Duration (Time between doses '[in hours'])]]</f>
        <v>0.125</v>
      </c>
      <c r="L6167" s="33">
        <f>Table1[[#This Row],[number doses per hour]]*INDEX(Table2[price per dose],Table1[[#This Row],[Drug ID]])</f>
        <v>0.84929166666666667</v>
      </c>
      <c r="M6167" s="11" t="b">
        <f>AND(Table1[[#This Row],[hour of cancellation 0 to 23]]&gt;=0,Table1[[#This Row],[hour of cancellation 0 to 23]]&lt;=23)</f>
        <v>1</v>
      </c>
    </row>
    <row r="6168" spans="1:13" hidden="1" x14ac:dyDescent="0.3">
      <c r="A6168" s="1">
        <v>6167</v>
      </c>
      <c r="B6168" s="1">
        <v>2</v>
      </c>
      <c r="C6168" s="2">
        <v>41179.813235742382</v>
      </c>
      <c r="D6168" s="2">
        <v>41183.604580189662</v>
      </c>
      <c r="E6168" s="1">
        <v>10</v>
      </c>
      <c r="F6168" s="2" t="s">
        <v>5</v>
      </c>
      <c r="G6168" s="1">
        <v>0</v>
      </c>
      <c r="H6168" s="32" t="str">
        <f>IFERROR(HOUR(Table1[[#This Row],[Cancel Date/time]])+MINUTE(Table1[[#This Row],[Cancel Date/time]])/60,"not cancelled")</f>
        <v>not cancelled</v>
      </c>
      <c r="I6168" s="47" t="str">
        <f>IFERROR(ROUND(Table1[[#This Row],[cancellation time decimal]],0),"not cancelled")</f>
        <v>not cancelled</v>
      </c>
      <c r="J6168" s="10" t="str">
        <f>IFERROR(MOD(Table1[[#This Row],[cancellation hour rounded]],24),"not cancelled")</f>
        <v>not cancelled</v>
      </c>
      <c r="K6168" s="32">
        <f>1/Table1[[#This Row],[Duration (Time between doses '[in hours'])]]</f>
        <v>0.1</v>
      </c>
      <c r="L6168" s="33">
        <f>Table1[[#This Row],[number doses per hour]]*INDEX(Table2[price per dose],Table1[[#This Row],[Drug ID]])</f>
        <v>0.84959999999999969</v>
      </c>
      <c r="M6168" s="11" t="b">
        <f>AND(Table1[[#This Row],[hour of cancellation 0 to 23]]&gt;=0,Table1[[#This Row],[hour of cancellation 0 to 23]]&lt;=23)</f>
        <v>0</v>
      </c>
    </row>
    <row r="6169" spans="1:13" x14ac:dyDescent="0.3">
      <c r="A6169" s="1">
        <v>6168</v>
      </c>
      <c r="B6169" s="1">
        <v>4</v>
      </c>
      <c r="C6169" s="2">
        <v>41179.831338853997</v>
      </c>
      <c r="D6169" s="2">
        <v>41239.831249999996</v>
      </c>
      <c r="E6169" s="1">
        <v>12</v>
      </c>
      <c r="F6169" s="2">
        <v>41182.586766066903</v>
      </c>
      <c r="G6169" s="1">
        <v>0</v>
      </c>
      <c r="H6169" s="32">
        <f>IFERROR(HOUR(Table1[[#This Row],[Cancel Date/time]])+MINUTE(Table1[[#This Row],[Cancel Date/time]])/60,"not cancelled")</f>
        <v>14.066666666666666</v>
      </c>
      <c r="I6169" s="47">
        <f>IFERROR(ROUND(Table1[[#This Row],[cancellation time decimal]],0),"not cancelled")</f>
        <v>14</v>
      </c>
      <c r="J6169" s="10">
        <f>IFERROR(MOD(Table1[[#This Row],[cancellation hour rounded]],24),"not cancelled")</f>
        <v>14</v>
      </c>
      <c r="K6169" s="32">
        <f>1/Table1[[#This Row],[Duration (Time between doses '[in hours'])]]</f>
        <v>8.3333333333333329E-2</v>
      </c>
      <c r="L6169" s="33">
        <f>Table1[[#This Row],[number doses per hour]]*INDEX(Table2[price per dose],Table1[[#This Row],[Drug ID]])</f>
        <v>1.448055119047619</v>
      </c>
      <c r="M6169" s="11" t="b">
        <f>AND(Table1[[#This Row],[hour of cancellation 0 to 23]]&gt;=0,Table1[[#This Row],[hour of cancellation 0 to 23]]&lt;=23)</f>
        <v>1</v>
      </c>
    </row>
    <row r="6170" spans="1:13" x14ac:dyDescent="0.3">
      <c r="A6170" s="1">
        <v>6169</v>
      </c>
      <c r="B6170" s="1">
        <v>6</v>
      </c>
      <c r="C6170" s="2">
        <v>41179.851454534379</v>
      </c>
      <c r="D6170" s="2">
        <v>41239.851388888892</v>
      </c>
      <c r="E6170" s="1">
        <v>24</v>
      </c>
      <c r="F6170" s="2">
        <v>41186.451228298203</v>
      </c>
      <c r="G6170" s="1">
        <v>0</v>
      </c>
      <c r="H6170" s="32">
        <f>IFERROR(HOUR(Table1[[#This Row],[Cancel Date/time]])+MINUTE(Table1[[#This Row],[Cancel Date/time]])/60,"not cancelled")</f>
        <v>10.816666666666666</v>
      </c>
      <c r="I6170" s="47">
        <f>IFERROR(ROUND(Table1[[#This Row],[cancellation time decimal]],0),"not cancelled")</f>
        <v>11</v>
      </c>
      <c r="J6170" s="10">
        <f>IFERROR(MOD(Table1[[#This Row],[cancellation hour rounded]],24),"not cancelled")</f>
        <v>11</v>
      </c>
      <c r="K6170" s="32">
        <f>1/Table1[[#This Row],[Duration (Time between doses '[in hours'])]]</f>
        <v>4.1666666666666664E-2</v>
      </c>
      <c r="L6170" s="33">
        <f>Table1[[#This Row],[number doses per hour]]*INDEX(Table2[price per dose],Table1[[#This Row],[Drug ID]])</f>
        <v>0.35218749999999999</v>
      </c>
      <c r="M6170" s="11" t="b">
        <f>AND(Table1[[#This Row],[hour of cancellation 0 to 23]]&gt;=0,Table1[[#This Row],[hour of cancellation 0 to 23]]&lt;=23)</f>
        <v>1</v>
      </c>
    </row>
    <row r="6171" spans="1:13" hidden="1" x14ac:dyDescent="0.3">
      <c r="A6171" s="1">
        <v>6170</v>
      </c>
      <c r="B6171" s="1">
        <v>1</v>
      </c>
      <c r="C6171" s="2">
        <v>41179.8370331603</v>
      </c>
      <c r="D6171" s="2">
        <v>41182.669907312964</v>
      </c>
      <c r="E6171" s="1">
        <v>12</v>
      </c>
      <c r="F6171" s="2" t="s">
        <v>5</v>
      </c>
      <c r="G6171" s="1">
        <v>0</v>
      </c>
      <c r="H6171" s="32" t="str">
        <f>IFERROR(HOUR(Table1[[#This Row],[Cancel Date/time]])+MINUTE(Table1[[#This Row],[Cancel Date/time]])/60,"not cancelled")</f>
        <v>not cancelled</v>
      </c>
      <c r="I6171" s="47" t="str">
        <f>IFERROR(ROUND(Table1[[#This Row],[cancellation time decimal]],0),"not cancelled")</f>
        <v>not cancelled</v>
      </c>
      <c r="J6171" s="10" t="str">
        <f>IFERROR(MOD(Table1[[#This Row],[cancellation hour rounded]],24),"not cancelled")</f>
        <v>not cancelled</v>
      </c>
      <c r="K6171" s="32">
        <f>1/Table1[[#This Row],[Duration (Time between doses '[in hours'])]]</f>
        <v>8.3333333333333329E-2</v>
      </c>
      <c r="L6171" s="33">
        <f>Table1[[#This Row],[number doses per hour]]*INDEX(Table2[price per dose],Table1[[#This Row],[Drug ID]])</f>
        <v>0.56619444444444444</v>
      </c>
      <c r="M6171" s="11" t="b">
        <f>AND(Table1[[#This Row],[hour of cancellation 0 to 23]]&gt;=0,Table1[[#This Row],[hour of cancellation 0 to 23]]&lt;=23)</f>
        <v>0</v>
      </c>
    </row>
    <row r="6172" spans="1:13" x14ac:dyDescent="0.3">
      <c r="A6172" s="1">
        <v>6171</v>
      </c>
      <c r="B6172" s="1">
        <v>1</v>
      </c>
      <c r="C6172" s="2">
        <v>41179.93859361147</v>
      </c>
      <c r="D6172" s="2">
        <v>41239.938194444439</v>
      </c>
      <c r="E6172" s="1">
        <v>8</v>
      </c>
      <c r="F6172" s="2">
        <v>41180.56937318758</v>
      </c>
      <c r="G6172" s="1">
        <v>0</v>
      </c>
      <c r="H6172" s="32">
        <f>IFERROR(HOUR(Table1[[#This Row],[Cancel Date/time]])+MINUTE(Table1[[#This Row],[Cancel Date/time]])/60,"not cancelled")</f>
        <v>13.65</v>
      </c>
      <c r="I6172" s="47">
        <f>IFERROR(ROUND(Table1[[#This Row],[cancellation time decimal]],0),"not cancelled")</f>
        <v>14</v>
      </c>
      <c r="J6172" s="10">
        <f>IFERROR(MOD(Table1[[#This Row],[cancellation hour rounded]],24),"not cancelled")</f>
        <v>14</v>
      </c>
      <c r="K6172" s="32">
        <f>1/Table1[[#This Row],[Duration (Time between doses '[in hours'])]]</f>
        <v>0.125</v>
      </c>
      <c r="L6172" s="33">
        <f>Table1[[#This Row],[number doses per hour]]*INDEX(Table2[price per dose],Table1[[#This Row],[Drug ID]])</f>
        <v>0.84929166666666667</v>
      </c>
      <c r="M6172" s="11" t="b">
        <f>AND(Table1[[#This Row],[hour of cancellation 0 to 23]]&gt;=0,Table1[[#This Row],[hour of cancellation 0 to 23]]&lt;=23)</f>
        <v>1</v>
      </c>
    </row>
    <row r="6173" spans="1:13" x14ac:dyDescent="0.3">
      <c r="A6173" s="1">
        <v>6172</v>
      </c>
      <c r="B6173" s="1">
        <v>1</v>
      </c>
      <c r="C6173" s="2">
        <v>41179.92754400945</v>
      </c>
      <c r="D6173" s="2">
        <v>41239.927083333328</v>
      </c>
      <c r="E6173" s="1">
        <v>8</v>
      </c>
      <c r="F6173" s="2">
        <v>41180.258106967347</v>
      </c>
      <c r="G6173" s="1">
        <v>0</v>
      </c>
      <c r="H6173" s="32">
        <f>IFERROR(HOUR(Table1[[#This Row],[Cancel Date/time]])+MINUTE(Table1[[#This Row],[Cancel Date/time]])/60,"not cancelled")</f>
        <v>6.1833333333333336</v>
      </c>
      <c r="I6173" s="47">
        <f>IFERROR(ROUND(Table1[[#This Row],[cancellation time decimal]],0),"not cancelled")</f>
        <v>6</v>
      </c>
      <c r="J6173" s="10">
        <f>IFERROR(MOD(Table1[[#This Row],[cancellation hour rounded]],24),"not cancelled")</f>
        <v>6</v>
      </c>
      <c r="K6173" s="32">
        <f>1/Table1[[#This Row],[Duration (Time between doses '[in hours'])]]</f>
        <v>0.125</v>
      </c>
      <c r="L6173" s="33">
        <f>Table1[[#This Row],[number doses per hour]]*INDEX(Table2[price per dose],Table1[[#This Row],[Drug ID]])</f>
        <v>0.84929166666666667</v>
      </c>
      <c r="M6173" s="11" t="b">
        <f>AND(Table1[[#This Row],[hour of cancellation 0 to 23]]&gt;=0,Table1[[#This Row],[hour of cancellation 0 to 23]]&lt;=23)</f>
        <v>1</v>
      </c>
    </row>
    <row r="6174" spans="1:13" x14ac:dyDescent="0.3">
      <c r="A6174" s="1">
        <v>6173</v>
      </c>
      <c r="B6174" s="1">
        <v>1</v>
      </c>
      <c r="C6174" s="2">
        <v>41180.016165385641</v>
      </c>
      <c r="D6174" s="2">
        <v>41240.015972222223</v>
      </c>
      <c r="E6174" s="1">
        <v>8</v>
      </c>
      <c r="F6174" s="2">
        <v>41180.598787931012</v>
      </c>
      <c r="G6174" s="1">
        <v>0</v>
      </c>
      <c r="H6174" s="32">
        <f>IFERROR(HOUR(Table1[[#This Row],[Cancel Date/time]])+MINUTE(Table1[[#This Row],[Cancel Date/time]])/60,"not cancelled")</f>
        <v>14.366666666666667</v>
      </c>
      <c r="I6174" s="47">
        <f>IFERROR(ROUND(Table1[[#This Row],[cancellation time decimal]],0),"not cancelled")</f>
        <v>14</v>
      </c>
      <c r="J6174" s="10">
        <f>IFERROR(MOD(Table1[[#This Row],[cancellation hour rounded]],24),"not cancelled")</f>
        <v>14</v>
      </c>
      <c r="K6174" s="32">
        <f>1/Table1[[#This Row],[Duration (Time between doses '[in hours'])]]</f>
        <v>0.125</v>
      </c>
      <c r="L6174" s="33">
        <f>Table1[[#This Row],[number doses per hour]]*INDEX(Table2[price per dose],Table1[[#This Row],[Drug ID]])</f>
        <v>0.84929166666666667</v>
      </c>
      <c r="M6174" s="11" t="b">
        <f>AND(Table1[[#This Row],[hour of cancellation 0 to 23]]&gt;=0,Table1[[#This Row],[hour of cancellation 0 to 23]]&lt;=23)</f>
        <v>1</v>
      </c>
    </row>
    <row r="6175" spans="1:13" x14ac:dyDescent="0.3">
      <c r="A6175" s="1">
        <v>6174</v>
      </c>
      <c r="B6175" s="1">
        <v>5</v>
      </c>
      <c r="C6175" s="2">
        <v>41180.227165338052</v>
      </c>
      <c r="D6175" s="2">
        <v>41240.227083333339</v>
      </c>
      <c r="E6175" s="1">
        <v>24</v>
      </c>
      <c r="F6175" s="2">
        <v>41184.644130710396</v>
      </c>
      <c r="G6175" s="1">
        <v>0</v>
      </c>
      <c r="H6175" s="32">
        <f>IFERROR(HOUR(Table1[[#This Row],[Cancel Date/time]])+MINUTE(Table1[[#This Row],[Cancel Date/time]])/60,"not cancelled")</f>
        <v>15.45</v>
      </c>
      <c r="I6175" s="47">
        <f>IFERROR(ROUND(Table1[[#This Row],[cancellation time decimal]],0),"not cancelled")</f>
        <v>15</v>
      </c>
      <c r="J6175" s="10">
        <f>IFERROR(MOD(Table1[[#This Row],[cancellation hour rounded]],24),"not cancelled")</f>
        <v>15</v>
      </c>
      <c r="K6175" s="32">
        <f>1/Table1[[#This Row],[Duration (Time between doses '[in hours'])]]</f>
        <v>4.1666666666666664E-2</v>
      </c>
      <c r="L6175" s="33">
        <f>Table1[[#This Row],[number doses per hour]]*INDEX(Table2[price per dose],Table1[[#This Row],[Drug ID]])</f>
        <v>0.2815833333333333</v>
      </c>
      <c r="M6175" s="11" t="b">
        <f>AND(Table1[[#This Row],[hour of cancellation 0 to 23]]&gt;=0,Table1[[#This Row],[hour of cancellation 0 to 23]]&lt;=23)</f>
        <v>1</v>
      </c>
    </row>
    <row r="6176" spans="1:13" x14ac:dyDescent="0.3">
      <c r="A6176" s="1">
        <v>6175</v>
      </c>
      <c r="B6176" s="1">
        <v>3</v>
      </c>
      <c r="C6176" s="2">
        <v>41180.220422392282</v>
      </c>
      <c r="D6176" s="2">
        <v>41240.220138888893</v>
      </c>
      <c r="E6176" s="1">
        <v>24</v>
      </c>
      <c r="F6176" s="2">
        <v>41182.997798745673</v>
      </c>
      <c r="G6176" s="1">
        <v>0</v>
      </c>
      <c r="H6176" s="32">
        <f>IFERROR(HOUR(Table1[[#This Row],[Cancel Date/time]])+MINUTE(Table1[[#This Row],[Cancel Date/time]])/60,"not cancelled")</f>
        <v>23.933333333333334</v>
      </c>
      <c r="I6176" s="47">
        <f>IFERROR(ROUND(Table1[[#This Row],[cancellation time decimal]],0),"not cancelled")</f>
        <v>24</v>
      </c>
      <c r="J6176" s="10">
        <f>IFERROR(MOD(Table1[[#This Row],[cancellation hour rounded]],24),"not cancelled")</f>
        <v>0</v>
      </c>
      <c r="K6176" s="32">
        <f>1/Table1[[#This Row],[Duration (Time between doses '[in hours'])]]</f>
        <v>4.1666666666666664E-2</v>
      </c>
      <c r="L6176" s="33">
        <f>Table1[[#This Row],[number doses per hour]]*INDEX(Table2[price per dose],Table1[[#This Row],[Drug ID]])</f>
        <v>0.18133000000000002</v>
      </c>
      <c r="M6176" s="11" t="b">
        <f>AND(Table1[[#This Row],[hour of cancellation 0 to 23]]&gt;=0,Table1[[#This Row],[hour of cancellation 0 to 23]]&lt;=23)</f>
        <v>1</v>
      </c>
    </row>
    <row r="6177" spans="1:13" x14ac:dyDescent="0.3">
      <c r="A6177" s="1">
        <v>6176</v>
      </c>
      <c r="B6177" s="1">
        <v>2</v>
      </c>
      <c r="C6177" s="2">
        <v>41180.286683321501</v>
      </c>
      <c r="D6177" s="2">
        <v>41240.286111111112</v>
      </c>
      <c r="E6177" s="1">
        <v>10</v>
      </c>
      <c r="F6177" s="2">
        <v>41182.445858609506</v>
      </c>
      <c r="G6177" s="1">
        <v>0</v>
      </c>
      <c r="H6177" s="32">
        <f>IFERROR(HOUR(Table1[[#This Row],[Cancel Date/time]])+MINUTE(Table1[[#This Row],[Cancel Date/time]])/60,"not cancelled")</f>
        <v>10.7</v>
      </c>
      <c r="I6177" s="47">
        <f>IFERROR(ROUND(Table1[[#This Row],[cancellation time decimal]],0),"not cancelled")</f>
        <v>11</v>
      </c>
      <c r="J6177" s="10">
        <f>IFERROR(MOD(Table1[[#This Row],[cancellation hour rounded]],24),"not cancelled")</f>
        <v>11</v>
      </c>
      <c r="K6177" s="32">
        <f>1/Table1[[#This Row],[Duration (Time between doses '[in hours'])]]</f>
        <v>0.1</v>
      </c>
      <c r="L6177" s="33">
        <f>Table1[[#This Row],[number doses per hour]]*INDEX(Table2[price per dose],Table1[[#This Row],[Drug ID]])</f>
        <v>0.84959999999999969</v>
      </c>
      <c r="M6177" s="11" t="b">
        <f>AND(Table1[[#This Row],[hour of cancellation 0 to 23]]&gt;=0,Table1[[#This Row],[hour of cancellation 0 to 23]]&lt;=23)</f>
        <v>1</v>
      </c>
    </row>
    <row r="6178" spans="1:13" hidden="1" x14ac:dyDescent="0.3">
      <c r="A6178" s="1">
        <v>6177</v>
      </c>
      <c r="B6178" s="1">
        <v>1</v>
      </c>
      <c r="C6178" s="2">
        <v>41180.331778775559</v>
      </c>
      <c r="D6178" s="2">
        <v>41182.873357352168</v>
      </c>
      <c r="E6178" s="1">
        <v>12</v>
      </c>
      <c r="F6178" s="2" t="s">
        <v>5</v>
      </c>
      <c r="G6178" s="1">
        <v>0</v>
      </c>
      <c r="H6178" s="32" t="str">
        <f>IFERROR(HOUR(Table1[[#This Row],[Cancel Date/time]])+MINUTE(Table1[[#This Row],[Cancel Date/time]])/60,"not cancelled")</f>
        <v>not cancelled</v>
      </c>
      <c r="I6178" s="47" t="str">
        <f>IFERROR(ROUND(Table1[[#This Row],[cancellation time decimal]],0),"not cancelled")</f>
        <v>not cancelled</v>
      </c>
      <c r="J6178" s="10" t="str">
        <f>IFERROR(MOD(Table1[[#This Row],[cancellation hour rounded]],24),"not cancelled")</f>
        <v>not cancelled</v>
      </c>
      <c r="K6178" s="32">
        <f>1/Table1[[#This Row],[Duration (Time between doses '[in hours'])]]</f>
        <v>8.3333333333333329E-2</v>
      </c>
      <c r="L6178" s="33">
        <f>Table1[[#This Row],[number doses per hour]]*INDEX(Table2[price per dose],Table1[[#This Row],[Drug ID]])</f>
        <v>0.56619444444444444</v>
      </c>
      <c r="M6178" s="11" t="b">
        <f>AND(Table1[[#This Row],[hour of cancellation 0 to 23]]&gt;=0,Table1[[#This Row],[hour of cancellation 0 to 23]]&lt;=23)</f>
        <v>0</v>
      </c>
    </row>
    <row r="6179" spans="1:13" x14ac:dyDescent="0.3">
      <c r="A6179" s="1">
        <v>6178</v>
      </c>
      <c r="B6179" s="1">
        <v>5</v>
      </c>
      <c r="C6179" s="2">
        <v>41180.362059684383</v>
      </c>
      <c r="D6179" s="2">
        <v>41240.361805555556</v>
      </c>
      <c r="E6179" s="1">
        <v>24</v>
      </c>
      <c r="F6179" s="2">
        <v>41183.372158469596</v>
      </c>
      <c r="G6179" s="1">
        <v>0</v>
      </c>
      <c r="H6179" s="32">
        <f>IFERROR(HOUR(Table1[[#This Row],[Cancel Date/time]])+MINUTE(Table1[[#This Row],[Cancel Date/time]])/60,"not cancelled")</f>
        <v>8.9166666666666661</v>
      </c>
      <c r="I6179" s="47">
        <f>IFERROR(ROUND(Table1[[#This Row],[cancellation time decimal]],0),"not cancelled")</f>
        <v>9</v>
      </c>
      <c r="J6179" s="10">
        <f>IFERROR(MOD(Table1[[#This Row],[cancellation hour rounded]],24),"not cancelled")</f>
        <v>9</v>
      </c>
      <c r="K6179" s="32">
        <f>1/Table1[[#This Row],[Duration (Time between doses '[in hours'])]]</f>
        <v>4.1666666666666664E-2</v>
      </c>
      <c r="L6179" s="33">
        <f>Table1[[#This Row],[number doses per hour]]*INDEX(Table2[price per dose],Table1[[#This Row],[Drug ID]])</f>
        <v>0.2815833333333333</v>
      </c>
      <c r="M6179" s="11" t="b">
        <f>AND(Table1[[#This Row],[hour of cancellation 0 to 23]]&gt;=0,Table1[[#This Row],[hour of cancellation 0 to 23]]&lt;=23)</f>
        <v>1</v>
      </c>
    </row>
    <row r="6180" spans="1:13" x14ac:dyDescent="0.3">
      <c r="A6180" s="1">
        <v>6179</v>
      </c>
      <c r="B6180" s="1">
        <v>7</v>
      </c>
      <c r="C6180" s="2">
        <v>41180.34165484782</v>
      </c>
      <c r="D6180" s="2">
        <v>41240.340972222228</v>
      </c>
      <c r="E6180" s="1">
        <v>24</v>
      </c>
      <c r="F6180" s="2">
        <v>41185.491726562941</v>
      </c>
      <c r="G6180" s="1">
        <v>0</v>
      </c>
      <c r="H6180" s="32">
        <f>IFERROR(HOUR(Table1[[#This Row],[Cancel Date/time]])+MINUTE(Table1[[#This Row],[Cancel Date/time]])/60,"not cancelled")</f>
        <v>11.8</v>
      </c>
      <c r="I6180" s="47">
        <f>IFERROR(ROUND(Table1[[#This Row],[cancellation time decimal]],0),"not cancelled")</f>
        <v>12</v>
      </c>
      <c r="J6180" s="10">
        <f>IFERROR(MOD(Table1[[#This Row],[cancellation hour rounded]],24),"not cancelled")</f>
        <v>12</v>
      </c>
      <c r="K6180" s="32">
        <f>1/Table1[[#This Row],[Duration (Time between doses '[in hours'])]]</f>
        <v>4.1666666666666664E-2</v>
      </c>
      <c r="L6180" s="33">
        <f>Table1[[#This Row],[number doses per hour]]*INDEX(Table2[price per dose],Table1[[#This Row],[Drug ID]])</f>
        <v>1.2958049999999997</v>
      </c>
      <c r="M6180" s="11" t="b">
        <f>AND(Table1[[#This Row],[hour of cancellation 0 to 23]]&gt;=0,Table1[[#This Row],[hour of cancellation 0 to 23]]&lt;=23)</f>
        <v>1</v>
      </c>
    </row>
    <row r="6181" spans="1:13" hidden="1" x14ac:dyDescent="0.3">
      <c r="A6181" s="1">
        <v>6180</v>
      </c>
      <c r="B6181" s="1">
        <v>10</v>
      </c>
      <c r="C6181" s="2">
        <v>41180.333568346126</v>
      </c>
      <c r="D6181" s="2">
        <v>41183.207920421111</v>
      </c>
      <c r="E6181" s="1">
        <v>1</v>
      </c>
      <c r="F6181" s="2" t="s">
        <v>5</v>
      </c>
      <c r="G6181" s="1">
        <v>4</v>
      </c>
      <c r="H6181" s="32" t="str">
        <f>IFERROR(HOUR(Table1[[#This Row],[Cancel Date/time]])+MINUTE(Table1[[#This Row],[Cancel Date/time]])/60,"not cancelled")</f>
        <v>not cancelled</v>
      </c>
      <c r="I6181" s="47" t="str">
        <f>IFERROR(ROUND(Table1[[#This Row],[cancellation time decimal]],0),"not cancelled")</f>
        <v>not cancelled</v>
      </c>
      <c r="J6181" s="10" t="str">
        <f>IFERROR(MOD(Table1[[#This Row],[cancellation hour rounded]],24),"not cancelled")</f>
        <v>not cancelled</v>
      </c>
      <c r="K6181" s="32">
        <f>1/Table1[[#This Row],[Duration (Time between doses '[in hours'])]]</f>
        <v>1</v>
      </c>
      <c r="L6181" s="33">
        <f>Table1[[#This Row],[number doses per hour]]*INDEX(Table2[price per dose],Table1[[#This Row],[Drug ID]])</f>
        <v>2.5716000000000001</v>
      </c>
      <c r="M6181" s="11" t="b">
        <f>AND(Table1[[#This Row],[hour of cancellation 0 to 23]]&gt;=0,Table1[[#This Row],[hour of cancellation 0 to 23]]&lt;=23)</f>
        <v>0</v>
      </c>
    </row>
    <row r="6182" spans="1:13" x14ac:dyDescent="0.3">
      <c r="A6182" s="1">
        <v>6181</v>
      </c>
      <c r="B6182" s="1">
        <v>2</v>
      </c>
      <c r="C6182" s="2">
        <v>41180.43845017386</v>
      </c>
      <c r="D6182" s="2">
        <v>41240.438194444439</v>
      </c>
      <c r="E6182" s="1">
        <v>10</v>
      </c>
      <c r="F6182" s="2">
        <v>41181.642173499291</v>
      </c>
      <c r="G6182" s="1">
        <v>0</v>
      </c>
      <c r="H6182" s="32">
        <f>IFERROR(HOUR(Table1[[#This Row],[Cancel Date/time]])+MINUTE(Table1[[#This Row],[Cancel Date/time]])/60,"not cancelled")</f>
        <v>15.4</v>
      </c>
      <c r="I6182" s="47">
        <f>IFERROR(ROUND(Table1[[#This Row],[cancellation time decimal]],0),"not cancelled")</f>
        <v>15</v>
      </c>
      <c r="J6182" s="10">
        <f>IFERROR(MOD(Table1[[#This Row],[cancellation hour rounded]],24),"not cancelled")</f>
        <v>15</v>
      </c>
      <c r="K6182" s="32">
        <f>1/Table1[[#This Row],[Duration (Time between doses '[in hours'])]]</f>
        <v>0.1</v>
      </c>
      <c r="L6182" s="33">
        <f>Table1[[#This Row],[number doses per hour]]*INDEX(Table2[price per dose],Table1[[#This Row],[Drug ID]])</f>
        <v>0.84959999999999969</v>
      </c>
      <c r="M6182" s="11" t="b">
        <f>AND(Table1[[#This Row],[hour of cancellation 0 to 23]]&gt;=0,Table1[[#This Row],[hour of cancellation 0 to 23]]&lt;=23)</f>
        <v>1</v>
      </c>
    </row>
    <row r="6183" spans="1:13" x14ac:dyDescent="0.3">
      <c r="A6183" s="1">
        <v>6182</v>
      </c>
      <c r="B6183" s="1">
        <v>2</v>
      </c>
      <c r="C6183" s="2">
        <v>41180.532461510156</v>
      </c>
      <c r="D6183" s="2">
        <v>41240.531944444447</v>
      </c>
      <c r="E6183" s="1">
        <v>10</v>
      </c>
      <c r="F6183" s="2">
        <v>41181.095479432195</v>
      </c>
      <c r="G6183" s="1">
        <v>0</v>
      </c>
      <c r="H6183" s="32">
        <f>IFERROR(HOUR(Table1[[#This Row],[Cancel Date/time]])+MINUTE(Table1[[#This Row],[Cancel Date/time]])/60,"not cancelled")</f>
        <v>2.2833333333333332</v>
      </c>
      <c r="I6183" s="47">
        <f>IFERROR(ROUND(Table1[[#This Row],[cancellation time decimal]],0),"not cancelled")</f>
        <v>2</v>
      </c>
      <c r="J6183" s="10">
        <f>IFERROR(MOD(Table1[[#This Row],[cancellation hour rounded]],24),"not cancelled")</f>
        <v>2</v>
      </c>
      <c r="K6183" s="32">
        <f>1/Table1[[#This Row],[Duration (Time between doses '[in hours'])]]</f>
        <v>0.1</v>
      </c>
      <c r="L6183" s="33">
        <f>Table1[[#This Row],[number doses per hour]]*INDEX(Table2[price per dose],Table1[[#This Row],[Drug ID]])</f>
        <v>0.84959999999999969</v>
      </c>
      <c r="M6183" s="11" t="b">
        <f>AND(Table1[[#This Row],[hour of cancellation 0 to 23]]&gt;=0,Table1[[#This Row],[hour of cancellation 0 to 23]]&lt;=23)</f>
        <v>1</v>
      </c>
    </row>
    <row r="6184" spans="1:13" x14ac:dyDescent="0.3">
      <c r="A6184" s="1">
        <v>6183</v>
      </c>
      <c r="B6184" s="1">
        <v>3</v>
      </c>
      <c r="C6184" s="2">
        <v>41180.73153000974</v>
      </c>
      <c r="D6184" s="2">
        <v>41240.731250000004</v>
      </c>
      <c r="E6184" s="1">
        <v>24</v>
      </c>
      <c r="F6184" s="2">
        <v>41183.437690285755</v>
      </c>
      <c r="G6184" s="1">
        <v>0</v>
      </c>
      <c r="H6184" s="32">
        <f>IFERROR(HOUR(Table1[[#This Row],[Cancel Date/time]])+MINUTE(Table1[[#This Row],[Cancel Date/time]])/60,"not cancelled")</f>
        <v>10.5</v>
      </c>
      <c r="I6184" s="47">
        <f>IFERROR(ROUND(Table1[[#This Row],[cancellation time decimal]],0),"not cancelled")</f>
        <v>11</v>
      </c>
      <c r="J6184" s="10">
        <f>IFERROR(MOD(Table1[[#This Row],[cancellation hour rounded]],24),"not cancelled")</f>
        <v>11</v>
      </c>
      <c r="K6184" s="32">
        <f>1/Table1[[#This Row],[Duration (Time between doses '[in hours'])]]</f>
        <v>4.1666666666666664E-2</v>
      </c>
      <c r="L6184" s="33">
        <f>Table1[[#This Row],[number doses per hour]]*INDEX(Table2[price per dose],Table1[[#This Row],[Drug ID]])</f>
        <v>0.18133000000000002</v>
      </c>
      <c r="M6184" s="11" t="b">
        <f>AND(Table1[[#This Row],[hour of cancellation 0 to 23]]&gt;=0,Table1[[#This Row],[hour of cancellation 0 to 23]]&lt;=23)</f>
        <v>1</v>
      </c>
    </row>
    <row r="6185" spans="1:13" x14ac:dyDescent="0.3">
      <c r="A6185" s="1">
        <v>6184</v>
      </c>
      <c r="B6185" s="1">
        <v>2</v>
      </c>
      <c r="C6185" s="2">
        <v>41180.757033261791</v>
      </c>
      <c r="D6185" s="2">
        <v>41240.756944444445</v>
      </c>
      <c r="E6185" s="1">
        <v>10</v>
      </c>
      <c r="F6185" s="2">
        <v>41181.645933854932</v>
      </c>
      <c r="G6185" s="1">
        <v>0</v>
      </c>
      <c r="H6185" s="32">
        <f>IFERROR(HOUR(Table1[[#This Row],[Cancel Date/time]])+MINUTE(Table1[[#This Row],[Cancel Date/time]])/60,"not cancelled")</f>
        <v>15.5</v>
      </c>
      <c r="I6185" s="47">
        <f>IFERROR(ROUND(Table1[[#This Row],[cancellation time decimal]],0),"not cancelled")</f>
        <v>16</v>
      </c>
      <c r="J6185" s="10">
        <f>IFERROR(MOD(Table1[[#This Row],[cancellation hour rounded]],24),"not cancelled")</f>
        <v>16</v>
      </c>
      <c r="K6185" s="32">
        <f>1/Table1[[#This Row],[Duration (Time between doses '[in hours'])]]</f>
        <v>0.1</v>
      </c>
      <c r="L6185" s="33">
        <f>Table1[[#This Row],[number doses per hour]]*INDEX(Table2[price per dose],Table1[[#This Row],[Drug ID]])</f>
        <v>0.84959999999999969</v>
      </c>
      <c r="M6185" s="11" t="b">
        <f>AND(Table1[[#This Row],[hour of cancellation 0 to 23]]&gt;=0,Table1[[#This Row],[hour of cancellation 0 to 23]]&lt;=23)</f>
        <v>1</v>
      </c>
    </row>
    <row r="6186" spans="1:13" hidden="1" x14ac:dyDescent="0.3">
      <c r="A6186" s="1">
        <v>6185</v>
      </c>
      <c r="B6186" s="1">
        <v>1</v>
      </c>
      <c r="C6186" s="2">
        <v>41180.803328816321</v>
      </c>
      <c r="D6186" s="2">
        <v>41184.428233582577</v>
      </c>
      <c r="E6186" s="1">
        <v>8</v>
      </c>
      <c r="F6186" s="2" t="s">
        <v>5</v>
      </c>
      <c r="G6186" s="1">
        <v>0</v>
      </c>
      <c r="H6186" s="32" t="str">
        <f>IFERROR(HOUR(Table1[[#This Row],[Cancel Date/time]])+MINUTE(Table1[[#This Row],[Cancel Date/time]])/60,"not cancelled")</f>
        <v>not cancelled</v>
      </c>
      <c r="I6186" s="47" t="str">
        <f>IFERROR(ROUND(Table1[[#This Row],[cancellation time decimal]],0),"not cancelled")</f>
        <v>not cancelled</v>
      </c>
      <c r="J6186" s="10" t="str">
        <f>IFERROR(MOD(Table1[[#This Row],[cancellation hour rounded]],24),"not cancelled")</f>
        <v>not cancelled</v>
      </c>
      <c r="K6186" s="32">
        <f>1/Table1[[#This Row],[Duration (Time between doses '[in hours'])]]</f>
        <v>0.125</v>
      </c>
      <c r="L6186" s="33">
        <f>Table1[[#This Row],[number doses per hour]]*INDEX(Table2[price per dose],Table1[[#This Row],[Drug ID]])</f>
        <v>0.84929166666666667</v>
      </c>
      <c r="M6186" s="11" t="b">
        <f>AND(Table1[[#This Row],[hour of cancellation 0 to 23]]&gt;=0,Table1[[#This Row],[hour of cancellation 0 to 23]]&lt;=23)</f>
        <v>0</v>
      </c>
    </row>
    <row r="6187" spans="1:13" x14ac:dyDescent="0.3">
      <c r="A6187" s="1">
        <v>6186</v>
      </c>
      <c r="B6187" s="1">
        <v>1</v>
      </c>
      <c r="C6187" s="2">
        <v>41180.838657215827</v>
      </c>
      <c r="D6187" s="2">
        <v>41240.838194444448</v>
      </c>
      <c r="E6187" s="1">
        <v>12</v>
      </c>
      <c r="F6187" s="2">
        <v>41181.418917655057</v>
      </c>
      <c r="G6187" s="1">
        <v>0</v>
      </c>
      <c r="H6187" s="32">
        <f>IFERROR(HOUR(Table1[[#This Row],[Cancel Date/time]])+MINUTE(Table1[[#This Row],[Cancel Date/time]])/60,"not cancelled")</f>
        <v>10.050000000000001</v>
      </c>
      <c r="I6187" s="47">
        <f>IFERROR(ROUND(Table1[[#This Row],[cancellation time decimal]],0),"not cancelled")</f>
        <v>10</v>
      </c>
      <c r="J6187" s="10">
        <f>IFERROR(MOD(Table1[[#This Row],[cancellation hour rounded]],24),"not cancelled")</f>
        <v>10</v>
      </c>
      <c r="K6187" s="32">
        <f>1/Table1[[#This Row],[Duration (Time between doses '[in hours'])]]</f>
        <v>8.3333333333333329E-2</v>
      </c>
      <c r="L6187" s="33">
        <f>Table1[[#This Row],[number doses per hour]]*INDEX(Table2[price per dose],Table1[[#This Row],[Drug ID]])</f>
        <v>0.56619444444444444</v>
      </c>
      <c r="M6187" s="11" t="b">
        <f>AND(Table1[[#This Row],[hour of cancellation 0 to 23]]&gt;=0,Table1[[#This Row],[hour of cancellation 0 to 23]]&lt;=23)</f>
        <v>1</v>
      </c>
    </row>
    <row r="6188" spans="1:13" x14ac:dyDescent="0.3">
      <c r="A6188" s="1">
        <v>6187</v>
      </c>
      <c r="B6188" s="1">
        <v>1</v>
      </c>
      <c r="C6188" s="2">
        <v>41180.900330752811</v>
      </c>
      <c r="D6188" s="2">
        <v>41240.9</v>
      </c>
      <c r="E6188" s="1">
        <v>8</v>
      </c>
      <c r="F6188" s="2">
        <v>41181.355264128404</v>
      </c>
      <c r="G6188" s="1">
        <v>0</v>
      </c>
      <c r="H6188" s="32">
        <f>IFERROR(HOUR(Table1[[#This Row],[Cancel Date/time]])+MINUTE(Table1[[#This Row],[Cancel Date/time]])/60,"not cancelled")</f>
        <v>8.5166666666666675</v>
      </c>
      <c r="I6188" s="47">
        <f>IFERROR(ROUND(Table1[[#This Row],[cancellation time decimal]],0),"not cancelled")</f>
        <v>9</v>
      </c>
      <c r="J6188" s="10">
        <f>IFERROR(MOD(Table1[[#This Row],[cancellation hour rounded]],24),"not cancelled")</f>
        <v>9</v>
      </c>
      <c r="K6188" s="32">
        <f>1/Table1[[#This Row],[Duration (Time between doses '[in hours'])]]</f>
        <v>0.125</v>
      </c>
      <c r="L6188" s="33">
        <f>Table1[[#This Row],[number doses per hour]]*INDEX(Table2[price per dose],Table1[[#This Row],[Drug ID]])</f>
        <v>0.84929166666666667</v>
      </c>
      <c r="M6188" s="11" t="b">
        <f>AND(Table1[[#This Row],[hour of cancellation 0 to 23]]&gt;=0,Table1[[#This Row],[hour of cancellation 0 to 23]]&lt;=23)</f>
        <v>1</v>
      </c>
    </row>
    <row r="6189" spans="1:13" x14ac:dyDescent="0.3">
      <c r="A6189" s="1">
        <v>6188</v>
      </c>
      <c r="B6189" s="1">
        <v>4</v>
      </c>
      <c r="C6189" s="2">
        <v>41180.904015943859</v>
      </c>
      <c r="D6189" s="2">
        <v>41240.90347222222</v>
      </c>
      <c r="E6189" s="1">
        <v>12</v>
      </c>
      <c r="F6189" s="2">
        <v>41182.839926655455</v>
      </c>
      <c r="G6189" s="1">
        <v>0</v>
      </c>
      <c r="H6189" s="32">
        <f>IFERROR(HOUR(Table1[[#This Row],[Cancel Date/time]])+MINUTE(Table1[[#This Row],[Cancel Date/time]])/60,"not cancelled")</f>
        <v>20.149999999999999</v>
      </c>
      <c r="I6189" s="47">
        <f>IFERROR(ROUND(Table1[[#This Row],[cancellation time decimal]],0),"not cancelled")</f>
        <v>20</v>
      </c>
      <c r="J6189" s="10">
        <f>IFERROR(MOD(Table1[[#This Row],[cancellation hour rounded]],24),"not cancelled")</f>
        <v>20</v>
      </c>
      <c r="K6189" s="32">
        <f>1/Table1[[#This Row],[Duration (Time between doses '[in hours'])]]</f>
        <v>8.3333333333333329E-2</v>
      </c>
      <c r="L6189" s="33">
        <f>Table1[[#This Row],[number doses per hour]]*INDEX(Table2[price per dose],Table1[[#This Row],[Drug ID]])</f>
        <v>1.448055119047619</v>
      </c>
      <c r="M6189" s="11" t="b">
        <f>AND(Table1[[#This Row],[hour of cancellation 0 to 23]]&gt;=0,Table1[[#This Row],[hour of cancellation 0 to 23]]&lt;=23)</f>
        <v>1</v>
      </c>
    </row>
    <row r="6190" spans="1:13" x14ac:dyDescent="0.3">
      <c r="A6190" s="1">
        <v>6189</v>
      </c>
      <c r="B6190" s="1">
        <v>10</v>
      </c>
      <c r="C6190" s="2">
        <v>41180.94120022047</v>
      </c>
      <c r="D6190" s="2">
        <v>41240.940972222219</v>
      </c>
      <c r="E6190" s="1">
        <v>1</v>
      </c>
      <c r="F6190" s="2">
        <v>41185.373725494384</v>
      </c>
      <c r="G6190" s="1">
        <v>1</v>
      </c>
      <c r="H6190" s="32">
        <f>IFERROR(HOUR(Table1[[#This Row],[Cancel Date/time]])+MINUTE(Table1[[#This Row],[Cancel Date/time]])/60,"not cancelled")</f>
        <v>8.9666666666666668</v>
      </c>
      <c r="I6190" s="47">
        <f>IFERROR(ROUND(Table1[[#This Row],[cancellation time decimal]],0),"not cancelled")</f>
        <v>9</v>
      </c>
      <c r="J6190" s="10">
        <f>IFERROR(MOD(Table1[[#This Row],[cancellation hour rounded]],24),"not cancelled")</f>
        <v>9</v>
      </c>
      <c r="K6190" s="32">
        <f>1/Table1[[#This Row],[Duration (Time between doses '[in hours'])]]</f>
        <v>1</v>
      </c>
      <c r="L6190" s="33">
        <f>Table1[[#This Row],[number doses per hour]]*INDEX(Table2[price per dose],Table1[[#This Row],[Drug ID]])</f>
        <v>2.5716000000000001</v>
      </c>
      <c r="M6190" s="11" t="b">
        <f>AND(Table1[[#This Row],[hour of cancellation 0 to 23]]&gt;=0,Table1[[#This Row],[hour of cancellation 0 to 23]]&lt;=23)</f>
        <v>1</v>
      </c>
    </row>
    <row r="6191" spans="1:13" hidden="1" x14ac:dyDescent="0.3">
      <c r="A6191" s="1">
        <v>6190</v>
      </c>
      <c r="B6191" s="1">
        <v>5</v>
      </c>
      <c r="C6191" s="2">
        <v>41180.981876840568</v>
      </c>
      <c r="D6191" s="2">
        <v>41183.148147319211</v>
      </c>
      <c r="E6191" s="1">
        <v>24</v>
      </c>
      <c r="F6191" s="2" t="s">
        <v>5</v>
      </c>
      <c r="G6191" s="1">
        <v>0</v>
      </c>
      <c r="H6191" s="32" t="str">
        <f>IFERROR(HOUR(Table1[[#This Row],[Cancel Date/time]])+MINUTE(Table1[[#This Row],[Cancel Date/time]])/60,"not cancelled")</f>
        <v>not cancelled</v>
      </c>
      <c r="I6191" s="47" t="str">
        <f>IFERROR(ROUND(Table1[[#This Row],[cancellation time decimal]],0),"not cancelled")</f>
        <v>not cancelled</v>
      </c>
      <c r="J6191" s="10" t="str">
        <f>IFERROR(MOD(Table1[[#This Row],[cancellation hour rounded]],24),"not cancelled")</f>
        <v>not cancelled</v>
      </c>
      <c r="K6191" s="32">
        <f>1/Table1[[#This Row],[Duration (Time between doses '[in hours'])]]</f>
        <v>4.1666666666666664E-2</v>
      </c>
      <c r="L6191" s="33">
        <f>Table1[[#This Row],[number doses per hour]]*INDEX(Table2[price per dose],Table1[[#This Row],[Drug ID]])</f>
        <v>0.2815833333333333</v>
      </c>
      <c r="M6191" s="11" t="b">
        <f>AND(Table1[[#This Row],[hour of cancellation 0 to 23]]&gt;=0,Table1[[#This Row],[hour of cancellation 0 to 23]]&lt;=23)</f>
        <v>0</v>
      </c>
    </row>
    <row r="6192" spans="1:13" x14ac:dyDescent="0.3">
      <c r="A6192" s="1">
        <v>6191</v>
      </c>
      <c r="B6192" s="1">
        <v>5</v>
      </c>
      <c r="C6192" s="2">
        <v>41180.971724290044</v>
      </c>
      <c r="D6192" s="2">
        <v>41240.97152777778</v>
      </c>
      <c r="E6192" s="1">
        <v>24</v>
      </c>
      <c r="F6192" s="2">
        <v>41182.703336907733</v>
      </c>
      <c r="G6192" s="1">
        <v>0</v>
      </c>
      <c r="H6192" s="32">
        <f>IFERROR(HOUR(Table1[[#This Row],[Cancel Date/time]])+MINUTE(Table1[[#This Row],[Cancel Date/time]])/60,"not cancelled")</f>
        <v>16.866666666666667</v>
      </c>
      <c r="I6192" s="47">
        <f>IFERROR(ROUND(Table1[[#This Row],[cancellation time decimal]],0),"not cancelled")</f>
        <v>17</v>
      </c>
      <c r="J6192" s="10">
        <f>IFERROR(MOD(Table1[[#This Row],[cancellation hour rounded]],24),"not cancelled")</f>
        <v>17</v>
      </c>
      <c r="K6192" s="32">
        <f>1/Table1[[#This Row],[Duration (Time between doses '[in hours'])]]</f>
        <v>4.1666666666666664E-2</v>
      </c>
      <c r="L6192" s="33">
        <f>Table1[[#This Row],[number doses per hour]]*INDEX(Table2[price per dose],Table1[[#This Row],[Drug ID]])</f>
        <v>0.2815833333333333</v>
      </c>
      <c r="M6192" s="11" t="b">
        <f>AND(Table1[[#This Row],[hour of cancellation 0 to 23]]&gt;=0,Table1[[#This Row],[hour of cancellation 0 to 23]]&lt;=23)</f>
        <v>1</v>
      </c>
    </row>
    <row r="6193" spans="1:13" x14ac:dyDescent="0.3">
      <c r="A6193" s="1">
        <v>6192</v>
      </c>
      <c r="B6193" s="1">
        <v>3</v>
      </c>
      <c r="C6193" s="2">
        <v>41181.21924749529</v>
      </c>
      <c r="D6193" s="2">
        <v>41183.802083333328</v>
      </c>
      <c r="E6193" s="1">
        <v>24</v>
      </c>
      <c r="F6193" s="2">
        <v>41183.660241247424</v>
      </c>
      <c r="G6193" s="1">
        <v>0</v>
      </c>
      <c r="H6193" s="32">
        <f>IFERROR(HOUR(Table1[[#This Row],[Cancel Date/time]])+MINUTE(Table1[[#This Row],[Cancel Date/time]])/60,"not cancelled")</f>
        <v>15.833333333333334</v>
      </c>
      <c r="I6193" s="47">
        <f>IFERROR(ROUND(Table1[[#This Row],[cancellation time decimal]],0),"not cancelled")</f>
        <v>16</v>
      </c>
      <c r="J6193" s="10">
        <f>IFERROR(MOD(Table1[[#This Row],[cancellation hour rounded]],24),"not cancelled")</f>
        <v>16</v>
      </c>
      <c r="K6193" s="32">
        <f>1/Table1[[#This Row],[Duration (Time between doses '[in hours'])]]</f>
        <v>4.1666666666666664E-2</v>
      </c>
      <c r="L6193" s="33">
        <f>Table1[[#This Row],[number doses per hour]]*INDEX(Table2[price per dose],Table1[[#This Row],[Drug ID]])</f>
        <v>0.18133000000000002</v>
      </c>
      <c r="M6193" s="11" t="b">
        <f>AND(Table1[[#This Row],[hour of cancellation 0 to 23]]&gt;=0,Table1[[#This Row],[hour of cancellation 0 to 23]]&lt;=23)</f>
        <v>1</v>
      </c>
    </row>
    <row r="6194" spans="1:13" hidden="1" x14ac:dyDescent="0.3">
      <c r="A6194" s="1">
        <v>6193</v>
      </c>
      <c r="B6194" s="1">
        <v>3</v>
      </c>
      <c r="C6194" s="2">
        <v>41181.210461667324</v>
      </c>
      <c r="D6194" s="2">
        <v>41184.043379868061</v>
      </c>
      <c r="E6194" s="1">
        <v>24</v>
      </c>
      <c r="F6194" s="2" t="s">
        <v>5</v>
      </c>
      <c r="G6194" s="1">
        <v>0</v>
      </c>
      <c r="H6194" s="32" t="str">
        <f>IFERROR(HOUR(Table1[[#This Row],[Cancel Date/time]])+MINUTE(Table1[[#This Row],[Cancel Date/time]])/60,"not cancelled")</f>
        <v>not cancelled</v>
      </c>
      <c r="I6194" s="47" t="str">
        <f>IFERROR(ROUND(Table1[[#This Row],[cancellation time decimal]],0),"not cancelled")</f>
        <v>not cancelled</v>
      </c>
      <c r="J6194" s="10" t="str">
        <f>IFERROR(MOD(Table1[[#This Row],[cancellation hour rounded]],24),"not cancelled")</f>
        <v>not cancelled</v>
      </c>
      <c r="K6194" s="32">
        <f>1/Table1[[#This Row],[Duration (Time between doses '[in hours'])]]</f>
        <v>4.1666666666666664E-2</v>
      </c>
      <c r="L6194" s="33">
        <f>Table1[[#This Row],[number doses per hour]]*INDEX(Table2[price per dose],Table1[[#This Row],[Drug ID]])</f>
        <v>0.18133000000000002</v>
      </c>
      <c r="M6194" s="11" t="b">
        <f>AND(Table1[[#This Row],[hour of cancellation 0 to 23]]&gt;=0,Table1[[#This Row],[hour of cancellation 0 to 23]]&lt;=23)</f>
        <v>0</v>
      </c>
    </row>
    <row r="6195" spans="1:13" x14ac:dyDescent="0.3">
      <c r="A6195" s="1">
        <v>6194</v>
      </c>
      <c r="B6195" s="1">
        <v>7</v>
      </c>
      <c r="C6195" s="2">
        <v>41181.442965744391</v>
      </c>
      <c r="D6195" s="2">
        <v>41241.442361111105</v>
      </c>
      <c r="E6195" s="1">
        <v>24</v>
      </c>
      <c r="F6195" s="2">
        <v>41203.471636200105</v>
      </c>
      <c r="G6195" s="1">
        <v>0</v>
      </c>
      <c r="H6195" s="32">
        <f>IFERROR(HOUR(Table1[[#This Row],[Cancel Date/time]])+MINUTE(Table1[[#This Row],[Cancel Date/time]])/60,"not cancelled")</f>
        <v>11.316666666666666</v>
      </c>
      <c r="I6195" s="47">
        <f>IFERROR(ROUND(Table1[[#This Row],[cancellation time decimal]],0),"not cancelled")</f>
        <v>11</v>
      </c>
      <c r="J6195" s="10">
        <f>IFERROR(MOD(Table1[[#This Row],[cancellation hour rounded]],24),"not cancelled")</f>
        <v>11</v>
      </c>
      <c r="K6195" s="32">
        <f>1/Table1[[#This Row],[Duration (Time between doses '[in hours'])]]</f>
        <v>4.1666666666666664E-2</v>
      </c>
      <c r="L6195" s="33">
        <f>Table1[[#This Row],[number doses per hour]]*INDEX(Table2[price per dose],Table1[[#This Row],[Drug ID]])</f>
        <v>1.2958049999999997</v>
      </c>
      <c r="M6195" s="11" t="b">
        <f>AND(Table1[[#This Row],[hour of cancellation 0 to 23]]&gt;=0,Table1[[#This Row],[hour of cancellation 0 to 23]]&lt;=23)</f>
        <v>1</v>
      </c>
    </row>
    <row r="6196" spans="1:13" x14ac:dyDescent="0.3">
      <c r="A6196" s="1">
        <v>6195</v>
      </c>
      <c r="B6196" s="1">
        <v>2</v>
      </c>
      <c r="C6196" s="2">
        <v>41181.456285172098</v>
      </c>
      <c r="D6196" s="2">
        <v>41241.456249999996</v>
      </c>
      <c r="E6196" s="1">
        <v>10</v>
      </c>
      <c r="F6196" s="2">
        <v>41182.43364912345</v>
      </c>
      <c r="G6196" s="1">
        <v>0</v>
      </c>
      <c r="H6196" s="32">
        <f>IFERROR(HOUR(Table1[[#This Row],[Cancel Date/time]])+MINUTE(Table1[[#This Row],[Cancel Date/time]])/60,"not cancelled")</f>
        <v>10.4</v>
      </c>
      <c r="I6196" s="47">
        <f>IFERROR(ROUND(Table1[[#This Row],[cancellation time decimal]],0),"not cancelled")</f>
        <v>10</v>
      </c>
      <c r="J6196" s="10">
        <f>IFERROR(MOD(Table1[[#This Row],[cancellation hour rounded]],24),"not cancelled")</f>
        <v>10</v>
      </c>
      <c r="K6196" s="32">
        <f>1/Table1[[#This Row],[Duration (Time between doses '[in hours'])]]</f>
        <v>0.1</v>
      </c>
      <c r="L6196" s="33">
        <f>Table1[[#This Row],[number doses per hour]]*INDEX(Table2[price per dose],Table1[[#This Row],[Drug ID]])</f>
        <v>0.84959999999999969</v>
      </c>
      <c r="M6196" s="11" t="b">
        <f>AND(Table1[[#This Row],[hour of cancellation 0 to 23]]&gt;=0,Table1[[#This Row],[hour of cancellation 0 to 23]]&lt;=23)</f>
        <v>1</v>
      </c>
    </row>
    <row r="6197" spans="1:13" x14ac:dyDescent="0.3">
      <c r="A6197" s="1">
        <v>6196</v>
      </c>
      <c r="B6197" s="1">
        <v>1</v>
      </c>
      <c r="C6197" s="2">
        <v>41181.449672413029</v>
      </c>
      <c r="D6197" s="2">
        <v>41241.44930555555</v>
      </c>
      <c r="E6197" s="1">
        <v>8</v>
      </c>
      <c r="F6197" s="2">
        <v>41182.707633977217</v>
      </c>
      <c r="G6197" s="1">
        <v>0</v>
      </c>
      <c r="H6197" s="32">
        <f>IFERROR(HOUR(Table1[[#This Row],[Cancel Date/time]])+MINUTE(Table1[[#This Row],[Cancel Date/time]])/60,"not cancelled")</f>
        <v>16.983333333333334</v>
      </c>
      <c r="I6197" s="47">
        <f>IFERROR(ROUND(Table1[[#This Row],[cancellation time decimal]],0),"not cancelled")</f>
        <v>17</v>
      </c>
      <c r="J6197" s="10">
        <f>IFERROR(MOD(Table1[[#This Row],[cancellation hour rounded]],24),"not cancelled")</f>
        <v>17</v>
      </c>
      <c r="K6197" s="32">
        <f>1/Table1[[#This Row],[Duration (Time between doses '[in hours'])]]</f>
        <v>0.125</v>
      </c>
      <c r="L6197" s="33">
        <f>Table1[[#This Row],[number doses per hour]]*INDEX(Table2[price per dose],Table1[[#This Row],[Drug ID]])</f>
        <v>0.84929166666666667</v>
      </c>
      <c r="M6197" s="11" t="b">
        <f>AND(Table1[[#This Row],[hour of cancellation 0 to 23]]&gt;=0,Table1[[#This Row],[hour of cancellation 0 to 23]]&lt;=23)</f>
        <v>1</v>
      </c>
    </row>
    <row r="6198" spans="1:13" x14ac:dyDescent="0.3">
      <c r="A6198" s="1">
        <v>6197</v>
      </c>
      <c r="B6198" s="1">
        <v>2</v>
      </c>
      <c r="C6198" s="2">
        <v>41181.436796245624</v>
      </c>
      <c r="D6198" s="2">
        <v>41241.436111111107</v>
      </c>
      <c r="E6198" s="1">
        <v>10</v>
      </c>
      <c r="F6198" s="2">
        <v>41182.790772263405</v>
      </c>
      <c r="G6198" s="1">
        <v>0</v>
      </c>
      <c r="H6198" s="32">
        <f>IFERROR(HOUR(Table1[[#This Row],[Cancel Date/time]])+MINUTE(Table1[[#This Row],[Cancel Date/time]])/60,"not cancelled")</f>
        <v>18.966666666666665</v>
      </c>
      <c r="I6198" s="47">
        <f>IFERROR(ROUND(Table1[[#This Row],[cancellation time decimal]],0),"not cancelled")</f>
        <v>19</v>
      </c>
      <c r="J6198" s="10">
        <f>IFERROR(MOD(Table1[[#This Row],[cancellation hour rounded]],24),"not cancelled")</f>
        <v>19</v>
      </c>
      <c r="K6198" s="32">
        <f>1/Table1[[#This Row],[Duration (Time between doses '[in hours'])]]</f>
        <v>0.1</v>
      </c>
      <c r="L6198" s="33">
        <f>Table1[[#This Row],[number doses per hour]]*INDEX(Table2[price per dose],Table1[[#This Row],[Drug ID]])</f>
        <v>0.84959999999999969</v>
      </c>
      <c r="M6198" s="11" t="b">
        <f>AND(Table1[[#This Row],[hour of cancellation 0 to 23]]&gt;=0,Table1[[#This Row],[hour of cancellation 0 to 23]]&lt;=23)</f>
        <v>1</v>
      </c>
    </row>
    <row r="6199" spans="1:13" x14ac:dyDescent="0.3">
      <c r="A6199" s="1">
        <v>6198</v>
      </c>
      <c r="B6199" s="1">
        <v>2</v>
      </c>
      <c r="C6199" s="2">
        <v>41181.432223544551</v>
      </c>
      <c r="D6199" s="2">
        <v>41241.431944444441</v>
      </c>
      <c r="E6199" s="1">
        <v>10</v>
      </c>
      <c r="F6199" s="2">
        <v>41182.606613147014</v>
      </c>
      <c r="G6199" s="1">
        <v>0</v>
      </c>
      <c r="H6199" s="32">
        <f>IFERROR(HOUR(Table1[[#This Row],[Cancel Date/time]])+MINUTE(Table1[[#This Row],[Cancel Date/time]])/60,"not cancelled")</f>
        <v>14.55</v>
      </c>
      <c r="I6199" s="47">
        <f>IFERROR(ROUND(Table1[[#This Row],[cancellation time decimal]],0),"not cancelled")</f>
        <v>15</v>
      </c>
      <c r="J6199" s="10">
        <f>IFERROR(MOD(Table1[[#This Row],[cancellation hour rounded]],24),"not cancelled")</f>
        <v>15</v>
      </c>
      <c r="K6199" s="32">
        <f>1/Table1[[#This Row],[Duration (Time between doses '[in hours'])]]</f>
        <v>0.1</v>
      </c>
      <c r="L6199" s="33">
        <f>Table1[[#This Row],[number doses per hour]]*INDEX(Table2[price per dose],Table1[[#This Row],[Drug ID]])</f>
        <v>0.84959999999999969</v>
      </c>
      <c r="M6199" s="11" t="b">
        <f>AND(Table1[[#This Row],[hour of cancellation 0 to 23]]&gt;=0,Table1[[#This Row],[hour of cancellation 0 to 23]]&lt;=23)</f>
        <v>1</v>
      </c>
    </row>
    <row r="6200" spans="1:13" x14ac:dyDescent="0.3">
      <c r="A6200" s="1">
        <v>6199</v>
      </c>
      <c r="B6200" s="1">
        <v>1</v>
      </c>
      <c r="C6200" s="2">
        <v>41181.433680870628</v>
      </c>
      <c r="D6200" s="2">
        <v>41241.433333333334</v>
      </c>
      <c r="E6200" s="1">
        <v>12</v>
      </c>
      <c r="F6200" s="2">
        <v>41182.402718585028</v>
      </c>
      <c r="G6200" s="1">
        <v>0</v>
      </c>
      <c r="H6200" s="32">
        <f>IFERROR(HOUR(Table1[[#This Row],[Cancel Date/time]])+MINUTE(Table1[[#This Row],[Cancel Date/time]])/60,"not cancelled")</f>
        <v>9.65</v>
      </c>
      <c r="I6200" s="47">
        <f>IFERROR(ROUND(Table1[[#This Row],[cancellation time decimal]],0),"not cancelled")</f>
        <v>10</v>
      </c>
      <c r="J6200" s="10">
        <f>IFERROR(MOD(Table1[[#This Row],[cancellation hour rounded]],24),"not cancelled")</f>
        <v>10</v>
      </c>
      <c r="K6200" s="32">
        <f>1/Table1[[#This Row],[Duration (Time between doses '[in hours'])]]</f>
        <v>8.3333333333333329E-2</v>
      </c>
      <c r="L6200" s="33">
        <f>Table1[[#This Row],[number doses per hour]]*INDEX(Table2[price per dose],Table1[[#This Row],[Drug ID]])</f>
        <v>0.56619444444444444</v>
      </c>
      <c r="M6200" s="11" t="b">
        <f>AND(Table1[[#This Row],[hour of cancellation 0 to 23]]&gt;=0,Table1[[#This Row],[hour of cancellation 0 to 23]]&lt;=23)</f>
        <v>1</v>
      </c>
    </row>
    <row r="6201" spans="1:13" x14ac:dyDescent="0.3">
      <c r="A6201" s="1">
        <v>6200</v>
      </c>
      <c r="B6201" s="1">
        <v>3</v>
      </c>
      <c r="C6201" s="2">
        <v>41181.425658881933</v>
      </c>
      <c r="D6201" s="2">
        <v>41241.424999999996</v>
      </c>
      <c r="E6201" s="1">
        <v>24</v>
      </c>
      <c r="F6201" s="2">
        <v>41183.498862463217</v>
      </c>
      <c r="G6201" s="1">
        <v>0</v>
      </c>
      <c r="H6201" s="32">
        <f>IFERROR(HOUR(Table1[[#This Row],[Cancel Date/time]])+MINUTE(Table1[[#This Row],[Cancel Date/time]])/60,"not cancelled")</f>
        <v>11.966666666666667</v>
      </c>
      <c r="I6201" s="47">
        <f>IFERROR(ROUND(Table1[[#This Row],[cancellation time decimal]],0),"not cancelled")</f>
        <v>12</v>
      </c>
      <c r="J6201" s="10">
        <f>IFERROR(MOD(Table1[[#This Row],[cancellation hour rounded]],24),"not cancelled")</f>
        <v>12</v>
      </c>
      <c r="K6201" s="32">
        <f>1/Table1[[#This Row],[Duration (Time between doses '[in hours'])]]</f>
        <v>4.1666666666666664E-2</v>
      </c>
      <c r="L6201" s="33">
        <f>Table1[[#This Row],[number doses per hour]]*INDEX(Table2[price per dose],Table1[[#This Row],[Drug ID]])</f>
        <v>0.18133000000000002</v>
      </c>
      <c r="M6201" s="11" t="b">
        <f>AND(Table1[[#This Row],[hour of cancellation 0 to 23]]&gt;=0,Table1[[#This Row],[hour of cancellation 0 to 23]]&lt;=23)</f>
        <v>1</v>
      </c>
    </row>
    <row r="6202" spans="1:13" x14ac:dyDescent="0.3">
      <c r="A6202" s="1">
        <v>6201</v>
      </c>
      <c r="B6202" s="1">
        <v>5</v>
      </c>
      <c r="C6202" s="2">
        <v>41181.464485613418</v>
      </c>
      <c r="D6202" s="2">
        <v>41241.463888888895</v>
      </c>
      <c r="E6202" s="1">
        <v>24</v>
      </c>
      <c r="F6202" s="2">
        <v>41184.417663124383</v>
      </c>
      <c r="G6202" s="1">
        <v>0</v>
      </c>
      <c r="H6202" s="32">
        <f>IFERROR(HOUR(Table1[[#This Row],[Cancel Date/time]])+MINUTE(Table1[[#This Row],[Cancel Date/time]])/60,"not cancelled")</f>
        <v>10.016666666666667</v>
      </c>
      <c r="I6202" s="47">
        <f>IFERROR(ROUND(Table1[[#This Row],[cancellation time decimal]],0),"not cancelled")</f>
        <v>10</v>
      </c>
      <c r="J6202" s="10">
        <f>IFERROR(MOD(Table1[[#This Row],[cancellation hour rounded]],24),"not cancelled")</f>
        <v>10</v>
      </c>
      <c r="K6202" s="32">
        <f>1/Table1[[#This Row],[Duration (Time between doses '[in hours'])]]</f>
        <v>4.1666666666666664E-2</v>
      </c>
      <c r="L6202" s="33">
        <f>Table1[[#This Row],[number doses per hour]]*INDEX(Table2[price per dose],Table1[[#This Row],[Drug ID]])</f>
        <v>0.2815833333333333</v>
      </c>
      <c r="M6202" s="11" t="b">
        <f>AND(Table1[[#This Row],[hour of cancellation 0 to 23]]&gt;=0,Table1[[#This Row],[hour of cancellation 0 to 23]]&lt;=23)</f>
        <v>1</v>
      </c>
    </row>
    <row r="6203" spans="1:13" hidden="1" x14ac:dyDescent="0.3">
      <c r="A6203" s="1">
        <v>6202</v>
      </c>
      <c r="B6203" s="1">
        <v>3</v>
      </c>
      <c r="C6203" s="2">
        <v>41181.508899145585</v>
      </c>
      <c r="D6203" s="2">
        <v>41184.675134548248</v>
      </c>
      <c r="E6203" s="1">
        <v>24</v>
      </c>
      <c r="F6203" s="2" t="s">
        <v>5</v>
      </c>
      <c r="G6203" s="1">
        <v>0</v>
      </c>
      <c r="H6203" s="32" t="str">
        <f>IFERROR(HOUR(Table1[[#This Row],[Cancel Date/time]])+MINUTE(Table1[[#This Row],[Cancel Date/time]])/60,"not cancelled")</f>
        <v>not cancelled</v>
      </c>
      <c r="I6203" s="47" t="str">
        <f>IFERROR(ROUND(Table1[[#This Row],[cancellation time decimal]],0),"not cancelled")</f>
        <v>not cancelled</v>
      </c>
      <c r="J6203" s="10" t="str">
        <f>IFERROR(MOD(Table1[[#This Row],[cancellation hour rounded]],24),"not cancelled")</f>
        <v>not cancelled</v>
      </c>
      <c r="K6203" s="32">
        <f>1/Table1[[#This Row],[Duration (Time between doses '[in hours'])]]</f>
        <v>4.1666666666666664E-2</v>
      </c>
      <c r="L6203" s="33">
        <f>Table1[[#This Row],[number doses per hour]]*INDEX(Table2[price per dose],Table1[[#This Row],[Drug ID]])</f>
        <v>0.18133000000000002</v>
      </c>
      <c r="M6203" s="11" t="b">
        <f>AND(Table1[[#This Row],[hour of cancellation 0 to 23]]&gt;=0,Table1[[#This Row],[hour of cancellation 0 to 23]]&lt;=23)</f>
        <v>0</v>
      </c>
    </row>
    <row r="6204" spans="1:13" x14ac:dyDescent="0.3">
      <c r="A6204" s="1">
        <v>6203</v>
      </c>
      <c r="B6204" s="1">
        <v>1</v>
      </c>
      <c r="C6204" s="2">
        <v>41181.557264015071</v>
      </c>
      <c r="D6204" s="2">
        <v>41241.556944444441</v>
      </c>
      <c r="E6204" s="1">
        <v>8</v>
      </c>
      <c r="F6204" s="2">
        <v>41182.070598981001</v>
      </c>
      <c r="G6204" s="1">
        <v>0</v>
      </c>
      <c r="H6204" s="32">
        <f>IFERROR(HOUR(Table1[[#This Row],[Cancel Date/time]])+MINUTE(Table1[[#This Row],[Cancel Date/time]])/60,"not cancelled")</f>
        <v>1.6833333333333333</v>
      </c>
      <c r="I6204" s="47">
        <f>IFERROR(ROUND(Table1[[#This Row],[cancellation time decimal]],0),"not cancelled")</f>
        <v>2</v>
      </c>
      <c r="J6204" s="10">
        <f>IFERROR(MOD(Table1[[#This Row],[cancellation hour rounded]],24),"not cancelled")</f>
        <v>2</v>
      </c>
      <c r="K6204" s="32">
        <f>1/Table1[[#This Row],[Duration (Time between doses '[in hours'])]]</f>
        <v>0.125</v>
      </c>
      <c r="L6204" s="33">
        <f>Table1[[#This Row],[number doses per hour]]*INDEX(Table2[price per dose],Table1[[#This Row],[Drug ID]])</f>
        <v>0.84929166666666667</v>
      </c>
      <c r="M6204" s="11" t="b">
        <f>AND(Table1[[#This Row],[hour of cancellation 0 to 23]]&gt;=0,Table1[[#This Row],[hour of cancellation 0 to 23]]&lt;=23)</f>
        <v>1</v>
      </c>
    </row>
    <row r="6205" spans="1:13" x14ac:dyDescent="0.3">
      <c r="A6205" s="1">
        <v>6204</v>
      </c>
      <c r="B6205" s="1">
        <v>1</v>
      </c>
      <c r="C6205" s="2">
        <v>41181.65080360233</v>
      </c>
      <c r="D6205" s="2">
        <v>41241.650694444441</v>
      </c>
      <c r="E6205" s="1">
        <v>8</v>
      </c>
      <c r="F6205" s="2">
        <v>41182.517546158437</v>
      </c>
      <c r="G6205" s="1">
        <v>0</v>
      </c>
      <c r="H6205" s="32">
        <f>IFERROR(HOUR(Table1[[#This Row],[Cancel Date/time]])+MINUTE(Table1[[#This Row],[Cancel Date/time]])/60,"not cancelled")</f>
        <v>12.416666666666666</v>
      </c>
      <c r="I6205" s="47">
        <f>IFERROR(ROUND(Table1[[#This Row],[cancellation time decimal]],0),"not cancelled")</f>
        <v>12</v>
      </c>
      <c r="J6205" s="10">
        <f>IFERROR(MOD(Table1[[#This Row],[cancellation hour rounded]],24),"not cancelled")</f>
        <v>12</v>
      </c>
      <c r="K6205" s="32">
        <f>1/Table1[[#This Row],[Duration (Time between doses '[in hours'])]]</f>
        <v>0.125</v>
      </c>
      <c r="L6205" s="33">
        <f>Table1[[#This Row],[number doses per hour]]*INDEX(Table2[price per dose],Table1[[#This Row],[Drug ID]])</f>
        <v>0.84929166666666667</v>
      </c>
      <c r="M6205" s="11" t="b">
        <f>AND(Table1[[#This Row],[hour of cancellation 0 to 23]]&gt;=0,Table1[[#This Row],[hour of cancellation 0 to 23]]&lt;=23)</f>
        <v>1</v>
      </c>
    </row>
    <row r="6206" spans="1:13" hidden="1" x14ac:dyDescent="0.3">
      <c r="A6206" s="1">
        <v>6205</v>
      </c>
      <c r="B6206" s="1">
        <v>1</v>
      </c>
      <c r="C6206" s="2">
        <v>41181.640020951498</v>
      </c>
      <c r="D6206" s="2">
        <v>41184.639514230039</v>
      </c>
      <c r="E6206" s="1">
        <v>8</v>
      </c>
      <c r="F6206" s="2" t="s">
        <v>5</v>
      </c>
      <c r="G6206" s="1">
        <v>0</v>
      </c>
      <c r="H6206" s="32" t="str">
        <f>IFERROR(HOUR(Table1[[#This Row],[Cancel Date/time]])+MINUTE(Table1[[#This Row],[Cancel Date/time]])/60,"not cancelled")</f>
        <v>not cancelled</v>
      </c>
      <c r="I6206" s="47" t="str">
        <f>IFERROR(ROUND(Table1[[#This Row],[cancellation time decimal]],0),"not cancelled")</f>
        <v>not cancelled</v>
      </c>
      <c r="J6206" s="10" t="str">
        <f>IFERROR(MOD(Table1[[#This Row],[cancellation hour rounded]],24),"not cancelled")</f>
        <v>not cancelled</v>
      </c>
      <c r="K6206" s="32">
        <f>1/Table1[[#This Row],[Duration (Time between doses '[in hours'])]]</f>
        <v>0.125</v>
      </c>
      <c r="L6206" s="33">
        <f>Table1[[#This Row],[number doses per hour]]*INDEX(Table2[price per dose],Table1[[#This Row],[Drug ID]])</f>
        <v>0.84929166666666667</v>
      </c>
      <c r="M6206" s="11" t="b">
        <f>AND(Table1[[#This Row],[hour of cancellation 0 to 23]]&gt;=0,Table1[[#This Row],[hour of cancellation 0 to 23]]&lt;=23)</f>
        <v>0</v>
      </c>
    </row>
    <row r="6207" spans="1:13" x14ac:dyDescent="0.3">
      <c r="A6207" s="1">
        <v>6206</v>
      </c>
      <c r="B6207" s="1">
        <v>2</v>
      </c>
      <c r="C6207" s="2">
        <v>41181.63506271677</v>
      </c>
      <c r="D6207" s="2">
        <v>41241.634722222225</v>
      </c>
      <c r="E6207" s="1">
        <v>10</v>
      </c>
      <c r="F6207" s="2">
        <v>41182.520048567269</v>
      </c>
      <c r="G6207" s="1">
        <v>0</v>
      </c>
      <c r="H6207" s="32">
        <f>IFERROR(HOUR(Table1[[#This Row],[Cancel Date/time]])+MINUTE(Table1[[#This Row],[Cancel Date/time]])/60,"not cancelled")</f>
        <v>12.466666666666667</v>
      </c>
      <c r="I6207" s="47">
        <f>IFERROR(ROUND(Table1[[#This Row],[cancellation time decimal]],0),"not cancelled")</f>
        <v>12</v>
      </c>
      <c r="J6207" s="10">
        <f>IFERROR(MOD(Table1[[#This Row],[cancellation hour rounded]],24),"not cancelled")</f>
        <v>12</v>
      </c>
      <c r="K6207" s="32">
        <f>1/Table1[[#This Row],[Duration (Time between doses '[in hours'])]]</f>
        <v>0.1</v>
      </c>
      <c r="L6207" s="33">
        <f>Table1[[#This Row],[number doses per hour]]*INDEX(Table2[price per dose],Table1[[#This Row],[Drug ID]])</f>
        <v>0.84959999999999969</v>
      </c>
      <c r="M6207" s="11" t="b">
        <f>AND(Table1[[#This Row],[hour of cancellation 0 to 23]]&gt;=0,Table1[[#This Row],[hour of cancellation 0 to 23]]&lt;=23)</f>
        <v>1</v>
      </c>
    </row>
    <row r="6208" spans="1:13" hidden="1" x14ac:dyDescent="0.3">
      <c r="A6208" s="1">
        <v>6207</v>
      </c>
      <c r="B6208" s="1">
        <v>1</v>
      </c>
      <c r="C6208" s="2">
        <v>41181.722462377686</v>
      </c>
      <c r="D6208" s="2">
        <v>41183.971841591621</v>
      </c>
      <c r="E6208" s="1">
        <v>8</v>
      </c>
      <c r="F6208" s="2" t="s">
        <v>5</v>
      </c>
      <c r="G6208" s="1">
        <v>0</v>
      </c>
      <c r="H6208" s="32" t="str">
        <f>IFERROR(HOUR(Table1[[#This Row],[Cancel Date/time]])+MINUTE(Table1[[#This Row],[Cancel Date/time]])/60,"not cancelled")</f>
        <v>not cancelled</v>
      </c>
      <c r="I6208" s="47" t="str">
        <f>IFERROR(ROUND(Table1[[#This Row],[cancellation time decimal]],0),"not cancelled")</f>
        <v>not cancelled</v>
      </c>
      <c r="J6208" s="10" t="str">
        <f>IFERROR(MOD(Table1[[#This Row],[cancellation hour rounded]],24),"not cancelled")</f>
        <v>not cancelled</v>
      </c>
      <c r="K6208" s="32">
        <f>1/Table1[[#This Row],[Duration (Time between doses '[in hours'])]]</f>
        <v>0.125</v>
      </c>
      <c r="L6208" s="33">
        <f>Table1[[#This Row],[number doses per hour]]*INDEX(Table2[price per dose],Table1[[#This Row],[Drug ID]])</f>
        <v>0.84929166666666667</v>
      </c>
      <c r="M6208" s="11" t="b">
        <f>AND(Table1[[#This Row],[hour of cancellation 0 to 23]]&gt;=0,Table1[[#This Row],[hour of cancellation 0 to 23]]&lt;=23)</f>
        <v>0</v>
      </c>
    </row>
    <row r="6209" spans="1:13" x14ac:dyDescent="0.3">
      <c r="A6209" s="1">
        <v>6208</v>
      </c>
      <c r="B6209" s="1">
        <v>8</v>
      </c>
      <c r="C6209" s="2">
        <v>41181.784292006952</v>
      </c>
      <c r="D6209" s="2">
        <v>41241.78402777778</v>
      </c>
      <c r="E6209" s="1">
        <v>3</v>
      </c>
      <c r="F6209" s="2">
        <v>41186.440678924511</v>
      </c>
      <c r="G6209" s="1">
        <v>0</v>
      </c>
      <c r="H6209" s="32">
        <f>IFERROR(HOUR(Table1[[#This Row],[Cancel Date/time]])+MINUTE(Table1[[#This Row],[Cancel Date/time]])/60,"not cancelled")</f>
        <v>10.566666666666666</v>
      </c>
      <c r="I6209" s="47">
        <f>IFERROR(ROUND(Table1[[#This Row],[cancellation time decimal]],0),"not cancelled")</f>
        <v>11</v>
      </c>
      <c r="J6209" s="10">
        <f>IFERROR(MOD(Table1[[#This Row],[cancellation hour rounded]],24),"not cancelled")</f>
        <v>11</v>
      </c>
      <c r="K6209" s="32">
        <f>1/Table1[[#This Row],[Duration (Time between doses '[in hours'])]]</f>
        <v>0.33333333333333331</v>
      </c>
      <c r="L6209" s="33">
        <f>Table1[[#This Row],[number doses per hour]]*INDEX(Table2[price per dose],Table1[[#This Row],[Drug ID]])</f>
        <v>0.29998222222222221</v>
      </c>
      <c r="M6209" s="11" t="b">
        <f>AND(Table1[[#This Row],[hour of cancellation 0 to 23]]&gt;=0,Table1[[#This Row],[hour of cancellation 0 to 23]]&lt;=23)</f>
        <v>1</v>
      </c>
    </row>
    <row r="6210" spans="1:13" x14ac:dyDescent="0.3">
      <c r="A6210" s="1">
        <v>6209</v>
      </c>
      <c r="B6210" s="1">
        <v>1</v>
      </c>
      <c r="C6210" s="2">
        <v>41181.85380512297</v>
      </c>
      <c r="D6210" s="2">
        <v>41241.853472222225</v>
      </c>
      <c r="E6210" s="1">
        <v>12</v>
      </c>
      <c r="F6210" s="2">
        <v>41182.466142078636</v>
      </c>
      <c r="G6210" s="1">
        <v>0</v>
      </c>
      <c r="H6210" s="32">
        <f>IFERROR(HOUR(Table1[[#This Row],[Cancel Date/time]])+MINUTE(Table1[[#This Row],[Cancel Date/time]])/60,"not cancelled")</f>
        <v>11.183333333333334</v>
      </c>
      <c r="I6210" s="47">
        <f>IFERROR(ROUND(Table1[[#This Row],[cancellation time decimal]],0),"not cancelled")</f>
        <v>11</v>
      </c>
      <c r="J6210" s="10">
        <f>IFERROR(MOD(Table1[[#This Row],[cancellation hour rounded]],24),"not cancelled")</f>
        <v>11</v>
      </c>
      <c r="K6210" s="32">
        <f>1/Table1[[#This Row],[Duration (Time between doses '[in hours'])]]</f>
        <v>8.3333333333333329E-2</v>
      </c>
      <c r="L6210" s="33">
        <f>Table1[[#This Row],[number doses per hour]]*INDEX(Table2[price per dose],Table1[[#This Row],[Drug ID]])</f>
        <v>0.56619444444444444</v>
      </c>
      <c r="M6210" s="11" t="b">
        <f>AND(Table1[[#This Row],[hour of cancellation 0 to 23]]&gt;=0,Table1[[#This Row],[hour of cancellation 0 to 23]]&lt;=23)</f>
        <v>1</v>
      </c>
    </row>
    <row r="6211" spans="1:13" x14ac:dyDescent="0.3">
      <c r="A6211" s="1">
        <v>6210</v>
      </c>
      <c r="B6211" s="1">
        <v>3</v>
      </c>
      <c r="C6211" s="2">
        <v>41182.002736244198</v>
      </c>
      <c r="D6211" s="2">
        <v>41242.002083333333</v>
      </c>
      <c r="E6211" s="1">
        <v>24</v>
      </c>
      <c r="F6211" s="2">
        <v>41184.494588021989</v>
      </c>
      <c r="G6211" s="1">
        <v>0</v>
      </c>
      <c r="H6211" s="32">
        <f>IFERROR(HOUR(Table1[[#This Row],[Cancel Date/time]])+MINUTE(Table1[[#This Row],[Cancel Date/time]])/60,"not cancelled")</f>
        <v>11.866666666666667</v>
      </c>
      <c r="I6211" s="47">
        <f>IFERROR(ROUND(Table1[[#This Row],[cancellation time decimal]],0),"not cancelled")</f>
        <v>12</v>
      </c>
      <c r="J6211" s="10">
        <f>IFERROR(MOD(Table1[[#This Row],[cancellation hour rounded]],24),"not cancelled")</f>
        <v>12</v>
      </c>
      <c r="K6211" s="32">
        <f>1/Table1[[#This Row],[Duration (Time between doses '[in hours'])]]</f>
        <v>4.1666666666666664E-2</v>
      </c>
      <c r="L6211" s="33">
        <f>Table1[[#This Row],[number doses per hour]]*INDEX(Table2[price per dose],Table1[[#This Row],[Drug ID]])</f>
        <v>0.18133000000000002</v>
      </c>
      <c r="M6211" s="11" t="b">
        <f>AND(Table1[[#This Row],[hour of cancellation 0 to 23]]&gt;=0,Table1[[#This Row],[hour of cancellation 0 to 23]]&lt;=23)</f>
        <v>1</v>
      </c>
    </row>
    <row r="6212" spans="1:13" hidden="1" x14ac:dyDescent="0.3">
      <c r="A6212" s="1">
        <v>6211</v>
      </c>
      <c r="B6212" s="1">
        <v>1</v>
      </c>
      <c r="C6212" s="2">
        <v>41182.028108301987</v>
      </c>
      <c r="D6212" s="2">
        <v>41184.819361960966</v>
      </c>
      <c r="E6212" s="1">
        <v>8</v>
      </c>
      <c r="F6212" s="2" t="s">
        <v>5</v>
      </c>
      <c r="G6212" s="1">
        <v>0</v>
      </c>
      <c r="H6212" s="32" t="str">
        <f>IFERROR(HOUR(Table1[[#This Row],[Cancel Date/time]])+MINUTE(Table1[[#This Row],[Cancel Date/time]])/60,"not cancelled")</f>
        <v>not cancelled</v>
      </c>
      <c r="I6212" s="47" t="str">
        <f>IFERROR(ROUND(Table1[[#This Row],[cancellation time decimal]],0),"not cancelled")</f>
        <v>not cancelled</v>
      </c>
      <c r="J6212" s="10" t="str">
        <f>IFERROR(MOD(Table1[[#This Row],[cancellation hour rounded]],24),"not cancelled")</f>
        <v>not cancelled</v>
      </c>
      <c r="K6212" s="32">
        <f>1/Table1[[#This Row],[Duration (Time between doses '[in hours'])]]</f>
        <v>0.125</v>
      </c>
      <c r="L6212" s="33">
        <f>Table1[[#This Row],[number doses per hour]]*INDEX(Table2[price per dose],Table1[[#This Row],[Drug ID]])</f>
        <v>0.84929166666666667</v>
      </c>
      <c r="M6212" s="11" t="b">
        <f>AND(Table1[[#This Row],[hour of cancellation 0 to 23]]&gt;=0,Table1[[#This Row],[hour of cancellation 0 to 23]]&lt;=23)</f>
        <v>0</v>
      </c>
    </row>
    <row r="6213" spans="1:13" x14ac:dyDescent="0.3">
      <c r="A6213" s="1">
        <v>6212</v>
      </c>
      <c r="B6213" s="1">
        <v>7</v>
      </c>
      <c r="C6213" s="2">
        <v>41182.066852030104</v>
      </c>
      <c r="D6213" s="2">
        <v>41242.066666666666</v>
      </c>
      <c r="E6213" s="1">
        <v>24</v>
      </c>
      <c r="F6213" s="2">
        <v>41184.963136481048</v>
      </c>
      <c r="G6213" s="1">
        <v>0</v>
      </c>
      <c r="H6213" s="32">
        <f>IFERROR(HOUR(Table1[[#This Row],[Cancel Date/time]])+MINUTE(Table1[[#This Row],[Cancel Date/time]])/60,"not cancelled")</f>
        <v>23.1</v>
      </c>
      <c r="I6213" s="47">
        <f>IFERROR(ROUND(Table1[[#This Row],[cancellation time decimal]],0),"not cancelled")</f>
        <v>23</v>
      </c>
      <c r="J6213" s="10">
        <f>IFERROR(MOD(Table1[[#This Row],[cancellation hour rounded]],24),"not cancelled")</f>
        <v>23</v>
      </c>
      <c r="K6213" s="32">
        <f>1/Table1[[#This Row],[Duration (Time between doses '[in hours'])]]</f>
        <v>4.1666666666666664E-2</v>
      </c>
      <c r="L6213" s="33">
        <f>Table1[[#This Row],[number doses per hour]]*INDEX(Table2[price per dose],Table1[[#This Row],[Drug ID]])</f>
        <v>1.2958049999999997</v>
      </c>
      <c r="M6213" s="11" t="b">
        <f>AND(Table1[[#This Row],[hour of cancellation 0 to 23]]&gt;=0,Table1[[#This Row],[hour of cancellation 0 to 23]]&lt;=23)</f>
        <v>1</v>
      </c>
    </row>
    <row r="6214" spans="1:13" x14ac:dyDescent="0.3">
      <c r="A6214" s="1">
        <v>6213</v>
      </c>
      <c r="B6214" s="1">
        <v>3</v>
      </c>
      <c r="C6214" s="2">
        <v>41182.156709282506</v>
      </c>
      <c r="D6214" s="2">
        <v>41242.15625</v>
      </c>
      <c r="E6214" s="1">
        <v>24</v>
      </c>
      <c r="F6214" s="2">
        <v>41184.540486247366</v>
      </c>
      <c r="G6214" s="1">
        <v>0</v>
      </c>
      <c r="H6214" s="32">
        <f>IFERROR(HOUR(Table1[[#This Row],[Cancel Date/time]])+MINUTE(Table1[[#This Row],[Cancel Date/time]])/60,"not cancelled")</f>
        <v>12.966666666666667</v>
      </c>
      <c r="I6214" s="47">
        <f>IFERROR(ROUND(Table1[[#This Row],[cancellation time decimal]],0),"not cancelled")</f>
        <v>13</v>
      </c>
      <c r="J6214" s="10">
        <f>IFERROR(MOD(Table1[[#This Row],[cancellation hour rounded]],24),"not cancelled")</f>
        <v>13</v>
      </c>
      <c r="K6214" s="32">
        <f>1/Table1[[#This Row],[Duration (Time between doses '[in hours'])]]</f>
        <v>4.1666666666666664E-2</v>
      </c>
      <c r="L6214" s="33">
        <f>Table1[[#This Row],[number doses per hour]]*INDEX(Table2[price per dose],Table1[[#This Row],[Drug ID]])</f>
        <v>0.18133000000000002</v>
      </c>
      <c r="M6214" s="11" t="b">
        <f>AND(Table1[[#This Row],[hour of cancellation 0 to 23]]&gt;=0,Table1[[#This Row],[hour of cancellation 0 to 23]]&lt;=23)</f>
        <v>1</v>
      </c>
    </row>
    <row r="6215" spans="1:13" x14ac:dyDescent="0.3">
      <c r="A6215" s="1">
        <v>6214</v>
      </c>
      <c r="B6215" s="1">
        <v>6</v>
      </c>
      <c r="C6215" s="2">
        <v>41182.186432369606</v>
      </c>
      <c r="D6215" s="2">
        <v>41242.186111111107</v>
      </c>
      <c r="E6215" s="1">
        <v>24</v>
      </c>
      <c r="F6215" s="2">
        <v>41183.894569504533</v>
      </c>
      <c r="G6215" s="1">
        <v>0</v>
      </c>
      <c r="H6215" s="32">
        <f>IFERROR(HOUR(Table1[[#This Row],[Cancel Date/time]])+MINUTE(Table1[[#This Row],[Cancel Date/time]])/60,"not cancelled")</f>
        <v>21.466666666666665</v>
      </c>
      <c r="I6215" s="47">
        <f>IFERROR(ROUND(Table1[[#This Row],[cancellation time decimal]],0),"not cancelled")</f>
        <v>21</v>
      </c>
      <c r="J6215" s="10">
        <f>IFERROR(MOD(Table1[[#This Row],[cancellation hour rounded]],24),"not cancelled")</f>
        <v>21</v>
      </c>
      <c r="K6215" s="32">
        <f>1/Table1[[#This Row],[Duration (Time between doses '[in hours'])]]</f>
        <v>4.1666666666666664E-2</v>
      </c>
      <c r="L6215" s="33">
        <f>Table1[[#This Row],[number doses per hour]]*INDEX(Table2[price per dose],Table1[[#This Row],[Drug ID]])</f>
        <v>0.35218749999999999</v>
      </c>
      <c r="M6215" s="11" t="b">
        <f>AND(Table1[[#This Row],[hour of cancellation 0 to 23]]&gt;=0,Table1[[#This Row],[hour of cancellation 0 to 23]]&lt;=23)</f>
        <v>1</v>
      </c>
    </row>
    <row r="6216" spans="1:13" hidden="1" x14ac:dyDescent="0.3">
      <c r="A6216" s="1">
        <v>6215</v>
      </c>
      <c r="B6216" s="1">
        <v>2</v>
      </c>
      <c r="C6216" s="2">
        <v>41182.252023606648</v>
      </c>
      <c r="D6216" s="2">
        <v>41184.835222999165</v>
      </c>
      <c r="E6216" s="1">
        <v>10</v>
      </c>
      <c r="F6216" s="2" t="s">
        <v>5</v>
      </c>
      <c r="G6216" s="1">
        <v>0</v>
      </c>
      <c r="H6216" s="32" t="str">
        <f>IFERROR(HOUR(Table1[[#This Row],[Cancel Date/time]])+MINUTE(Table1[[#This Row],[Cancel Date/time]])/60,"not cancelled")</f>
        <v>not cancelled</v>
      </c>
      <c r="I6216" s="47" t="str">
        <f>IFERROR(ROUND(Table1[[#This Row],[cancellation time decimal]],0),"not cancelled")</f>
        <v>not cancelled</v>
      </c>
      <c r="J6216" s="10" t="str">
        <f>IFERROR(MOD(Table1[[#This Row],[cancellation hour rounded]],24),"not cancelled")</f>
        <v>not cancelled</v>
      </c>
      <c r="K6216" s="32">
        <f>1/Table1[[#This Row],[Duration (Time between doses '[in hours'])]]</f>
        <v>0.1</v>
      </c>
      <c r="L6216" s="33">
        <f>Table1[[#This Row],[number doses per hour]]*INDEX(Table2[price per dose],Table1[[#This Row],[Drug ID]])</f>
        <v>0.84959999999999969</v>
      </c>
      <c r="M6216" s="11" t="b">
        <f>AND(Table1[[#This Row],[hour of cancellation 0 to 23]]&gt;=0,Table1[[#This Row],[hour of cancellation 0 to 23]]&lt;=23)</f>
        <v>0</v>
      </c>
    </row>
    <row r="6217" spans="1:13" hidden="1" x14ac:dyDescent="0.3">
      <c r="A6217" s="1">
        <v>6216</v>
      </c>
      <c r="B6217" s="1">
        <v>8</v>
      </c>
      <c r="C6217" s="2">
        <v>41182.396818572233</v>
      </c>
      <c r="D6217" s="2">
        <v>41184.521527777775</v>
      </c>
      <c r="E6217" s="1">
        <v>3</v>
      </c>
      <c r="F6217" s="2" t="s">
        <v>5</v>
      </c>
      <c r="G6217" s="1">
        <v>0</v>
      </c>
      <c r="H6217" s="32" t="str">
        <f>IFERROR(HOUR(Table1[[#This Row],[Cancel Date/time]])+MINUTE(Table1[[#This Row],[Cancel Date/time]])/60,"not cancelled")</f>
        <v>not cancelled</v>
      </c>
      <c r="I6217" s="47" t="str">
        <f>IFERROR(ROUND(Table1[[#This Row],[cancellation time decimal]],0),"not cancelled")</f>
        <v>not cancelled</v>
      </c>
      <c r="J6217" s="10" t="str">
        <f>IFERROR(MOD(Table1[[#This Row],[cancellation hour rounded]],24),"not cancelled")</f>
        <v>not cancelled</v>
      </c>
      <c r="K6217" s="32">
        <f>1/Table1[[#This Row],[Duration (Time between doses '[in hours'])]]</f>
        <v>0.33333333333333331</v>
      </c>
      <c r="L6217" s="33">
        <f>Table1[[#This Row],[number doses per hour]]*INDEX(Table2[price per dose],Table1[[#This Row],[Drug ID]])</f>
        <v>0.29998222222222221</v>
      </c>
      <c r="M6217" s="11" t="b">
        <f>AND(Table1[[#This Row],[hour of cancellation 0 to 23]]&gt;=0,Table1[[#This Row],[hour of cancellation 0 to 23]]&lt;=23)</f>
        <v>0</v>
      </c>
    </row>
    <row r="6218" spans="1:13" x14ac:dyDescent="0.3">
      <c r="A6218" s="1">
        <v>6217</v>
      </c>
      <c r="B6218" s="1">
        <v>9</v>
      </c>
      <c r="C6218" s="2">
        <v>41182.404580237264</v>
      </c>
      <c r="D6218" s="2">
        <v>41242.404166666667</v>
      </c>
      <c r="E6218" s="1">
        <v>5</v>
      </c>
      <c r="F6218" s="2">
        <v>41185.652995696291</v>
      </c>
      <c r="G6218" s="1">
        <v>0</v>
      </c>
      <c r="H6218" s="32">
        <f>IFERROR(HOUR(Table1[[#This Row],[Cancel Date/time]])+MINUTE(Table1[[#This Row],[Cancel Date/time]])/60,"not cancelled")</f>
        <v>15.666666666666666</v>
      </c>
      <c r="I6218" s="47">
        <f>IFERROR(ROUND(Table1[[#This Row],[cancellation time decimal]],0),"not cancelled")</f>
        <v>16</v>
      </c>
      <c r="J6218" s="10">
        <f>IFERROR(MOD(Table1[[#This Row],[cancellation hour rounded]],24),"not cancelled")</f>
        <v>16</v>
      </c>
      <c r="K6218" s="32">
        <f>1/Table1[[#This Row],[Duration (Time between doses '[in hours'])]]</f>
        <v>0.2</v>
      </c>
      <c r="L6218" s="33">
        <f>Table1[[#This Row],[number doses per hour]]*INDEX(Table2[price per dose],Table1[[#This Row],[Drug ID]])</f>
        <v>5.6740000000000004</v>
      </c>
      <c r="M6218" s="11" t="b">
        <f>AND(Table1[[#This Row],[hour of cancellation 0 to 23]]&gt;=0,Table1[[#This Row],[hour of cancellation 0 to 23]]&lt;=23)</f>
        <v>1</v>
      </c>
    </row>
    <row r="6219" spans="1:13" x14ac:dyDescent="0.3">
      <c r="A6219" s="1">
        <v>6218</v>
      </c>
      <c r="B6219" s="1">
        <v>6</v>
      </c>
      <c r="C6219" s="2">
        <v>41182.417526665944</v>
      </c>
      <c r="D6219" s="2">
        <v>41242.417361111111</v>
      </c>
      <c r="E6219" s="1">
        <v>24</v>
      </c>
      <c r="F6219" s="2">
        <v>41188.404563301978</v>
      </c>
      <c r="G6219" s="1">
        <v>0</v>
      </c>
      <c r="H6219" s="32">
        <f>IFERROR(HOUR(Table1[[#This Row],[Cancel Date/time]])+MINUTE(Table1[[#This Row],[Cancel Date/time]])/60,"not cancelled")</f>
        <v>9.6999999999999993</v>
      </c>
      <c r="I6219" s="47">
        <f>IFERROR(ROUND(Table1[[#This Row],[cancellation time decimal]],0),"not cancelled")</f>
        <v>10</v>
      </c>
      <c r="J6219" s="10">
        <f>IFERROR(MOD(Table1[[#This Row],[cancellation hour rounded]],24),"not cancelled")</f>
        <v>10</v>
      </c>
      <c r="K6219" s="32">
        <f>1/Table1[[#This Row],[Duration (Time between doses '[in hours'])]]</f>
        <v>4.1666666666666664E-2</v>
      </c>
      <c r="L6219" s="33">
        <f>Table1[[#This Row],[number doses per hour]]*INDEX(Table2[price per dose],Table1[[#This Row],[Drug ID]])</f>
        <v>0.35218749999999999</v>
      </c>
      <c r="M6219" s="11" t="b">
        <f>AND(Table1[[#This Row],[hour of cancellation 0 to 23]]&gt;=0,Table1[[#This Row],[hour of cancellation 0 to 23]]&lt;=23)</f>
        <v>1</v>
      </c>
    </row>
    <row r="6220" spans="1:13" x14ac:dyDescent="0.3">
      <c r="A6220" s="1">
        <v>6219</v>
      </c>
      <c r="B6220" s="1">
        <v>3</v>
      </c>
      <c r="C6220" s="2">
        <v>41182.427757923753</v>
      </c>
      <c r="D6220" s="2">
        <v>41242.427083333328</v>
      </c>
      <c r="E6220" s="1">
        <v>24</v>
      </c>
      <c r="F6220" s="2">
        <v>41184.569371541998</v>
      </c>
      <c r="G6220" s="1">
        <v>0</v>
      </c>
      <c r="H6220" s="32">
        <f>IFERROR(HOUR(Table1[[#This Row],[Cancel Date/time]])+MINUTE(Table1[[#This Row],[Cancel Date/time]])/60,"not cancelled")</f>
        <v>13.65</v>
      </c>
      <c r="I6220" s="47">
        <f>IFERROR(ROUND(Table1[[#This Row],[cancellation time decimal]],0),"not cancelled")</f>
        <v>14</v>
      </c>
      <c r="J6220" s="10">
        <f>IFERROR(MOD(Table1[[#This Row],[cancellation hour rounded]],24),"not cancelled")</f>
        <v>14</v>
      </c>
      <c r="K6220" s="32">
        <f>1/Table1[[#This Row],[Duration (Time between doses '[in hours'])]]</f>
        <v>4.1666666666666664E-2</v>
      </c>
      <c r="L6220" s="33">
        <f>Table1[[#This Row],[number doses per hour]]*INDEX(Table2[price per dose],Table1[[#This Row],[Drug ID]])</f>
        <v>0.18133000000000002</v>
      </c>
      <c r="M6220" s="11" t="b">
        <f>AND(Table1[[#This Row],[hour of cancellation 0 to 23]]&gt;=0,Table1[[#This Row],[hour of cancellation 0 to 23]]&lt;=23)</f>
        <v>1</v>
      </c>
    </row>
    <row r="6221" spans="1:13" x14ac:dyDescent="0.3">
      <c r="A6221" s="1">
        <v>6220</v>
      </c>
      <c r="B6221" s="1">
        <v>6</v>
      </c>
      <c r="C6221" s="2">
        <v>41182.500930478265</v>
      </c>
      <c r="D6221" s="2">
        <v>41242.500694444447</v>
      </c>
      <c r="E6221" s="1">
        <v>24</v>
      </c>
      <c r="F6221" s="2">
        <v>41188.392468839331</v>
      </c>
      <c r="G6221" s="1">
        <v>0</v>
      </c>
      <c r="H6221" s="32">
        <f>IFERROR(HOUR(Table1[[#This Row],[Cancel Date/time]])+MINUTE(Table1[[#This Row],[Cancel Date/time]])/60,"not cancelled")</f>
        <v>9.4166666666666661</v>
      </c>
      <c r="I6221" s="47">
        <f>IFERROR(ROUND(Table1[[#This Row],[cancellation time decimal]],0),"not cancelled")</f>
        <v>9</v>
      </c>
      <c r="J6221" s="10">
        <f>IFERROR(MOD(Table1[[#This Row],[cancellation hour rounded]],24),"not cancelled")</f>
        <v>9</v>
      </c>
      <c r="K6221" s="32">
        <f>1/Table1[[#This Row],[Duration (Time between doses '[in hours'])]]</f>
        <v>4.1666666666666664E-2</v>
      </c>
      <c r="L6221" s="33">
        <f>Table1[[#This Row],[number doses per hour]]*INDEX(Table2[price per dose],Table1[[#This Row],[Drug ID]])</f>
        <v>0.35218749999999999</v>
      </c>
      <c r="M6221" s="11" t="b">
        <f>AND(Table1[[#This Row],[hour of cancellation 0 to 23]]&gt;=0,Table1[[#This Row],[hour of cancellation 0 to 23]]&lt;=23)</f>
        <v>1</v>
      </c>
    </row>
    <row r="6222" spans="1:13" x14ac:dyDescent="0.3">
      <c r="A6222" s="1">
        <v>6221</v>
      </c>
      <c r="B6222" s="1">
        <v>1</v>
      </c>
      <c r="C6222" s="2">
        <v>41182.530825391063</v>
      </c>
      <c r="D6222" s="2">
        <v>41242.530555555553</v>
      </c>
      <c r="E6222" s="1">
        <v>12</v>
      </c>
      <c r="F6222" s="2">
        <v>41183.779577051369</v>
      </c>
      <c r="G6222" s="1">
        <v>0</v>
      </c>
      <c r="H6222" s="32">
        <f>IFERROR(HOUR(Table1[[#This Row],[Cancel Date/time]])+MINUTE(Table1[[#This Row],[Cancel Date/time]])/60,"not cancelled")</f>
        <v>18.7</v>
      </c>
      <c r="I6222" s="47">
        <f>IFERROR(ROUND(Table1[[#This Row],[cancellation time decimal]],0),"not cancelled")</f>
        <v>19</v>
      </c>
      <c r="J6222" s="10">
        <f>IFERROR(MOD(Table1[[#This Row],[cancellation hour rounded]],24),"not cancelled")</f>
        <v>19</v>
      </c>
      <c r="K6222" s="32">
        <f>1/Table1[[#This Row],[Duration (Time between doses '[in hours'])]]</f>
        <v>8.3333333333333329E-2</v>
      </c>
      <c r="L6222" s="33">
        <f>Table1[[#This Row],[number doses per hour]]*INDEX(Table2[price per dose],Table1[[#This Row],[Drug ID]])</f>
        <v>0.56619444444444444</v>
      </c>
      <c r="M6222" s="11" t="b">
        <f>AND(Table1[[#This Row],[hour of cancellation 0 to 23]]&gt;=0,Table1[[#This Row],[hour of cancellation 0 to 23]]&lt;=23)</f>
        <v>1</v>
      </c>
    </row>
    <row r="6223" spans="1:13" x14ac:dyDescent="0.3">
      <c r="A6223" s="1">
        <v>6222</v>
      </c>
      <c r="B6223" s="1">
        <v>1</v>
      </c>
      <c r="C6223" s="2">
        <v>41182.610284451999</v>
      </c>
      <c r="D6223" s="2">
        <v>41242.609722222223</v>
      </c>
      <c r="E6223" s="1">
        <v>12</v>
      </c>
      <c r="F6223" s="2">
        <v>41183.423061355272</v>
      </c>
      <c r="G6223" s="1">
        <v>0</v>
      </c>
      <c r="H6223" s="32">
        <f>IFERROR(HOUR(Table1[[#This Row],[Cancel Date/time]])+MINUTE(Table1[[#This Row],[Cancel Date/time]])/60,"not cancelled")</f>
        <v>10.15</v>
      </c>
      <c r="I6223" s="47">
        <f>IFERROR(ROUND(Table1[[#This Row],[cancellation time decimal]],0),"not cancelled")</f>
        <v>10</v>
      </c>
      <c r="J6223" s="10">
        <f>IFERROR(MOD(Table1[[#This Row],[cancellation hour rounded]],24),"not cancelled")</f>
        <v>10</v>
      </c>
      <c r="K6223" s="32">
        <f>1/Table1[[#This Row],[Duration (Time between doses '[in hours'])]]</f>
        <v>8.3333333333333329E-2</v>
      </c>
      <c r="L6223" s="33">
        <f>Table1[[#This Row],[number doses per hour]]*INDEX(Table2[price per dose],Table1[[#This Row],[Drug ID]])</f>
        <v>0.56619444444444444</v>
      </c>
      <c r="M6223" s="11" t="b">
        <f>AND(Table1[[#This Row],[hour of cancellation 0 to 23]]&gt;=0,Table1[[#This Row],[hour of cancellation 0 to 23]]&lt;=23)</f>
        <v>1</v>
      </c>
    </row>
    <row r="6224" spans="1:13" x14ac:dyDescent="0.3">
      <c r="A6224" s="1">
        <v>6223</v>
      </c>
      <c r="B6224" s="1">
        <v>3</v>
      </c>
      <c r="C6224" s="2">
        <v>41182.616242909869</v>
      </c>
      <c r="D6224" s="2">
        <v>41242.615972222222</v>
      </c>
      <c r="E6224" s="1">
        <v>24</v>
      </c>
      <c r="F6224" s="2">
        <v>41185.418846858287</v>
      </c>
      <c r="G6224" s="1">
        <v>0</v>
      </c>
      <c r="H6224" s="32">
        <f>IFERROR(HOUR(Table1[[#This Row],[Cancel Date/time]])+MINUTE(Table1[[#This Row],[Cancel Date/time]])/60,"not cancelled")</f>
        <v>10.050000000000001</v>
      </c>
      <c r="I6224" s="47">
        <f>IFERROR(ROUND(Table1[[#This Row],[cancellation time decimal]],0),"not cancelled")</f>
        <v>10</v>
      </c>
      <c r="J6224" s="10">
        <f>IFERROR(MOD(Table1[[#This Row],[cancellation hour rounded]],24),"not cancelled")</f>
        <v>10</v>
      </c>
      <c r="K6224" s="32">
        <f>1/Table1[[#This Row],[Duration (Time between doses '[in hours'])]]</f>
        <v>4.1666666666666664E-2</v>
      </c>
      <c r="L6224" s="33">
        <f>Table1[[#This Row],[number doses per hour]]*INDEX(Table2[price per dose],Table1[[#This Row],[Drug ID]])</f>
        <v>0.18133000000000002</v>
      </c>
      <c r="M6224" s="11" t="b">
        <f>AND(Table1[[#This Row],[hour of cancellation 0 to 23]]&gt;=0,Table1[[#This Row],[hour of cancellation 0 to 23]]&lt;=23)</f>
        <v>1</v>
      </c>
    </row>
    <row r="6225" spans="1:13" x14ac:dyDescent="0.3">
      <c r="A6225" s="1">
        <v>6224</v>
      </c>
      <c r="B6225" s="1">
        <v>3</v>
      </c>
      <c r="C6225" s="2">
        <v>41182.598060972981</v>
      </c>
      <c r="D6225" s="2">
        <v>41242.597916666666</v>
      </c>
      <c r="E6225" s="1">
        <v>24</v>
      </c>
      <c r="F6225" s="2">
        <v>41185.681146601411</v>
      </c>
      <c r="G6225" s="1">
        <v>0</v>
      </c>
      <c r="H6225" s="32">
        <f>IFERROR(HOUR(Table1[[#This Row],[Cancel Date/time]])+MINUTE(Table1[[#This Row],[Cancel Date/time]])/60,"not cancelled")</f>
        <v>16.333333333333332</v>
      </c>
      <c r="I6225" s="47">
        <f>IFERROR(ROUND(Table1[[#This Row],[cancellation time decimal]],0),"not cancelled")</f>
        <v>16</v>
      </c>
      <c r="J6225" s="10">
        <f>IFERROR(MOD(Table1[[#This Row],[cancellation hour rounded]],24),"not cancelled")</f>
        <v>16</v>
      </c>
      <c r="K6225" s="32">
        <f>1/Table1[[#This Row],[Duration (Time between doses '[in hours'])]]</f>
        <v>4.1666666666666664E-2</v>
      </c>
      <c r="L6225" s="33">
        <f>Table1[[#This Row],[number doses per hour]]*INDEX(Table2[price per dose],Table1[[#This Row],[Drug ID]])</f>
        <v>0.18133000000000002</v>
      </c>
      <c r="M6225" s="11" t="b">
        <f>AND(Table1[[#This Row],[hour of cancellation 0 to 23]]&gt;=0,Table1[[#This Row],[hour of cancellation 0 to 23]]&lt;=23)</f>
        <v>1</v>
      </c>
    </row>
    <row r="6226" spans="1:13" hidden="1" x14ac:dyDescent="0.3">
      <c r="A6226" s="1">
        <v>6225</v>
      </c>
      <c r="B6226" s="1">
        <v>4</v>
      </c>
      <c r="C6226" s="2">
        <v>41182.649156845073</v>
      </c>
      <c r="D6226" s="2">
        <v>41185.107208291061</v>
      </c>
      <c r="E6226" s="1">
        <v>12</v>
      </c>
      <c r="F6226" s="2" t="s">
        <v>5</v>
      </c>
      <c r="G6226" s="1">
        <v>0</v>
      </c>
      <c r="H6226" s="32" t="str">
        <f>IFERROR(HOUR(Table1[[#This Row],[Cancel Date/time]])+MINUTE(Table1[[#This Row],[Cancel Date/time]])/60,"not cancelled")</f>
        <v>not cancelled</v>
      </c>
      <c r="I6226" s="47" t="str">
        <f>IFERROR(ROUND(Table1[[#This Row],[cancellation time decimal]],0),"not cancelled")</f>
        <v>not cancelled</v>
      </c>
      <c r="J6226" s="10" t="str">
        <f>IFERROR(MOD(Table1[[#This Row],[cancellation hour rounded]],24),"not cancelled")</f>
        <v>not cancelled</v>
      </c>
      <c r="K6226" s="32">
        <f>1/Table1[[#This Row],[Duration (Time between doses '[in hours'])]]</f>
        <v>8.3333333333333329E-2</v>
      </c>
      <c r="L6226" s="33">
        <f>Table1[[#This Row],[number doses per hour]]*INDEX(Table2[price per dose],Table1[[#This Row],[Drug ID]])</f>
        <v>1.448055119047619</v>
      </c>
      <c r="M6226" s="11" t="b">
        <f>AND(Table1[[#This Row],[hour of cancellation 0 to 23]]&gt;=0,Table1[[#This Row],[hour of cancellation 0 to 23]]&lt;=23)</f>
        <v>0</v>
      </c>
    </row>
    <row r="6227" spans="1:13" x14ac:dyDescent="0.3">
      <c r="A6227" s="1">
        <v>6226</v>
      </c>
      <c r="B6227" s="1">
        <v>7</v>
      </c>
      <c r="C6227" s="2">
        <v>41182.642935507094</v>
      </c>
      <c r="D6227" s="2">
        <v>41242.642361111109</v>
      </c>
      <c r="E6227" s="1">
        <v>24</v>
      </c>
      <c r="F6227" s="2">
        <v>41204.37818016277</v>
      </c>
      <c r="G6227" s="1">
        <v>0</v>
      </c>
      <c r="H6227" s="32">
        <f>IFERROR(HOUR(Table1[[#This Row],[Cancel Date/time]])+MINUTE(Table1[[#This Row],[Cancel Date/time]])/60,"not cancelled")</f>
        <v>9.0666666666666664</v>
      </c>
      <c r="I6227" s="47">
        <f>IFERROR(ROUND(Table1[[#This Row],[cancellation time decimal]],0),"not cancelled")</f>
        <v>9</v>
      </c>
      <c r="J6227" s="10">
        <f>IFERROR(MOD(Table1[[#This Row],[cancellation hour rounded]],24),"not cancelled")</f>
        <v>9</v>
      </c>
      <c r="K6227" s="32">
        <f>1/Table1[[#This Row],[Duration (Time between doses '[in hours'])]]</f>
        <v>4.1666666666666664E-2</v>
      </c>
      <c r="L6227" s="33">
        <f>Table1[[#This Row],[number doses per hour]]*INDEX(Table2[price per dose],Table1[[#This Row],[Drug ID]])</f>
        <v>1.2958049999999997</v>
      </c>
      <c r="M6227" s="11" t="b">
        <f>AND(Table1[[#This Row],[hour of cancellation 0 to 23]]&gt;=0,Table1[[#This Row],[hour of cancellation 0 to 23]]&lt;=23)</f>
        <v>1</v>
      </c>
    </row>
    <row r="6228" spans="1:13" x14ac:dyDescent="0.3">
      <c r="A6228" s="1">
        <v>6227</v>
      </c>
      <c r="B6228" s="1">
        <v>4</v>
      </c>
      <c r="C6228" s="2">
        <v>41182.656292450585</v>
      </c>
      <c r="D6228" s="2">
        <v>41242.65625</v>
      </c>
      <c r="E6228" s="1">
        <v>12</v>
      </c>
      <c r="F6228" s="2">
        <v>41185.182526994562</v>
      </c>
      <c r="G6228" s="1">
        <v>0</v>
      </c>
      <c r="H6228" s="32">
        <f>IFERROR(HOUR(Table1[[#This Row],[Cancel Date/time]])+MINUTE(Table1[[#This Row],[Cancel Date/time]])/60,"not cancelled")</f>
        <v>4.3666666666666663</v>
      </c>
      <c r="I6228" s="47">
        <f>IFERROR(ROUND(Table1[[#This Row],[cancellation time decimal]],0),"not cancelled")</f>
        <v>4</v>
      </c>
      <c r="J6228" s="10">
        <f>IFERROR(MOD(Table1[[#This Row],[cancellation hour rounded]],24),"not cancelled")</f>
        <v>4</v>
      </c>
      <c r="K6228" s="32">
        <f>1/Table1[[#This Row],[Duration (Time between doses '[in hours'])]]</f>
        <v>8.3333333333333329E-2</v>
      </c>
      <c r="L6228" s="33">
        <f>Table1[[#This Row],[number doses per hour]]*INDEX(Table2[price per dose],Table1[[#This Row],[Drug ID]])</f>
        <v>1.448055119047619</v>
      </c>
      <c r="M6228" s="11" t="b">
        <f>AND(Table1[[#This Row],[hour of cancellation 0 to 23]]&gt;=0,Table1[[#This Row],[hour of cancellation 0 to 23]]&lt;=23)</f>
        <v>1</v>
      </c>
    </row>
    <row r="6229" spans="1:13" hidden="1" x14ac:dyDescent="0.3">
      <c r="A6229" s="1">
        <v>6228</v>
      </c>
      <c r="B6229" s="1">
        <v>2</v>
      </c>
      <c r="C6229" s="2">
        <v>41182.692586611724</v>
      </c>
      <c r="D6229" s="2">
        <v>41186.150274918742</v>
      </c>
      <c r="E6229" s="1">
        <v>10</v>
      </c>
      <c r="F6229" s="2" t="s">
        <v>5</v>
      </c>
      <c r="G6229" s="1">
        <v>0</v>
      </c>
      <c r="H6229" s="32" t="str">
        <f>IFERROR(HOUR(Table1[[#This Row],[Cancel Date/time]])+MINUTE(Table1[[#This Row],[Cancel Date/time]])/60,"not cancelled")</f>
        <v>not cancelled</v>
      </c>
      <c r="I6229" s="47" t="str">
        <f>IFERROR(ROUND(Table1[[#This Row],[cancellation time decimal]],0),"not cancelled")</f>
        <v>not cancelled</v>
      </c>
      <c r="J6229" s="10" t="str">
        <f>IFERROR(MOD(Table1[[#This Row],[cancellation hour rounded]],24),"not cancelled")</f>
        <v>not cancelled</v>
      </c>
      <c r="K6229" s="32">
        <f>1/Table1[[#This Row],[Duration (Time between doses '[in hours'])]]</f>
        <v>0.1</v>
      </c>
      <c r="L6229" s="33">
        <f>Table1[[#This Row],[number doses per hour]]*INDEX(Table2[price per dose],Table1[[#This Row],[Drug ID]])</f>
        <v>0.84959999999999969</v>
      </c>
      <c r="M6229" s="11" t="b">
        <f>AND(Table1[[#This Row],[hour of cancellation 0 to 23]]&gt;=0,Table1[[#This Row],[hour of cancellation 0 to 23]]&lt;=23)</f>
        <v>0</v>
      </c>
    </row>
    <row r="6230" spans="1:13" x14ac:dyDescent="0.3">
      <c r="A6230" s="1">
        <v>6229</v>
      </c>
      <c r="B6230" s="1">
        <v>5</v>
      </c>
      <c r="C6230" s="2">
        <v>41182.722766941901</v>
      </c>
      <c r="D6230" s="2">
        <v>41242.722222222226</v>
      </c>
      <c r="E6230" s="1">
        <v>24</v>
      </c>
      <c r="F6230" s="2">
        <v>41186.72378545229</v>
      </c>
      <c r="G6230" s="1">
        <v>0</v>
      </c>
      <c r="H6230" s="32">
        <f>IFERROR(HOUR(Table1[[#This Row],[Cancel Date/time]])+MINUTE(Table1[[#This Row],[Cancel Date/time]])/60,"not cancelled")</f>
        <v>17.366666666666667</v>
      </c>
      <c r="I6230" s="47">
        <f>IFERROR(ROUND(Table1[[#This Row],[cancellation time decimal]],0),"not cancelled")</f>
        <v>17</v>
      </c>
      <c r="J6230" s="10">
        <f>IFERROR(MOD(Table1[[#This Row],[cancellation hour rounded]],24),"not cancelled")</f>
        <v>17</v>
      </c>
      <c r="K6230" s="32">
        <f>1/Table1[[#This Row],[Duration (Time between doses '[in hours'])]]</f>
        <v>4.1666666666666664E-2</v>
      </c>
      <c r="L6230" s="33">
        <f>Table1[[#This Row],[number doses per hour]]*INDEX(Table2[price per dose],Table1[[#This Row],[Drug ID]])</f>
        <v>0.2815833333333333</v>
      </c>
      <c r="M6230" s="11" t="b">
        <f>AND(Table1[[#This Row],[hour of cancellation 0 to 23]]&gt;=0,Table1[[#This Row],[hour of cancellation 0 to 23]]&lt;=23)</f>
        <v>1</v>
      </c>
    </row>
    <row r="6231" spans="1:13" x14ac:dyDescent="0.3">
      <c r="A6231" s="1">
        <v>6230</v>
      </c>
      <c r="B6231" s="1">
        <v>1</v>
      </c>
      <c r="C6231" s="2">
        <v>41182.838214554591</v>
      </c>
      <c r="D6231" s="2">
        <v>41242.838194444448</v>
      </c>
      <c r="E6231" s="1">
        <v>8</v>
      </c>
      <c r="F6231" s="2">
        <v>41183.860304200687</v>
      </c>
      <c r="G6231" s="1">
        <v>0</v>
      </c>
      <c r="H6231" s="32">
        <f>IFERROR(HOUR(Table1[[#This Row],[Cancel Date/time]])+MINUTE(Table1[[#This Row],[Cancel Date/time]])/60,"not cancelled")</f>
        <v>20.633333333333333</v>
      </c>
      <c r="I6231" s="47">
        <f>IFERROR(ROUND(Table1[[#This Row],[cancellation time decimal]],0),"not cancelled")</f>
        <v>21</v>
      </c>
      <c r="J6231" s="10">
        <f>IFERROR(MOD(Table1[[#This Row],[cancellation hour rounded]],24),"not cancelled")</f>
        <v>21</v>
      </c>
      <c r="K6231" s="32">
        <f>1/Table1[[#This Row],[Duration (Time between doses '[in hours'])]]</f>
        <v>0.125</v>
      </c>
      <c r="L6231" s="33">
        <f>Table1[[#This Row],[number doses per hour]]*INDEX(Table2[price per dose],Table1[[#This Row],[Drug ID]])</f>
        <v>0.84929166666666667</v>
      </c>
      <c r="M6231" s="11" t="b">
        <f>AND(Table1[[#This Row],[hour of cancellation 0 to 23]]&gt;=0,Table1[[#This Row],[hour of cancellation 0 to 23]]&lt;=23)</f>
        <v>1</v>
      </c>
    </row>
    <row r="6232" spans="1:13" hidden="1" x14ac:dyDescent="0.3">
      <c r="A6232" s="1">
        <v>6231</v>
      </c>
      <c r="B6232" s="1">
        <v>6</v>
      </c>
      <c r="C6232" s="2">
        <v>41182.892409526037</v>
      </c>
      <c r="D6232" s="2">
        <v>41186.0586449287</v>
      </c>
      <c r="E6232" s="1">
        <v>24</v>
      </c>
      <c r="F6232" s="2" t="s">
        <v>5</v>
      </c>
      <c r="G6232" s="1">
        <v>0</v>
      </c>
      <c r="H6232" s="32" t="str">
        <f>IFERROR(HOUR(Table1[[#This Row],[Cancel Date/time]])+MINUTE(Table1[[#This Row],[Cancel Date/time]])/60,"not cancelled")</f>
        <v>not cancelled</v>
      </c>
      <c r="I6232" s="47" t="str">
        <f>IFERROR(ROUND(Table1[[#This Row],[cancellation time decimal]],0),"not cancelled")</f>
        <v>not cancelled</v>
      </c>
      <c r="J6232" s="10" t="str">
        <f>IFERROR(MOD(Table1[[#This Row],[cancellation hour rounded]],24),"not cancelled")</f>
        <v>not cancelled</v>
      </c>
      <c r="K6232" s="32">
        <f>1/Table1[[#This Row],[Duration (Time between doses '[in hours'])]]</f>
        <v>4.1666666666666664E-2</v>
      </c>
      <c r="L6232" s="33">
        <f>Table1[[#This Row],[number doses per hour]]*INDEX(Table2[price per dose],Table1[[#This Row],[Drug ID]])</f>
        <v>0.35218749999999999</v>
      </c>
      <c r="M6232" s="11" t="b">
        <f>AND(Table1[[#This Row],[hour of cancellation 0 to 23]]&gt;=0,Table1[[#This Row],[hour of cancellation 0 to 23]]&lt;=23)</f>
        <v>0</v>
      </c>
    </row>
    <row r="6233" spans="1:13" x14ac:dyDescent="0.3">
      <c r="A6233" s="1">
        <v>6232</v>
      </c>
      <c r="B6233" s="1">
        <v>6</v>
      </c>
      <c r="C6233" s="2">
        <v>41182.978289054365</v>
      </c>
      <c r="D6233" s="2">
        <v>41242.977777777778</v>
      </c>
      <c r="E6233" s="1">
        <v>24</v>
      </c>
      <c r="F6233" s="2">
        <v>41187.931593801732</v>
      </c>
      <c r="G6233" s="1">
        <v>0</v>
      </c>
      <c r="H6233" s="32">
        <f>IFERROR(HOUR(Table1[[#This Row],[Cancel Date/time]])+MINUTE(Table1[[#This Row],[Cancel Date/time]])/60,"not cancelled")</f>
        <v>22.35</v>
      </c>
      <c r="I6233" s="47">
        <f>IFERROR(ROUND(Table1[[#This Row],[cancellation time decimal]],0),"not cancelled")</f>
        <v>22</v>
      </c>
      <c r="J6233" s="10">
        <f>IFERROR(MOD(Table1[[#This Row],[cancellation hour rounded]],24),"not cancelled")</f>
        <v>22</v>
      </c>
      <c r="K6233" s="32">
        <f>1/Table1[[#This Row],[Duration (Time between doses '[in hours'])]]</f>
        <v>4.1666666666666664E-2</v>
      </c>
      <c r="L6233" s="33">
        <f>Table1[[#This Row],[number doses per hour]]*INDEX(Table2[price per dose],Table1[[#This Row],[Drug ID]])</f>
        <v>0.35218749999999999</v>
      </c>
      <c r="M6233" s="11" t="b">
        <f>AND(Table1[[#This Row],[hour of cancellation 0 to 23]]&gt;=0,Table1[[#This Row],[hour of cancellation 0 to 23]]&lt;=23)</f>
        <v>1</v>
      </c>
    </row>
    <row r="6234" spans="1:13" x14ac:dyDescent="0.3">
      <c r="A6234" s="1">
        <v>6233</v>
      </c>
      <c r="B6234" s="1">
        <v>1</v>
      </c>
      <c r="C6234" s="2">
        <v>41183.024167877913</v>
      </c>
      <c r="D6234" s="2">
        <v>41243.023611111108</v>
      </c>
      <c r="E6234" s="1">
        <v>12</v>
      </c>
      <c r="F6234" s="2">
        <v>41184.401760868808</v>
      </c>
      <c r="G6234" s="1">
        <v>0</v>
      </c>
      <c r="H6234" s="32">
        <f>IFERROR(HOUR(Table1[[#This Row],[Cancel Date/time]])+MINUTE(Table1[[#This Row],[Cancel Date/time]])/60,"not cancelled")</f>
        <v>9.6333333333333329</v>
      </c>
      <c r="I6234" s="47">
        <f>IFERROR(ROUND(Table1[[#This Row],[cancellation time decimal]],0),"not cancelled")</f>
        <v>10</v>
      </c>
      <c r="J6234" s="10">
        <f>IFERROR(MOD(Table1[[#This Row],[cancellation hour rounded]],24),"not cancelled")</f>
        <v>10</v>
      </c>
      <c r="K6234" s="32">
        <f>1/Table1[[#This Row],[Duration (Time between doses '[in hours'])]]</f>
        <v>8.3333333333333329E-2</v>
      </c>
      <c r="L6234" s="33">
        <f>Table1[[#This Row],[number doses per hour]]*INDEX(Table2[price per dose],Table1[[#This Row],[Drug ID]])</f>
        <v>0.56619444444444444</v>
      </c>
      <c r="M6234" s="11" t="b">
        <f>AND(Table1[[#This Row],[hour of cancellation 0 to 23]]&gt;=0,Table1[[#This Row],[hour of cancellation 0 to 23]]&lt;=23)</f>
        <v>1</v>
      </c>
    </row>
    <row r="6235" spans="1:13" hidden="1" x14ac:dyDescent="0.3">
      <c r="A6235" s="1">
        <v>6234</v>
      </c>
      <c r="B6235" s="1">
        <v>6</v>
      </c>
      <c r="C6235" s="2">
        <v>41183.030646165498</v>
      </c>
      <c r="D6235" s="2">
        <v>41186.363888888889</v>
      </c>
      <c r="E6235" s="1">
        <v>24</v>
      </c>
      <c r="F6235" s="2" t="s">
        <v>5</v>
      </c>
      <c r="G6235" s="1">
        <v>0</v>
      </c>
      <c r="H6235" s="32" t="str">
        <f>IFERROR(HOUR(Table1[[#This Row],[Cancel Date/time]])+MINUTE(Table1[[#This Row],[Cancel Date/time]])/60,"not cancelled")</f>
        <v>not cancelled</v>
      </c>
      <c r="I6235" s="47" t="str">
        <f>IFERROR(ROUND(Table1[[#This Row],[cancellation time decimal]],0),"not cancelled")</f>
        <v>not cancelled</v>
      </c>
      <c r="J6235" s="10" t="str">
        <f>IFERROR(MOD(Table1[[#This Row],[cancellation hour rounded]],24),"not cancelled")</f>
        <v>not cancelled</v>
      </c>
      <c r="K6235" s="32">
        <f>1/Table1[[#This Row],[Duration (Time between doses '[in hours'])]]</f>
        <v>4.1666666666666664E-2</v>
      </c>
      <c r="L6235" s="33">
        <f>Table1[[#This Row],[number doses per hour]]*INDEX(Table2[price per dose],Table1[[#This Row],[Drug ID]])</f>
        <v>0.35218749999999999</v>
      </c>
      <c r="M6235" s="11" t="b">
        <f>AND(Table1[[#This Row],[hour of cancellation 0 to 23]]&gt;=0,Table1[[#This Row],[hour of cancellation 0 to 23]]&lt;=23)</f>
        <v>0</v>
      </c>
    </row>
    <row r="6236" spans="1:13" x14ac:dyDescent="0.3">
      <c r="A6236" s="1">
        <v>6235</v>
      </c>
      <c r="B6236" s="1">
        <v>7</v>
      </c>
      <c r="C6236" s="2">
        <v>41183.077653477034</v>
      </c>
      <c r="D6236" s="2">
        <v>41243.07708333333</v>
      </c>
      <c r="E6236" s="1">
        <v>24</v>
      </c>
      <c r="F6236" s="2">
        <v>41187.77678120073</v>
      </c>
      <c r="G6236" s="1">
        <v>0</v>
      </c>
      <c r="H6236" s="32">
        <f>IFERROR(HOUR(Table1[[#This Row],[Cancel Date/time]])+MINUTE(Table1[[#This Row],[Cancel Date/time]])/60,"not cancelled")</f>
        <v>18.633333333333333</v>
      </c>
      <c r="I6236" s="47">
        <f>IFERROR(ROUND(Table1[[#This Row],[cancellation time decimal]],0),"not cancelled")</f>
        <v>19</v>
      </c>
      <c r="J6236" s="10">
        <f>IFERROR(MOD(Table1[[#This Row],[cancellation hour rounded]],24),"not cancelled")</f>
        <v>19</v>
      </c>
      <c r="K6236" s="32">
        <f>1/Table1[[#This Row],[Duration (Time between doses '[in hours'])]]</f>
        <v>4.1666666666666664E-2</v>
      </c>
      <c r="L6236" s="33">
        <f>Table1[[#This Row],[number doses per hour]]*INDEX(Table2[price per dose],Table1[[#This Row],[Drug ID]])</f>
        <v>1.2958049999999997</v>
      </c>
      <c r="M6236" s="11" t="b">
        <f>AND(Table1[[#This Row],[hour of cancellation 0 to 23]]&gt;=0,Table1[[#This Row],[hour of cancellation 0 to 23]]&lt;=23)</f>
        <v>1</v>
      </c>
    </row>
    <row r="6237" spans="1:13" x14ac:dyDescent="0.3">
      <c r="A6237" s="1">
        <v>6236</v>
      </c>
      <c r="B6237" s="1">
        <v>1</v>
      </c>
      <c r="C6237" s="2">
        <v>41183.281790091431</v>
      </c>
      <c r="D6237" s="2">
        <v>41243.28125</v>
      </c>
      <c r="E6237" s="1">
        <v>12</v>
      </c>
      <c r="F6237" s="2">
        <v>41184.422451815088</v>
      </c>
      <c r="G6237" s="1">
        <v>0</v>
      </c>
      <c r="H6237" s="32">
        <f>IFERROR(HOUR(Table1[[#This Row],[Cancel Date/time]])+MINUTE(Table1[[#This Row],[Cancel Date/time]])/60,"not cancelled")</f>
        <v>10.133333333333333</v>
      </c>
      <c r="I6237" s="47">
        <f>IFERROR(ROUND(Table1[[#This Row],[cancellation time decimal]],0),"not cancelled")</f>
        <v>10</v>
      </c>
      <c r="J6237" s="10">
        <f>IFERROR(MOD(Table1[[#This Row],[cancellation hour rounded]],24),"not cancelled")</f>
        <v>10</v>
      </c>
      <c r="K6237" s="32">
        <f>1/Table1[[#This Row],[Duration (Time between doses '[in hours'])]]</f>
        <v>8.3333333333333329E-2</v>
      </c>
      <c r="L6237" s="33">
        <f>Table1[[#This Row],[number doses per hour]]*INDEX(Table2[price per dose],Table1[[#This Row],[Drug ID]])</f>
        <v>0.56619444444444444</v>
      </c>
      <c r="M6237" s="11" t="b">
        <f>AND(Table1[[#This Row],[hour of cancellation 0 to 23]]&gt;=0,Table1[[#This Row],[hour of cancellation 0 to 23]]&lt;=23)</f>
        <v>1</v>
      </c>
    </row>
    <row r="6238" spans="1:13" x14ac:dyDescent="0.3">
      <c r="A6238" s="1">
        <v>6237</v>
      </c>
      <c r="B6238" s="1">
        <v>2</v>
      </c>
      <c r="C6238" s="2">
        <v>41183.341320391773</v>
      </c>
      <c r="D6238" s="2">
        <v>41243.340972222228</v>
      </c>
      <c r="E6238" s="1">
        <v>10</v>
      </c>
      <c r="F6238" s="2">
        <v>41183.52712270365</v>
      </c>
      <c r="G6238" s="1">
        <v>0</v>
      </c>
      <c r="H6238" s="32">
        <f>IFERROR(HOUR(Table1[[#This Row],[Cancel Date/time]])+MINUTE(Table1[[#This Row],[Cancel Date/time]])/60,"not cancelled")</f>
        <v>12.65</v>
      </c>
      <c r="I6238" s="47">
        <f>IFERROR(ROUND(Table1[[#This Row],[cancellation time decimal]],0),"not cancelled")</f>
        <v>13</v>
      </c>
      <c r="J6238" s="10">
        <f>IFERROR(MOD(Table1[[#This Row],[cancellation hour rounded]],24),"not cancelled")</f>
        <v>13</v>
      </c>
      <c r="K6238" s="32">
        <f>1/Table1[[#This Row],[Duration (Time between doses '[in hours'])]]</f>
        <v>0.1</v>
      </c>
      <c r="L6238" s="33">
        <f>Table1[[#This Row],[number doses per hour]]*INDEX(Table2[price per dose],Table1[[#This Row],[Drug ID]])</f>
        <v>0.84959999999999969</v>
      </c>
      <c r="M6238" s="11" t="b">
        <f>AND(Table1[[#This Row],[hour of cancellation 0 to 23]]&gt;=0,Table1[[#This Row],[hour of cancellation 0 to 23]]&lt;=23)</f>
        <v>1</v>
      </c>
    </row>
    <row r="6239" spans="1:13" x14ac:dyDescent="0.3">
      <c r="A6239" s="1">
        <v>6238</v>
      </c>
      <c r="B6239" s="1">
        <v>6</v>
      </c>
      <c r="C6239" s="2">
        <v>41183.390934180265</v>
      </c>
      <c r="D6239" s="2">
        <v>41243.390277777777</v>
      </c>
      <c r="E6239" s="1">
        <v>24</v>
      </c>
      <c r="F6239" s="2">
        <v>41185.898943163229</v>
      </c>
      <c r="G6239" s="1">
        <v>0</v>
      </c>
      <c r="H6239" s="32">
        <f>IFERROR(HOUR(Table1[[#This Row],[Cancel Date/time]])+MINUTE(Table1[[#This Row],[Cancel Date/time]])/60,"not cancelled")</f>
        <v>21.566666666666666</v>
      </c>
      <c r="I6239" s="47">
        <f>IFERROR(ROUND(Table1[[#This Row],[cancellation time decimal]],0),"not cancelled")</f>
        <v>22</v>
      </c>
      <c r="J6239" s="10">
        <f>IFERROR(MOD(Table1[[#This Row],[cancellation hour rounded]],24),"not cancelled")</f>
        <v>22</v>
      </c>
      <c r="K6239" s="32">
        <f>1/Table1[[#This Row],[Duration (Time between doses '[in hours'])]]</f>
        <v>4.1666666666666664E-2</v>
      </c>
      <c r="L6239" s="33">
        <f>Table1[[#This Row],[number doses per hour]]*INDEX(Table2[price per dose],Table1[[#This Row],[Drug ID]])</f>
        <v>0.35218749999999999</v>
      </c>
      <c r="M6239" s="11" t="b">
        <f>AND(Table1[[#This Row],[hour of cancellation 0 to 23]]&gt;=0,Table1[[#This Row],[hour of cancellation 0 to 23]]&lt;=23)</f>
        <v>1</v>
      </c>
    </row>
    <row r="6240" spans="1:13" x14ac:dyDescent="0.3">
      <c r="A6240" s="1">
        <v>6239</v>
      </c>
      <c r="B6240" s="1">
        <v>5</v>
      </c>
      <c r="C6240" s="2">
        <v>41183.390883197266</v>
      </c>
      <c r="D6240" s="2">
        <v>41243.390277777777</v>
      </c>
      <c r="E6240" s="1">
        <v>24</v>
      </c>
      <c r="F6240" s="2">
        <v>41185.116903645532</v>
      </c>
      <c r="G6240" s="1">
        <v>0</v>
      </c>
      <c r="H6240" s="32">
        <f>IFERROR(HOUR(Table1[[#This Row],[Cancel Date/time]])+MINUTE(Table1[[#This Row],[Cancel Date/time]])/60,"not cancelled")</f>
        <v>2.8</v>
      </c>
      <c r="I6240" s="47">
        <f>IFERROR(ROUND(Table1[[#This Row],[cancellation time decimal]],0),"not cancelled")</f>
        <v>3</v>
      </c>
      <c r="J6240" s="10">
        <f>IFERROR(MOD(Table1[[#This Row],[cancellation hour rounded]],24),"not cancelled")</f>
        <v>3</v>
      </c>
      <c r="K6240" s="32">
        <f>1/Table1[[#This Row],[Duration (Time between doses '[in hours'])]]</f>
        <v>4.1666666666666664E-2</v>
      </c>
      <c r="L6240" s="33">
        <f>Table1[[#This Row],[number doses per hour]]*INDEX(Table2[price per dose],Table1[[#This Row],[Drug ID]])</f>
        <v>0.2815833333333333</v>
      </c>
      <c r="M6240" s="11" t="b">
        <f>AND(Table1[[#This Row],[hour of cancellation 0 to 23]]&gt;=0,Table1[[#This Row],[hour of cancellation 0 to 23]]&lt;=23)</f>
        <v>1</v>
      </c>
    </row>
    <row r="6241" spans="1:13" x14ac:dyDescent="0.3">
      <c r="A6241" s="1">
        <v>6240</v>
      </c>
      <c r="B6241" s="1">
        <v>1</v>
      </c>
      <c r="C6241" s="2">
        <v>41183.518778684316</v>
      </c>
      <c r="D6241" s="2">
        <v>41243.518750000003</v>
      </c>
      <c r="E6241" s="1">
        <v>12</v>
      </c>
      <c r="F6241" s="2">
        <v>41184.15549708312</v>
      </c>
      <c r="G6241" s="1">
        <v>0</v>
      </c>
      <c r="H6241" s="32">
        <f>IFERROR(HOUR(Table1[[#This Row],[Cancel Date/time]])+MINUTE(Table1[[#This Row],[Cancel Date/time]])/60,"not cancelled")</f>
        <v>3.7166666666666668</v>
      </c>
      <c r="I6241" s="47">
        <f>IFERROR(ROUND(Table1[[#This Row],[cancellation time decimal]],0),"not cancelled")</f>
        <v>4</v>
      </c>
      <c r="J6241" s="10">
        <f>IFERROR(MOD(Table1[[#This Row],[cancellation hour rounded]],24),"not cancelled")</f>
        <v>4</v>
      </c>
      <c r="K6241" s="32">
        <f>1/Table1[[#This Row],[Duration (Time between doses '[in hours'])]]</f>
        <v>8.3333333333333329E-2</v>
      </c>
      <c r="L6241" s="33">
        <f>Table1[[#This Row],[number doses per hour]]*INDEX(Table2[price per dose],Table1[[#This Row],[Drug ID]])</f>
        <v>0.56619444444444444</v>
      </c>
      <c r="M6241" s="11" t="b">
        <f>AND(Table1[[#This Row],[hour of cancellation 0 to 23]]&gt;=0,Table1[[#This Row],[hour of cancellation 0 to 23]]&lt;=23)</f>
        <v>1</v>
      </c>
    </row>
    <row r="6242" spans="1:13" x14ac:dyDescent="0.3">
      <c r="A6242" s="1">
        <v>6241</v>
      </c>
      <c r="B6242" s="1">
        <v>5</v>
      </c>
      <c r="C6242" s="2">
        <v>41183.547369265201</v>
      </c>
      <c r="D6242" s="2">
        <v>41243.547222222223</v>
      </c>
      <c r="E6242" s="1">
        <v>24</v>
      </c>
      <c r="F6242" s="2">
        <v>41187.556587511164</v>
      </c>
      <c r="G6242" s="1">
        <v>0</v>
      </c>
      <c r="H6242" s="32">
        <f>IFERROR(HOUR(Table1[[#This Row],[Cancel Date/time]])+MINUTE(Table1[[#This Row],[Cancel Date/time]])/60,"not cancelled")</f>
        <v>13.35</v>
      </c>
      <c r="I6242" s="47">
        <f>IFERROR(ROUND(Table1[[#This Row],[cancellation time decimal]],0),"not cancelled")</f>
        <v>13</v>
      </c>
      <c r="J6242" s="10">
        <f>IFERROR(MOD(Table1[[#This Row],[cancellation hour rounded]],24),"not cancelled")</f>
        <v>13</v>
      </c>
      <c r="K6242" s="32">
        <f>1/Table1[[#This Row],[Duration (Time between doses '[in hours'])]]</f>
        <v>4.1666666666666664E-2</v>
      </c>
      <c r="L6242" s="33">
        <f>Table1[[#This Row],[number doses per hour]]*INDEX(Table2[price per dose],Table1[[#This Row],[Drug ID]])</f>
        <v>0.2815833333333333</v>
      </c>
      <c r="M6242" s="11" t="b">
        <f>AND(Table1[[#This Row],[hour of cancellation 0 to 23]]&gt;=0,Table1[[#This Row],[hour of cancellation 0 to 23]]&lt;=23)</f>
        <v>1</v>
      </c>
    </row>
    <row r="6243" spans="1:13" x14ac:dyDescent="0.3">
      <c r="A6243" s="1">
        <v>6242</v>
      </c>
      <c r="B6243" s="1">
        <v>1</v>
      </c>
      <c r="C6243" s="2">
        <v>41183.58936357942</v>
      </c>
      <c r="D6243" s="2">
        <v>41243.588888888895</v>
      </c>
      <c r="E6243" s="1">
        <v>8</v>
      </c>
      <c r="F6243" s="2">
        <v>41184.40906325516</v>
      </c>
      <c r="G6243" s="1">
        <v>0</v>
      </c>
      <c r="H6243" s="32">
        <f>IFERROR(HOUR(Table1[[#This Row],[Cancel Date/time]])+MINUTE(Table1[[#This Row],[Cancel Date/time]])/60,"not cancelled")</f>
        <v>9.8166666666666664</v>
      </c>
      <c r="I6243" s="47">
        <f>IFERROR(ROUND(Table1[[#This Row],[cancellation time decimal]],0),"not cancelled")</f>
        <v>10</v>
      </c>
      <c r="J6243" s="10">
        <f>IFERROR(MOD(Table1[[#This Row],[cancellation hour rounded]],24),"not cancelled")</f>
        <v>10</v>
      </c>
      <c r="K6243" s="32">
        <f>1/Table1[[#This Row],[Duration (Time between doses '[in hours'])]]</f>
        <v>0.125</v>
      </c>
      <c r="L6243" s="33">
        <f>Table1[[#This Row],[number doses per hour]]*INDEX(Table2[price per dose],Table1[[#This Row],[Drug ID]])</f>
        <v>0.84929166666666667</v>
      </c>
      <c r="M6243" s="11" t="b">
        <f>AND(Table1[[#This Row],[hour of cancellation 0 to 23]]&gt;=0,Table1[[#This Row],[hour of cancellation 0 to 23]]&lt;=23)</f>
        <v>1</v>
      </c>
    </row>
    <row r="6244" spans="1:13" x14ac:dyDescent="0.3">
      <c r="A6244" s="1">
        <v>6243</v>
      </c>
      <c r="B6244" s="1">
        <v>3</v>
      </c>
      <c r="C6244" s="2">
        <v>41183.592896732058</v>
      </c>
      <c r="D6244" s="2">
        <v>41243.592361111114</v>
      </c>
      <c r="E6244" s="1">
        <v>24</v>
      </c>
      <c r="F6244" s="2">
        <v>41186.34887305068</v>
      </c>
      <c r="G6244" s="1">
        <v>0</v>
      </c>
      <c r="H6244" s="32">
        <f>IFERROR(HOUR(Table1[[#This Row],[Cancel Date/time]])+MINUTE(Table1[[#This Row],[Cancel Date/time]])/60,"not cancelled")</f>
        <v>8.3666666666666671</v>
      </c>
      <c r="I6244" s="47">
        <f>IFERROR(ROUND(Table1[[#This Row],[cancellation time decimal]],0),"not cancelled")</f>
        <v>8</v>
      </c>
      <c r="J6244" s="10">
        <f>IFERROR(MOD(Table1[[#This Row],[cancellation hour rounded]],24),"not cancelled")</f>
        <v>8</v>
      </c>
      <c r="K6244" s="32">
        <f>1/Table1[[#This Row],[Duration (Time between doses '[in hours'])]]</f>
        <v>4.1666666666666664E-2</v>
      </c>
      <c r="L6244" s="33">
        <f>Table1[[#This Row],[number doses per hour]]*INDEX(Table2[price per dose],Table1[[#This Row],[Drug ID]])</f>
        <v>0.18133000000000002</v>
      </c>
      <c r="M6244" s="11" t="b">
        <f>AND(Table1[[#This Row],[hour of cancellation 0 to 23]]&gt;=0,Table1[[#This Row],[hour of cancellation 0 to 23]]&lt;=23)</f>
        <v>1</v>
      </c>
    </row>
    <row r="6245" spans="1:13" x14ac:dyDescent="0.3">
      <c r="A6245" s="1">
        <v>6244</v>
      </c>
      <c r="B6245" s="1">
        <v>1</v>
      </c>
      <c r="C6245" s="2">
        <v>41183.618136762547</v>
      </c>
      <c r="D6245" s="2">
        <v>41243.618055555555</v>
      </c>
      <c r="E6245" s="1">
        <v>12</v>
      </c>
      <c r="F6245" s="2">
        <v>41184.754029905605</v>
      </c>
      <c r="G6245" s="1">
        <v>0</v>
      </c>
      <c r="H6245" s="32">
        <f>IFERROR(HOUR(Table1[[#This Row],[Cancel Date/time]])+MINUTE(Table1[[#This Row],[Cancel Date/time]])/60,"not cancelled")</f>
        <v>18.083333333333332</v>
      </c>
      <c r="I6245" s="47">
        <f>IFERROR(ROUND(Table1[[#This Row],[cancellation time decimal]],0),"not cancelled")</f>
        <v>18</v>
      </c>
      <c r="J6245" s="10">
        <f>IFERROR(MOD(Table1[[#This Row],[cancellation hour rounded]],24),"not cancelled")</f>
        <v>18</v>
      </c>
      <c r="K6245" s="32">
        <f>1/Table1[[#This Row],[Duration (Time between doses '[in hours'])]]</f>
        <v>8.3333333333333329E-2</v>
      </c>
      <c r="L6245" s="33">
        <f>Table1[[#This Row],[number doses per hour]]*INDEX(Table2[price per dose],Table1[[#This Row],[Drug ID]])</f>
        <v>0.56619444444444444</v>
      </c>
      <c r="M6245" s="11" t="b">
        <f>AND(Table1[[#This Row],[hour of cancellation 0 to 23]]&gt;=0,Table1[[#This Row],[hour of cancellation 0 to 23]]&lt;=23)</f>
        <v>1</v>
      </c>
    </row>
    <row r="6246" spans="1:13" x14ac:dyDescent="0.3">
      <c r="A6246" s="1">
        <v>6245</v>
      </c>
      <c r="B6246" s="1">
        <v>4</v>
      </c>
      <c r="C6246" s="2">
        <v>41183.639001494092</v>
      </c>
      <c r="D6246" s="2">
        <v>41243.638888888891</v>
      </c>
      <c r="E6246" s="1">
        <v>12</v>
      </c>
      <c r="F6246" s="2">
        <v>41188.014207716566</v>
      </c>
      <c r="G6246" s="1">
        <v>0</v>
      </c>
      <c r="H6246" s="32">
        <f>IFERROR(HOUR(Table1[[#This Row],[Cancel Date/time]])+MINUTE(Table1[[#This Row],[Cancel Date/time]])/60,"not cancelled")</f>
        <v>0.33333333333333331</v>
      </c>
      <c r="I6246" s="47">
        <f>IFERROR(ROUND(Table1[[#This Row],[cancellation time decimal]],0),"not cancelled")</f>
        <v>0</v>
      </c>
      <c r="J6246" s="10">
        <f>IFERROR(MOD(Table1[[#This Row],[cancellation hour rounded]],24),"not cancelled")</f>
        <v>0</v>
      </c>
      <c r="K6246" s="32">
        <f>1/Table1[[#This Row],[Duration (Time between doses '[in hours'])]]</f>
        <v>8.3333333333333329E-2</v>
      </c>
      <c r="L6246" s="33">
        <f>Table1[[#This Row],[number doses per hour]]*INDEX(Table2[price per dose],Table1[[#This Row],[Drug ID]])</f>
        <v>1.448055119047619</v>
      </c>
      <c r="M6246" s="11" t="b">
        <f>AND(Table1[[#This Row],[hour of cancellation 0 to 23]]&gt;=0,Table1[[#This Row],[hour of cancellation 0 to 23]]&lt;=23)</f>
        <v>1</v>
      </c>
    </row>
    <row r="6247" spans="1:13" x14ac:dyDescent="0.3">
      <c r="A6247" s="1">
        <v>6246</v>
      </c>
      <c r="B6247" s="1">
        <v>3</v>
      </c>
      <c r="C6247" s="2">
        <v>41183.686123785017</v>
      </c>
      <c r="D6247" s="2">
        <v>41243.686111111107</v>
      </c>
      <c r="E6247" s="1">
        <v>24</v>
      </c>
      <c r="F6247" s="2">
        <v>41186.33886505897</v>
      </c>
      <c r="G6247" s="1">
        <v>0</v>
      </c>
      <c r="H6247" s="32">
        <f>IFERROR(HOUR(Table1[[#This Row],[Cancel Date/time]])+MINUTE(Table1[[#This Row],[Cancel Date/time]])/60,"not cancelled")</f>
        <v>8.1166666666666671</v>
      </c>
      <c r="I6247" s="47">
        <f>IFERROR(ROUND(Table1[[#This Row],[cancellation time decimal]],0),"not cancelled")</f>
        <v>8</v>
      </c>
      <c r="J6247" s="10">
        <f>IFERROR(MOD(Table1[[#This Row],[cancellation hour rounded]],24),"not cancelled")</f>
        <v>8</v>
      </c>
      <c r="K6247" s="32">
        <f>1/Table1[[#This Row],[Duration (Time between doses '[in hours'])]]</f>
        <v>4.1666666666666664E-2</v>
      </c>
      <c r="L6247" s="33">
        <f>Table1[[#This Row],[number doses per hour]]*INDEX(Table2[price per dose],Table1[[#This Row],[Drug ID]])</f>
        <v>0.18133000000000002</v>
      </c>
      <c r="M6247" s="11" t="b">
        <f>AND(Table1[[#This Row],[hour of cancellation 0 to 23]]&gt;=0,Table1[[#This Row],[hour of cancellation 0 to 23]]&lt;=23)</f>
        <v>1</v>
      </c>
    </row>
    <row r="6248" spans="1:13" x14ac:dyDescent="0.3">
      <c r="A6248" s="1">
        <v>6247</v>
      </c>
      <c r="B6248" s="1">
        <v>3</v>
      </c>
      <c r="C6248" s="2">
        <v>41183.735280512832</v>
      </c>
      <c r="D6248" s="2">
        <v>41243.734722222223</v>
      </c>
      <c r="E6248" s="1">
        <v>24</v>
      </c>
      <c r="F6248" s="2">
        <v>41186.741924136171</v>
      </c>
      <c r="G6248" s="1">
        <v>0</v>
      </c>
      <c r="H6248" s="32">
        <f>IFERROR(HOUR(Table1[[#This Row],[Cancel Date/time]])+MINUTE(Table1[[#This Row],[Cancel Date/time]])/60,"not cancelled")</f>
        <v>17.8</v>
      </c>
      <c r="I6248" s="47">
        <f>IFERROR(ROUND(Table1[[#This Row],[cancellation time decimal]],0),"not cancelled")</f>
        <v>18</v>
      </c>
      <c r="J6248" s="10">
        <f>IFERROR(MOD(Table1[[#This Row],[cancellation hour rounded]],24),"not cancelled")</f>
        <v>18</v>
      </c>
      <c r="K6248" s="32">
        <f>1/Table1[[#This Row],[Duration (Time between doses '[in hours'])]]</f>
        <v>4.1666666666666664E-2</v>
      </c>
      <c r="L6248" s="33">
        <f>Table1[[#This Row],[number doses per hour]]*INDEX(Table2[price per dose],Table1[[#This Row],[Drug ID]])</f>
        <v>0.18133000000000002</v>
      </c>
      <c r="M6248" s="11" t="b">
        <f>AND(Table1[[#This Row],[hour of cancellation 0 to 23]]&gt;=0,Table1[[#This Row],[hour of cancellation 0 to 23]]&lt;=23)</f>
        <v>1</v>
      </c>
    </row>
    <row r="6249" spans="1:13" x14ac:dyDescent="0.3">
      <c r="A6249" s="1">
        <v>6248</v>
      </c>
      <c r="B6249" s="1">
        <v>10</v>
      </c>
      <c r="C6249" s="2">
        <v>41183.709997784325</v>
      </c>
      <c r="D6249" s="2">
        <v>41243.709722222222</v>
      </c>
      <c r="E6249" s="1">
        <v>1</v>
      </c>
      <c r="F6249" s="2">
        <v>41190.899607865918</v>
      </c>
      <c r="G6249" s="1">
        <v>6</v>
      </c>
      <c r="H6249" s="32">
        <f>IFERROR(HOUR(Table1[[#This Row],[Cancel Date/time]])+MINUTE(Table1[[#This Row],[Cancel Date/time]])/60,"not cancelled")</f>
        <v>21.583333333333332</v>
      </c>
      <c r="I6249" s="47">
        <f>IFERROR(ROUND(Table1[[#This Row],[cancellation time decimal]],0),"not cancelled")</f>
        <v>22</v>
      </c>
      <c r="J6249" s="10">
        <f>IFERROR(MOD(Table1[[#This Row],[cancellation hour rounded]],24),"not cancelled")</f>
        <v>22</v>
      </c>
      <c r="K6249" s="32">
        <f>1/Table1[[#This Row],[Duration (Time between doses '[in hours'])]]</f>
        <v>1</v>
      </c>
      <c r="L6249" s="33">
        <f>Table1[[#This Row],[number doses per hour]]*INDEX(Table2[price per dose],Table1[[#This Row],[Drug ID]])</f>
        <v>2.5716000000000001</v>
      </c>
      <c r="M6249" s="11" t="b">
        <f>AND(Table1[[#This Row],[hour of cancellation 0 to 23]]&gt;=0,Table1[[#This Row],[hour of cancellation 0 to 23]]&lt;=23)</f>
        <v>1</v>
      </c>
    </row>
    <row r="6250" spans="1:13" x14ac:dyDescent="0.3">
      <c r="A6250" s="1">
        <v>6249</v>
      </c>
      <c r="B6250" s="1">
        <v>1</v>
      </c>
      <c r="C6250" s="2">
        <v>41183.745611365091</v>
      </c>
      <c r="D6250" s="2">
        <v>41243.745138888895</v>
      </c>
      <c r="E6250" s="1">
        <v>12</v>
      </c>
      <c r="F6250" s="2">
        <v>41184.944745643756</v>
      </c>
      <c r="G6250" s="1">
        <v>0</v>
      </c>
      <c r="H6250" s="32">
        <f>IFERROR(HOUR(Table1[[#This Row],[Cancel Date/time]])+MINUTE(Table1[[#This Row],[Cancel Date/time]])/60,"not cancelled")</f>
        <v>22.666666666666668</v>
      </c>
      <c r="I6250" s="47">
        <f>IFERROR(ROUND(Table1[[#This Row],[cancellation time decimal]],0),"not cancelled")</f>
        <v>23</v>
      </c>
      <c r="J6250" s="10">
        <f>IFERROR(MOD(Table1[[#This Row],[cancellation hour rounded]],24),"not cancelled")</f>
        <v>23</v>
      </c>
      <c r="K6250" s="32">
        <f>1/Table1[[#This Row],[Duration (Time between doses '[in hours'])]]</f>
        <v>8.3333333333333329E-2</v>
      </c>
      <c r="L6250" s="33">
        <f>Table1[[#This Row],[number doses per hour]]*INDEX(Table2[price per dose],Table1[[#This Row],[Drug ID]])</f>
        <v>0.56619444444444444</v>
      </c>
      <c r="M6250" s="11" t="b">
        <f>AND(Table1[[#This Row],[hour of cancellation 0 to 23]]&gt;=0,Table1[[#This Row],[hour of cancellation 0 to 23]]&lt;=23)</f>
        <v>1</v>
      </c>
    </row>
    <row r="6251" spans="1:13" hidden="1" x14ac:dyDescent="0.3">
      <c r="A6251" s="1">
        <v>6250</v>
      </c>
      <c r="B6251" s="1">
        <v>6</v>
      </c>
      <c r="C6251" s="2">
        <v>41183.741651165365</v>
      </c>
      <c r="D6251" s="2">
        <v>41186.574569366101</v>
      </c>
      <c r="E6251" s="1">
        <v>24</v>
      </c>
      <c r="F6251" s="2" t="s">
        <v>5</v>
      </c>
      <c r="G6251" s="1">
        <v>0</v>
      </c>
      <c r="H6251" s="32" t="str">
        <f>IFERROR(HOUR(Table1[[#This Row],[Cancel Date/time]])+MINUTE(Table1[[#This Row],[Cancel Date/time]])/60,"not cancelled")</f>
        <v>not cancelled</v>
      </c>
      <c r="I6251" s="47" t="str">
        <f>IFERROR(ROUND(Table1[[#This Row],[cancellation time decimal]],0),"not cancelled")</f>
        <v>not cancelled</v>
      </c>
      <c r="J6251" s="10" t="str">
        <f>IFERROR(MOD(Table1[[#This Row],[cancellation hour rounded]],24),"not cancelled")</f>
        <v>not cancelled</v>
      </c>
      <c r="K6251" s="32">
        <f>1/Table1[[#This Row],[Duration (Time between doses '[in hours'])]]</f>
        <v>4.1666666666666664E-2</v>
      </c>
      <c r="L6251" s="33">
        <f>Table1[[#This Row],[number doses per hour]]*INDEX(Table2[price per dose],Table1[[#This Row],[Drug ID]])</f>
        <v>0.35218749999999999</v>
      </c>
      <c r="M6251" s="11" t="b">
        <f>AND(Table1[[#This Row],[hour of cancellation 0 to 23]]&gt;=0,Table1[[#This Row],[hour of cancellation 0 to 23]]&lt;=23)</f>
        <v>0</v>
      </c>
    </row>
    <row r="6252" spans="1:13" x14ac:dyDescent="0.3">
      <c r="A6252" s="1">
        <v>6251</v>
      </c>
      <c r="B6252" s="1">
        <v>3</v>
      </c>
      <c r="C6252" s="2">
        <v>41183.74431640681</v>
      </c>
      <c r="D6252" s="2">
        <v>41243.743750000001</v>
      </c>
      <c r="E6252" s="1">
        <v>24</v>
      </c>
      <c r="F6252" s="2">
        <v>41186.726184035339</v>
      </c>
      <c r="G6252" s="1">
        <v>0</v>
      </c>
      <c r="H6252" s="32">
        <f>IFERROR(HOUR(Table1[[#This Row],[Cancel Date/time]])+MINUTE(Table1[[#This Row],[Cancel Date/time]])/60,"not cancelled")</f>
        <v>17.416666666666668</v>
      </c>
      <c r="I6252" s="47">
        <f>IFERROR(ROUND(Table1[[#This Row],[cancellation time decimal]],0),"not cancelled")</f>
        <v>17</v>
      </c>
      <c r="J6252" s="10">
        <f>IFERROR(MOD(Table1[[#This Row],[cancellation hour rounded]],24),"not cancelled")</f>
        <v>17</v>
      </c>
      <c r="K6252" s="32">
        <f>1/Table1[[#This Row],[Duration (Time between doses '[in hours'])]]</f>
        <v>4.1666666666666664E-2</v>
      </c>
      <c r="L6252" s="33">
        <f>Table1[[#This Row],[number doses per hour]]*INDEX(Table2[price per dose],Table1[[#This Row],[Drug ID]])</f>
        <v>0.18133000000000002</v>
      </c>
      <c r="M6252" s="11" t="b">
        <f>AND(Table1[[#This Row],[hour of cancellation 0 to 23]]&gt;=0,Table1[[#This Row],[hour of cancellation 0 to 23]]&lt;=23)</f>
        <v>1</v>
      </c>
    </row>
    <row r="6253" spans="1:13" x14ac:dyDescent="0.3">
      <c r="A6253" s="1">
        <v>6252</v>
      </c>
      <c r="B6253" s="1">
        <v>8</v>
      </c>
      <c r="C6253" s="2">
        <v>41183.763572852411</v>
      </c>
      <c r="D6253" s="2">
        <v>41243.763194444444</v>
      </c>
      <c r="E6253" s="1">
        <v>3</v>
      </c>
      <c r="F6253" s="2">
        <v>41190.310633886176</v>
      </c>
      <c r="G6253" s="1">
        <v>0</v>
      </c>
      <c r="H6253" s="32">
        <f>IFERROR(HOUR(Table1[[#This Row],[Cancel Date/time]])+MINUTE(Table1[[#This Row],[Cancel Date/time]])/60,"not cancelled")</f>
        <v>7.45</v>
      </c>
      <c r="I6253" s="47">
        <f>IFERROR(ROUND(Table1[[#This Row],[cancellation time decimal]],0),"not cancelled")</f>
        <v>7</v>
      </c>
      <c r="J6253" s="10">
        <f>IFERROR(MOD(Table1[[#This Row],[cancellation hour rounded]],24),"not cancelled")</f>
        <v>7</v>
      </c>
      <c r="K6253" s="32">
        <f>1/Table1[[#This Row],[Duration (Time between doses '[in hours'])]]</f>
        <v>0.33333333333333331</v>
      </c>
      <c r="L6253" s="33">
        <f>Table1[[#This Row],[number doses per hour]]*INDEX(Table2[price per dose],Table1[[#This Row],[Drug ID]])</f>
        <v>0.29998222222222221</v>
      </c>
      <c r="M6253" s="11" t="b">
        <f>AND(Table1[[#This Row],[hour of cancellation 0 to 23]]&gt;=0,Table1[[#This Row],[hour of cancellation 0 to 23]]&lt;=23)</f>
        <v>1</v>
      </c>
    </row>
    <row r="6254" spans="1:13" x14ac:dyDescent="0.3">
      <c r="A6254" s="1">
        <v>6253</v>
      </c>
      <c r="B6254" s="1">
        <v>1</v>
      </c>
      <c r="C6254" s="2">
        <v>41183.769444973856</v>
      </c>
      <c r="D6254" s="2">
        <v>41243.769444444442</v>
      </c>
      <c r="E6254" s="1">
        <v>12</v>
      </c>
      <c r="F6254" s="2">
        <v>41184.53833662063</v>
      </c>
      <c r="G6254" s="1">
        <v>0</v>
      </c>
      <c r="H6254" s="32">
        <f>IFERROR(HOUR(Table1[[#This Row],[Cancel Date/time]])+MINUTE(Table1[[#This Row],[Cancel Date/time]])/60,"not cancelled")</f>
        <v>12.916666666666666</v>
      </c>
      <c r="I6254" s="47">
        <f>IFERROR(ROUND(Table1[[#This Row],[cancellation time decimal]],0),"not cancelled")</f>
        <v>13</v>
      </c>
      <c r="J6254" s="10">
        <f>IFERROR(MOD(Table1[[#This Row],[cancellation hour rounded]],24),"not cancelled")</f>
        <v>13</v>
      </c>
      <c r="K6254" s="32">
        <f>1/Table1[[#This Row],[Duration (Time between doses '[in hours'])]]</f>
        <v>8.3333333333333329E-2</v>
      </c>
      <c r="L6254" s="33">
        <f>Table1[[#This Row],[number doses per hour]]*INDEX(Table2[price per dose],Table1[[#This Row],[Drug ID]])</f>
        <v>0.56619444444444444</v>
      </c>
      <c r="M6254" s="11" t="b">
        <f>AND(Table1[[#This Row],[hour of cancellation 0 to 23]]&gt;=0,Table1[[#This Row],[hour of cancellation 0 to 23]]&lt;=23)</f>
        <v>1</v>
      </c>
    </row>
    <row r="6255" spans="1:13" hidden="1" x14ac:dyDescent="0.3">
      <c r="A6255" s="1">
        <v>6254</v>
      </c>
      <c r="B6255" s="1">
        <v>1</v>
      </c>
      <c r="C6255" s="2">
        <v>41183.794627294694</v>
      </c>
      <c r="D6255" s="2">
        <v>41186.210625415479</v>
      </c>
      <c r="E6255" s="1">
        <v>8</v>
      </c>
      <c r="F6255" s="2" t="s">
        <v>5</v>
      </c>
      <c r="G6255" s="1">
        <v>0</v>
      </c>
      <c r="H6255" s="32" t="str">
        <f>IFERROR(HOUR(Table1[[#This Row],[Cancel Date/time]])+MINUTE(Table1[[#This Row],[Cancel Date/time]])/60,"not cancelled")</f>
        <v>not cancelled</v>
      </c>
      <c r="I6255" s="47" t="str">
        <f>IFERROR(ROUND(Table1[[#This Row],[cancellation time decimal]],0),"not cancelled")</f>
        <v>not cancelled</v>
      </c>
      <c r="J6255" s="10" t="str">
        <f>IFERROR(MOD(Table1[[#This Row],[cancellation hour rounded]],24),"not cancelled")</f>
        <v>not cancelled</v>
      </c>
      <c r="K6255" s="32">
        <f>1/Table1[[#This Row],[Duration (Time between doses '[in hours'])]]</f>
        <v>0.125</v>
      </c>
      <c r="L6255" s="33">
        <f>Table1[[#This Row],[number doses per hour]]*INDEX(Table2[price per dose],Table1[[#This Row],[Drug ID]])</f>
        <v>0.84929166666666667</v>
      </c>
      <c r="M6255" s="11" t="b">
        <f>AND(Table1[[#This Row],[hour of cancellation 0 to 23]]&gt;=0,Table1[[#This Row],[hour of cancellation 0 to 23]]&lt;=23)</f>
        <v>0</v>
      </c>
    </row>
    <row r="6256" spans="1:13" x14ac:dyDescent="0.3">
      <c r="A6256" s="1">
        <v>6255</v>
      </c>
      <c r="B6256" s="1">
        <v>5</v>
      </c>
      <c r="C6256" s="2">
        <v>41183.98384997595</v>
      </c>
      <c r="D6256" s="2">
        <v>41243.983333333337</v>
      </c>
      <c r="E6256" s="1">
        <v>24</v>
      </c>
      <c r="F6256" s="2">
        <v>41185.565011654522</v>
      </c>
      <c r="G6256" s="1">
        <v>0</v>
      </c>
      <c r="H6256" s="32">
        <f>IFERROR(HOUR(Table1[[#This Row],[Cancel Date/time]])+MINUTE(Table1[[#This Row],[Cancel Date/time]])/60,"not cancelled")</f>
        <v>13.55</v>
      </c>
      <c r="I6256" s="47">
        <f>IFERROR(ROUND(Table1[[#This Row],[cancellation time decimal]],0),"not cancelled")</f>
        <v>14</v>
      </c>
      <c r="J6256" s="10">
        <f>IFERROR(MOD(Table1[[#This Row],[cancellation hour rounded]],24),"not cancelled")</f>
        <v>14</v>
      </c>
      <c r="K6256" s="32">
        <f>1/Table1[[#This Row],[Duration (Time between doses '[in hours'])]]</f>
        <v>4.1666666666666664E-2</v>
      </c>
      <c r="L6256" s="33">
        <f>Table1[[#This Row],[number doses per hour]]*INDEX(Table2[price per dose],Table1[[#This Row],[Drug ID]])</f>
        <v>0.2815833333333333</v>
      </c>
      <c r="M6256" s="11" t="b">
        <f>AND(Table1[[#This Row],[hour of cancellation 0 to 23]]&gt;=0,Table1[[#This Row],[hour of cancellation 0 to 23]]&lt;=23)</f>
        <v>1</v>
      </c>
    </row>
    <row r="6257" spans="1:13" x14ac:dyDescent="0.3">
      <c r="A6257" s="1">
        <v>6256</v>
      </c>
      <c r="B6257" s="1">
        <v>6</v>
      </c>
      <c r="C6257" s="2">
        <v>41184.030083982136</v>
      </c>
      <c r="D6257" s="2">
        <v>41244.029861111114</v>
      </c>
      <c r="E6257" s="1">
        <v>24</v>
      </c>
      <c r="F6257" s="2">
        <v>41196.472921607907</v>
      </c>
      <c r="G6257" s="1">
        <v>0</v>
      </c>
      <c r="H6257" s="32">
        <f>IFERROR(HOUR(Table1[[#This Row],[Cancel Date/time]])+MINUTE(Table1[[#This Row],[Cancel Date/time]])/60,"not cancelled")</f>
        <v>11.35</v>
      </c>
      <c r="I6257" s="47">
        <f>IFERROR(ROUND(Table1[[#This Row],[cancellation time decimal]],0),"not cancelled")</f>
        <v>11</v>
      </c>
      <c r="J6257" s="10">
        <f>IFERROR(MOD(Table1[[#This Row],[cancellation hour rounded]],24),"not cancelled")</f>
        <v>11</v>
      </c>
      <c r="K6257" s="32">
        <f>1/Table1[[#This Row],[Duration (Time between doses '[in hours'])]]</f>
        <v>4.1666666666666664E-2</v>
      </c>
      <c r="L6257" s="33">
        <f>Table1[[#This Row],[number doses per hour]]*INDEX(Table2[price per dose],Table1[[#This Row],[Drug ID]])</f>
        <v>0.35218749999999999</v>
      </c>
      <c r="M6257" s="11" t="b">
        <f>AND(Table1[[#This Row],[hour of cancellation 0 to 23]]&gt;=0,Table1[[#This Row],[hour of cancellation 0 to 23]]&lt;=23)</f>
        <v>1</v>
      </c>
    </row>
    <row r="6258" spans="1:13" x14ac:dyDescent="0.3">
      <c r="A6258" s="1">
        <v>6257</v>
      </c>
      <c r="B6258" s="1">
        <v>7</v>
      </c>
      <c r="C6258" s="2">
        <v>41184.061002939648</v>
      </c>
      <c r="D6258" s="2">
        <v>41244.060416666667</v>
      </c>
      <c r="E6258" s="1">
        <v>24</v>
      </c>
      <c r="F6258" s="2">
        <v>41193.591182635566</v>
      </c>
      <c r="G6258" s="1">
        <v>0</v>
      </c>
      <c r="H6258" s="32">
        <f>IFERROR(HOUR(Table1[[#This Row],[Cancel Date/time]])+MINUTE(Table1[[#This Row],[Cancel Date/time]])/60,"not cancelled")</f>
        <v>14.183333333333334</v>
      </c>
      <c r="I6258" s="47">
        <f>IFERROR(ROUND(Table1[[#This Row],[cancellation time decimal]],0),"not cancelled")</f>
        <v>14</v>
      </c>
      <c r="J6258" s="10">
        <f>IFERROR(MOD(Table1[[#This Row],[cancellation hour rounded]],24),"not cancelled")</f>
        <v>14</v>
      </c>
      <c r="K6258" s="32">
        <f>1/Table1[[#This Row],[Duration (Time between doses '[in hours'])]]</f>
        <v>4.1666666666666664E-2</v>
      </c>
      <c r="L6258" s="33">
        <f>Table1[[#This Row],[number doses per hour]]*INDEX(Table2[price per dose],Table1[[#This Row],[Drug ID]])</f>
        <v>1.2958049999999997</v>
      </c>
      <c r="M6258" s="11" t="b">
        <f>AND(Table1[[#This Row],[hour of cancellation 0 to 23]]&gt;=0,Table1[[#This Row],[hour of cancellation 0 to 23]]&lt;=23)</f>
        <v>1</v>
      </c>
    </row>
    <row r="6259" spans="1:13" x14ac:dyDescent="0.3">
      <c r="A6259" s="1">
        <v>6258</v>
      </c>
      <c r="B6259" s="1">
        <v>1</v>
      </c>
      <c r="C6259" s="2">
        <v>41184.215325822493</v>
      </c>
      <c r="D6259" s="2">
        <v>41244.215277777781</v>
      </c>
      <c r="E6259" s="1">
        <v>8</v>
      </c>
      <c r="F6259" s="2">
        <v>41185.4369739514</v>
      </c>
      <c r="G6259" s="1">
        <v>0</v>
      </c>
      <c r="H6259" s="32">
        <f>IFERROR(HOUR(Table1[[#This Row],[Cancel Date/time]])+MINUTE(Table1[[#This Row],[Cancel Date/time]])/60,"not cancelled")</f>
        <v>10.483333333333333</v>
      </c>
      <c r="I6259" s="47">
        <f>IFERROR(ROUND(Table1[[#This Row],[cancellation time decimal]],0),"not cancelled")</f>
        <v>10</v>
      </c>
      <c r="J6259" s="10">
        <f>IFERROR(MOD(Table1[[#This Row],[cancellation hour rounded]],24),"not cancelled")</f>
        <v>10</v>
      </c>
      <c r="K6259" s="32">
        <f>1/Table1[[#This Row],[Duration (Time between doses '[in hours'])]]</f>
        <v>0.125</v>
      </c>
      <c r="L6259" s="33">
        <f>Table1[[#This Row],[number doses per hour]]*INDEX(Table2[price per dose],Table1[[#This Row],[Drug ID]])</f>
        <v>0.84929166666666667</v>
      </c>
      <c r="M6259" s="11" t="b">
        <f>AND(Table1[[#This Row],[hour of cancellation 0 to 23]]&gt;=0,Table1[[#This Row],[hour of cancellation 0 to 23]]&lt;=23)</f>
        <v>1</v>
      </c>
    </row>
    <row r="6260" spans="1:13" x14ac:dyDescent="0.3">
      <c r="A6260" s="1">
        <v>6259</v>
      </c>
      <c r="B6260" s="1">
        <v>7</v>
      </c>
      <c r="C6260" s="2">
        <v>41184.309044071357</v>
      </c>
      <c r="D6260" s="2">
        <v>41244.309027777774</v>
      </c>
      <c r="E6260" s="1">
        <v>24</v>
      </c>
      <c r="F6260" s="2">
        <v>41191.474492950518</v>
      </c>
      <c r="G6260" s="1">
        <v>0</v>
      </c>
      <c r="H6260" s="32">
        <f>IFERROR(HOUR(Table1[[#This Row],[Cancel Date/time]])+MINUTE(Table1[[#This Row],[Cancel Date/time]])/60,"not cancelled")</f>
        <v>11.383333333333333</v>
      </c>
      <c r="I6260" s="47">
        <f>IFERROR(ROUND(Table1[[#This Row],[cancellation time decimal]],0),"not cancelled")</f>
        <v>11</v>
      </c>
      <c r="J6260" s="10">
        <f>IFERROR(MOD(Table1[[#This Row],[cancellation hour rounded]],24),"not cancelled")</f>
        <v>11</v>
      </c>
      <c r="K6260" s="32">
        <f>1/Table1[[#This Row],[Duration (Time between doses '[in hours'])]]</f>
        <v>4.1666666666666664E-2</v>
      </c>
      <c r="L6260" s="33">
        <f>Table1[[#This Row],[number doses per hour]]*INDEX(Table2[price per dose],Table1[[#This Row],[Drug ID]])</f>
        <v>1.2958049999999997</v>
      </c>
      <c r="M6260" s="11" t="b">
        <f>AND(Table1[[#This Row],[hour of cancellation 0 to 23]]&gt;=0,Table1[[#This Row],[hour of cancellation 0 to 23]]&lt;=23)</f>
        <v>1</v>
      </c>
    </row>
    <row r="6261" spans="1:13" x14ac:dyDescent="0.3">
      <c r="A6261" s="1">
        <v>6260</v>
      </c>
      <c r="B6261" s="1">
        <v>11</v>
      </c>
      <c r="C6261" s="2">
        <v>41184.317399821572</v>
      </c>
      <c r="D6261" s="2">
        <v>41244.317361111105</v>
      </c>
      <c r="E6261" s="1">
        <v>1</v>
      </c>
      <c r="F6261" s="2">
        <v>41191.474650631149</v>
      </c>
      <c r="G6261" s="1">
        <v>5</v>
      </c>
      <c r="H6261" s="32">
        <f>IFERROR(HOUR(Table1[[#This Row],[Cancel Date/time]])+MINUTE(Table1[[#This Row],[Cancel Date/time]])/60,"not cancelled")</f>
        <v>11.383333333333333</v>
      </c>
      <c r="I6261" s="47">
        <f>IFERROR(ROUND(Table1[[#This Row],[cancellation time decimal]],0),"not cancelled")</f>
        <v>11</v>
      </c>
      <c r="J6261" s="10">
        <f>IFERROR(MOD(Table1[[#This Row],[cancellation hour rounded]],24),"not cancelled")</f>
        <v>11</v>
      </c>
      <c r="K6261" s="32">
        <f>1/Table1[[#This Row],[Duration (Time between doses '[in hours'])]]</f>
        <v>1</v>
      </c>
      <c r="L6261" s="33">
        <f>Table1[[#This Row],[number doses per hour]]*INDEX(Table2[price per dose],Table1[[#This Row],[Drug ID]])</f>
        <v>1</v>
      </c>
      <c r="M6261" s="11" t="b">
        <f>AND(Table1[[#This Row],[hour of cancellation 0 to 23]]&gt;=0,Table1[[#This Row],[hour of cancellation 0 to 23]]&lt;=23)</f>
        <v>1</v>
      </c>
    </row>
    <row r="6262" spans="1:13" x14ac:dyDescent="0.3">
      <c r="A6262" s="1">
        <v>6261</v>
      </c>
      <c r="B6262" s="1">
        <v>5</v>
      </c>
      <c r="C6262" s="2">
        <v>41184.514014036089</v>
      </c>
      <c r="D6262" s="2">
        <v>41244.513888888891</v>
      </c>
      <c r="E6262" s="1">
        <v>24</v>
      </c>
      <c r="F6262" s="2">
        <v>41188.484359088885</v>
      </c>
      <c r="G6262" s="1">
        <v>0</v>
      </c>
      <c r="H6262" s="32">
        <f>IFERROR(HOUR(Table1[[#This Row],[Cancel Date/time]])+MINUTE(Table1[[#This Row],[Cancel Date/time]])/60,"not cancelled")</f>
        <v>11.616666666666667</v>
      </c>
      <c r="I6262" s="47">
        <f>IFERROR(ROUND(Table1[[#This Row],[cancellation time decimal]],0),"not cancelled")</f>
        <v>12</v>
      </c>
      <c r="J6262" s="10">
        <f>IFERROR(MOD(Table1[[#This Row],[cancellation hour rounded]],24),"not cancelled")</f>
        <v>12</v>
      </c>
      <c r="K6262" s="32">
        <f>1/Table1[[#This Row],[Duration (Time between doses '[in hours'])]]</f>
        <v>4.1666666666666664E-2</v>
      </c>
      <c r="L6262" s="33">
        <f>Table1[[#This Row],[number doses per hour]]*INDEX(Table2[price per dose],Table1[[#This Row],[Drug ID]])</f>
        <v>0.2815833333333333</v>
      </c>
      <c r="M6262" s="11" t="b">
        <f>AND(Table1[[#This Row],[hour of cancellation 0 to 23]]&gt;=0,Table1[[#This Row],[hour of cancellation 0 to 23]]&lt;=23)</f>
        <v>1</v>
      </c>
    </row>
    <row r="6263" spans="1:13" x14ac:dyDescent="0.3">
      <c r="A6263" s="1">
        <v>6262</v>
      </c>
      <c r="B6263" s="1">
        <v>1</v>
      </c>
      <c r="C6263" s="2">
        <v>41184.661560634238</v>
      </c>
      <c r="D6263" s="2">
        <v>41244.661111111112</v>
      </c>
      <c r="E6263" s="1">
        <v>12</v>
      </c>
      <c r="F6263" s="2">
        <v>41185.84694300175</v>
      </c>
      <c r="G6263" s="1">
        <v>0</v>
      </c>
      <c r="H6263" s="32">
        <f>IFERROR(HOUR(Table1[[#This Row],[Cancel Date/time]])+MINUTE(Table1[[#This Row],[Cancel Date/time]])/60,"not cancelled")</f>
        <v>20.316666666666666</v>
      </c>
      <c r="I6263" s="47">
        <f>IFERROR(ROUND(Table1[[#This Row],[cancellation time decimal]],0),"not cancelled")</f>
        <v>20</v>
      </c>
      <c r="J6263" s="10">
        <f>IFERROR(MOD(Table1[[#This Row],[cancellation hour rounded]],24),"not cancelled")</f>
        <v>20</v>
      </c>
      <c r="K6263" s="32">
        <f>1/Table1[[#This Row],[Duration (Time between doses '[in hours'])]]</f>
        <v>8.3333333333333329E-2</v>
      </c>
      <c r="L6263" s="33">
        <f>Table1[[#This Row],[number doses per hour]]*INDEX(Table2[price per dose],Table1[[#This Row],[Drug ID]])</f>
        <v>0.56619444444444444</v>
      </c>
      <c r="M6263" s="11" t="b">
        <f>AND(Table1[[#This Row],[hour of cancellation 0 to 23]]&gt;=0,Table1[[#This Row],[hour of cancellation 0 to 23]]&lt;=23)</f>
        <v>1</v>
      </c>
    </row>
    <row r="6264" spans="1:13" x14ac:dyDescent="0.3">
      <c r="A6264" s="1">
        <v>6263</v>
      </c>
      <c r="B6264" s="1">
        <v>4</v>
      </c>
      <c r="C6264" s="2">
        <v>41184.699027157279</v>
      </c>
      <c r="D6264" s="2">
        <v>41244.698611111111</v>
      </c>
      <c r="E6264" s="1">
        <v>12</v>
      </c>
      <c r="F6264" s="2">
        <v>41187.652612014346</v>
      </c>
      <c r="G6264" s="1">
        <v>0</v>
      </c>
      <c r="H6264" s="32">
        <f>IFERROR(HOUR(Table1[[#This Row],[Cancel Date/time]])+MINUTE(Table1[[#This Row],[Cancel Date/time]])/60,"not cancelled")</f>
        <v>15.65</v>
      </c>
      <c r="I6264" s="47">
        <f>IFERROR(ROUND(Table1[[#This Row],[cancellation time decimal]],0),"not cancelled")</f>
        <v>16</v>
      </c>
      <c r="J6264" s="10">
        <f>IFERROR(MOD(Table1[[#This Row],[cancellation hour rounded]],24),"not cancelled")</f>
        <v>16</v>
      </c>
      <c r="K6264" s="32">
        <f>1/Table1[[#This Row],[Duration (Time between doses '[in hours'])]]</f>
        <v>8.3333333333333329E-2</v>
      </c>
      <c r="L6264" s="33">
        <f>Table1[[#This Row],[number doses per hour]]*INDEX(Table2[price per dose],Table1[[#This Row],[Drug ID]])</f>
        <v>1.448055119047619</v>
      </c>
      <c r="M6264" s="11" t="b">
        <f>AND(Table1[[#This Row],[hour of cancellation 0 to 23]]&gt;=0,Table1[[#This Row],[hour of cancellation 0 to 23]]&lt;=23)</f>
        <v>1</v>
      </c>
    </row>
    <row r="6265" spans="1:13" x14ac:dyDescent="0.3">
      <c r="A6265" s="1">
        <v>6264</v>
      </c>
      <c r="B6265" s="1">
        <v>2</v>
      </c>
      <c r="C6265" s="2">
        <v>41184.746380859593</v>
      </c>
      <c r="D6265" s="2">
        <v>41244.745833333334</v>
      </c>
      <c r="E6265" s="1">
        <v>10</v>
      </c>
      <c r="F6265" s="2">
        <v>41185.449419261859</v>
      </c>
      <c r="G6265" s="1">
        <v>0</v>
      </c>
      <c r="H6265" s="32">
        <f>IFERROR(HOUR(Table1[[#This Row],[Cancel Date/time]])+MINUTE(Table1[[#This Row],[Cancel Date/time]])/60,"not cancelled")</f>
        <v>10.783333333333333</v>
      </c>
      <c r="I6265" s="47">
        <f>IFERROR(ROUND(Table1[[#This Row],[cancellation time decimal]],0),"not cancelled")</f>
        <v>11</v>
      </c>
      <c r="J6265" s="10">
        <f>IFERROR(MOD(Table1[[#This Row],[cancellation hour rounded]],24),"not cancelled")</f>
        <v>11</v>
      </c>
      <c r="K6265" s="32">
        <f>1/Table1[[#This Row],[Duration (Time between doses '[in hours'])]]</f>
        <v>0.1</v>
      </c>
      <c r="L6265" s="33">
        <f>Table1[[#This Row],[number doses per hour]]*INDEX(Table2[price per dose],Table1[[#This Row],[Drug ID]])</f>
        <v>0.84959999999999969</v>
      </c>
      <c r="M6265" s="11" t="b">
        <f>AND(Table1[[#This Row],[hour of cancellation 0 to 23]]&gt;=0,Table1[[#This Row],[hour of cancellation 0 to 23]]&lt;=23)</f>
        <v>1</v>
      </c>
    </row>
    <row r="6266" spans="1:13" hidden="1" x14ac:dyDescent="0.3">
      <c r="A6266" s="1">
        <v>6265</v>
      </c>
      <c r="B6266" s="1">
        <v>2</v>
      </c>
      <c r="C6266" s="2">
        <v>41184.715273005204</v>
      </c>
      <c r="D6266" s="2">
        <v>41188.173483109982</v>
      </c>
      <c r="E6266" s="1">
        <v>10</v>
      </c>
      <c r="F6266" s="2" t="s">
        <v>5</v>
      </c>
      <c r="G6266" s="1">
        <v>0</v>
      </c>
      <c r="H6266" s="32" t="str">
        <f>IFERROR(HOUR(Table1[[#This Row],[Cancel Date/time]])+MINUTE(Table1[[#This Row],[Cancel Date/time]])/60,"not cancelled")</f>
        <v>not cancelled</v>
      </c>
      <c r="I6266" s="47" t="str">
        <f>IFERROR(ROUND(Table1[[#This Row],[cancellation time decimal]],0),"not cancelled")</f>
        <v>not cancelled</v>
      </c>
      <c r="J6266" s="10" t="str">
        <f>IFERROR(MOD(Table1[[#This Row],[cancellation hour rounded]],24),"not cancelled")</f>
        <v>not cancelled</v>
      </c>
      <c r="K6266" s="32">
        <f>1/Table1[[#This Row],[Duration (Time between doses '[in hours'])]]</f>
        <v>0.1</v>
      </c>
      <c r="L6266" s="33">
        <f>Table1[[#This Row],[number doses per hour]]*INDEX(Table2[price per dose],Table1[[#This Row],[Drug ID]])</f>
        <v>0.84959999999999969</v>
      </c>
      <c r="M6266" s="11" t="b">
        <f>AND(Table1[[#This Row],[hour of cancellation 0 to 23]]&gt;=0,Table1[[#This Row],[hour of cancellation 0 to 23]]&lt;=23)</f>
        <v>0</v>
      </c>
    </row>
    <row r="6267" spans="1:13" x14ac:dyDescent="0.3">
      <c r="A6267" s="1">
        <v>6266</v>
      </c>
      <c r="B6267" s="1">
        <v>1</v>
      </c>
      <c r="C6267" s="2">
        <v>41184.777840627379</v>
      </c>
      <c r="D6267" s="2">
        <v>41244.777777777781</v>
      </c>
      <c r="E6267" s="1">
        <v>8</v>
      </c>
      <c r="F6267" s="2">
        <v>41185.477408844563</v>
      </c>
      <c r="G6267" s="1">
        <v>0</v>
      </c>
      <c r="H6267" s="32">
        <f>IFERROR(HOUR(Table1[[#This Row],[Cancel Date/time]])+MINUTE(Table1[[#This Row],[Cancel Date/time]])/60,"not cancelled")</f>
        <v>11.45</v>
      </c>
      <c r="I6267" s="47">
        <f>IFERROR(ROUND(Table1[[#This Row],[cancellation time decimal]],0),"not cancelled")</f>
        <v>11</v>
      </c>
      <c r="J6267" s="10">
        <f>IFERROR(MOD(Table1[[#This Row],[cancellation hour rounded]],24),"not cancelled")</f>
        <v>11</v>
      </c>
      <c r="K6267" s="32">
        <f>1/Table1[[#This Row],[Duration (Time between doses '[in hours'])]]</f>
        <v>0.125</v>
      </c>
      <c r="L6267" s="33">
        <f>Table1[[#This Row],[number doses per hour]]*INDEX(Table2[price per dose],Table1[[#This Row],[Drug ID]])</f>
        <v>0.84929166666666667</v>
      </c>
      <c r="M6267" s="11" t="b">
        <f>AND(Table1[[#This Row],[hour of cancellation 0 to 23]]&gt;=0,Table1[[#This Row],[hour of cancellation 0 to 23]]&lt;=23)</f>
        <v>1</v>
      </c>
    </row>
    <row r="6268" spans="1:13" x14ac:dyDescent="0.3">
      <c r="A6268" s="1">
        <v>6267</v>
      </c>
      <c r="B6268" s="1">
        <v>4</v>
      </c>
      <c r="C6268" s="2">
        <v>41184.823903803401</v>
      </c>
      <c r="D6268" s="2">
        <v>41244.823611111111</v>
      </c>
      <c r="E6268" s="1">
        <v>12</v>
      </c>
      <c r="F6268" s="2">
        <v>41188.008126029003</v>
      </c>
      <c r="G6268" s="1">
        <v>0</v>
      </c>
      <c r="H6268" s="32">
        <f>IFERROR(HOUR(Table1[[#This Row],[Cancel Date/time]])+MINUTE(Table1[[#This Row],[Cancel Date/time]])/60,"not cancelled")</f>
        <v>0.18333333333333332</v>
      </c>
      <c r="I6268" s="47">
        <f>IFERROR(ROUND(Table1[[#This Row],[cancellation time decimal]],0),"not cancelled")</f>
        <v>0</v>
      </c>
      <c r="J6268" s="10">
        <f>IFERROR(MOD(Table1[[#This Row],[cancellation hour rounded]],24),"not cancelled")</f>
        <v>0</v>
      </c>
      <c r="K6268" s="32">
        <f>1/Table1[[#This Row],[Duration (Time between doses '[in hours'])]]</f>
        <v>8.3333333333333329E-2</v>
      </c>
      <c r="L6268" s="33">
        <f>Table1[[#This Row],[number doses per hour]]*INDEX(Table2[price per dose],Table1[[#This Row],[Drug ID]])</f>
        <v>1.448055119047619</v>
      </c>
      <c r="M6268" s="11" t="b">
        <f>AND(Table1[[#This Row],[hour of cancellation 0 to 23]]&gt;=0,Table1[[#This Row],[hour of cancellation 0 to 23]]&lt;=23)</f>
        <v>1</v>
      </c>
    </row>
    <row r="6269" spans="1:13" x14ac:dyDescent="0.3">
      <c r="A6269" s="1">
        <v>6268</v>
      </c>
      <c r="B6269" s="1">
        <v>7</v>
      </c>
      <c r="C6269" s="2">
        <v>41184.805799188514</v>
      </c>
      <c r="D6269" s="2">
        <v>41244.805555555555</v>
      </c>
      <c r="E6269" s="1">
        <v>24</v>
      </c>
      <c r="F6269" s="2">
        <v>41201.147724776223</v>
      </c>
      <c r="G6269" s="1">
        <v>0</v>
      </c>
      <c r="H6269" s="32">
        <f>IFERROR(HOUR(Table1[[#This Row],[Cancel Date/time]])+MINUTE(Table1[[#This Row],[Cancel Date/time]])/60,"not cancelled")</f>
        <v>3.5333333333333332</v>
      </c>
      <c r="I6269" s="47">
        <f>IFERROR(ROUND(Table1[[#This Row],[cancellation time decimal]],0),"not cancelled")</f>
        <v>4</v>
      </c>
      <c r="J6269" s="10">
        <f>IFERROR(MOD(Table1[[#This Row],[cancellation hour rounded]],24),"not cancelled")</f>
        <v>4</v>
      </c>
      <c r="K6269" s="32">
        <f>1/Table1[[#This Row],[Duration (Time between doses '[in hours'])]]</f>
        <v>4.1666666666666664E-2</v>
      </c>
      <c r="L6269" s="33">
        <f>Table1[[#This Row],[number doses per hour]]*INDEX(Table2[price per dose],Table1[[#This Row],[Drug ID]])</f>
        <v>1.2958049999999997</v>
      </c>
      <c r="M6269" s="11" t="b">
        <f>AND(Table1[[#This Row],[hour of cancellation 0 to 23]]&gt;=0,Table1[[#This Row],[hour of cancellation 0 to 23]]&lt;=23)</f>
        <v>1</v>
      </c>
    </row>
    <row r="6270" spans="1:13" hidden="1" x14ac:dyDescent="0.3">
      <c r="A6270" s="1">
        <v>6269</v>
      </c>
      <c r="B6270" s="1">
        <v>5</v>
      </c>
      <c r="C6270" s="2">
        <v>41184.855491776048</v>
      </c>
      <c r="D6270" s="2">
        <v>41187.896510291619</v>
      </c>
      <c r="E6270" s="1">
        <v>24</v>
      </c>
      <c r="F6270" s="2" t="s">
        <v>5</v>
      </c>
      <c r="G6270" s="1">
        <v>0</v>
      </c>
      <c r="H6270" s="32" t="str">
        <f>IFERROR(HOUR(Table1[[#This Row],[Cancel Date/time]])+MINUTE(Table1[[#This Row],[Cancel Date/time]])/60,"not cancelled")</f>
        <v>not cancelled</v>
      </c>
      <c r="I6270" s="47" t="str">
        <f>IFERROR(ROUND(Table1[[#This Row],[cancellation time decimal]],0),"not cancelled")</f>
        <v>not cancelled</v>
      </c>
      <c r="J6270" s="10" t="str">
        <f>IFERROR(MOD(Table1[[#This Row],[cancellation hour rounded]],24),"not cancelled")</f>
        <v>not cancelled</v>
      </c>
      <c r="K6270" s="32">
        <f>1/Table1[[#This Row],[Duration (Time between doses '[in hours'])]]</f>
        <v>4.1666666666666664E-2</v>
      </c>
      <c r="L6270" s="33">
        <f>Table1[[#This Row],[number doses per hour]]*INDEX(Table2[price per dose],Table1[[#This Row],[Drug ID]])</f>
        <v>0.2815833333333333</v>
      </c>
      <c r="M6270" s="11" t="b">
        <f>AND(Table1[[#This Row],[hour of cancellation 0 to 23]]&gt;=0,Table1[[#This Row],[hour of cancellation 0 to 23]]&lt;=23)</f>
        <v>0</v>
      </c>
    </row>
    <row r="6271" spans="1:13" x14ac:dyDescent="0.3">
      <c r="A6271" s="1">
        <v>6270</v>
      </c>
      <c r="B6271" s="1">
        <v>6</v>
      </c>
      <c r="C6271" s="2">
        <v>41184.895086728189</v>
      </c>
      <c r="D6271" s="2">
        <v>41244.894444444442</v>
      </c>
      <c r="E6271" s="1">
        <v>24</v>
      </c>
      <c r="F6271" s="2">
        <v>41190.767428711049</v>
      </c>
      <c r="G6271" s="1">
        <v>0</v>
      </c>
      <c r="H6271" s="32">
        <f>IFERROR(HOUR(Table1[[#This Row],[Cancel Date/time]])+MINUTE(Table1[[#This Row],[Cancel Date/time]])/60,"not cancelled")</f>
        <v>18.416666666666668</v>
      </c>
      <c r="I6271" s="47">
        <f>IFERROR(ROUND(Table1[[#This Row],[cancellation time decimal]],0),"not cancelled")</f>
        <v>18</v>
      </c>
      <c r="J6271" s="10">
        <f>IFERROR(MOD(Table1[[#This Row],[cancellation hour rounded]],24),"not cancelled")</f>
        <v>18</v>
      </c>
      <c r="K6271" s="32">
        <f>1/Table1[[#This Row],[Duration (Time between doses '[in hours'])]]</f>
        <v>4.1666666666666664E-2</v>
      </c>
      <c r="L6271" s="33">
        <f>Table1[[#This Row],[number doses per hour]]*INDEX(Table2[price per dose],Table1[[#This Row],[Drug ID]])</f>
        <v>0.35218749999999999</v>
      </c>
      <c r="M6271" s="11" t="b">
        <f>AND(Table1[[#This Row],[hour of cancellation 0 to 23]]&gt;=0,Table1[[#This Row],[hour of cancellation 0 to 23]]&lt;=23)</f>
        <v>1</v>
      </c>
    </row>
    <row r="6272" spans="1:13" hidden="1" x14ac:dyDescent="0.3">
      <c r="A6272" s="1">
        <v>6271</v>
      </c>
      <c r="B6272" s="1">
        <v>5</v>
      </c>
      <c r="C6272" s="2">
        <v>41184.908143395965</v>
      </c>
      <c r="D6272" s="2">
        <v>41187.157522609901</v>
      </c>
      <c r="E6272" s="1">
        <v>24</v>
      </c>
      <c r="F6272" s="2" t="s">
        <v>5</v>
      </c>
      <c r="G6272" s="1">
        <v>0</v>
      </c>
      <c r="H6272" s="32" t="str">
        <f>IFERROR(HOUR(Table1[[#This Row],[Cancel Date/time]])+MINUTE(Table1[[#This Row],[Cancel Date/time]])/60,"not cancelled")</f>
        <v>not cancelled</v>
      </c>
      <c r="I6272" s="47" t="str">
        <f>IFERROR(ROUND(Table1[[#This Row],[cancellation time decimal]],0),"not cancelled")</f>
        <v>not cancelled</v>
      </c>
      <c r="J6272" s="10" t="str">
        <f>IFERROR(MOD(Table1[[#This Row],[cancellation hour rounded]],24),"not cancelled")</f>
        <v>not cancelled</v>
      </c>
      <c r="K6272" s="32">
        <f>1/Table1[[#This Row],[Duration (Time between doses '[in hours'])]]</f>
        <v>4.1666666666666664E-2</v>
      </c>
      <c r="L6272" s="33">
        <f>Table1[[#This Row],[number doses per hour]]*INDEX(Table2[price per dose],Table1[[#This Row],[Drug ID]])</f>
        <v>0.2815833333333333</v>
      </c>
      <c r="M6272" s="11" t="b">
        <f>AND(Table1[[#This Row],[hour of cancellation 0 to 23]]&gt;=0,Table1[[#This Row],[hour of cancellation 0 to 23]]&lt;=23)</f>
        <v>0</v>
      </c>
    </row>
    <row r="6273" spans="1:13" x14ac:dyDescent="0.3">
      <c r="A6273" s="1">
        <v>6272</v>
      </c>
      <c r="B6273" s="1">
        <v>6</v>
      </c>
      <c r="C6273" s="2">
        <v>41185.03600227023</v>
      </c>
      <c r="D6273" s="2">
        <v>41245.035416666666</v>
      </c>
      <c r="E6273" s="1">
        <v>24</v>
      </c>
      <c r="F6273" s="2">
        <v>41197.787645723409</v>
      </c>
      <c r="G6273" s="1">
        <v>0</v>
      </c>
      <c r="H6273" s="32">
        <f>IFERROR(HOUR(Table1[[#This Row],[Cancel Date/time]])+MINUTE(Table1[[#This Row],[Cancel Date/time]])/60,"not cancelled")</f>
        <v>18.899999999999999</v>
      </c>
      <c r="I6273" s="47">
        <f>IFERROR(ROUND(Table1[[#This Row],[cancellation time decimal]],0),"not cancelled")</f>
        <v>19</v>
      </c>
      <c r="J6273" s="10">
        <f>IFERROR(MOD(Table1[[#This Row],[cancellation hour rounded]],24),"not cancelled")</f>
        <v>19</v>
      </c>
      <c r="K6273" s="32">
        <f>1/Table1[[#This Row],[Duration (Time between doses '[in hours'])]]</f>
        <v>4.1666666666666664E-2</v>
      </c>
      <c r="L6273" s="33">
        <f>Table1[[#This Row],[number doses per hour]]*INDEX(Table2[price per dose],Table1[[#This Row],[Drug ID]])</f>
        <v>0.35218749999999999</v>
      </c>
      <c r="M6273" s="11" t="b">
        <f>AND(Table1[[#This Row],[hour of cancellation 0 to 23]]&gt;=0,Table1[[#This Row],[hour of cancellation 0 to 23]]&lt;=23)</f>
        <v>1</v>
      </c>
    </row>
    <row r="6274" spans="1:13" x14ac:dyDescent="0.3">
      <c r="A6274" s="1">
        <v>6273</v>
      </c>
      <c r="B6274" s="1">
        <v>1</v>
      </c>
      <c r="C6274" s="2">
        <v>41185.058512847492</v>
      </c>
      <c r="D6274" s="2">
        <v>41245.058333333334</v>
      </c>
      <c r="E6274" s="1">
        <v>12</v>
      </c>
      <c r="F6274" s="2">
        <v>41186.610861440553</v>
      </c>
      <c r="G6274" s="1">
        <v>0</v>
      </c>
      <c r="H6274" s="32">
        <f>IFERROR(HOUR(Table1[[#This Row],[Cancel Date/time]])+MINUTE(Table1[[#This Row],[Cancel Date/time]])/60,"not cancelled")</f>
        <v>14.65</v>
      </c>
      <c r="I6274" s="47">
        <f>IFERROR(ROUND(Table1[[#This Row],[cancellation time decimal]],0),"not cancelled")</f>
        <v>15</v>
      </c>
      <c r="J6274" s="10">
        <f>IFERROR(MOD(Table1[[#This Row],[cancellation hour rounded]],24),"not cancelled")</f>
        <v>15</v>
      </c>
      <c r="K6274" s="32">
        <f>1/Table1[[#This Row],[Duration (Time between doses '[in hours'])]]</f>
        <v>8.3333333333333329E-2</v>
      </c>
      <c r="L6274" s="33">
        <f>Table1[[#This Row],[number doses per hour]]*INDEX(Table2[price per dose],Table1[[#This Row],[Drug ID]])</f>
        <v>0.56619444444444444</v>
      </c>
      <c r="M6274" s="11" t="b">
        <f>AND(Table1[[#This Row],[hour of cancellation 0 to 23]]&gt;=0,Table1[[#This Row],[hour of cancellation 0 to 23]]&lt;=23)</f>
        <v>1</v>
      </c>
    </row>
    <row r="6275" spans="1:13" x14ac:dyDescent="0.3">
      <c r="A6275" s="1">
        <v>6274</v>
      </c>
      <c r="B6275" s="1">
        <v>5</v>
      </c>
      <c r="C6275" s="2">
        <v>41185.157646631116</v>
      </c>
      <c r="D6275" s="2">
        <v>41245.157638888886</v>
      </c>
      <c r="E6275" s="1">
        <v>24</v>
      </c>
      <c r="F6275" s="2">
        <v>41187.37978357033</v>
      </c>
      <c r="G6275" s="1">
        <v>0</v>
      </c>
      <c r="H6275" s="32">
        <f>IFERROR(HOUR(Table1[[#This Row],[Cancel Date/time]])+MINUTE(Table1[[#This Row],[Cancel Date/time]])/60,"not cancelled")</f>
        <v>9.1</v>
      </c>
      <c r="I6275" s="47">
        <f>IFERROR(ROUND(Table1[[#This Row],[cancellation time decimal]],0),"not cancelled")</f>
        <v>9</v>
      </c>
      <c r="J6275" s="10">
        <f>IFERROR(MOD(Table1[[#This Row],[cancellation hour rounded]],24),"not cancelled")</f>
        <v>9</v>
      </c>
      <c r="K6275" s="32">
        <f>1/Table1[[#This Row],[Duration (Time between doses '[in hours'])]]</f>
        <v>4.1666666666666664E-2</v>
      </c>
      <c r="L6275" s="33">
        <f>Table1[[#This Row],[number doses per hour]]*INDEX(Table2[price per dose],Table1[[#This Row],[Drug ID]])</f>
        <v>0.2815833333333333</v>
      </c>
      <c r="M6275" s="11" t="b">
        <f>AND(Table1[[#This Row],[hour of cancellation 0 to 23]]&gt;=0,Table1[[#This Row],[hour of cancellation 0 to 23]]&lt;=23)</f>
        <v>1</v>
      </c>
    </row>
    <row r="6276" spans="1:13" x14ac:dyDescent="0.3">
      <c r="A6276" s="1">
        <v>6275</v>
      </c>
      <c r="B6276" s="1">
        <v>1</v>
      </c>
      <c r="C6276" s="2">
        <v>41185.129566909993</v>
      </c>
      <c r="D6276" s="2">
        <v>41245.129166666666</v>
      </c>
      <c r="E6276" s="1">
        <v>8</v>
      </c>
      <c r="F6276" s="2">
        <v>41185.813571918603</v>
      </c>
      <c r="G6276" s="1">
        <v>0</v>
      </c>
      <c r="H6276" s="32">
        <f>IFERROR(HOUR(Table1[[#This Row],[Cancel Date/time]])+MINUTE(Table1[[#This Row],[Cancel Date/time]])/60,"not cancelled")</f>
        <v>19.516666666666666</v>
      </c>
      <c r="I6276" s="47">
        <f>IFERROR(ROUND(Table1[[#This Row],[cancellation time decimal]],0),"not cancelled")</f>
        <v>20</v>
      </c>
      <c r="J6276" s="10">
        <f>IFERROR(MOD(Table1[[#This Row],[cancellation hour rounded]],24),"not cancelled")</f>
        <v>20</v>
      </c>
      <c r="K6276" s="32">
        <f>1/Table1[[#This Row],[Duration (Time between doses '[in hours'])]]</f>
        <v>0.125</v>
      </c>
      <c r="L6276" s="33">
        <f>Table1[[#This Row],[number doses per hour]]*INDEX(Table2[price per dose],Table1[[#This Row],[Drug ID]])</f>
        <v>0.84929166666666667</v>
      </c>
      <c r="M6276" s="11" t="b">
        <f>AND(Table1[[#This Row],[hour of cancellation 0 to 23]]&gt;=0,Table1[[#This Row],[hour of cancellation 0 to 23]]&lt;=23)</f>
        <v>1</v>
      </c>
    </row>
    <row r="6277" spans="1:13" x14ac:dyDescent="0.3">
      <c r="A6277" s="1">
        <v>6276</v>
      </c>
      <c r="B6277" s="1">
        <v>8</v>
      </c>
      <c r="C6277" s="2">
        <v>41185.292798224153</v>
      </c>
      <c r="D6277" s="2">
        <v>41245.292361111111</v>
      </c>
      <c r="E6277" s="1">
        <v>3</v>
      </c>
      <c r="F6277" s="2">
        <v>41190.388690373358</v>
      </c>
      <c r="G6277" s="1">
        <v>0</v>
      </c>
      <c r="H6277" s="32">
        <f>IFERROR(HOUR(Table1[[#This Row],[Cancel Date/time]])+MINUTE(Table1[[#This Row],[Cancel Date/time]])/60,"not cancelled")</f>
        <v>9.3166666666666664</v>
      </c>
      <c r="I6277" s="47">
        <f>IFERROR(ROUND(Table1[[#This Row],[cancellation time decimal]],0),"not cancelled")</f>
        <v>9</v>
      </c>
      <c r="J6277" s="10">
        <f>IFERROR(MOD(Table1[[#This Row],[cancellation hour rounded]],24),"not cancelled")</f>
        <v>9</v>
      </c>
      <c r="K6277" s="32">
        <f>1/Table1[[#This Row],[Duration (Time between doses '[in hours'])]]</f>
        <v>0.33333333333333331</v>
      </c>
      <c r="L6277" s="33">
        <f>Table1[[#This Row],[number doses per hour]]*INDEX(Table2[price per dose],Table1[[#This Row],[Drug ID]])</f>
        <v>0.29998222222222221</v>
      </c>
      <c r="M6277" s="11" t="b">
        <f>AND(Table1[[#This Row],[hour of cancellation 0 to 23]]&gt;=0,Table1[[#This Row],[hour of cancellation 0 to 23]]&lt;=23)</f>
        <v>1</v>
      </c>
    </row>
    <row r="6278" spans="1:13" x14ac:dyDescent="0.3">
      <c r="A6278" s="1">
        <v>6277</v>
      </c>
      <c r="B6278" s="1">
        <v>1</v>
      </c>
      <c r="C6278" s="2">
        <v>41185.360395165975</v>
      </c>
      <c r="D6278" s="2">
        <v>41245.359722222223</v>
      </c>
      <c r="E6278" s="1">
        <v>8</v>
      </c>
      <c r="F6278" s="2">
        <v>41185.447737311202</v>
      </c>
      <c r="G6278" s="1">
        <v>0</v>
      </c>
      <c r="H6278" s="32">
        <f>IFERROR(HOUR(Table1[[#This Row],[Cancel Date/time]])+MINUTE(Table1[[#This Row],[Cancel Date/time]])/60,"not cancelled")</f>
        <v>10.733333333333333</v>
      </c>
      <c r="I6278" s="47">
        <f>IFERROR(ROUND(Table1[[#This Row],[cancellation time decimal]],0),"not cancelled")</f>
        <v>11</v>
      </c>
      <c r="J6278" s="10">
        <f>IFERROR(MOD(Table1[[#This Row],[cancellation hour rounded]],24),"not cancelled")</f>
        <v>11</v>
      </c>
      <c r="K6278" s="32">
        <f>1/Table1[[#This Row],[Duration (Time between doses '[in hours'])]]</f>
        <v>0.125</v>
      </c>
      <c r="L6278" s="33">
        <f>Table1[[#This Row],[number doses per hour]]*INDEX(Table2[price per dose],Table1[[#This Row],[Drug ID]])</f>
        <v>0.84929166666666667</v>
      </c>
      <c r="M6278" s="11" t="b">
        <f>AND(Table1[[#This Row],[hour of cancellation 0 to 23]]&gt;=0,Table1[[#This Row],[hour of cancellation 0 to 23]]&lt;=23)</f>
        <v>1</v>
      </c>
    </row>
    <row r="6279" spans="1:13" x14ac:dyDescent="0.3">
      <c r="A6279" s="1">
        <v>6278</v>
      </c>
      <c r="B6279" s="1">
        <v>4</v>
      </c>
      <c r="C6279" s="2">
        <v>41185.33769925699</v>
      </c>
      <c r="D6279" s="2">
        <v>41245.337500000001</v>
      </c>
      <c r="E6279" s="1">
        <v>12</v>
      </c>
      <c r="F6279" s="2">
        <v>41187.556384370269</v>
      </c>
      <c r="G6279" s="1">
        <v>0</v>
      </c>
      <c r="H6279" s="32">
        <f>IFERROR(HOUR(Table1[[#This Row],[Cancel Date/time]])+MINUTE(Table1[[#This Row],[Cancel Date/time]])/60,"not cancelled")</f>
        <v>13.35</v>
      </c>
      <c r="I6279" s="47">
        <f>IFERROR(ROUND(Table1[[#This Row],[cancellation time decimal]],0),"not cancelled")</f>
        <v>13</v>
      </c>
      <c r="J6279" s="10">
        <f>IFERROR(MOD(Table1[[#This Row],[cancellation hour rounded]],24),"not cancelled")</f>
        <v>13</v>
      </c>
      <c r="K6279" s="32">
        <f>1/Table1[[#This Row],[Duration (Time between doses '[in hours'])]]</f>
        <v>8.3333333333333329E-2</v>
      </c>
      <c r="L6279" s="33">
        <f>Table1[[#This Row],[number doses per hour]]*INDEX(Table2[price per dose],Table1[[#This Row],[Drug ID]])</f>
        <v>1.448055119047619</v>
      </c>
      <c r="M6279" s="11" t="b">
        <f>AND(Table1[[#This Row],[hour of cancellation 0 to 23]]&gt;=0,Table1[[#This Row],[hour of cancellation 0 to 23]]&lt;=23)</f>
        <v>1</v>
      </c>
    </row>
    <row r="6280" spans="1:13" x14ac:dyDescent="0.3">
      <c r="A6280" s="1">
        <v>6279</v>
      </c>
      <c r="B6280" s="1">
        <v>3</v>
      </c>
      <c r="C6280" s="2">
        <v>41185.348701542709</v>
      </c>
      <c r="D6280" s="2">
        <v>41245.348611111112</v>
      </c>
      <c r="E6280" s="1">
        <v>24</v>
      </c>
      <c r="F6280" s="2">
        <v>41187.732099642315</v>
      </c>
      <c r="G6280" s="1">
        <v>0</v>
      </c>
      <c r="H6280" s="32">
        <f>IFERROR(HOUR(Table1[[#This Row],[Cancel Date/time]])+MINUTE(Table1[[#This Row],[Cancel Date/time]])/60,"not cancelled")</f>
        <v>17.566666666666666</v>
      </c>
      <c r="I6280" s="47">
        <f>IFERROR(ROUND(Table1[[#This Row],[cancellation time decimal]],0),"not cancelled")</f>
        <v>18</v>
      </c>
      <c r="J6280" s="10">
        <f>IFERROR(MOD(Table1[[#This Row],[cancellation hour rounded]],24),"not cancelled")</f>
        <v>18</v>
      </c>
      <c r="K6280" s="32">
        <f>1/Table1[[#This Row],[Duration (Time between doses '[in hours'])]]</f>
        <v>4.1666666666666664E-2</v>
      </c>
      <c r="L6280" s="33">
        <f>Table1[[#This Row],[number doses per hour]]*INDEX(Table2[price per dose],Table1[[#This Row],[Drug ID]])</f>
        <v>0.18133000000000002</v>
      </c>
      <c r="M6280" s="11" t="b">
        <f>AND(Table1[[#This Row],[hour of cancellation 0 to 23]]&gt;=0,Table1[[#This Row],[hour of cancellation 0 to 23]]&lt;=23)</f>
        <v>1</v>
      </c>
    </row>
    <row r="6281" spans="1:13" x14ac:dyDescent="0.3">
      <c r="A6281" s="1">
        <v>6280</v>
      </c>
      <c r="B6281" s="1">
        <v>4</v>
      </c>
      <c r="C6281" s="2">
        <v>41185.360561133515</v>
      </c>
      <c r="D6281" s="2">
        <v>41245.36041666667</v>
      </c>
      <c r="E6281" s="1">
        <v>12</v>
      </c>
      <c r="F6281" s="2">
        <v>41187.360210442515</v>
      </c>
      <c r="G6281" s="1">
        <v>0</v>
      </c>
      <c r="H6281" s="32">
        <f>IFERROR(HOUR(Table1[[#This Row],[Cancel Date/time]])+MINUTE(Table1[[#This Row],[Cancel Date/time]])/60,"not cancelled")</f>
        <v>8.6333333333333329</v>
      </c>
      <c r="I6281" s="47">
        <f>IFERROR(ROUND(Table1[[#This Row],[cancellation time decimal]],0),"not cancelled")</f>
        <v>9</v>
      </c>
      <c r="J6281" s="10">
        <f>IFERROR(MOD(Table1[[#This Row],[cancellation hour rounded]],24),"not cancelled")</f>
        <v>9</v>
      </c>
      <c r="K6281" s="32">
        <f>1/Table1[[#This Row],[Duration (Time between doses '[in hours'])]]</f>
        <v>8.3333333333333329E-2</v>
      </c>
      <c r="L6281" s="33">
        <f>Table1[[#This Row],[number doses per hour]]*INDEX(Table2[price per dose],Table1[[#This Row],[Drug ID]])</f>
        <v>1.448055119047619</v>
      </c>
      <c r="M6281" s="11" t="b">
        <f>AND(Table1[[#This Row],[hour of cancellation 0 to 23]]&gt;=0,Table1[[#This Row],[hour of cancellation 0 to 23]]&lt;=23)</f>
        <v>1</v>
      </c>
    </row>
    <row r="6282" spans="1:13" x14ac:dyDescent="0.3">
      <c r="A6282" s="1">
        <v>6281</v>
      </c>
      <c r="B6282" s="1">
        <v>6</v>
      </c>
      <c r="C6282" s="2">
        <v>41185.403296954304</v>
      </c>
      <c r="D6282" s="2">
        <v>41245.402777777781</v>
      </c>
      <c r="E6282" s="1">
        <v>24</v>
      </c>
      <c r="F6282" s="2">
        <v>41188.42477706771</v>
      </c>
      <c r="G6282" s="1">
        <v>0</v>
      </c>
      <c r="H6282" s="32">
        <f>IFERROR(HOUR(Table1[[#This Row],[Cancel Date/time]])+MINUTE(Table1[[#This Row],[Cancel Date/time]])/60,"not cancelled")</f>
        <v>10.183333333333334</v>
      </c>
      <c r="I6282" s="47">
        <f>IFERROR(ROUND(Table1[[#This Row],[cancellation time decimal]],0),"not cancelled")</f>
        <v>10</v>
      </c>
      <c r="J6282" s="10">
        <f>IFERROR(MOD(Table1[[#This Row],[cancellation hour rounded]],24),"not cancelled")</f>
        <v>10</v>
      </c>
      <c r="K6282" s="32">
        <f>1/Table1[[#This Row],[Duration (Time between doses '[in hours'])]]</f>
        <v>4.1666666666666664E-2</v>
      </c>
      <c r="L6282" s="33">
        <f>Table1[[#This Row],[number doses per hour]]*INDEX(Table2[price per dose],Table1[[#This Row],[Drug ID]])</f>
        <v>0.35218749999999999</v>
      </c>
      <c r="M6282" s="11" t="b">
        <f>AND(Table1[[#This Row],[hour of cancellation 0 to 23]]&gt;=0,Table1[[#This Row],[hour of cancellation 0 to 23]]&lt;=23)</f>
        <v>1</v>
      </c>
    </row>
    <row r="6283" spans="1:13" hidden="1" x14ac:dyDescent="0.3">
      <c r="A6283" s="1">
        <v>6282</v>
      </c>
      <c r="B6283" s="1">
        <v>1</v>
      </c>
      <c r="C6283" s="2">
        <v>41185.515547420982</v>
      </c>
      <c r="D6283" s="2">
        <v>41189.598240502295</v>
      </c>
      <c r="E6283" s="1">
        <v>8</v>
      </c>
      <c r="F6283" s="2" t="s">
        <v>5</v>
      </c>
      <c r="G6283" s="1">
        <v>0</v>
      </c>
      <c r="H6283" s="32" t="str">
        <f>IFERROR(HOUR(Table1[[#This Row],[Cancel Date/time]])+MINUTE(Table1[[#This Row],[Cancel Date/time]])/60,"not cancelled")</f>
        <v>not cancelled</v>
      </c>
      <c r="I6283" s="47" t="str">
        <f>IFERROR(ROUND(Table1[[#This Row],[cancellation time decimal]],0),"not cancelled")</f>
        <v>not cancelled</v>
      </c>
      <c r="J6283" s="10" t="str">
        <f>IFERROR(MOD(Table1[[#This Row],[cancellation hour rounded]],24),"not cancelled")</f>
        <v>not cancelled</v>
      </c>
      <c r="K6283" s="32">
        <f>1/Table1[[#This Row],[Duration (Time between doses '[in hours'])]]</f>
        <v>0.125</v>
      </c>
      <c r="L6283" s="33">
        <f>Table1[[#This Row],[number doses per hour]]*INDEX(Table2[price per dose],Table1[[#This Row],[Drug ID]])</f>
        <v>0.84929166666666667</v>
      </c>
      <c r="M6283" s="11" t="b">
        <f>AND(Table1[[#This Row],[hour of cancellation 0 to 23]]&gt;=0,Table1[[#This Row],[hour of cancellation 0 to 23]]&lt;=23)</f>
        <v>0</v>
      </c>
    </row>
    <row r="6284" spans="1:13" x14ac:dyDescent="0.3">
      <c r="A6284" s="1">
        <v>6283</v>
      </c>
      <c r="B6284" s="1">
        <v>1</v>
      </c>
      <c r="C6284" s="2">
        <v>41185.502297023631</v>
      </c>
      <c r="D6284" s="2">
        <v>41245.502083333333</v>
      </c>
      <c r="E6284" s="1">
        <v>12</v>
      </c>
      <c r="F6284" s="2">
        <v>41186.522792428696</v>
      </c>
      <c r="G6284" s="1">
        <v>0</v>
      </c>
      <c r="H6284" s="32">
        <f>IFERROR(HOUR(Table1[[#This Row],[Cancel Date/time]])+MINUTE(Table1[[#This Row],[Cancel Date/time]])/60,"not cancelled")</f>
        <v>12.533333333333333</v>
      </c>
      <c r="I6284" s="47">
        <f>IFERROR(ROUND(Table1[[#This Row],[cancellation time decimal]],0),"not cancelled")</f>
        <v>13</v>
      </c>
      <c r="J6284" s="10">
        <f>IFERROR(MOD(Table1[[#This Row],[cancellation hour rounded]],24),"not cancelled")</f>
        <v>13</v>
      </c>
      <c r="K6284" s="32">
        <f>1/Table1[[#This Row],[Duration (Time between doses '[in hours'])]]</f>
        <v>8.3333333333333329E-2</v>
      </c>
      <c r="L6284" s="33">
        <f>Table1[[#This Row],[number doses per hour]]*INDEX(Table2[price per dose],Table1[[#This Row],[Drug ID]])</f>
        <v>0.56619444444444444</v>
      </c>
      <c r="M6284" s="11" t="b">
        <f>AND(Table1[[#This Row],[hour of cancellation 0 to 23]]&gt;=0,Table1[[#This Row],[hour of cancellation 0 to 23]]&lt;=23)</f>
        <v>1</v>
      </c>
    </row>
    <row r="6285" spans="1:13" x14ac:dyDescent="0.3">
      <c r="A6285" s="1">
        <v>6284</v>
      </c>
      <c r="B6285" s="1">
        <v>5</v>
      </c>
      <c r="C6285" s="2">
        <v>41185.554500032653</v>
      </c>
      <c r="D6285" s="2">
        <v>41245.554166666661</v>
      </c>
      <c r="E6285" s="1">
        <v>24</v>
      </c>
      <c r="F6285" s="2">
        <v>41189.840186530797</v>
      </c>
      <c r="G6285" s="1">
        <v>0</v>
      </c>
      <c r="H6285" s="32">
        <f>IFERROR(HOUR(Table1[[#This Row],[Cancel Date/time]])+MINUTE(Table1[[#This Row],[Cancel Date/time]])/60,"not cancelled")</f>
        <v>20.149999999999999</v>
      </c>
      <c r="I6285" s="47">
        <f>IFERROR(ROUND(Table1[[#This Row],[cancellation time decimal]],0),"not cancelled")</f>
        <v>20</v>
      </c>
      <c r="J6285" s="10">
        <f>IFERROR(MOD(Table1[[#This Row],[cancellation hour rounded]],24),"not cancelled")</f>
        <v>20</v>
      </c>
      <c r="K6285" s="32">
        <f>1/Table1[[#This Row],[Duration (Time between doses '[in hours'])]]</f>
        <v>4.1666666666666664E-2</v>
      </c>
      <c r="L6285" s="33">
        <f>Table1[[#This Row],[number doses per hour]]*INDEX(Table2[price per dose],Table1[[#This Row],[Drug ID]])</f>
        <v>0.2815833333333333</v>
      </c>
      <c r="M6285" s="11" t="b">
        <f>AND(Table1[[#This Row],[hour of cancellation 0 to 23]]&gt;=0,Table1[[#This Row],[hour of cancellation 0 to 23]]&lt;=23)</f>
        <v>1</v>
      </c>
    </row>
    <row r="6286" spans="1:13" x14ac:dyDescent="0.3">
      <c r="A6286" s="1">
        <v>6285</v>
      </c>
      <c r="B6286" s="1">
        <v>1</v>
      </c>
      <c r="C6286" s="2">
        <v>41185.662260623154</v>
      </c>
      <c r="D6286" s="2">
        <v>41245.661805555559</v>
      </c>
      <c r="E6286" s="1">
        <v>12</v>
      </c>
      <c r="F6286" s="2">
        <v>41186.408055670268</v>
      </c>
      <c r="G6286" s="1">
        <v>0</v>
      </c>
      <c r="H6286" s="32">
        <f>IFERROR(HOUR(Table1[[#This Row],[Cancel Date/time]])+MINUTE(Table1[[#This Row],[Cancel Date/time]])/60,"not cancelled")</f>
        <v>9.7833333333333332</v>
      </c>
      <c r="I6286" s="47">
        <f>IFERROR(ROUND(Table1[[#This Row],[cancellation time decimal]],0),"not cancelled")</f>
        <v>10</v>
      </c>
      <c r="J6286" s="10">
        <f>IFERROR(MOD(Table1[[#This Row],[cancellation hour rounded]],24),"not cancelled")</f>
        <v>10</v>
      </c>
      <c r="K6286" s="32">
        <f>1/Table1[[#This Row],[Duration (Time between doses '[in hours'])]]</f>
        <v>8.3333333333333329E-2</v>
      </c>
      <c r="L6286" s="33">
        <f>Table1[[#This Row],[number doses per hour]]*INDEX(Table2[price per dose],Table1[[#This Row],[Drug ID]])</f>
        <v>0.56619444444444444</v>
      </c>
      <c r="M6286" s="11" t="b">
        <f>AND(Table1[[#This Row],[hour of cancellation 0 to 23]]&gt;=0,Table1[[#This Row],[hour of cancellation 0 to 23]]&lt;=23)</f>
        <v>1</v>
      </c>
    </row>
    <row r="6287" spans="1:13" hidden="1" x14ac:dyDescent="0.3">
      <c r="A6287" s="1">
        <v>6286</v>
      </c>
      <c r="B6287" s="1">
        <v>6</v>
      </c>
      <c r="C6287" s="2">
        <v>41185.686602053778</v>
      </c>
      <c r="D6287" s="2">
        <v>41189.977773978906</v>
      </c>
      <c r="E6287" s="1">
        <v>24</v>
      </c>
      <c r="F6287" s="2" t="s">
        <v>5</v>
      </c>
      <c r="G6287" s="1">
        <v>0</v>
      </c>
      <c r="H6287" s="32" t="str">
        <f>IFERROR(HOUR(Table1[[#This Row],[Cancel Date/time]])+MINUTE(Table1[[#This Row],[Cancel Date/time]])/60,"not cancelled")</f>
        <v>not cancelled</v>
      </c>
      <c r="I6287" s="47" t="str">
        <f>IFERROR(ROUND(Table1[[#This Row],[cancellation time decimal]],0),"not cancelled")</f>
        <v>not cancelled</v>
      </c>
      <c r="J6287" s="10" t="str">
        <f>IFERROR(MOD(Table1[[#This Row],[cancellation hour rounded]],24),"not cancelled")</f>
        <v>not cancelled</v>
      </c>
      <c r="K6287" s="32">
        <f>1/Table1[[#This Row],[Duration (Time between doses '[in hours'])]]</f>
        <v>4.1666666666666664E-2</v>
      </c>
      <c r="L6287" s="33">
        <f>Table1[[#This Row],[number doses per hour]]*INDEX(Table2[price per dose],Table1[[#This Row],[Drug ID]])</f>
        <v>0.35218749999999999</v>
      </c>
      <c r="M6287" s="11" t="b">
        <f>AND(Table1[[#This Row],[hour of cancellation 0 to 23]]&gt;=0,Table1[[#This Row],[hour of cancellation 0 to 23]]&lt;=23)</f>
        <v>0</v>
      </c>
    </row>
    <row r="6288" spans="1:13" x14ac:dyDescent="0.3">
      <c r="A6288" s="1">
        <v>6287</v>
      </c>
      <c r="B6288" s="1">
        <v>5</v>
      </c>
      <c r="C6288" s="2">
        <v>41185.688969353949</v>
      </c>
      <c r="D6288" s="2">
        <v>41245.688888888886</v>
      </c>
      <c r="E6288" s="1">
        <v>24</v>
      </c>
      <c r="F6288" s="2">
        <v>41189.310676022236</v>
      </c>
      <c r="G6288" s="1">
        <v>0</v>
      </c>
      <c r="H6288" s="32">
        <f>IFERROR(HOUR(Table1[[#This Row],[Cancel Date/time]])+MINUTE(Table1[[#This Row],[Cancel Date/time]])/60,"not cancelled")</f>
        <v>7.45</v>
      </c>
      <c r="I6288" s="47">
        <f>IFERROR(ROUND(Table1[[#This Row],[cancellation time decimal]],0),"not cancelled")</f>
        <v>7</v>
      </c>
      <c r="J6288" s="10">
        <f>IFERROR(MOD(Table1[[#This Row],[cancellation hour rounded]],24),"not cancelled")</f>
        <v>7</v>
      </c>
      <c r="K6288" s="32">
        <f>1/Table1[[#This Row],[Duration (Time between doses '[in hours'])]]</f>
        <v>4.1666666666666664E-2</v>
      </c>
      <c r="L6288" s="33">
        <f>Table1[[#This Row],[number doses per hour]]*INDEX(Table2[price per dose],Table1[[#This Row],[Drug ID]])</f>
        <v>0.2815833333333333</v>
      </c>
      <c r="M6288" s="11" t="b">
        <f>AND(Table1[[#This Row],[hour of cancellation 0 to 23]]&gt;=0,Table1[[#This Row],[hour of cancellation 0 to 23]]&lt;=23)</f>
        <v>1</v>
      </c>
    </row>
    <row r="6289" spans="1:13" x14ac:dyDescent="0.3">
      <c r="A6289" s="1">
        <v>6288</v>
      </c>
      <c r="B6289" s="1">
        <v>1</v>
      </c>
      <c r="C6289" s="2">
        <v>41185.674923624632</v>
      </c>
      <c r="D6289" s="2">
        <v>41245.674305555556</v>
      </c>
      <c r="E6289" s="1">
        <v>12</v>
      </c>
      <c r="F6289" s="2">
        <v>41186.387135354817</v>
      </c>
      <c r="G6289" s="1">
        <v>0</v>
      </c>
      <c r="H6289" s="32">
        <f>IFERROR(HOUR(Table1[[#This Row],[Cancel Date/time]])+MINUTE(Table1[[#This Row],[Cancel Date/time]])/60,"not cancelled")</f>
        <v>9.2833333333333332</v>
      </c>
      <c r="I6289" s="47">
        <f>IFERROR(ROUND(Table1[[#This Row],[cancellation time decimal]],0),"not cancelled")</f>
        <v>9</v>
      </c>
      <c r="J6289" s="10">
        <f>IFERROR(MOD(Table1[[#This Row],[cancellation hour rounded]],24),"not cancelled")</f>
        <v>9</v>
      </c>
      <c r="K6289" s="32">
        <f>1/Table1[[#This Row],[Duration (Time between doses '[in hours'])]]</f>
        <v>8.3333333333333329E-2</v>
      </c>
      <c r="L6289" s="33">
        <f>Table1[[#This Row],[number doses per hour]]*INDEX(Table2[price per dose],Table1[[#This Row],[Drug ID]])</f>
        <v>0.56619444444444444</v>
      </c>
      <c r="M6289" s="11" t="b">
        <f>AND(Table1[[#This Row],[hour of cancellation 0 to 23]]&gt;=0,Table1[[#This Row],[hour of cancellation 0 to 23]]&lt;=23)</f>
        <v>1</v>
      </c>
    </row>
    <row r="6290" spans="1:13" x14ac:dyDescent="0.3">
      <c r="A6290" s="1">
        <v>6289</v>
      </c>
      <c r="B6290" s="1">
        <v>3</v>
      </c>
      <c r="C6290" s="2">
        <v>41185.668771227385</v>
      </c>
      <c r="D6290" s="2">
        <v>41245.668749999997</v>
      </c>
      <c r="E6290" s="1">
        <v>24</v>
      </c>
      <c r="F6290" s="2">
        <v>41188.952806075591</v>
      </c>
      <c r="G6290" s="1">
        <v>0</v>
      </c>
      <c r="H6290" s="32">
        <f>IFERROR(HOUR(Table1[[#This Row],[Cancel Date/time]])+MINUTE(Table1[[#This Row],[Cancel Date/time]])/60,"not cancelled")</f>
        <v>22.866666666666667</v>
      </c>
      <c r="I6290" s="47">
        <f>IFERROR(ROUND(Table1[[#This Row],[cancellation time decimal]],0),"not cancelled")</f>
        <v>23</v>
      </c>
      <c r="J6290" s="10">
        <f>IFERROR(MOD(Table1[[#This Row],[cancellation hour rounded]],24),"not cancelled")</f>
        <v>23</v>
      </c>
      <c r="K6290" s="32">
        <f>1/Table1[[#This Row],[Duration (Time between doses '[in hours'])]]</f>
        <v>4.1666666666666664E-2</v>
      </c>
      <c r="L6290" s="33">
        <f>Table1[[#This Row],[number doses per hour]]*INDEX(Table2[price per dose],Table1[[#This Row],[Drug ID]])</f>
        <v>0.18133000000000002</v>
      </c>
      <c r="M6290" s="11" t="b">
        <f>AND(Table1[[#This Row],[hour of cancellation 0 to 23]]&gt;=0,Table1[[#This Row],[hour of cancellation 0 to 23]]&lt;=23)</f>
        <v>1</v>
      </c>
    </row>
    <row r="6291" spans="1:13" x14ac:dyDescent="0.3">
      <c r="A6291" s="1">
        <v>6290</v>
      </c>
      <c r="B6291" s="1">
        <v>1</v>
      </c>
      <c r="C6291" s="2">
        <v>41185.716400312056</v>
      </c>
      <c r="D6291" s="2">
        <v>41245.715972222228</v>
      </c>
      <c r="E6291" s="1">
        <v>8</v>
      </c>
      <c r="F6291" s="2">
        <v>41186.411705953302</v>
      </c>
      <c r="G6291" s="1">
        <v>0</v>
      </c>
      <c r="H6291" s="32">
        <f>IFERROR(HOUR(Table1[[#This Row],[Cancel Date/time]])+MINUTE(Table1[[#This Row],[Cancel Date/time]])/60,"not cancelled")</f>
        <v>9.8666666666666671</v>
      </c>
      <c r="I6291" s="47">
        <f>IFERROR(ROUND(Table1[[#This Row],[cancellation time decimal]],0),"not cancelled")</f>
        <v>10</v>
      </c>
      <c r="J6291" s="10">
        <f>IFERROR(MOD(Table1[[#This Row],[cancellation hour rounded]],24),"not cancelled")</f>
        <v>10</v>
      </c>
      <c r="K6291" s="32">
        <f>1/Table1[[#This Row],[Duration (Time between doses '[in hours'])]]</f>
        <v>0.125</v>
      </c>
      <c r="L6291" s="33">
        <f>Table1[[#This Row],[number doses per hour]]*INDEX(Table2[price per dose],Table1[[#This Row],[Drug ID]])</f>
        <v>0.84929166666666667</v>
      </c>
      <c r="M6291" s="11" t="b">
        <f>AND(Table1[[#This Row],[hour of cancellation 0 to 23]]&gt;=0,Table1[[#This Row],[hour of cancellation 0 to 23]]&lt;=23)</f>
        <v>1</v>
      </c>
    </row>
    <row r="6292" spans="1:13" x14ac:dyDescent="0.3">
      <c r="A6292" s="1">
        <v>6291</v>
      </c>
      <c r="B6292" s="1">
        <v>11</v>
      </c>
      <c r="C6292" s="2">
        <v>41185.742574958764</v>
      </c>
      <c r="D6292" s="2">
        <v>41245.742361111115</v>
      </c>
      <c r="E6292" s="1">
        <v>1</v>
      </c>
      <c r="F6292" s="2">
        <v>41192.743477970791</v>
      </c>
      <c r="G6292" s="1">
        <v>2</v>
      </c>
      <c r="H6292" s="32">
        <f>IFERROR(HOUR(Table1[[#This Row],[Cancel Date/time]])+MINUTE(Table1[[#This Row],[Cancel Date/time]])/60,"not cancelled")</f>
        <v>17.833333333333332</v>
      </c>
      <c r="I6292" s="47">
        <f>IFERROR(ROUND(Table1[[#This Row],[cancellation time decimal]],0),"not cancelled")</f>
        <v>18</v>
      </c>
      <c r="J6292" s="10">
        <f>IFERROR(MOD(Table1[[#This Row],[cancellation hour rounded]],24),"not cancelled")</f>
        <v>18</v>
      </c>
      <c r="K6292" s="32">
        <f>1/Table1[[#This Row],[Duration (Time between doses '[in hours'])]]</f>
        <v>1</v>
      </c>
      <c r="L6292" s="33">
        <f>Table1[[#This Row],[number doses per hour]]*INDEX(Table2[price per dose],Table1[[#This Row],[Drug ID]])</f>
        <v>1</v>
      </c>
      <c r="M6292" s="11" t="b">
        <f>AND(Table1[[#This Row],[hour of cancellation 0 to 23]]&gt;=0,Table1[[#This Row],[hour of cancellation 0 to 23]]&lt;=23)</f>
        <v>1</v>
      </c>
    </row>
    <row r="6293" spans="1:13" x14ac:dyDescent="0.3">
      <c r="A6293" s="1">
        <v>6292</v>
      </c>
      <c r="B6293" s="1">
        <v>1</v>
      </c>
      <c r="C6293" s="2">
        <v>41185.718011861085</v>
      </c>
      <c r="D6293" s="2">
        <v>41245.717361111114</v>
      </c>
      <c r="E6293" s="1">
        <v>8</v>
      </c>
      <c r="F6293" s="2">
        <v>41186.447604792782</v>
      </c>
      <c r="G6293" s="1">
        <v>0</v>
      </c>
      <c r="H6293" s="32">
        <f>IFERROR(HOUR(Table1[[#This Row],[Cancel Date/time]])+MINUTE(Table1[[#This Row],[Cancel Date/time]])/60,"not cancelled")</f>
        <v>10.733333333333333</v>
      </c>
      <c r="I6293" s="47">
        <f>IFERROR(ROUND(Table1[[#This Row],[cancellation time decimal]],0),"not cancelled")</f>
        <v>11</v>
      </c>
      <c r="J6293" s="10">
        <f>IFERROR(MOD(Table1[[#This Row],[cancellation hour rounded]],24),"not cancelled")</f>
        <v>11</v>
      </c>
      <c r="K6293" s="32">
        <f>1/Table1[[#This Row],[Duration (Time between doses '[in hours'])]]</f>
        <v>0.125</v>
      </c>
      <c r="L6293" s="33">
        <f>Table1[[#This Row],[number doses per hour]]*INDEX(Table2[price per dose],Table1[[#This Row],[Drug ID]])</f>
        <v>0.84929166666666667</v>
      </c>
      <c r="M6293" s="11" t="b">
        <f>AND(Table1[[#This Row],[hour of cancellation 0 to 23]]&gt;=0,Table1[[#This Row],[hour of cancellation 0 to 23]]&lt;=23)</f>
        <v>1</v>
      </c>
    </row>
    <row r="6294" spans="1:13" x14ac:dyDescent="0.3">
      <c r="A6294" s="1">
        <v>6293</v>
      </c>
      <c r="B6294" s="1">
        <v>1</v>
      </c>
      <c r="C6294" s="2">
        <v>41185.781054487612</v>
      </c>
      <c r="D6294" s="2">
        <v>41245.780555555553</v>
      </c>
      <c r="E6294" s="1">
        <v>8</v>
      </c>
      <c r="F6294" s="2">
        <v>41185.996739159178</v>
      </c>
      <c r="G6294" s="1">
        <v>0</v>
      </c>
      <c r="H6294" s="32">
        <f>IFERROR(HOUR(Table1[[#This Row],[Cancel Date/time]])+MINUTE(Table1[[#This Row],[Cancel Date/time]])/60,"not cancelled")</f>
        <v>23.916666666666668</v>
      </c>
      <c r="I6294" s="47">
        <f>IFERROR(ROUND(Table1[[#This Row],[cancellation time decimal]],0),"not cancelled")</f>
        <v>24</v>
      </c>
      <c r="J6294" s="10">
        <f>IFERROR(MOD(Table1[[#This Row],[cancellation hour rounded]],24),"not cancelled")</f>
        <v>0</v>
      </c>
      <c r="K6294" s="32">
        <f>1/Table1[[#This Row],[Duration (Time between doses '[in hours'])]]</f>
        <v>0.125</v>
      </c>
      <c r="L6294" s="33">
        <f>Table1[[#This Row],[number doses per hour]]*INDEX(Table2[price per dose],Table1[[#This Row],[Drug ID]])</f>
        <v>0.84929166666666667</v>
      </c>
      <c r="M6294" s="11" t="b">
        <f>AND(Table1[[#This Row],[hour of cancellation 0 to 23]]&gt;=0,Table1[[#This Row],[hour of cancellation 0 to 23]]&lt;=23)</f>
        <v>1</v>
      </c>
    </row>
    <row r="6295" spans="1:13" x14ac:dyDescent="0.3">
      <c r="A6295" s="1">
        <v>6294</v>
      </c>
      <c r="B6295" s="1">
        <v>6</v>
      </c>
      <c r="C6295" s="2">
        <v>41185.840177801685</v>
      </c>
      <c r="D6295" s="2">
        <v>41245.839583333334</v>
      </c>
      <c r="E6295" s="1">
        <v>24</v>
      </c>
      <c r="F6295" s="2">
        <v>41197.602196486492</v>
      </c>
      <c r="G6295" s="1">
        <v>0</v>
      </c>
      <c r="H6295" s="32">
        <f>IFERROR(HOUR(Table1[[#This Row],[Cancel Date/time]])+MINUTE(Table1[[#This Row],[Cancel Date/time]])/60,"not cancelled")</f>
        <v>14.45</v>
      </c>
      <c r="I6295" s="47">
        <f>IFERROR(ROUND(Table1[[#This Row],[cancellation time decimal]],0),"not cancelled")</f>
        <v>14</v>
      </c>
      <c r="J6295" s="10">
        <f>IFERROR(MOD(Table1[[#This Row],[cancellation hour rounded]],24),"not cancelled")</f>
        <v>14</v>
      </c>
      <c r="K6295" s="32">
        <f>1/Table1[[#This Row],[Duration (Time between doses '[in hours'])]]</f>
        <v>4.1666666666666664E-2</v>
      </c>
      <c r="L6295" s="33">
        <f>Table1[[#This Row],[number doses per hour]]*INDEX(Table2[price per dose],Table1[[#This Row],[Drug ID]])</f>
        <v>0.35218749999999999</v>
      </c>
      <c r="M6295" s="11" t="b">
        <f>AND(Table1[[#This Row],[hour of cancellation 0 to 23]]&gt;=0,Table1[[#This Row],[hour of cancellation 0 to 23]]&lt;=23)</f>
        <v>1</v>
      </c>
    </row>
    <row r="6296" spans="1:13" x14ac:dyDescent="0.3">
      <c r="A6296" s="1">
        <v>6295</v>
      </c>
      <c r="B6296" s="1">
        <v>3</v>
      </c>
      <c r="C6296" s="2">
        <v>41185.882857380355</v>
      </c>
      <c r="D6296" s="2">
        <v>41245.882638888892</v>
      </c>
      <c r="E6296" s="1">
        <v>24</v>
      </c>
      <c r="F6296" s="2">
        <v>41187.877978745346</v>
      </c>
      <c r="G6296" s="1">
        <v>0</v>
      </c>
      <c r="H6296" s="32">
        <f>IFERROR(HOUR(Table1[[#This Row],[Cancel Date/time]])+MINUTE(Table1[[#This Row],[Cancel Date/time]])/60,"not cancelled")</f>
        <v>21.066666666666666</v>
      </c>
      <c r="I6296" s="47">
        <f>IFERROR(ROUND(Table1[[#This Row],[cancellation time decimal]],0),"not cancelled")</f>
        <v>21</v>
      </c>
      <c r="J6296" s="10">
        <f>IFERROR(MOD(Table1[[#This Row],[cancellation hour rounded]],24),"not cancelled")</f>
        <v>21</v>
      </c>
      <c r="K6296" s="32">
        <f>1/Table1[[#This Row],[Duration (Time between doses '[in hours'])]]</f>
        <v>4.1666666666666664E-2</v>
      </c>
      <c r="L6296" s="33">
        <f>Table1[[#This Row],[number doses per hour]]*INDEX(Table2[price per dose],Table1[[#This Row],[Drug ID]])</f>
        <v>0.18133000000000002</v>
      </c>
      <c r="M6296" s="11" t="b">
        <f>AND(Table1[[#This Row],[hour of cancellation 0 to 23]]&gt;=0,Table1[[#This Row],[hour of cancellation 0 to 23]]&lt;=23)</f>
        <v>1</v>
      </c>
    </row>
    <row r="6297" spans="1:13" x14ac:dyDescent="0.3">
      <c r="A6297" s="1">
        <v>6296</v>
      </c>
      <c r="B6297" s="1">
        <v>10</v>
      </c>
      <c r="C6297" s="2">
        <v>41185.956042366677</v>
      </c>
      <c r="D6297" s="2">
        <v>41245.955555555556</v>
      </c>
      <c r="E6297" s="1">
        <v>1</v>
      </c>
      <c r="F6297" s="2">
        <v>41192.480233782204</v>
      </c>
      <c r="G6297" s="1">
        <v>2</v>
      </c>
      <c r="H6297" s="32">
        <f>IFERROR(HOUR(Table1[[#This Row],[Cancel Date/time]])+MINUTE(Table1[[#This Row],[Cancel Date/time]])/60,"not cancelled")</f>
        <v>11.516666666666667</v>
      </c>
      <c r="I6297" s="47">
        <f>IFERROR(ROUND(Table1[[#This Row],[cancellation time decimal]],0),"not cancelled")</f>
        <v>12</v>
      </c>
      <c r="J6297" s="10">
        <f>IFERROR(MOD(Table1[[#This Row],[cancellation hour rounded]],24),"not cancelled")</f>
        <v>12</v>
      </c>
      <c r="K6297" s="32">
        <f>1/Table1[[#This Row],[Duration (Time between doses '[in hours'])]]</f>
        <v>1</v>
      </c>
      <c r="L6297" s="33">
        <f>Table1[[#This Row],[number doses per hour]]*INDEX(Table2[price per dose],Table1[[#This Row],[Drug ID]])</f>
        <v>2.5716000000000001</v>
      </c>
      <c r="M6297" s="11" t="b">
        <f>AND(Table1[[#This Row],[hour of cancellation 0 to 23]]&gt;=0,Table1[[#This Row],[hour of cancellation 0 to 23]]&lt;=23)</f>
        <v>1</v>
      </c>
    </row>
    <row r="6298" spans="1:13" x14ac:dyDescent="0.3">
      <c r="A6298" s="1">
        <v>6297</v>
      </c>
      <c r="B6298" s="1">
        <v>10</v>
      </c>
      <c r="C6298" s="2">
        <v>41185.930756006994</v>
      </c>
      <c r="D6298" s="2">
        <v>41245.930555555555</v>
      </c>
      <c r="E6298" s="1">
        <v>1</v>
      </c>
      <c r="F6298" s="2">
        <v>41189.608139276577</v>
      </c>
      <c r="G6298" s="1">
        <v>2</v>
      </c>
      <c r="H6298" s="32">
        <f>IFERROR(HOUR(Table1[[#This Row],[Cancel Date/time]])+MINUTE(Table1[[#This Row],[Cancel Date/time]])/60,"not cancelled")</f>
        <v>14.583333333333334</v>
      </c>
      <c r="I6298" s="47">
        <f>IFERROR(ROUND(Table1[[#This Row],[cancellation time decimal]],0),"not cancelled")</f>
        <v>15</v>
      </c>
      <c r="J6298" s="10">
        <f>IFERROR(MOD(Table1[[#This Row],[cancellation hour rounded]],24),"not cancelled")</f>
        <v>15</v>
      </c>
      <c r="K6298" s="32">
        <f>1/Table1[[#This Row],[Duration (Time between doses '[in hours'])]]</f>
        <v>1</v>
      </c>
      <c r="L6298" s="33">
        <f>Table1[[#This Row],[number doses per hour]]*INDEX(Table2[price per dose],Table1[[#This Row],[Drug ID]])</f>
        <v>2.5716000000000001</v>
      </c>
      <c r="M6298" s="11" t="b">
        <f>AND(Table1[[#This Row],[hour of cancellation 0 to 23]]&gt;=0,Table1[[#This Row],[hour of cancellation 0 to 23]]&lt;=23)</f>
        <v>1</v>
      </c>
    </row>
    <row r="6299" spans="1:13" x14ac:dyDescent="0.3">
      <c r="A6299" s="1">
        <v>6298</v>
      </c>
      <c r="B6299" s="1">
        <v>6</v>
      </c>
      <c r="C6299" s="2">
        <v>41186.027638388892</v>
      </c>
      <c r="D6299" s="2">
        <v>41246.027083333334</v>
      </c>
      <c r="E6299" s="1">
        <v>24</v>
      </c>
      <c r="F6299" s="2">
        <v>41190.592264286694</v>
      </c>
      <c r="G6299" s="1">
        <v>0</v>
      </c>
      <c r="H6299" s="32">
        <f>IFERROR(HOUR(Table1[[#This Row],[Cancel Date/time]])+MINUTE(Table1[[#This Row],[Cancel Date/time]])/60,"not cancelled")</f>
        <v>14.2</v>
      </c>
      <c r="I6299" s="47">
        <f>IFERROR(ROUND(Table1[[#This Row],[cancellation time decimal]],0),"not cancelled")</f>
        <v>14</v>
      </c>
      <c r="J6299" s="10">
        <f>IFERROR(MOD(Table1[[#This Row],[cancellation hour rounded]],24),"not cancelled")</f>
        <v>14</v>
      </c>
      <c r="K6299" s="32">
        <f>1/Table1[[#This Row],[Duration (Time between doses '[in hours'])]]</f>
        <v>4.1666666666666664E-2</v>
      </c>
      <c r="L6299" s="33">
        <f>Table1[[#This Row],[number doses per hour]]*INDEX(Table2[price per dose],Table1[[#This Row],[Drug ID]])</f>
        <v>0.35218749999999999</v>
      </c>
      <c r="M6299" s="11" t="b">
        <f>AND(Table1[[#This Row],[hour of cancellation 0 to 23]]&gt;=0,Table1[[#This Row],[hour of cancellation 0 to 23]]&lt;=23)</f>
        <v>1</v>
      </c>
    </row>
    <row r="6300" spans="1:13" x14ac:dyDescent="0.3">
      <c r="A6300" s="1">
        <v>6299</v>
      </c>
      <c r="B6300" s="1">
        <v>1</v>
      </c>
      <c r="C6300" s="2">
        <v>41186.052056488334</v>
      </c>
      <c r="D6300" s="2">
        <v>41246.051388888889</v>
      </c>
      <c r="E6300" s="1">
        <v>12</v>
      </c>
      <c r="F6300" s="2">
        <v>41187.936121742103</v>
      </c>
      <c r="G6300" s="1">
        <v>0</v>
      </c>
      <c r="H6300" s="32">
        <f>IFERROR(HOUR(Table1[[#This Row],[Cancel Date/time]])+MINUTE(Table1[[#This Row],[Cancel Date/time]])/60,"not cancelled")</f>
        <v>22.466666666666665</v>
      </c>
      <c r="I6300" s="47">
        <f>IFERROR(ROUND(Table1[[#This Row],[cancellation time decimal]],0),"not cancelled")</f>
        <v>22</v>
      </c>
      <c r="J6300" s="10">
        <f>IFERROR(MOD(Table1[[#This Row],[cancellation hour rounded]],24),"not cancelled")</f>
        <v>22</v>
      </c>
      <c r="K6300" s="32">
        <f>1/Table1[[#This Row],[Duration (Time between doses '[in hours'])]]</f>
        <v>8.3333333333333329E-2</v>
      </c>
      <c r="L6300" s="33">
        <f>Table1[[#This Row],[number doses per hour]]*INDEX(Table2[price per dose],Table1[[#This Row],[Drug ID]])</f>
        <v>0.56619444444444444</v>
      </c>
      <c r="M6300" s="11" t="b">
        <f>AND(Table1[[#This Row],[hour of cancellation 0 to 23]]&gt;=0,Table1[[#This Row],[hour of cancellation 0 to 23]]&lt;=23)</f>
        <v>1</v>
      </c>
    </row>
    <row r="6301" spans="1:13" x14ac:dyDescent="0.3">
      <c r="A6301" s="1">
        <v>6300</v>
      </c>
      <c r="B6301" s="1">
        <v>3</v>
      </c>
      <c r="C6301" s="2">
        <v>41186.231737099974</v>
      </c>
      <c r="D6301" s="2">
        <v>41246.231250000004</v>
      </c>
      <c r="E6301" s="1">
        <v>24</v>
      </c>
      <c r="F6301" s="2">
        <v>41189.492118542934</v>
      </c>
      <c r="G6301" s="1">
        <v>0</v>
      </c>
      <c r="H6301" s="32">
        <f>IFERROR(HOUR(Table1[[#This Row],[Cancel Date/time]])+MINUTE(Table1[[#This Row],[Cancel Date/time]])/60,"not cancelled")</f>
        <v>11.8</v>
      </c>
      <c r="I6301" s="47">
        <f>IFERROR(ROUND(Table1[[#This Row],[cancellation time decimal]],0),"not cancelled")</f>
        <v>12</v>
      </c>
      <c r="J6301" s="10">
        <f>IFERROR(MOD(Table1[[#This Row],[cancellation hour rounded]],24),"not cancelled")</f>
        <v>12</v>
      </c>
      <c r="K6301" s="32">
        <f>1/Table1[[#This Row],[Duration (Time between doses '[in hours'])]]</f>
        <v>4.1666666666666664E-2</v>
      </c>
      <c r="L6301" s="33">
        <f>Table1[[#This Row],[number doses per hour]]*INDEX(Table2[price per dose],Table1[[#This Row],[Drug ID]])</f>
        <v>0.18133000000000002</v>
      </c>
      <c r="M6301" s="11" t="b">
        <f>AND(Table1[[#This Row],[hour of cancellation 0 to 23]]&gt;=0,Table1[[#This Row],[hour of cancellation 0 to 23]]&lt;=23)</f>
        <v>1</v>
      </c>
    </row>
    <row r="6302" spans="1:13" x14ac:dyDescent="0.3">
      <c r="A6302" s="1">
        <v>6301</v>
      </c>
      <c r="B6302" s="1">
        <v>5</v>
      </c>
      <c r="C6302" s="2">
        <v>41186.223220748529</v>
      </c>
      <c r="D6302" s="2">
        <v>41246.222916666666</v>
      </c>
      <c r="E6302" s="1">
        <v>24</v>
      </c>
      <c r="F6302" s="2">
        <v>41190.649083068362</v>
      </c>
      <c r="G6302" s="1">
        <v>0</v>
      </c>
      <c r="H6302" s="32">
        <f>IFERROR(HOUR(Table1[[#This Row],[Cancel Date/time]])+MINUTE(Table1[[#This Row],[Cancel Date/time]])/60,"not cancelled")</f>
        <v>15.566666666666666</v>
      </c>
      <c r="I6302" s="47">
        <f>IFERROR(ROUND(Table1[[#This Row],[cancellation time decimal]],0),"not cancelled")</f>
        <v>16</v>
      </c>
      <c r="J6302" s="10">
        <f>IFERROR(MOD(Table1[[#This Row],[cancellation hour rounded]],24),"not cancelled")</f>
        <v>16</v>
      </c>
      <c r="K6302" s="32">
        <f>1/Table1[[#This Row],[Duration (Time between doses '[in hours'])]]</f>
        <v>4.1666666666666664E-2</v>
      </c>
      <c r="L6302" s="33">
        <f>Table1[[#This Row],[number doses per hour]]*INDEX(Table2[price per dose],Table1[[#This Row],[Drug ID]])</f>
        <v>0.2815833333333333</v>
      </c>
      <c r="M6302" s="11" t="b">
        <f>AND(Table1[[#This Row],[hour of cancellation 0 to 23]]&gt;=0,Table1[[#This Row],[hour of cancellation 0 to 23]]&lt;=23)</f>
        <v>1</v>
      </c>
    </row>
    <row r="6303" spans="1:13" x14ac:dyDescent="0.3">
      <c r="A6303" s="1">
        <v>6302</v>
      </c>
      <c r="B6303" s="1">
        <v>11</v>
      </c>
      <c r="C6303" s="2">
        <v>41186.264728912378</v>
      </c>
      <c r="D6303" s="2">
        <v>41246.26458333333</v>
      </c>
      <c r="E6303" s="1">
        <v>1</v>
      </c>
      <c r="F6303" s="2">
        <v>41193.293730833269</v>
      </c>
      <c r="G6303" s="1">
        <v>3</v>
      </c>
      <c r="H6303" s="32">
        <f>IFERROR(HOUR(Table1[[#This Row],[Cancel Date/time]])+MINUTE(Table1[[#This Row],[Cancel Date/time]])/60,"not cancelled")</f>
        <v>7.0333333333333332</v>
      </c>
      <c r="I6303" s="47">
        <f>IFERROR(ROUND(Table1[[#This Row],[cancellation time decimal]],0),"not cancelled")</f>
        <v>7</v>
      </c>
      <c r="J6303" s="10">
        <f>IFERROR(MOD(Table1[[#This Row],[cancellation hour rounded]],24),"not cancelled")</f>
        <v>7</v>
      </c>
      <c r="K6303" s="32">
        <f>1/Table1[[#This Row],[Duration (Time between doses '[in hours'])]]</f>
        <v>1</v>
      </c>
      <c r="L6303" s="33">
        <f>Table1[[#This Row],[number doses per hour]]*INDEX(Table2[price per dose],Table1[[#This Row],[Drug ID]])</f>
        <v>1</v>
      </c>
      <c r="M6303" s="11" t="b">
        <f>AND(Table1[[#This Row],[hour of cancellation 0 to 23]]&gt;=0,Table1[[#This Row],[hour of cancellation 0 to 23]]&lt;=23)</f>
        <v>1</v>
      </c>
    </row>
    <row r="6304" spans="1:13" x14ac:dyDescent="0.3">
      <c r="A6304" s="1">
        <v>6303</v>
      </c>
      <c r="B6304" s="1">
        <v>3</v>
      </c>
      <c r="C6304" s="2">
        <v>41186.37424328988</v>
      </c>
      <c r="D6304" s="2">
        <v>41246.373611111114</v>
      </c>
      <c r="E6304" s="1">
        <v>24</v>
      </c>
      <c r="F6304" s="2">
        <v>41188.710021339881</v>
      </c>
      <c r="G6304" s="1">
        <v>0</v>
      </c>
      <c r="H6304" s="32">
        <f>IFERROR(HOUR(Table1[[#This Row],[Cancel Date/time]])+MINUTE(Table1[[#This Row],[Cancel Date/time]])/60,"not cancelled")</f>
        <v>17.033333333333335</v>
      </c>
      <c r="I6304" s="47">
        <f>IFERROR(ROUND(Table1[[#This Row],[cancellation time decimal]],0),"not cancelled")</f>
        <v>17</v>
      </c>
      <c r="J6304" s="10">
        <f>IFERROR(MOD(Table1[[#This Row],[cancellation hour rounded]],24),"not cancelled")</f>
        <v>17</v>
      </c>
      <c r="K6304" s="32">
        <f>1/Table1[[#This Row],[Duration (Time between doses '[in hours'])]]</f>
        <v>4.1666666666666664E-2</v>
      </c>
      <c r="L6304" s="33">
        <f>Table1[[#This Row],[number doses per hour]]*INDEX(Table2[price per dose],Table1[[#This Row],[Drug ID]])</f>
        <v>0.18133000000000002</v>
      </c>
      <c r="M6304" s="11" t="b">
        <f>AND(Table1[[#This Row],[hour of cancellation 0 to 23]]&gt;=0,Table1[[#This Row],[hour of cancellation 0 to 23]]&lt;=23)</f>
        <v>1</v>
      </c>
    </row>
    <row r="6305" spans="1:13" x14ac:dyDescent="0.3">
      <c r="A6305" s="1">
        <v>6304</v>
      </c>
      <c r="B6305" s="1">
        <v>9</v>
      </c>
      <c r="C6305" s="2">
        <v>41186.390321122148</v>
      </c>
      <c r="D6305" s="2">
        <v>41246.390277777777</v>
      </c>
      <c r="E6305" s="1">
        <v>5</v>
      </c>
      <c r="F6305" s="2">
        <v>41189.501476934442</v>
      </c>
      <c r="G6305" s="1">
        <v>0</v>
      </c>
      <c r="H6305" s="32">
        <f>IFERROR(HOUR(Table1[[#This Row],[Cancel Date/time]])+MINUTE(Table1[[#This Row],[Cancel Date/time]])/60,"not cancelled")</f>
        <v>12.033333333333333</v>
      </c>
      <c r="I6305" s="47">
        <f>IFERROR(ROUND(Table1[[#This Row],[cancellation time decimal]],0),"not cancelled")</f>
        <v>12</v>
      </c>
      <c r="J6305" s="10">
        <f>IFERROR(MOD(Table1[[#This Row],[cancellation hour rounded]],24),"not cancelled")</f>
        <v>12</v>
      </c>
      <c r="K6305" s="32">
        <f>1/Table1[[#This Row],[Duration (Time between doses '[in hours'])]]</f>
        <v>0.2</v>
      </c>
      <c r="L6305" s="33">
        <f>Table1[[#This Row],[number doses per hour]]*INDEX(Table2[price per dose],Table1[[#This Row],[Drug ID]])</f>
        <v>5.6740000000000004</v>
      </c>
      <c r="M6305" s="11" t="b">
        <f>AND(Table1[[#This Row],[hour of cancellation 0 to 23]]&gt;=0,Table1[[#This Row],[hour of cancellation 0 to 23]]&lt;=23)</f>
        <v>1</v>
      </c>
    </row>
    <row r="6306" spans="1:13" x14ac:dyDescent="0.3">
      <c r="A6306" s="1">
        <v>6305</v>
      </c>
      <c r="B6306" s="1">
        <v>3</v>
      </c>
      <c r="C6306" s="2">
        <v>41186.454334820388</v>
      </c>
      <c r="D6306" s="2">
        <v>41189.370833333334</v>
      </c>
      <c r="E6306" s="1">
        <v>24</v>
      </c>
      <c r="F6306" s="2">
        <v>41188.619844224704</v>
      </c>
      <c r="G6306" s="1">
        <v>0</v>
      </c>
      <c r="H6306" s="32">
        <f>IFERROR(HOUR(Table1[[#This Row],[Cancel Date/time]])+MINUTE(Table1[[#This Row],[Cancel Date/time]])/60,"not cancelled")</f>
        <v>14.866666666666667</v>
      </c>
      <c r="I6306" s="47">
        <f>IFERROR(ROUND(Table1[[#This Row],[cancellation time decimal]],0),"not cancelled")</f>
        <v>15</v>
      </c>
      <c r="J6306" s="10">
        <f>IFERROR(MOD(Table1[[#This Row],[cancellation hour rounded]],24),"not cancelled")</f>
        <v>15</v>
      </c>
      <c r="K6306" s="32">
        <f>1/Table1[[#This Row],[Duration (Time between doses '[in hours'])]]</f>
        <v>4.1666666666666664E-2</v>
      </c>
      <c r="L6306" s="33">
        <f>Table1[[#This Row],[number doses per hour]]*INDEX(Table2[price per dose],Table1[[#This Row],[Drug ID]])</f>
        <v>0.18133000000000002</v>
      </c>
      <c r="M6306" s="11" t="b">
        <f>AND(Table1[[#This Row],[hour of cancellation 0 to 23]]&gt;=0,Table1[[#This Row],[hour of cancellation 0 to 23]]&lt;=23)</f>
        <v>1</v>
      </c>
    </row>
    <row r="6307" spans="1:13" x14ac:dyDescent="0.3">
      <c r="A6307" s="1">
        <v>6306</v>
      </c>
      <c r="B6307" s="1">
        <v>11</v>
      </c>
      <c r="C6307" s="2">
        <v>41186.417979375154</v>
      </c>
      <c r="D6307" s="2">
        <v>41246.417361111111</v>
      </c>
      <c r="E6307" s="1">
        <v>1</v>
      </c>
      <c r="F6307" s="2">
        <v>41193.44003663108</v>
      </c>
      <c r="G6307" s="1">
        <v>6</v>
      </c>
      <c r="H6307" s="32">
        <f>IFERROR(HOUR(Table1[[#This Row],[Cancel Date/time]])+MINUTE(Table1[[#This Row],[Cancel Date/time]])/60,"not cancelled")</f>
        <v>10.55</v>
      </c>
      <c r="I6307" s="47">
        <f>IFERROR(ROUND(Table1[[#This Row],[cancellation time decimal]],0),"not cancelled")</f>
        <v>11</v>
      </c>
      <c r="J6307" s="10">
        <f>IFERROR(MOD(Table1[[#This Row],[cancellation hour rounded]],24),"not cancelled")</f>
        <v>11</v>
      </c>
      <c r="K6307" s="32">
        <f>1/Table1[[#This Row],[Duration (Time between doses '[in hours'])]]</f>
        <v>1</v>
      </c>
      <c r="L6307" s="33">
        <f>Table1[[#This Row],[number doses per hour]]*INDEX(Table2[price per dose],Table1[[#This Row],[Drug ID]])</f>
        <v>1</v>
      </c>
      <c r="M6307" s="11" t="b">
        <f>AND(Table1[[#This Row],[hour of cancellation 0 to 23]]&gt;=0,Table1[[#This Row],[hour of cancellation 0 to 23]]&lt;=23)</f>
        <v>1</v>
      </c>
    </row>
    <row r="6308" spans="1:13" x14ac:dyDescent="0.3">
      <c r="A6308" s="1">
        <v>6307</v>
      </c>
      <c r="B6308" s="1">
        <v>2</v>
      </c>
      <c r="C6308" s="2">
        <v>41186.442379467509</v>
      </c>
      <c r="D6308" s="2">
        <v>41190.692361111105</v>
      </c>
      <c r="E6308" s="1">
        <v>10</v>
      </c>
      <c r="F6308" s="2">
        <v>41187.61559693898</v>
      </c>
      <c r="G6308" s="1">
        <v>0</v>
      </c>
      <c r="H6308" s="32">
        <f>IFERROR(HOUR(Table1[[#This Row],[Cancel Date/time]])+MINUTE(Table1[[#This Row],[Cancel Date/time]])/60,"not cancelled")</f>
        <v>14.766666666666667</v>
      </c>
      <c r="I6308" s="47">
        <f>IFERROR(ROUND(Table1[[#This Row],[cancellation time decimal]],0),"not cancelled")</f>
        <v>15</v>
      </c>
      <c r="J6308" s="10">
        <f>IFERROR(MOD(Table1[[#This Row],[cancellation hour rounded]],24),"not cancelled")</f>
        <v>15</v>
      </c>
      <c r="K6308" s="32">
        <f>1/Table1[[#This Row],[Duration (Time between doses '[in hours'])]]</f>
        <v>0.1</v>
      </c>
      <c r="L6308" s="33">
        <f>Table1[[#This Row],[number doses per hour]]*INDEX(Table2[price per dose],Table1[[#This Row],[Drug ID]])</f>
        <v>0.84959999999999969</v>
      </c>
      <c r="M6308" s="11" t="b">
        <f>AND(Table1[[#This Row],[hour of cancellation 0 to 23]]&gt;=0,Table1[[#This Row],[hour of cancellation 0 to 23]]&lt;=23)</f>
        <v>1</v>
      </c>
    </row>
    <row r="6309" spans="1:13" x14ac:dyDescent="0.3">
      <c r="A6309" s="1">
        <v>6308</v>
      </c>
      <c r="B6309" s="1">
        <v>1</v>
      </c>
      <c r="C6309" s="2">
        <v>41186.487989390873</v>
      </c>
      <c r="D6309" s="2">
        <v>41246.487500000003</v>
      </c>
      <c r="E6309" s="1">
        <v>8</v>
      </c>
      <c r="F6309" s="2">
        <v>41186.895423564245</v>
      </c>
      <c r="G6309" s="1">
        <v>0</v>
      </c>
      <c r="H6309" s="32">
        <f>IFERROR(HOUR(Table1[[#This Row],[Cancel Date/time]])+MINUTE(Table1[[#This Row],[Cancel Date/time]])/60,"not cancelled")</f>
        <v>21.483333333333334</v>
      </c>
      <c r="I6309" s="47">
        <f>IFERROR(ROUND(Table1[[#This Row],[cancellation time decimal]],0),"not cancelled")</f>
        <v>21</v>
      </c>
      <c r="J6309" s="10">
        <f>IFERROR(MOD(Table1[[#This Row],[cancellation hour rounded]],24),"not cancelled")</f>
        <v>21</v>
      </c>
      <c r="K6309" s="32">
        <f>1/Table1[[#This Row],[Duration (Time between doses '[in hours'])]]</f>
        <v>0.125</v>
      </c>
      <c r="L6309" s="33">
        <f>Table1[[#This Row],[number doses per hour]]*INDEX(Table2[price per dose],Table1[[#This Row],[Drug ID]])</f>
        <v>0.84929166666666667</v>
      </c>
      <c r="M6309" s="11" t="b">
        <f>AND(Table1[[#This Row],[hour of cancellation 0 to 23]]&gt;=0,Table1[[#This Row],[hour of cancellation 0 to 23]]&lt;=23)</f>
        <v>1</v>
      </c>
    </row>
    <row r="6310" spans="1:13" x14ac:dyDescent="0.3">
      <c r="A6310" s="1">
        <v>6309</v>
      </c>
      <c r="B6310" s="1">
        <v>5</v>
      </c>
      <c r="C6310" s="2">
        <v>41186.504443031634</v>
      </c>
      <c r="D6310" s="2">
        <v>41246.504166666666</v>
      </c>
      <c r="E6310" s="1">
        <v>24</v>
      </c>
      <c r="F6310" s="2">
        <v>41190.499235104915</v>
      </c>
      <c r="G6310" s="1">
        <v>0</v>
      </c>
      <c r="H6310" s="32">
        <f>IFERROR(HOUR(Table1[[#This Row],[Cancel Date/time]])+MINUTE(Table1[[#This Row],[Cancel Date/time]])/60,"not cancelled")</f>
        <v>11.966666666666667</v>
      </c>
      <c r="I6310" s="47">
        <f>IFERROR(ROUND(Table1[[#This Row],[cancellation time decimal]],0),"not cancelled")</f>
        <v>12</v>
      </c>
      <c r="J6310" s="10">
        <f>IFERROR(MOD(Table1[[#This Row],[cancellation hour rounded]],24),"not cancelled")</f>
        <v>12</v>
      </c>
      <c r="K6310" s="32">
        <f>1/Table1[[#This Row],[Duration (Time between doses '[in hours'])]]</f>
        <v>4.1666666666666664E-2</v>
      </c>
      <c r="L6310" s="33">
        <f>Table1[[#This Row],[number doses per hour]]*INDEX(Table2[price per dose],Table1[[#This Row],[Drug ID]])</f>
        <v>0.2815833333333333</v>
      </c>
      <c r="M6310" s="11" t="b">
        <f>AND(Table1[[#This Row],[hour of cancellation 0 to 23]]&gt;=0,Table1[[#This Row],[hour of cancellation 0 to 23]]&lt;=23)</f>
        <v>1</v>
      </c>
    </row>
    <row r="6311" spans="1:13" x14ac:dyDescent="0.3">
      <c r="A6311" s="1">
        <v>6310</v>
      </c>
      <c r="B6311" s="1">
        <v>2</v>
      </c>
      <c r="C6311" s="2">
        <v>41186.557225052391</v>
      </c>
      <c r="D6311" s="2">
        <v>41246.556944444441</v>
      </c>
      <c r="E6311" s="1">
        <v>10</v>
      </c>
      <c r="F6311" s="2">
        <v>41187.383656117054</v>
      </c>
      <c r="G6311" s="1">
        <v>0</v>
      </c>
      <c r="H6311" s="32">
        <f>IFERROR(HOUR(Table1[[#This Row],[Cancel Date/time]])+MINUTE(Table1[[#This Row],[Cancel Date/time]])/60,"not cancelled")</f>
        <v>9.1999999999999993</v>
      </c>
      <c r="I6311" s="47">
        <f>IFERROR(ROUND(Table1[[#This Row],[cancellation time decimal]],0),"not cancelled")</f>
        <v>9</v>
      </c>
      <c r="J6311" s="10">
        <f>IFERROR(MOD(Table1[[#This Row],[cancellation hour rounded]],24),"not cancelled")</f>
        <v>9</v>
      </c>
      <c r="K6311" s="32">
        <f>1/Table1[[#This Row],[Duration (Time between doses '[in hours'])]]</f>
        <v>0.1</v>
      </c>
      <c r="L6311" s="33">
        <f>Table1[[#This Row],[number doses per hour]]*INDEX(Table2[price per dose],Table1[[#This Row],[Drug ID]])</f>
        <v>0.84959999999999969</v>
      </c>
      <c r="M6311" s="11" t="b">
        <f>AND(Table1[[#This Row],[hour of cancellation 0 to 23]]&gt;=0,Table1[[#This Row],[hour of cancellation 0 to 23]]&lt;=23)</f>
        <v>1</v>
      </c>
    </row>
    <row r="6312" spans="1:13" hidden="1" x14ac:dyDescent="0.3">
      <c r="A6312" s="1">
        <v>6311</v>
      </c>
      <c r="B6312" s="1">
        <v>3</v>
      </c>
      <c r="C6312" s="2">
        <v>41186.66496327785</v>
      </c>
      <c r="D6312" s="2">
        <v>41188.789672483392</v>
      </c>
      <c r="E6312" s="1">
        <v>24</v>
      </c>
      <c r="F6312" s="2" t="s">
        <v>5</v>
      </c>
      <c r="G6312" s="1">
        <v>0</v>
      </c>
      <c r="H6312" s="32" t="str">
        <f>IFERROR(HOUR(Table1[[#This Row],[Cancel Date/time]])+MINUTE(Table1[[#This Row],[Cancel Date/time]])/60,"not cancelled")</f>
        <v>not cancelled</v>
      </c>
      <c r="I6312" s="47" t="str">
        <f>IFERROR(ROUND(Table1[[#This Row],[cancellation time decimal]],0),"not cancelled")</f>
        <v>not cancelled</v>
      </c>
      <c r="J6312" s="10" t="str">
        <f>IFERROR(MOD(Table1[[#This Row],[cancellation hour rounded]],24),"not cancelled")</f>
        <v>not cancelled</v>
      </c>
      <c r="K6312" s="32">
        <f>1/Table1[[#This Row],[Duration (Time between doses '[in hours'])]]</f>
        <v>4.1666666666666664E-2</v>
      </c>
      <c r="L6312" s="33">
        <f>Table1[[#This Row],[number doses per hour]]*INDEX(Table2[price per dose],Table1[[#This Row],[Drug ID]])</f>
        <v>0.18133000000000002</v>
      </c>
      <c r="M6312" s="11" t="b">
        <f>AND(Table1[[#This Row],[hour of cancellation 0 to 23]]&gt;=0,Table1[[#This Row],[hour of cancellation 0 to 23]]&lt;=23)</f>
        <v>0</v>
      </c>
    </row>
    <row r="6313" spans="1:13" x14ac:dyDescent="0.3">
      <c r="A6313" s="1">
        <v>6312</v>
      </c>
      <c r="B6313" s="1">
        <v>4</v>
      </c>
      <c r="C6313" s="2">
        <v>41186.646577121996</v>
      </c>
      <c r="D6313" s="2">
        <v>41190.396527777775</v>
      </c>
      <c r="E6313" s="1">
        <v>12</v>
      </c>
      <c r="F6313" s="2">
        <v>41189.724826798913</v>
      </c>
      <c r="G6313" s="1">
        <v>0</v>
      </c>
      <c r="H6313" s="32">
        <f>IFERROR(HOUR(Table1[[#This Row],[Cancel Date/time]])+MINUTE(Table1[[#This Row],[Cancel Date/time]])/60,"not cancelled")</f>
        <v>17.383333333333333</v>
      </c>
      <c r="I6313" s="47">
        <f>IFERROR(ROUND(Table1[[#This Row],[cancellation time decimal]],0),"not cancelled")</f>
        <v>17</v>
      </c>
      <c r="J6313" s="10">
        <f>IFERROR(MOD(Table1[[#This Row],[cancellation hour rounded]],24),"not cancelled")</f>
        <v>17</v>
      </c>
      <c r="K6313" s="32">
        <f>1/Table1[[#This Row],[Duration (Time between doses '[in hours'])]]</f>
        <v>8.3333333333333329E-2</v>
      </c>
      <c r="L6313" s="33">
        <f>Table1[[#This Row],[number doses per hour]]*INDEX(Table2[price per dose],Table1[[#This Row],[Drug ID]])</f>
        <v>1.448055119047619</v>
      </c>
      <c r="M6313" s="11" t="b">
        <f>AND(Table1[[#This Row],[hour of cancellation 0 to 23]]&gt;=0,Table1[[#This Row],[hour of cancellation 0 to 23]]&lt;=23)</f>
        <v>1</v>
      </c>
    </row>
    <row r="6314" spans="1:13" x14ac:dyDescent="0.3">
      <c r="A6314" s="1">
        <v>6313</v>
      </c>
      <c r="B6314" s="1">
        <v>1</v>
      </c>
      <c r="C6314" s="2">
        <v>41186.776722288334</v>
      </c>
      <c r="D6314" s="2">
        <v>41246.776388888888</v>
      </c>
      <c r="E6314" s="1">
        <v>12</v>
      </c>
      <c r="F6314" s="2">
        <v>41187.997260535107</v>
      </c>
      <c r="G6314" s="1">
        <v>0</v>
      </c>
      <c r="H6314" s="32">
        <f>IFERROR(HOUR(Table1[[#This Row],[Cancel Date/time]])+MINUTE(Table1[[#This Row],[Cancel Date/time]])/60,"not cancelled")</f>
        <v>23.933333333333334</v>
      </c>
      <c r="I6314" s="47">
        <f>IFERROR(ROUND(Table1[[#This Row],[cancellation time decimal]],0),"not cancelled")</f>
        <v>24</v>
      </c>
      <c r="J6314" s="10">
        <f>IFERROR(MOD(Table1[[#This Row],[cancellation hour rounded]],24),"not cancelled")</f>
        <v>0</v>
      </c>
      <c r="K6314" s="32">
        <f>1/Table1[[#This Row],[Duration (Time between doses '[in hours'])]]</f>
        <v>8.3333333333333329E-2</v>
      </c>
      <c r="L6314" s="33">
        <f>Table1[[#This Row],[number doses per hour]]*INDEX(Table2[price per dose],Table1[[#This Row],[Drug ID]])</f>
        <v>0.56619444444444444</v>
      </c>
      <c r="M6314" s="11" t="b">
        <f>AND(Table1[[#This Row],[hour of cancellation 0 to 23]]&gt;=0,Table1[[#This Row],[hour of cancellation 0 to 23]]&lt;=23)</f>
        <v>1</v>
      </c>
    </row>
    <row r="6315" spans="1:13" x14ac:dyDescent="0.3">
      <c r="A6315" s="1">
        <v>6314</v>
      </c>
      <c r="B6315" s="1">
        <v>4</v>
      </c>
      <c r="C6315" s="2">
        <v>41186.775512683504</v>
      </c>
      <c r="D6315" s="2">
        <v>41246.775000000001</v>
      </c>
      <c r="E6315" s="1">
        <v>12</v>
      </c>
      <c r="F6315" s="2">
        <v>41188.268746400805</v>
      </c>
      <c r="G6315" s="1">
        <v>0</v>
      </c>
      <c r="H6315" s="32">
        <f>IFERROR(HOUR(Table1[[#This Row],[Cancel Date/time]])+MINUTE(Table1[[#This Row],[Cancel Date/time]])/60,"not cancelled")</f>
        <v>6.45</v>
      </c>
      <c r="I6315" s="47">
        <f>IFERROR(ROUND(Table1[[#This Row],[cancellation time decimal]],0),"not cancelled")</f>
        <v>6</v>
      </c>
      <c r="J6315" s="10">
        <f>IFERROR(MOD(Table1[[#This Row],[cancellation hour rounded]],24),"not cancelled")</f>
        <v>6</v>
      </c>
      <c r="K6315" s="32">
        <f>1/Table1[[#This Row],[Duration (Time between doses '[in hours'])]]</f>
        <v>8.3333333333333329E-2</v>
      </c>
      <c r="L6315" s="33">
        <f>Table1[[#This Row],[number doses per hour]]*INDEX(Table2[price per dose],Table1[[#This Row],[Drug ID]])</f>
        <v>1.448055119047619</v>
      </c>
      <c r="M6315" s="11" t="b">
        <f>AND(Table1[[#This Row],[hour of cancellation 0 to 23]]&gt;=0,Table1[[#This Row],[hour of cancellation 0 to 23]]&lt;=23)</f>
        <v>1</v>
      </c>
    </row>
    <row r="6316" spans="1:13" x14ac:dyDescent="0.3">
      <c r="A6316" s="1">
        <v>6315</v>
      </c>
      <c r="B6316" s="1">
        <v>1</v>
      </c>
      <c r="C6316" s="2">
        <v>41186.803142433528</v>
      </c>
      <c r="D6316" s="2">
        <v>41246.802777777775</v>
      </c>
      <c r="E6316" s="1">
        <v>8</v>
      </c>
      <c r="F6316" s="2">
        <v>41188.030109601685</v>
      </c>
      <c r="G6316" s="1">
        <v>0</v>
      </c>
      <c r="H6316" s="32">
        <f>IFERROR(HOUR(Table1[[#This Row],[Cancel Date/time]])+MINUTE(Table1[[#This Row],[Cancel Date/time]])/60,"not cancelled")</f>
        <v>0.71666666666666667</v>
      </c>
      <c r="I6316" s="47">
        <f>IFERROR(ROUND(Table1[[#This Row],[cancellation time decimal]],0),"not cancelled")</f>
        <v>1</v>
      </c>
      <c r="J6316" s="10">
        <f>IFERROR(MOD(Table1[[#This Row],[cancellation hour rounded]],24),"not cancelled")</f>
        <v>1</v>
      </c>
      <c r="K6316" s="32">
        <f>1/Table1[[#This Row],[Duration (Time between doses '[in hours'])]]</f>
        <v>0.125</v>
      </c>
      <c r="L6316" s="33">
        <f>Table1[[#This Row],[number doses per hour]]*INDEX(Table2[price per dose],Table1[[#This Row],[Drug ID]])</f>
        <v>0.84929166666666667</v>
      </c>
      <c r="M6316" s="11" t="b">
        <f>AND(Table1[[#This Row],[hour of cancellation 0 to 23]]&gt;=0,Table1[[#This Row],[hour of cancellation 0 to 23]]&lt;=23)</f>
        <v>1</v>
      </c>
    </row>
    <row r="6317" spans="1:13" x14ac:dyDescent="0.3">
      <c r="A6317" s="1">
        <v>6316</v>
      </c>
      <c r="B6317" s="1">
        <v>4</v>
      </c>
      <c r="C6317" s="2">
        <v>41186.813417394478</v>
      </c>
      <c r="D6317" s="2">
        <v>41246.813194444439</v>
      </c>
      <c r="E6317" s="1">
        <v>12</v>
      </c>
      <c r="F6317" s="2">
        <v>41190.598645409656</v>
      </c>
      <c r="G6317" s="1">
        <v>0</v>
      </c>
      <c r="H6317" s="32">
        <f>IFERROR(HOUR(Table1[[#This Row],[Cancel Date/time]])+MINUTE(Table1[[#This Row],[Cancel Date/time]])/60,"not cancelled")</f>
        <v>14.366666666666667</v>
      </c>
      <c r="I6317" s="47">
        <f>IFERROR(ROUND(Table1[[#This Row],[cancellation time decimal]],0),"not cancelled")</f>
        <v>14</v>
      </c>
      <c r="J6317" s="10">
        <f>IFERROR(MOD(Table1[[#This Row],[cancellation hour rounded]],24),"not cancelled")</f>
        <v>14</v>
      </c>
      <c r="K6317" s="32">
        <f>1/Table1[[#This Row],[Duration (Time between doses '[in hours'])]]</f>
        <v>8.3333333333333329E-2</v>
      </c>
      <c r="L6317" s="33">
        <f>Table1[[#This Row],[number doses per hour]]*INDEX(Table2[price per dose],Table1[[#This Row],[Drug ID]])</f>
        <v>1.448055119047619</v>
      </c>
      <c r="M6317" s="11" t="b">
        <f>AND(Table1[[#This Row],[hour of cancellation 0 to 23]]&gt;=0,Table1[[#This Row],[hour of cancellation 0 to 23]]&lt;=23)</f>
        <v>1</v>
      </c>
    </row>
    <row r="6318" spans="1:13" x14ac:dyDescent="0.3">
      <c r="A6318" s="1">
        <v>6317</v>
      </c>
      <c r="B6318" s="1">
        <v>11</v>
      </c>
      <c r="C6318" s="2">
        <v>41186.880286856009</v>
      </c>
      <c r="D6318" s="2">
        <v>41246.879861111112</v>
      </c>
      <c r="E6318" s="1">
        <v>1</v>
      </c>
      <c r="F6318" s="2">
        <v>41193.621201104266</v>
      </c>
      <c r="G6318" s="1">
        <v>4</v>
      </c>
      <c r="H6318" s="32">
        <f>IFERROR(HOUR(Table1[[#This Row],[Cancel Date/time]])+MINUTE(Table1[[#This Row],[Cancel Date/time]])/60,"not cancelled")</f>
        <v>14.9</v>
      </c>
      <c r="I6318" s="47">
        <f>IFERROR(ROUND(Table1[[#This Row],[cancellation time decimal]],0),"not cancelled")</f>
        <v>15</v>
      </c>
      <c r="J6318" s="10">
        <f>IFERROR(MOD(Table1[[#This Row],[cancellation hour rounded]],24),"not cancelled")</f>
        <v>15</v>
      </c>
      <c r="K6318" s="32">
        <f>1/Table1[[#This Row],[Duration (Time between doses '[in hours'])]]</f>
        <v>1</v>
      </c>
      <c r="L6318" s="33">
        <f>Table1[[#This Row],[number doses per hour]]*INDEX(Table2[price per dose],Table1[[#This Row],[Drug ID]])</f>
        <v>1</v>
      </c>
      <c r="M6318" s="11" t="b">
        <f>AND(Table1[[#This Row],[hour of cancellation 0 to 23]]&gt;=0,Table1[[#This Row],[hour of cancellation 0 to 23]]&lt;=23)</f>
        <v>1</v>
      </c>
    </row>
    <row r="6319" spans="1:13" x14ac:dyDescent="0.3">
      <c r="A6319" s="1">
        <v>6318</v>
      </c>
      <c r="B6319" s="1">
        <v>5</v>
      </c>
      <c r="C6319" s="2">
        <v>41186.9312228544</v>
      </c>
      <c r="D6319" s="2">
        <v>41246.930555555555</v>
      </c>
      <c r="E6319" s="1">
        <v>24</v>
      </c>
      <c r="F6319" s="2">
        <v>41189.363700484471</v>
      </c>
      <c r="G6319" s="1">
        <v>0</v>
      </c>
      <c r="H6319" s="32">
        <f>IFERROR(HOUR(Table1[[#This Row],[Cancel Date/time]])+MINUTE(Table1[[#This Row],[Cancel Date/time]])/60,"not cancelled")</f>
        <v>8.7166666666666668</v>
      </c>
      <c r="I6319" s="47">
        <f>IFERROR(ROUND(Table1[[#This Row],[cancellation time decimal]],0),"not cancelled")</f>
        <v>9</v>
      </c>
      <c r="J6319" s="10">
        <f>IFERROR(MOD(Table1[[#This Row],[cancellation hour rounded]],24),"not cancelled")</f>
        <v>9</v>
      </c>
      <c r="K6319" s="32">
        <f>1/Table1[[#This Row],[Duration (Time between doses '[in hours'])]]</f>
        <v>4.1666666666666664E-2</v>
      </c>
      <c r="L6319" s="33">
        <f>Table1[[#This Row],[number doses per hour]]*INDEX(Table2[price per dose],Table1[[#This Row],[Drug ID]])</f>
        <v>0.2815833333333333</v>
      </c>
      <c r="M6319" s="11" t="b">
        <f>AND(Table1[[#This Row],[hour of cancellation 0 to 23]]&gt;=0,Table1[[#This Row],[hour of cancellation 0 to 23]]&lt;=23)</f>
        <v>1</v>
      </c>
    </row>
    <row r="6320" spans="1:13" x14ac:dyDescent="0.3">
      <c r="A6320" s="1">
        <v>6319</v>
      </c>
      <c r="B6320" s="1">
        <v>7</v>
      </c>
      <c r="C6320" s="2">
        <v>41187.077309674758</v>
      </c>
      <c r="D6320" s="2">
        <v>41247.07708333333</v>
      </c>
      <c r="E6320" s="1">
        <v>24</v>
      </c>
      <c r="F6320" s="2">
        <v>41190.362833653147</v>
      </c>
      <c r="G6320" s="1">
        <v>0</v>
      </c>
      <c r="H6320" s="32">
        <f>IFERROR(HOUR(Table1[[#This Row],[Cancel Date/time]])+MINUTE(Table1[[#This Row],[Cancel Date/time]])/60,"not cancelled")</f>
        <v>8.6999999999999993</v>
      </c>
      <c r="I6320" s="47">
        <f>IFERROR(ROUND(Table1[[#This Row],[cancellation time decimal]],0),"not cancelled")</f>
        <v>9</v>
      </c>
      <c r="J6320" s="10">
        <f>IFERROR(MOD(Table1[[#This Row],[cancellation hour rounded]],24),"not cancelled")</f>
        <v>9</v>
      </c>
      <c r="K6320" s="32">
        <f>1/Table1[[#This Row],[Duration (Time between doses '[in hours'])]]</f>
        <v>4.1666666666666664E-2</v>
      </c>
      <c r="L6320" s="33">
        <f>Table1[[#This Row],[number doses per hour]]*INDEX(Table2[price per dose],Table1[[#This Row],[Drug ID]])</f>
        <v>1.2958049999999997</v>
      </c>
      <c r="M6320" s="11" t="b">
        <f>AND(Table1[[#This Row],[hour of cancellation 0 to 23]]&gt;=0,Table1[[#This Row],[hour of cancellation 0 to 23]]&lt;=23)</f>
        <v>1</v>
      </c>
    </row>
    <row r="6321" spans="1:13" x14ac:dyDescent="0.3">
      <c r="A6321" s="1">
        <v>6320</v>
      </c>
      <c r="B6321" s="1">
        <v>3</v>
      </c>
      <c r="C6321" s="2">
        <v>41187.123025559311</v>
      </c>
      <c r="D6321" s="2">
        <v>41247.122916666667</v>
      </c>
      <c r="E6321" s="1">
        <v>24</v>
      </c>
      <c r="F6321" s="2">
        <v>41187.761366173669</v>
      </c>
      <c r="G6321" s="1">
        <v>0</v>
      </c>
      <c r="H6321" s="32">
        <f>IFERROR(HOUR(Table1[[#This Row],[Cancel Date/time]])+MINUTE(Table1[[#This Row],[Cancel Date/time]])/60,"not cancelled")</f>
        <v>18.266666666666666</v>
      </c>
      <c r="I6321" s="47">
        <f>IFERROR(ROUND(Table1[[#This Row],[cancellation time decimal]],0),"not cancelled")</f>
        <v>18</v>
      </c>
      <c r="J6321" s="10">
        <f>IFERROR(MOD(Table1[[#This Row],[cancellation hour rounded]],24),"not cancelled")</f>
        <v>18</v>
      </c>
      <c r="K6321" s="32">
        <f>1/Table1[[#This Row],[Duration (Time between doses '[in hours'])]]</f>
        <v>4.1666666666666664E-2</v>
      </c>
      <c r="L6321" s="33">
        <f>Table1[[#This Row],[number doses per hour]]*INDEX(Table2[price per dose],Table1[[#This Row],[Drug ID]])</f>
        <v>0.18133000000000002</v>
      </c>
      <c r="M6321" s="11" t="b">
        <f>AND(Table1[[#This Row],[hour of cancellation 0 to 23]]&gt;=0,Table1[[#This Row],[hour of cancellation 0 to 23]]&lt;=23)</f>
        <v>1</v>
      </c>
    </row>
    <row r="6322" spans="1:13" x14ac:dyDescent="0.3">
      <c r="A6322" s="1">
        <v>6321</v>
      </c>
      <c r="B6322" s="1">
        <v>7</v>
      </c>
      <c r="C6322" s="2">
        <v>41187.090022795201</v>
      </c>
      <c r="D6322" s="2">
        <v>41247.089583333334</v>
      </c>
      <c r="E6322" s="1">
        <v>24</v>
      </c>
      <c r="F6322" s="2">
        <v>41213.76369652104</v>
      </c>
      <c r="G6322" s="1">
        <v>0</v>
      </c>
      <c r="H6322" s="32">
        <f>IFERROR(HOUR(Table1[[#This Row],[Cancel Date/time]])+MINUTE(Table1[[#This Row],[Cancel Date/time]])/60,"not cancelled")</f>
        <v>18.316666666666666</v>
      </c>
      <c r="I6322" s="47">
        <f>IFERROR(ROUND(Table1[[#This Row],[cancellation time decimal]],0),"not cancelled")</f>
        <v>18</v>
      </c>
      <c r="J6322" s="10">
        <f>IFERROR(MOD(Table1[[#This Row],[cancellation hour rounded]],24),"not cancelled")</f>
        <v>18</v>
      </c>
      <c r="K6322" s="32">
        <f>1/Table1[[#This Row],[Duration (Time between doses '[in hours'])]]</f>
        <v>4.1666666666666664E-2</v>
      </c>
      <c r="L6322" s="33">
        <f>Table1[[#This Row],[number doses per hour]]*INDEX(Table2[price per dose],Table1[[#This Row],[Drug ID]])</f>
        <v>1.2958049999999997</v>
      </c>
      <c r="M6322" s="11" t="b">
        <f>AND(Table1[[#This Row],[hour of cancellation 0 to 23]]&gt;=0,Table1[[#This Row],[hour of cancellation 0 to 23]]&lt;=23)</f>
        <v>1</v>
      </c>
    </row>
    <row r="6323" spans="1:13" x14ac:dyDescent="0.3">
      <c r="A6323" s="1">
        <v>6322</v>
      </c>
      <c r="B6323" s="1">
        <v>1</v>
      </c>
      <c r="C6323" s="2">
        <v>41187.288751600674</v>
      </c>
      <c r="D6323" s="2">
        <v>41247.288194444445</v>
      </c>
      <c r="E6323" s="1">
        <v>8</v>
      </c>
      <c r="F6323" s="2">
        <v>41188.409571784447</v>
      </c>
      <c r="G6323" s="1">
        <v>0</v>
      </c>
      <c r="H6323" s="32">
        <f>IFERROR(HOUR(Table1[[#This Row],[Cancel Date/time]])+MINUTE(Table1[[#This Row],[Cancel Date/time]])/60,"not cancelled")</f>
        <v>9.8166666666666664</v>
      </c>
      <c r="I6323" s="47">
        <f>IFERROR(ROUND(Table1[[#This Row],[cancellation time decimal]],0),"not cancelled")</f>
        <v>10</v>
      </c>
      <c r="J6323" s="10">
        <f>IFERROR(MOD(Table1[[#This Row],[cancellation hour rounded]],24),"not cancelled")</f>
        <v>10</v>
      </c>
      <c r="K6323" s="32">
        <f>1/Table1[[#This Row],[Duration (Time between doses '[in hours'])]]</f>
        <v>0.125</v>
      </c>
      <c r="L6323" s="33">
        <f>Table1[[#This Row],[number doses per hour]]*INDEX(Table2[price per dose],Table1[[#This Row],[Drug ID]])</f>
        <v>0.84929166666666667</v>
      </c>
      <c r="M6323" s="11" t="b">
        <f>AND(Table1[[#This Row],[hour of cancellation 0 to 23]]&gt;=0,Table1[[#This Row],[hour of cancellation 0 to 23]]&lt;=23)</f>
        <v>1</v>
      </c>
    </row>
    <row r="6324" spans="1:13" x14ac:dyDescent="0.3">
      <c r="A6324" s="1">
        <v>6323</v>
      </c>
      <c r="B6324" s="1">
        <v>1</v>
      </c>
      <c r="C6324" s="2">
        <v>41187.297010551418</v>
      </c>
      <c r="D6324" s="2">
        <v>41247.296527777777</v>
      </c>
      <c r="E6324" s="1">
        <v>8</v>
      </c>
      <c r="F6324" s="2">
        <v>41187.401439326677</v>
      </c>
      <c r="G6324" s="1">
        <v>0</v>
      </c>
      <c r="H6324" s="32">
        <f>IFERROR(HOUR(Table1[[#This Row],[Cancel Date/time]])+MINUTE(Table1[[#This Row],[Cancel Date/time]])/60,"not cancelled")</f>
        <v>9.6333333333333329</v>
      </c>
      <c r="I6324" s="47">
        <f>IFERROR(ROUND(Table1[[#This Row],[cancellation time decimal]],0),"not cancelled")</f>
        <v>10</v>
      </c>
      <c r="J6324" s="10">
        <f>IFERROR(MOD(Table1[[#This Row],[cancellation hour rounded]],24),"not cancelled")</f>
        <v>10</v>
      </c>
      <c r="K6324" s="32">
        <f>1/Table1[[#This Row],[Duration (Time between doses '[in hours'])]]</f>
        <v>0.125</v>
      </c>
      <c r="L6324" s="33">
        <f>Table1[[#This Row],[number doses per hour]]*INDEX(Table2[price per dose],Table1[[#This Row],[Drug ID]])</f>
        <v>0.84929166666666667</v>
      </c>
      <c r="M6324" s="11" t="b">
        <f>AND(Table1[[#This Row],[hour of cancellation 0 to 23]]&gt;=0,Table1[[#This Row],[hour of cancellation 0 to 23]]&lt;=23)</f>
        <v>1</v>
      </c>
    </row>
    <row r="6325" spans="1:13" x14ac:dyDescent="0.3">
      <c r="A6325" s="1">
        <v>6324</v>
      </c>
      <c r="B6325" s="1">
        <v>1</v>
      </c>
      <c r="C6325" s="2">
        <v>41187.350228278439</v>
      </c>
      <c r="D6325" s="2">
        <v>41247.350000000006</v>
      </c>
      <c r="E6325" s="1">
        <v>8</v>
      </c>
      <c r="F6325" s="2">
        <v>41188.484552302201</v>
      </c>
      <c r="G6325" s="1">
        <v>0</v>
      </c>
      <c r="H6325" s="32">
        <f>IFERROR(HOUR(Table1[[#This Row],[Cancel Date/time]])+MINUTE(Table1[[#This Row],[Cancel Date/time]])/60,"not cancelled")</f>
        <v>11.616666666666667</v>
      </c>
      <c r="I6325" s="47">
        <f>IFERROR(ROUND(Table1[[#This Row],[cancellation time decimal]],0),"not cancelled")</f>
        <v>12</v>
      </c>
      <c r="J6325" s="10">
        <f>IFERROR(MOD(Table1[[#This Row],[cancellation hour rounded]],24),"not cancelled")</f>
        <v>12</v>
      </c>
      <c r="K6325" s="32">
        <f>1/Table1[[#This Row],[Duration (Time between doses '[in hours'])]]</f>
        <v>0.125</v>
      </c>
      <c r="L6325" s="33">
        <f>Table1[[#This Row],[number doses per hour]]*INDEX(Table2[price per dose],Table1[[#This Row],[Drug ID]])</f>
        <v>0.84929166666666667</v>
      </c>
      <c r="M6325" s="11" t="b">
        <f>AND(Table1[[#This Row],[hour of cancellation 0 to 23]]&gt;=0,Table1[[#This Row],[hour of cancellation 0 to 23]]&lt;=23)</f>
        <v>1</v>
      </c>
    </row>
    <row r="6326" spans="1:13" x14ac:dyDescent="0.3">
      <c r="A6326" s="1">
        <v>6325</v>
      </c>
      <c r="B6326" s="1">
        <v>1</v>
      </c>
      <c r="C6326" s="2">
        <v>41187.393801267375</v>
      </c>
      <c r="D6326" s="2">
        <v>41247.393750000003</v>
      </c>
      <c r="E6326" s="1">
        <v>8</v>
      </c>
      <c r="F6326" s="2">
        <v>41188.343408310102</v>
      </c>
      <c r="G6326" s="1">
        <v>0</v>
      </c>
      <c r="H6326" s="32">
        <f>IFERROR(HOUR(Table1[[#This Row],[Cancel Date/time]])+MINUTE(Table1[[#This Row],[Cancel Date/time]])/60,"not cancelled")</f>
        <v>8.2333333333333325</v>
      </c>
      <c r="I6326" s="47">
        <f>IFERROR(ROUND(Table1[[#This Row],[cancellation time decimal]],0),"not cancelled")</f>
        <v>8</v>
      </c>
      <c r="J6326" s="10">
        <f>IFERROR(MOD(Table1[[#This Row],[cancellation hour rounded]],24),"not cancelled")</f>
        <v>8</v>
      </c>
      <c r="K6326" s="32">
        <f>1/Table1[[#This Row],[Duration (Time between doses '[in hours'])]]</f>
        <v>0.125</v>
      </c>
      <c r="L6326" s="33">
        <f>Table1[[#This Row],[number doses per hour]]*INDEX(Table2[price per dose],Table1[[#This Row],[Drug ID]])</f>
        <v>0.84929166666666667</v>
      </c>
      <c r="M6326" s="11" t="b">
        <f>AND(Table1[[#This Row],[hour of cancellation 0 to 23]]&gt;=0,Table1[[#This Row],[hour of cancellation 0 to 23]]&lt;=23)</f>
        <v>1</v>
      </c>
    </row>
    <row r="6327" spans="1:13" x14ac:dyDescent="0.3">
      <c r="A6327" s="1">
        <v>6326</v>
      </c>
      <c r="B6327" s="1">
        <v>4</v>
      </c>
      <c r="C6327" s="2">
        <v>41187.410220423</v>
      </c>
      <c r="D6327" s="2">
        <v>41247.409722222219</v>
      </c>
      <c r="E6327" s="1">
        <v>12</v>
      </c>
      <c r="F6327" s="2">
        <v>41187.900554620915</v>
      </c>
      <c r="G6327" s="1">
        <v>0</v>
      </c>
      <c r="H6327" s="32">
        <f>IFERROR(HOUR(Table1[[#This Row],[Cancel Date/time]])+MINUTE(Table1[[#This Row],[Cancel Date/time]])/60,"not cancelled")</f>
        <v>21.6</v>
      </c>
      <c r="I6327" s="47">
        <f>IFERROR(ROUND(Table1[[#This Row],[cancellation time decimal]],0),"not cancelled")</f>
        <v>22</v>
      </c>
      <c r="J6327" s="10">
        <f>IFERROR(MOD(Table1[[#This Row],[cancellation hour rounded]],24),"not cancelled")</f>
        <v>22</v>
      </c>
      <c r="K6327" s="32">
        <f>1/Table1[[#This Row],[Duration (Time between doses '[in hours'])]]</f>
        <v>8.3333333333333329E-2</v>
      </c>
      <c r="L6327" s="33">
        <f>Table1[[#This Row],[number doses per hour]]*INDEX(Table2[price per dose],Table1[[#This Row],[Drug ID]])</f>
        <v>1.448055119047619</v>
      </c>
      <c r="M6327" s="11" t="b">
        <f>AND(Table1[[#This Row],[hour of cancellation 0 to 23]]&gt;=0,Table1[[#This Row],[hour of cancellation 0 to 23]]&lt;=23)</f>
        <v>1</v>
      </c>
    </row>
    <row r="6328" spans="1:13" x14ac:dyDescent="0.3">
      <c r="A6328" s="1">
        <v>6327</v>
      </c>
      <c r="B6328" s="1">
        <v>7</v>
      </c>
      <c r="C6328" s="2">
        <v>41187.398482909797</v>
      </c>
      <c r="D6328" s="2">
        <v>41247.397916666669</v>
      </c>
      <c r="E6328" s="1">
        <v>24</v>
      </c>
      <c r="F6328" s="2">
        <v>41190.46498513496</v>
      </c>
      <c r="G6328" s="1">
        <v>0</v>
      </c>
      <c r="H6328" s="32">
        <f>IFERROR(HOUR(Table1[[#This Row],[Cancel Date/time]])+MINUTE(Table1[[#This Row],[Cancel Date/time]])/60,"not cancelled")</f>
        <v>11.15</v>
      </c>
      <c r="I6328" s="47">
        <f>IFERROR(ROUND(Table1[[#This Row],[cancellation time decimal]],0),"not cancelled")</f>
        <v>11</v>
      </c>
      <c r="J6328" s="10">
        <f>IFERROR(MOD(Table1[[#This Row],[cancellation hour rounded]],24),"not cancelled")</f>
        <v>11</v>
      </c>
      <c r="K6328" s="32">
        <f>1/Table1[[#This Row],[Duration (Time between doses '[in hours'])]]</f>
        <v>4.1666666666666664E-2</v>
      </c>
      <c r="L6328" s="33">
        <f>Table1[[#This Row],[number doses per hour]]*INDEX(Table2[price per dose],Table1[[#This Row],[Drug ID]])</f>
        <v>1.2958049999999997</v>
      </c>
      <c r="M6328" s="11" t="b">
        <f>AND(Table1[[#This Row],[hour of cancellation 0 to 23]]&gt;=0,Table1[[#This Row],[hour of cancellation 0 to 23]]&lt;=23)</f>
        <v>1</v>
      </c>
    </row>
    <row r="6329" spans="1:13" x14ac:dyDescent="0.3">
      <c r="A6329" s="1">
        <v>6328</v>
      </c>
      <c r="B6329" s="1">
        <v>1</v>
      </c>
      <c r="C6329" s="2">
        <v>41187.434166175444</v>
      </c>
      <c r="D6329" s="2">
        <v>41247.434027777774</v>
      </c>
      <c r="E6329" s="1">
        <v>8</v>
      </c>
      <c r="F6329" s="2">
        <v>41188.507362066019</v>
      </c>
      <c r="G6329" s="1">
        <v>0</v>
      </c>
      <c r="H6329" s="32">
        <f>IFERROR(HOUR(Table1[[#This Row],[Cancel Date/time]])+MINUTE(Table1[[#This Row],[Cancel Date/time]])/60,"not cancelled")</f>
        <v>12.166666666666666</v>
      </c>
      <c r="I6329" s="47">
        <f>IFERROR(ROUND(Table1[[#This Row],[cancellation time decimal]],0),"not cancelled")</f>
        <v>12</v>
      </c>
      <c r="J6329" s="10">
        <f>IFERROR(MOD(Table1[[#This Row],[cancellation hour rounded]],24),"not cancelled")</f>
        <v>12</v>
      </c>
      <c r="K6329" s="32">
        <f>1/Table1[[#This Row],[Duration (Time between doses '[in hours'])]]</f>
        <v>0.125</v>
      </c>
      <c r="L6329" s="33">
        <f>Table1[[#This Row],[number doses per hour]]*INDEX(Table2[price per dose],Table1[[#This Row],[Drug ID]])</f>
        <v>0.84929166666666667</v>
      </c>
      <c r="M6329" s="11" t="b">
        <f>AND(Table1[[#This Row],[hour of cancellation 0 to 23]]&gt;=0,Table1[[#This Row],[hour of cancellation 0 to 23]]&lt;=23)</f>
        <v>1</v>
      </c>
    </row>
    <row r="6330" spans="1:13" hidden="1" x14ac:dyDescent="0.3">
      <c r="A6330" s="1">
        <v>6329</v>
      </c>
      <c r="B6330" s="1">
        <v>1</v>
      </c>
      <c r="C6330" s="2">
        <v>41187.45445078543</v>
      </c>
      <c r="D6330" s="2">
        <v>41191.454313732713</v>
      </c>
      <c r="E6330" s="1">
        <v>12</v>
      </c>
      <c r="F6330" s="2" t="s">
        <v>5</v>
      </c>
      <c r="G6330" s="1">
        <v>0</v>
      </c>
      <c r="H6330" s="32" t="str">
        <f>IFERROR(HOUR(Table1[[#This Row],[Cancel Date/time]])+MINUTE(Table1[[#This Row],[Cancel Date/time]])/60,"not cancelled")</f>
        <v>not cancelled</v>
      </c>
      <c r="I6330" s="47" t="str">
        <f>IFERROR(ROUND(Table1[[#This Row],[cancellation time decimal]],0),"not cancelled")</f>
        <v>not cancelled</v>
      </c>
      <c r="J6330" s="10" t="str">
        <f>IFERROR(MOD(Table1[[#This Row],[cancellation hour rounded]],24),"not cancelled")</f>
        <v>not cancelled</v>
      </c>
      <c r="K6330" s="32">
        <f>1/Table1[[#This Row],[Duration (Time between doses '[in hours'])]]</f>
        <v>8.3333333333333329E-2</v>
      </c>
      <c r="L6330" s="33">
        <f>Table1[[#This Row],[number doses per hour]]*INDEX(Table2[price per dose],Table1[[#This Row],[Drug ID]])</f>
        <v>0.56619444444444444</v>
      </c>
      <c r="M6330" s="11" t="b">
        <f>AND(Table1[[#This Row],[hour of cancellation 0 to 23]]&gt;=0,Table1[[#This Row],[hour of cancellation 0 to 23]]&lt;=23)</f>
        <v>0</v>
      </c>
    </row>
    <row r="6331" spans="1:13" x14ac:dyDescent="0.3">
      <c r="A6331" s="1">
        <v>6330</v>
      </c>
      <c r="B6331" s="1">
        <v>11</v>
      </c>
      <c r="C6331" s="2">
        <v>41187.45228350634</v>
      </c>
      <c r="D6331" s="2">
        <v>41247.45208333333</v>
      </c>
      <c r="E6331" s="1">
        <v>1</v>
      </c>
      <c r="F6331" s="2">
        <v>41194.524496490099</v>
      </c>
      <c r="G6331" s="1">
        <v>0</v>
      </c>
      <c r="H6331" s="32">
        <f>IFERROR(HOUR(Table1[[#This Row],[Cancel Date/time]])+MINUTE(Table1[[#This Row],[Cancel Date/time]])/60,"not cancelled")</f>
        <v>12.583333333333334</v>
      </c>
      <c r="I6331" s="47">
        <f>IFERROR(ROUND(Table1[[#This Row],[cancellation time decimal]],0),"not cancelled")</f>
        <v>13</v>
      </c>
      <c r="J6331" s="10">
        <f>IFERROR(MOD(Table1[[#This Row],[cancellation hour rounded]],24),"not cancelled")</f>
        <v>13</v>
      </c>
      <c r="K6331" s="32">
        <f>1/Table1[[#This Row],[Duration (Time between doses '[in hours'])]]</f>
        <v>1</v>
      </c>
      <c r="L6331" s="33">
        <f>Table1[[#This Row],[number doses per hour]]*INDEX(Table2[price per dose],Table1[[#This Row],[Drug ID]])</f>
        <v>1</v>
      </c>
      <c r="M6331" s="11" t="b">
        <f>AND(Table1[[#This Row],[hour of cancellation 0 to 23]]&gt;=0,Table1[[#This Row],[hour of cancellation 0 to 23]]&lt;=23)</f>
        <v>1</v>
      </c>
    </row>
    <row r="6332" spans="1:13" x14ac:dyDescent="0.3">
      <c r="A6332" s="1">
        <v>6331</v>
      </c>
      <c r="B6332" s="1">
        <v>7</v>
      </c>
      <c r="C6332" s="2">
        <v>41187.43095983017</v>
      </c>
      <c r="D6332" s="2">
        <v>41247.430555555555</v>
      </c>
      <c r="E6332" s="1">
        <v>24</v>
      </c>
      <c r="F6332" s="2">
        <v>41214.489887125368</v>
      </c>
      <c r="G6332" s="1">
        <v>1</v>
      </c>
      <c r="H6332" s="32">
        <f>IFERROR(HOUR(Table1[[#This Row],[Cancel Date/time]])+MINUTE(Table1[[#This Row],[Cancel Date/time]])/60,"not cancelled")</f>
        <v>11.75</v>
      </c>
      <c r="I6332" s="47">
        <f>IFERROR(ROUND(Table1[[#This Row],[cancellation time decimal]],0),"not cancelled")</f>
        <v>12</v>
      </c>
      <c r="J6332" s="10">
        <f>IFERROR(MOD(Table1[[#This Row],[cancellation hour rounded]],24),"not cancelled")</f>
        <v>12</v>
      </c>
      <c r="K6332" s="32">
        <f>1/Table1[[#This Row],[Duration (Time between doses '[in hours'])]]</f>
        <v>4.1666666666666664E-2</v>
      </c>
      <c r="L6332" s="33">
        <f>Table1[[#This Row],[number doses per hour]]*INDEX(Table2[price per dose],Table1[[#This Row],[Drug ID]])</f>
        <v>1.2958049999999997</v>
      </c>
      <c r="M6332" s="11" t="b">
        <f>AND(Table1[[#This Row],[hour of cancellation 0 to 23]]&gt;=0,Table1[[#This Row],[hour of cancellation 0 to 23]]&lt;=23)</f>
        <v>1</v>
      </c>
    </row>
    <row r="6333" spans="1:13" x14ac:dyDescent="0.3">
      <c r="A6333" s="1">
        <v>6332</v>
      </c>
      <c r="B6333" s="1">
        <v>4</v>
      </c>
      <c r="C6333" s="2">
        <v>41187.425843266581</v>
      </c>
      <c r="D6333" s="2">
        <v>41247.425694444442</v>
      </c>
      <c r="E6333" s="1">
        <v>12</v>
      </c>
      <c r="F6333" s="2">
        <v>41189.43438711825</v>
      </c>
      <c r="G6333" s="1">
        <v>0</v>
      </c>
      <c r="H6333" s="32">
        <f>IFERROR(HOUR(Table1[[#This Row],[Cancel Date/time]])+MINUTE(Table1[[#This Row],[Cancel Date/time]])/60,"not cancelled")</f>
        <v>10.416666666666666</v>
      </c>
      <c r="I6333" s="47">
        <f>IFERROR(ROUND(Table1[[#This Row],[cancellation time decimal]],0),"not cancelled")</f>
        <v>10</v>
      </c>
      <c r="J6333" s="10">
        <f>IFERROR(MOD(Table1[[#This Row],[cancellation hour rounded]],24),"not cancelled")</f>
        <v>10</v>
      </c>
      <c r="K6333" s="32">
        <f>1/Table1[[#This Row],[Duration (Time between doses '[in hours'])]]</f>
        <v>8.3333333333333329E-2</v>
      </c>
      <c r="L6333" s="33">
        <f>Table1[[#This Row],[number doses per hour]]*INDEX(Table2[price per dose],Table1[[#This Row],[Drug ID]])</f>
        <v>1.448055119047619</v>
      </c>
      <c r="M6333" s="11" t="b">
        <f>AND(Table1[[#This Row],[hour of cancellation 0 to 23]]&gt;=0,Table1[[#This Row],[hour of cancellation 0 to 23]]&lt;=23)</f>
        <v>1</v>
      </c>
    </row>
    <row r="6334" spans="1:13" x14ac:dyDescent="0.3">
      <c r="A6334" s="1">
        <v>6333</v>
      </c>
      <c r="B6334" s="1">
        <v>3</v>
      </c>
      <c r="C6334" s="2">
        <v>41187.419852044965</v>
      </c>
      <c r="D6334" s="2">
        <v>41247.419444444444</v>
      </c>
      <c r="E6334" s="1">
        <v>24</v>
      </c>
      <c r="F6334" s="2">
        <v>41189.463419276188</v>
      </c>
      <c r="G6334" s="1">
        <v>0</v>
      </c>
      <c r="H6334" s="32">
        <f>IFERROR(HOUR(Table1[[#This Row],[Cancel Date/time]])+MINUTE(Table1[[#This Row],[Cancel Date/time]])/60,"not cancelled")</f>
        <v>11.116666666666667</v>
      </c>
      <c r="I6334" s="47">
        <f>IFERROR(ROUND(Table1[[#This Row],[cancellation time decimal]],0),"not cancelled")</f>
        <v>11</v>
      </c>
      <c r="J6334" s="10">
        <f>IFERROR(MOD(Table1[[#This Row],[cancellation hour rounded]],24),"not cancelled")</f>
        <v>11</v>
      </c>
      <c r="K6334" s="32">
        <f>1/Table1[[#This Row],[Duration (Time between doses '[in hours'])]]</f>
        <v>4.1666666666666664E-2</v>
      </c>
      <c r="L6334" s="33">
        <f>Table1[[#This Row],[number doses per hour]]*INDEX(Table2[price per dose],Table1[[#This Row],[Drug ID]])</f>
        <v>0.18133000000000002</v>
      </c>
      <c r="M6334" s="11" t="b">
        <f>AND(Table1[[#This Row],[hour of cancellation 0 to 23]]&gt;=0,Table1[[#This Row],[hour of cancellation 0 to 23]]&lt;=23)</f>
        <v>1</v>
      </c>
    </row>
    <row r="6335" spans="1:13" x14ac:dyDescent="0.3">
      <c r="A6335" s="1">
        <v>6334</v>
      </c>
      <c r="B6335" s="1">
        <v>1</v>
      </c>
      <c r="C6335" s="2">
        <v>41187.465737707804</v>
      </c>
      <c r="D6335" s="2">
        <v>41247.465277777781</v>
      </c>
      <c r="E6335" s="1">
        <v>8</v>
      </c>
      <c r="F6335" s="2">
        <v>41188.371095679489</v>
      </c>
      <c r="G6335" s="1">
        <v>0</v>
      </c>
      <c r="H6335" s="32">
        <f>IFERROR(HOUR(Table1[[#This Row],[Cancel Date/time]])+MINUTE(Table1[[#This Row],[Cancel Date/time]])/60,"not cancelled")</f>
        <v>8.9</v>
      </c>
      <c r="I6335" s="47">
        <f>IFERROR(ROUND(Table1[[#This Row],[cancellation time decimal]],0),"not cancelled")</f>
        <v>9</v>
      </c>
      <c r="J6335" s="10">
        <f>IFERROR(MOD(Table1[[#This Row],[cancellation hour rounded]],24),"not cancelled")</f>
        <v>9</v>
      </c>
      <c r="K6335" s="32">
        <f>1/Table1[[#This Row],[Duration (Time between doses '[in hours'])]]</f>
        <v>0.125</v>
      </c>
      <c r="L6335" s="33">
        <f>Table1[[#This Row],[number doses per hour]]*INDEX(Table2[price per dose],Table1[[#This Row],[Drug ID]])</f>
        <v>0.84929166666666667</v>
      </c>
      <c r="M6335" s="11" t="b">
        <f>AND(Table1[[#This Row],[hour of cancellation 0 to 23]]&gt;=0,Table1[[#This Row],[hour of cancellation 0 to 23]]&lt;=23)</f>
        <v>1</v>
      </c>
    </row>
    <row r="6336" spans="1:13" x14ac:dyDescent="0.3">
      <c r="A6336" s="1">
        <v>6335</v>
      </c>
      <c r="B6336" s="1">
        <v>5</v>
      </c>
      <c r="C6336" s="2">
        <v>41187.496788539713</v>
      </c>
      <c r="D6336" s="2">
        <v>41247.496527777781</v>
      </c>
      <c r="E6336" s="1">
        <v>24</v>
      </c>
      <c r="F6336" s="2">
        <v>41190.45578976754</v>
      </c>
      <c r="G6336" s="1">
        <v>0</v>
      </c>
      <c r="H6336" s="32">
        <f>IFERROR(HOUR(Table1[[#This Row],[Cancel Date/time]])+MINUTE(Table1[[#This Row],[Cancel Date/time]])/60,"not cancelled")</f>
        <v>10.933333333333334</v>
      </c>
      <c r="I6336" s="47">
        <f>IFERROR(ROUND(Table1[[#This Row],[cancellation time decimal]],0),"not cancelled")</f>
        <v>11</v>
      </c>
      <c r="J6336" s="10">
        <f>IFERROR(MOD(Table1[[#This Row],[cancellation hour rounded]],24),"not cancelled")</f>
        <v>11</v>
      </c>
      <c r="K6336" s="32">
        <f>1/Table1[[#This Row],[Duration (Time between doses '[in hours'])]]</f>
        <v>4.1666666666666664E-2</v>
      </c>
      <c r="L6336" s="33">
        <f>Table1[[#This Row],[number doses per hour]]*INDEX(Table2[price per dose],Table1[[#This Row],[Drug ID]])</f>
        <v>0.2815833333333333</v>
      </c>
      <c r="M6336" s="11" t="b">
        <f>AND(Table1[[#This Row],[hour of cancellation 0 to 23]]&gt;=0,Table1[[#This Row],[hour of cancellation 0 to 23]]&lt;=23)</f>
        <v>1</v>
      </c>
    </row>
    <row r="6337" spans="1:13" x14ac:dyDescent="0.3">
      <c r="A6337" s="1">
        <v>6336</v>
      </c>
      <c r="B6337" s="1">
        <v>7</v>
      </c>
      <c r="C6337" s="2">
        <v>41187.51367702282</v>
      </c>
      <c r="D6337" s="2">
        <v>41247.513194444444</v>
      </c>
      <c r="E6337" s="1">
        <v>24</v>
      </c>
      <c r="F6337" s="2">
        <v>41228.50083692863</v>
      </c>
      <c r="G6337" s="1">
        <v>0</v>
      </c>
      <c r="H6337" s="32">
        <f>IFERROR(HOUR(Table1[[#This Row],[Cancel Date/time]])+MINUTE(Table1[[#This Row],[Cancel Date/time]])/60,"not cancelled")</f>
        <v>12.016666666666667</v>
      </c>
      <c r="I6337" s="47">
        <f>IFERROR(ROUND(Table1[[#This Row],[cancellation time decimal]],0),"not cancelled")</f>
        <v>12</v>
      </c>
      <c r="J6337" s="10">
        <f>IFERROR(MOD(Table1[[#This Row],[cancellation hour rounded]],24),"not cancelled")</f>
        <v>12</v>
      </c>
      <c r="K6337" s="32">
        <f>1/Table1[[#This Row],[Duration (Time between doses '[in hours'])]]</f>
        <v>4.1666666666666664E-2</v>
      </c>
      <c r="L6337" s="33">
        <f>Table1[[#This Row],[number doses per hour]]*INDEX(Table2[price per dose],Table1[[#This Row],[Drug ID]])</f>
        <v>1.2958049999999997</v>
      </c>
      <c r="M6337" s="11" t="b">
        <f>AND(Table1[[#This Row],[hour of cancellation 0 to 23]]&gt;=0,Table1[[#This Row],[hour of cancellation 0 to 23]]&lt;=23)</f>
        <v>1</v>
      </c>
    </row>
    <row r="6338" spans="1:13" x14ac:dyDescent="0.3">
      <c r="A6338" s="1">
        <v>6337</v>
      </c>
      <c r="B6338" s="1">
        <v>1</v>
      </c>
      <c r="C6338" s="2">
        <v>41187.564109539162</v>
      </c>
      <c r="D6338" s="2">
        <v>41247.563888888886</v>
      </c>
      <c r="E6338" s="1">
        <v>8</v>
      </c>
      <c r="F6338" s="2">
        <v>41188.361594451155</v>
      </c>
      <c r="G6338" s="1">
        <v>0</v>
      </c>
      <c r="H6338" s="32">
        <f>IFERROR(HOUR(Table1[[#This Row],[Cancel Date/time]])+MINUTE(Table1[[#This Row],[Cancel Date/time]])/60,"not cancelled")</f>
        <v>8.6666666666666661</v>
      </c>
      <c r="I6338" s="47">
        <f>IFERROR(ROUND(Table1[[#This Row],[cancellation time decimal]],0),"not cancelled")</f>
        <v>9</v>
      </c>
      <c r="J6338" s="10">
        <f>IFERROR(MOD(Table1[[#This Row],[cancellation hour rounded]],24),"not cancelled")</f>
        <v>9</v>
      </c>
      <c r="K6338" s="32">
        <f>1/Table1[[#This Row],[Duration (Time between doses '[in hours'])]]</f>
        <v>0.125</v>
      </c>
      <c r="L6338" s="33">
        <f>Table1[[#This Row],[number doses per hour]]*INDEX(Table2[price per dose],Table1[[#This Row],[Drug ID]])</f>
        <v>0.84929166666666667</v>
      </c>
      <c r="M6338" s="11" t="b">
        <f>AND(Table1[[#This Row],[hour of cancellation 0 to 23]]&gt;=0,Table1[[#This Row],[hour of cancellation 0 to 23]]&lt;=23)</f>
        <v>1</v>
      </c>
    </row>
    <row r="6339" spans="1:13" x14ac:dyDescent="0.3">
      <c r="A6339" s="1">
        <v>6338</v>
      </c>
      <c r="B6339" s="1">
        <v>6</v>
      </c>
      <c r="C6339" s="2">
        <v>41187.574119236531</v>
      </c>
      <c r="D6339" s="2">
        <v>41247.573611111111</v>
      </c>
      <c r="E6339" s="1">
        <v>24</v>
      </c>
      <c r="F6339" s="2">
        <v>41194.436794893147</v>
      </c>
      <c r="G6339" s="1">
        <v>0</v>
      </c>
      <c r="H6339" s="32">
        <f>IFERROR(HOUR(Table1[[#This Row],[Cancel Date/time]])+MINUTE(Table1[[#This Row],[Cancel Date/time]])/60,"not cancelled")</f>
        <v>10.466666666666667</v>
      </c>
      <c r="I6339" s="47">
        <f>IFERROR(ROUND(Table1[[#This Row],[cancellation time decimal]],0),"not cancelled")</f>
        <v>10</v>
      </c>
      <c r="J6339" s="10">
        <f>IFERROR(MOD(Table1[[#This Row],[cancellation hour rounded]],24),"not cancelled")</f>
        <v>10</v>
      </c>
      <c r="K6339" s="32">
        <f>1/Table1[[#This Row],[Duration (Time between doses '[in hours'])]]</f>
        <v>4.1666666666666664E-2</v>
      </c>
      <c r="L6339" s="33">
        <f>Table1[[#This Row],[number doses per hour]]*INDEX(Table2[price per dose],Table1[[#This Row],[Drug ID]])</f>
        <v>0.35218749999999999</v>
      </c>
      <c r="M6339" s="11" t="b">
        <f>AND(Table1[[#This Row],[hour of cancellation 0 to 23]]&gt;=0,Table1[[#This Row],[hour of cancellation 0 to 23]]&lt;=23)</f>
        <v>1</v>
      </c>
    </row>
    <row r="6340" spans="1:13" x14ac:dyDescent="0.3">
      <c r="A6340" s="1">
        <v>6339</v>
      </c>
      <c r="B6340" s="1">
        <v>2</v>
      </c>
      <c r="C6340" s="2">
        <v>41187.554774190321</v>
      </c>
      <c r="D6340" s="2">
        <v>41247.554166666661</v>
      </c>
      <c r="E6340" s="1">
        <v>10</v>
      </c>
      <c r="F6340" s="2">
        <v>41188.510324800307</v>
      </c>
      <c r="G6340" s="1">
        <v>0</v>
      </c>
      <c r="H6340" s="32">
        <f>IFERROR(HOUR(Table1[[#This Row],[Cancel Date/time]])+MINUTE(Table1[[#This Row],[Cancel Date/time]])/60,"not cancelled")</f>
        <v>12.233333333333333</v>
      </c>
      <c r="I6340" s="47">
        <f>IFERROR(ROUND(Table1[[#This Row],[cancellation time decimal]],0),"not cancelled")</f>
        <v>12</v>
      </c>
      <c r="J6340" s="10">
        <f>IFERROR(MOD(Table1[[#This Row],[cancellation hour rounded]],24),"not cancelled")</f>
        <v>12</v>
      </c>
      <c r="K6340" s="32">
        <f>1/Table1[[#This Row],[Duration (Time between doses '[in hours'])]]</f>
        <v>0.1</v>
      </c>
      <c r="L6340" s="33">
        <f>Table1[[#This Row],[number doses per hour]]*INDEX(Table2[price per dose],Table1[[#This Row],[Drug ID]])</f>
        <v>0.84959999999999969</v>
      </c>
      <c r="M6340" s="11" t="b">
        <f>AND(Table1[[#This Row],[hour of cancellation 0 to 23]]&gt;=0,Table1[[#This Row],[hour of cancellation 0 to 23]]&lt;=23)</f>
        <v>1</v>
      </c>
    </row>
    <row r="6341" spans="1:13" x14ac:dyDescent="0.3">
      <c r="A6341" s="1">
        <v>6340</v>
      </c>
      <c r="B6341" s="1">
        <v>7</v>
      </c>
      <c r="C6341" s="2">
        <v>41187.543222470966</v>
      </c>
      <c r="D6341" s="2">
        <v>41247.54305555555</v>
      </c>
      <c r="E6341" s="1">
        <v>24</v>
      </c>
      <c r="F6341" s="2">
        <v>41214.472953227734</v>
      </c>
      <c r="G6341" s="1">
        <v>0</v>
      </c>
      <c r="H6341" s="32">
        <f>IFERROR(HOUR(Table1[[#This Row],[Cancel Date/time]])+MINUTE(Table1[[#This Row],[Cancel Date/time]])/60,"not cancelled")</f>
        <v>11.35</v>
      </c>
      <c r="I6341" s="47">
        <f>IFERROR(ROUND(Table1[[#This Row],[cancellation time decimal]],0),"not cancelled")</f>
        <v>11</v>
      </c>
      <c r="J6341" s="10">
        <f>IFERROR(MOD(Table1[[#This Row],[cancellation hour rounded]],24),"not cancelled")</f>
        <v>11</v>
      </c>
      <c r="K6341" s="32">
        <f>1/Table1[[#This Row],[Duration (Time between doses '[in hours'])]]</f>
        <v>4.1666666666666664E-2</v>
      </c>
      <c r="L6341" s="33">
        <f>Table1[[#This Row],[number doses per hour]]*INDEX(Table2[price per dose],Table1[[#This Row],[Drug ID]])</f>
        <v>1.2958049999999997</v>
      </c>
      <c r="M6341" s="11" t="b">
        <f>AND(Table1[[#This Row],[hour of cancellation 0 to 23]]&gt;=0,Table1[[#This Row],[hour of cancellation 0 to 23]]&lt;=23)</f>
        <v>1</v>
      </c>
    </row>
    <row r="6342" spans="1:13" x14ac:dyDescent="0.3">
      <c r="A6342" s="1">
        <v>6341</v>
      </c>
      <c r="B6342" s="1">
        <v>1</v>
      </c>
      <c r="C6342" s="2">
        <v>41187.59706498099</v>
      </c>
      <c r="D6342" s="2">
        <v>41247.59652777778</v>
      </c>
      <c r="E6342" s="1">
        <v>8</v>
      </c>
      <c r="F6342" s="2">
        <v>41187.779062598769</v>
      </c>
      <c r="G6342" s="1">
        <v>0</v>
      </c>
      <c r="H6342" s="32">
        <f>IFERROR(HOUR(Table1[[#This Row],[Cancel Date/time]])+MINUTE(Table1[[#This Row],[Cancel Date/time]])/60,"not cancelled")</f>
        <v>18.683333333333334</v>
      </c>
      <c r="I6342" s="47">
        <f>IFERROR(ROUND(Table1[[#This Row],[cancellation time decimal]],0),"not cancelled")</f>
        <v>19</v>
      </c>
      <c r="J6342" s="10">
        <f>IFERROR(MOD(Table1[[#This Row],[cancellation hour rounded]],24),"not cancelled")</f>
        <v>19</v>
      </c>
      <c r="K6342" s="32">
        <f>1/Table1[[#This Row],[Duration (Time between doses '[in hours'])]]</f>
        <v>0.125</v>
      </c>
      <c r="L6342" s="33">
        <f>Table1[[#This Row],[number doses per hour]]*INDEX(Table2[price per dose],Table1[[#This Row],[Drug ID]])</f>
        <v>0.84929166666666667</v>
      </c>
      <c r="M6342" s="11" t="b">
        <f>AND(Table1[[#This Row],[hour of cancellation 0 to 23]]&gt;=0,Table1[[#This Row],[hour of cancellation 0 to 23]]&lt;=23)</f>
        <v>1</v>
      </c>
    </row>
    <row r="6343" spans="1:13" x14ac:dyDescent="0.3">
      <c r="A6343" s="1">
        <v>6342</v>
      </c>
      <c r="B6343" s="1">
        <v>3</v>
      </c>
      <c r="C6343" s="2">
        <v>41187.588965587005</v>
      </c>
      <c r="D6343" s="2">
        <v>41247.588888888895</v>
      </c>
      <c r="E6343" s="1">
        <v>24</v>
      </c>
      <c r="F6343" s="2">
        <v>41190.77177514683</v>
      </c>
      <c r="G6343" s="1">
        <v>0</v>
      </c>
      <c r="H6343" s="32">
        <f>IFERROR(HOUR(Table1[[#This Row],[Cancel Date/time]])+MINUTE(Table1[[#This Row],[Cancel Date/time]])/60,"not cancelled")</f>
        <v>18.516666666666666</v>
      </c>
      <c r="I6343" s="47">
        <f>IFERROR(ROUND(Table1[[#This Row],[cancellation time decimal]],0),"not cancelled")</f>
        <v>19</v>
      </c>
      <c r="J6343" s="10">
        <f>IFERROR(MOD(Table1[[#This Row],[cancellation hour rounded]],24),"not cancelled")</f>
        <v>19</v>
      </c>
      <c r="K6343" s="32">
        <f>1/Table1[[#This Row],[Duration (Time between doses '[in hours'])]]</f>
        <v>4.1666666666666664E-2</v>
      </c>
      <c r="L6343" s="33">
        <f>Table1[[#This Row],[number doses per hour]]*INDEX(Table2[price per dose],Table1[[#This Row],[Drug ID]])</f>
        <v>0.18133000000000002</v>
      </c>
      <c r="M6343" s="11" t="b">
        <f>AND(Table1[[#This Row],[hour of cancellation 0 to 23]]&gt;=0,Table1[[#This Row],[hour of cancellation 0 to 23]]&lt;=23)</f>
        <v>1</v>
      </c>
    </row>
    <row r="6344" spans="1:13" hidden="1" x14ac:dyDescent="0.3">
      <c r="A6344" s="1">
        <v>6343</v>
      </c>
      <c r="B6344" s="1">
        <v>3</v>
      </c>
      <c r="C6344" s="2">
        <v>41187.636461538044</v>
      </c>
      <c r="D6344" s="2">
        <v>41190.136034197778</v>
      </c>
      <c r="E6344" s="1">
        <v>24</v>
      </c>
      <c r="F6344" s="2" t="s">
        <v>5</v>
      </c>
      <c r="G6344" s="1">
        <v>0</v>
      </c>
      <c r="H6344" s="32" t="str">
        <f>IFERROR(HOUR(Table1[[#This Row],[Cancel Date/time]])+MINUTE(Table1[[#This Row],[Cancel Date/time]])/60,"not cancelled")</f>
        <v>not cancelled</v>
      </c>
      <c r="I6344" s="47" t="str">
        <f>IFERROR(ROUND(Table1[[#This Row],[cancellation time decimal]],0),"not cancelled")</f>
        <v>not cancelled</v>
      </c>
      <c r="J6344" s="10" t="str">
        <f>IFERROR(MOD(Table1[[#This Row],[cancellation hour rounded]],24),"not cancelled")</f>
        <v>not cancelled</v>
      </c>
      <c r="K6344" s="32">
        <f>1/Table1[[#This Row],[Duration (Time between doses '[in hours'])]]</f>
        <v>4.1666666666666664E-2</v>
      </c>
      <c r="L6344" s="33">
        <f>Table1[[#This Row],[number doses per hour]]*INDEX(Table2[price per dose],Table1[[#This Row],[Drug ID]])</f>
        <v>0.18133000000000002</v>
      </c>
      <c r="M6344" s="11" t="b">
        <f>AND(Table1[[#This Row],[hour of cancellation 0 to 23]]&gt;=0,Table1[[#This Row],[hour of cancellation 0 to 23]]&lt;=23)</f>
        <v>0</v>
      </c>
    </row>
    <row r="6345" spans="1:13" x14ac:dyDescent="0.3">
      <c r="A6345" s="1">
        <v>6344</v>
      </c>
      <c r="B6345" s="1">
        <v>6</v>
      </c>
      <c r="C6345" s="2">
        <v>41187.867820123596</v>
      </c>
      <c r="D6345" s="2">
        <v>41247.867361111115</v>
      </c>
      <c r="E6345" s="1">
        <v>24</v>
      </c>
      <c r="F6345" s="2">
        <v>41200.577577771175</v>
      </c>
      <c r="G6345" s="1">
        <v>0</v>
      </c>
      <c r="H6345" s="32">
        <f>IFERROR(HOUR(Table1[[#This Row],[Cancel Date/time]])+MINUTE(Table1[[#This Row],[Cancel Date/time]])/60,"not cancelled")</f>
        <v>13.85</v>
      </c>
      <c r="I6345" s="47">
        <f>IFERROR(ROUND(Table1[[#This Row],[cancellation time decimal]],0),"not cancelled")</f>
        <v>14</v>
      </c>
      <c r="J6345" s="10">
        <f>IFERROR(MOD(Table1[[#This Row],[cancellation hour rounded]],24),"not cancelled")</f>
        <v>14</v>
      </c>
      <c r="K6345" s="32">
        <f>1/Table1[[#This Row],[Duration (Time between doses '[in hours'])]]</f>
        <v>4.1666666666666664E-2</v>
      </c>
      <c r="L6345" s="33">
        <f>Table1[[#This Row],[number doses per hour]]*INDEX(Table2[price per dose],Table1[[#This Row],[Drug ID]])</f>
        <v>0.35218749999999999</v>
      </c>
      <c r="M6345" s="11" t="b">
        <f>AND(Table1[[#This Row],[hour of cancellation 0 to 23]]&gt;=0,Table1[[#This Row],[hour of cancellation 0 to 23]]&lt;=23)</f>
        <v>1</v>
      </c>
    </row>
    <row r="6346" spans="1:13" x14ac:dyDescent="0.3">
      <c r="A6346" s="1">
        <v>6345</v>
      </c>
      <c r="B6346" s="1">
        <v>2</v>
      </c>
      <c r="C6346" s="2">
        <v>41187.878253581053</v>
      </c>
      <c r="D6346" s="2">
        <v>41247.87777777778</v>
      </c>
      <c r="E6346" s="1">
        <v>10</v>
      </c>
      <c r="F6346" s="2">
        <v>41187.989786439823</v>
      </c>
      <c r="G6346" s="1">
        <v>0</v>
      </c>
      <c r="H6346" s="32">
        <f>IFERROR(HOUR(Table1[[#This Row],[Cancel Date/time]])+MINUTE(Table1[[#This Row],[Cancel Date/time]])/60,"not cancelled")</f>
        <v>23.75</v>
      </c>
      <c r="I6346" s="47">
        <f>IFERROR(ROUND(Table1[[#This Row],[cancellation time decimal]],0),"not cancelled")</f>
        <v>24</v>
      </c>
      <c r="J6346" s="10">
        <f>IFERROR(MOD(Table1[[#This Row],[cancellation hour rounded]],24),"not cancelled")</f>
        <v>0</v>
      </c>
      <c r="K6346" s="32">
        <f>1/Table1[[#This Row],[Duration (Time between doses '[in hours'])]]</f>
        <v>0.1</v>
      </c>
      <c r="L6346" s="33">
        <f>Table1[[#This Row],[number doses per hour]]*INDEX(Table2[price per dose],Table1[[#This Row],[Drug ID]])</f>
        <v>0.84959999999999969</v>
      </c>
      <c r="M6346" s="11" t="b">
        <f>AND(Table1[[#This Row],[hour of cancellation 0 to 23]]&gt;=0,Table1[[#This Row],[hour of cancellation 0 to 23]]&lt;=23)</f>
        <v>1</v>
      </c>
    </row>
    <row r="6347" spans="1:13" x14ac:dyDescent="0.3">
      <c r="A6347" s="1">
        <v>6346</v>
      </c>
      <c r="B6347" s="1">
        <v>7</v>
      </c>
      <c r="C6347" s="2">
        <v>41187.880413965097</v>
      </c>
      <c r="D6347" s="2">
        <v>41247.879861111112</v>
      </c>
      <c r="E6347" s="1">
        <v>24</v>
      </c>
      <c r="F6347" s="2">
        <v>41196.399483413217</v>
      </c>
      <c r="G6347" s="1">
        <v>0</v>
      </c>
      <c r="H6347" s="32">
        <f>IFERROR(HOUR(Table1[[#This Row],[Cancel Date/time]])+MINUTE(Table1[[#This Row],[Cancel Date/time]])/60,"not cancelled")</f>
        <v>9.5833333333333339</v>
      </c>
      <c r="I6347" s="47">
        <f>IFERROR(ROUND(Table1[[#This Row],[cancellation time decimal]],0),"not cancelled")</f>
        <v>10</v>
      </c>
      <c r="J6347" s="10">
        <f>IFERROR(MOD(Table1[[#This Row],[cancellation hour rounded]],24),"not cancelled")</f>
        <v>10</v>
      </c>
      <c r="K6347" s="32">
        <f>1/Table1[[#This Row],[Duration (Time between doses '[in hours'])]]</f>
        <v>4.1666666666666664E-2</v>
      </c>
      <c r="L6347" s="33">
        <f>Table1[[#This Row],[number doses per hour]]*INDEX(Table2[price per dose],Table1[[#This Row],[Drug ID]])</f>
        <v>1.2958049999999997</v>
      </c>
      <c r="M6347" s="11" t="b">
        <f>AND(Table1[[#This Row],[hour of cancellation 0 to 23]]&gt;=0,Table1[[#This Row],[hour of cancellation 0 to 23]]&lt;=23)</f>
        <v>1</v>
      </c>
    </row>
    <row r="6348" spans="1:13" x14ac:dyDescent="0.3">
      <c r="A6348" s="1">
        <v>6347</v>
      </c>
      <c r="B6348" s="1">
        <v>1</v>
      </c>
      <c r="C6348" s="2">
        <v>41187.945526951597</v>
      </c>
      <c r="D6348" s="2">
        <v>41247.945138888885</v>
      </c>
      <c r="E6348" s="1">
        <v>8</v>
      </c>
      <c r="F6348" s="2">
        <v>41188.579674060406</v>
      </c>
      <c r="G6348" s="1">
        <v>0</v>
      </c>
      <c r="H6348" s="32">
        <f>IFERROR(HOUR(Table1[[#This Row],[Cancel Date/time]])+MINUTE(Table1[[#This Row],[Cancel Date/time]])/60,"not cancelled")</f>
        <v>13.9</v>
      </c>
      <c r="I6348" s="47">
        <f>IFERROR(ROUND(Table1[[#This Row],[cancellation time decimal]],0),"not cancelled")</f>
        <v>14</v>
      </c>
      <c r="J6348" s="10">
        <f>IFERROR(MOD(Table1[[#This Row],[cancellation hour rounded]],24),"not cancelled")</f>
        <v>14</v>
      </c>
      <c r="K6348" s="32">
        <f>1/Table1[[#This Row],[Duration (Time between doses '[in hours'])]]</f>
        <v>0.125</v>
      </c>
      <c r="L6348" s="33">
        <f>Table1[[#This Row],[number doses per hour]]*INDEX(Table2[price per dose],Table1[[#This Row],[Drug ID]])</f>
        <v>0.84929166666666667</v>
      </c>
      <c r="M6348" s="11" t="b">
        <f>AND(Table1[[#This Row],[hour of cancellation 0 to 23]]&gt;=0,Table1[[#This Row],[hour of cancellation 0 to 23]]&lt;=23)</f>
        <v>1</v>
      </c>
    </row>
    <row r="6349" spans="1:13" x14ac:dyDescent="0.3">
      <c r="A6349" s="1">
        <v>6348</v>
      </c>
      <c r="B6349" s="1">
        <v>5</v>
      </c>
      <c r="C6349" s="2">
        <v>41188.148790971776</v>
      </c>
      <c r="D6349" s="2">
        <v>41248.148611111108</v>
      </c>
      <c r="E6349" s="1">
        <v>24</v>
      </c>
      <c r="F6349" s="2">
        <v>41191.3164301207</v>
      </c>
      <c r="G6349" s="1">
        <v>0</v>
      </c>
      <c r="H6349" s="32">
        <f>IFERROR(HOUR(Table1[[#This Row],[Cancel Date/time]])+MINUTE(Table1[[#This Row],[Cancel Date/time]])/60,"not cancelled")</f>
        <v>7.583333333333333</v>
      </c>
      <c r="I6349" s="47">
        <f>IFERROR(ROUND(Table1[[#This Row],[cancellation time decimal]],0),"not cancelled")</f>
        <v>8</v>
      </c>
      <c r="J6349" s="10">
        <f>IFERROR(MOD(Table1[[#This Row],[cancellation hour rounded]],24),"not cancelled")</f>
        <v>8</v>
      </c>
      <c r="K6349" s="32">
        <f>1/Table1[[#This Row],[Duration (Time between doses '[in hours'])]]</f>
        <v>4.1666666666666664E-2</v>
      </c>
      <c r="L6349" s="33">
        <f>Table1[[#This Row],[number doses per hour]]*INDEX(Table2[price per dose],Table1[[#This Row],[Drug ID]])</f>
        <v>0.2815833333333333</v>
      </c>
      <c r="M6349" s="11" t="b">
        <f>AND(Table1[[#This Row],[hour of cancellation 0 to 23]]&gt;=0,Table1[[#This Row],[hour of cancellation 0 to 23]]&lt;=23)</f>
        <v>1</v>
      </c>
    </row>
    <row r="6350" spans="1:13" x14ac:dyDescent="0.3">
      <c r="A6350" s="1">
        <v>6349</v>
      </c>
      <c r="B6350" s="1">
        <v>3</v>
      </c>
      <c r="C6350" s="2">
        <v>41188.32002281944</v>
      </c>
      <c r="D6350" s="2">
        <v>41248.319444444445</v>
      </c>
      <c r="E6350" s="1">
        <v>24</v>
      </c>
      <c r="F6350" s="2">
        <v>41190.590172827469</v>
      </c>
      <c r="G6350" s="1">
        <v>0</v>
      </c>
      <c r="H6350" s="32">
        <f>IFERROR(HOUR(Table1[[#This Row],[Cancel Date/time]])+MINUTE(Table1[[#This Row],[Cancel Date/time]])/60,"not cancelled")</f>
        <v>14.15</v>
      </c>
      <c r="I6350" s="47">
        <f>IFERROR(ROUND(Table1[[#This Row],[cancellation time decimal]],0),"not cancelled")</f>
        <v>14</v>
      </c>
      <c r="J6350" s="10">
        <f>IFERROR(MOD(Table1[[#This Row],[cancellation hour rounded]],24),"not cancelled")</f>
        <v>14</v>
      </c>
      <c r="K6350" s="32">
        <f>1/Table1[[#This Row],[Duration (Time between doses '[in hours'])]]</f>
        <v>4.1666666666666664E-2</v>
      </c>
      <c r="L6350" s="33">
        <f>Table1[[#This Row],[number doses per hour]]*INDEX(Table2[price per dose],Table1[[#This Row],[Drug ID]])</f>
        <v>0.18133000000000002</v>
      </c>
      <c r="M6350" s="11" t="b">
        <f>AND(Table1[[#This Row],[hour of cancellation 0 to 23]]&gt;=0,Table1[[#This Row],[hour of cancellation 0 to 23]]&lt;=23)</f>
        <v>1</v>
      </c>
    </row>
    <row r="6351" spans="1:13" x14ac:dyDescent="0.3">
      <c r="A6351" s="1">
        <v>6350</v>
      </c>
      <c r="B6351" s="1">
        <v>6</v>
      </c>
      <c r="C6351" s="2">
        <v>41188.343746231309</v>
      </c>
      <c r="D6351" s="2">
        <v>41248.34375</v>
      </c>
      <c r="E6351" s="1">
        <v>24</v>
      </c>
      <c r="F6351" s="2">
        <v>41192.420552343021</v>
      </c>
      <c r="G6351" s="1">
        <v>0</v>
      </c>
      <c r="H6351" s="32">
        <f>IFERROR(HOUR(Table1[[#This Row],[Cancel Date/time]])+MINUTE(Table1[[#This Row],[Cancel Date/time]])/60,"not cancelled")</f>
        <v>10.083333333333334</v>
      </c>
      <c r="I6351" s="47">
        <f>IFERROR(ROUND(Table1[[#This Row],[cancellation time decimal]],0),"not cancelled")</f>
        <v>10</v>
      </c>
      <c r="J6351" s="10">
        <f>IFERROR(MOD(Table1[[#This Row],[cancellation hour rounded]],24),"not cancelled")</f>
        <v>10</v>
      </c>
      <c r="K6351" s="32">
        <f>1/Table1[[#This Row],[Duration (Time between doses '[in hours'])]]</f>
        <v>4.1666666666666664E-2</v>
      </c>
      <c r="L6351" s="33">
        <f>Table1[[#This Row],[number doses per hour]]*INDEX(Table2[price per dose],Table1[[#This Row],[Drug ID]])</f>
        <v>0.35218749999999999</v>
      </c>
      <c r="M6351" s="11" t="b">
        <f>AND(Table1[[#This Row],[hour of cancellation 0 to 23]]&gt;=0,Table1[[#This Row],[hour of cancellation 0 to 23]]&lt;=23)</f>
        <v>1</v>
      </c>
    </row>
    <row r="6352" spans="1:13" x14ac:dyDescent="0.3">
      <c r="A6352" s="1">
        <v>6351</v>
      </c>
      <c r="B6352" s="1">
        <v>10</v>
      </c>
      <c r="C6352" s="2">
        <v>41188.352113758978</v>
      </c>
      <c r="D6352" s="2">
        <v>41248.352083333339</v>
      </c>
      <c r="E6352" s="1">
        <v>1</v>
      </c>
      <c r="F6352" s="2">
        <v>41195.563447325039</v>
      </c>
      <c r="G6352" s="1">
        <v>4</v>
      </c>
      <c r="H6352" s="32">
        <f>IFERROR(HOUR(Table1[[#This Row],[Cancel Date/time]])+MINUTE(Table1[[#This Row],[Cancel Date/time]])/60,"not cancelled")</f>
        <v>13.516666666666667</v>
      </c>
      <c r="I6352" s="47">
        <f>IFERROR(ROUND(Table1[[#This Row],[cancellation time decimal]],0),"not cancelled")</f>
        <v>14</v>
      </c>
      <c r="J6352" s="10">
        <f>IFERROR(MOD(Table1[[#This Row],[cancellation hour rounded]],24),"not cancelled")</f>
        <v>14</v>
      </c>
      <c r="K6352" s="32">
        <f>1/Table1[[#This Row],[Duration (Time between doses '[in hours'])]]</f>
        <v>1</v>
      </c>
      <c r="L6352" s="33">
        <f>Table1[[#This Row],[number doses per hour]]*INDEX(Table2[price per dose],Table1[[#This Row],[Drug ID]])</f>
        <v>2.5716000000000001</v>
      </c>
      <c r="M6352" s="11" t="b">
        <f>AND(Table1[[#This Row],[hour of cancellation 0 to 23]]&gt;=0,Table1[[#This Row],[hour of cancellation 0 to 23]]&lt;=23)</f>
        <v>1</v>
      </c>
    </row>
    <row r="6353" spans="1:13" x14ac:dyDescent="0.3">
      <c r="A6353" s="1">
        <v>6352</v>
      </c>
      <c r="B6353" s="1">
        <v>2</v>
      </c>
      <c r="C6353" s="2">
        <v>41188.485136949988</v>
      </c>
      <c r="D6353" s="2">
        <v>41248.484722222223</v>
      </c>
      <c r="E6353" s="1">
        <v>10</v>
      </c>
      <c r="F6353" s="2">
        <v>41189.394874386584</v>
      </c>
      <c r="G6353" s="1">
        <v>0</v>
      </c>
      <c r="H6353" s="32">
        <f>IFERROR(HOUR(Table1[[#This Row],[Cancel Date/time]])+MINUTE(Table1[[#This Row],[Cancel Date/time]])/60,"not cancelled")</f>
        <v>9.4666666666666668</v>
      </c>
      <c r="I6353" s="47">
        <f>IFERROR(ROUND(Table1[[#This Row],[cancellation time decimal]],0),"not cancelled")</f>
        <v>9</v>
      </c>
      <c r="J6353" s="10">
        <f>IFERROR(MOD(Table1[[#This Row],[cancellation hour rounded]],24),"not cancelled")</f>
        <v>9</v>
      </c>
      <c r="K6353" s="32">
        <f>1/Table1[[#This Row],[Duration (Time between doses '[in hours'])]]</f>
        <v>0.1</v>
      </c>
      <c r="L6353" s="33">
        <f>Table1[[#This Row],[number doses per hour]]*INDEX(Table2[price per dose],Table1[[#This Row],[Drug ID]])</f>
        <v>0.84959999999999969</v>
      </c>
      <c r="M6353" s="11" t="b">
        <f>AND(Table1[[#This Row],[hour of cancellation 0 to 23]]&gt;=0,Table1[[#This Row],[hour of cancellation 0 to 23]]&lt;=23)</f>
        <v>1</v>
      </c>
    </row>
    <row r="6354" spans="1:13" x14ac:dyDescent="0.3">
      <c r="A6354" s="1">
        <v>6353</v>
      </c>
      <c r="B6354" s="1">
        <v>1</v>
      </c>
      <c r="C6354" s="2">
        <v>41188.520874642883</v>
      </c>
      <c r="D6354" s="2">
        <v>41248.520833333336</v>
      </c>
      <c r="E6354" s="1">
        <v>12</v>
      </c>
      <c r="F6354" s="2">
        <v>41189.476356205494</v>
      </c>
      <c r="G6354" s="1">
        <v>0</v>
      </c>
      <c r="H6354" s="32">
        <f>IFERROR(HOUR(Table1[[#This Row],[Cancel Date/time]])+MINUTE(Table1[[#This Row],[Cancel Date/time]])/60,"not cancelled")</f>
        <v>11.416666666666666</v>
      </c>
      <c r="I6354" s="47">
        <f>IFERROR(ROUND(Table1[[#This Row],[cancellation time decimal]],0),"not cancelled")</f>
        <v>11</v>
      </c>
      <c r="J6354" s="10">
        <f>IFERROR(MOD(Table1[[#This Row],[cancellation hour rounded]],24),"not cancelled")</f>
        <v>11</v>
      </c>
      <c r="K6354" s="32">
        <f>1/Table1[[#This Row],[Duration (Time between doses '[in hours'])]]</f>
        <v>8.3333333333333329E-2</v>
      </c>
      <c r="L6354" s="33">
        <f>Table1[[#This Row],[number doses per hour]]*INDEX(Table2[price per dose],Table1[[#This Row],[Drug ID]])</f>
        <v>0.56619444444444444</v>
      </c>
      <c r="M6354" s="11" t="b">
        <f>AND(Table1[[#This Row],[hour of cancellation 0 to 23]]&gt;=0,Table1[[#This Row],[hour of cancellation 0 to 23]]&lt;=23)</f>
        <v>1</v>
      </c>
    </row>
    <row r="6355" spans="1:13" x14ac:dyDescent="0.3">
      <c r="A6355" s="1">
        <v>6354</v>
      </c>
      <c r="B6355" s="1">
        <v>1</v>
      </c>
      <c r="C6355" s="2">
        <v>41188.544830804451</v>
      </c>
      <c r="D6355" s="2">
        <v>41248.544444444444</v>
      </c>
      <c r="E6355" s="1">
        <v>12</v>
      </c>
      <c r="F6355" s="2">
        <v>41190.004914471836</v>
      </c>
      <c r="G6355" s="1">
        <v>0</v>
      </c>
      <c r="H6355" s="32">
        <f>IFERROR(HOUR(Table1[[#This Row],[Cancel Date/time]])+MINUTE(Table1[[#This Row],[Cancel Date/time]])/60,"not cancelled")</f>
        <v>0.11666666666666667</v>
      </c>
      <c r="I6355" s="47">
        <f>IFERROR(ROUND(Table1[[#This Row],[cancellation time decimal]],0),"not cancelled")</f>
        <v>0</v>
      </c>
      <c r="J6355" s="10">
        <f>IFERROR(MOD(Table1[[#This Row],[cancellation hour rounded]],24),"not cancelled")</f>
        <v>0</v>
      </c>
      <c r="K6355" s="32">
        <f>1/Table1[[#This Row],[Duration (Time between doses '[in hours'])]]</f>
        <v>8.3333333333333329E-2</v>
      </c>
      <c r="L6355" s="33">
        <f>Table1[[#This Row],[number doses per hour]]*INDEX(Table2[price per dose],Table1[[#This Row],[Drug ID]])</f>
        <v>0.56619444444444444</v>
      </c>
      <c r="M6355" s="11" t="b">
        <f>AND(Table1[[#This Row],[hour of cancellation 0 to 23]]&gt;=0,Table1[[#This Row],[hour of cancellation 0 to 23]]&lt;=23)</f>
        <v>1</v>
      </c>
    </row>
    <row r="6356" spans="1:13" x14ac:dyDescent="0.3">
      <c r="A6356" s="1">
        <v>6355</v>
      </c>
      <c r="B6356" s="1">
        <v>7</v>
      </c>
      <c r="C6356" s="2">
        <v>41188.592232818417</v>
      </c>
      <c r="D6356" s="2">
        <v>41248.591666666667</v>
      </c>
      <c r="E6356" s="1">
        <v>24</v>
      </c>
      <c r="F6356" s="2">
        <v>41204.750104331935</v>
      </c>
      <c r="G6356" s="1">
        <v>0</v>
      </c>
      <c r="H6356" s="32">
        <f>IFERROR(HOUR(Table1[[#This Row],[Cancel Date/time]])+MINUTE(Table1[[#This Row],[Cancel Date/time]])/60,"not cancelled")</f>
        <v>18</v>
      </c>
      <c r="I6356" s="47">
        <f>IFERROR(ROUND(Table1[[#This Row],[cancellation time decimal]],0),"not cancelled")</f>
        <v>18</v>
      </c>
      <c r="J6356" s="10">
        <f>IFERROR(MOD(Table1[[#This Row],[cancellation hour rounded]],24),"not cancelled")</f>
        <v>18</v>
      </c>
      <c r="K6356" s="32">
        <f>1/Table1[[#This Row],[Duration (Time between doses '[in hours'])]]</f>
        <v>4.1666666666666664E-2</v>
      </c>
      <c r="L6356" s="33">
        <f>Table1[[#This Row],[number doses per hour]]*INDEX(Table2[price per dose],Table1[[#This Row],[Drug ID]])</f>
        <v>1.2958049999999997</v>
      </c>
      <c r="M6356" s="11" t="b">
        <f>AND(Table1[[#This Row],[hour of cancellation 0 to 23]]&gt;=0,Table1[[#This Row],[hour of cancellation 0 to 23]]&lt;=23)</f>
        <v>1</v>
      </c>
    </row>
    <row r="6357" spans="1:13" x14ac:dyDescent="0.3">
      <c r="A6357" s="1">
        <v>6356</v>
      </c>
      <c r="B6357" s="1">
        <v>4</v>
      </c>
      <c r="C6357" s="2">
        <v>41188.654394068129</v>
      </c>
      <c r="D6357" s="2">
        <v>41248.654166666667</v>
      </c>
      <c r="E6357" s="1">
        <v>12</v>
      </c>
      <c r="F6357" s="2">
        <v>41191.594257857869</v>
      </c>
      <c r="G6357" s="1">
        <v>0</v>
      </c>
      <c r="H6357" s="32">
        <f>IFERROR(HOUR(Table1[[#This Row],[Cancel Date/time]])+MINUTE(Table1[[#This Row],[Cancel Date/time]])/60,"not cancelled")</f>
        <v>14.25</v>
      </c>
      <c r="I6357" s="47">
        <f>IFERROR(ROUND(Table1[[#This Row],[cancellation time decimal]],0),"not cancelled")</f>
        <v>14</v>
      </c>
      <c r="J6357" s="10">
        <f>IFERROR(MOD(Table1[[#This Row],[cancellation hour rounded]],24),"not cancelled")</f>
        <v>14</v>
      </c>
      <c r="K6357" s="32">
        <f>1/Table1[[#This Row],[Duration (Time between doses '[in hours'])]]</f>
        <v>8.3333333333333329E-2</v>
      </c>
      <c r="L6357" s="33">
        <f>Table1[[#This Row],[number doses per hour]]*INDEX(Table2[price per dose],Table1[[#This Row],[Drug ID]])</f>
        <v>1.448055119047619</v>
      </c>
      <c r="M6357" s="11" t="b">
        <f>AND(Table1[[#This Row],[hour of cancellation 0 to 23]]&gt;=0,Table1[[#This Row],[hour of cancellation 0 to 23]]&lt;=23)</f>
        <v>1</v>
      </c>
    </row>
    <row r="6358" spans="1:13" x14ac:dyDescent="0.3">
      <c r="A6358" s="1">
        <v>6357</v>
      </c>
      <c r="B6358" s="1">
        <v>4</v>
      </c>
      <c r="C6358" s="2">
        <v>41188.663322282046</v>
      </c>
      <c r="D6358" s="2">
        <v>41248.663194444445</v>
      </c>
      <c r="E6358" s="1">
        <v>12</v>
      </c>
      <c r="F6358" s="2">
        <v>41191.409349552778</v>
      </c>
      <c r="G6358" s="1">
        <v>0</v>
      </c>
      <c r="H6358" s="32">
        <f>IFERROR(HOUR(Table1[[#This Row],[Cancel Date/time]])+MINUTE(Table1[[#This Row],[Cancel Date/time]])/60,"not cancelled")</f>
        <v>9.8166666666666664</v>
      </c>
      <c r="I6358" s="47">
        <f>IFERROR(ROUND(Table1[[#This Row],[cancellation time decimal]],0),"not cancelled")</f>
        <v>10</v>
      </c>
      <c r="J6358" s="10">
        <f>IFERROR(MOD(Table1[[#This Row],[cancellation hour rounded]],24),"not cancelled")</f>
        <v>10</v>
      </c>
      <c r="K6358" s="32">
        <f>1/Table1[[#This Row],[Duration (Time between doses '[in hours'])]]</f>
        <v>8.3333333333333329E-2</v>
      </c>
      <c r="L6358" s="33">
        <f>Table1[[#This Row],[number doses per hour]]*INDEX(Table2[price per dose],Table1[[#This Row],[Drug ID]])</f>
        <v>1.448055119047619</v>
      </c>
      <c r="M6358" s="11" t="b">
        <f>AND(Table1[[#This Row],[hour of cancellation 0 to 23]]&gt;=0,Table1[[#This Row],[hour of cancellation 0 to 23]]&lt;=23)</f>
        <v>1</v>
      </c>
    </row>
    <row r="6359" spans="1:13" x14ac:dyDescent="0.3">
      <c r="A6359" s="1">
        <v>6358</v>
      </c>
      <c r="B6359" s="1">
        <v>1</v>
      </c>
      <c r="C6359" s="2">
        <v>41188.68635158363</v>
      </c>
      <c r="D6359" s="2">
        <v>41248.686111111107</v>
      </c>
      <c r="E6359" s="1">
        <v>12</v>
      </c>
      <c r="F6359" s="2">
        <v>41189.781818001444</v>
      </c>
      <c r="G6359" s="1">
        <v>0</v>
      </c>
      <c r="H6359" s="32">
        <f>IFERROR(HOUR(Table1[[#This Row],[Cancel Date/time]])+MINUTE(Table1[[#This Row],[Cancel Date/time]])/60,"not cancelled")</f>
        <v>18.75</v>
      </c>
      <c r="I6359" s="47">
        <f>IFERROR(ROUND(Table1[[#This Row],[cancellation time decimal]],0),"not cancelled")</f>
        <v>19</v>
      </c>
      <c r="J6359" s="10">
        <f>IFERROR(MOD(Table1[[#This Row],[cancellation hour rounded]],24),"not cancelled")</f>
        <v>19</v>
      </c>
      <c r="K6359" s="32">
        <f>1/Table1[[#This Row],[Duration (Time between doses '[in hours'])]]</f>
        <v>8.3333333333333329E-2</v>
      </c>
      <c r="L6359" s="33">
        <f>Table1[[#This Row],[number doses per hour]]*INDEX(Table2[price per dose],Table1[[#This Row],[Drug ID]])</f>
        <v>0.56619444444444444</v>
      </c>
      <c r="M6359" s="11" t="b">
        <f>AND(Table1[[#This Row],[hour of cancellation 0 to 23]]&gt;=0,Table1[[#This Row],[hour of cancellation 0 to 23]]&lt;=23)</f>
        <v>1</v>
      </c>
    </row>
    <row r="6360" spans="1:13" x14ac:dyDescent="0.3">
      <c r="A6360" s="1">
        <v>6359</v>
      </c>
      <c r="B6360" s="1">
        <v>3</v>
      </c>
      <c r="C6360" s="2">
        <v>41188.713151723256</v>
      </c>
      <c r="D6360" s="2">
        <v>41248.712500000001</v>
      </c>
      <c r="E6360" s="1">
        <v>24</v>
      </c>
      <c r="F6360" s="2">
        <v>41191.633967059948</v>
      </c>
      <c r="G6360" s="1">
        <v>0</v>
      </c>
      <c r="H6360" s="32">
        <f>IFERROR(HOUR(Table1[[#This Row],[Cancel Date/time]])+MINUTE(Table1[[#This Row],[Cancel Date/time]])/60,"not cancelled")</f>
        <v>15.2</v>
      </c>
      <c r="I6360" s="47">
        <f>IFERROR(ROUND(Table1[[#This Row],[cancellation time decimal]],0),"not cancelled")</f>
        <v>15</v>
      </c>
      <c r="J6360" s="10">
        <f>IFERROR(MOD(Table1[[#This Row],[cancellation hour rounded]],24),"not cancelled")</f>
        <v>15</v>
      </c>
      <c r="K6360" s="32">
        <f>1/Table1[[#This Row],[Duration (Time between doses '[in hours'])]]</f>
        <v>4.1666666666666664E-2</v>
      </c>
      <c r="L6360" s="33">
        <f>Table1[[#This Row],[number doses per hour]]*INDEX(Table2[price per dose],Table1[[#This Row],[Drug ID]])</f>
        <v>0.18133000000000002</v>
      </c>
      <c r="M6360" s="11" t="b">
        <f>AND(Table1[[#This Row],[hour of cancellation 0 to 23]]&gt;=0,Table1[[#This Row],[hour of cancellation 0 to 23]]&lt;=23)</f>
        <v>1</v>
      </c>
    </row>
    <row r="6361" spans="1:13" x14ac:dyDescent="0.3">
      <c r="A6361" s="1">
        <v>6360</v>
      </c>
      <c r="B6361" s="1">
        <v>1</v>
      </c>
      <c r="C6361" s="2">
        <v>41188.839123780999</v>
      </c>
      <c r="D6361" s="2">
        <v>41248.838888888895</v>
      </c>
      <c r="E6361" s="1">
        <v>12</v>
      </c>
      <c r="F6361" s="2">
        <v>41189.419547567835</v>
      </c>
      <c r="G6361" s="1">
        <v>0</v>
      </c>
      <c r="H6361" s="32">
        <f>IFERROR(HOUR(Table1[[#This Row],[Cancel Date/time]])+MINUTE(Table1[[#This Row],[Cancel Date/time]])/60,"not cancelled")</f>
        <v>10.066666666666666</v>
      </c>
      <c r="I6361" s="47">
        <f>IFERROR(ROUND(Table1[[#This Row],[cancellation time decimal]],0),"not cancelled")</f>
        <v>10</v>
      </c>
      <c r="J6361" s="10">
        <f>IFERROR(MOD(Table1[[#This Row],[cancellation hour rounded]],24),"not cancelled")</f>
        <v>10</v>
      </c>
      <c r="K6361" s="32">
        <f>1/Table1[[#This Row],[Duration (Time between doses '[in hours'])]]</f>
        <v>8.3333333333333329E-2</v>
      </c>
      <c r="L6361" s="33">
        <f>Table1[[#This Row],[number doses per hour]]*INDEX(Table2[price per dose],Table1[[#This Row],[Drug ID]])</f>
        <v>0.56619444444444444</v>
      </c>
      <c r="M6361" s="11" t="b">
        <f>AND(Table1[[#This Row],[hour of cancellation 0 to 23]]&gt;=0,Table1[[#This Row],[hour of cancellation 0 to 23]]&lt;=23)</f>
        <v>1</v>
      </c>
    </row>
    <row r="6362" spans="1:13" x14ac:dyDescent="0.3">
      <c r="A6362" s="1">
        <v>6361</v>
      </c>
      <c r="B6362" s="1">
        <v>5</v>
      </c>
      <c r="C6362" s="2">
        <v>41188.856676678442</v>
      </c>
      <c r="D6362" s="2">
        <v>41248.856250000004</v>
      </c>
      <c r="E6362" s="1">
        <v>24</v>
      </c>
      <c r="F6362" s="2">
        <v>41190.572429621621</v>
      </c>
      <c r="G6362" s="1">
        <v>0</v>
      </c>
      <c r="H6362" s="32">
        <f>IFERROR(HOUR(Table1[[#This Row],[Cancel Date/time]])+MINUTE(Table1[[#This Row],[Cancel Date/time]])/60,"not cancelled")</f>
        <v>13.733333333333333</v>
      </c>
      <c r="I6362" s="47">
        <f>IFERROR(ROUND(Table1[[#This Row],[cancellation time decimal]],0),"not cancelled")</f>
        <v>14</v>
      </c>
      <c r="J6362" s="10">
        <f>IFERROR(MOD(Table1[[#This Row],[cancellation hour rounded]],24),"not cancelled")</f>
        <v>14</v>
      </c>
      <c r="K6362" s="32">
        <f>1/Table1[[#This Row],[Duration (Time between doses '[in hours'])]]</f>
        <v>4.1666666666666664E-2</v>
      </c>
      <c r="L6362" s="33">
        <f>Table1[[#This Row],[number doses per hour]]*INDEX(Table2[price per dose],Table1[[#This Row],[Drug ID]])</f>
        <v>0.2815833333333333</v>
      </c>
      <c r="M6362" s="11" t="b">
        <f>AND(Table1[[#This Row],[hour of cancellation 0 to 23]]&gt;=0,Table1[[#This Row],[hour of cancellation 0 to 23]]&lt;=23)</f>
        <v>1</v>
      </c>
    </row>
    <row r="6363" spans="1:13" x14ac:dyDescent="0.3">
      <c r="A6363" s="1">
        <v>6362</v>
      </c>
      <c r="B6363" s="1">
        <v>6</v>
      </c>
      <c r="C6363" s="2">
        <v>41188.961430979965</v>
      </c>
      <c r="D6363" s="2">
        <v>41248.961111111115</v>
      </c>
      <c r="E6363" s="1">
        <v>24</v>
      </c>
      <c r="F6363" s="2">
        <v>41193.848201860208</v>
      </c>
      <c r="G6363" s="1">
        <v>0</v>
      </c>
      <c r="H6363" s="32">
        <f>IFERROR(HOUR(Table1[[#This Row],[Cancel Date/time]])+MINUTE(Table1[[#This Row],[Cancel Date/time]])/60,"not cancelled")</f>
        <v>20.350000000000001</v>
      </c>
      <c r="I6363" s="47">
        <f>IFERROR(ROUND(Table1[[#This Row],[cancellation time decimal]],0),"not cancelled")</f>
        <v>20</v>
      </c>
      <c r="J6363" s="10">
        <f>IFERROR(MOD(Table1[[#This Row],[cancellation hour rounded]],24),"not cancelled")</f>
        <v>20</v>
      </c>
      <c r="K6363" s="32">
        <f>1/Table1[[#This Row],[Duration (Time between doses '[in hours'])]]</f>
        <v>4.1666666666666664E-2</v>
      </c>
      <c r="L6363" s="33">
        <f>Table1[[#This Row],[number doses per hour]]*INDEX(Table2[price per dose],Table1[[#This Row],[Drug ID]])</f>
        <v>0.35218749999999999</v>
      </c>
      <c r="M6363" s="11" t="b">
        <f>AND(Table1[[#This Row],[hour of cancellation 0 to 23]]&gt;=0,Table1[[#This Row],[hour of cancellation 0 to 23]]&lt;=23)</f>
        <v>1</v>
      </c>
    </row>
    <row r="6364" spans="1:13" x14ac:dyDescent="0.3">
      <c r="A6364" s="1">
        <v>6363</v>
      </c>
      <c r="B6364" s="1">
        <v>5</v>
      </c>
      <c r="C6364" s="2">
        <v>41188.999274885107</v>
      </c>
      <c r="D6364" s="2">
        <v>41248.998611111114</v>
      </c>
      <c r="E6364" s="1">
        <v>24</v>
      </c>
      <c r="F6364" s="2">
        <v>41190.902665604983</v>
      </c>
      <c r="G6364" s="1">
        <v>0</v>
      </c>
      <c r="H6364" s="32">
        <f>IFERROR(HOUR(Table1[[#This Row],[Cancel Date/time]])+MINUTE(Table1[[#This Row],[Cancel Date/time]])/60,"not cancelled")</f>
        <v>21.65</v>
      </c>
      <c r="I6364" s="47">
        <f>IFERROR(ROUND(Table1[[#This Row],[cancellation time decimal]],0),"not cancelled")</f>
        <v>22</v>
      </c>
      <c r="J6364" s="10">
        <f>IFERROR(MOD(Table1[[#This Row],[cancellation hour rounded]],24),"not cancelled")</f>
        <v>22</v>
      </c>
      <c r="K6364" s="32">
        <f>1/Table1[[#This Row],[Duration (Time between doses '[in hours'])]]</f>
        <v>4.1666666666666664E-2</v>
      </c>
      <c r="L6364" s="33">
        <f>Table1[[#This Row],[number doses per hour]]*INDEX(Table2[price per dose],Table1[[#This Row],[Drug ID]])</f>
        <v>0.2815833333333333</v>
      </c>
      <c r="M6364" s="11" t="b">
        <f>AND(Table1[[#This Row],[hour of cancellation 0 to 23]]&gt;=0,Table1[[#This Row],[hour of cancellation 0 to 23]]&lt;=23)</f>
        <v>1</v>
      </c>
    </row>
    <row r="6365" spans="1:13" x14ac:dyDescent="0.3">
      <c r="A6365" s="1">
        <v>6364</v>
      </c>
      <c r="B6365" s="1">
        <v>6</v>
      </c>
      <c r="C6365" s="2">
        <v>41189.133896962725</v>
      </c>
      <c r="D6365" s="2">
        <v>41249.133333333331</v>
      </c>
      <c r="E6365" s="1">
        <v>24</v>
      </c>
      <c r="F6365" s="2">
        <v>41195.729027771042</v>
      </c>
      <c r="G6365" s="1">
        <v>0</v>
      </c>
      <c r="H6365" s="32">
        <f>IFERROR(HOUR(Table1[[#This Row],[Cancel Date/time]])+MINUTE(Table1[[#This Row],[Cancel Date/time]])/60,"not cancelled")</f>
        <v>17.483333333333334</v>
      </c>
      <c r="I6365" s="47">
        <f>IFERROR(ROUND(Table1[[#This Row],[cancellation time decimal]],0),"not cancelled")</f>
        <v>17</v>
      </c>
      <c r="J6365" s="10">
        <f>IFERROR(MOD(Table1[[#This Row],[cancellation hour rounded]],24),"not cancelled")</f>
        <v>17</v>
      </c>
      <c r="K6365" s="32">
        <f>1/Table1[[#This Row],[Duration (Time between doses '[in hours'])]]</f>
        <v>4.1666666666666664E-2</v>
      </c>
      <c r="L6365" s="33">
        <f>Table1[[#This Row],[number doses per hour]]*INDEX(Table2[price per dose],Table1[[#This Row],[Drug ID]])</f>
        <v>0.35218749999999999</v>
      </c>
      <c r="M6365" s="11" t="b">
        <f>AND(Table1[[#This Row],[hour of cancellation 0 to 23]]&gt;=0,Table1[[#This Row],[hour of cancellation 0 to 23]]&lt;=23)</f>
        <v>1</v>
      </c>
    </row>
    <row r="6366" spans="1:13" x14ac:dyDescent="0.3">
      <c r="A6366" s="1">
        <v>6365</v>
      </c>
      <c r="B6366" s="1">
        <v>5</v>
      </c>
      <c r="C6366" s="2">
        <v>41189.306776280609</v>
      </c>
      <c r="D6366" s="2">
        <v>41249.306249999994</v>
      </c>
      <c r="E6366" s="1">
        <v>24</v>
      </c>
      <c r="F6366" s="2">
        <v>41192.724954057718</v>
      </c>
      <c r="G6366" s="1">
        <v>0</v>
      </c>
      <c r="H6366" s="32">
        <f>IFERROR(HOUR(Table1[[#This Row],[Cancel Date/time]])+MINUTE(Table1[[#This Row],[Cancel Date/time]])/60,"not cancelled")</f>
        <v>17.383333333333333</v>
      </c>
      <c r="I6366" s="47">
        <f>IFERROR(ROUND(Table1[[#This Row],[cancellation time decimal]],0),"not cancelled")</f>
        <v>17</v>
      </c>
      <c r="J6366" s="10">
        <f>IFERROR(MOD(Table1[[#This Row],[cancellation hour rounded]],24),"not cancelled")</f>
        <v>17</v>
      </c>
      <c r="K6366" s="32">
        <f>1/Table1[[#This Row],[Duration (Time between doses '[in hours'])]]</f>
        <v>4.1666666666666664E-2</v>
      </c>
      <c r="L6366" s="33">
        <f>Table1[[#This Row],[number doses per hour]]*INDEX(Table2[price per dose],Table1[[#This Row],[Drug ID]])</f>
        <v>0.2815833333333333</v>
      </c>
      <c r="M6366" s="11" t="b">
        <f>AND(Table1[[#This Row],[hour of cancellation 0 to 23]]&gt;=0,Table1[[#This Row],[hour of cancellation 0 to 23]]&lt;=23)</f>
        <v>1</v>
      </c>
    </row>
    <row r="6367" spans="1:13" hidden="1" x14ac:dyDescent="0.3">
      <c r="A6367" s="1">
        <v>6366</v>
      </c>
      <c r="B6367" s="1">
        <v>7</v>
      </c>
      <c r="C6367" s="2">
        <v>41189.355572397675</v>
      </c>
      <c r="D6367" s="2">
        <v>41193.93829830538</v>
      </c>
      <c r="E6367" s="1">
        <v>24</v>
      </c>
      <c r="F6367" s="2" t="s">
        <v>5</v>
      </c>
      <c r="G6367" s="1">
        <v>0</v>
      </c>
      <c r="H6367" s="32" t="str">
        <f>IFERROR(HOUR(Table1[[#This Row],[Cancel Date/time]])+MINUTE(Table1[[#This Row],[Cancel Date/time]])/60,"not cancelled")</f>
        <v>not cancelled</v>
      </c>
      <c r="I6367" s="47" t="str">
        <f>IFERROR(ROUND(Table1[[#This Row],[cancellation time decimal]],0),"not cancelled")</f>
        <v>not cancelled</v>
      </c>
      <c r="J6367" s="10" t="str">
        <f>IFERROR(MOD(Table1[[#This Row],[cancellation hour rounded]],24),"not cancelled")</f>
        <v>not cancelled</v>
      </c>
      <c r="K6367" s="32">
        <f>1/Table1[[#This Row],[Duration (Time between doses '[in hours'])]]</f>
        <v>4.1666666666666664E-2</v>
      </c>
      <c r="L6367" s="33">
        <f>Table1[[#This Row],[number doses per hour]]*INDEX(Table2[price per dose],Table1[[#This Row],[Drug ID]])</f>
        <v>1.2958049999999997</v>
      </c>
      <c r="M6367" s="11" t="b">
        <f>AND(Table1[[#This Row],[hour of cancellation 0 to 23]]&gt;=0,Table1[[#This Row],[hour of cancellation 0 to 23]]&lt;=23)</f>
        <v>0</v>
      </c>
    </row>
    <row r="6368" spans="1:13" x14ac:dyDescent="0.3">
      <c r="A6368" s="1">
        <v>6367</v>
      </c>
      <c r="B6368" s="1">
        <v>3</v>
      </c>
      <c r="C6368" s="2">
        <v>41189.407402511963</v>
      </c>
      <c r="D6368" s="2">
        <v>41249.406944444447</v>
      </c>
      <c r="E6368" s="1">
        <v>24</v>
      </c>
      <c r="F6368" s="2">
        <v>41190.782428334853</v>
      </c>
      <c r="G6368" s="1">
        <v>0</v>
      </c>
      <c r="H6368" s="32">
        <f>IFERROR(HOUR(Table1[[#This Row],[Cancel Date/time]])+MINUTE(Table1[[#This Row],[Cancel Date/time]])/60,"not cancelled")</f>
        <v>18.766666666666666</v>
      </c>
      <c r="I6368" s="47">
        <f>IFERROR(ROUND(Table1[[#This Row],[cancellation time decimal]],0),"not cancelled")</f>
        <v>19</v>
      </c>
      <c r="J6368" s="10">
        <f>IFERROR(MOD(Table1[[#This Row],[cancellation hour rounded]],24),"not cancelled")</f>
        <v>19</v>
      </c>
      <c r="K6368" s="32">
        <f>1/Table1[[#This Row],[Duration (Time between doses '[in hours'])]]</f>
        <v>4.1666666666666664E-2</v>
      </c>
      <c r="L6368" s="33">
        <f>Table1[[#This Row],[number doses per hour]]*INDEX(Table2[price per dose],Table1[[#This Row],[Drug ID]])</f>
        <v>0.18133000000000002</v>
      </c>
      <c r="M6368" s="11" t="b">
        <f>AND(Table1[[#This Row],[hour of cancellation 0 to 23]]&gt;=0,Table1[[#This Row],[hour of cancellation 0 to 23]]&lt;=23)</f>
        <v>1</v>
      </c>
    </row>
    <row r="6369" spans="1:13" x14ac:dyDescent="0.3">
      <c r="A6369" s="1">
        <v>6368</v>
      </c>
      <c r="B6369" s="1">
        <v>9</v>
      </c>
      <c r="C6369" s="2">
        <v>41189.378370656515</v>
      </c>
      <c r="D6369" s="2">
        <v>41192.794444444444</v>
      </c>
      <c r="E6369" s="1">
        <v>5</v>
      </c>
      <c r="F6369" s="2">
        <v>41192.563704380278</v>
      </c>
      <c r="G6369" s="1">
        <v>0</v>
      </c>
      <c r="H6369" s="32">
        <f>IFERROR(HOUR(Table1[[#This Row],[Cancel Date/time]])+MINUTE(Table1[[#This Row],[Cancel Date/time]])/60,"not cancelled")</f>
        <v>13.516666666666667</v>
      </c>
      <c r="I6369" s="47">
        <f>IFERROR(ROUND(Table1[[#This Row],[cancellation time decimal]],0),"not cancelled")</f>
        <v>14</v>
      </c>
      <c r="J6369" s="10">
        <f>IFERROR(MOD(Table1[[#This Row],[cancellation hour rounded]],24),"not cancelled")</f>
        <v>14</v>
      </c>
      <c r="K6369" s="32">
        <f>1/Table1[[#This Row],[Duration (Time between doses '[in hours'])]]</f>
        <v>0.2</v>
      </c>
      <c r="L6369" s="33">
        <f>Table1[[#This Row],[number doses per hour]]*INDEX(Table2[price per dose],Table1[[#This Row],[Drug ID]])</f>
        <v>5.6740000000000004</v>
      </c>
      <c r="M6369" s="11" t="b">
        <f>AND(Table1[[#This Row],[hour of cancellation 0 to 23]]&gt;=0,Table1[[#This Row],[hour of cancellation 0 to 23]]&lt;=23)</f>
        <v>1</v>
      </c>
    </row>
    <row r="6370" spans="1:13" hidden="1" x14ac:dyDescent="0.3">
      <c r="A6370" s="1">
        <v>6369</v>
      </c>
      <c r="B6370" s="1">
        <v>3</v>
      </c>
      <c r="C6370" s="2">
        <v>41189.446348787358</v>
      </c>
      <c r="D6370" s="2">
        <v>41193.071244611521</v>
      </c>
      <c r="E6370" s="1">
        <v>24</v>
      </c>
      <c r="F6370" s="2" t="s">
        <v>5</v>
      </c>
      <c r="G6370" s="1">
        <v>0</v>
      </c>
      <c r="H6370" s="32" t="str">
        <f>IFERROR(HOUR(Table1[[#This Row],[Cancel Date/time]])+MINUTE(Table1[[#This Row],[Cancel Date/time]])/60,"not cancelled")</f>
        <v>not cancelled</v>
      </c>
      <c r="I6370" s="47" t="str">
        <f>IFERROR(ROUND(Table1[[#This Row],[cancellation time decimal]],0),"not cancelled")</f>
        <v>not cancelled</v>
      </c>
      <c r="J6370" s="10" t="str">
        <f>IFERROR(MOD(Table1[[#This Row],[cancellation hour rounded]],24),"not cancelled")</f>
        <v>not cancelled</v>
      </c>
      <c r="K6370" s="32">
        <f>1/Table1[[#This Row],[Duration (Time between doses '[in hours'])]]</f>
        <v>4.1666666666666664E-2</v>
      </c>
      <c r="L6370" s="33">
        <f>Table1[[#This Row],[number doses per hour]]*INDEX(Table2[price per dose],Table1[[#This Row],[Drug ID]])</f>
        <v>0.18133000000000002</v>
      </c>
      <c r="M6370" s="11" t="b">
        <f>AND(Table1[[#This Row],[hour of cancellation 0 to 23]]&gt;=0,Table1[[#This Row],[hour of cancellation 0 to 23]]&lt;=23)</f>
        <v>0</v>
      </c>
    </row>
    <row r="6371" spans="1:13" x14ac:dyDescent="0.3">
      <c r="A6371" s="1">
        <v>6370</v>
      </c>
      <c r="B6371" s="1">
        <v>2</v>
      </c>
      <c r="C6371" s="2">
        <v>41189.433459692518</v>
      </c>
      <c r="D6371" s="2">
        <v>41249.433333333334</v>
      </c>
      <c r="E6371" s="1">
        <v>10</v>
      </c>
      <c r="F6371" s="2">
        <v>41190.774432956132</v>
      </c>
      <c r="G6371" s="1">
        <v>0</v>
      </c>
      <c r="H6371" s="32">
        <f>IFERROR(HOUR(Table1[[#This Row],[Cancel Date/time]])+MINUTE(Table1[[#This Row],[Cancel Date/time]])/60,"not cancelled")</f>
        <v>18.583333333333332</v>
      </c>
      <c r="I6371" s="47">
        <f>IFERROR(ROUND(Table1[[#This Row],[cancellation time decimal]],0),"not cancelled")</f>
        <v>19</v>
      </c>
      <c r="J6371" s="10">
        <f>IFERROR(MOD(Table1[[#This Row],[cancellation hour rounded]],24),"not cancelled")</f>
        <v>19</v>
      </c>
      <c r="K6371" s="32">
        <f>1/Table1[[#This Row],[Duration (Time between doses '[in hours'])]]</f>
        <v>0.1</v>
      </c>
      <c r="L6371" s="33">
        <f>Table1[[#This Row],[number doses per hour]]*INDEX(Table2[price per dose],Table1[[#This Row],[Drug ID]])</f>
        <v>0.84959999999999969</v>
      </c>
      <c r="M6371" s="11" t="b">
        <f>AND(Table1[[#This Row],[hour of cancellation 0 to 23]]&gt;=0,Table1[[#This Row],[hour of cancellation 0 to 23]]&lt;=23)</f>
        <v>1</v>
      </c>
    </row>
    <row r="6372" spans="1:13" x14ac:dyDescent="0.3">
      <c r="A6372" s="1">
        <v>6371</v>
      </c>
      <c r="B6372" s="1">
        <v>11</v>
      </c>
      <c r="C6372" s="2">
        <v>41189.444733905199</v>
      </c>
      <c r="D6372" s="2">
        <v>41249.444444444445</v>
      </c>
      <c r="E6372" s="1">
        <v>1</v>
      </c>
      <c r="F6372" s="2">
        <v>41196.540163594604</v>
      </c>
      <c r="G6372" s="1">
        <v>3</v>
      </c>
      <c r="H6372" s="32">
        <f>IFERROR(HOUR(Table1[[#This Row],[Cancel Date/time]])+MINUTE(Table1[[#This Row],[Cancel Date/time]])/60,"not cancelled")</f>
        <v>12.95</v>
      </c>
      <c r="I6372" s="47">
        <f>IFERROR(ROUND(Table1[[#This Row],[cancellation time decimal]],0),"not cancelled")</f>
        <v>13</v>
      </c>
      <c r="J6372" s="10">
        <f>IFERROR(MOD(Table1[[#This Row],[cancellation hour rounded]],24),"not cancelled")</f>
        <v>13</v>
      </c>
      <c r="K6372" s="32">
        <f>1/Table1[[#This Row],[Duration (Time between doses '[in hours'])]]</f>
        <v>1</v>
      </c>
      <c r="L6372" s="33">
        <f>Table1[[#This Row],[number doses per hour]]*INDEX(Table2[price per dose],Table1[[#This Row],[Drug ID]])</f>
        <v>1</v>
      </c>
      <c r="M6372" s="11" t="b">
        <f>AND(Table1[[#This Row],[hour of cancellation 0 to 23]]&gt;=0,Table1[[#This Row],[hour of cancellation 0 to 23]]&lt;=23)</f>
        <v>1</v>
      </c>
    </row>
    <row r="6373" spans="1:13" hidden="1" x14ac:dyDescent="0.3">
      <c r="A6373" s="1">
        <v>6372</v>
      </c>
      <c r="B6373" s="1">
        <v>8</v>
      </c>
      <c r="C6373" s="2">
        <v>41189.480147736882</v>
      </c>
      <c r="D6373" s="2">
        <v>41191.896145857667</v>
      </c>
      <c r="E6373" s="1">
        <v>3</v>
      </c>
      <c r="F6373" s="2" t="s">
        <v>5</v>
      </c>
      <c r="G6373" s="1">
        <v>2</v>
      </c>
      <c r="H6373" s="32" t="str">
        <f>IFERROR(HOUR(Table1[[#This Row],[Cancel Date/time]])+MINUTE(Table1[[#This Row],[Cancel Date/time]])/60,"not cancelled")</f>
        <v>not cancelled</v>
      </c>
      <c r="I6373" s="47" t="str">
        <f>IFERROR(ROUND(Table1[[#This Row],[cancellation time decimal]],0),"not cancelled")</f>
        <v>not cancelled</v>
      </c>
      <c r="J6373" s="10" t="str">
        <f>IFERROR(MOD(Table1[[#This Row],[cancellation hour rounded]],24),"not cancelled")</f>
        <v>not cancelled</v>
      </c>
      <c r="K6373" s="32">
        <f>1/Table1[[#This Row],[Duration (Time between doses '[in hours'])]]</f>
        <v>0.33333333333333331</v>
      </c>
      <c r="L6373" s="33">
        <f>Table1[[#This Row],[number doses per hour]]*INDEX(Table2[price per dose],Table1[[#This Row],[Drug ID]])</f>
        <v>0.29998222222222221</v>
      </c>
      <c r="M6373" s="11" t="b">
        <f>AND(Table1[[#This Row],[hour of cancellation 0 to 23]]&gt;=0,Table1[[#This Row],[hour of cancellation 0 to 23]]&lt;=23)</f>
        <v>0</v>
      </c>
    </row>
    <row r="6374" spans="1:13" x14ac:dyDescent="0.3">
      <c r="A6374" s="1">
        <v>6373</v>
      </c>
      <c r="B6374" s="1">
        <v>1</v>
      </c>
      <c r="C6374" s="2">
        <v>41189.459458317775</v>
      </c>
      <c r="D6374" s="2">
        <v>41194.334027777782</v>
      </c>
      <c r="E6374" s="1">
        <v>8</v>
      </c>
      <c r="F6374" s="2">
        <v>41189.527768945532</v>
      </c>
      <c r="G6374" s="1">
        <v>0</v>
      </c>
      <c r="H6374" s="32">
        <f>IFERROR(HOUR(Table1[[#This Row],[Cancel Date/time]])+MINUTE(Table1[[#This Row],[Cancel Date/time]])/60,"not cancelled")</f>
        <v>12.65</v>
      </c>
      <c r="I6374" s="47">
        <f>IFERROR(ROUND(Table1[[#This Row],[cancellation time decimal]],0),"not cancelled")</f>
        <v>13</v>
      </c>
      <c r="J6374" s="10">
        <f>IFERROR(MOD(Table1[[#This Row],[cancellation hour rounded]],24),"not cancelled")</f>
        <v>13</v>
      </c>
      <c r="K6374" s="32">
        <f>1/Table1[[#This Row],[Duration (Time between doses '[in hours'])]]</f>
        <v>0.125</v>
      </c>
      <c r="L6374" s="33">
        <f>Table1[[#This Row],[number doses per hour]]*INDEX(Table2[price per dose],Table1[[#This Row],[Drug ID]])</f>
        <v>0.84929166666666667</v>
      </c>
      <c r="M6374" s="11" t="b">
        <f>AND(Table1[[#This Row],[hour of cancellation 0 to 23]]&gt;=0,Table1[[#This Row],[hour of cancellation 0 to 23]]&lt;=23)</f>
        <v>1</v>
      </c>
    </row>
    <row r="6375" spans="1:13" x14ac:dyDescent="0.3">
      <c r="A6375" s="1">
        <v>6374</v>
      </c>
      <c r="B6375" s="1">
        <v>3</v>
      </c>
      <c r="C6375" s="2">
        <v>41189.465530530346</v>
      </c>
      <c r="D6375" s="2">
        <v>41249.465277777781</v>
      </c>
      <c r="E6375" s="1">
        <v>24</v>
      </c>
      <c r="F6375" s="2">
        <v>41191.461941081892</v>
      </c>
      <c r="G6375" s="1">
        <v>0</v>
      </c>
      <c r="H6375" s="32">
        <f>IFERROR(HOUR(Table1[[#This Row],[Cancel Date/time]])+MINUTE(Table1[[#This Row],[Cancel Date/time]])/60,"not cancelled")</f>
        <v>11.083333333333334</v>
      </c>
      <c r="I6375" s="47">
        <f>IFERROR(ROUND(Table1[[#This Row],[cancellation time decimal]],0),"not cancelled")</f>
        <v>11</v>
      </c>
      <c r="J6375" s="10">
        <f>IFERROR(MOD(Table1[[#This Row],[cancellation hour rounded]],24),"not cancelled")</f>
        <v>11</v>
      </c>
      <c r="K6375" s="32">
        <f>1/Table1[[#This Row],[Duration (Time between doses '[in hours'])]]</f>
        <v>4.1666666666666664E-2</v>
      </c>
      <c r="L6375" s="33">
        <f>Table1[[#This Row],[number doses per hour]]*INDEX(Table2[price per dose],Table1[[#This Row],[Drug ID]])</f>
        <v>0.18133000000000002</v>
      </c>
      <c r="M6375" s="11" t="b">
        <f>AND(Table1[[#This Row],[hour of cancellation 0 to 23]]&gt;=0,Table1[[#This Row],[hour of cancellation 0 to 23]]&lt;=23)</f>
        <v>1</v>
      </c>
    </row>
    <row r="6376" spans="1:13" x14ac:dyDescent="0.3">
      <c r="A6376" s="1">
        <v>6375</v>
      </c>
      <c r="B6376" s="1">
        <v>4</v>
      </c>
      <c r="C6376" s="2">
        <v>41189.52615873576</v>
      </c>
      <c r="D6376" s="2">
        <v>41249.525694444441</v>
      </c>
      <c r="E6376" s="1">
        <v>12</v>
      </c>
      <c r="F6376" s="2">
        <v>41191.375711764282</v>
      </c>
      <c r="G6376" s="1">
        <v>0</v>
      </c>
      <c r="H6376" s="32">
        <f>IFERROR(HOUR(Table1[[#This Row],[Cancel Date/time]])+MINUTE(Table1[[#This Row],[Cancel Date/time]])/60,"not cancelled")</f>
        <v>9.0166666666666675</v>
      </c>
      <c r="I6376" s="47">
        <f>IFERROR(ROUND(Table1[[#This Row],[cancellation time decimal]],0),"not cancelled")</f>
        <v>9</v>
      </c>
      <c r="J6376" s="10">
        <f>IFERROR(MOD(Table1[[#This Row],[cancellation hour rounded]],24),"not cancelled")</f>
        <v>9</v>
      </c>
      <c r="K6376" s="32">
        <f>1/Table1[[#This Row],[Duration (Time between doses '[in hours'])]]</f>
        <v>8.3333333333333329E-2</v>
      </c>
      <c r="L6376" s="33">
        <f>Table1[[#This Row],[number doses per hour]]*INDEX(Table2[price per dose],Table1[[#This Row],[Drug ID]])</f>
        <v>1.448055119047619</v>
      </c>
      <c r="M6376" s="11" t="b">
        <f>AND(Table1[[#This Row],[hour of cancellation 0 to 23]]&gt;=0,Table1[[#This Row],[hour of cancellation 0 to 23]]&lt;=23)</f>
        <v>1</v>
      </c>
    </row>
    <row r="6377" spans="1:13" hidden="1" x14ac:dyDescent="0.3">
      <c r="A6377" s="1">
        <v>6376</v>
      </c>
      <c r="B6377" s="1">
        <v>1</v>
      </c>
      <c r="C6377" s="2">
        <v>41189.521123952538</v>
      </c>
      <c r="D6377" s="2">
        <v>41193.895661938463</v>
      </c>
      <c r="E6377" s="1">
        <v>12</v>
      </c>
      <c r="F6377" s="2" t="s">
        <v>5</v>
      </c>
      <c r="G6377" s="1">
        <v>0</v>
      </c>
      <c r="H6377" s="32" t="str">
        <f>IFERROR(HOUR(Table1[[#This Row],[Cancel Date/time]])+MINUTE(Table1[[#This Row],[Cancel Date/time]])/60,"not cancelled")</f>
        <v>not cancelled</v>
      </c>
      <c r="I6377" s="47" t="str">
        <f>IFERROR(ROUND(Table1[[#This Row],[cancellation time decimal]],0),"not cancelled")</f>
        <v>not cancelled</v>
      </c>
      <c r="J6377" s="10" t="str">
        <f>IFERROR(MOD(Table1[[#This Row],[cancellation hour rounded]],24),"not cancelled")</f>
        <v>not cancelled</v>
      </c>
      <c r="K6377" s="32">
        <f>1/Table1[[#This Row],[Duration (Time between doses '[in hours'])]]</f>
        <v>8.3333333333333329E-2</v>
      </c>
      <c r="L6377" s="33">
        <f>Table1[[#This Row],[number doses per hour]]*INDEX(Table2[price per dose],Table1[[#This Row],[Drug ID]])</f>
        <v>0.56619444444444444</v>
      </c>
      <c r="M6377" s="11" t="b">
        <f>AND(Table1[[#This Row],[hour of cancellation 0 to 23]]&gt;=0,Table1[[#This Row],[hour of cancellation 0 to 23]]&lt;=23)</f>
        <v>0</v>
      </c>
    </row>
    <row r="6378" spans="1:13" x14ac:dyDescent="0.3">
      <c r="A6378" s="1">
        <v>6377</v>
      </c>
      <c r="B6378" s="1">
        <v>1</v>
      </c>
      <c r="C6378" s="2">
        <v>41189.500061344472</v>
      </c>
      <c r="D6378" s="2">
        <v>41249.5</v>
      </c>
      <c r="E6378" s="1">
        <v>12</v>
      </c>
      <c r="F6378" s="2">
        <v>41190.52170651027</v>
      </c>
      <c r="G6378" s="1">
        <v>0</v>
      </c>
      <c r="H6378" s="32">
        <f>IFERROR(HOUR(Table1[[#This Row],[Cancel Date/time]])+MINUTE(Table1[[#This Row],[Cancel Date/time]])/60,"not cancelled")</f>
        <v>12.516666666666667</v>
      </c>
      <c r="I6378" s="47">
        <f>IFERROR(ROUND(Table1[[#This Row],[cancellation time decimal]],0),"not cancelled")</f>
        <v>13</v>
      </c>
      <c r="J6378" s="10">
        <f>IFERROR(MOD(Table1[[#This Row],[cancellation hour rounded]],24),"not cancelled")</f>
        <v>13</v>
      </c>
      <c r="K6378" s="32">
        <f>1/Table1[[#This Row],[Duration (Time between doses '[in hours'])]]</f>
        <v>8.3333333333333329E-2</v>
      </c>
      <c r="L6378" s="33">
        <f>Table1[[#This Row],[number doses per hour]]*INDEX(Table2[price per dose],Table1[[#This Row],[Drug ID]])</f>
        <v>0.56619444444444444</v>
      </c>
      <c r="M6378" s="11" t="b">
        <f>AND(Table1[[#This Row],[hour of cancellation 0 to 23]]&gt;=0,Table1[[#This Row],[hour of cancellation 0 to 23]]&lt;=23)</f>
        <v>1</v>
      </c>
    </row>
    <row r="6379" spans="1:13" x14ac:dyDescent="0.3">
      <c r="A6379" s="1">
        <v>6378</v>
      </c>
      <c r="B6379" s="1">
        <v>5</v>
      </c>
      <c r="C6379" s="2">
        <v>41189.544680757986</v>
      </c>
      <c r="D6379" s="2">
        <v>41249.544444444444</v>
      </c>
      <c r="E6379" s="1">
        <v>24</v>
      </c>
      <c r="F6379" s="2">
        <v>41193.459689312847</v>
      </c>
      <c r="G6379" s="1">
        <v>0</v>
      </c>
      <c r="H6379" s="32">
        <f>IFERROR(HOUR(Table1[[#This Row],[Cancel Date/time]])+MINUTE(Table1[[#This Row],[Cancel Date/time]])/60,"not cancelled")</f>
        <v>11.016666666666667</v>
      </c>
      <c r="I6379" s="47">
        <f>IFERROR(ROUND(Table1[[#This Row],[cancellation time decimal]],0),"not cancelled")</f>
        <v>11</v>
      </c>
      <c r="J6379" s="10">
        <f>IFERROR(MOD(Table1[[#This Row],[cancellation hour rounded]],24),"not cancelled")</f>
        <v>11</v>
      </c>
      <c r="K6379" s="32">
        <f>1/Table1[[#This Row],[Duration (Time between doses '[in hours'])]]</f>
        <v>4.1666666666666664E-2</v>
      </c>
      <c r="L6379" s="33">
        <f>Table1[[#This Row],[number doses per hour]]*INDEX(Table2[price per dose],Table1[[#This Row],[Drug ID]])</f>
        <v>0.2815833333333333</v>
      </c>
      <c r="M6379" s="11" t="b">
        <f>AND(Table1[[#This Row],[hour of cancellation 0 to 23]]&gt;=0,Table1[[#This Row],[hour of cancellation 0 to 23]]&lt;=23)</f>
        <v>1</v>
      </c>
    </row>
    <row r="6380" spans="1:13" x14ac:dyDescent="0.3">
      <c r="A6380" s="1">
        <v>6379</v>
      </c>
      <c r="B6380" s="1">
        <v>1</v>
      </c>
      <c r="C6380" s="2">
        <v>41189.644226916404</v>
      </c>
      <c r="D6380" s="2">
        <v>41249.643750000003</v>
      </c>
      <c r="E6380" s="1">
        <v>12</v>
      </c>
      <c r="F6380" s="2">
        <v>41191.07476647001</v>
      </c>
      <c r="G6380" s="1">
        <v>0</v>
      </c>
      <c r="H6380" s="32">
        <f>IFERROR(HOUR(Table1[[#This Row],[Cancel Date/time]])+MINUTE(Table1[[#This Row],[Cancel Date/time]])/60,"not cancelled")</f>
        <v>1.7833333333333332</v>
      </c>
      <c r="I6380" s="47">
        <f>IFERROR(ROUND(Table1[[#This Row],[cancellation time decimal]],0),"not cancelled")</f>
        <v>2</v>
      </c>
      <c r="J6380" s="10">
        <f>IFERROR(MOD(Table1[[#This Row],[cancellation hour rounded]],24),"not cancelled")</f>
        <v>2</v>
      </c>
      <c r="K6380" s="32">
        <f>1/Table1[[#This Row],[Duration (Time between doses '[in hours'])]]</f>
        <v>8.3333333333333329E-2</v>
      </c>
      <c r="L6380" s="33">
        <f>Table1[[#This Row],[number doses per hour]]*INDEX(Table2[price per dose],Table1[[#This Row],[Drug ID]])</f>
        <v>0.56619444444444444</v>
      </c>
      <c r="M6380" s="11" t="b">
        <f>AND(Table1[[#This Row],[hour of cancellation 0 to 23]]&gt;=0,Table1[[#This Row],[hour of cancellation 0 to 23]]&lt;=23)</f>
        <v>1</v>
      </c>
    </row>
    <row r="6381" spans="1:13" x14ac:dyDescent="0.3">
      <c r="A6381" s="1">
        <v>6380</v>
      </c>
      <c r="B6381" s="1">
        <v>1</v>
      </c>
      <c r="C6381" s="2">
        <v>41189.663488129881</v>
      </c>
      <c r="D6381" s="2">
        <v>41249.663194444445</v>
      </c>
      <c r="E6381" s="1">
        <v>12</v>
      </c>
      <c r="F6381" s="2">
        <v>41190.533973369485</v>
      </c>
      <c r="G6381" s="1">
        <v>0</v>
      </c>
      <c r="H6381" s="32">
        <f>IFERROR(HOUR(Table1[[#This Row],[Cancel Date/time]])+MINUTE(Table1[[#This Row],[Cancel Date/time]])/60,"not cancelled")</f>
        <v>12.8</v>
      </c>
      <c r="I6381" s="47">
        <f>IFERROR(ROUND(Table1[[#This Row],[cancellation time decimal]],0),"not cancelled")</f>
        <v>13</v>
      </c>
      <c r="J6381" s="10">
        <f>IFERROR(MOD(Table1[[#This Row],[cancellation hour rounded]],24),"not cancelled")</f>
        <v>13</v>
      </c>
      <c r="K6381" s="32">
        <f>1/Table1[[#This Row],[Duration (Time between doses '[in hours'])]]</f>
        <v>8.3333333333333329E-2</v>
      </c>
      <c r="L6381" s="33">
        <f>Table1[[#This Row],[number doses per hour]]*INDEX(Table2[price per dose],Table1[[#This Row],[Drug ID]])</f>
        <v>0.56619444444444444</v>
      </c>
      <c r="M6381" s="11" t="b">
        <f>AND(Table1[[#This Row],[hour of cancellation 0 to 23]]&gt;=0,Table1[[#This Row],[hour of cancellation 0 to 23]]&lt;=23)</f>
        <v>1</v>
      </c>
    </row>
    <row r="6382" spans="1:13" x14ac:dyDescent="0.3">
      <c r="A6382" s="1">
        <v>6381</v>
      </c>
      <c r="B6382" s="1">
        <v>2</v>
      </c>
      <c r="C6382" s="2">
        <v>41189.711864876343</v>
      </c>
      <c r="D6382" s="2">
        <v>41249.711805555555</v>
      </c>
      <c r="E6382" s="1">
        <v>10</v>
      </c>
      <c r="F6382" s="2">
        <v>41191.45364150589</v>
      </c>
      <c r="G6382" s="1">
        <v>0</v>
      </c>
      <c r="H6382" s="32">
        <f>IFERROR(HOUR(Table1[[#This Row],[Cancel Date/time]])+MINUTE(Table1[[#This Row],[Cancel Date/time]])/60,"not cancelled")</f>
        <v>10.883333333333333</v>
      </c>
      <c r="I6382" s="47">
        <f>IFERROR(ROUND(Table1[[#This Row],[cancellation time decimal]],0),"not cancelled")</f>
        <v>11</v>
      </c>
      <c r="J6382" s="10">
        <f>IFERROR(MOD(Table1[[#This Row],[cancellation hour rounded]],24),"not cancelled")</f>
        <v>11</v>
      </c>
      <c r="K6382" s="32">
        <f>1/Table1[[#This Row],[Duration (Time between doses '[in hours'])]]</f>
        <v>0.1</v>
      </c>
      <c r="L6382" s="33">
        <f>Table1[[#This Row],[number doses per hour]]*INDEX(Table2[price per dose],Table1[[#This Row],[Drug ID]])</f>
        <v>0.84959999999999969</v>
      </c>
      <c r="M6382" s="11" t="b">
        <f>AND(Table1[[#This Row],[hour of cancellation 0 to 23]]&gt;=0,Table1[[#This Row],[hour of cancellation 0 to 23]]&lt;=23)</f>
        <v>1</v>
      </c>
    </row>
    <row r="6383" spans="1:13" x14ac:dyDescent="0.3">
      <c r="A6383" s="1">
        <v>6382</v>
      </c>
      <c r="B6383" s="1">
        <v>7</v>
      </c>
      <c r="C6383" s="2">
        <v>41189.72474184668</v>
      </c>
      <c r="D6383" s="2">
        <v>41249.724305555559</v>
      </c>
      <c r="E6383" s="1">
        <v>24</v>
      </c>
      <c r="F6383" s="2">
        <v>41202.434280631169</v>
      </c>
      <c r="G6383" s="1">
        <v>0</v>
      </c>
      <c r="H6383" s="32">
        <f>IFERROR(HOUR(Table1[[#This Row],[Cancel Date/time]])+MINUTE(Table1[[#This Row],[Cancel Date/time]])/60,"not cancelled")</f>
        <v>10.416666666666666</v>
      </c>
      <c r="I6383" s="47">
        <f>IFERROR(ROUND(Table1[[#This Row],[cancellation time decimal]],0),"not cancelled")</f>
        <v>10</v>
      </c>
      <c r="J6383" s="10">
        <f>IFERROR(MOD(Table1[[#This Row],[cancellation hour rounded]],24),"not cancelled")</f>
        <v>10</v>
      </c>
      <c r="K6383" s="32">
        <f>1/Table1[[#This Row],[Duration (Time between doses '[in hours'])]]</f>
        <v>4.1666666666666664E-2</v>
      </c>
      <c r="L6383" s="33">
        <f>Table1[[#This Row],[number doses per hour]]*INDEX(Table2[price per dose],Table1[[#This Row],[Drug ID]])</f>
        <v>1.2958049999999997</v>
      </c>
      <c r="M6383" s="11" t="b">
        <f>AND(Table1[[#This Row],[hour of cancellation 0 to 23]]&gt;=0,Table1[[#This Row],[hour of cancellation 0 to 23]]&lt;=23)</f>
        <v>1</v>
      </c>
    </row>
    <row r="6384" spans="1:13" hidden="1" x14ac:dyDescent="0.3">
      <c r="A6384" s="1">
        <v>6383</v>
      </c>
      <c r="B6384" s="1">
        <v>7</v>
      </c>
      <c r="C6384" s="2">
        <v>41189.771980956481</v>
      </c>
      <c r="D6384" s="2">
        <v>41192.813256890782</v>
      </c>
      <c r="E6384" s="1">
        <v>24</v>
      </c>
      <c r="F6384" s="2" t="s">
        <v>5</v>
      </c>
      <c r="G6384" s="1">
        <v>0</v>
      </c>
      <c r="H6384" s="32" t="str">
        <f>IFERROR(HOUR(Table1[[#This Row],[Cancel Date/time]])+MINUTE(Table1[[#This Row],[Cancel Date/time]])/60,"not cancelled")</f>
        <v>not cancelled</v>
      </c>
      <c r="I6384" s="47" t="str">
        <f>IFERROR(ROUND(Table1[[#This Row],[cancellation time decimal]],0),"not cancelled")</f>
        <v>not cancelled</v>
      </c>
      <c r="J6384" s="10" t="str">
        <f>IFERROR(MOD(Table1[[#This Row],[cancellation hour rounded]],24),"not cancelled")</f>
        <v>not cancelled</v>
      </c>
      <c r="K6384" s="32">
        <f>1/Table1[[#This Row],[Duration (Time between doses '[in hours'])]]</f>
        <v>4.1666666666666664E-2</v>
      </c>
      <c r="L6384" s="33">
        <f>Table1[[#This Row],[number doses per hour]]*INDEX(Table2[price per dose],Table1[[#This Row],[Drug ID]])</f>
        <v>1.2958049999999997</v>
      </c>
      <c r="M6384" s="11" t="b">
        <f>AND(Table1[[#This Row],[hour of cancellation 0 to 23]]&gt;=0,Table1[[#This Row],[hour of cancellation 0 to 23]]&lt;=23)</f>
        <v>0</v>
      </c>
    </row>
    <row r="6385" spans="1:13" x14ac:dyDescent="0.3">
      <c r="A6385" s="1">
        <v>6384</v>
      </c>
      <c r="B6385" s="1">
        <v>1</v>
      </c>
      <c r="C6385" s="2">
        <v>41189.753844210689</v>
      </c>
      <c r="D6385" s="2">
        <v>41249.753472222219</v>
      </c>
      <c r="E6385" s="1">
        <v>12</v>
      </c>
      <c r="F6385" s="2">
        <v>41190.31869028134</v>
      </c>
      <c r="G6385" s="1">
        <v>0</v>
      </c>
      <c r="H6385" s="32">
        <f>IFERROR(HOUR(Table1[[#This Row],[Cancel Date/time]])+MINUTE(Table1[[#This Row],[Cancel Date/time]])/60,"not cancelled")</f>
        <v>7.6333333333333329</v>
      </c>
      <c r="I6385" s="47">
        <f>IFERROR(ROUND(Table1[[#This Row],[cancellation time decimal]],0),"not cancelled")</f>
        <v>8</v>
      </c>
      <c r="J6385" s="10">
        <f>IFERROR(MOD(Table1[[#This Row],[cancellation hour rounded]],24),"not cancelled")</f>
        <v>8</v>
      </c>
      <c r="K6385" s="32">
        <f>1/Table1[[#This Row],[Duration (Time between doses '[in hours'])]]</f>
        <v>8.3333333333333329E-2</v>
      </c>
      <c r="L6385" s="33">
        <f>Table1[[#This Row],[number doses per hour]]*INDEX(Table2[price per dose],Table1[[#This Row],[Drug ID]])</f>
        <v>0.56619444444444444</v>
      </c>
      <c r="M6385" s="11" t="b">
        <f>AND(Table1[[#This Row],[hour of cancellation 0 to 23]]&gt;=0,Table1[[#This Row],[hour of cancellation 0 to 23]]&lt;=23)</f>
        <v>1</v>
      </c>
    </row>
    <row r="6386" spans="1:13" x14ac:dyDescent="0.3">
      <c r="A6386" s="1">
        <v>6385</v>
      </c>
      <c r="B6386" s="1">
        <v>3</v>
      </c>
      <c r="C6386" s="2">
        <v>41189.775443793777</v>
      </c>
      <c r="D6386" s="2">
        <v>41249.775000000001</v>
      </c>
      <c r="E6386" s="1">
        <v>24</v>
      </c>
      <c r="F6386" s="2">
        <v>41191.437190802368</v>
      </c>
      <c r="G6386" s="1">
        <v>0</v>
      </c>
      <c r="H6386" s="32">
        <f>IFERROR(HOUR(Table1[[#This Row],[Cancel Date/time]])+MINUTE(Table1[[#This Row],[Cancel Date/time]])/60,"not cancelled")</f>
        <v>10.483333333333333</v>
      </c>
      <c r="I6386" s="47">
        <f>IFERROR(ROUND(Table1[[#This Row],[cancellation time decimal]],0),"not cancelled")</f>
        <v>10</v>
      </c>
      <c r="J6386" s="10">
        <f>IFERROR(MOD(Table1[[#This Row],[cancellation hour rounded]],24),"not cancelled")</f>
        <v>10</v>
      </c>
      <c r="K6386" s="32">
        <f>1/Table1[[#This Row],[Duration (Time between doses '[in hours'])]]</f>
        <v>4.1666666666666664E-2</v>
      </c>
      <c r="L6386" s="33">
        <f>Table1[[#This Row],[number doses per hour]]*INDEX(Table2[price per dose],Table1[[#This Row],[Drug ID]])</f>
        <v>0.18133000000000002</v>
      </c>
      <c r="M6386" s="11" t="b">
        <f>AND(Table1[[#This Row],[hour of cancellation 0 to 23]]&gt;=0,Table1[[#This Row],[hour of cancellation 0 to 23]]&lt;=23)</f>
        <v>1</v>
      </c>
    </row>
    <row r="6387" spans="1:13" x14ac:dyDescent="0.3">
      <c r="A6387" s="1">
        <v>6386</v>
      </c>
      <c r="B6387" s="1">
        <v>2</v>
      </c>
      <c r="C6387" s="2">
        <v>41189.830975989244</v>
      </c>
      <c r="D6387" s="2">
        <v>41249.830555555556</v>
      </c>
      <c r="E6387" s="1">
        <v>10</v>
      </c>
      <c r="F6387" s="2">
        <v>41191.694445578585</v>
      </c>
      <c r="G6387" s="1">
        <v>0</v>
      </c>
      <c r="H6387" s="32">
        <f>IFERROR(HOUR(Table1[[#This Row],[Cancel Date/time]])+MINUTE(Table1[[#This Row],[Cancel Date/time]])/60,"not cancelled")</f>
        <v>16.666666666666668</v>
      </c>
      <c r="I6387" s="47">
        <f>IFERROR(ROUND(Table1[[#This Row],[cancellation time decimal]],0),"not cancelled")</f>
        <v>17</v>
      </c>
      <c r="J6387" s="10">
        <f>IFERROR(MOD(Table1[[#This Row],[cancellation hour rounded]],24),"not cancelled")</f>
        <v>17</v>
      </c>
      <c r="K6387" s="32">
        <f>1/Table1[[#This Row],[Duration (Time between doses '[in hours'])]]</f>
        <v>0.1</v>
      </c>
      <c r="L6387" s="33">
        <f>Table1[[#This Row],[number doses per hour]]*INDEX(Table2[price per dose],Table1[[#This Row],[Drug ID]])</f>
        <v>0.84959999999999969</v>
      </c>
      <c r="M6387" s="11" t="b">
        <f>AND(Table1[[#This Row],[hour of cancellation 0 to 23]]&gt;=0,Table1[[#This Row],[hour of cancellation 0 to 23]]&lt;=23)</f>
        <v>1</v>
      </c>
    </row>
    <row r="6388" spans="1:13" x14ac:dyDescent="0.3">
      <c r="A6388" s="1">
        <v>6387</v>
      </c>
      <c r="B6388" s="1">
        <v>1</v>
      </c>
      <c r="C6388" s="2">
        <v>41189.829621449244</v>
      </c>
      <c r="D6388" s="2">
        <v>41249.829166666663</v>
      </c>
      <c r="E6388" s="1">
        <v>12</v>
      </c>
      <c r="F6388" s="2">
        <v>41190.374061865987</v>
      </c>
      <c r="G6388" s="1">
        <v>0</v>
      </c>
      <c r="H6388" s="32">
        <f>IFERROR(HOUR(Table1[[#This Row],[Cancel Date/time]])+MINUTE(Table1[[#This Row],[Cancel Date/time]])/60,"not cancelled")</f>
        <v>8.9666666666666668</v>
      </c>
      <c r="I6388" s="47">
        <f>IFERROR(ROUND(Table1[[#This Row],[cancellation time decimal]],0),"not cancelled")</f>
        <v>9</v>
      </c>
      <c r="J6388" s="10">
        <f>IFERROR(MOD(Table1[[#This Row],[cancellation hour rounded]],24),"not cancelled")</f>
        <v>9</v>
      </c>
      <c r="K6388" s="32">
        <f>1/Table1[[#This Row],[Duration (Time between doses '[in hours'])]]</f>
        <v>8.3333333333333329E-2</v>
      </c>
      <c r="L6388" s="33">
        <f>Table1[[#This Row],[number doses per hour]]*INDEX(Table2[price per dose],Table1[[#This Row],[Drug ID]])</f>
        <v>0.56619444444444444</v>
      </c>
      <c r="M6388" s="11" t="b">
        <f>AND(Table1[[#This Row],[hour of cancellation 0 to 23]]&gt;=0,Table1[[#This Row],[hour of cancellation 0 to 23]]&lt;=23)</f>
        <v>1</v>
      </c>
    </row>
    <row r="6389" spans="1:13" x14ac:dyDescent="0.3">
      <c r="A6389" s="1">
        <v>6388</v>
      </c>
      <c r="B6389" s="1">
        <v>4</v>
      </c>
      <c r="C6389" s="2">
        <v>41189.818649743502</v>
      </c>
      <c r="D6389" s="2">
        <v>41249.818055555552</v>
      </c>
      <c r="E6389" s="1">
        <v>12</v>
      </c>
      <c r="F6389" s="2">
        <v>41193.371593772092</v>
      </c>
      <c r="G6389" s="1">
        <v>0</v>
      </c>
      <c r="H6389" s="32">
        <f>IFERROR(HOUR(Table1[[#This Row],[Cancel Date/time]])+MINUTE(Table1[[#This Row],[Cancel Date/time]])/60,"not cancelled")</f>
        <v>8.9166666666666661</v>
      </c>
      <c r="I6389" s="47">
        <f>IFERROR(ROUND(Table1[[#This Row],[cancellation time decimal]],0),"not cancelled")</f>
        <v>9</v>
      </c>
      <c r="J6389" s="10">
        <f>IFERROR(MOD(Table1[[#This Row],[cancellation hour rounded]],24),"not cancelled")</f>
        <v>9</v>
      </c>
      <c r="K6389" s="32">
        <f>1/Table1[[#This Row],[Duration (Time between doses '[in hours'])]]</f>
        <v>8.3333333333333329E-2</v>
      </c>
      <c r="L6389" s="33">
        <f>Table1[[#This Row],[number doses per hour]]*INDEX(Table2[price per dose],Table1[[#This Row],[Drug ID]])</f>
        <v>1.448055119047619</v>
      </c>
      <c r="M6389" s="11" t="b">
        <f>AND(Table1[[#This Row],[hour of cancellation 0 to 23]]&gt;=0,Table1[[#This Row],[hour of cancellation 0 to 23]]&lt;=23)</f>
        <v>1</v>
      </c>
    </row>
    <row r="6390" spans="1:13" hidden="1" x14ac:dyDescent="0.3">
      <c r="A6390" s="1">
        <v>6389</v>
      </c>
      <c r="B6390" s="1">
        <v>5</v>
      </c>
      <c r="C6390" s="2">
        <v>41189.872709214709</v>
      </c>
      <c r="D6390" s="2">
        <v>41193.330919319487</v>
      </c>
      <c r="E6390" s="1">
        <v>24</v>
      </c>
      <c r="F6390" s="2" t="s">
        <v>5</v>
      </c>
      <c r="G6390" s="1">
        <v>0</v>
      </c>
      <c r="H6390" s="32" t="str">
        <f>IFERROR(HOUR(Table1[[#This Row],[Cancel Date/time]])+MINUTE(Table1[[#This Row],[Cancel Date/time]])/60,"not cancelled")</f>
        <v>not cancelled</v>
      </c>
      <c r="I6390" s="47" t="str">
        <f>IFERROR(ROUND(Table1[[#This Row],[cancellation time decimal]],0),"not cancelled")</f>
        <v>not cancelled</v>
      </c>
      <c r="J6390" s="10" t="str">
        <f>IFERROR(MOD(Table1[[#This Row],[cancellation hour rounded]],24),"not cancelled")</f>
        <v>not cancelled</v>
      </c>
      <c r="K6390" s="32">
        <f>1/Table1[[#This Row],[Duration (Time between doses '[in hours'])]]</f>
        <v>4.1666666666666664E-2</v>
      </c>
      <c r="L6390" s="33">
        <f>Table1[[#This Row],[number doses per hour]]*INDEX(Table2[price per dose],Table1[[#This Row],[Drug ID]])</f>
        <v>0.2815833333333333</v>
      </c>
      <c r="M6390" s="11" t="b">
        <f>AND(Table1[[#This Row],[hour of cancellation 0 to 23]]&gt;=0,Table1[[#This Row],[hour of cancellation 0 to 23]]&lt;=23)</f>
        <v>0</v>
      </c>
    </row>
    <row r="6391" spans="1:13" x14ac:dyDescent="0.3">
      <c r="A6391" s="1">
        <v>6390</v>
      </c>
      <c r="B6391" s="1">
        <v>6</v>
      </c>
      <c r="C6391" s="2">
        <v>41189.849999654711</v>
      </c>
      <c r="D6391" s="2">
        <v>41249.850000000006</v>
      </c>
      <c r="E6391" s="1">
        <v>24</v>
      </c>
      <c r="F6391" s="2">
        <v>41195.978205181971</v>
      </c>
      <c r="G6391" s="1">
        <v>0</v>
      </c>
      <c r="H6391" s="32">
        <f>IFERROR(HOUR(Table1[[#This Row],[Cancel Date/time]])+MINUTE(Table1[[#This Row],[Cancel Date/time]])/60,"not cancelled")</f>
        <v>23.466666666666665</v>
      </c>
      <c r="I6391" s="47">
        <f>IFERROR(ROUND(Table1[[#This Row],[cancellation time decimal]],0),"not cancelled")</f>
        <v>23</v>
      </c>
      <c r="J6391" s="10">
        <f>IFERROR(MOD(Table1[[#This Row],[cancellation hour rounded]],24),"not cancelled")</f>
        <v>23</v>
      </c>
      <c r="K6391" s="32">
        <f>1/Table1[[#This Row],[Duration (Time between doses '[in hours'])]]</f>
        <v>4.1666666666666664E-2</v>
      </c>
      <c r="L6391" s="33">
        <f>Table1[[#This Row],[number doses per hour]]*INDEX(Table2[price per dose],Table1[[#This Row],[Drug ID]])</f>
        <v>0.35218749999999999</v>
      </c>
      <c r="M6391" s="11" t="b">
        <f>AND(Table1[[#This Row],[hour of cancellation 0 to 23]]&gt;=0,Table1[[#This Row],[hour of cancellation 0 to 23]]&lt;=23)</f>
        <v>1</v>
      </c>
    </row>
    <row r="6392" spans="1:13" hidden="1" x14ac:dyDescent="0.3">
      <c r="A6392" s="1">
        <v>6391</v>
      </c>
      <c r="B6392" s="1">
        <v>1</v>
      </c>
      <c r="C6392" s="2">
        <v>41189.912352869811</v>
      </c>
      <c r="D6392" s="2">
        <v>41193.120313338797</v>
      </c>
      <c r="E6392" s="1">
        <v>8</v>
      </c>
      <c r="F6392" s="2" t="s">
        <v>5</v>
      </c>
      <c r="G6392" s="1">
        <v>0</v>
      </c>
      <c r="H6392" s="32" t="str">
        <f>IFERROR(HOUR(Table1[[#This Row],[Cancel Date/time]])+MINUTE(Table1[[#This Row],[Cancel Date/time]])/60,"not cancelled")</f>
        <v>not cancelled</v>
      </c>
      <c r="I6392" s="47" t="str">
        <f>IFERROR(ROUND(Table1[[#This Row],[cancellation time decimal]],0),"not cancelled")</f>
        <v>not cancelled</v>
      </c>
      <c r="J6392" s="10" t="str">
        <f>IFERROR(MOD(Table1[[#This Row],[cancellation hour rounded]],24),"not cancelled")</f>
        <v>not cancelled</v>
      </c>
      <c r="K6392" s="32">
        <f>1/Table1[[#This Row],[Duration (Time between doses '[in hours'])]]</f>
        <v>0.125</v>
      </c>
      <c r="L6392" s="33">
        <f>Table1[[#This Row],[number doses per hour]]*INDEX(Table2[price per dose],Table1[[#This Row],[Drug ID]])</f>
        <v>0.84929166666666667</v>
      </c>
      <c r="M6392" s="11" t="b">
        <f>AND(Table1[[#This Row],[hour of cancellation 0 to 23]]&gt;=0,Table1[[#This Row],[hour of cancellation 0 to 23]]&lt;=23)</f>
        <v>0</v>
      </c>
    </row>
    <row r="6393" spans="1:13" x14ac:dyDescent="0.3">
      <c r="A6393" s="1">
        <v>6392</v>
      </c>
      <c r="B6393" s="1">
        <v>6</v>
      </c>
      <c r="C6393" s="2">
        <v>41189.96337869508</v>
      </c>
      <c r="D6393" s="2">
        <v>41249.963194444448</v>
      </c>
      <c r="E6393" s="1">
        <v>24</v>
      </c>
      <c r="F6393" s="2">
        <v>41201.897637342874</v>
      </c>
      <c r="G6393" s="1">
        <v>0</v>
      </c>
      <c r="H6393" s="32">
        <f>IFERROR(HOUR(Table1[[#This Row],[Cancel Date/time]])+MINUTE(Table1[[#This Row],[Cancel Date/time]])/60,"not cancelled")</f>
        <v>21.533333333333335</v>
      </c>
      <c r="I6393" s="47">
        <f>IFERROR(ROUND(Table1[[#This Row],[cancellation time decimal]],0),"not cancelled")</f>
        <v>22</v>
      </c>
      <c r="J6393" s="10">
        <f>IFERROR(MOD(Table1[[#This Row],[cancellation hour rounded]],24),"not cancelled")</f>
        <v>22</v>
      </c>
      <c r="K6393" s="32">
        <f>1/Table1[[#This Row],[Duration (Time between doses '[in hours'])]]</f>
        <v>4.1666666666666664E-2</v>
      </c>
      <c r="L6393" s="33">
        <f>Table1[[#This Row],[number doses per hour]]*INDEX(Table2[price per dose],Table1[[#This Row],[Drug ID]])</f>
        <v>0.35218749999999999</v>
      </c>
      <c r="M6393" s="11" t="b">
        <f>AND(Table1[[#This Row],[hour of cancellation 0 to 23]]&gt;=0,Table1[[#This Row],[hour of cancellation 0 to 23]]&lt;=23)</f>
        <v>1</v>
      </c>
    </row>
    <row r="6394" spans="1:13" x14ac:dyDescent="0.3">
      <c r="A6394" s="1">
        <v>6393</v>
      </c>
      <c r="B6394" s="1">
        <v>1</v>
      </c>
      <c r="C6394" s="2">
        <v>41190.127093118339</v>
      </c>
      <c r="D6394" s="2">
        <v>41250.127083333333</v>
      </c>
      <c r="E6394" s="1">
        <v>8</v>
      </c>
      <c r="F6394" s="2">
        <v>41190.169868647608</v>
      </c>
      <c r="G6394" s="1">
        <v>0</v>
      </c>
      <c r="H6394" s="32">
        <f>IFERROR(HOUR(Table1[[#This Row],[Cancel Date/time]])+MINUTE(Table1[[#This Row],[Cancel Date/time]])/60,"not cancelled")</f>
        <v>4.0666666666666664</v>
      </c>
      <c r="I6394" s="47">
        <f>IFERROR(ROUND(Table1[[#This Row],[cancellation time decimal]],0),"not cancelled")</f>
        <v>4</v>
      </c>
      <c r="J6394" s="10">
        <f>IFERROR(MOD(Table1[[#This Row],[cancellation hour rounded]],24),"not cancelled")</f>
        <v>4</v>
      </c>
      <c r="K6394" s="32">
        <f>1/Table1[[#This Row],[Duration (Time between doses '[in hours'])]]</f>
        <v>0.125</v>
      </c>
      <c r="L6394" s="33">
        <f>Table1[[#This Row],[number doses per hour]]*INDEX(Table2[price per dose],Table1[[#This Row],[Drug ID]])</f>
        <v>0.84929166666666667</v>
      </c>
      <c r="M6394" s="11" t="b">
        <f>AND(Table1[[#This Row],[hour of cancellation 0 to 23]]&gt;=0,Table1[[#This Row],[hour of cancellation 0 to 23]]&lt;=23)</f>
        <v>1</v>
      </c>
    </row>
    <row r="6395" spans="1:13" x14ac:dyDescent="0.3">
      <c r="A6395" s="1">
        <v>6394</v>
      </c>
      <c r="B6395" s="1">
        <v>1</v>
      </c>
      <c r="C6395" s="2">
        <v>41190.160917222551</v>
      </c>
      <c r="D6395" s="2">
        <v>41250.160416666666</v>
      </c>
      <c r="E6395" s="1">
        <v>8</v>
      </c>
      <c r="F6395" s="2">
        <v>41190.371113433444</v>
      </c>
      <c r="G6395" s="1">
        <v>0</v>
      </c>
      <c r="H6395" s="32">
        <f>IFERROR(HOUR(Table1[[#This Row],[Cancel Date/time]])+MINUTE(Table1[[#This Row],[Cancel Date/time]])/60,"not cancelled")</f>
        <v>8.9</v>
      </c>
      <c r="I6395" s="47">
        <f>IFERROR(ROUND(Table1[[#This Row],[cancellation time decimal]],0),"not cancelled")</f>
        <v>9</v>
      </c>
      <c r="J6395" s="10">
        <f>IFERROR(MOD(Table1[[#This Row],[cancellation hour rounded]],24),"not cancelled")</f>
        <v>9</v>
      </c>
      <c r="K6395" s="32">
        <f>1/Table1[[#This Row],[Duration (Time between doses '[in hours'])]]</f>
        <v>0.125</v>
      </c>
      <c r="L6395" s="33">
        <f>Table1[[#This Row],[number doses per hour]]*INDEX(Table2[price per dose],Table1[[#This Row],[Drug ID]])</f>
        <v>0.84929166666666667</v>
      </c>
      <c r="M6395" s="11" t="b">
        <f>AND(Table1[[#This Row],[hour of cancellation 0 to 23]]&gt;=0,Table1[[#This Row],[hour of cancellation 0 to 23]]&lt;=23)</f>
        <v>1</v>
      </c>
    </row>
    <row r="6396" spans="1:13" x14ac:dyDescent="0.3">
      <c r="A6396" s="1">
        <v>6395</v>
      </c>
      <c r="B6396" s="1">
        <v>1</v>
      </c>
      <c r="C6396" s="2">
        <v>41190.220163895923</v>
      </c>
      <c r="D6396" s="2">
        <v>41250.220138888893</v>
      </c>
      <c r="E6396" s="1">
        <v>12</v>
      </c>
      <c r="F6396" s="2">
        <v>41191.416727930831</v>
      </c>
      <c r="G6396" s="1">
        <v>0</v>
      </c>
      <c r="H6396" s="32">
        <f>IFERROR(HOUR(Table1[[#This Row],[Cancel Date/time]])+MINUTE(Table1[[#This Row],[Cancel Date/time]])/60,"not cancelled")</f>
        <v>10</v>
      </c>
      <c r="I6396" s="47">
        <f>IFERROR(ROUND(Table1[[#This Row],[cancellation time decimal]],0),"not cancelled")</f>
        <v>10</v>
      </c>
      <c r="J6396" s="10">
        <f>IFERROR(MOD(Table1[[#This Row],[cancellation hour rounded]],24),"not cancelled")</f>
        <v>10</v>
      </c>
      <c r="K6396" s="32">
        <f>1/Table1[[#This Row],[Duration (Time between doses '[in hours'])]]</f>
        <v>8.3333333333333329E-2</v>
      </c>
      <c r="L6396" s="33">
        <f>Table1[[#This Row],[number doses per hour]]*INDEX(Table2[price per dose],Table1[[#This Row],[Drug ID]])</f>
        <v>0.56619444444444444</v>
      </c>
      <c r="M6396" s="11" t="b">
        <f>AND(Table1[[#This Row],[hour of cancellation 0 to 23]]&gt;=0,Table1[[#This Row],[hour of cancellation 0 to 23]]&lt;=23)</f>
        <v>1</v>
      </c>
    </row>
    <row r="6397" spans="1:13" hidden="1" x14ac:dyDescent="0.3">
      <c r="A6397" s="1">
        <v>6396</v>
      </c>
      <c r="B6397" s="1">
        <v>1</v>
      </c>
      <c r="C6397" s="2">
        <v>41190.353115508158</v>
      </c>
      <c r="D6397" s="2">
        <v>41193.185834101874</v>
      </c>
      <c r="E6397" s="1">
        <v>8</v>
      </c>
      <c r="F6397" s="2" t="s">
        <v>5</v>
      </c>
      <c r="G6397" s="1">
        <v>0</v>
      </c>
      <c r="H6397" s="32" t="str">
        <f>IFERROR(HOUR(Table1[[#This Row],[Cancel Date/time]])+MINUTE(Table1[[#This Row],[Cancel Date/time]])/60,"not cancelled")</f>
        <v>not cancelled</v>
      </c>
      <c r="I6397" s="47" t="str">
        <f>IFERROR(ROUND(Table1[[#This Row],[cancellation time decimal]],0),"not cancelled")</f>
        <v>not cancelled</v>
      </c>
      <c r="J6397" s="10" t="str">
        <f>IFERROR(MOD(Table1[[#This Row],[cancellation hour rounded]],24),"not cancelled")</f>
        <v>not cancelled</v>
      </c>
      <c r="K6397" s="32">
        <f>1/Table1[[#This Row],[Duration (Time between doses '[in hours'])]]</f>
        <v>0.125</v>
      </c>
      <c r="L6397" s="33">
        <f>Table1[[#This Row],[number doses per hour]]*INDEX(Table2[price per dose],Table1[[#This Row],[Drug ID]])</f>
        <v>0.84929166666666667</v>
      </c>
      <c r="M6397" s="11" t="b">
        <f>AND(Table1[[#This Row],[hour of cancellation 0 to 23]]&gt;=0,Table1[[#This Row],[hour of cancellation 0 to 23]]&lt;=23)</f>
        <v>0</v>
      </c>
    </row>
    <row r="6398" spans="1:13" x14ac:dyDescent="0.3">
      <c r="A6398" s="1">
        <v>6397</v>
      </c>
      <c r="B6398" s="1">
        <v>4</v>
      </c>
      <c r="C6398" s="2">
        <v>41190.383437205281</v>
      </c>
      <c r="D6398" s="2">
        <v>41193.174999999996</v>
      </c>
      <c r="E6398" s="1">
        <v>12</v>
      </c>
      <c r="F6398" s="2">
        <v>41191.574467420607</v>
      </c>
      <c r="G6398" s="1">
        <v>0</v>
      </c>
      <c r="H6398" s="32">
        <f>IFERROR(HOUR(Table1[[#This Row],[Cancel Date/time]])+MINUTE(Table1[[#This Row],[Cancel Date/time]])/60,"not cancelled")</f>
        <v>13.783333333333333</v>
      </c>
      <c r="I6398" s="47">
        <f>IFERROR(ROUND(Table1[[#This Row],[cancellation time decimal]],0),"not cancelled")</f>
        <v>14</v>
      </c>
      <c r="J6398" s="10">
        <f>IFERROR(MOD(Table1[[#This Row],[cancellation hour rounded]],24),"not cancelled")</f>
        <v>14</v>
      </c>
      <c r="K6398" s="32">
        <f>1/Table1[[#This Row],[Duration (Time between doses '[in hours'])]]</f>
        <v>8.3333333333333329E-2</v>
      </c>
      <c r="L6398" s="33">
        <f>Table1[[#This Row],[number doses per hour]]*INDEX(Table2[price per dose],Table1[[#This Row],[Drug ID]])</f>
        <v>1.448055119047619</v>
      </c>
      <c r="M6398" s="11" t="b">
        <f>AND(Table1[[#This Row],[hour of cancellation 0 to 23]]&gt;=0,Table1[[#This Row],[hour of cancellation 0 to 23]]&lt;=23)</f>
        <v>1</v>
      </c>
    </row>
    <row r="6399" spans="1:13" x14ac:dyDescent="0.3">
      <c r="A6399" s="1">
        <v>6398</v>
      </c>
      <c r="B6399" s="1">
        <v>5</v>
      </c>
      <c r="C6399" s="2">
        <v>41190.384036529955</v>
      </c>
      <c r="D6399" s="2">
        <v>41250.384027777778</v>
      </c>
      <c r="E6399" s="1">
        <v>24</v>
      </c>
      <c r="F6399" s="2">
        <v>41191.652631967954</v>
      </c>
      <c r="G6399" s="1">
        <v>0</v>
      </c>
      <c r="H6399" s="32">
        <f>IFERROR(HOUR(Table1[[#This Row],[Cancel Date/time]])+MINUTE(Table1[[#This Row],[Cancel Date/time]])/60,"not cancelled")</f>
        <v>15.65</v>
      </c>
      <c r="I6399" s="47">
        <f>IFERROR(ROUND(Table1[[#This Row],[cancellation time decimal]],0),"not cancelled")</f>
        <v>16</v>
      </c>
      <c r="J6399" s="10">
        <f>IFERROR(MOD(Table1[[#This Row],[cancellation hour rounded]],24),"not cancelled")</f>
        <v>16</v>
      </c>
      <c r="K6399" s="32">
        <f>1/Table1[[#This Row],[Duration (Time between doses '[in hours'])]]</f>
        <v>4.1666666666666664E-2</v>
      </c>
      <c r="L6399" s="33">
        <f>Table1[[#This Row],[number doses per hour]]*INDEX(Table2[price per dose],Table1[[#This Row],[Drug ID]])</f>
        <v>0.2815833333333333</v>
      </c>
      <c r="M6399" s="11" t="b">
        <f>AND(Table1[[#This Row],[hour of cancellation 0 to 23]]&gt;=0,Table1[[#This Row],[hour of cancellation 0 to 23]]&lt;=23)</f>
        <v>1</v>
      </c>
    </row>
    <row r="6400" spans="1:13" x14ac:dyDescent="0.3">
      <c r="A6400" s="1">
        <v>6399</v>
      </c>
      <c r="B6400" s="1">
        <v>1</v>
      </c>
      <c r="C6400" s="2">
        <v>41190.382406797748</v>
      </c>
      <c r="D6400" s="2">
        <v>41250.381944444445</v>
      </c>
      <c r="E6400" s="1">
        <v>8</v>
      </c>
      <c r="F6400" s="2">
        <v>41191.602414624307</v>
      </c>
      <c r="G6400" s="1">
        <v>0</v>
      </c>
      <c r="H6400" s="32">
        <f>IFERROR(HOUR(Table1[[#This Row],[Cancel Date/time]])+MINUTE(Table1[[#This Row],[Cancel Date/time]])/60,"not cancelled")</f>
        <v>14.45</v>
      </c>
      <c r="I6400" s="47">
        <f>IFERROR(ROUND(Table1[[#This Row],[cancellation time decimal]],0),"not cancelled")</f>
        <v>14</v>
      </c>
      <c r="J6400" s="10">
        <f>IFERROR(MOD(Table1[[#This Row],[cancellation hour rounded]],24),"not cancelled")</f>
        <v>14</v>
      </c>
      <c r="K6400" s="32">
        <f>1/Table1[[#This Row],[Duration (Time between doses '[in hours'])]]</f>
        <v>0.125</v>
      </c>
      <c r="L6400" s="33">
        <f>Table1[[#This Row],[number doses per hour]]*INDEX(Table2[price per dose],Table1[[#This Row],[Drug ID]])</f>
        <v>0.84929166666666667</v>
      </c>
      <c r="M6400" s="11" t="b">
        <f>AND(Table1[[#This Row],[hour of cancellation 0 to 23]]&gt;=0,Table1[[#This Row],[hour of cancellation 0 to 23]]&lt;=23)</f>
        <v>1</v>
      </c>
    </row>
    <row r="6401" spans="1:13" x14ac:dyDescent="0.3">
      <c r="A6401" s="1">
        <v>6400</v>
      </c>
      <c r="B6401" s="1">
        <v>3</v>
      </c>
      <c r="C6401" s="2">
        <v>41190.389562715216</v>
      </c>
      <c r="D6401" s="2">
        <v>41250.388888888891</v>
      </c>
      <c r="E6401" s="1">
        <v>24</v>
      </c>
      <c r="F6401" s="2">
        <v>41191.473713941719</v>
      </c>
      <c r="G6401" s="1">
        <v>0</v>
      </c>
      <c r="H6401" s="32">
        <f>IFERROR(HOUR(Table1[[#This Row],[Cancel Date/time]])+MINUTE(Table1[[#This Row],[Cancel Date/time]])/60,"not cancelled")</f>
        <v>11.366666666666667</v>
      </c>
      <c r="I6401" s="47">
        <f>IFERROR(ROUND(Table1[[#This Row],[cancellation time decimal]],0),"not cancelled")</f>
        <v>11</v>
      </c>
      <c r="J6401" s="10">
        <f>IFERROR(MOD(Table1[[#This Row],[cancellation hour rounded]],24),"not cancelled")</f>
        <v>11</v>
      </c>
      <c r="K6401" s="32">
        <f>1/Table1[[#This Row],[Duration (Time between doses '[in hours'])]]</f>
        <v>4.1666666666666664E-2</v>
      </c>
      <c r="L6401" s="33">
        <f>Table1[[#This Row],[number doses per hour]]*INDEX(Table2[price per dose],Table1[[#This Row],[Drug ID]])</f>
        <v>0.18133000000000002</v>
      </c>
      <c r="M6401" s="11" t="b">
        <f>AND(Table1[[#This Row],[hour of cancellation 0 to 23]]&gt;=0,Table1[[#This Row],[hour of cancellation 0 to 23]]&lt;=23)</f>
        <v>1</v>
      </c>
    </row>
    <row r="6402" spans="1:13" x14ac:dyDescent="0.3">
      <c r="A6402" s="1">
        <v>6401</v>
      </c>
      <c r="B6402" s="1">
        <v>9</v>
      </c>
      <c r="C6402" s="2">
        <v>41190.377437036943</v>
      </c>
      <c r="D6402" s="2">
        <v>41250.377083333333</v>
      </c>
      <c r="E6402" s="1">
        <v>5</v>
      </c>
      <c r="F6402" s="2">
        <v>41193.381388679634</v>
      </c>
      <c r="G6402" s="1">
        <v>0</v>
      </c>
      <c r="H6402" s="32">
        <f>IFERROR(HOUR(Table1[[#This Row],[Cancel Date/time]])+MINUTE(Table1[[#This Row],[Cancel Date/time]])/60,"not cancelled")</f>
        <v>9.15</v>
      </c>
      <c r="I6402" s="47">
        <f>IFERROR(ROUND(Table1[[#This Row],[cancellation time decimal]],0),"not cancelled")</f>
        <v>9</v>
      </c>
      <c r="J6402" s="10">
        <f>IFERROR(MOD(Table1[[#This Row],[cancellation hour rounded]],24),"not cancelled")</f>
        <v>9</v>
      </c>
      <c r="K6402" s="32">
        <f>1/Table1[[#This Row],[Duration (Time between doses '[in hours'])]]</f>
        <v>0.2</v>
      </c>
      <c r="L6402" s="33">
        <f>Table1[[#This Row],[number doses per hour]]*INDEX(Table2[price per dose],Table1[[#This Row],[Drug ID]])</f>
        <v>5.6740000000000004</v>
      </c>
      <c r="M6402" s="11" t="b">
        <f>AND(Table1[[#This Row],[hour of cancellation 0 to 23]]&gt;=0,Table1[[#This Row],[hour of cancellation 0 to 23]]&lt;=23)</f>
        <v>1</v>
      </c>
    </row>
    <row r="6403" spans="1:13" x14ac:dyDescent="0.3">
      <c r="A6403" s="1">
        <v>6402</v>
      </c>
      <c r="B6403" s="1">
        <v>1</v>
      </c>
      <c r="C6403" s="2">
        <v>41190.408192689734</v>
      </c>
      <c r="D6403" s="2">
        <v>41250.407638888886</v>
      </c>
      <c r="E6403" s="1">
        <v>8</v>
      </c>
      <c r="F6403" s="2">
        <v>41190.60796685057</v>
      </c>
      <c r="G6403" s="1">
        <v>0</v>
      </c>
      <c r="H6403" s="32">
        <f>IFERROR(HOUR(Table1[[#This Row],[Cancel Date/time]])+MINUTE(Table1[[#This Row],[Cancel Date/time]])/60,"not cancelled")</f>
        <v>14.583333333333334</v>
      </c>
      <c r="I6403" s="47">
        <f>IFERROR(ROUND(Table1[[#This Row],[cancellation time decimal]],0),"not cancelled")</f>
        <v>15</v>
      </c>
      <c r="J6403" s="10">
        <f>IFERROR(MOD(Table1[[#This Row],[cancellation hour rounded]],24),"not cancelled")</f>
        <v>15</v>
      </c>
      <c r="K6403" s="32">
        <f>1/Table1[[#This Row],[Duration (Time between doses '[in hours'])]]</f>
        <v>0.125</v>
      </c>
      <c r="L6403" s="33">
        <f>Table1[[#This Row],[number doses per hour]]*INDEX(Table2[price per dose],Table1[[#This Row],[Drug ID]])</f>
        <v>0.84929166666666667</v>
      </c>
      <c r="M6403" s="11" t="b">
        <f>AND(Table1[[#This Row],[hour of cancellation 0 to 23]]&gt;=0,Table1[[#This Row],[hour of cancellation 0 to 23]]&lt;=23)</f>
        <v>1</v>
      </c>
    </row>
    <row r="6404" spans="1:13" x14ac:dyDescent="0.3">
      <c r="A6404" s="1">
        <v>6403</v>
      </c>
      <c r="B6404" s="1">
        <v>3</v>
      </c>
      <c r="C6404" s="2">
        <v>41190.446107801385</v>
      </c>
      <c r="D6404" s="2">
        <v>41250.445833333331</v>
      </c>
      <c r="E6404" s="1">
        <v>24</v>
      </c>
      <c r="F6404" s="2">
        <v>41192.492103112279</v>
      </c>
      <c r="G6404" s="1">
        <v>0</v>
      </c>
      <c r="H6404" s="32">
        <f>IFERROR(HOUR(Table1[[#This Row],[Cancel Date/time]])+MINUTE(Table1[[#This Row],[Cancel Date/time]])/60,"not cancelled")</f>
        <v>11.8</v>
      </c>
      <c r="I6404" s="47">
        <f>IFERROR(ROUND(Table1[[#This Row],[cancellation time decimal]],0),"not cancelled")</f>
        <v>12</v>
      </c>
      <c r="J6404" s="10">
        <f>IFERROR(MOD(Table1[[#This Row],[cancellation hour rounded]],24),"not cancelled")</f>
        <v>12</v>
      </c>
      <c r="K6404" s="32">
        <f>1/Table1[[#This Row],[Duration (Time between doses '[in hours'])]]</f>
        <v>4.1666666666666664E-2</v>
      </c>
      <c r="L6404" s="33">
        <f>Table1[[#This Row],[number doses per hour]]*INDEX(Table2[price per dose],Table1[[#This Row],[Drug ID]])</f>
        <v>0.18133000000000002</v>
      </c>
      <c r="M6404" s="11" t="b">
        <f>AND(Table1[[#This Row],[hour of cancellation 0 to 23]]&gt;=0,Table1[[#This Row],[hour of cancellation 0 to 23]]&lt;=23)</f>
        <v>1</v>
      </c>
    </row>
    <row r="6405" spans="1:13" x14ac:dyDescent="0.3">
      <c r="A6405" s="1">
        <v>6404</v>
      </c>
      <c r="B6405" s="1">
        <v>3</v>
      </c>
      <c r="C6405" s="2">
        <v>41190.418774682214</v>
      </c>
      <c r="D6405" s="2">
        <v>41250.418749999997</v>
      </c>
      <c r="E6405" s="1">
        <v>24</v>
      </c>
      <c r="F6405" s="2">
        <v>41192.638307699308</v>
      </c>
      <c r="G6405" s="1">
        <v>0</v>
      </c>
      <c r="H6405" s="32">
        <f>IFERROR(HOUR(Table1[[#This Row],[Cancel Date/time]])+MINUTE(Table1[[#This Row],[Cancel Date/time]])/60,"not cancelled")</f>
        <v>15.316666666666666</v>
      </c>
      <c r="I6405" s="47">
        <f>IFERROR(ROUND(Table1[[#This Row],[cancellation time decimal]],0),"not cancelled")</f>
        <v>15</v>
      </c>
      <c r="J6405" s="10">
        <f>IFERROR(MOD(Table1[[#This Row],[cancellation hour rounded]],24),"not cancelled")</f>
        <v>15</v>
      </c>
      <c r="K6405" s="32">
        <f>1/Table1[[#This Row],[Duration (Time between doses '[in hours'])]]</f>
        <v>4.1666666666666664E-2</v>
      </c>
      <c r="L6405" s="33">
        <f>Table1[[#This Row],[number doses per hour]]*INDEX(Table2[price per dose],Table1[[#This Row],[Drug ID]])</f>
        <v>0.18133000000000002</v>
      </c>
      <c r="M6405" s="11" t="b">
        <f>AND(Table1[[#This Row],[hour of cancellation 0 to 23]]&gt;=0,Table1[[#This Row],[hour of cancellation 0 to 23]]&lt;=23)</f>
        <v>1</v>
      </c>
    </row>
    <row r="6406" spans="1:13" x14ac:dyDescent="0.3">
      <c r="A6406" s="1">
        <v>6405</v>
      </c>
      <c r="B6406" s="1">
        <v>1</v>
      </c>
      <c r="C6406" s="2">
        <v>41190.432355336954</v>
      </c>
      <c r="D6406" s="2">
        <v>41250.431944444441</v>
      </c>
      <c r="E6406" s="1">
        <v>8</v>
      </c>
      <c r="F6406" s="2">
        <v>41191.6534249959</v>
      </c>
      <c r="G6406" s="1">
        <v>0</v>
      </c>
      <c r="H6406" s="32">
        <f>IFERROR(HOUR(Table1[[#This Row],[Cancel Date/time]])+MINUTE(Table1[[#This Row],[Cancel Date/time]])/60,"not cancelled")</f>
        <v>15.666666666666666</v>
      </c>
      <c r="I6406" s="47">
        <f>IFERROR(ROUND(Table1[[#This Row],[cancellation time decimal]],0),"not cancelled")</f>
        <v>16</v>
      </c>
      <c r="J6406" s="10">
        <f>IFERROR(MOD(Table1[[#This Row],[cancellation hour rounded]],24),"not cancelled")</f>
        <v>16</v>
      </c>
      <c r="K6406" s="32">
        <f>1/Table1[[#This Row],[Duration (Time between doses '[in hours'])]]</f>
        <v>0.125</v>
      </c>
      <c r="L6406" s="33">
        <f>Table1[[#This Row],[number doses per hour]]*INDEX(Table2[price per dose],Table1[[#This Row],[Drug ID]])</f>
        <v>0.84929166666666667</v>
      </c>
      <c r="M6406" s="11" t="b">
        <f>AND(Table1[[#This Row],[hour of cancellation 0 to 23]]&gt;=0,Table1[[#This Row],[hour of cancellation 0 to 23]]&lt;=23)</f>
        <v>1</v>
      </c>
    </row>
    <row r="6407" spans="1:13" x14ac:dyDescent="0.3">
      <c r="A6407" s="1">
        <v>6406</v>
      </c>
      <c r="B6407" s="1">
        <v>3</v>
      </c>
      <c r="C6407" s="2">
        <v>41190.427464279885</v>
      </c>
      <c r="D6407" s="2">
        <v>41250.427083333328</v>
      </c>
      <c r="E6407" s="1">
        <v>24</v>
      </c>
      <c r="F6407" s="2">
        <v>41192.673779600271</v>
      </c>
      <c r="G6407" s="1">
        <v>0</v>
      </c>
      <c r="H6407" s="32">
        <f>IFERROR(HOUR(Table1[[#This Row],[Cancel Date/time]])+MINUTE(Table1[[#This Row],[Cancel Date/time]])/60,"not cancelled")</f>
        <v>16.166666666666668</v>
      </c>
      <c r="I6407" s="47">
        <f>IFERROR(ROUND(Table1[[#This Row],[cancellation time decimal]],0),"not cancelled")</f>
        <v>16</v>
      </c>
      <c r="J6407" s="10">
        <f>IFERROR(MOD(Table1[[#This Row],[cancellation hour rounded]],24),"not cancelled")</f>
        <v>16</v>
      </c>
      <c r="K6407" s="32">
        <f>1/Table1[[#This Row],[Duration (Time between doses '[in hours'])]]</f>
        <v>4.1666666666666664E-2</v>
      </c>
      <c r="L6407" s="33">
        <f>Table1[[#This Row],[number doses per hour]]*INDEX(Table2[price per dose],Table1[[#This Row],[Drug ID]])</f>
        <v>0.18133000000000002</v>
      </c>
      <c r="M6407" s="11" t="b">
        <f>AND(Table1[[#This Row],[hour of cancellation 0 to 23]]&gt;=0,Table1[[#This Row],[hour of cancellation 0 to 23]]&lt;=23)</f>
        <v>1</v>
      </c>
    </row>
    <row r="6408" spans="1:13" x14ac:dyDescent="0.3">
      <c r="A6408" s="1">
        <v>6407</v>
      </c>
      <c r="B6408" s="1">
        <v>4</v>
      </c>
      <c r="C6408" s="2">
        <v>41190.43753851713</v>
      </c>
      <c r="D6408" s="2">
        <v>41250.4375</v>
      </c>
      <c r="E6408" s="1">
        <v>12</v>
      </c>
      <c r="F6408" s="2">
        <v>41193.425389744632</v>
      </c>
      <c r="G6408" s="1">
        <v>0</v>
      </c>
      <c r="H6408" s="32">
        <f>IFERROR(HOUR(Table1[[#This Row],[Cancel Date/time]])+MINUTE(Table1[[#This Row],[Cancel Date/time]])/60,"not cancelled")</f>
        <v>10.199999999999999</v>
      </c>
      <c r="I6408" s="47">
        <f>IFERROR(ROUND(Table1[[#This Row],[cancellation time decimal]],0),"not cancelled")</f>
        <v>10</v>
      </c>
      <c r="J6408" s="10">
        <f>IFERROR(MOD(Table1[[#This Row],[cancellation hour rounded]],24),"not cancelled")</f>
        <v>10</v>
      </c>
      <c r="K6408" s="32">
        <f>1/Table1[[#This Row],[Duration (Time between doses '[in hours'])]]</f>
        <v>8.3333333333333329E-2</v>
      </c>
      <c r="L6408" s="33">
        <f>Table1[[#This Row],[number doses per hour]]*INDEX(Table2[price per dose],Table1[[#This Row],[Drug ID]])</f>
        <v>1.448055119047619</v>
      </c>
      <c r="M6408" s="11" t="b">
        <f>AND(Table1[[#This Row],[hour of cancellation 0 to 23]]&gt;=0,Table1[[#This Row],[hour of cancellation 0 to 23]]&lt;=23)</f>
        <v>1</v>
      </c>
    </row>
    <row r="6409" spans="1:13" x14ac:dyDescent="0.3">
      <c r="A6409" s="1">
        <v>6408</v>
      </c>
      <c r="B6409" s="1">
        <v>3</v>
      </c>
      <c r="C6409" s="2">
        <v>41190.421864121447</v>
      </c>
      <c r="D6409" s="2">
        <v>41250.421527777777</v>
      </c>
      <c r="E6409" s="1">
        <v>24</v>
      </c>
      <c r="F6409" s="2">
        <v>41192.518807817512</v>
      </c>
      <c r="G6409" s="1">
        <v>0</v>
      </c>
      <c r="H6409" s="32">
        <f>IFERROR(HOUR(Table1[[#This Row],[Cancel Date/time]])+MINUTE(Table1[[#This Row],[Cancel Date/time]])/60,"not cancelled")</f>
        <v>12.45</v>
      </c>
      <c r="I6409" s="47">
        <f>IFERROR(ROUND(Table1[[#This Row],[cancellation time decimal]],0),"not cancelled")</f>
        <v>12</v>
      </c>
      <c r="J6409" s="10">
        <f>IFERROR(MOD(Table1[[#This Row],[cancellation hour rounded]],24),"not cancelled")</f>
        <v>12</v>
      </c>
      <c r="K6409" s="32">
        <f>1/Table1[[#This Row],[Duration (Time between doses '[in hours'])]]</f>
        <v>4.1666666666666664E-2</v>
      </c>
      <c r="L6409" s="33">
        <f>Table1[[#This Row],[number doses per hour]]*INDEX(Table2[price per dose],Table1[[#This Row],[Drug ID]])</f>
        <v>0.18133000000000002</v>
      </c>
      <c r="M6409" s="11" t="b">
        <f>AND(Table1[[#This Row],[hour of cancellation 0 to 23]]&gt;=0,Table1[[#This Row],[hour of cancellation 0 to 23]]&lt;=23)</f>
        <v>1</v>
      </c>
    </row>
    <row r="6410" spans="1:13" x14ac:dyDescent="0.3">
      <c r="A6410" s="1">
        <v>6409</v>
      </c>
      <c r="B6410" s="1">
        <v>1</v>
      </c>
      <c r="C6410" s="2">
        <v>41190.446033428881</v>
      </c>
      <c r="D6410" s="2">
        <v>41250.445833333331</v>
      </c>
      <c r="E6410" s="1">
        <v>8</v>
      </c>
      <c r="F6410" s="2">
        <v>41190.719642509554</v>
      </c>
      <c r="G6410" s="1">
        <v>0</v>
      </c>
      <c r="H6410" s="32">
        <f>IFERROR(HOUR(Table1[[#This Row],[Cancel Date/time]])+MINUTE(Table1[[#This Row],[Cancel Date/time]])/60,"not cancelled")</f>
        <v>17.266666666666666</v>
      </c>
      <c r="I6410" s="47">
        <f>IFERROR(ROUND(Table1[[#This Row],[cancellation time decimal]],0),"not cancelled")</f>
        <v>17</v>
      </c>
      <c r="J6410" s="10">
        <f>IFERROR(MOD(Table1[[#This Row],[cancellation hour rounded]],24),"not cancelled")</f>
        <v>17</v>
      </c>
      <c r="K6410" s="32">
        <f>1/Table1[[#This Row],[Duration (Time between doses '[in hours'])]]</f>
        <v>0.125</v>
      </c>
      <c r="L6410" s="33">
        <f>Table1[[#This Row],[number doses per hour]]*INDEX(Table2[price per dose],Table1[[#This Row],[Drug ID]])</f>
        <v>0.84929166666666667</v>
      </c>
      <c r="M6410" s="11" t="b">
        <f>AND(Table1[[#This Row],[hour of cancellation 0 to 23]]&gt;=0,Table1[[#This Row],[hour of cancellation 0 to 23]]&lt;=23)</f>
        <v>1</v>
      </c>
    </row>
    <row r="6411" spans="1:13" x14ac:dyDescent="0.3">
      <c r="A6411" s="1">
        <v>6410</v>
      </c>
      <c r="B6411" s="1">
        <v>11</v>
      </c>
      <c r="C6411" s="2">
        <v>41190.480479784615</v>
      </c>
      <c r="D6411" s="2">
        <v>41250.479861111111</v>
      </c>
      <c r="E6411" s="1">
        <v>1</v>
      </c>
      <c r="F6411" s="2">
        <v>41197.478098548192</v>
      </c>
      <c r="G6411" s="1">
        <v>1</v>
      </c>
      <c r="H6411" s="32">
        <f>IFERROR(HOUR(Table1[[#This Row],[Cancel Date/time]])+MINUTE(Table1[[#This Row],[Cancel Date/time]])/60,"not cancelled")</f>
        <v>11.466666666666667</v>
      </c>
      <c r="I6411" s="47">
        <f>IFERROR(ROUND(Table1[[#This Row],[cancellation time decimal]],0),"not cancelled")</f>
        <v>11</v>
      </c>
      <c r="J6411" s="10">
        <f>IFERROR(MOD(Table1[[#This Row],[cancellation hour rounded]],24),"not cancelled")</f>
        <v>11</v>
      </c>
      <c r="K6411" s="32">
        <f>1/Table1[[#This Row],[Duration (Time between doses '[in hours'])]]</f>
        <v>1</v>
      </c>
      <c r="L6411" s="33">
        <f>Table1[[#This Row],[number doses per hour]]*INDEX(Table2[price per dose],Table1[[#This Row],[Drug ID]])</f>
        <v>1</v>
      </c>
      <c r="M6411" s="11" t="b">
        <f>AND(Table1[[#This Row],[hour of cancellation 0 to 23]]&gt;=0,Table1[[#This Row],[hour of cancellation 0 to 23]]&lt;=23)</f>
        <v>1</v>
      </c>
    </row>
    <row r="6412" spans="1:13" x14ac:dyDescent="0.3">
      <c r="A6412" s="1">
        <v>6411</v>
      </c>
      <c r="B6412" s="1">
        <v>7</v>
      </c>
      <c r="C6412" s="2">
        <v>41190.539343952834</v>
      </c>
      <c r="D6412" s="2">
        <v>41250.538888888892</v>
      </c>
      <c r="E6412" s="1">
        <v>24</v>
      </c>
      <c r="F6412" s="2">
        <v>41206.587900718783</v>
      </c>
      <c r="G6412" s="1">
        <v>0</v>
      </c>
      <c r="H6412" s="32">
        <f>IFERROR(HOUR(Table1[[#This Row],[Cancel Date/time]])+MINUTE(Table1[[#This Row],[Cancel Date/time]])/60,"not cancelled")</f>
        <v>14.1</v>
      </c>
      <c r="I6412" s="47">
        <f>IFERROR(ROUND(Table1[[#This Row],[cancellation time decimal]],0),"not cancelled")</f>
        <v>14</v>
      </c>
      <c r="J6412" s="10">
        <f>IFERROR(MOD(Table1[[#This Row],[cancellation hour rounded]],24),"not cancelled")</f>
        <v>14</v>
      </c>
      <c r="K6412" s="32">
        <f>1/Table1[[#This Row],[Duration (Time between doses '[in hours'])]]</f>
        <v>4.1666666666666664E-2</v>
      </c>
      <c r="L6412" s="33">
        <f>Table1[[#This Row],[number doses per hour]]*INDEX(Table2[price per dose],Table1[[#This Row],[Drug ID]])</f>
        <v>1.2958049999999997</v>
      </c>
      <c r="M6412" s="11" t="b">
        <f>AND(Table1[[#This Row],[hour of cancellation 0 to 23]]&gt;=0,Table1[[#This Row],[hour of cancellation 0 to 23]]&lt;=23)</f>
        <v>1</v>
      </c>
    </row>
    <row r="6413" spans="1:13" x14ac:dyDescent="0.3">
      <c r="A6413" s="1">
        <v>6412</v>
      </c>
      <c r="B6413" s="1">
        <v>2</v>
      </c>
      <c r="C6413" s="2">
        <v>41190.506110289534</v>
      </c>
      <c r="D6413" s="2">
        <v>41250.505555555559</v>
      </c>
      <c r="E6413" s="1">
        <v>10</v>
      </c>
      <c r="F6413" s="2">
        <v>41191.50698587059</v>
      </c>
      <c r="G6413" s="1">
        <v>0</v>
      </c>
      <c r="H6413" s="32">
        <f>IFERROR(HOUR(Table1[[#This Row],[Cancel Date/time]])+MINUTE(Table1[[#This Row],[Cancel Date/time]])/60,"not cancelled")</f>
        <v>12.166666666666666</v>
      </c>
      <c r="I6413" s="47">
        <f>IFERROR(ROUND(Table1[[#This Row],[cancellation time decimal]],0),"not cancelled")</f>
        <v>12</v>
      </c>
      <c r="J6413" s="10">
        <f>IFERROR(MOD(Table1[[#This Row],[cancellation hour rounded]],24),"not cancelled")</f>
        <v>12</v>
      </c>
      <c r="K6413" s="32">
        <f>1/Table1[[#This Row],[Duration (Time between doses '[in hours'])]]</f>
        <v>0.1</v>
      </c>
      <c r="L6413" s="33">
        <f>Table1[[#This Row],[number doses per hour]]*INDEX(Table2[price per dose],Table1[[#This Row],[Drug ID]])</f>
        <v>0.84959999999999969</v>
      </c>
      <c r="M6413" s="11" t="b">
        <f>AND(Table1[[#This Row],[hour of cancellation 0 to 23]]&gt;=0,Table1[[#This Row],[hour of cancellation 0 to 23]]&lt;=23)</f>
        <v>1</v>
      </c>
    </row>
    <row r="6414" spans="1:13" x14ac:dyDescent="0.3">
      <c r="A6414" s="1">
        <v>6413</v>
      </c>
      <c r="B6414" s="1">
        <v>4</v>
      </c>
      <c r="C6414" s="2">
        <v>41190.508441539634</v>
      </c>
      <c r="D6414" s="2">
        <v>41250.508333333331</v>
      </c>
      <c r="E6414" s="1">
        <v>12</v>
      </c>
      <c r="F6414" s="2">
        <v>41192.61169522984</v>
      </c>
      <c r="G6414" s="1">
        <v>0</v>
      </c>
      <c r="H6414" s="32">
        <f>IFERROR(HOUR(Table1[[#This Row],[Cancel Date/time]])+MINUTE(Table1[[#This Row],[Cancel Date/time]])/60,"not cancelled")</f>
        <v>14.666666666666666</v>
      </c>
      <c r="I6414" s="47">
        <f>IFERROR(ROUND(Table1[[#This Row],[cancellation time decimal]],0),"not cancelled")</f>
        <v>15</v>
      </c>
      <c r="J6414" s="10">
        <f>IFERROR(MOD(Table1[[#This Row],[cancellation hour rounded]],24),"not cancelled")</f>
        <v>15</v>
      </c>
      <c r="K6414" s="32">
        <f>1/Table1[[#This Row],[Duration (Time between doses '[in hours'])]]</f>
        <v>8.3333333333333329E-2</v>
      </c>
      <c r="L6414" s="33">
        <f>Table1[[#This Row],[number doses per hour]]*INDEX(Table2[price per dose],Table1[[#This Row],[Drug ID]])</f>
        <v>1.448055119047619</v>
      </c>
      <c r="M6414" s="11" t="b">
        <f>AND(Table1[[#This Row],[hour of cancellation 0 to 23]]&gt;=0,Table1[[#This Row],[hour of cancellation 0 to 23]]&lt;=23)</f>
        <v>1</v>
      </c>
    </row>
    <row r="6415" spans="1:13" hidden="1" x14ac:dyDescent="0.3">
      <c r="A6415" s="1">
        <v>6414</v>
      </c>
      <c r="B6415" s="1">
        <v>7</v>
      </c>
      <c r="C6415" s="2">
        <v>41190.517925245091</v>
      </c>
      <c r="D6415" s="2">
        <v>41193.017497904824</v>
      </c>
      <c r="E6415" s="1">
        <v>24</v>
      </c>
      <c r="F6415" s="2" t="s">
        <v>5</v>
      </c>
      <c r="G6415" s="1">
        <v>1</v>
      </c>
      <c r="H6415" s="32" t="str">
        <f>IFERROR(HOUR(Table1[[#This Row],[Cancel Date/time]])+MINUTE(Table1[[#This Row],[Cancel Date/time]])/60,"not cancelled")</f>
        <v>not cancelled</v>
      </c>
      <c r="I6415" s="47" t="str">
        <f>IFERROR(ROUND(Table1[[#This Row],[cancellation time decimal]],0),"not cancelled")</f>
        <v>not cancelled</v>
      </c>
      <c r="J6415" s="10" t="str">
        <f>IFERROR(MOD(Table1[[#This Row],[cancellation hour rounded]],24),"not cancelled")</f>
        <v>not cancelled</v>
      </c>
      <c r="K6415" s="32">
        <f>1/Table1[[#This Row],[Duration (Time between doses '[in hours'])]]</f>
        <v>4.1666666666666664E-2</v>
      </c>
      <c r="L6415" s="33">
        <f>Table1[[#This Row],[number doses per hour]]*INDEX(Table2[price per dose],Table1[[#This Row],[Drug ID]])</f>
        <v>1.2958049999999997</v>
      </c>
      <c r="M6415" s="11" t="b">
        <f>AND(Table1[[#This Row],[hour of cancellation 0 to 23]]&gt;=0,Table1[[#This Row],[hour of cancellation 0 to 23]]&lt;=23)</f>
        <v>0</v>
      </c>
    </row>
    <row r="6416" spans="1:13" x14ac:dyDescent="0.3">
      <c r="A6416" s="1">
        <v>6415</v>
      </c>
      <c r="B6416" s="1">
        <v>6</v>
      </c>
      <c r="C6416" s="2">
        <v>41190.627349997347</v>
      </c>
      <c r="D6416" s="2">
        <v>41250.627083333333</v>
      </c>
      <c r="E6416" s="1">
        <v>24</v>
      </c>
      <c r="F6416" s="2">
        <v>41201.490725416574</v>
      </c>
      <c r="G6416" s="1">
        <v>0</v>
      </c>
      <c r="H6416" s="32">
        <f>IFERROR(HOUR(Table1[[#This Row],[Cancel Date/time]])+MINUTE(Table1[[#This Row],[Cancel Date/time]])/60,"not cancelled")</f>
        <v>11.766666666666667</v>
      </c>
      <c r="I6416" s="47">
        <f>IFERROR(ROUND(Table1[[#This Row],[cancellation time decimal]],0),"not cancelled")</f>
        <v>12</v>
      </c>
      <c r="J6416" s="10">
        <f>IFERROR(MOD(Table1[[#This Row],[cancellation hour rounded]],24),"not cancelled")</f>
        <v>12</v>
      </c>
      <c r="K6416" s="32">
        <f>1/Table1[[#This Row],[Duration (Time between doses '[in hours'])]]</f>
        <v>4.1666666666666664E-2</v>
      </c>
      <c r="L6416" s="33">
        <f>Table1[[#This Row],[number doses per hour]]*INDEX(Table2[price per dose],Table1[[#This Row],[Drug ID]])</f>
        <v>0.35218749999999999</v>
      </c>
      <c r="M6416" s="11" t="b">
        <f>AND(Table1[[#This Row],[hour of cancellation 0 to 23]]&gt;=0,Table1[[#This Row],[hour of cancellation 0 to 23]]&lt;=23)</f>
        <v>1</v>
      </c>
    </row>
    <row r="6417" spans="1:13" x14ac:dyDescent="0.3">
      <c r="A6417" s="1">
        <v>6416</v>
      </c>
      <c r="B6417" s="1">
        <v>1</v>
      </c>
      <c r="C6417" s="2">
        <v>41190.696997526757</v>
      </c>
      <c r="D6417" s="2">
        <v>41250.696527777778</v>
      </c>
      <c r="E6417" s="1">
        <v>8</v>
      </c>
      <c r="F6417" s="2">
        <v>41191.56205691307</v>
      </c>
      <c r="G6417" s="1">
        <v>0</v>
      </c>
      <c r="H6417" s="32">
        <f>IFERROR(HOUR(Table1[[#This Row],[Cancel Date/time]])+MINUTE(Table1[[#This Row],[Cancel Date/time]])/60,"not cancelled")</f>
        <v>13.483333333333333</v>
      </c>
      <c r="I6417" s="47">
        <f>IFERROR(ROUND(Table1[[#This Row],[cancellation time decimal]],0),"not cancelled")</f>
        <v>13</v>
      </c>
      <c r="J6417" s="10">
        <f>IFERROR(MOD(Table1[[#This Row],[cancellation hour rounded]],24),"not cancelled")</f>
        <v>13</v>
      </c>
      <c r="K6417" s="32">
        <f>1/Table1[[#This Row],[Duration (Time between doses '[in hours'])]]</f>
        <v>0.125</v>
      </c>
      <c r="L6417" s="33">
        <f>Table1[[#This Row],[number doses per hour]]*INDEX(Table2[price per dose],Table1[[#This Row],[Drug ID]])</f>
        <v>0.84929166666666667</v>
      </c>
      <c r="M6417" s="11" t="b">
        <f>AND(Table1[[#This Row],[hour of cancellation 0 to 23]]&gt;=0,Table1[[#This Row],[hour of cancellation 0 to 23]]&lt;=23)</f>
        <v>1</v>
      </c>
    </row>
    <row r="6418" spans="1:13" x14ac:dyDescent="0.3">
      <c r="A6418" s="1">
        <v>6417</v>
      </c>
      <c r="B6418" s="1">
        <v>2</v>
      </c>
      <c r="C6418" s="2">
        <v>41190.720913707533</v>
      </c>
      <c r="D6418" s="2">
        <v>41250.720833333333</v>
      </c>
      <c r="E6418" s="1">
        <v>10</v>
      </c>
      <c r="F6418" s="2">
        <v>41191.534616845318</v>
      </c>
      <c r="G6418" s="1">
        <v>0</v>
      </c>
      <c r="H6418" s="32">
        <f>IFERROR(HOUR(Table1[[#This Row],[Cancel Date/time]])+MINUTE(Table1[[#This Row],[Cancel Date/time]])/60,"not cancelled")</f>
        <v>12.816666666666666</v>
      </c>
      <c r="I6418" s="47">
        <f>IFERROR(ROUND(Table1[[#This Row],[cancellation time decimal]],0),"not cancelled")</f>
        <v>13</v>
      </c>
      <c r="J6418" s="10">
        <f>IFERROR(MOD(Table1[[#This Row],[cancellation hour rounded]],24),"not cancelled")</f>
        <v>13</v>
      </c>
      <c r="K6418" s="32">
        <f>1/Table1[[#This Row],[Duration (Time between doses '[in hours'])]]</f>
        <v>0.1</v>
      </c>
      <c r="L6418" s="33">
        <f>Table1[[#This Row],[number doses per hour]]*INDEX(Table2[price per dose],Table1[[#This Row],[Drug ID]])</f>
        <v>0.84959999999999969</v>
      </c>
      <c r="M6418" s="11" t="b">
        <f>AND(Table1[[#This Row],[hour of cancellation 0 to 23]]&gt;=0,Table1[[#This Row],[hour of cancellation 0 to 23]]&lt;=23)</f>
        <v>1</v>
      </c>
    </row>
    <row r="6419" spans="1:13" x14ac:dyDescent="0.3">
      <c r="A6419" s="1">
        <v>6418</v>
      </c>
      <c r="B6419" s="1">
        <v>2</v>
      </c>
      <c r="C6419" s="2">
        <v>41190.787635744848</v>
      </c>
      <c r="D6419" s="2">
        <v>41250.787499999999</v>
      </c>
      <c r="E6419" s="1">
        <v>10</v>
      </c>
      <c r="F6419" s="2">
        <v>41191.439038960641</v>
      </c>
      <c r="G6419" s="1">
        <v>0</v>
      </c>
      <c r="H6419" s="32">
        <f>IFERROR(HOUR(Table1[[#This Row],[Cancel Date/time]])+MINUTE(Table1[[#This Row],[Cancel Date/time]])/60,"not cancelled")</f>
        <v>10.533333333333333</v>
      </c>
      <c r="I6419" s="47">
        <f>IFERROR(ROUND(Table1[[#This Row],[cancellation time decimal]],0),"not cancelled")</f>
        <v>11</v>
      </c>
      <c r="J6419" s="10">
        <f>IFERROR(MOD(Table1[[#This Row],[cancellation hour rounded]],24),"not cancelled")</f>
        <v>11</v>
      </c>
      <c r="K6419" s="32">
        <f>1/Table1[[#This Row],[Duration (Time between doses '[in hours'])]]</f>
        <v>0.1</v>
      </c>
      <c r="L6419" s="33">
        <f>Table1[[#This Row],[number doses per hour]]*INDEX(Table2[price per dose],Table1[[#This Row],[Drug ID]])</f>
        <v>0.84959999999999969</v>
      </c>
      <c r="M6419" s="11" t="b">
        <f>AND(Table1[[#This Row],[hour of cancellation 0 to 23]]&gt;=0,Table1[[#This Row],[hour of cancellation 0 to 23]]&lt;=23)</f>
        <v>1</v>
      </c>
    </row>
    <row r="6420" spans="1:13" hidden="1" x14ac:dyDescent="0.3">
      <c r="A6420" s="1">
        <v>6419</v>
      </c>
      <c r="B6420" s="1">
        <v>5</v>
      </c>
      <c r="C6420" s="2">
        <v>41190.759494894781</v>
      </c>
      <c r="D6420" s="2">
        <v>41193.17548760162</v>
      </c>
      <c r="E6420" s="1">
        <v>24</v>
      </c>
      <c r="F6420" s="2" t="s">
        <v>5</v>
      </c>
      <c r="G6420" s="1">
        <v>0</v>
      </c>
      <c r="H6420" s="32" t="str">
        <f>IFERROR(HOUR(Table1[[#This Row],[Cancel Date/time]])+MINUTE(Table1[[#This Row],[Cancel Date/time]])/60,"not cancelled")</f>
        <v>not cancelled</v>
      </c>
      <c r="I6420" s="47" t="str">
        <f>IFERROR(ROUND(Table1[[#This Row],[cancellation time decimal]],0),"not cancelled")</f>
        <v>not cancelled</v>
      </c>
      <c r="J6420" s="10" t="str">
        <f>IFERROR(MOD(Table1[[#This Row],[cancellation hour rounded]],24),"not cancelled")</f>
        <v>not cancelled</v>
      </c>
      <c r="K6420" s="32">
        <f>1/Table1[[#This Row],[Duration (Time between doses '[in hours'])]]</f>
        <v>4.1666666666666664E-2</v>
      </c>
      <c r="L6420" s="33">
        <f>Table1[[#This Row],[number doses per hour]]*INDEX(Table2[price per dose],Table1[[#This Row],[Drug ID]])</f>
        <v>0.2815833333333333</v>
      </c>
      <c r="M6420" s="11" t="b">
        <f>AND(Table1[[#This Row],[hour of cancellation 0 to 23]]&gt;=0,Table1[[#This Row],[hour of cancellation 0 to 23]]&lt;=23)</f>
        <v>0</v>
      </c>
    </row>
    <row r="6421" spans="1:13" x14ac:dyDescent="0.3">
      <c r="A6421" s="1">
        <v>6420</v>
      </c>
      <c r="B6421" s="1">
        <v>8</v>
      </c>
      <c r="C6421" s="2">
        <v>41190.76552421011</v>
      </c>
      <c r="D6421" s="2">
        <v>41250.765277777777</v>
      </c>
      <c r="E6421" s="1">
        <v>3</v>
      </c>
      <c r="F6421" s="2">
        <v>41195.611912517357</v>
      </c>
      <c r="G6421" s="1">
        <v>0</v>
      </c>
      <c r="H6421" s="32">
        <f>IFERROR(HOUR(Table1[[#This Row],[Cancel Date/time]])+MINUTE(Table1[[#This Row],[Cancel Date/time]])/60,"not cancelled")</f>
        <v>14.683333333333334</v>
      </c>
      <c r="I6421" s="47">
        <f>IFERROR(ROUND(Table1[[#This Row],[cancellation time decimal]],0),"not cancelled")</f>
        <v>15</v>
      </c>
      <c r="J6421" s="10">
        <f>IFERROR(MOD(Table1[[#This Row],[cancellation hour rounded]],24),"not cancelled")</f>
        <v>15</v>
      </c>
      <c r="K6421" s="32">
        <f>1/Table1[[#This Row],[Duration (Time between doses '[in hours'])]]</f>
        <v>0.33333333333333331</v>
      </c>
      <c r="L6421" s="33">
        <f>Table1[[#This Row],[number doses per hour]]*INDEX(Table2[price per dose],Table1[[#This Row],[Drug ID]])</f>
        <v>0.29998222222222221</v>
      </c>
      <c r="M6421" s="11" t="b">
        <f>AND(Table1[[#This Row],[hour of cancellation 0 to 23]]&gt;=0,Table1[[#This Row],[hour of cancellation 0 to 23]]&lt;=23)</f>
        <v>1</v>
      </c>
    </row>
    <row r="6422" spans="1:13" x14ac:dyDescent="0.3">
      <c r="A6422" s="1">
        <v>6421</v>
      </c>
      <c r="B6422" s="1">
        <v>7</v>
      </c>
      <c r="C6422" s="2">
        <v>41190.822792918509</v>
      </c>
      <c r="D6422" s="2">
        <v>41250.822222222218</v>
      </c>
      <c r="E6422" s="1">
        <v>24</v>
      </c>
      <c r="F6422" s="2">
        <v>41203.401417420282</v>
      </c>
      <c r="G6422" s="1">
        <v>0</v>
      </c>
      <c r="H6422" s="32">
        <f>IFERROR(HOUR(Table1[[#This Row],[Cancel Date/time]])+MINUTE(Table1[[#This Row],[Cancel Date/time]])/60,"not cancelled")</f>
        <v>9.6333333333333329</v>
      </c>
      <c r="I6422" s="47">
        <f>IFERROR(ROUND(Table1[[#This Row],[cancellation time decimal]],0),"not cancelled")</f>
        <v>10</v>
      </c>
      <c r="J6422" s="10">
        <f>IFERROR(MOD(Table1[[#This Row],[cancellation hour rounded]],24),"not cancelled")</f>
        <v>10</v>
      </c>
      <c r="K6422" s="32">
        <f>1/Table1[[#This Row],[Duration (Time between doses '[in hours'])]]</f>
        <v>4.1666666666666664E-2</v>
      </c>
      <c r="L6422" s="33">
        <f>Table1[[#This Row],[number doses per hour]]*INDEX(Table2[price per dose],Table1[[#This Row],[Drug ID]])</f>
        <v>1.2958049999999997</v>
      </c>
      <c r="M6422" s="11" t="b">
        <f>AND(Table1[[#This Row],[hour of cancellation 0 to 23]]&gt;=0,Table1[[#This Row],[hour of cancellation 0 to 23]]&lt;=23)</f>
        <v>1</v>
      </c>
    </row>
    <row r="6423" spans="1:13" x14ac:dyDescent="0.3">
      <c r="A6423" s="1">
        <v>6422</v>
      </c>
      <c r="B6423" s="1">
        <v>2</v>
      </c>
      <c r="C6423" s="2">
        <v>41190.880047001672</v>
      </c>
      <c r="D6423" s="2">
        <v>41195.213194444448</v>
      </c>
      <c r="E6423" s="1">
        <v>10</v>
      </c>
      <c r="F6423" s="2">
        <v>41191.279212825102</v>
      </c>
      <c r="G6423" s="1">
        <v>0</v>
      </c>
      <c r="H6423" s="32">
        <f>IFERROR(HOUR(Table1[[#This Row],[Cancel Date/time]])+MINUTE(Table1[[#This Row],[Cancel Date/time]])/60,"not cancelled")</f>
        <v>6.7</v>
      </c>
      <c r="I6423" s="47">
        <f>IFERROR(ROUND(Table1[[#This Row],[cancellation time decimal]],0),"not cancelled")</f>
        <v>7</v>
      </c>
      <c r="J6423" s="10">
        <f>IFERROR(MOD(Table1[[#This Row],[cancellation hour rounded]],24),"not cancelled")</f>
        <v>7</v>
      </c>
      <c r="K6423" s="32">
        <f>1/Table1[[#This Row],[Duration (Time between doses '[in hours'])]]</f>
        <v>0.1</v>
      </c>
      <c r="L6423" s="33">
        <f>Table1[[#This Row],[number doses per hour]]*INDEX(Table2[price per dose],Table1[[#This Row],[Drug ID]])</f>
        <v>0.84959999999999969</v>
      </c>
      <c r="M6423" s="11" t="b">
        <f>AND(Table1[[#This Row],[hour of cancellation 0 to 23]]&gt;=0,Table1[[#This Row],[hour of cancellation 0 to 23]]&lt;=23)</f>
        <v>1</v>
      </c>
    </row>
    <row r="6424" spans="1:13" x14ac:dyDescent="0.3">
      <c r="A6424" s="1">
        <v>6423</v>
      </c>
      <c r="B6424" s="1">
        <v>6</v>
      </c>
      <c r="C6424" s="2">
        <v>41191.203728523644</v>
      </c>
      <c r="D6424" s="2">
        <v>41251.203472222223</v>
      </c>
      <c r="E6424" s="1">
        <v>24</v>
      </c>
      <c r="F6424" s="2">
        <v>41192.914883122306</v>
      </c>
      <c r="G6424" s="1">
        <v>0</v>
      </c>
      <c r="H6424" s="32">
        <f>IFERROR(HOUR(Table1[[#This Row],[Cancel Date/time]])+MINUTE(Table1[[#This Row],[Cancel Date/time]])/60,"not cancelled")</f>
        <v>21.95</v>
      </c>
      <c r="I6424" s="47">
        <f>IFERROR(ROUND(Table1[[#This Row],[cancellation time decimal]],0),"not cancelled")</f>
        <v>22</v>
      </c>
      <c r="J6424" s="10">
        <f>IFERROR(MOD(Table1[[#This Row],[cancellation hour rounded]],24),"not cancelled")</f>
        <v>22</v>
      </c>
      <c r="K6424" s="32">
        <f>1/Table1[[#This Row],[Duration (Time between doses '[in hours'])]]</f>
        <v>4.1666666666666664E-2</v>
      </c>
      <c r="L6424" s="33">
        <f>Table1[[#This Row],[number doses per hour]]*INDEX(Table2[price per dose],Table1[[#This Row],[Drug ID]])</f>
        <v>0.35218749999999999</v>
      </c>
      <c r="M6424" s="11" t="b">
        <f>AND(Table1[[#This Row],[hour of cancellation 0 to 23]]&gt;=0,Table1[[#This Row],[hour of cancellation 0 to 23]]&lt;=23)</f>
        <v>1</v>
      </c>
    </row>
    <row r="6425" spans="1:13" hidden="1" x14ac:dyDescent="0.3">
      <c r="A6425" s="1">
        <v>6424</v>
      </c>
      <c r="B6425" s="1">
        <v>2</v>
      </c>
      <c r="C6425" s="2">
        <v>41191.346058112678</v>
      </c>
      <c r="D6425" s="2">
        <v>41195.512160693135</v>
      </c>
      <c r="E6425" s="1">
        <v>10</v>
      </c>
      <c r="F6425" s="2" t="s">
        <v>5</v>
      </c>
      <c r="G6425" s="1">
        <v>0</v>
      </c>
      <c r="H6425" s="32" t="str">
        <f>IFERROR(HOUR(Table1[[#This Row],[Cancel Date/time]])+MINUTE(Table1[[#This Row],[Cancel Date/time]])/60,"not cancelled")</f>
        <v>not cancelled</v>
      </c>
      <c r="I6425" s="47" t="str">
        <f>IFERROR(ROUND(Table1[[#This Row],[cancellation time decimal]],0),"not cancelled")</f>
        <v>not cancelled</v>
      </c>
      <c r="J6425" s="10" t="str">
        <f>IFERROR(MOD(Table1[[#This Row],[cancellation hour rounded]],24),"not cancelled")</f>
        <v>not cancelled</v>
      </c>
      <c r="K6425" s="32">
        <f>1/Table1[[#This Row],[Duration (Time between doses '[in hours'])]]</f>
        <v>0.1</v>
      </c>
      <c r="L6425" s="33">
        <f>Table1[[#This Row],[number doses per hour]]*INDEX(Table2[price per dose],Table1[[#This Row],[Drug ID]])</f>
        <v>0.84959999999999969</v>
      </c>
      <c r="M6425" s="11" t="b">
        <f>AND(Table1[[#This Row],[hour of cancellation 0 to 23]]&gt;=0,Table1[[#This Row],[hour of cancellation 0 to 23]]&lt;=23)</f>
        <v>0</v>
      </c>
    </row>
    <row r="6426" spans="1:13" x14ac:dyDescent="0.3">
      <c r="A6426" s="1">
        <v>6425</v>
      </c>
      <c r="B6426" s="1">
        <v>3</v>
      </c>
      <c r="C6426" s="2">
        <v>41191.442499373872</v>
      </c>
      <c r="D6426" s="2">
        <v>41251.442361111105</v>
      </c>
      <c r="E6426" s="1">
        <v>24</v>
      </c>
      <c r="F6426" s="2">
        <v>41193.594203406457</v>
      </c>
      <c r="G6426" s="1">
        <v>0</v>
      </c>
      <c r="H6426" s="32">
        <f>IFERROR(HOUR(Table1[[#This Row],[Cancel Date/time]])+MINUTE(Table1[[#This Row],[Cancel Date/time]])/60,"not cancelled")</f>
        <v>14.25</v>
      </c>
      <c r="I6426" s="47">
        <f>IFERROR(ROUND(Table1[[#This Row],[cancellation time decimal]],0),"not cancelled")</f>
        <v>14</v>
      </c>
      <c r="J6426" s="10">
        <f>IFERROR(MOD(Table1[[#This Row],[cancellation hour rounded]],24),"not cancelled")</f>
        <v>14</v>
      </c>
      <c r="K6426" s="32">
        <f>1/Table1[[#This Row],[Duration (Time between doses '[in hours'])]]</f>
        <v>4.1666666666666664E-2</v>
      </c>
      <c r="L6426" s="33">
        <f>Table1[[#This Row],[number doses per hour]]*INDEX(Table2[price per dose],Table1[[#This Row],[Drug ID]])</f>
        <v>0.18133000000000002</v>
      </c>
      <c r="M6426" s="11" t="b">
        <f>AND(Table1[[#This Row],[hour of cancellation 0 to 23]]&gt;=0,Table1[[#This Row],[hour of cancellation 0 to 23]]&lt;=23)</f>
        <v>1</v>
      </c>
    </row>
    <row r="6427" spans="1:13" hidden="1" x14ac:dyDescent="0.3">
      <c r="A6427" s="1">
        <v>6426</v>
      </c>
      <c r="B6427" s="1">
        <v>2</v>
      </c>
      <c r="C6427" s="2">
        <v>41191.439120948737</v>
      </c>
      <c r="D6427" s="2">
        <v>41193.730509191955</v>
      </c>
      <c r="E6427" s="1">
        <v>10</v>
      </c>
      <c r="F6427" s="2" t="s">
        <v>5</v>
      </c>
      <c r="G6427" s="1">
        <v>0</v>
      </c>
      <c r="H6427" s="32" t="str">
        <f>IFERROR(HOUR(Table1[[#This Row],[Cancel Date/time]])+MINUTE(Table1[[#This Row],[Cancel Date/time]])/60,"not cancelled")</f>
        <v>not cancelled</v>
      </c>
      <c r="I6427" s="47" t="str">
        <f>IFERROR(ROUND(Table1[[#This Row],[cancellation time decimal]],0),"not cancelled")</f>
        <v>not cancelled</v>
      </c>
      <c r="J6427" s="10" t="str">
        <f>IFERROR(MOD(Table1[[#This Row],[cancellation hour rounded]],24),"not cancelled")</f>
        <v>not cancelled</v>
      </c>
      <c r="K6427" s="32">
        <f>1/Table1[[#This Row],[Duration (Time between doses '[in hours'])]]</f>
        <v>0.1</v>
      </c>
      <c r="L6427" s="33">
        <f>Table1[[#This Row],[number doses per hour]]*INDEX(Table2[price per dose],Table1[[#This Row],[Drug ID]])</f>
        <v>0.84959999999999969</v>
      </c>
      <c r="M6427" s="11" t="b">
        <f>AND(Table1[[#This Row],[hour of cancellation 0 to 23]]&gt;=0,Table1[[#This Row],[hour of cancellation 0 to 23]]&lt;=23)</f>
        <v>0</v>
      </c>
    </row>
    <row r="6428" spans="1:13" x14ac:dyDescent="0.3">
      <c r="A6428" s="1">
        <v>6427</v>
      </c>
      <c r="B6428" s="1">
        <v>4</v>
      </c>
      <c r="C6428" s="2">
        <v>41191.448474105993</v>
      </c>
      <c r="D6428" s="2">
        <v>41251.447916666664</v>
      </c>
      <c r="E6428" s="1">
        <v>12</v>
      </c>
      <c r="F6428" s="2">
        <v>41193.517881818058</v>
      </c>
      <c r="G6428" s="1">
        <v>0</v>
      </c>
      <c r="H6428" s="32">
        <f>IFERROR(HOUR(Table1[[#This Row],[Cancel Date/time]])+MINUTE(Table1[[#This Row],[Cancel Date/time]])/60,"not cancelled")</f>
        <v>12.416666666666666</v>
      </c>
      <c r="I6428" s="47">
        <f>IFERROR(ROUND(Table1[[#This Row],[cancellation time decimal]],0),"not cancelled")</f>
        <v>12</v>
      </c>
      <c r="J6428" s="10">
        <f>IFERROR(MOD(Table1[[#This Row],[cancellation hour rounded]],24),"not cancelled")</f>
        <v>12</v>
      </c>
      <c r="K6428" s="32">
        <f>1/Table1[[#This Row],[Duration (Time between doses '[in hours'])]]</f>
        <v>8.3333333333333329E-2</v>
      </c>
      <c r="L6428" s="33">
        <f>Table1[[#This Row],[number doses per hour]]*INDEX(Table2[price per dose],Table1[[#This Row],[Drug ID]])</f>
        <v>1.448055119047619</v>
      </c>
      <c r="M6428" s="11" t="b">
        <f>AND(Table1[[#This Row],[hour of cancellation 0 to 23]]&gt;=0,Table1[[#This Row],[hour of cancellation 0 to 23]]&lt;=23)</f>
        <v>1</v>
      </c>
    </row>
    <row r="6429" spans="1:13" x14ac:dyDescent="0.3">
      <c r="A6429" s="1">
        <v>6428</v>
      </c>
      <c r="B6429" s="1">
        <v>3</v>
      </c>
      <c r="C6429" s="2">
        <v>41191.452411082915</v>
      </c>
      <c r="D6429" s="2">
        <v>41251.45208333333</v>
      </c>
      <c r="E6429" s="1">
        <v>24</v>
      </c>
      <c r="F6429" s="2">
        <v>41194.512424777495</v>
      </c>
      <c r="G6429" s="1">
        <v>0</v>
      </c>
      <c r="H6429" s="32">
        <f>IFERROR(HOUR(Table1[[#This Row],[Cancel Date/time]])+MINUTE(Table1[[#This Row],[Cancel Date/time]])/60,"not cancelled")</f>
        <v>12.283333333333333</v>
      </c>
      <c r="I6429" s="47">
        <f>IFERROR(ROUND(Table1[[#This Row],[cancellation time decimal]],0),"not cancelled")</f>
        <v>12</v>
      </c>
      <c r="J6429" s="10">
        <f>IFERROR(MOD(Table1[[#This Row],[cancellation hour rounded]],24),"not cancelled")</f>
        <v>12</v>
      </c>
      <c r="K6429" s="32">
        <f>1/Table1[[#This Row],[Duration (Time between doses '[in hours'])]]</f>
        <v>4.1666666666666664E-2</v>
      </c>
      <c r="L6429" s="33">
        <f>Table1[[#This Row],[number doses per hour]]*INDEX(Table2[price per dose],Table1[[#This Row],[Drug ID]])</f>
        <v>0.18133000000000002</v>
      </c>
      <c r="M6429" s="11" t="b">
        <f>AND(Table1[[#This Row],[hour of cancellation 0 to 23]]&gt;=0,Table1[[#This Row],[hour of cancellation 0 to 23]]&lt;=23)</f>
        <v>1</v>
      </c>
    </row>
    <row r="6430" spans="1:13" x14ac:dyDescent="0.3">
      <c r="A6430" s="1">
        <v>6429</v>
      </c>
      <c r="B6430" s="1">
        <v>5</v>
      </c>
      <c r="C6430" s="2">
        <v>41191.504052339638</v>
      </c>
      <c r="D6430" s="2">
        <v>41251.503472222219</v>
      </c>
      <c r="E6430" s="1">
        <v>24</v>
      </c>
      <c r="F6430" s="2">
        <v>41195.605865546568</v>
      </c>
      <c r="G6430" s="1">
        <v>0</v>
      </c>
      <c r="H6430" s="32">
        <f>IFERROR(HOUR(Table1[[#This Row],[Cancel Date/time]])+MINUTE(Table1[[#This Row],[Cancel Date/time]])/60,"not cancelled")</f>
        <v>14.533333333333333</v>
      </c>
      <c r="I6430" s="47">
        <f>IFERROR(ROUND(Table1[[#This Row],[cancellation time decimal]],0),"not cancelled")</f>
        <v>15</v>
      </c>
      <c r="J6430" s="10">
        <f>IFERROR(MOD(Table1[[#This Row],[cancellation hour rounded]],24),"not cancelled")</f>
        <v>15</v>
      </c>
      <c r="K6430" s="32">
        <f>1/Table1[[#This Row],[Duration (Time between doses '[in hours'])]]</f>
        <v>4.1666666666666664E-2</v>
      </c>
      <c r="L6430" s="33">
        <f>Table1[[#This Row],[number doses per hour]]*INDEX(Table2[price per dose],Table1[[#This Row],[Drug ID]])</f>
        <v>0.2815833333333333</v>
      </c>
      <c r="M6430" s="11" t="b">
        <f>AND(Table1[[#This Row],[hour of cancellation 0 to 23]]&gt;=0,Table1[[#This Row],[hour of cancellation 0 to 23]]&lt;=23)</f>
        <v>1</v>
      </c>
    </row>
    <row r="6431" spans="1:13" hidden="1" x14ac:dyDescent="0.3">
      <c r="A6431" s="1">
        <v>6430</v>
      </c>
      <c r="B6431" s="1">
        <v>5</v>
      </c>
      <c r="C6431" s="2">
        <v>41191.530533565208</v>
      </c>
      <c r="D6431" s="2">
        <v>41196.405494427556</v>
      </c>
      <c r="E6431" s="1">
        <v>24</v>
      </c>
      <c r="F6431" s="2" t="s">
        <v>5</v>
      </c>
      <c r="G6431" s="1">
        <v>0</v>
      </c>
      <c r="H6431" s="32" t="str">
        <f>IFERROR(HOUR(Table1[[#This Row],[Cancel Date/time]])+MINUTE(Table1[[#This Row],[Cancel Date/time]])/60,"not cancelled")</f>
        <v>not cancelled</v>
      </c>
      <c r="I6431" s="47" t="str">
        <f>IFERROR(ROUND(Table1[[#This Row],[cancellation time decimal]],0),"not cancelled")</f>
        <v>not cancelled</v>
      </c>
      <c r="J6431" s="10" t="str">
        <f>IFERROR(MOD(Table1[[#This Row],[cancellation hour rounded]],24),"not cancelled")</f>
        <v>not cancelled</v>
      </c>
      <c r="K6431" s="32">
        <f>1/Table1[[#This Row],[Duration (Time between doses '[in hours'])]]</f>
        <v>4.1666666666666664E-2</v>
      </c>
      <c r="L6431" s="33">
        <f>Table1[[#This Row],[number doses per hour]]*INDEX(Table2[price per dose],Table1[[#This Row],[Drug ID]])</f>
        <v>0.2815833333333333</v>
      </c>
      <c r="M6431" s="11" t="b">
        <f>AND(Table1[[#This Row],[hour of cancellation 0 to 23]]&gt;=0,Table1[[#This Row],[hour of cancellation 0 to 23]]&lt;=23)</f>
        <v>0</v>
      </c>
    </row>
    <row r="6432" spans="1:13" x14ac:dyDescent="0.3">
      <c r="A6432" s="1">
        <v>6431</v>
      </c>
      <c r="B6432" s="1">
        <v>1</v>
      </c>
      <c r="C6432" s="2">
        <v>41191.60282539844</v>
      </c>
      <c r="D6432" s="2">
        <v>41251.602777777778</v>
      </c>
      <c r="E6432" s="1">
        <v>8</v>
      </c>
      <c r="F6432" s="2">
        <v>41191.705353543693</v>
      </c>
      <c r="G6432" s="1">
        <v>0</v>
      </c>
      <c r="H6432" s="32">
        <f>IFERROR(HOUR(Table1[[#This Row],[Cancel Date/time]])+MINUTE(Table1[[#This Row],[Cancel Date/time]])/60,"not cancelled")</f>
        <v>16.916666666666668</v>
      </c>
      <c r="I6432" s="47">
        <f>IFERROR(ROUND(Table1[[#This Row],[cancellation time decimal]],0),"not cancelled")</f>
        <v>17</v>
      </c>
      <c r="J6432" s="10">
        <f>IFERROR(MOD(Table1[[#This Row],[cancellation hour rounded]],24),"not cancelled")</f>
        <v>17</v>
      </c>
      <c r="K6432" s="32">
        <f>1/Table1[[#This Row],[Duration (Time between doses '[in hours'])]]</f>
        <v>0.125</v>
      </c>
      <c r="L6432" s="33">
        <f>Table1[[#This Row],[number doses per hour]]*INDEX(Table2[price per dose],Table1[[#This Row],[Drug ID]])</f>
        <v>0.84929166666666667</v>
      </c>
      <c r="M6432" s="11" t="b">
        <f>AND(Table1[[#This Row],[hour of cancellation 0 to 23]]&gt;=0,Table1[[#This Row],[hour of cancellation 0 to 23]]&lt;=23)</f>
        <v>1</v>
      </c>
    </row>
    <row r="6433" spans="1:13" x14ac:dyDescent="0.3">
      <c r="A6433" s="1">
        <v>6432</v>
      </c>
      <c r="B6433" s="1">
        <v>3</v>
      </c>
      <c r="C6433" s="2">
        <v>41191.614577733715</v>
      </c>
      <c r="D6433" s="2">
        <v>41251.614583333336</v>
      </c>
      <c r="E6433" s="1">
        <v>24</v>
      </c>
      <c r="F6433" s="2">
        <v>41194.385638960332</v>
      </c>
      <c r="G6433" s="1">
        <v>0</v>
      </c>
      <c r="H6433" s="32">
        <f>IFERROR(HOUR(Table1[[#This Row],[Cancel Date/time]])+MINUTE(Table1[[#This Row],[Cancel Date/time]])/60,"not cancelled")</f>
        <v>9.25</v>
      </c>
      <c r="I6433" s="47">
        <f>IFERROR(ROUND(Table1[[#This Row],[cancellation time decimal]],0),"not cancelled")</f>
        <v>9</v>
      </c>
      <c r="J6433" s="10">
        <f>IFERROR(MOD(Table1[[#This Row],[cancellation hour rounded]],24),"not cancelled")</f>
        <v>9</v>
      </c>
      <c r="K6433" s="32">
        <f>1/Table1[[#This Row],[Duration (Time between doses '[in hours'])]]</f>
        <v>4.1666666666666664E-2</v>
      </c>
      <c r="L6433" s="33">
        <f>Table1[[#This Row],[number doses per hour]]*INDEX(Table2[price per dose],Table1[[#This Row],[Drug ID]])</f>
        <v>0.18133000000000002</v>
      </c>
      <c r="M6433" s="11" t="b">
        <f>AND(Table1[[#This Row],[hour of cancellation 0 to 23]]&gt;=0,Table1[[#This Row],[hour of cancellation 0 to 23]]&lt;=23)</f>
        <v>1</v>
      </c>
    </row>
    <row r="6434" spans="1:13" x14ac:dyDescent="0.3">
      <c r="A6434" s="1">
        <v>6433</v>
      </c>
      <c r="B6434" s="1">
        <v>1</v>
      </c>
      <c r="C6434" s="2">
        <v>41191.695231709004</v>
      </c>
      <c r="D6434" s="2">
        <v>41251.695138888885</v>
      </c>
      <c r="E6434" s="1">
        <v>8</v>
      </c>
      <c r="F6434" s="2">
        <v>41192.608597278566</v>
      </c>
      <c r="G6434" s="1">
        <v>0</v>
      </c>
      <c r="H6434" s="32">
        <f>IFERROR(HOUR(Table1[[#This Row],[Cancel Date/time]])+MINUTE(Table1[[#This Row],[Cancel Date/time]])/60,"not cancelled")</f>
        <v>14.6</v>
      </c>
      <c r="I6434" s="47">
        <f>IFERROR(ROUND(Table1[[#This Row],[cancellation time decimal]],0),"not cancelled")</f>
        <v>15</v>
      </c>
      <c r="J6434" s="10">
        <f>IFERROR(MOD(Table1[[#This Row],[cancellation hour rounded]],24),"not cancelled")</f>
        <v>15</v>
      </c>
      <c r="K6434" s="32">
        <f>1/Table1[[#This Row],[Duration (Time between doses '[in hours'])]]</f>
        <v>0.125</v>
      </c>
      <c r="L6434" s="33">
        <f>Table1[[#This Row],[number doses per hour]]*INDEX(Table2[price per dose],Table1[[#This Row],[Drug ID]])</f>
        <v>0.84929166666666667</v>
      </c>
      <c r="M6434" s="11" t="b">
        <f>AND(Table1[[#This Row],[hour of cancellation 0 to 23]]&gt;=0,Table1[[#This Row],[hour of cancellation 0 to 23]]&lt;=23)</f>
        <v>1</v>
      </c>
    </row>
    <row r="6435" spans="1:13" x14ac:dyDescent="0.3">
      <c r="A6435" s="1">
        <v>6434</v>
      </c>
      <c r="B6435" s="1">
        <v>10</v>
      </c>
      <c r="C6435" s="2">
        <v>41191.728404900401</v>
      </c>
      <c r="D6435" s="2">
        <v>41251.727777777778</v>
      </c>
      <c r="E6435" s="1">
        <v>1</v>
      </c>
      <c r="F6435" s="2">
        <v>41198.428754044267</v>
      </c>
      <c r="G6435" s="1">
        <v>1</v>
      </c>
      <c r="H6435" s="32">
        <f>IFERROR(HOUR(Table1[[#This Row],[Cancel Date/time]])+MINUTE(Table1[[#This Row],[Cancel Date/time]])/60,"not cancelled")</f>
        <v>10.283333333333333</v>
      </c>
      <c r="I6435" s="47">
        <f>IFERROR(ROUND(Table1[[#This Row],[cancellation time decimal]],0),"not cancelled")</f>
        <v>10</v>
      </c>
      <c r="J6435" s="10">
        <f>IFERROR(MOD(Table1[[#This Row],[cancellation hour rounded]],24),"not cancelled")</f>
        <v>10</v>
      </c>
      <c r="K6435" s="32">
        <f>1/Table1[[#This Row],[Duration (Time between doses '[in hours'])]]</f>
        <v>1</v>
      </c>
      <c r="L6435" s="33">
        <f>Table1[[#This Row],[number doses per hour]]*INDEX(Table2[price per dose],Table1[[#This Row],[Drug ID]])</f>
        <v>2.5716000000000001</v>
      </c>
      <c r="M6435" s="11" t="b">
        <f>AND(Table1[[#This Row],[hour of cancellation 0 to 23]]&gt;=0,Table1[[#This Row],[hour of cancellation 0 to 23]]&lt;=23)</f>
        <v>1</v>
      </c>
    </row>
    <row r="6436" spans="1:13" x14ac:dyDescent="0.3">
      <c r="A6436" s="1">
        <v>6435</v>
      </c>
      <c r="B6436" s="1">
        <v>3</v>
      </c>
      <c r="C6436" s="2">
        <v>41191.722525362347</v>
      </c>
      <c r="D6436" s="2">
        <v>41251.722222222226</v>
      </c>
      <c r="E6436" s="1">
        <v>24</v>
      </c>
      <c r="F6436" s="2">
        <v>41194.441350231718</v>
      </c>
      <c r="G6436" s="1">
        <v>0</v>
      </c>
      <c r="H6436" s="32">
        <f>IFERROR(HOUR(Table1[[#This Row],[Cancel Date/time]])+MINUTE(Table1[[#This Row],[Cancel Date/time]])/60,"not cancelled")</f>
        <v>10.583333333333334</v>
      </c>
      <c r="I6436" s="47">
        <f>IFERROR(ROUND(Table1[[#This Row],[cancellation time decimal]],0),"not cancelled")</f>
        <v>11</v>
      </c>
      <c r="J6436" s="10">
        <f>IFERROR(MOD(Table1[[#This Row],[cancellation hour rounded]],24),"not cancelled")</f>
        <v>11</v>
      </c>
      <c r="K6436" s="32">
        <f>1/Table1[[#This Row],[Duration (Time between doses '[in hours'])]]</f>
        <v>4.1666666666666664E-2</v>
      </c>
      <c r="L6436" s="33">
        <f>Table1[[#This Row],[number doses per hour]]*INDEX(Table2[price per dose],Table1[[#This Row],[Drug ID]])</f>
        <v>0.18133000000000002</v>
      </c>
      <c r="M6436" s="11" t="b">
        <f>AND(Table1[[#This Row],[hour of cancellation 0 to 23]]&gt;=0,Table1[[#This Row],[hour of cancellation 0 to 23]]&lt;=23)</f>
        <v>1</v>
      </c>
    </row>
    <row r="6437" spans="1:13" x14ac:dyDescent="0.3">
      <c r="A6437" s="1">
        <v>6436</v>
      </c>
      <c r="B6437" s="1">
        <v>10</v>
      </c>
      <c r="C6437" s="2">
        <v>41191.716101236809</v>
      </c>
      <c r="D6437" s="2">
        <v>41251.715972222228</v>
      </c>
      <c r="E6437" s="1">
        <v>1</v>
      </c>
      <c r="F6437" s="2">
        <v>41198.656369427474</v>
      </c>
      <c r="G6437" s="1">
        <v>1</v>
      </c>
      <c r="H6437" s="32">
        <f>IFERROR(HOUR(Table1[[#This Row],[Cancel Date/time]])+MINUTE(Table1[[#This Row],[Cancel Date/time]])/60,"not cancelled")</f>
        <v>15.75</v>
      </c>
      <c r="I6437" s="47">
        <f>IFERROR(ROUND(Table1[[#This Row],[cancellation time decimal]],0),"not cancelled")</f>
        <v>16</v>
      </c>
      <c r="J6437" s="10">
        <f>IFERROR(MOD(Table1[[#This Row],[cancellation hour rounded]],24),"not cancelled")</f>
        <v>16</v>
      </c>
      <c r="K6437" s="32">
        <f>1/Table1[[#This Row],[Duration (Time between doses '[in hours'])]]</f>
        <v>1</v>
      </c>
      <c r="L6437" s="33">
        <f>Table1[[#This Row],[number doses per hour]]*INDEX(Table2[price per dose],Table1[[#This Row],[Drug ID]])</f>
        <v>2.5716000000000001</v>
      </c>
      <c r="M6437" s="11" t="b">
        <f>AND(Table1[[#This Row],[hour of cancellation 0 to 23]]&gt;=0,Table1[[#This Row],[hour of cancellation 0 to 23]]&lt;=23)</f>
        <v>1</v>
      </c>
    </row>
    <row r="6438" spans="1:13" x14ac:dyDescent="0.3">
      <c r="A6438" s="1">
        <v>6437</v>
      </c>
      <c r="B6438" s="1">
        <v>8</v>
      </c>
      <c r="C6438" s="2">
        <v>41191.787732105338</v>
      </c>
      <c r="D6438" s="2">
        <v>41251.787499999999</v>
      </c>
      <c r="E6438" s="1">
        <v>3</v>
      </c>
      <c r="F6438" s="2">
        <v>41197.095899542219</v>
      </c>
      <c r="G6438" s="1">
        <v>1</v>
      </c>
      <c r="H6438" s="32">
        <f>IFERROR(HOUR(Table1[[#This Row],[Cancel Date/time]])+MINUTE(Table1[[#This Row],[Cancel Date/time]])/60,"not cancelled")</f>
        <v>2.2999999999999998</v>
      </c>
      <c r="I6438" s="47">
        <f>IFERROR(ROUND(Table1[[#This Row],[cancellation time decimal]],0),"not cancelled")</f>
        <v>2</v>
      </c>
      <c r="J6438" s="10">
        <f>IFERROR(MOD(Table1[[#This Row],[cancellation hour rounded]],24),"not cancelled")</f>
        <v>2</v>
      </c>
      <c r="K6438" s="32">
        <f>1/Table1[[#This Row],[Duration (Time between doses '[in hours'])]]</f>
        <v>0.33333333333333331</v>
      </c>
      <c r="L6438" s="33">
        <f>Table1[[#This Row],[number doses per hour]]*INDEX(Table2[price per dose],Table1[[#This Row],[Drug ID]])</f>
        <v>0.29998222222222221</v>
      </c>
      <c r="M6438" s="11" t="b">
        <f>AND(Table1[[#This Row],[hour of cancellation 0 to 23]]&gt;=0,Table1[[#This Row],[hour of cancellation 0 to 23]]&lt;=23)</f>
        <v>1</v>
      </c>
    </row>
    <row r="6439" spans="1:13" x14ac:dyDescent="0.3">
      <c r="A6439" s="1">
        <v>6438</v>
      </c>
      <c r="B6439" s="1">
        <v>5</v>
      </c>
      <c r="C6439" s="2">
        <v>41191.835579152757</v>
      </c>
      <c r="D6439" s="2">
        <v>41251.835416666669</v>
      </c>
      <c r="E6439" s="1">
        <v>24</v>
      </c>
      <c r="F6439" s="2">
        <v>41194.456364962163</v>
      </c>
      <c r="G6439" s="1">
        <v>0</v>
      </c>
      <c r="H6439" s="32">
        <f>IFERROR(HOUR(Table1[[#This Row],[Cancel Date/time]])+MINUTE(Table1[[#This Row],[Cancel Date/time]])/60,"not cancelled")</f>
        <v>10.95</v>
      </c>
      <c r="I6439" s="47">
        <f>IFERROR(ROUND(Table1[[#This Row],[cancellation time decimal]],0),"not cancelled")</f>
        <v>11</v>
      </c>
      <c r="J6439" s="10">
        <f>IFERROR(MOD(Table1[[#This Row],[cancellation hour rounded]],24),"not cancelled")</f>
        <v>11</v>
      </c>
      <c r="K6439" s="32">
        <f>1/Table1[[#This Row],[Duration (Time between doses '[in hours'])]]</f>
        <v>4.1666666666666664E-2</v>
      </c>
      <c r="L6439" s="33">
        <f>Table1[[#This Row],[number doses per hour]]*INDEX(Table2[price per dose],Table1[[#This Row],[Drug ID]])</f>
        <v>0.2815833333333333</v>
      </c>
      <c r="M6439" s="11" t="b">
        <f>AND(Table1[[#This Row],[hour of cancellation 0 to 23]]&gt;=0,Table1[[#This Row],[hour of cancellation 0 to 23]]&lt;=23)</f>
        <v>1</v>
      </c>
    </row>
    <row r="6440" spans="1:13" x14ac:dyDescent="0.3">
      <c r="A6440" s="1">
        <v>6439</v>
      </c>
      <c r="B6440" s="1">
        <v>6</v>
      </c>
      <c r="C6440" s="2">
        <v>41191.844543078674</v>
      </c>
      <c r="D6440" s="2">
        <v>41251.844444444447</v>
      </c>
      <c r="E6440" s="1">
        <v>24</v>
      </c>
      <c r="F6440" s="2">
        <v>41202.561690457696</v>
      </c>
      <c r="G6440" s="1">
        <v>0</v>
      </c>
      <c r="H6440" s="32">
        <f>IFERROR(HOUR(Table1[[#This Row],[Cancel Date/time]])+MINUTE(Table1[[#This Row],[Cancel Date/time]])/60,"not cancelled")</f>
        <v>13.466666666666667</v>
      </c>
      <c r="I6440" s="47">
        <f>IFERROR(ROUND(Table1[[#This Row],[cancellation time decimal]],0),"not cancelled")</f>
        <v>13</v>
      </c>
      <c r="J6440" s="10">
        <f>IFERROR(MOD(Table1[[#This Row],[cancellation hour rounded]],24),"not cancelled")</f>
        <v>13</v>
      </c>
      <c r="K6440" s="32">
        <f>1/Table1[[#This Row],[Duration (Time between doses '[in hours'])]]</f>
        <v>4.1666666666666664E-2</v>
      </c>
      <c r="L6440" s="33">
        <f>Table1[[#This Row],[number doses per hour]]*INDEX(Table2[price per dose],Table1[[#This Row],[Drug ID]])</f>
        <v>0.35218749999999999</v>
      </c>
      <c r="M6440" s="11" t="b">
        <f>AND(Table1[[#This Row],[hour of cancellation 0 to 23]]&gt;=0,Table1[[#This Row],[hour of cancellation 0 to 23]]&lt;=23)</f>
        <v>1</v>
      </c>
    </row>
    <row r="6441" spans="1:13" x14ac:dyDescent="0.3">
      <c r="A6441" s="1">
        <v>6440</v>
      </c>
      <c r="B6441" s="1">
        <v>4</v>
      </c>
      <c r="C6441" s="2">
        <v>41191.901275903838</v>
      </c>
      <c r="D6441" s="2">
        <v>41251.900694444441</v>
      </c>
      <c r="E6441" s="1">
        <v>12</v>
      </c>
      <c r="F6441" s="2">
        <v>41193.545373300389</v>
      </c>
      <c r="G6441" s="1">
        <v>0</v>
      </c>
      <c r="H6441" s="32">
        <f>IFERROR(HOUR(Table1[[#This Row],[Cancel Date/time]])+MINUTE(Table1[[#This Row],[Cancel Date/time]])/60,"not cancelled")</f>
        <v>13.083333333333334</v>
      </c>
      <c r="I6441" s="47">
        <f>IFERROR(ROUND(Table1[[#This Row],[cancellation time decimal]],0),"not cancelled")</f>
        <v>13</v>
      </c>
      <c r="J6441" s="10">
        <f>IFERROR(MOD(Table1[[#This Row],[cancellation hour rounded]],24),"not cancelled")</f>
        <v>13</v>
      </c>
      <c r="K6441" s="32">
        <f>1/Table1[[#This Row],[Duration (Time between doses '[in hours'])]]</f>
        <v>8.3333333333333329E-2</v>
      </c>
      <c r="L6441" s="33">
        <f>Table1[[#This Row],[number doses per hour]]*INDEX(Table2[price per dose],Table1[[#This Row],[Drug ID]])</f>
        <v>1.448055119047619</v>
      </c>
      <c r="M6441" s="11" t="b">
        <f>AND(Table1[[#This Row],[hour of cancellation 0 to 23]]&gt;=0,Table1[[#This Row],[hour of cancellation 0 to 23]]&lt;=23)</f>
        <v>1</v>
      </c>
    </row>
    <row r="6442" spans="1:13" x14ac:dyDescent="0.3">
      <c r="A6442" s="1">
        <v>6441</v>
      </c>
      <c r="B6442" s="1">
        <v>6</v>
      </c>
      <c r="C6442" s="2">
        <v>41191.939920140823</v>
      </c>
      <c r="D6442" s="2">
        <v>41251.939583333333</v>
      </c>
      <c r="E6442" s="1">
        <v>24</v>
      </c>
      <c r="F6442" s="2">
        <v>41194.620259124538</v>
      </c>
      <c r="G6442" s="1">
        <v>0</v>
      </c>
      <c r="H6442" s="32">
        <f>IFERROR(HOUR(Table1[[#This Row],[Cancel Date/time]])+MINUTE(Table1[[#This Row],[Cancel Date/time]])/60,"not cancelled")</f>
        <v>14.883333333333333</v>
      </c>
      <c r="I6442" s="47">
        <f>IFERROR(ROUND(Table1[[#This Row],[cancellation time decimal]],0),"not cancelled")</f>
        <v>15</v>
      </c>
      <c r="J6442" s="10">
        <f>IFERROR(MOD(Table1[[#This Row],[cancellation hour rounded]],24),"not cancelled")</f>
        <v>15</v>
      </c>
      <c r="K6442" s="32">
        <f>1/Table1[[#This Row],[Duration (Time between doses '[in hours'])]]</f>
        <v>4.1666666666666664E-2</v>
      </c>
      <c r="L6442" s="33">
        <f>Table1[[#This Row],[number doses per hour]]*INDEX(Table2[price per dose],Table1[[#This Row],[Drug ID]])</f>
        <v>0.35218749999999999</v>
      </c>
      <c r="M6442" s="11" t="b">
        <f>AND(Table1[[#This Row],[hour of cancellation 0 to 23]]&gt;=0,Table1[[#This Row],[hour of cancellation 0 to 23]]&lt;=23)</f>
        <v>1</v>
      </c>
    </row>
    <row r="6443" spans="1:13" x14ac:dyDescent="0.3">
      <c r="A6443" s="1">
        <v>6442</v>
      </c>
      <c r="B6443" s="1">
        <v>6</v>
      </c>
      <c r="C6443" s="2">
        <v>41191.994844245026</v>
      </c>
      <c r="D6443" s="2">
        <v>41251.994444444448</v>
      </c>
      <c r="E6443" s="1">
        <v>24</v>
      </c>
      <c r="F6443" s="2">
        <v>41196.338239569835</v>
      </c>
      <c r="G6443" s="1">
        <v>0</v>
      </c>
      <c r="H6443" s="32">
        <f>IFERROR(HOUR(Table1[[#This Row],[Cancel Date/time]])+MINUTE(Table1[[#This Row],[Cancel Date/time]])/60,"not cancelled")</f>
        <v>8.1166666666666671</v>
      </c>
      <c r="I6443" s="47">
        <f>IFERROR(ROUND(Table1[[#This Row],[cancellation time decimal]],0),"not cancelled")</f>
        <v>8</v>
      </c>
      <c r="J6443" s="10">
        <f>IFERROR(MOD(Table1[[#This Row],[cancellation hour rounded]],24),"not cancelled")</f>
        <v>8</v>
      </c>
      <c r="K6443" s="32">
        <f>1/Table1[[#This Row],[Duration (Time between doses '[in hours'])]]</f>
        <v>4.1666666666666664E-2</v>
      </c>
      <c r="L6443" s="33">
        <f>Table1[[#This Row],[number doses per hour]]*INDEX(Table2[price per dose],Table1[[#This Row],[Drug ID]])</f>
        <v>0.35218749999999999</v>
      </c>
      <c r="M6443" s="11" t="b">
        <f>AND(Table1[[#This Row],[hour of cancellation 0 to 23]]&gt;=0,Table1[[#This Row],[hour of cancellation 0 to 23]]&lt;=23)</f>
        <v>1</v>
      </c>
    </row>
    <row r="6444" spans="1:13" x14ac:dyDescent="0.3">
      <c r="A6444" s="1">
        <v>6443</v>
      </c>
      <c r="B6444" s="1">
        <v>6</v>
      </c>
      <c r="C6444" s="2">
        <v>41192.012299359689</v>
      </c>
      <c r="D6444" s="2">
        <v>41252.011805555558</v>
      </c>
      <c r="E6444" s="1">
        <v>24</v>
      </c>
      <c r="F6444" s="2">
        <v>41211.476149065515</v>
      </c>
      <c r="G6444" s="1">
        <v>0</v>
      </c>
      <c r="H6444" s="32">
        <f>IFERROR(HOUR(Table1[[#This Row],[Cancel Date/time]])+MINUTE(Table1[[#This Row],[Cancel Date/time]])/60,"not cancelled")</f>
        <v>11.416666666666666</v>
      </c>
      <c r="I6444" s="47">
        <f>IFERROR(ROUND(Table1[[#This Row],[cancellation time decimal]],0),"not cancelled")</f>
        <v>11</v>
      </c>
      <c r="J6444" s="10">
        <f>IFERROR(MOD(Table1[[#This Row],[cancellation hour rounded]],24),"not cancelled")</f>
        <v>11</v>
      </c>
      <c r="K6444" s="32">
        <f>1/Table1[[#This Row],[Duration (Time between doses '[in hours'])]]</f>
        <v>4.1666666666666664E-2</v>
      </c>
      <c r="L6444" s="33">
        <f>Table1[[#This Row],[number doses per hour]]*INDEX(Table2[price per dose],Table1[[#This Row],[Drug ID]])</f>
        <v>0.35218749999999999</v>
      </c>
      <c r="M6444" s="11" t="b">
        <f>AND(Table1[[#This Row],[hour of cancellation 0 to 23]]&gt;=0,Table1[[#This Row],[hour of cancellation 0 to 23]]&lt;=23)</f>
        <v>1</v>
      </c>
    </row>
    <row r="6445" spans="1:13" x14ac:dyDescent="0.3">
      <c r="A6445" s="1">
        <v>6444</v>
      </c>
      <c r="B6445" s="1">
        <v>3</v>
      </c>
      <c r="C6445" s="2">
        <v>41192.024631124485</v>
      </c>
      <c r="D6445" s="2">
        <v>41252.024305555555</v>
      </c>
      <c r="E6445" s="1">
        <v>24</v>
      </c>
      <c r="F6445" s="2">
        <v>41195.011069824533</v>
      </c>
      <c r="G6445" s="1">
        <v>0</v>
      </c>
      <c r="H6445" s="32">
        <f>IFERROR(HOUR(Table1[[#This Row],[Cancel Date/time]])+MINUTE(Table1[[#This Row],[Cancel Date/time]])/60,"not cancelled")</f>
        <v>0.25</v>
      </c>
      <c r="I6445" s="47">
        <f>IFERROR(ROUND(Table1[[#This Row],[cancellation time decimal]],0),"not cancelled")</f>
        <v>0</v>
      </c>
      <c r="J6445" s="10">
        <f>IFERROR(MOD(Table1[[#This Row],[cancellation hour rounded]],24),"not cancelled")</f>
        <v>0</v>
      </c>
      <c r="K6445" s="32">
        <f>1/Table1[[#This Row],[Duration (Time between doses '[in hours'])]]</f>
        <v>4.1666666666666664E-2</v>
      </c>
      <c r="L6445" s="33">
        <f>Table1[[#This Row],[number doses per hour]]*INDEX(Table2[price per dose],Table1[[#This Row],[Drug ID]])</f>
        <v>0.18133000000000002</v>
      </c>
      <c r="M6445" s="11" t="b">
        <f>AND(Table1[[#This Row],[hour of cancellation 0 to 23]]&gt;=0,Table1[[#This Row],[hour of cancellation 0 to 23]]&lt;=23)</f>
        <v>1</v>
      </c>
    </row>
    <row r="6446" spans="1:13" x14ac:dyDescent="0.3">
      <c r="A6446" s="1">
        <v>6445</v>
      </c>
      <c r="B6446" s="1">
        <v>3</v>
      </c>
      <c r="C6446" s="2">
        <v>41192.135686083719</v>
      </c>
      <c r="D6446" s="2">
        <v>41252.135416666664</v>
      </c>
      <c r="E6446" s="1">
        <v>24</v>
      </c>
      <c r="F6446" s="2">
        <v>41192.660385808798</v>
      </c>
      <c r="G6446" s="1">
        <v>0</v>
      </c>
      <c r="H6446" s="32">
        <f>IFERROR(HOUR(Table1[[#This Row],[Cancel Date/time]])+MINUTE(Table1[[#This Row],[Cancel Date/time]])/60,"not cancelled")</f>
        <v>15.833333333333334</v>
      </c>
      <c r="I6446" s="47">
        <f>IFERROR(ROUND(Table1[[#This Row],[cancellation time decimal]],0),"not cancelled")</f>
        <v>16</v>
      </c>
      <c r="J6446" s="10">
        <f>IFERROR(MOD(Table1[[#This Row],[cancellation hour rounded]],24),"not cancelled")</f>
        <v>16</v>
      </c>
      <c r="K6446" s="32">
        <f>1/Table1[[#This Row],[Duration (Time between doses '[in hours'])]]</f>
        <v>4.1666666666666664E-2</v>
      </c>
      <c r="L6446" s="33">
        <f>Table1[[#This Row],[number doses per hour]]*INDEX(Table2[price per dose],Table1[[#This Row],[Drug ID]])</f>
        <v>0.18133000000000002</v>
      </c>
      <c r="M6446" s="11" t="b">
        <f>AND(Table1[[#This Row],[hour of cancellation 0 to 23]]&gt;=0,Table1[[#This Row],[hour of cancellation 0 to 23]]&lt;=23)</f>
        <v>1</v>
      </c>
    </row>
    <row r="6447" spans="1:13" x14ac:dyDescent="0.3">
      <c r="A6447" s="1">
        <v>6446</v>
      </c>
      <c r="B6447" s="1">
        <v>2</v>
      </c>
      <c r="C6447" s="2">
        <v>41192.356021543885</v>
      </c>
      <c r="D6447" s="2">
        <v>41252.355555555558</v>
      </c>
      <c r="E6447" s="1">
        <v>10</v>
      </c>
      <c r="F6447" s="2">
        <v>41193.491264737742</v>
      </c>
      <c r="G6447" s="1">
        <v>0</v>
      </c>
      <c r="H6447" s="32">
        <f>IFERROR(HOUR(Table1[[#This Row],[Cancel Date/time]])+MINUTE(Table1[[#This Row],[Cancel Date/time]])/60,"not cancelled")</f>
        <v>11.783333333333333</v>
      </c>
      <c r="I6447" s="47">
        <f>IFERROR(ROUND(Table1[[#This Row],[cancellation time decimal]],0),"not cancelled")</f>
        <v>12</v>
      </c>
      <c r="J6447" s="10">
        <f>IFERROR(MOD(Table1[[#This Row],[cancellation hour rounded]],24),"not cancelled")</f>
        <v>12</v>
      </c>
      <c r="K6447" s="32">
        <f>1/Table1[[#This Row],[Duration (Time between doses '[in hours'])]]</f>
        <v>0.1</v>
      </c>
      <c r="L6447" s="33">
        <f>Table1[[#This Row],[number doses per hour]]*INDEX(Table2[price per dose],Table1[[#This Row],[Drug ID]])</f>
        <v>0.84959999999999969</v>
      </c>
      <c r="M6447" s="11" t="b">
        <f>AND(Table1[[#This Row],[hour of cancellation 0 to 23]]&gt;=0,Table1[[#This Row],[hour of cancellation 0 to 23]]&lt;=23)</f>
        <v>1</v>
      </c>
    </row>
    <row r="6448" spans="1:13" x14ac:dyDescent="0.3">
      <c r="A6448" s="1">
        <v>6447</v>
      </c>
      <c r="B6448" s="1">
        <v>4</v>
      </c>
      <c r="C6448" s="2">
        <v>41192.403653660309</v>
      </c>
      <c r="D6448" s="2">
        <v>41252.40347222222</v>
      </c>
      <c r="E6448" s="1">
        <v>12</v>
      </c>
      <c r="F6448" s="2">
        <v>41193.646735671806</v>
      </c>
      <c r="G6448" s="1">
        <v>0</v>
      </c>
      <c r="H6448" s="32">
        <f>IFERROR(HOUR(Table1[[#This Row],[Cancel Date/time]])+MINUTE(Table1[[#This Row],[Cancel Date/time]])/60,"not cancelled")</f>
        <v>15.516666666666667</v>
      </c>
      <c r="I6448" s="47">
        <f>IFERROR(ROUND(Table1[[#This Row],[cancellation time decimal]],0),"not cancelled")</f>
        <v>16</v>
      </c>
      <c r="J6448" s="10">
        <f>IFERROR(MOD(Table1[[#This Row],[cancellation hour rounded]],24),"not cancelled")</f>
        <v>16</v>
      </c>
      <c r="K6448" s="32">
        <f>1/Table1[[#This Row],[Duration (Time between doses '[in hours'])]]</f>
        <v>8.3333333333333329E-2</v>
      </c>
      <c r="L6448" s="33">
        <f>Table1[[#This Row],[number doses per hour]]*INDEX(Table2[price per dose],Table1[[#This Row],[Drug ID]])</f>
        <v>1.448055119047619</v>
      </c>
      <c r="M6448" s="11" t="b">
        <f>AND(Table1[[#This Row],[hour of cancellation 0 to 23]]&gt;=0,Table1[[#This Row],[hour of cancellation 0 to 23]]&lt;=23)</f>
        <v>1</v>
      </c>
    </row>
    <row r="6449" spans="1:13" hidden="1" x14ac:dyDescent="0.3">
      <c r="A6449" s="1">
        <v>6448</v>
      </c>
      <c r="B6449" s="1">
        <v>3</v>
      </c>
      <c r="C6449" s="2">
        <v>41192.38110759441</v>
      </c>
      <c r="D6449" s="2">
        <v>41195.422126109981</v>
      </c>
      <c r="E6449" s="1">
        <v>24</v>
      </c>
      <c r="F6449" s="2" t="s">
        <v>5</v>
      </c>
      <c r="G6449" s="1">
        <v>0</v>
      </c>
      <c r="H6449" s="32" t="str">
        <f>IFERROR(HOUR(Table1[[#This Row],[Cancel Date/time]])+MINUTE(Table1[[#This Row],[Cancel Date/time]])/60,"not cancelled")</f>
        <v>not cancelled</v>
      </c>
      <c r="I6449" s="47" t="str">
        <f>IFERROR(ROUND(Table1[[#This Row],[cancellation time decimal]],0),"not cancelled")</f>
        <v>not cancelled</v>
      </c>
      <c r="J6449" s="10" t="str">
        <f>IFERROR(MOD(Table1[[#This Row],[cancellation hour rounded]],24),"not cancelled")</f>
        <v>not cancelled</v>
      </c>
      <c r="K6449" s="32">
        <f>1/Table1[[#This Row],[Duration (Time between doses '[in hours'])]]</f>
        <v>4.1666666666666664E-2</v>
      </c>
      <c r="L6449" s="33">
        <f>Table1[[#This Row],[number doses per hour]]*INDEX(Table2[price per dose],Table1[[#This Row],[Drug ID]])</f>
        <v>0.18133000000000002</v>
      </c>
      <c r="M6449" s="11" t="b">
        <f>AND(Table1[[#This Row],[hour of cancellation 0 to 23]]&gt;=0,Table1[[#This Row],[hour of cancellation 0 to 23]]&lt;=23)</f>
        <v>0</v>
      </c>
    </row>
    <row r="6450" spans="1:13" hidden="1" x14ac:dyDescent="0.3">
      <c r="A6450" s="1">
        <v>6449</v>
      </c>
      <c r="B6450" s="1">
        <v>1</v>
      </c>
      <c r="C6450" s="2">
        <v>41192.454141202463</v>
      </c>
      <c r="D6450" s="2">
        <v>41194.662290236571</v>
      </c>
      <c r="E6450" s="1">
        <v>8</v>
      </c>
      <c r="F6450" s="2" t="s">
        <v>5</v>
      </c>
      <c r="G6450" s="1">
        <v>0</v>
      </c>
      <c r="H6450" s="32" t="str">
        <f>IFERROR(HOUR(Table1[[#This Row],[Cancel Date/time]])+MINUTE(Table1[[#This Row],[Cancel Date/time]])/60,"not cancelled")</f>
        <v>not cancelled</v>
      </c>
      <c r="I6450" s="47" t="str">
        <f>IFERROR(ROUND(Table1[[#This Row],[cancellation time decimal]],0),"not cancelled")</f>
        <v>not cancelled</v>
      </c>
      <c r="J6450" s="10" t="str">
        <f>IFERROR(MOD(Table1[[#This Row],[cancellation hour rounded]],24),"not cancelled")</f>
        <v>not cancelled</v>
      </c>
      <c r="K6450" s="32">
        <f>1/Table1[[#This Row],[Duration (Time between doses '[in hours'])]]</f>
        <v>0.125</v>
      </c>
      <c r="L6450" s="33">
        <f>Table1[[#This Row],[number doses per hour]]*INDEX(Table2[price per dose],Table1[[#This Row],[Drug ID]])</f>
        <v>0.84929166666666667</v>
      </c>
      <c r="M6450" s="11" t="b">
        <f>AND(Table1[[#This Row],[hour of cancellation 0 to 23]]&gt;=0,Table1[[#This Row],[hour of cancellation 0 to 23]]&lt;=23)</f>
        <v>0</v>
      </c>
    </row>
    <row r="6451" spans="1:13" x14ac:dyDescent="0.3">
      <c r="A6451" s="1">
        <v>6450</v>
      </c>
      <c r="B6451" s="1">
        <v>2</v>
      </c>
      <c r="C6451" s="2">
        <v>41192.42837874229</v>
      </c>
      <c r="D6451" s="2">
        <v>41252.427777777775</v>
      </c>
      <c r="E6451" s="1">
        <v>10</v>
      </c>
      <c r="F6451" s="2">
        <v>41193.323945225937</v>
      </c>
      <c r="G6451" s="1">
        <v>0</v>
      </c>
      <c r="H6451" s="32">
        <f>IFERROR(HOUR(Table1[[#This Row],[Cancel Date/time]])+MINUTE(Table1[[#This Row],[Cancel Date/time]])/60,"not cancelled")</f>
        <v>7.7666666666666666</v>
      </c>
      <c r="I6451" s="47">
        <f>IFERROR(ROUND(Table1[[#This Row],[cancellation time decimal]],0),"not cancelled")</f>
        <v>8</v>
      </c>
      <c r="J6451" s="10">
        <f>IFERROR(MOD(Table1[[#This Row],[cancellation hour rounded]],24),"not cancelled")</f>
        <v>8</v>
      </c>
      <c r="K6451" s="32">
        <f>1/Table1[[#This Row],[Duration (Time between doses '[in hours'])]]</f>
        <v>0.1</v>
      </c>
      <c r="L6451" s="33">
        <f>Table1[[#This Row],[number doses per hour]]*INDEX(Table2[price per dose],Table1[[#This Row],[Drug ID]])</f>
        <v>0.84959999999999969</v>
      </c>
      <c r="M6451" s="11" t="b">
        <f>AND(Table1[[#This Row],[hour of cancellation 0 to 23]]&gt;=0,Table1[[#This Row],[hour of cancellation 0 to 23]]&lt;=23)</f>
        <v>1</v>
      </c>
    </row>
    <row r="6452" spans="1:13" hidden="1" x14ac:dyDescent="0.3">
      <c r="A6452" s="1">
        <v>6451</v>
      </c>
      <c r="B6452" s="1">
        <v>7</v>
      </c>
      <c r="C6452" s="2">
        <v>41192.453042062363</v>
      </c>
      <c r="D6452" s="2">
        <v>41194.744681223136</v>
      </c>
      <c r="E6452" s="1">
        <v>24</v>
      </c>
      <c r="F6452" s="2" t="s">
        <v>5</v>
      </c>
      <c r="G6452" s="1">
        <v>0</v>
      </c>
      <c r="H6452" s="32" t="str">
        <f>IFERROR(HOUR(Table1[[#This Row],[Cancel Date/time]])+MINUTE(Table1[[#This Row],[Cancel Date/time]])/60,"not cancelled")</f>
        <v>not cancelled</v>
      </c>
      <c r="I6452" s="47" t="str">
        <f>IFERROR(ROUND(Table1[[#This Row],[cancellation time decimal]],0),"not cancelled")</f>
        <v>not cancelled</v>
      </c>
      <c r="J6452" s="10" t="str">
        <f>IFERROR(MOD(Table1[[#This Row],[cancellation hour rounded]],24),"not cancelled")</f>
        <v>not cancelled</v>
      </c>
      <c r="K6452" s="32">
        <f>1/Table1[[#This Row],[Duration (Time between doses '[in hours'])]]</f>
        <v>4.1666666666666664E-2</v>
      </c>
      <c r="L6452" s="33">
        <f>Table1[[#This Row],[number doses per hour]]*INDEX(Table2[price per dose],Table1[[#This Row],[Drug ID]])</f>
        <v>1.2958049999999997</v>
      </c>
      <c r="M6452" s="11" t="b">
        <f>AND(Table1[[#This Row],[hour of cancellation 0 to 23]]&gt;=0,Table1[[#This Row],[hour of cancellation 0 to 23]]&lt;=23)</f>
        <v>0</v>
      </c>
    </row>
    <row r="6453" spans="1:13" hidden="1" x14ac:dyDescent="0.3">
      <c r="A6453" s="1">
        <v>6452</v>
      </c>
      <c r="B6453" s="1">
        <v>7</v>
      </c>
      <c r="C6453" s="2">
        <v>41192.445090931222</v>
      </c>
      <c r="D6453" s="2">
        <v>41195.152777777781</v>
      </c>
      <c r="E6453" s="1">
        <v>24</v>
      </c>
      <c r="F6453" s="2" t="s">
        <v>5</v>
      </c>
      <c r="G6453" s="1">
        <v>0</v>
      </c>
      <c r="H6453" s="32" t="str">
        <f>IFERROR(HOUR(Table1[[#This Row],[Cancel Date/time]])+MINUTE(Table1[[#This Row],[Cancel Date/time]])/60,"not cancelled")</f>
        <v>not cancelled</v>
      </c>
      <c r="I6453" s="47" t="str">
        <f>IFERROR(ROUND(Table1[[#This Row],[cancellation time decimal]],0),"not cancelled")</f>
        <v>not cancelled</v>
      </c>
      <c r="J6453" s="10" t="str">
        <f>IFERROR(MOD(Table1[[#This Row],[cancellation hour rounded]],24),"not cancelled")</f>
        <v>not cancelled</v>
      </c>
      <c r="K6453" s="32">
        <f>1/Table1[[#This Row],[Duration (Time between doses '[in hours'])]]</f>
        <v>4.1666666666666664E-2</v>
      </c>
      <c r="L6453" s="33">
        <f>Table1[[#This Row],[number doses per hour]]*INDEX(Table2[price per dose],Table1[[#This Row],[Drug ID]])</f>
        <v>1.2958049999999997</v>
      </c>
      <c r="M6453" s="11" t="b">
        <f>AND(Table1[[#This Row],[hour of cancellation 0 to 23]]&gt;=0,Table1[[#This Row],[hour of cancellation 0 to 23]]&lt;=23)</f>
        <v>0</v>
      </c>
    </row>
    <row r="6454" spans="1:13" x14ac:dyDescent="0.3">
      <c r="A6454" s="1">
        <v>6453</v>
      </c>
      <c r="B6454" s="1">
        <v>6</v>
      </c>
      <c r="C6454" s="2">
        <v>41192.422742308285</v>
      </c>
      <c r="D6454" s="2">
        <v>41252.422222222223</v>
      </c>
      <c r="E6454" s="1">
        <v>24</v>
      </c>
      <c r="F6454" s="2">
        <v>41198.507664211822</v>
      </c>
      <c r="G6454" s="1">
        <v>0</v>
      </c>
      <c r="H6454" s="32">
        <f>IFERROR(HOUR(Table1[[#This Row],[Cancel Date/time]])+MINUTE(Table1[[#This Row],[Cancel Date/time]])/60,"not cancelled")</f>
        <v>12.183333333333334</v>
      </c>
      <c r="I6454" s="47">
        <f>IFERROR(ROUND(Table1[[#This Row],[cancellation time decimal]],0),"not cancelled")</f>
        <v>12</v>
      </c>
      <c r="J6454" s="10">
        <f>IFERROR(MOD(Table1[[#This Row],[cancellation hour rounded]],24),"not cancelled")</f>
        <v>12</v>
      </c>
      <c r="K6454" s="32">
        <f>1/Table1[[#This Row],[Duration (Time between doses '[in hours'])]]</f>
        <v>4.1666666666666664E-2</v>
      </c>
      <c r="L6454" s="33">
        <f>Table1[[#This Row],[number doses per hour]]*INDEX(Table2[price per dose],Table1[[#This Row],[Drug ID]])</f>
        <v>0.35218749999999999</v>
      </c>
      <c r="M6454" s="11" t="b">
        <f>AND(Table1[[#This Row],[hour of cancellation 0 to 23]]&gt;=0,Table1[[#This Row],[hour of cancellation 0 to 23]]&lt;=23)</f>
        <v>1</v>
      </c>
    </row>
    <row r="6455" spans="1:13" x14ac:dyDescent="0.3">
      <c r="A6455" s="1">
        <v>6454</v>
      </c>
      <c r="B6455" s="1">
        <v>2</v>
      </c>
      <c r="C6455" s="2">
        <v>41192.435614030488</v>
      </c>
      <c r="D6455" s="2">
        <v>41252.435416666667</v>
      </c>
      <c r="E6455" s="1">
        <v>10</v>
      </c>
      <c r="F6455" s="2">
        <v>41193.552902710675</v>
      </c>
      <c r="G6455" s="1">
        <v>0</v>
      </c>
      <c r="H6455" s="32">
        <f>IFERROR(HOUR(Table1[[#This Row],[Cancel Date/time]])+MINUTE(Table1[[#This Row],[Cancel Date/time]])/60,"not cancelled")</f>
        <v>13.266666666666667</v>
      </c>
      <c r="I6455" s="47">
        <f>IFERROR(ROUND(Table1[[#This Row],[cancellation time decimal]],0),"not cancelled")</f>
        <v>13</v>
      </c>
      <c r="J6455" s="10">
        <f>IFERROR(MOD(Table1[[#This Row],[cancellation hour rounded]],24),"not cancelled")</f>
        <v>13</v>
      </c>
      <c r="K6455" s="32">
        <f>1/Table1[[#This Row],[Duration (Time between doses '[in hours'])]]</f>
        <v>0.1</v>
      </c>
      <c r="L6455" s="33">
        <f>Table1[[#This Row],[number doses per hour]]*INDEX(Table2[price per dose],Table1[[#This Row],[Drug ID]])</f>
        <v>0.84959999999999969</v>
      </c>
      <c r="M6455" s="11" t="b">
        <f>AND(Table1[[#This Row],[hour of cancellation 0 to 23]]&gt;=0,Table1[[#This Row],[hour of cancellation 0 to 23]]&lt;=23)</f>
        <v>1</v>
      </c>
    </row>
    <row r="6456" spans="1:13" x14ac:dyDescent="0.3">
      <c r="A6456" s="1">
        <v>6455</v>
      </c>
      <c r="B6456" s="1">
        <v>1</v>
      </c>
      <c r="C6456" s="2">
        <v>41192.442907091558</v>
      </c>
      <c r="D6456" s="2">
        <v>41252.442361111105</v>
      </c>
      <c r="E6456" s="1">
        <v>8</v>
      </c>
      <c r="F6456" s="2">
        <v>41193.591754078298</v>
      </c>
      <c r="G6456" s="1">
        <v>0</v>
      </c>
      <c r="H6456" s="32">
        <f>IFERROR(HOUR(Table1[[#This Row],[Cancel Date/time]])+MINUTE(Table1[[#This Row],[Cancel Date/time]])/60,"not cancelled")</f>
        <v>14.2</v>
      </c>
      <c r="I6456" s="47">
        <f>IFERROR(ROUND(Table1[[#This Row],[cancellation time decimal]],0),"not cancelled")</f>
        <v>14</v>
      </c>
      <c r="J6456" s="10">
        <f>IFERROR(MOD(Table1[[#This Row],[cancellation hour rounded]],24),"not cancelled")</f>
        <v>14</v>
      </c>
      <c r="K6456" s="32">
        <f>1/Table1[[#This Row],[Duration (Time between doses '[in hours'])]]</f>
        <v>0.125</v>
      </c>
      <c r="L6456" s="33">
        <f>Table1[[#This Row],[number doses per hour]]*INDEX(Table2[price per dose],Table1[[#This Row],[Drug ID]])</f>
        <v>0.84929166666666667</v>
      </c>
      <c r="M6456" s="11" t="b">
        <f>AND(Table1[[#This Row],[hour of cancellation 0 to 23]]&gt;=0,Table1[[#This Row],[hour of cancellation 0 to 23]]&lt;=23)</f>
        <v>1</v>
      </c>
    </row>
    <row r="6457" spans="1:13" x14ac:dyDescent="0.3">
      <c r="A6457" s="1">
        <v>6456</v>
      </c>
      <c r="B6457" s="1">
        <v>1</v>
      </c>
      <c r="C6457" s="2">
        <v>41192.463822566919</v>
      </c>
      <c r="D6457" s="2">
        <v>41252.463194444448</v>
      </c>
      <c r="E6457" s="1">
        <v>8</v>
      </c>
      <c r="F6457" s="2">
        <v>41193.45304298558</v>
      </c>
      <c r="G6457" s="1">
        <v>0</v>
      </c>
      <c r="H6457" s="32">
        <f>IFERROR(HOUR(Table1[[#This Row],[Cancel Date/time]])+MINUTE(Table1[[#This Row],[Cancel Date/time]])/60,"not cancelled")</f>
        <v>10.866666666666667</v>
      </c>
      <c r="I6457" s="47">
        <f>IFERROR(ROUND(Table1[[#This Row],[cancellation time decimal]],0),"not cancelled")</f>
        <v>11</v>
      </c>
      <c r="J6457" s="10">
        <f>IFERROR(MOD(Table1[[#This Row],[cancellation hour rounded]],24),"not cancelled")</f>
        <v>11</v>
      </c>
      <c r="K6457" s="32">
        <f>1/Table1[[#This Row],[Duration (Time between doses '[in hours'])]]</f>
        <v>0.125</v>
      </c>
      <c r="L6457" s="33">
        <f>Table1[[#This Row],[number doses per hour]]*INDEX(Table2[price per dose],Table1[[#This Row],[Drug ID]])</f>
        <v>0.84929166666666667</v>
      </c>
      <c r="M6457" s="11" t="b">
        <f>AND(Table1[[#This Row],[hour of cancellation 0 to 23]]&gt;=0,Table1[[#This Row],[hour of cancellation 0 to 23]]&lt;=23)</f>
        <v>1</v>
      </c>
    </row>
    <row r="6458" spans="1:13" hidden="1" x14ac:dyDescent="0.3">
      <c r="A6458" s="1">
        <v>6457</v>
      </c>
      <c r="B6458" s="1">
        <v>4</v>
      </c>
      <c r="C6458" s="2">
        <v>41192.572820409281</v>
      </c>
      <c r="D6458" s="2">
        <v>41197.239140491431</v>
      </c>
      <c r="E6458" s="1">
        <v>12</v>
      </c>
      <c r="F6458" s="2" t="s">
        <v>5</v>
      </c>
      <c r="G6458" s="1">
        <v>0</v>
      </c>
      <c r="H6458" s="32" t="str">
        <f>IFERROR(HOUR(Table1[[#This Row],[Cancel Date/time]])+MINUTE(Table1[[#This Row],[Cancel Date/time]])/60,"not cancelled")</f>
        <v>not cancelled</v>
      </c>
      <c r="I6458" s="47" t="str">
        <f>IFERROR(ROUND(Table1[[#This Row],[cancellation time decimal]],0),"not cancelled")</f>
        <v>not cancelled</v>
      </c>
      <c r="J6458" s="10" t="str">
        <f>IFERROR(MOD(Table1[[#This Row],[cancellation hour rounded]],24),"not cancelled")</f>
        <v>not cancelled</v>
      </c>
      <c r="K6458" s="32">
        <f>1/Table1[[#This Row],[Duration (Time between doses '[in hours'])]]</f>
        <v>8.3333333333333329E-2</v>
      </c>
      <c r="L6458" s="33">
        <f>Table1[[#This Row],[number doses per hour]]*INDEX(Table2[price per dose],Table1[[#This Row],[Drug ID]])</f>
        <v>1.448055119047619</v>
      </c>
      <c r="M6458" s="11" t="b">
        <f>AND(Table1[[#This Row],[hour of cancellation 0 to 23]]&gt;=0,Table1[[#This Row],[hour of cancellation 0 to 23]]&lt;=23)</f>
        <v>0</v>
      </c>
    </row>
    <row r="6459" spans="1:13" x14ac:dyDescent="0.3">
      <c r="A6459" s="1">
        <v>6458</v>
      </c>
      <c r="B6459" s="1">
        <v>6</v>
      </c>
      <c r="C6459" s="2">
        <v>41192.618804742764</v>
      </c>
      <c r="D6459" s="2">
        <v>41252.618750000001</v>
      </c>
      <c r="E6459" s="1">
        <v>24</v>
      </c>
      <c r="F6459" s="2">
        <v>41199.39728565282</v>
      </c>
      <c r="G6459" s="1">
        <v>0</v>
      </c>
      <c r="H6459" s="32">
        <f>IFERROR(HOUR(Table1[[#This Row],[Cancel Date/time]])+MINUTE(Table1[[#This Row],[Cancel Date/time]])/60,"not cancelled")</f>
        <v>9.5333333333333332</v>
      </c>
      <c r="I6459" s="47">
        <f>IFERROR(ROUND(Table1[[#This Row],[cancellation time decimal]],0),"not cancelled")</f>
        <v>10</v>
      </c>
      <c r="J6459" s="10">
        <f>IFERROR(MOD(Table1[[#This Row],[cancellation hour rounded]],24),"not cancelled")</f>
        <v>10</v>
      </c>
      <c r="K6459" s="32">
        <f>1/Table1[[#This Row],[Duration (Time between doses '[in hours'])]]</f>
        <v>4.1666666666666664E-2</v>
      </c>
      <c r="L6459" s="33">
        <f>Table1[[#This Row],[number doses per hour]]*INDEX(Table2[price per dose],Table1[[#This Row],[Drug ID]])</f>
        <v>0.35218749999999999</v>
      </c>
      <c r="M6459" s="11" t="b">
        <f>AND(Table1[[#This Row],[hour of cancellation 0 to 23]]&gt;=0,Table1[[#This Row],[hour of cancellation 0 to 23]]&lt;=23)</f>
        <v>1</v>
      </c>
    </row>
    <row r="6460" spans="1:13" x14ac:dyDescent="0.3">
      <c r="A6460" s="1">
        <v>6459</v>
      </c>
      <c r="B6460" s="1">
        <v>2</v>
      </c>
      <c r="C6460" s="2">
        <v>41192.584344861258</v>
      </c>
      <c r="D6460" s="2">
        <v>41252.584027777782</v>
      </c>
      <c r="E6460" s="1">
        <v>10</v>
      </c>
      <c r="F6460" s="2">
        <v>41193.756400339349</v>
      </c>
      <c r="G6460" s="1">
        <v>0</v>
      </c>
      <c r="H6460" s="32">
        <f>IFERROR(HOUR(Table1[[#This Row],[Cancel Date/time]])+MINUTE(Table1[[#This Row],[Cancel Date/time]])/60,"not cancelled")</f>
        <v>18.149999999999999</v>
      </c>
      <c r="I6460" s="47">
        <f>IFERROR(ROUND(Table1[[#This Row],[cancellation time decimal]],0),"not cancelled")</f>
        <v>18</v>
      </c>
      <c r="J6460" s="10">
        <f>IFERROR(MOD(Table1[[#This Row],[cancellation hour rounded]],24),"not cancelled")</f>
        <v>18</v>
      </c>
      <c r="K6460" s="32">
        <f>1/Table1[[#This Row],[Duration (Time between doses '[in hours'])]]</f>
        <v>0.1</v>
      </c>
      <c r="L6460" s="33">
        <f>Table1[[#This Row],[number doses per hour]]*INDEX(Table2[price per dose],Table1[[#This Row],[Drug ID]])</f>
        <v>0.84959999999999969</v>
      </c>
      <c r="M6460" s="11" t="b">
        <f>AND(Table1[[#This Row],[hour of cancellation 0 to 23]]&gt;=0,Table1[[#This Row],[hour of cancellation 0 to 23]]&lt;=23)</f>
        <v>1</v>
      </c>
    </row>
    <row r="6461" spans="1:13" x14ac:dyDescent="0.3">
      <c r="A6461" s="1">
        <v>6460</v>
      </c>
      <c r="B6461" s="1">
        <v>5</v>
      </c>
      <c r="C6461" s="2">
        <v>41192.633151358154</v>
      </c>
      <c r="D6461" s="2">
        <v>41252.632638888892</v>
      </c>
      <c r="E6461" s="1">
        <v>24</v>
      </c>
      <c r="F6461" s="2">
        <v>41196.742117457667</v>
      </c>
      <c r="G6461" s="1">
        <v>0</v>
      </c>
      <c r="H6461" s="32">
        <f>IFERROR(HOUR(Table1[[#This Row],[Cancel Date/time]])+MINUTE(Table1[[#This Row],[Cancel Date/time]])/60,"not cancelled")</f>
        <v>17.8</v>
      </c>
      <c r="I6461" s="47">
        <f>IFERROR(ROUND(Table1[[#This Row],[cancellation time decimal]],0),"not cancelled")</f>
        <v>18</v>
      </c>
      <c r="J6461" s="10">
        <f>IFERROR(MOD(Table1[[#This Row],[cancellation hour rounded]],24),"not cancelled")</f>
        <v>18</v>
      </c>
      <c r="K6461" s="32">
        <f>1/Table1[[#This Row],[Duration (Time between doses '[in hours'])]]</f>
        <v>4.1666666666666664E-2</v>
      </c>
      <c r="L6461" s="33">
        <f>Table1[[#This Row],[number doses per hour]]*INDEX(Table2[price per dose],Table1[[#This Row],[Drug ID]])</f>
        <v>0.2815833333333333</v>
      </c>
      <c r="M6461" s="11" t="b">
        <f>AND(Table1[[#This Row],[hour of cancellation 0 to 23]]&gt;=0,Table1[[#This Row],[hour of cancellation 0 to 23]]&lt;=23)</f>
        <v>1</v>
      </c>
    </row>
    <row r="6462" spans="1:13" x14ac:dyDescent="0.3">
      <c r="A6462" s="1">
        <v>6461</v>
      </c>
      <c r="B6462" s="1">
        <v>1</v>
      </c>
      <c r="C6462" s="2">
        <v>41192.645372193401</v>
      </c>
      <c r="D6462" s="2">
        <v>41252.645138888889</v>
      </c>
      <c r="E6462" s="1">
        <v>12</v>
      </c>
      <c r="F6462" s="2">
        <v>41193.325400246642</v>
      </c>
      <c r="G6462" s="1">
        <v>0</v>
      </c>
      <c r="H6462" s="32">
        <f>IFERROR(HOUR(Table1[[#This Row],[Cancel Date/time]])+MINUTE(Table1[[#This Row],[Cancel Date/time]])/60,"not cancelled")</f>
        <v>7.8</v>
      </c>
      <c r="I6462" s="47">
        <f>IFERROR(ROUND(Table1[[#This Row],[cancellation time decimal]],0),"not cancelled")</f>
        <v>8</v>
      </c>
      <c r="J6462" s="10">
        <f>IFERROR(MOD(Table1[[#This Row],[cancellation hour rounded]],24),"not cancelled")</f>
        <v>8</v>
      </c>
      <c r="K6462" s="32">
        <f>1/Table1[[#This Row],[Duration (Time between doses '[in hours'])]]</f>
        <v>8.3333333333333329E-2</v>
      </c>
      <c r="L6462" s="33">
        <f>Table1[[#This Row],[number doses per hour]]*INDEX(Table2[price per dose],Table1[[#This Row],[Drug ID]])</f>
        <v>0.56619444444444444</v>
      </c>
      <c r="M6462" s="11" t="b">
        <f>AND(Table1[[#This Row],[hour of cancellation 0 to 23]]&gt;=0,Table1[[#This Row],[hour of cancellation 0 to 23]]&lt;=23)</f>
        <v>1</v>
      </c>
    </row>
    <row r="6463" spans="1:13" x14ac:dyDescent="0.3">
      <c r="A6463" s="1">
        <v>6462</v>
      </c>
      <c r="B6463" s="1">
        <v>7</v>
      </c>
      <c r="C6463" s="2">
        <v>41192.636675933471</v>
      </c>
      <c r="D6463" s="2">
        <v>41252.636111111111</v>
      </c>
      <c r="E6463" s="1">
        <v>24</v>
      </c>
      <c r="F6463" s="2">
        <v>41219.404691170945</v>
      </c>
      <c r="G6463" s="1">
        <v>0</v>
      </c>
      <c r="H6463" s="32">
        <f>IFERROR(HOUR(Table1[[#This Row],[Cancel Date/time]])+MINUTE(Table1[[#This Row],[Cancel Date/time]])/60,"not cancelled")</f>
        <v>9.6999999999999993</v>
      </c>
      <c r="I6463" s="47">
        <f>IFERROR(ROUND(Table1[[#This Row],[cancellation time decimal]],0),"not cancelled")</f>
        <v>10</v>
      </c>
      <c r="J6463" s="10">
        <f>IFERROR(MOD(Table1[[#This Row],[cancellation hour rounded]],24),"not cancelled")</f>
        <v>10</v>
      </c>
      <c r="K6463" s="32">
        <f>1/Table1[[#This Row],[Duration (Time between doses '[in hours'])]]</f>
        <v>4.1666666666666664E-2</v>
      </c>
      <c r="L6463" s="33">
        <f>Table1[[#This Row],[number doses per hour]]*INDEX(Table2[price per dose],Table1[[#This Row],[Drug ID]])</f>
        <v>1.2958049999999997</v>
      </c>
      <c r="M6463" s="11" t="b">
        <f>AND(Table1[[#This Row],[hour of cancellation 0 to 23]]&gt;=0,Table1[[#This Row],[hour of cancellation 0 to 23]]&lt;=23)</f>
        <v>1</v>
      </c>
    </row>
    <row r="6464" spans="1:13" x14ac:dyDescent="0.3">
      <c r="A6464" s="1">
        <v>6463</v>
      </c>
      <c r="B6464" s="1">
        <v>4</v>
      </c>
      <c r="C6464" s="2">
        <v>41192.640312326192</v>
      </c>
      <c r="D6464" s="2">
        <v>41252.640277777777</v>
      </c>
      <c r="E6464" s="1">
        <v>12</v>
      </c>
      <c r="F6464" s="2">
        <v>41196.52699994079</v>
      </c>
      <c r="G6464" s="1">
        <v>0</v>
      </c>
      <c r="H6464" s="32">
        <f>IFERROR(HOUR(Table1[[#This Row],[Cancel Date/time]])+MINUTE(Table1[[#This Row],[Cancel Date/time]])/60,"not cancelled")</f>
        <v>12.633333333333333</v>
      </c>
      <c r="I6464" s="47">
        <f>IFERROR(ROUND(Table1[[#This Row],[cancellation time decimal]],0),"not cancelled")</f>
        <v>13</v>
      </c>
      <c r="J6464" s="10">
        <f>IFERROR(MOD(Table1[[#This Row],[cancellation hour rounded]],24),"not cancelled")</f>
        <v>13</v>
      </c>
      <c r="K6464" s="32">
        <f>1/Table1[[#This Row],[Duration (Time between doses '[in hours'])]]</f>
        <v>8.3333333333333329E-2</v>
      </c>
      <c r="L6464" s="33">
        <f>Table1[[#This Row],[number doses per hour]]*INDEX(Table2[price per dose],Table1[[#This Row],[Drug ID]])</f>
        <v>1.448055119047619</v>
      </c>
      <c r="M6464" s="11" t="b">
        <f>AND(Table1[[#This Row],[hour of cancellation 0 to 23]]&gt;=0,Table1[[#This Row],[hour of cancellation 0 to 23]]&lt;=23)</f>
        <v>1</v>
      </c>
    </row>
    <row r="6465" spans="1:13" x14ac:dyDescent="0.3">
      <c r="A6465" s="1">
        <v>6464</v>
      </c>
      <c r="B6465" s="1">
        <v>2</v>
      </c>
      <c r="C6465" s="2">
        <v>41192.704853108036</v>
      </c>
      <c r="D6465" s="2">
        <v>41252.704166666663</v>
      </c>
      <c r="E6465" s="1">
        <v>10</v>
      </c>
      <c r="F6465" s="2">
        <v>41194.944759820908</v>
      </c>
      <c r="G6465" s="1">
        <v>0</v>
      </c>
      <c r="H6465" s="32">
        <f>IFERROR(HOUR(Table1[[#This Row],[Cancel Date/time]])+MINUTE(Table1[[#This Row],[Cancel Date/time]])/60,"not cancelled")</f>
        <v>22.666666666666668</v>
      </c>
      <c r="I6465" s="47">
        <f>IFERROR(ROUND(Table1[[#This Row],[cancellation time decimal]],0),"not cancelled")</f>
        <v>23</v>
      </c>
      <c r="J6465" s="10">
        <f>IFERROR(MOD(Table1[[#This Row],[cancellation hour rounded]],24),"not cancelled")</f>
        <v>23</v>
      </c>
      <c r="K6465" s="32">
        <f>1/Table1[[#This Row],[Duration (Time between doses '[in hours'])]]</f>
        <v>0.1</v>
      </c>
      <c r="L6465" s="33">
        <f>Table1[[#This Row],[number doses per hour]]*INDEX(Table2[price per dose],Table1[[#This Row],[Drug ID]])</f>
        <v>0.84959999999999969</v>
      </c>
      <c r="M6465" s="11" t="b">
        <f>AND(Table1[[#This Row],[hour of cancellation 0 to 23]]&gt;=0,Table1[[#This Row],[hour of cancellation 0 to 23]]&lt;=23)</f>
        <v>1</v>
      </c>
    </row>
    <row r="6466" spans="1:13" x14ac:dyDescent="0.3">
      <c r="A6466" s="1">
        <v>6465</v>
      </c>
      <c r="B6466" s="1">
        <v>3</v>
      </c>
      <c r="C6466" s="2">
        <v>41192.716508172693</v>
      </c>
      <c r="D6466" s="2">
        <v>41252.715972222228</v>
      </c>
      <c r="E6466" s="1">
        <v>24</v>
      </c>
      <c r="F6466" s="2">
        <v>41195.55824742539</v>
      </c>
      <c r="G6466" s="1">
        <v>0</v>
      </c>
      <c r="H6466" s="32">
        <f>IFERROR(HOUR(Table1[[#This Row],[Cancel Date/time]])+MINUTE(Table1[[#This Row],[Cancel Date/time]])/60,"not cancelled")</f>
        <v>13.383333333333333</v>
      </c>
      <c r="I6466" s="47">
        <f>IFERROR(ROUND(Table1[[#This Row],[cancellation time decimal]],0),"not cancelled")</f>
        <v>13</v>
      </c>
      <c r="J6466" s="10">
        <f>IFERROR(MOD(Table1[[#This Row],[cancellation hour rounded]],24),"not cancelled")</f>
        <v>13</v>
      </c>
      <c r="K6466" s="32">
        <f>1/Table1[[#This Row],[Duration (Time between doses '[in hours'])]]</f>
        <v>4.1666666666666664E-2</v>
      </c>
      <c r="L6466" s="33">
        <f>Table1[[#This Row],[number doses per hour]]*INDEX(Table2[price per dose],Table1[[#This Row],[Drug ID]])</f>
        <v>0.18133000000000002</v>
      </c>
      <c r="M6466" s="11" t="b">
        <f>AND(Table1[[#This Row],[hour of cancellation 0 to 23]]&gt;=0,Table1[[#This Row],[hour of cancellation 0 to 23]]&lt;=23)</f>
        <v>1</v>
      </c>
    </row>
    <row r="6467" spans="1:13" x14ac:dyDescent="0.3">
      <c r="A6467" s="1">
        <v>6466</v>
      </c>
      <c r="B6467" s="1">
        <v>1</v>
      </c>
      <c r="C6467" s="2">
        <v>41192.736506841182</v>
      </c>
      <c r="D6467" s="2">
        <v>41194.777777777781</v>
      </c>
      <c r="E6467" s="1">
        <v>12</v>
      </c>
      <c r="F6467" s="2">
        <v>41193.284400133169</v>
      </c>
      <c r="G6467" s="1">
        <v>0</v>
      </c>
      <c r="H6467" s="32">
        <f>IFERROR(HOUR(Table1[[#This Row],[Cancel Date/time]])+MINUTE(Table1[[#This Row],[Cancel Date/time]])/60,"not cancelled")</f>
        <v>6.8166666666666664</v>
      </c>
      <c r="I6467" s="47">
        <f>IFERROR(ROUND(Table1[[#This Row],[cancellation time decimal]],0),"not cancelled")</f>
        <v>7</v>
      </c>
      <c r="J6467" s="10">
        <f>IFERROR(MOD(Table1[[#This Row],[cancellation hour rounded]],24),"not cancelled")</f>
        <v>7</v>
      </c>
      <c r="K6467" s="32">
        <f>1/Table1[[#This Row],[Duration (Time between doses '[in hours'])]]</f>
        <v>8.3333333333333329E-2</v>
      </c>
      <c r="L6467" s="33">
        <f>Table1[[#This Row],[number doses per hour]]*INDEX(Table2[price per dose],Table1[[#This Row],[Drug ID]])</f>
        <v>0.56619444444444444</v>
      </c>
      <c r="M6467" s="11" t="b">
        <f>AND(Table1[[#This Row],[hour of cancellation 0 to 23]]&gt;=0,Table1[[#This Row],[hour of cancellation 0 to 23]]&lt;=23)</f>
        <v>1</v>
      </c>
    </row>
    <row r="6468" spans="1:13" x14ac:dyDescent="0.3">
      <c r="A6468" s="1">
        <v>6467</v>
      </c>
      <c r="B6468" s="1">
        <v>11</v>
      </c>
      <c r="C6468" s="2">
        <v>41192.728581029274</v>
      </c>
      <c r="D6468" s="2">
        <v>41252.728472222225</v>
      </c>
      <c r="E6468" s="1">
        <v>1</v>
      </c>
      <c r="F6468" s="2">
        <v>41199.402648774274</v>
      </c>
      <c r="G6468" s="1">
        <v>5</v>
      </c>
      <c r="H6468" s="32">
        <f>IFERROR(HOUR(Table1[[#This Row],[Cancel Date/time]])+MINUTE(Table1[[#This Row],[Cancel Date/time]])/60,"not cancelled")</f>
        <v>9.65</v>
      </c>
      <c r="I6468" s="47">
        <f>IFERROR(ROUND(Table1[[#This Row],[cancellation time decimal]],0),"not cancelled")</f>
        <v>10</v>
      </c>
      <c r="J6468" s="10">
        <f>IFERROR(MOD(Table1[[#This Row],[cancellation hour rounded]],24),"not cancelled")</f>
        <v>10</v>
      </c>
      <c r="K6468" s="32">
        <f>1/Table1[[#This Row],[Duration (Time between doses '[in hours'])]]</f>
        <v>1</v>
      </c>
      <c r="L6468" s="33">
        <f>Table1[[#This Row],[number doses per hour]]*INDEX(Table2[price per dose],Table1[[#This Row],[Drug ID]])</f>
        <v>1</v>
      </c>
      <c r="M6468" s="11" t="b">
        <f>AND(Table1[[#This Row],[hour of cancellation 0 to 23]]&gt;=0,Table1[[#This Row],[hour of cancellation 0 to 23]]&lt;=23)</f>
        <v>1</v>
      </c>
    </row>
    <row r="6469" spans="1:13" x14ac:dyDescent="0.3">
      <c r="A6469" s="1">
        <v>6468</v>
      </c>
      <c r="B6469" s="1">
        <v>3</v>
      </c>
      <c r="C6469" s="2">
        <v>41192.72909888166</v>
      </c>
      <c r="D6469" s="2">
        <v>41252.728472222225</v>
      </c>
      <c r="E6469" s="1">
        <v>24</v>
      </c>
      <c r="F6469" s="2">
        <v>41195.42795168492</v>
      </c>
      <c r="G6469" s="1">
        <v>0</v>
      </c>
      <c r="H6469" s="32">
        <f>IFERROR(HOUR(Table1[[#This Row],[Cancel Date/time]])+MINUTE(Table1[[#This Row],[Cancel Date/time]])/60,"not cancelled")</f>
        <v>10.266666666666667</v>
      </c>
      <c r="I6469" s="47">
        <f>IFERROR(ROUND(Table1[[#This Row],[cancellation time decimal]],0),"not cancelled")</f>
        <v>10</v>
      </c>
      <c r="J6469" s="10">
        <f>IFERROR(MOD(Table1[[#This Row],[cancellation hour rounded]],24),"not cancelled")</f>
        <v>10</v>
      </c>
      <c r="K6469" s="32">
        <f>1/Table1[[#This Row],[Duration (Time between doses '[in hours'])]]</f>
        <v>4.1666666666666664E-2</v>
      </c>
      <c r="L6469" s="33">
        <f>Table1[[#This Row],[number doses per hour]]*INDEX(Table2[price per dose],Table1[[#This Row],[Drug ID]])</f>
        <v>0.18133000000000002</v>
      </c>
      <c r="M6469" s="11" t="b">
        <f>AND(Table1[[#This Row],[hour of cancellation 0 to 23]]&gt;=0,Table1[[#This Row],[hour of cancellation 0 to 23]]&lt;=23)</f>
        <v>1</v>
      </c>
    </row>
    <row r="6470" spans="1:13" x14ac:dyDescent="0.3">
      <c r="A6470" s="1">
        <v>6469</v>
      </c>
      <c r="B6470" s="1">
        <v>2</v>
      </c>
      <c r="C6470" s="2">
        <v>41192.725654329493</v>
      </c>
      <c r="D6470" s="2">
        <v>41252.725000000006</v>
      </c>
      <c r="E6470" s="1">
        <v>10</v>
      </c>
      <c r="F6470" s="2">
        <v>41194.42551631431</v>
      </c>
      <c r="G6470" s="1">
        <v>0</v>
      </c>
      <c r="H6470" s="32">
        <f>IFERROR(HOUR(Table1[[#This Row],[Cancel Date/time]])+MINUTE(Table1[[#This Row],[Cancel Date/time]])/60,"not cancelled")</f>
        <v>10.199999999999999</v>
      </c>
      <c r="I6470" s="47">
        <f>IFERROR(ROUND(Table1[[#This Row],[cancellation time decimal]],0),"not cancelled")</f>
        <v>10</v>
      </c>
      <c r="J6470" s="10">
        <f>IFERROR(MOD(Table1[[#This Row],[cancellation hour rounded]],24),"not cancelled")</f>
        <v>10</v>
      </c>
      <c r="K6470" s="32">
        <f>1/Table1[[#This Row],[Duration (Time between doses '[in hours'])]]</f>
        <v>0.1</v>
      </c>
      <c r="L6470" s="33">
        <f>Table1[[#This Row],[number doses per hour]]*INDEX(Table2[price per dose],Table1[[#This Row],[Drug ID]])</f>
        <v>0.84959999999999969</v>
      </c>
      <c r="M6470" s="11" t="b">
        <f>AND(Table1[[#This Row],[hour of cancellation 0 to 23]]&gt;=0,Table1[[#This Row],[hour of cancellation 0 to 23]]&lt;=23)</f>
        <v>1</v>
      </c>
    </row>
    <row r="6471" spans="1:13" x14ac:dyDescent="0.3">
      <c r="A6471" s="1">
        <v>6470</v>
      </c>
      <c r="B6471" s="1">
        <v>3</v>
      </c>
      <c r="C6471" s="2">
        <v>41192.719319261421</v>
      </c>
      <c r="D6471" s="2">
        <v>41252.71875</v>
      </c>
      <c r="E6471" s="1">
        <v>24</v>
      </c>
      <c r="F6471" s="2">
        <v>41195.312596888871</v>
      </c>
      <c r="G6471" s="1">
        <v>0</v>
      </c>
      <c r="H6471" s="32">
        <f>IFERROR(HOUR(Table1[[#This Row],[Cancel Date/time]])+MINUTE(Table1[[#This Row],[Cancel Date/time]])/60,"not cancelled")</f>
        <v>7.5</v>
      </c>
      <c r="I6471" s="47">
        <f>IFERROR(ROUND(Table1[[#This Row],[cancellation time decimal]],0),"not cancelled")</f>
        <v>8</v>
      </c>
      <c r="J6471" s="10">
        <f>IFERROR(MOD(Table1[[#This Row],[cancellation hour rounded]],24),"not cancelled")</f>
        <v>8</v>
      </c>
      <c r="K6471" s="32">
        <f>1/Table1[[#This Row],[Duration (Time between doses '[in hours'])]]</f>
        <v>4.1666666666666664E-2</v>
      </c>
      <c r="L6471" s="33">
        <f>Table1[[#This Row],[number doses per hour]]*INDEX(Table2[price per dose],Table1[[#This Row],[Drug ID]])</f>
        <v>0.18133000000000002</v>
      </c>
      <c r="M6471" s="11" t="b">
        <f>AND(Table1[[#This Row],[hour of cancellation 0 to 23]]&gt;=0,Table1[[#This Row],[hour of cancellation 0 to 23]]&lt;=23)</f>
        <v>1</v>
      </c>
    </row>
    <row r="6472" spans="1:13" x14ac:dyDescent="0.3">
      <c r="A6472" s="1">
        <v>6471</v>
      </c>
      <c r="B6472" s="1">
        <v>5</v>
      </c>
      <c r="C6472" s="2">
        <v>41192.896567627067</v>
      </c>
      <c r="D6472" s="2">
        <v>41252.896527777775</v>
      </c>
      <c r="E6472" s="1">
        <v>24</v>
      </c>
      <c r="F6472" s="2">
        <v>41195.577378594047</v>
      </c>
      <c r="G6472" s="1">
        <v>0</v>
      </c>
      <c r="H6472" s="32">
        <f>IFERROR(HOUR(Table1[[#This Row],[Cancel Date/time]])+MINUTE(Table1[[#This Row],[Cancel Date/time]])/60,"not cancelled")</f>
        <v>13.85</v>
      </c>
      <c r="I6472" s="47">
        <f>IFERROR(ROUND(Table1[[#This Row],[cancellation time decimal]],0),"not cancelled")</f>
        <v>14</v>
      </c>
      <c r="J6472" s="10">
        <f>IFERROR(MOD(Table1[[#This Row],[cancellation hour rounded]],24),"not cancelled")</f>
        <v>14</v>
      </c>
      <c r="K6472" s="32">
        <f>1/Table1[[#This Row],[Duration (Time between doses '[in hours'])]]</f>
        <v>4.1666666666666664E-2</v>
      </c>
      <c r="L6472" s="33">
        <f>Table1[[#This Row],[number doses per hour]]*INDEX(Table2[price per dose],Table1[[#This Row],[Drug ID]])</f>
        <v>0.2815833333333333</v>
      </c>
      <c r="M6472" s="11" t="b">
        <f>AND(Table1[[#This Row],[hour of cancellation 0 to 23]]&gt;=0,Table1[[#This Row],[hour of cancellation 0 to 23]]&lt;=23)</f>
        <v>1</v>
      </c>
    </row>
    <row r="6473" spans="1:13" x14ac:dyDescent="0.3">
      <c r="A6473" s="1">
        <v>6472</v>
      </c>
      <c r="B6473" s="1">
        <v>1</v>
      </c>
      <c r="C6473" s="2">
        <v>41192.91062629527</v>
      </c>
      <c r="D6473" s="2">
        <v>41252.910416666666</v>
      </c>
      <c r="E6473" s="1">
        <v>8</v>
      </c>
      <c r="F6473" s="2">
        <v>41193.892645616237</v>
      </c>
      <c r="G6473" s="1">
        <v>0</v>
      </c>
      <c r="H6473" s="32">
        <f>IFERROR(HOUR(Table1[[#This Row],[Cancel Date/time]])+MINUTE(Table1[[#This Row],[Cancel Date/time]])/60,"not cancelled")</f>
        <v>21.416666666666668</v>
      </c>
      <c r="I6473" s="47">
        <f>IFERROR(ROUND(Table1[[#This Row],[cancellation time decimal]],0),"not cancelled")</f>
        <v>21</v>
      </c>
      <c r="J6473" s="10">
        <f>IFERROR(MOD(Table1[[#This Row],[cancellation hour rounded]],24),"not cancelled")</f>
        <v>21</v>
      </c>
      <c r="K6473" s="32">
        <f>1/Table1[[#This Row],[Duration (Time between doses '[in hours'])]]</f>
        <v>0.125</v>
      </c>
      <c r="L6473" s="33">
        <f>Table1[[#This Row],[number doses per hour]]*INDEX(Table2[price per dose],Table1[[#This Row],[Drug ID]])</f>
        <v>0.84929166666666667</v>
      </c>
      <c r="M6473" s="11" t="b">
        <f>AND(Table1[[#This Row],[hour of cancellation 0 to 23]]&gt;=0,Table1[[#This Row],[hour of cancellation 0 to 23]]&lt;=23)</f>
        <v>1</v>
      </c>
    </row>
    <row r="6474" spans="1:13" x14ac:dyDescent="0.3">
      <c r="A6474" s="1">
        <v>6473</v>
      </c>
      <c r="B6474" s="1">
        <v>1</v>
      </c>
      <c r="C6474" s="2">
        <v>41192.950351653271</v>
      </c>
      <c r="D6474" s="2">
        <v>41252.949999999997</v>
      </c>
      <c r="E6474" s="1">
        <v>8</v>
      </c>
      <c r="F6474" s="2">
        <v>41193.398725736472</v>
      </c>
      <c r="G6474" s="1">
        <v>0</v>
      </c>
      <c r="H6474" s="32">
        <f>IFERROR(HOUR(Table1[[#This Row],[Cancel Date/time]])+MINUTE(Table1[[#This Row],[Cancel Date/time]])/60,"not cancelled")</f>
        <v>9.5666666666666664</v>
      </c>
      <c r="I6474" s="47">
        <f>IFERROR(ROUND(Table1[[#This Row],[cancellation time decimal]],0),"not cancelled")</f>
        <v>10</v>
      </c>
      <c r="J6474" s="10">
        <f>IFERROR(MOD(Table1[[#This Row],[cancellation hour rounded]],24),"not cancelled")</f>
        <v>10</v>
      </c>
      <c r="K6474" s="32">
        <f>1/Table1[[#This Row],[Duration (Time between doses '[in hours'])]]</f>
        <v>0.125</v>
      </c>
      <c r="L6474" s="33">
        <f>Table1[[#This Row],[number doses per hour]]*INDEX(Table2[price per dose],Table1[[#This Row],[Drug ID]])</f>
        <v>0.84929166666666667</v>
      </c>
      <c r="M6474" s="11" t="b">
        <f>AND(Table1[[#This Row],[hour of cancellation 0 to 23]]&gt;=0,Table1[[#This Row],[hour of cancellation 0 to 23]]&lt;=23)</f>
        <v>1</v>
      </c>
    </row>
    <row r="6475" spans="1:13" x14ac:dyDescent="0.3">
      <c r="A6475" s="1">
        <v>6474</v>
      </c>
      <c r="B6475" s="1">
        <v>10</v>
      </c>
      <c r="C6475" s="2">
        <v>41192.929622412172</v>
      </c>
      <c r="D6475" s="2">
        <v>41252.929166666661</v>
      </c>
      <c r="E6475" s="1">
        <v>1</v>
      </c>
      <c r="F6475" s="2">
        <v>41199.486473184297</v>
      </c>
      <c r="G6475" s="1">
        <v>2</v>
      </c>
      <c r="H6475" s="32">
        <f>IFERROR(HOUR(Table1[[#This Row],[Cancel Date/time]])+MINUTE(Table1[[#This Row],[Cancel Date/time]])/60,"not cancelled")</f>
        <v>11.666666666666666</v>
      </c>
      <c r="I6475" s="47">
        <f>IFERROR(ROUND(Table1[[#This Row],[cancellation time decimal]],0),"not cancelled")</f>
        <v>12</v>
      </c>
      <c r="J6475" s="10">
        <f>IFERROR(MOD(Table1[[#This Row],[cancellation hour rounded]],24),"not cancelled")</f>
        <v>12</v>
      </c>
      <c r="K6475" s="32">
        <f>1/Table1[[#This Row],[Duration (Time between doses '[in hours'])]]</f>
        <v>1</v>
      </c>
      <c r="L6475" s="33">
        <f>Table1[[#This Row],[number doses per hour]]*INDEX(Table2[price per dose],Table1[[#This Row],[Drug ID]])</f>
        <v>2.5716000000000001</v>
      </c>
      <c r="M6475" s="11" t="b">
        <f>AND(Table1[[#This Row],[hour of cancellation 0 to 23]]&gt;=0,Table1[[#This Row],[hour of cancellation 0 to 23]]&lt;=23)</f>
        <v>1</v>
      </c>
    </row>
    <row r="6476" spans="1:13" x14ac:dyDescent="0.3">
      <c r="A6476" s="1">
        <v>6475</v>
      </c>
      <c r="B6476" s="1">
        <v>7</v>
      </c>
      <c r="C6476" s="2">
        <v>41193.041982985247</v>
      </c>
      <c r="D6476" s="2">
        <v>41253.041666666664</v>
      </c>
      <c r="E6476" s="1">
        <v>24</v>
      </c>
      <c r="F6476" s="2">
        <v>41198.344667510442</v>
      </c>
      <c r="G6476" s="1">
        <v>0</v>
      </c>
      <c r="H6476" s="32">
        <f>IFERROR(HOUR(Table1[[#This Row],[Cancel Date/time]])+MINUTE(Table1[[#This Row],[Cancel Date/time]])/60,"not cancelled")</f>
        <v>8.2666666666666675</v>
      </c>
      <c r="I6476" s="47">
        <f>IFERROR(ROUND(Table1[[#This Row],[cancellation time decimal]],0),"not cancelled")</f>
        <v>8</v>
      </c>
      <c r="J6476" s="10">
        <f>IFERROR(MOD(Table1[[#This Row],[cancellation hour rounded]],24),"not cancelled")</f>
        <v>8</v>
      </c>
      <c r="K6476" s="32">
        <f>1/Table1[[#This Row],[Duration (Time between doses '[in hours'])]]</f>
        <v>4.1666666666666664E-2</v>
      </c>
      <c r="L6476" s="33">
        <f>Table1[[#This Row],[number doses per hour]]*INDEX(Table2[price per dose],Table1[[#This Row],[Drug ID]])</f>
        <v>1.2958049999999997</v>
      </c>
      <c r="M6476" s="11" t="b">
        <f>AND(Table1[[#This Row],[hour of cancellation 0 to 23]]&gt;=0,Table1[[#This Row],[hour of cancellation 0 to 23]]&lt;=23)</f>
        <v>1</v>
      </c>
    </row>
    <row r="6477" spans="1:13" x14ac:dyDescent="0.3">
      <c r="A6477" s="1">
        <v>6476</v>
      </c>
      <c r="B6477" s="1">
        <v>6</v>
      </c>
      <c r="C6477" s="2">
        <v>41193.204406317869</v>
      </c>
      <c r="D6477" s="2">
        <v>41253.204166666663</v>
      </c>
      <c r="E6477" s="1">
        <v>24</v>
      </c>
      <c r="F6477" s="2">
        <v>41195.4284097087</v>
      </c>
      <c r="G6477" s="1">
        <v>0</v>
      </c>
      <c r="H6477" s="32">
        <f>IFERROR(HOUR(Table1[[#This Row],[Cancel Date/time]])+MINUTE(Table1[[#This Row],[Cancel Date/time]])/60,"not cancelled")</f>
        <v>10.266666666666667</v>
      </c>
      <c r="I6477" s="47">
        <f>IFERROR(ROUND(Table1[[#This Row],[cancellation time decimal]],0),"not cancelled")</f>
        <v>10</v>
      </c>
      <c r="J6477" s="10">
        <f>IFERROR(MOD(Table1[[#This Row],[cancellation hour rounded]],24),"not cancelled")</f>
        <v>10</v>
      </c>
      <c r="K6477" s="32">
        <f>1/Table1[[#This Row],[Duration (Time between doses '[in hours'])]]</f>
        <v>4.1666666666666664E-2</v>
      </c>
      <c r="L6477" s="33">
        <f>Table1[[#This Row],[number doses per hour]]*INDEX(Table2[price per dose],Table1[[#This Row],[Drug ID]])</f>
        <v>0.35218749999999999</v>
      </c>
      <c r="M6477" s="11" t="b">
        <f>AND(Table1[[#This Row],[hour of cancellation 0 to 23]]&gt;=0,Table1[[#This Row],[hour of cancellation 0 to 23]]&lt;=23)</f>
        <v>1</v>
      </c>
    </row>
    <row r="6478" spans="1:13" hidden="1" x14ac:dyDescent="0.3">
      <c r="A6478" s="1">
        <v>6477</v>
      </c>
      <c r="B6478" s="1">
        <v>4</v>
      </c>
      <c r="C6478" s="2">
        <v>41193.351500106714</v>
      </c>
      <c r="D6478" s="2">
        <v>41195.476209312255</v>
      </c>
      <c r="E6478" s="1">
        <v>12</v>
      </c>
      <c r="F6478" s="2" t="s">
        <v>5</v>
      </c>
      <c r="G6478" s="1">
        <v>0</v>
      </c>
      <c r="H6478" s="32" t="str">
        <f>IFERROR(HOUR(Table1[[#This Row],[Cancel Date/time]])+MINUTE(Table1[[#This Row],[Cancel Date/time]])/60,"not cancelled")</f>
        <v>not cancelled</v>
      </c>
      <c r="I6478" s="47" t="str">
        <f>IFERROR(ROUND(Table1[[#This Row],[cancellation time decimal]],0),"not cancelled")</f>
        <v>not cancelled</v>
      </c>
      <c r="J6478" s="10" t="str">
        <f>IFERROR(MOD(Table1[[#This Row],[cancellation hour rounded]],24),"not cancelled")</f>
        <v>not cancelled</v>
      </c>
      <c r="K6478" s="32">
        <f>1/Table1[[#This Row],[Duration (Time between doses '[in hours'])]]</f>
        <v>8.3333333333333329E-2</v>
      </c>
      <c r="L6478" s="33">
        <f>Table1[[#This Row],[number doses per hour]]*INDEX(Table2[price per dose],Table1[[#This Row],[Drug ID]])</f>
        <v>1.448055119047619</v>
      </c>
      <c r="M6478" s="11" t="b">
        <f>AND(Table1[[#This Row],[hour of cancellation 0 to 23]]&gt;=0,Table1[[#This Row],[hour of cancellation 0 to 23]]&lt;=23)</f>
        <v>0</v>
      </c>
    </row>
    <row r="6479" spans="1:13" x14ac:dyDescent="0.3">
      <c r="A6479" s="1">
        <v>6478</v>
      </c>
      <c r="B6479" s="1">
        <v>3</v>
      </c>
      <c r="C6479" s="2">
        <v>41193.400376551348</v>
      </c>
      <c r="D6479" s="2">
        <v>41253.4</v>
      </c>
      <c r="E6479" s="1">
        <v>24</v>
      </c>
      <c r="F6479" s="2">
        <v>41194.414108827725</v>
      </c>
      <c r="G6479" s="1">
        <v>0</v>
      </c>
      <c r="H6479" s="32">
        <f>IFERROR(HOUR(Table1[[#This Row],[Cancel Date/time]])+MINUTE(Table1[[#This Row],[Cancel Date/time]])/60,"not cancelled")</f>
        <v>9.9333333333333336</v>
      </c>
      <c r="I6479" s="47">
        <f>IFERROR(ROUND(Table1[[#This Row],[cancellation time decimal]],0),"not cancelled")</f>
        <v>10</v>
      </c>
      <c r="J6479" s="10">
        <f>IFERROR(MOD(Table1[[#This Row],[cancellation hour rounded]],24),"not cancelled")</f>
        <v>10</v>
      </c>
      <c r="K6479" s="32">
        <f>1/Table1[[#This Row],[Duration (Time between doses '[in hours'])]]</f>
        <v>4.1666666666666664E-2</v>
      </c>
      <c r="L6479" s="33">
        <f>Table1[[#This Row],[number doses per hour]]*INDEX(Table2[price per dose],Table1[[#This Row],[Drug ID]])</f>
        <v>0.18133000000000002</v>
      </c>
      <c r="M6479" s="11" t="b">
        <f>AND(Table1[[#This Row],[hour of cancellation 0 to 23]]&gt;=0,Table1[[#This Row],[hour of cancellation 0 to 23]]&lt;=23)</f>
        <v>1</v>
      </c>
    </row>
    <row r="6480" spans="1:13" hidden="1" x14ac:dyDescent="0.3">
      <c r="A6480" s="1">
        <v>6479</v>
      </c>
      <c r="B6480" s="1">
        <v>1</v>
      </c>
      <c r="C6480" s="2">
        <v>41193.406764163374</v>
      </c>
      <c r="D6480" s="2">
        <v>41195.531087047842</v>
      </c>
      <c r="E6480" s="1">
        <v>8</v>
      </c>
      <c r="F6480" s="2" t="s">
        <v>5</v>
      </c>
      <c r="G6480" s="1">
        <v>0</v>
      </c>
      <c r="H6480" s="32" t="str">
        <f>IFERROR(HOUR(Table1[[#This Row],[Cancel Date/time]])+MINUTE(Table1[[#This Row],[Cancel Date/time]])/60,"not cancelled")</f>
        <v>not cancelled</v>
      </c>
      <c r="I6480" s="47" t="str">
        <f>IFERROR(ROUND(Table1[[#This Row],[cancellation time decimal]],0),"not cancelled")</f>
        <v>not cancelled</v>
      </c>
      <c r="J6480" s="10" t="str">
        <f>IFERROR(MOD(Table1[[#This Row],[cancellation hour rounded]],24),"not cancelled")</f>
        <v>not cancelled</v>
      </c>
      <c r="K6480" s="32">
        <f>1/Table1[[#This Row],[Duration (Time between doses '[in hours'])]]</f>
        <v>0.125</v>
      </c>
      <c r="L6480" s="33">
        <f>Table1[[#This Row],[number doses per hour]]*INDEX(Table2[price per dose],Table1[[#This Row],[Drug ID]])</f>
        <v>0.84929166666666667</v>
      </c>
      <c r="M6480" s="11" t="b">
        <f>AND(Table1[[#This Row],[hour of cancellation 0 to 23]]&gt;=0,Table1[[#This Row],[hour of cancellation 0 to 23]]&lt;=23)</f>
        <v>0</v>
      </c>
    </row>
    <row r="6481" spans="1:13" x14ac:dyDescent="0.3">
      <c r="A6481" s="1">
        <v>6480</v>
      </c>
      <c r="B6481" s="1">
        <v>5</v>
      </c>
      <c r="C6481" s="2">
        <v>41193.383110670911</v>
      </c>
      <c r="D6481" s="2">
        <v>41253.382638888892</v>
      </c>
      <c r="E6481" s="1">
        <v>24</v>
      </c>
      <c r="F6481" s="2">
        <v>41194.514627217286</v>
      </c>
      <c r="G6481" s="1">
        <v>0</v>
      </c>
      <c r="H6481" s="32">
        <f>IFERROR(HOUR(Table1[[#This Row],[Cancel Date/time]])+MINUTE(Table1[[#This Row],[Cancel Date/time]])/60,"not cancelled")</f>
        <v>12.35</v>
      </c>
      <c r="I6481" s="47">
        <f>IFERROR(ROUND(Table1[[#This Row],[cancellation time decimal]],0),"not cancelled")</f>
        <v>12</v>
      </c>
      <c r="J6481" s="10">
        <f>IFERROR(MOD(Table1[[#This Row],[cancellation hour rounded]],24),"not cancelled")</f>
        <v>12</v>
      </c>
      <c r="K6481" s="32">
        <f>1/Table1[[#This Row],[Duration (Time between doses '[in hours'])]]</f>
        <v>4.1666666666666664E-2</v>
      </c>
      <c r="L6481" s="33">
        <f>Table1[[#This Row],[number doses per hour]]*INDEX(Table2[price per dose],Table1[[#This Row],[Drug ID]])</f>
        <v>0.2815833333333333</v>
      </c>
      <c r="M6481" s="11" t="b">
        <f>AND(Table1[[#This Row],[hour of cancellation 0 to 23]]&gt;=0,Table1[[#This Row],[hour of cancellation 0 to 23]]&lt;=23)</f>
        <v>1</v>
      </c>
    </row>
    <row r="6482" spans="1:13" x14ac:dyDescent="0.3">
      <c r="A6482" s="1">
        <v>6481</v>
      </c>
      <c r="B6482" s="1">
        <v>8</v>
      </c>
      <c r="C6482" s="2">
        <v>41193.395358052607</v>
      </c>
      <c r="D6482" s="2">
        <v>41253.395138888889</v>
      </c>
      <c r="E6482" s="1">
        <v>3</v>
      </c>
      <c r="F6482" s="2">
        <v>41197.555554453022</v>
      </c>
      <c r="G6482" s="1">
        <v>0</v>
      </c>
      <c r="H6482" s="32">
        <f>IFERROR(HOUR(Table1[[#This Row],[Cancel Date/time]])+MINUTE(Table1[[#This Row],[Cancel Date/time]])/60,"not cancelled")</f>
        <v>13.333333333333334</v>
      </c>
      <c r="I6482" s="47">
        <f>IFERROR(ROUND(Table1[[#This Row],[cancellation time decimal]],0),"not cancelled")</f>
        <v>13</v>
      </c>
      <c r="J6482" s="10">
        <f>IFERROR(MOD(Table1[[#This Row],[cancellation hour rounded]],24),"not cancelled")</f>
        <v>13</v>
      </c>
      <c r="K6482" s="32">
        <f>1/Table1[[#This Row],[Duration (Time between doses '[in hours'])]]</f>
        <v>0.33333333333333331</v>
      </c>
      <c r="L6482" s="33">
        <f>Table1[[#This Row],[number doses per hour]]*INDEX(Table2[price per dose],Table1[[#This Row],[Drug ID]])</f>
        <v>0.29998222222222221</v>
      </c>
      <c r="M6482" s="11" t="b">
        <f>AND(Table1[[#This Row],[hour of cancellation 0 to 23]]&gt;=0,Table1[[#This Row],[hour of cancellation 0 to 23]]&lt;=23)</f>
        <v>1</v>
      </c>
    </row>
    <row r="6483" spans="1:13" hidden="1" x14ac:dyDescent="0.3">
      <c r="A6483" s="1">
        <v>6482</v>
      </c>
      <c r="B6483" s="1">
        <v>9</v>
      </c>
      <c r="C6483" s="2">
        <v>41193.395948157246</v>
      </c>
      <c r="D6483" s="2">
        <v>41197.895324438512</v>
      </c>
      <c r="E6483" s="1">
        <v>5</v>
      </c>
      <c r="F6483" s="2" t="s">
        <v>5</v>
      </c>
      <c r="G6483" s="1">
        <v>0</v>
      </c>
      <c r="H6483" s="32" t="str">
        <f>IFERROR(HOUR(Table1[[#This Row],[Cancel Date/time]])+MINUTE(Table1[[#This Row],[Cancel Date/time]])/60,"not cancelled")</f>
        <v>not cancelled</v>
      </c>
      <c r="I6483" s="47" t="str">
        <f>IFERROR(ROUND(Table1[[#This Row],[cancellation time decimal]],0),"not cancelled")</f>
        <v>not cancelled</v>
      </c>
      <c r="J6483" s="10" t="str">
        <f>IFERROR(MOD(Table1[[#This Row],[cancellation hour rounded]],24),"not cancelled")</f>
        <v>not cancelled</v>
      </c>
      <c r="K6483" s="32">
        <f>1/Table1[[#This Row],[Duration (Time between doses '[in hours'])]]</f>
        <v>0.2</v>
      </c>
      <c r="L6483" s="33">
        <f>Table1[[#This Row],[number doses per hour]]*INDEX(Table2[price per dose],Table1[[#This Row],[Drug ID]])</f>
        <v>5.6740000000000004</v>
      </c>
      <c r="M6483" s="11" t="b">
        <f>AND(Table1[[#This Row],[hour of cancellation 0 to 23]]&gt;=0,Table1[[#This Row],[hour of cancellation 0 to 23]]&lt;=23)</f>
        <v>0</v>
      </c>
    </row>
    <row r="6484" spans="1:13" hidden="1" x14ac:dyDescent="0.3">
      <c r="A6484" s="1">
        <v>6483</v>
      </c>
      <c r="B6484" s="1">
        <v>6</v>
      </c>
      <c r="C6484" s="2">
        <v>41193.390781919814</v>
      </c>
      <c r="D6484" s="2">
        <v>41195.682421080586</v>
      </c>
      <c r="E6484" s="1">
        <v>24</v>
      </c>
      <c r="F6484" s="2" t="s">
        <v>5</v>
      </c>
      <c r="G6484" s="1">
        <v>0</v>
      </c>
      <c r="H6484" s="32" t="str">
        <f>IFERROR(HOUR(Table1[[#This Row],[Cancel Date/time]])+MINUTE(Table1[[#This Row],[Cancel Date/time]])/60,"not cancelled")</f>
        <v>not cancelled</v>
      </c>
      <c r="I6484" s="47" t="str">
        <f>IFERROR(ROUND(Table1[[#This Row],[cancellation time decimal]],0),"not cancelled")</f>
        <v>not cancelled</v>
      </c>
      <c r="J6484" s="10" t="str">
        <f>IFERROR(MOD(Table1[[#This Row],[cancellation hour rounded]],24),"not cancelled")</f>
        <v>not cancelled</v>
      </c>
      <c r="K6484" s="32">
        <f>1/Table1[[#This Row],[Duration (Time between doses '[in hours'])]]</f>
        <v>4.1666666666666664E-2</v>
      </c>
      <c r="L6484" s="33">
        <f>Table1[[#This Row],[number doses per hour]]*INDEX(Table2[price per dose],Table1[[#This Row],[Drug ID]])</f>
        <v>0.35218749999999999</v>
      </c>
      <c r="M6484" s="11" t="b">
        <f>AND(Table1[[#This Row],[hour of cancellation 0 to 23]]&gt;=0,Table1[[#This Row],[hour of cancellation 0 to 23]]&lt;=23)</f>
        <v>0</v>
      </c>
    </row>
    <row r="6485" spans="1:13" x14ac:dyDescent="0.3">
      <c r="A6485" s="1">
        <v>6484</v>
      </c>
      <c r="B6485" s="1">
        <v>9</v>
      </c>
      <c r="C6485" s="2">
        <v>41193.398342366163</v>
      </c>
      <c r="D6485" s="2">
        <v>41253.397916666669</v>
      </c>
      <c r="E6485" s="1">
        <v>5</v>
      </c>
      <c r="F6485" s="2">
        <v>41196.75005814249</v>
      </c>
      <c r="G6485" s="1">
        <v>0</v>
      </c>
      <c r="H6485" s="32">
        <f>IFERROR(HOUR(Table1[[#This Row],[Cancel Date/time]])+MINUTE(Table1[[#This Row],[Cancel Date/time]])/60,"not cancelled")</f>
        <v>18</v>
      </c>
      <c r="I6485" s="47">
        <f>IFERROR(ROUND(Table1[[#This Row],[cancellation time decimal]],0),"not cancelled")</f>
        <v>18</v>
      </c>
      <c r="J6485" s="10">
        <f>IFERROR(MOD(Table1[[#This Row],[cancellation hour rounded]],24),"not cancelled")</f>
        <v>18</v>
      </c>
      <c r="K6485" s="32">
        <f>1/Table1[[#This Row],[Duration (Time between doses '[in hours'])]]</f>
        <v>0.2</v>
      </c>
      <c r="L6485" s="33">
        <f>Table1[[#This Row],[number doses per hour]]*INDEX(Table2[price per dose],Table1[[#This Row],[Drug ID]])</f>
        <v>5.6740000000000004</v>
      </c>
      <c r="M6485" s="11" t="b">
        <f>AND(Table1[[#This Row],[hour of cancellation 0 to 23]]&gt;=0,Table1[[#This Row],[hour of cancellation 0 to 23]]&lt;=23)</f>
        <v>1</v>
      </c>
    </row>
    <row r="6486" spans="1:13" x14ac:dyDescent="0.3">
      <c r="A6486" s="1">
        <v>6485</v>
      </c>
      <c r="B6486" s="1">
        <v>7</v>
      </c>
      <c r="C6486" s="2">
        <v>41193.454142186987</v>
      </c>
      <c r="D6486" s="2">
        <v>41253.453472222223</v>
      </c>
      <c r="E6486" s="1">
        <v>24</v>
      </c>
      <c r="F6486" s="2">
        <v>41203.427921643786</v>
      </c>
      <c r="G6486" s="1">
        <v>0</v>
      </c>
      <c r="H6486" s="32">
        <f>IFERROR(HOUR(Table1[[#This Row],[Cancel Date/time]])+MINUTE(Table1[[#This Row],[Cancel Date/time]])/60,"not cancelled")</f>
        <v>10.266666666666667</v>
      </c>
      <c r="I6486" s="47">
        <f>IFERROR(ROUND(Table1[[#This Row],[cancellation time decimal]],0),"not cancelled")</f>
        <v>10</v>
      </c>
      <c r="J6486" s="10">
        <f>IFERROR(MOD(Table1[[#This Row],[cancellation hour rounded]],24),"not cancelled")</f>
        <v>10</v>
      </c>
      <c r="K6486" s="32">
        <f>1/Table1[[#This Row],[Duration (Time between doses '[in hours'])]]</f>
        <v>4.1666666666666664E-2</v>
      </c>
      <c r="L6486" s="33">
        <f>Table1[[#This Row],[number doses per hour]]*INDEX(Table2[price per dose],Table1[[#This Row],[Drug ID]])</f>
        <v>1.2958049999999997</v>
      </c>
      <c r="M6486" s="11" t="b">
        <f>AND(Table1[[#This Row],[hour of cancellation 0 to 23]]&gt;=0,Table1[[#This Row],[hour of cancellation 0 to 23]]&lt;=23)</f>
        <v>1</v>
      </c>
    </row>
    <row r="6487" spans="1:13" x14ac:dyDescent="0.3">
      <c r="A6487" s="1">
        <v>6486</v>
      </c>
      <c r="B6487" s="1">
        <v>7</v>
      </c>
      <c r="C6487" s="2">
        <v>41193.428565225477</v>
      </c>
      <c r="D6487" s="2">
        <v>41253.428472222222</v>
      </c>
      <c r="E6487" s="1">
        <v>24</v>
      </c>
      <c r="F6487" s="2">
        <v>41209.521907594004</v>
      </c>
      <c r="G6487" s="1">
        <v>0</v>
      </c>
      <c r="H6487" s="32">
        <f>IFERROR(HOUR(Table1[[#This Row],[Cancel Date/time]])+MINUTE(Table1[[#This Row],[Cancel Date/time]])/60,"not cancelled")</f>
        <v>12.516666666666667</v>
      </c>
      <c r="I6487" s="47">
        <f>IFERROR(ROUND(Table1[[#This Row],[cancellation time decimal]],0),"not cancelled")</f>
        <v>13</v>
      </c>
      <c r="J6487" s="10">
        <f>IFERROR(MOD(Table1[[#This Row],[cancellation hour rounded]],24),"not cancelled")</f>
        <v>13</v>
      </c>
      <c r="K6487" s="32">
        <f>1/Table1[[#This Row],[Duration (Time between doses '[in hours'])]]</f>
        <v>4.1666666666666664E-2</v>
      </c>
      <c r="L6487" s="33">
        <f>Table1[[#This Row],[number doses per hour]]*INDEX(Table2[price per dose],Table1[[#This Row],[Drug ID]])</f>
        <v>1.2958049999999997</v>
      </c>
      <c r="M6487" s="11" t="b">
        <f>AND(Table1[[#This Row],[hour of cancellation 0 to 23]]&gt;=0,Table1[[#This Row],[hour of cancellation 0 to 23]]&lt;=23)</f>
        <v>1</v>
      </c>
    </row>
    <row r="6488" spans="1:13" x14ac:dyDescent="0.3">
      <c r="A6488" s="1">
        <v>6487</v>
      </c>
      <c r="B6488" s="1">
        <v>1</v>
      </c>
      <c r="C6488" s="2">
        <v>41193.487484376019</v>
      </c>
      <c r="D6488" s="2">
        <v>41253.486805555556</v>
      </c>
      <c r="E6488" s="1">
        <v>12</v>
      </c>
      <c r="F6488" s="2">
        <v>41194.579271213792</v>
      </c>
      <c r="G6488" s="1">
        <v>0</v>
      </c>
      <c r="H6488" s="32">
        <f>IFERROR(HOUR(Table1[[#This Row],[Cancel Date/time]])+MINUTE(Table1[[#This Row],[Cancel Date/time]])/60,"not cancelled")</f>
        <v>13.9</v>
      </c>
      <c r="I6488" s="47">
        <f>IFERROR(ROUND(Table1[[#This Row],[cancellation time decimal]],0),"not cancelled")</f>
        <v>14</v>
      </c>
      <c r="J6488" s="10">
        <f>IFERROR(MOD(Table1[[#This Row],[cancellation hour rounded]],24),"not cancelled")</f>
        <v>14</v>
      </c>
      <c r="K6488" s="32">
        <f>1/Table1[[#This Row],[Duration (Time between doses '[in hours'])]]</f>
        <v>8.3333333333333329E-2</v>
      </c>
      <c r="L6488" s="33">
        <f>Table1[[#This Row],[number doses per hour]]*INDEX(Table2[price per dose],Table1[[#This Row],[Drug ID]])</f>
        <v>0.56619444444444444</v>
      </c>
      <c r="M6488" s="11" t="b">
        <f>AND(Table1[[#This Row],[hour of cancellation 0 to 23]]&gt;=0,Table1[[#This Row],[hour of cancellation 0 to 23]]&lt;=23)</f>
        <v>1</v>
      </c>
    </row>
    <row r="6489" spans="1:13" x14ac:dyDescent="0.3">
      <c r="A6489" s="1">
        <v>6488</v>
      </c>
      <c r="B6489" s="1">
        <v>2</v>
      </c>
      <c r="C6489" s="2">
        <v>41193.534453481363</v>
      </c>
      <c r="D6489" s="2">
        <v>41253.53402777778</v>
      </c>
      <c r="E6489" s="1">
        <v>10</v>
      </c>
      <c r="F6489" s="2">
        <v>41194.570126814833</v>
      </c>
      <c r="G6489" s="1">
        <v>0</v>
      </c>
      <c r="H6489" s="32">
        <f>IFERROR(HOUR(Table1[[#This Row],[Cancel Date/time]])+MINUTE(Table1[[#This Row],[Cancel Date/time]])/60,"not cancelled")</f>
        <v>13.666666666666666</v>
      </c>
      <c r="I6489" s="47">
        <f>IFERROR(ROUND(Table1[[#This Row],[cancellation time decimal]],0),"not cancelled")</f>
        <v>14</v>
      </c>
      <c r="J6489" s="10">
        <f>IFERROR(MOD(Table1[[#This Row],[cancellation hour rounded]],24),"not cancelled")</f>
        <v>14</v>
      </c>
      <c r="K6489" s="32">
        <f>1/Table1[[#This Row],[Duration (Time between doses '[in hours'])]]</f>
        <v>0.1</v>
      </c>
      <c r="L6489" s="33">
        <f>Table1[[#This Row],[number doses per hour]]*INDEX(Table2[price per dose],Table1[[#This Row],[Drug ID]])</f>
        <v>0.84959999999999969</v>
      </c>
      <c r="M6489" s="11" t="b">
        <f>AND(Table1[[#This Row],[hour of cancellation 0 to 23]]&gt;=0,Table1[[#This Row],[hour of cancellation 0 to 23]]&lt;=23)</f>
        <v>1</v>
      </c>
    </row>
    <row r="6490" spans="1:13" x14ac:dyDescent="0.3">
      <c r="A6490" s="1">
        <v>6489</v>
      </c>
      <c r="B6490" s="1">
        <v>1</v>
      </c>
      <c r="C6490" s="2">
        <v>41193.507788561721</v>
      </c>
      <c r="D6490" s="2">
        <v>41253.507638888892</v>
      </c>
      <c r="E6490" s="1">
        <v>8</v>
      </c>
      <c r="F6490" s="2">
        <v>41194.633342514331</v>
      </c>
      <c r="G6490" s="1">
        <v>0</v>
      </c>
      <c r="H6490" s="32">
        <f>IFERROR(HOUR(Table1[[#This Row],[Cancel Date/time]])+MINUTE(Table1[[#This Row],[Cancel Date/time]])/60,"not cancelled")</f>
        <v>15.2</v>
      </c>
      <c r="I6490" s="47">
        <f>IFERROR(ROUND(Table1[[#This Row],[cancellation time decimal]],0),"not cancelled")</f>
        <v>15</v>
      </c>
      <c r="J6490" s="10">
        <f>IFERROR(MOD(Table1[[#This Row],[cancellation hour rounded]],24),"not cancelled")</f>
        <v>15</v>
      </c>
      <c r="K6490" s="32">
        <f>1/Table1[[#This Row],[Duration (Time between doses '[in hours'])]]</f>
        <v>0.125</v>
      </c>
      <c r="L6490" s="33">
        <f>Table1[[#This Row],[number doses per hour]]*INDEX(Table2[price per dose],Table1[[#This Row],[Drug ID]])</f>
        <v>0.84929166666666667</v>
      </c>
      <c r="M6490" s="11" t="b">
        <f>AND(Table1[[#This Row],[hour of cancellation 0 to 23]]&gt;=0,Table1[[#This Row],[hour of cancellation 0 to 23]]&lt;=23)</f>
        <v>1</v>
      </c>
    </row>
    <row r="6491" spans="1:13" x14ac:dyDescent="0.3">
      <c r="A6491" s="1">
        <v>6490</v>
      </c>
      <c r="B6491" s="1">
        <v>4</v>
      </c>
      <c r="C6491" s="2">
        <v>41193.571233379786</v>
      </c>
      <c r="D6491" s="2">
        <v>41253.570833333331</v>
      </c>
      <c r="E6491" s="1">
        <v>12</v>
      </c>
      <c r="F6491" s="2">
        <v>41195.570607741844</v>
      </c>
      <c r="G6491" s="1">
        <v>0</v>
      </c>
      <c r="H6491" s="32">
        <f>IFERROR(HOUR(Table1[[#This Row],[Cancel Date/time]])+MINUTE(Table1[[#This Row],[Cancel Date/time]])/60,"not cancelled")</f>
        <v>13.683333333333334</v>
      </c>
      <c r="I6491" s="47">
        <f>IFERROR(ROUND(Table1[[#This Row],[cancellation time decimal]],0),"not cancelled")</f>
        <v>14</v>
      </c>
      <c r="J6491" s="10">
        <f>IFERROR(MOD(Table1[[#This Row],[cancellation hour rounded]],24),"not cancelled")</f>
        <v>14</v>
      </c>
      <c r="K6491" s="32">
        <f>1/Table1[[#This Row],[Duration (Time between doses '[in hours'])]]</f>
        <v>8.3333333333333329E-2</v>
      </c>
      <c r="L6491" s="33">
        <f>Table1[[#This Row],[number doses per hour]]*INDEX(Table2[price per dose],Table1[[#This Row],[Drug ID]])</f>
        <v>1.448055119047619</v>
      </c>
      <c r="M6491" s="11" t="b">
        <f>AND(Table1[[#This Row],[hour of cancellation 0 to 23]]&gt;=0,Table1[[#This Row],[hour of cancellation 0 to 23]]&lt;=23)</f>
        <v>1</v>
      </c>
    </row>
    <row r="6492" spans="1:13" x14ac:dyDescent="0.3">
      <c r="A6492" s="1">
        <v>6491</v>
      </c>
      <c r="B6492" s="1">
        <v>2</v>
      </c>
      <c r="C6492" s="2">
        <v>41193.544193893315</v>
      </c>
      <c r="D6492" s="2">
        <v>41253.543749999997</v>
      </c>
      <c r="E6492" s="1">
        <v>10</v>
      </c>
      <c r="F6492" s="2">
        <v>41194.486397362678</v>
      </c>
      <c r="G6492" s="1">
        <v>0</v>
      </c>
      <c r="H6492" s="32">
        <f>IFERROR(HOUR(Table1[[#This Row],[Cancel Date/time]])+MINUTE(Table1[[#This Row],[Cancel Date/time]])/60,"not cancelled")</f>
        <v>11.666666666666666</v>
      </c>
      <c r="I6492" s="47">
        <f>IFERROR(ROUND(Table1[[#This Row],[cancellation time decimal]],0),"not cancelled")</f>
        <v>12</v>
      </c>
      <c r="J6492" s="10">
        <f>IFERROR(MOD(Table1[[#This Row],[cancellation hour rounded]],24),"not cancelled")</f>
        <v>12</v>
      </c>
      <c r="K6492" s="32">
        <f>1/Table1[[#This Row],[Duration (Time between doses '[in hours'])]]</f>
        <v>0.1</v>
      </c>
      <c r="L6492" s="33">
        <f>Table1[[#This Row],[number doses per hour]]*INDEX(Table2[price per dose],Table1[[#This Row],[Drug ID]])</f>
        <v>0.84959999999999969</v>
      </c>
      <c r="M6492" s="11" t="b">
        <f>AND(Table1[[#This Row],[hour of cancellation 0 to 23]]&gt;=0,Table1[[#This Row],[hour of cancellation 0 to 23]]&lt;=23)</f>
        <v>1</v>
      </c>
    </row>
    <row r="6493" spans="1:13" hidden="1" x14ac:dyDescent="0.3">
      <c r="A6493" s="1">
        <v>6492</v>
      </c>
      <c r="B6493" s="1">
        <v>7</v>
      </c>
      <c r="C6493" s="2">
        <v>41193.578966248759</v>
      </c>
      <c r="D6493" s="2">
        <v>41197.870138173887</v>
      </c>
      <c r="E6493" s="1">
        <v>24</v>
      </c>
      <c r="F6493" s="2" t="s">
        <v>5</v>
      </c>
      <c r="G6493" s="1">
        <v>0</v>
      </c>
      <c r="H6493" s="32" t="str">
        <f>IFERROR(HOUR(Table1[[#This Row],[Cancel Date/time]])+MINUTE(Table1[[#This Row],[Cancel Date/time]])/60,"not cancelled")</f>
        <v>not cancelled</v>
      </c>
      <c r="I6493" s="47" t="str">
        <f>IFERROR(ROUND(Table1[[#This Row],[cancellation time decimal]],0),"not cancelled")</f>
        <v>not cancelled</v>
      </c>
      <c r="J6493" s="10" t="str">
        <f>IFERROR(MOD(Table1[[#This Row],[cancellation hour rounded]],24),"not cancelled")</f>
        <v>not cancelled</v>
      </c>
      <c r="K6493" s="32">
        <f>1/Table1[[#This Row],[Duration (Time between doses '[in hours'])]]</f>
        <v>4.1666666666666664E-2</v>
      </c>
      <c r="L6493" s="33">
        <f>Table1[[#This Row],[number doses per hour]]*INDEX(Table2[price per dose],Table1[[#This Row],[Drug ID]])</f>
        <v>1.2958049999999997</v>
      </c>
      <c r="M6493" s="11" t="b">
        <f>AND(Table1[[#This Row],[hour of cancellation 0 to 23]]&gt;=0,Table1[[#This Row],[hour of cancellation 0 to 23]]&lt;=23)</f>
        <v>0</v>
      </c>
    </row>
    <row r="6494" spans="1:13" x14ac:dyDescent="0.3">
      <c r="A6494" s="1">
        <v>6493</v>
      </c>
      <c r="B6494" s="1">
        <v>1</v>
      </c>
      <c r="C6494" s="2">
        <v>41193.628903549055</v>
      </c>
      <c r="D6494" s="2">
        <v>41253.628472222219</v>
      </c>
      <c r="E6494" s="1">
        <v>8</v>
      </c>
      <c r="F6494" s="2">
        <v>41193.876777216625</v>
      </c>
      <c r="G6494" s="1">
        <v>0</v>
      </c>
      <c r="H6494" s="32">
        <f>IFERROR(HOUR(Table1[[#This Row],[Cancel Date/time]])+MINUTE(Table1[[#This Row],[Cancel Date/time]])/60,"not cancelled")</f>
        <v>21.033333333333335</v>
      </c>
      <c r="I6494" s="47">
        <f>IFERROR(ROUND(Table1[[#This Row],[cancellation time decimal]],0),"not cancelled")</f>
        <v>21</v>
      </c>
      <c r="J6494" s="10">
        <f>IFERROR(MOD(Table1[[#This Row],[cancellation hour rounded]],24),"not cancelled")</f>
        <v>21</v>
      </c>
      <c r="K6494" s="32">
        <f>1/Table1[[#This Row],[Duration (Time between doses '[in hours'])]]</f>
        <v>0.125</v>
      </c>
      <c r="L6494" s="33">
        <f>Table1[[#This Row],[number doses per hour]]*INDEX(Table2[price per dose],Table1[[#This Row],[Drug ID]])</f>
        <v>0.84929166666666667</v>
      </c>
      <c r="M6494" s="11" t="b">
        <f>AND(Table1[[#This Row],[hour of cancellation 0 to 23]]&gt;=0,Table1[[#This Row],[hour of cancellation 0 to 23]]&lt;=23)</f>
        <v>1</v>
      </c>
    </row>
    <row r="6495" spans="1:13" x14ac:dyDescent="0.3">
      <c r="A6495" s="1">
        <v>6494</v>
      </c>
      <c r="B6495" s="1">
        <v>1</v>
      </c>
      <c r="C6495" s="2">
        <v>41193.698287790881</v>
      </c>
      <c r="D6495" s="2">
        <v>41253.697916666664</v>
      </c>
      <c r="E6495" s="1">
        <v>12</v>
      </c>
      <c r="F6495" s="2">
        <v>41194.411322031599</v>
      </c>
      <c r="G6495" s="1">
        <v>0</v>
      </c>
      <c r="H6495" s="32">
        <f>IFERROR(HOUR(Table1[[#This Row],[Cancel Date/time]])+MINUTE(Table1[[#This Row],[Cancel Date/time]])/60,"not cancelled")</f>
        <v>9.8666666666666671</v>
      </c>
      <c r="I6495" s="47">
        <f>IFERROR(ROUND(Table1[[#This Row],[cancellation time decimal]],0),"not cancelled")</f>
        <v>10</v>
      </c>
      <c r="J6495" s="10">
        <f>IFERROR(MOD(Table1[[#This Row],[cancellation hour rounded]],24),"not cancelled")</f>
        <v>10</v>
      </c>
      <c r="K6495" s="32">
        <f>1/Table1[[#This Row],[Duration (Time between doses '[in hours'])]]</f>
        <v>8.3333333333333329E-2</v>
      </c>
      <c r="L6495" s="33">
        <f>Table1[[#This Row],[number doses per hour]]*INDEX(Table2[price per dose],Table1[[#This Row],[Drug ID]])</f>
        <v>0.56619444444444444</v>
      </c>
      <c r="M6495" s="11" t="b">
        <f>AND(Table1[[#This Row],[hour of cancellation 0 to 23]]&gt;=0,Table1[[#This Row],[hour of cancellation 0 to 23]]&lt;=23)</f>
        <v>1</v>
      </c>
    </row>
    <row r="6496" spans="1:13" x14ac:dyDescent="0.3">
      <c r="A6496" s="1">
        <v>6495</v>
      </c>
      <c r="B6496" s="1">
        <v>2</v>
      </c>
      <c r="C6496" s="2">
        <v>41193.912981852962</v>
      </c>
      <c r="D6496" s="2">
        <v>41253.912499999999</v>
      </c>
      <c r="E6496" s="1">
        <v>10</v>
      </c>
      <c r="F6496" s="2">
        <v>41194.790478636634</v>
      </c>
      <c r="G6496" s="1">
        <v>0</v>
      </c>
      <c r="H6496" s="32">
        <f>IFERROR(HOUR(Table1[[#This Row],[Cancel Date/time]])+MINUTE(Table1[[#This Row],[Cancel Date/time]])/60,"not cancelled")</f>
        <v>18.966666666666665</v>
      </c>
      <c r="I6496" s="47">
        <f>IFERROR(ROUND(Table1[[#This Row],[cancellation time decimal]],0),"not cancelled")</f>
        <v>19</v>
      </c>
      <c r="J6496" s="10">
        <f>IFERROR(MOD(Table1[[#This Row],[cancellation hour rounded]],24),"not cancelled")</f>
        <v>19</v>
      </c>
      <c r="K6496" s="32">
        <f>1/Table1[[#This Row],[Duration (Time between doses '[in hours'])]]</f>
        <v>0.1</v>
      </c>
      <c r="L6496" s="33">
        <f>Table1[[#This Row],[number doses per hour]]*INDEX(Table2[price per dose],Table1[[#This Row],[Drug ID]])</f>
        <v>0.84959999999999969</v>
      </c>
      <c r="M6496" s="11" t="b">
        <f>AND(Table1[[#This Row],[hour of cancellation 0 to 23]]&gt;=0,Table1[[#This Row],[hour of cancellation 0 to 23]]&lt;=23)</f>
        <v>1</v>
      </c>
    </row>
    <row r="6497" spans="1:13" x14ac:dyDescent="0.3">
      <c r="A6497" s="1">
        <v>6496</v>
      </c>
      <c r="B6497" s="1">
        <v>11</v>
      </c>
      <c r="C6497" s="2">
        <v>41193.947655157914</v>
      </c>
      <c r="D6497" s="2">
        <v>41253.947222222218</v>
      </c>
      <c r="E6497" s="1">
        <v>1</v>
      </c>
      <c r="F6497" s="2">
        <v>41200.786370399881</v>
      </c>
      <c r="G6497" s="1">
        <v>2</v>
      </c>
      <c r="H6497" s="32">
        <f>IFERROR(HOUR(Table1[[#This Row],[Cancel Date/time]])+MINUTE(Table1[[#This Row],[Cancel Date/time]])/60,"not cancelled")</f>
        <v>18.866666666666667</v>
      </c>
      <c r="I6497" s="47">
        <f>IFERROR(ROUND(Table1[[#This Row],[cancellation time decimal]],0),"not cancelled")</f>
        <v>19</v>
      </c>
      <c r="J6497" s="10">
        <f>IFERROR(MOD(Table1[[#This Row],[cancellation hour rounded]],24),"not cancelled")</f>
        <v>19</v>
      </c>
      <c r="K6497" s="32">
        <f>1/Table1[[#This Row],[Duration (Time between doses '[in hours'])]]</f>
        <v>1</v>
      </c>
      <c r="L6497" s="33">
        <f>Table1[[#This Row],[number doses per hour]]*INDEX(Table2[price per dose],Table1[[#This Row],[Drug ID]])</f>
        <v>1</v>
      </c>
      <c r="M6497" s="11" t="b">
        <f>AND(Table1[[#This Row],[hour of cancellation 0 to 23]]&gt;=0,Table1[[#This Row],[hour of cancellation 0 to 23]]&lt;=23)</f>
        <v>1</v>
      </c>
    </row>
    <row r="6498" spans="1:13" hidden="1" x14ac:dyDescent="0.3">
      <c r="A6498" s="1">
        <v>6497</v>
      </c>
      <c r="B6498" s="1">
        <v>6</v>
      </c>
      <c r="C6498" s="2">
        <v>41193.938303643154</v>
      </c>
      <c r="D6498" s="2">
        <v>41197.312860772399</v>
      </c>
      <c r="E6498" s="1">
        <v>24</v>
      </c>
      <c r="F6498" s="2" t="s">
        <v>5</v>
      </c>
      <c r="G6498" s="1">
        <v>0</v>
      </c>
      <c r="H6498" s="32" t="str">
        <f>IFERROR(HOUR(Table1[[#This Row],[Cancel Date/time]])+MINUTE(Table1[[#This Row],[Cancel Date/time]])/60,"not cancelled")</f>
        <v>not cancelled</v>
      </c>
      <c r="I6498" s="47" t="str">
        <f>IFERROR(ROUND(Table1[[#This Row],[cancellation time decimal]],0),"not cancelled")</f>
        <v>not cancelled</v>
      </c>
      <c r="J6498" s="10" t="str">
        <f>IFERROR(MOD(Table1[[#This Row],[cancellation hour rounded]],24),"not cancelled")</f>
        <v>not cancelled</v>
      </c>
      <c r="K6498" s="32">
        <f>1/Table1[[#This Row],[Duration (Time between doses '[in hours'])]]</f>
        <v>4.1666666666666664E-2</v>
      </c>
      <c r="L6498" s="33">
        <f>Table1[[#This Row],[number doses per hour]]*INDEX(Table2[price per dose],Table1[[#This Row],[Drug ID]])</f>
        <v>0.35218749999999999</v>
      </c>
      <c r="M6498" s="11" t="b">
        <f>AND(Table1[[#This Row],[hour of cancellation 0 to 23]]&gt;=0,Table1[[#This Row],[hour of cancellation 0 to 23]]&lt;=23)</f>
        <v>0</v>
      </c>
    </row>
    <row r="6499" spans="1:13" x14ac:dyDescent="0.3">
      <c r="A6499" s="1">
        <v>6498</v>
      </c>
      <c r="B6499" s="1">
        <v>6</v>
      </c>
      <c r="C6499" s="2">
        <v>41193.94643130144</v>
      </c>
      <c r="D6499" s="2">
        <v>41253.945833333331</v>
      </c>
      <c r="E6499" s="1">
        <v>24</v>
      </c>
      <c r="F6499" s="2">
        <v>41196.421807601728</v>
      </c>
      <c r="G6499" s="1">
        <v>0</v>
      </c>
      <c r="H6499" s="32">
        <f>IFERROR(HOUR(Table1[[#This Row],[Cancel Date/time]])+MINUTE(Table1[[#This Row],[Cancel Date/time]])/60,"not cancelled")</f>
        <v>10.116666666666667</v>
      </c>
      <c r="I6499" s="47">
        <f>IFERROR(ROUND(Table1[[#This Row],[cancellation time decimal]],0),"not cancelled")</f>
        <v>10</v>
      </c>
      <c r="J6499" s="10">
        <f>IFERROR(MOD(Table1[[#This Row],[cancellation hour rounded]],24),"not cancelled")</f>
        <v>10</v>
      </c>
      <c r="K6499" s="32">
        <f>1/Table1[[#This Row],[Duration (Time between doses '[in hours'])]]</f>
        <v>4.1666666666666664E-2</v>
      </c>
      <c r="L6499" s="33">
        <f>Table1[[#This Row],[number doses per hour]]*INDEX(Table2[price per dose],Table1[[#This Row],[Drug ID]])</f>
        <v>0.35218749999999999</v>
      </c>
      <c r="M6499" s="11" t="b">
        <f>AND(Table1[[#This Row],[hour of cancellation 0 to 23]]&gt;=0,Table1[[#This Row],[hour of cancellation 0 to 23]]&lt;=23)</f>
        <v>1</v>
      </c>
    </row>
    <row r="6500" spans="1:13" hidden="1" x14ac:dyDescent="0.3">
      <c r="A6500" s="1">
        <v>6499</v>
      </c>
      <c r="B6500" s="1">
        <v>1</v>
      </c>
      <c r="C6500" s="2">
        <v>41193.968625373731</v>
      </c>
      <c r="D6500" s="2">
        <v>41196.34300862057</v>
      </c>
      <c r="E6500" s="1">
        <v>8</v>
      </c>
      <c r="F6500" s="2" t="s">
        <v>5</v>
      </c>
      <c r="G6500" s="1">
        <v>0</v>
      </c>
      <c r="H6500" s="32" t="str">
        <f>IFERROR(HOUR(Table1[[#This Row],[Cancel Date/time]])+MINUTE(Table1[[#This Row],[Cancel Date/time]])/60,"not cancelled")</f>
        <v>not cancelled</v>
      </c>
      <c r="I6500" s="47" t="str">
        <f>IFERROR(ROUND(Table1[[#This Row],[cancellation time decimal]],0),"not cancelled")</f>
        <v>not cancelled</v>
      </c>
      <c r="J6500" s="10" t="str">
        <f>IFERROR(MOD(Table1[[#This Row],[cancellation hour rounded]],24),"not cancelled")</f>
        <v>not cancelled</v>
      </c>
      <c r="K6500" s="32">
        <f>1/Table1[[#This Row],[Duration (Time between doses '[in hours'])]]</f>
        <v>0.125</v>
      </c>
      <c r="L6500" s="33">
        <f>Table1[[#This Row],[number doses per hour]]*INDEX(Table2[price per dose],Table1[[#This Row],[Drug ID]])</f>
        <v>0.84929166666666667</v>
      </c>
      <c r="M6500" s="11" t="b">
        <f>AND(Table1[[#This Row],[hour of cancellation 0 to 23]]&gt;=0,Table1[[#This Row],[hour of cancellation 0 to 23]]&lt;=23)</f>
        <v>0</v>
      </c>
    </row>
    <row r="6501" spans="1:13" x14ac:dyDescent="0.3">
      <c r="A6501" s="1">
        <v>6500</v>
      </c>
      <c r="B6501" s="1">
        <v>7</v>
      </c>
      <c r="C6501" s="2">
        <v>41194.069164562447</v>
      </c>
      <c r="D6501" s="2">
        <v>41254.068749999999</v>
      </c>
      <c r="E6501" s="1">
        <v>24</v>
      </c>
      <c r="F6501" s="2">
        <v>41203.614101770145</v>
      </c>
      <c r="G6501" s="1">
        <v>0</v>
      </c>
      <c r="H6501" s="32">
        <f>IFERROR(HOUR(Table1[[#This Row],[Cancel Date/time]])+MINUTE(Table1[[#This Row],[Cancel Date/time]])/60,"not cancelled")</f>
        <v>14.733333333333333</v>
      </c>
      <c r="I6501" s="47">
        <f>IFERROR(ROUND(Table1[[#This Row],[cancellation time decimal]],0),"not cancelled")</f>
        <v>15</v>
      </c>
      <c r="J6501" s="10">
        <f>IFERROR(MOD(Table1[[#This Row],[cancellation hour rounded]],24),"not cancelled")</f>
        <v>15</v>
      </c>
      <c r="K6501" s="32">
        <f>1/Table1[[#This Row],[Duration (Time between doses '[in hours'])]]</f>
        <v>4.1666666666666664E-2</v>
      </c>
      <c r="L6501" s="33">
        <f>Table1[[#This Row],[number doses per hour]]*INDEX(Table2[price per dose],Table1[[#This Row],[Drug ID]])</f>
        <v>1.2958049999999997</v>
      </c>
      <c r="M6501" s="11" t="b">
        <f>AND(Table1[[#This Row],[hour of cancellation 0 to 23]]&gt;=0,Table1[[#This Row],[hour of cancellation 0 to 23]]&lt;=23)</f>
        <v>1</v>
      </c>
    </row>
    <row r="6502" spans="1:13" x14ac:dyDescent="0.3">
      <c r="A6502" s="1">
        <v>6501</v>
      </c>
      <c r="B6502" s="1">
        <v>7</v>
      </c>
      <c r="C6502" s="2">
        <v>41194.36250863914</v>
      </c>
      <c r="D6502" s="2">
        <v>41254.362500000003</v>
      </c>
      <c r="E6502" s="1">
        <v>24</v>
      </c>
      <c r="F6502" s="2">
        <v>41199.361435900093</v>
      </c>
      <c r="G6502" s="1">
        <v>0</v>
      </c>
      <c r="H6502" s="32">
        <f>IFERROR(HOUR(Table1[[#This Row],[Cancel Date/time]])+MINUTE(Table1[[#This Row],[Cancel Date/time]])/60,"not cancelled")</f>
        <v>8.6666666666666661</v>
      </c>
      <c r="I6502" s="47">
        <f>IFERROR(ROUND(Table1[[#This Row],[cancellation time decimal]],0),"not cancelled")</f>
        <v>9</v>
      </c>
      <c r="J6502" s="10">
        <f>IFERROR(MOD(Table1[[#This Row],[cancellation hour rounded]],24),"not cancelled")</f>
        <v>9</v>
      </c>
      <c r="K6502" s="32">
        <f>1/Table1[[#This Row],[Duration (Time between doses '[in hours'])]]</f>
        <v>4.1666666666666664E-2</v>
      </c>
      <c r="L6502" s="33">
        <f>Table1[[#This Row],[number doses per hour]]*INDEX(Table2[price per dose],Table1[[#This Row],[Drug ID]])</f>
        <v>1.2958049999999997</v>
      </c>
      <c r="M6502" s="11" t="b">
        <f>AND(Table1[[#This Row],[hour of cancellation 0 to 23]]&gt;=0,Table1[[#This Row],[hour of cancellation 0 to 23]]&lt;=23)</f>
        <v>1</v>
      </c>
    </row>
    <row r="6503" spans="1:13" x14ac:dyDescent="0.3">
      <c r="A6503" s="1">
        <v>6502</v>
      </c>
      <c r="B6503" s="1">
        <v>1</v>
      </c>
      <c r="C6503" s="2">
        <v>41194.460747901016</v>
      </c>
      <c r="D6503" s="2">
        <v>41254.460416666669</v>
      </c>
      <c r="E6503" s="1">
        <v>12</v>
      </c>
      <c r="F6503" s="2">
        <v>41195.037877384544</v>
      </c>
      <c r="G6503" s="1">
        <v>0</v>
      </c>
      <c r="H6503" s="32">
        <f>IFERROR(HOUR(Table1[[#This Row],[Cancel Date/time]])+MINUTE(Table1[[#This Row],[Cancel Date/time]])/60,"not cancelled")</f>
        <v>0.9</v>
      </c>
      <c r="I6503" s="47">
        <f>IFERROR(ROUND(Table1[[#This Row],[cancellation time decimal]],0),"not cancelled")</f>
        <v>1</v>
      </c>
      <c r="J6503" s="10">
        <f>IFERROR(MOD(Table1[[#This Row],[cancellation hour rounded]],24),"not cancelled")</f>
        <v>1</v>
      </c>
      <c r="K6503" s="32">
        <f>1/Table1[[#This Row],[Duration (Time between doses '[in hours'])]]</f>
        <v>8.3333333333333329E-2</v>
      </c>
      <c r="L6503" s="33">
        <f>Table1[[#This Row],[number doses per hour]]*INDEX(Table2[price per dose],Table1[[#This Row],[Drug ID]])</f>
        <v>0.56619444444444444</v>
      </c>
      <c r="M6503" s="11" t="b">
        <f>AND(Table1[[#This Row],[hour of cancellation 0 to 23]]&gt;=0,Table1[[#This Row],[hour of cancellation 0 to 23]]&lt;=23)</f>
        <v>1</v>
      </c>
    </row>
    <row r="6504" spans="1:13" x14ac:dyDescent="0.3">
      <c r="A6504" s="1">
        <v>6503</v>
      </c>
      <c r="B6504" s="1">
        <v>8</v>
      </c>
      <c r="C6504" s="2">
        <v>41194.46674792665</v>
      </c>
      <c r="D6504" s="2">
        <v>41254.466666666667</v>
      </c>
      <c r="E6504" s="1">
        <v>3</v>
      </c>
      <c r="F6504" s="2">
        <v>41201.095262447125</v>
      </c>
      <c r="G6504" s="1">
        <v>0</v>
      </c>
      <c r="H6504" s="32">
        <f>IFERROR(HOUR(Table1[[#This Row],[Cancel Date/time]])+MINUTE(Table1[[#This Row],[Cancel Date/time]])/60,"not cancelled")</f>
        <v>2.2833333333333332</v>
      </c>
      <c r="I6504" s="47">
        <f>IFERROR(ROUND(Table1[[#This Row],[cancellation time decimal]],0),"not cancelled")</f>
        <v>2</v>
      </c>
      <c r="J6504" s="10">
        <f>IFERROR(MOD(Table1[[#This Row],[cancellation hour rounded]],24),"not cancelled")</f>
        <v>2</v>
      </c>
      <c r="K6504" s="32">
        <f>1/Table1[[#This Row],[Duration (Time between doses '[in hours'])]]</f>
        <v>0.33333333333333331</v>
      </c>
      <c r="L6504" s="33">
        <f>Table1[[#This Row],[number doses per hour]]*INDEX(Table2[price per dose],Table1[[#This Row],[Drug ID]])</f>
        <v>0.29998222222222221</v>
      </c>
      <c r="M6504" s="11" t="b">
        <f>AND(Table1[[#This Row],[hour of cancellation 0 to 23]]&gt;=0,Table1[[#This Row],[hour of cancellation 0 to 23]]&lt;=23)</f>
        <v>1</v>
      </c>
    </row>
    <row r="6505" spans="1:13" hidden="1" x14ac:dyDescent="0.3">
      <c r="A6505" s="1">
        <v>6504</v>
      </c>
      <c r="B6505" s="1">
        <v>1</v>
      </c>
      <c r="C6505" s="2">
        <v>41194.494095127891</v>
      </c>
      <c r="D6505" s="2">
        <v>41197.95178343491</v>
      </c>
      <c r="E6505" s="1">
        <v>12</v>
      </c>
      <c r="F6505" s="2" t="s">
        <v>5</v>
      </c>
      <c r="G6505" s="1">
        <v>0</v>
      </c>
      <c r="H6505" s="32" t="str">
        <f>IFERROR(HOUR(Table1[[#This Row],[Cancel Date/time]])+MINUTE(Table1[[#This Row],[Cancel Date/time]])/60,"not cancelled")</f>
        <v>not cancelled</v>
      </c>
      <c r="I6505" s="47" t="str">
        <f>IFERROR(ROUND(Table1[[#This Row],[cancellation time decimal]],0),"not cancelled")</f>
        <v>not cancelled</v>
      </c>
      <c r="J6505" s="10" t="str">
        <f>IFERROR(MOD(Table1[[#This Row],[cancellation hour rounded]],24),"not cancelled")</f>
        <v>not cancelled</v>
      </c>
      <c r="K6505" s="32">
        <f>1/Table1[[#This Row],[Duration (Time between doses '[in hours'])]]</f>
        <v>8.3333333333333329E-2</v>
      </c>
      <c r="L6505" s="33">
        <f>Table1[[#This Row],[number doses per hour]]*INDEX(Table2[price per dose],Table1[[#This Row],[Drug ID]])</f>
        <v>0.56619444444444444</v>
      </c>
      <c r="M6505" s="11" t="b">
        <f>AND(Table1[[#This Row],[hour of cancellation 0 to 23]]&gt;=0,Table1[[#This Row],[hour of cancellation 0 to 23]]&lt;=23)</f>
        <v>0</v>
      </c>
    </row>
    <row r="6506" spans="1:13" x14ac:dyDescent="0.3">
      <c r="A6506" s="1">
        <v>6505</v>
      </c>
      <c r="B6506" s="1">
        <v>5</v>
      </c>
      <c r="C6506" s="2">
        <v>41194.500921587089</v>
      </c>
      <c r="D6506" s="2">
        <v>41254.500694444447</v>
      </c>
      <c r="E6506" s="1">
        <v>24</v>
      </c>
      <c r="F6506" s="2">
        <v>41198.324797517802</v>
      </c>
      <c r="G6506" s="1">
        <v>0</v>
      </c>
      <c r="H6506" s="32">
        <f>IFERROR(HOUR(Table1[[#This Row],[Cancel Date/time]])+MINUTE(Table1[[#This Row],[Cancel Date/time]])/60,"not cancelled")</f>
        <v>7.7833333333333332</v>
      </c>
      <c r="I6506" s="47">
        <f>IFERROR(ROUND(Table1[[#This Row],[cancellation time decimal]],0),"not cancelled")</f>
        <v>8</v>
      </c>
      <c r="J6506" s="10">
        <f>IFERROR(MOD(Table1[[#This Row],[cancellation hour rounded]],24),"not cancelled")</f>
        <v>8</v>
      </c>
      <c r="K6506" s="32">
        <f>1/Table1[[#This Row],[Duration (Time between doses '[in hours'])]]</f>
        <v>4.1666666666666664E-2</v>
      </c>
      <c r="L6506" s="33">
        <f>Table1[[#This Row],[number doses per hour]]*INDEX(Table2[price per dose],Table1[[#This Row],[Drug ID]])</f>
        <v>0.2815833333333333</v>
      </c>
      <c r="M6506" s="11" t="b">
        <f>AND(Table1[[#This Row],[hour of cancellation 0 to 23]]&gt;=0,Table1[[#This Row],[hour of cancellation 0 to 23]]&lt;=23)</f>
        <v>1</v>
      </c>
    </row>
    <row r="6507" spans="1:13" x14ac:dyDescent="0.3">
      <c r="A6507" s="1">
        <v>6506</v>
      </c>
      <c r="B6507" s="1">
        <v>1</v>
      </c>
      <c r="C6507" s="2">
        <v>41194.567431961194</v>
      </c>
      <c r="D6507" s="2">
        <v>41254.567361111105</v>
      </c>
      <c r="E6507" s="1">
        <v>8</v>
      </c>
      <c r="F6507" s="2">
        <v>41195.48687063597</v>
      </c>
      <c r="G6507" s="1">
        <v>0</v>
      </c>
      <c r="H6507" s="32">
        <f>IFERROR(HOUR(Table1[[#This Row],[Cancel Date/time]])+MINUTE(Table1[[#This Row],[Cancel Date/time]])/60,"not cancelled")</f>
        <v>11.683333333333334</v>
      </c>
      <c r="I6507" s="47">
        <f>IFERROR(ROUND(Table1[[#This Row],[cancellation time decimal]],0),"not cancelled")</f>
        <v>12</v>
      </c>
      <c r="J6507" s="10">
        <f>IFERROR(MOD(Table1[[#This Row],[cancellation hour rounded]],24),"not cancelled")</f>
        <v>12</v>
      </c>
      <c r="K6507" s="32">
        <f>1/Table1[[#This Row],[Duration (Time between doses '[in hours'])]]</f>
        <v>0.125</v>
      </c>
      <c r="L6507" s="33">
        <f>Table1[[#This Row],[number doses per hour]]*INDEX(Table2[price per dose],Table1[[#This Row],[Drug ID]])</f>
        <v>0.84929166666666667</v>
      </c>
      <c r="M6507" s="11" t="b">
        <f>AND(Table1[[#This Row],[hour of cancellation 0 to 23]]&gt;=0,Table1[[#This Row],[hour of cancellation 0 to 23]]&lt;=23)</f>
        <v>1</v>
      </c>
    </row>
    <row r="6508" spans="1:13" x14ac:dyDescent="0.3">
      <c r="A6508" s="1">
        <v>6507</v>
      </c>
      <c r="B6508" s="1">
        <v>5</v>
      </c>
      <c r="C6508" s="2">
        <v>41194.580587367767</v>
      </c>
      <c r="D6508" s="2">
        <v>41254.580555555556</v>
      </c>
      <c r="E6508" s="1">
        <v>24</v>
      </c>
      <c r="F6508" s="2">
        <v>41197.317802482146</v>
      </c>
      <c r="G6508" s="1">
        <v>0</v>
      </c>
      <c r="H6508" s="32">
        <f>IFERROR(HOUR(Table1[[#This Row],[Cancel Date/time]])+MINUTE(Table1[[#This Row],[Cancel Date/time]])/60,"not cancelled")</f>
        <v>7.6166666666666671</v>
      </c>
      <c r="I6508" s="47">
        <f>IFERROR(ROUND(Table1[[#This Row],[cancellation time decimal]],0),"not cancelled")</f>
        <v>8</v>
      </c>
      <c r="J6508" s="10">
        <f>IFERROR(MOD(Table1[[#This Row],[cancellation hour rounded]],24),"not cancelled")</f>
        <v>8</v>
      </c>
      <c r="K6508" s="32">
        <f>1/Table1[[#This Row],[Duration (Time between doses '[in hours'])]]</f>
        <v>4.1666666666666664E-2</v>
      </c>
      <c r="L6508" s="33">
        <f>Table1[[#This Row],[number doses per hour]]*INDEX(Table2[price per dose],Table1[[#This Row],[Drug ID]])</f>
        <v>0.2815833333333333</v>
      </c>
      <c r="M6508" s="11" t="b">
        <f>AND(Table1[[#This Row],[hour of cancellation 0 to 23]]&gt;=0,Table1[[#This Row],[hour of cancellation 0 to 23]]&lt;=23)</f>
        <v>1</v>
      </c>
    </row>
    <row r="6509" spans="1:13" x14ac:dyDescent="0.3">
      <c r="A6509" s="1">
        <v>6508</v>
      </c>
      <c r="B6509" s="1">
        <v>1</v>
      </c>
      <c r="C6509" s="2">
        <v>41194.550255461152</v>
      </c>
      <c r="D6509" s="2">
        <v>41254.549999999996</v>
      </c>
      <c r="E6509" s="1">
        <v>12</v>
      </c>
      <c r="F6509" s="2">
        <v>41195.651394449582</v>
      </c>
      <c r="G6509" s="1">
        <v>0</v>
      </c>
      <c r="H6509" s="32">
        <f>IFERROR(HOUR(Table1[[#This Row],[Cancel Date/time]])+MINUTE(Table1[[#This Row],[Cancel Date/time]])/60,"not cancelled")</f>
        <v>15.633333333333333</v>
      </c>
      <c r="I6509" s="47">
        <f>IFERROR(ROUND(Table1[[#This Row],[cancellation time decimal]],0),"not cancelled")</f>
        <v>16</v>
      </c>
      <c r="J6509" s="10">
        <f>IFERROR(MOD(Table1[[#This Row],[cancellation hour rounded]],24),"not cancelled")</f>
        <v>16</v>
      </c>
      <c r="K6509" s="32">
        <f>1/Table1[[#This Row],[Duration (Time between doses '[in hours'])]]</f>
        <v>8.3333333333333329E-2</v>
      </c>
      <c r="L6509" s="33">
        <f>Table1[[#This Row],[number doses per hour]]*INDEX(Table2[price per dose],Table1[[#This Row],[Drug ID]])</f>
        <v>0.56619444444444444</v>
      </c>
      <c r="M6509" s="11" t="b">
        <f>AND(Table1[[#This Row],[hour of cancellation 0 to 23]]&gt;=0,Table1[[#This Row],[hour of cancellation 0 to 23]]&lt;=23)</f>
        <v>1</v>
      </c>
    </row>
    <row r="6510" spans="1:13" x14ac:dyDescent="0.3">
      <c r="A6510" s="1">
        <v>6509</v>
      </c>
      <c r="B6510" s="1">
        <v>1</v>
      </c>
      <c r="C6510" s="2">
        <v>41194.599615340652</v>
      </c>
      <c r="D6510" s="2">
        <v>41254.599305555559</v>
      </c>
      <c r="E6510" s="1">
        <v>8</v>
      </c>
      <c r="F6510" s="2">
        <v>41194.642663136285</v>
      </c>
      <c r="G6510" s="1">
        <v>0</v>
      </c>
      <c r="H6510" s="32">
        <f>IFERROR(HOUR(Table1[[#This Row],[Cancel Date/time]])+MINUTE(Table1[[#This Row],[Cancel Date/time]])/60,"not cancelled")</f>
        <v>15.416666666666666</v>
      </c>
      <c r="I6510" s="47">
        <f>IFERROR(ROUND(Table1[[#This Row],[cancellation time decimal]],0),"not cancelled")</f>
        <v>15</v>
      </c>
      <c r="J6510" s="10">
        <f>IFERROR(MOD(Table1[[#This Row],[cancellation hour rounded]],24),"not cancelled")</f>
        <v>15</v>
      </c>
      <c r="K6510" s="32">
        <f>1/Table1[[#This Row],[Duration (Time between doses '[in hours'])]]</f>
        <v>0.125</v>
      </c>
      <c r="L6510" s="33">
        <f>Table1[[#This Row],[number doses per hour]]*INDEX(Table2[price per dose],Table1[[#This Row],[Drug ID]])</f>
        <v>0.84929166666666667</v>
      </c>
      <c r="M6510" s="11" t="b">
        <f>AND(Table1[[#This Row],[hour of cancellation 0 to 23]]&gt;=0,Table1[[#This Row],[hour of cancellation 0 to 23]]&lt;=23)</f>
        <v>1</v>
      </c>
    </row>
    <row r="6511" spans="1:13" x14ac:dyDescent="0.3">
      <c r="A6511" s="1">
        <v>6510</v>
      </c>
      <c r="B6511" s="1">
        <v>8</v>
      </c>
      <c r="C6511" s="2">
        <v>41194.590410341167</v>
      </c>
      <c r="D6511" s="2">
        <v>41254.590277777781</v>
      </c>
      <c r="E6511" s="1">
        <v>3</v>
      </c>
      <c r="F6511" s="2">
        <v>41201.313220563447</v>
      </c>
      <c r="G6511" s="1">
        <v>0</v>
      </c>
      <c r="H6511" s="32">
        <f>IFERROR(HOUR(Table1[[#This Row],[Cancel Date/time]])+MINUTE(Table1[[#This Row],[Cancel Date/time]])/60,"not cancelled")</f>
        <v>7.5166666666666666</v>
      </c>
      <c r="I6511" s="47">
        <f>IFERROR(ROUND(Table1[[#This Row],[cancellation time decimal]],0),"not cancelled")</f>
        <v>8</v>
      </c>
      <c r="J6511" s="10">
        <f>IFERROR(MOD(Table1[[#This Row],[cancellation hour rounded]],24),"not cancelled")</f>
        <v>8</v>
      </c>
      <c r="K6511" s="32">
        <f>1/Table1[[#This Row],[Duration (Time between doses '[in hours'])]]</f>
        <v>0.33333333333333331</v>
      </c>
      <c r="L6511" s="33">
        <f>Table1[[#This Row],[number doses per hour]]*INDEX(Table2[price per dose],Table1[[#This Row],[Drug ID]])</f>
        <v>0.29998222222222221</v>
      </c>
      <c r="M6511" s="11" t="b">
        <f>AND(Table1[[#This Row],[hour of cancellation 0 to 23]]&gt;=0,Table1[[#This Row],[hour of cancellation 0 to 23]]&lt;=23)</f>
        <v>1</v>
      </c>
    </row>
    <row r="6512" spans="1:13" x14ac:dyDescent="0.3">
      <c r="A6512" s="1">
        <v>6511</v>
      </c>
      <c r="B6512" s="1">
        <v>4</v>
      </c>
      <c r="C6512" s="2">
        <v>41194.59468559004</v>
      </c>
      <c r="D6512" s="2">
        <v>41254.594444444447</v>
      </c>
      <c r="E6512" s="1">
        <v>12</v>
      </c>
      <c r="F6512" s="2">
        <v>41198.673691121803</v>
      </c>
      <c r="G6512" s="1">
        <v>0</v>
      </c>
      <c r="H6512" s="32">
        <f>IFERROR(HOUR(Table1[[#This Row],[Cancel Date/time]])+MINUTE(Table1[[#This Row],[Cancel Date/time]])/60,"not cancelled")</f>
        <v>16.166666666666668</v>
      </c>
      <c r="I6512" s="47">
        <f>IFERROR(ROUND(Table1[[#This Row],[cancellation time decimal]],0),"not cancelled")</f>
        <v>16</v>
      </c>
      <c r="J6512" s="10">
        <f>IFERROR(MOD(Table1[[#This Row],[cancellation hour rounded]],24),"not cancelled")</f>
        <v>16</v>
      </c>
      <c r="K6512" s="32">
        <f>1/Table1[[#This Row],[Duration (Time between doses '[in hours'])]]</f>
        <v>8.3333333333333329E-2</v>
      </c>
      <c r="L6512" s="33">
        <f>Table1[[#This Row],[number doses per hour]]*INDEX(Table2[price per dose],Table1[[#This Row],[Drug ID]])</f>
        <v>1.448055119047619</v>
      </c>
      <c r="M6512" s="11" t="b">
        <f>AND(Table1[[#This Row],[hour of cancellation 0 to 23]]&gt;=0,Table1[[#This Row],[hour of cancellation 0 to 23]]&lt;=23)</f>
        <v>1</v>
      </c>
    </row>
    <row r="6513" spans="1:13" x14ac:dyDescent="0.3">
      <c r="A6513" s="1">
        <v>6512</v>
      </c>
      <c r="B6513" s="1">
        <v>5</v>
      </c>
      <c r="C6513" s="2">
        <v>41194.609060906303</v>
      </c>
      <c r="D6513" s="2">
        <v>41254.609027777777</v>
      </c>
      <c r="E6513" s="1">
        <v>24</v>
      </c>
      <c r="F6513" s="2">
        <v>41198.758484069782</v>
      </c>
      <c r="G6513" s="1">
        <v>0</v>
      </c>
      <c r="H6513" s="32">
        <f>IFERROR(HOUR(Table1[[#This Row],[Cancel Date/time]])+MINUTE(Table1[[#This Row],[Cancel Date/time]])/60,"not cancelled")</f>
        <v>18.2</v>
      </c>
      <c r="I6513" s="47">
        <f>IFERROR(ROUND(Table1[[#This Row],[cancellation time decimal]],0),"not cancelled")</f>
        <v>18</v>
      </c>
      <c r="J6513" s="10">
        <f>IFERROR(MOD(Table1[[#This Row],[cancellation hour rounded]],24),"not cancelled")</f>
        <v>18</v>
      </c>
      <c r="K6513" s="32">
        <f>1/Table1[[#This Row],[Duration (Time between doses '[in hours'])]]</f>
        <v>4.1666666666666664E-2</v>
      </c>
      <c r="L6513" s="33">
        <f>Table1[[#This Row],[number doses per hour]]*INDEX(Table2[price per dose],Table1[[#This Row],[Drug ID]])</f>
        <v>0.2815833333333333</v>
      </c>
      <c r="M6513" s="11" t="b">
        <f>AND(Table1[[#This Row],[hour of cancellation 0 to 23]]&gt;=0,Table1[[#This Row],[hour of cancellation 0 to 23]]&lt;=23)</f>
        <v>1</v>
      </c>
    </row>
    <row r="6514" spans="1:13" x14ac:dyDescent="0.3">
      <c r="A6514" s="1">
        <v>6513</v>
      </c>
      <c r="B6514" s="1">
        <v>6</v>
      </c>
      <c r="C6514" s="2">
        <v>41194.723249794355</v>
      </c>
      <c r="D6514" s="2">
        <v>41254.722916666666</v>
      </c>
      <c r="E6514" s="1">
        <v>24</v>
      </c>
      <c r="F6514" s="2">
        <v>41201.919915477847</v>
      </c>
      <c r="G6514" s="1">
        <v>0</v>
      </c>
      <c r="H6514" s="32">
        <f>IFERROR(HOUR(Table1[[#This Row],[Cancel Date/time]])+MINUTE(Table1[[#This Row],[Cancel Date/time]])/60,"not cancelled")</f>
        <v>22.066666666666666</v>
      </c>
      <c r="I6514" s="47">
        <f>IFERROR(ROUND(Table1[[#This Row],[cancellation time decimal]],0),"not cancelled")</f>
        <v>22</v>
      </c>
      <c r="J6514" s="10">
        <f>IFERROR(MOD(Table1[[#This Row],[cancellation hour rounded]],24),"not cancelled")</f>
        <v>22</v>
      </c>
      <c r="K6514" s="32">
        <f>1/Table1[[#This Row],[Duration (Time between doses '[in hours'])]]</f>
        <v>4.1666666666666664E-2</v>
      </c>
      <c r="L6514" s="33">
        <f>Table1[[#This Row],[number doses per hour]]*INDEX(Table2[price per dose],Table1[[#This Row],[Drug ID]])</f>
        <v>0.35218749999999999</v>
      </c>
      <c r="M6514" s="11" t="b">
        <f>AND(Table1[[#This Row],[hour of cancellation 0 to 23]]&gt;=0,Table1[[#This Row],[hour of cancellation 0 to 23]]&lt;=23)</f>
        <v>1</v>
      </c>
    </row>
    <row r="6515" spans="1:13" x14ac:dyDescent="0.3">
      <c r="A6515" s="1">
        <v>6514</v>
      </c>
      <c r="B6515" s="1">
        <v>1</v>
      </c>
      <c r="C6515" s="2">
        <v>41195.144630304996</v>
      </c>
      <c r="D6515" s="2">
        <v>41255.144444444442</v>
      </c>
      <c r="E6515" s="1">
        <v>8</v>
      </c>
      <c r="F6515" s="2">
        <v>41196.611143237213</v>
      </c>
      <c r="G6515" s="1">
        <v>0</v>
      </c>
      <c r="H6515" s="32">
        <f>IFERROR(HOUR(Table1[[#This Row],[Cancel Date/time]])+MINUTE(Table1[[#This Row],[Cancel Date/time]])/60,"not cancelled")</f>
        <v>14.666666666666666</v>
      </c>
      <c r="I6515" s="47">
        <f>IFERROR(ROUND(Table1[[#This Row],[cancellation time decimal]],0),"not cancelled")</f>
        <v>15</v>
      </c>
      <c r="J6515" s="10">
        <f>IFERROR(MOD(Table1[[#This Row],[cancellation hour rounded]],24),"not cancelled")</f>
        <v>15</v>
      </c>
      <c r="K6515" s="32">
        <f>1/Table1[[#This Row],[Duration (Time between doses '[in hours'])]]</f>
        <v>0.125</v>
      </c>
      <c r="L6515" s="33">
        <f>Table1[[#This Row],[number doses per hour]]*INDEX(Table2[price per dose],Table1[[#This Row],[Drug ID]])</f>
        <v>0.84929166666666667</v>
      </c>
      <c r="M6515" s="11" t="b">
        <f>AND(Table1[[#This Row],[hour of cancellation 0 to 23]]&gt;=0,Table1[[#This Row],[hour of cancellation 0 to 23]]&lt;=23)</f>
        <v>1</v>
      </c>
    </row>
    <row r="6516" spans="1:13" hidden="1" x14ac:dyDescent="0.3">
      <c r="A6516" s="1">
        <v>6515</v>
      </c>
      <c r="B6516" s="1">
        <v>2</v>
      </c>
      <c r="C6516" s="2">
        <v>41195.253212311211</v>
      </c>
      <c r="D6516" s="2">
        <v>41198.252705589752</v>
      </c>
      <c r="E6516" s="1">
        <v>10</v>
      </c>
      <c r="F6516" s="2" t="s">
        <v>5</v>
      </c>
      <c r="G6516" s="1">
        <v>0</v>
      </c>
      <c r="H6516" s="32" t="str">
        <f>IFERROR(HOUR(Table1[[#This Row],[Cancel Date/time]])+MINUTE(Table1[[#This Row],[Cancel Date/time]])/60,"not cancelled")</f>
        <v>not cancelled</v>
      </c>
      <c r="I6516" s="47" t="str">
        <f>IFERROR(ROUND(Table1[[#This Row],[cancellation time decimal]],0),"not cancelled")</f>
        <v>not cancelled</v>
      </c>
      <c r="J6516" s="10" t="str">
        <f>IFERROR(MOD(Table1[[#This Row],[cancellation hour rounded]],24),"not cancelled")</f>
        <v>not cancelled</v>
      </c>
      <c r="K6516" s="32">
        <f>1/Table1[[#This Row],[Duration (Time between doses '[in hours'])]]</f>
        <v>0.1</v>
      </c>
      <c r="L6516" s="33">
        <f>Table1[[#This Row],[number doses per hour]]*INDEX(Table2[price per dose],Table1[[#This Row],[Drug ID]])</f>
        <v>0.84959999999999969</v>
      </c>
      <c r="M6516" s="11" t="b">
        <f>AND(Table1[[#This Row],[hour of cancellation 0 to 23]]&gt;=0,Table1[[#This Row],[hour of cancellation 0 to 23]]&lt;=23)</f>
        <v>0</v>
      </c>
    </row>
    <row r="6517" spans="1:13" hidden="1" x14ac:dyDescent="0.3">
      <c r="A6517" s="1">
        <v>6516</v>
      </c>
      <c r="B6517" s="1">
        <v>1</v>
      </c>
      <c r="C6517" s="2">
        <v>41195.356930408932</v>
      </c>
      <c r="D6517" s="2">
        <v>41197.898028210024</v>
      </c>
      <c r="E6517" s="1">
        <v>8</v>
      </c>
      <c r="F6517" s="2" t="s">
        <v>5</v>
      </c>
      <c r="G6517" s="1">
        <v>0</v>
      </c>
      <c r="H6517" s="32" t="str">
        <f>IFERROR(HOUR(Table1[[#This Row],[Cancel Date/time]])+MINUTE(Table1[[#This Row],[Cancel Date/time]])/60,"not cancelled")</f>
        <v>not cancelled</v>
      </c>
      <c r="I6517" s="47" t="str">
        <f>IFERROR(ROUND(Table1[[#This Row],[cancellation time decimal]],0),"not cancelled")</f>
        <v>not cancelled</v>
      </c>
      <c r="J6517" s="10" t="str">
        <f>IFERROR(MOD(Table1[[#This Row],[cancellation hour rounded]],24),"not cancelled")</f>
        <v>not cancelled</v>
      </c>
      <c r="K6517" s="32">
        <f>1/Table1[[#This Row],[Duration (Time between doses '[in hours'])]]</f>
        <v>0.125</v>
      </c>
      <c r="L6517" s="33">
        <f>Table1[[#This Row],[number doses per hour]]*INDEX(Table2[price per dose],Table1[[#This Row],[Drug ID]])</f>
        <v>0.84929166666666667</v>
      </c>
      <c r="M6517" s="11" t="b">
        <f>AND(Table1[[#This Row],[hour of cancellation 0 to 23]]&gt;=0,Table1[[#This Row],[hour of cancellation 0 to 23]]&lt;=23)</f>
        <v>0</v>
      </c>
    </row>
    <row r="6518" spans="1:13" x14ac:dyDescent="0.3">
      <c r="A6518" s="1">
        <v>6517</v>
      </c>
      <c r="B6518" s="1">
        <v>5</v>
      </c>
      <c r="C6518" s="2">
        <v>41195.401045697836</v>
      </c>
      <c r="D6518" s="2">
        <v>41255.400694444441</v>
      </c>
      <c r="E6518" s="1">
        <v>24</v>
      </c>
      <c r="F6518" s="2">
        <v>41197.422761672562</v>
      </c>
      <c r="G6518" s="1">
        <v>0</v>
      </c>
      <c r="H6518" s="32">
        <f>IFERROR(HOUR(Table1[[#This Row],[Cancel Date/time]])+MINUTE(Table1[[#This Row],[Cancel Date/time]])/60,"not cancelled")</f>
        <v>10.133333333333333</v>
      </c>
      <c r="I6518" s="47">
        <f>IFERROR(ROUND(Table1[[#This Row],[cancellation time decimal]],0),"not cancelled")</f>
        <v>10</v>
      </c>
      <c r="J6518" s="10">
        <f>IFERROR(MOD(Table1[[#This Row],[cancellation hour rounded]],24),"not cancelled")</f>
        <v>10</v>
      </c>
      <c r="K6518" s="32">
        <f>1/Table1[[#This Row],[Duration (Time between doses '[in hours'])]]</f>
        <v>4.1666666666666664E-2</v>
      </c>
      <c r="L6518" s="33">
        <f>Table1[[#This Row],[number doses per hour]]*INDEX(Table2[price per dose],Table1[[#This Row],[Drug ID]])</f>
        <v>0.2815833333333333</v>
      </c>
      <c r="M6518" s="11" t="b">
        <f>AND(Table1[[#This Row],[hour of cancellation 0 to 23]]&gt;=0,Table1[[#This Row],[hour of cancellation 0 to 23]]&lt;=23)</f>
        <v>1</v>
      </c>
    </row>
    <row r="6519" spans="1:13" x14ac:dyDescent="0.3">
      <c r="A6519" s="1">
        <v>6518</v>
      </c>
      <c r="B6519" s="1">
        <v>5</v>
      </c>
      <c r="C6519" s="2">
        <v>41195.402774486145</v>
      </c>
      <c r="D6519" s="2">
        <v>41255.402777777781</v>
      </c>
      <c r="E6519" s="1">
        <v>24</v>
      </c>
      <c r="F6519" s="2">
        <v>41196.549585924397</v>
      </c>
      <c r="G6519" s="1">
        <v>0</v>
      </c>
      <c r="H6519" s="32">
        <f>IFERROR(HOUR(Table1[[#This Row],[Cancel Date/time]])+MINUTE(Table1[[#This Row],[Cancel Date/time]])/60,"not cancelled")</f>
        <v>13.183333333333334</v>
      </c>
      <c r="I6519" s="47">
        <f>IFERROR(ROUND(Table1[[#This Row],[cancellation time decimal]],0),"not cancelled")</f>
        <v>13</v>
      </c>
      <c r="J6519" s="10">
        <f>IFERROR(MOD(Table1[[#This Row],[cancellation hour rounded]],24),"not cancelled")</f>
        <v>13</v>
      </c>
      <c r="K6519" s="32">
        <f>1/Table1[[#This Row],[Duration (Time between doses '[in hours'])]]</f>
        <v>4.1666666666666664E-2</v>
      </c>
      <c r="L6519" s="33">
        <f>Table1[[#This Row],[number doses per hour]]*INDEX(Table2[price per dose],Table1[[#This Row],[Drug ID]])</f>
        <v>0.2815833333333333</v>
      </c>
      <c r="M6519" s="11" t="b">
        <f>AND(Table1[[#This Row],[hour of cancellation 0 to 23]]&gt;=0,Table1[[#This Row],[hour of cancellation 0 to 23]]&lt;=23)</f>
        <v>1</v>
      </c>
    </row>
    <row r="6520" spans="1:13" x14ac:dyDescent="0.3">
      <c r="A6520" s="1">
        <v>6519</v>
      </c>
      <c r="B6520" s="1">
        <v>1</v>
      </c>
      <c r="C6520" s="2">
        <v>41195.392494468673</v>
      </c>
      <c r="D6520" s="2">
        <v>41255.392361111109</v>
      </c>
      <c r="E6520" s="1">
        <v>8</v>
      </c>
      <c r="F6520" s="2">
        <v>41196.641756549798</v>
      </c>
      <c r="G6520" s="1">
        <v>0</v>
      </c>
      <c r="H6520" s="32">
        <f>IFERROR(HOUR(Table1[[#This Row],[Cancel Date/time]])+MINUTE(Table1[[#This Row],[Cancel Date/time]])/60,"not cancelled")</f>
        <v>15.4</v>
      </c>
      <c r="I6520" s="47">
        <f>IFERROR(ROUND(Table1[[#This Row],[cancellation time decimal]],0),"not cancelled")</f>
        <v>15</v>
      </c>
      <c r="J6520" s="10">
        <f>IFERROR(MOD(Table1[[#This Row],[cancellation hour rounded]],24),"not cancelled")</f>
        <v>15</v>
      </c>
      <c r="K6520" s="32">
        <f>1/Table1[[#This Row],[Duration (Time between doses '[in hours'])]]</f>
        <v>0.125</v>
      </c>
      <c r="L6520" s="33">
        <f>Table1[[#This Row],[number doses per hour]]*INDEX(Table2[price per dose],Table1[[#This Row],[Drug ID]])</f>
        <v>0.84929166666666667</v>
      </c>
      <c r="M6520" s="11" t="b">
        <f>AND(Table1[[#This Row],[hour of cancellation 0 to 23]]&gt;=0,Table1[[#This Row],[hour of cancellation 0 to 23]]&lt;=23)</f>
        <v>1</v>
      </c>
    </row>
    <row r="6521" spans="1:13" x14ac:dyDescent="0.3">
      <c r="A6521" s="1">
        <v>6520</v>
      </c>
      <c r="B6521" s="1">
        <v>4</v>
      </c>
      <c r="C6521" s="2">
        <v>41195.381247823156</v>
      </c>
      <c r="D6521" s="2">
        <v>41199.756249999999</v>
      </c>
      <c r="E6521" s="1">
        <v>12</v>
      </c>
      <c r="F6521" s="2">
        <v>41196.465414572762</v>
      </c>
      <c r="G6521" s="1">
        <v>0</v>
      </c>
      <c r="H6521" s="32">
        <f>IFERROR(HOUR(Table1[[#This Row],[Cancel Date/time]])+MINUTE(Table1[[#This Row],[Cancel Date/time]])/60,"not cancelled")</f>
        <v>11.166666666666666</v>
      </c>
      <c r="I6521" s="47">
        <f>IFERROR(ROUND(Table1[[#This Row],[cancellation time decimal]],0),"not cancelled")</f>
        <v>11</v>
      </c>
      <c r="J6521" s="10">
        <f>IFERROR(MOD(Table1[[#This Row],[cancellation hour rounded]],24),"not cancelled")</f>
        <v>11</v>
      </c>
      <c r="K6521" s="32">
        <f>1/Table1[[#This Row],[Duration (Time between doses '[in hours'])]]</f>
        <v>8.3333333333333329E-2</v>
      </c>
      <c r="L6521" s="33">
        <f>Table1[[#This Row],[number doses per hour]]*INDEX(Table2[price per dose],Table1[[#This Row],[Drug ID]])</f>
        <v>1.448055119047619</v>
      </c>
      <c r="M6521" s="11" t="b">
        <f>AND(Table1[[#This Row],[hour of cancellation 0 to 23]]&gt;=0,Table1[[#This Row],[hour of cancellation 0 to 23]]&lt;=23)</f>
        <v>1</v>
      </c>
    </row>
    <row r="6522" spans="1:13" x14ac:dyDescent="0.3">
      <c r="A6522" s="1">
        <v>6521</v>
      </c>
      <c r="B6522" s="1">
        <v>3</v>
      </c>
      <c r="C6522" s="2">
        <v>41195.406892525556</v>
      </c>
      <c r="D6522" s="2">
        <v>41255.40625</v>
      </c>
      <c r="E6522" s="1">
        <v>24</v>
      </c>
      <c r="F6522" s="2">
        <v>41196.473844808344</v>
      </c>
      <c r="G6522" s="1">
        <v>0</v>
      </c>
      <c r="H6522" s="32">
        <f>IFERROR(HOUR(Table1[[#This Row],[Cancel Date/time]])+MINUTE(Table1[[#This Row],[Cancel Date/time]])/60,"not cancelled")</f>
        <v>11.366666666666667</v>
      </c>
      <c r="I6522" s="47">
        <f>IFERROR(ROUND(Table1[[#This Row],[cancellation time decimal]],0),"not cancelled")</f>
        <v>11</v>
      </c>
      <c r="J6522" s="10">
        <f>IFERROR(MOD(Table1[[#This Row],[cancellation hour rounded]],24),"not cancelled")</f>
        <v>11</v>
      </c>
      <c r="K6522" s="32">
        <f>1/Table1[[#This Row],[Duration (Time between doses '[in hours'])]]</f>
        <v>4.1666666666666664E-2</v>
      </c>
      <c r="L6522" s="33">
        <f>Table1[[#This Row],[number doses per hour]]*INDEX(Table2[price per dose],Table1[[#This Row],[Drug ID]])</f>
        <v>0.18133000000000002</v>
      </c>
      <c r="M6522" s="11" t="b">
        <f>AND(Table1[[#This Row],[hour of cancellation 0 to 23]]&gt;=0,Table1[[#This Row],[hour of cancellation 0 to 23]]&lt;=23)</f>
        <v>1</v>
      </c>
    </row>
    <row r="6523" spans="1:13" hidden="1" x14ac:dyDescent="0.3">
      <c r="A6523" s="1">
        <v>6522</v>
      </c>
      <c r="B6523" s="1">
        <v>5</v>
      </c>
      <c r="C6523" s="2">
        <v>41195.414723901944</v>
      </c>
      <c r="D6523" s="2">
        <v>41198.122410748503</v>
      </c>
      <c r="E6523" s="1">
        <v>24</v>
      </c>
      <c r="F6523" s="2" t="s">
        <v>5</v>
      </c>
      <c r="G6523" s="1">
        <v>0</v>
      </c>
      <c r="H6523" s="32" t="str">
        <f>IFERROR(HOUR(Table1[[#This Row],[Cancel Date/time]])+MINUTE(Table1[[#This Row],[Cancel Date/time]])/60,"not cancelled")</f>
        <v>not cancelled</v>
      </c>
      <c r="I6523" s="47" t="str">
        <f>IFERROR(ROUND(Table1[[#This Row],[cancellation time decimal]],0),"not cancelled")</f>
        <v>not cancelled</v>
      </c>
      <c r="J6523" s="10" t="str">
        <f>IFERROR(MOD(Table1[[#This Row],[cancellation hour rounded]],24),"not cancelled")</f>
        <v>not cancelled</v>
      </c>
      <c r="K6523" s="32">
        <f>1/Table1[[#This Row],[Duration (Time between doses '[in hours'])]]</f>
        <v>4.1666666666666664E-2</v>
      </c>
      <c r="L6523" s="33">
        <f>Table1[[#This Row],[number doses per hour]]*INDEX(Table2[price per dose],Table1[[#This Row],[Drug ID]])</f>
        <v>0.2815833333333333</v>
      </c>
      <c r="M6523" s="11" t="b">
        <f>AND(Table1[[#This Row],[hour of cancellation 0 to 23]]&gt;=0,Table1[[#This Row],[hour of cancellation 0 to 23]]&lt;=23)</f>
        <v>0</v>
      </c>
    </row>
    <row r="6524" spans="1:13" hidden="1" x14ac:dyDescent="0.3">
      <c r="A6524" s="1">
        <v>6523</v>
      </c>
      <c r="B6524" s="1">
        <v>6</v>
      </c>
      <c r="C6524" s="2">
        <v>41195.411498590947</v>
      </c>
      <c r="D6524" s="2">
        <v>41198.869186897966</v>
      </c>
      <c r="E6524" s="1">
        <v>24</v>
      </c>
      <c r="F6524" s="2" t="s">
        <v>5</v>
      </c>
      <c r="G6524" s="1">
        <v>0</v>
      </c>
      <c r="H6524" s="32" t="str">
        <f>IFERROR(HOUR(Table1[[#This Row],[Cancel Date/time]])+MINUTE(Table1[[#This Row],[Cancel Date/time]])/60,"not cancelled")</f>
        <v>not cancelled</v>
      </c>
      <c r="I6524" s="47" t="str">
        <f>IFERROR(ROUND(Table1[[#This Row],[cancellation time decimal]],0),"not cancelled")</f>
        <v>not cancelled</v>
      </c>
      <c r="J6524" s="10" t="str">
        <f>IFERROR(MOD(Table1[[#This Row],[cancellation hour rounded]],24),"not cancelled")</f>
        <v>not cancelled</v>
      </c>
      <c r="K6524" s="32">
        <f>1/Table1[[#This Row],[Duration (Time between doses '[in hours'])]]</f>
        <v>4.1666666666666664E-2</v>
      </c>
      <c r="L6524" s="33">
        <f>Table1[[#This Row],[number doses per hour]]*INDEX(Table2[price per dose],Table1[[#This Row],[Drug ID]])</f>
        <v>0.35218749999999999</v>
      </c>
      <c r="M6524" s="11" t="b">
        <f>AND(Table1[[#This Row],[hour of cancellation 0 to 23]]&gt;=0,Table1[[#This Row],[hour of cancellation 0 to 23]]&lt;=23)</f>
        <v>0</v>
      </c>
    </row>
    <row r="6525" spans="1:13" x14ac:dyDescent="0.3">
      <c r="A6525" s="1">
        <v>6524</v>
      </c>
      <c r="B6525" s="1">
        <v>3</v>
      </c>
      <c r="C6525" s="2">
        <v>41195.431194328201</v>
      </c>
      <c r="D6525" s="2">
        <v>41255.430555555555</v>
      </c>
      <c r="E6525" s="1">
        <v>24</v>
      </c>
      <c r="F6525" s="2">
        <v>41198.506173269547</v>
      </c>
      <c r="G6525" s="1">
        <v>0</v>
      </c>
      <c r="H6525" s="32">
        <f>IFERROR(HOUR(Table1[[#This Row],[Cancel Date/time]])+MINUTE(Table1[[#This Row],[Cancel Date/time]])/60,"not cancelled")</f>
        <v>12.133333333333333</v>
      </c>
      <c r="I6525" s="47">
        <f>IFERROR(ROUND(Table1[[#This Row],[cancellation time decimal]],0),"not cancelled")</f>
        <v>12</v>
      </c>
      <c r="J6525" s="10">
        <f>IFERROR(MOD(Table1[[#This Row],[cancellation hour rounded]],24),"not cancelled")</f>
        <v>12</v>
      </c>
      <c r="K6525" s="32">
        <f>1/Table1[[#This Row],[Duration (Time between doses '[in hours'])]]</f>
        <v>4.1666666666666664E-2</v>
      </c>
      <c r="L6525" s="33">
        <f>Table1[[#This Row],[number doses per hour]]*INDEX(Table2[price per dose],Table1[[#This Row],[Drug ID]])</f>
        <v>0.18133000000000002</v>
      </c>
      <c r="M6525" s="11" t="b">
        <f>AND(Table1[[#This Row],[hour of cancellation 0 to 23]]&gt;=0,Table1[[#This Row],[hour of cancellation 0 to 23]]&lt;=23)</f>
        <v>1</v>
      </c>
    </row>
    <row r="6526" spans="1:13" x14ac:dyDescent="0.3">
      <c r="A6526" s="1">
        <v>6525</v>
      </c>
      <c r="B6526" s="1">
        <v>3</v>
      </c>
      <c r="C6526" s="2">
        <v>41195.42250788954</v>
      </c>
      <c r="D6526" s="2">
        <v>41255.422222222223</v>
      </c>
      <c r="E6526" s="1">
        <v>24</v>
      </c>
      <c r="F6526" s="2">
        <v>41197.508892037942</v>
      </c>
      <c r="G6526" s="1">
        <v>0</v>
      </c>
      <c r="H6526" s="32">
        <f>IFERROR(HOUR(Table1[[#This Row],[Cancel Date/time]])+MINUTE(Table1[[#This Row],[Cancel Date/time]])/60,"not cancelled")</f>
        <v>12.2</v>
      </c>
      <c r="I6526" s="47">
        <f>IFERROR(ROUND(Table1[[#This Row],[cancellation time decimal]],0),"not cancelled")</f>
        <v>12</v>
      </c>
      <c r="J6526" s="10">
        <f>IFERROR(MOD(Table1[[#This Row],[cancellation hour rounded]],24),"not cancelled")</f>
        <v>12</v>
      </c>
      <c r="K6526" s="32">
        <f>1/Table1[[#This Row],[Duration (Time between doses '[in hours'])]]</f>
        <v>4.1666666666666664E-2</v>
      </c>
      <c r="L6526" s="33">
        <f>Table1[[#This Row],[number doses per hour]]*INDEX(Table2[price per dose],Table1[[#This Row],[Drug ID]])</f>
        <v>0.18133000000000002</v>
      </c>
      <c r="M6526" s="11" t="b">
        <f>AND(Table1[[#This Row],[hour of cancellation 0 to 23]]&gt;=0,Table1[[#This Row],[hour of cancellation 0 to 23]]&lt;=23)</f>
        <v>1</v>
      </c>
    </row>
    <row r="6527" spans="1:13" x14ac:dyDescent="0.3">
      <c r="A6527" s="1">
        <v>6526</v>
      </c>
      <c r="B6527" s="1">
        <v>7</v>
      </c>
      <c r="C6527" s="2">
        <v>41195.436278427842</v>
      </c>
      <c r="D6527" s="2">
        <v>41255.436111111107</v>
      </c>
      <c r="E6527" s="1">
        <v>24</v>
      </c>
      <c r="F6527" s="2">
        <v>41217.549620285827</v>
      </c>
      <c r="G6527" s="1">
        <v>0</v>
      </c>
      <c r="H6527" s="32">
        <f>IFERROR(HOUR(Table1[[#This Row],[Cancel Date/time]])+MINUTE(Table1[[#This Row],[Cancel Date/time]])/60,"not cancelled")</f>
        <v>13.183333333333334</v>
      </c>
      <c r="I6527" s="47">
        <f>IFERROR(ROUND(Table1[[#This Row],[cancellation time decimal]],0),"not cancelled")</f>
        <v>13</v>
      </c>
      <c r="J6527" s="10">
        <f>IFERROR(MOD(Table1[[#This Row],[cancellation hour rounded]],24),"not cancelled")</f>
        <v>13</v>
      </c>
      <c r="K6527" s="32">
        <f>1/Table1[[#This Row],[Duration (Time between doses '[in hours'])]]</f>
        <v>4.1666666666666664E-2</v>
      </c>
      <c r="L6527" s="33">
        <f>Table1[[#This Row],[number doses per hour]]*INDEX(Table2[price per dose],Table1[[#This Row],[Drug ID]])</f>
        <v>1.2958049999999997</v>
      </c>
      <c r="M6527" s="11" t="b">
        <f>AND(Table1[[#This Row],[hour of cancellation 0 to 23]]&gt;=0,Table1[[#This Row],[hour of cancellation 0 to 23]]&lt;=23)</f>
        <v>1</v>
      </c>
    </row>
    <row r="6528" spans="1:13" hidden="1" x14ac:dyDescent="0.3">
      <c r="A6528" s="1">
        <v>6527</v>
      </c>
      <c r="B6528" s="1">
        <v>5</v>
      </c>
      <c r="C6528" s="2">
        <v>41195.550797364202</v>
      </c>
      <c r="D6528" s="2">
        <v>41198.634027777778</v>
      </c>
      <c r="E6528" s="1">
        <v>24</v>
      </c>
      <c r="F6528" s="2" t="s">
        <v>5</v>
      </c>
      <c r="G6528" s="1">
        <v>0</v>
      </c>
      <c r="H6528" s="32" t="str">
        <f>IFERROR(HOUR(Table1[[#This Row],[Cancel Date/time]])+MINUTE(Table1[[#This Row],[Cancel Date/time]])/60,"not cancelled")</f>
        <v>not cancelled</v>
      </c>
      <c r="I6528" s="47" t="str">
        <f>IFERROR(ROUND(Table1[[#This Row],[cancellation time decimal]],0),"not cancelled")</f>
        <v>not cancelled</v>
      </c>
      <c r="J6528" s="10" t="str">
        <f>IFERROR(MOD(Table1[[#This Row],[cancellation hour rounded]],24),"not cancelled")</f>
        <v>not cancelled</v>
      </c>
      <c r="K6528" s="32">
        <f>1/Table1[[#This Row],[Duration (Time between doses '[in hours'])]]</f>
        <v>4.1666666666666664E-2</v>
      </c>
      <c r="L6528" s="33">
        <f>Table1[[#This Row],[number doses per hour]]*INDEX(Table2[price per dose],Table1[[#This Row],[Drug ID]])</f>
        <v>0.2815833333333333</v>
      </c>
      <c r="M6528" s="11" t="b">
        <f>AND(Table1[[#This Row],[hour of cancellation 0 to 23]]&gt;=0,Table1[[#This Row],[hour of cancellation 0 to 23]]&lt;=23)</f>
        <v>0</v>
      </c>
    </row>
    <row r="6529" spans="1:13" x14ac:dyDescent="0.3">
      <c r="A6529" s="1">
        <v>6528</v>
      </c>
      <c r="B6529" s="1">
        <v>7</v>
      </c>
      <c r="C6529" s="2">
        <v>41195.619850268333</v>
      </c>
      <c r="D6529" s="2">
        <v>41255.619444444448</v>
      </c>
      <c r="E6529" s="1">
        <v>24</v>
      </c>
      <c r="F6529" s="2">
        <v>41217.766912087311</v>
      </c>
      <c r="G6529" s="1">
        <v>0</v>
      </c>
      <c r="H6529" s="32">
        <f>IFERROR(HOUR(Table1[[#This Row],[Cancel Date/time]])+MINUTE(Table1[[#This Row],[Cancel Date/time]])/60,"not cancelled")</f>
        <v>18.399999999999999</v>
      </c>
      <c r="I6529" s="47">
        <f>IFERROR(ROUND(Table1[[#This Row],[cancellation time decimal]],0),"not cancelled")</f>
        <v>18</v>
      </c>
      <c r="J6529" s="10">
        <f>IFERROR(MOD(Table1[[#This Row],[cancellation hour rounded]],24),"not cancelled")</f>
        <v>18</v>
      </c>
      <c r="K6529" s="32">
        <f>1/Table1[[#This Row],[Duration (Time between doses '[in hours'])]]</f>
        <v>4.1666666666666664E-2</v>
      </c>
      <c r="L6529" s="33">
        <f>Table1[[#This Row],[number doses per hour]]*INDEX(Table2[price per dose],Table1[[#This Row],[Drug ID]])</f>
        <v>1.2958049999999997</v>
      </c>
      <c r="M6529" s="11" t="b">
        <f>AND(Table1[[#This Row],[hour of cancellation 0 to 23]]&gt;=0,Table1[[#This Row],[hour of cancellation 0 to 23]]&lt;=23)</f>
        <v>1</v>
      </c>
    </row>
    <row r="6530" spans="1:13" x14ac:dyDescent="0.3">
      <c r="A6530" s="1">
        <v>6529</v>
      </c>
      <c r="B6530" s="1">
        <v>1</v>
      </c>
      <c r="C6530" s="2">
        <v>41195.602371099107</v>
      </c>
      <c r="D6530" s="2">
        <v>41255.602083333339</v>
      </c>
      <c r="E6530" s="1">
        <v>12</v>
      </c>
      <c r="F6530" s="2">
        <v>41196.645390951577</v>
      </c>
      <c r="G6530" s="1">
        <v>0</v>
      </c>
      <c r="H6530" s="32">
        <f>IFERROR(HOUR(Table1[[#This Row],[Cancel Date/time]])+MINUTE(Table1[[#This Row],[Cancel Date/time]])/60,"not cancelled")</f>
        <v>15.483333333333333</v>
      </c>
      <c r="I6530" s="47">
        <f>IFERROR(ROUND(Table1[[#This Row],[cancellation time decimal]],0),"not cancelled")</f>
        <v>15</v>
      </c>
      <c r="J6530" s="10">
        <f>IFERROR(MOD(Table1[[#This Row],[cancellation hour rounded]],24),"not cancelled")</f>
        <v>15</v>
      </c>
      <c r="K6530" s="32">
        <f>1/Table1[[#This Row],[Duration (Time between doses '[in hours'])]]</f>
        <v>8.3333333333333329E-2</v>
      </c>
      <c r="L6530" s="33">
        <f>Table1[[#This Row],[number doses per hour]]*INDEX(Table2[price per dose],Table1[[#This Row],[Drug ID]])</f>
        <v>0.56619444444444444</v>
      </c>
      <c r="M6530" s="11" t="b">
        <f>AND(Table1[[#This Row],[hour of cancellation 0 to 23]]&gt;=0,Table1[[#This Row],[hour of cancellation 0 to 23]]&lt;=23)</f>
        <v>1</v>
      </c>
    </row>
    <row r="6531" spans="1:13" x14ac:dyDescent="0.3">
      <c r="A6531" s="1">
        <v>6530</v>
      </c>
      <c r="B6531" s="1">
        <v>3</v>
      </c>
      <c r="C6531" s="2">
        <v>41195.643277546806</v>
      </c>
      <c r="D6531" s="2">
        <v>41255.643055555556</v>
      </c>
      <c r="E6531" s="1">
        <v>24</v>
      </c>
      <c r="F6531" s="2">
        <v>41197.414837878809</v>
      </c>
      <c r="G6531" s="1">
        <v>0</v>
      </c>
      <c r="H6531" s="32">
        <f>IFERROR(HOUR(Table1[[#This Row],[Cancel Date/time]])+MINUTE(Table1[[#This Row],[Cancel Date/time]])/60,"not cancelled")</f>
        <v>9.9499999999999993</v>
      </c>
      <c r="I6531" s="47">
        <f>IFERROR(ROUND(Table1[[#This Row],[cancellation time decimal]],0),"not cancelled")</f>
        <v>10</v>
      </c>
      <c r="J6531" s="10">
        <f>IFERROR(MOD(Table1[[#This Row],[cancellation hour rounded]],24),"not cancelled")</f>
        <v>10</v>
      </c>
      <c r="K6531" s="32">
        <f>1/Table1[[#This Row],[Duration (Time between doses '[in hours'])]]</f>
        <v>4.1666666666666664E-2</v>
      </c>
      <c r="L6531" s="33">
        <f>Table1[[#This Row],[number doses per hour]]*INDEX(Table2[price per dose],Table1[[#This Row],[Drug ID]])</f>
        <v>0.18133000000000002</v>
      </c>
      <c r="M6531" s="11" t="b">
        <f>AND(Table1[[#This Row],[hour of cancellation 0 to 23]]&gt;=0,Table1[[#This Row],[hour of cancellation 0 to 23]]&lt;=23)</f>
        <v>1</v>
      </c>
    </row>
    <row r="6532" spans="1:13" x14ac:dyDescent="0.3">
      <c r="A6532" s="1">
        <v>6531</v>
      </c>
      <c r="B6532" s="1">
        <v>1</v>
      </c>
      <c r="C6532" s="2">
        <v>41195.636731004255</v>
      </c>
      <c r="D6532" s="2">
        <v>41255.636111111111</v>
      </c>
      <c r="E6532" s="1">
        <v>8</v>
      </c>
      <c r="F6532" s="2">
        <v>41196.379282604001</v>
      </c>
      <c r="G6532" s="1">
        <v>0</v>
      </c>
      <c r="H6532" s="32">
        <f>IFERROR(HOUR(Table1[[#This Row],[Cancel Date/time]])+MINUTE(Table1[[#This Row],[Cancel Date/time]])/60,"not cancelled")</f>
        <v>9.1</v>
      </c>
      <c r="I6532" s="47">
        <f>IFERROR(ROUND(Table1[[#This Row],[cancellation time decimal]],0),"not cancelled")</f>
        <v>9</v>
      </c>
      <c r="J6532" s="10">
        <f>IFERROR(MOD(Table1[[#This Row],[cancellation hour rounded]],24),"not cancelled")</f>
        <v>9</v>
      </c>
      <c r="K6532" s="32">
        <f>1/Table1[[#This Row],[Duration (Time between doses '[in hours'])]]</f>
        <v>0.125</v>
      </c>
      <c r="L6532" s="33">
        <f>Table1[[#This Row],[number doses per hour]]*INDEX(Table2[price per dose],Table1[[#This Row],[Drug ID]])</f>
        <v>0.84929166666666667</v>
      </c>
      <c r="M6532" s="11" t="b">
        <f>AND(Table1[[#This Row],[hour of cancellation 0 to 23]]&gt;=0,Table1[[#This Row],[hour of cancellation 0 to 23]]&lt;=23)</f>
        <v>1</v>
      </c>
    </row>
    <row r="6533" spans="1:13" x14ac:dyDescent="0.3">
      <c r="A6533" s="1">
        <v>6532</v>
      </c>
      <c r="B6533" s="1">
        <v>1</v>
      </c>
      <c r="C6533" s="2">
        <v>41195.642081227525</v>
      </c>
      <c r="D6533" s="2">
        <v>41255.64166666667</v>
      </c>
      <c r="E6533" s="1">
        <v>8</v>
      </c>
      <c r="F6533" s="2">
        <v>41196.873665860141</v>
      </c>
      <c r="G6533" s="1">
        <v>0</v>
      </c>
      <c r="H6533" s="32">
        <f>IFERROR(HOUR(Table1[[#This Row],[Cancel Date/time]])+MINUTE(Table1[[#This Row],[Cancel Date/time]])/60,"not cancelled")</f>
        <v>20.966666666666665</v>
      </c>
      <c r="I6533" s="47">
        <f>IFERROR(ROUND(Table1[[#This Row],[cancellation time decimal]],0),"not cancelled")</f>
        <v>21</v>
      </c>
      <c r="J6533" s="10">
        <f>IFERROR(MOD(Table1[[#This Row],[cancellation hour rounded]],24),"not cancelled")</f>
        <v>21</v>
      </c>
      <c r="K6533" s="32">
        <f>1/Table1[[#This Row],[Duration (Time between doses '[in hours'])]]</f>
        <v>0.125</v>
      </c>
      <c r="L6533" s="33">
        <f>Table1[[#This Row],[number doses per hour]]*INDEX(Table2[price per dose],Table1[[#This Row],[Drug ID]])</f>
        <v>0.84929166666666667</v>
      </c>
      <c r="M6533" s="11" t="b">
        <f>AND(Table1[[#This Row],[hour of cancellation 0 to 23]]&gt;=0,Table1[[#This Row],[hour of cancellation 0 to 23]]&lt;=23)</f>
        <v>1</v>
      </c>
    </row>
    <row r="6534" spans="1:13" x14ac:dyDescent="0.3">
      <c r="A6534" s="1">
        <v>6533</v>
      </c>
      <c r="B6534" s="1">
        <v>5</v>
      </c>
      <c r="C6534" s="2">
        <v>41195.984407564509</v>
      </c>
      <c r="D6534" s="2">
        <v>41255.984027777777</v>
      </c>
      <c r="E6534" s="1">
        <v>24</v>
      </c>
      <c r="F6534" s="2">
        <v>41198.490043100763</v>
      </c>
      <c r="G6534" s="1">
        <v>0</v>
      </c>
      <c r="H6534" s="32">
        <f>IFERROR(HOUR(Table1[[#This Row],[Cancel Date/time]])+MINUTE(Table1[[#This Row],[Cancel Date/time]])/60,"not cancelled")</f>
        <v>11.75</v>
      </c>
      <c r="I6534" s="47">
        <f>IFERROR(ROUND(Table1[[#This Row],[cancellation time decimal]],0),"not cancelled")</f>
        <v>12</v>
      </c>
      <c r="J6534" s="10">
        <f>IFERROR(MOD(Table1[[#This Row],[cancellation hour rounded]],24),"not cancelled")</f>
        <v>12</v>
      </c>
      <c r="K6534" s="32">
        <f>1/Table1[[#This Row],[Duration (Time between doses '[in hours'])]]</f>
        <v>4.1666666666666664E-2</v>
      </c>
      <c r="L6534" s="33">
        <f>Table1[[#This Row],[number doses per hour]]*INDEX(Table2[price per dose],Table1[[#This Row],[Drug ID]])</f>
        <v>0.2815833333333333</v>
      </c>
      <c r="M6534" s="11" t="b">
        <f>AND(Table1[[#This Row],[hour of cancellation 0 to 23]]&gt;=0,Table1[[#This Row],[hour of cancellation 0 to 23]]&lt;=23)</f>
        <v>1</v>
      </c>
    </row>
    <row r="6535" spans="1:13" x14ac:dyDescent="0.3">
      <c r="A6535" s="1">
        <v>6534</v>
      </c>
      <c r="B6535" s="1">
        <v>6</v>
      </c>
      <c r="C6535" s="2">
        <v>41196.134839447041</v>
      </c>
      <c r="D6535" s="2">
        <v>41256.134722222225</v>
      </c>
      <c r="E6535" s="1">
        <v>24</v>
      </c>
      <c r="F6535" s="2">
        <v>41219.40219389672</v>
      </c>
      <c r="G6535" s="1">
        <v>0</v>
      </c>
      <c r="H6535" s="32">
        <f>IFERROR(HOUR(Table1[[#This Row],[Cancel Date/time]])+MINUTE(Table1[[#This Row],[Cancel Date/time]])/60,"not cancelled")</f>
        <v>9.65</v>
      </c>
      <c r="I6535" s="47">
        <f>IFERROR(ROUND(Table1[[#This Row],[cancellation time decimal]],0),"not cancelled")</f>
        <v>10</v>
      </c>
      <c r="J6535" s="10">
        <f>IFERROR(MOD(Table1[[#This Row],[cancellation hour rounded]],24),"not cancelled")</f>
        <v>10</v>
      </c>
      <c r="K6535" s="32">
        <f>1/Table1[[#This Row],[Duration (Time between doses '[in hours'])]]</f>
        <v>4.1666666666666664E-2</v>
      </c>
      <c r="L6535" s="33">
        <f>Table1[[#This Row],[number doses per hour]]*INDEX(Table2[price per dose],Table1[[#This Row],[Drug ID]])</f>
        <v>0.35218749999999999</v>
      </c>
      <c r="M6535" s="11" t="b">
        <f>AND(Table1[[#This Row],[hour of cancellation 0 to 23]]&gt;=0,Table1[[#This Row],[hour of cancellation 0 to 23]]&lt;=23)</f>
        <v>1</v>
      </c>
    </row>
    <row r="6536" spans="1:13" x14ac:dyDescent="0.3">
      <c r="A6536" s="1">
        <v>6535</v>
      </c>
      <c r="B6536" s="1">
        <v>1</v>
      </c>
      <c r="C6536" s="2">
        <v>41196.153973564084</v>
      </c>
      <c r="D6536" s="2">
        <v>41256.15347222222</v>
      </c>
      <c r="E6536" s="1">
        <v>8</v>
      </c>
      <c r="F6536" s="2">
        <v>41197.086754045864</v>
      </c>
      <c r="G6536" s="1">
        <v>0</v>
      </c>
      <c r="H6536" s="32">
        <f>IFERROR(HOUR(Table1[[#This Row],[Cancel Date/time]])+MINUTE(Table1[[#This Row],[Cancel Date/time]])/60,"not cancelled")</f>
        <v>2.0666666666666669</v>
      </c>
      <c r="I6536" s="47">
        <f>IFERROR(ROUND(Table1[[#This Row],[cancellation time decimal]],0),"not cancelled")</f>
        <v>2</v>
      </c>
      <c r="J6536" s="10">
        <f>IFERROR(MOD(Table1[[#This Row],[cancellation hour rounded]],24),"not cancelled")</f>
        <v>2</v>
      </c>
      <c r="K6536" s="32">
        <f>1/Table1[[#This Row],[Duration (Time between doses '[in hours'])]]</f>
        <v>0.125</v>
      </c>
      <c r="L6536" s="33">
        <f>Table1[[#This Row],[number doses per hour]]*INDEX(Table2[price per dose],Table1[[#This Row],[Drug ID]])</f>
        <v>0.84929166666666667</v>
      </c>
      <c r="M6536" s="11" t="b">
        <f>AND(Table1[[#This Row],[hour of cancellation 0 to 23]]&gt;=0,Table1[[#This Row],[hour of cancellation 0 to 23]]&lt;=23)</f>
        <v>1</v>
      </c>
    </row>
    <row r="6537" spans="1:13" x14ac:dyDescent="0.3">
      <c r="A6537" s="1">
        <v>6536</v>
      </c>
      <c r="B6537" s="1">
        <v>1</v>
      </c>
      <c r="C6537" s="2">
        <v>41196.262306502089</v>
      </c>
      <c r="D6537" s="2">
        <v>41200.345138888893</v>
      </c>
      <c r="E6537" s="1">
        <v>12</v>
      </c>
      <c r="F6537" s="2">
        <v>41197.411449267827</v>
      </c>
      <c r="G6537" s="1">
        <v>0</v>
      </c>
      <c r="H6537" s="32">
        <f>IFERROR(HOUR(Table1[[#This Row],[Cancel Date/time]])+MINUTE(Table1[[#This Row],[Cancel Date/time]])/60,"not cancelled")</f>
        <v>9.8666666666666671</v>
      </c>
      <c r="I6537" s="47">
        <f>IFERROR(ROUND(Table1[[#This Row],[cancellation time decimal]],0),"not cancelled")</f>
        <v>10</v>
      </c>
      <c r="J6537" s="10">
        <f>IFERROR(MOD(Table1[[#This Row],[cancellation hour rounded]],24),"not cancelled")</f>
        <v>10</v>
      </c>
      <c r="K6537" s="32">
        <f>1/Table1[[#This Row],[Duration (Time between doses '[in hours'])]]</f>
        <v>8.3333333333333329E-2</v>
      </c>
      <c r="L6537" s="33">
        <f>Table1[[#This Row],[number doses per hour]]*INDEX(Table2[price per dose],Table1[[#This Row],[Drug ID]])</f>
        <v>0.56619444444444444</v>
      </c>
      <c r="M6537" s="11" t="b">
        <f>AND(Table1[[#This Row],[hour of cancellation 0 to 23]]&gt;=0,Table1[[#This Row],[hour of cancellation 0 to 23]]&lt;=23)</f>
        <v>1</v>
      </c>
    </row>
    <row r="6538" spans="1:13" hidden="1" x14ac:dyDescent="0.3">
      <c r="A6538" s="1">
        <v>6537</v>
      </c>
      <c r="B6538" s="1">
        <v>1</v>
      </c>
      <c r="C6538" s="2">
        <v>41196.284230810204</v>
      </c>
      <c r="D6538" s="2">
        <v>41199.450466212867</v>
      </c>
      <c r="E6538" s="1">
        <v>8</v>
      </c>
      <c r="F6538" s="2" t="s">
        <v>5</v>
      </c>
      <c r="G6538" s="1">
        <v>0</v>
      </c>
      <c r="H6538" s="32" t="str">
        <f>IFERROR(HOUR(Table1[[#This Row],[Cancel Date/time]])+MINUTE(Table1[[#This Row],[Cancel Date/time]])/60,"not cancelled")</f>
        <v>not cancelled</v>
      </c>
      <c r="I6538" s="47" t="str">
        <f>IFERROR(ROUND(Table1[[#This Row],[cancellation time decimal]],0),"not cancelled")</f>
        <v>not cancelled</v>
      </c>
      <c r="J6538" s="10" t="str">
        <f>IFERROR(MOD(Table1[[#This Row],[cancellation hour rounded]],24),"not cancelled")</f>
        <v>not cancelled</v>
      </c>
      <c r="K6538" s="32">
        <f>1/Table1[[#This Row],[Duration (Time between doses '[in hours'])]]</f>
        <v>0.125</v>
      </c>
      <c r="L6538" s="33">
        <f>Table1[[#This Row],[number doses per hour]]*INDEX(Table2[price per dose],Table1[[#This Row],[Drug ID]])</f>
        <v>0.84929166666666667</v>
      </c>
      <c r="M6538" s="11" t="b">
        <f>AND(Table1[[#This Row],[hour of cancellation 0 to 23]]&gt;=0,Table1[[#This Row],[hour of cancellation 0 to 23]]&lt;=23)</f>
        <v>0</v>
      </c>
    </row>
    <row r="6539" spans="1:13" x14ac:dyDescent="0.3">
      <c r="A6539" s="1">
        <v>6538</v>
      </c>
      <c r="B6539" s="1">
        <v>1</v>
      </c>
      <c r="C6539" s="2">
        <v>41196.346281590122</v>
      </c>
      <c r="D6539" s="2">
        <v>41256.345833333333</v>
      </c>
      <c r="E6539" s="1">
        <v>8</v>
      </c>
      <c r="F6539" s="2">
        <v>41197.354521744033</v>
      </c>
      <c r="G6539" s="1">
        <v>0</v>
      </c>
      <c r="H6539" s="32">
        <f>IFERROR(HOUR(Table1[[#This Row],[Cancel Date/time]])+MINUTE(Table1[[#This Row],[Cancel Date/time]])/60,"not cancelled")</f>
        <v>8.5</v>
      </c>
      <c r="I6539" s="47">
        <f>IFERROR(ROUND(Table1[[#This Row],[cancellation time decimal]],0),"not cancelled")</f>
        <v>9</v>
      </c>
      <c r="J6539" s="10">
        <f>IFERROR(MOD(Table1[[#This Row],[cancellation hour rounded]],24),"not cancelled")</f>
        <v>9</v>
      </c>
      <c r="K6539" s="32">
        <f>1/Table1[[#This Row],[Duration (Time between doses '[in hours'])]]</f>
        <v>0.125</v>
      </c>
      <c r="L6539" s="33">
        <f>Table1[[#This Row],[number doses per hour]]*INDEX(Table2[price per dose],Table1[[#This Row],[Drug ID]])</f>
        <v>0.84929166666666667</v>
      </c>
      <c r="M6539" s="11" t="b">
        <f>AND(Table1[[#This Row],[hour of cancellation 0 to 23]]&gt;=0,Table1[[#This Row],[hour of cancellation 0 to 23]]&lt;=23)</f>
        <v>1</v>
      </c>
    </row>
    <row r="6540" spans="1:13" x14ac:dyDescent="0.3">
      <c r="A6540" s="1">
        <v>6539</v>
      </c>
      <c r="B6540" s="1">
        <v>9</v>
      </c>
      <c r="C6540" s="2">
        <v>41196.408102898502</v>
      </c>
      <c r="D6540" s="2">
        <v>41256.407638888886</v>
      </c>
      <c r="E6540" s="1">
        <v>5</v>
      </c>
      <c r="F6540" s="2">
        <v>41199.562131570812</v>
      </c>
      <c r="G6540" s="1">
        <v>0</v>
      </c>
      <c r="H6540" s="32">
        <f>IFERROR(HOUR(Table1[[#This Row],[Cancel Date/time]])+MINUTE(Table1[[#This Row],[Cancel Date/time]])/60,"not cancelled")</f>
        <v>13.483333333333333</v>
      </c>
      <c r="I6540" s="47">
        <f>IFERROR(ROUND(Table1[[#This Row],[cancellation time decimal]],0),"not cancelled")</f>
        <v>13</v>
      </c>
      <c r="J6540" s="10">
        <f>IFERROR(MOD(Table1[[#This Row],[cancellation hour rounded]],24),"not cancelled")</f>
        <v>13</v>
      </c>
      <c r="K6540" s="32">
        <f>1/Table1[[#This Row],[Duration (Time between doses '[in hours'])]]</f>
        <v>0.2</v>
      </c>
      <c r="L6540" s="33">
        <f>Table1[[#This Row],[number doses per hour]]*INDEX(Table2[price per dose],Table1[[#This Row],[Drug ID]])</f>
        <v>5.6740000000000004</v>
      </c>
      <c r="M6540" s="11" t="b">
        <f>AND(Table1[[#This Row],[hour of cancellation 0 to 23]]&gt;=0,Table1[[#This Row],[hour of cancellation 0 to 23]]&lt;=23)</f>
        <v>1</v>
      </c>
    </row>
    <row r="6541" spans="1:13" x14ac:dyDescent="0.3">
      <c r="A6541" s="1">
        <v>6540</v>
      </c>
      <c r="B6541" s="1">
        <v>5</v>
      </c>
      <c r="C6541" s="2">
        <v>41196.410758813043</v>
      </c>
      <c r="D6541" s="2">
        <v>41256.410416666666</v>
      </c>
      <c r="E6541" s="1">
        <v>24</v>
      </c>
      <c r="F6541" s="2">
        <v>41198.492146092416</v>
      </c>
      <c r="G6541" s="1">
        <v>0</v>
      </c>
      <c r="H6541" s="32">
        <f>IFERROR(HOUR(Table1[[#This Row],[Cancel Date/time]])+MINUTE(Table1[[#This Row],[Cancel Date/time]])/60,"not cancelled")</f>
        <v>11.8</v>
      </c>
      <c r="I6541" s="47">
        <f>IFERROR(ROUND(Table1[[#This Row],[cancellation time decimal]],0),"not cancelled")</f>
        <v>12</v>
      </c>
      <c r="J6541" s="10">
        <f>IFERROR(MOD(Table1[[#This Row],[cancellation hour rounded]],24),"not cancelled")</f>
        <v>12</v>
      </c>
      <c r="K6541" s="32">
        <f>1/Table1[[#This Row],[Duration (Time between doses '[in hours'])]]</f>
        <v>4.1666666666666664E-2</v>
      </c>
      <c r="L6541" s="33">
        <f>Table1[[#This Row],[number doses per hour]]*INDEX(Table2[price per dose],Table1[[#This Row],[Drug ID]])</f>
        <v>0.2815833333333333</v>
      </c>
      <c r="M6541" s="11" t="b">
        <f>AND(Table1[[#This Row],[hour of cancellation 0 to 23]]&gt;=0,Table1[[#This Row],[hour of cancellation 0 to 23]]&lt;=23)</f>
        <v>1</v>
      </c>
    </row>
    <row r="6542" spans="1:13" x14ac:dyDescent="0.3">
      <c r="A6542" s="1">
        <v>6541</v>
      </c>
      <c r="B6542" s="1">
        <v>4</v>
      </c>
      <c r="C6542" s="2">
        <v>41196.411615587502</v>
      </c>
      <c r="D6542" s="2">
        <v>41256.411111111112</v>
      </c>
      <c r="E6542" s="1">
        <v>12</v>
      </c>
      <c r="F6542" s="2">
        <v>41197.530674418129</v>
      </c>
      <c r="G6542" s="1">
        <v>0</v>
      </c>
      <c r="H6542" s="32">
        <f>IFERROR(HOUR(Table1[[#This Row],[Cancel Date/time]])+MINUTE(Table1[[#This Row],[Cancel Date/time]])/60,"not cancelled")</f>
        <v>12.733333333333333</v>
      </c>
      <c r="I6542" s="47">
        <f>IFERROR(ROUND(Table1[[#This Row],[cancellation time decimal]],0),"not cancelled")</f>
        <v>13</v>
      </c>
      <c r="J6542" s="10">
        <f>IFERROR(MOD(Table1[[#This Row],[cancellation hour rounded]],24),"not cancelled")</f>
        <v>13</v>
      </c>
      <c r="K6542" s="32">
        <f>1/Table1[[#This Row],[Duration (Time between doses '[in hours'])]]</f>
        <v>8.3333333333333329E-2</v>
      </c>
      <c r="L6542" s="33">
        <f>Table1[[#This Row],[number doses per hour]]*INDEX(Table2[price per dose],Table1[[#This Row],[Drug ID]])</f>
        <v>1.448055119047619</v>
      </c>
      <c r="M6542" s="11" t="b">
        <f>AND(Table1[[#This Row],[hour of cancellation 0 to 23]]&gt;=0,Table1[[#This Row],[hour of cancellation 0 to 23]]&lt;=23)</f>
        <v>1</v>
      </c>
    </row>
    <row r="6543" spans="1:13" x14ac:dyDescent="0.3">
      <c r="A6543" s="1">
        <v>6542</v>
      </c>
      <c r="B6543" s="1">
        <v>6</v>
      </c>
      <c r="C6543" s="2">
        <v>41196.387829104526</v>
      </c>
      <c r="D6543" s="2">
        <v>41256.387499999997</v>
      </c>
      <c r="E6543" s="1">
        <v>24</v>
      </c>
      <c r="F6543" s="2">
        <v>41199.622609932703</v>
      </c>
      <c r="G6543" s="1">
        <v>0</v>
      </c>
      <c r="H6543" s="32">
        <f>IFERROR(HOUR(Table1[[#This Row],[Cancel Date/time]])+MINUTE(Table1[[#This Row],[Cancel Date/time]])/60,"not cancelled")</f>
        <v>14.933333333333334</v>
      </c>
      <c r="I6543" s="47">
        <f>IFERROR(ROUND(Table1[[#This Row],[cancellation time decimal]],0),"not cancelled")</f>
        <v>15</v>
      </c>
      <c r="J6543" s="10">
        <f>IFERROR(MOD(Table1[[#This Row],[cancellation hour rounded]],24),"not cancelled")</f>
        <v>15</v>
      </c>
      <c r="K6543" s="32">
        <f>1/Table1[[#This Row],[Duration (Time between doses '[in hours'])]]</f>
        <v>4.1666666666666664E-2</v>
      </c>
      <c r="L6543" s="33">
        <f>Table1[[#This Row],[number doses per hour]]*INDEX(Table2[price per dose],Table1[[#This Row],[Drug ID]])</f>
        <v>0.35218749999999999</v>
      </c>
      <c r="M6543" s="11" t="b">
        <f>AND(Table1[[#This Row],[hour of cancellation 0 to 23]]&gt;=0,Table1[[#This Row],[hour of cancellation 0 to 23]]&lt;=23)</f>
        <v>1</v>
      </c>
    </row>
    <row r="6544" spans="1:13" x14ac:dyDescent="0.3">
      <c r="A6544" s="1">
        <v>6543</v>
      </c>
      <c r="B6544" s="1">
        <v>1</v>
      </c>
      <c r="C6544" s="2">
        <v>41196.391371739242</v>
      </c>
      <c r="D6544" s="2">
        <v>41256.390972222223</v>
      </c>
      <c r="E6544" s="1">
        <v>8</v>
      </c>
      <c r="F6544" s="2">
        <v>41196.465491327086</v>
      </c>
      <c r="G6544" s="1">
        <v>0</v>
      </c>
      <c r="H6544" s="32">
        <f>IFERROR(HOUR(Table1[[#This Row],[Cancel Date/time]])+MINUTE(Table1[[#This Row],[Cancel Date/time]])/60,"not cancelled")</f>
        <v>11.166666666666666</v>
      </c>
      <c r="I6544" s="47">
        <f>IFERROR(ROUND(Table1[[#This Row],[cancellation time decimal]],0),"not cancelled")</f>
        <v>11</v>
      </c>
      <c r="J6544" s="10">
        <f>IFERROR(MOD(Table1[[#This Row],[cancellation hour rounded]],24),"not cancelled")</f>
        <v>11</v>
      </c>
      <c r="K6544" s="32">
        <f>1/Table1[[#This Row],[Duration (Time between doses '[in hours'])]]</f>
        <v>0.125</v>
      </c>
      <c r="L6544" s="33">
        <f>Table1[[#This Row],[number doses per hour]]*INDEX(Table2[price per dose],Table1[[#This Row],[Drug ID]])</f>
        <v>0.84929166666666667</v>
      </c>
      <c r="M6544" s="11" t="b">
        <f>AND(Table1[[#This Row],[hour of cancellation 0 to 23]]&gt;=0,Table1[[#This Row],[hour of cancellation 0 to 23]]&lt;=23)</f>
        <v>1</v>
      </c>
    </row>
    <row r="6545" spans="1:13" hidden="1" x14ac:dyDescent="0.3">
      <c r="A6545" s="1">
        <v>6544</v>
      </c>
      <c r="B6545" s="1">
        <v>9</v>
      </c>
      <c r="C6545" s="2">
        <v>41196.39203018156</v>
      </c>
      <c r="D6545" s="2">
        <v>41199.14166666667</v>
      </c>
      <c r="E6545" s="1">
        <v>5</v>
      </c>
      <c r="F6545" s="2" t="s">
        <v>5</v>
      </c>
      <c r="G6545" s="1">
        <v>0</v>
      </c>
      <c r="H6545" s="32" t="str">
        <f>IFERROR(HOUR(Table1[[#This Row],[Cancel Date/time]])+MINUTE(Table1[[#This Row],[Cancel Date/time]])/60,"not cancelled")</f>
        <v>not cancelled</v>
      </c>
      <c r="I6545" s="47" t="str">
        <f>IFERROR(ROUND(Table1[[#This Row],[cancellation time decimal]],0),"not cancelled")</f>
        <v>not cancelled</v>
      </c>
      <c r="J6545" s="10" t="str">
        <f>IFERROR(MOD(Table1[[#This Row],[cancellation hour rounded]],24),"not cancelled")</f>
        <v>not cancelled</v>
      </c>
      <c r="K6545" s="32">
        <f>1/Table1[[#This Row],[Duration (Time between doses '[in hours'])]]</f>
        <v>0.2</v>
      </c>
      <c r="L6545" s="33">
        <f>Table1[[#This Row],[number doses per hour]]*INDEX(Table2[price per dose],Table1[[#This Row],[Drug ID]])</f>
        <v>5.6740000000000004</v>
      </c>
      <c r="M6545" s="11" t="b">
        <f>AND(Table1[[#This Row],[hour of cancellation 0 to 23]]&gt;=0,Table1[[#This Row],[hour of cancellation 0 to 23]]&lt;=23)</f>
        <v>0</v>
      </c>
    </row>
    <row r="6546" spans="1:13" x14ac:dyDescent="0.3">
      <c r="A6546" s="1">
        <v>6545</v>
      </c>
      <c r="B6546" s="1">
        <v>1</v>
      </c>
      <c r="C6546" s="2">
        <v>41196.462262147033</v>
      </c>
      <c r="D6546" s="2">
        <v>41256.461805555555</v>
      </c>
      <c r="E6546" s="1">
        <v>12</v>
      </c>
      <c r="F6546" s="2">
        <v>41197.015989268337</v>
      </c>
      <c r="G6546" s="1">
        <v>0</v>
      </c>
      <c r="H6546" s="32">
        <f>IFERROR(HOUR(Table1[[#This Row],[Cancel Date/time]])+MINUTE(Table1[[#This Row],[Cancel Date/time]])/60,"not cancelled")</f>
        <v>0.38333333333333336</v>
      </c>
      <c r="I6546" s="47">
        <f>IFERROR(ROUND(Table1[[#This Row],[cancellation time decimal]],0),"not cancelled")</f>
        <v>0</v>
      </c>
      <c r="J6546" s="10">
        <f>IFERROR(MOD(Table1[[#This Row],[cancellation hour rounded]],24),"not cancelled")</f>
        <v>0</v>
      </c>
      <c r="K6546" s="32">
        <f>1/Table1[[#This Row],[Duration (Time between doses '[in hours'])]]</f>
        <v>8.3333333333333329E-2</v>
      </c>
      <c r="L6546" s="33">
        <f>Table1[[#This Row],[number doses per hour]]*INDEX(Table2[price per dose],Table1[[#This Row],[Drug ID]])</f>
        <v>0.56619444444444444</v>
      </c>
      <c r="M6546" s="11" t="b">
        <f>AND(Table1[[#This Row],[hour of cancellation 0 to 23]]&gt;=0,Table1[[#This Row],[hour of cancellation 0 to 23]]&lt;=23)</f>
        <v>1</v>
      </c>
    </row>
    <row r="6547" spans="1:13" x14ac:dyDescent="0.3">
      <c r="A6547" s="1">
        <v>6546</v>
      </c>
      <c r="B6547" s="1">
        <v>3</v>
      </c>
      <c r="C6547" s="2">
        <v>41196.487672510033</v>
      </c>
      <c r="D6547" s="2">
        <v>41256.487500000003</v>
      </c>
      <c r="E6547" s="1">
        <v>24</v>
      </c>
      <c r="F6547" s="2">
        <v>41199.560933100824</v>
      </c>
      <c r="G6547" s="1">
        <v>0</v>
      </c>
      <c r="H6547" s="32">
        <f>IFERROR(HOUR(Table1[[#This Row],[Cancel Date/time]])+MINUTE(Table1[[#This Row],[Cancel Date/time]])/60,"not cancelled")</f>
        <v>13.45</v>
      </c>
      <c r="I6547" s="47">
        <f>IFERROR(ROUND(Table1[[#This Row],[cancellation time decimal]],0),"not cancelled")</f>
        <v>13</v>
      </c>
      <c r="J6547" s="10">
        <f>IFERROR(MOD(Table1[[#This Row],[cancellation hour rounded]],24),"not cancelled")</f>
        <v>13</v>
      </c>
      <c r="K6547" s="32">
        <f>1/Table1[[#This Row],[Duration (Time between doses '[in hours'])]]</f>
        <v>4.1666666666666664E-2</v>
      </c>
      <c r="L6547" s="33">
        <f>Table1[[#This Row],[number doses per hour]]*INDEX(Table2[price per dose],Table1[[#This Row],[Drug ID]])</f>
        <v>0.18133000000000002</v>
      </c>
      <c r="M6547" s="11" t="b">
        <f>AND(Table1[[#This Row],[hour of cancellation 0 to 23]]&gt;=0,Table1[[#This Row],[hour of cancellation 0 to 23]]&lt;=23)</f>
        <v>1</v>
      </c>
    </row>
    <row r="6548" spans="1:13" x14ac:dyDescent="0.3">
      <c r="A6548" s="1">
        <v>6547</v>
      </c>
      <c r="B6548" s="1">
        <v>3</v>
      </c>
      <c r="C6548" s="2">
        <v>41196.497498075711</v>
      </c>
      <c r="D6548" s="2">
        <v>41256.497222222228</v>
      </c>
      <c r="E6548" s="1">
        <v>24</v>
      </c>
      <c r="F6548" s="2">
        <v>41198.446191218231</v>
      </c>
      <c r="G6548" s="1">
        <v>0</v>
      </c>
      <c r="H6548" s="32">
        <f>IFERROR(HOUR(Table1[[#This Row],[Cancel Date/time]])+MINUTE(Table1[[#This Row],[Cancel Date/time]])/60,"not cancelled")</f>
        <v>10.7</v>
      </c>
      <c r="I6548" s="47">
        <f>IFERROR(ROUND(Table1[[#This Row],[cancellation time decimal]],0),"not cancelled")</f>
        <v>11</v>
      </c>
      <c r="J6548" s="10">
        <f>IFERROR(MOD(Table1[[#This Row],[cancellation hour rounded]],24),"not cancelled")</f>
        <v>11</v>
      </c>
      <c r="K6548" s="32">
        <f>1/Table1[[#This Row],[Duration (Time between doses '[in hours'])]]</f>
        <v>4.1666666666666664E-2</v>
      </c>
      <c r="L6548" s="33">
        <f>Table1[[#This Row],[number doses per hour]]*INDEX(Table2[price per dose],Table1[[#This Row],[Drug ID]])</f>
        <v>0.18133000000000002</v>
      </c>
      <c r="M6548" s="11" t="b">
        <f>AND(Table1[[#This Row],[hour of cancellation 0 to 23]]&gt;=0,Table1[[#This Row],[hour of cancellation 0 to 23]]&lt;=23)</f>
        <v>1</v>
      </c>
    </row>
    <row r="6549" spans="1:13" x14ac:dyDescent="0.3">
      <c r="A6549" s="1">
        <v>6548</v>
      </c>
      <c r="B6549" s="1">
        <v>1</v>
      </c>
      <c r="C6549" s="2">
        <v>41196.578805005731</v>
      </c>
      <c r="D6549" s="2">
        <v>41256.578472222223</v>
      </c>
      <c r="E6549" s="1">
        <v>8</v>
      </c>
      <c r="F6549" s="2">
        <v>41197.49689388377</v>
      </c>
      <c r="G6549" s="1">
        <v>0</v>
      </c>
      <c r="H6549" s="32">
        <f>IFERROR(HOUR(Table1[[#This Row],[Cancel Date/time]])+MINUTE(Table1[[#This Row],[Cancel Date/time]])/60,"not cancelled")</f>
        <v>11.916666666666666</v>
      </c>
      <c r="I6549" s="47">
        <f>IFERROR(ROUND(Table1[[#This Row],[cancellation time decimal]],0),"not cancelled")</f>
        <v>12</v>
      </c>
      <c r="J6549" s="10">
        <f>IFERROR(MOD(Table1[[#This Row],[cancellation hour rounded]],24),"not cancelled")</f>
        <v>12</v>
      </c>
      <c r="K6549" s="32">
        <f>1/Table1[[#This Row],[Duration (Time between doses '[in hours'])]]</f>
        <v>0.125</v>
      </c>
      <c r="L6549" s="33">
        <f>Table1[[#This Row],[number doses per hour]]*INDEX(Table2[price per dose],Table1[[#This Row],[Drug ID]])</f>
        <v>0.84929166666666667</v>
      </c>
      <c r="M6549" s="11" t="b">
        <f>AND(Table1[[#This Row],[hour of cancellation 0 to 23]]&gt;=0,Table1[[#This Row],[hour of cancellation 0 to 23]]&lt;=23)</f>
        <v>1</v>
      </c>
    </row>
    <row r="6550" spans="1:13" x14ac:dyDescent="0.3">
      <c r="A6550" s="1">
        <v>6549</v>
      </c>
      <c r="B6550" s="1">
        <v>2</v>
      </c>
      <c r="C6550" s="2">
        <v>41196.561664410379</v>
      </c>
      <c r="D6550" s="2">
        <v>41256.561111111107</v>
      </c>
      <c r="E6550" s="1">
        <v>10</v>
      </c>
      <c r="F6550" s="2">
        <v>41197.640141612123</v>
      </c>
      <c r="G6550" s="1">
        <v>0</v>
      </c>
      <c r="H6550" s="32">
        <f>IFERROR(HOUR(Table1[[#This Row],[Cancel Date/time]])+MINUTE(Table1[[#This Row],[Cancel Date/time]])/60,"not cancelled")</f>
        <v>15.35</v>
      </c>
      <c r="I6550" s="47">
        <f>IFERROR(ROUND(Table1[[#This Row],[cancellation time decimal]],0),"not cancelled")</f>
        <v>15</v>
      </c>
      <c r="J6550" s="10">
        <f>IFERROR(MOD(Table1[[#This Row],[cancellation hour rounded]],24),"not cancelled")</f>
        <v>15</v>
      </c>
      <c r="K6550" s="32">
        <f>1/Table1[[#This Row],[Duration (Time between doses '[in hours'])]]</f>
        <v>0.1</v>
      </c>
      <c r="L6550" s="33">
        <f>Table1[[#This Row],[number doses per hour]]*INDEX(Table2[price per dose],Table1[[#This Row],[Drug ID]])</f>
        <v>0.84959999999999969</v>
      </c>
      <c r="M6550" s="11" t="b">
        <f>AND(Table1[[#This Row],[hour of cancellation 0 to 23]]&gt;=0,Table1[[#This Row],[hour of cancellation 0 to 23]]&lt;=23)</f>
        <v>1</v>
      </c>
    </row>
    <row r="6551" spans="1:13" x14ac:dyDescent="0.3">
      <c r="A6551" s="1">
        <v>6550</v>
      </c>
      <c r="B6551" s="1">
        <v>1</v>
      </c>
      <c r="C6551" s="2">
        <v>41196.549107104889</v>
      </c>
      <c r="D6551" s="2">
        <v>41256.548611111109</v>
      </c>
      <c r="E6551" s="1">
        <v>8</v>
      </c>
      <c r="F6551" s="2">
        <v>41197.357122617941</v>
      </c>
      <c r="G6551" s="1">
        <v>0</v>
      </c>
      <c r="H6551" s="32">
        <f>IFERROR(HOUR(Table1[[#This Row],[Cancel Date/time]])+MINUTE(Table1[[#This Row],[Cancel Date/time]])/60,"not cancelled")</f>
        <v>8.5666666666666664</v>
      </c>
      <c r="I6551" s="47">
        <f>IFERROR(ROUND(Table1[[#This Row],[cancellation time decimal]],0),"not cancelled")</f>
        <v>9</v>
      </c>
      <c r="J6551" s="10">
        <f>IFERROR(MOD(Table1[[#This Row],[cancellation hour rounded]],24),"not cancelled")</f>
        <v>9</v>
      </c>
      <c r="K6551" s="32">
        <f>1/Table1[[#This Row],[Duration (Time between doses '[in hours'])]]</f>
        <v>0.125</v>
      </c>
      <c r="L6551" s="33">
        <f>Table1[[#This Row],[number doses per hour]]*INDEX(Table2[price per dose],Table1[[#This Row],[Drug ID]])</f>
        <v>0.84929166666666667</v>
      </c>
      <c r="M6551" s="11" t="b">
        <f>AND(Table1[[#This Row],[hour of cancellation 0 to 23]]&gt;=0,Table1[[#This Row],[hour of cancellation 0 to 23]]&lt;=23)</f>
        <v>1</v>
      </c>
    </row>
    <row r="6552" spans="1:13" hidden="1" x14ac:dyDescent="0.3">
      <c r="A6552" s="1">
        <v>6551</v>
      </c>
      <c r="B6552" s="1">
        <v>2</v>
      </c>
      <c r="C6552" s="2">
        <v>41196.552828633445</v>
      </c>
      <c r="D6552" s="2">
        <v>41200.552691580728</v>
      </c>
      <c r="E6552" s="1">
        <v>10</v>
      </c>
      <c r="F6552" s="2" t="s">
        <v>5</v>
      </c>
      <c r="G6552" s="1">
        <v>0</v>
      </c>
      <c r="H6552" s="32" t="str">
        <f>IFERROR(HOUR(Table1[[#This Row],[Cancel Date/time]])+MINUTE(Table1[[#This Row],[Cancel Date/time]])/60,"not cancelled")</f>
        <v>not cancelled</v>
      </c>
      <c r="I6552" s="47" t="str">
        <f>IFERROR(ROUND(Table1[[#This Row],[cancellation time decimal]],0),"not cancelled")</f>
        <v>not cancelled</v>
      </c>
      <c r="J6552" s="10" t="str">
        <f>IFERROR(MOD(Table1[[#This Row],[cancellation hour rounded]],24),"not cancelled")</f>
        <v>not cancelled</v>
      </c>
      <c r="K6552" s="32">
        <f>1/Table1[[#This Row],[Duration (Time between doses '[in hours'])]]</f>
        <v>0.1</v>
      </c>
      <c r="L6552" s="33">
        <f>Table1[[#This Row],[number doses per hour]]*INDEX(Table2[price per dose],Table1[[#This Row],[Drug ID]])</f>
        <v>0.84959999999999969</v>
      </c>
      <c r="M6552" s="11" t="b">
        <f>AND(Table1[[#This Row],[hour of cancellation 0 to 23]]&gt;=0,Table1[[#This Row],[hour of cancellation 0 to 23]]&lt;=23)</f>
        <v>0</v>
      </c>
    </row>
    <row r="6553" spans="1:13" x14ac:dyDescent="0.3">
      <c r="A6553" s="1">
        <v>6552</v>
      </c>
      <c r="B6553" s="1">
        <v>2</v>
      </c>
      <c r="C6553" s="2">
        <v>41196.611071519001</v>
      </c>
      <c r="D6553" s="2">
        <v>41256.61041666667</v>
      </c>
      <c r="E6553" s="1">
        <v>10</v>
      </c>
      <c r="F6553" s="2">
        <v>41197.394202192154</v>
      </c>
      <c r="G6553" s="1">
        <v>0</v>
      </c>
      <c r="H6553" s="32">
        <f>IFERROR(HOUR(Table1[[#This Row],[Cancel Date/time]])+MINUTE(Table1[[#This Row],[Cancel Date/time]])/60,"not cancelled")</f>
        <v>9.4499999999999993</v>
      </c>
      <c r="I6553" s="47">
        <f>IFERROR(ROUND(Table1[[#This Row],[cancellation time decimal]],0),"not cancelled")</f>
        <v>9</v>
      </c>
      <c r="J6553" s="10">
        <f>IFERROR(MOD(Table1[[#This Row],[cancellation hour rounded]],24),"not cancelled")</f>
        <v>9</v>
      </c>
      <c r="K6553" s="32">
        <f>1/Table1[[#This Row],[Duration (Time between doses '[in hours'])]]</f>
        <v>0.1</v>
      </c>
      <c r="L6553" s="33">
        <f>Table1[[#This Row],[number doses per hour]]*INDEX(Table2[price per dose],Table1[[#This Row],[Drug ID]])</f>
        <v>0.84959999999999969</v>
      </c>
      <c r="M6553" s="11" t="b">
        <f>AND(Table1[[#This Row],[hour of cancellation 0 to 23]]&gt;=0,Table1[[#This Row],[hour of cancellation 0 to 23]]&lt;=23)</f>
        <v>1</v>
      </c>
    </row>
    <row r="6554" spans="1:13" x14ac:dyDescent="0.3">
      <c r="A6554" s="1">
        <v>6553</v>
      </c>
      <c r="B6554" s="1">
        <v>7</v>
      </c>
      <c r="C6554" s="2">
        <v>41196.586711229633</v>
      </c>
      <c r="D6554" s="2">
        <v>41256.586111111115</v>
      </c>
      <c r="E6554" s="1">
        <v>24</v>
      </c>
      <c r="F6554" s="2">
        <v>41212.298857077265</v>
      </c>
      <c r="G6554" s="1">
        <v>1</v>
      </c>
      <c r="H6554" s="32">
        <f>IFERROR(HOUR(Table1[[#This Row],[Cancel Date/time]])+MINUTE(Table1[[#This Row],[Cancel Date/time]])/60,"not cancelled")</f>
        <v>7.166666666666667</v>
      </c>
      <c r="I6554" s="47">
        <f>IFERROR(ROUND(Table1[[#This Row],[cancellation time decimal]],0),"not cancelled")</f>
        <v>7</v>
      </c>
      <c r="J6554" s="10">
        <f>IFERROR(MOD(Table1[[#This Row],[cancellation hour rounded]],24),"not cancelled")</f>
        <v>7</v>
      </c>
      <c r="K6554" s="32">
        <f>1/Table1[[#This Row],[Duration (Time between doses '[in hours'])]]</f>
        <v>4.1666666666666664E-2</v>
      </c>
      <c r="L6554" s="33">
        <f>Table1[[#This Row],[number doses per hour]]*INDEX(Table2[price per dose],Table1[[#This Row],[Drug ID]])</f>
        <v>1.2958049999999997</v>
      </c>
      <c r="M6554" s="11" t="b">
        <f>AND(Table1[[#This Row],[hour of cancellation 0 to 23]]&gt;=0,Table1[[#This Row],[hour of cancellation 0 to 23]]&lt;=23)</f>
        <v>1</v>
      </c>
    </row>
    <row r="6555" spans="1:13" x14ac:dyDescent="0.3">
      <c r="A6555" s="1">
        <v>6554</v>
      </c>
      <c r="B6555" s="1">
        <v>4</v>
      </c>
      <c r="C6555" s="2">
        <v>41196.632811422496</v>
      </c>
      <c r="D6555" s="2">
        <v>41256.632638888892</v>
      </c>
      <c r="E6555" s="1">
        <v>12</v>
      </c>
      <c r="F6555" s="2">
        <v>41200.414495562582</v>
      </c>
      <c r="G6555" s="1">
        <v>0</v>
      </c>
      <c r="H6555" s="32">
        <f>IFERROR(HOUR(Table1[[#This Row],[Cancel Date/time]])+MINUTE(Table1[[#This Row],[Cancel Date/time]])/60,"not cancelled")</f>
        <v>9.9333333333333336</v>
      </c>
      <c r="I6555" s="47">
        <f>IFERROR(ROUND(Table1[[#This Row],[cancellation time decimal]],0),"not cancelled")</f>
        <v>10</v>
      </c>
      <c r="J6555" s="10">
        <f>IFERROR(MOD(Table1[[#This Row],[cancellation hour rounded]],24),"not cancelled")</f>
        <v>10</v>
      </c>
      <c r="K6555" s="32">
        <f>1/Table1[[#This Row],[Duration (Time between doses '[in hours'])]]</f>
        <v>8.3333333333333329E-2</v>
      </c>
      <c r="L6555" s="33">
        <f>Table1[[#This Row],[number doses per hour]]*INDEX(Table2[price per dose],Table1[[#This Row],[Drug ID]])</f>
        <v>1.448055119047619</v>
      </c>
      <c r="M6555" s="11" t="b">
        <f>AND(Table1[[#This Row],[hour of cancellation 0 to 23]]&gt;=0,Table1[[#This Row],[hour of cancellation 0 to 23]]&lt;=23)</f>
        <v>1</v>
      </c>
    </row>
    <row r="6556" spans="1:13" x14ac:dyDescent="0.3">
      <c r="A6556" s="1">
        <v>6555</v>
      </c>
      <c r="B6556" s="1">
        <v>3</v>
      </c>
      <c r="C6556" s="2">
        <v>41196.7168339165</v>
      </c>
      <c r="D6556" s="2">
        <v>41256.716666666667</v>
      </c>
      <c r="E6556" s="1">
        <v>24</v>
      </c>
      <c r="F6556" s="2">
        <v>41199.427275983973</v>
      </c>
      <c r="G6556" s="1">
        <v>0</v>
      </c>
      <c r="H6556" s="32">
        <f>IFERROR(HOUR(Table1[[#This Row],[Cancel Date/time]])+MINUTE(Table1[[#This Row],[Cancel Date/time]])/60,"not cancelled")</f>
        <v>10.25</v>
      </c>
      <c r="I6556" s="47">
        <f>IFERROR(ROUND(Table1[[#This Row],[cancellation time decimal]],0),"not cancelled")</f>
        <v>10</v>
      </c>
      <c r="J6556" s="10">
        <f>IFERROR(MOD(Table1[[#This Row],[cancellation hour rounded]],24),"not cancelled")</f>
        <v>10</v>
      </c>
      <c r="K6556" s="32">
        <f>1/Table1[[#This Row],[Duration (Time between doses '[in hours'])]]</f>
        <v>4.1666666666666664E-2</v>
      </c>
      <c r="L6556" s="33">
        <f>Table1[[#This Row],[number doses per hour]]*INDEX(Table2[price per dose],Table1[[#This Row],[Drug ID]])</f>
        <v>0.18133000000000002</v>
      </c>
      <c r="M6556" s="11" t="b">
        <f>AND(Table1[[#This Row],[hour of cancellation 0 to 23]]&gt;=0,Table1[[#This Row],[hour of cancellation 0 to 23]]&lt;=23)</f>
        <v>1</v>
      </c>
    </row>
    <row r="6557" spans="1:13" hidden="1" x14ac:dyDescent="0.3">
      <c r="A6557" s="1">
        <v>6556</v>
      </c>
      <c r="B6557" s="1">
        <v>7</v>
      </c>
      <c r="C6557" s="2">
        <v>41196.745423285291</v>
      </c>
      <c r="D6557" s="2">
        <v>41200.286460266288</v>
      </c>
      <c r="E6557" s="1">
        <v>24</v>
      </c>
      <c r="F6557" s="2" t="s">
        <v>5</v>
      </c>
      <c r="G6557" s="1">
        <v>0</v>
      </c>
      <c r="H6557" s="32" t="str">
        <f>IFERROR(HOUR(Table1[[#This Row],[Cancel Date/time]])+MINUTE(Table1[[#This Row],[Cancel Date/time]])/60,"not cancelled")</f>
        <v>not cancelled</v>
      </c>
      <c r="I6557" s="47" t="str">
        <f>IFERROR(ROUND(Table1[[#This Row],[cancellation time decimal]],0),"not cancelled")</f>
        <v>not cancelled</v>
      </c>
      <c r="J6557" s="10" t="str">
        <f>IFERROR(MOD(Table1[[#This Row],[cancellation hour rounded]],24),"not cancelled")</f>
        <v>not cancelled</v>
      </c>
      <c r="K6557" s="32">
        <f>1/Table1[[#This Row],[Duration (Time between doses '[in hours'])]]</f>
        <v>4.1666666666666664E-2</v>
      </c>
      <c r="L6557" s="33">
        <f>Table1[[#This Row],[number doses per hour]]*INDEX(Table2[price per dose],Table1[[#This Row],[Drug ID]])</f>
        <v>1.2958049999999997</v>
      </c>
      <c r="M6557" s="11" t="b">
        <f>AND(Table1[[#This Row],[hour of cancellation 0 to 23]]&gt;=0,Table1[[#This Row],[hour of cancellation 0 to 23]]&lt;=23)</f>
        <v>0</v>
      </c>
    </row>
    <row r="6558" spans="1:13" hidden="1" x14ac:dyDescent="0.3">
      <c r="A6558" s="1">
        <v>6557</v>
      </c>
      <c r="B6558" s="1">
        <v>8</v>
      </c>
      <c r="C6558" s="2">
        <v>41196.759163192335</v>
      </c>
      <c r="D6558" s="2">
        <v>41200.383909342818</v>
      </c>
      <c r="E6558" s="1">
        <v>3</v>
      </c>
      <c r="F6558" s="2" t="s">
        <v>5</v>
      </c>
      <c r="G6558" s="1">
        <v>1</v>
      </c>
      <c r="H6558" s="32" t="str">
        <f>IFERROR(HOUR(Table1[[#This Row],[Cancel Date/time]])+MINUTE(Table1[[#This Row],[Cancel Date/time]])/60,"not cancelled")</f>
        <v>not cancelled</v>
      </c>
      <c r="I6558" s="47" t="str">
        <f>IFERROR(ROUND(Table1[[#This Row],[cancellation time decimal]],0),"not cancelled")</f>
        <v>not cancelled</v>
      </c>
      <c r="J6558" s="10" t="str">
        <f>IFERROR(MOD(Table1[[#This Row],[cancellation hour rounded]],24),"not cancelled")</f>
        <v>not cancelled</v>
      </c>
      <c r="K6558" s="32">
        <f>1/Table1[[#This Row],[Duration (Time between doses '[in hours'])]]</f>
        <v>0.33333333333333331</v>
      </c>
      <c r="L6558" s="33">
        <f>Table1[[#This Row],[number doses per hour]]*INDEX(Table2[price per dose],Table1[[#This Row],[Drug ID]])</f>
        <v>0.29998222222222221</v>
      </c>
      <c r="M6558" s="11" t="b">
        <f>AND(Table1[[#This Row],[hour of cancellation 0 to 23]]&gt;=0,Table1[[#This Row],[hour of cancellation 0 to 23]]&lt;=23)</f>
        <v>0</v>
      </c>
    </row>
    <row r="6559" spans="1:13" x14ac:dyDescent="0.3">
      <c r="A6559" s="1">
        <v>6558</v>
      </c>
      <c r="B6559" s="1">
        <v>4</v>
      </c>
      <c r="C6559" s="2">
        <v>41196.77042484194</v>
      </c>
      <c r="D6559" s="2">
        <v>41256.770138888889</v>
      </c>
      <c r="E6559" s="1">
        <v>12</v>
      </c>
      <c r="F6559" s="2">
        <v>41198.35722931286</v>
      </c>
      <c r="G6559" s="1">
        <v>0</v>
      </c>
      <c r="H6559" s="32">
        <f>IFERROR(HOUR(Table1[[#This Row],[Cancel Date/time]])+MINUTE(Table1[[#This Row],[Cancel Date/time]])/60,"not cancelled")</f>
        <v>8.5666666666666664</v>
      </c>
      <c r="I6559" s="47">
        <f>IFERROR(ROUND(Table1[[#This Row],[cancellation time decimal]],0),"not cancelled")</f>
        <v>9</v>
      </c>
      <c r="J6559" s="10">
        <f>IFERROR(MOD(Table1[[#This Row],[cancellation hour rounded]],24),"not cancelled")</f>
        <v>9</v>
      </c>
      <c r="K6559" s="32">
        <f>1/Table1[[#This Row],[Duration (Time between doses '[in hours'])]]</f>
        <v>8.3333333333333329E-2</v>
      </c>
      <c r="L6559" s="33">
        <f>Table1[[#This Row],[number doses per hour]]*INDEX(Table2[price per dose],Table1[[#This Row],[Drug ID]])</f>
        <v>1.448055119047619</v>
      </c>
      <c r="M6559" s="11" t="b">
        <f>AND(Table1[[#This Row],[hour of cancellation 0 to 23]]&gt;=0,Table1[[#This Row],[hour of cancellation 0 to 23]]&lt;=23)</f>
        <v>1</v>
      </c>
    </row>
    <row r="6560" spans="1:13" x14ac:dyDescent="0.3">
      <c r="A6560" s="1">
        <v>6559</v>
      </c>
      <c r="B6560" s="1">
        <v>8</v>
      </c>
      <c r="C6560" s="2">
        <v>41196.753816735916</v>
      </c>
      <c r="D6560" s="2">
        <v>41256.753472222219</v>
      </c>
      <c r="E6560" s="1">
        <v>3</v>
      </c>
      <c r="F6560" s="2">
        <v>41201.790237226436</v>
      </c>
      <c r="G6560" s="1">
        <v>1</v>
      </c>
      <c r="H6560" s="32">
        <f>IFERROR(HOUR(Table1[[#This Row],[Cancel Date/time]])+MINUTE(Table1[[#This Row],[Cancel Date/time]])/60,"not cancelled")</f>
        <v>18.95</v>
      </c>
      <c r="I6560" s="47">
        <f>IFERROR(ROUND(Table1[[#This Row],[cancellation time decimal]],0),"not cancelled")</f>
        <v>19</v>
      </c>
      <c r="J6560" s="10">
        <f>IFERROR(MOD(Table1[[#This Row],[cancellation hour rounded]],24),"not cancelled")</f>
        <v>19</v>
      </c>
      <c r="K6560" s="32">
        <f>1/Table1[[#This Row],[Duration (Time between doses '[in hours'])]]</f>
        <v>0.33333333333333331</v>
      </c>
      <c r="L6560" s="33">
        <f>Table1[[#This Row],[number doses per hour]]*INDEX(Table2[price per dose],Table1[[#This Row],[Drug ID]])</f>
        <v>0.29998222222222221</v>
      </c>
      <c r="M6560" s="11" t="b">
        <f>AND(Table1[[#This Row],[hour of cancellation 0 to 23]]&gt;=0,Table1[[#This Row],[hour of cancellation 0 to 23]]&lt;=23)</f>
        <v>1</v>
      </c>
    </row>
    <row r="6561" spans="1:13" x14ac:dyDescent="0.3">
      <c r="A6561" s="1">
        <v>6560</v>
      </c>
      <c r="B6561" s="1">
        <v>1</v>
      </c>
      <c r="C6561" s="2">
        <v>41196.829899361372</v>
      </c>
      <c r="D6561" s="2">
        <v>41256.829861111109</v>
      </c>
      <c r="E6561" s="1">
        <v>8</v>
      </c>
      <c r="F6561" s="2">
        <v>41197.159052824587</v>
      </c>
      <c r="G6561" s="1">
        <v>0</v>
      </c>
      <c r="H6561" s="32">
        <f>IFERROR(HOUR(Table1[[#This Row],[Cancel Date/time]])+MINUTE(Table1[[#This Row],[Cancel Date/time]])/60,"not cancelled")</f>
        <v>3.8166666666666664</v>
      </c>
      <c r="I6561" s="47">
        <f>IFERROR(ROUND(Table1[[#This Row],[cancellation time decimal]],0),"not cancelled")</f>
        <v>4</v>
      </c>
      <c r="J6561" s="10">
        <f>IFERROR(MOD(Table1[[#This Row],[cancellation hour rounded]],24),"not cancelled")</f>
        <v>4</v>
      </c>
      <c r="K6561" s="32">
        <f>1/Table1[[#This Row],[Duration (Time between doses '[in hours'])]]</f>
        <v>0.125</v>
      </c>
      <c r="L6561" s="33">
        <f>Table1[[#This Row],[number doses per hour]]*INDEX(Table2[price per dose],Table1[[#This Row],[Drug ID]])</f>
        <v>0.84929166666666667</v>
      </c>
      <c r="M6561" s="11" t="b">
        <f>AND(Table1[[#This Row],[hour of cancellation 0 to 23]]&gt;=0,Table1[[#This Row],[hour of cancellation 0 to 23]]&lt;=23)</f>
        <v>1</v>
      </c>
    </row>
    <row r="6562" spans="1:13" x14ac:dyDescent="0.3">
      <c r="A6562" s="1">
        <v>6561</v>
      </c>
      <c r="B6562" s="1">
        <v>1</v>
      </c>
      <c r="C6562" s="2">
        <v>41196.793600620855</v>
      </c>
      <c r="D6562" s="2">
        <v>41256.79305555555</v>
      </c>
      <c r="E6562" s="1">
        <v>8</v>
      </c>
      <c r="F6562" s="2">
        <v>41197.312555529257</v>
      </c>
      <c r="G6562" s="1">
        <v>0</v>
      </c>
      <c r="H6562" s="32">
        <f>IFERROR(HOUR(Table1[[#This Row],[Cancel Date/time]])+MINUTE(Table1[[#This Row],[Cancel Date/time]])/60,"not cancelled")</f>
        <v>7.5</v>
      </c>
      <c r="I6562" s="47">
        <f>IFERROR(ROUND(Table1[[#This Row],[cancellation time decimal]],0),"not cancelled")</f>
        <v>8</v>
      </c>
      <c r="J6562" s="10">
        <f>IFERROR(MOD(Table1[[#This Row],[cancellation hour rounded]],24),"not cancelled")</f>
        <v>8</v>
      </c>
      <c r="K6562" s="32">
        <f>1/Table1[[#This Row],[Duration (Time between doses '[in hours'])]]</f>
        <v>0.125</v>
      </c>
      <c r="L6562" s="33">
        <f>Table1[[#This Row],[number doses per hour]]*INDEX(Table2[price per dose],Table1[[#This Row],[Drug ID]])</f>
        <v>0.84929166666666667</v>
      </c>
      <c r="M6562" s="11" t="b">
        <f>AND(Table1[[#This Row],[hour of cancellation 0 to 23]]&gt;=0,Table1[[#This Row],[hour of cancellation 0 to 23]]&lt;=23)</f>
        <v>1</v>
      </c>
    </row>
    <row r="6563" spans="1:13" x14ac:dyDescent="0.3">
      <c r="A6563" s="1">
        <v>6562</v>
      </c>
      <c r="B6563" s="1">
        <v>4</v>
      </c>
      <c r="C6563" s="2">
        <v>41196.894292717552</v>
      </c>
      <c r="D6563" s="2">
        <v>41199.893750000003</v>
      </c>
      <c r="E6563" s="1">
        <v>12</v>
      </c>
      <c r="F6563" s="2">
        <v>41198.42128146172</v>
      </c>
      <c r="G6563" s="1">
        <v>0</v>
      </c>
      <c r="H6563" s="32">
        <f>IFERROR(HOUR(Table1[[#This Row],[Cancel Date/time]])+MINUTE(Table1[[#This Row],[Cancel Date/time]])/60,"not cancelled")</f>
        <v>10.1</v>
      </c>
      <c r="I6563" s="47">
        <f>IFERROR(ROUND(Table1[[#This Row],[cancellation time decimal]],0),"not cancelled")</f>
        <v>10</v>
      </c>
      <c r="J6563" s="10">
        <f>IFERROR(MOD(Table1[[#This Row],[cancellation hour rounded]],24),"not cancelled")</f>
        <v>10</v>
      </c>
      <c r="K6563" s="32">
        <f>1/Table1[[#This Row],[Duration (Time between doses '[in hours'])]]</f>
        <v>8.3333333333333329E-2</v>
      </c>
      <c r="L6563" s="33">
        <f>Table1[[#This Row],[number doses per hour]]*INDEX(Table2[price per dose],Table1[[#This Row],[Drug ID]])</f>
        <v>1.448055119047619</v>
      </c>
      <c r="M6563" s="11" t="b">
        <f>AND(Table1[[#This Row],[hour of cancellation 0 to 23]]&gt;=0,Table1[[#This Row],[hour of cancellation 0 to 23]]&lt;=23)</f>
        <v>1</v>
      </c>
    </row>
    <row r="6564" spans="1:13" x14ac:dyDescent="0.3">
      <c r="A6564" s="1">
        <v>6563</v>
      </c>
      <c r="B6564" s="1">
        <v>6</v>
      </c>
      <c r="C6564" s="2">
        <v>41196.934151159418</v>
      </c>
      <c r="D6564" s="2">
        <v>41256.934027777774</v>
      </c>
      <c r="E6564" s="1">
        <v>24</v>
      </c>
      <c r="F6564" s="2">
        <v>41199.57362009558</v>
      </c>
      <c r="G6564" s="1">
        <v>0</v>
      </c>
      <c r="H6564" s="32">
        <f>IFERROR(HOUR(Table1[[#This Row],[Cancel Date/time]])+MINUTE(Table1[[#This Row],[Cancel Date/time]])/60,"not cancelled")</f>
        <v>13.766666666666667</v>
      </c>
      <c r="I6564" s="47">
        <f>IFERROR(ROUND(Table1[[#This Row],[cancellation time decimal]],0),"not cancelled")</f>
        <v>14</v>
      </c>
      <c r="J6564" s="10">
        <f>IFERROR(MOD(Table1[[#This Row],[cancellation hour rounded]],24),"not cancelled")</f>
        <v>14</v>
      </c>
      <c r="K6564" s="32">
        <f>1/Table1[[#This Row],[Duration (Time between doses '[in hours'])]]</f>
        <v>4.1666666666666664E-2</v>
      </c>
      <c r="L6564" s="33">
        <f>Table1[[#This Row],[number doses per hour]]*INDEX(Table2[price per dose],Table1[[#This Row],[Drug ID]])</f>
        <v>0.35218749999999999</v>
      </c>
      <c r="M6564" s="11" t="b">
        <f>AND(Table1[[#This Row],[hour of cancellation 0 to 23]]&gt;=0,Table1[[#This Row],[hour of cancellation 0 to 23]]&lt;=23)</f>
        <v>1</v>
      </c>
    </row>
    <row r="6565" spans="1:13" hidden="1" x14ac:dyDescent="0.3">
      <c r="A6565" s="1">
        <v>6564</v>
      </c>
      <c r="B6565" s="1">
        <v>1</v>
      </c>
      <c r="C6565" s="2">
        <v>41196.927065118842</v>
      </c>
      <c r="D6565" s="2">
        <v>41200.593125823085</v>
      </c>
      <c r="E6565" s="1">
        <v>12</v>
      </c>
      <c r="F6565" s="2" t="s">
        <v>5</v>
      </c>
      <c r="G6565" s="1">
        <v>0</v>
      </c>
      <c r="H6565" s="32" t="str">
        <f>IFERROR(HOUR(Table1[[#This Row],[Cancel Date/time]])+MINUTE(Table1[[#This Row],[Cancel Date/time]])/60,"not cancelled")</f>
        <v>not cancelled</v>
      </c>
      <c r="I6565" s="47" t="str">
        <f>IFERROR(ROUND(Table1[[#This Row],[cancellation time decimal]],0),"not cancelled")</f>
        <v>not cancelled</v>
      </c>
      <c r="J6565" s="10" t="str">
        <f>IFERROR(MOD(Table1[[#This Row],[cancellation hour rounded]],24),"not cancelled")</f>
        <v>not cancelled</v>
      </c>
      <c r="K6565" s="32">
        <f>1/Table1[[#This Row],[Duration (Time between doses '[in hours'])]]</f>
        <v>8.3333333333333329E-2</v>
      </c>
      <c r="L6565" s="33">
        <f>Table1[[#This Row],[number doses per hour]]*INDEX(Table2[price per dose],Table1[[#This Row],[Drug ID]])</f>
        <v>0.56619444444444444</v>
      </c>
      <c r="M6565" s="11" t="b">
        <f>AND(Table1[[#This Row],[hour of cancellation 0 to 23]]&gt;=0,Table1[[#This Row],[hour of cancellation 0 to 23]]&lt;=23)</f>
        <v>0</v>
      </c>
    </row>
    <row r="6566" spans="1:13" x14ac:dyDescent="0.3">
      <c r="A6566" s="1">
        <v>6565</v>
      </c>
      <c r="B6566" s="1">
        <v>6</v>
      </c>
      <c r="C6566" s="2">
        <v>41196.939348540305</v>
      </c>
      <c r="D6566" s="2">
        <v>41256.938888888886</v>
      </c>
      <c r="E6566" s="1">
        <v>24</v>
      </c>
      <c r="F6566" s="2">
        <v>41200.402267000893</v>
      </c>
      <c r="G6566" s="1">
        <v>0</v>
      </c>
      <c r="H6566" s="32">
        <f>IFERROR(HOUR(Table1[[#This Row],[Cancel Date/time]])+MINUTE(Table1[[#This Row],[Cancel Date/time]])/60,"not cancelled")</f>
        <v>9.65</v>
      </c>
      <c r="I6566" s="47">
        <f>IFERROR(ROUND(Table1[[#This Row],[cancellation time decimal]],0),"not cancelled")</f>
        <v>10</v>
      </c>
      <c r="J6566" s="10">
        <f>IFERROR(MOD(Table1[[#This Row],[cancellation hour rounded]],24),"not cancelled")</f>
        <v>10</v>
      </c>
      <c r="K6566" s="32">
        <f>1/Table1[[#This Row],[Duration (Time between doses '[in hours'])]]</f>
        <v>4.1666666666666664E-2</v>
      </c>
      <c r="L6566" s="33">
        <f>Table1[[#This Row],[number doses per hour]]*INDEX(Table2[price per dose],Table1[[#This Row],[Drug ID]])</f>
        <v>0.35218749999999999</v>
      </c>
      <c r="M6566" s="11" t="b">
        <f>AND(Table1[[#This Row],[hour of cancellation 0 to 23]]&gt;=0,Table1[[#This Row],[hour of cancellation 0 to 23]]&lt;=23)</f>
        <v>1</v>
      </c>
    </row>
    <row r="6567" spans="1:13" x14ac:dyDescent="0.3">
      <c r="A6567" s="1">
        <v>6566</v>
      </c>
      <c r="B6567" s="1">
        <v>2</v>
      </c>
      <c r="C6567" s="2">
        <v>41196.962390930566</v>
      </c>
      <c r="D6567" s="2">
        <v>41256.961805555555</v>
      </c>
      <c r="E6567" s="1">
        <v>10</v>
      </c>
      <c r="F6567" s="2">
        <v>41197.55665749342</v>
      </c>
      <c r="G6567" s="1">
        <v>0</v>
      </c>
      <c r="H6567" s="32">
        <f>IFERROR(HOUR(Table1[[#This Row],[Cancel Date/time]])+MINUTE(Table1[[#This Row],[Cancel Date/time]])/60,"not cancelled")</f>
        <v>13.35</v>
      </c>
      <c r="I6567" s="47">
        <f>IFERROR(ROUND(Table1[[#This Row],[cancellation time decimal]],0),"not cancelled")</f>
        <v>13</v>
      </c>
      <c r="J6567" s="10">
        <f>IFERROR(MOD(Table1[[#This Row],[cancellation hour rounded]],24),"not cancelled")</f>
        <v>13</v>
      </c>
      <c r="K6567" s="32">
        <f>1/Table1[[#This Row],[Duration (Time between doses '[in hours'])]]</f>
        <v>0.1</v>
      </c>
      <c r="L6567" s="33">
        <f>Table1[[#This Row],[number doses per hour]]*INDEX(Table2[price per dose],Table1[[#This Row],[Drug ID]])</f>
        <v>0.84959999999999969</v>
      </c>
      <c r="M6567" s="11" t="b">
        <f>AND(Table1[[#This Row],[hour of cancellation 0 to 23]]&gt;=0,Table1[[#This Row],[hour of cancellation 0 to 23]]&lt;=23)</f>
        <v>1</v>
      </c>
    </row>
    <row r="6568" spans="1:13" x14ac:dyDescent="0.3">
      <c r="A6568" s="1">
        <v>6567</v>
      </c>
      <c r="B6568" s="1">
        <v>6</v>
      </c>
      <c r="C6568" s="2">
        <v>41197.017280739143</v>
      </c>
      <c r="D6568" s="2">
        <v>41257.01666666667</v>
      </c>
      <c r="E6568" s="1">
        <v>24</v>
      </c>
      <c r="F6568" s="2">
        <v>41204.493378364838</v>
      </c>
      <c r="G6568" s="1">
        <v>0</v>
      </c>
      <c r="H6568" s="32">
        <f>IFERROR(HOUR(Table1[[#This Row],[Cancel Date/time]])+MINUTE(Table1[[#This Row],[Cancel Date/time]])/60,"not cancelled")</f>
        <v>11.833333333333334</v>
      </c>
      <c r="I6568" s="47">
        <f>IFERROR(ROUND(Table1[[#This Row],[cancellation time decimal]],0),"not cancelled")</f>
        <v>12</v>
      </c>
      <c r="J6568" s="10">
        <f>IFERROR(MOD(Table1[[#This Row],[cancellation hour rounded]],24),"not cancelled")</f>
        <v>12</v>
      </c>
      <c r="K6568" s="32">
        <f>1/Table1[[#This Row],[Duration (Time between doses '[in hours'])]]</f>
        <v>4.1666666666666664E-2</v>
      </c>
      <c r="L6568" s="33">
        <f>Table1[[#This Row],[number doses per hour]]*INDEX(Table2[price per dose],Table1[[#This Row],[Drug ID]])</f>
        <v>0.35218749999999999</v>
      </c>
      <c r="M6568" s="11" t="b">
        <f>AND(Table1[[#This Row],[hour of cancellation 0 to 23]]&gt;=0,Table1[[#This Row],[hour of cancellation 0 to 23]]&lt;=23)</f>
        <v>1</v>
      </c>
    </row>
    <row r="6569" spans="1:13" x14ac:dyDescent="0.3">
      <c r="A6569" s="1">
        <v>6568</v>
      </c>
      <c r="B6569" s="1">
        <v>6</v>
      </c>
      <c r="C6569" s="2">
        <v>41197.13879187662</v>
      </c>
      <c r="D6569" s="2">
        <v>41257.138194444444</v>
      </c>
      <c r="E6569" s="1">
        <v>24</v>
      </c>
      <c r="F6569" s="2">
        <v>41208.201918782463</v>
      </c>
      <c r="G6569" s="1">
        <v>0</v>
      </c>
      <c r="H6569" s="32">
        <f>IFERROR(HOUR(Table1[[#This Row],[Cancel Date/time]])+MINUTE(Table1[[#This Row],[Cancel Date/time]])/60,"not cancelled")</f>
        <v>4.833333333333333</v>
      </c>
      <c r="I6569" s="47">
        <f>IFERROR(ROUND(Table1[[#This Row],[cancellation time decimal]],0),"not cancelled")</f>
        <v>5</v>
      </c>
      <c r="J6569" s="10">
        <f>IFERROR(MOD(Table1[[#This Row],[cancellation hour rounded]],24),"not cancelled")</f>
        <v>5</v>
      </c>
      <c r="K6569" s="32">
        <f>1/Table1[[#This Row],[Duration (Time between doses '[in hours'])]]</f>
        <v>4.1666666666666664E-2</v>
      </c>
      <c r="L6569" s="33">
        <f>Table1[[#This Row],[number doses per hour]]*INDEX(Table2[price per dose],Table1[[#This Row],[Drug ID]])</f>
        <v>0.35218749999999999</v>
      </c>
      <c r="M6569" s="11" t="b">
        <f>AND(Table1[[#This Row],[hour of cancellation 0 to 23]]&gt;=0,Table1[[#This Row],[hour of cancellation 0 to 23]]&lt;=23)</f>
        <v>1</v>
      </c>
    </row>
    <row r="6570" spans="1:13" x14ac:dyDescent="0.3">
      <c r="A6570" s="1">
        <v>6569</v>
      </c>
      <c r="B6570" s="1">
        <v>6</v>
      </c>
      <c r="C6570" s="2">
        <v>41197.393437652048</v>
      </c>
      <c r="D6570" s="2">
        <v>41257.393055555556</v>
      </c>
      <c r="E6570" s="1">
        <v>24</v>
      </c>
      <c r="F6570" s="2">
        <v>41200.528536898441</v>
      </c>
      <c r="G6570" s="1">
        <v>0</v>
      </c>
      <c r="H6570" s="32">
        <f>IFERROR(HOUR(Table1[[#This Row],[Cancel Date/time]])+MINUTE(Table1[[#This Row],[Cancel Date/time]])/60,"not cancelled")</f>
        <v>12.683333333333334</v>
      </c>
      <c r="I6570" s="47">
        <f>IFERROR(ROUND(Table1[[#This Row],[cancellation time decimal]],0),"not cancelled")</f>
        <v>13</v>
      </c>
      <c r="J6570" s="10">
        <f>IFERROR(MOD(Table1[[#This Row],[cancellation hour rounded]],24),"not cancelled")</f>
        <v>13</v>
      </c>
      <c r="K6570" s="32">
        <f>1/Table1[[#This Row],[Duration (Time between doses '[in hours'])]]</f>
        <v>4.1666666666666664E-2</v>
      </c>
      <c r="L6570" s="33">
        <f>Table1[[#This Row],[number doses per hour]]*INDEX(Table2[price per dose],Table1[[#This Row],[Drug ID]])</f>
        <v>0.35218749999999999</v>
      </c>
      <c r="M6570" s="11" t="b">
        <f>AND(Table1[[#This Row],[hour of cancellation 0 to 23]]&gt;=0,Table1[[#This Row],[hour of cancellation 0 to 23]]&lt;=23)</f>
        <v>1</v>
      </c>
    </row>
    <row r="6571" spans="1:13" hidden="1" x14ac:dyDescent="0.3">
      <c r="A6571" s="1">
        <v>6570</v>
      </c>
      <c r="B6571" s="1">
        <v>6</v>
      </c>
      <c r="C6571" s="2">
        <v>41197.401550367365</v>
      </c>
      <c r="D6571" s="2">
        <v>41199.484439947555</v>
      </c>
      <c r="E6571" s="1">
        <v>24</v>
      </c>
      <c r="F6571" s="2" t="s">
        <v>5</v>
      </c>
      <c r="G6571" s="1">
        <v>0</v>
      </c>
      <c r="H6571" s="32" t="str">
        <f>IFERROR(HOUR(Table1[[#This Row],[Cancel Date/time]])+MINUTE(Table1[[#This Row],[Cancel Date/time]])/60,"not cancelled")</f>
        <v>not cancelled</v>
      </c>
      <c r="I6571" s="47" t="str">
        <f>IFERROR(ROUND(Table1[[#This Row],[cancellation time decimal]],0),"not cancelled")</f>
        <v>not cancelled</v>
      </c>
      <c r="J6571" s="10" t="str">
        <f>IFERROR(MOD(Table1[[#This Row],[cancellation hour rounded]],24),"not cancelled")</f>
        <v>not cancelled</v>
      </c>
      <c r="K6571" s="32">
        <f>1/Table1[[#This Row],[Duration (Time between doses '[in hours'])]]</f>
        <v>4.1666666666666664E-2</v>
      </c>
      <c r="L6571" s="33">
        <f>Table1[[#This Row],[number doses per hour]]*INDEX(Table2[price per dose],Table1[[#This Row],[Drug ID]])</f>
        <v>0.35218749999999999</v>
      </c>
      <c r="M6571" s="11" t="b">
        <f>AND(Table1[[#This Row],[hour of cancellation 0 to 23]]&gt;=0,Table1[[#This Row],[hour of cancellation 0 to 23]]&lt;=23)</f>
        <v>0</v>
      </c>
    </row>
    <row r="6572" spans="1:13" x14ac:dyDescent="0.3">
      <c r="A6572" s="1">
        <v>6571</v>
      </c>
      <c r="B6572" s="1">
        <v>1</v>
      </c>
      <c r="C6572" s="2">
        <v>41197.396308332201</v>
      </c>
      <c r="D6572" s="2">
        <v>41257.395833333336</v>
      </c>
      <c r="E6572" s="1">
        <v>8</v>
      </c>
      <c r="F6572" s="2">
        <v>41198.565820066207</v>
      </c>
      <c r="G6572" s="1">
        <v>0</v>
      </c>
      <c r="H6572" s="32">
        <f>IFERROR(HOUR(Table1[[#This Row],[Cancel Date/time]])+MINUTE(Table1[[#This Row],[Cancel Date/time]])/60,"not cancelled")</f>
        <v>13.566666666666666</v>
      </c>
      <c r="I6572" s="47">
        <f>IFERROR(ROUND(Table1[[#This Row],[cancellation time decimal]],0),"not cancelled")</f>
        <v>14</v>
      </c>
      <c r="J6572" s="10">
        <f>IFERROR(MOD(Table1[[#This Row],[cancellation hour rounded]],24),"not cancelled")</f>
        <v>14</v>
      </c>
      <c r="K6572" s="32">
        <f>1/Table1[[#This Row],[Duration (Time between doses '[in hours'])]]</f>
        <v>0.125</v>
      </c>
      <c r="L6572" s="33">
        <f>Table1[[#This Row],[number doses per hour]]*INDEX(Table2[price per dose],Table1[[#This Row],[Drug ID]])</f>
        <v>0.84929166666666667</v>
      </c>
      <c r="M6572" s="11" t="b">
        <f>AND(Table1[[#This Row],[hour of cancellation 0 to 23]]&gt;=0,Table1[[#This Row],[hour of cancellation 0 to 23]]&lt;=23)</f>
        <v>1</v>
      </c>
    </row>
    <row r="6573" spans="1:13" x14ac:dyDescent="0.3">
      <c r="A6573" s="1">
        <v>6572</v>
      </c>
      <c r="B6573" s="1">
        <v>1</v>
      </c>
      <c r="C6573" s="2">
        <v>41197.475739354508</v>
      </c>
      <c r="D6573" s="2">
        <v>41257.475694444445</v>
      </c>
      <c r="E6573" s="1">
        <v>12</v>
      </c>
      <c r="F6573" s="2">
        <v>41198.194117834595</v>
      </c>
      <c r="G6573" s="1">
        <v>0</v>
      </c>
      <c r="H6573" s="32">
        <f>IFERROR(HOUR(Table1[[#This Row],[Cancel Date/time]])+MINUTE(Table1[[#This Row],[Cancel Date/time]])/60,"not cancelled")</f>
        <v>4.6500000000000004</v>
      </c>
      <c r="I6573" s="47">
        <f>IFERROR(ROUND(Table1[[#This Row],[cancellation time decimal]],0),"not cancelled")</f>
        <v>5</v>
      </c>
      <c r="J6573" s="10">
        <f>IFERROR(MOD(Table1[[#This Row],[cancellation hour rounded]],24),"not cancelled")</f>
        <v>5</v>
      </c>
      <c r="K6573" s="32">
        <f>1/Table1[[#This Row],[Duration (Time between doses '[in hours'])]]</f>
        <v>8.3333333333333329E-2</v>
      </c>
      <c r="L6573" s="33">
        <f>Table1[[#This Row],[number doses per hour]]*INDEX(Table2[price per dose],Table1[[#This Row],[Drug ID]])</f>
        <v>0.56619444444444444</v>
      </c>
      <c r="M6573" s="11" t="b">
        <f>AND(Table1[[#This Row],[hour of cancellation 0 to 23]]&gt;=0,Table1[[#This Row],[hour of cancellation 0 to 23]]&lt;=23)</f>
        <v>1</v>
      </c>
    </row>
    <row r="6574" spans="1:13" x14ac:dyDescent="0.3">
      <c r="A6574" s="1">
        <v>6573</v>
      </c>
      <c r="B6574" s="1">
        <v>4</v>
      </c>
      <c r="C6574" s="2">
        <v>41197.495056336185</v>
      </c>
      <c r="D6574" s="2">
        <v>41257.494444444448</v>
      </c>
      <c r="E6574" s="1">
        <v>12</v>
      </c>
      <c r="F6574" s="2">
        <v>41200.548468119327</v>
      </c>
      <c r="G6574" s="1">
        <v>0</v>
      </c>
      <c r="H6574" s="32">
        <f>IFERROR(HOUR(Table1[[#This Row],[Cancel Date/time]])+MINUTE(Table1[[#This Row],[Cancel Date/time]])/60,"not cancelled")</f>
        <v>13.15</v>
      </c>
      <c r="I6574" s="47">
        <f>IFERROR(ROUND(Table1[[#This Row],[cancellation time decimal]],0),"not cancelled")</f>
        <v>13</v>
      </c>
      <c r="J6574" s="10">
        <f>IFERROR(MOD(Table1[[#This Row],[cancellation hour rounded]],24),"not cancelled")</f>
        <v>13</v>
      </c>
      <c r="K6574" s="32">
        <f>1/Table1[[#This Row],[Duration (Time between doses '[in hours'])]]</f>
        <v>8.3333333333333329E-2</v>
      </c>
      <c r="L6574" s="33">
        <f>Table1[[#This Row],[number doses per hour]]*INDEX(Table2[price per dose],Table1[[#This Row],[Drug ID]])</f>
        <v>1.448055119047619</v>
      </c>
      <c r="M6574" s="11" t="b">
        <f>AND(Table1[[#This Row],[hour of cancellation 0 to 23]]&gt;=0,Table1[[#This Row],[hour of cancellation 0 to 23]]&lt;=23)</f>
        <v>1</v>
      </c>
    </row>
    <row r="6575" spans="1:13" x14ac:dyDescent="0.3">
      <c r="A6575" s="1">
        <v>6574</v>
      </c>
      <c r="B6575" s="1">
        <v>2</v>
      </c>
      <c r="C6575" s="2">
        <v>41197.515314060205</v>
      </c>
      <c r="D6575" s="2">
        <v>41257.515277777777</v>
      </c>
      <c r="E6575" s="1">
        <v>10</v>
      </c>
      <c r="F6575" s="2">
        <v>41198.52773881748</v>
      </c>
      <c r="G6575" s="1">
        <v>0</v>
      </c>
      <c r="H6575" s="32">
        <f>IFERROR(HOUR(Table1[[#This Row],[Cancel Date/time]])+MINUTE(Table1[[#This Row],[Cancel Date/time]])/60,"not cancelled")</f>
        <v>12.65</v>
      </c>
      <c r="I6575" s="47">
        <f>IFERROR(ROUND(Table1[[#This Row],[cancellation time decimal]],0),"not cancelled")</f>
        <v>13</v>
      </c>
      <c r="J6575" s="10">
        <f>IFERROR(MOD(Table1[[#This Row],[cancellation hour rounded]],24),"not cancelled")</f>
        <v>13</v>
      </c>
      <c r="K6575" s="32">
        <f>1/Table1[[#This Row],[Duration (Time between doses '[in hours'])]]</f>
        <v>0.1</v>
      </c>
      <c r="L6575" s="33">
        <f>Table1[[#This Row],[number doses per hour]]*INDEX(Table2[price per dose],Table1[[#This Row],[Drug ID]])</f>
        <v>0.84959999999999969</v>
      </c>
      <c r="M6575" s="11" t="b">
        <f>AND(Table1[[#This Row],[hour of cancellation 0 to 23]]&gt;=0,Table1[[#This Row],[hour of cancellation 0 to 23]]&lt;=23)</f>
        <v>1</v>
      </c>
    </row>
    <row r="6576" spans="1:13" x14ac:dyDescent="0.3">
      <c r="A6576" s="1">
        <v>6575</v>
      </c>
      <c r="B6576" s="1">
        <v>3</v>
      </c>
      <c r="C6576" s="2">
        <v>41197.526197590261</v>
      </c>
      <c r="D6576" s="2">
        <v>41257.525694444441</v>
      </c>
      <c r="E6576" s="1">
        <v>24</v>
      </c>
      <c r="F6576" s="2">
        <v>41199.625019975625</v>
      </c>
      <c r="G6576" s="1">
        <v>0</v>
      </c>
      <c r="H6576" s="32">
        <f>IFERROR(HOUR(Table1[[#This Row],[Cancel Date/time]])+MINUTE(Table1[[#This Row],[Cancel Date/time]])/60,"not cancelled")</f>
        <v>15</v>
      </c>
      <c r="I6576" s="47">
        <f>IFERROR(ROUND(Table1[[#This Row],[cancellation time decimal]],0),"not cancelled")</f>
        <v>15</v>
      </c>
      <c r="J6576" s="10">
        <f>IFERROR(MOD(Table1[[#This Row],[cancellation hour rounded]],24),"not cancelled")</f>
        <v>15</v>
      </c>
      <c r="K6576" s="32">
        <f>1/Table1[[#This Row],[Duration (Time between doses '[in hours'])]]</f>
        <v>4.1666666666666664E-2</v>
      </c>
      <c r="L6576" s="33">
        <f>Table1[[#This Row],[number doses per hour]]*INDEX(Table2[price per dose],Table1[[#This Row],[Drug ID]])</f>
        <v>0.18133000000000002</v>
      </c>
      <c r="M6576" s="11" t="b">
        <f>AND(Table1[[#This Row],[hour of cancellation 0 to 23]]&gt;=0,Table1[[#This Row],[hour of cancellation 0 to 23]]&lt;=23)</f>
        <v>1</v>
      </c>
    </row>
    <row r="6577" spans="1:13" x14ac:dyDescent="0.3">
      <c r="A6577" s="1">
        <v>6576</v>
      </c>
      <c r="B6577" s="1">
        <v>4</v>
      </c>
      <c r="C6577" s="2">
        <v>41197.544502690718</v>
      </c>
      <c r="D6577" s="2">
        <v>41257.544444444444</v>
      </c>
      <c r="E6577" s="1">
        <v>12</v>
      </c>
      <c r="F6577" s="2">
        <v>41200.524260144979</v>
      </c>
      <c r="G6577" s="1">
        <v>0</v>
      </c>
      <c r="H6577" s="32">
        <f>IFERROR(HOUR(Table1[[#This Row],[Cancel Date/time]])+MINUTE(Table1[[#This Row],[Cancel Date/time]])/60,"not cancelled")</f>
        <v>12.566666666666666</v>
      </c>
      <c r="I6577" s="47">
        <f>IFERROR(ROUND(Table1[[#This Row],[cancellation time decimal]],0),"not cancelled")</f>
        <v>13</v>
      </c>
      <c r="J6577" s="10">
        <f>IFERROR(MOD(Table1[[#This Row],[cancellation hour rounded]],24),"not cancelled")</f>
        <v>13</v>
      </c>
      <c r="K6577" s="32">
        <f>1/Table1[[#This Row],[Duration (Time between doses '[in hours'])]]</f>
        <v>8.3333333333333329E-2</v>
      </c>
      <c r="L6577" s="33">
        <f>Table1[[#This Row],[number doses per hour]]*INDEX(Table2[price per dose],Table1[[#This Row],[Drug ID]])</f>
        <v>1.448055119047619</v>
      </c>
      <c r="M6577" s="11" t="b">
        <f>AND(Table1[[#This Row],[hour of cancellation 0 to 23]]&gt;=0,Table1[[#This Row],[hour of cancellation 0 to 23]]&lt;=23)</f>
        <v>1</v>
      </c>
    </row>
    <row r="6578" spans="1:13" x14ac:dyDescent="0.3">
      <c r="A6578" s="1">
        <v>6577</v>
      </c>
      <c r="B6578" s="1">
        <v>5</v>
      </c>
      <c r="C6578" s="2">
        <v>41197.657934722483</v>
      </c>
      <c r="D6578" s="2">
        <v>41257.657638888886</v>
      </c>
      <c r="E6578" s="1">
        <v>24</v>
      </c>
      <c r="F6578" s="2">
        <v>41202.515328912712</v>
      </c>
      <c r="G6578" s="1">
        <v>0</v>
      </c>
      <c r="H6578" s="32">
        <f>IFERROR(HOUR(Table1[[#This Row],[Cancel Date/time]])+MINUTE(Table1[[#This Row],[Cancel Date/time]])/60,"not cancelled")</f>
        <v>12.366666666666667</v>
      </c>
      <c r="I6578" s="47">
        <f>IFERROR(ROUND(Table1[[#This Row],[cancellation time decimal]],0),"not cancelled")</f>
        <v>12</v>
      </c>
      <c r="J6578" s="10">
        <f>IFERROR(MOD(Table1[[#This Row],[cancellation hour rounded]],24),"not cancelled")</f>
        <v>12</v>
      </c>
      <c r="K6578" s="32">
        <f>1/Table1[[#This Row],[Duration (Time between doses '[in hours'])]]</f>
        <v>4.1666666666666664E-2</v>
      </c>
      <c r="L6578" s="33">
        <f>Table1[[#This Row],[number doses per hour]]*INDEX(Table2[price per dose],Table1[[#This Row],[Drug ID]])</f>
        <v>0.2815833333333333</v>
      </c>
      <c r="M6578" s="11" t="b">
        <f>AND(Table1[[#This Row],[hour of cancellation 0 to 23]]&gt;=0,Table1[[#This Row],[hour of cancellation 0 to 23]]&lt;=23)</f>
        <v>1</v>
      </c>
    </row>
    <row r="6579" spans="1:13" x14ac:dyDescent="0.3">
      <c r="A6579" s="1">
        <v>6578</v>
      </c>
      <c r="B6579" s="1">
        <v>7</v>
      </c>
      <c r="C6579" s="2">
        <v>41197.766601456206</v>
      </c>
      <c r="D6579" s="2">
        <v>41257.765972222223</v>
      </c>
      <c r="E6579" s="1">
        <v>24</v>
      </c>
      <c r="F6579" s="2">
        <v>41202.312855756514</v>
      </c>
      <c r="G6579" s="1">
        <v>0</v>
      </c>
      <c r="H6579" s="32">
        <f>IFERROR(HOUR(Table1[[#This Row],[Cancel Date/time]])+MINUTE(Table1[[#This Row],[Cancel Date/time]])/60,"not cancelled")</f>
        <v>7.5</v>
      </c>
      <c r="I6579" s="47">
        <f>IFERROR(ROUND(Table1[[#This Row],[cancellation time decimal]],0),"not cancelled")</f>
        <v>8</v>
      </c>
      <c r="J6579" s="10">
        <f>IFERROR(MOD(Table1[[#This Row],[cancellation hour rounded]],24),"not cancelled")</f>
        <v>8</v>
      </c>
      <c r="K6579" s="32">
        <f>1/Table1[[#This Row],[Duration (Time between doses '[in hours'])]]</f>
        <v>4.1666666666666664E-2</v>
      </c>
      <c r="L6579" s="33">
        <f>Table1[[#This Row],[number doses per hour]]*INDEX(Table2[price per dose],Table1[[#This Row],[Drug ID]])</f>
        <v>1.2958049999999997</v>
      </c>
      <c r="M6579" s="11" t="b">
        <f>AND(Table1[[#This Row],[hour of cancellation 0 to 23]]&gt;=0,Table1[[#This Row],[hour of cancellation 0 to 23]]&lt;=23)</f>
        <v>1</v>
      </c>
    </row>
    <row r="6580" spans="1:13" x14ac:dyDescent="0.3">
      <c r="A6580" s="1">
        <v>6579</v>
      </c>
      <c r="B6580" s="1">
        <v>8</v>
      </c>
      <c r="C6580" s="2">
        <v>41197.79026200642</v>
      </c>
      <c r="D6580" s="2">
        <v>41257.789583333331</v>
      </c>
      <c r="E6580" s="1">
        <v>3</v>
      </c>
      <c r="F6580" s="2">
        <v>41202.617157940498</v>
      </c>
      <c r="G6580" s="1">
        <v>0</v>
      </c>
      <c r="H6580" s="32">
        <f>IFERROR(HOUR(Table1[[#This Row],[Cancel Date/time]])+MINUTE(Table1[[#This Row],[Cancel Date/time]])/60,"not cancelled")</f>
        <v>14.8</v>
      </c>
      <c r="I6580" s="47">
        <f>IFERROR(ROUND(Table1[[#This Row],[cancellation time decimal]],0),"not cancelled")</f>
        <v>15</v>
      </c>
      <c r="J6580" s="10">
        <f>IFERROR(MOD(Table1[[#This Row],[cancellation hour rounded]],24),"not cancelled")</f>
        <v>15</v>
      </c>
      <c r="K6580" s="32">
        <f>1/Table1[[#This Row],[Duration (Time between doses '[in hours'])]]</f>
        <v>0.33333333333333331</v>
      </c>
      <c r="L6580" s="33">
        <f>Table1[[#This Row],[number doses per hour]]*INDEX(Table2[price per dose],Table1[[#This Row],[Drug ID]])</f>
        <v>0.29998222222222221</v>
      </c>
      <c r="M6580" s="11" t="b">
        <f>AND(Table1[[#This Row],[hour of cancellation 0 to 23]]&gt;=0,Table1[[#This Row],[hour of cancellation 0 to 23]]&lt;=23)</f>
        <v>1</v>
      </c>
    </row>
    <row r="6581" spans="1:13" x14ac:dyDescent="0.3">
      <c r="A6581" s="1">
        <v>6580</v>
      </c>
      <c r="B6581" s="1">
        <v>1</v>
      </c>
      <c r="C6581" s="2">
        <v>41197.829579957579</v>
      </c>
      <c r="D6581" s="2">
        <v>41257.829166666663</v>
      </c>
      <c r="E6581" s="1">
        <v>8</v>
      </c>
      <c r="F6581" s="2">
        <v>41198.714965703759</v>
      </c>
      <c r="G6581" s="1">
        <v>0</v>
      </c>
      <c r="H6581" s="32">
        <f>IFERROR(HOUR(Table1[[#This Row],[Cancel Date/time]])+MINUTE(Table1[[#This Row],[Cancel Date/time]])/60,"not cancelled")</f>
        <v>17.149999999999999</v>
      </c>
      <c r="I6581" s="47">
        <f>IFERROR(ROUND(Table1[[#This Row],[cancellation time decimal]],0),"not cancelled")</f>
        <v>17</v>
      </c>
      <c r="J6581" s="10">
        <f>IFERROR(MOD(Table1[[#This Row],[cancellation hour rounded]],24),"not cancelled")</f>
        <v>17</v>
      </c>
      <c r="K6581" s="32">
        <f>1/Table1[[#This Row],[Duration (Time between doses '[in hours'])]]</f>
        <v>0.125</v>
      </c>
      <c r="L6581" s="33">
        <f>Table1[[#This Row],[number doses per hour]]*INDEX(Table2[price per dose],Table1[[#This Row],[Drug ID]])</f>
        <v>0.84929166666666667</v>
      </c>
      <c r="M6581" s="11" t="b">
        <f>AND(Table1[[#This Row],[hour of cancellation 0 to 23]]&gt;=0,Table1[[#This Row],[hour of cancellation 0 to 23]]&lt;=23)</f>
        <v>1</v>
      </c>
    </row>
    <row r="6582" spans="1:13" x14ac:dyDescent="0.3">
      <c r="A6582" s="1">
        <v>6581</v>
      </c>
      <c r="B6582" s="1">
        <v>1</v>
      </c>
      <c r="C6582" s="2">
        <v>41197.869639478966</v>
      </c>
      <c r="D6582" s="2">
        <v>41257.869444444448</v>
      </c>
      <c r="E6582" s="1">
        <v>12</v>
      </c>
      <c r="F6582" s="2">
        <v>41199.509210648415</v>
      </c>
      <c r="G6582" s="1">
        <v>0</v>
      </c>
      <c r="H6582" s="32">
        <f>IFERROR(HOUR(Table1[[#This Row],[Cancel Date/time]])+MINUTE(Table1[[#This Row],[Cancel Date/time]])/60,"not cancelled")</f>
        <v>12.216666666666667</v>
      </c>
      <c r="I6582" s="47">
        <f>IFERROR(ROUND(Table1[[#This Row],[cancellation time decimal]],0),"not cancelled")</f>
        <v>12</v>
      </c>
      <c r="J6582" s="10">
        <f>IFERROR(MOD(Table1[[#This Row],[cancellation hour rounded]],24),"not cancelled")</f>
        <v>12</v>
      </c>
      <c r="K6582" s="32">
        <f>1/Table1[[#This Row],[Duration (Time between doses '[in hours'])]]</f>
        <v>8.3333333333333329E-2</v>
      </c>
      <c r="L6582" s="33">
        <f>Table1[[#This Row],[number doses per hour]]*INDEX(Table2[price per dose],Table1[[#This Row],[Drug ID]])</f>
        <v>0.56619444444444444</v>
      </c>
      <c r="M6582" s="11" t="b">
        <f>AND(Table1[[#This Row],[hour of cancellation 0 to 23]]&gt;=0,Table1[[#This Row],[hour of cancellation 0 to 23]]&lt;=23)</f>
        <v>1</v>
      </c>
    </row>
    <row r="6583" spans="1:13" x14ac:dyDescent="0.3">
      <c r="A6583" s="1">
        <v>6582</v>
      </c>
      <c r="B6583" s="1">
        <v>1</v>
      </c>
      <c r="C6583" s="2">
        <v>41197.93609924677</v>
      </c>
      <c r="D6583" s="2">
        <v>41257.935416666667</v>
      </c>
      <c r="E6583" s="1">
        <v>8</v>
      </c>
      <c r="F6583" s="2">
        <v>41198.743267506841</v>
      </c>
      <c r="G6583" s="1">
        <v>0</v>
      </c>
      <c r="H6583" s="32">
        <f>IFERROR(HOUR(Table1[[#This Row],[Cancel Date/time]])+MINUTE(Table1[[#This Row],[Cancel Date/time]])/60,"not cancelled")</f>
        <v>17.833333333333332</v>
      </c>
      <c r="I6583" s="47">
        <f>IFERROR(ROUND(Table1[[#This Row],[cancellation time decimal]],0),"not cancelled")</f>
        <v>18</v>
      </c>
      <c r="J6583" s="10">
        <f>IFERROR(MOD(Table1[[#This Row],[cancellation hour rounded]],24),"not cancelled")</f>
        <v>18</v>
      </c>
      <c r="K6583" s="32">
        <f>1/Table1[[#This Row],[Duration (Time between doses '[in hours'])]]</f>
        <v>0.125</v>
      </c>
      <c r="L6583" s="33">
        <f>Table1[[#This Row],[number doses per hour]]*INDEX(Table2[price per dose],Table1[[#This Row],[Drug ID]])</f>
        <v>0.84929166666666667</v>
      </c>
      <c r="M6583" s="11" t="b">
        <f>AND(Table1[[#This Row],[hour of cancellation 0 to 23]]&gt;=0,Table1[[#This Row],[hour of cancellation 0 to 23]]&lt;=23)</f>
        <v>1</v>
      </c>
    </row>
    <row r="6584" spans="1:13" x14ac:dyDescent="0.3">
      <c r="A6584" s="1">
        <v>6583</v>
      </c>
      <c r="B6584" s="1">
        <v>6</v>
      </c>
      <c r="C6584" s="2">
        <v>41197.981561101442</v>
      </c>
      <c r="D6584" s="2">
        <v>41257.981250000004</v>
      </c>
      <c r="E6584" s="1">
        <v>24</v>
      </c>
      <c r="F6584" s="2">
        <v>41203.925625671298</v>
      </c>
      <c r="G6584" s="1">
        <v>0</v>
      </c>
      <c r="H6584" s="32">
        <f>IFERROR(HOUR(Table1[[#This Row],[Cancel Date/time]])+MINUTE(Table1[[#This Row],[Cancel Date/time]])/60,"not cancelled")</f>
        <v>22.2</v>
      </c>
      <c r="I6584" s="47">
        <f>IFERROR(ROUND(Table1[[#This Row],[cancellation time decimal]],0),"not cancelled")</f>
        <v>22</v>
      </c>
      <c r="J6584" s="10">
        <f>IFERROR(MOD(Table1[[#This Row],[cancellation hour rounded]],24),"not cancelled")</f>
        <v>22</v>
      </c>
      <c r="K6584" s="32">
        <f>1/Table1[[#This Row],[Duration (Time between doses '[in hours'])]]</f>
        <v>4.1666666666666664E-2</v>
      </c>
      <c r="L6584" s="33">
        <f>Table1[[#This Row],[number doses per hour]]*INDEX(Table2[price per dose],Table1[[#This Row],[Drug ID]])</f>
        <v>0.35218749999999999</v>
      </c>
      <c r="M6584" s="11" t="b">
        <f>AND(Table1[[#This Row],[hour of cancellation 0 to 23]]&gt;=0,Table1[[#This Row],[hour of cancellation 0 to 23]]&lt;=23)</f>
        <v>1</v>
      </c>
    </row>
    <row r="6585" spans="1:13" x14ac:dyDescent="0.3">
      <c r="A6585" s="1">
        <v>6584</v>
      </c>
      <c r="B6585" s="1">
        <v>1</v>
      </c>
      <c r="C6585" s="2">
        <v>41198.148226997248</v>
      </c>
      <c r="D6585" s="2">
        <v>41258.147916666669</v>
      </c>
      <c r="E6585" s="1">
        <v>8</v>
      </c>
      <c r="F6585" s="2">
        <v>41199.410977689178</v>
      </c>
      <c r="G6585" s="1">
        <v>0</v>
      </c>
      <c r="H6585" s="32">
        <f>IFERROR(HOUR(Table1[[#This Row],[Cancel Date/time]])+MINUTE(Table1[[#This Row],[Cancel Date/time]])/60,"not cancelled")</f>
        <v>9.85</v>
      </c>
      <c r="I6585" s="47">
        <f>IFERROR(ROUND(Table1[[#This Row],[cancellation time decimal]],0),"not cancelled")</f>
        <v>10</v>
      </c>
      <c r="J6585" s="10">
        <f>IFERROR(MOD(Table1[[#This Row],[cancellation hour rounded]],24),"not cancelled")</f>
        <v>10</v>
      </c>
      <c r="K6585" s="32">
        <f>1/Table1[[#This Row],[Duration (Time between doses '[in hours'])]]</f>
        <v>0.125</v>
      </c>
      <c r="L6585" s="33">
        <f>Table1[[#This Row],[number doses per hour]]*INDEX(Table2[price per dose],Table1[[#This Row],[Drug ID]])</f>
        <v>0.84929166666666667</v>
      </c>
      <c r="M6585" s="11" t="b">
        <f>AND(Table1[[#This Row],[hour of cancellation 0 to 23]]&gt;=0,Table1[[#This Row],[hour of cancellation 0 to 23]]&lt;=23)</f>
        <v>1</v>
      </c>
    </row>
    <row r="6586" spans="1:13" x14ac:dyDescent="0.3">
      <c r="A6586" s="1">
        <v>6585</v>
      </c>
      <c r="B6586" s="1">
        <v>5</v>
      </c>
      <c r="C6586" s="2">
        <v>41198.156009120714</v>
      </c>
      <c r="D6586" s="2">
        <v>41258.155555555553</v>
      </c>
      <c r="E6586" s="1">
        <v>24</v>
      </c>
      <c r="F6586" s="2">
        <v>41200.504087108253</v>
      </c>
      <c r="G6586" s="1">
        <v>0</v>
      </c>
      <c r="H6586" s="32">
        <f>IFERROR(HOUR(Table1[[#This Row],[Cancel Date/time]])+MINUTE(Table1[[#This Row],[Cancel Date/time]])/60,"not cancelled")</f>
        <v>12.083333333333334</v>
      </c>
      <c r="I6586" s="47">
        <f>IFERROR(ROUND(Table1[[#This Row],[cancellation time decimal]],0),"not cancelled")</f>
        <v>12</v>
      </c>
      <c r="J6586" s="10">
        <f>IFERROR(MOD(Table1[[#This Row],[cancellation hour rounded]],24),"not cancelled")</f>
        <v>12</v>
      </c>
      <c r="K6586" s="32">
        <f>1/Table1[[#This Row],[Duration (Time between doses '[in hours'])]]</f>
        <v>4.1666666666666664E-2</v>
      </c>
      <c r="L6586" s="33">
        <f>Table1[[#This Row],[number doses per hour]]*INDEX(Table2[price per dose],Table1[[#This Row],[Drug ID]])</f>
        <v>0.2815833333333333</v>
      </c>
      <c r="M6586" s="11" t="b">
        <f>AND(Table1[[#This Row],[hour of cancellation 0 to 23]]&gt;=0,Table1[[#This Row],[hour of cancellation 0 to 23]]&lt;=23)</f>
        <v>1</v>
      </c>
    </row>
    <row r="6587" spans="1:13" x14ac:dyDescent="0.3">
      <c r="A6587" s="1">
        <v>6586</v>
      </c>
      <c r="B6587" s="1">
        <v>5</v>
      </c>
      <c r="C6587" s="2">
        <v>41198.154687551367</v>
      </c>
      <c r="D6587" s="2">
        <v>41258.154166666667</v>
      </c>
      <c r="E6587" s="1">
        <v>24</v>
      </c>
      <c r="F6587" s="2">
        <v>41200.175817549025</v>
      </c>
      <c r="G6587" s="1">
        <v>0</v>
      </c>
      <c r="H6587" s="32">
        <f>IFERROR(HOUR(Table1[[#This Row],[Cancel Date/time]])+MINUTE(Table1[[#This Row],[Cancel Date/time]])/60,"not cancelled")</f>
        <v>4.2166666666666668</v>
      </c>
      <c r="I6587" s="47">
        <f>IFERROR(ROUND(Table1[[#This Row],[cancellation time decimal]],0),"not cancelled")</f>
        <v>4</v>
      </c>
      <c r="J6587" s="10">
        <f>IFERROR(MOD(Table1[[#This Row],[cancellation hour rounded]],24),"not cancelled")</f>
        <v>4</v>
      </c>
      <c r="K6587" s="32">
        <f>1/Table1[[#This Row],[Duration (Time between doses '[in hours'])]]</f>
        <v>4.1666666666666664E-2</v>
      </c>
      <c r="L6587" s="33">
        <f>Table1[[#This Row],[number doses per hour]]*INDEX(Table2[price per dose],Table1[[#This Row],[Drug ID]])</f>
        <v>0.2815833333333333</v>
      </c>
      <c r="M6587" s="11" t="b">
        <f>AND(Table1[[#This Row],[hour of cancellation 0 to 23]]&gt;=0,Table1[[#This Row],[hour of cancellation 0 to 23]]&lt;=23)</f>
        <v>1</v>
      </c>
    </row>
    <row r="6588" spans="1:13" x14ac:dyDescent="0.3">
      <c r="A6588" s="1">
        <v>6587</v>
      </c>
      <c r="B6588" s="1">
        <v>1</v>
      </c>
      <c r="C6588" s="2">
        <v>41198.216071382849</v>
      </c>
      <c r="D6588" s="2">
        <v>41258.215972222228</v>
      </c>
      <c r="E6588" s="1">
        <v>12</v>
      </c>
      <c r="F6588" s="2">
        <v>41199.451463568228</v>
      </c>
      <c r="G6588" s="1">
        <v>0</v>
      </c>
      <c r="H6588" s="32">
        <f>IFERROR(HOUR(Table1[[#This Row],[Cancel Date/time]])+MINUTE(Table1[[#This Row],[Cancel Date/time]])/60,"not cancelled")</f>
        <v>10.833333333333334</v>
      </c>
      <c r="I6588" s="47">
        <f>IFERROR(ROUND(Table1[[#This Row],[cancellation time decimal]],0),"not cancelled")</f>
        <v>11</v>
      </c>
      <c r="J6588" s="10">
        <f>IFERROR(MOD(Table1[[#This Row],[cancellation hour rounded]],24),"not cancelled")</f>
        <v>11</v>
      </c>
      <c r="K6588" s="32">
        <f>1/Table1[[#This Row],[Duration (Time between doses '[in hours'])]]</f>
        <v>8.3333333333333329E-2</v>
      </c>
      <c r="L6588" s="33">
        <f>Table1[[#This Row],[number doses per hour]]*INDEX(Table2[price per dose],Table1[[#This Row],[Drug ID]])</f>
        <v>0.56619444444444444</v>
      </c>
      <c r="M6588" s="11" t="b">
        <f>AND(Table1[[#This Row],[hour of cancellation 0 to 23]]&gt;=0,Table1[[#This Row],[hour of cancellation 0 to 23]]&lt;=23)</f>
        <v>1</v>
      </c>
    </row>
    <row r="6589" spans="1:13" x14ac:dyDescent="0.3">
      <c r="A6589" s="1">
        <v>6588</v>
      </c>
      <c r="B6589" s="1">
        <v>1</v>
      </c>
      <c r="C6589" s="2">
        <v>41198.394182818207</v>
      </c>
      <c r="D6589" s="2">
        <v>41258.393750000003</v>
      </c>
      <c r="E6589" s="1">
        <v>8</v>
      </c>
      <c r="F6589" s="2">
        <v>41199.631815779518</v>
      </c>
      <c r="G6589" s="1">
        <v>0</v>
      </c>
      <c r="H6589" s="32">
        <f>IFERROR(HOUR(Table1[[#This Row],[Cancel Date/time]])+MINUTE(Table1[[#This Row],[Cancel Date/time]])/60,"not cancelled")</f>
        <v>15.15</v>
      </c>
      <c r="I6589" s="47">
        <f>IFERROR(ROUND(Table1[[#This Row],[cancellation time decimal]],0),"not cancelled")</f>
        <v>15</v>
      </c>
      <c r="J6589" s="10">
        <f>IFERROR(MOD(Table1[[#This Row],[cancellation hour rounded]],24),"not cancelled")</f>
        <v>15</v>
      </c>
      <c r="K6589" s="32">
        <f>1/Table1[[#This Row],[Duration (Time between doses '[in hours'])]]</f>
        <v>0.125</v>
      </c>
      <c r="L6589" s="33">
        <f>Table1[[#This Row],[number doses per hour]]*INDEX(Table2[price per dose],Table1[[#This Row],[Drug ID]])</f>
        <v>0.84929166666666667</v>
      </c>
      <c r="M6589" s="11" t="b">
        <f>AND(Table1[[#This Row],[hour of cancellation 0 to 23]]&gt;=0,Table1[[#This Row],[hour of cancellation 0 to 23]]&lt;=23)</f>
        <v>1</v>
      </c>
    </row>
    <row r="6590" spans="1:13" x14ac:dyDescent="0.3">
      <c r="A6590" s="1">
        <v>6589</v>
      </c>
      <c r="B6590" s="1">
        <v>2</v>
      </c>
      <c r="C6590" s="2">
        <v>41198.427183457054</v>
      </c>
      <c r="D6590" s="2">
        <v>41258.427083333328</v>
      </c>
      <c r="E6590" s="1">
        <v>10</v>
      </c>
      <c r="F6590" s="2">
        <v>41199.69298394525</v>
      </c>
      <c r="G6590" s="1">
        <v>0</v>
      </c>
      <c r="H6590" s="32">
        <f>IFERROR(HOUR(Table1[[#This Row],[Cancel Date/time]])+MINUTE(Table1[[#This Row],[Cancel Date/time]])/60,"not cancelled")</f>
        <v>16.616666666666667</v>
      </c>
      <c r="I6590" s="47">
        <f>IFERROR(ROUND(Table1[[#This Row],[cancellation time decimal]],0),"not cancelled")</f>
        <v>17</v>
      </c>
      <c r="J6590" s="10">
        <f>IFERROR(MOD(Table1[[#This Row],[cancellation hour rounded]],24),"not cancelled")</f>
        <v>17</v>
      </c>
      <c r="K6590" s="32">
        <f>1/Table1[[#This Row],[Duration (Time between doses '[in hours'])]]</f>
        <v>0.1</v>
      </c>
      <c r="L6590" s="33">
        <f>Table1[[#This Row],[number doses per hour]]*INDEX(Table2[price per dose],Table1[[#This Row],[Drug ID]])</f>
        <v>0.84959999999999969</v>
      </c>
      <c r="M6590" s="11" t="b">
        <f>AND(Table1[[#This Row],[hour of cancellation 0 to 23]]&gt;=0,Table1[[#This Row],[hour of cancellation 0 to 23]]&lt;=23)</f>
        <v>1</v>
      </c>
    </row>
    <row r="6591" spans="1:13" x14ac:dyDescent="0.3">
      <c r="A6591" s="1">
        <v>6590</v>
      </c>
      <c r="B6591" s="1">
        <v>3</v>
      </c>
      <c r="C6591" s="2">
        <v>41198.49425477723</v>
      </c>
      <c r="D6591" s="2">
        <v>41258.493750000001</v>
      </c>
      <c r="E6591" s="1">
        <v>24</v>
      </c>
      <c r="F6591" s="2">
        <v>41201.445065176231</v>
      </c>
      <c r="G6591" s="1">
        <v>0</v>
      </c>
      <c r="H6591" s="32">
        <f>IFERROR(HOUR(Table1[[#This Row],[Cancel Date/time]])+MINUTE(Table1[[#This Row],[Cancel Date/time]])/60,"not cancelled")</f>
        <v>10.666666666666666</v>
      </c>
      <c r="I6591" s="47">
        <f>IFERROR(ROUND(Table1[[#This Row],[cancellation time decimal]],0),"not cancelled")</f>
        <v>11</v>
      </c>
      <c r="J6591" s="10">
        <f>IFERROR(MOD(Table1[[#This Row],[cancellation hour rounded]],24),"not cancelled")</f>
        <v>11</v>
      </c>
      <c r="K6591" s="32">
        <f>1/Table1[[#This Row],[Duration (Time between doses '[in hours'])]]</f>
        <v>4.1666666666666664E-2</v>
      </c>
      <c r="L6591" s="33">
        <f>Table1[[#This Row],[number doses per hour]]*INDEX(Table2[price per dose],Table1[[#This Row],[Drug ID]])</f>
        <v>0.18133000000000002</v>
      </c>
      <c r="M6591" s="11" t="b">
        <f>AND(Table1[[#This Row],[hour of cancellation 0 to 23]]&gt;=0,Table1[[#This Row],[hour of cancellation 0 to 23]]&lt;=23)</f>
        <v>1</v>
      </c>
    </row>
    <row r="6592" spans="1:13" x14ac:dyDescent="0.3">
      <c r="A6592" s="1">
        <v>6591</v>
      </c>
      <c r="B6592" s="1">
        <v>7</v>
      </c>
      <c r="C6592" s="2">
        <v>41198.577450546545</v>
      </c>
      <c r="D6592" s="2">
        <v>41258.57708333333</v>
      </c>
      <c r="E6592" s="1">
        <v>24</v>
      </c>
      <c r="F6592" s="2">
        <v>41218.854521963978</v>
      </c>
      <c r="G6592" s="1">
        <v>0</v>
      </c>
      <c r="H6592" s="32">
        <f>IFERROR(HOUR(Table1[[#This Row],[Cancel Date/time]])+MINUTE(Table1[[#This Row],[Cancel Date/time]])/60,"not cancelled")</f>
        <v>20.5</v>
      </c>
      <c r="I6592" s="47">
        <f>IFERROR(ROUND(Table1[[#This Row],[cancellation time decimal]],0),"not cancelled")</f>
        <v>21</v>
      </c>
      <c r="J6592" s="10">
        <f>IFERROR(MOD(Table1[[#This Row],[cancellation hour rounded]],24),"not cancelled")</f>
        <v>21</v>
      </c>
      <c r="K6592" s="32">
        <f>1/Table1[[#This Row],[Duration (Time between doses '[in hours'])]]</f>
        <v>4.1666666666666664E-2</v>
      </c>
      <c r="L6592" s="33">
        <f>Table1[[#This Row],[number doses per hour]]*INDEX(Table2[price per dose],Table1[[#This Row],[Drug ID]])</f>
        <v>1.2958049999999997</v>
      </c>
      <c r="M6592" s="11" t="b">
        <f>AND(Table1[[#This Row],[hour of cancellation 0 to 23]]&gt;=0,Table1[[#This Row],[hour of cancellation 0 to 23]]&lt;=23)</f>
        <v>1</v>
      </c>
    </row>
    <row r="6593" spans="1:13" x14ac:dyDescent="0.3">
      <c r="A6593" s="1">
        <v>6592</v>
      </c>
      <c r="B6593" s="1">
        <v>4</v>
      </c>
      <c r="C6593" s="2">
        <v>41198.568723466706</v>
      </c>
      <c r="D6593" s="2">
        <v>41258.568055555552</v>
      </c>
      <c r="E6593" s="1">
        <v>12</v>
      </c>
      <c r="F6593" s="2">
        <v>41200.296053513965</v>
      </c>
      <c r="G6593" s="1">
        <v>0</v>
      </c>
      <c r="H6593" s="32">
        <f>IFERROR(HOUR(Table1[[#This Row],[Cancel Date/time]])+MINUTE(Table1[[#This Row],[Cancel Date/time]])/60,"not cancelled")</f>
        <v>7.1</v>
      </c>
      <c r="I6593" s="47">
        <f>IFERROR(ROUND(Table1[[#This Row],[cancellation time decimal]],0),"not cancelled")</f>
        <v>7</v>
      </c>
      <c r="J6593" s="10">
        <f>IFERROR(MOD(Table1[[#This Row],[cancellation hour rounded]],24),"not cancelled")</f>
        <v>7</v>
      </c>
      <c r="K6593" s="32">
        <f>1/Table1[[#This Row],[Duration (Time between doses '[in hours'])]]</f>
        <v>8.3333333333333329E-2</v>
      </c>
      <c r="L6593" s="33">
        <f>Table1[[#This Row],[number doses per hour]]*INDEX(Table2[price per dose],Table1[[#This Row],[Drug ID]])</f>
        <v>1.448055119047619</v>
      </c>
      <c r="M6593" s="11" t="b">
        <f>AND(Table1[[#This Row],[hour of cancellation 0 to 23]]&gt;=0,Table1[[#This Row],[hour of cancellation 0 to 23]]&lt;=23)</f>
        <v>1</v>
      </c>
    </row>
    <row r="6594" spans="1:13" x14ac:dyDescent="0.3">
      <c r="A6594" s="1">
        <v>6593</v>
      </c>
      <c r="B6594" s="1">
        <v>4</v>
      </c>
      <c r="C6594" s="2">
        <v>41198.550010191626</v>
      </c>
      <c r="D6594" s="2">
        <v>41258.549999999996</v>
      </c>
      <c r="E6594" s="1">
        <v>12</v>
      </c>
      <c r="F6594" s="2">
        <v>41201.331989548969</v>
      </c>
      <c r="G6594" s="1">
        <v>0</v>
      </c>
      <c r="H6594" s="32">
        <f>IFERROR(HOUR(Table1[[#This Row],[Cancel Date/time]])+MINUTE(Table1[[#This Row],[Cancel Date/time]])/60,"not cancelled")</f>
        <v>7.9666666666666668</v>
      </c>
      <c r="I6594" s="47">
        <f>IFERROR(ROUND(Table1[[#This Row],[cancellation time decimal]],0),"not cancelled")</f>
        <v>8</v>
      </c>
      <c r="J6594" s="10">
        <f>IFERROR(MOD(Table1[[#This Row],[cancellation hour rounded]],24),"not cancelled")</f>
        <v>8</v>
      </c>
      <c r="K6594" s="32">
        <f>1/Table1[[#This Row],[Duration (Time between doses '[in hours'])]]</f>
        <v>8.3333333333333329E-2</v>
      </c>
      <c r="L6594" s="33">
        <f>Table1[[#This Row],[number doses per hour]]*INDEX(Table2[price per dose],Table1[[#This Row],[Drug ID]])</f>
        <v>1.448055119047619</v>
      </c>
      <c r="M6594" s="11" t="b">
        <f>AND(Table1[[#This Row],[hour of cancellation 0 to 23]]&gt;=0,Table1[[#This Row],[hour of cancellation 0 to 23]]&lt;=23)</f>
        <v>1</v>
      </c>
    </row>
    <row r="6595" spans="1:13" x14ac:dyDescent="0.3">
      <c r="A6595" s="1">
        <v>6594</v>
      </c>
      <c r="B6595" s="1">
        <v>7</v>
      </c>
      <c r="C6595" s="2">
        <v>41198.544492541834</v>
      </c>
      <c r="D6595" s="2">
        <v>41258.544444444444</v>
      </c>
      <c r="E6595" s="1">
        <v>24</v>
      </c>
      <c r="F6595" s="2">
        <v>41220.620176401972</v>
      </c>
      <c r="G6595" s="1">
        <v>0</v>
      </c>
      <c r="H6595" s="32">
        <f>IFERROR(HOUR(Table1[[#This Row],[Cancel Date/time]])+MINUTE(Table1[[#This Row],[Cancel Date/time]])/60,"not cancelled")</f>
        <v>14.883333333333333</v>
      </c>
      <c r="I6595" s="47">
        <f>IFERROR(ROUND(Table1[[#This Row],[cancellation time decimal]],0),"not cancelled")</f>
        <v>15</v>
      </c>
      <c r="J6595" s="10">
        <f>IFERROR(MOD(Table1[[#This Row],[cancellation hour rounded]],24),"not cancelled")</f>
        <v>15</v>
      </c>
      <c r="K6595" s="32">
        <f>1/Table1[[#This Row],[Duration (Time between doses '[in hours'])]]</f>
        <v>4.1666666666666664E-2</v>
      </c>
      <c r="L6595" s="33">
        <f>Table1[[#This Row],[number doses per hour]]*INDEX(Table2[price per dose],Table1[[#This Row],[Drug ID]])</f>
        <v>1.2958049999999997</v>
      </c>
      <c r="M6595" s="11" t="b">
        <f>AND(Table1[[#This Row],[hour of cancellation 0 to 23]]&gt;=0,Table1[[#This Row],[hour of cancellation 0 to 23]]&lt;=23)</f>
        <v>1</v>
      </c>
    </row>
    <row r="6596" spans="1:13" x14ac:dyDescent="0.3">
      <c r="A6596" s="1">
        <v>6595</v>
      </c>
      <c r="B6596" s="1">
        <v>5</v>
      </c>
      <c r="C6596" s="2">
        <v>41198.574636017707</v>
      </c>
      <c r="D6596" s="2">
        <v>41258.57430555555</v>
      </c>
      <c r="E6596" s="1">
        <v>24</v>
      </c>
      <c r="F6596" s="2">
        <v>41202.608746153273</v>
      </c>
      <c r="G6596" s="1">
        <v>0</v>
      </c>
      <c r="H6596" s="32">
        <f>IFERROR(HOUR(Table1[[#This Row],[Cancel Date/time]])+MINUTE(Table1[[#This Row],[Cancel Date/time]])/60,"not cancelled")</f>
        <v>14.6</v>
      </c>
      <c r="I6596" s="47">
        <f>IFERROR(ROUND(Table1[[#This Row],[cancellation time decimal]],0),"not cancelled")</f>
        <v>15</v>
      </c>
      <c r="J6596" s="10">
        <f>IFERROR(MOD(Table1[[#This Row],[cancellation hour rounded]],24),"not cancelled")</f>
        <v>15</v>
      </c>
      <c r="K6596" s="32">
        <f>1/Table1[[#This Row],[Duration (Time between doses '[in hours'])]]</f>
        <v>4.1666666666666664E-2</v>
      </c>
      <c r="L6596" s="33">
        <f>Table1[[#This Row],[number doses per hour]]*INDEX(Table2[price per dose],Table1[[#This Row],[Drug ID]])</f>
        <v>0.2815833333333333</v>
      </c>
      <c r="M6596" s="11" t="b">
        <f>AND(Table1[[#This Row],[hour of cancellation 0 to 23]]&gt;=0,Table1[[#This Row],[hour of cancellation 0 to 23]]&lt;=23)</f>
        <v>1</v>
      </c>
    </row>
    <row r="6597" spans="1:13" x14ac:dyDescent="0.3">
      <c r="A6597" s="1">
        <v>6596</v>
      </c>
      <c r="B6597" s="1">
        <v>3</v>
      </c>
      <c r="C6597" s="2">
        <v>41198.599539487499</v>
      </c>
      <c r="D6597" s="2">
        <v>41258.599305555559</v>
      </c>
      <c r="E6597" s="1">
        <v>24</v>
      </c>
      <c r="F6597" s="2">
        <v>41201.380083852258</v>
      </c>
      <c r="G6597" s="1">
        <v>0</v>
      </c>
      <c r="H6597" s="32">
        <f>IFERROR(HOUR(Table1[[#This Row],[Cancel Date/time]])+MINUTE(Table1[[#This Row],[Cancel Date/time]])/60,"not cancelled")</f>
        <v>9.1166666666666671</v>
      </c>
      <c r="I6597" s="47">
        <f>IFERROR(ROUND(Table1[[#This Row],[cancellation time decimal]],0),"not cancelled")</f>
        <v>9</v>
      </c>
      <c r="J6597" s="10">
        <f>IFERROR(MOD(Table1[[#This Row],[cancellation hour rounded]],24),"not cancelled")</f>
        <v>9</v>
      </c>
      <c r="K6597" s="32">
        <f>1/Table1[[#This Row],[Duration (Time between doses '[in hours'])]]</f>
        <v>4.1666666666666664E-2</v>
      </c>
      <c r="L6597" s="33">
        <f>Table1[[#This Row],[number doses per hour]]*INDEX(Table2[price per dose],Table1[[#This Row],[Drug ID]])</f>
        <v>0.18133000000000002</v>
      </c>
      <c r="M6597" s="11" t="b">
        <f>AND(Table1[[#This Row],[hour of cancellation 0 to 23]]&gt;=0,Table1[[#This Row],[hour of cancellation 0 to 23]]&lt;=23)</f>
        <v>1</v>
      </c>
    </row>
    <row r="6598" spans="1:13" x14ac:dyDescent="0.3">
      <c r="A6598" s="1">
        <v>6597</v>
      </c>
      <c r="B6598" s="1">
        <v>1</v>
      </c>
      <c r="C6598" s="2">
        <v>41198.614450731562</v>
      </c>
      <c r="D6598" s="2">
        <v>41258.613888888889</v>
      </c>
      <c r="E6598" s="1">
        <v>12</v>
      </c>
      <c r="F6598" s="2">
        <v>41199.332088001051</v>
      </c>
      <c r="G6598" s="1">
        <v>0</v>
      </c>
      <c r="H6598" s="32">
        <f>IFERROR(HOUR(Table1[[#This Row],[Cancel Date/time]])+MINUTE(Table1[[#This Row],[Cancel Date/time]])/60,"not cancelled")</f>
        <v>7.9666666666666668</v>
      </c>
      <c r="I6598" s="47">
        <f>IFERROR(ROUND(Table1[[#This Row],[cancellation time decimal]],0),"not cancelled")</f>
        <v>8</v>
      </c>
      <c r="J6598" s="10">
        <f>IFERROR(MOD(Table1[[#This Row],[cancellation hour rounded]],24),"not cancelled")</f>
        <v>8</v>
      </c>
      <c r="K6598" s="32">
        <f>1/Table1[[#This Row],[Duration (Time between doses '[in hours'])]]</f>
        <v>8.3333333333333329E-2</v>
      </c>
      <c r="L6598" s="33">
        <f>Table1[[#This Row],[number doses per hour]]*INDEX(Table2[price per dose],Table1[[#This Row],[Drug ID]])</f>
        <v>0.56619444444444444</v>
      </c>
      <c r="M6598" s="11" t="b">
        <f>AND(Table1[[#This Row],[hour of cancellation 0 to 23]]&gt;=0,Table1[[#This Row],[hour of cancellation 0 to 23]]&lt;=23)</f>
        <v>1</v>
      </c>
    </row>
    <row r="6599" spans="1:13" x14ac:dyDescent="0.3">
      <c r="A6599" s="1">
        <v>6598</v>
      </c>
      <c r="B6599" s="1">
        <v>1</v>
      </c>
      <c r="C6599" s="2">
        <v>41198.596229437499</v>
      </c>
      <c r="D6599" s="2">
        <v>41258.595833333333</v>
      </c>
      <c r="E6599" s="1">
        <v>8</v>
      </c>
      <c r="F6599" s="2">
        <v>41198.662343649594</v>
      </c>
      <c r="G6599" s="1">
        <v>0</v>
      </c>
      <c r="H6599" s="32">
        <f>IFERROR(HOUR(Table1[[#This Row],[Cancel Date/time]])+MINUTE(Table1[[#This Row],[Cancel Date/time]])/60,"not cancelled")</f>
        <v>15.883333333333333</v>
      </c>
      <c r="I6599" s="47">
        <f>IFERROR(ROUND(Table1[[#This Row],[cancellation time decimal]],0),"not cancelled")</f>
        <v>16</v>
      </c>
      <c r="J6599" s="10">
        <f>IFERROR(MOD(Table1[[#This Row],[cancellation hour rounded]],24),"not cancelled")</f>
        <v>16</v>
      </c>
      <c r="K6599" s="32">
        <f>1/Table1[[#This Row],[Duration (Time between doses '[in hours'])]]</f>
        <v>0.125</v>
      </c>
      <c r="L6599" s="33">
        <f>Table1[[#This Row],[number doses per hour]]*INDEX(Table2[price per dose],Table1[[#This Row],[Drug ID]])</f>
        <v>0.84929166666666667</v>
      </c>
      <c r="M6599" s="11" t="b">
        <f>AND(Table1[[#This Row],[hour of cancellation 0 to 23]]&gt;=0,Table1[[#This Row],[hour of cancellation 0 to 23]]&lt;=23)</f>
        <v>1</v>
      </c>
    </row>
    <row r="6600" spans="1:13" x14ac:dyDescent="0.3">
      <c r="A6600" s="1">
        <v>6599</v>
      </c>
      <c r="B6600" s="1">
        <v>3</v>
      </c>
      <c r="C6600" s="2">
        <v>41198.650530279447</v>
      </c>
      <c r="D6600" s="2">
        <v>41258.65</v>
      </c>
      <c r="E6600" s="1">
        <v>24</v>
      </c>
      <c r="F6600" s="2">
        <v>41200.695816488456</v>
      </c>
      <c r="G6600" s="1">
        <v>0</v>
      </c>
      <c r="H6600" s="32">
        <f>IFERROR(HOUR(Table1[[#This Row],[Cancel Date/time]])+MINUTE(Table1[[#This Row],[Cancel Date/time]])/60,"not cancelled")</f>
        <v>16.683333333333334</v>
      </c>
      <c r="I6600" s="47">
        <f>IFERROR(ROUND(Table1[[#This Row],[cancellation time decimal]],0),"not cancelled")</f>
        <v>17</v>
      </c>
      <c r="J6600" s="10">
        <f>IFERROR(MOD(Table1[[#This Row],[cancellation hour rounded]],24),"not cancelled")</f>
        <v>17</v>
      </c>
      <c r="K6600" s="32">
        <f>1/Table1[[#This Row],[Duration (Time between doses '[in hours'])]]</f>
        <v>4.1666666666666664E-2</v>
      </c>
      <c r="L6600" s="33">
        <f>Table1[[#This Row],[number doses per hour]]*INDEX(Table2[price per dose],Table1[[#This Row],[Drug ID]])</f>
        <v>0.18133000000000002</v>
      </c>
      <c r="M6600" s="11" t="b">
        <f>AND(Table1[[#This Row],[hour of cancellation 0 to 23]]&gt;=0,Table1[[#This Row],[hour of cancellation 0 to 23]]&lt;=23)</f>
        <v>1</v>
      </c>
    </row>
    <row r="6601" spans="1:13" x14ac:dyDescent="0.3">
      <c r="A6601" s="1">
        <v>6600</v>
      </c>
      <c r="B6601" s="1">
        <v>4</v>
      </c>
      <c r="C6601" s="2">
        <v>41198.627819462607</v>
      </c>
      <c r="D6601" s="2">
        <v>41258.62777777778</v>
      </c>
      <c r="E6601" s="1">
        <v>12</v>
      </c>
      <c r="F6601" s="2">
        <v>41201.72024284349</v>
      </c>
      <c r="G6601" s="1">
        <v>0</v>
      </c>
      <c r="H6601" s="32">
        <f>IFERROR(HOUR(Table1[[#This Row],[Cancel Date/time]])+MINUTE(Table1[[#This Row],[Cancel Date/time]])/60,"not cancelled")</f>
        <v>17.283333333333335</v>
      </c>
      <c r="I6601" s="47">
        <f>IFERROR(ROUND(Table1[[#This Row],[cancellation time decimal]],0),"not cancelled")</f>
        <v>17</v>
      </c>
      <c r="J6601" s="10">
        <f>IFERROR(MOD(Table1[[#This Row],[cancellation hour rounded]],24),"not cancelled")</f>
        <v>17</v>
      </c>
      <c r="K6601" s="32">
        <f>1/Table1[[#This Row],[Duration (Time between doses '[in hours'])]]</f>
        <v>8.3333333333333329E-2</v>
      </c>
      <c r="L6601" s="33">
        <f>Table1[[#This Row],[number doses per hour]]*INDEX(Table2[price per dose],Table1[[#This Row],[Drug ID]])</f>
        <v>1.448055119047619</v>
      </c>
      <c r="M6601" s="11" t="b">
        <f>AND(Table1[[#This Row],[hour of cancellation 0 to 23]]&gt;=0,Table1[[#This Row],[hour of cancellation 0 to 23]]&lt;=23)</f>
        <v>1</v>
      </c>
    </row>
    <row r="6602" spans="1:13" x14ac:dyDescent="0.3">
      <c r="A6602" s="1">
        <v>6601</v>
      </c>
      <c r="B6602" s="1">
        <v>4</v>
      </c>
      <c r="C6602" s="2">
        <v>41198.690036014319</v>
      </c>
      <c r="D6602" s="2">
        <v>41258.689583333333</v>
      </c>
      <c r="E6602" s="1">
        <v>12</v>
      </c>
      <c r="F6602" s="2">
        <v>41201.716061818348</v>
      </c>
      <c r="G6602" s="1">
        <v>0</v>
      </c>
      <c r="H6602" s="32">
        <f>IFERROR(HOUR(Table1[[#This Row],[Cancel Date/time]])+MINUTE(Table1[[#This Row],[Cancel Date/time]])/60,"not cancelled")</f>
        <v>17.183333333333334</v>
      </c>
      <c r="I6602" s="47">
        <f>IFERROR(ROUND(Table1[[#This Row],[cancellation time decimal]],0),"not cancelled")</f>
        <v>17</v>
      </c>
      <c r="J6602" s="10">
        <f>IFERROR(MOD(Table1[[#This Row],[cancellation hour rounded]],24),"not cancelled")</f>
        <v>17</v>
      </c>
      <c r="K6602" s="32">
        <f>1/Table1[[#This Row],[Duration (Time between doses '[in hours'])]]</f>
        <v>8.3333333333333329E-2</v>
      </c>
      <c r="L6602" s="33">
        <f>Table1[[#This Row],[number doses per hour]]*INDEX(Table2[price per dose],Table1[[#This Row],[Drug ID]])</f>
        <v>1.448055119047619</v>
      </c>
      <c r="M6602" s="11" t="b">
        <f>AND(Table1[[#This Row],[hour of cancellation 0 to 23]]&gt;=0,Table1[[#This Row],[hour of cancellation 0 to 23]]&lt;=23)</f>
        <v>1</v>
      </c>
    </row>
    <row r="6603" spans="1:13" hidden="1" x14ac:dyDescent="0.3">
      <c r="A6603" s="1">
        <v>6602</v>
      </c>
      <c r="B6603" s="1">
        <v>4</v>
      </c>
      <c r="C6603" s="2">
        <v>41198.668528117705</v>
      </c>
      <c r="D6603" s="2">
        <v>41200.710094324997</v>
      </c>
      <c r="E6603" s="1">
        <v>12</v>
      </c>
      <c r="F6603" s="2" t="s">
        <v>5</v>
      </c>
      <c r="G6603" s="1">
        <v>0</v>
      </c>
      <c r="H6603" s="32" t="str">
        <f>IFERROR(HOUR(Table1[[#This Row],[Cancel Date/time]])+MINUTE(Table1[[#This Row],[Cancel Date/time]])/60,"not cancelled")</f>
        <v>not cancelled</v>
      </c>
      <c r="I6603" s="47" t="str">
        <f>IFERROR(ROUND(Table1[[#This Row],[cancellation time decimal]],0),"not cancelled")</f>
        <v>not cancelled</v>
      </c>
      <c r="J6603" s="10" t="str">
        <f>IFERROR(MOD(Table1[[#This Row],[cancellation hour rounded]],24),"not cancelled")</f>
        <v>not cancelled</v>
      </c>
      <c r="K6603" s="32">
        <f>1/Table1[[#This Row],[Duration (Time between doses '[in hours'])]]</f>
        <v>8.3333333333333329E-2</v>
      </c>
      <c r="L6603" s="33">
        <f>Table1[[#This Row],[number doses per hour]]*INDEX(Table2[price per dose],Table1[[#This Row],[Drug ID]])</f>
        <v>1.448055119047619</v>
      </c>
      <c r="M6603" s="11" t="b">
        <f>AND(Table1[[#This Row],[hour of cancellation 0 to 23]]&gt;=0,Table1[[#This Row],[hour of cancellation 0 to 23]]&lt;=23)</f>
        <v>0</v>
      </c>
    </row>
    <row r="6604" spans="1:13" x14ac:dyDescent="0.3">
      <c r="A6604" s="1">
        <v>6603</v>
      </c>
      <c r="B6604" s="1">
        <v>2</v>
      </c>
      <c r="C6604" s="2">
        <v>41198.745128456459</v>
      </c>
      <c r="D6604" s="2">
        <v>41258.744444444448</v>
      </c>
      <c r="E6604" s="1">
        <v>10</v>
      </c>
      <c r="F6604" s="2">
        <v>41199.404681257431</v>
      </c>
      <c r="G6604" s="1">
        <v>0</v>
      </c>
      <c r="H6604" s="32">
        <f>IFERROR(HOUR(Table1[[#This Row],[Cancel Date/time]])+MINUTE(Table1[[#This Row],[Cancel Date/time]])/60,"not cancelled")</f>
        <v>9.6999999999999993</v>
      </c>
      <c r="I6604" s="47">
        <f>IFERROR(ROUND(Table1[[#This Row],[cancellation time decimal]],0),"not cancelled")</f>
        <v>10</v>
      </c>
      <c r="J6604" s="10">
        <f>IFERROR(MOD(Table1[[#This Row],[cancellation hour rounded]],24),"not cancelled")</f>
        <v>10</v>
      </c>
      <c r="K6604" s="32">
        <f>1/Table1[[#This Row],[Duration (Time between doses '[in hours'])]]</f>
        <v>0.1</v>
      </c>
      <c r="L6604" s="33">
        <f>Table1[[#This Row],[number doses per hour]]*INDEX(Table2[price per dose],Table1[[#This Row],[Drug ID]])</f>
        <v>0.84959999999999969</v>
      </c>
      <c r="M6604" s="11" t="b">
        <f>AND(Table1[[#This Row],[hour of cancellation 0 to 23]]&gt;=0,Table1[[#This Row],[hour of cancellation 0 to 23]]&lt;=23)</f>
        <v>1</v>
      </c>
    </row>
    <row r="6605" spans="1:13" x14ac:dyDescent="0.3">
      <c r="A6605" s="1">
        <v>6604</v>
      </c>
      <c r="B6605" s="1">
        <v>1</v>
      </c>
      <c r="C6605" s="2">
        <v>41198.763213822218</v>
      </c>
      <c r="D6605" s="2">
        <v>41258.763194444444</v>
      </c>
      <c r="E6605" s="1">
        <v>8</v>
      </c>
      <c r="F6605" s="2">
        <v>41199.356114558163</v>
      </c>
      <c r="G6605" s="1">
        <v>0</v>
      </c>
      <c r="H6605" s="32">
        <f>IFERROR(HOUR(Table1[[#This Row],[Cancel Date/time]])+MINUTE(Table1[[#This Row],[Cancel Date/time]])/60,"not cancelled")</f>
        <v>8.5333333333333332</v>
      </c>
      <c r="I6605" s="47">
        <f>IFERROR(ROUND(Table1[[#This Row],[cancellation time decimal]],0),"not cancelled")</f>
        <v>9</v>
      </c>
      <c r="J6605" s="10">
        <f>IFERROR(MOD(Table1[[#This Row],[cancellation hour rounded]],24),"not cancelled")</f>
        <v>9</v>
      </c>
      <c r="K6605" s="32">
        <f>1/Table1[[#This Row],[Duration (Time between doses '[in hours'])]]</f>
        <v>0.125</v>
      </c>
      <c r="L6605" s="33">
        <f>Table1[[#This Row],[number doses per hour]]*INDEX(Table2[price per dose],Table1[[#This Row],[Drug ID]])</f>
        <v>0.84929166666666667</v>
      </c>
      <c r="M6605" s="11" t="b">
        <f>AND(Table1[[#This Row],[hour of cancellation 0 to 23]]&gt;=0,Table1[[#This Row],[hour of cancellation 0 to 23]]&lt;=23)</f>
        <v>1</v>
      </c>
    </row>
    <row r="6606" spans="1:13" x14ac:dyDescent="0.3">
      <c r="A6606" s="1">
        <v>6605</v>
      </c>
      <c r="B6606" s="1">
        <v>2</v>
      </c>
      <c r="C6606" s="2">
        <v>41198.767968407643</v>
      </c>
      <c r="D6606" s="2">
        <v>41258.767361111109</v>
      </c>
      <c r="E6606" s="1">
        <v>10</v>
      </c>
      <c r="F6606" s="2">
        <v>41199.620923491115</v>
      </c>
      <c r="G6606" s="1">
        <v>0</v>
      </c>
      <c r="H6606" s="32">
        <f>IFERROR(HOUR(Table1[[#This Row],[Cancel Date/time]])+MINUTE(Table1[[#This Row],[Cancel Date/time]])/60,"not cancelled")</f>
        <v>14.9</v>
      </c>
      <c r="I6606" s="47">
        <f>IFERROR(ROUND(Table1[[#This Row],[cancellation time decimal]],0),"not cancelled")</f>
        <v>15</v>
      </c>
      <c r="J6606" s="10">
        <f>IFERROR(MOD(Table1[[#This Row],[cancellation hour rounded]],24),"not cancelled")</f>
        <v>15</v>
      </c>
      <c r="K6606" s="32">
        <f>1/Table1[[#This Row],[Duration (Time between doses '[in hours'])]]</f>
        <v>0.1</v>
      </c>
      <c r="L6606" s="33">
        <f>Table1[[#This Row],[number doses per hour]]*INDEX(Table2[price per dose],Table1[[#This Row],[Drug ID]])</f>
        <v>0.84959999999999969</v>
      </c>
      <c r="M6606" s="11" t="b">
        <f>AND(Table1[[#This Row],[hour of cancellation 0 to 23]]&gt;=0,Table1[[#This Row],[hour of cancellation 0 to 23]]&lt;=23)</f>
        <v>1</v>
      </c>
    </row>
    <row r="6607" spans="1:13" hidden="1" x14ac:dyDescent="0.3">
      <c r="A6607" s="1">
        <v>6606</v>
      </c>
      <c r="B6607" s="1">
        <v>6</v>
      </c>
      <c r="C6607" s="2">
        <v>41198.904864171993</v>
      </c>
      <c r="D6607" s="2">
        <v>41203.07096675245</v>
      </c>
      <c r="E6607" s="1">
        <v>24</v>
      </c>
      <c r="F6607" s="2" t="s">
        <v>5</v>
      </c>
      <c r="G6607" s="1">
        <v>0</v>
      </c>
      <c r="H6607" s="32" t="str">
        <f>IFERROR(HOUR(Table1[[#This Row],[Cancel Date/time]])+MINUTE(Table1[[#This Row],[Cancel Date/time]])/60,"not cancelled")</f>
        <v>not cancelled</v>
      </c>
      <c r="I6607" s="47" t="str">
        <f>IFERROR(ROUND(Table1[[#This Row],[cancellation time decimal]],0),"not cancelled")</f>
        <v>not cancelled</v>
      </c>
      <c r="J6607" s="10" t="str">
        <f>IFERROR(MOD(Table1[[#This Row],[cancellation hour rounded]],24),"not cancelled")</f>
        <v>not cancelled</v>
      </c>
      <c r="K6607" s="32">
        <f>1/Table1[[#This Row],[Duration (Time between doses '[in hours'])]]</f>
        <v>4.1666666666666664E-2</v>
      </c>
      <c r="L6607" s="33">
        <f>Table1[[#This Row],[number doses per hour]]*INDEX(Table2[price per dose],Table1[[#This Row],[Drug ID]])</f>
        <v>0.35218749999999999</v>
      </c>
      <c r="M6607" s="11" t="b">
        <f>AND(Table1[[#This Row],[hour of cancellation 0 to 23]]&gt;=0,Table1[[#This Row],[hour of cancellation 0 to 23]]&lt;=23)</f>
        <v>0</v>
      </c>
    </row>
    <row r="6608" spans="1:13" x14ac:dyDescent="0.3">
      <c r="A6608" s="1">
        <v>6607</v>
      </c>
      <c r="B6608" s="1">
        <v>4</v>
      </c>
      <c r="C6608" s="2">
        <v>41198.902343269161</v>
      </c>
      <c r="D6608" s="2">
        <v>41258.902083333334</v>
      </c>
      <c r="E6608" s="1">
        <v>12</v>
      </c>
      <c r="F6608" s="2">
        <v>41200.376996451625</v>
      </c>
      <c r="G6608" s="1">
        <v>0</v>
      </c>
      <c r="H6608" s="32">
        <f>IFERROR(HOUR(Table1[[#This Row],[Cancel Date/time]])+MINUTE(Table1[[#This Row],[Cancel Date/time]])/60,"not cancelled")</f>
        <v>9.0333333333333332</v>
      </c>
      <c r="I6608" s="47">
        <f>IFERROR(ROUND(Table1[[#This Row],[cancellation time decimal]],0),"not cancelled")</f>
        <v>9</v>
      </c>
      <c r="J6608" s="10">
        <f>IFERROR(MOD(Table1[[#This Row],[cancellation hour rounded]],24),"not cancelled")</f>
        <v>9</v>
      </c>
      <c r="K6608" s="32">
        <f>1/Table1[[#This Row],[Duration (Time between doses '[in hours'])]]</f>
        <v>8.3333333333333329E-2</v>
      </c>
      <c r="L6608" s="33">
        <f>Table1[[#This Row],[number doses per hour]]*INDEX(Table2[price per dose],Table1[[#This Row],[Drug ID]])</f>
        <v>1.448055119047619</v>
      </c>
      <c r="M6608" s="11" t="b">
        <f>AND(Table1[[#This Row],[hour of cancellation 0 to 23]]&gt;=0,Table1[[#This Row],[hour of cancellation 0 to 23]]&lt;=23)</f>
        <v>1</v>
      </c>
    </row>
    <row r="6609" spans="1:13" x14ac:dyDescent="0.3">
      <c r="A6609" s="1">
        <v>6608</v>
      </c>
      <c r="B6609" s="1">
        <v>6</v>
      </c>
      <c r="C6609" s="2">
        <v>41198.962349547626</v>
      </c>
      <c r="D6609" s="2">
        <v>41258.961805555555</v>
      </c>
      <c r="E6609" s="1">
        <v>24</v>
      </c>
      <c r="F6609" s="2">
        <v>41211.474828088576</v>
      </c>
      <c r="G6609" s="1">
        <v>0</v>
      </c>
      <c r="H6609" s="32">
        <f>IFERROR(HOUR(Table1[[#This Row],[Cancel Date/time]])+MINUTE(Table1[[#This Row],[Cancel Date/time]])/60,"not cancelled")</f>
        <v>11.383333333333333</v>
      </c>
      <c r="I6609" s="47">
        <f>IFERROR(ROUND(Table1[[#This Row],[cancellation time decimal]],0),"not cancelled")</f>
        <v>11</v>
      </c>
      <c r="J6609" s="10">
        <f>IFERROR(MOD(Table1[[#This Row],[cancellation hour rounded]],24),"not cancelled")</f>
        <v>11</v>
      </c>
      <c r="K6609" s="32">
        <f>1/Table1[[#This Row],[Duration (Time between doses '[in hours'])]]</f>
        <v>4.1666666666666664E-2</v>
      </c>
      <c r="L6609" s="33">
        <f>Table1[[#This Row],[number doses per hour]]*INDEX(Table2[price per dose],Table1[[#This Row],[Drug ID]])</f>
        <v>0.35218749999999999</v>
      </c>
      <c r="M6609" s="11" t="b">
        <f>AND(Table1[[#This Row],[hour of cancellation 0 to 23]]&gt;=0,Table1[[#This Row],[hour of cancellation 0 to 23]]&lt;=23)</f>
        <v>1</v>
      </c>
    </row>
    <row r="6610" spans="1:13" x14ac:dyDescent="0.3">
      <c r="A6610" s="1">
        <v>6609</v>
      </c>
      <c r="B6610" s="1">
        <v>1</v>
      </c>
      <c r="C6610" s="2">
        <v>41199.026091234358</v>
      </c>
      <c r="D6610" s="2">
        <v>41259.025694444441</v>
      </c>
      <c r="E6610" s="1">
        <v>12</v>
      </c>
      <c r="F6610" s="2">
        <v>41199.52794650237</v>
      </c>
      <c r="G6610" s="1">
        <v>0</v>
      </c>
      <c r="H6610" s="32">
        <f>IFERROR(HOUR(Table1[[#This Row],[Cancel Date/time]])+MINUTE(Table1[[#This Row],[Cancel Date/time]])/60,"not cancelled")</f>
        <v>12.666666666666666</v>
      </c>
      <c r="I6610" s="47">
        <f>IFERROR(ROUND(Table1[[#This Row],[cancellation time decimal]],0),"not cancelled")</f>
        <v>13</v>
      </c>
      <c r="J6610" s="10">
        <f>IFERROR(MOD(Table1[[#This Row],[cancellation hour rounded]],24),"not cancelled")</f>
        <v>13</v>
      </c>
      <c r="K6610" s="32">
        <f>1/Table1[[#This Row],[Duration (Time between doses '[in hours'])]]</f>
        <v>8.3333333333333329E-2</v>
      </c>
      <c r="L6610" s="33">
        <f>Table1[[#This Row],[number doses per hour]]*INDEX(Table2[price per dose],Table1[[#This Row],[Drug ID]])</f>
        <v>0.56619444444444444</v>
      </c>
      <c r="M6610" s="11" t="b">
        <f>AND(Table1[[#This Row],[hour of cancellation 0 to 23]]&gt;=0,Table1[[#This Row],[hour of cancellation 0 to 23]]&lt;=23)</f>
        <v>1</v>
      </c>
    </row>
    <row r="6611" spans="1:13" x14ac:dyDescent="0.3">
      <c r="A6611" s="1">
        <v>6610</v>
      </c>
      <c r="B6611" s="1">
        <v>1</v>
      </c>
      <c r="C6611" s="2">
        <v>41199.033695581806</v>
      </c>
      <c r="D6611" s="2">
        <v>41259.033333333333</v>
      </c>
      <c r="E6611" s="1">
        <v>8</v>
      </c>
      <c r="F6611" s="2">
        <v>41199.444654755505</v>
      </c>
      <c r="G6611" s="1">
        <v>0</v>
      </c>
      <c r="H6611" s="32">
        <f>IFERROR(HOUR(Table1[[#This Row],[Cancel Date/time]])+MINUTE(Table1[[#This Row],[Cancel Date/time]])/60,"not cancelled")</f>
        <v>10.666666666666666</v>
      </c>
      <c r="I6611" s="47">
        <f>IFERROR(ROUND(Table1[[#This Row],[cancellation time decimal]],0),"not cancelled")</f>
        <v>11</v>
      </c>
      <c r="J6611" s="10">
        <f>IFERROR(MOD(Table1[[#This Row],[cancellation hour rounded]],24),"not cancelled")</f>
        <v>11</v>
      </c>
      <c r="K6611" s="32">
        <f>1/Table1[[#This Row],[Duration (Time between doses '[in hours'])]]</f>
        <v>0.125</v>
      </c>
      <c r="L6611" s="33">
        <f>Table1[[#This Row],[number doses per hour]]*INDEX(Table2[price per dose],Table1[[#This Row],[Drug ID]])</f>
        <v>0.84929166666666667</v>
      </c>
      <c r="M6611" s="11" t="b">
        <f>AND(Table1[[#This Row],[hour of cancellation 0 to 23]]&gt;=0,Table1[[#This Row],[hour of cancellation 0 to 23]]&lt;=23)</f>
        <v>1</v>
      </c>
    </row>
    <row r="6612" spans="1:13" x14ac:dyDescent="0.3">
      <c r="A6612" s="1">
        <v>6611</v>
      </c>
      <c r="B6612" s="1">
        <v>2</v>
      </c>
      <c r="C6612" s="2">
        <v>41199.331044836494</v>
      </c>
      <c r="D6612" s="2">
        <v>41259.330555555556</v>
      </c>
      <c r="E6612" s="1">
        <v>10</v>
      </c>
      <c r="F6612" s="2">
        <v>41200.682089064161</v>
      </c>
      <c r="G6612" s="1">
        <v>0</v>
      </c>
      <c r="H6612" s="32">
        <f>IFERROR(HOUR(Table1[[#This Row],[Cancel Date/time]])+MINUTE(Table1[[#This Row],[Cancel Date/time]])/60,"not cancelled")</f>
        <v>16.366666666666667</v>
      </c>
      <c r="I6612" s="47">
        <f>IFERROR(ROUND(Table1[[#This Row],[cancellation time decimal]],0),"not cancelled")</f>
        <v>16</v>
      </c>
      <c r="J6612" s="10">
        <f>IFERROR(MOD(Table1[[#This Row],[cancellation hour rounded]],24),"not cancelled")</f>
        <v>16</v>
      </c>
      <c r="K6612" s="32">
        <f>1/Table1[[#This Row],[Duration (Time between doses '[in hours'])]]</f>
        <v>0.1</v>
      </c>
      <c r="L6612" s="33">
        <f>Table1[[#This Row],[number doses per hour]]*INDEX(Table2[price per dose],Table1[[#This Row],[Drug ID]])</f>
        <v>0.84959999999999969</v>
      </c>
      <c r="M6612" s="11" t="b">
        <f>AND(Table1[[#This Row],[hour of cancellation 0 to 23]]&gt;=0,Table1[[#This Row],[hour of cancellation 0 to 23]]&lt;=23)</f>
        <v>1</v>
      </c>
    </row>
    <row r="6613" spans="1:13" x14ac:dyDescent="0.3">
      <c r="A6613" s="1">
        <v>6612</v>
      </c>
      <c r="B6613" s="1">
        <v>1</v>
      </c>
      <c r="C6613" s="2">
        <v>41199.381281041933</v>
      </c>
      <c r="D6613" s="2">
        <v>41259.381249999999</v>
      </c>
      <c r="E6613" s="1">
        <v>8</v>
      </c>
      <c r="F6613" s="2">
        <v>41200.349387304152</v>
      </c>
      <c r="G6613" s="1">
        <v>0</v>
      </c>
      <c r="H6613" s="32">
        <f>IFERROR(HOUR(Table1[[#This Row],[Cancel Date/time]])+MINUTE(Table1[[#This Row],[Cancel Date/time]])/60,"not cancelled")</f>
        <v>8.3833333333333329</v>
      </c>
      <c r="I6613" s="47">
        <f>IFERROR(ROUND(Table1[[#This Row],[cancellation time decimal]],0),"not cancelled")</f>
        <v>8</v>
      </c>
      <c r="J6613" s="10">
        <f>IFERROR(MOD(Table1[[#This Row],[cancellation hour rounded]],24),"not cancelled")</f>
        <v>8</v>
      </c>
      <c r="K6613" s="32">
        <f>1/Table1[[#This Row],[Duration (Time between doses '[in hours'])]]</f>
        <v>0.125</v>
      </c>
      <c r="L6613" s="33">
        <f>Table1[[#This Row],[number doses per hour]]*INDEX(Table2[price per dose],Table1[[#This Row],[Drug ID]])</f>
        <v>0.84929166666666667</v>
      </c>
      <c r="M6613" s="11" t="b">
        <f>AND(Table1[[#This Row],[hour of cancellation 0 to 23]]&gt;=0,Table1[[#This Row],[hour of cancellation 0 to 23]]&lt;=23)</f>
        <v>1</v>
      </c>
    </row>
    <row r="6614" spans="1:13" hidden="1" x14ac:dyDescent="0.3">
      <c r="A6614" s="1">
        <v>6613</v>
      </c>
      <c r="B6614" s="1">
        <v>6</v>
      </c>
      <c r="C6614" s="2">
        <v>41199.410887505845</v>
      </c>
      <c r="D6614" s="2">
        <v>41202.118574352404</v>
      </c>
      <c r="E6614" s="1">
        <v>24</v>
      </c>
      <c r="F6614" s="2" t="s">
        <v>5</v>
      </c>
      <c r="G6614" s="1">
        <v>0</v>
      </c>
      <c r="H6614" s="32" t="str">
        <f>IFERROR(HOUR(Table1[[#This Row],[Cancel Date/time]])+MINUTE(Table1[[#This Row],[Cancel Date/time]])/60,"not cancelled")</f>
        <v>not cancelled</v>
      </c>
      <c r="I6614" s="47" t="str">
        <f>IFERROR(ROUND(Table1[[#This Row],[cancellation time decimal]],0),"not cancelled")</f>
        <v>not cancelled</v>
      </c>
      <c r="J6614" s="10" t="str">
        <f>IFERROR(MOD(Table1[[#This Row],[cancellation hour rounded]],24),"not cancelled")</f>
        <v>not cancelled</v>
      </c>
      <c r="K6614" s="32">
        <f>1/Table1[[#This Row],[Duration (Time between doses '[in hours'])]]</f>
        <v>4.1666666666666664E-2</v>
      </c>
      <c r="L6614" s="33">
        <f>Table1[[#This Row],[number doses per hour]]*INDEX(Table2[price per dose],Table1[[#This Row],[Drug ID]])</f>
        <v>0.35218749999999999</v>
      </c>
      <c r="M6614" s="11" t="b">
        <f>AND(Table1[[#This Row],[hour of cancellation 0 to 23]]&gt;=0,Table1[[#This Row],[hour of cancellation 0 to 23]]&lt;=23)</f>
        <v>0</v>
      </c>
    </row>
    <row r="6615" spans="1:13" x14ac:dyDescent="0.3">
      <c r="A6615" s="1">
        <v>6614</v>
      </c>
      <c r="B6615" s="1">
        <v>1</v>
      </c>
      <c r="C6615" s="2">
        <v>41199.494055126299</v>
      </c>
      <c r="D6615" s="2">
        <v>41259.493750000001</v>
      </c>
      <c r="E6615" s="1">
        <v>12</v>
      </c>
      <c r="F6615" s="2">
        <v>41200.421177292104</v>
      </c>
      <c r="G6615" s="1">
        <v>0</v>
      </c>
      <c r="H6615" s="32">
        <f>IFERROR(HOUR(Table1[[#This Row],[Cancel Date/time]])+MINUTE(Table1[[#This Row],[Cancel Date/time]])/60,"not cancelled")</f>
        <v>10.1</v>
      </c>
      <c r="I6615" s="47">
        <f>IFERROR(ROUND(Table1[[#This Row],[cancellation time decimal]],0),"not cancelled")</f>
        <v>10</v>
      </c>
      <c r="J6615" s="10">
        <f>IFERROR(MOD(Table1[[#This Row],[cancellation hour rounded]],24),"not cancelled")</f>
        <v>10</v>
      </c>
      <c r="K6615" s="32">
        <f>1/Table1[[#This Row],[Duration (Time between doses '[in hours'])]]</f>
        <v>8.3333333333333329E-2</v>
      </c>
      <c r="L6615" s="33">
        <f>Table1[[#This Row],[number doses per hour]]*INDEX(Table2[price per dose],Table1[[#This Row],[Drug ID]])</f>
        <v>0.56619444444444444</v>
      </c>
      <c r="M6615" s="11" t="b">
        <f>AND(Table1[[#This Row],[hour of cancellation 0 to 23]]&gt;=0,Table1[[#This Row],[hour of cancellation 0 to 23]]&lt;=23)</f>
        <v>1</v>
      </c>
    </row>
    <row r="6616" spans="1:13" x14ac:dyDescent="0.3">
      <c r="A6616" s="1">
        <v>6615</v>
      </c>
      <c r="B6616" s="1">
        <v>1</v>
      </c>
      <c r="C6616" s="2">
        <v>41199.538084047657</v>
      </c>
      <c r="D6616" s="2">
        <v>41259.537499999999</v>
      </c>
      <c r="E6616" s="1">
        <v>12</v>
      </c>
      <c r="F6616" s="2">
        <v>41200.518576837523</v>
      </c>
      <c r="G6616" s="1">
        <v>0</v>
      </c>
      <c r="H6616" s="32">
        <f>IFERROR(HOUR(Table1[[#This Row],[Cancel Date/time]])+MINUTE(Table1[[#This Row],[Cancel Date/time]])/60,"not cancelled")</f>
        <v>12.433333333333334</v>
      </c>
      <c r="I6616" s="47">
        <f>IFERROR(ROUND(Table1[[#This Row],[cancellation time decimal]],0),"not cancelled")</f>
        <v>12</v>
      </c>
      <c r="J6616" s="10">
        <f>IFERROR(MOD(Table1[[#This Row],[cancellation hour rounded]],24),"not cancelled")</f>
        <v>12</v>
      </c>
      <c r="K6616" s="32">
        <f>1/Table1[[#This Row],[Duration (Time between doses '[in hours'])]]</f>
        <v>8.3333333333333329E-2</v>
      </c>
      <c r="L6616" s="33">
        <f>Table1[[#This Row],[number doses per hour]]*INDEX(Table2[price per dose],Table1[[#This Row],[Drug ID]])</f>
        <v>0.56619444444444444</v>
      </c>
      <c r="M6616" s="11" t="b">
        <f>AND(Table1[[#This Row],[hour of cancellation 0 to 23]]&gt;=0,Table1[[#This Row],[hour of cancellation 0 to 23]]&lt;=23)</f>
        <v>1</v>
      </c>
    </row>
    <row r="6617" spans="1:13" x14ac:dyDescent="0.3">
      <c r="A6617" s="1">
        <v>6616</v>
      </c>
      <c r="B6617" s="1">
        <v>4</v>
      </c>
      <c r="C6617" s="2">
        <v>41199.526087798738</v>
      </c>
      <c r="D6617" s="2">
        <v>41259.525694444441</v>
      </c>
      <c r="E6617" s="1">
        <v>12</v>
      </c>
      <c r="F6617" s="2">
        <v>41202.465626049809</v>
      </c>
      <c r="G6617" s="1">
        <v>0</v>
      </c>
      <c r="H6617" s="32">
        <f>IFERROR(HOUR(Table1[[#This Row],[Cancel Date/time]])+MINUTE(Table1[[#This Row],[Cancel Date/time]])/60,"not cancelled")</f>
        <v>11.166666666666666</v>
      </c>
      <c r="I6617" s="47">
        <f>IFERROR(ROUND(Table1[[#This Row],[cancellation time decimal]],0),"not cancelled")</f>
        <v>11</v>
      </c>
      <c r="J6617" s="10">
        <f>IFERROR(MOD(Table1[[#This Row],[cancellation hour rounded]],24),"not cancelled")</f>
        <v>11</v>
      </c>
      <c r="K6617" s="32">
        <f>1/Table1[[#This Row],[Duration (Time between doses '[in hours'])]]</f>
        <v>8.3333333333333329E-2</v>
      </c>
      <c r="L6617" s="33">
        <f>Table1[[#This Row],[number doses per hour]]*INDEX(Table2[price per dose],Table1[[#This Row],[Drug ID]])</f>
        <v>1.448055119047619</v>
      </c>
      <c r="M6617" s="11" t="b">
        <f>AND(Table1[[#This Row],[hour of cancellation 0 to 23]]&gt;=0,Table1[[#This Row],[hour of cancellation 0 to 23]]&lt;=23)</f>
        <v>1</v>
      </c>
    </row>
    <row r="6618" spans="1:13" hidden="1" x14ac:dyDescent="0.3">
      <c r="A6618" s="1">
        <v>6617</v>
      </c>
      <c r="B6618" s="1">
        <v>3</v>
      </c>
      <c r="C6618" s="2">
        <v>41199.637990197334</v>
      </c>
      <c r="D6618" s="2">
        <v>41202.345677043893</v>
      </c>
      <c r="E6618" s="1">
        <v>24</v>
      </c>
      <c r="F6618" s="2" t="s">
        <v>5</v>
      </c>
      <c r="G6618" s="1">
        <v>0</v>
      </c>
      <c r="H6618" s="32" t="str">
        <f>IFERROR(HOUR(Table1[[#This Row],[Cancel Date/time]])+MINUTE(Table1[[#This Row],[Cancel Date/time]])/60,"not cancelled")</f>
        <v>not cancelled</v>
      </c>
      <c r="I6618" s="47" t="str">
        <f>IFERROR(ROUND(Table1[[#This Row],[cancellation time decimal]],0),"not cancelled")</f>
        <v>not cancelled</v>
      </c>
      <c r="J6618" s="10" t="str">
        <f>IFERROR(MOD(Table1[[#This Row],[cancellation hour rounded]],24),"not cancelled")</f>
        <v>not cancelled</v>
      </c>
      <c r="K6618" s="32">
        <f>1/Table1[[#This Row],[Duration (Time between doses '[in hours'])]]</f>
        <v>4.1666666666666664E-2</v>
      </c>
      <c r="L6618" s="33">
        <f>Table1[[#This Row],[number doses per hour]]*INDEX(Table2[price per dose],Table1[[#This Row],[Drug ID]])</f>
        <v>0.18133000000000002</v>
      </c>
      <c r="M6618" s="11" t="b">
        <f>AND(Table1[[#This Row],[hour of cancellation 0 to 23]]&gt;=0,Table1[[#This Row],[hour of cancellation 0 to 23]]&lt;=23)</f>
        <v>0</v>
      </c>
    </row>
    <row r="6619" spans="1:13" x14ac:dyDescent="0.3">
      <c r="A6619" s="1">
        <v>6618</v>
      </c>
      <c r="B6619" s="1">
        <v>4</v>
      </c>
      <c r="C6619" s="2">
        <v>41199.645800406433</v>
      </c>
      <c r="D6619" s="2">
        <v>41259.645138888889</v>
      </c>
      <c r="E6619" s="1">
        <v>12</v>
      </c>
      <c r="F6619" s="2">
        <v>41202.912242200058</v>
      </c>
      <c r="G6619" s="1">
        <v>0</v>
      </c>
      <c r="H6619" s="32">
        <f>IFERROR(HOUR(Table1[[#This Row],[Cancel Date/time]])+MINUTE(Table1[[#This Row],[Cancel Date/time]])/60,"not cancelled")</f>
        <v>21.883333333333333</v>
      </c>
      <c r="I6619" s="47">
        <f>IFERROR(ROUND(Table1[[#This Row],[cancellation time decimal]],0),"not cancelled")</f>
        <v>22</v>
      </c>
      <c r="J6619" s="10">
        <f>IFERROR(MOD(Table1[[#This Row],[cancellation hour rounded]],24),"not cancelled")</f>
        <v>22</v>
      </c>
      <c r="K6619" s="32">
        <f>1/Table1[[#This Row],[Duration (Time between doses '[in hours'])]]</f>
        <v>8.3333333333333329E-2</v>
      </c>
      <c r="L6619" s="33">
        <f>Table1[[#This Row],[number doses per hour]]*INDEX(Table2[price per dose],Table1[[#This Row],[Drug ID]])</f>
        <v>1.448055119047619</v>
      </c>
      <c r="M6619" s="11" t="b">
        <f>AND(Table1[[#This Row],[hour of cancellation 0 to 23]]&gt;=0,Table1[[#This Row],[hour of cancellation 0 to 23]]&lt;=23)</f>
        <v>1</v>
      </c>
    </row>
    <row r="6620" spans="1:13" x14ac:dyDescent="0.3">
      <c r="A6620" s="1">
        <v>6619</v>
      </c>
      <c r="B6620" s="1">
        <v>2</v>
      </c>
      <c r="C6620" s="2">
        <v>41199.672196493964</v>
      </c>
      <c r="D6620" s="2">
        <v>41259.671527777777</v>
      </c>
      <c r="E6620" s="1">
        <v>10</v>
      </c>
      <c r="F6620" s="2">
        <v>41200.916980193957</v>
      </c>
      <c r="G6620" s="1">
        <v>0</v>
      </c>
      <c r="H6620" s="32">
        <f>IFERROR(HOUR(Table1[[#This Row],[Cancel Date/time]])+MINUTE(Table1[[#This Row],[Cancel Date/time]])/60,"not cancelled")</f>
        <v>22</v>
      </c>
      <c r="I6620" s="47">
        <f>IFERROR(ROUND(Table1[[#This Row],[cancellation time decimal]],0),"not cancelled")</f>
        <v>22</v>
      </c>
      <c r="J6620" s="10">
        <f>IFERROR(MOD(Table1[[#This Row],[cancellation hour rounded]],24),"not cancelled")</f>
        <v>22</v>
      </c>
      <c r="K6620" s="32">
        <f>1/Table1[[#This Row],[Duration (Time between doses '[in hours'])]]</f>
        <v>0.1</v>
      </c>
      <c r="L6620" s="33">
        <f>Table1[[#This Row],[number doses per hour]]*INDEX(Table2[price per dose],Table1[[#This Row],[Drug ID]])</f>
        <v>0.84959999999999969</v>
      </c>
      <c r="M6620" s="11" t="b">
        <f>AND(Table1[[#This Row],[hour of cancellation 0 to 23]]&gt;=0,Table1[[#This Row],[hour of cancellation 0 to 23]]&lt;=23)</f>
        <v>1</v>
      </c>
    </row>
    <row r="6621" spans="1:13" x14ac:dyDescent="0.3">
      <c r="A6621" s="1">
        <v>6620</v>
      </c>
      <c r="B6621" s="1">
        <v>5</v>
      </c>
      <c r="C6621" s="2">
        <v>41199.707138132784</v>
      </c>
      <c r="D6621" s="2">
        <v>41259.706944444442</v>
      </c>
      <c r="E6621" s="1">
        <v>24</v>
      </c>
      <c r="F6621" s="2">
        <v>41203.194847451014</v>
      </c>
      <c r="G6621" s="1">
        <v>0</v>
      </c>
      <c r="H6621" s="32">
        <f>IFERROR(HOUR(Table1[[#This Row],[Cancel Date/time]])+MINUTE(Table1[[#This Row],[Cancel Date/time]])/60,"not cancelled")</f>
        <v>4.666666666666667</v>
      </c>
      <c r="I6621" s="47">
        <f>IFERROR(ROUND(Table1[[#This Row],[cancellation time decimal]],0),"not cancelled")</f>
        <v>5</v>
      </c>
      <c r="J6621" s="10">
        <f>IFERROR(MOD(Table1[[#This Row],[cancellation hour rounded]],24),"not cancelled")</f>
        <v>5</v>
      </c>
      <c r="K6621" s="32">
        <f>1/Table1[[#This Row],[Duration (Time between doses '[in hours'])]]</f>
        <v>4.1666666666666664E-2</v>
      </c>
      <c r="L6621" s="33">
        <f>Table1[[#This Row],[number doses per hour]]*INDEX(Table2[price per dose],Table1[[#This Row],[Drug ID]])</f>
        <v>0.2815833333333333</v>
      </c>
      <c r="M6621" s="11" t="b">
        <f>AND(Table1[[#This Row],[hour of cancellation 0 to 23]]&gt;=0,Table1[[#This Row],[hour of cancellation 0 to 23]]&lt;=23)</f>
        <v>1</v>
      </c>
    </row>
    <row r="6622" spans="1:13" x14ac:dyDescent="0.3">
      <c r="A6622" s="1">
        <v>6621</v>
      </c>
      <c r="B6622" s="1">
        <v>5</v>
      </c>
      <c r="C6622" s="2">
        <v>41199.729070281675</v>
      </c>
      <c r="D6622" s="2">
        <v>41259.728472222225</v>
      </c>
      <c r="E6622" s="1">
        <v>24</v>
      </c>
      <c r="F6622" s="2">
        <v>41203.641340238501</v>
      </c>
      <c r="G6622" s="1">
        <v>0</v>
      </c>
      <c r="H6622" s="32">
        <f>IFERROR(HOUR(Table1[[#This Row],[Cancel Date/time]])+MINUTE(Table1[[#This Row],[Cancel Date/time]])/60,"not cancelled")</f>
        <v>15.383333333333333</v>
      </c>
      <c r="I6622" s="47">
        <f>IFERROR(ROUND(Table1[[#This Row],[cancellation time decimal]],0),"not cancelled")</f>
        <v>15</v>
      </c>
      <c r="J6622" s="10">
        <f>IFERROR(MOD(Table1[[#This Row],[cancellation hour rounded]],24),"not cancelled")</f>
        <v>15</v>
      </c>
      <c r="K6622" s="32">
        <f>1/Table1[[#This Row],[Duration (Time between doses '[in hours'])]]</f>
        <v>4.1666666666666664E-2</v>
      </c>
      <c r="L6622" s="33">
        <f>Table1[[#This Row],[number doses per hour]]*INDEX(Table2[price per dose],Table1[[#This Row],[Drug ID]])</f>
        <v>0.2815833333333333</v>
      </c>
      <c r="M6622" s="11" t="b">
        <f>AND(Table1[[#This Row],[hour of cancellation 0 to 23]]&gt;=0,Table1[[#This Row],[hour of cancellation 0 to 23]]&lt;=23)</f>
        <v>1</v>
      </c>
    </row>
    <row r="6623" spans="1:13" x14ac:dyDescent="0.3">
      <c r="A6623" s="1">
        <v>6622</v>
      </c>
      <c r="B6623" s="1">
        <v>8</v>
      </c>
      <c r="C6623" s="2">
        <v>41199.759920459452</v>
      </c>
      <c r="D6623" s="2">
        <v>41259.759722222225</v>
      </c>
      <c r="E6623" s="1">
        <v>3</v>
      </c>
      <c r="F6623" s="2">
        <v>41206.664311398374</v>
      </c>
      <c r="G6623" s="1">
        <v>0</v>
      </c>
      <c r="H6623" s="32">
        <f>IFERROR(HOUR(Table1[[#This Row],[Cancel Date/time]])+MINUTE(Table1[[#This Row],[Cancel Date/time]])/60,"not cancelled")</f>
        <v>15.933333333333334</v>
      </c>
      <c r="I6623" s="47">
        <f>IFERROR(ROUND(Table1[[#This Row],[cancellation time decimal]],0),"not cancelled")</f>
        <v>16</v>
      </c>
      <c r="J6623" s="10">
        <f>IFERROR(MOD(Table1[[#This Row],[cancellation hour rounded]],24),"not cancelled")</f>
        <v>16</v>
      </c>
      <c r="K6623" s="32">
        <f>1/Table1[[#This Row],[Duration (Time between doses '[in hours'])]]</f>
        <v>0.33333333333333331</v>
      </c>
      <c r="L6623" s="33">
        <f>Table1[[#This Row],[number doses per hour]]*INDEX(Table2[price per dose],Table1[[#This Row],[Drug ID]])</f>
        <v>0.29998222222222221</v>
      </c>
      <c r="M6623" s="11" t="b">
        <f>AND(Table1[[#This Row],[hour of cancellation 0 to 23]]&gt;=0,Table1[[#This Row],[hour of cancellation 0 to 23]]&lt;=23)</f>
        <v>1</v>
      </c>
    </row>
    <row r="6624" spans="1:13" x14ac:dyDescent="0.3">
      <c r="A6624" s="1">
        <v>6623</v>
      </c>
      <c r="B6624" s="1">
        <v>1</v>
      </c>
      <c r="C6624" s="2">
        <v>41199.791742283451</v>
      </c>
      <c r="D6624" s="2">
        <v>41202.958333333336</v>
      </c>
      <c r="E6624" s="1">
        <v>8</v>
      </c>
      <c r="F6624" s="2">
        <v>41200.01992457224</v>
      </c>
      <c r="G6624" s="1">
        <v>0</v>
      </c>
      <c r="H6624" s="32">
        <f>IFERROR(HOUR(Table1[[#This Row],[Cancel Date/time]])+MINUTE(Table1[[#This Row],[Cancel Date/time]])/60,"not cancelled")</f>
        <v>0.46666666666666667</v>
      </c>
      <c r="I6624" s="47">
        <f>IFERROR(ROUND(Table1[[#This Row],[cancellation time decimal]],0),"not cancelled")</f>
        <v>0</v>
      </c>
      <c r="J6624" s="10">
        <f>IFERROR(MOD(Table1[[#This Row],[cancellation hour rounded]],24),"not cancelled")</f>
        <v>0</v>
      </c>
      <c r="K6624" s="32">
        <f>1/Table1[[#This Row],[Duration (Time between doses '[in hours'])]]</f>
        <v>0.125</v>
      </c>
      <c r="L6624" s="33">
        <f>Table1[[#This Row],[number doses per hour]]*INDEX(Table2[price per dose],Table1[[#This Row],[Drug ID]])</f>
        <v>0.84929166666666667</v>
      </c>
      <c r="M6624" s="11" t="b">
        <f>AND(Table1[[#This Row],[hour of cancellation 0 to 23]]&gt;=0,Table1[[#This Row],[hour of cancellation 0 to 23]]&lt;=23)</f>
        <v>1</v>
      </c>
    </row>
    <row r="6625" spans="1:13" x14ac:dyDescent="0.3">
      <c r="A6625" s="1">
        <v>6624</v>
      </c>
      <c r="B6625" s="1">
        <v>1</v>
      </c>
      <c r="C6625" s="2">
        <v>41199.917150574212</v>
      </c>
      <c r="D6625" s="2">
        <v>41259.916666666664</v>
      </c>
      <c r="E6625" s="1">
        <v>8</v>
      </c>
      <c r="F6625" s="2">
        <v>41200.257515445111</v>
      </c>
      <c r="G6625" s="1">
        <v>0</v>
      </c>
      <c r="H6625" s="32">
        <f>IFERROR(HOUR(Table1[[#This Row],[Cancel Date/time]])+MINUTE(Table1[[#This Row],[Cancel Date/time]])/60,"not cancelled")</f>
        <v>6.166666666666667</v>
      </c>
      <c r="I6625" s="47">
        <f>IFERROR(ROUND(Table1[[#This Row],[cancellation time decimal]],0),"not cancelled")</f>
        <v>6</v>
      </c>
      <c r="J6625" s="10">
        <f>IFERROR(MOD(Table1[[#This Row],[cancellation hour rounded]],24),"not cancelled")</f>
        <v>6</v>
      </c>
      <c r="K6625" s="32">
        <f>1/Table1[[#This Row],[Duration (Time between doses '[in hours'])]]</f>
        <v>0.125</v>
      </c>
      <c r="L6625" s="33">
        <f>Table1[[#This Row],[number doses per hour]]*INDEX(Table2[price per dose],Table1[[#This Row],[Drug ID]])</f>
        <v>0.84929166666666667</v>
      </c>
      <c r="M6625" s="11" t="b">
        <f>AND(Table1[[#This Row],[hour of cancellation 0 to 23]]&gt;=0,Table1[[#This Row],[hour of cancellation 0 to 23]]&lt;=23)</f>
        <v>1</v>
      </c>
    </row>
    <row r="6626" spans="1:13" hidden="1" x14ac:dyDescent="0.3">
      <c r="A6626" s="1">
        <v>6625</v>
      </c>
      <c r="B6626" s="1">
        <v>10</v>
      </c>
      <c r="C6626" s="2">
        <v>41199.947116407166</v>
      </c>
      <c r="D6626" s="2">
        <v>41202.446560184617</v>
      </c>
      <c r="E6626" s="1">
        <v>1</v>
      </c>
      <c r="F6626" s="2" t="s">
        <v>5</v>
      </c>
      <c r="G6626" s="1">
        <v>2</v>
      </c>
      <c r="H6626" s="32" t="str">
        <f>IFERROR(HOUR(Table1[[#This Row],[Cancel Date/time]])+MINUTE(Table1[[#This Row],[Cancel Date/time]])/60,"not cancelled")</f>
        <v>not cancelled</v>
      </c>
      <c r="I6626" s="47" t="str">
        <f>IFERROR(ROUND(Table1[[#This Row],[cancellation time decimal]],0),"not cancelled")</f>
        <v>not cancelled</v>
      </c>
      <c r="J6626" s="10" t="str">
        <f>IFERROR(MOD(Table1[[#This Row],[cancellation hour rounded]],24),"not cancelled")</f>
        <v>not cancelled</v>
      </c>
      <c r="K6626" s="32">
        <f>1/Table1[[#This Row],[Duration (Time between doses '[in hours'])]]</f>
        <v>1</v>
      </c>
      <c r="L6626" s="33">
        <f>Table1[[#This Row],[number doses per hour]]*INDEX(Table2[price per dose],Table1[[#This Row],[Drug ID]])</f>
        <v>2.5716000000000001</v>
      </c>
      <c r="M6626" s="11" t="b">
        <f>AND(Table1[[#This Row],[hour of cancellation 0 to 23]]&gt;=0,Table1[[#This Row],[hour of cancellation 0 to 23]]&lt;=23)</f>
        <v>0</v>
      </c>
    </row>
    <row r="6627" spans="1:13" x14ac:dyDescent="0.3">
      <c r="A6627" s="1">
        <v>6626</v>
      </c>
      <c r="B6627" s="1">
        <v>6</v>
      </c>
      <c r="C6627" s="2">
        <v>41200.020901952004</v>
      </c>
      <c r="D6627" s="2">
        <v>41260.020833333336</v>
      </c>
      <c r="E6627" s="1">
        <v>24</v>
      </c>
      <c r="F6627" s="2">
        <v>41212.598539867948</v>
      </c>
      <c r="G6627" s="1">
        <v>0</v>
      </c>
      <c r="H6627" s="32">
        <f>IFERROR(HOUR(Table1[[#This Row],[Cancel Date/time]])+MINUTE(Table1[[#This Row],[Cancel Date/time]])/60,"not cancelled")</f>
        <v>14.35</v>
      </c>
      <c r="I6627" s="47">
        <f>IFERROR(ROUND(Table1[[#This Row],[cancellation time decimal]],0),"not cancelled")</f>
        <v>14</v>
      </c>
      <c r="J6627" s="10">
        <f>IFERROR(MOD(Table1[[#This Row],[cancellation hour rounded]],24),"not cancelled")</f>
        <v>14</v>
      </c>
      <c r="K6627" s="32">
        <f>1/Table1[[#This Row],[Duration (Time between doses '[in hours'])]]</f>
        <v>4.1666666666666664E-2</v>
      </c>
      <c r="L6627" s="33">
        <f>Table1[[#This Row],[number doses per hour]]*INDEX(Table2[price per dose],Table1[[#This Row],[Drug ID]])</f>
        <v>0.35218749999999999</v>
      </c>
      <c r="M6627" s="11" t="b">
        <f>AND(Table1[[#This Row],[hour of cancellation 0 to 23]]&gt;=0,Table1[[#This Row],[hour of cancellation 0 to 23]]&lt;=23)</f>
        <v>1</v>
      </c>
    </row>
    <row r="6628" spans="1:13" x14ac:dyDescent="0.3">
      <c r="A6628" s="1">
        <v>6627</v>
      </c>
      <c r="B6628" s="1">
        <v>6</v>
      </c>
      <c r="C6628" s="2">
        <v>41200.182639226303</v>
      </c>
      <c r="D6628" s="2">
        <v>41260.182638888888</v>
      </c>
      <c r="E6628" s="1">
        <v>24</v>
      </c>
      <c r="F6628" s="2">
        <v>41201.88325590462</v>
      </c>
      <c r="G6628" s="1">
        <v>0</v>
      </c>
      <c r="H6628" s="32">
        <f>IFERROR(HOUR(Table1[[#This Row],[Cancel Date/time]])+MINUTE(Table1[[#This Row],[Cancel Date/time]])/60,"not cancelled")</f>
        <v>21.183333333333334</v>
      </c>
      <c r="I6628" s="47">
        <f>IFERROR(ROUND(Table1[[#This Row],[cancellation time decimal]],0),"not cancelled")</f>
        <v>21</v>
      </c>
      <c r="J6628" s="10">
        <f>IFERROR(MOD(Table1[[#This Row],[cancellation hour rounded]],24),"not cancelled")</f>
        <v>21</v>
      </c>
      <c r="K6628" s="32">
        <f>1/Table1[[#This Row],[Duration (Time between doses '[in hours'])]]</f>
        <v>4.1666666666666664E-2</v>
      </c>
      <c r="L6628" s="33">
        <f>Table1[[#This Row],[number doses per hour]]*INDEX(Table2[price per dose],Table1[[#This Row],[Drug ID]])</f>
        <v>0.35218749999999999</v>
      </c>
      <c r="M6628" s="11" t="b">
        <f>AND(Table1[[#This Row],[hour of cancellation 0 to 23]]&gt;=0,Table1[[#This Row],[hour of cancellation 0 to 23]]&lt;=23)</f>
        <v>1</v>
      </c>
    </row>
    <row r="6629" spans="1:13" x14ac:dyDescent="0.3">
      <c r="A6629" s="1">
        <v>6628</v>
      </c>
      <c r="B6629" s="1">
        <v>11</v>
      </c>
      <c r="C6629" s="2">
        <v>41200.286224157608</v>
      </c>
      <c r="D6629" s="2">
        <v>41260.286111111112</v>
      </c>
      <c r="E6629" s="1">
        <v>1</v>
      </c>
      <c r="F6629" s="2">
        <v>41207.320241698377</v>
      </c>
      <c r="G6629" s="1">
        <v>3</v>
      </c>
      <c r="H6629" s="32">
        <f>IFERROR(HOUR(Table1[[#This Row],[Cancel Date/time]])+MINUTE(Table1[[#This Row],[Cancel Date/time]])/60,"not cancelled")</f>
        <v>7.6833333333333336</v>
      </c>
      <c r="I6629" s="47">
        <f>IFERROR(ROUND(Table1[[#This Row],[cancellation time decimal]],0),"not cancelled")</f>
        <v>8</v>
      </c>
      <c r="J6629" s="10">
        <f>IFERROR(MOD(Table1[[#This Row],[cancellation hour rounded]],24),"not cancelled")</f>
        <v>8</v>
      </c>
      <c r="K6629" s="32">
        <f>1/Table1[[#This Row],[Duration (Time between doses '[in hours'])]]</f>
        <v>1</v>
      </c>
      <c r="L6629" s="33">
        <f>Table1[[#This Row],[number doses per hour]]*INDEX(Table2[price per dose],Table1[[#This Row],[Drug ID]])</f>
        <v>1</v>
      </c>
      <c r="M6629" s="11" t="b">
        <f>AND(Table1[[#This Row],[hour of cancellation 0 to 23]]&gt;=0,Table1[[#This Row],[hour of cancellation 0 to 23]]&lt;=23)</f>
        <v>1</v>
      </c>
    </row>
    <row r="6630" spans="1:13" x14ac:dyDescent="0.3">
      <c r="A6630" s="1">
        <v>6629</v>
      </c>
      <c r="B6630" s="1">
        <v>5</v>
      </c>
      <c r="C6630" s="2">
        <v>41200.329056462193</v>
      </c>
      <c r="D6630" s="2">
        <v>41260.328472222223</v>
      </c>
      <c r="E6630" s="1">
        <v>24</v>
      </c>
      <c r="F6630" s="2">
        <v>41202.381903499198</v>
      </c>
      <c r="G6630" s="1">
        <v>0</v>
      </c>
      <c r="H6630" s="32">
        <f>IFERROR(HOUR(Table1[[#This Row],[Cancel Date/time]])+MINUTE(Table1[[#This Row],[Cancel Date/time]])/60,"not cancelled")</f>
        <v>9.15</v>
      </c>
      <c r="I6630" s="47">
        <f>IFERROR(ROUND(Table1[[#This Row],[cancellation time decimal]],0),"not cancelled")</f>
        <v>9</v>
      </c>
      <c r="J6630" s="10">
        <f>IFERROR(MOD(Table1[[#This Row],[cancellation hour rounded]],24),"not cancelled")</f>
        <v>9</v>
      </c>
      <c r="K6630" s="32">
        <f>1/Table1[[#This Row],[Duration (Time between doses '[in hours'])]]</f>
        <v>4.1666666666666664E-2</v>
      </c>
      <c r="L6630" s="33">
        <f>Table1[[#This Row],[number doses per hour]]*INDEX(Table2[price per dose],Table1[[#This Row],[Drug ID]])</f>
        <v>0.2815833333333333</v>
      </c>
      <c r="M6630" s="11" t="b">
        <f>AND(Table1[[#This Row],[hour of cancellation 0 to 23]]&gt;=0,Table1[[#This Row],[hour of cancellation 0 to 23]]&lt;=23)</f>
        <v>1</v>
      </c>
    </row>
    <row r="6631" spans="1:13" x14ac:dyDescent="0.3">
      <c r="A6631" s="1">
        <v>6630</v>
      </c>
      <c r="B6631" s="1">
        <v>2</v>
      </c>
      <c r="C6631" s="2">
        <v>41200.362696264441</v>
      </c>
      <c r="D6631" s="2">
        <v>41260.362500000003</v>
      </c>
      <c r="E6631" s="1">
        <v>10</v>
      </c>
      <c r="F6631" s="2">
        <v>41201.742235875201</v>
      </c>
      <c r="G6631" s="1">
        <v>0</v>
      </c>
      <c r="H6631" s="32">
        <f>IFERROR(HOUR(Table1[[#This Row],[Cancel Date/time]])+MINUTE(Table1[[#This Row],[Cancel Date/time]])/60,"not cancelled")</f>
        <v>17.8</v>
      </c>
      <c r="I6631" s="47">
        <f>IFERROR(ROUND(Table1[[#This Row],[cancellation time decimal]],0),"not cancelled")</f>
        <v>18</v>
      </c>
      <c r="J6631" s="10">
        <f>IFERROR(MOD(Table1[[#This Row],[cancellation hour rounded]],24),"not cancelled")</f>
        <v>18</v>
      </c>
      <c r="K6631" s="32">
        <f>1/Table1[[#This Row],[Duration (Time between doses '[in hours'])]]</f>
        <v>0.1</v>
      </c>
      <c r="L6631" s="33">
        <f>Table1[[#This Row],[number doses per hour]]*INDEX(Table2[price per dose],Table1[[#This Row],[Drug ID]])</f>
        <v>0.84959999999999969</v>
      </c>
      <c r="M6631" s="11" t="b">
        <f>AND(Table1[[#This Row],[hour of cancellation 0 to 23]]&gt;=0,Table1[[#This Row],[hour of cancellation 0 to 23]]&lt;=23)</f>
        <v>1</v>
      </c>
    </row>
    <row r="6632" spans="1:13" x14ac:dyDescent="0.3">
      <c r="A6632" s="1">
        <v>6631</v>
      </c>
      <c r="B6632" s="1">
        <v>4</v>
      </c>
      <c r="C6632" s="2">
        <v>41200.391367702163</v>
      </c>
      <c r="D6632" s="2">
        <v>41260.390972222223</v>
      </c>
      <c r="E6632" s="1">
        <v>12</v>
      </c>
      <c r="F6632" s="2">
        <v>41201.564528715986</v>
      </c>
      <c r="G6632" s="1">
        <v>0</v>
      </c>
      <c r="H6632" s="32">
        <f>IFERROR(HOUR(Table1[[#This Row],[Cancel Date/time]])+MINUTE(Table1[[#This Row],[Cancel Date/time]])/60,"not cancelled")</f>
        <v>13.533333333333333</v>
      </c>
      <c r="I6632" s="47">
        <f>IFERROR(ROUND(Table1[[#This Row],[cancellation time decimal]],0),"not cancelled")</f>
        <v>14</v>
      </c>
      <c r="J6632" s="10">
        <f>IFERROR(MOD(Table1[[#This Row],[cancellation hour rounded]],24),"not cancelled")</f>
        <v>14</v>
      </c>
      <c r="K6632" s="32">
        <f>1/Table1[[#This Row],[Duration (Time between doses '[in hours'])]]</f>
        <v>8.3333333333333329E-2</v>
      </c>
      <c r="L6632" s="33">
        <f>Table1[[#This Row],[number doses per hour]]*INDEX(Table2[price per dose],Table1[[#This Row],[Drug ID]])</f>
        <v>1.448055119047619</v>
      </c>
      <c r="M6632" s="11" t="b">
        <f>AND(Table1[[#This Row],[hour of cancellation 0 to 23]]&gt;=0,Table1[[#This Row],[hour of cancellation 0 to 23]]&lt;=23)</f>
        <v>1</v>
      </c>
    </row>
    <row r="6633" spans="1:13" x14ac:dyDescent="0.3">
      <c r="A6633" s="1">
        <v>6632</v>
      </c>
      <c r="B6633" s="1">
        <v>5</v>
      </c>
      <c r="C6633" s="2">
        <v>41200.45884855566</v>
      </c>
      <c r="D6633" s="2">
        <v>41260.458333333336</v>
      </c>
      <c r="E6633" s="1">
        <v>24</v>
      </c>
      <c r="F6633" s="2">
        <v>41204.540163756537</v>
      </c>
      <c r="G6633" s="1">
        <v>0</v>
      </c>
      <c r="H6633" s="32">
        <f>IFERROR(HOUR(Table1[[#This Row],[Cancel Date/time]])+MINUTE(Table1[[#This Row],[Cancel Date/time]])/60,"not cancelled")</f>
        <v>12.95</v>
      </c>
      <c r="I6633" s="47">
        <f>IFERROR(ROUND(Table1[[#This Row],[cancellation time decimal]],0),"not cancelled")</f>
        <v>13</v>
      </c>
      <c r="J6633" s="10">
        <f>IFERROR(MOD(Table1[[#This Row],[cancellation hour rounded]],24),"not cancelled")</f>
        <v>13</v>
      </c>
      <c r="K6633" s="32">
        <f>1/Table1[[#This Row],[Duration (Time between doses '[in hours'])]]</f>
        <v>4.1666666666666664E-2</v>
      </c>
      <c r="L6633" s="33">
        <f>Table1[[#This Row],[number doses per hour]]*INDEX(Table2[price per dose],Table1[[#This Row],[Drug ID]])</f>
        <v>0.2815833333333333</v>
      </c>
      <c r="M6633" s="11" t="b">
        <f>AND(Table1[[#This Row],[hour of cancellation 0 to 23]]&gt;=0,Table1[[#This Row],[hour of cancellation 0 to 23]]&lt;=23)</f>
        <v>1</v>
      </c>
    </row>
    <row r="6634" spans="1:13" hidden="1" x14ac:dyDescent="0.3">
      <c r="A6634" s="1">
        <v>6633</v>
      </c>
      <c r="B6634" s="1">
        <v>7</v>
      </c>
      <c r="C6634" s="2">
        <v>41200.52577878187</v>
      </c>
      <c r="D6634" s="2">
        <v>41203.108978174387</v>
      </c>
      <c r="E6634" s="1">
        <v>24</v>
      </c>
      <c r="F6634" s="2" t="s">
        <v>5</v>
      </c>
      <c r="G6634" s="1">
        <v>0</v>
      </c>
      <c r="H6634" s="32" t="str">
        <f>IFERROR(HOUR(Table1[[#This Row],[Cancel Date/time]])+MINUTE(Table1[[#This Row],[Cancel Date/time]])/60,"not cancelled")</f>
        <v>not cancelled</v>
      </c>
      <c r="I6634" s="47" t="str">
        <f>IFERROR(ROUND(Table1[[#This Row],[cancellation time decimal]],0),"not cancelled")</f>
        <v>not cancelled</v>
      </c>
      <c r="J6634" s="10" t="str">
        <f>IFERROR(MOD(Table1[[#This Row],[cancellation hour rounded]],24),"not cancelled")</f>
        <v>not cancelled</v>
      </c>
      <c r="K6634" s="32">
        <f>1/Table1[[#This Row],[Duration (Time between doses '[in hours'])]]</f>
        <v>4.1666666666666664E-2</v>
      </c>
      <c r="L6634" s="33">
        <f>Table1[[#This Row],[number doses per hour]]*INDEX(Table2[price per dose],Table1[[#This Row],[Drug ID]])</f>
        <v>1.2958049999999997</v>
      </c>
      <c r="M6634" s="11" t="b">
        <f>AND(Table1[[#This Row],[hour of cancellation 0 to 23]]&gt;=0,Table1[[#This Row],[hour of cancellation 0 to 23]]&lt;=23)</f>
        <v>0</v>
      </c>
    </row>
    <row r="6635" spans="1:13" x14ac:dyDescent="0.3">
      <c r="A6635" s="1">
        <v>6634</v>
      </c>
      <c r="B6635" s="1">
        <v>2</v>
      </c>
      <c r="C6635" s="2">
        <v>41200.521099058336</v>
      </c>
      <c r="D6635" s="2">
        <v>41260.520833333336</v>
      </c>
      <c r="E6635" s="1">
        <v>10</v>
      </c>
      <c r="F6635" s="2">
        <v>41201.533911028513</v>
      </c>
      <c r="G6635" s="1">
        <v>0</v>
      </c>
      <c r="H6635" s="32">
        <f>IFERROR(HOUR(Table1[[#This Row],[Cancel Date/time]])+MINUTE(Table1[[#This Row],[Cancel Date/time]])/60,"not cancelled")</f>
        <v>12.8</v>
      </c>
      <c r="I6635" s="47">
        <f>IFERROR(ROUND(Table1[[#This Row],[cancellation time decimal]],0),"not cancelled")</f>
        <v>13</v>
      </c>
      <c r="J6635" s="10">
        <f>IFERROR(MOD(Table1[[#This Row],[cancellation hour rounded]],24),"not cancelled")</f>
        <v>13</v>
      </c>
      <c r="K6635" s="32">
        <f>1/Table1[[#This Row],[Duration (Time between doses '[in hours'])]]</f>
        <v>0.1</v>
      </c>
      <c r="L6635" s="33">
        <f>Table1[[#This Row],[number doses per hour]]*INDEX(Table2[price per dose],Table1[[#This Row],[Drug ID]])</f>
        <v>0.84959999999999969</v>
      </c>
      <c r="M6635" s="11" t="b">
        <f>AND(Table1[[#This Row],[hour of cancellation 0 to 23]]&gt;=0,Table1[[#This Row],[hour of cancellation 0 to 23]]&lt;=23)</f>
        <v>1</v>
      </c>
    </row>
    <row r="6636" spans="1:13" x14ac:dyDescent="0.3">
      <c r="A6636" s="1">
        <v>6635</v>
      </c>
      <c r="B6636" s="1">
        <v>1</v>
      </c>
      <c r="C6636" s="2">
        <v>41200.704452783531</v>
      </c>
      <c r="D6636" s="2">
        <v>41260.704166666663</v>
      </c>
      <c r="E6636" s="1">
        <v>12</v>
      </c>
      <c r="F6636" s="2">
        <v>41201.649835107863</v>
      </c>
      <c r="G6636" s="1">
        <v>0</v>
      </c>
      <c r="H6636" s="32">
        <f>IFERROR(HOUR(Table1[[#This Row],[Cancel Date/time]])+MINUTE(Table1[[#This Row],[Cancel Date/time]])/60,"not cancelled")</f>
        <v>15.583333333333334</v>
      </c>
      <c r="I6636" s="47">
        <f>IFERROR(ROUND(Table1[[#This Row],[cancellation time decimal]],0),"not cancelled")</f>
        <v>16</v>
      </c>
      <c r="J6636" s="10">
        <f>IFERROR(MOD(Table1[[#This Row],[cancellation hour rounded]],24),"not cancelled")</f>
        <v>16</v>
      </c>
      <c r="K6636" s="32">
        <f>1/Table1[[#This Row],[Duration (Time between doses '[in hours'])]]</f>
        <v>8.3333333333333329E-2</v>
      </c>
      <c r="L6636" s="33">
        <f>Table1[[#This Row],[number doses per hour]]*INDEX(Table2[price per dose],Table1[[#This Row],[Drug ID]])</f>
        <v>0.56619444444444444</v>
      </c>
      <c r="M6636" s="11" t="b">
        <f>AND(Table1[[#This Row],[hour of cancellation 0 to 23]]&gt;=0,Table1[[#This Row],[hour of cancellation 0 to 23]]&lt;=23)</f>
        <v>1</v>
      </c>
    </row>
    <row r="6637" spans="1:13" x14ac:dyDescent="0.3">
      <c r="A6637" s="1">
        <v>6636</v>
      </c>
      <c r="B6637" s="1">
        <v>1</v>
      </c>
      <c r="C6637" s="2">
        <v>41200.672198591026</v>
      </c>
      <c r="D6637" s="2">
        <v>41260.671527777777</v>
      </c>
      <c r="E6637" s="1">
        <v>8</v>
      </c>
      <c r="F6637" s="2">
        <v>41201.837352411007</v>
      </c>
      <c r="G6637" s="1">
        <v>0</v>
      </c>
      <c r="H6637" s="32">
        <f>IFERROR(HOUR(Table1[[#This Row],[Cancel Date/time]])+MINUTE(Table1[[#This Row],[Cancel Date/time]])/60,"not cancelled")</f>
        <v>20.083333333333332</v>
      </c>
      <c r="I6637" s="47">
        <f>IFERROR(ROUND(Table1[[#This Row],[cancellation time decimal]],0),"not cancelled")</f>
        <v>20</v>
      </c>
      <c r="J6637" s="10">
        <f>IFERROR(MOD(Table1[[#This Row],[cancellation hour rounded]],24),"not cancelled")</f>
        <v>20</v>
      </c>
      <c r="K6637" s="32">
        <f>1/Table1[[#This Row],[Duration (Time between doses '[in hours'])]]</f>
        <v>0.125</v>
      </c>
      <c r="L6637" s="33">
        <f>Table1[[#This Row],[number doses per hour]]*INDEX(Table2[price per dose],Table1[[#This Row],[Drug ID]])</f>
        <v>0.84929166666666667</v>
      </c>
      <c r="M6637" s="11" t="b">
        <f>AND(Table1[[#This Row],[hour of cancellation 0 to 23]]&gt;=0,Table1[[#This Row],[hour of cancellation 0 to 23]]&lt;=23)</f>
        <v>1</v>
      </c>
    </row>
    <row r="6638" spans="1:13" x14ac:dyDescent="0.3">
      <c r="A6638" s="1">
        <v>6637</v>
      </c>
      <c r="B6638" s="1">
        <v>5</v>
      </c>
      <c r="C6638" s="2">
        <v>41200.763533039877</v>
      </c>
      <c r="D6638" s="2">
        <v>41260.763194444444</v>
      </c>
      <c r="E6638" s="1">
        <v>24</v>
      </c>
      <c r="F6638" s="2">
        <v>41203.477776008236</v>
      </c>
      <c r="G6638" s="1">
        <v>0</v>
      </c>
      <c r="H6638" s="32">
        <f>IFERROR(HOUR(Table1[[#This Row],[Cancel Date/time]])+MINUTE(Table1[[#This Row],[Cancel Date/time]])/60,"not cancelled")</f>
        <v>11.466666666666667</v>
      </c>
      <c r="I6638" s="47">
        <f>IFERROR(ROUND(Table1[[#This Row],[cancellation time decimal]],0),"not cancelled")</f>
        <v>11</v>
      </c>
      <c r="J6638" s="10">
        <f>IFERROR(MOD(Table1[[#This Row],[cancellation hour rounded]],24),"not cancelled")</f>
        <v>11</v>
      </c>
      <c r="K6638" s="32">
        <f>1/Table1[[#This Row],[Duration (Time between doses '[in hours'])]]</f>
        <v>4.1666666666666664E-2</v>
      </c>
      <c r="L6638" s="33">
        <f>Table1[[#This Row],[number doses per hour]]*INDEX(Table2[price per dose],Table1[[#This Row],[Drug ID]])</f>
        <v>0.2815833333333333</v>
      </c>
      <c r="M6638" s="11" t="b">
        <f>AND(Table1[[#This Row],[hour of cancellation 0 to 23]]&gt;=0,Table1[[#This Row],[hour of cancellation 0 to 23]]&lt;=23)</f>
        <v>1</v>
      </c>
    </row>
    <row r="6639" spans="1:13" x14ac:dyDescent="0.3">
      <c r="A6639" s="1">
        <v>6638</v>
      </c>
      <c r="B6639" s="1">
        <v>4</v>
      </c>
      <c r="C6639" s="2">
        <v>41200.78425774254</v>
      </c>
      <c r="D6639" s="2">
        <v>41260.78402777778</v>
      </c>
      <c r="E6639" s="1">
        <v>12</v>
      </c>
      <c r="F6639" s="2">
        <v>41202.482547344451</v>
      </c>
      <c r="G6639" s="1">
        <v>0</v>
      </c>
      <c r="H6639" s="32">
        <f>IFERROR(HOUR(Table1[[#This Row],[Cancel Date/time]])+MINUTE(Table1[[#This Row],[Cancel Date/time]])/60,"not cancelled")</f>
        <v>11.566666666666666</v>
      </c>
      <c r="I6639" s="47">
        <f>IFERROR(ROUND(Table1[[#This Row],[cancellation time decimal]],0),"not cancelled")</f>
        <v>12</v>
      </c>
      <c r="J6639" s="10">
        <f>IFERROR(MOD(Table1[[#This Row],[cancellation hour rounded]],24),"not cancelled")</f>
        <v>12</v>
      </c>
      <c r="K6639" s="32">
        <f>1/Table1[[#This Row],[Duration (Time between doses '[in hours'])]]</f>
        <v>8.3333333333333329E-2</v>
      </c>
      <c r="L6639" s="33">
        <f>Table1[[#This Row],[number doses per hour]]*INDEX(Table2[price per dose],Table1[[#This Row],[Drug ID]])</f>
        <v>1.448055119047619</v>
      </c>
      <c r="M6639" s="11" t="b">
        <f>AND(Table1[[#This Row],[hour of cancellation 0 to 23]]&gt;=0,Table1[[#This Row],[hour of cancellation 0 to 23]]&lt;=23)</f>
        <v>1</v>
      </c>
    </row>
    <row r="6640" spans="1:13" x14ac:dyDescent="0.3">
      <c r="A6640" s="1">
        <v>6639</v>
      </c>
      <c r="B6640" s="1">
        <v>1</v>
      </c>
      <c r="C6640" s="2">
        <v>41200.78946319579</v>
      </c>
      <c r="D6640" s="2">
        <v>41260.788888888892</v>
      </c>
      <c r="E6640" s="1">
        <v>12</v>
      </c>
      <c r="F6640" s="2">
        <v>41201.593381093626</v>
      </c>
      <c r="G6640" s="1">
        <v>0</v>
      </c>
      <c r="H6640" s="32">
        <f>IFERROR(HOUR(Table1[[#This Row],[Cancel Date/time]])+MINUTE(Table1[[#This Row],[Cancel Date/time]])/60,"not cancelled")</f>
        <v>14.233333333333333</v>
      </c>
      <c r="I6640" s="47">
        <f>IFERROR(ROUND(Table1[[#This Row],[cancellation time decimal]],0),"not cancelled")</f>
        <v>14</v>
      </c>
      <c r="J6640" s="10">
        <f>IFERROR(MOD(Table1[[#This Row],[cancellation hour rounded]],24),"not cancelled")</f>
        <v>14</v>
      </c>
      <c r="K6640" s="32">
        <f>1/Table1[[#This Row],[Duration (Time between doses '[in hours'])]]</f>
        <v>8.3333333333333329E-2</v>
      </c>
      <c r="L6640" s="33">
        <f>Table1[[#This Row],[number doses per hour]]*INDEX(Table2[price per dose],Table1[[#This Row],[Drug ID]])</f>
        <v>0.56619444444444444</v>
      </c>
      <c r="M6640" s="11" t="b">
        <f>AND(Table1[[#This Row],[hour of cancellation 0 to 23]]&gt;=0,Table1[[#This Row],[hour of cancellation 0 to 23]]&lt;=23)</f>
        <v>1</v>
      </c>
    </row>
    <row r="6641" spans="1:13" x14ac:dyDescent="0.3">
      <c r="A6641" s="1">
        <v>6640</v>
      </c>
      <c r="B6641" s="1">
        <v>2</v>
      </c>
      <c r="C6641" s="2">
        <v>41200.800701453678</v>
      </c>
      <c r="D6641" s="2">
        <v>41260.800694444442</v>
      </c>
      <c r="E6641" s="1">
        <v>10</v>
      </c>
      <c r="F6641" s="2">
        <v>41202.469957288224</v>
      </c>
      <c r="G6641" s="1">
        <v>0</v>
      </c>
      <c r="H6641" s="32">
        <f>IFERROR(HOUR(Table1[[#This Row],[Cancel Date/time]])+MINUTE(Table1[[#This Row],[Cancel Date/time]])/60,"not cancelled")</f>
        <v>11.266666666666667</v>
      </c>
      <c r="I6641" s="47">
        <f>IFERROR(ROUND(Table1[[#This Row],[cancellation time decimal]],0),"not cancelled")</f>
        <v>11</v>
      </c>
      <c r="J6641" s="10">
        <f>IFERROR(MOD(Table1[[#This Row],[cancellation hour rounded]],24),"not cancelled")</f>
        <v>11</v>
      </c>
      <c r="K6641" s="32">
        <f>1/Table1[[#This Row],[Duration (Time between doses '[in hours'])]]</f>
        <v>0.1</v>
      </c>
      <c r="L6641" s="33">
        <f>Table1[[#This Row],[number doses per hour]]*INDEX(Table2[price per dose],Table1[[#This Row],[Drug ID]])</f>
        <v>0.84959999999999969</v>
      </c>
      <c r="M6641" s="11" t="b">
        <f>AND(Table1[[#This Row],[hour of cancellation 0 to 23]]&gt;=0,Table1[[#This Row],[hour of cancellation 0 to 23]]&lt;=23)</f>
        <v>1</v>
      </c>
    </row>
    <row r="6642" spans="1:13" hidden="1" x14ac:dyDescent="0.3">
      <c r="A6642" s="1">
        <v>6641</v>
      </c>
      <c r="B6642" s="1">
        <v>6</v>
      </c>
      <c r="C6642" s="2">
        <v>41200.85722024391</v>
      </c>
      <c r="D6642" s="2">
        <v>41204.523350633681</v>
      </c>
      <c r="E6642" s="1">
        <v>24</v>
      </c>
      <c r="F6642" s="2" t="s">
        <v>5</v>
      </c>
      <c r="G6642" s="1">
        <v>0</v>
      </c>
      <c r="H6642" s="32" t="str">
        <f>IFERROR(HOUR(Table1[[#This Row],[Cancel Date/time]])+MINUTE(Table1[[#This Row],[Cancel Date/time]])/60,"not cancelled")</f>
        <v>not cancelled</v>
      </c>
      <c r="I6642" s="47" t="str">
        <f>IFERROR(ROUND(Table1[[#This Row],[cancellation time decimal]],0),"not cancelled")</f>
        <v>not cancelled</v>
      </c>
      <c r="J6642" s="10" t="str">
        <f>IFERROR(MOD(Table1[[#This Row],[cancellation hour rounded]],24),"not cancelled")</f>
        <v>not cancelled</v>
      </c>
      <c r="K6642" s="32">
        <f>1/Table1[[#This Row],[Duration (Time between doses '[in hours'])]]</f>
        <v>4.1666666666666664E-2</v>
      </c>
      <c r="L6642" s="33">
        <f>Table1[[#This Row],[number doses per hour]]*INDEX(Table2[price per dose],Table1[[#This Row],[Drug ID]])</f>
        <v>0.35218749999999999</v>
      </c>
      <c r="M6642" s="11" t="b">
        <f>AND(Table1[[#This Row],[hour of cancellation 0 to 23]]&gt;=0,Table1[[#This Row],[hour of cancellation 0 to 23]]&lt;=23)</f>
        <v>0</v>
      </c>
    </row>
    <row r="6643" spans="1:13" x14ac:dyDescent="0.3">
      <c r="A6643" s="1">
        <v>6642</v>
      </c>
      <c r="B6643" s="1">
        <v>6</v>
      </c>
      <c r="C6643" s="2">
        <v>41200.838673121376</v>
      </c>
      <c r="D6643" s="2">
        <v>41260.838194444448</v>
      </c>
      <c r="E6643" s="1">
        <v>24</v>
      </c>
      <c r="F6643" s="2">
        <v>41207.46393077993</v>
      </c>
      <c r="G6643" s="1">
        <v>0</v>
      </c>
      <c r="H6643" s="32">
        <f>IFERROR(HOUR(Table1[[#This Row],[Cancel Date/time]])+MINUTE(Table1[[#This Row],[Cancel Date/time]])/60,"not cancelled")</f>
        <v>11.133333333333333</v>
      </c>
      <c r="I6643" s="47">
        <f>IFERROR(ROUND(Table1[[#This Row],[cancellation time decimal]],0),"not cancelled")</f>
        <v>11</v>
      </c>
      <c r="J6643" s="10">
        <f>IFERROR(MOD(Table1[[#This Row],[cancellation hour rounded]],24),"not cancelled")</f>
        <v>11</v>
      </c>
      <c r="K6643" s="32">
        <f>1/Table1[[#This Row],[Duration (Time between doses '[in hours'])]]</f>
        <v>4.1666666666666664E-2</v>
      </c>
      <c r="L6643" s="33">
        <f>Table1[[#This Row],[number doses per hour]]*INDEX(Table2[price per dose],Table1[[#This Row],[Drug ID]])</f>
        <v>0.35218749999999999</v>
      </c>
      <c r="M6643" s="11" t="b">
        <f>AND(Table1[[#This Row],[hour of cancellation 0 to 23]]&gt;=0,Table1[[#This Row],[hour of cancellation 0 to 23]]&lt;=23)</f>
        <v>1</v>
      </c>
    </row>
    <row r="6644" spans="1:13" x14ac:dyDescent="0.3">
      <c r="A6644" s="1">
        <v>6643</v>
      </c>
      <c r="B6644" s="1">
        <v>1</v>
      </c>
      <c r="C6644" s="2">
        <v>41201.023925984075</v>
      </c>
      <c r="D6644" s="2">
        <v>41261.023611111108</v>
      </c>
      <c r="E6644" s="1">
        <v>12</v>
      </c>
      <c r="F6644" s="2">
        <v>41201.527415221215</v>
      </c>
      <c r="G6644" s="1">
        <v>0</v>
      </c>
      <c r="H6644" s="32">
        <f>IFERROR(HOUR(Table1[[#This Row],[Cancel Date/time]])+MINUTE(Table1[[#This Row],[Cancel Date/time]])/60,"not cancelled")</f>
        <v>12.65</v>
      </c>
      <c r="I6644" s="47">
        <f>IFERROR(ROUND(Table1[[#This Row],[cancellation time decimal]],0),"not cancelled")</f>
        <v>13</v>
      </c>
      <c r="J6644" s="10">
        <f>IFERROR(MOD(Table1[[#This Row],[cancellation hour rounded]],24),"not cancelled")</f>
        <v>13</v>
      </c>
      <c r="K6644" s="32">
        <f>1/Table1[[#This Row],[Duration (Time between doses '[in hours'])]]</f>
        <v>8.3333333333333329E-2</v>
      </c>
      <c r="L6644" s="33">
        <f>Table1[[#This Row],[number doses per hour]]*INDEX(Table2[price per dose],Table1[[#This Row],[Drug ID]])</f>
        <v>0.56619444444444444</v>
      </c>
      <c r="M6644" s="11" t="b">
        <f>AND(Table1[[#This Row],[hour of cancellation 0 to 23]]&gt;=0,Table1[[#This Row],[hour of cancellation 0 to 23]]&lt;=23)</f>
        <v>1</v>
      </c>
    </row>
    <row r="6645" spans="1:13" x14ac:dyDescent="0.3">
      <c r="A6645" s="1">
        <v>6644</v>
      </c>
      <c r="B6645" s="1">
        <v>1</v>
      </c>
      <c r="C6645" s="2">
        <v>41201.011707477788</v>
      </c>
      <c r="D6645" s="2">
        <v>41261.011111111111</v>
      </c>
      <c r="E6645" s="1">
        <v>12</v>
      </c>
      <c r="F6645" s="2">
        <v>41202.025255120636</v>
      </c>
      <c r="G6645" s="1">
        <v>0</v>
      </c>
      <c r="H6645" s="32">
        <f>IFERROR(HOUR(Table1[[#This Row],[Cancel Date/time]])+MINUTE(Table1[[#This Row],[Cancel Date/time]])/60,"not cancelled")</f>
        <v>0.6</v>
      </c>
      <c r="I6645" s="47">
        <f>IFERROR(ROUND(Table1[[#This Row],[cancellation time decimal]],0),"not cancelled")</f>
        <v>1</v>
      </c>
      <c r="J6645" s="10">
        <f>IFERROR(MOD(Table1[[#This Row],[cancellation hour rounded]],24),"not cancelled")</f>
        <v>1</v>
      </c>
      <c r="K6645" s="32">
        <f>1/Table1[[#This Row],[Duration (Time between doses '[in hours'])]]</f>
        <v>8.3333333333333329E-2</v>
      </c>
      <c r="L6645" s="33">
        <f>Table1[[#This Row],[number doses per hour]]*INDEX(Table2[price per dose],Table1[[#This Row],[Drug ID]])</f>
        <v>0.56619444444444444</v>
      </c>
      <c r="M6645" s="11" t="b">
        <f>AND(Table1[[#This Row],[hour of cancellation 0 to 23]]&gt;=0,Table1[[#This Row],[hour of cancellation 0 to 23]]&lt;=23)</f>
        <v>1</v>
      </c>
    </row>
    <row r="6646" spans="1:13" x14ac:dyDescent="0.3">
      <c r="A6646" s="1">
        <v>6645</v>
      </c>
      <c r="B6646" s="1">
        <v>1</v>
      </c>
      <c r="C6646" s="2">
        <v>41201.059103918094</v>
      </c>
      <c r="D6646" s="2">
        <v>41261.059027777774</v>
      </c>
      <c r="E6646" s="1">
        <v>12</v>
      </c>
      <c r="F6646" s="2">
        <v>41203.417377719452</v>
      </c>
      <c r="G6646" s="1">
        <v>0</v>
      </c>
      <c r="H6646" s="32">
        <f>IFERROR(HOUR(Table1[[#This Row],[Cancel Date/time]])+MINUTE(Table1[[#This Row],[Cancel Date/time]])/60,"not cancelled")</f>
        <v>10.016666666666667</v>
      </c>
      <c r="I6646" s="47">
        <f>IFERROR(ROUND(Table1[[#This Row],[cancellation time decimal]],0),"not cancelled")</f>
        <v>10</v>
      </c>
      <c r="J6646" s="10">
        <f>IFERROR(MOD(Table1[[#This Row],[cancellation hour rounded]],24),"not cancelled")</f>
        <v>10</v>
      </c>
      <c r="K6646" s="32">
        <f>1/Table1[[#This Row],[Duration (Time between doses '[in hours'])]]</f>
        <v>8.3333333333333329E-2</v>
      </c>
      <c r="L6646" s="33">
        <f>Table1[[#This Row],[number doses per hour]]*INDEX(Table2[price per dose],Table1[[#This Row],[Drug ID]])</f>
        <v>0.56619444444444444</v>
      </c>
      <c r="M6646" s="11" t="b">
        <f>AND(Table1[[#This Row],[hour of cancellation 0 to 23]]&gt;=0,Table1[[#This Row],[hour of cancellation 0 to 23]]&lt;=23)</f>
        <v>1</v>
      </c>
    </row>
    <row r="6647" spans="1:13" x14ac:dyDescent="0.3">
      <c r="A6647" s="1">
        <v>6646</v>
      </c>
      <c r="B6647" s="1">
        <v>5</v>
      </c>
      <c r="C6647" s="2">
        <v>41201.226596249842</v>
      </c>
      <c r="D6647" s="2">
        <v>41261.226388888892</v>
      </c>
      <c r="E6647" s="1">
        <v>24</v>
      </c>
      <c r="F6647" s="2">
        <v>41204.444830887973</v>
      </c>
      <c r="G6647" s="1">
        <v>0</v>
      </c>
      <c r="H6647" s="32">
        <f>IFERROR(HOUR(Table1[[#This Row],[Cancel Date/time]])+MINUTE(Table1[[#This Row],[Cancel Date/time]])/60,"not cancelled")</f>
        <v>10.666666666666666</v>
      </c>
      <c r="I6647" s="47">
        <f>IFERROR(ROUND(Table1[[#This Row],[cancellation time decimal]],0),"not cancelled")</f>
        <v>11</v>
      </c>
      <c r="J6647" s="10">
        <f>IFERROR(MOD(Table1[[#This Row],[cancellation hour rounded]],24),"not cancelled")</f>
        <v>11</v>
      </c>
      <c r="K6647" s="32">
        <f>1/Table1[[#This Row],[Duration (Time between doses '[in hours'])]]</f>
        <v>4.1666666666666664E-2</v>
      </c>
      <c r="L6647" s="33">
        <f>Table1[[#This Row],[number doses per hour]]*INDEX(Table2[price per dose],Table1[[#This Row],[Drug ID]])</f>
        <v>0.2815833333333333</v>
      </c>
      <c r="M6647" s="11" t="b">
        <f>AND(Table1[[#This Row],[hour of cancellation 0 to 23]]&gt;=0,Table1[[#This Row],[hour of cancellation 0 to 23]]&lt;=23)</f>
        <v>1</v>
      </c>
    </row>
    <row r="6648" spans="1:13" x14ac:dyDescent="0.3">
      <c r="A6648" s="1">
        <v>6647</v>
      </c>
      <c r="B6648" s="1">
        <v>5</v>
      </c>
      <c r="C6648" s="2">
        <v>41201.223138149777</v>
      </c>
      <c r="D6648" s="2">
        <v>41261.222916666666</v>
      </c>
      <c r="E6648" s="1">
        <v>24</v>
      </c>
      <c r="F6648" s="2">
        <v>41207.420772033111</v>
      </c>
      <c r="G6648" s="1">
        <v>0</v>
      </c>
      <c r="H6648" s="32">
        <f>IFERROR(HOUR(Table1[[#This Row],[Cancel Date/time]])+MINUTE(Table1[[#This Row],[Cancel Date/time]])/60,"not cancelled")</f>
        <v>10.083333333333334</v>
      </c>
      <c r="I6648" s="47">
        <f>IFERROR(ROUND(Table1[[#This Row],[cancellation time decimal]],0),"not cancelled")</f>
        <v>10</v>
      </c>
      <c r="J6648" s="10">
        <f>IFERROR(MOD(Table1[[#This Row],[cancellation hour rounded]],24),"not cancelled")</f>
        <v>10</v>
      </c>
      <c r="K6648" s="32">
        <f>1/Table1[[#This Row],[Duration (Time between doses '[in hours'])]]</f>
        <v>4.1666666666666664E-2</v>
      </c>
      <c r="L6648" s="33">
        <f>Table1[[#This Row],[number doses per hour]]*INDEX(Table2[price per dose],Table1[[#This Row],[Drug ID]])</f>
        <v>0.2815833333333333</v>
      </c>
      <c r="M6648" s="11" t="b">
        <f>AND(Table1[[#This Row],[hour of cancellation 0 to 23]]&gt;=0,Table1[[#This Row],[hour of cancellation 0 to 23]]&lt;=23)</f>
        <v>1</v>
      </c>
    </row>
    <row r="6649" spans="1:13" x14ac:dyDescent="0.3">
      <c r="A6649" s="1">
        <v>6648</v>
      </c>
      <c r="B6649" s="1">
        <v>3</v>
      </c>
      <c r="C6649" s="2">
        <v>41201.345077018806</v>
      </c>
      <c r="D6649" s="2">
        <v>41261.344444444447</v>
      </c>
      <c r="E6649" s="1">
        <v>24</v>
      </c>
      <c r="F6649" s="2">
        <v>41203.463576166781</v>
      </c>
      <c r="G6649" s="1">
        <v>0</v>
      </c>
      <c r="H6649" s="32">
        <f>IFERROR(HOUR(Table1[[#This Row],[Cancel Date/time]])+MINUTE(Table1[[#This Row],[Cancel Date/time]])/60,"not cancelled")</f>
        <v>11.116666666666667</v>
      </c>
      <c r="I6649" s="47">
        <f>IFERROR(ROUND(Table1[[#This Row],[cancellation time decimal]],0),"not cancelled")</f>
        <v>11</v>
      </c>
      <c r="J6649" s="10">
        <f>IFERROR(MOD(Table1[[#This Row],[cancellation hour rounded]],24),"not cancelled")</f>
        <v>11</v>
      </c>
      <c r="K6649" s="32">
        <f>1/Table1[[#This Row],[Duration (Time between doses '[in hours'])]]</f>
        <v>4.1666666666666664E-2</v>
      </c>
      <c r="L6649" s="33">
        <f>Table1[[#This Row],[number doses per hour]]*INDEX(Table2[price per dose],Table1[[#This Row],[Drug ID]])</f>
        <v>0.18133000000000002</v>
      </c>
      <c r="M6649" s="11" t="b">
        <f>AND(Table1[[#This Row],[hour of cancellation 0 to 23]]&gt;=0,Table1[[#This Row],[hour of cancellation 0 to 23]]&lt;=23)</f>
        <v>1</v>
      </c>
    </row>
    <row r="6650" spans="1:13" x14ac:dyDescent="0.3">
      <c r="A6650" s="1">
        <v>6649</v>
      </c>
      <c r="B6650" s="1">
        <v>4</v>
      </c>
      <c r="C6650" s="2">
        <v>41201.426174855442</v>
      </c>
      <c r="D6650" s="2">
        <v>41261.425694444442</v>
      </c>
      <c r="E6650" s="1">
        <v>12</v>
      </c>
      <c r="F6650" s="2">
        <v>41204.495486435822</v>
      </c>
      <c r="G6650" s="1">
        <v>0</v>
      </c>
      <c r="H6650" s="32">
        <f>IFERROR(HOUR(Table1[[#This Row],[Cancel Date/time]])+MINUTE(Table1[[#This Row],[Cancel Date/time]])/60,"not cancelled")</f>
        <v>11.883333333333333</v>
      </c>
      <c r="I6650" s="47">
        <f>IFERROR(ROUND(Table1[[#This Row],[cancellation time decimal]],0),"not cancelled")</f>
        <v>12</v>
      </c>
      <c r="J6650" s="10">
        <f>IFERROR(MOD(Table1[[#This Row],[cancellation hour rounded]],24),"not cancelled")</f>
        <v>12</v>
      </c>
      <c r="K6650" s="32">
        <f>1/Table1[[#This Row],[Duration (Time between doses '[in hours'])]]</f>
        <v>8.3333333333333329E-2</v>
      </c>
      <c r="L6650" s="33">
        <f>Table1[[#This Row],[number doses per hour]]*INDEX(Table2[price per dose],Table1[[#This Row],[Drug ID]])</f>
        <v>1.448055119047619</v>
      </c>
      <c r="M6650" s="11" t="b">
        <f>AND(Table1[[#This Row],[hour of cancellation 0 to 23]]&gt;=0,Table1[[#This Row],[hour of cancellation 0 to 23]]&lt;=23)</f>
        <v>1</v>
      </c>
    </row>
    <row r="6651" spans="1:13" x14ac:dyDescent="0.3">
      <c r="A6651" s="1">
        <v>6650</v>
      </c>
      <c r="B6651" s="1">
        <v>5</v>
      </c>
      <c r="C6651" s="2">
        <v>41201.484301769662</v>
      </c>
      <c r="D6651" s="2">
        <v>41261.484027777777</v>
      </c>
      <c r="E6651" s="1">
        <v>24</v>
      </c>
      <c r="F6651" s="2">
        <v>41205.798341694572</v>
      </c>
      <c r="G6651" s="1">
        <v>0</v>
      </c>
      <c r="H6651" s="32">
        <f>IFERROR(HOUR(Table1[[#This Row],[Cancel Date/time]])+MINUTE(Table1[[#This Row],[Cancel Date/time]])/60,"not cancelled")</f>
        <v>19.149999999999999</v>
      </c>
      <c r="I6651" s="47">
        <f>IFERROR(ROUND(Table1[[#This Row],[cancellation time decimal]],0),"not cancelled")</f>
        <v>19</v>
      </c>
      <c r="J6651" s="10">
        <f>IFERROR(MOD(Table1[[#This Row],[cancellation hour rounded]],24),"not cancelled")</f>
        <v>19</v>
      </c>
      <c r="K6651" s="32">
        <f>1/Table1[[#This Row],[Duration (Time between doses '[in hours'])]]</f>
        <v>4.1666666666666664E-2</v>
      </c>
      <c r="L6651" s="33">
        <f>Table1[[#This Row],[number doses per hour]]*INDEX(Table2[price per dose],Table1[[#This Row],[Drug ID]])</f>
        <v>0.2815833333333333</v>
      </c>
      <c r="M6651" s="11" t="b">
        <f>AND(Table1[[#This Row],[hour of cancellation 0 to 23]]&gt;=0,Table1[[#This Row],[hour of cancellation 0 to 23]]&lt;=23)</f>
        <v>1</v>
      </c>
    </row>
    <row r="6652" spans="1:13" x14ac:dyDescent="0.3">
      <c r="A6652" s="1">
        <v>6651</v>
      </c>
      <c r="B6652" s="1">
        <v>4</v>
      </c>
      <c r="C6652" s="2">
        <v>41201.460757927249</v>
      </c>
      <c r="D6652" s="2">
        <v>41261.460416666669</v>
      </c>
      <c r="E6652" s="1">
        <v>12</v>
      </c>
      <c r="F6652" s="2">
        <v>41204.37889419881</v>
      </c>
      <c r="G6652" s="1">
        <v>0</v>
      </c>
      <c r="H6652" s="32">
        <f>IFERROR(HOUR(Table1[[#This Row],[Cancel Date/time]])+MINUTE(Table1[[#This Row],[Cancel Date/time]])/60,"not cancelled")</f>
        <v>9.0833333333333339</v>
      </c>
      <c r="I6652" s="47">
        <f>IFERROR(ROUND(Table1[[#This Row],[cancellation time decimal]],0),"not cancelled")</f>
        <v>9</v>
      </c>
      <c r="J6652" s="10">
        <f>IFERROR(MOD(Table1[[#This Row],[cancellation hour rounded]],24),"not cancelled")</f>
        <v>9</v>
      </c>
      <c r="K6652" s="32">
        <f>1/Table1[[#This Row],[Duration (Time between doses '[in hours'])]]</f>
        <v>8.3333333333333329E-2</v>
      </c>
      <c r="L6652" s="33">
        <f>Table1[[#This Row],[number doses per hour]]*INDEX(Table2[price per dose],Table1[[#This Row],[Drug ID]])</f>
        <v>1.448055119047619</v>
      </c>
      <c r="M6652" s="11" t="b">
        <f>AND(Table1[[#This Row],[hour of cancellation 0 to 23]]&gt;=0,Table1[[#This Row],[hour of cancellation 0 to 23]]&lt;=23)</f>
        <v>1</v>
      </c>
    </row>
    <row r="6653" spans="1:13" x14ac:dyDescent="0.3">
      <c r="A6653" s="1">
        <v>6652</v>
      </c>
      <c r="B6653" s="1">
        <v>1</v>
      </c>
      <c r="C6653" s="2">
        <v>41201.61050383353</v>
      </c>
      <c r="D6653" s="2">
        <v>41261.61041666667</v>
      </c>
      <c r="E6653" s="1">
        <v>12</v>
      </c>
      <c r="F6653" s="2">
        <v>41202.399651535379</v>
      </c>
      <c r="G6653" s="1">
        <v>0</v>
      </c>
      <c r="H6653" s="32">
        <f>IFERROR(HOUR(Table1[[#This Row],[Cancel Date/time]])+MINUTE(Table1[[#This Row],[Cancel Date/time]])/60,"not cancelled")</f>
        <v>9.5833333333333339</v>
      </c>
      <c r="I6653" s="47">
        <f>IFERROR(ROUND(Table1[[#This Row],[cancellation time decimal]],0),"not cancelled")</f>
        <v>10</v>
      </c>
      <c r="J6653" s="10">
        <f>IFERROR(MOD(Table1[[#This Row],[cancellation hour rounded]],24),"not cancelled")</f>
        <v>10</v>
      </c>
      <c r="K6653" s="32">
        <f>1/Table1[[#This Row],[Duration (Time between doses '[in hours'])]]</f>
        <v>8.3333333333333329E-2</v>
      </c>
      <c r="L6653" s="33">
        <f>Table1[[#This Row],[number doses per hour]]*INDEX(Table2[price per dose],Table1[[#This Row],[Drug ID]])</f>
        <v>0.56619444444444444</v>
      </c>
      <c r="M6653" s="11" t="b">
        <f>AND(Table1[[#This Row],[hour of cancellation 0 to 23]]&gt;=0,Table1[[#This Row],[hour of cancellation 0 to 23]]&lt;=23)</f>
        <v>1</v>
      </c>
    </row>
    <row r="6654" spans="1:13" x14ac:dyDescent="0.3">
      <c r="A6654" s="1">
        <v>6653</v>
      </c>
      <c r="B6654" s="1">
        <v>2</v>
      </c>
      <c r="C6654" s="2">
        <v>41201.657308082336</v>
      </c>
      <c r="D6654" s="2">
        <v>41261.656944444447</v>
      </c>
      <c r="E6654" s="1">
        <v>10</v>
      </c>
      <c r="F6654" s="2">
        <v>41202.497109832868</v>
      </c>
      <c r="G6654" s="1">
        <v>0</v>
      </c>
      <c r="H6654" s="32">
        <f>IFERROR(HOUR(Table1[[#This Row],[Cancel Date/time]])+MINUTE(Table1[[#This Row],[Cancel Date/time]])/60,"not cancelled")</f>
        <v>11.916666666666666</v>
      </c>
      <c r="I6654" s="47">
        <f>IFERROR(ROUND(Table1[[#This Row],[cancellation time decimal]],0),"not cancelled")</f>
        <v>12</v>
      </c>
      <c r="J6654" s="10">
        <f>IFERROR(MOD(Table1[[#This Row],[cancellation hour rounded]],24),"not cancelled")</f>
        <v>12</v>
      </c>
      <c r="K6654" s="32">
        <f>1/Table1[[#This Row],[Duration (Time between doses '[in hours'])]]</f>
        <v>0.1</v>
      </c>
      <c r="L6654" s="33">
        <f>Table1[[#This Row],[number doses per hour]]*INDEX(Table2[price per dose],Table1[[#This Row],[Drug ID]])</f>
        <v>0.84959999999999969</v>
      </c>
      <c r="M6654" s="11" t="b">
        <f>AND(Table1[[#This Row],[hour of cancellation 0 to 23]]&gt;=0,Table1[[#This Row],[hour of cancellation 0 to 23]]&lt;=23)</f>
        <v>1</v>
      </c>
    </row>
    <row r="6655" spans="1:13" x14ac:dyDescent="0.3">
      <c r="A6655" s="1">
        <v>6654</v>
      </c>
      <c r="B6655" s="1">
        <v>10</v>
      </c>
      <c r="C6655" s="2">
        <v>41201.741410482988</v>
      </c>
      <c r="D6655" s="2">
        <v>41261.740972222222</v>
      </c>
      <c r="E6655" s="1">
        <v>1</v>
      </c>
      <c r="F6655" s="2">
        <v>41208.42542097441</v>
      </c>
      <c r="G6655" s="1">
        <v>1</v>
      </c>
      <c r="H6655" s="32">
        <f>IFERROR(HOUR(Table1[[#This Row],[Cancel Date/time]])+MINUTE(Table1[[#This Row],[Cancel Date/time]])/60,"not cancelled")</f>
        <v>10.199999999999999</v>
      </c>
      <c r="I6655" s="47">
        <f>IFERROR(ROUND(Table1[[#This Row],[cancellation time decimal]],0),"not cancelled")</f>
        <v>10</v>
      </c>
      <c r="J6655" s="10">
        <f>IFERROR(MOD(Table1[[#This Row],[cancellation hour rounded]],24),"not cancelled")</f>
        <v>10</v>
      </c>
      <c r="K6655" s="32">
        <f>1/Table1[[#This Row],[Duration (Time between doses '[in hours'])]]</f>
        <v>1</v>
      </c>
      <c r="L6655" s="33">
        <f>Table1[[#This Row],[number doses per hour]]*INDEX(Table2[price per dose],Table1[[#This Row],[Drug ID]])</f>
        <v>2.5716000000000001</v>
      </c>
      <c r="M6655" s="11" t="b">
        <f>AND(Table1[[#This Row],[hour of cancellation 0 to 23]]&gt;=0,Table1[[#This Row],[hour of cancellation 0 to 23]]&lt;=23)</f>
        <v>1</v>
      </c>
    </row>
    <row r="6656" spans="1:13" x14ac:dyDescent="0.3">
      <c r="A6656" s="1">
        <v>6655</v>
      </c>
      <c r="B6656" s="1">
        <v>7</v>
      </c>
      <c r="C6656" s="2">
        <v>41201.791705064396</v>
      </c>
      <c r="D6656" s="2">
        <v>41261.791666666664</v>
      </c>
      <c r="E6656" s="1">
        <v>24</v>
      </c>
      <c r="F6656" s="2">
        <v>41221.334943093796</v>
      </c>
      <c r="G6656" s="1">
        <v>0</v>
      </c>
      <c r="H6656" s="32">
        <f>IFERROR(HOUR(Table1[[#This Row],[Cancel Date/time]])+MINUTE(Table1[[#This Row],[Cancel Date/time]])/60,"not cancelled")</f>
        <v>8.0333333333333332</v>
      </c>
      <c r="I6656" s="47">
        <f>IFERROR(ROUND(Table1[[#This Row],[cancellation time decimal]],0),"not cancelled")</f>
        <v>8</v>
      </c>
      <c r="J6656" s="10">
        <f>IFERROR(MOD(Table1[[#This Row],[cancellation hour rounded]],24),"not cancelled")</f>
        <v>8</v>
      </c>
      <c r="K6656" s="32">
        <f>1/Table1[[#This Row],[Duration (Time between doses '[in hours'])]]</f>
        <v>4.1666666666666664E-2</v>
      </c>
      <c r="L6656" s="33">
        <f>Table1[[#This Row],[number doses per hour]]*INDEX(Table2[price per dose],Table1[[#This Row],[Drug ID]])</f>
        <v>1.2958049999999997</v>
      </c>
      <c r="M6656" s="11" t="b">
        <f>AND(Table1[[#This Row],[hour of cancellation 0 to 23]]&gt;=0,Table1[[#This Row],[hour of cancellation 0 to 23]]&lt;=23)</f>
        <v>1</v>
      </c>
    </row>
    <row r="6657" spans="1:13" x14ac:dyDescent="0.3">
      <c r="A6657" s="1">
        <v>6656</v>
      </c>
      <c r="B6657" s="1">
        <v>1</v>
      </c>
      <c r="C6657" s="2">
        <v>41201.84303140096</v>
      </c>
      <c r="D6657" s="2">
        <v>41261.842361111114</v>
      </c>
      <c r="E6657" s="1">
        <v>12</v>
      </c>
      <c r="F6657" s="2">
        <v>41202.55756414339</v>
      </c>
      <c r="G6657" s="1">
        <v>0</v>
      </c>
      <c r="H6657" s="32">
        <f>IFERROR(HOUR(Table1[[#This Row],[Cancel Date/time]])+MINUTE(Table1[[#This Row],[Cancel Date/time]])/60,"not cancelled")</f>
        <v>13.366666666666667</v>
      </c>
      <c r="I6657" s="47">
        <f>IFERROR(ROUND(Table1[[#This Row],[cancellation time decimal]],0),"not cancelled")</f>
        <v>13</v>
      </c>
      <c r="J6657" s="10">
        <f>IFERROR(MOD(Table1[[#This Row],[cancellation hour rounded]],24),"not cancelled")</f>
        <v>13</v>
      </c>
      <c r="K6657" s="32">
        <f>1/Table1[[#This Row],[Duration (Time between doses '[in hours'])]]</f>
        <v>8.3333333333333329E-2</v>
      </c>
      <c r="L6657" s="33">
        <f>Table1[[#This Row],[number doses per hour]]*INDEX(Table2[price per dose],Table1[[#This Row],[Drug ID]])</f>
        <v>0.56619444444444444</v>
      </c>
      <c r="M6657" s="11" t="b">
        <f>AND(Table1[[#This Row],[hour of cancellation 0 to 23]]&gt;=0,Table1[[#This Row],[hour of cancellation 0 to 23]]&lt;=23)</f>
        <v>1</v>
      </c>
    </row>
    <row r="6658" spans="1:13" x14ac:dyDescent="0.3">
      <c r="A6658" s="1">
        <v>6657</v>
      </c>
      <c r="B6658" s="1">
        <v>5</v>
      </c>
      <c r="C6658" s="2">
        <v>41201.835495813189</v>
      </c>
      <c r="D6658" s="2">
        <v>41261.835416666669</v>
      </c>
      <c r="E6658" s="1">
        <v>24</v>
      </c>
      <c r="F6658" s="2">
        <v>41203.693806379531</v>
      </c>
      <c r="G6658" s="1">
        <v>0</v>
      </c>
      <c r="H6658" s="32">
        <f>IFERROR(HOUR(Table1[[#This Row],[Cancel Date/time]])+MINUTE(Table1[[#This Row],[Cancel Date/time]])/60,"not cancelled")</f>
        <v>16.649999999999999</v>
      </c>
      <c r="I6658" s="47">
        <f>IFERROR(ROUND(Table1[[#This Row],[cancellation time decimal]],0),"not cancelled")</f>
        <v>17</v>
      </c>
      <c r="J6658" s="10">
        <f>IFERROR(MOD(Table1[[#This Row],[cancellation hour rounded]],24),"not cancelled")</f>
        <v>17</v>
      </c>
      <c r="K6658" s="32">
        <f>1/Table1[[#This Row],[Duration (Time between doses '[in hours'])]]</f>
        <v>4.1666666666666664E-2</v>
      </c>
      <c r="L6658" s="33">
        <f>Table1[[#This Row],[number doses per hour]]*INDEX(Table2[price per dose],Table1[[#This Row],[Drug ID]])</f>
        <v>0.2815833333333333</v>
      </c>
      <c r="M6658" s="11" t="b">
        <f>AND(Table1[[#This Row],[hour of cancellation 0 to 23]]&gt;=0,Table1[[#This Row],[hour of cancellation 0 to 23]]&lt;=23)</f>
        <v>1</v>
      </c>
    </row>
    <row r="6659" spans="1:13" x14ac:dyDescent="0.3">
      <c r="A6659" s="1">
        <v>6658</v>
      </c>
      <c r="B6659" s="1">
        <v>1</v>
      </c>
      <c r="C6659" s="2">
        <v>41201.853984303016</v>
      </c>
      <c r="D6659" s="2">
        <v>41261.853472222225</v>
      </c>
      <c r="E6659" s="1">
        <v>12</v>
      </c>
      <c r="F6659" s="2">
        <v>41202.577176405772</v>
      </c>
      <c r="G6659" s="1">
        <v>0</v>
      </c>
      <c r="H6659" s="32">
        <f>IFERROR(HOUR(Table1[[#This Row],[Cancel Date/time]])+MINUTE(Table1[[#This Row],[Cancel Date/time]])/60,"not cancelled")</f>
        <v>13.85</v>
      </c>
      <c r="I6659" s="47">
        <f>IFERROR(ROUND(Table1[[#This Row],[cancellation time decimal]],0),"not cancelled")</f>
        <v>14</v>
      </c>
      <c r="J6659" s="10">
        <f>IFERROR(MOD(Table1[[#This Row],[cancellation hour rounded]],24),"not cancelled")</f>
        <v>14</v>
      </c>
      <c r="K6659" s="32">
        <f>1/Table1[[#This Row],[Duration (Time between doses '[in hours'])]]</f>
        <v>8.3333333333333329E-2</v>
      </c>
      <c r="L6659" s="33">
        <f>Table1[[#This Row],[number doses per hour]]*INDEX(Table2[price per dose],Table1[[#This Row],[Drug ID]])</f>
        <v>0.56619444444444444</v>
      </c>
      <c r="M6659" s="11" t="b">
        <f>AND(Table1[[#This Row],[hour of cancellation 0 to 23]]&gt;=0,Table1[[#This Row],[hour of cancellation 0 to 23]]&lt;=23)</f>
        <v>1</v>
      </c>
    </row>
    <row r="6660" spans="1:13" x14ac:dyDescent="0.3">
      <c r="A6660" s="1">
        <v>6659</v>
      </c>
      <c r="B6660" s="1">
        <v>6</v>
      </c>
      <c r="C6660" s="2">
        <v>41201.854630247675</v>
      </c>
      <c r="D6660" s="2">
        <v>41261.854166666672</v>
      </c>
      <c r="E6660" s="1">
        <v>24</v>
      </c>
      <c r="F6660" s="2">
        <v>41212.434570641883</v>
      </c>
      <c r="G6660" s="1">
        <v>0</v>
      </c>
      <c r="H6660" s="32">
        <f>IFERROR(HOUR(Table1[[#This Row],[Cancel Date/time]])+MINUTE(Table1[[#This Row],[Cancel Date/time]])/60,"not cancelled")</f>
        <v>10.416666666666666</v>
      </c>
      <c r="I6660" s="47">
        <f>IFERROR(ROUND(Table1[[#This Row],[cancellation time decimal]],0),"not cancelled")</f>
        <v>10</v>
      </c>
      <c r="J6660" s="10">
        <f>IFERROR(MOD(Table1[[#This Row],[cancellation hour rounded]],24),"not cancelled")</f>
        <v>10</v>
      </c>
      <c r="K6660" s="32">
        <f>1/Table1[[#This Row],[Duration (Time between doses '[in hours'])]]</f>
        <v>4.1666666666666664E-2</v>
      </c>
      <c r="L6660" s="33">
        <f>Table1[[#This Row],[number doses per hour]]*INDEX(Table2[price per dose],Table1[[#This Row],[Drug ID]])</f>
        <v>0.35218749999999999</v>
      </c>
      <c r="M6660" s="11" t="b">
        <f>AND(Table1[[#This Row],[hour of cancellation 0 to 23]]&gt;=0,Table1[[#This Row],[hour of cancellation 0 to 23]]&lt;=23)</f>
        <v>1</v>
      </c>
    </row>
    <row r="6661" spans="1:13" x14ac:dyDescent="0.3">
      <c r="A6661" s="1">
        <v>6660</v>
      </c>
      <c r="B6661" s="1">
        <v>1</v>
      </c>
      <c r="C6661" s="2">
        <v>41201.857567536877</v>
      </c>
      <c r="D6661" s="2">
        <v>41261.856944444444</v>
      </c>
      <c r="E6661" s="1">
        <v>12</v>
      </c>
      <c r="F6661" s="2">
        <v>41203.422214839586</v>
      </c>
      <c r="G6661" s="1">
        <v>0</v>
      </c>
      <c r="H6661" s="32">
        <f>IFERROR(HOUR(Table1[[#This Row],[Cancel Date/time]])+MINUTE(Table1[[#This Row],[Cancel Date/time]])/60,"not cancelled")</f>
        <v>10.116666666666667</v>
      </c>
      <c r="I6661" s="47">
        <f>IFERROR(ROUND(Table1[[#This Row],[cancellation time decimal]],0),"not cancelled")</f>
        <v>10</v>
      </c>
      <c r="J6661" s="10">
        <f>IFERROR(MOD(Table1[[#This Row],[cancellation hour rounded]],24),"not cancelled")</f>
        <v>10</v>
      </c>
      <c r="K6661" s="32">
        <f>1/Table1[[#This Row],[Duration (Time between doses '[in hours'])]]</f>
        <v>8.3333333333333329E-2</v>
      </c>
      <c r="L6661" s="33">
        <f>Table1[[#This Row],[number doses per hour]]*INDEX(Table2[price per dose],Table1[[#This Row],[Drug ID]])</f>
        <v>0.56619444444444444</v>
      </c>
      <c r="M6661" s="11" t="b">
        <f>AND(Table1[[#This Row],[hour of cancellation 0 to 23]]&gt;=0,Table1[[#This Row],[hour of cancellation 0 to 23]]&lt;=23)</f>
        <v>1</v>
      </c>
    </row>
    <row r="6662" spans="1:13" x14ac:dyDescent="0.3">
      <c r="A6662" s="1">
        <v>6661</v>
      </c>
      <c r="B6662" s="1">
        <v>1</v>
      </c>
      <c r="C6662" s="2">
        <v>41201.864738830431</v>
      </c>
      <c r="D6662" s="2">
        <v>41261.864583333336</v>
      </c>
      <c r="E6662" s="1">
        <v>12</v>
      </c>
      <c r="F6662" s="2">
        <v>41203.35154751654</v>
      </c>
      <c r="G6662" s="1">
        <v>0</v>
      </c>
      <c r="H6662" s="32">
        <f>IFERROR(HOUR(Table1[[#This Row],[Cancel Date/time]])+MINUTE(Table1[[#This Row],[Cancel Date/time]])/60,"not cancelled")</f>
        <v>8.4333333333333336</v>
      </c>
      <c r="I6662" s="47">
        <f>IFERROR(ROUND(Table1[[#This Row],[cancellation time decimal]],0),"not cancelled")</f>
        <v>8</v>
      </c>
      <c r="J6662" s="10">
        <f>IFERROR(MOD(Table1[[#This Row],[cancellation hour rounded]],24),"not cancelled")</f>
        <v>8</v>
      </c>
      <c r="K6662" s="32">
        <f>1/Table1[[#This Row],[Duration (Time between doses '[in hours'])]]</f>
        <v>8.3333333333333329E-2</v>
      </c>
      <c r="L6662" s="33">
        <f>Table1[[#This Row],[number doses per hour]]*INDEX(Table2[price per dose],Table1[[#This Row],[Drug ID]])</f>
        <v>0.56619444444444444</v>
      </c>
      <c r="M6662" s="11" t="b">
        <f>AND(Table1[[#This Row],[hour of cancellation 0 to 23]]&gt;=0,Table1[[#This Row],[hour of cancellation 0 to 23]]&lt;=23)</f>
        <v>1</v>
      </c>
    </row>
    <row r="6663" spans="1:13" x14ac:dyDescent="0.3">
      <c r="A6663" s="1">
        <v>6662</v>
      </c>
      <c r="B6663" s="1">
        <v>4</v>
      </c>
      <c r="C6663" s="2">
        <v>41201.889875926732</v>
      </c>
      <c r="D6663" s="2">
        <v>41261.88958333333</v>
      </c>
      <c r="E6663" s="1">
        <v>12</v>
      </c>
      <c r="F6663" s="2">
        <v>41204.620893146268</v>
      </c>
      <c r="G6663" s="1">
        <v>0</v>
      </c>
      <c r="H6663" s="32">
        <f>IFERROR(HOUR(Table1[[#This Row],[Cancel Date/time]])+MINUTE(Table1[[#This Row],[Cancel Date/time]])/60,"not cancelled")</f>
        <v>14.9</v>
      </c>
      <c r="I6663" s="47">
        <f>IFERROR(ROUND(Table1[[#This Row],[cancellation time decimal]],0),"not cancelled")</f>
        <v>15</v>
      </c>
      <c r="J6663" s="10">
        <f>IFERROR(MOD(Table1[[#This Row],[cancellation hour rounded]],24),"not cancelled")</f>
        <v>15</v>
      </c>
      <c r="K6663" s="32">
        <f>1/Table1[[#This Row],[Duration (Time between doses '[in hours'])]]</f>
        <v>8.3333333333333329E-2</v>
      </c>
      <c r="L6663" s="33">
        <f>Table1[[#This Row],[number doses per hour]]*INDEX(Table2[price per dose],Table1[[#This Row],[Drug ID]])</f>
        <v>1.448055119047619</v>
      </c>
      <c r="M6663" s="11" t="b">
        <f>AND(Table1[[#This Row],[hour of cancellation 0 to 23]]&gt;=0,Table1[[#This Row],[hour of cancellation 0 to 23]]&lt;=23)</f>
        <v>1</v>
      </c>
    </row>
    <row r="6664" spans="1:13" x14ac:dyDescent="0.3">
      <c r="A6664" s="1">
        <v>6663</v>
      </c>
      <c r="B6664" s="1">
        <v>1</v>
      </c>
      <c r="C6664" s="2">
        <v>41201.970863937931</v>
      </c>
      <c r="D6664" s="2">
        <v>41261.970833333333</v>
      </c>
      <c r="E6664" s="1">
        <v>8</v>
      </c>
      <c r="F6664" s="2">
        <v>41202.54553370567</v>
      </c>
      <c r="G6664" s="1">
        <v>0</v>
      </c>
      <c r="H6664" s="32">
        <f>IFERROR(HOUR(Table1[[#This Row],[Cancel Date/time]])+MINUTE(Table1[[#This Row],[Cancel Date/time]])/60,"not cancelled")</f>
        <v>13.083333333333334</v>
      </c>
      <c r="I6664" s="47">
        <f>IFERROR(ROUND(Table1[[#This Row],[cancellation time decimal]],0),"not cancelled")</f>
        <v>13</v>
      </c>
      <c r="J6664" s="10">
        <f>IFERROR(MOD(Table1[[#This Row],[cancellation hour rounded]],24),"not cancelled")</f>
        <v>13</v>
      </c>
      <c r="K6664" s="32">
        <f>1/Table1[[#This Row],[Duration (Time between doses '[in hours'])]]</f>
        <v>0.125</v>
      </c>
      <c r="L6664" s="33">
        <f>Table1[[#This Row],[number doses per hour]]*INDEX(Table2[price per dose],Table1[[#This Row],[Drug ID]])</f>
        <v>0.84929166666666667</v>
      </c>
      <c r="M6664" s="11" t="b">
        <f>AND(Table1[[#This Row],[hour of cancellation 0 to 23]]&gt;=0,Table1[[#This Row],[hour of cancellation 0 to 23]]&lt;=23)</f>
        <v>1</v>
      </c>
    </row>
    <row r="6665" spans="1:13" hidden="1" x14ac:dyDescent="0.3">
      <c r="A6665" s="1">
        <v>6664</v>
      </c>
      <c r="B6665" s="1">
        <v>5</v>
      </c>
      <c r="C6665" s="2">
        <v>41202.232577762385</v>
      </c>
      <c r="D6665" s="2">
        <v>41204.440726796493</v>
      </c>
      <c r="E6665" s="1">
        <v>24</v>
      </c>
      <c r="F6665" s="2" t="s">
        <v>5</v>
      </c>
      <c r="G6665" s="1">
        <v>0</v>
      </c>
      <c r="H6665" s="32" t="str">
        <f>IFERROR(HOUR(Table1[[#This Row],[Cancel Date/time]])+MINUTE(Table1[[#This Row],[Cancel Date/time]])/60,"not cancelled")</f>
        <v>not cancelled</v>
      </c>
      <c r="I6665" s="47" t="str">
        <f>IFERROR(ROUND(Table1[[#This Row],[cancellation time decimal]],0),"not cancelled")</f>
        <v>not cancelled</v>
      </c>
      <c r="J6665" s="10" t="str">
        <f>IFERROR(MOD(Table1[[#This Row],[cancellation hour rounded]],24),"not cancelled")</f>
        <v>not cancelled</v>
      </c>
      <c r="K6665" s="32">
        <f>1/Table1[[#This Row],[Duration (Time between doses '[in hours'])]]</f>
        <v>4.1666666666666664E-2</v>
      </c>
      <c r="L6665" s="33">
        <f>Table1[[#This Row],[number doses per hour]]*INDEX(Table2[price per dose],Table1[[#This Row],[Drug ID]])</f>
        <v>0.2815833333333333</v>
      </c>
      <c r="M6665" s="11" t="b">
        <f>AND(Table1[[#This Row],[hour of cancellation 0 to 23]]&gt;=0,Table1[[#This Row],[hour of cancellation 0 to 23]]&lt;=23)</f>
        <v>0</v>
      </c>
    </row>
    <row r="6666" spans="1:13" x14ac:dyDescent="0.3">
      <c r="A6666" s="1">
        <v>6665</v>
      </c>
      <c r="B6666" s="1">
        <v>1</v>
      </c>
      <c r="C6666" s="2">
        <v>41202.396681208927</v>
      </c>
      <c r="D6666" s="2">
        <v>41206.729861111111</v>
      </c>
      <c r="E6666" s="1">
        <v>8</v>
      </c>
      <c r="F6666" s="2">
        <v>41202.649559858713</v>
      </c>
      <c r="G6666" s="1">
        <v>0</v>
      </c>
      <c r="H6666" s="32">
        <f>IFERROR(HOUR(Table1[[#This Row],[Cancel Date/time]])+MINUTE(Table1[[#This Row],[Cancel Date/time]])/60,"not cancelled")</f>
        <v>15.583333333333334</v>
      </c>
      <c r="I6666" s="47">
        <f>IFERROR(ROUND(Table1[[#This Row],[cancellation time decimal]],0),"not cancelled")</f>
        <v>16</v>
      </c>
      <c r="J6666" s="10">
        <f>IFERROR(MOD(Table1[[#This Row],[cancellation hour rounded]],24),"not cancelled")</f>
        <v>16</v>
      </c>
      <c r="K6666" s="32">
        <f>1/Table1[[#This Row],[Duration (Time between doses '[in hours'])]]</f>
        <v>0.125</v>
      </c>
      <c r="L6666" s="33">
        <f>Table1[[#This Row],[number doses per hour]]*INDEX(Table2[price per dose],Table1[[#This Row],[Drug ID]])</f>
        <v>0.84929166666666667</v>
      </c>
      <c r="M6666" s="11" t="b">
        <f>AND(Table1[[#This Row],[hour of cancellation 0 to 23]]&gt;=0,Table1[[#This Row],[hour of cancellation 0 to 23]]&lt;=23)</f>
        <v>1</v>
      </c>
    </row>
    <row r="6667" spans="1:13" x14ac:dyDescent="0.3">
      <c r="A6667" s="1">
        <v>6666</v>
      </c>
      <c r="B6667" s="1">
        <v>1</v>
      </c>
      <c r="C6667" s="2">
        <v>41202.379072260599</v>
      </c>
      <c r="D6667" s="2">
        <v>41262.378472222219</v>
      </c>
      <c r="E6667" s="1">
        <v>8</v>
      </c>
      <c r="F6667" s="2">
        <v>41203.412368704172</v>
      </c>
      <c r="G6667" s="1">
        <v>0</v>
      </c>
      <c r="H6667" s="32">
        <f>IFERROR(HOUR(Table1[[#This Row],[Cancel Date/time]])+MINUTE(Table1[[#This Row],[Cancel Date/time]])/60,"not cancelled")</f>
        <v>9.8833333333333329</v>
      </c>
      <c r="I6667" s="47">
        <f>IFERROR(ROUND(Table1[[#This Row],[cancellation time decimal]],0),"not cancelled")</f>
        <v>10</v>
      </c>
      <c r="J6667" s="10">
        <f>IFERROR(MOD(Table1[[#This Row],[cancellation hour rounded]],24),"not cancelled")</f>
        <v>10</v>
      </c>
      <c r="K6667" s="32">
        <f>1/Table1[[#This Row],[Duration (Time between doses '[in hours'])]]</f>
        <v>0.125</v>
      </c>
      <c r="L6667" s="33">
        <f>Table1[[#This Row],[number doses per hour]]*INDEX(Table2[price per dose],Table1[[#This Row],[Drug ID]])</f>
        <v>0.84929166666666667</v>
      </c>
      <c r="M6667" s="11" t="b">
        <f>AND(Table1[[#This Row],[hour of cancellation 0 to 23]]&gt;=0,Table1[[#This Row],[hour of cancellation 0 to 23]]&lt;=23)</f>
        <v>1</v>
      </c>
    </row>
    <row r="6668" spans="1:13" x14ac:dyDescent="0.3">
      <c r="A6668" s="1">
        <v>6667</v>
      </c>
      <c r="B6668" s="1">
        <v>6</v>
      </c>
      <c r="C6668" s="2">
        <v>41202.478663721973</v>
      </c>
      <c r="D6668" s="2">
        <v>41262.478472222225</v>
      </c>
      <c r="E6668" s="1">
        <v>24</v>
      </c>
      <c r="F6668" s="2">
        <v>41209.495871377614</v>
      </c>
      <c r="G6668" s="1">
        <v>0</v>
      </c>
      <c r="H6668" s="32">
        <f>IFERROR(HOUR(Table1[[#This Row],[Cancel Date/time]])+MINUTE(Table1[[#This Row],[Cancel Date/time]])/60,"not cancelled")</f>
        <v>11.9</v>
      </c>
      <c r="I6668" s="47">
        <f>IFERROR(ROUND(Table1[[#This Row],[cancellation time decimal]],0),"not cancelled")</f>
        <v>12</v>
      </c>
      <c r="J6668" s="10">
        <f>IFERROR(MOD(Table1[[#This Row],[cancellation hour rounded]],24),"not cancelled")</f>
        <v>12</v>
      </c>
      <c r="K6668" s="32">
        <f>1/Table1[[#This Row],[Duration (Time between doses '[in hours'])]]</f>
        <v>4.1666666666666664E-2</v>
      </c>
      <c r="L6668" s="33">
        <f>Table1[[#This Row],[number doses per hour]]*INDEX(Table2[price per dose],Table1[[#This Row],[Drug ID]])</f>
        <v>0.35218749999999999</v>
      </c>
      <c r="M6668" s="11" t="b">
        <f>AND(Table1[[#This Row],[hour of cancellation 0 to 23]]&gt;=0,Table1[[#This Row],[hour of cancellation 0 to 23]]&lt;=23)</f>
        <v>1</v>
      </c>
    </row>
    <row r="6669" spans="1:13" hidden="1" x14ac:dyDescent="0.3">
      <c r="A6669" s="1">
        <v>6668</v>
      </c>
      <c r="B6669" s="1">
        <v>7</v>
      </c>
      <c r="C6669" s="2">
        <v>41202.458783498638</v>
      </c>
      <c r="D6669" s="2">
        <v>41204.833490337798</v>
      </c>
      <c r="E6669" s="1">
        <v>24</v>
      </c>
      <c r="F6669" s="2" t="s">
        <v>5</v>
      </c>
      <c r="G6669" s="1">
        <v>1</v>
      </c>
      <c r="H6669" s="32" t="str">
        <f>IFERROR(HOUR(Table1[[#This Row],[Cancel Date/time]])+MINUTE(Table1[[#This Row],[Cancel Date/time]])/60,"not cancelled")</f>
        <v>not cancelled</v>
      </c>
      <c r="I6669" s="47" t="str">
        <f>IFERROR(ROUND(Table1[[#This Row],[cancellation time decimal]],0),"not cancelled")</f>
        <v>not cancelled</v>
      </c>
      <c r="J6669" s="10" t="str">
        <f>IFERROR(MOD(Table1[[#This Row],[cancellation hour rounded]],24),"not cancelled")</f>
        <v>not cancelled</v>
      </c>
      <c r="K6669" s="32">
        <f>1/Table1[[#This Row],[Duration (Time between doses '[in hours'])]]</f>
        <v>4.1666666666666664E-2</v>
      </c>
      <c r="L6669" s="33">
        <f>Table1[[#This Row],[number doses per hour]]*INDEX(Table2[price per dose],Table1[[#This Row],[Drug ID]])</f>
        <v>1.2958049999999997</v>
      </c>
      <c r="M6669" s="11" t="b">
        <f>AND(Table1[[#This Row],[hour of cancellation 0 to 23]]&gt;=0,Table1[[#This Row],[hour of cancellation 0 to 23]]&lt;=23)</f>
        <v>0</v>
      </c>
    </row>
    <row r="6670" spans="1:13" x14ac:dyDescent="0.3">
      <c r="A6670" s="1">
        <v>6669</v>
      </c>
      <c r="B6670" s="1">
        <v>1</v>
      </c>
      <c r="C6670" s="2">
        <v>41202.488885657374</v>
      </c>
      <c r="D6670" s="2">
        <v>41207.405555555553</v>
      </c>
      <c r="E6670" s="1">
        <v>12</v>
      </c>
      <c r="F6670" s="2">
        <v>41203.465856324954</v>
      </c>
      <c r="G6670" s="1">
        <v>0</v>
      </c>
      <c r="H6670" s="32">
        <f>IFERROR(HOUR(Table1[[#This Row],[Cancel Date/time]])+MINUTE(Table1[[#This Row],[Cancel Date/time]])/60,"not cancelled")</f>
        <v>11.166666666666666</v>
      </c>
      <c r="I6670" s="47">
        <f>IFERROR(ROUND(Table1[[#This Row],[cancellation time decimal]],0),"not cancelled")</f>
        <v>11</v>
      </c>
      <c r="J6670" s="10">
        <f>IFERROR(MOD(Table1[[#This Row],[cancellation hour rounded]],24),"not cancelled")</f>
        <v>11</v>
      </c>
      <c r="K6670" s="32">
        <f>1/Table1[[#This Row],[Duration (Time between doses '[in hours'])]]</f>
        <v>8.3333333333333329E-2</v>
      </c>
      <c r="L6670" s="33">
        <f>Table1[[#This Row],[number doses per hour]]*INDEX(Table2[price per dose],Table1[[#This Row],[Drug ID]])</f>
        <v>0.56619444444444444</v>
      </c>
      <c r="M6670" s="11" t="b">
        <f>AND(Table1[[#This Row],[hour of cancellation 0 to 23]]&gt;=0,Table1[[#This Row],[hour of cancellation 0 to 23]]&lt;=23)</f>
        <v>1</v>
      </c>
    </row>
    <row r="6671" spans="1:13" x14ac:dyDescent="0.3">
      <c r="A6671" s="1">
        <v>6670</v>
      </c>
      <c r="B6671" s="1">
        <v>5</v>
      </c>
      <c r="C6671" s="2">
        <v>41202.534918439029</v>
      </c>
      <c r="D6671" s="2">
        <v>41262.534722222219</v>
      </c>
      <c r="E6671" s="1">
        <v>24</v>
      </c>
      <c r="F6671" s="2">
        <v>41206.529122649539</v>
      </c>
      <c r="G6671" s="1">
        <v>0</v>
      </c>
      <c r="H6671" s="32">
        <f>IFERROR(HOUR(Table1[[#This Row],[Cancel Date/time]])+MINUTE(Table1[[#This Row],[Cancel Date/time]])/60,"not cancelled")</f>
        <v>12.683333333333334</v>
      </c>
      <c r="I6671" s="47">
        <f>IFERROR(ROUND(Table1[[#This Row],[cancellation time decimal]],0),"not cancelled")</f>
        <v>13</v>
      </c>
      <c r="J6671" s="10">
        <f>IFERROR(MOD(Table1[[#This Row],[cancellation hour rounded]],24),"not cancelled")</f>
        <v>13</v>
      </c>
      <c r="K6671" s="32">
        <f>1/Table1[[#This Row],[Duration (Time between doses '[in hours'])]]</f>
        <v>4.1666666666666664E-2</v>
      </c>
      <c r="L6671" s="33">
        <f>Table1[[#This Row],[number doses per hour]]*INDEX(Table2[price per dose],Table1[[#This Row],[Drug ID]])</f>
        <v>0.2815833333333333</v>
      </c>
      <c r="M6671" s="11" t="b">
        <f>AND(Table1[[#This Row],[hour of cancellation 0 to 23]]&gt;=0,Table1[[#This Row],[hour of cancellation 0 to 23]]&lt;=23)</f>
        <v>1</v>
      </c>
    </row>
    <row r="6672" spans="1:13" x14ac:dyDescent="0.3">
      <c r="A6672" s="1">
        <v>6671</v>
      </c>
      <c r="B6672" s="1">
        <v>5</v>
      </c>
      <c r="C6672" s="2">
        <v>41202.566780455993</v>
      </c>
      <c r="D6672" s="2">
        <v>41262.566666666666</v>
      </c>
      <c r="E6672" s="1">
        <v>24</v>
      </c>
      <c r="F6672" s="2">
        <v>41206.424166054596</v>
      </c>
      <c r="G6672" s="1">
        <v>0</v>
      </c>
      <c r="H6672" s="32">
        <f>IFERROR(HOUR(Table1[[#This Row],[Cancel Date/time]])+MINUTE(Table1[[#This Row],[Cancel Date/time]])/60,"not cancelled")</f>
        <v>10.166666666666666</v>
      </c>
      <c r="I6672" s="47">
        <f>IFERROR(ROUND(Table1[[#This Row],[cancellation time decimal]],0),"not cancelled")</f>
        <v>10</v>
      </c>
      <c r="J6672" s="10">
        <f>IFERROR(MOD(Table1[[#This Row],[cancellation hour rounded]],24),"not cancelled")</f>
        <v>10</v>
      </c>
      <c r="K6672" s="32">
        <f>1/Table1[[#This Row],[Duration (Time between doses '[in hours'])]]</f>
        <v>4.1666666666666664E-2</v>
      </c>
      <c r="L6672" s="33">
        <f>Table1[[#This Row],[number doses per hour]]*INDEX(Table2[price per dose],Table1[[#This Row],[Drug ID]])</f>
        <v>0.2815833333333333</v>
      </c>
      <c r="M6672" s="11" t="b">
        <f>AND(Table1[[#This Row],[hour of cancellation 0 to 23]]&gt;=0,Table1[[#This Row],[hour of cancellation 0 to 23]]&lt;=23)</f>
        <v>1</v>
      </c>
    </row>
    <row r="6673" spans="1:13" x14ac:dyDescent="0.3">
      <c r="A6673" s="1">
        <v>6672</v>
      </c>
      <c r="B6673" s="1">
        <v>1</v>
      </c>
      <c r="C6673" s="2">
        <v>41202.560803281929</v>
      </c>
      <c r="D6673" s="2">
        <v>41262.560416666667</v>
      </c>
      <c r="E6673" s="1">
        <v>8</v>
      </c>
      <c r="F6673" s="2">
        <v>41202.635498140909</v>
      </c>
      <c r="G6673" s="1">
        <v>0</v>
      </c>
      <c r="H6673" s="32">
        <f>IFERROR(HOUR(Table1[[#This Row],[Cancel Date/time]])+MINUTE(Table1[[#This Row],[Cancel Date/time]])/60,"not cancelled")</f>
        <v>15.25</v>
      </c>
      <c r="I6673" s="47">
        <f>IFERROR(ROUND(Table1[[#This Row],[cancellation time decimal]],0),"not cancelled")</f>
        <v>15</v>
      </c>
      <c r="J6673" s="10">
        <f>IFERROR(MOD(Table1[[#This Row],[cancellation hour rounded]],24),"not cancelled")</f>
        <v>15</v>
      </c>
      <c r="K6673" s="32">
        <f>1/Table1[[#This Row],[Duration (Time between doses '[in hours'])]]</f>
        <v>0.125</v>
      </c>
      <c r="L6673" s="33">
        <f>Table1[[#This Row],[number doses per hour]]*INDEX(Table2[price per dose],Table1[[#This Row],[Drug ID]])</f>
        <v>0.84929166666666667</v>
      </c>
      <c r="M6673" s="11" t="b">
        <f>AND(Table1[[#This Row],[hour of cancellation 0 to 23]]&gt;=0,Table1[[#This Row],[hour of cancellation 0 to 23]]&lt;=23)</f>
        <v>1</v>
      </c>
    </row>
    <row r="6674" spans="1:13" x14ac:dyDescent="0.3">
      <c r="A6674" s="1">
        <v>6673</v>
      </c>
      <c r="B6674" s="1">
        <v>1</v>
      </c>
      <c r="C6674" s="2">
        <v>41202.650335356637</v>
      </c>
      <c r="D6674" s="2">
        <v>41262.65</v>
      </c>
      <c r="E6674" s="1">
        <v>12</v>
      </c>
      <c r="F6674" s="2">
        <v>41203.511753429731</v>
      </c>
      <c r="G6674" s="1">
        <v>0</v>
      </c>
      <c r="H6674" s="32">
        <f>IFERROR(HOUR(Table1[[#This Row],[Cancel Date/time]])+MINUTE(Table1[[#This Row],[Cancel Date/time]])/60,"not cancelled")</f>
        <v>12.266666666666667</v>
      </c>
      <c r="I6674" s="47">
        <f>IFERROR(ROUND(Table1[[#This Row],[cancellation time decimal]],0),"not cancelled")</f>
        <v>12</v>
      </c>
      <c r="J6674" s="10">
        <f>IFERROR(MOD(Table1[[#This Row],[cancellation hour rounded]],24),"not cancelled")</f>
        <v>12</v>
      </c>
      <c r="K6674" s="32">
        <f>1/Table1[[#This Row],[Duration (Time between doses '[in hours'])]]</f>
        <v>8.3333333333333329E-2</v>
      </c>
      <c r="L6674" s="33">
        <f>Table1[[#This Row],[number doses per hour]]*INDEX(Table2[price per dose],Table1[[#This Row],[Drug ID]])</f>
        <v>0.56619444444444444</v>
      </c>
      <c r="M6674" s="11" t="b">
        <f>AND(Table1[[#This Row],[hour of cancellation 0 to 23]]&gt;=0,Table1[[#This Row],[hour of cancellation 0 to 23]]&lt;=23)</f>
        <v>1</v>
      </c>
    </row>
    <row r="6675" spans="1:13" x14ac:dyDescent="0.3">
      <c r="A6675" s="1">
        <v>6674</v>
      </c>
      <c r="B6675" s="1">
        <v>4</v>
      </c>
      <c r="C6675" s="2">
        <v>41202.646937930011</v>
      </c>
      <c r="D6675" s="2">
        <v>41262.646527777775</v>
      </c>
      <c r="E6675" s="1">
        <v>12</v>
      </c>
      <c r="F6675" s="2">
        <v>41206.723924600308</v>
      </c>
      <c r="G6675" s="1">
        <v>0</v>
      </c>
      <c r="H6675" s="32">
        <f>IFERROR(HOUR(Table1[[#This Row],[Cancel Date/time]])+MINUTE(Table1[[#This Row],[Cancel Date/time]])/60,"not cancelled")</f>
        <v>17.366666666666667</v>
      </c>
      <c r="I6675" s="47">
        <f>IFERROR(ROUND(Table1[[#This Row],[cancellation time decimal]],0),"not cancelled")</f>
        <v>17</v>
      </c>
      <c r="J6675" s="10">
        <f>IFERROR(MOD(Table1[[#This Row],[cancellation hour rounded]],24),"not cancelled")</f>
        <v>17</v>
      </c>
      <c r="K6675" s="32">
        <f>1/Table1[[#This Row],[Duration (Time between doses '[in hours'])]]</f>
        <v>8.3333333333333329E-2</v>
      </c>
      <c r="L6675" s="33">
        <f>Table1[[#This Row],[number doses per hour]]*INDEX(Table2[price per dose],Table1[[#This Row],[Drug ID]])</f>
        <v>1.448055119047619</v>
      </c>
      <c r="M6675" s="11" t="b">
        <f>AND(Table1[[#This Row],[hour of cancellation 0 to 23]]&gt;=0,Table1[[#This Row],[hour of cancellation 0 to 23]]&lt;=23)</f>
        <v>1</v>
      </c>
    </row>
    <row r="6676" spans="1:13" x14ac:dyDescent="0.3">
      <c r="A6676" s="1">
        <v>6675</v>
      </c>
      <c r="B6676" s="1">
        <v>7</v>
      </c>
      <c r="C6676" s="2">
        <v>41202.673057599066</v>
      </c>
      <c r="D6676" s="2">
        <v>41262.672916666663</v>
      </c>
      <c r="E6676" s="1">
        <v>24</v>
      </c>
      <c r="F6676" s="2">
        <v>41229.688576791901</v>
      </c>
      <c r="G6676" s="1">
        <v>0</v>
      </c>
      <c r="H6676" s="32">
        <f>IFERROR(HOUR(Table1[[#This Row],[Cancel Date/time]])+MINUTE(Table1[[#This Row],[Cancel Date/time]])/60,"not cancelled")</f>
        <v>16.516666666666666</v>
      </c>
      <c r="I6676" s="47">
        <f>IFERROR(ROUND(Table1[[#This Row],[cancellation time decimal]],0),"not cancelled")</f>
        <v>17</v>
      </c>
      <c r="J6676" s="10">
        <f>IFERROR(MOD(Table1[[#This Row],[cancellation hour rounded]],24),"not cancelled")</f>
        <v>17</v>
      </c>
      <c r="K6676" s="32">
        <f>1/Table1[[#This Row],[Duration (Time between doses '[in hours'])]]</f>
        <v>4.1666666666666664E-2</v>
      </c>
      <c r="L6676" s="33">
        <f>Table1[[#This Row],[number doses per hour]]*INDEX(Table2[price per dose],Table1[[#This Row],[Drug ID]])</f>
        <v>1.2958049999999997</v>
      </c>
      <c r="M6676" s="11" t="b">
        <f>AND(Table1[[#This Row],[hour of cancellation 0 to 23]]&gt;=0,Table1[[#This Row],[hour of cancellation 0 to 23]]&lt;=23)</f>
        <v>1</v>
      </c>
    </row>
    <row r="6677" spans="1:13" hidden="1" x14ac:dyDescent="0.3">
      <c r="A6677" s="1">
        <v>6676</v>
      </c>
      <c r="B6677" s="1">
        <v>2</v>
      </c>
      <c r="C6677" s="2">
        <v>41202.776732167345</v>
      </c>
      <c r="D6677" s="2">
        <v>41206.817848923354</v>
      </c>
      <c r="E6677" s="1">
        <v>10</v>
      </c>
      <c r="F6677" s="2" t="s">
        <v>5</v>
      </c>
      <c r="G6677" s="1">
        <v>0</v>
      </c>
      <c r="H6677" s="32" t="str">
        <f>IFERROR(HOUR(Table1[[#This Row],[Cancel Date/time]])+MINUTE(Table1[[#This Row],[Cancel Date/time]])/60,"not cancelled")</f>
        <v>not cancelled</v>
      </c>
      <c r="I6677" s="47" t="str">
        <f>IFERROR(ROUND(Table1[[#This Row],[cancellation time decimal]],0),"not cancelled")</f>
        <v>not cancelled</v>
      </c>
      <c r="J6677" s="10" t="str">
        <f>IFERROR(MOD(Table1[[#This Row],[cancellation hour rounded]],24),"not cancelled")</f>
        <v>not cancelled</v>
      </c>
      <c r="K6677" s="32">
        <f>1/Table1[[#This Row],[Duration (Time between doses '[in hours'])]]</f>
        <v>0.1</v>
      </c>
      <c r="L6677" s="33">
        <f>Table1[[#This Row],[number doses per hour]]*INDEX(Table2[price per dose],Table1[[#This Row],[Drug ID]])</f>
        <v>0.84959999999999969</v>
      </c>
      <c r="M6677" s="11" t="b">
        <f>AND(Table1[[#This Row],[hour of cancellation 0 to 23]]&gt;=0,Table1[[#This Row],[hour of cancellation 0 to 23]]&lt;=23)</f>
        <v>0</v>
      </c>
    </row>
    <row r="6678" spans="1:13" x14ac:dyDescent="0.3">
      <c r="A6678" s="1">
        <v>6677</v>
      </c>
      <c r="B6678" s="1">
        <v>6</v>
      </c>
      <c r="C6678" s="2">
        <v>41202.767264804235</v>
      </c>
      <c r="D6678" s="2">
        <v>41262.76666666667</v>
      </c>
      <c r="E6678" s="1">
        <v>24</v>
      </c>
      <c r="F6678" s="2">
        <v>41206.553247989446</v>
      </c>
      <c r="G6678" s="1">
        <v>0</v>
      </c>
      <c r="H6678" s="32">
        <f>IFERROR(HOUR(Table1[[#This Row],[Cancel Date/time]])+MINUTE(Table1[[#This Row],[Cancel Date/time]])/60,"not cancelled")</f>
        <v>13.266666666666667</v>
      </c>
      <c r="I6678" s="47">
        <f>IFERROR(ROUND(Table1[[#This Row],[cancellation time decimal]],0),"not cancelled")</f>
        <v>13</v>
      </c>
      <c r="J6678" s="10">
        <f>IFERROR(MOD(Table1[[#This Row],[cancellation hour rounded]],24),"not cancelled")</f>
        <v>13</v>
      </c>
      <c r="K6678" s="32">
        <f>1/Table1[[#This Row],[Duration (Time between doses '[in hours'])]]</f>
        <v>4.1666666666666664E-2</v>
      </c>
      <c r="L6678" s="33">
        <f>Table1[[#This Row],[number doses per hour]]*INDEX(Table2[price per dose],Table1[[#This Row],[Drug ID]])</f>
        <v>0.35218749999999999</v>
      </c>
      <c r="M6678" s="11" t="b">
        <f>AND(Table1[[#This Row],[hour of cancellation 0 to 23]]&gt;=0,Table1[[#This Row],[hour of cancellation 0 to 23]]&lt;=23)</f>
        <v>1</v>
      </c>
    </row>
    <row r="6679" spans="1:13" x14ac:dyDescent="0.3">
      <c r="A6679" s="1">
        <v>6678</v>
      </c>
      <c r="B6679" s="1">
        <v>1</v>
      </c>
      <c r="C6679" s="2">
        <v>41202.82040669056</v>
      </c>
      <c r="D6679" s="2">
        <v>41262.820138888885</v>
      </c>
      <c r="E6679" s="1">
        <v>12</v>
      </c>
      <c r="F6679" s="2">
        <v>41203.734564844191</v>
      </c>
      <c r="G6679" s="1">
        <v>0</v>
      </c>
      <c r="H6679" s="32">
        <f>IFERROR(HOUR(Table1[[#This Row],[Cancel Date/time]])+MINUTE(Table1[[#This Row],[Cancel Date/time]])/60,"not cancelled")</f>
        <v>17.616666666666667</v>
      </c>
      <c r="I6679" s="47">
        <f>IFERROR(ROUND(Table1[[#This Row],[cancellation time decimal]],0),"not cancelled")</f>
        <v>18</v>
      </c>
      <c r="J6679" s="10">
        <f>IFERROR(MOD(Table1[[#This Row],[cancellation hour rounded]],24),"not cancelled")</f>
        <v>18</v>
      </c>
      <c r="K6679" s="32">
        <f>1/Table1[[#This Row],[Duration (Time between doses '[in hours'])]]</f>
        <v>8.3333333333333329E-2</v>
      </c>
      <c r="L6679" s="33">
        <f>Table1[[#This Row],[number doses per hour]]*INDEX(Table2[price per dose],Table1[[#This Row],[Drug ID]])</f>
        <v>0.56619444444444444</v>
      </c>
      <c r="M6679" s="11" t="b">
        <f>AND(Table1[[#This Row],[hour of cancellation 0 to 23]]&gt;=0,Table1[[#This Row],[hour of cancellation 0 to 23]]&lt;=23)</f>
        <v>1</v>
      </c>
    </row>
    <row r="6680" spans="1:13" x14ac:dyDescent="0.3">
      <c r="A6680" s="1">
        <v>6679</v>
      </c>
      <c r="B6680" s="1">
        <v>7</v>
      </c>
      <c r="C6680" s="2">
        <v>41202.81600051745</v>
      </c>
      <c r="D6680" s="2">
        <v>41262.815972222219</v>
      </c>
      <c r="E6680" s="1">
        <v>24</v>
      </c>
      <c r="F6680" s="2">
        <v>41218.399986484619</v>
      </c>
      <c r="G6680" s="1">
        <v>0</v>
      </c>
      <c r="H6680" s="32">
        <f>IFERROR(HOUR(Table1[[#This Row],[Cancel Date/time]])+MINUTE(Table1[[#This Row],[Cancel Date/time]])/60,"not cancelled")</f>
        <v>9.5833333333333339</v>
      </c>
      <c r="I6680" s="47">
        <f>IFERROR(ROUND(Table1[[#This Row],[cancellation time decimal]],0),"not cancelled")</f>
        <v>10</v>
      </c>
      <c r="J6680" s="10">
        <f>IFERROR(MOD(Table1[[#This Row],[cancellation hour rounded]],24),"not cancelled")</f>
        <v>10</v>
      </c>
      <c r="K6680" s="32">
        <f>1/Table1[[#This Row],[Duration (Time between doses '[in hours'])]]</f>
        <v>4.1666666666666664E-2</v>
      </c>
      <c r="L6680" s="33">
        <f>Table1[[#This Row],[number doses per hour]]*INDEX(Table2[price per dose],Table1[[#This Row],[Drug ID]])</f>
        <v>1.2958049999999997</v>
      </c>
      <c r="M6680" s="11" t="b">
        <f>AND(Table1[[#This Row],[hour of cancellation 0 to 23]]&gt;=0,Table1[[#This Row],[hour of cancellation 0 to 23]]&lt;=23)</f>
        <v>1</v>
      </c>
    </row>
    <row r="6681" spans="1:13" x14ac:dyDescent="0.3">
      <c r="A6681" s="1">
        <v>6680</v>
      </c>
      <c r="B6681" s="1">
        <v>6</v>
      </c>
      <c r="C6681" s="2">
        <v>41202.855186608169</v>
      </c>
      <c r="D6681" s="2">
        <v>41262.854861111111</v>
      </c>
      <c r="E6681" s="1">
        <v>24</v>
      </c>
      <c r="F6681" s="2">
        <v>41208.464877532948</v>
      </c>
      <c r="G6681" s="1">
        <v>0</v>
      </c>
      <c r="H6681" s="32">
        <f>IFERROR(HOUR(Table1[[#This Row],[Cancel Date/time]])+MINUTE(Table1[[#This Row],[Cancel Date/time]])/60,"not cancelled")</f>
        <v>11.15</v>
      </c>
      <c r="I6681" s="47">
        <f>IFERROR(ROUND(Table1[[#This Row],[cancellation time decimal]],0),"not cancelled")</f>
        <v>11</v>
      </c>
      <c r="J6681" s="10">
        <f>IFERROR(MOD(Table1[[#This Row],[cancellation hour rounded]],24),"not cancelled")</f>
        <v>11</v>
      </c>
      <c r="K6681" s="32">
        <f>1/Table1[[#This Row],[Duration (Time between doses '[in hours'])]]</f>
        <v>4.1666666666666664E-2</v>
      </c>
      <c r="L6681" s="33">
        <f>Table1[[#This Row],[number doses per hour]]*INDEX(Table2[price per dose],Table1[[#This Row],[Drug ID]])</f>
        <v>0.35218749999999999</v>
      </c>
      <c r="M6681" s="11" t="b">
        <f>AND(Table1[[#This Row],[hour of cancellation 0 to 23]]&gt;=0,Table1[[#This Row],[hour of cancellation 0 to 23]]&lt;=23)</f>
        <v>1</v>
      </c>
    </row>
    <row r="6682" spans="1:13" hidden="1" x14ac:dyDescent="0.3">
      <c r="A6682" s="1">
        <v>6681</v>
      </c>
      <c r="B6682" s="1">
        <v>1</v>
      </c>
      <c r="C6682" s="2">
        <v>41203.042081975393</v>
      </c>
      <c r="D6682" s="2">
        <v>41205.458266996466</v>
      </c>
      <c r="E6682" s="1">
        <v>12</v>
      </c>
      <c r="F6682" s="2" t="s">
        <v>5</v>
      </c>
      <c r="G6682" s="1">
        <v>0</v>
      </c>
      <c r="H6682" s="32" t="str">
        <f>IFERROR(HOUR(Table1[[#This Row],[Cancel Date/time]])+MINUTE(Table1[[#This Row],[Cancel Date/time]])/60,"not cancelled")</f>
        <v>not cancelled</v>
      </c>
      <c r="I6682" s="47" t="str">
        <f>IFERROR(ROUND(Table1[[#This Row],[cancellation time decimal]],0),"not cancelled")</f>
        <v>not cancelled</v>
      </c>
      <c r="J6682" s="10" t="str">
        <f>IFERROR(MOD(Table1[[#This Row],[cancellation hour rounded]],24),"not cancelled")</f>
        <v>not cancelled</v>
      </c>
      <c r="K6682" s="32">
        <f>1/Table1[[#This Row],[Duration (Time between doses '[in hours'])]]</f>
        <v>8.3333333333333329E-2</v>
      </c>
      <c r="L6682" s="33">
        <f>Table1[[#This Row],[number doses per hour]]*INDEX(Table2[price per dose],Table1[[#This Row],[Drug ID]])</f>
        <v>0.56619444444444444</v>
      </c>
      <c r="M6682" s="11" t="b">
        <f>AND(Table1[[#This Row],[hour of cancellation 0 to 23]]&gt;=0,Table1[[#This Row],[hour of cancellation 0 to 23]]&lt;=23)</f>
        <v>0</v>
      </c>
    </row>
    <row r="6683" spans="1:13" x14ac:dyDescent="0.3">
      <c r="A6683" s="1">
        <v>6682</v>
      </c>
      <c r="B6683" s="1">
        <v>7</v>
      </c>
      <c r="C6683" s="2">
        <v>41203.061557322842</v>
      </c>
      <c r="D6683" s="2">
        <v>41263.061111111107</v>
      </c>
      <c r="E6683" s="1">
        <v>24</v>
      </c>
      <c r="F6683" s="2">
        <v>41208.333509147211</v>
      </c>
      <c r="G6683" s="1">
        <v>0</v>
      </c>
      <c r="H6683" s="32">
        <f>IFERROR(HOUR(Table1[[#This Row],[Cancel Date/time]])+MINUTE(Table1[[#This Row],[Cancel Date/time]])/60,"not cancelled")</f>
        <v>8</v>
      </c>
      <c r="I6683" s="47">
        <f>IFERROR(ROUND(Table1[[#This Row],[cancellation time decimal]],0),"not cancelled")</f>
        <v>8</v>
      </c>
      <c r="J6683" s="10">
        <f>IFERROR(MOD(Table1[[#This Row],[cancellation hour rounded]],24),"not cancelled")</f>
        <v>8</v>
      </c>
      <c r="K6683" s="32">
        <f>1/Table1[[#This Row],[Duration (Time between doses '[in hours'])]]</f>
        <v>4.1666666666666664E-2</v>
      </c>
      <c r="L6683" s="33">
        <f>Table1[[#This Row],[number doses per hour]]*INDEX(Table2[price per dose],Table1[[#This Row],[Drug ID]])</f>
        <v>1.2958049999999997</v>
      </c>
      <c r="M6683" s="11" t="b">
        <f>AND(Table1[[#This Row],[hour of cancellation 0 to 23]]&gt;=0,Table1[[#This Row],[hour of cancellation 0 to 23]]&lt;=23)</f>
        <v>1</v>
      </c>
    </row>
    <row r="6684" spans="1:13" x14ac:dyDescent="0.3">
      <c r="A6684" s="1">
        <v>6683</v>
      </c>
      <c r="B6684" s="1">
        <v>6</v>
      </c>
      <c r="C6684" s="2">
        <v>41203.144515567765</v>
      </c>
      <c r="D6684" s="2">
        <v>41263.144444444442</v>
      </c>
      <c r="E6684" s="1">
        <v>24</v>
      </c>
      <c r="F6684" s="2">
        <v>41216.47322705749</v>
      </c>
      <c r="G6684" s="1">
        <v>0</v>
      </c>
      <c r="H6684" s="32">
        <f>IFERROR(HOUR(Table1[[#This Row],[Cancel Date/time]])+MINUTE(Table1[[#This Row],[Cancel Date/time]])/60,"not cancelled")</f>
        <v>11.35</v>
      </c>
      <c r="I6684" s="47">
        <f>IFERROR(ROUND(Table1[[#This Row],[cancellation time decimal]],0),"not cancelled")</f>
        <v>11</v>
      </c>
      <c r="J6684" s="10">
        <f>IFERROR(MOD(Table1[[#This Row],[cancellation hour rounded]],24),"not cancelled")</f>
        <v>11</v>
      </c>
      <c r="K6684" s="32">
        <f>1/Table1[[#This Row],[Duration (Time between doses '[in hours'])]]</f>
        <v>4.1666666666666664E-2</v>
      </c>
      <c r="L6684" s="33">
        <f>Table1[[#This Row],[number doses per hour]]*INDEX(Table2[price per dose],Table1[[#This Row],[Drug ID]])</f>
        <v>0.35218749999999999</v>
      </c>
      <c r="M6684" s="11" t="b">
        <f>AND(Table1[[#This Row],[hour of cancellation 0 to 23]]&gt;=0,Table1[[#This Row],[hour of cancellation 0 to 23]]&lt;=23)</f>
        <v>1</v>
      </c>
    </row>
    <row r="6685" spans="1:13" x14ac:dyDescent="0.3">
      <c r="A6685" s="1">
        <v>6684</v>
      </c>
      <c r="B6685" s="1">
        <v>3</v>
      </c>
      <c r="C6685" s="2">
        <v>41203.221432243692</v>
      </c>
      <c r="D6685" s="2">
        <v>41263.220833333333</v>
      </c>
      <c r="E6685" s="1">
        <v>24</v>
      </c>
      <c r="F6685" s="2">
        <v>41206.628671216233</v>
      </c>
      <c r="G6685" s="1">
        <v>0</v>
      </c>
      <c r="H6685" s="32">
        <f>IFERROR(HOUR(Table1[[#This Row],[Cancel Date/time]])+MINUTE(Table1[[#This Row],[Cancel Date/time]])/60,"not cancelled")</f>
        <v>15.083333333333334</v>
      </c>
      <c r="I6685" s="47">
        <f>IFERROR(ROUND(Table1[[#This Row],[cancellation time decimal]],0),"not cancelled")</f>
        <v>15</v>
      </c>
      <c r="J6685" s="10">
        <f>IFERROR(MOD(Table1[[#This Row],[cancellation hour rounded]],24),"not cancelled")</f>
        <v>15</v>
      </c>
      <c r="K6685" s="32">
        <f>1/Table1[[#This Row],[Duration (Time between doses '[in hours'])]]</f>
        <v>4.1666666666666664E-2</v>
      </c>
      <c r="L6685" s="33">
        <f>Table1[[#This Row],[number doses per hour]]*INDEX(Table2[price per dose],Table1[[#This Row],[Drug ID]])</f>
        <v>0.18133000000000002</v>
      </c>
      <c r="M6685" s="11" t="b">
        <f>AND(Table1[[#This Row],[hour of cancellation 0 to 23]]&gt;=0,Table1[[#This Row],[hour of cancellation 0 to 23]]&lt;=23)</f>
        <v>1</v>
      </c>
    </row>
    <row r="6686" spans="1:13" hidden="1" x14ac:dyDescent="0.3">
      <c r="A6686" s="1">
        <v>6685</v>
      </c>
      <c r="B6686" s="1">
        <v>2</v>
      </c>
      <c r="C6686" s="2">
        <v>41203.287041393582</v>
      </c>
      <c r="D6686" s="2">
        <v>41206.912015410395</v>
      </c>
      <c r="E6686" s="1">
        <v>10</v>
      </c>
      <c r="F6686" s="2" t="s">
        <v>5</v>
      </c>
      <c r="G6686" s="1">
        <v>0</v>
      </c>
      <c r="H6686" s="32" t="str">
        <f>IFERROR(HOUR(Table1[[#This Row],[Cancel Date/time]])+MINUTE(Table1[[#This Row],[Cancel Date/time]])/60,"not cancelled")</f>
        <v>not cancelled</v>
      </c>
      <c r="I6686" s="47" t="str">
        <f>IFERROR(ROUND(Table1[[#This Row],[cancellation time decimal]],0),"not cancelled")</f>
        <v>not cancelled</v>
      </c>
      <c r="J6686" s="10" t="str">
        <f>IFERROR(MOD(Table1[[#This Row],[cancellation hour rounded]],24),"not cancelled")</f>
        <v>not cancelled</v>
      </c>
      <c r="K6686" s="32">
        <f>1/Table1[[#This Row],[Duration (Time between doses '[in hours'])]]</f>
        <v>0.1</v>
      </c>
      <c r="L6686" s="33">
        <f>Table1[[#This Row],[number doses per hour]]*INDEX(Table2[price per dose],Table1[[#This Row],[Drug ID]])</f>
        <v>0.84959999999999969</v>
      </c>
      <c r="M6686" s="11" t="b">
        <f>AND(Table1[[#This Row],[hour of cancellation 0 to 23]]&gt;=0,Table1[[#This Row],[hour of cancellation 0 to 23]]&lt;=23)</f>
        <v>0</v>
      </c>
    </row>
    <row r="6687" spans="1:13" x14ac:dyDescent="0.3">
      <c r="A6687" s="1">
        <v>6686</v>
      </c>
      <c r="B6687" s="1">
        <v>8</v>
      </c>
      <c r="C6687" s="2">
        <v>41203.486710837387</v>
      </c>
      <c r="D6687" s="2">
        <v>41263.486111111117</v>
      </c>
      <c r="E6687" s="1">
        <v>3</v>
      </c>
      <c r="F6687" s="2">
        <v>41208.439609356945</v>
      </c>
      <c r="G6687" s="1">
        <v>0</v>
      </c>
      <c r="H6687" s="32">
        <f>IFERROR(HOUR(Table1[[#This Row],[Cancel Date/time]])+MINUTE(Table1[[#This Row],[Cancel Date/time]])/60,"not cancelled")</f>
        <v>10.55</v>
      </c>
      <c r="I6687" s="47">
        <f>IFERROR(ROUND(Table1[[#This Row],[cancellation time decimal]],0),"not cancelled")</f>
        <v>11</v>
      </c>
      <c r="J6687" s="10">
        <f>IFERROR(MOD(Table1[[#This Row],[cancellation hour rounded]],24),"not cancelled")</f>
        <v>11</v>
      </c>
      <c r="K6687" s="32">
        <f>1/Table1[[#This Row],[Duration (Time between doses '[in hours'])]]</f>
        <v>0.33333333333333331</v>
      </c>
      <c r="L6687" s="33">
        <f>Table1[[#This Row],[number doses per hour]]*INDEX(Table2[price per dose],Table1[[#This Row],[Drug ID]])</f>
        <v>0.29998222222222221</v>
      </c>
      <c r="M6687" s="11" t="b">
        <f>AND(Table1[[#This Row],[hour of cancellation 0 to 23]]&gt;=0,Table1[[#This Row],[hour of cancellation 0 to 23]]&lt;=23)</f>
        <v>1</v>
      </c>
    </row>
    <row r="6688" spans="1:13" x14ac:dyDescent="0.3">
      <c r="A6688" s="1">
        <v>6687</v>
      </c>
      <c r="B6688" s="1">
        <v>5</v>
      </c>
      <c r="C6688" s="2">
        <v>41203.468023870701</v>
      </c>
      <c r="D6688" s="2">
        <v>41207.425694444442</v>
      </c>
      <c r="E6688" s="1">
        <v>24</v>
      </c>
      <c r="F6688" s="2">
        <v>41206.555834137071</v>
      </c>
      <c r="G6688" s="1">
        <v>0</v>
      </c>
      <c r="H6688" s="32">
        <f>IFERROR(HOUR(Table1[[#This Row],[Cancel Date/time]])+MINUTE(Table1[[#This Row],[Cancel Date/time]])/60,"not cancelled")</f>
        <v>13.333333333333334</v>
      </c>
      <c r="I6688" s="47">
        <f>IFERROR(ROUND(Table1[[#This Row],[cancellation time decimal]],0),"not cancelled")</f>
        <v>13</v>
      </c>
      <c r="J6688" s="10">
        <f>IFERROR(MOD(Table1[[#This Row],[cancellation hour rounded]],24),"not cancelled")</f>
        <v>13</v>
      </c>
      <c r="K6688" s="32">
        <f>1/Table1[[#This Row],[Duration (Time between doses '[in hours'])]]</f>
        <v>4.1666666666666664E-2</v>
      </c>
      <c r="L6688" s="33">
        <f>Table1[[#This Row],[number doses per hour]]*INDEX(Table2[price per dose],Table1[[#This Row],[Drug ID]])</f>
        <v>0.2815833333333333</v>
      </c>
      <c r="M6688" s="11" t="b">
        <f>AND(Table1[[#This Row],[hour of cancellation 0 to 23]]&gt;=0,Table1[[#This Row],[hour of cancellation 0 to 23]]&lt;=23)</f>
        <v>1</v>
      </c>
    </row>
    <row r="6689" spans="1:13" hidden="1" x14ac:dyDescent="0.3">
      <c r="A6689" s="1">
        <v>6688</v>
      </c>
      <c r="B6689" s="1">
        <v>5</v>
      </c>
      <c r="C6689" s="2">
        <v>41203.489425165782</v>
      </c>
      <c r="D6689" s="2">
        <v>41207.155555555553</v>
      </c>
      <c r="E6689" s="1">
        <v>24</v>
      </c>
      <c r="F6689" s="2" t="s">
        <v>5</v>
      </c>
      <c r="G6689" s="1">
        <v>0</v>
      </c>
      <c r="H6689" s="32" t="str">
        <f>IFERROR(HOUR(Table1[[#This Row],[Cancel Date/time]])+MINUTE(Table1[[#This Row],[Cancel Date/time]])/60,"not cancelled")</f>
        <v>not cancelled</v>
      </c>
      <c r="I6689" s="47" t="str">
        <f>IFERROR(ROUND(Table1[[#This Row],[cancellation time decimal]],0),"not cancelled")</f>
        <v>not cancelled</v>
      </c>
      <c r="J6689" s="10" t="str">
        <f>IFERROR(MOD(Table1[[#This Row],[cancellation hour rounded]],24),"not cancelled")</f>
        <v>not cancelled</v>
      </c>
      <c r="K6689" s="32">
        <f>1/Table1[[#This Row],[Duration (Time between doses '[in hours'])]]</f>
        <v>4.1666666666666664E-2</v>
      </c>
      <c r="L6689" s="33">
        <f>Table1[[#This Row],[number doses per hour]]*INDEX(Table2[price per dose],Table1[[#This Row],[Drug ID]])</f>
        <v>0.2815833333333333</v>
      </c>
      <c r="M6689" s="11" t="b">
        <f>AND(Table1[[#This Row],[hour of cancellation 0 to 23]]&gt;=0,Table1[[#This Row],[hour of cancellation 0 to 23]]&lt;=23)</f>
        <v>0</v>
      </c>
    </row>
    <row r="6690" spans="1:13" x14ac:dyDescent="0.3">
      <c r="A6690" s="1">
        <v>6689</v>
      </c>
      <c r="B6690" s="1">
        <v>1</v>
      </c>
      <c r="C6690" s="2">
        <v>41203.635786709026</v>
      </c>
      <c r="D6690" s="2">
        <v>41263.635416666664</v>
      </c>
      <c r="E6690" s="1">
        <v>12</v>
      </c>
      <c r="F6690" s="2">
        <v>41204.809121205224</v>
      </c>
      <c r="G6690" s="1">
        <v>0</v>
      </c>
      <c r="H6690" s="32">
        <f>IFERROR(HOUR(Table1[[#This Row],[Cancel Date/time]])+MINUTE(Table1[[#This Row],[Cancel Date/time]])/60,"not cancelled")</f>
        <v>19.416666666666668</v>
      </c>
      <c r="I6690" s="47">
        <f>IFERROR(ROUND(Table1[[#This Row],[cancellation time decimal]],0),"not cancelled")</f>
        <v>19</v>
      </c>
      <c r="J6690" s="10">
        <f>IFERROR(MOD(Table1[[#This Row],[cancellation hour rounded]],24),"not cancelled")</f>
        <v>19</v>
      </c>
      <c r="K6690" s="32">
        <f>1/Table1[[#This Row],[Duration (Time between doses '[in hours'])]]</f>
        <v>8.3333333333333329E-2</v>
      </c>
      <c r="L6690" s="33">
        <f>Table1[[#This Row],[number doses per hour]]*INDEX(Table2[price per dose],Table1[[#This Row],[Drug ID]])</f>
        <v>0.56619444444444444</v>
      </c>
      <c r="M6690" s="11" t="b">
        <f>AND(Table1[[#This Row],[hour of cancellation 0 to 23]]&gt;=0,Table1[[#This Row],[hour of cancellation 0 to 23]]&lt;=23)</f>
        <v>1</v>
      </c>
    </row>
    <row r="6691" spans="1:13" x14ac:dyDescent="0.3">
      <c r="A6691" s="1">
        <v>6690</v>
      </c>
      <c r="B6691" s="1">
        <v>1</v>
      </c>
      <c r="C6691" s="2">
        <v>41203.759844136279</v>
      </c>
      <c r="D6691" s="2">
        <v>41263.759722222225</v>
      </c>
      <c r="E6691" s="1">
        <v>12</v>
      </c>
      <c r="F6691" s="2">
        <v>41204.62674243364</v>
      </c>
      <c r="G6691" s="1">
        <v>0</v>
      </c>
      <c r="H6691" s="32">
        <f>IFERROR(HOUR(Table1[[#This Row],[Cancel Date/time]])+MINUTE(Table1[[#This Row],[Cancel Date/time]])/60,"not cancelled")</f>
        <v>15.033333333333333</v>
      </c>
      <c r="I6691" s="47">
        <f>IFERROR(ROUND(Table1[[#This Row],[cancellation time decimal]],0),"not cancelled")</f>
        <v>15</v>
      </c>
      <c r="J6691" s="10">
        <f>IFERROR(MOD(Table1[[#This Row],[cancellation hour rounded]],24),"not cancelled")</f>
        <v>15</v>
      </c>
      <c r="K6691" s="32">
        <f>1/Table1[[#This Row],[Duration (Time between doses '[in hours'])]]</f>
        <v>8.3333333333333329E-2</v>
      </c>
      <c r="L6691" s="33">
        <f>Table1[[#This Row],[number doses per hour]]*INDEX(Table2[price per dose],Table1[[#This Row],[Drug ID]])</f>
        <v>0.56619444444444444</v>
      </c>
      <c r="M6691" s="11" t="b">
        <f>AND(Table1[[#This Row],[hour of cancellation 0 to 23]]&gt;=0,Table1[[#This Row],[hour of cancellation 0 to 23]]&lt;=23)</f>
        <v>1</v>
      </c>
    </row>
    <row r="6692" spans="1:13" x14ac:dyDescent="0.3">
      <c r="A6692" s="1">
        <v>6691</v>
      </c>
      <c r="B6692" s="1">
        <v>1</v>
      </c>
      <c r="C6692" s="2">
        <v>41203.772644708217</v>
      </c>
      <c r="D6692" s="2">
        <v>41263.772222222222</v>
      </c>
      <c r="E6692" s="1">
        <v>12</v>
      </c>
      <c r="F6692" s="2">
        <v>41204.48375176407</v>
      </c>
      <c r="G6692" s="1">
        <v>0</v>
      </c>
      <c r="H6692" s="32">
        <f>IFERROR(HOUR(Table1[[#This Row],[Cancel Date/time]])+MINUTE(Table1[[#This Row],[Cancel Date/time]])/60,"not cancelled")</f>
        <v>11.6</v>
      </c>
      <c r="I6692" s="47">
        <f>IFERROR(ROUND(Table1[[#This Row],[cancellation time decimal]],0),"not cancelled")</f>
        <v>12</v>
      </c>
      <c r="J6692" s="10">
        <f>IFERROR(MOD(Table1[[#This Row],[cancellation hour rounded]],24),"not cancelled")</f>
        <v>12</v>
      </c>
      <c r="K6692" s="32">
        <f>1/Table1[[#This Row],[Duration (Time between doses '[in hours'])]]</f>
        <v>8.3333333333333329E-2</v>
      </c>
      <c r="L6692" s="33">
        <f>Table1[[#This Row],[number doses per hour]]*INDEX(Table2[price per dose],Table1[[#This Row],[Drug ID]])</f>
        <v>0.56619444444444444</v>
      </c>
      <c r="M6692" s="11" t="b">
        <f>AND(Table1[[#This Row],[hour of cancellation 0 to 23]]&gt;=0,Table1[[#This Row],[hour of cancellation 0 to 23]]&lt;=23)</f>
        <v>1</v>
      </c>
    </row>
    <row r="6693" spans="1:13" x14ac:dyDescent="0.3">
      <c r="A6693" s="1">
        <v>6692</v>
      </c>
      <c r="B6693" s="1">
        <v>3</v>
      </c>
      <c r="C6693" s="2">
        <v>41203.893538189455</v>
      </c>
      <c r="D6693" s="2">
        <v>41263.893055555556</v>
      </c>
      <c r="E6693" s="1">
        <v>24</v>
      </c>
      <c r="F6693" s="2">
        <v>41205.971886905812</v>
      </c>
      <c r="G6693" s="1">
        <v>0</v>
      </c>
      <c r="H6693" s="32">
        <f>IFERROR(HOUR(Table1[[#This Row],[Cancel Date/time]])+MINUTE(Table1[[#This Row],[Cancel Date/time]])/60,"not cancelled")</f>
        <v>23.316666666666666</v>
      </c>
      <c r="I6693" s="47">
        <f>IFERROR(ROUND(Table1[[#This Row],[cancellation time decimal]],0),"not cancelled")</f>
        <v>23</v>
      </c>
      <c r="J6693" s="10">
        <f>IFERROR(MOD(Table1[[#This Row],[cancellation hour rounded]],24),"not cancelled")</f>
        <v>23</v>
      </c>
      <c r="K6693" s="32">
        <f>1/Table1[[#This Row],[Duration (Time between doses '[in hours'])]]</f>
        <v>4.1666666666666664E-2</v>
      </c>
      <c r="L6693" s="33">
        <f>Table1[[#This Row],[number doses per hour]]*INDEX(Table2[price per dose],Table1[[#This Row],[Drug ID]])</f>
        <v>0.18133000000000002</v>
      </c>
      <c r="M6693" s="11" t="b">
        <f>AND(Table1[[#This Row],[hour of cancellation 0 to 23]]&gt;=0,Table1[[#This Row],[hour of cancellation 0 to 23]]&lt;=23)</f>
        <v>1</v>
      </c>
    </row>
    <row r="6694" spans="1:13" x14ac:dyDescent="0.3">
      <c r="A6694" s="1">
        <v>6693</v>
      </c>
      <c r="B6694" s="1">
        <v>3</v>
      </c>
      <c r="C6694" s="2">
        <v>41203.90269678249</v>
      </c>
      <c r="D6694" s="2">
        <v>41263.902083333334</v>
      </c>
      <c r="E6694" s="1">
        <v>24</v>
      </c>
      <c r="F6694" s="2">
        <v>41205.884401553987</v>
      </c>
      <c r="G6694" s="1">
        <v>0</v>
      </c>
      <c r="H6694" s="32">
        <f>IFERROR(HOUR(Table1[[#This Row],[Cancel Date/time]])+MINUTE(Table1[[#This Row],[Cancel Date/time]])/60,"not cancelled")</f>
        <v>21.216666666666665</v>
      </c>
      <c r="I6694" s="47">
        <f>IFERROR(ROUND(Table1[[#This Row],[cancellation time decimal]],0),"not cancelled")</f>
        <v>21</v>
      </c>
      <c r="J6694" s="10">
        <f>IFERROR(MOD(Table1[[#This Row],[cancellation hour rounded]],24),"not cancelled")</f>
        <v>21</v>
      </c>
      <c r="K6694" s="32">
        <f>1/Table1[[#This Row],[Duration (Time between doses '[in hours'])]]</f>
        <v>4.1666666666666664E-2</v>
      </c>
      <c r="L6694" s="33">
        <f>Table1[[#This Row],[number doses per hour]]*INDEX(Table2[price per dose],Table1[[#This Row],[Drug ID]])</f>
        <v>0.18133000000000002</v>
      </c>
      <c r="M6694" s="11" t="b">
        <f>AND(Table1[[#This Row],[hour of cancellation 0 to 23]]&gt;=0,Table1[[#This Row],[hour of cancellation 0 to 23]]&lt;=23)</f>
        <v>1</v>
      </c>
    </row>
    <row r="6695" spans="1:13" x14ac:dyDescent="0.3">
      <c r="A6695" s="1">
        <v>6694</v>
      </c>
      <c r="B6695" s="1">
        <v>10</v>
      </c>
      <c r="C6695" s="2">
        <v>41203.925270771339</v>
      </c>
      <c r="D6695" s="2">
        <v>41263.924999999996</v>
      </c>
      <c r="E6695" s="1">
        <v>1</v>
      </c>
      <c r="F6695" s="2">
        <v>41210.547765032512</v>
      </c>
      <c r="G6695" s="1">
        <v>4</v>
      </c>
      <c r="H6695" s="32">
        <f>IFERROR(HOUR(Table1[[#This Row],[Cancel Date/time]])+MINUTE(Table1[[#This Row],[Cancel Date/time]])/60,"not cancelled")</f>
        <v>13.133333333333333</v>
      </c>
      <c r="I6695" s="47">
        <f>IFERROR(ROUND(Table1[[#This Row],[cancellation time decimal]],0),"not cancelled")</f>
        <v>13</v>
      </c>
      <c r="J6695" s="10">
        <f>IFERROR(MOD(Table1[[#This Row],[cancellation hour rounded]],24),"not cancelled")</f>
        <v>13</v>
      </c>
      <c r="K6695" s="32">
        <f>1/Table1[[#This Row],[Duration (Time between doses '[in hours'])]]</f>
        <v>1</v>
      </c>
      <c r="L6695" s="33">
        <f>Table1[[#This Row],[number doses per hour]]*INDEX(Table2[price per dose],Table1[[#This Row],[Drug ID]])</f>
        <v>2.5716000000000001</v>
      </c>
      <c r="M6695" s="11" t="b">
        <f>AND(Table1[[#This Row],[hour of cancellation 0 to 23]]&gt;=0,Table1[[#This Row],[hour of cancellation 0 to 23]]&lt;=23)</f>
        <v>1</v>
      </c>
    </row>
    <row r="6696" spans="1:13" hidden="1" x14ac:dyDescent="0.3">
      <c r="A6696" s="1">
        <v>6695</v>
      </c>
      <c r="B6696" s="1">
        <v>6</v>
      </c>
      <c r="C6696" s="2">
        <v>41203.961496019088</v>
      </c>
      <c r="D6696" s="2">
        <v>41206.62777777778</v>
      </c>
      <c r="E6696" s="1">
        <v>24</v>
      </c>
      <c r="F6696" s="2" t="s">
        <v>5</v>
      </c>
      <c r="G6696" s="1">
        <v>0</v>
      </c>
      <c r="H6696" s="32" t="str">
        <f>IFERROR(HOUR(Table1[[#This Row],[Cancel Date/time]])+MINUTE(Table1[[#This Row],[Cancel Date/time]])/60,"not cancelled")</f>
        <v>not cancelled</v>
      </c>
      <c r="I6696" s="47" t="str">
        <f>IFERROR(ROUND(Table1[[#This Row],[cancellation time decimal]],0),"not cancelled")</f>
        <v>not cancelled</v>
      </c>
      <c r="J6696" s="10" t="str">
        <f>IFERROR(MOD(Table1[[#This Row],[cancellation hour rounded]],24),"not cancelled")</f>
        <v>not cancelled</v>
      </c>
      <c r="K6696" s="32">
        <f>1/Table1[[#This Row],[Duration (Time between doses '[in hours'])]]</f>
        <v>4.1666666666666664E-2</v>
      </c>
      <c r="L6696" s="33">
        <f>Table1[[#This Row],[number doses per hour]]*INDEX(Table2[price per dose],Table1[[#This Row],[Drug ID]])</f>
        <v>0.35218749999999999</v>
      </c>
      <c r="M6696" s="11" t="b">
        <f>AND(Table1[[#This Row],[hour of cancellation 0 to 23]]&gt;=0,Table1[[#This Row],[hour of cancellation 0 to 23]]&lt;=23)</f>
        <v>0</v>
      </c>
    </row>
    <row r="6697" spans="1:13" x14ac:dyDescent="0.3">
      <c r="A6697" s="1">
        <v>6696</v>
      </c>
      <c r="B6697" s="1">
        <v>1</v>
      </c>
      <c r="C6697" s="2">
        <v>41204.015654681556</v>
      </c>
      <c r="D6697" s="2">
        <v>41264.015277777777</v>
      </c>
      <c r="E6697" s="1">
        <v>8</v>
      </c>
      <c r="F6697" s="2">
        <v>41204.393312442349</v>
      </c>
      <c r="G6697" s="1">
        <v>0</v>
      </c>
      <c r="H6697" s="32">
        <f>IFERROR(HOUR(Table1[[#This Row],[Cancel Date/time]])+MINUTE(Table1[[#This Row],[Cancel Date/time]])/60,"not cancelled")</f>
        <v>9.4333333333333336</v>
      </c>
      <c r="I6697" s="47">
        <f>IFERROR(ROUND(Table1[[#This Row],[cancellation time decimal]],0),"not cancelled")</f>
        <v>9</v>
      </c>
      <c r="J6697" s="10">
        <f>IFERROR(MOD(Table1[[#This Row],[cancellation hour rounded]],24),"not cancelled")</f>
        <v>9</v>
      </c>
      <c r="K6697" s="32">
        <f>1/Table1[[#This Row],[Duration (Time between doses '[in hours'])]]</f>
        <v>0.125</v>
      </c>
      <c r="L6697" s="33">
        <f>Table1[[#This Row],[number doses per hour]]*INDEX(Table2[price per dose],Table1[[#This Row],[Drug ID]])</f>
        <v>0.84929166666666667</v>
      </c>
      <c r="M6697" s="11" t="b">
        <f>AND(Table1[[#This Row],[hour of cancellation 0 to 23]]&gt;=0,Table1[[#This Row],[hour of cancellation 0 to 23]]&lt;=23)</f>
        <v>1</v>
      </c>
    </row>
    <row r="6698" spans="1:13" x14ac:dyDescent="0.3">
      <c r="A6698" s="1">
        <v>6697</v>
      </c>
      <c r="B6698" s="1">
        <v>3</v>
      </c>
      <c r="C6698" s="2">
        <v>41204.116105234149</v>
      </c>
      <c r="D6698" s="2">
        <v>41264.115972222222</v>
      </c>
      <c r="E6698" s="1">
        <v>24</v>
      </c>
      <c r="F6698" s="2">
        <v>41206.31973432409</v>
      </c>
      <c r="G6698" s="1">
        <v>0</v>
      </c>
      <c r="H6698" s="32">
        <f>IFERROR(HOUR(Table1[[#This Row],[Cancel Date/time]])+MINUTE(Table1[[#This Row],[Cancel Date/time]])/60,"not cancelled")</f>
        <v>7.666666666666667</v>
      </c>
      <c r="I6698" s="47">
        <f>IFERROR(ROUND(Table1[[#This Row],[cancellation time decimal]],0),"not cancelled")</f>
        <v>8</v>
      </c>
      <c r="J6698" s="10">
        <f>IFERROR(MOD(Table1[[#This Row],[cancellation hour rounded]],24),"not cancelled")</f>
        <v>8</v>
      </c>
      <c r="K6698" s="32">
        <f>1/Table1[[#This Row],[Duration (Time between doses '[in hours'])]]</f>
        <v>4.1666666666666664E-2</v>
      </c>
      <c r="L6698" s="33">
        <f>Table1[[#This Row],[number doses per hour]]*INDEX(Table2[price per dose],Table1[[#This Row],[Drug ID]])</f>
        <v>0.18133000000000002</v>
      </c>
      <c r="M6698" s="11" t="b">
        <f>AND(Table1[[#This Row],[hour of cancellation 0 to 23]]&gt;=0,Table1[[#This Row],[hour of cancellation 0 to 23]]&lt;=23)</f>
        <v>1</v>
      </c>
    </row>
    <row r="6699" spans="1:13" hidden="1" x14ac:dyDescent="0.3">
      <c r="A6699" s="1">
        <v>6698</v>
      </c>
      <c r="B6699" s="1">
        <v>3</v>
      </c>
      <c r="C6699" s="2">
        <v>41204.093881548957</v>
      </c>
      <c r="D6699" s="2">
        <v>41207.71877737312</v>
      </c>
      <c r="E6699" s="1">
        <v>24</v>
      </c>
      <c r="F6699" s="2" t="s">
        <v>5</v>
      </c>
      <c r="G6699" s="1">
        <v>0</v>
      </c>
      <c r="H6699" s="32" t="str">
        <f>IFERROR(HOUR(Table1[[#This Row],[Cancel Date/time]])+MINUTE(Table1[[#This Row],[Cancel Date/time]])/60,"not cancelled")</f>
        <v>not cancelled</v>
      </c>
      <c r="I6699" s="47" t="str">
        <f>IFERROR(ROUND(Table1[[#This Row],[cancellation time decimal]],0),"not cancelled")</f>
        <v>not cancelled</v>
      </c>
      <c r="J6699" s="10" t="str">
        <f>IFERROR(MOD(Table1[[#This Row],[cancellation hour rounded]],24),"not cancelled")</f>
        <v>not cancelled</v>
      </c>
      <c r="K6699" s="32">
        <f>1/Table1[[#This Row],[Duration (Time between doses '[in hours'])]]</f>
        <v>4.1666666666666664E-2</v>
      </c>
      <c r="L6699" s="33">
        <f>Table1[[#This Row],[number doses per hour]]*INDEX(Table2[price per dose],Table1[[#This Row],[Drug ID]])</f>
        <v>0.18133000000000002</v>
      </c>
      <c r="M6699" s="11" t="b">
        <f>AND(Table1[[#This Row],[hour of cancellation 0 to 23]]&gt;=0,Table1[[#This Row],[hour of cancellation 0 to 23]]&lt;=23)</f>
        <v>0</v>
      </c>
    </row>
    <row r="6700" spans="1:13" x14ac:dyDescent="0.3">
      <c r="A6700" s="1">
        <v>6699</v>
      </c>
      <c r="B6700" s="1">
        <v>7</v>
      </c>
      <c r="C6700" s="2">
        <v>41204.34546365781</v>
      </c>
      <c r="D6700" s="2">
        <v>41264.345138888893</v>
      </c>
      <c r="E6700" s="1">
        <v>24</v>
      </c>
      <c r="F6700" s="2">
        <v>41213.437374173111</v>
      </c>
      <c r="G6700" s="1">
        <v>0</v>
      </c>
      <c r="H6700" s="32">
        <f>IFERROR(HOUR(Table1[[#This Row],[Cancel Date/time]])+MINUTE(Table1[[#This Row],[Cancel Date/time]])/60,"not cancelled")</f>
        <v>10.483333333333333</v>
      </c>
      <c r="I6700" s="47">
        <f>IFERROR(ROUND(Table1[[#This Row],[cancellation time decimal]],0),"not cancelled")</f>
        <v>10</v>
      </c>
      <c r="J6700" s="10">
        <f>IFERROR(MOD(Table1[[#This Row],[cancellation hour rounded]],24),"not cancelled")</f>
        <v>10</v>
      </c>
      <c r="K6700" s="32">
        <f>1/Table1[[#This Row],[Duration (Time between doses '[in hours'])]]</f>
        <v>4.1666666666666664E-2</v>
      </c>
      <c r="L6700" s="33">
        <f>Table1[[#This Row],[number doses per hour]]*INDEX(Table2[price per dose],Table1[[#This Row],[Drug ID]])</f>
        <v>1.2958049999999997</v>
      </c>
      <c r="M6700" s="11" t="b">
        <f>AND(Table1[[#This Row],[hour of cancellation 0 to 23]]&gt;=0,Table1[[#This Row],[hour of cancellation 0 to 23]]&lt;=23)</f>
        <v>1</v>
      </c>
    </row>
    <row r="6701" spans="1:13" x14ac:dyDescent="0.3">
      <c r="A6701" s="1">
        <v>6700</v>
      </c>
      <c r="B6701" s="1">
        <v>9</v>
      </c>
      <c r="C6701" s="2">
        <v>41204.411098764911</v>
      </c>
      <c r="D6701" s="2">
        <v>41264.410416666666</v>
      </c>
      <c r="E6701" s="1">
        <v>5</v>
      </c>
      <c r="F6701" s="2">
        <v>41207.650924992689</v>
      </c>
      <c r="G6701" s="1">
        <v>0</v>
      </c>
      <c r="H6701" s="32">
        <f>IFERROR(HOUR(Table1[[#This Row],[Cancel Date/time]])+MINUTE(Table1[[#This Row],[Cancel Date/time]])/60,"not cancelled")</f>
        <v>15.616666666666667</v>
      </c>
      <c r="I6701" s="47">
        <f>IFERROR(ROUND(Table1[[#This Row],[cancellation time decimal]],0),"not cancelled")</f>
        <v>16</v>
      </c>
      <c r="J6701" s="10">
        <f>IFERROR(MOD(Table1[[#This Row],[cancellation hour rounded]],24),"not cancelled")</f>
        <v>16</v>
      </c>
      <c r="K6701" s="32">
        <f>1/Table1[[#This Row],[Duration (Time between doses '[in hours'])]]</f>
        <v>0.2</v>
      </c>
      <c r="L6701" s="33">
        <f>Table1[[#This Row],[number doses per hour]]*INDEX(Table2[price per dose],Table1[[#This Row],[Drug ID]])</f>
        <v>5.6740000000000004</v>
      </c>
      <c r="M6701" s="11" t="b">
        <f>AND(Table1[[#This Row],[hour of cancellation 0 to 23]]&gt;=0,Table1[[#This Row],[hour of cancellation 0 to 23]]&lt;=23)</f>
        <v>1</v>
      </c>
    </row>
    <row r="6702" spans="1:13" x14ac:dyDescent="0.3">
      <c r="A6702" s="1">
        <v>6701</v>
      </c>
      <c r="B6702" s="1">
        <v>1</v>
      </c>
      <c r="C6702" s="2">
        <v>41204.407361144215</v>
      </c>
      <c r="D6702" s="2">
        <v>41264.406944444447</v>
      </c>
      <c r="E6702" s="1">
        <v>8</v>
      </c>
      <c r="F6702" s="2">
        <v>41205.340009872016</v>
      </c>
      <c r="G6702" s="1">
        <v>0</v>
      </c>
      <c r="H6702" s="32">
        <f>IFERROR(HOUR(Table1[[#This Row],[Cancel Date/time]])+MINUTE(Table1[[#This Row],[Cancel Date/time]])/60,"not cancelled")</f>
        <v>8.15</v>
      </c>
      <c r="I6702" s="47">
        <f>IFERROR(ROUND(Table1[[#This Row],[cancellation time decimal]],0),"not cancelled")</f>
        <v>8</v>
      </c>
      <c r="J6702" s="10">
        <f>IFERROR(MOD(Table1[[#This Row],[cancellation hour rounded]],24),"not cancelled")</f>
        <v>8</v>
      </c>
      <c r="K6702" s="32">
        <f>1/Table1[[#This Row],[Duration (Time between doses '[in hours'])]]</f>
        <v>0.125</v>
      </c>
      <c r="L6702" s="33">
        <f>Table1[[#This Row],[number doses per hour]]*INDEX(Table2[price per dose],Table1[[#This Row],[Drug ID]])</f>
        <v>0.84929166666666667</v>
      </c>
      <c r="M6702" s="11" t="b">
        <f>AND(Table1[[#This Row],[hour of cancellation 0 to 23]]&gt;=0,Table1[[#This Row],[hour of cancellation 0 to 23]]&lt;=23)</f>
        <v>1</v>
      </c>
    </row>
    <row r="6703" spans="1:13" x14ac:dyDescent="0.3">
      <c r="A6703" s="1">
        <v>6702</v>
      </c>
      <c r="B6703" s="1">
        <v>1</v>
      </c>
      <c r="C6703" s="2">
        <v>41204.419170974528</v>
      </c>
      <c r="D6703" s="2">
        <v>41207.168749999997</v>
      </c>
      <c r="E6703" s="1">
        <v>8</v>
      </c>
      <c r="F6703" s="2">
        <v>41205.612951997457</v>
      </c>
      <c r="G6703" s="1">
        <v>0</v>
      </c>
      <c r="H6703" s="32">
        <f>IFERROR(HOUR(Table1[[#This Row],[Cancel Date/time]])+MINUTE(Table1[[#This Row],[Cancel Date/time]])/60,"not cancelled")</f>
        <v>14.7</v>
      </c>
      <c r="I6703" s="47">
        <f>IFERROR(ROUND(Table1[[#This Row],[cancellation time decimal]],0),"not cancelled")</f>
        <v>15</v>
      </c>
      <c r="J6703" s="10">
        <f>IFERROR(MOD(Table1[[#This Row],[cancellation hour rounded]],24),"not cancelled")</f>
        <v>15</v>
      </c>
      <c r="K6703" s="32">
        <f>1/Table1[[#This Row],[Duration (Time between doses '[in hours'])]]</f>
        <v>0.125</v>
      </c>
      <c r="L6703" s="33">
        <f>Table1[[#This Row],[number doses per hour]]*INDEX(Table2[price per dose],Table1[[#This Row],[Drug ID]])</f>
        <v>0.84929166666666667</v>
      </c>
      <c r="M6703" s="11" t="b">
        <f>AND(Table1[[#This Row],[hour of cancellation 0 to 23]]&gt;=0,Table1[[#This Row],[hour of cancellation 0 to 23]]&lt;=23)</f>
        <v>1</v>
      </c>
    </row>
    <row r="6704" spans="1:13" x14ac:dyDescent="0.3">
      <c r="A6704" s="1">
        <v>6703</v>
      </c>
      <c r="B6704" s="1">
        <v>3</v>
      </c>
      <c r="C6704" s="2">
        <v>41204.437729225821</v>
      </c>
      <c r="D6704" s="2">
        <v>41264.4375</v>
      </c>
      <c r="E6704" s="1">
        <v>24</v>
      </c>
      <c r="F6704" s="2">
        <v>41206.494747849676</v>
      </c>
      <c r="G6704" s="1">
        <v>0</v>
      </c>
      <c r="H6704" s="32">
        <f>IFERROR(HOUR(Table1[[#This Row],[Cancel Date/time]])+MINUTE(Table1[[#This Row],[Cancel Date/time]])/60,"not cancelled")</f>
        <v>11.866666666666667</v>
      </c>
      <c r="I6704" s="47">
        <f>IFERROR(ROUND(Table1[[#This Row],[cancellation time decimal]],0),"not cancelled")</f>
        <v>12</v>
      </c>
      <c r="J6704" s="10">
        <f>IFERROR(MOD(Table1[[#This Row],[cancellation hour rounded]],24),"not cancelled")</f>
        <v>12</v>
      </c>
      <c r="K6704" s="32">
        <f>1/Table1[[#This Row],[Duration (Time between doses '[in hours'])]]</f>
        <v>4.1666666666666664E-2</v>
      </c>
      <c r="L6704" s="33">
        <f>Table1[[#This Row],[number doses per hour]]*INDEX(Table2[price per dose],Table1[[#This Row],[Drug ID]])</f>
        <v>0.18133000000000002</v>
      </c>
      <c r="M6704" s="11" t="b">
        <f>AND(Table1[[#This Row],[hour of cancellation 0 to 23]]&gt;=0,Table1[[#This Row],[hour of cancellation 0 to 23]]&lt;=23)</f>
        <v>1</v>
      </c>
    </row>
    <row r="6705" spans="1:13" x14ac:dyDescent="0.3">
      <c r="A6705" s="1">
        <v>6704</v>
      </c>
      <c r="B6705" s="1">
        <v>6</v>
      </c>
      <c r="C6705" s="2">
        <v>41204.425048934587</v>
      </c>
      <c r="D6705" s="2">
        <v>41264.424999999996</v>
      </c>
      <c r="E6705" s="1">
        <v>24</v>
      </c>
      <c r="F6705" s="2">
        <v>41211.627659373771</v>
      </c>
      <c r="G6705" s="1">
        <v>0</v>
      </c>
      <c r="H6705" s="32">
        <f>IFERROR(HOUR(Table1[[#This Row],[Cancel Date/time]])+MINUTE(Table1[[#This Row],[Cancel Date/time]])/60,"not cancelled")</f>
        <v>15.05</v>
      </c>
      <c r="I6705" s="47">
        <f>IFERROR(ROUND(Table1[[#This Row],[cancellation time decimal]],0),"not cancelled")</f>
        <v>15</v>
      </c>
      <c r="J6705" s="10">
        <f>IFERROR(MOD(Table1[[#This Row],[cancellation hour rounded]],24),"not cancelled")</f>
        <v>15</v>
      </c>
      <c r="K6705" s="32">
        <f>1/Table1[[#This Row],[Duration (Time between doses '[in hours'])]]</f>
        <v>4.1666666666666664E-2</v>
      </c>
      <c r="L6705" s="33">
        <f>Table1[[#This Row],[number doses per hour]]*INDEX(Table2[price per dose],Table1[[#This Row],[Drug ID]])</f>
        <v>0.35218749999999999</v>
      </c>
      <c r="M6705" s="11" t="b">
        <f>AND(Table1[[#This Row],[hour of cancellation 0 to 23]]&gt;=0,Table1[[#This Row],[hour of cancellation 0 to 23]]&lt;=23)</f>
        <v>1</v>
      </c>
    </row>
    <row r="6706" spans="1:13" x14ac:dyDescent="0.3">
      <c r="A6706" s="1">
        <v>6705</v>
      </c>
      <c r="B6706" s="1">
        <v>4</v>
      </c>
      <c r="C6706" s="2">
        <v>41204.488307256353</v>
      </c>
      <c r="D6706" s="2">
        <v>41208.86319444445</v>
      </c>
      <c r="E6706" s="1">
        <v>12</v>
      </c>
      <c r="F6706" s="2">
        <v>41207.487964131171</v>
      </c>
      <c r="G6706" s="1">
        <v>0</v>
      </c>
      <c r="H6706" s="32">
        <f>IFERROR(HOUR(Table1[[#This Row],[Cancel Date/time]])+MINUTE(Table1[[#This Row],[Cancel Date/time]])/60,"not cancelled")</f>
        <v>11.7</v>
      </c>
      <c r="I6706" s="47">
        <f>IFERROR(ROUND(Table1[[#This Row],[cancellation time decimal]],0),"not cancelled")</f>
        <v>12</v>
      </c>
      <c r="J6706" s="10">
        <f>IFERROR(MOD(Table1[[#This Row],[cancellation hour rounded]],24),"not cancelled")</f>
        <v>12</v>
      </c>
      <c r="K6706" s="32">
        <f>1/Table1[[#This Row],[Duration (Time between doses '[in hours'])]]</f>
        <v>8.3333333333333329E-2</v>
      </c>
      <c r="L6706" s="33">
        <f>Table1[[#This Row],[number doses per hour]]*INDEX(Table2[price per dose],Table1[[#This Row],[Drug ID]])</f>
        <v>1.448055119047619</v>
      </c>
      <c r="M6706" s="11" t="b">
        <f>AND(Table1[[#This Row],[hour of cancellation 0 to 23]]&gt;=0,Table1[[#This Row],[hour of cancellation 0 to 23]]&lt;=23)</f>
        <v>1</v>
      </c>
    </row>
    <row r="6707" spans="1:13" x14ac:dyDescent="0.3">
      <c r="A6707" s="1">
        <v>6706</v>
      </c>
      <c r="B6707" s="1">
        <v>1</v>
      </c>
      <c r="C6707" s="2">
        <v>41204.513811376841</v>
      </c>
      <c r="D6707" s="2">
        <v>41264.513194444444</v>
      </c>
      <c r="E6707" s="1">
        <v>8</v>
      </c>
      <c r="F6707" s="2">
        <v>41204.680008183946</v>
      </c>
      <c r="G6707" s="1">
        <v>0</v>
      </c>
      <c r="H6707" s="32">
        <f>IFERROR(HOUR(Table1[[#This Row],[Cancel Date/time]])+MINUTE(Table1[[#This Row],[Cancel Date/time]])/60,"not cancelled")</f>
        <v>16.316666666666666</v>
      </c>
      <c r="I6707" s="47">
        <f>IFERROR(ROUND(Table1[[#This Row],[cancellation time decimal]],0),"not cancelled")</f>
        <v>16</v>
      </c>
      <c r="J6707" s="10">
        <f>IFERROR(MOD(Table1[[#This Row],[cancellation hour rounded]],24),"not cancelled")</f>
        <v>16</v>
      </c>
      <c r="K6707" s="32">
        <f>1/Table1[[#This Row],[Duration (Time between doses '[in hours'])]]</f>
        <v>0.125</v>
      </c>
      <c r="L6707" s="33">
        <f>Table1[[#This Row],[number doses per hour]]*INDEX(Table2[price per dose],Table1[[#This Row],[Drug ID]])</f>
        <v>0.84929166666666667</v>
      </c>
      <c r="M6707" s="11" t="b">
        <f>AND(Table1[[#This Row],[hour of cancellation 0 to 23]]&gt;=0,Table1[[#This Row],[hour of cancellation 0 to 23]]&lt;=23)</f>
        <v>1</v>
      </c>
    </row>
    <row r="6708" spans="1:13" x14ac:dyDescent="0.3">
      <c r="A6708" s="1">
        <v>6707</v>
      </c>
      <c r="B6708" s="1">
        <v>1</v>
      </c>
      <c r="C6708" s="2">
        <v>41204.618593934989</v>
      </c>
      <c r="D6708" s="2">
        <v>41264.618055555555</v>
      </c>
      <c r="E6708" s="1">
        <v>8</v>
      </c>
      <c r="F6708" s="2">
        <v>41205.636790922799</v>
      </c>
      <c r="G6708" s="1">
        <v>0</v>
      </c>
      <c r="H6708" s="32">
        <f>IFERROR(HOUR(Table1[[#This Row],[Cancel Date/time]])+MINUTE(Table1[[#This Row],[Cancel Date/time]])/60,"not cancelled")</f>
        <v>15.266666666666667</v>
      </c>
      <c r="I6708" s="47">
        <f>IFERROR(ROUND(Table1[[#This Row],[cancellation time decimal]],0),"not cancelled")</f>
        <v>15</v>
      </c>
      <c r="J6708" s="10">
        <f>IFERROR(MOD(Table1[[#This Row],[cancellation hour rounded]],24),"not cancelled")</f>
        <v>15</v>
      </c>
      <c r="K6708" s="32">
        <f>1/Table1[[#This Row],[Duration (Time between doses '[in hours'])]]</f>
        <v>0.125</v>
      </c>
      <c r="L6708" s="33">
        <f>Table1[[#This Row],[number doses per hour]]*INDEX(Table2[price per dose],Table1[[#This Row],[Drug ID]])</f>
        <v>0.84929166666666667</v>
      </c>
      <c r="M6708" s="11" t="b">
        <f>AND(Table1[[#This Row],[hour of cancellation 0 to 23]]&gt;=0,Table1[[#This Row],[hour of cancellation 0 to 23]]&lt;=23)</f>
        <v>1</v>
      </c>
    </row>
    <row r="6709" spans="1:13" x14ac:dyDescent="0.3">
      <c r="A6709" s="1">
        <v>6708</v>
      </c>
      <c r="B6709" s="1">
        <v>2</v>
      </c>
      <c r="C6709" s="2">
        <v>41204.602489598612</v>
      </c>
      <c r="D6709" s="2">
        <v>41264.602083333339</v>
      </c>
      <c r="E6709" s="1">
        <v>10</v>
      </c>
      <c r="F6709" s="2">
        <v>41205.819803831793</v>
      </c>
      <c r="G6709" s="1">
        <v>0</v>
      </c>
      <c r="H6709" s="32">
        <f>IFERROR(HOUR(Table1[[#This Row],[Cancel Date/time]])+MINUTE(Table1[[#This Row],[Cancel Date/time]])/60,"not cancelled")</f>
        <v>19.666666666666668</v>
      </c>
      <c r="I6709" s="47">
        <f>IFERROR(ROUND(Table1[[#This Row],[cancellation time decimal]],0),"not cancelled")</f>
        <v>20</v>
      </c>
      <c r="J6709" s="10">
        <f>IFERROR(MOD(Table1[[#This Row],[cancellation hour rounded]],24),"not cancelled")</f>
        <v>20</v>
      </c>
      <c r="K6709" s="32">
        <f>1/Table1[[#This Row],[Duration (Time between doses '[in hours'])]]</f>
        <v>0.1</v>
      </c>
      <c r="L6709" s="33">
        <f>Table1[[#This Row],[number doses per hour]]*INDEX(Table2[price per dose],Table1[[#This Row],[Drug ID]])</f>
        <v>0.84959999999999969</v>
      </c>
      <c r="M6709" s="11" t="b">
        <f>AND(Table1[[#This Row],[hour of cancellation 0 to 23]]&gt;=0,Table1[[#This Row],[hour of cancellation 0 to 23]]&lt;=23)</f>
        <v>1</v>
      </c>
    </row>
    <row r="6710" spans="1:13" x14ac:dyDescent="0.3">
      <c r="A6710" s="1">
        <v>6709</v>
      </c>
      <c r="B6710" s="1">
        <v>2</v>
      </c>
      <c r="C6710" s="2">
        <v>41204.608596152473</v>
      </c>
      <c r="D6710" s="2">
        <v>41264.608333333337</v>
      </c>
      <c r="E6710" s="1">
        <v>10</v>
      </c>
      <c r="F6710" s="2">
        <v>41206.406380477572</v>
      </c>
      <c r="G6710" s="1">
        <v>0</v>
      </c>
      <c r="H6710" s="32">
        <f>IFERROR(HOUR(Table1[[#This Row],[Cancel Date/time]])+MINUTE(Table1[[#This Row],[Cancel Date/time]])/60,"not cancelled")</f>
        <v>9.75</v>
      </c>
      <c r="I6710" s="47">
        <f>IFERROR(ROUND(Table1[[#This Row],[cancellation time decimal]],0),"not cancelled")</f>
        <v>10</v>
      </c>
      <c r="J6710" s="10">
        <f>IFERROR(MOD(Table1[[#This Row],[cancellation hour rounded]],24),"not cancelled")</f>
        <v>10</v>
      </c>
      <c r="K6710" s="32">
        <f>1/Table1[[#This Row],[Duration (Time between doses '[in hours'])]]</f>
        <v>0.1</v>
      </c>
      <c r="L6710" s="33">
        <f>Table1[[#This Row],[number doses per hour]]*INDEX(Table2[price per dose],Table1[[#This Row],[Drug ID]])</f>
        <v>0.84959999999999969</v>
      </c>
      <c r="M6710" s="11" t="b">
        <f>AND(Table1[[#This Row],[hour of cancellation 0 to 23]]&gt;=0,Table1[[#This Row],[hour of cancellation 0 to 23]]&lt;=23)</f>
        <v>1</v>
      </c>
    </row>
    <row r="6711" spans="1:13" x14ac:dyDescent="0.3">
      <c r="A6711" s="1">
        <v>6710</v>
      </c>
      <c r="B6711" s="1">
        <v>3</v>
      </c>
      <c r="C6711" s="2">
        <v>41204.739201714241</v>
      </c>
      <c r="D6711" s="2">
        <v>41209.072222222218</v>
      </c>
      <c r="E6711" s="1">
        <v>24</v>
      </c>
      <c r="F6711" s="2">
        <v>41207.711715742706</v>
      </c>
      <c r="G6711" s="1">
        <v>0</v>
      </c>
      <c r="H6711" s="32">
        <f>IFERROR(HOUR(Table1[[#This Row],[Cancel Date/time]])+MINUTE(Table1[[#This Row],[Cancel Date/time]])/60,"not cancelled")</f>
        <v>17.066666666666666</v>
      </c>
      <c r="I6711" s="47">
        <f>IFERROR(ROUND(Table1[[#This Row],[cancellation time decimal]],0),"not cancelled")</f>
        <v>17</v>
      </c>
      <c r="J6711" s="10">
        <f>IFERROR(MOD(Table1[[#This Row],[cancellation hour rounded]],24),"not cancelled")</f>
        <v>17</v>
      </c>
      <c r="K6711" s="32">
        <f>1/Table1[[#This Row],[Duration (Time between doses '[in hours'])]]</f>
        <v>4.1666666666666664E-2</v>
      </c>
      <c r="L6711" s="33">
        <f>Table1[[#This Row],[number doses per hour]]*INDEX(Table2[price per dose],Table1[[#This Row],[Drug ID]])</f>
        <v>0.18133000000000002</v>
      </c>
      <c r="M6711" s="11" t="b">
        <f>AND(Table1[[#This Row],[hour of cancellation 0 to 23]]&gt;=0,Table1[[#This Row],[hour of cancellation 0 to 23]]&lt;=23)</f>
        <v>1</v>
      </c>
    </row>
    <row r="6712" spans="1:13" x14ac:dyDescent="0.3">
      <c r="A6712" s="1">
        <v>6711</v>
      </c>
      <c r="B6712" s="1">
        <v>3</v>
      </c>
      <c r="C6712" s="2">
        <v>41204.7261964598</v>
      </c>
      <c r="D6712" s="2">
        <v>41264.725694444445</v>
      </c>
      <c r="E6712" s="1">
        <v>24</v>
      </c>
      <c r="F6712" s="2">
        <v>41207.564668409112</v>
      </c>
      <c r="G6712" s="1">
        <v>0</v>
      </c>
      <c r="H6712" s="32">
        <f>IFERROR(HOUR(Table1[[#This Row],[Cancel Date/time]])+MINUTE(Table1[[#This Row],[Cancel Date/time]])/60,"not cancelled")</f>
        <v>13.55</v>
      </c>
      <c r="I6712" s="47">
        <f>IFERROR(ROUND(Table1[[#This Row],[cancellation time decimal]],0),"not cancelled")</f>
        <v>14</v>
      </c>
      <c r="J6712" s="10">
        <f>IFERROR(MOD(Table1[[#This Row],[cancellation hour rounded]],24),"not cancelled")</f>
        <v>14</v>
      </c>
      <c r="K6712" s="32">
        <f>1/Table1[[#This Row],[Duration (Time between doses '[in hours'])]]</f>
        <v>4.1666666666666664E-2</v>
      </c>
      <c r="L6712" s="33">
        <f>Table1[[#This Row],[number doses per hour]]*INDEX(Table2[price per dose],Table1[[#This Row],[Drug ID]])</f>
        <v>0.18133000000000002</v>
      </c>
      <c r="M6712" s="11" t="b">
        <f>AND(Table1[[#This Row],[hour of cancellation 0 to 23]]&gt;=0,Table1[[#This Row],[hour of cancellation 0 to 23]]&lt;=23)</f>
        <v>1</v>
      </c>
    </row>
    <row r="6713" spans="1:13" x14ac:dyDescent="0.3">
      <c r="A6713" s="1">
        <v>6712</v>
      </c>
      <c r="B6713" s="1">
        <v>6</v>
      </c>
      <c r="C6713" s="2">
        <v>41204.788252286278</v>
      </c>
      <c r="D6713" s="2">
        <v>41264.788194444445</v>
      </c>
      <c r="E6713" s="1">
        <v>24</v>
      </c>
      <c r="F6713" s="2">
        <v>41209.084316451816</v>
      </c>
      <c r="G6713" s="1">
        <v>0</v>
      </c>
      <c r="H6713" s="32">
        <f>IFERROR(HOUR(Table1[[#This Row],[Cancel Date/time]])+MINUTE(Table1[[#This Row],[Cancel Date/time]])/60,"not cancelled")</f>
        <v>2.0166666666666666</v>
      </c>
      <c r="I6713" s="47">
        <f>IFERROR(ROUND(Table1[[#This Row],[cancellation time decimal]],0),"not cancelled")</f>
        <v>2</v>
      </c>
      <c r="J6713" s="10">
        <f>IFERROR(MOD(Table1[[#This Row],[cancellation hour rounded]],24),"not cancelled")</f>
        <v>2</v>
      </c>
      <c r="K6713" s="32">
        <f>1/Table1[[#This Row],[Duration (Time between doses '[in hours'])]]</f>
        <v>4.1666666666666664E-2</v>
      </c>
      <c r="L6713" s="33">
        <f>Table1[[#This Row],[number doses per hour]]*INDEX(Table2[price per dose],Table1[[#This Row],[Drug ID]])</f>
        <v>0.35218749999999999</v>
      </c>
      <c r="M6713" s="11" t="b">
        <f>AND(Table1[[#This Row],[hour of cancellation 0 to 23]]&gt;=0,Table1[[#This Row],[hour of cancellation 0 to 23]]&lt;=23)</f>
        <v>1</v>
      </c>
    </row>
    <row r="6714" spans="1:13" x14ac:dyDescent="0.3">
      <c r="A6714" s="1">
        <v>6713</v>
      </c>
      <c r="B6714" s="1">
        <v>4</v>
      </c>
      <c r="C6714" s="2">
        <v>41204.780826305032</v>
      </c>
      <c r="D6714" s="2">
        <v>41264.780555555553</v>
      </c>
      <c r="E6714" s="1">
        <v>12</v>
      </c>
      <c r="F6714" s="2">
        <v>41206.422531666743</v>
      </c>
      <c r="G6714" s="1">
        <v>0</v>
      </c>
      <c r="H6714" s="32">
        <f>IFERROR(HOUR(Table1[[#This Row],[Cancel Date/time]])+MINUTE(Table1[[#This Row],[Cancel Date/time]])/60,"not cancelled")</f>
        <v>10.133333333333333</v>
      </c>
      <c r="I6714" s="47">
        <f>IFERROR(ROUND(Table1[[#This Row],[cancellation time decimal]],0),"not cancelled")</f>
        <v>10</v>
      </c>
      <c r="J6714" s="10">
        <f>IFERROR(MOD(Table1[[#This Row],[cancellation hour rounded]],24),"not cancelled")</f>
        <v>10</v>
      </c>
      <c r="K6714" s="32">
        <f>1/Table1[[#This Row],[Duration (Time between doses '[in hours'])]]</f>
        <v>8.3333333333333329E-2</v>
      </c>
      <c r="L6714" s="33">
        <f>Table1[[#This Row],[number doses per hour]]*INDEX(Table2[price per dose],Table1[[#This Row],[Drug ID]])</f>
        <v>1.448055119047619</v>
      </c>
      <c r="M6714" s="11" t="b">
        <f>AND(Table1[[#This Row],[hour of cancellation 0 to 23]]&gt;=0,Table1[[#This Row],[hour of cancellation 0 to 23]]&lt;=23)</f>
        <v>1</v>
      </c>
    </row>
    <row r="6715" spans="1:13" x14ac:dyDescent="0.3">
      <c r="A6715" s="1">
        <v>6714</v>
      </c>
      <c r="B6715" s="1">
        <v>1</v>
      </c>
      <c r="C6715" s="2">
        <v>41204.849654139216</v>
      </c>
      <c r="D6715" s="2">
        <v>41264.849305555559</v>
      </c>
      <c r="E6715" s="1">
        <v>12</v>
      </c>
      <c r="F6715" s="2">
        <v>41206.461280666059</v>
      </c>
      <c r="G6715" s="1">
        <v>0</v>
      </c>
      <c r="H6715" s="32">
        <f>IFERROR(HOUR(Table1[[#This Row],[Cancel Date/time]])+MINUTE(Table1[[#This Row],[Cancel Date/time]])/60,"not cancelled")</f>
        <v>11.066666666666666</v>
      </c>
      <c r="I6715" s="47">
        <f>IFERROR(ROUND(Table1[[#This Row],[cancellation time decimal]],0),"not cancelled")</f>
        <v>11</v>
      </c>
      <c r="J6715" s="10">
        <f>IFERROR(MOD(Table1[[#This Row],[cancellation hour rounded]],24),"not cancelled")</f>
        <v>11</v>
      </c>
      <c r="K6715" s="32">
        <f>1/Table1[[#This Row],[Duration (Time between doses '[in hours'])]]</f>
        <v>8.3333333333333329E-2</v>
      </c>
      <c r="L6715" s="33">
        <f>Table1[[#This Row],[number doses per hour]]*INDEX(Table2[price per dose],Table1[[#This Row],[Drug ID]])</f>
        <v>0.56619444444444444</v>
      </c>
      <c r="M6715" s="11" t="b">
        <f>AND(Table1[[#This Row],[hour of cancellation 0 to 23]]&gt;=0,Table1[[#This Row],[hour of cancellation 0 to 23]]&lt;=23)</f>
        <v>1</v>
      </c>
    </row>
    <row r="6716" spans="1:13" x14ac:dyDescent="0.3">
      <c r="A6716" s="1">
        <v>6715</v>
      </c>
      <c r="B6716" s="1">
        <v>1</v>
      </c>
      <c r="C6716" s="2">
        <v>41204.91463537074</v>
      </c>
      <c r="D6716" s="2">
        <v>41264.914583333331</v>
      </c>
      <c r="E6716" s="1">
        <v>8</v>
      </c>
      <c r="F6716" s="2">
        <v>41205.622223280312</v>
      </c>
      <c r="G6716" s="1">
        <v>0</v>
      </c>
      <c r="H6716" s="32">
        <f>IFERROR(HOUR(Table1[[#This Row],[Cancel Date/time]])+MINUTE(Table1[[#This Row],[Cancel Date/time]])/60,"not cancelled")</f>
        <v>14.933333333333334</v>
      </c>
      <c r="I6716" s="47">
        <f>IFERROR(ROUND(Table1[[#This Row],[cancellation time decimal]],0),"not cancelled")</f>
        <v>15</v>
      </c>
      <c r="J6716" s="10">
        <f>IFERROR(MOD(Table1[[#This Row],[cancellation hour rounded]],24),"not cancelled")</f>
        <v>15</v>
      </c>
      <c r="K6716" s="32">
        <f>1/Table1[[#This Row],[Duration (Time between doses '[in hours'])]]</f>
        <v>0.125</v>
      </c>
      <c r="L6716" s="33">
        <f>Table1[[#This Row],[number doses per hour]]*INDEX(Table2[price per dose],Table1[[#This Row],[Drug ID]])</f>
        <v>0.84929166666666667</v>
      </c>
      <c r="M6716" s="11" t="b">
        <f>AND(Table1[[#This Row],[hour of cancellation 0 to 23]]&gt;=0,Table1[[#This Row],[hour of cancellation 0 to 23]]&lt;=23)</f>
        <v>1</v>
      </c>
    </row>
    <row r="6717" spans="1:13" x14ac:dyDescent="0.3">
      <c r="A6717" s="1">
        <v>6716</v>
      </c>
      <c r="B6717" s="1">
        <v>5</v>
      </c>
      <c r="C6717" s="2">
        <v>41204.935076489761</v>
      </c>
      <c r="D6717" s="2">
        <v>41264.93472222222</v>
      </c>
      <c r="E6717" s="1">
        <v>24</v>
      </c>
      <c r="F6717" s="2">
        <v>41206.336235108065</v>
      </c>
      <c r="G6717" s="1">
        <v>0</v>
      </c>
      <c r="H6717" s="32">
        <f>IFERROR(HOUR(Table1[[#This Row],[Cancel Date/time]])+MINUTE(Table1[[#This Row],[Cancel Date/time]])/60,"not cancelled")</f>
        <v>8.0666666666666664</v>
      </c>
      <c r="I6717" s="47">
        <f>IFERROR(ROUND(Table1[[#This Row],[cancellation time decimal]],0),"not cancelled")</f>
        <v>8</v>
      </c>
      <c r="J6717" s="10">
        <f>IFERROR(MOD(Table1[[#This Row],[cancellation hour rounded]],24),"not cancelled")</f>
        <v>8</v>
      </c>
      <c r="K6717" s="32">
        <f>1/Table1[[#This Row],[Duration (Time between doses '[in hours'])]]</f>
        <v>4.1666666666666664E-2</v>
      </c>
      <c r="L6717" s="33">
        <f>Table1[[#This Row],[number doses per hour]]*INDEX(Table2[price per dose],Table1[[#This Row],[Drug ID]])</f>
        <v>0.2815833333333333</v>
      </c>
      <c r="M6717" s="11" t="b">
        <f>AND(Table1[[#This Row],[hour of cancellation 0 to 23]]&gt;=0,Table1[[#This Row],[hour of cancellation 0 to 23]]&lt;=23)</f>
        <v>1</v>
      </c>
    </row>
    <row r="6718" spans="1:13" x14ac:dyDescent="0.3">
      <c r="A6718" s="1">
        <v>6717</v>
      </c>
      <c r="B6718" s="1">
        <v>6</v>
      </c>
      <c r="C6718" s="2">
        <v>41204.965443109439</v>
      </c>
      <c r="D6718" s="2">
        <v>41264.965277777781</v>
      </c>
      <c r="E6718" s="1">
        <v>24</v>
      </c>
      <c r="F6718" s="2">
        <v>41210.37051260005</v>
      </c>
      <c r="G6718" s="1">
        <v>0</v>
      </c>
      <c r="H6718" s="32">
        <f>IFERROR(HOUR(Table1[[#This Row],[Cancel Date/time]])+MINUTE(Table1[[#This Row],[Cancel Date/time]])/60,"not cancelled")</f>
        <v>8.8833333333333329</v>
      </c>
      <c r="I6718" s="47">
        <f>IFERROR(ROUND(Table1[[#This Row],[cancellation time decimal]],0),"not cancelled")</f>
        <v>9</v>
      </c>
      <c r="J6718" s="10">
        <f>IFERROR(MOD(Table1[[#This Row],[cancellation hour rounded]],24),"not cancelled")</f>
        <v>9</v>
      </c>
      <c r="K6718" s="32">
        <f>1/Table1[[#This Row],[Duration (Time between doses '[in hours'])]]</f>
        <v>4.1666666666666664E-2</v>
      </c>
      <c r="L6718" s="33">
        <f>Table1[[#This Row],[number doses per hour]]*INDEX(Table2[price per dose],Table1[[#This Row],[Drug ID]])</f>
        <v>0.35218749999999999</v>
      </c>
      <c r="M6718" s="11" t="b">
        <f>AND(Table1[[#This Row],[hour of cancellation 0 to 23]]&gt;=0,Table1[[#This Row],[hour of cancellation 0 to 23]]&lt;=23)</f>
        <v>1</v>
      </c>
    </row>
    <row r="6719" spans="1:13" x14ac:dyDescent="0.3">
      <c r="A6719" s="1">
        <v>6718</v>
      </c>
      <c r="B6719" s="1">
        <v>1</v>
      </c>
      <c r="C6719" s="2">
        <v>41205.063451343332</v>
      </c>
      <c r="D6719" s="2">
        <v>41265.063194444439</v>
      </c>
      <c r="E6719" s="1">
        <v>8</v>
      </c>
      <c r="F6719" s="2">
        <v>41205.640080923753</v>
      </c>
      <c r="G6719" s="1">
        <v>0</v>
      </c>
      <c r="H6719" s="32">
        <f>IFERROR(HOUR(Table1[[#This Row],[Cancel Date/time]])+MINUTE(Table1[[#This Row],[Cancel Date/time]])/60,"not cancelled")</f>
        <v>15.35</v>
      </c>
      <c r="I6719" s="47">
        <f>IFERROR(ROUND(Table1[[#This Row],[cancellation time decimal]],0),"not cancelled")</f>
        <v>15</v>
      </c>
      <c r="J6719" s="10">
        <f>IFERROR(MOD(Table1[[#This Row],[cancellation hour rounded]],24),"not cancelled")</f>
        <v>15</v>
      </c>
      <c r="K6719" s="32">
        <f>1/Table1[[#This Row],[Duration (Time between doses '[in hours'])]]</f>
        <v>0.125</v>
      </c>
      <c r="L6719" s="33">
        <f>Table1[[#This Row],[number doses per hour]]*INDEX(Table2[price per dose],Table1[[#This Row],[Drug ID]])</f>
        <v>0.84929166666666667</v>
      </c>
      <c r="M6719" s="11" t="b">
        <f>AND(Table1[[#This Row],[hour of cancellation 0 to 23]]&gt;=0,Table1[[#This Row],[hour of cancellation 0 to 23]]&lt;=23)</f>
        <v>1</v>
      </c>
    </row>
    <row r="6720" spans="1:13" x14ac:dyDescent="0.3">
      <c r="A6720" s="1">
        <v>6719</v>
      </c>
      <c r="B6720" s="1">
        <v>1</v>
      </c>
      <c r="C6720" s="2">
        <v>41205.203755044517</v>
      </c>
      <c r="D6720" s="2">
        <v>41265.203472222223</v>
      </c>
      <c r="E6720" s="1">
        <v>8</v>
      </c>
      <c r="F6720" s="2">
        <v>41206.439722293566</v>
      </c>
      <c r="G6720" s="1">
        <v>0</v>
      </c>
      <c r="H6720" s="32">
        <f>IFERROR(HOUR(Table1[[#This Row],[Cancel Date/time]])+MINUTE(Table1[[#This Row],[Cancel Date/time]])/60,"not cancelled")</f>
        <v>10.55</v>
      </c>
      <c r="I6720" s="47">
        <f>IFERROR(ROUND(Table1[[#This Row],[cancellation time decimal]],0),"not cancelled")</f>
        <v>11</v>
      </c>
      <c r="J6720" s="10">
        <f>IFERROR(MOD(Table1[[#This Row],[cancellation hour rounded]],24),"not cancelled")</f>
        <v>11</v>
      </c>
      <c r="K6720" s="32">
        <f>1/Table1[[#This Row],[Duration (Time between doses '[in hours'])]]</f>
        <v>0.125</v>
      </c>
      <c r="L6720" s="33">
        <f>Table1[[#This Row],[number doses per hour]]*INDEX(Table2[price per dose],Table1[[#This Row],[Drug ID]])</f>
        <v>0.84929166666666667</v>
      </c>
      <c r="M6720" s="11" t="b">
        <f>AND(Table1[[#This Row],[hour of cancellation 0 to 23]]&gt;=0,Table1[[#This Row],[hour of cancellation 0 to 23]]&lt;=23)</f>
        <v>1</v>
      </c>
    </row>
    <row r="6721" spans="1:13" x14ac:dyDescent="0.3">
      <c r="A6721" s="1">
        <v>6720</v>
      </c>
      <c r="B6721" s="1">
        <v>5</v>
      </c>
      <c r="C6721" s="2">
        <v>41205.221060321521</v>
      </c>
      <c r="D6721" s="2">
        <v>41265.220833333333</v>
      </c>
      <c r="E6721" s="1">
        <v>24</v>
      </c>
      <c r="F6721" s="2">
        <v>41212.631651642805</v>
      </c>
      <c r="G6721" s="1">
        <v>0</v>
      </c>
      <c r="H6721" s="32">
        <f>IFERROR(HOUR(Table1[[#This Row],[Cancel Date/time]])+MINUTE(Table1[[#This Row],[Cancel Date/time]])/60,"not cancelled")</f>
        <v>15.15</v>
      </c>
      <c r="I6721" s="47">
        <f>IFERROR(ROUND(Table1[[#This Row],[cancellation time decimal]],0),"not cancelled")</f>
        <v>15</v>
      </c>
      <c r="J6721" s="10">
        <f>IFERROR(MOD(Table1[[#This Row],[cancellation hour rounded]],24),"not cancelled")</f>
        <v>15</v>
      </c>
      <c r="K6721" s="32">
        <f>1/Table1[[#This Row],[Duration (Time between doses '[in hours'])]]</f>
        <v>4.1666666666666664E-2</v>
      </c>
      <c r="L6721" s="33">
        <f>Table1[[#This Row],[number doses per hour]]*INDEX(Table2[price per dose],Table1[[#This Row],[Drug ID]])</f>
        <v>0.2815833333333333</v>
      </c>
      <c r="M6721" s="11" t="b">
        <f>AND(Table1[[#This Row],[hour of cancellation 0 to 23]]&gt;=0,Table1[[#This Row],[hour of cancellation 0 to 23]]&lt;=23)</f>
        <v>1</v>
      </c>
    </row>
    <row r="6722" spans="1:13" x14ac:dyDescent="0.3">
      <c r="A6722" s="1">
        <v>6721</v>
      </c>
      <c r="B6722" s="1">
        <v>3</v>
      </c>
      <c r="C6722" s="2">
        <v>41205.400500364813</v>
      </c>
      <c r="D6722" s="2">
        <v>41265.4</v>
      </c>
      <c r="E6722" s="1">
        <v>24</v>
      </c>
      <c r="F6722" s="2">
        <v>41206.662025612044</v>
      </c>
      <c r="G6722" s="1">
        <v>0</v>
      </c>
      <c r="H6722" s="32">
        <f>IFERROR(HOUR(Table1[[#This Row],[Cancel Date/time]])+MINUTE(Table1[[#This Row],[Cancel Date/time]])/60,"not cancelled")</f>
        <v>15.883333333333333</v>
      </c>
      <c r="I6722" s="47">
        <f>IFERROR(ROUND(Table1[[#This Row],[cancellation time decimal]],0),"not cancelled")</f>
        <v>16</v>
      </c>
      <c r="J6722" s="10">
        <f>IFERROR(MOD(Table1[[#This Row],[cancellation hour rounded]],24),"not cancelled")</f>
        <v>16</v>
      </c>
      <c r="K6722" s="32">
        <f>1/Table1[[#This Row],[Duration (Time between doses '[in hours'])]]</f>
        <v>4.1666666666666664E-2</v>
      </c>
      <c r="L6722" s="33">
        <f>Table1[[#This Row],[number doses per hour]]*INDEX(Table2[price per dose],Table1[[#This Row],[Drug ID]])</f>
        <v>0.18133000000000002</v>
      </c>
      <c r="M6722" s="11" t="b">
        <f>AND(Table1[[#This Row],[hour of cancellation 0 to 23]]&gt;=0,Table1[[#This Row],[hour of cancellation 0 to 23]]&lt;=23)</f>
        <v>1</v>
      </c>
    </row>
    <row r="6723" spans="1:13" x14ac:dyDescent="0.3">
      <c r="A6723" s="1">
        <v>6722</v>
      </c>
      <c r="B6723" s="1">
        <v>1</v>
      </c>
      <c r="C6723" s="2">
        <v>41205.476965489972</v>
      </c>
      <c r="D6723" s="2">
        <v>41209.351388888892</v>
      </c>
      <c r="E6723" s="1">
        <v>8</v>
      </c>
      <c r="F6723" s="2">
        <v>41206.428372411887</v>
      </c>
      <c r="G6723" s="1">
        <v>0</v>
      </c>
      <c r="H6723" s="32">
        <f>IFERROR(HOUR(Table1[[#This Row],[Cancel Date/time]])+MINUTE(Table1[[#This Row],[Cancel Date/time]])/60,"not cancelled")</f>
        <v>10.266666666666667</v>
      </c>
      <c r="I6723" s="47">
        <f>IFERROR(ROUND(Table1[[#This Row],[cancellation time decimal]],0),"not cancelled")</f>
        <v>10</v>
      </c>
      <c r="J6723" s="10">
        <f>IFERROR(MOD(Table1[[#This Row],[cancellation hour rounded]],24),"not cancelled")</f>
        <v>10</v>
      </c>
      <c r="K6723" s="32">
        <f>1/Table1[[#This Row],[Duration (Time between doses '[in hours'])]]</f>
        <v>0.125</v>
      </c>
      <c r="L6723" s="33">
        <f>Table1[[#This Row],[number doses per hour]]*INDEX(Table2[price per dose],Table1[[#This Row],[Drug ID]])</f>
        <v>0.84929166666666667</v>
      </c>
      <c r="M6723" s="11" t="b">
        <f>AND(Table1[[#This Row],[hour of cancellation 0 to 23]]&gt;=0,Table1[[#This Row],[hour of cancellation 0 to 23]]&lt;=23)</f>
        <v>1</v>
      </c>
    </row>
    <row r="6724" spans="1:13" x14ac:dyDescent="0.3">
      <c r="A6724" s="1">
        <v>6723</v>
      </c>
      <c r="B6724" s="1">
        <v>1</v>
      </c>
      <c r="C6724" s="2">
        <v>41205.469946347563</v>
      </c>
      <c r="D6724" s="2">
        <v>41265.469444444447</v>
      </c>
      <c r="E6724" s="1">
        <v>12</v>
      </c>
      <c r="F6724" s="2">
        <v>41206.542359305691</v>
      </c>
      <c r="G6724" s="1">
        <v>0</v>
      </c>
      <c r="H6724" s="32">
        <f>IFERROR(HOUR(Table1[[#This Row],[Cancel Date/time]])+MINUTE(Table1[[#This Row],[Cancel Date/time]])/60,"not cancelled")</f>
        <v>13.016666666666667</v>
      </c>
      <c r="I6724" s="47">
        <f>IFERROR(ROUND(Table1[[#This Row],[cancellation time decimal]],0),"not cancelled")</f>
        <v>13</v>
      </c>
      <c r="J6724" s="10">
        <f>IFERROR(MOD(Table1[[#This Row],[cancellation hour rounded]],24),"not cancelled")</f>
        <v>13</v>
      </c>
      <c r="K6724" s="32">
        <f>1/Table1[[#This Row],[Duration (Time between doses '[in hours'])]]</f>
        <v>8.3333333333333329E-2</v>
      </c>
      <c r="L6724" s="33">
        <f>Table1[[#This Row],[number doses per hour]]*INDEX(Table2[price per dose],Table1[[#This Row],[Drug ID]])</f>
        <v>0.56619444444444444</v>
      </c>
      <c r="M6724" s="11" t="b">
        <f>AND(Table1[[#This Row],[hour of cancellation 0 to 23]]&gt;=0,Table1[[#This Row],[hour of cancellation 0 to 23]]&lt;=23)</f>
        <v>1</v>
      </c>
    </row>
    <row r="6725" spans="1:13" x14ac:dyDescent="0.3">
      <c r="A6725" s="1">
        <v>6724</v>
      </c>
      <c r="B6725" s="1">
        <v>7</v>
      </c>
      <c r="C6725" s="2">
        <v>41205.469279237608</v>
      </c>
      <c r="D6725" s="2">
        <v>41265.46875</v>
      </c>
      <c r="E6725" s="1">
        <v>24</v>
      </c>
      <c r="F6725" s="2">
        <v>41218.447476127745</v>
      </c>
      <c r="G6725" s="1">
        <v>0</v>
      </c>
      <c r="H6725" s="32">
        <f>IFERROR(HOUR(Table1[[#This Row],[Cancel Date/time]])+MINUTE(Table1[[#This Row],[Cancel Date/time]])/60,"not cancelled")</f>
        <v>10.733333333333333</v>
      </c>
      <c r="I6725" s="47">
        <f>IFERROR(ROUND(Table1[[#This Row],[cancellation time decimal]],0),"not cancelled")</f>
        <v>11</v>
      </c>
      <c r="J6725" s="10">
        <f>IFERROR(MOD(Table1[[#This Row],[cancellation hour rounded]],24),"not cancelled")</f>
        <v>11</v>
      </c>
      <c r="K6725" s="32">
        <f>1/Table1[[#This Row],[Duration (Time between doses '[in hours'])]]</f>
        <v>4.1666666666666664E-2</v>
      </c>
      <c r="L6725" s="33">
        <f>Table1[[#This Row],[number doses per hour]]*INDEX(Table2[price per dose],Table1[[#This Row],[Drug ID]])</f>
        <v>1.2958049999999997</v>
      </c>
      <c r="M6725" s="11" t="b">
        <f>AND(Table1[[#This Row],[hour of cancellation 0 to 23]]&gt;=0,Table1[[#This Row],[hour of cancellation 0 to 23]]&lt;=23)</f>
        <v>1</v>
      </c>
    </row>
    <row r="6726" spans="1:13" x14ac:dyDescent="0.3">
      <c r="A6726" s="1">
        <v>6725</v>
      </c>
      <c r="B6726" s="1">
        <v>1</v>
      </c>
      <c r="C6726" s="2">
        <v>41205.534277596169</v>
      </c>
      <c r="D6726" s="2">
        <v>41265.53402777778</v>
      </c>
      <c r="E6726" s="1">
        <v>8</v>
      </c>
      <c r="F6726" s="2">
        <v>41205.704375631329</v>
      </c>
      <c r="G6726" s="1">
        <v>0</v>
      </c>
      <c r="H6726" s="32">
        <f>IFERROR(HOUR(Table1[[#This Row],[Cancel Date/time]])+MINUTE(Table1[[#This Row],[Cancel Date/time]])/60,"not cancelled")</f>
        <v>16.899999999999999</v>
      </c>
      <c r="I6726" s="47">
        <f>IFERROR(ROUND(Table1[[#This Row],[cancellation time decimal]],0),"not cancelled")</f>
        <v>17</v>
      </c>
      <c r="J6726" s="10">
        <f>IFERROR(MOD(Table1[[#This Row],[cancellation hour rounded]],24),"not cancelled")</f>
        <v>17</v>
      </c>
      <c r="K6726" s="32">
        <f>1/Table1[[#This Row],[Duration (Time between doses '[in hours'])]]</f>
        <v>0.125</v>
      </c>
      <c r="L6726" s="33">
        <f>Table1[[#This Row],[number doses per hour]]*INDEX(Table2[price per dose],Table1[[#This Row],[Drug ID]])</f>
        <v>0.84929166666666667</v>
      </c>
      <c r="M6726" s="11" t="b">
        <f>AND(Table1[[#This Row],[hour of cancellation 0 to 23]]&gt;=0,Table1[[#This Row],[hour of cancellation 0 to 23]]&lt;=23)</f>
        <v>1</v>
      </c>
    </row>
    <row r="6727" spans="1:13" x14ac:dyDescent="0.3">
      <c r="A6727" s="1">
        <v>6726</v>
      </c>
      <c r="B6727" s="1">
        <v>1</v>
      </c>
      <c r="C6727" s="2">
        <v>41205.545471255558</v>
      </c>
      <c r="D6727" s="2">
        <v>41265.545138888883</v>
      </c>
      <c r="E6727" s="1">
        <v>8</v>
      </c>
      <c r="F6727" s="2">
        <v>41206.483707147374</v>
      </c>
      <c r="G6727" s="1">
        <v>0</v>
      </c>
      <c r="H6727" s="32">
        <f>IFERROR(HOUR(Table1[[#This Row],[Cancel Date/time]])+MINUTE(Table1[[#This Row],[Cancel Date/time]])/60,"not cancelled")</f>
        <v>11.6</v>
      </c>
      <c r="I6727" s="47">
        <f>IFERROR(ROUND(Table1[[#This Row],[cancellation time decimal]],0),"not cancelled")</f>
        <v>12</v>
      </c>
      <c r="J6727" s="10">
        <f>IFERROR(MOD(Table1[[#This Row],[cancellation hour rounded]],24),"not cancelled")</f>
        <v>12</v>
      </c>
      <c r="K6727" s="32">
        <f>1/Table1[[#This Row],[Duration (Time between doses '[in hours'])]]</f>
        <v>0.125</v>
      </c>
      <c r="L6727" s="33">
        <f>Table1[[#This Row],[number doses per hour]]*INDEX(Table2[price per dose],Table1[[#This Row],[Drug ID]])</f>
        <v>0.84929166666666667</v>
      </c>
      <c r="M6727" s="11" t="b">
        <f>AND(Table1[[#This Row],[hour of cancellation 0 to 23]]&gt;=0,Table1[[#This Row],[hour of cancellation 0 to 23]]&lt;=23)</f>
        <v>1</v>
      </c>
    </row>
    <row r="6728" spans="1:13" x14ac:dyDescent="0.3">
      <c r="A6728" s="1">
        <v>6727</v>
      </c>
      <c r="B6728" s="1">
        <v>2</v>
      </c>
      <c r="C6728" s="2">
        <v>41205.679975445892</v>
      </c>
      <c r="D6728" s="2">
        <v>41265.679861111108</v>
      </c>
      <c r="E6728" s="1">
        <v>10</v>
      </c>
      <c r="F6728" s="2">
        <v>41207.367338504882</v>
      </c>
      <c r="G6728" s="1">
        <v>0</v>
      </c>
      <c r="H6728" s="32">
        <f>IFERROR(HOUR(Table1[[#This Row],[Cancel Date/time]])+MINUTE(Table1[[#This Row],[Cancel Date/time]])/60,"not cancelled")</f>
        <v>8.8000000000000007</v>
      </c>
      <c r="I6728" s="47">
        <f>IFERROR(ROUND(Table1[[#This Row],[cancellation time decimal]],0),"not cancelled")</f>
        <v>9</v>
      </c>
      <c r="J6728" s="10">
        <f>IFERROR(MOD(Table1[[#This Row],[cancellation hour rounded]],24),"not cancelled")</f>
        <v>9</v>
      </c>
      <c r="K6728" s="32">
        <f>1/Table1[[#This Row],[Duration (Time between doses '[in hours'])]]</f>
        <v>0.1</v>
      </c>
      <c r="L6728" s="33">
        <f>Table1[[#This Row],[number doses per hour]]*INDEX(Table2[price per dose],Table1[[#This Row],[Drug ID]])</f>
        <v>0.84959999999999969</v>
      </c>
      <c r="M6728" s="11" t="b">
        <f>AND(Table1[[#This Row],[hour of cancellation 0 to 23]]&gt;=0,Table1[[#This Row],[hour of cancellation 0 to 23]]&lt;=23)</f>
        <v>1</v>
      </c>
    </row>
    <row r="6729" spans="1:13" x14ac:dyDescent="0.3">
      <c r="A6729" s="1">
        <v>6728</v>
      </c>
      <c r="B6729" s="1">
        <v>7</v>
      </c>
      <c r="C6729" s="2">
        <v>41205.738427379336</v>
      </c>
      <c r="D6729" s="2">
        <v>41265.73819444445</v>
      </c>
      <c r="E6729" s="1">
        <v>24</v>
      </c>
      <c r="F6729" s="2">
        <v>41215.680230641607</v>
      </c>
      <c r="G6729" s="1">
        <v>0</v>
      </c>
      <c r="H6729" s="32">
        <f>IFERROR(HOUR(Table1[[#This Row],[Cancel Date/time]])+MINUTE(Table1[[#This Row],[Cancel Date/time]])/60,"not cancelled")</f>
        <v>16.316666666666666</v>
      </c>
      <c r="I6729" s="47">
        <f>IFERROR(ROUND(Table1[[#This Row],[cancellation time decimal]],0),"not cancelled")</f>
        <v>16</v>
      </c>
      <c r="J6729" s="10">
        <f>IFERROR(MOD(Table1[[#This Row],[cancellation hour rounded]],24),"not cancelled")</f>
        <v>16</v>
      </c>
      <c r="K6729" s="32">
        <f>1/Table1[[#This Row],[Duration (Time between doses '[in hours'])]]</f>
        <v>4.1666666666666664E-2</v>
      </c>
      <c r="L6729" s="33">
        <f>Table1[[#This Row],[number doses per hour]]*INDEX(Table2[price per dose],Table1[[#This Row],[Drug ID]])</f>
        <v>1.2958049999999997</v>
      </c>
      <c r="M6729" s="11" t="b">
        <f>AND(Table1[[#This Row],[hour of cancellation 0 to 23]]&gt;=0,Table1[[#This Row],[hour of cancellation 0 to 23]]&lt;=23)</f>
        <v>1</v>
      </c>
    </row>
    <row r="6730" spans="1:13" x14ac:dyDescent="0.3">
      <c r="A6730" s="1">
        <v>6729</v>
      </c>
      <c r="B6730" s="1">
        <v>2</v>
      </c>
      <c r="C6730" s="2">
        <v>41205.715537621181</v>
      </c>
      <c r="D6730" s="2">
        <v>41265.715277777781</v>
      </c>
      <c r="E6730" s="1">
        <v>10</v>
      </c>
      <c r="F6730" s="2">
        <v>41206.754151458998</v>
      </c>
      <c r="G6730" s="1">
        <v>0</v>
      </c>
      <c r="H6730" s="32">
        <f>IFERROR(HOUR(Table1[[#This Row],[Cancel Date/time]])+MINUTE(Table1[[#This Row],[Cancel Date/time]])/60,"not cancelled")</f>
        <v>18.083333333333332</v>
      </c>
      <c r="I6730" s="47">
        <f>IFERROR(ROUND(Table1[[#This Row],[cancellation time decimal]],0),"not cancelled")</f>
        <v>18</v>
      </c>
      <c r="J6730" s="10">
        <f>IFERROR(MOD(Table1[[#This Row],[cancellation hour rounded]],24),"not cancelled")</f>
        <v>18</v>
      </c>
      <c r="K6730" s="32">
        <f>1/Table1[[#This Row],[Duration (Time between doses '[in hours'])]]</f>
        <v>0.1</v>
      </c>
      <c r="L6730" s="33">
        <f>Table1[[#This Row],[number doses per hour]]*INDEX(Table2[price per dose],Table1[[#This Row],[Drug ID]])</f>
        <v>0.84959999999999969</v>
      </c>
      <c r="M6730" s="11" t="b">
        <f>AND(Table1[[#This Row],[hour of cancellation 0 to 23]]&gt;=0,Table1[[#This Row],[hour of cancellation 0 to 23]]&lt;=23)</f>
        <v>1</v>
      </c>
    </row>
    <row r="6731" spans="1:13" x14ac:dyDescent="0.3">
      <c r="A6731" s="1">
        <v>6730</v>
      </c>
      <c r="B6731" s="1">
        <v>2</v>
      </c>
      <c r="C6731" s="2">
        <v>41205.797573241405</v>
      </c>
      <c r="D6731" s="2">
        <v>41265.797222222223</v>
      </c>
      <c r="E6731" s="1">
        <v>10</v>
      </c>
      <c r="F6731" s="2">
        <v>41207.577250950664</v>
      </c>
      <c r="G6731" s="1">
        <v>0</v>
      </c>
      <c r="H6731" s="32">
        <f>IFERROR(HOUR(Table1[[#This Row],[Cancel Date/time]])+MINUTE(Table1[[#This Row],[Cancel Date/time]])/60,"not cancelled")</f>
        <v>13.85</v>
      </c>
      <c r="I6731" s="47">
        <f>IFERROR(ROUND(Table1[[#This Row],[cancellation time decimal]],0),"not cancelled")</f>
        <v>14</v>
      </c>
      <c r="J6731" s="10">
        <f>IFERROR(MOD(Table1[[#This Row],[cancellation hour rounded]],24),"not cancelled")</f>
        <v>14</v>
      </c>
      <c r="K6731" s="32">
        <f>1/Table1[[#This Row],[Duration (Time between doses '[in hours'])]]</f>
        <v>0.1</v>
      </c>
      <c r="L6731" s="33">
        <f>Table1[[#This Row],[number doses per hour]]*INDEX(Table2[price per dose],Table1[[#This Row],[Drug ID]])</f>
        <v>0.84959999999999969</v>
      </c>
      <c r="M6731" s="11" t="b">
        <f>AND(Table1[[#This Row],[hour of cancellation 0 to 23]]&gt;=0,Table1[[#This Row],[hour of cancellation 0 to 23]]&lt;=23)</f>
        <v>1</v>
      </c>
    </row>
    <row r="6732" spans="1:13" x14ac:dyDescent="0.3">
      <c r="A6732" s="1">
        <v>6731</v>
      </c>
      <c r="B6732" s="1">
        <v>7</v>
      </c>
      <c r="C6732" s="2">
        <v>41205.904177438606</v>
      </c>
      <c r="D6732" s="2">
        <v>41265.904166666667</v>
      </c>
      <c r="E6732" s="1">
        <v>24</v>
      </c>
      <c r="F6732" s="2">
        <v>41221.998370274749</v>
      </c>
      <c r="G6732" s="1">
        <v>0</v>
      </c>
      <c r="H6732" s="32">
        <f>IFERROR(HOUR(Table1[[#This Row],[Cancel Date/time]])+MINUTE(Table1[[#This Row],[Cancel Date/time]])/60,"not cancelled")</f>
        <v>23.95</v>
      </c>
      <c r="I6732" s="47">
        <f>IFERROR(ROUND(Table1[[#This Row],[cancellation time decimal]],0),"not cancelled")</f>
        <v>24</v>
      </c>
      <c r="J6732" s="10">
        <f>IFERROR(MOD(Table1[[#This Row],[cancellation hour rounded]],24),"not cancelled")</f>
        <v>0</v>
      </c>
      <c r="K6732" s="32">
        <f>1/Table1[[#This Row],[Duration (Time between doses '[in hours'])]]</f>
        <v>4.1666666666666664E-2</v>
      </c>
      <c r="L6732" s="33">
        <f>Table1[[#This Row],[number doses per hour]]*INDEX(Table2[price per dose],Table1[[#This Row],[Drug ID]])</f>
        <v>1.2958049999999997</v>
      </c>
      <c r="M6732" s="11" t="b">
        <f>AND(Table1[[#This Row],[hour of cancellation 0 to 23]]&gt;=0,Table1[[#This Row],[hour of cancellation 0 to 23]]&lt;=23)</f>
        <v>1</v>
      </c>
    </row>
    <row r="6733" spans="1:13" hidden="1" x14ac:dyDescent="0.3">
      <c r="A6733" s="1">
        <v>6732</v>
      </c>
      <c r="B6733" s="1">
        <v>10</v>
      </c>
      <c r="C6733" s="2">
        <v>41205.951912848192</v>
      </c>
      <c r="D6733" s="2">
        <v>41209.576658998674</v>
      </c>
      <c r="E6733" s="1">
        <v>1</v>
      </c>
      <c r="F6733" s="2" t="s">
        <v>5</v>
      </c>
      <c r="G6733" s="1">
        <v>3</v>
      </c>
      <c r="H6733" s="32" t="str">
        <f>IFERROR(HOUR(Table1[[#This Row],[Cancel Date/time]])+MINUTE(Table1[[#This Row],[Cancel Date/time]])/60,"not cancelled")</f>
        <v>not cancelled</v>
      </c>
      <c r="I6733" s="47" t="str">
        <f>IFERROR(ROUND(Table1[[#This Row],[cancellation time decimal]],0),"not cancelled")</f>
        <v>not cancelled</v>
      </c>
      <c r="J6733" s="10" t="str">
        <f>IFERROR(MOD(Table1[[#This Row],[cancellation hour rounded]],24),"not cancelled")</f>
        <v>not cancelled</v>
      </c>
      <c r="K6733" s="32">
        <f>1/Table1[[#This Row],[Duration (Time between doses '[in hours'])]]</f>
        <v>1</v>
      </c>
      <c r="L6733" s="33">
        <f>Table1[[#This Row],[number doses per hour]]*INDEX(Table2[price per dose],Table1[[#This Row],[Drug ID]])</f>
        <v>2.5716000000000001</v>
      </c>
      <c r="M6733" s="11" t="b">
        <f>AND(Table1[[#This Row],[hour of cancellation 0 to 23]]&gt;=0,Table1[[#This Row],[hour of cancellation 0 to 23]]&lt;=23)</f>
        <v>0</v>
      </c>
    </row>
    <row r="6734" spans="1:13" x14ac:dyDescent="0.3">
      <c r="A6734" s="1">
        <v>6733</v>
      </c>
      <c r="B6734" s="1">
        <v>7</v>
      </c>
      <c r="C6734" s="2">
        <v>41206.046803015954</v>
      </c>
      <c r="D6734" s="2">
        <v>41266.046527777777</v>
      </c>
      <c r="E6734" s="1">
        <v>24</v>
      </c>
      <c r="F6734" s="2">
        <v>41215.525365020425</v>
      </c>
      <c r="G6734" s="1">
        <v>1</v>
      </c>
      <c r="H6734" s="32">
        <f>IFERROR(HOUR(Table1[[#This Row],[Cancel Date/time]])+MINUTE(Table1[[#This Row],[Cancel Date/time]])/60,"not cancelled")</f>
        <v>12.6</v>
      </c>
      <c r="I6734" s="47">
        <f>IFERROR(ROUND(Table1[[#This Row],[cancellation time decimal]],0),"not cancelled")</f>
        <v>13</v>
      </c>
      <c r="J6734" s="10">
        <f>IFERROR(MOD(Table1[[#This Row],[cancellation hour rounded]],24),"not cancelled")</f>
        <v>13</v>
      </c>
      <c r="K6734" s="32">
        <f>1/Table1[[#This Row],[Duration (Time between doses '[in hours'])]]</f>
        <v>4.1666666666666664E-2</v>
      </c>
      <c r="L6734" s="33">
        <f>Table1[[#This Row],[number doses per hour]]*INDEX(Table2[price per dose],Table1[[#This Row],[Drug ID]])</f>
        <v>1.2958049999999997</v>
      </c>
      <c r="M6734" s="11" t="b">
        <f>AND(Table1[[#This Row],[hour of cancellation 0 to 23]]&gt;=0,Table1[[#This Row],[hour of cancellation 0 to 23]]&lt;=23)</f>
        <v>1</v>
      </c>
    </row>
    <row r="6735" spans="1:13" x14ac:dyDescent="0.3">
      <c r="A6735" s="1">
        <v>6734</v>
      </c>
      <c r="B6735" s="1">
        <v>7</v>
      </c>
      <c r="C6735" s="2">
        <v>41206.062308998589</v>
      </c>
      <c r="D6735" s="2">
        <v>41266.061805555553</v>
      </c>
      <c r="E6735" s="1">
        <v>24</v>
      </c>
      <c r="F6735" s="2">
        <v>41209.278893163726</v>
      </c>
      <c r="G6735" s="1">
        <v>0</v>
      </c>
      <c r="H6735" s="32">
        <f>IFERROR(HOUR(Table1[[#This Row],[Cancel Date/time]])+MINUTE(Table1[[#This Row],[Cancel Date/time]])/60,"not cancelled")</f>
        <v>6.6833333333333336</v>
      </c>
      <c r="I6735" s="47">
        <f>IFERROR(ROUND(Table1[[#This Row],[cancellation time decimal]],0),"not cancelled")</f>
        <v>7</v>
      </c>
      <c r="J6735" s="10">
        <f>IFERROR(MOD(Table1[[#This Row],[cancellation hour rounded]],24),"not cancelled")</f>
        <v>7</v>
      </c>
      <c r="K6735" s="32">
        <f>1/Table1[[#This Row],[Duration (Time between doses '[in hours'])]]</f>
        <v>4.1666666666666664E-2</v>
      </c>
      <c r="L6735" s="33">
        <f>Table1[[#This Row],[number doses per hour]]*INDEX(Table2[price per dose],Table1[[#This Row],[Drug ID]])</f>
        <v>1.2958049999999997</v>
      </c>
      <c r="M6735" s="11" t="b">
        <f>AND(Table1[[#This Row],[hour of cancellation 0 to 23]]&gt;=0,Table1[[#This Row],[hour of cancellation 0 to 23]]&lt;=23)</f>
        <v>1</v>
      </c>
    </row>
    <row r="6736" spans="1:13" hidden="1" x14ac:dyDescent="0.3">
      <c r="A6736" s="1">
        <v>6735</v>
      </c>
      <c r="B6736" s="1">
        <v>2</v>
      </c>
      <c r="C6736" s="2">
        <v>41206.368369475684</v>
      </c>
      <c r="D6736" s="2">
        <v>41209.034716827897</v>
      </c>
      <c r="E6736" s="1">
        <v>10</v>
      </c>
      <c r="F6736" s="2" t="s">
        <v>5</v>
      </c>
      <c r="G6736" s="1">
        <v>0</v>
      </c>
      <c r="H6736" s="32" t="str">
        <f>IFERROR(HOUR(Table1[[#This Row],[Cancel Date/time]])+MINUTE(Table1[[#This Row],[Cancel Date/time]])/60,"not cancelled")</f>
        <v>not cancelled</v>
      </c>
      <c r="I6736" s="47" t="str">
        <f>IFERROR(ROUND(Table1[[#This Row],[cancellation time decimal]],0),"not cancelled")</f>
        <v>not cancelled</v>
      </c>
      <c r="J6736" s="10" t="str">
        <f>IFERROR(MOD(Table1[[#This Row],[cancellation hour rounded]],24),"not cancelled")</f>
        <v>not cancelled</v>
      </c>
      <c r="K6736" s="32">
        <f>1/Table1[[#This Row],[Duration (Time between doses '[in hours'])]]</f>
        <v>0.1</v>
      </c>
      <c r="L6736" s="33">
        <f>Table1[[#This Row],[number doses per hour]]*INDEX(Table2[price per dose],Table1[[#This Row],[Drug ID]])</f>
        <v>0.84959999999999969</v>
      </c>
      <c r="M6736" s="11" t="b">
        <f>AND(Table1[[#This Row],[hour of cancellation 0 to 23]]&gt;=0,Table1[[#This Row],[hour of cancellation 0 to 23]]&lt;=23)</f>
        <v>0</v>
      </c>
    </row>
    <row r="6737" spans="1:13" x14ac:dyDescent="0.3">
      <c r="A6737" s="1">
        <v>6736</v>
      </c>
      <c r="B6737" s="1">
        <v>6</v>
      </c>
      <c r="C6737" s="2">
        <v>41206.338644213261</v>
      </c>
      <c r="D6737" s="2">
        <v>41266.338194444448</v>
      </c>
      <c r="E6737" s="1">
        <v>24</v>
      </c>
      <c r="F6737" s="2">
        <v>41210.408979719628</v>
      </c>
      <c r="G6737" s="1">
        <v>0</v>
      </c>
      <c r="H6737" s="32">
        <f>IFERROR(HOUR(Table1[[#This Row],[Cancel Date/time]])+MINUTE(Table1[[#This Row],[Cancel Date/time]])/60,"not cancelled")</f>
        <v>9.8000000000000007</v>
      </c>
      <c r="I6737" s="47">
        <f>IFERROR(ROUND(Table1[[#This Row],[cancellation time decimal]],0),"not cancelled")</f>
        <v>10</v>
      </c>
      <c r="J6737" s="10">
        <f>IFERROR(MOD(Table1[[#This Row],[cancellation hour rounded]],24),"not cancelled")</f>
        <v>10</v>
      </c>
      <c r="K6737" s="32">
        <f>1/Table1[[#This Row],[Duration (Time between doses '[in hours'])]]</f>
        <v>4.1666666666666664E-2</v>
      </c>
      <c r="L6737" s="33">
        <f>Table1[[#This Row],[number doses per hour]]*INDEX(Table2[price per dose],Table1[[#This Row],[Drug ID]])</f>
        <v>0.35218749999999999</v>
      </c>
      <c r="M6737" s="11" t="b">
        <f>AND(Table1[[#This Row],[hour of cancellation 0 to 23]]&gt;=0,Table1[[#This Row],[hour of cancellation 0 to 23]]&lt;=23)</f>
        <v>1</v>
      </c>
    </row>
    <row r="6738" spans="1:13" x14ac:dyDescent="0.3">
      <c r="A6738" s="1">
        <v>6737</v>
      </c>
      <c r="B6738" s="1">
        <v>2</v>
      </c>
      <c r="C6738" s="2">
        <v>41206.353618858819</v>
      </c>
      <c r="D6738" s="2">
        <v>41266.353472222225</v>
      </c>
      <c r="E6738" s="1">
        <v>10</v>
      </c>
      <c r="F6738" s="2">
        <v>41207.727681859804</v>
      </c>
      <c r="G6738" s="1">
        <v>0</v>
      </c>
      <c r="H6738" s="32">
        <f>IFERROR(HOUR(Table1[[#This Row],[Cancel Date/time]])+MINUTE(Table1[[#This Row],[Cancel Date/time]])/60,"not cancelled")</f>
        <v>17.45</v>
      </c>
      <c r="I6738" s="47">
        <f>IFERROR(ROUND(Table1[[#This Row],[cancellation time decimal]],0),"not cancelled")</f>
        <v>17</v>
      </c>
      <c r="J6738" s="10">
        <f>IFERROR(MOD(Table1[[#This Row],[cancellation hour rounded]],24),"not cancelled")</f>
        <v>17</v>
      </c>
      <c r="K6738" s="32">
        <f>1/Table1[[#This Row],[Duration (Time between doses '[in hours'])]]</f>
        <v>0.1</v>
      </c>
      <c r="L6738" s="33">
        <f>Table1[[#This Row],[number doses per hour]]*INDEX(Table2[price per dose],Table1[[#This Row],[Drug ID]])</f>
        <v>0.84959999999999969</v>
      </c>
      <c r="M6738" s="11" t="b">
        <f>AND(Table1[[#This Row],[hour of cancellation 0 to 23]]&gt;=0,Table1[[#This Row],[hour of cancellation 0 to 23]]&lt;=23)</f>
        <v>1</v>
      </c>
    </row>
    <row r="6739" spans="1:13" x14ac:dyDescent="0.3">
      <c r="A6739" s="1">
        <v>6738</v>
      </c>
      <c r="B6739" s="1">
        <v>9</v>
      </c>
      <c r="C6739" s="2">
        <v>41206.387643677204</v>
      </c>
      <c r="D6739" s="2">
        <v>41266.387499999997</v>
      </c>
      <c r="E6739" s="1">
        <v>5</v>
      </c>
      <c r="F6739" s="2">
        <v>41208.902304039679</v>
      </c>
      <c r="G6739" s="1">
        <v>0</v>
      </c>
      <c r="H6739" s="32">
        <f>IFERROR(HOUR(Table1[[#This Row],[Cancel Date/time]])+MINUTE(Table1[[#This Row],[Cancel Date/time]])/60,"not cancelled")</f>
        <v>21.65</v>
      </c>
      <c r="I6739" s="47">
        <f>IFERROR(ROUND(Table1[[#This Row],[cancellation time decimal]],0),"not cancelled")</f>
        <v>22</v>
      </c>
      <c r="J6739" s="10">
        <f>IFERROR(MOD(Table1[[#This Row],[cancellation hour rounded]],24),"not cancelled")</f>
        <v>22</v>
      </c>
      <c r="K6739" s="32">
        <f>1/Table1[[#This Row],[Duration (Time between doses '[in hours'])]]</f>
        <v>0.2</v>
      </c>
      <c r="L6739" s="33">
        <f>Table1[[#This Row],[number doses per hour]]*INDEX(Table2[price per dose],Table1[[#This Row],[Drug ID]])</f>
        <v>5.6740000000000004</v>
      </c>
      <c r="M6739" s="11" t="b">
        <f>AND(Table1[[#This Row],[hour of cancellation 0 to 23]]&gt;=0,Table1[[#This Row],[hour of cancellation 0 to 23]]&lt;=23)</f>
        <v>1</v>
      </c>
    </row>
    <row r="6740" spans="1:13" x14ac:dyDescent="0.3">
      <c r="A6740" s="1">
        <v>6739</v>
      </c>
      <c r="B6740" s="1">
        <v>11</v>
      </c>
      <c r="C6740" s="2">
        <v>41206.42698956489</v>
      </c>
      <c r="D6740" s="2">
        <v>41266.426388888889</v>
      </c>
      <c r="E6740" s="1">
        <v>1</v>
      </c>
      <c r="F6740" s="2">
        <v>41213.534743144119</v>
      </c>
      <c r="G6740" s="1">
        <v>3</v>
      </c>
      <c r="H6740" s="32">
        <f>IFERROR(HOUR(Table1[[#This Row],[Cancel Date/time]])+MINUTE(Table1[[#This Row],[Cancel Date/time]])/60,"not cancelled")</f>
        <v>12.833333333333334</v>
      </c>
      <c r="I6740" s="47">
        <f>IFERROR(ROUND(Table1[[#This Row],[cancellation time decimal]],0),"not cancelled")</f>
        <v>13</v>
      </c>
      <c r="J6740" s="10">
        <f>IFERROR(MOD(Table1[[#This Row],[cancellation hour rounded]],24),"not cancelled")</f>
        <v>13</v>
      </c>
      <c r="K6740" s="32">
        <f>1/Table1[[#This Row],[Duration (Time between doses '[in hours'])]]</f>
        <v>1</v>
      </c>
      <c r="L6740" s="33">
        <f>Table1[[#This Row],[number doses per hour]]*INDEX(Table2[price per dose],Table1[[#This Row],[Drug ID]])</f>
        <v>1</v>
      </c>
      <c r="M6740" s="11" t="b">
        <f>AND(Table1[[#This Row],[hour of cancellation 0 to 23]]&gt;=0,Table1[[#This Row],[hour of cancellation 0 to 23]]&lt;=23)</f>
        <v>1</v>
      </c>
    </row>
    <row r="6741" spans="1:13" x14ac:dyDescent="0.3">
      <c r="A6741" s="1">
        <v>6740</v>
      </c>
      <c r="B6741" s="1">
        <v>8</v>
      </c>
      <c r="C6741" s="2">
        <v>41206.494611300892</v>
      </c>
      <c r="D6741" s="2">
        <v>41266.494444444448</v>
      </c>
      <c r="E6741" s="1">
        <v>3</v>
      </c>
      <c r="F6741" s="2">
        <v>41213.450783771681</v>
      </c>
      <c r="G6741" s="1">
        <v>3</v>
      </c>
      <c r="H6741" s="32">
        <f>IFERROR(HOUR(Table1[[#This Row],[Cancel Date/time]])+MINUTE(Table1[[#This Row],[Cancel Date/time]])/60,"not cancelled")</f>
        <v>10.816666666666666</v>
      </c>
      <c r="I6741" s="47">
        <f>IFERROR(ROUND(Table1[[#This Row],[cancellation time decimal]],0),"not cancelled")</f>
        <v>11</v>
      </c>
      <c r="J6741" s="10">
        <f>IFERROR(MOD(Table1[[#This Row],[cancellation hour rounded]],24),"not cancelled")</f>
        <v>11</v>
      </c>
      <c r="K6741" s="32">
        <f>1/Table1[[#This Row],[Duration (Time between doses '[in hours'])]]</f>
        <v>0.33333333333333331</v>
      </c>
      <c r="L6741" s="33">
        <f>Table1[[#This Row],[number doses per hour]]*INDEX(Table2[price per dose],Table1[[#This Row],[Drug ID]])</f>
        <v>0.29998222222222221</v>
      </c>
      <c r="M6741" s="11" t="b">
        <f>AND(Table1[[#This Row],[hour of cancellation 0 to 23]]&gt;=0,Table1[[#This Row],[hour of cancellation 0 to 23]]&lt;=23)</f>
        <v>1</v>
      </c>
    </row>
    <row r="6742" spans="1:13" hidden="1" x14ac:dyDescent="0.3">
      <c r="A6742" s="1">
        <v>6741</v>
      </c>
      <c r="B6742" s="1">
        <v>5</v>
      </c>
      <c r="C6742" s="2">
        <v>41206.532464433651</v>
      </c>
      <c r="D6742" s="2">
        <v>41210.031944444447</v>
      </c>
      <c r="E6742" s="1">
        <v>24</v>
      </c>
      <c r="F6742" s="2" t="s">
        <v>5</v>
      </c>
      <c r="G6742" s="1">
        <v>0</v>
      </c>
      <c r="H6742" s="32" t="str">
        <f>IFERROR(HOUR(Table1[[#This Row],[Cancel Date/time]])+MINUTE(Table1[[#This Row],[Cancel Date/time]])/60,"not cancelled")</f>
        <v>not cancelled</v>
      </c>
      <c r="I6742" s="47" t="str">
        <f>IFERROR(ROUND(Table1[[#This Row],[cancellation time decimal]],0),"not cancelled")</f>
        <v>not cancelled</v>
      </c>
      <c r="J6742" s="10" t="str">
        <f>IFERROR(MOD(Table1[[#This Row],[cancellation hour rounded]],24),"not cancelled")</f>
        <v>not cancelled</v>
      </c>
      <c r="K6742" s="32">
        <f>1/Table1[[#This Row],[Duration (Time between doses '[in hours'])]]</f>
        <v>4.1666666666666664E-2</v>
      </c>
      <c r="L6742" s="33">
        <f>Table1[[#This Row],[number doses per hour]]*INDEX(Table2[price per dose],Table1[[#This Row],[Drug ID]])</f>
        <v>0.2815833333333333</v>
      </c>
      <c r="M6742" s="11" t="b">
        <f>AND(Table1[[#This Row],[hour of cancellation 0 to 23]]&gt;=0,Table1[[#This Row],[hour of cancellation 0 to 23]]&lt;=23)</f>
        <v>0</v>
      </c>
    </row>
    <row r="6743" spans="1:13" x14ac:dyDescent="0.3">
      <c r="A6743" s="1">
        <v>6742</v>
      </c>
      <c r="B6743" s="1">
        <v>5</v>
      </c>
      <c r="C6743" s="2">
        <v>41206.503299589705</v>
      </c>
      <c r="D6743" s="2">
        <v>41266.50277777778</v>
      </c>
      <c r="E6743" s="1">
        <v>24</v>
      </c>
      <c r="F6743" s="2">
        <v>41210.531532835739</v>
      </c>
      <c r="G6743" s="1">
        <v>0</v>
      </c>
      <c r="H6743" s="32">
        <f>IFERROR(HOUR(Table1[[#This Row],[Cancel Date/time]])+MINUTE(Table1[[#This Row],[Cancel Date/time]])/60,"not cancelled")</f>
        <v>12.75</v>
      </c>
      <c r="I6743" s="47">
        <f>IFERROR(ROUND(Table1[[#This Row],[cancellation time decimal]],0),"not cancelled")</f>
        <v>13</v>
      </c>
      <c r="J6743" s="10">
        <f>IFERROR(MOD(Table1[[#This Row],[cancellation hour rounded]],24),"not cancelled")</f>
        <v>13</v>
      </c>
      <c r="K6743" s="32">
        <f>1/Table1[[#This Row],[Duration (Time between doses '[in hours'])]]</f>
        <v>4.1666666666666664E-2</v>
      </c>
      <c r="L6743" s="33">
        <f>Table1[[#This Row],[number doses per hour]]*INDEX(Table2[price per dose],Table1[[#This Row],[Drug ID]])</f>
        <v>0.2815833333333333</v>
      </c>
      <c r="M6743" s="11" t="b">
        <f>AND(Table1[[#This Row],[hour of cancellation 0 to 23]]&gt;=0,Table1[[#This Row],[hour of cancellation 0 to 23]]&lt;=23)</f>
        <v>1</v>
      </c>
    </row>
    <row r="6744" spans="1:13" x14ac:dyDescent="0.3">
      <c r="A6744" s="1">
        <v>6743</v>
      </c>
      <c r="B6744" s="1">
        <v>1</v>
      </c>
      <c r="C6744" s="2">
        <v>41206.594056506678</v>
      </c>
      <c r="D6744" s="2">
        <v>41266.59375</v>
      </c>
      <c r="E6744" s="1">
        <v>8</v>
      </c>
      <c r="F6744" s="2">
        <v>41207.336003844626</v>
      </c>
      <c r="G6744" s="1">
        <v>0</v>
      </c>
      <c r="H6744" s="32">
        <f>IFERROR(HOUR(Table1[[#This Row],[Cancel Date/time]])+MINUTE(Table1[[#This Row],[Cancel Date/time]])/60,"not cancelled")</f>
        <v>8.0500000000000007</v>
      </c>
      <c r="I6744" s="47">
        <f>IFERROR(ROUND(Table1[[#This Row],[cancellation time decimal]],0),"not cancelled")</f>
        <v>8</v>
      </c>
      <c r="J6744" s="10">
        <f>IFERROR(MOD(Table1[[#This Row],[cancellation hour rounded]],24),"not cancelled")</f>
        <v>8</v>
      </c>
      <c r="K6744" s="32">
        <f>1/Table1[[#This Row],[Duration (Time between doses '[in hours'])]]</f>
        <v>0.125</v>
      </c>
      <c r="L6744" s="33">
        <f>Table1[[#This Row],[number doses per hour]]*INDEX(Table2[price per dose],Table1[[#This Row],[Drug ID]])</f>
        <v>0.84929166666666667</v>
      </c>
      <c r="M6744" s="11" t="b">
        <f>AND(Table1[[#This Row],[hour of cancellation 0 to 23]]&gt;=0,Table1[[#This Row],[hour of cancellation 0 to 23]]&lt;=23)</f>
        <v>1</v>
      </c>
    </row>
    <row r="6745" spans="1:13" x14ac:dyDescent="0.3">
      <c r="A6745" s="1">
        <v>6744</v>
      </c>
      <c r="B6745" s="1">
        <v>3</v>
      </c>
      <c r="C6745" s="2">
        <v>41206.615597067961</v>
      </c>
      <c r="D6745" s="2">
        <v>41266.615277777782</v>
      </c>
      <c r="E6745" s="1">
        <v>24</v>
      </c>
      <c r="F6745" s="2">
        <v>41209.385871873536</v>
      </c>
      <c r="G6745" s="1">
        <v>0</v>
      </c>
      <c r="H6745" s="32">
        <f>IFERROR(HOUR(Table1[[#This Row],[Cancel Date/time]])+MINUTE(Table1[[#This Row],[Cancel Date/time]])/60,"not cancelled")</f>
        <v>9.25</v>
      </c>
      <c r="I6745" s="47">
        <f>IFERROR(ROUND(Table1[[#This Row],[cancellation time decimal]],0),"not cancelled")</f>
        <v>9</v>
      </c>
      <c r="J6745" s="10">
        <f>IFERROR(MOD(Table1[[#This Row],[cancellation hour rounded]],24),"not cancelled")</f>
        <v>9</v>
      </c>
      <c r="K6745" s="32">
        <f>1/Table1[[#This Row],[Duration (Time between doses '[in hours'])]]</f>
        <v>4.1666666666666664E-2</v>
      </c>
      <c r="L6745" s="33">
        <f>Table1[[#This Row],[number doses per hour]]*INDEX(Table2[price per dose],Table1[[#This Row],[Drug ID]])</f>
        <v>0.18133000000000002</v>
      </c>
      <c r="M6745" s="11" t="b">
        <f>AND(Table1[[#This Row],[hour of cancellation 0 to 23]]&gt;=0,Table1[[#This Row],[hour of cancellation 0 to 23]]&lt;=23)</f>
        <v>1</v>
      </c>
    </row>
    <row r="6746" spans="1:13" x14ac:dyDescent="0.3">
      <c r="A6746" s="1">
        <v>6745</v>
      </c>
      <c r="B6746" s="1">
        <v>3</v>
      </c>
      <c r="C6746" s="2">
        <v>41206.593953629679</v>
      </c>
      <c r="D6746" s="2">
        <v>41266.59375</v>
      </c>
      <c r="E6746" s="1">
        <v>24</v>
      </c>
      <c r="F6746" s="2">
        <v>41209.695579771127</v>
      </c>
      <c r="G6746" s="1">
        <v>0</v>
      </c>
      <c r="H6746" s="32">
        <f>IFERROR(HOUR(Table1[[#This Row],[Cancel Date/time]])+MINUTE(Table1[[#This Row],[Cancel Date/time]])/60,"not cancelled")</f>
        <v>16.683333333333334</v>
      </c>
      <c r="I6746" s="47">
        <f>IFERROR(ROUND(Table1[[#This Row],[cancellation time decimal]],0),"not cancelled")</f>
        <v>17</v>
      </c>
      <c r="J6746" s="10">
        <f>IFERROR(MOD(Table1[[#This Row],[cancellation hour rounded]],24),"not cancelled")</f>
        <v>17</v>
      </c>
      <c r="K6746" s="32">
        <f>1/Table1[[#This Row],[Duration (Time between doses '[in hours'])]]</f>
        <v>4.1666666666666664E-2</v>
      </c>
      <c r="L6746" s="33">
        <f>Table1[[#This Row],[number doses per hour]]*INDEX(Table2[price per dose],Table1[[#This Row],[Drug ID]])</f>
        <v>0.18133000000000002</v>
      </c>
      <c r="M6746" s="11" t="b">
        <f>AND(Table1[[#This Row],[hour of cancellation 0 to 23]]&gt;=0,Table1[[#This Row],[hour of cancellation 0 to 23]]&lt;=23)</f>
        <v>1</v>
      </c>
    </row>
    <row r="6747" spans="1:13" x14ac:dyDescent="0.3">
      <c r="A6747" s="1">
        <v>6746</v>
      </c>
      <c r="B6747" s="1">
        <v>1</v>
      </c>
      <c r="C6747" s="2">
        <v>41206.662369596103</v>
      </c>
      <c r="D6747" s="2">
        <v>41266.661805555559</v>
      </c>
      <c r="E6747" s="1">
        <v>12</v>
      </c>
      <c r="F6747" s="2">
        <v>41207.389917229113</v>
      </c>
      <c r="G6747" s="1">
        <v>0</v>
      </c>
      <c r="H6747" s="32">
        <f>IFERROR(HOUR(Table1[[#This Row],[Cancel Date/time]])+MINUTE(Table1[[#This Row],[Cancel Date/time]])/60,"not cancelled")</f>
        <v>9.35</v>
      </c>
      <c r="I6747" s="47">
        <f>IFERROR(ROUND(Table1[[#This Row],[cancellation time decimal]],0),"not cancelled")</f>
        <v>9</v>
      </c>
      <c r="J6747" s="10">
        <f>IFERROR(MOD(Table1[[#This Row],[cancellation hour rounded]],24),"not cancelled")</f>
        <v>9</v>
      </c>
      <c r="K6747" s="32">
        <f>1/Table1[[#This Row],[Duration (Time between doses '[in hours'])]]</f>
        <v>8.3333333333333329E-2</v>
      </c>
      <c r="L6747" s="33">
        <f>Table1[[#This Row],[number doses per hour]]*INDEX(Table2[price per dose],Table1[[#This Row],[Drug ID]])</f>
        <v>0.56619444444444444</v>
      </c>
      <c r="M6747" s="11" t="b">
        <f>AND(Table1[[#This Row],[hour of cancellation 0 to 23]]&gt;=0,Table1[[#This Row],[hour of cancellation 0 to 23]]&lt;=23)</f>
        <v>1</v>
      </c>
    </row>
    <row r="6748" spans="1:13" x14ac:dyDescent="0.3">
      <c r="A6748" s="1">
        <v>6747</v>
      </c>
      <c r="B6748" s="1">
        <v>4</v>
      </c>
      <c r="C6748" s="2">
        <v>41206.632816390462</v>
      </c>
      <c r="D6748" s="2">
        <v>41266.632638888892</v>
      </c>
      <c r="E6748" s="1">
        <v>12</v>
      </c>
      <c r="F6748" s="2">
        <v>41210.011608193447</v>
      </c>
      <c r="G6748" s="1">
        <v>0</v>
      </c>
      <c r="H6748" s="32">
        <f>IFERROR(HOUR(Table1[[#This Row],[Cancel Date/time]])+MINUTE(Table1[[#This Row],[Cancel Date/time]])/60,"not cancelled")</f>
        <v>0.26666666666666666</v>
      </c>
      <c r="I6748" s="47">
        <f>IFERROR(ROUND(Table1[[#This Row],[cancellation time decimal]],0),"not cancelled")</f>
        <v>0</v>
      </c>
      <c r="J6748" s="10">
        <f>IFERROR(MOD(Table1[[#This Row],[cancellation hour rounded]],24),"not cancelled")</f>
        <v>0</v>
      </c>
      <c r="K6748" s="32">
        <f>1/Table1[[#This Row],[Duration (Time between doses '[in hours'])]]</f>
        <v>8.3333333333333329E-2</v>
      </c>
      <c r="L6748" s="33">
        <f>Table1[[#This Row],[number doses per hour]]*INDEX(Table2[price per dose],Table1[[#This Row],[Drug ID]])</f>
        <v>1.448055119047619</v>
      </c>
      <c r="M6748" s="11" t="b">
        <f>AND(Table1[[#This Row],[hour of cancellation 0 to 23]]&gt;=0,Table1[[#This Row],[hour of cancellation 0 to 23]]&lt;=23)</f>
        <v>1</v>
      </c>
    </row>
    <row r="6749" spans="1:13" x14ac:dyDescent="0.3">
      <c r="A6749" s="1">
        <v>6748</v>
      </c>
      <c r="B6749" s="1">
        <v>6</v>
      </c>
      <c r="C6749" s="2">
        <v>41206.657575234742</v>
      </c>
      <c r="D6749" s="2">
        <v>41266.656944444447</v>
      </c>
      <c r="E6749" s="1">
        <v>24</v>
      </c>
      <c r="F6749" s="2">
        <v>41217.857584562211</v>
      </c>
      <c r="G6749" s="1">
        <v>0</v>
      </c>
      <c r="H6749" s="32">
        <f>IFERROR(HOUR(Table1[[#This Row],[Cancel Date/time]])+MINUTE(Table1[[#This Row],[Cancel Date/time]])/60,"not cancelled")</f>
        <v>20.566666666666666</v>
      </c>
      <c r="I6749" s="47">
        <f>IFERROR(ROUND(Table1[[#This Row],[cancellation time decimal]],0),"not cancelled")</f>
        <v>21</v>
      </c>
      <c r="J6749" s="10">
        <f>IFERROR(MOD(Table1[[#This Row],[cancellation hour rounded]],24),"not cancelled")</f>
        <v>21</v>
      </c>
      <c r="K6749" s="32">
        <f>1/Table1[[#This Row],[Duration (Time between doses '[in hours'])]]</f>
        <v>4.1666666666666664E-2</v>
      </c>
      <c r="L6749" s="33">
        <f>Table1[[#This Row],[number doses per hour]]*INDEX(Table2[price per dose],Table1[[#This Row],[Drug ID]])</f>
        <v>0.35218749999999999</v>
      </c>
      <c r="M6749" s="11" t="b">
        <f>AND(Table1[[#This Row],[hour of cancellation 0 to 23]]&gt;=0,Table1[[#This Row],[hour of cancellation 0 to 23]]&lt;=23)</f>
        <v>1</v>
      </c>
    </row>
    <row r="6750" spans="1:13" x14ac:dyDescent="0.3">
      <c r="A6750" s="1">
        <v>6749</v>
      </c>
      <c r="B6750" s="1">
        <v>1</v>
      </c>
      <c r="C6750" s="2">
        <v>41206.68564042756</v>
      </c>
      <c r="D6750" s="2">
        <v>41266.685416666667</v>
      </c>
      <c r="E6750" s="1">
        <v>8</v>
      </c>
      <c r="F6750" s="2">
        <v>41207.406379898799</v>
      </c>
      <c r="G6750" s="1">
        <v>0</v>
      </c>
      <c r="H6750" s="32">
        <f>IFERROR(HOUR(Table1[[#This Row],[Cancel Date/time]])+MINUTE(Table1[[#This Row],[Cancel Date/time]])/60,"not cancelled")</f>
        <v>9.75</v>
      </c>
      <c r="I6750" s="47">
        <f>IFERROR(ROUND(Table1[[#This Row],[cancellation time decimal]],0),"not cancelled")</f>
        <v>10</v>
      </c>
      <c r="J6750" s="10">
        <f>IFERROR(MOD(Table1[[#This Row],[cancellation hour rounded]],24),"not cancelled")</f>
        <v>10</v>
      </c>
      <c r="K6750" s="32">
        <f>1/Table1[[#This Row],[Duration (Time between doses '[in hours'])]]</f>
        <v>0.125</v>
      </c>
      <c r="L6750" s="33">
        <f>Table1[[#This Row],[number doses per hour]]*INDEX(Table2[price per dose],Table1[[#This Row],[Drug ID]])</f>
        <v>0.84929166666666667</v>
      </c>
      <c r="M6750" s="11" t="b">
        <f>AND(Table1[[#This Row],[hour of cancellation 0 to 23]]&gt;=0,Table1[[#This Row],[hour of cancellation 0 to 23]]&lt;=23)</f>
        <v>1</v>
      </c>
    </row>
    <row r="6751" spans="1:13" x14ac:dyDescent="0.3">
      <c r="A6751" s="1">
        <v>6750</v>
      </c>
      <c r="B6751" s="1">
        <v>5</v>
      </c>
      <c r="C6751" s="2">
        <v>41206.684930958814</v>
      </c>
      <c r="D6751" s="2">
        <v>41266.68472222222</v>
      </c>
      <c r="E6751" s="1">
        <v>24</v>
      </c>
      <c r="F6751" s="2">
        <v>41210.557967426656</v>
      </c>
      <c r="G6751" s="1">
        <v>0</v>
      </c>
      <c r="H6751" s="32">
        <f>IFERROR(HOUR(Table1[[#This Row],[Cancel Date/time]])+MINUTE(Table1[[#This Row],[Cancel Date/time]])/60,"not cancelled")</f>
        <v>13.383333333333333</v>
      </c>
      <c r="I6751" s="47">
        <f>IFERROR(ROUND(Table1[[#This Row],[cancellation time decimal]],0),"not cancelled")</f>
        <v>13</v>
      </c>
      <c r="J6751" s="10">
        <f>IFERROR(MOD(Table1[[#This Row],[cancellation hour rounded]],24),"not cancelled")</f>
        <v>13</v>
      </c>
      <c r="K6751" s="32">
        <f>1/Table1[[#This Row],[Duration (Time between doses '[in hours'])]]</f>
        <v>4.1666666666666664E-2</v>
      </c>
      <c r="L6751" s="33">
        <f>Table1[[#This Row],[number doses per hour]]*INDEX(Table2[price per dose],Table1[[#This Row],[Drug ID]])</f>
        <v>0.2815833333333333</v>
      </c>
      <c r="M6751" s="11" t="b">
        <f>AND(Table1[[#This Row],[hour of cancellation 0 to 23]]&gt;=0,Table1[[#This Row],[hour of cancellation 0 to 23]]&lt;=23)</f>
        <v>1</v>
      </c>
    </row>
    <row r="6752" spans="1:13" x14ac:dyDescent="0.3">
      <c r="A6752" s="1">
        <v>6751</v>
      </c>
      <c r="B6752" s="1">
        <v>1</v>
      </c>
      <c r="C6752" s="2">
        <v>41206.743897096254</v>
      </c>
      <c r="D6752" s="2">
        <v>41266.743750000001</v>
      </c>
      <c r="E6752" s="1">
        <v>8</v>
      </c>
      <c r="F6752" s="2">
        <v>41206.914681882139</v>
      </c>
      <c r="G6752" s="1">
        <v>0</v>
      </c>
      <c r="H6752" s="32">
        <f>IFERROR(HOUR(Table1[[#This Row],[Cancel Date/time]])+MINUTE(Table1[[#This Row],[Cancel Date/time]])/60,"not cancelled")</f>
        <v>21.95</v>
      </c>
      <c r="I6752" s="47">
        <f>IFERROR(ROUND(Table1[[#This Row],[cancellation time decimal]],0),"not cancelled")</f>
        <v>22</v>
      </c>
      <c r="J6752" s="10">
        <f>IFERROR(MOD(Table1[[#This Row],[cancellation hour rounded]],24),"not cancelled")</f>
        <v>22</v>
      </c>
      <c r="K6752" s="32">
        <f>1/Table1[[#This Row],[Duration (Time between doses '[in hours'])]]</f>
        <v>0.125</v>
      </c>
      <c r="L6752" s="33">
        <f>Table1[[#This Row],[number doses per hour]]*INDEX(Table2[price per dose],Table1[[#This Row],[Drug ID]])</f>
        <v>0.84929166666666667</v>
      </c>
      <c r="M6752" s="11" t="b">
        <f>AND(Table1[[#This Row],[hour of cancellation 0 to 23]]&gt;=0,Table1[[#This Row],[hour of cancellation 0 to 23]]&lt;=23)</f>
        <v>1</v>
      </c>
    </row>
    <row r="6753" spans="1:13" hidden="1" x14ac:dyDescent="0.3">
      <c r="A6753" s="1">
        <v>6752</v>
      </c>
      <c r="B6753" s="1">
        <v>1</v>
      </c>
      <c r="C6753" s="2">
        <v>41206.779292551961</v>
      </c>
      <c r="D6753" s="2">
        <v>41209.445930625494</v>
      </c>
      <c r="E6753" s="1">
        <v>12</v>
      </c>
      <c r="F6753" s="2" t="s">
        <v>5</v>
      </c>
      <c r="G6753" s="1">
        <v>0</v>
      </c>
      <c r="H6753" s="32" t="str">
        <f>IFERROR(HOUR(Table1[[#This Row],[Cancel Date/time]])+MINUTE(Table1[[#This Row],[Cancel Date/time]])/60,"not cancelled")</f>
        <v>not cancelled</v>
      </c>
      <c r="I6753" s="47" t="str">
        <f>IFERROR(ROUND(Table1[[#This Row],[cancellation time decimal]],0),"not cancelled")</f>
        <v>not cancelled</v>
      </c>
      <c r="J6753" s="10" t="str">
        <f>IFERROR(MOD(Table1[[#This Row],[cancellation hour rounded]],24),"not cancelled")</f>
        <v>not cancelled</v>
      </c>
      <c r="K6753" s="32">
        <f>1/Table1[[#This Row],[Duration (Time between doses '[in hours'])]]</f>
        <v>8.3333333333333329E-2</v>
      </c>
      <c r="L6753" s="33">
        <f>Table1[[#This Row],[number doses per hour]]*INDEX(Table2[price per dose],Table1[[#This Row],[Drug ID]])</f>
        <v>0.56619444444444444</v>
      </c>
      <c r="M6753" s="11" t="b">
        <f>AND(Table1[[#This Row],[hour of cancellation 0 to 23]]&gt;=0,Table1[[#This Row],[hour of cancellation 0 to 23]]&lt;=23)</f>
        <v>0</v>
      </c>
    </row>
    <row r="6754" spans="1:13" x14ac:dyDescent="0.3">
      <c r="A6754" s="1">
        <v>6753</v>
      </c>
      <c r="B6754" s="1">
        <v>4</v>
      </c>
      <c r="C6754" s="2">
        <v>41206.909810337471</v>
      </c>
      <c r="D6754" s="2">
        <v>41266.909722222219</v>
      </c>
      <c r="E6754" s="1">
        <v>12</v>
      </c>
      <c r="F6754" s="2">
        <v>41209.345113659692</v>
      </c>
      <c r="G6754" s="1">
        <v>0</v>
      </c>
      <c r="H6754" s="32">
        <f>IFERROR(HOUR(Table1[[#This Row],[Cancel Date/time]])+MINUTE(Table1[[#This Row],[Cancel Date/time]])/60,"not cancelled")</f>
        <v>8.2666666666666675</v>
      </c>
      <c r="I6754" s="47">
        <f>IFERROR(ROUND(Table1[[#This Row],[cancellation time decimal]],0),"not cancelled")</f>
        <v>8</v>
      </c>
      <c r="J6754" s="10">
        <f>IFERROR(MOD(Table1[[#This Row],[cancellation hour rounded]],24),"not cancelled")</f>
        <v>8</v>
      </c>
      <c r="K6754" s="32">
        <f>1/Table1[[#This Row],[Duration (Time between doses '[in hours'])]]</f>
        <v>8.3333333333333329E-2</v>
      </c>
      <c r="L6754" s="33">
        <f>Table1[[#This Row],[number doses per hour]]*INDEX(Table2[price per dose],Table1[[#This Row],[Drug ID]])</f>
        <v>1.448055119047619</v>
      </c>
      <c r="M6754" s="11" t="b">
        <f>AND(Table1[[#This Row],[hour of cancellation 0 to 23]]&gt;=0,Table1[[#This Row],[hour of cancellation 0 to 23]]&lt;=23)</f>
        <v>1</v>
      </c>
    </row>
    <row r="6755" spans="1:13" x14ac:dyDescent="0.3">
      <c r="A6755" s="1">
        <v>6754</v>
      </c>
      <c r="B6755" s="1">
        <v>11</v>
      </c>
      <c r="C6755" s="2">
        <v>41207.256332006298</v>
      </c>
      <c r="D6755" s="2">
        <v>41267.256249999999</v>
      </c>
      <c r="E6755" s="1">
        <v>1</v>
      </c>
      <c r="F6755" s="2">
        <v>41214.375568780051</v>
      </c>
      <c r="G6755" s="1">
        <v>3</v>
      </c>
      <c r="H6755" s="32">
        <f>IFERROR(HOUR(Table1[[#This Row],[Cancel Date/time]])+MINUTE(Table1[[#This Row],[Cancel Date/time]])/60,"not cancelled")</f>
        <v>9</v>
      </c>
      <c r="I6755" s="47">
        <f>IFERROR(ROUND(Table1[[#This Row],[cancellation time decimal]],0),"not cancelled")</f>
        <v>9</v>
      </c>
      <c r="J6755" s="10">
        <f>IFERROR(MOD(Table1[[#This Row],[cancellation hour rounded]],24),"not cancelled")</f>
        <v>9</v>
      </c>
      <c r="K6755" s="32">
        <f>1/Table1[[#This Row],[Duration (Time between doses '[in hours'])]]</f>
        <v>1</v>
      </c>
      <c r="L6755" s="33">
        <f>Table1[[#This Row],[number doses per hour]]*INDEX(Table2[price per dose],Table1[[#This Row],[Drug ID]])</f>
        <v>1</v>
      </c>
      <c r="M6755" s="11" t="b">
        <f>AND(Table1[[#This Row],[hour of cancellation 0 to 23]]&gt;=0,Table1[[#This Row],[hour of cancellation 0 to 23]]&lt;=23)</f>
        <v>1</v>
      </c>
    </row>
    <row r="6756" spans="1:13" x14ac:dyDescent="0.3">
      <c r="A6756" s="1">
        <v>6755</v>
      </c>
      <c r="B6756" s="1">
        <v>11</v>
      </c>
      <c r="C6756" s="2">
        <v>41207.335891496274</v>
      </c>
      <c r="D6756" s="2">
        <v>41267.335416666669</v>
      </c>
      <c r="E6756" s="1">
        <v>1</v>
      </c>
      <c r="F6756" s="2">
        <v>41214.360882545341</v>
      </c>
      <c r="G6756" s="1">
        <v>1</v>
      </c>
      <c r="H6756" s="32">
        <f>IFERROR(HOUR(Table1[[#This Row],[Cancel Date/time]])+MINUTE(Table1[[#This Row],[Cancel Date/time]])/60,"not cancelled")</f>
        <v>8.65</v>
      </c>
      <c r="I6756" s="47">
        <f>IFERROR(ROUND(Table1[[#This Row],[cancellation time decimal]],0),"not cancelled")</f>
        <v>9</v>
      </c>
      <c r="J6756" s="10">
        <f>IFERROR(MOD(Table1[[#This Row],[cancellation hour rounded]],24),"not cancelled")</f>
        <v>9</v>
      </c>
      <c r="K6756" s="32">
        <f>1/Table1[[#This Row],[Duration (Time between doses '[in hours'])]]</f>
        <v>1</v>
      </c>
      <c r="L6756" s="33">
        <f>Table1[[#This Row],[number doses per hour]]*INDEX(Table2[price per dose],Table1[[#This Row],[Drug ID]])</f>
        <v>1</v>
      </c>
      <c r="M6756" s="11" t="b">
        <f>AND(Table1[[#This Row],[hour of cancellation 0 to 23]]&gt;=0,Table1[[#This Row],[hour of cancellation 0 to 23]]&lt;=23)</f>
        <v>1</v>
      </c>
    </row>
    <row r="6757" spans="1:13" x14ac:dyDescent="0.3">
      <c r="A6757" s="1">
        <v>6756</v>
      </c>
      <c r="B6757" s="1">
        <v>4</v>
      </c>
      <c r="C6757" s="2">
        <v>41207.344042954726</v>
      </c>
      <c r="D6757" s="2">
        <v>41267.34375</v>
      </c>
      <c r="E6757" s="1">
        <v>12</v>
      </c>
      <c r="F6757" s="2">
        <v>41209.760824777652</v>
      </c>
      <c r="G6757" s="1">
        <v>0</v>
      </c>
      <c r="H6757" s="32">
        <f>IFERROR(HOUR(Table1[[#This Row],[Cancel Date/time]])+MINUTE(Table1[[#This Row],[Cancel Date/time]])/60,"not cancelled")</f>
        <v>18.25</v>
      </c>
      <c r="I6757" s="47">
        <f>IFERROR(ROUND(Table1[[#This Row],[cancellation time decimal]],0),"not cancelled")</f>
        <v>18</v>
      </c>
      <c r="J6757" s="10">
        <f>IFERROR(MOD(Table1[[#This Row],[cancellation hour rounded]],24),"not cancelled")</f>
        <v>18</v>
      </c>
      <c r="K6757" s="32">
        <f>1/Table1[[#This Row],[Duration (Time between doses '[in hours'])]]</f>
        <v>8.3333333333333329E-2</v>
      </c>
      <c r="L6757" s="33">
        <f>Table1[[#This Row],[number doses per hour]]*INDEX(Table2[price per dose],Table1[[#This Row],[Drug ID]])</f>
        <v>1.448055119047619</v>
      </c>
      <c r="M6757" s="11" t="b">
        <f>AND(Table1[[#This Row],[hour of cancellation 0 to 23]]&gt;=0,Table1[[#This Row],[hour of cancellation 0 to 23]]&lt;=23)</f>
        <v>1</v>
      </c>
    </row>
    <row r="6758" spans="1:13" x14ac:dyDescent="0.3">
      <c r="A6758" s="1">
        <v>6757</v>
      </c>
      <c r="B6758" s="1">
        <v>11</v>
      </c>
      <c r="C6758" s="2">
        <v>41207.371569526505</v>
      </c>
      <c r="D6758" s="2">
        <v>41267.371527777781</v>
      </c>
      <c r="E6758" s="1">
        <v>1</v>
      </c>
      <c r="F6758" s="2">
        <v>41214.487916809572</v>
      </c>
      <c r="G6758" s="1">
        <v>4</v>
      </c>
      <c r="H6758" s="32">
        <f>IFERROR(HOUR(Table1[[#This Row],[Cancel Date/time]])+MINUTE(Table1[[#This Row],[Cancel Date/time]])/60,"not cancelled")</f>
        <v>11.7</v>
      </c>
      <c r="I6758" s="47">
        <f>IFERROR(ROUND(Table1[[#This Row],[cancellation time decimal]],0),"not cancelled")</f>
        <v>12</v>
      </c>
      <c r="J6758" s="10">
        <f>IFERROR(MOD(Table1[[#This Row],[cancellation hour rounded]],24),"not cancelled")</f>
        <v>12</v>
      </c>
      <c r="K6758" s="32">
        <f>1/Table1[[#This Row],[Duration (Time between doses '[in hours'])]]</f>
        <v>1</v>
      </c>
      <c r="L6758" s="33">
        <f>Table1[[#This Row],[number doses per hour]]*INDEX(Table2[price per dose],Table1[[#This Row],[Drug ID]])</f>
        <v>1</v>
      </c>
      <c r="M6758" s="11" t="b">
        <f>AND(Table1[[#This Row],[hour of cancellation 0 to 23]]&gt;=0,Table1[[#This Row],[hour of cancellation 0 to 23]]&lt;=23)</f>
        <v>1</v>
      </c>
    </row>
    <row r="6759" spans="1:13" x14ac:dyDescent="0.3">
      <c r="A6759" s="1">
        <v>6758</v>
      </c>
      <c r="B6759" s="1">
        <v>3</v>
      </c>
      <c r="C6759" s="2">
        <v>41207.358744485224</v>
      </c>
      <c r="D6759" s="2">
        <v>41267.358333333337</v>
      </c>
      <c r="E6759" s="1">
        <v>24</v>
      </c>
      <c r="F6759" s="2">
        <v>41209.710970433218</v>
      </c>
      <c r="G6759" s="1">
        <v>0</v>
      </c>
      <c r="H6759" s="32">
        <f>IFERROR(HOUR(Table1[[#This Row],[Cancel Date/time]])+MINUTE(Table1[[#This Row],[Cancel Date/time]])/60,"not cancelled")</f>
        <v>17.05</v>
      </c>
      <c r="I6759" s="47">
        <f>IFERROR(ROUND(Table1[[#This Row],[cancellation time decimal]],0),"not cancelled")</f>
        <v>17</v>
      </c>
      <c r="J6759" s="10">
        <f>IFERROR(MOD(Table1[[#This Row],[cancellation hour rounded]],24),"not cancelled")</f>
        <v>17</v>
      </c>
      <c r="K6759" s="32">
        <f>1/Table1[[#This Row],[Duration (Time between doses '[in hours'])]]</f>
        <v>4.1666666666666664E-2</v>
      </c>
      <c r="L6759" s="33">
        <f>Table1[[#This Row],[number doses per hour]]*INDEX(Table2[price per dose],Table1[[#This Row],[Drug ID]])</f>
        <v>0.18133000000000002</v>
      </c>
      <c r="M6759" s="11" t="b">
        <f>AND(Table1[[#This Row],[hour of cancellation 0 to 23]]&gt;=0,Table1[[#This Row],[hour of cancellation 0 to 23]]&lt;=23)</f>
        <v>1</v>
      </c>
    </row>
    <row r="6760" spans="1:13" x14ac:dyDescent="0.3">
      <c r="A6760" s="1">
        <v>6759</v>
      </c>
      <c r="B6760" s="1">
        <v>1</v>
      </c>
      <c r="C6760" s="2">
        <v>41207.388625290245</v>
      </c>
      <c r="D6760" s="2">
        <v>41267.388194444444</v>
      </c>
      <c r="E6760" s="1">
        <v>8</v>
      </c>
      <c r="F6760" s="2">
        <v>41208.65006267016</v>
      </c>
      <c r="G6760" s="1">
        <v>0</v>
      </c>
      <c r="H6760" s="32">
        <f>IFERROR(HOUR(Table1[[#This Row],[Cancel Date/time]])+MINUTE(Table1[[#This Row],[Cancel Date/time]])/60,"not cancelled")</f>
        <v>15.6</v>
      </c>
      <c r="I6760" s="47">
        <f>IFERROR(ROUND(Table1[[#This Row],[cancellation time decimal]],0),"not cancelled")</f>
        <v>16</v>
      </c>
      <c r="J6760" s="10">
        <f>IFERROR(MOD(Table1[[#This Row],[cancellation hour rounded]],24),"not cancelled")</f>
        <v>16</v>
      </c>
      <c r="K6760" s="32">
        <f>1/Table1[[#This Row],[Duration (Time between doses '[in hours'])]]</f>
        <v>0.125</v>
      </c>
      <c r="L6760" s="33">
        <f>Table1[[#This Row],[number doses per hour]]*INDEX(Table2[price per dose],Table1[[#This Row],[Drug ID]])</f>
        <v>0.84929166666666667</v>
      </c>
      <c r="M6760" s="11" t="b">
        <f>AND(Table1[[#This Row],[hour of cancellation 0 to 23]]&gt;=0,Table1[[#This Row],[hour of cancellation 0 to 23]]&lt;=23)</f>
        <v>1</v>
      </c>
    </row>
    <row r="6761" spans="1:13" hidden="1" x14ac:dyDescent="0.3">
      <c r="A6761" s="1">
        <v>6760</v>
      </c>
      <c r="B6761" s="1">
        <v>3</v>
      </c>
      <c r="C6761" s="2">
        <v>41207.497662977774</v>
      </c>
      <c r="D6761" s="2">
        <v>41211.99703925904</v>
      </c>
      <c r="E6761" s="1">
        <v>24</v>
      </c>
      <c r="F6761" s="2" t="s">
        <v>5</v>
      </c>
      <c r="G6761" s="1">
        <v>0</v>
      </c>
      <c r="H6761" s="32" t="str">
        <f>IFERROR(HOUR(Table1[[#This Row],[Cancel Date/time]])+MINUTE(Table1[[#This Row],[Cancel Date/time]])/60,"not cancelled")</f>
        <v>not cancelled</v>
      </c>
      <c r="I6761" s="47" t="str">
        <f>IFERROR(ROUND(Table1[[#This Row],[cancellation time decimal]],0),"not cancelled")</f>
        <v>not cancelled</v>
      </c>
      <c r="J6761" s="10" t="str">
        <f>IFERROR(MOD(Table1[[#This Row],[cancellation hour rounded]],24),"not cancelled")</f>
        <v>not cancelled</v>
      </c>
      <c r="K6761" s="32">
        <f>1/Table1[[#This Row],[Duration (Time between doses '[in hours'])]]</f>
        <v>4.1666666666666664E-2</v>
      </c>
      <c r="L6761" s="33">
        <f>Table1[[#This Row],[number doses per hour]]*INDEX(Table2[price per dose],Table1[[#This Row],[Drug ID]])</f>
        <v>0.18133000000000002</v>
      </c>
      <c r="M6761" s="11" t="b">
        <f>AND(Table1[[#This Row],[hour of cancellation 0 to 23]]&gt;=0,Table1[[#This Row],[hour of cancellation 0 to 23]]&lt;=23)</f>
        <v>0</v>
      </c>
    </row>
    <row r="6762" spans="1:13" x14ac:dyDescent="0.3">
      <c r="A6762" s="1">
        <v>6761</v>
      </c>
      <c r="B6762" s="1">
        <v>2</v>
      </c>
      <c r="C6762" s="2">
        <v>41207.459452899668</v>
      </c>
      <c r="D6762" s="2">
        <v>41267.459027777782</v>
      </c>
      <c r="E6762" s="1">
        <v>10</v>
      </c>
      <c r="F6762" s="2">
        <v>41208.432431215435</v>
      </c>
      <c r="G6762" s="1">
        <v>0</v>
      </c>
      <c r="H6762" s="32">
        <f>IFERROR(HOUR(Table1[[#This Row],[Cancel Date/time]])+MINUTE(Table1[[#This Row],[Cancel Date/time]])/60,"not cancelled")</f>
        <v>10.366666666666667</v>
      </c>
      <c r="I6762" s="47">
        <f>IFERROR(ROUND(Table1[[#This Row],[cancellation time decimal]],0),"not cancelled")</f>
        <v>10</v>
      </c>
      <c r="J6762" s="10">
        <f>IFERROR(MOD(Table1[[#This Row],[cancellation hour rounded]],24),"not cancelled")</f>
        <v>10</v>
      </c>
      <c r="K6762" s="32">
        <f>1/Table1[[#This Row],[Duration (Time between doses '[in hours'])]]</f>
        <v>0.1</v>
      </c>
      <c r="L6762" s="33">
        <f>Table1[[#This Row],[number doses per hour]]*INDEX(Table2[price per dose],Table1[[#This Row],[Drug ID]])</f>
        <v>0.84959999999999969</v>
      </c>
      <c r="M6762" s="11" t="b">
        <f>AND(Table1[[#This Row],[hour of cancellation 0 to 23]]&gt;=0,Table1[[#This Row],[hour of cancellation 0 to 23]]&lt;=23)</f>
        <v>1</v>
      </c>
    </row>
    <row r="6763" spans="1:13" x14ac:dyDescent="0.3">
      <c r="A6763" s="1">
        <v>6762</v>
      </c>
      <c r="B6763" s="1">
        <v>2</v>
      </c>
      <c r="C6763" s="2">
        <v>41207.459927057876</v>
      </c>
      <c r="D6763" s="2">
        <v>41267.459722222222</v>
      </c>
      <c r="E6763" s="1">
        <v>10</v>
      </c>
      <c r="F6763" s="2">
        <v>41208.465552493275</v>
      </c>
      <c r="G6763" s="1">
        <v>0</v>
      </c>
      <c r="H6763" s="32">
        <f>IFERROR(HOUR(Table1[[#This Row],[Cancel Date/time]])+MINUTE(Table1[[#This Row],[Cancel Date/time]])/60,"not cancelled")</f>
        <v>11.166666666666666</v>
      </c>
      <c r="I6763" s="47">
        <f>IFERROR(ROUND(Table1[[#This Row],[cancellation time decimal]],0),"not cancelled")</f>
        <v>11</v>
      </c>
      <c r="J6763" s="10">
        <f>IFERROR(MOD(Table1[[#This Row],[cancellation hour rounded]],24),"not cancelled")</f>
        <v>11</v>
      </c>
      <c r="K6763" s="32">
        <f>1/Table1[[#This Row],[Duration (Time between doses '[in hours'])]]</f>
        <v>0.1</v>
      </c>
      <c r="L6763" s="33">
        <f>Table1[[#This Row],[number doses per hour]]*INDEX(Table2[price per dose],Table1[[#This Row],[Drug ID]])</f>
        <v>0.84959999999999969</v>
      </c>
      <c r="M6763" s="11" t="b">
        <f>AND(Table1[[#This Row],[hour of cancellation 0 to 23]]&gt;=0,Table1[[#This Row],[hour of cancellation 0 to 23]]&lt;=23)</f>
        <v>1</v>
      </c>
    </row>
    <row r="6764" spans="1:13" x14ac:dyDescent="0.3">
      <c r="A6764" s="1">
        <v>6763</v>
      </c>
      <c r="B6764" s="1">
        <v>7</v>
      </c>
      <c r="C6764" s="2">
        <v>41207.491207647785</v>
      </c>
      <c r="D6764" s="2">
        <v>41267.490972222222</v>
      </c>
      <c r="E6764" s="1">
        <v>24</v>
      </c>
      <c r="F6764" s="2">
        <v>41223.568992815352</v>
      </c>
      <c r="G6764" s="1">
        <v>0</v>
      </c>
      <c r="H6764" s="32">
        <f>IFERROR(HOUR(Table1[[#This Row],[Cancel Date/time]])+MINUTE(Table1[[#This Row],[Cancel Date/time]])/60,"not cancelled")</f>
        <v>13.65</v>
      </c>
      <c r="I6764" s="47">
        <f>IFERROR(ROUND(Table1[[#This Row],[cancellation time decimal]],0),"not cancelled")</f>
        <v>14</v>
      </c>
      <c r="J6764" s="10">
        <f>IFERROR(MOD(Table1[[#This Row],[cancellation hour rounded]],24),"not cancelled")</f>
        <v>14</v>
      </c>
      <c r="K6764" s="32">
        <f>1/Table1[[#This Row],[Duration (Time between doses '[in hours'])]]</f>
        <v>4.1666666666666664E-2</v>
      </c>
      <c r="L6764" s="33">
        <f>Table1[[#This Row],[number doses per hour]]*INDEX(Table2[price per dose],Table1[[#This Row],[Drug ID]])</f>
        <v>1.2958049999999997</v>
      </c>
      <c r="M6764" s="11" t="b">
        <f>AND(Table1[[#This Row],[hour of cancellation 0 to 23]]&gt;=0,Table1[[#This Row],[hour of cancellation 0 to 23]]&lt;=23)</f>
        <v>1</v>
      </c>
    </row>
    <row r="6765" spans="1:13" x14ac:dyDescent="0.3">
      <c r="A6765" s="1">
        <v>6764</v>
      </c>
      <c r="B6765" s="1">
        <v>3</v>
      </c>
      <c r="C6765" s="2">
        <v>41207.464742221346</v>
      </c>
      <c r="D6765" s="2">
        <v>41267.464583333334</v>
      </c>
      <c r="E6765" s="1">
        <v>24</v>
      </c>
      <c r="F6765" s="2">
        <v>41210.839768652506</v>
      </c>
      <c r="G6765" s="1">
        <v>0</v>
      </c>
      <c r="H6765" s="32">
        <f>IFERROR(HOUR(Table1[[#This Row],[Cancel Date/time]])+MINUTE(Table1[[#This Row],[Cancel Date/time]])/60,"not cancelled")</f>
        <v>20.149999999999999</v>
      </c>
      <c r="I6765" s="47">
        <f>IFERROR(ROUND(Table1[[#This Row],[cancellation time decimal]],0),"not cancelled")</f>
        <v>20</v>
      </c>
      <c r="J6765" s="10">
        <f>IFERROR(MOD(Table1[[#This Row],[cancellation hour rounded]],24),"not cancelled")</f>
        <v>20</v>
      </c>
      <c r="K6765" s="32">
        <f>1/Table1[[#This Row],[Duration (Time between doses '[in hours'])]]</f>
        <v>4.1666666666666664E-2</v>
      </c>
      <c r="L6765" s="33">
        <f>Table1[[#This Row],[number doses per hour]]*INDEX(Table2[price per dose],Table1[[#This Row],[Drug ID]])</f>
        <v>0.18133000000000002</v>
      </c>
      <c r="M6765" s="11" t="b">
        <f>AND(Table1[[#This Row],[hour of cancellation 0 to 23]]&gt;=0,Table1[[#This Row],[hour of cancellation 0 to 23]]&lt;=23)</f>
        <v>1</v>
      </c>
    </row>
    <row r="6766" spans="1:13" x14ac:dyDescent="0.3">
      <c r="A6766" s="1">
        <v>6765</v>
      </c>
      <c r="B6766" s="1">
        <v>1</v>
      </c>
      <c r="C6766" s="2">
        <v>41207.494855776109</v>
      </c>
      <c r="D6766" s="2">
        <v>41267.494444444448</v>
      </c>
      <c r="E6766" s="1">
        <v>8</v>
      </c>
      <c r="F6766" s="2">
        <v>41208.422295577046</v>
      </c>
      <c r="G6766" s="1">
        <v>0</v>
      </c>
      <c r="H6766" s="32">
        <f>IFERROR(HOUR(Table1[[#This Row],[Cancel Date/time]])+MINUTE(Table1[[#This Row],[Cancel Date/time]])/60,"not cancelled")</f>
        <v>10.133333333333333</v>
      </c>
      <c r="I6766" s="47">
        <f>IFERROR(ROUND(Table1[[#This Row],[cancellation time decimal]],0),"not cancelled")</f>
        <v>10</v>
      </c>
      <c r="J6766" s="10">
        <f>IFERROR(MOD(Table1[[#This Row],[cancellation hour rounded]],24),"not cancelled")</f>
        <v>10</v>
      </c>
      <c r="K6766" s="32">
        <f>1/Table1[[#This Row],[Duration (Time between doses '[in hours'])]]</f>
        <v>0.125</v>
      </c>
      <c r="L6766" s="33">
        <f>Table1[[#This Row],[number doses per hour]]*INDEX(Table2[price per dose],Table1[[#This Row],[Drug ID]])</f>
        <v>0.84929166666666667</v>
      </c>
      <c r="M6766" s="11" t="b">
        <f>AND(Table1[[#This Row],[hour of cancellation 0 to 23]]&gt;=0,Table1[[#This Row],[hour of cancellation 0 to 23]]&lt;=23)</f>
        <v>1</v>
      </c>
    </row>
    <row r="6767" spans="1:13" hidden="1" x14ac:dyDescent="0.3">
      <c r="A6767" s="1">
        <v>6766</v>
      </c>
      <c r="B6767" s="1">
        <v>4</v>
      </c>
      <c r="C6767" s="2">
        <v>41207.537765836183</v>
      </c>
      <c r="D6767" s="2">
        <v>41212.03714211745</v>
      </c>
      <c r="E6767" s="1">
        <v>12</v>
      </c>
      <c r="F6767" s="2" t="s">
        <v>5</v>
      </c>
      <c r="G6767" s="1">
        <v>0</v>
      </c>
      <c r="H6767" s="32" t="str">
        <f>IFERROR(HOUR(Table1[[#This Row],[Cancel Date/time]])+MINUTE(Table1[[#This Row],[Cancel Date/time]])/60,"not cancelled")</f>
        <v>not cancelled</v>
      </c>
      <c r="I6767" s="47" t="str">
        <f>IFERROR(ROUND(Table1[[#This Row],[cancellation time decimal]],0),"not cancelled")</f>
        <v>not cancelled</v>
      </c>
      <c r="J6767" s="10" t="str">
        <f>IFERROR(MOD(Table1[[#This Row],[cancellation hour rounded]],24),"not cancelled")</f>
        <v>not cancelled</v>
      </c>
      <c r="K6767" s="32">
        <f>1/Table1[[#This Row],[Duration (Time between doses '[in hours'])]]</f>
        <v>8.3333333333333329E-2</v>
      </c>
      <c r="L6767" s="33">
        <f>Table1[[#This Row],[number doses per hour]]*INDEX(Table2[price per dose],Table1[[#This Row],[Drug ID]])</f>
        <v>1.448055119047619</v>
      </c>
      <c r="M6767" s="11" t="b">
        <f>AND(Table1[[#This Row],[hour of cancellation 0 to 23]]&gt;=0,Table1[[#This Row],[hour of cancellation 0 to 23]]&lt;=23)</f>
        <v>0</v>
      </c>
    </row>
    <row r="6768" spans="1:13" x14ac:dyDescent="0.3">
      <c r="A6768" s="1">
        <v>6767</v>
      </c>
      <c r="B6768" s="1">
        <v>1</v>
      </c>
      <c r="C6768" s="2">
        <v>41207.515821748777</v>
      </c>
      <c r="D6768" s="2">
        <v>41267.515277777777</v>
      </c>
      <c r="E6768" s="1">
        <v>12</v>
      </c>
      <c r="F6768" s="2">
        <v>41208.503389955695</v>
      </c>
      <c r="G6768" s="1">
        <v>0</v>
      </c>
      <c r="H6768" s="32">
        <f>IFERROR(HOUR(Table1[[#This Row],[Cancel Date/time]])+MINUTE(Table1[[#This Row],[Cancel Date/time]])/60,"not cancelled")</f>
        <v>12.066666666666666</v>
      </c>
      <c r="I6768" s="47">
        <f>IFERROR(ROUND(Table1[[#This Row],[cancellation time decimal]],0),"not cancelled")</f>
        <v>12</v>
      </c>
      <c r="J6768" s="10">
        <f>IFERROR(MOD(Table1[[#This Row],[cancellation hour rounded]],24),"not cancelled")</f>
        <v>12</v>
      </c>
      <c r="K6768" s="32">
        <f>1/Table1[[#This Row],[Duration (Time between doses '[in hours'])]]</f>
        <v>8.3333333333333329E-2</v>
      </c>
      <c r="L6768" s="33">
        <f>Table1[[#This Row],[number doses per hour]]*INDEX(Table2[price per dose],Table1[[#This Row],[Drug ID]])</f>
        <v>0.56619444444444444</v>
      </c>
      <c r="M6768" s="11" t="b">
        <f>AND(Table1[[#This Row],[hour of cancellation 0 to 23]]&gt;=0,Table1[[#This Row],[hour of cancellation 0 to 23]]&lt;=23)</f>
        <v>1</v>
      </c>
    </row>
    <row r="6769" spans="1:13" x14ac:dyDescent="0.3">
      <c r="A6769" s="1">
        <v>6768</v>
      </c>
      <c r="B6769" s="1">
        <v>1</v>
      </c>
      <c r="C6769" s="2">
        <v>41207.53354240099</v>
      </c>
      <c r="D6769" s="2">
        <v>41267.533333333333</v>
      </c>
      <c r="E6769" s="1">
        <v>12</v>
      </c>
      <c r="F6769" s="2">
        <v>41208.892750828403</v>
      </c>
      <c r="G6769" s="1">
        <v>0</v>
      </c>
      <c r="H6769" s="32">
        <f>IFERROR(HOUR(Table1[[#This Row],[Cancel Date/time]])+MINUTE(Table1[[#This Row],[Cancel Date/time]])/60,"not cancelled")</f>
        <v>21.416666666666668</v>
      </c>
      <c r="I6769" s="47">
        <f>IFERROR(ROUND(Table1[[#This Row],[cancellation time decimal]],0),"not cancelled")</f>
        <v>21</v>
      </c>
      <c r="J6769" s="10">
        <f>IFERROR(MOD(Table1[[#This Row],[cancellation hour rounded]],24),"not cancelled")</f>
        <v>21</v>
      </c>
      <c r="K6769" s="32">
        <f>1/Table1[[#This Row],[Duration (Time between doses '[in hours'])]]</f>
        <v>8.3333333333333329E-2</v>
      </c>
      <c r="L6769" s="33">
        <f>Table1[[#This Row],[number doses per hour]]*INDEX(Table2[price per dose],Table1[[#This Row],[Drug ID]])</f>
        <v>0.56619444444444444</v>
      </c>
      <c r="M6769" s="11" t="b">
        <f>AND(Table1[[#This Row],[hour of cancellation 0 to 23]]&gt;=0,Table1[[#This Row],[hour of cancellation 0 to 23]]&lt;=23)</f>
        <v>1</v>
      </c>
    </row>
    <row r="6770" spans="1:13" x14ac:dyDescent="0.3">
      <c r="A6770" s="1">
        <v>6769</v>
      </c>
      <c r="B6770" s="1">
        <v>2</v>
      </c>
      <c r="C6770" s="2">
        <v>41207.529478307195</v>
      </c>
      <c r="D6770" s="2">
        <v>41267.529166666667</v>
      </c>
      <c r="E6770" s="1">
        <v>10</v>
      </c>
      <c r="F6770" s="2">
        <v>41208.496884127198</v>
      </c>
      <c r="G6770" s="1">
        <v>0</v>
      </c>
      <c r="H6770" s="32">
        <f>IFERROR(HOUR(Table1[[#This Row],[Cancel Date/time]])+MINUTE(Table1[[#This Row],[Cancel Date/time]])/60,"not cancelled")</f>
        <v>11.916666666666666</v>
      </c>
      <c r="I6770" s="47">
        <f>IFERROR(ROUND(Table1[[#This Row],[cancellation time decimal]],0),"not cancelled")</f>
        <v>12</v>
      </c>
      <c r="J6770" s="10">
        <f>IFERROR(MOD(Table1[[#This Row],[cancellation hour rounded]],24),"not cancelled")</f>
        <v>12</v>
      </c>
      <c r="K6770" s="32">
        <f>1/Table1[[#This Row],[Duration (Time between doses '[in hours'])]]</f>
        <v>0.1</v>
      </c>
      <c r="L6770" s="33">
        <f>Table1[[#This Row],[number doses per hour]]*INDEX(Table2[price per dose],Table1[[#This Row],[Drug ID]])</f>
        <v>0.84959999999999969</v>
      </c>
      <c r="M6770" s="11" t="b">
        <f>AND(Table1[[#This Row],[hour of cancellation 0 to 23]]&gt;=0,Table1[[#This Row],[hour of cancellation 0 to 23]]&lt;=23)</f>
        <v>1</v>
      </c>
    </row>
    <row r="6771" spans="1:13" hidden="1" x14ac:dyDescent="0.3">
      <c r="A6771" s="1">
        <v>6770</v>
      </c>
      <c r="B6771" s="1">
        <v>3</v>
      </c>
      <c r="C6771" s="2">
        <v>41207.637220072866</v>
      </c>
      <c r="D6771" s="2">
        <v>41211.803322653323</v>
      </c>
      <c r="E6771" s="1">
        <v>24</v>
      </c>
      <c r="F6771" s="2" t="s">
        <v>5</v>
      </c>
      <c r="G6771" s="1">
        <v>0</v>
      </c>
      <c r="H6771" s="32" t="str">
        <f>IFERROR(HOUR(Table1[[#This Row],[Cancel Date/time]])+MINUTE(Table1[[#This Row],[Cancel Date/time]])/60,"not cancelled")</f>
        <v>not cancelled</v>
      </c>
      <c r="I6771" s="47" t="str">
        <f>IFERROR(ROUND(Table1[[#This Row],[cancellation time decimal]],0),"not cancelled")</f>
        <v>not cancelled</v>
      </c>
      <c r="J6771" s="10" t="str">
        <f>IFERROR(MOD(Table1[[#This Row],[cancellation hour rounded]],24),"not cancelled")</f>
        <v>not cancelled</v>
      </c>
      <c r="K6771" s="32">
        <f>1/Table1[[#This Row],[Duration (Time between doses '[in hours'])]]</f>
        <v>4.1666666666666664E-2</v>
      </c>
      <c r="L6771" s="33">
        <f>Table1[[#This Row],[number doses per hour]]*INDEX(Table2[price per dose],Table1[[#This Row],[Drug ID]])</f>
        <v>0.18133000000000002</v>
      </c>
      <c r="M6771" s="11" t="b">
        <f>AND(Table1[[#This Row],[hour of cancellation 0 to 23]]&gt;=0,Table1[[#This Row],[hour of cancellation 0 to 23]]&lt;=23)</f>
        <v>0</v>
      </c>
    </row>
    <row r="6772" spans="1:13" x14ac:dyDescent="0.3">
      <c r="A6772" s="1">
        <v>6771</v>
      </c>
      <c r="B6772" s="1">
        <v>1</v>
      </c>
      <c r="C6772" s="2">
        <v>41207.709711897922</v>
      </c>
      <c r="D6772" s="2">
        <v>41267.709027777782</v>
      </c>
      <c r="E6772" s="1">
        <v>12</v>
      </c>
      <c r="F6772" s="2">
        <v>41208.637644758986</v>
      </c>
      <c r="G6772" s="1">
        <v>0</v>
      </c>
      <c r="H6772" s="32">
        <f>IFERROR(HOUR(Table1[[#This Row],[Cancel Date/time]])+MINUTE(Table1[[#This Row],[Cancel Date/time]])/60,"not cancelled")</f>
        <v>15.3</v>
      </c>
      <c r="I6772" s="47">
        <f>IFERROR(ROUND(Table1[[#This Row],[cancellation time decimal]],0),"not cancelled")</f>
        <v>15</v>
      </c>
      <c r="J6772" s="10">
        <f>IFERROR(MOD(Table1[[#This Row],[cancellation hour rounded]],24),"not cancelled")</f>
        <v>15</v>
      </c>
      <c r="K6772" s="32">
        <f>1/Table1[[#This Row],[Duration (Time between doses '[in hours'])]]</f>
        <v>8.3333333333333329E-2</v>
      </c>
      <c r="L6772" s="33">
        <f>Table1[[#This Row],[number doses per hour]]*INDEX(Table2[price per dose],Table1[[#This Row],[Drug ID]])</f>
        <v>0.56619444444444444</v>
      </c>
      <c r="M6772" s="11" t="b">
        <f>AND(Table1[[#This Row],[hour of cancellation 0 to 23]]&gt;=0,Table1[[#This Row],[hour of cancellation 0 to 23]]&lt;=23)</f>
        <v>1</v>
      </c>
    </row>
    <row r="6773" spans="1:13" x14ac:dyDescent="0.3">
      <c r="A6773" s="1">
        <v>6772</v>
      </c>
      <c r="B6773" s="1">
        <v>1</v>
      </c>
      <c r="C6773" s="2">
        <v>41207.732630463986</v>
      </c>
      <c r="D6773" s="2">
        <v>41267.731944444444</v>
      </c>
      <c r="E6773" s="1">
        <v>12</v>
      </c>
      <c r="F6773" s="2">
        <v>41208.44911989211</v>
      </c>
      <c r="G6773" s="1">
        <v>0</v>
      </c>
      <c r="H6773" s="32">
        <f>IFERROR(HOUR(Table1[[#This Row],[Cancel Date/time]])+MINUTE(Table1[[#This Row],[Cancel Date/time]])/60,"not cancelled")</f>
        <v>10.766666666666667</v>
      </c>
      <c r="I6773" s="47">
        <f>IFERROR(ROUND(Table1[[#This Row],[cancellation time decimal]],0),"not cancelled")</f>
        <v>11</v>
      </c>
      <c r="J6773" s="10">
        <f>IFERROR(MOD(Table1[[#This Row],[cancellation hour rounded]],24),"not cancelled")</f>
        <v>11</v>
      </c>
      <c r="K6773" s="32">
        <f>1/Table1[[#This Row],[Duration (Time between doses '[in hours'])]]</f>
        <v>8.3333333333333329E-2</v>
      </c>
      <c r="L6773" s="33">
        <f>Table1[[#This Row],[number doses per hour]]*INDEX(Table2[price per dose],Table1[[#This Row],[Drug ID]])</f>
        <v>0.56619444444444444</v>
      </c>
      <c r="M6773" s="11" t="b">
        <f>AND(Table1[[#This Row],[hour of cancellation 0 to 23]]&gt;=0,Table1[[#This Row],[hour of cancellation 0 to 23]]&lt;=23)</f>
        <v>1</v>
      </c>
    </row>
    <row r="6774" spans="1:13" hidden="1" x14ac:dyDescent="0.3">
      <c r="A6774" s="1">
        <v>6773</v>
      </c>
      <c r="B6774" s="1">
        <v>7</v>
      </c>
      <c r="C6774" s="2">
        <v>41207.784160858006</v>
      </c>
      <c r="D6774" s="2">
        <v>41210.783636471788</v>
      </c>
      <c r="E6774" s="1">
        <v>24</v>
      </c>
      <c r="F6774" s="2" t="s">
        <v>5</v>
      </c>
      <c r="G6774" s="1">
        <v>0</v>
      </c>
      <c r="H6774" s="32" t="str">
        <f>IFERROR(HOUR(Table1[[#This Row],[Cancel Date/time]])+MINUTE(Table1[[#This Row],[Cancel Date/time]])/60,"not cancelled")</f>
        <v>not cancelled</v>
      </c>
      <c r="I6774" s="47" t="str">
        <f>IFERROR(ROUND(Table1[[#This Row],[cancellation time decimal]],0),"not cancelled")</f>
        <v>not cancelled</v>
      </c>
      <c r="J6774" s="10" t="str">
        <f>IFERROR(MOD(Table1[[#This Row],[cancellation hour rounded]],24),"not cancelled")</f>
        <v>not cancelled</v>
      </c>
      <c r="K6774" s="32">
        <f>1/Table1[[#This Row],[Duration (Time between doses '[in hours'])]]</f>
        <v>4.1666666666666664E-2</v>
      </c>
      <c r="L6774" s="33">
        <f>Table1[[#This Row],[number doses per hour]]*INDEX(Table2[price per dose],Table1[[#This Row],[Drug ID]])</f>
        <v>1.2958049999999997</v>
      </c>
      <c r="M6774" s="11" t="b">
        <f>AND(Table1[[#This Row],[hour of cancellation 0 to 23]]&gt;=0,Table1[[#This Row],[hour of cancellation 0 to 23]]&lt;=23)</f>
        <v>0</v>
      </c>
    </row>
    <row r="6775" spans="1:13" hidden="1" x14ac:dyDescent="0.3">
      <c r="A6775" s="1">
        <v>6774</v>
      </c>
      <c r="B6775" s="1">
        <v>5</v>
      </c>
      <c r="C6775" s="2">
        <v>41207.775081725791</v>
      </c>
      <c r="D6775" s="2">
        <v>41209.816368303262</v>
      </c>
      <c r="E6775" s="1">
        <v>24</v>
      </c>
      <c r="F6775" s="2" t="s">
        <v>5</v>
      </c>
      <c r="G6775" s="1">
        <v>0</v>
      </c>
      <c r="H6775" s="32" t="str">
        <f>IFERROR(HOUR(Table1[[#This Row],[Cancel Date/time]])+MINUTE(Table1[[#This Row],[Cancel Date/time]])/60,"not cancelled")</f>
        <v>not cancelled</v>
      </c>
      <c r="I6775" s="47" t="str">
        <f>IFERROR(ROUND(Table1[[#This Row],[cancellation time decimal]],0),"not cancelled")</f>
        <v>not cancelled</v>
      </c>
      <c r="J6775" s="10" t="str">
        <f>IFERROR(MOD(Table1[[#This Row],[cancellation hour rounded]],24),"not cancelled")</f>
        <v>not cancelled</v>
      </c>
      <c r="K6775" s="32">
        <f>1/Table1[[#This Row],[Duration (Time between doses '[in hours'])]]</f>
        <v>4.1666666666666664E-2</v>
      </c>
      <c r="L6775" s="33">
        <f>Table1[[#This Row],[number doses per hour]]*INDEX(Table2[price per dose],Table1[[#This Row],[Drug ID]])</f>
        <v>0.2815833333333333</v>
      </c>
      <c r="M6775" s="11" t="b">
        <f>AND(Table1[[#This Row],[hour of cancellation 0 to 23]]&gt;=0,Table1[[#This Row],[hour of cancellation 0 to 23]]&lt;=23)</f>
        <v>0</v>
      </c>
    </row>
    <row r="6776" spans="1:13" hidden="1" x14ac:dyDescent="0.3">
      <c r="A6776" s="1">
        <v>6775</v>
      </c>
      <c r="B6776" s="1">
        <v>2</v>
      </c>
      <c r="C6776" s="2">
        <v>41207.817115980855</v>
      </c>
      <c r="D6776" s="2">
        <v>41212.441722195479</v>
      </c>
      <c r="E6776" s="1">
        <v>10</v>
      </c>
      <c r="F6776" s="2" t="s">
        <v>5</v>
      </c>
      <c r="G6776" s="1">
        <v>0</v>
      </c>
      <c r="H6776" s="32" t="str">
        <f>IFERROR(HOUR(Table1[[#This Row],[Cancel Date/time]])+MINUTE(Table1[[#This Row],[Cancel Date/time]])/60,"not cancelled")</f>
        <v>not cancelled</v>
      </c>
      <c r="I6776" s="47" t="str">
        <f>IFERROR(ROUND(Table1[[#This Row],[cancellation time decimal]],0),"not cancelled")</f>
        <v>not cancelled</v>
      </c>
      <c r="J6776" s="10" t="str">
        <f>IFERROR(MOD(Table1[[#This Row],[cancellation hour rounded]],24),"not cancelled")</f>
        <v>not cancelled</v>
      </c>
      <c r="K6776" s="32">
        <f>1/Table1[[#This Row],[Duration (Time between doses '[in hours'])]]</f>
        <v>0.1</v>
      </c>
      <c r="L6776" s="33">
        <f>Table1[[#This Row],[number doses per hour]]*INDEX(Table2[price per dose],Table1[[#This Row],[Drug ID]])</f>
        <v>0.84959999999999969</v>
      </c>
      <c r="M6776" s="11" t="b">
        <f>AND(Table1[[#This Row],[hour of cancellation 0 to 23]]&gt;=0,Table1[[#This Row],[hour of cancellation 0 to 23]]&lt;=23)</f>
        <v>0</v>
      </c>
    </row>
    <row r="6777" spans="1:13" x14ac:dyDescent="0.3">
      <c r="A6777" s="1">
        <v>6776</v>
      </c>
      <c r="B6777" s="1">
        <v>1</v>
      </c>
      <c r="C6777" s="2">
        <v>41207.866058193606</v>
      </c>
      <c r="D6777" s="2">
        <v>41267.865972222222</v>
      </c>
      <c r="E6777" s="1">
        <v>8</v>
      </c>
      <c r="F6777" s="2">
        <v>41208.28710436089</v>
      </c>
      <c r="G6777" s="1">
        <v>0</v>
      </c>
      <c r="H6777" s="32">
        <f>IFERROR(HOUR(Table1[[#This Row],[Cancel Date/time]])+MINUTE(Table1[[#This Row],[Cancel Date/time]])/60,"not cancelled")</f>
        <v>6.8833333333333329</v>
      </c>
      <c r="I6777" s="47">
        <f>IFERROR(ROUND(Table1[[#This Row],[cancellation time decimal]],0),"not cancelled")</f>
        <v>7</v>
      </c>
      <c r="J6777" s="10">
        <f>IFERROR(MOD(Table1[[#This Row],[cancellation hour rounded]],24),"not cancelled")</f>
        <v>7</v>
      </c>
      <c r="K6777" s="32">
        <f>1/Table1[[#This Row],[Duration (Time between doses '[in hours'])]]</f>
        <v>0.125</v>
      </c>
      <c r="L6777" s="33">
        <f>Table1[[#This Row],[number doses per hour]]*INDEX(Table2[price per dose],Table1[[#This Row],[Drug ID]])</f>
        <v>0.84929166666666667</v>
      </c>
      <c r="M6777" s="11" t="b">
        <f>AND(Table1[[#This Row],[hour of cancellation 0 to 23]]&gt;=0,Table1[[#This Row],[hour of cancellation 0 to 23]]&lt;=23)</f>
        <v>1</v>
      </c>
    </row>
    <row r="6778" spans="1:13" hidden="1" x14ac:dyDescent="0.3">
      <c r="A6778" s="1">
        <v>6777</v>
      </c>
      <c r="B6778" s="1">
        <v>4</v>
      </c>
      <c r="C6778" s="2">
        <v>41207.90683486691</v>
      </c>
      <c r="D6778" s="2">
        <v>41212.156628113946</v>
      </c>
      <c r="E6778" s="1">
        <v>12</v>
      </c>
      <c r="F6778" s="2" t="s">
        <v>5</v>
      </c>
      <c r="G6778" s="1">
        <v>0</v>
      </c>
      <c r="H6778" s="32" t="str">
        <f>IFERROR(HOUR(Table1[[#This Row],[Cancel Date/time]])+MINUTE(Table1[[#This Row],[Cancel Date/time]])/60,"not cancelled")</f>
        <v>not cancelled</v>
      </c>
      <c r="I6778" s="47" t="str">
        <f>IFERROR(ROUND(Table1[[#This Row],[cancellation time decimal]],0),"not cancelled")</f>
        <v>not cancelled</v>
      </c>
      <c r="J6778" s="10" t="str">
        <f>IFERROR(MOD(Table1[[#This Row],[cancellation hour rounded]],24),"not cancelled")</f>
        <v>not cancelled</v>
      </c>
      <c r="K6778" s="32">
        <f>1/Table1[[#This Row],[Duration (Time between doses '[in hours'])]]</f>
        <v>8.3333333333333329E-2</v>
      </c>
      <c r="L6778" s="33">
        <f>Table1[[#This Row],[number doses per hour]]*INDEX(Table2[price per dose],Table1[[#This Row],[Drug ID]])</f>
        <v>1.448055119047619</v>
      </c>
      <c r="M6778" s="11" t="b">
        <f>AND(Table1[[#This Row],[hour of cancellation 0 to 23]]&gt;=0,Table1[[#This Row],[hour of cancellation 0 to 23]]&lt;=23)</f>
        <v>0</v>
      </c>
    </row>
    <row r="6779" spans="1:13" x14ac:dyDescent="0.3">
      <c r="A6779" s="1">
        <v>6778</v>
      </c>
      <c r="B6779" s="1">
        <v>1</v>
      </c>
      <c r="C6779" s="2">
        <v>41208.068788128847</v>
      </c>
      <c r="D6779" s="2">
        <v>41268.068749999999</v>
      </c>
      <c r="E6779" s="1">
        <v>8</v>
      </c>
      <c r="F6779" s="2">
        <v>41208.627470628904</v>
      </c>
      <c r="G6779" s="1">
        <v>0</v>
      </c>
      <c r="H6779" s="32">
        <f>IFERROR(HOUR(Table1[[#This Row],[Cancel Date/time]])+MINUTE(Table1[[#This Row],[Cancel Date/time]])/60,"not cancelled")</f>
        <v>15.05</v>
      </c>
      <c r="I6779" s="47">
        <f>IFERROR(ROUND(Table1[[#This Row],[cancellation time decimal]],0),"not cancelled")</f>
        <v>15</v>
      </c>
      <c r="J6779" s="10">
        <f>IFERROR(MOD(Table1[[#This Row],[cancellation hour rounded]],24),"not cancelled")</f>
        <v>15</v>
      </c>
      <c r="K6779" s="32">
        <f>1/Table1[[#This Row],[Duration (Time between doses '[in hours'])]]</f>
        <v>0.125</v>
      </c>
      <c r="L6779" s="33">
        <f>Table1[[#This Row],[number doses per hour]]*INDEX(Table2[price per dose],Table1[[#This Row],[Drug ID]])</f>
        <v>0.84929166666666667</v>
      </c>
      <c r="M6779" s="11" t="b">
        <f>AND(Table1[[#This Row],[hour of cancellation 0 to 23]]&gt;=0,Table1[[#This Row],[hour of cancellation 0 to 23]]&lt;=23)</f>
        <v>1</v>
      </c>
    </row>
    <row r="6780" spans="1:13" x14ac:dyDescent="0.3">
      <c r="A6780" s="1">
        <v>6779</v>
      </c>
      <c r="B6780" s="1">
        <v>7</v>
      </c>
      <c r="C6780" s="2">
        <v>41208.089500780901</v>
      </c>
      <c r="D6780" s="2">
        <v>41268.088888888895</v>
      </c>
      <c r="E6780" s="1">
        <v>24</v>
      </c>
      <c r="F6780" s="2">
        <v>41228.381176496696</v>
      </c>
      <c r="G6780" s="1">
        <v>1</v>
      </c>
      <c r="H6780" s="32">
        <f>IFERROR(HOUR(Table1[[#This Row],[Cancel Date/time]])+MINUTE(Table1[[#This Row],[Cancel Date/time]])/60,"not cancelled")</f>
        <v>9.1333333333333329</v>
      </c>
      <c r="I6780" s="47">
        <f>IFERROR(ROUND(Table1[[#This Row],[cancellation time decimal]],0),"not cancelled")</f>
        <v>9</v>
      </c>
      <c r="J6780" s="10">
        <f>IFERROR(MOD(Table1[[#This Row],[cancellation hour rounded]],24),"not cancelled")</f>
        <v>9</v>
      </c>
      <c r="K6780" s="32">
        <f>1/Table1[[#This Row],[Duration (Time between doses '[in hours'])]]</f>
        <v>4.1666666666666664E-2</v>
      </c>
      <c r="L6780" s="33">
        <f>Table1[[#This Row],[number doses per hour]]*INDEX(Table2[price per dose],Table1[[#This Row],[Drug ID]])</f>
        <v>1.2958049999999997</v>
      </c>
      <c r="M6780" s="11" t="b">
        <f>AND(Table1[[#This Row],[hour of cancellation 0 to 23]]&gt;=0,Table1[[#This Row],[hour of cancellation 0 to 23]]&lt;=23)</f>
        <v>1</v>
      </c>
    </row>
    <row r="6781" spans="1:13" x14ac:dyDescent="0.3">
      <c r="A6781" s="1">
        <v>6780</v>
      </c>
      <c r="B6781" s="1">
        <v>6</v>
      </c>
      <c r="C6781" s="2">
        <v>41208.188454517651</v>
      </c>
      <c r="D6781" s="2">
        <v>41268.188194444439</v>
      </c>
      <c r="E6781" s="1">
        <v>24</v>
      </c>
      <c r="F6781" s="2">
        <v>41210.527052482787</v>
      </c>
      <c r="G6781" s="1">
        <v>0</v>
      </c>
      <c r="H6781" s="32">
        <f>IFERROR(HOUR(Table1[[#This Row],[Cancel Date/time]])+MINUTE(Table1[[#This Row],[Cancel Date/time]])/60,"not cancelled")</f>
        <v>12.633333333333333</v>
      </c>
      <c r="I6781" s="47">
        <f>IFERROR(ROUND(Table1[[#This Row],[cancellation time decimal]],0),"not cancelled")</f>
        <v>13</v>
      </c>
      <c r="J6781" s="10">
        <f>IFERROR(MOD(Table1[[#This Row],[cancellation hour rounded]],24),"not cancelled")</f>
        <v>13</v>
      </c>
      <c r="K6781" s="32">
        <f>1/Table1[[#This Row],[Duration (Time between doses '[in hours'])]]</f>
        <v>4.1666666666666664E-2</v>
      </c>
      <c r="L6781" s="33">
        <f>Table1[[#This Row],[number doses per hour]]*INDEX(Table2[price per dose],Table1[[#This Row],[Drug ID]])</f>
        <v>0.35218749999999999</v>
      </c>
      <c r="M6781" s="11" t="b">
        <f>AND(Table1[[#This Row],[hour of cancellation 0 to 23]]&gt;=0,Table1[[#This Row],[hour of cancellation 0 to 23]]&lt;=23)</f>
        <v>1</v>
      </c>
    </row>
    <row r="6782" spans="1:13" x14ac:dyDescent="0.3">
      <c r="A6782" s="1">
        <v>6781</v>
      </c>
      <c r="B6782" s="1">
        <v>3</v>
      </c>
      <c r="C6782" s="2">
        <v>41208.226803025027</v>
      </c>
      <c r="D6782" s="2">
        <v>41268.226388888892</v>
      </c>
      <c r="E6782" s="1">
        <v>24</v>
      </c>
      <c r="F6782" s="2">
        <v>41211.455936060011</v>
      </c>
      <c r="G6782" s="1">
        <v>0</v>
      </c>
      <c r="H6782" s="32">
        <f>IFERROR(HOUR(Table1[[#This Row],[Cancel Date/time]])+MINUTE(Table1[[#This Row],[Cancel Date/time]])/60,"not cancelled")</f>
        <v>10.933333333333334</v>
      </c>
      <c r="I6782" s="47">
        <f>IFERROR(ROUND(Table1[[#This Row],[cancellation time decimal]],0),"not cancelled")</f>
        <v>11</v>
      </c>
      <c r="J6782" s="10">
        <f>IFERROR(MOD(Table1[[#This Row],[cancellation hour rounded]],24),"not cancelled")</f>
        <v>11</v>
      </c>
      <c r="K6782" s="32">
        <f>1/Table1[[#This Row],[Duration (Time between doses '[in hours'])]]</f>
        <v>4.1666666666666664E-2</v>
      </c>
      <c r="L6782" s="33">
        <f>Table1[[#This Row],[number doses per hour]]*INDEX(Table2[price per dose],Table1[[#This Row],[Drug ID]])</f>
        <v>0.18133000000000002</v>
      </c>
      <c r="M6782" s="11" t="b">
        <f>AND(Table1[[#This Row],[hour of cancellation 0 to 23]]&gt;=0,Table1[[#This Row],[hour of cancellation 0 to 23]]&lt;=23)</f>
        <v>1</v>
      </c>
    </row>
    <row r="6783" spans="1:13" x14ac:dyDescent="0.3">
      <c r="A6783" s="1">
        <v>6782</v>
      </c>
      <c r="B6783" s="1">
        <v>4</v>
      </c>
      <c r="C6783" s="2">
        <v>41208.413620010499</v>
      </c>
      <c r="D6783" s="2">
        <v>41268.413194444445</v>
      </c>
      <c r="E6783" s="1">
        <v>12</v>
      </c>
      <c r="F6783" s="2">
        <v>41209.527166178043</v>
      </c>
      <c r="G6783" s="1">
        <v>0</v>
      </c>
      <c r="H6783" s="32">
        <f>IFERROR(HOUR(Table1[[#This Row],[Cancel Date/time]])+MINUTE(Table1[[#This Row],[Cancel Date/time]])/60,"not cancelled")</f>
        <v>12.65</v>
      </c>
      <c r="I6783" s="47">
        <f>IFERROR(ROUND(Table1[[#This Row],[cancellation time decimal]],0),"not cancelled")</f>
        <v>13</v>
      </c>
      <c r="J6783" s="10">
        <f>IFERROR(MOD(Table1[[#This Row],[cancellation hour rounded]],24),"not cancelled")</f>
        <v>13</v>
      </c>
      <c r="K6783" s="32">
        <f>1/Table1[[#This Row],[Duration (Time between doses '[in hours'])]]</f>
        <v>8.3333333333333329E-2</v>
      </c>
      <c r="L6783" s="33">
        <f>Table1[[#This Row],[number doses per hour]]*INDEX(Table2[price per dose],Table1[[#This Row],[Drug ID]])</f>
        <v>1.448055119047619</v>
      </c>
      <c r="M6783" s="11" t="b">
        <f>AND(Table1[[#This Row],[hour of cancellation 0 to 23]]&gt;=0,Table1[[#This Row],[hour of cancellation 0 to 23]]&lt;=23)</f>
        <v>1</v>
      </c>
    </row>
    <row r="6784" spans="1:13" x14ac:dyDescent="0.3">
      <c r="A6784" s="1">
        <v>6783</v>
      </c>
      <c r="B6784" s="1">
        <v>4</v>
      </c>
      <c r="C6784" s="2">
        <v>41208.417219869501</v>
      </c>
      <c r="D6784" s="2">
        <v>41268.416666666664</v>
      </c>
      <c r="E6784" s="1">
        <v>12</v>
      </c>
      <c r="F6784" s="2">
        <v>41211.42448971908</v>
      </c>
      <c r="G6784" s="1">
        <v>0</v>
      </c>
      <c r="H6784" s="32">
        <f>IFERROR(HOUR(Table1[[#This Row],[Cancel Date/time]])+MINUTE(Table1[[#This Row],[Cancel Date/time]])/60,"not cancelled")</f>
        <v>10.183333333333334</v>
      </c>
      <c r="I6784" s="47">
        <f>IFERROR(ROUND(Table1[[#This Row],[cancellation time decimal]],0),"not cancelled")</f>
        <v>10</v>
      </c>
      <c r="J6784" s="10">
        <f>IFERROR(MOD(Table1[[#This Row],[cancellation hour rounded]],24),"not cancelled")</f>
        <v>10</v>
      </c>
      <c r="K6784" s="32">
        <f>1/Table1[[#This Row],[Duration (Time between doses '[in hours'])]]</f>
        <v>8.3333333333333329E-2</v>
      </c>
      <c r="L6784" s="33">
        <f>Table1[[#This Row],[number doses per hour]]*INDEX(Table2[price per dose],Table1[[#This Row],[Drug ID]])</f>
        <v>1.448055119047619</v>
      </c>
      <c r="M6784" s="11" t="b">
        <f>AND(Table1[[#This Row],[hour of cancellation 0 to 23]]&gt;=0,Table1[[#This Row],[hour of cancellation 0 to 23]]&lt;=23)</f>
        <v>1</v>
      </c>
    </row>
    <row r="6785" spans="1:13" hidden="1" x14ac:dyDescent="0.3">
      <c r="A6785" s="1">
        <v>6784</v>
      </c>
      <c r="B6785" s="1">
        <v>2</v>
      </c>
      <c r="C6785" s="2">
        <v>41208.431535920572</v>
      </c>
      <c r="D6785" s="2">
        <v>41212.014207871231</v>
      </c>
      <c r="E6785" s="1">
        <v>10</v>
      </c>
      <c r="F6785" s="2" t="s">
        <v>5</v>
      </c>
      <c r="G6785" s="1">
        <v>0</v>
      </c>
      <c r="H6785" s="32" t="str">
        <f>IFERROR(HOUR(Table1[[#This Row],[Cancel Date/time]])+MINUTE(Table1[[#This Row],[Cancel Date/time]])/60,"not cancelled")</f>
        <v>not cancelled</v>
      </c>
      <c r="I6785" s="47" t="str">
        <f>IFERROR(ROUND(Table1[[#This Row],[cancellation time decimal]],0),"not cancelled")</f>
        <v>not cancelled</v>
      </c>
      <c r="J6785" s="10" t="str">
        <f>IFERROR(MOD(Table1[[#This Row],[cancellation hour rounded]],24),"not cancelled")</f>
        <v>not cancelled</v>
      </c>
      <c r="K6785" s="32">
        <f>1/Table1[[#This Row],[Duration (Time between doses '[in hours'])]]</f>
        <v>0.1</v>
      </c>
      <c r="L6785" s="33">
        <f>Table1[[#This Row],[number doses per hour]]*INDEX(Table2[price per dose],Table1[[#This Row],[Drug ID]])</f>
        <v>0.84959999999999969</v>
      </c>
      <c r="M6785" s="11" t="b">
        <f>AND(Table1[[#This Row],[hour of cancellation 0 to 23]]&gt;=0,Table1[[#This Row],[hour of cancellation 0 to 23]]&lt;=23)</f>
        <v>0</v>
      </c>
    </row>
    <row r="6786" spans="1:13" x14ac:dyDescent="0.3">
      <c r="A6786" s="1">
        <v>6785</v>
      </c>
      <c r="B6786" s="1">
        <v>3</v>
      </c>
      <c r="C6786" s="2">
        <v>41208.430168975101</v>
      </c>
      <c r="D6786" s="2">
        <v>41268.429861111108</v>
      </c>
      <c r="E6786" s="1">
        <v>24</v>
      </c>
      <c r="F6786" s="2">
        <v>41210.419701848114</v>
      </c>
      <c r="G6786" s="1">
        <v>0</v>
      </c>
      <c r="H6786" s="32">
        <f>IFERROR(HOUR(Table1[[#This Row],[Cancel Date/time]])+MINUTE(Table1[[#This Row],[Cancel Date/time]])/60,"not cancelled")</f>
        <v>10.066666666666666</v>
      </c>
      <c r="I6786" s="47">
        <f>IFERROR(ROUND(Table1[[#This Row],[cancellation time decimal]],0),"not cancelled")</f>
        <v>10</v>
      </c>
      <c r="J6786" s="10">
        <f>IFERROR(MOD(Table1[[#This Row],[cancellation hour rounded]],24),"not cancelled")</f>
        <v>10</v>
      </c>
      <c r="K6786" s="32">
        <f>1/Table1[[#This Row],[Duration (Time between doses '[in hours'])]]</f>
        <v>4.1666666666666664E-2</v>
      </c>
      <c r="L6786" s="33">
        <f>Table1[[#This Row],[number doses per hour]]*INDEX(Table2[price per dose],Table1[[#This Row],[Drug ID]])</f>
        <v>0.18133000000000002</v>
      </c>
      <c r="M6786" s="11" t="b">
        <f>AND(Table1[[#This Row],[hour of cancellation 0 to 23]]&gt;=0,Table1[[#This Row],[hour of cancellation 0 to 23]]&lt;=23)</f>
        <v>1</v>
      </c>
    </row>
    <row r="6787" spans="1:13" x14ac:dyDescent="0.3">
      <c r="A6787" s="1">
        <v>6786</v>
      </c>
      <c r="B6787" s="1">
        <v>6</v>
      </c>
      <c r="C6787" s="2">
        <v>41208.539553969742</v>
      </c>
      <c r="D6787" s="2">
        <v>41268.538888888892</v>
      </c>
      <c r="E6787" s="1">
        <v>24</v>
      </c>
      <c r="F6787" s="2">
        <v>41214.156515686685</v>
      </c>
      <c r="G6787" s="1">
        <v>0</v>
      </c>
      <c r="H6787" s="32">
        <f>IFERROR(HOUR(Table1[[#This Row],[Cancel Date/time]])+MINUTE(Table1[[#This Row],[Cancel Date/time]])/60,"not cancelled")</f>
        <v>3.75</v>
      </c>
      <c r="I6787" s="47">
        <f>IFERROR(ROUND(Table1[[#This Row],[cancellation time decimal]],0),"not cancelled")</f>
        <v>4</v>
      </c>
      <c r="J6787" s="10">
        <f>IFERROR(MOD(Table1[[#This Row],[cancellation hour rounded]],24),"not cancelled")</f>
        <v>4</v>
      </c>
      <c r="K6787" s="32">
        <f>1/Table1[[#This Row],[Duration (Time between doses '[in hours'])]]</f>
        <v>4.1666666666666664E-2</v>
      </c>
      <c r="L6787" s="33">
        <f>Table1[[#This Row],[number doses per hour]]*INDEX(Table2[price per dose],Table1[[#This Row],[Drug ID]])</f>
        <v>0.35218749999999999</v>
      </c>
      <c r="M6787" s="11" t="b">
        <f>AND(Table1[[#This Row],[hour of cancellation 0 to 23]]&gt;=0,Table1[[#This Row],[hour of cancellation 0 to 23]]&lt;=23)</f>
        <v>1</v>
      </c>
    </row>
    <row r="6788" spans="1:13" x14ac:dyDescent="0.3">
      <c r="A6788" s="1">
        <v>6787</v>
      </c>
      <c r="B6788" s="1">
        <v>3</v>
      </c>
      <c r="C6788" s="2">
        <v>41208.534957172538</v>
      </c>
      <c r="D6788" s="2">
        <v>41268.534722222219</v>
      </c>
      <c r="E6788" s="1">
        <v>24</v>
      </c>
      <c r="F6788" s="2">
        <v>41210.408015966706</v>
      </c>
      <c r="G6788" s="1">
        <v>0</v>
      </c>
      <c r="H6788" s="32">
        <f>IFERROR(HOUR(Table1[[#This Row],[Cancel Date/time]])+MINUTE(Table1[[#This Row],[Cancel Date/time]])/60,"not cancelled")</f>
        <v>9.7833333333333332</v>
      </c>
      <c r="I6788" s="47">
        <f>IFERROR(ROUND(Table1[[#This Row],[cancellation time decimal]],0),"not cancelled")</f>
        <v>10</v>
      </c>
      <c r="J6788" s="10">
        <f>IFERROR(MOD(Table1[[#This Row],[cancellation hour rounded]],24),"not cancelled")</f>
        <v>10</v>
      </c>
      <c r="K6788" s="32">
        <f>1/Table1[[#This Row],[Duration (Time between doses '[in hours'])]]</f>
        <v>4.1666666666666664E-2</v>
      </c>
      <c r="L6788" s="33">
        <f>Table1[[#This Row],[number doses per hour]]*INDEX(Table2[price per dose],Table1[[#This Row],[Drug ID]])</f>
        <v>0.18133000000000002</v>
      </c>
      <c r="M6788" s="11" t="b">
        <f>AND(Table1[[#This Row],[hour of cancellation 0 to 23]]&gt;=0,Table1[[#This Row],[hour of cancellation 0 to 23]]&lt;=23)</f>
        <v>1</v>
      </c>
    </row>
    <row r="6789" spans="1:13" x14ac:dyDescent="0.3">
      <c r="A6789" s="1">
        <v>6788</v>
      </c>
      <c r="B6789" s="1">
        <v>2</v>
      </c>
      <c r="C6789" s="2">
        <v>41208.610234479565</v>
      </c>
      <c r="D6789" s="2">
        <v>41268.609722222223</v>
      </c>
      <c r="E6789" s="1">
        <v>10</v>
      </c>
      <c r="F6789" s="2">
        <v>41209.38400368268</v>
      </c>
      <c r="G6789" s="1">
        <v>0</v>
      </c>
      <c r="H6789" s="32">
        <f>IFERROR(HOUR(Table1[[#This Row],[Cancel Date/time]])+MINUTE(Table1[[#This Row],[Cancel Date/time]])/60,"not cancelled")</f>
        <v>9.1999999999999993</v>
      </c>
      <c r="I6789" s="47">
        <f>IFERROR(ROUND(Table1[[#This Row],[cancellation time decimal]],0),"not cancelled")</f>
        <v>9</v>
      </c>
      <c r="J6789" s="10">
        <f>IFERROR(MOD(Table1[[#This Row],[cancellation hour rounded]],24),"not cancelled")</f>
        <v>9</v>
      </c>
      <c r="K6789" s="32">
        <f>1/Table1[[#This Row],[Duration (Time between doses '[in hours'])]]</f>
        <v>0.1</v>
      </c>
      <c r="L6789" s="33">
        <f>Table1[[#This Row],[number doses per hour]]*INDEX(Table2[price per dose],Table1[[#This Row],[Drug ID]])</f>
        <v>0.84959999999999969</v>
      </c>
      <c r="M6789" s="11" t="b">
        <f>AND(Table1[[#This Row],[hour of cancellation 0 to 23]]&gt;=0,Table1[[#This Row],[hour of cancellation 0 to 23]]&lt;=23)</f>
        <v>1</v>
      </c>
    </row>
    <row r="6790" spans="1:13" hidden="1" x14ac:dyDescent="0.3">
      <c r="A6790" s="1">
        <v>6789</v>
      </c>
      <c r="B6790" s="1">
        <v>4</v>
      </c>
      <c r="C6790" s="2">
        <v>41208.598637815841</v>
      </c>
      <c r="D6790" s="2">
        <v>41211.306668670062</v>
      </c>
      <c r="E6790" s="1">
        <v>12</v>
      </c>
      <c r="F6790" s="2" t="s">
        <v>5</v>
      </c>
      <c r="G6790" s="1">
        <v>0</v>
      </c>
      <c r="H6790" s="32" t="str">
        <f>IFERROR(HOUR(Table1[[#This Row],[Cancel Date/time]])+MINUTE(Table1[[#This Row],[Cancel Date/time]])/60,"not cancelled")</f>
        <v>not cancelled</v>
      </c>
      <c r="I6790" s="47" t="str">
        <f>IFERROR(ROUND(Table1[[#This Row],[cancellation time decimal]],0),"not cancelled")</f>
        <v>not cancelled</v>
      </c>
      <c r="J6790" s="10" t="str">
        <f>IFERROR(MOD(Table1[[#This Row],[cancellation hour rounded]],24),"not cancelled")</f>
        <v>not cancelled</v>
      </c>
      <c r="K6790" s="32">
        <f>1/Table1[[#This Row],[Duration (Time between doses '[in hours'])]]</f>
        <v>8.3333333333333329E-2</v>
      </c>
      <c r="L6790" s="33">
        <f>Table1[[#This Row],[number doses per hour]]*INDEX(Table2[price per dose],Table1[[#This Row],[Drug ID]])</f>
        <v>1.448055119047619</v>
      </c>
      <c r="M6790" s="11" t="b">
        <f>AND(Table1[[#This Row],[hour of cancellation 0 to 23]]&gt;=0,Table1[[#This Row],[hour of cancellation 0 to 23]]&lt;=23)</f>
        <v>0</v>
      </c>
    </row>
    <row r="6791" spans="1:13" x14ac:dyDescent="0.3">
      <c r="A6791" s="1">
        <v>6790</v>
      </c>
      <c r="B6791" s="1">
        <v>4</v>
      </c>
      <c r="C6791" s="2">
        <v>41208.60061305674</v>
      </c>
      <c r="D6791" s="2">
        <v>41268.600000000006</v>
      </c>
      <c r="E6791" s="1">
        <v>12</v>
      </c>
      <c r="F6791" s="2">
        <v>41212.652109492745</v>
      </c>
      <c r="G6791" s="1">
        <v>0</v>
      </c>
      <c r="H6791" s="32">
        <f>IFERROR(HOUR(Table1[[#This Row],[Cancel Date/time]])+MINUTE(Table1[[#This Row],[Cancel Date/time]])/60,"not cancelled")</f>
        <v>15.65</v>
      </c>
      <c r="I6791" s="47">
        <f>IFERROR(ROUND(Table1[[#This Row],[cancellation time decimal]],0),"not cancelled")</f>
        <v>16</v>
      </c>
      <c r="J6791" s="10">
        <f>IFERROR(MOD(Table1[[#This Row],[cancellation hour rounded]],24),"not cancelled")</f>
        <v>16</v>
      </c>
      <c r="K6791" s="32">
        <f>1/Table1[[#This Row],[Duration (Time between doses '[in hours'])]]</f>
        <v>8.3333333333333329E-2</v>
      </c>
      <c r="L6791" s="33">
        <f>Table1[[#This Row],[number doses per hour]]*INDEX(Table2[price per dose],Table1[[#This Row],[Drug ID]])</f>
        <v>1.448055119047619</v>
      </c>
      <c r="M6791" s="11" t="b">
        <f>AND(Table1[[#This Row],[hour of cancellation 0 to 23]]&gt;=0,Table1[[#This Row],[hour of cancellation 0 to 23]]&lt;=23)</f>
        <v>1</v>
      </c>
    </row>
    <row r="6792" spans="1:13" x14ac:dyDescent="0.3">
      <c r="A6792" s="1">
        <v>6791</v>
      </c>
      <c r="B6792" s="1">
        <v>3</v>
      </c>
      <c r="C6792" s="2">
        <v>41208.614637292456</v>
      </c>
      <c r="D6792" s="2">
        <v>41268.614583333336</v>
      </c>
      <c r="E6792" s="1">
        <v>24</v>
      </c>
      <c r="F6792" s="2">
        <v>41211.31344017839</v>
      </c>
      <c r="G6792" s="1">
        <v>0</v>
      </c>
      <c r="H6792" s="32">
        <f>IFERROR(HOUR(Table1[[#This Row],[Cancel Date/time]])+MINUTE(Table1[[#This Row],[Cancel Date/time]])/60,"not cancelled")</f>
        <v>7.5166666666666666</v>
      </c>
      <c r="I6792" s="47">
        <f>IFERROR(ROUND(Table1[[#This Row],[cancellation time decimal]],0),"not cancelled")</f>
        <v>8</v>
      </c>
      <c r="J6792" s="10">
        <f>IFERROR(MOD(Table1[[#This Row],[cancellation hour rounded]],24),"not cancelled")</f>
        <v>8</v>
      </c>
      <c r="K6792" s="32">
        <f>1/Table1[[#This Row],[Duration (Time between doses '[in hours'])]]</f>
        <v>4.1666666666666664E-2</v>
      </c>
      <c r="L6792" s="33">
        <f>Table1[[#This Row],[number doses per hour]]*INDEX(Table2[price per dose],Table1[[#This Row],[Drug ID]])</f>
        <v>0.18133000000000002</v>
      </c>
      <c r="M6792" s="11" t="b">
        <f>AND(Table1[[#This Row],[hour of cancellation 0 to 23]]&gt;=0,Table1[[#This Row],[hour of cancellation 0 to 23]]&lt;=23)</f>
        <v>1</v>
      </c>
    </row>
    <row r="6793" spans="1:13" hidden="1" x14ac:dyDescent="0.3">
      <c r="A6793" s="1">
        <v>6792</v>
      </c>
      <c r="B6793" s="1">
        <v>4</v>
      </c>
      <c r="C6793" s="2">
        <v>41208.640257293155</v>
      </c>
      <c r="D6793" s="2">
        <v>41211.056249999994</v>
      </c>
      <c r="E6793" s="1">
        <v>12</v>
      </c>
      <c r="F6793" s="2" t="s">
        <v>5</v>
      </c>
      <c r="G6793" s="1">
        <v>0</v>
      </c>
      <c r="H6793" s="32" t="str">
        <f>IFERROR(HOUR(Table1[[#This Row],[Cancel Date/time]])+MINUTE(Table1[[#This Row],[Cancel Date/time]])/60,"not cancelled")</f>
        <v>not cancelled</v>
      </c>
      <c r="I6793" s="47" t="str">
        <f>IFERROR(ROUND(Table1[[#This Row],[cancellation time decimal]],0),"not cancelled")</f>
        <v>not cancelled</v>
      </c>
      <c r="J6793" s="10" t="str">
        <f>IFERROR(MOD(Table1[[#This Row],[cancellation hour rounded]],24),"not cancelled")</f>
        <v>not cancelled</v>
      </c>
      <c r="K6793" s="32">
        <f>1/Table1[[#This Row],[Duration (Time between doses '[in hours'])]]</f>
        <v>8.3333333333333329E-2</v>
      </c>
      <c r="L6793" s="33">
        <f>Table1[[#This Row],[number doses per hour]]*INDEX(Table2[price per dose],Table1[[#This Row],[Drug ID]])</f>
        <v>1.448055119047619</v>
      </c>
      <c r="M6793" s="11" t="b">
        <f>AND(Table1[[#This Row],[hour of cancellation 0 to 23]]&gt;=0,Table1[[#This Row],[hour of cancellation 0 to 23]]&lt;=23)</f>
        <v>0</v>
      </c>
    </row>
    <row r="6794" spans="1:13" x14ac:dyDescent="0.3">
      <c r="A6794" s="1">
        <v>6793</v>
      </c>
      <c r="B6794" s="1">
        <v>5</v>
      </c>
      <c r="C6794" s="2">
        <v>41208.659190097809</v>
      </c>
      <c r="D6794" s="2">
        <v>41268.65902777778</v>
      </c>
      <c r="E6794" s="1">
        <v>24</v>
      </c>
      <c r="F6794" s="2">
        <v>41213.104461816081</v>
      </c>
      <c r="G6794" s="1">
        <v>0</v>
      </c>
      <c r="H6794" s="32">
        <f>IFERROR(HOUR(Table1[[#This Row],[Cancel Date/time]])+MINUTE(Table1[[#This Row],[Cancel Date/time]])/60,"not cancelled")</f>
        <v>2.5</v>
      </c>
      <c r="I6794" s="47">
        <f>IFERROR(ROUND(Table1[[#This Row],[cancellation time decimal]],0),"not cancelled")</f>
        <v>3</v>
      </c>
      <c r="J6794" s="10">
        <f>IFERROR(MOD(Table1[[#This Row],[cancellation hour rounded]],24),"not cancelled")</f>
        <v>3</v>
      </c>
      <c r="K6794" s="32">
        <f>1/Table1[[#This Row],[Duration (Time between doses '[in hours'])]]</f>
        <v>4.1666666666666664E-2</v>
      </c>
      <c r="L6794" s="33">
        <f>Table1[[#This Row],[number doses per hour]]*INDEX(Table2[price per dose],Table1[[#This Row],[Drug ID]])</f>
        <v>0.2815833333333333</v>
      </c>
      <c r="M6794" s="11" t="b">
        <f>AND(Table1[[#This Row],[hour of cancellation 0 to 23]]&gt;=0,Table1[[#This Row],[hour of cancellation 0 to 23]]&lt;=23)</f>
        <v>1</v>
      </c>
    </row>
    <row r="6795" spans="1:13" x14ac:dyDescent="0.3">
      <c r="A6795" s="1">
        <v>6794</v>
      </c>
      <c r="B6795" s="1">
        <v>1</v>
      </c>
      <c r="C6795" s="2">
        <v>41208.665043083325</v>
      </c>
      <c r="D6795" s="2">
        <v>41268.664583333331</v>
      </c>
      <c r="E6795" s="1">
        <v>8</v>
      </c>
      <c r="F6795" s="2">
        <v>41210.042226604848</v>
      </c>
      <c r="G6795" s="1">
        <v>0</v>
      </c>
      <c r="H6795" s="32">
        <f>IFERROR(HOUR(Table1[[#This Row],[Cancel Date/time]])+MINUTE(Table1[[#This Row],[Cancel Date/time]])/60,"not cancelled")</f>
        <v>1</v>
      </c>
      <c r="I6795" s="47">
        <f>IFERROR(ROUND(Table1[[#This Row],[cancellation time decimal]],0),"not cancelled")</f>
        <v>1</v>
      </c>
      <c r="J6795" s="10">
        <f>IFERROR(MOD(Table1[[#This Row],[cancellation hour rounded]],24),"not cancelled")</f>
        <v>1</v>
      </c>
      <c r="K6795" s="32">
        <f>1/Table1[[#This Row],[Duration (Time between doses '[in hours'])]]</f>
        <v>0.125</v>
      </c>
      <c r="L6795" s="33">
        <f>Table1[[#This Row],[number doses per hour]]*INDEX(Table2[price per dose],Table1[[#This Row],[Drug ID]])</f>
        <v>0.84929166666666667</v>
      </c>
      <c r="M6795" s="11" t="b">
        <f>AND(Table1[[#This Row],[hour of cancellation 0 to 23]]&gt;=0,Table1[[#This Row],[hour of cancellation 0 to 23]]&lt;=23)</f>
        <v>1</v>
      </c>
    </row>
    <row r="6796" spans="1:13" x14ac:dyDescent="0.3">
      <c r="A6796" s="1">
        <v>6795</v>
      </c>
      <c r="B6796" s="1">
        <v>1</v>
      </c>
      <c r="C6796" s="2">
        <v>41208.656468062698</v>
      </c>
      <c r="D6796" s="2">
        <v>41268.65625</v>
      </c>
      <c r="E6796" s="1">
        <v>12</v>
      </c>
      <c r="F6796" s="2">
        <v>41209.639121142493</v>
      </c>
      <c r="G6796" s="1">
        <v>0</v>
      </c>
      <c r="H6796" s="32">
        <f>IFERROR(HOUR(Table1[[#This Row],[Cancel Date/time]])+MINUTE(Table1[[#This Row],[Cancel Date/time]])/60,"not cancelled")</f>
        <v>15.333333333333334</v>
      </c>
      <c r="I6796" s="47">
        <f>IFERROR(ROUND(Table1[[#This Row],[cancellation time decimal]],0),"not cancelled")</f>
        <v>15</v>
      </c>
      <c r="J6796" s="10">
        <f>IFERROR(MOD(Table1[[#This Row],[cancellation hour rounded]],24),"not cancelled")</f>
        <v>15</v>
      </c>
      <c r="K6796" s="32">
        <f>1/Table1[[#This Row],[Duration (Time between doses '[in hours'])]]</f>
        <v>8.3333333333333329E-2</v>
      </c>
      <c r="L6796" s="33">
        <f>Table1[[#This Row],[number doses per hour]]*INDEX(Table2[price per dose],Table1[[#This Row],[Drug ID]])</f>
        <v>0.56619444444444444</v>
      </c>
      <c r="M6796" s="11" t="b">
        <f>AND(Table1[[#This Row],[hour of cancellation 0 to 23]]&gt;=0,Table1[[#This Row],[hour of cancellation 0 to 23]]&lt;=23)</f>
        <v>1</v>
      </c>
    </row>
    <row r="6797" spans="1:13" x14ac:dyDescent="0.3">
      <c r="A6797" s="1">
        <v>6796</v>
      </c>
      <c r="B6797" s="1">
        <v>8</v>
      </c>
      <c r="C6797" s="2">
        <v>41208.761272624412</v>
      </c>
      <c r="D6797" s="2">
        <v>41268.761111111111</v>
      </c>
      <c r="E6797" s="1">
        <v>3</v>
      </c>
      <c r="F6797" s="2">
        <v>41213.47443496609</v>
      </c>
      <c r="G6797" s="1">
        <v>0</v>
      </c>
      <c r="H6797" s="32">
        <f>IFERROR(HOUR(Table1[[#This Row],[Cancel Date/time]])+MINUTE(Table1[[#This Row],[Cancel Date/time]])/60,"not cancelled")</f>
        <v>11.383333333333333</v>
      </c>
      <c r="I6797" s="47">
        <f>IFERROR(ROUND(Table1[[#This Row],[cancellation time decimal]],0),"not cancelled")</f>
        <v>11</v>
      </c>
      <c r="J6797" s="10">
        <f>IFERROR(MOD(Table1[[#This Row],[cancellation hour rounded]],24),"not cancelled")</f>
        <v>11</v>
      </c>
      <c r="K6797" s="32">
        <f>1/Table1[[#This Row],[Duration (Time between doses '[in hours'])]]</f>
        <v>0.33333333333333331</v>
      </c>
      <c r="L6797" s="33">
        <f>Table1[[#This Row],[number doses per hour]]*INDEX(Table2[price per dose],Table1[[#This Row],[Drug ID]])</f>
        <v>0.29998222222222221</v>
      </c>
      <c r="M6797" s="11" t="b">
        <f>AND(Table1[[#This Row],[hour of cancellation 0 to 23]]&gt;=0,Table1[[#This Row],[hour of cancellation 0 to 23]]&lt;=23)</f>
        <v>1</v>
      </c>
    </row>
    <row r="6798" spans="1:13" hidden="1" x14ac:dyDescent="0.3">
      <c r="A6798" s="1">
        <v>6797</v>
      </c>
      <c r="B6798" s="1">
        <v>1</v>
      </c>
      <c r="C6798" s="2">
        <v>41208.769609844087</v>
      </c>
      <c r="D6798" s="2">
        <v>41212.227298151105</v>
      </c>
      <c r="E6798" s="1">
        <v>12</v>
      </c>
      <c r="F6798" s="2" t="s">
        <v>5</v>
      </c>
      <c r="G6798" s="1">
        <v>0</v>
      </c>
      <c r="H6798" s="32" t="str">
        <f>IFERROR(HOUR(Table1[[#This Row],[Cancel Date/time]])+MINUTE(Table1[[#This Row],[Cancel Date/time]])/60,"not cancelled")</f>
        <v>not cancelled</v>
      </c>
      <c r="I6798" s="47" t="str">
        <f>IFERROR(ROUND(Table1[[#This Row],[cancellation time decimal]],0),"not cancelled")</f>
        <v>not cancelled</v>
      </c>
      <c r="J6798" s="10" t="str">
        <f>IFERROR(MOD(Table1[[#This Row],[cancellation hour rounded]],24),"not cancelled")</f>
        <v>not cancelled</v>
      </c>
      <c r="K6798" s="32">
        <f>1/Table1[[#This Row],[Duration (Time between doses '[in hours'])]]</f>
        <v>8.3333333333333329E-2</v>
      </c>
      <c r="L6798" s="33">
        <f>Table1[[#This Row],[number doses per hour]]*INDEX(Table2[price per dose],Table1[[#This Row],[Drug ID]])</f>
        <v>0.56619444444444444</v>
      </c>
      <c r="M6798" s="11" t="b">
        <f>AND(Table1[[#This Row],[hour of cancellation 0 to 23]]&gt;=0,Table1[[#This Row],[hour of cancellation 0 to 23]]&lt;=23)</f>
        <v>0</v>
      </c>
    </row>
    <row r="6799" spans="1:13" x14ac:dyDescent="0.3">
      <c r="A6799" s="1">
        <v>6798</v>
      </c>
      <c r="B6799" s="1">
        <v>1</v>
      </c>
      <c r="C6799" s="2">
        <v>41208.775231178079</v>
      </c>
      <c r="D6799" s="2">
        <v>41268.775000000001</v>
      </c>
      <c r="E6799" s="1">
        <v>12</v>
      </c>
      <c r="F6799" s="2">
        <v>41209.613191061238</v>
      </c>
      <c r="G6799" s="1">
        <v>0</v>
      </c>
      <c r="H6799" s="32">
        <f>IFERROR(HOUR(Table1[[#This Row],[Cancel Date/time]])+MINUTE(Table1[[#This Row],[Cancel Date/time]])/60,"not cancelled")</f>
        <v>14.716666666666667</v>
      </c>
      <c r="I6799" s="47">
        <f>IFERROR(ROUND(Table1[[#This Row],[cancellation time decimal]],0),"not cancelled")</f>
        <v>15</v>
      </c>
      <c r="J6799" s="10">
        <f>IFERROR(MOD(Table1[[#This Row],[cancellation hour rounded]],24),"not cancelled")</f>
        <v>15</v>
      </c>
      <c r="K6799" s="32">
        <f>1/Table1[[#This Row],[Duration (Time between doses '[in hours'])]]</f>
        <v>8.3333333333333329E-2</v>
      </c>
      <c r="L6799" s="33">
        <f>Table1[[#This Row],[number doses per hour]]*INDEX(Table2[price per dose],Table1[[#This Row],[Drug ID]])</f>
        <v>0.56619444444444444</v>
      </c>
      <c r="M6799" s="11" t="b">
        <f>AND(Table1[[#This Row],[hour of cancellation 0 to 23]]&gt;=0,Table1[[#This Row],[hour of cancellation 0 to 23]]&lt;=23)</f>
        <v>1</v>
      </c>
    </row>
    <row r="6800" spans="1:13" x14ac:dyDescent="0.3">
      <c r="A6800" s="1">
        <v>6799</v>
      </c>
      <c r="B6800" s="1">
        <v>1</v>
      </c>
      <c r="C6800" s="2">
        <v>41208.842061619558</v>
      </c>
      <c r="D6800" s="2">
        <v>41268.841666666667</v>
      </c>
      <c r="E6800" s="1">
        <v>8</v>
      </c>
      <c r="F6800" s="2">
        <v>41210.263644532373</v>
      </c>
      <c r="G6800" s="1">
        <v>0</v>
      </c>
      <c r="H6800" s="32">
        <f>IFERROR(HOUR(Table1[[#This Row],[Cancel Date/time]])+MINUTE(Table1[[#This Row],[Cancel Date/time]])/60,"not cancelled")</f>
        <v>6.3166666666666664</v>
      </c>
      <c r="I6800" s="47">
        <f>IFERROR(ROUND(Table1[[#This Row],[cancellation time decimal]],0),"not cancelled")</f>
        <v>6</v>
      </c>
      <c r="J6800" s="10">
        <f>IFERROR(MOD(Table1[[#This Row],[cancellation hour rounded]],24),"not cancelled")</f>
        <v>6</v>
      </c>
      <c r="K6800" s="32">
        <f>1/Table1[[#This Row],[Duration (Time between doses '[in hours'])]]</f>
        <v>0.125</v>
      </c>
      <c r="L6800" s="33">
        <f>Table1[[#This Row],[number doses per hour]]*INDEX(Table2[price per dose],Table1[[#This Row],[Drug ID]])</f>
        <v>0.84929166666666667</v>
      </c>
      <c r="M6800" s="11" t="b">
        <f>AND(Table1[[#This Row],[hour of cancellation 0 to 23]]&gt;=0,Table1[[#This Row],[hour of cancellation 0 to 23]]&lt;=23)</f>
        <v>1</v>
      </c>
    </row>
    <row r="6801" spans="1:13" x14ac:dyDescent="0.3">
      <c r="A6801" s="1">
        <v>6800</v>
      </c>
      <c r="B6801" s="1">
        <v>4</v>
      </c>
      <c r="C6801" s="2">
        <v>41208.896465782113</v>
      </c>
      <c r="D6801" s="2">
        <v>41268.895833333336</v>
      </c>
      <c r="E6801" s="1">
        <v>12</v>
      </c>
      <c r="F6801" s="2">
        <v>41210.419709820453</v>
      </c>
      <c r="G6801" s="1">
        <v>0</v>
      </c>
      <c r="H6801" s="32">
        <f>IFERROR(HOUR(Table1[[#This Row],[Cancel Date/time]])+MINUTE(Table1[[#This Row],[Cancel Date/time]])/60,"not cancelled")</f>
        <v>10.066666666666666</v>
      </c>
      <c r="I6801" s="47">
        <f>IFERROR(ROUND(Table1[[#This Row],[cancellation time decimal]],0),"not cancelled")</f>
        <v>10</v>
      </c>
      <c r="J6801" s="10">
        <f>IFERROR(MOD(Table1[[#This Row],[cancellation hour rounded]],24),"not cancelled")</f>
        <v>10</v>
      </c>
      <c r="K6801" s="32">
        <f>1/Table1[[#This Row],[Duration (Time between doses '[in hours'])]]</f>
        <v>8.3333333333333329E-2</v>
      </c>
      <c r="L6801" s="33">
        <f>Table1[[#This Row],[number doses per hour]]*INDEX(Table2[price per dose],Table1[[#This Row],[Drug ID]])</f>
        <v>1.448055119047619</v>
      </c>
      <c r="M6801" s="11" t="b">
        <f>AND(Table1[[#This Row],[hour of cancellation 0 to 23]]&gt;=0,Table1[[#This Row],[hour of cancellation 0 to 23]]&lt;=23)</f>
        <v>1</v>
      </c>
    </row>
    <row r="6802" spans="1:13" x14ac:dyDescent="0.3">
      <c r="A6802" s="1">
        <v>6801</v>
      </c>
      <c r="B6802" s="1">
        <v>3</v>
      </c>
      <c r="C6802" s="2">
        <v>41209.352369697794</v>
      </c>
      <c r="D6802" s="2">
        <v>41269.352083333339</v>
      </c>
      <c r="E6802" s="1">
        <v>24</v>
      </c>
      <c r="F6802" s="2">
        <v>41211.728597502675</v>
      </c>
      <c r="G6802" s="1">
        <v>0</v>
      </c>
      <c r="H6802" s="32">
        <f>IFERROR(HOUR(Table1[[#This Row],[Cancel Date/time]])+MINUTE(Table1[[#This Row],[Cancel Date/time]])/60,"not cancelled")</f>
        <v>17.483333333333334</v>
      </c>
      <c r="I6802" s="47">
        <f>IFERROR(ROUND(Table1[[#This Row],[cancellation time decimal]],0),"not cancelled")</f>
        <v>17</v>
      </c>
      <c r="J6802" s="10">
        <f>IFERROR(MOD(Table1[[#This Row],[cancellation hour rounded]],24),"not cancelled")</f>
        <v>17</v>
      </c>
      <c r="K6802" s="32">
        <f>1/Table1[[#This Row],[Duration (Time between doses '[in hours'])]]</f>
        <v>4.1666666666666664E-2</v>
      </c>
      <c r="L6802" s="33">
        <f>Table1[[#This Row],[number doses per hour]]*INDEX(Table2[price per dose],Table1[[#This Row],[Drug ID]])</f>
        <v>0.18133000000000002</v>
      </c>
      <c r="M6802" s="11" t="b">
        <f>AND(Table1[[#This Row],[hour of cancellation 0 to 23]]&gt;=0,Table1[[#This Row],[hour of cancellation 0 to 23]]&lt;=23)</f>
        <v>1</v>
      </c>
    </row>
    <row r="6803" spans="1:13" x14ac:dyDescent="0.3">
      <c r="A6803" s="1">
        <v>6802</v>
      </c>
      <c r="B6803" s="1">
        <v>6</v>
      </c>
      <c r="C6803" s="2">
        <v>41209.380913602145</v>
      </c>
      <c r="D6803" s="2">
        <v>41269.380555555559</v>
      </c>
      <c r="E6803" s="1">
        <v>24</v>
      </c>
      <c r="F6803" s="2">
        <v>41212.490603495935</v>
      </c>
      <c r="G6803" s="1">
        <v>0</v>
      </c>
      <c r="H6803" s="32">
        <f>IFERROR(HOUR(Table1[[#This Row],[Cancel Date/time]])+MINUTE(Table1[[#This Row],[Cancel Date/time]])/60,"not cancelled")</f>
        <v>11.766666666666667</v>
      </c>
      <c r="I6803" s="47">
        <f>IFERROR(ROUND(Table1[[#This Row],[cancellation time decimal]],0),"not cancelled")</f>
        <v>12</v>
      </c>
      <c r="J6803" s="10">
        <f>IFERROR(MOD(Table1[[#This Row],[cancellation hour rounded]],24),"not cancelled")</f>
        <v>12</v>
      </c>
      <c r="K6803" s="32">
        <f>1/Table1[[#This Row],[Duration (Time between doses '[in hours'])]]</f>
        <v>4.1666666666666664E-2</v>
      </c>
      <c r="L6803" s="33">
        <f>Table1[[#This Row],[number doses per hour]]*INDEX(Table2[price per dose],Table1[[#This Row],[Drug ID]])</f>
        <v>0.35218749999999999</v>
      </c>
      <c r="M6803" s="11" t="b">
        <f>AND(Table1[[#This Row],[hour of cancellation 0 to 23]]&gt;=0,Table1[[#This Row],[hour of cancellation 0 to 23]]&lt;=23)</f>
        <v>1</v>
      </c>
    </row>
    <row r="6804" spans="1:13" x14ac:dyDescent="0.3">
      <c r="A6804" s="1">
        <v>6803</v>
      </c>
      <c r="B6804" s="1">
        <v>9</v>
      </c>
      <c r="C6804" s="2">
        <v>41209.384824955952</v>
      </c>
      <c r="D6804" s="2">
        <v>41269.384722222225</v>
      </c>
      <c r="E6804" s="1">
        <v>5</v>
      </c>
      <c r="F6804" s="2">
        <v>41212.832199470948</v>
      </c>
      <c r="G6804" s="1">
        <v>0</v>
      </c>
      <c r="H6804" s="32">
        <f>IFERROR(HOUR(Table1[[#This Row],[Cancel Date/time]])+MINUTE(Table1[[#This Row],[Cancel Date/time]])/60,"not cancelled")</f>
        <v>19.966666666666665</v>
      </c>
      <c r="I6804" s="47">
        <f>IFERROR(ROUND(Table1[[#This Row],[cancellation time decimal]],0),"not cancelled")</f>
        <v>20</v>
      </c>
      <c r="J6804" s="10">
        <f>IFERROR(MOD(Table1[[#This Row],[cancellation hour rounded]],24),"not cancelled")</f>
        <v>20</v>
      </c>
      <c r="K6804" s="32">
        <f>1/Table1[[#This Row],[Duration (Time between doses '[in hours'])]]</f>
        <v>0.2</v>
      </c>
      <c r="L6804" s="33">
        <f>Table1[[#This Row],[number doses per hour]]*INDEX(Table2[price per dose],Table1[[#This Row],[Drug ID]])</f>
        <v>5.6740000000000004</v>
      </c>
      <c r="M6804" s="11" t="b">
        <f>AND(Table1[[#This Row],[hour of cancellation 0 to 23]]&gt;=0,Table1[[#This Row],[hour of cancellation 0 to 23]]&lt;=23)</f>
        <v>1</v>
      </c>
    </row>
    <row r="6805" spans="1:13" x14ac:dyDescent="0.3">
      <c r="A6805" s="1">
        <v>6804</v>
      </c>
      <c r="B6805" s="1">
        <v>3</v>
      </c>
      <c r="C6805" s="2">
        <v>41209.454468241354</v>
      </c>
      <c r="D6805" s="2">
        <v>41269.454166666663</v>
      </c>
      <c r="E6805" s="1">
        <v>24</v>
      </c>
      <c r="F6805" s="2">
        <v>41211.308448469703</v>
      </c>
      <c r="G6805" s="1">
        <v>0</v>
      </c>
      <c r="H6805" s="32">
        <f>IFERROR(HOUR(Table1[[#This Row],[Cancel Date/time]])+MINUTE(Table1[[#This Row],[Cancel Date/time]])/60,"not cancelled")</f>
        <v>7.4</v>
      </c>
      <c r="I6805" s="47">
        <f>IFERROR(ROUND(Table1[[#This Row],[cancellation time decimal]],0),"not cancelled")</f>
        <v>7</v>
      </c>
      <c r="J6805" s="10">
        <f>IFERROR(MOD(Table1[[#This Row],[cancellation hour rounded]],24),"not cancelled")</f>
        <v>7</v>
      </c>
      <c r="K6805" s="32">
        <f>1/Table1[[#This Row],[Duration (Time between doses '[in hours'])]]</f>
        <v>4.1666666666666664E-2</v>
      </c>
      <c r="L6805" s="33">
        <f>Table1[[#This Row],[number doses per hour]]*INDEX(Table2[price per dose],Table1[[#This Row],[Drug ID]])</f>
        <v>0.18133000000000002</v>
      </c>
      <c r="M6805" s="11" t="b">
        <f>AND(Table1[[#This Row],[hour of cancellation 0 to 23]]&gt;=0,Table1[[#This Row],[hour of cancellation 0 to 23]]&lt;=23)</f>
        <v>1</v>
      </c>
    </row>
    <row r="6806" spans="1:13" x14ac:dyDescent="0.3">
      <c r="A6806" s="1">
        <v>6805</v>
      </c>
      <c r="B6806" s="1">
        <v>1</v>
      </c>
      <c r="C6806" s="2">
        <v>41209.436229035382</v>
      </c>
      <c r="D6806" s="2">
        <v>41269.436111111107</v>
      </c>
      <c r="E6806" s="1">
        <v>8</v>
      </c>
      <c r="F6806" s="2">
        <v>41210.580799596537</v>
      </c>
      <c r="G6806" s="1">
        <v>0</v>
      </c>
      <c r="H6806" s="32">
        <f>IFERROR(HOUR(Table1[[#This Row],[Cancel Date/time]])+MINUTE(Table1[[#This Row],[Cancel Date/time]])/60,"not cancelled")</f>
        <v>13.933333333333334</v>
      </c>
      <c r="I6806" s="47">
        <f>IFERROR(ROUND(Table1[[#This Row],[cancellation time decimal]],0),"not cancelled")</f>
        <v>14</v>
      </c>
      <c r="J6806" s="10">
        <f>IFERROR(MOD(Table1[[#This Row],[cancellation hour rounded]],24),"not cancelled")</f>
        <v>14</v>
      </c>
      <c r="K6806" s="32">
        <f>1/Table1[[#This Row],[Duration (Time between doses '[in hours'])]]</f>
        <v>0.125</v>
      </c>
      <c r="L6806" s="33">
        <f>Table1[[#This Row],[number doses per hour]]*INDEX(Table2[price per dose],Table1[[#This Row],[Drug ID]])</f>
        <v>0.84929166666666667</v>
      </c>
      <c r="M6806" s="11" t="b">
        <f>AND(Table1[[#This Row],[hour of cancellation 0 to 23]]&gt;=0,Table1[[#This Row],[hour of cancellation 0 to 23]]&lt;=23)</f>
        <v>1</v>
      </c>
    </row>
    <row r="6807" spans="1:13" x14ac:dyDescent="0.3">
      <c r="A6807" s="1">
        <v>6806</v>
      </c>
      <c r="B6807" s="1">
        <v>3</v>
      </c>
      <c r="C6807" s="2">
        <v>41209.454718393012</v>
      </c>
      <c r="D6807" s="2">
        <v>41269.454166666663</v>
      </c>
      <c r="E6807" s="1">
        <v>24</v>
      </c>
      <c r="F6807" s="2">
        <v>41211.540809673977</v>
      </c>
      <c r="G6807" s="1">
        <v>0</v>
      </c>
      <c r="H6807" s="32">
        <f>IFERROR(HOUR(Table1[[#This Row],[Cancel Date/time]])+MINUTE(Table1[[#This Row],[Cancel Date/time]])/60,"not cancelled")</f>
        <v>12.966666666666667</v>
      </c>
      <c r="I6807" s="47">
        <f>IFERROR(ROUND(Table1[[#This Row],[cancellation time decimal]],0),"not cancelled")</f>
        <v>13</v>
      </c>
      <c r="J6807" s="10">
        <f>IFERROR(MOD(Table1[[#This Row],[cancellation hour rounded]],24),"not cancelled")</f>
        <v>13</v>
      </c>
      <c r="K6807" s="32">
        <f>1/Table1[[#This Row],[Duration (Time between doses '[in hours'])]]</f>
        <v>4.1666666666666664E-2</v>
      </c>
      <c r="L6807" s="33">
        <f>Table1[[#This Row],[number doses per hour]]*INDEX(Table2[price per dose],Table1[[#This Row],[Drug ID]])</f>
        <v>0.18133000000000002</v>
      </c>
      <c r="M6807" s="11" t="b">
        <f>AND(Table1[[#This Row],[hour of cancellation 0 to 23]]&gt;=0,Table1[[#This Row],[hour of cancellation 0 to 23]]&lt;=23)</f>
        <v>1</v>
      </c>
    </row>
    <row r="6808" spans="1:13" x14ac:dyDescent="0.3">
      <c r="A6808" s="1">
        <v>6807</v>
      </c>
      <c r="B6808" s="1">
        <v>3</v>
      </c>
      <c r="C6808" s="2">
        <v>41209.617097680508</v>
      </c>
      <c r="D6808" s="2">
        <v>41269.616666666669</v>
      </c>
      <c r="E6808" s="1">
        <v>24</v>
      </c>
      <c r="F6808" s="2">
        <v>41212.822864618203</v>
      </c>
      <c r="G6808" s="1">
        <v>0</v>
      </c>
      <c r="H6808" s="32">
        <f>IFERROR(HOUR(Table1[[#This Row],[Cancel Date/time]])+MINUTE(Table1[[#This Row],[Cancel Date/time]])/60,"not cancelled")</f>
        <v>19.733333333333334</v>
      </c>
      <c r="I6808" s="47">
        <f>IFERROR(ROUND(Table1[[#This Row],[cancellation time decimal]],0),"not cancelled")</f>
        <v>20</v>
      </c>
      <c r="J6808" s="10">
        <f>IFERROR(MOD(Table1[[#This Row],[cancellation hour rounded]],24),"not cancelled")</f>
        <v>20</v>
      </c>
      <c r="K6808" s="32">
        <f>1/Table1[[#This Row],[Duration (Time between doses '[in hours'])]]</f>
        <v>4.1666666666666664E-2</v>
      </c>
      <c r="L6808" s="33">
        <f>Table1[[#This Row],[number doses per hour]]*INDEX(Table2[price per dose],Table1[[#This Row],[Drug ID]])</f>
        <v>0.18133000000000002</v>
      </c>
      <c r="M6808" s="11" t="b">
        <f>AND(Table1[[#This Row],[hour of cancellation 0 to 23]]&gt;=0,Table1[[#This Row],[hour of cancellation 0 to 23]]&lt;=23)</f>
        <v>1</v>
      </c>
    </row>
    <row r="6809" spans="1:13" x14ac:dyDescent="0.3">
      <c r="A6809" s="1">
        <v>6808</v>
      </c>
      <c r="B6809" s="1">
        <v>11</v>
      </c>
      <c r="C6809" s="2">
        <v>41209.598886789681</v>
      </c>
      <c r="D6809" s="2">
        <v>41269.598611111112</v>
      </c>
      <c r="E6809" s="1">
        <v>1</v>
      </c>
      <c r="F6809" s="2">
        <v>41216.38674454888</v>
      </c>
      <c r="G6809" s="1">
        <v>0</v>
      </c>
      <c r="H6809" s="32">
        <f>IFERROR(HOUR(Table1[[#This Row],[Cancel Date/time]])+MINUTE(Table1[[#This Row],[Cancel Date/time]])/60,"not cancelled")</f>
        <v>9.2666666666666675</v>
      </c>
      <c r="I6809" s="47">
        <f>IFERROR(ROUND(Table1[[#This Row],[cancellation time decimal]],0),"not cancelled")</f>
        <v>9</v>
      </c>
      <c r="J6809" s="10">
        <f>IFERROR(MOD(Table1[[#This Row],[cancellation hour rounded]],24),"not cancelled")</f>
        <v>9</v>
      </c>
      <c r="K6809" s="32">
        <f>1/Table1[[#This Row],[Duration (Time between doses '[in hours'])]]</f>
        <v>1</v>
      </c>
      <c r="L6809" s="33">
        <f>Table1[[#This Row],[number doses per hour]]*INDEX(Table2[price per dose],Table1[[#This Row],[Drug ID]])</f>
        <v>1</v>
      </c>
      <c r="M6809" s="11" t="b">
        <f>AND(Table1[[#This Row],[hour of cancellation 0 to 23]]&gt;=0,Table1[[#This Row],[hour of cancellation 0 to 23]]&lt;=23)</f>
        <v>1</v>
      </c>
    </row>
    <row r="6810" spans="1:13" x14ac:dyDescent="0.3">
      <c r="A6810" s="1">
        <v>6809</v>
      </c>
      <c r="B6810" s="1">
        <v>3</v>
      </c>
      <c r="C6810" s="2">
        <v>41209.591619167615</v>
      </c>
      <c r="D6810" s="2">
        <v>41269.590972222228</v>
      </c>
      <c r="E6810" s="1">
        <v>24</v>
      </c>
      <c r="F6810" s="2">
        <v>41212.786751889558</v>
      </c>
      <c r="G6810" s="1">
        <v>0</v>
      </c>
      <c r="H6810" s="32">
        <f>IFERROR(HOUR(Table1[[#This Row],[Cancel Date/time]])+MINUTE(Table1[[#This Row],[Cancel Date/time]])/60,"not cancelled")</f>
        <v>18.866666666666667</v>
      </c>
      <c r="I6810" s="47">
        <f>IFERROR(ROUND(Table1[[#This Row],[cancellation time decimal]],0),"not cancelled")</f>
        <v>19</v>
      </c>
      <c r="J6810" s="10">
        <f>IFERROR(MOD(Table1[[#This Row],[cancellation hour rounded]],24),"not cancelled")</f>
        <v>19</v>
      </c>
      <c r="K6810" s="32">
        <f>1/Table1[[#This Row],[Duration (Time between doses '[in hours'])]]</f>
        <v>4.1666666666666664E-2</v>
      </c>
      <c r="L6810" s="33">
        <f>Table1[[#This Row],[number doses per hour]]*INDEX(Table2[price per dose],Table1[[#This Row],[Drug ID]])</f>
        <v>0.18133000000000002</v>
      </c>
      <c r="M6810" s="11" t="b">
        <f>AND(Table1[[#This Row],[hour of cancellation 0 to 23]]&gt;=0,Table1[[#This Row],[hour of cancellation 0 to 23]]&lt;=23)</f>
        <v>1</v>
      </c>
    </row>
    <row r="6811" spans="1:13" hidden="1" x14ac:dyDescent="0.3">
      <c r="A6811" s="1">
        <v>6810</v>
      </c>
      <c r="B6811" s="1">
        <v>11</v>
      </c>
      <c r="C6811" s="2">
        <v>41209.609314882444</v>
      </c>
      <c r="D6811" s="2">
        <v>41212.484027777777</v>
      </c>
      <c r="E6811" s="1">
        <v>1</v>
      </c>
      <c r="F6811" s="2" t="s">
        <v>5</v>
      </c>
      <c r="G6811" s="1">
        <v>0</v>
      </c>
      <c r="H6811" s="32" t="str">
        <f>IFERROR(HOUR(Table1[[#This Row],[Cancel Date/time]])+MINUTE(Table1[[#This Row],[Cancel Date/time]])/60,"not cancelled")</f>
        <v>not cancelled</v>
      </c>
      <c r="I6811" s="47" t="str">
        <f>IFERROR(ROUND(Table1[[#This Row],[cancellation time decimal]],0),"not cancelled")</f>
        <v>not cancelled</v>
      </c>
      <c r="J6811" s="10" t="str">
        <f>IFERROR(MOD(Table1[[#This Row],[cancellation hour rounded]],24),"not cancelled")</f>
        <v>not cancelled</v>
      </c>
      <c r="K6811" s="32">
        <f>1/Table1[[#This Row],[Duration (Time between doses '[in hours'])]]</f>
        <v>1</v>
      </c>
      <c r="L6811" s="33">
        <f>Table1[[#This Row],[number doses per hour]]*INDEX(Table2[price per dose],Table1[[#This Row],[Drug ID]])</f>
        <v>1</v>
      </c>
      <c r="M6811" s="11" t="b">
        <f>AND(Table1[[#This Row],[hour of cancellation 0 to 23]]&gt;=0,Table1[[#This Row],[hour of cancellation 0 to 23]]&lt;=23)</f>
        <v>0</v>
      </c>
    </row>
    <row r="6812" spans="1:13" x14ac:dyDescent="0.3">
      <c r="A6812" s="1">
        <v>6811</v>
      </c>
      <c r="B6812" s="1">
        <v>1</v>
      </c>
      <c r="C6812" s="2">
        <v>41209.66922116893</v>
      </c>
      <c r="D6812" s="2">
        <v>41269.668749999997</v>
      </c>
      <c r="E6812" s="1">
        <v>12</v>
      </c>
      <c r="F6812" s="2">
        <v>41210.638835045516</v>
      </c>
      <c r="G6812" s="1">
        <v>0</v>
      </c>
      <c r="H6812" s="32">
        <f>IFERROR(HOUR(Table1[[#This Row],[Cancel Date/time]])+MINUTE(Table1[[#This Row],[Cancel Date/time]])/60,"not cancelled")</f>
        <v>15.316666666666666</v>
      </c>
      <c r="I6812" s="47">
        <f>IFERROR(ROUND(Table1[[#This Row],[cancellation time decimal]],0),"not cancelled")</f>
        <v>15</v>
      </c>
      <c r="J6812" s="10">
        <f>IFERROR(MOD(Table1[[#This Row],[cancellation hour rounded]],24),"not cancelled")</f>
        <v>15</v>
      </c>
      <c r="K6812" s="32">
        <f>1/Table1[[#This Row],[Duration (Time between doses '[in hours'])]]</f>
        <v>8.3333333333333329E-2</v>
      </c>
      <c r="L6812" s="33">
        <f>Table1[[#This Row],[number doses per hour]]*INDEX(Table2[price per dose],Table1[[#This Row],[Drug ID]])</f>
        <v>0.56619444444444444</v>
      </c>
      <c r="M6812" s="11" t="b">
        <f>AND(Table1[[#This Row],[hour of cancellation 0 to 23]]&gt;=0,Table1[[#This Row],[hour of cancellation 0 to 23]]&lt;=23)</f>
        <v>1</v>
      </c>
    </row>
    <row r="6813" spans="1:13" hidden="1" x14ac:dyDescent="0.3">
      <c r="A6813" s="1">
        <v>6812</v>
      </c>
      <c r="B6813" s="1">
        <v>2</v>
      </c>
      <c r="C6813" s="2">
        <v>41209.67844751112</v>
      </c>
      <c r="D6813" s="2">
        <v>41214.344767593269</v>
      </c>
      <c r="E6813" s="1">
        <v>10</v>
      </c>
      <c r="F6813" s="2" t="s">
        <v>5</v>
      </c>
      <c r="G6813" s="1">
        <v>0</v>
      </c>
      <c r="H6813" s="32" t="str">
        <f>IFERROR(HOUR(Table1[[#This Row],[Cancel Date/time]])+MINUTE(Table1[[#This Row],[Cancel Date/time]])/60,"not cancelled")</f>
        <v>not cancelled</v>
      </c>
      <c r="I6813" s="47" t="str">
        <f>IFERROR(ROUND(Table1[[#This Row],[cancellation time decimal]],0),"not cancelled")</f>
        <v>not cancelled</v>
      </c>
      <c r="J6813" s="10" t="str">
        <f>IFERROR(MOD(Table1[[#This Row],[cancellation hour rounded]],24),"not cancelled")</f>
        <v>not cancelled</v>
      </c>
      <c r="K6813" s="32">
        <f>1/Table1[[#This Row],[Duration (Time between doses '[in hours'])]]</f>
        <v>0.1</v>
      </c>
      <c r="L6813" s="33">
        <f>Table1[[#This Row],[number doses per hour]]*INDEX(Table2[price per dose],Table1[[#This Row],[Drug ID]])</f>
        <v>0.84959999999999969</v>
      </c>
      <c r="M6813" s="11" t="b">
        <f>AND(Table1[[#This Row],[hour of cancellation 0 to 23]]&gt;=0,Table1[[#This Row],[hour of cancellation 0 to 23]]&lt;=23)</f>
        <v>0</v>
      </c>
    </row>
    <row r="6814" spans="1:13" x14ac:dyDescent="0.3">
      <c r="A6814" s="1">
        <v>6813</v>
      </c>
      <c r="B6814" s="1">
        <v>1</v>
      </c>
      <c r="C6814" s="2">
        <v>41209.683663384152</v>
      </c>
      <c r="D6814" s="2">
        <v>41269.683333333334</v>
      </c>
      <c r="E6814" s="1">
        <v>8</v>
      </c>
      <c r="F6814" s="2">
        <v>41209.777052259109</v>
      </c>
      <c r="G6814" s="1">
        <v>0</v>
      </c>
      <c r="H6814" s="32">
        <f>IFERROR(HOUR(Table1[[#This Row],[Cancel Date/time]])+MINUTE(Table1[[#This Row],[Cancel Date/time]])/60,"not cancelled")</f>
        <v>18.633333333333333</v>
      </c>
      <c r="I6814" s="47">
        <f>IFERROR(ROUND(Table1[[#This Row],[cancellation time decimal]],0),"not cancelled")</f>
        <v>19</v>
      </c>
      <c r="J6814" s="10">
        <f>IFERROR(MOD(Table1[[#This Row],[cancellation hour rounded]],24),"not cancelled")</f>
        <v>19</v>
      </c>
      <c r="K6814" s="32">
        <f>1/Table1[[#This Row],[Duration (Time between doses '[in hours'])]]</f>
        <v>0.125</v>
      </c>
      <c r="L6814" s="33">
        <f>Table1[[#This Row],[number doses per hour]]*INDEX(Table2[price per dose],Table1[[#This Row],[Drug ID]])</f>
        <v>0.84929166666666667</v>
      </c>
      <c r="M6814" s="11" t="b">
        <f>AND(Table1[[#This Row],[hour of cancellation 0 to 23]]&gt;=0,Table1[[#This Row],[hour of cancellation 0 to 23]]&lt;=23)</f>
        <v>1</v>
      </c>
    </row>
    <row r="6815" spans="1:13" x14ac:dyDescent="0.3">
      <c r="A6815" s="1">
        <v>6814</v>
      </c>
      <c r="B6815" s="1">
        <v>6</v>
      </c>
      <c r="C6815" s="2">
        <v>41209.699180852833</v>
      </c>
      <c r="D6815" s="2">
        <v>41269.698611111111</v>
      </c>
      <c r="E6815" s="1">
        <v>24</v>
      </c>
      <c r="F6815" s="2">
        <v>41220.662255333504</v>
      </c>
      <c r="G6815" s="1">
        <v>0</v>
      </c>
      <c r="H6815" s="32">
        <f>IFERROR(HOUR(Table1[[#This Row],[Cancel Date/time]])+MINUTE(Table1[[#This Row],[Cancel Date/time]])/60,"not cancelled")</f>
        <v>15.883333333333333</v>
      </c>
      <c r="I6815" s="47">
        <f>IFERROR(ROUND(Table1[[#This Row],[cancellation time decimal]],0),"not cancelled")</f>
        <v>16</v>
      </c>
      <c r="J6815" s="10">
        <f>IFERROR(MOD(Table1[[#This Row],[cancellation hour rounded]],24),"not cancelled")</f>
        <v>16</v>
      </c>
      <c r="K6815" s="32">
        <f>1/Table1[[#This Row],[Duration (Time between doses '[in hours'])]]</f>
        <v>4.1666666666666664E-2</v>
      </c>
      <c r="L6815" s="33">
        <f>Table1[[#This Row],[number doses per hour]]*INDEX(Table2[price per dose],Table1[[#This Row],[Drug ID]])</f>
        <v>0.35218749999999999</v>
      </c>
      <c r="M6815" s="11" t="b">
        <f>AND(Table1[[#This Row],[hour of cancellation 0 to 23]]&gt;=0,Table1[[#This Row],[hour of cancellation 0 to 23]]&lt;=23)</f>
        <v>1</v>
      </c>
    </row>
    <row r="6816" spans="1:13" x14ac:dyDescent="0.3">
      <c r="A6816" s="1">
        <v>6815</v>
      </c>
      <c r="B6816" s="1">
        <v>6</v>
      </c>
      <c r="C6816" s="2">
        <v>41209.676396040224</v>
      </c>
      <c r="D6816" s="2">
        <v>41269.676388888889</v>
      </c>
      <c r="E6816" s="1">
        <v>24</v>
      </c>
      <c r="F6816" s="2">
        <v>41220.850019578786</v>
      </c>
      <c r="G6816" s="1">
        <v>0</v>
      </c>
      <c r="H6816" s="32">
        <f>IFERROR(HOUR(Table1[[#This Row],[Cancel Date/time]])+MINUTE(Table1[[#This Row],[Cancel Date/time]])/60,"not cancelled")</f>
        <v>20.399999999999999</v>
      </c>
      <c r="I6816" s="47">
        <f>IFERROR(ROUND(Table1[[#This Row],[cancellation time decimal]],0),"not cancelled")</f>
        <v>20</v>
      </c>
      <c r="J6816" s="10">
        <f>IFERROR(MOD(Table1[[#This Row],[cancellation hour rounded]],24),"not cancelled")</f>
        <v>20</v>
      </c>
      <c r="K6816" s="32">
        <f>1/Table1[[#This Row],[Duration (Time between doses '[in hours'])]]</f>
        <v>4.1666666666666664E-2</v>
      </c>
      <c r="L6816" s="33">
        <f>Table1[[#This Row],[number doses per hour]]*INDEX(Table2[price per dose],Table1[[#This Row],[Drug ID]])</f>
        <v>0.35218749999999999</v>
      </c>
      <c r="M6816" s="11" t="b">
        <f>AND(Table1[[#This Row],[hour of cancellation 0 to 23]]&gt;=0,Table1[[#This Row],[hour of cancellation 0 to 23]]&lt;=23)</f>
        <v>1</v>
      </c>
    </row>
    <row r="6817" spans="1:13" x14ac:dyDescent="0.3">
      <c r="A6817" s="1">
        <v>6816</v>
      </c>
      <c r="B6817" s="1">
        <v>2</v>
      </c>
      <c r="C6817" s="2">
        <v>41209.692225548111</v>
      </c>
      <c r="D6817" s="2">
        <v>41269.691666666666</v>
      </c>
      <c r="E6817" s="1">
        <v>10</v>
      </c>
      <c r="F6817" s="2">
        <v>41211.476006048957</v>
      </c>
      <c r="G6817" s="1">
        <v>0</v>
      </c>
      <c r="H6817" s="32">
        <f>IFERROR(HOUR(Table1[[#This Row],[Cancel Date/time]])+MINUTE(Table1[[#This Row],[Cancel Date/time]])/60,"not cancelled")</f>
        <v>11.416666666666666</v>
      </c>
      <c r="I6817" s="47">
        <f>IFERROR(ROUND(Table1[[#This Row],[cancellation time decimal]],0),"not cancelled")</f>
        <v>11</v>
      </c>
      <c r="J6817" s="10">
        <f>IFERROR(MOD(Table1[[#This Row],[cancellation hour rounded]],24),"not cancelled")</f>
        <v>11</v>
      </c>
      <c r="K6817" s="32">
        <f>1/Table1[[#This Row],[Duration (Time between doses '[in hours'])]]</f>
        <v>0.1</v>
      </c>
      <c r="L6817" s="33">
        <f>Table1[[#This Row],[number doses per hour]]*INDEX(Table2[price per dose],Table1[[#This Row],[Drug ID]])</f>
        <v>0.84959999999999969</v>
      </c>
      <c r="M6817" s="11" t="b">
        <f>AND(Table1[[#This Row],[hour of cancellation 0 to 23]]&gt;=0,Table1[[#This Row],[hour of cancellation 0 to 23]]&lt;=23)</f>
        <v>1</v>
      </c>
    </row>
    <row r="6818" spans="1:13" x14ac:dyDescent="0.3">
      <c r="A6818" s="1">
        <v>6817</v>
      </c>
      <c r="B6818" s="1">
        <v>2</v>
      </c>
      <c r="C6818" s="2">
        <v>41209.730638576453</v>
      </c>
      <c r="D6818" s="2">
        <v>41269.730555555558</v>
      </c>
      <c r="E6818" s="1">
        <v>10</v>
      </c>
      <c r="F6818" s="2">
        <v>41210.41162055231</v>
      </c>
      <c r="G6818" s="1">
        <v>0</v>
      </c>
      <c r="H6818" s="32">
        <f>IFERROR(HOUR(Table1[[#This Row],[Cancel Date/time]])+MINUTE(Table1[[#This Row],[Cancel Date/time]])/60,"not cancelled")</f>
        <v>9.8666666666666671</v>
      </c>
      <c r="I6818" s="47">
        <f>IFERROR(ROUND(Table1[[#This Row],[cancellation time decimal]],0),"not cancelled")</f>
        <v>10</v>
      </c>
      <c r="J6818" s="10">
        <f>IFERROR(MOD(Table1[[#This Row],[cancellation hour rounded]],24),"not cancelled")</f>
        <v>10</v>
      </c>
      <c r="K6818" s="32">
        <f>1/Table1[[#This Row],[Duration (Time between doses '[in hours'])]]</f>
        <v>0.1</v>
      </c>
      <c r="L6818" s="33">
        <f>Table1[[#This Row],[number doses per hour]]*INDEX(Table2[price per dose],Table1[[#This Row],[Drug ID]])</f>
        <v>0.84959999999999969</v>
      </c>
      <c r="M6818" s="11" t="b">
        <f>AND(Table1[[#This Row],[hour of cancellation 0 to 23]]&gt;=0,Table1[[#This Row],[hour of cancellation 0 to 23]]&lt;=23)</f>
        <v>1</v>
      </c>
    </row>
    <row r="6819" spans="1:13" x14ac:dyDescent="0.3">
      <c r="A6819" s="1">
        <v>6818</v>
      </c>
      <c r="B6819" s="1">
        <v>3</v>
      </c>
      <c r="C6819" s="2">
        <v>41209.745641311667</v>
      </c>
      <c r="D6819" s="2">
        <v>41269.745138888895</v>
      </c>
      <c r="E6819" s="1">
        <v>24</v>
      </c>
      <c r="F6819" s="2">
        <v>41212.404734880889</v>
      </c>
      <c r="G6819" s="1">
        <v>0</v>
      </c>
      <c r="H6819" s="32">
        <f>IFERROR(HOUR(Table1[[#This Row],[Cancel Date/time]])+MINUTE(Table1[[#This Row],[Cancel Date/time]])/60,"not cancelled")</f>
        <v>9.6999999999999993</v>
      </c>
      <c r="I6819" s="47">
        <f>IFERROR(ROUND(Table1[[#This Row],[cancellation time decimal]],0),"not cancelled")</f>
        <v>10</v>
      </c>
      <c r="J6819" s="10">
        <f>IFERROR(MOD(Table1[[#This Row],[cancellation hour rounded]],24),"not cancelled")</f>
        <v>10</v>
      </c>
      <c r="K6819" s="32">
        <f>1/Table1[[#This Row],[Duration (Time between doses '[in hours'])]]</f>
        <v>4.1666666666666664E-2</v>
      </c>
      <c r="L6819" s="33">
        <f>Table1[[#This Row],[number doses per hour]]*INDEX(Table2[price per dose],Table1[[#This Row],[Drug ID]])</f>
        <v>0.18133000000000002</v>
      </c>
      <c r="M6819" s="11" t="b">
        <f>AND(Table1[[#This Row],[hour of cancellation 0 to 23]]&gt;=0,Table1[[#This Row],[hour of cancellation 0 to 23]]&lt;=23)</f>
        <v>1</v>
      </c>
    </row>
    <row r="6820" spans="1:13" x14ac:dyDescent="0.3">
      <c r="A6820" s="1">
        <v>6819</v>
      </c>
      <c r="B6820" s="1">
        <v>1</v>
      </c>
      <c r="C6820" s="2">
        <v>41209.711459665195</v>
      </c>
      <c r="D6820" s="2">
        <v>41269.711111111115</v>
      </c>
      <c r="E6820" s="1">
        <v>8</v>
      </c>
      <c r="F6820" s="2">
        <v>41210.752341956766</v>
      </c>
      <c r="G6820" s="1">
        <v>0</v>
      </c>
      <c r="H6820" s="32">
        <f>IFERROR(HOUR(Table1[[#This Row],[Cancel Date/time]])+MINUTE(Table1[[#This Row],[Cancel Date/time]])/60,"not cancelled")</f>
        <v>18.05</v>
      </c>
      <c r="I6820" s="47">
        <f>IFERROR(ROUND(Table1[[#This Row],[cancellation time decimal]],0),"not cancelled")</f>
        <v>18</v>
      </c>
      <c r="J6820" s="10">
        <f>IFERROR(MOD(Table1[[#This Row],[cancellation hour rounded]],24),"not cancelled")</f>
        <v>18</v>
      </c>
      <c r="K6820" s="32">
        <f>1/Table1[[#This Row],[Duration (Time between doses '[in hours'])]]</f>
        <v>0.125</v>
      </c>
      <c r="L6820" s="33">
        <f>Table1[[#This Row],[number doses per hour]]*INDEX(Table2[price per dose],Table1[[#This Row],[Drug ID]])</f>
        <v>0.84929166666666667</v>
      </c>
      <c r="M6820" s="11" t="b">
        <f>AND(Table1[[#This Row],[hour of cancellation 0 to 23]]&gt;=0,Table1[[#This Row],[hour of cancellation 0 to 23]]&lt;=23)</f>
        <v>1</v>
      </c>
    </row>
    <row r="6821" spans="1:13" x14ac:dyDescent="0.3">
      <c r="A6821" s="1">
        <v>6820</v>
      </c>
      <c r="B6821" s="1">
        <v>3</v>
      </c>
      <c r="C6821" s="2">
        <v>41209.715211588271</v>
      </c>
      <c r="D6821" s="2">
        <v>41269.714583333334</v>
      </c>
      <c r="E6821" s="1">
        <v>24</v>
      </c>
      <c r="F6821" s="2">
        <v>41212.555324960289</v>
      </c>
      <c r="G6821" s="1">
        <v>0</v>
      </c>
      <c r="H6821" s="32">
        <f>IFERROR(HOUR(Table1[[#This Row],[Cancel Date/time]])+MINUTE(Table1[[#This Row],[Cancel Date/time]])/60,"not cancelled")</f>
        <v>13.316666666666666</v>
      </c>
      <c r="I6821" s="47">
        <f>IFERROR(ROUND(Table1[[#This Row],[cancellation time decimal]],0),"not cancelled")</f>
        <v>13</v>
      </c>
      <c r="J6821" s="10">
        <f>IFERROR(MOD(Table1[[#This Row],[cancellation hour rounded]],24),"not cancelled")</f>
        <v>13</v>
      </c>
      <c r="K6821" s="32">
        <f>1/Table1[[#This Row],[Duration (Time between doses '[in hours'])]]</f>
        <v>4.1666666666666664E-2</v>
      </c>
      <c r="L6821" s="33">
        <f>Table1[[#This Row],[number doses per hour]]*INDEX(Table2[price per dose],Table1[[#This Row],[Drug ID]])</f>
        <v>0.18133000000000002</v>
      </c>
      <c r="M6821" s="11" t="b">
        <f>AND(Table1[[#This Row],[hour of cancellation 0 to 23]]&gt;=0,Table1[[#This Row],[hour of cancellation 0 to 23]]&lt;=23)</f>
        <v>1</v>
      </c>
    </row>
    <row r="6822" spans="1:13" x14ac:dyDescent="0.3">
      <c r="A6822" s="1">
        <v>6821</v>
      </c>
      <c r="B6822" s="1">
        <v>7</v>
      </c>
      <c r="C6822" s="2">
        <v>41209.713302014898</v>
      </c>
      <c r="D6822" s="2">
        <v>41269.713194444448</v>
      </c>
      <c r="E6822" s="1">
        <v>24</v>
      </c>
      <c r="F6822" s="2">
        <v>41219.635572224062</v>
      </c>
      <c r="G6822" s="1">
        <v>0</v>
      </c>
      <c r="H6822" s="32">
        <f>IFERROR(HOUR(Table1[[#This Row],[Cancel Date/time]])+MINUTE(Table1[[#This Row],[Cancel Date/time]])/60,"not cancelled")</f>
        <v>15.25</v>
      </c>
      <c r="I6822" s="47">
        <f>IFERROR(ROUND(Table1[[#This Row],[cancellation time decimal]],0),"not cancelled")</f>
        <v>15</v>
      </c>
      <c r="J6822" s="10">
        <f>IFERROR(MOD(Table1[[#This Row],[cancellation hour rounded]],24),"not cancelled")</f>
        <v>15</v>
      </c>
      <c r="K6822" s="32">
        <f>1/Table1[[#This Row],[Duration (Time between doses '[in hours'])]]</f>
        <v>4.1666666666666664E-2</v>
      </c>
      <c r="L6822" s="33">
        <f>Table1[[#This Row],[number doses per hour]]*INDEX(Table2[price per dose],Table1[[#This Row],[Drug ID]])</f>
        <v>1.2958049999999997</v>
      </c>
      <c r="M6822" s="11" t="b">
        <f>AND(Table1[[#This Row],[hour of cancellation 0 to 23]]&gt;=0,Table1[[#This Row],[hour of cancellation 0 to 23]]&lt;=23)</f>
        <v>1</v>
      </c>
    </row>
    <row r="6823" spans="1:13" x14ac:dyDescent="0.3">
      <c r="A6823" s="1">
        <v>6822</v>
      </c>
      <c r="B6823" s="1">
        <v>1</v>
      </c>
      <c r="C6823" s="2">
        <v>41209.776464782073</v>
      </c>
      <c r="D6823" s="2">
        <v>41269.776388888888</v>
      </c>
      <c r="E6823" s="1">
        <v>12</v>
      </c>
      <c r="F6823" s="2">
        <v>41210.450945758566</v>
      </c>
      <c r="G6823" s="1">
        <v>0</v>
      </c>
      <c r="H6823" s="32">
        <f>IFERROR(HOUR(Table1[[#This Row],[Cancel Date/time]])+MINUTE(Table1[[#This Row],[Cancel Date/time]])/60,"not cancelled")</f>
        <v>10.816666666666666</v>
      </c>
      <c r="I6823" s="47">
        <f>IFERROR(ROUND(Table1[[#This Row],[cancellation time decimal]],0),"not cancelled")</f>
        <v>11</v>
      </c>
      <c r="J6823" s="10">
        <f>IFERROR(MOD(Table1[[#This Row],[cancellation hour rounded]],24),"not cancelled")</f>
        <v>11</v>
      </c>
      <c r="K6823" s="32">
        <f>1/Table1[[#This Row],[Duration (Time between doses '[in hours'])]]</f>
        <v>8.3333333333333329E-2</v>
      </c>
      <c r="L6823" s="33">
        <f>Table1[[#This Row],[number doses per hour]]*INDEX(Table2[price per dose],Table1[[#This Row],[Drug ID]])</f>
        <v>0.56619444444444444</v>
      </c>
      <c r="M6823" s="11" t="b">
        <f>AND(Table1[[#This Row],[hour of cancellation 0 to 23]]&gt;=0,Table1[[#This Row],[hour of cancellation 0 to 23]]&lt;=23)</f>
        <v>1</v>
      </c>
    </row>
    <row r="6824" spans="1:13" x14ac:dyDescent="0.3">
      <c r="A6824" s="1">
        <v>6823</v>
      </c>
      <c r="B6824" s="1">
        <v>4</v>
      </c>
      <c r="C6824" s="2">
        <v>41209.754239184309</v>
      </c>
      <c r="D6824" s="2">
        <v>41269.754166666666</v>
      </c>
      <c r="E6824" s="1">
        <v>12</v>
      </c>
      <c r="F6824" s="2">
        <v>41211.606090014175</v>
      </c>
      <c r="G6824" s="1">
        <v>0</v>
      </c>
      <c r="H6824" s="32">
        <f>IFERROR(HOUR(Table1[[#This Row],[Cancel Date/time]])+MINUTE(Table1[[#This Row],[Cancel Date/time]])/60,"not cancelled")</f>
        <v>14.533333333333333</v>
      </c>
      <c r="I6824" s="47">
        <f>IFERROR(ROUND(Table1[[#This Row],[cancellation time decimal]],0),"not cancelled")</f>
        <v>15</v>
      </c>
      <c r="J6824" s="10">
        <f>IFERROR(MOD(Table1[[#This Row],[cancellation hour rounded]],24),"not cancelled")</f>
        <v>15</v>
      </c>
      <c r="K6824" s="32">
        <f>1/Table1[[#This Row],[Duration (Time between doses '[in hours'])]]</f>
        <v>8.3333333333333329E-2</v>
      </c>
      <c r="L6824" s="33">
        <f>Table1[[#This Row],[number doses per hour]]*INDEX(Table2[price per dose],Table1[[#This Row],[Drug ID]])</f>
        <v>1.448055119047619</v>
      </c>
      <c r="M6824" s="11" t="b">
        <f>AND(Table1[[#This Row],[hour of cancellation 0 to 23]]&gt;=0,Table1[[#This Row],[hour of cancellation 0 to 23]]&lt;=23)</f>
        <v>1</v>
      </c>
    </row>
    <row r="6825" spans="1:13" x14ac:dyDescent="0.3">
      <c r="A6825" s="1">
        <v>6824</v>
      </c>
      <c r="B6825" s="1">
        <v>1</v>
      </c>
      <c r="C6825" s="2">
        <v>41209.807084252512</v>
      </c>
      <c r="D6825" s="2">
        <v>41269.806944444441</v>
      </c>
      <c r="E6825" s="1">
        <v>8</v>
      </c>
      <c r="F6825" s="2">
        <v>41210.375815605381</v>
      </c>
      <c r="G6825" s="1">
        <v>0</v>
      </c>
      <c r="H6825" s="32">
        <f>IFERROR(HOUR(Table1[[#This Row],[Cancel Date/time]])+MINUTE(Table1[[#This Row],[Cancel Date/time]])/60,"not cancelled")</f>
        <v>9.0166666666666675</v>
      </c>
      <c r="I6825" s="47">
        <f>IFERROR(ROUND(Table1[[#This Row],[cancellation time decimal]],0),"not cancelled")</f>
        <v>9</v>
      </c>
      <c r="J6825" s="10">
        <f>IFERROR(MOD(Table1[[#This Row],[cancellation hour rounded]],24),"not cancelled")</f>
        <v>9</v>
      </c>
      <c r="K6825" s="32">
        <f>1/Table1[[#This Row],[Duration (Time between doses '[in hours'])]]</f>
        <v>0.125</v>
      </c>
      <c r="L6825" s="33">
        <f>Table1[[#This Row],[number doses per hour]]*INDEX(Table2[price per dose],Table1[[#This Row],[Drug ID]])</f>
        <v>0.84929166666666667</v>
      </c>
      <c r="M6825" s="11" t="b">
        <f>AND(Table1[[#This Row],[hour of cancellation 0 to 23]]&gt;=0,Table1[[#This Row],[hour of cancellation 0 to 23]]&lt;=23)</f>
        <v>1</v>
      </c>
    </row>
    <row r="6826" spans="1:13" x14ac:dyDescent="0.3">
      <c r="A6826" s="1">
        <v>6825</v>
      </c>
      <c r="B6826" s="1">
        <v>3</v>
      </c>
      <c r="C6826" s="2">
        <v>41209.890919107624</v>
      </c>
      <c r="D6826" s="2">
        <v>41269.890277777777</v>
      </c>
      <c r="E6826" s="1">
        <v>24</v>
      </c>
      <c r="F6826" s="2">
        <v>41211.846487455143</v>
      </c>
      <c r="G6826" s="1">
        <v>0</v>
      </c>
      <c r="H6826" s="32">
        <f>IFERROR(HOUR(Table1[[#This Row],[Cancel Date/time]])+MINUTE(Table1[[#This Row],[Cancel Date/time]])/60,"not cancelled")</f>
        <v>20.3</v>
      </c>
      <c r="I6826" s="47">
        <f>IFERROR(ROUND(Table1[[#This Row],[cancellation time decimal]],0),"not cancelled")</f>
        <v>20</v>
      </c>
      <c r="J6826" s="10">
        <f>IFERROR(MOD(Table1[[#This Row],[cancellation hour rounded]],24),"not cancelled")</f>
        <v>20</v>
      </c>
      <c r="K6826" s="32">
        <f>1/Table1[[#This Row],[Duration (Time between doses '[in hours'])]]</f>
        <v>4.1666666666666664E-2</v>
      </c>
      <c r="L6826" s="33">
        <f>Table1[[#This Row],[number doses per hour]]*INDEX(Table2[price per dose],Table1[[#This Row],[Drug ID]])</f>
        <v>0.18133000000000002</v>
      </c>
      <c r="M6826" s="11" t="b">
        <f>AND(Table1[[#This Row],[hour of cancellation 0 to 23]]&gt;=0,Table1[[#This Row],[hour of cancellation 0 to 23]]&lt;=23)</f>
        <v>1</v>
      </c>
    </row>
    <row r="6827" spans="1:13" x14ac:dyDescent="0.3">
      <c r="A6827" s="1">
        <v>6826</v>
      </c>
      <c r="B6827" s="1">
        <v>11</v>
      </c>
      <c r="C6827" s="2">
        <v>41209.935802810862</v>
      </c>
      <c r="D6827" s="2">
        <v>41269.935416666667</v>
      </c>
      <c r="E6827" s="1">
        <v>1</v>
      </c>
      <c r="F6827" s="2">
        <v>41216.8684339838</v>
      </c>
      <c r="G6827" s="1">
        <v>4</v>
      </c>
      <c r="H6827" s="32">
        <f>IFERROR(HOUR(Table1[[#This Row],[Cancel Date/time]])+MINUTE(Table1[[#This Row],[Cancel Date/time]])/60,"not cancelled")</f>
        <v>20.833333333333332</v>
      </c>
      <c r="I6827" s="47">
        <f>IFERROR(ROUND(Table1[[#This Row],[cancellation time decimal]],0),"not cancelled")</f>
        <v>21</v>
      </c>
      <c r="J6827" s="10">
        <f>IFERROR(MOD(Table1[[#This Row],[cancellation hour rounded]],24),"not cancelled")</f>
        <v>21</v>
      </c>
      <c r="K6827" s="32">
        <f>1/Table1[[#This Row],[Duration (Time between doses '[in hours'])]]</f>
        <v>1</v>
      </c>
      <c r="L6827" s="33">
        <f>Table1[[#This Row],[number doses per hour]]*INDEX(Table2[price per dose],Table1[[#This Row],[Drug ID]])</f>
        <v>1</v>
      </c>
      <c r="M6827" s="11" t="b">
        <f>AND(Table1[[#This Row],[hour of cancellation 0 to 23]]&gt;=0,Table1[[#This Row],[hour of cancellation 0 to 23]]&lt;=23)</f>
        <v>1</v>
      </c>
    </row>
    <row r="6828" spans="1:13" hidden="1" x14ac:dyDescent="0.3">
      <c r="A6828" s="1">
        <v>6827</v>
      </c>
      <c r="B6828" s="1">
        <v>3</v>
      </c>
      <c r="C6828" s="2">
        <v>41210.014317310801</v>
      </c>
      <c r="D6828" s="2">
        <v>41212.097223505269</v>
      </c>
      <c r="E6828" s="1">
        <v>24</v>
      </c>
      <c r="F6828" s="2" t="s">
        <v>5</v>
      </c>
      <c r="G6828" s="1">
        <v>0</v>
      </c>
      <c r="H6828" s="32" t="str">
        <f>IFERROR(HOUR(Table1[[#This Row],[Cancel Date/time]])+MINUTE(Table1[[#This Row],[Cancel Date/time]])/60,"not cancelled")</f>
        <v>not cancelled</v>
      </c>
      <c r="I6828" s="47" t="str">
        <f>IFERROR(ROUND(Table1[[#This Row],[cancellation time decimal]],0),"not cancelled")</f>
        <v>not cancelled</v>
      </c>
      <c r="J6828" s="10" t="str">
        <f>IFERROR(MOD(Table1[[#This Row],[cancellation hour rounded]],24),"not cancelled")</f>
        <v>not cancelled</v>
      </c>
      <c r="K6828" s="32">
        <f>1/Table1[[#This Row],[Duration (Time between doses '[in hours'])]]</f>
        <v>4.1666666666666664E-2</v>
      </c>
      <c r="L6828" s="33">
        <f>Table1[[#This Row],[number doses per hour]]*INDEX(Table2[price per dose],Table1[[#This Row],[Drug ID]])</f>
        <v>0.18133000000000002</v>
      </c>
      <c r="M6828" s="11" t="b">
        <f>AND(Table1[[#This Row],[hour of cancellation 0 to 23]]&gt;=0,Table1[[#This Row],[hour of cancellation 0 to 23]]&lt;=23)</f>
        <v>0</v>
      </c>
    </row>
    <row r="6829" spans="1:13" x14ac:dyDescent="0.3">
      <c r="A6829" s="1">
        <v>6828</v>
      </c>
      <c r="B6829" s="1">
        <v>3</v>
      </c>
      <c r="C6829" s="2">
        <v>41210.22358543615</v>
      </c>
      <c r="D6829" s="2">
        <v>41270.222916666666</v>
      </c>
      <c r="E6829" s="1">
        <v>24</v>
      </c>
      <c r="F6829" s="2">
        <v>41213.659800397931</v>
      </c>
      <c r="G6829" s="1">
        <v>0</v>
      </c>
      <c r="H6829" s="32">
        <f>IFERROR(HOUR(Table1[[#This Row],[Cancel Date/time]])+MINUTE(Table1[[#This Row],[Cancel Date/time]])/60,"not cancelled")</f>
        <v>15.833333333333334</v>
      </c>
      <c r="I6829" s="47">
        <f>IFERROR(ROUND(Table1[[#This Row],[cancellation time decimal]],0),"not cancelled")</f>
        <v>16</v>
      </c>
      <c r="J6829" s="10">
        <f>IFERROR(MOD(Table1[[#This Row],[cancellation hour rounded]],24),"not cancelled")</f>
        <v>16</v>
      </c>
      <c r="K6829" s="32">
        <f>1/Table1[[#This Row],[Duration (Time between doses '[in hours'])]]</f>
        <v>4.1666666666666664E-2</v>
      </c>
      <c r="L6829" s="33">
        <f>Table1[[#This Row],[number doses per hour]]*INDEX(Table2[price per dose],Table1[[#This Row],[Drug ID]])</f>
        <v>0.18133000000000002</v>
      </c>
      <c r="M6829" s="11" t="b">
        <f>AND(Table1[[#This Row],[hour of cancellation 0 to 23]]&gt;=0,Table1[[#This Row],[hour of cancellation 0 to 23]]&lt;=23)</f>
        <v>1</v>
      </c>
    </row>
    <row r="6830" spans="1:13" x14ac:dyDescent="0.3">
      <c r="A6830" s="1">
        <v>6829</v>
      </c>
      <c r="B6830" s="1">
        <v>6</v>
      </c>
      <c r="C6830" s="2">
        <v>41210.343677643381</v>
      </c>
      <c r="D6830" s="2">
        <v>41270.343055555561</v>
      </c>
      <c r="E6830" s="1">
        <v>24</v>
      </c>
      <c r="F6830" s="2">
        <v>41214.673372534678</v>
      </c>
      <c r="G6830" s="1">
        <v>0</v>
      </c>
      <c r="H6830" s="32">
        <f>IFERROR(HOUR(Table1[[#This Row],[Cancel Date/time]])+MINUTE(Table1[[#This Row],[Cancel Date/time]])/60,"not cancelled")</f>
        <v>16.149999999999999</v>
      </c>
      <c r="I6830" s="47">
        <f>IFERROR(ROUND(Table1[[#This Row],[cancellation time decimal]],0),"not cancelled")</f>
        <v>16</v>
      </c>
      <c r="J6830" s="10">
        <f>IFERROR(MOD(Table1[[#This Row],[cancellation hour rounded]],24),"not cancelled")</f>
        <v>16</v>
      </c>
      <c r="K6830" s="32">
        <f>1/Table1[[#This Row],[Duration (Time between doses '[in hours'])]]</f>
        <v>4.1666666666666664E-2</v>
      </c>
      <c r="L6830" s="33">
        <f>Table1[[#This Row],[number doses per hour]]*INDEX(Table2[price per dose],Table1[[#This Row],[Drug ID]])</f>
        <v>0.35218749999999999</v>
      </c>
      <c r="M6830" s="11" t="b">
        <f>AND(Table1[[#This Row],[hour of cancellation 0 to 23]]&gt;=0,Table1[[#This Row],[hour of cancellation 0 to 23]]&lt;=23)</f>
        <v>1</v>
      </c>
    </row>
    <row r="6831" spans="1:13" x14ac:dyDescent="0.3">
      <c r="A6831" s="1">
        <v>6830</v>
      </c>
      <c r="B6831" s="1">
        <v>7</v>
      </c>
      <c r="C6831" s="2">
        <v>41210.343362575259</v>
      </c>
      <c r="D6831" s="2">
        <v>41270.343055555561</v>
      </c>
      <c r="E6831" s="1">
        <v>24</v>
      </c>
      <c r="F6831" s="2">
        <v>41219.731827690375</v>
      </c>
      <c r="G6831" s="1">
        <v>0</v>
      </c>
      <c r="H6831" s="32">
        <f>IFERROR(HOUR(Table1[[#This Row],[Cancel Date/time]])+MINUTE(Table1[[#This Row],[Cancel Date/time]])/60,"not cancelled")</f>
        <v>17.55</v>
      </c>
      <c r="I6831" s="47">
        <f>IFERROR(ROUND(Table1[[#This Row],[cancellation time decimal]],0),"not cancelled")</f>
        <v>18</v>
      </c>
      <c r="J6831" s="10">
        <f>IFERROR(MOD(Table1[[#This Row],[cancellation hour rounded]],24),"not cancelled")</f>
        <v>18</v>
      </c>
      <c r="K6831" s="32">
        <f>1/Table1[[#This Row],[Duration (Time between doses '[in hours'])]]</f>
        <v>4.1666666666666664E-2</v>
      </c>
      <c r="L6831" s="33">
        <f>Table1[[#This Row],[number doses per hour]]*INDEX(Table2[price per dose],Table1[[#This Row],[Drug ID]])</f>
        <v>1.2958049999999997</v>
      </c>
      <c r="M6831" s="11" t="b">
        <f>AND(Table1[[#This Row],[hour of cancellation 0 to 23]]&gt;=0,Table1[[#This Row],[hour of cancellation 0 to 23]]&lt;=23)</f>
        <v>1</v>
      </c>
    </row>
    <row r="6832" spans="1:13" x14ac:dyDescent="0.3">
      <c r="A6832" s="1">
        <v>6831</v>
      </c>
      <c r="B6832" s="1">
        <v>4</v>
      </c>
      <c r="C6832" s="2">
        <v>41210.385341701083</v>
      </c>
      <c r="D6832" s="2">
        <v>41270.384722222225</v>
      </c>
      <c r="E6832" s="1">
        <v>12</v>
      </c>
      <c r="F6832" s="2">
        <v>41211.348410380378</v>
      </c>
      <c r="G6832" s="1">
        <v>0</v>
      </c>
      <c r="H6832" s="32">
        <f>IFERROR(HOUR(Table1[[#This Row],[Cancel Date/time]])+MINUTE(Table1[[#This Row],[Cancel Date/time]])/60,"not cancelled")</f>
        <v>8.35</v>
      </c>
      <c r="I6832" s="47">
        <f>IFERROR(ROUND(Table1[[#This Row],[cancellation time decimal]],0),"not cancelled")</f>
        <v>8</v>
      </c>
      <c r="J6832" s="10">
        <f>IFERROR(MOD(Table1[[#This Row],[cancellation hour rounded]],24),"not cancelled")</f>
        <v>8</v>
      </c>
      <c r="K6832" s="32">
        <f>1/Table1[[#This Row],[Duration (Time between doses '[in hours'])]]</f>
        <v>8.3333333333333329E-2</v>
      </c>
      <c r="L6832" s="33">
        <f>Table1[[#This Row],[number doses per hour]]*INDEX(Table2[price per dose],Table1[[#This Row],[Drug ID]])</f>
        <v>1.448055119047619</v>
      </c>
      <c r="M6832" s="11" t="b">
        <f>AND(Table1[[#This Row],[hour of cancellation 0 to 23]]&gt;=0,Table1[[#This Row],[hour of cancellation 0 to 23]]&lt;=23)</f>
        <v>1</v>
      </c>
    </row>
    <row r="6833" spans="1:13" x14ac:dyDescent="0.3">
      <c r="A6833" s="1">
        <v>6832</v>
      </c>
      <c r="B6833" s="1">
        <v>4</v>
      </c>
      <c r="C6833" s="2">
        <v>41210.553116682138</v>
      </c>
      <c r="D6833" s="2">
        <v>41270.552777777775</v>
      </c>
      <c r="E6833" s="1">
        <v>12</v>
      </c>
      <c r="F6833" s="2">
        <v>41212.695950257272</v>
      </c>
      <c r="G6833" s="1">
        <v>0</v>
      </c>
      <c r="H6833" s="32">
        <f>IFERROR(HOUR(Table1[[#This Row],[Cancel Date/time]])+MINUTE(Table1[[#This Row],[Cancel Date/time]])/60,"not cancelled")</f>
        <v>16.7</v>
      </c>
      <c r="I6833" s="47">
        <f>IFERROR(ROUND(Table1[[#This Row],[cancellation time decimal]],0),"not cancelled")</f>
        <v>17</v>
      </c>
      <c r="J6833" s="10">
        <f>IFERROR(MOD(Table1[[#This Row],[cancellation hour rounded]],24),"not cancelled")</f>
        <v>17</v>
      </c>
      <c r="K6833" s="32">
        <f>1/Table1[[#This Row],[Duration (Time between doses '[in hours'])]]</f>
        <v>8.3333333333333329E-2</v>
      </c>
      <c r="L6833" s="33">
        <f>Table1[[#This Row],[number doses per hour]]*INDEX(Table2[price per dose],Table1[[#This Row],[Drug ID]])</f>
        <v>1.448055119047619</v>
      </c>
      <c r="M6833" s="11" t="b">
        <f>AND(Table1[[#This Row],[hour of cancellation 0 to 23]]&gt;=0,Table1[[#This Row],[hour of cancellation 0 to 23]]&lt;=23)</f>
        <v>1</v>
      </c>
    </row>
    <row r="6834" spans="1:13" x14ac:dyDescent="0.3">
      <c r="A6834" s="1">
        <v>6833</v>
      </c>
      <c r="B6834" s="1">
        <v>3</v>
      </c>
      <c r="C6834" s="2">
        <v>41210.591659239588</v>
      </c>
      <c r="D6834" s="2">
        <v>41270.590972222228</v>
      </c>
      <c r="E6834" s="1">
        <v>24</v>
      </c>
      <c r="F6834" s="2">
        <v>41213.421995575685</v>
      </c>
      <c r="G6834" s="1">
        <v>0</v>
      </c>
      <c r="H6834" s="32">
        <f>IFERROR(HOUR(Table1[[#This Row],[Cancel Date/time]])+MINUTE(Table1[[#This Row],[Cancel Date/time]])/60,"not cancelled")</f>
        <v>10.116666666666667</v>
      </c>
      <c r="I6834" s="47">
        <f>IFERROR(ROUND(Table1[[#This Row],[cancellation time decimal]],0),"not cancelled")</f>
        <v>10</v>
      </c>
      <c r="J6834" s="10">
        <f>IFERROR(MOD(Table1[[#This Row],[cancellation hour rounded]],24),"not cancelled")</f>
        <v>10</v>
      </c>
      <c r="K6834" s="32">
        <f>1/Table1[[#This Row],[Duration (Time between doses '[in hours'])]]</f>
        <v>4.1666666666666664E-2</v>
      </c>
      <c r="L6834" s="33">
        <f>Table1[[#This Row],[number doses per hour]]*INDEX(Table2[price per dose],Table1[[#This Row],[Drug ID]])</f>
        <v>0.18133000000000002</v>
      </c>
      <c r="M6834" s="11" t="b">
        <f>AND(Table1[[#This Row],[hour of cancellation 0 to 23]]&gt;=0,Table1[[#This Row],[hour of cancellation 0 to 23]]&lt;=23)</f>
        <v>1</v>
      </c>
    </row>
    <row r="6835" spans="1:13" x14ac:dyDescent="0.3">
      <c r="A6835" s="1">
        <v>6834</v>
      </c>
      <c r="B6835" s="1">
        <v>1</v>
      </c>
      <c r="C6835" s="2">
        <v>41210.632761089124</v>
      </c>
      <c r="D6835" s="2">
        <v>41270.632638888892</v>
      </c>
      <c r="E6835" s="1">
        <v>8</v>
      </c>
      <c r="F6835" s="2">
        <v>41211.493964374582</v>
      </c>
      <c r="G6835" s="1">
        <v>0</v>
      </c>
      <c r="H6835" s="32">
        <f>IFERROR(HOUR(Table1[[#This Row],[Cancel Date/time]])+MINUTE(Table1[[#This Row],[Cancel Date/time]])/60,"not cancelled")</f>
        <v>11.85</v>
      </c>
      <c r="I6835" s="47">
        <f>IFERROR(ROUND(Table1[[#This Row],[cancellation time decimal]],0),"not cancelled")</f>
        <v>12</v>
      </c>
      <c r="J6835" s="10">
        <f>IFERROR(MOD(Table1[[#This Row],[cancellation hour rounded]],24),"not cancelled")</f>
        <v>12</v>
      </c>
      <c r="K6835" s="32">
        <f>1/Table1[[#This Row],[Duration (Time between doses '[in hours'])]]</f>
        <v>0.125</v>
      </c>
      <c r="L6835" s="33">
        <f>Table1[[#This Row],[number doses per hour]]*INDEX(Table2[price per dose],Table1[[#This Row],[Drug ID]])</f>
        <v>0.84929166666666667</v>
      </c>
      <c r="M6835" s="11" t="b">
        <f>AND(Table1[[#This Row],[hour of cancellation 0 to 23]]&gt;=0,Table1[[#This Row],[hour of cancellation 0 to 23]]&lt;=23)</f>
        <v>1</v>
      </c>
    </row>
    <row r="6836" spans="1:13" x14ac:dyDescent="0.3">
      <c r="A6836" s="1">
        <v>6835</v>
      </c>
      <c r="B6836" s="1">
        <v>1</v>
      </c>
      <c r="C6836" s="2">
        <v>41210.652807968261</v>
      </c>
      <c r="D6836" s="2">
        <v>41270.652777777781</v>
      </c>
      <c r="E6836" s="1">
        <v>8</v>
      </c>
      <c r="F6836" s="2">
        <v>41212.114591213052</v>
      </c>
      <c r="G6836" s="1">
        <v>0</v>
      </c>
      <c r="H6836" s="32">
        <f>IFERROR(HOUR(Table1[[#This Row],[Cancel Date/time]])+MINUTE(Table1[[#This Row],[Cancel Date/time]])/60,"not cancelled")</f>
        <v>2.75</v>
      </c>
      <c r="I6836" s="47">
        <f>IFERROR(ROUND(Table1[[#This Row],[cancellation time decimal]],0),"not cancelled")</f>
        <v>3</v>
      </c>
      <c r="J6836" s="10">
        <f>IFERROR(MOD(Table1[[#This Row],[cancellation hour rounded]],24),"not cancelled")</f>
        <v>3</v>
      </c>
      <c r="K6836" s="32">
        <f>1/Table1[[#This Row],[Duration (Time between doses '[in hours'])]]</f>
        <v>0.125</v>
      </c>
      <c r="L6836" s="33">
        <f>Table1[[#This Row],[number doses per hour]]*INDEX(Table2[price per dose],Table1[[#This Row],[Drug ID]])</f>
        <v>0.84929166666666667</v>
      </c>
      <c r="M6836" s="11" t="b">
        <f>AND(Table1[[#This Row],[hour of cancellation 0 to 23]]&gt;=0,Table1[[#This Row],[hour of cancellation 0 to 23]]&lt;=23)</f>
        <v>1</v>
      </c>
    </row>
    <row r="6837" spans="1:13" x14ac:dyDescent="0.3">
      <c r="A6837" s="1">
        <v>6836</v>
      </c>
      <c r="B6837" s="1">
        <v>1</v>
      </c>
      <c r="C6837" s="2">
        <v>41210.692365784307</v>
      </c>
      <c r="D6837" s="2">
        <v>41270.692361111105</v>
      </c>
      <c r="E6837" s="1">
        <v>12</v>
      </c>
      <c r="F6837" s="2">
        <v>41211.852148290571</v>
      </c>
      <c r="G6837" s="1">
        <v>0</v>
      </c>
      <c r="H6837" s="32">
        <f>IFERROR(HOUR(Table1[[#This Row],[Cancel Date/time]])+MINUTE(Table1[[#This Row],[Cancel Date/time]])/60,"not cancelled")</f>
        <v>20.45</v>
      </c>
      <c r="I6837" s="47">
        <f>IFERROR(ROUND(Table1[[#This Row],[cancellation time decimal]],0),"not cancelled")</f>
        <v>20</v>
      </c>
      <c r="J6837" s="10">
        <f>IFERROR(MOD(Table1[[#This Row],[cancellation hour rounded]],24),"not cancelled")</f>
        <v>20</v>
      </c>
      <c r="K6837" s="32">
        <f>1/Table1[[#This Row],[Duration (Time between doses '[in hours'])]]</f>
        <v>8.3333333333333329E-2</v>
      </c>
      <c r="L6837" s="33">
        <f>Table1[[#This Row],[number doses per hour]]*INDEX(Table2[price per dose],Table1[[#This Row],[Drug ID]])</f>
        <v>0.56619444444444444</v>
      </c>
      <c r="M6837" s="11" t="b">
        <f>AND(Table1[[#This Row],[hour of cancellation 0 to 23]]&gt;=0,Table1[[#This Row],[hour of cancellation 0 to 23]]&lt;=23)</f>
        <v>1</v>
      </c>
    </row>
    <row r="6838" spans="1:13" hidden="1" x14ac:dyDescent="0.3">
      <c r="A6838" s="1">
        <v>6837</v>
      </c>
      <c r="B6838" s="1">
        <v>1</v>
      </c>
      <c r="C6838" s="2">
        <v>41210.771109171437</v>
      </c>
      <c r="D6838" s="2">
        <v>41214.312146152435</v>
      </c>
      <c r="E6838" s="1">
        <v>12</v>
      </c>
      <c r="F6838" s="2" t="s">
        <v>5</v>
      </c>
      <c r="G6838" s="1">
        <v>0</v>
      </c>
      <c r="H6838" s="32" t="str">
        <f>IFERROR(HOUR(Table1[[#This Row],[Cancel Date/time]])+MINUTE(Table1[[#This Row],[Cancel Date/time]])/60,"not cancelled")</f>
        <v>not cancelled</v>
      </c>
      <c r="I6838" s="47" t="str">
        <f>IFERROR(ROUND(Table1[[#This Row],[cancellation time decimal]],0),"not cancelled")</f>
        <v>not cancelled</v>
      </c>
      <c r="J6838" s="10" t="str">
        <f>IFERROR(MOD(Table1[[#This Row],[cancellation hour rounded]],24),"not cancelled")</f>
        <v>not cancelled</v>
      </c>
      <c r="K6838" s="32">
        <f>1/Table1[[#This Row],[Duration (Time between doses '[in hours'])]]</f>
        <v>8.3333333333333329E-2</v>
      </c>
      <c r="L6838" s="33">
        <f>Table1[[#This Row],[number doses per hour]]*INDEX(Table2[price per dose],Table1[[#This Row],[Drug ID]])</f>
        <v>0.56619444444444444</v>
      </c>
      <c r="M6838" s="11" t="b">
        <f>AND(Table1[[#This Row],[hour of cancellation 0 to 23]]&gt;=0,Table1[[#This Row],[hour of cancellation 0 to 23]]&lt;=23)</f>
        <v>0</v>
      </c>
    </row>
    <row r="6839" spans="1:13" x14ac:dyDescent="0.3">
      <c r="A6839" s="1">
        <v>6838</v>
      </c>
      <c r="B6839" s="1">
        <v>4</v>
      </c>
      <c r="C6839" s="2">
        <v>41210.750527491531</v>
      </c>
      <c r="D6839" s="2">
        <v>41270.75</v>
      </c>
      <c r="E6839" s="1">
        <v>12</v>
      </c>
      <c r="F6839" s="2">
        <v>41212.545257013575</v>
      </c>
      <c r="G6839" s="1">
        <v>0</v>
      </c>
      <c r="H6839" s="32">
        <f>IFERROR(HOUR(Table1[[#This Row],[Cancel Date/time]])+MINUTE(Table1[[#This Row],[Cancel Date/time]])/60,"not cancelled")</f>
        <v>13.083333333333334</v>
      </c>
      <c r="I6839" s="47">
        <f>IFERROR(ROUND(Table1[[#This Row],[cancellation time decimal]],0),"not cancelled")</f>
        <v>13</v>
      </c>
      <c r="J6839" s="10">
        <f>IFERROR(MOD(Table1[[#This Row],[cancellation hour rounded]],24),"not cancelled")</f>
        <v>13</v>
      </c>
      <c r="K6839" s="32">
        <f>1/Table1[[#This Row],[Duration (Time between doses '[in hours'])]]</f>
        <v>8.3333333333333329E-2</v>
      </c>
      <c r="L6839" s="33">
        <f>Table1[[#This Row],[number doses per hour]]*INDEX(Table2[price per dose],Table1[[#This Row],[Drug ID]])</f>
        <v>1.448055119047619</v>
      </c>
      <c r="M6839" s="11" t="b">
        <f>AND(Table1[[#This Row],[hour of cancellation 0 to 23]]&gt;=0,Table1[[#This Row],[hour of cancellation 0 to 23]]&lt;=23)</f>
        <v>1</v>
      </c>
    </row>
    <row r="6840" spans="1:13" x14ac:dyDescent="0.3">
      <c r="A6840" s="1">
        <v>6839</v>
      </c>
      <c r="B6840" s="1">
        <v>8</v>
      </c>
      <c r="C6840" s="2">
        <v>41210.784923092186</v>
      </c>
      <c r="D6840" s="2">
        <v>41270.784722222219</v>
      </c>
      <c r="E6840" s="1">
        <v>3</v>
      </c>
      <c r="F6840" s="2">
        <v>41217.54278780544</v>
      </c>
      <c r="G6840" s="1">
        <v>0</v>
      </c>
      <c r="H6840" s="32">
        <f>IFERROR(HOUR(Table1[[#This Row],[Cancel Date/time]])+MINUTE(Table1[[#This Row],[Cancel Date/time]])/60,"not cancelled")</f>
        <v>13.016666666666667</v>
      </c>
      <c r="I6840" s="47">
        <f>IFERROR(ROUND(Table1[[#This Row],[cancellation time decimal]],0),"not cancelled")</f>
        <v>13</v>
      </c>
      <c r="J6840" s="10">
        <f>IFERROR(MOD(Table1[[#This Row],[cancellation hour rounded]],24),"not cancelled")</f>
        <v>13</v>
      </c>
      <c r="K6840" s="32">
        <f>1/Table1[[#This Row],[Duration (Time between doses '[in hours'])]]</f>
        <v>0.33333333333333331</v>
      </c>
      <c r="L6840" s="33">
        <f>Table1[[#This Row],[number doses per hour]]*INDEX(Table2[price per dose],Table1[[#This Row],[Drug ID]])</f>
        <v>0.29998222222222221</v>
      </c>
      <c r="M6840" s="11" t="b">
        <f>AND(Table1[[#This Row],[hour of cancellation 0 to 23]]&gt;=0,Table1[[#This Row],[hour of cancellation 0 to 23]]&lt;=23)</f>
        <v>1</v>
      </c>
    </row>
    <row r="6841" spans="1:13" x14ac:dyDescent="0.3">
      <c r="A6841" s="1">
        <v>6840</v>
      </c>
      <c r="B6841" s="1">
        <v>7</v>
      </c>
      <c r="C6841" s="2">
        <v>41210.83068555325</v>
      </c>
      <c r="D6841" s="2">
        <v>41270.830555555556</v>
      </c>
      <c r="E6841" s="1">
        <v>24</v>
      </c>
      <c r="F6841" s="2">
        <v>41219.399631474356</v>
      </c>
      <c r="G6841" s="1">
        <v>0</v>
      </c>
      <c r="H6841" s="32">
        <f>IFERROR(HOUR(Table1[[#This Row],[Cancel Date/time]])+MINUTE(Table1[[#This Row],[Cancel Date/time]])/60,"not cancelled")</f>
        <v>9.5833333333333339</v>
      </c>
      <c r="I6841" s="47">
        <f>IFERROR(ROUND(Table1[[#This Row],[cancellation time decimal]],0),"not cancelled")</f>
        <v>10</v>
      </c>
      <c r="J6841" s="10">
        <f>IFERROR(MOD(Table1[[#This Row],[cancellation hour rounded]],24),"not cancelled")</f>
        <v>10</v>
      </c>
      <c r="K6841" s="32">
        <f>1/Table1[[#This Row],[Duration (Time between doses '[in hours'])]]</f>
        <v>4.1666666666666664E-2</v>
      </c>
      <c r="L6841" s="33">
        <f>Table1[[#This Row],[number doses per hour]]*INDEX(Table2[price per dose],Table1[[#This Row],[Drug ID]])</f>
        <v>1.2958049999999997</v>
      </c>
      <c r="M6841" s="11" t="b">
        <f>AND(Table1[[#This Row],[hour of cancellation 0 to 23]]&gt;=0,Table1[[#This Row],[hour of cancellation 0 to 23]]&lt;=23)</f>
        <v>1</v>
      </c>
    </row>
    <row r="6842" spans="1:13" x14ac:dyDescent="0.3">
      <c r="A6842" s="1">
        <v>6841</v>
      </c>
      <c r="B6842" s="1">
        <v>1</v>
      </c>
      <c r="C6842" s="2">
        <v>41210.836249078049</v>
      </c>
      <c r="D6842" s="2">
        <v>41270.836111111115</v>
      </c>
      <c r="E6842" s="1">
        <v>12</v>
      </c>
      <c r="F6842" s="2">
        <v>41212.493679050611</v>
      </c>
      <c r="G6842" s="1">
        <v>0</v>
      </c>
      <c r="H6842" s="32">
        <f>IFERROR(HOUR(Table1[[#This Row],[Cancel Date/time]])+MINUTE(Table1[[#This Row],[Cancel Date/time]])/60,"not cancelled")</f>
        <v>11.833333333333334</v>
      </c>
      <c r="I6842" s="47">
        <f>IFERROR(ROUND(Table1[[#This Row],[cancellation time decimal]],0),"not cancelled")</f>
        <v>12</v>
      </c>
      <c r="J6842" s="10">
        <f>IFERROR(MOD(Table1[[#This Row],[cancellation hour rounded]],24),"not cancelled")</f>
        <v>12</v>
      </c>
      <c r="K6842" s="32">
        <f>1/Table1[[#This Row],[Duration (Time between doses '[in hours'])]]</f>
        <v>8.3333333333333329E-2</v>
      </c>
      <c r="L6842" s="33">
        <f>Table1[[#This Row],[number doses per hour]]*INDEX(Table2[price per dose],Table1[[#This Row],[Drug ID]])</f>
        <v>0.56619444444444444</v>
      </c>
      <c r="M6842" s="11" t="b">
        <f>AND(Table1[[#This Row],[hour of cancellation 0 to 23]]&gt;=0,Table1[[#This Row],[hour of cancellation 0 to 23]]&lt;=23)</f>
        <v>1</v>
      </c>
    </row>
    <row r="6843" spans="1:13" x14ac:dyDescent="0.3">
      <c r="A6843" s="1">
        <v>6842</v>
      </c>
      <c r="B6843" s="1">
        <v>7</v>
      </c>
      <c r="C6843" s="2">
        <v>41211.079004602092</v>
      </c>
      <c r="D6843" s="2">
        <v>41271.078472222223</v>
      </c>
      <c r="E6843" s="1">
        <v>24</v>
      </c>
      <c r="F6843" s="2">
        <v>41214.433330844084</v>
      </c>
      <c r="G6843" s="1">
        <v>0</v>
      </c>
      <c r="H6843" s="32">
        <f>IFERROR(HOUR(Table1[[#This Row],[Cancel Date/time]])+MINUTE(Table1[[#This Row],[Cancel Date/time]])/60,"not cancelled")</f>
        <v>10.4</v>
      </c>
      <c r="I6843" s="47">
        <f>IFERROR(ROUND(Table1[[#This Row],[cancellation time decimal]],0),"not cancelled")</f>
        <v>10</v>
      </c>
      <c r="J6843" s="10">
        <f>IFERROR(MOD(Table1[[#This Row],[cancellation hour rounded]],24),"not cancelled")</f>
        <v>10</v>
      </c>
      <c r="K6843" s="32">
        <f>1/Table1[[#This Row],[Duration (Time between doses '[in hours'])]]</f>
        <v>4.1666666666666664E-2</v>
      </c>
      <c r="L6843" s="33">
        <f>Table1[[#This Row],[number doses per hour]]*INDEX(Table2[price per dose],Table1[[#This Row],[Drug ID]])</f>
        <v>1.2958049999999997</v>
      </c>
      <c r="M6843" s="11" t="b">
        <f>AND(Table1[[#This Row],[hour of cancellation 0 to 23]]&gt;=0,Table1[[#This Row],[hour of cancellation 0 to 23]]&lt;=23)</f>
        <v>1</v>
      </c>
    </row>
    <row r="6844" spans="1:13" x14ac:dyDescent="0.3">
      <c r="A6844" s="1">
        <v>6843</v>
      </c>
      <c r="B6844" s="1">
        <v>3</v>
      </c>
      <c r="C6844" s="2">
        <v>41211.089268877178</v>
      </c>
      <c r="D6844" s="2">
        <v>41271.088888888895</v>
      </c>
      <c r="E6844" s="1">
        <v>24</v>
      </c>
      <c r="F6844" s="2">
        <v>41213.307713582348</v>
      </c>
      <c r="G6844" s="1">
        <v>0</v>
      </c>
      <c r="H6844" s="32">
        <f>IFERROR(HOUR(Table1[[#This Row],[Cancel Date/time]])+MINUTE(Table1[[#This Row],[Cancel Date/time]])/60,"not cancelled")</f>
        <v>7.3833333333333337</v>
      </c>
      <c r="I6844" s="47">
        <f>IFERROR(ROUND(Table1[[#This Row],[cancellation time decimal]],0),"not cancelled")</f>
        <v>7</v>
      </c>
      <c r="J6844" s="10">
        <f>IFERROR(MOD(Table1[[#This Row],[cancellation hour rounded]],24),"not cancelled")</f>
        <v>7</v>
      </c>
      <c r="K6844" s="32">
        <f>1/Table1[[#This Row],[Duration (Time between doses '[in hours'])]]</f>
        <v>4.1666666666666664E-2</v>
      </c>
      <c r="L6844" s="33">
        <f>Table1[[#This Row],[number doses per hour]]*INDEX(Table2[price per dose],Table1[[#This Row],[Drug ID]])</f>
        <v>0.18133000000000002</v>
      </c>
      <c r="M6844" s="11" t="b">
        <f>AND(Table1[[#This Row],[hour of cancellation 0 to 23]]&gt;=0,Table1[[#This Row],[hour of cancellation 0 to 23]]&lt;=23)</f>
        <v>1</v>
      </c>
    </row>
    <row r="6845" spans="1:13" x14ac:dyDescent="0.3">
      <c r="A6845" s="1">
        <v>6844</v>
      </c>
      <c r="B6845" s="1">
        <v>3</v>
      </c>
      <c r="C6845" s="2">
        <v>41211.094599158881</v>
      </c>
      <c r="D6845" s="2">
        <v>41271.094444444447</v>
      </c>
      <c r="E6845" s="1">
        <v>24</v>
      </c>
      <c r="F6845" s="2">
        <v>41212.329171159698</v>
      </c>
      <c r="G6845" s="1">
        <v>0</v>
      </c>
      <c r="H6845" s="32">
        <f>IFERROR(HOUR(Table1[[#This Row],[Cancel Date/time]])+MINUTE(Table1[[#This Row],[Cancel Date/time]])/60,"not cancelled")</f>
        <v>7.9</v>
      </c>
      <c r="I6845" s="47">
        <f>IFERROR(ROUND(Table1[[#This Row],[cancellation time decimal]],0),"not cancelled")</f>
        <v>8</v>
      </c>
      <c r="J6845" s="10">
        <f>IFERROR(MOD(Table1[[#This Row],[cancellation hour rounded]],24),"not cancelled")</f>
        <v>8</v>
      </c>
      <c r="K6845" s="32">
        <f>1/Table1[[#This Row],[Duration (Time between doses '[in hours'])]]</f>
        <v>4.1666666666666664E-2</v>
      </c>
      <c r="L6845" s="33">
        <f>Table1[[#This Row],[number doses per hour]]*INDEX(Table2[price per dose],Table1[[#This Row],[Drug ID]])</f>
        <v>0.18133000000000002</v>
      </c>
      <c r="M6845" s="11" t="b">
        <f>AND(Table1[[#This Row],[hour of cancellation 0 to 23]]&gt;=0,Table1[[#This Row],[hour of cancellation 0 to 23]]&lt;=23)</f>
        <v>1</v>
      </c>
    </row>
    <row r="6846" spans="1:13" x14ac:dyDescent="0.3">
      <c r="A6846" s="1">
        <v>6845</v>
      </c>
      <c r="B6846" s="1">
        <v>6</v>
      </c>
      <c r="C6846" s="2">
        <v>41211.183572924725</v>
      </c>
      <c r="D6846" s="2">
        <v>41271.183333333334</v>
      </c>
      <c r="E6846" s="1">
        <v>24</v>
      </c>
      <c r="F6846" s="2">
        <v>41213.131581660076</v>
      </c>
      <c r="G6846" s="1">
        <v>0</v>
      </c>
      <c r="H6846" s="32">
        <f>IFERROR(HOUR(Table1[[#This Row],[Cancel Date/time]])+MINUTE(Table1[[#This Row],[Cancel Date/time]])/60,"not cancelled")</f>
        <v>3.15</v>
      </c>
      <c r="I6846" s="47">
        <f>IFERROR(ROUND(Table1[[#This Row],[cancellation time decimal]],0),"not cancelled")</f>
        <v>3</v>
      </c>
      <c r="J6846" s="10">
        <f>IFERROR(MOD(Table1[[#This Row],[cancellation hour rounded]],24),"not cancelled")</f>
        <v>3</v>
      </c>
      <c r="K6846" s="32">
        <f>1/Table1[[#This Row],[Duration (Time between doses '[in hours'])]]</f>
        <v>4.1666666666666664E-2</v>
      </c>
      <c r="L6846" s="33">
        <f>Table1[[#This Row],[number doses per hour]]*INDEX(Table2[price per dose],Table1[[#This Row],[Drug ID]])</f>
        <v>0.35218749999999999</v>
      </c>
      <c r="M6846" s="11" t="b">
        <f>AND(Table1[[#This Row],[hour of cancellation 0 to 23]]&gt;=0,Table1[[#This Row],[hour of cancellation 0 to 23]]&lt;=23)</f>
        <v>1</v>
      </c>
    </row>
    <row r="6847" spans="1:13" x14ac:dyDescent="0.3">
      <c r="A6847" s="1">
        <v>6846</v>
      </c>
      <c r="B6847" s="1">
        <v>4</v>
      </c>
      <c r="C6847" s="2">
        <v>41211.341330279371</v>
      </c>
      <c r="D6847" s="2">
        <v>41271.340972222228</v>
      </c>
      <c r="E6847" s="1">
        <v>12</v>
      </c>
      <c r="F6847" s="2">
        <v>41213.723744885159</v>
      </c>
      <c r="G6847" s="1">
        <v>0</v>
      </c>
      <c r="H6847" s="32">
        <f>IFERROR(HOUR(Table1[[#This Row],[Cancel Date/time]])+MINUTE(Table1[[#This Row],[Cancel Date/time]])/60,"not cancelled")</f>
        <v>17.366666666666667</v>
      </c>
      <c r="I6847" s="47">
        <f>IFERROR(ROUND(Table1[[#This Row],[cancellation time decimal]],0),"not cancelled")</f>
        <v>17</v>
      </c>
      <c r="J6847" s="10">
        <f>IFERROR(MOD(Table1[[#This Row],[cancellation hour rounded]],24),"not cancelled")</f>
        <v>17</v>
      </c>
      <c r="K6847" s="32">
        <f>1/Table1[[#This Row],[Duration (Time between doses '[in hours'])]]</f>
        <v>8.3333333333333329E-2</v>
      </c>
      <c r="L6847" s="33">
        <f>Table1[[#This Row],[number doses per hour]]*INDEX(Table2[price per dose],Table1[[#This Row],[Drug ID]])</f>
        <v>1.448055119047619</v>
      </c>
      <c r="M6847" s="11" t="b">
        <f>AND(Table1[[#This Row],[hour of cancellation 0 to 23]]&gt;=0,Table1[[#This Row],[hour of cancellation 0 to 23]]&lt;=23)</f>
        <v>1</v>
      </c>
    </row>
    <row r="6848" spans="1:13" x14ac:dyDescent="0.3">
      <c r="A6848" s="1">
        <v>6847</v>
      </c>
      <c r="B6848" s="1">
        <v>5</v>
      </c>
      <c r="C6848" s="2">
        <v>41211.386080179938</v>
      </c>
      <c r="D6848" s="2">
        <v>41271.385416666664</v>
      </c>
      <c r="E6848" s="1">
        <v>24</v>
      </c>
      <c r="F6848" s="2">
        <v>41213.662935180619</v>
      </c>
      <c r="G6848" s="1">
        <v>0</v>
      </c>
      <c r="H6848" s="32">
        <f>IFERROR(HOUR(Table1[[#This Row],[Cancel Date/time]])+MINUTE(Table1[[#This Row],[Cancel Date/time]])/60,"not cancelled")</f>
        <v>15.9</v>
      </c>
      <c r="I6848" s="47">
        <f>IFERROR(ROUND(Table1[[#This Row],[cancellation time decimal]],0),"not cancelled")</f>
        <v>16</v>
      </c>
      <c r="J6848" s="10">
        <f>IFERROR(MOD(Table1[[#This Row],[cancellation hour rounded]],24),"not cancelled")</f>
        <v>16</v>
      </c>
      <c r="K6848" s="32">
        <f>1/Table1[[#This Row],[Duration (Time between doses '[in hours'])]]</f>
        <v>4.1666666666666664E-2</v>
      </c>
      <c r="L6848" s="33">
        <f>Table1[[#This Row],[number doses per hour]]*INDEX(Table2[price per dose],Table1[[#This Row],[Drug ID]])</f>
        <v>0.2815833333333333</v>
      </c>
      <c r="M6848" s="11" t="b">
        <f>AND(Table1[[#This Row],[hour of cancellation 0 to 23]]&gt;=0,Table1[[#This Row],[hour of cancellation 0 to 23]]&lt;=23)</f>
        <v>1</v>
      </c>
    </row>
    <row r="6849" spans="1:13" x14ac:dyDescent="0.3">
      <c r="A6849" s="1">
        <v>6848</v>
      </c>
      <c r="B6849" s="1">
        <v>6</v>
      </c>
      <c r="C6849" s="2">
        <v>41211.405656644507</v>
      </c>
      <c r="D6849" s="2">
        <v>41271.405555555553</v>
      </c>
      <c r="E6849" s="1">
        <v>24</v>
      </c>
      <c r="F6849" s="2">
        <v>41214.478417173814</v>
      </c>
      <c r="G6849" s="1">
        <v>0</v>
      </c>
      <c r="H6849" s="32">
        <f>IFERROR(HOUR(Table1[[#This Row],[Cancel Date/time]])+MINUTE(Table1[[#This Row],[Cancel Date/time]])/60,"not cancelled")</f>
        <v>11.466666666666667</v>
      </c>
      <c r="I6849" s="47">
        <f>IFERROR(ROUND(Table1[[#This Row],[cancellation time decimal]],0),"not cancelled")</f>
        <v>11</v>
      </c>
      <c r="J6849" s="10">
        <f>IFERROR(MOD(Table1[[#This Row],[cancellation hour rounded]],24),"not cancelled")</f>
        <v>11</v>
      </c>
      <c r="K6849" s="32">
        <f>1/Table1[[#This Row],[Duration (Time between doses '[in hours'])]]</f>
        <v>4.1666666666666664E-2</v>
      </c>
      <c r="L6849" s="33">
        <f>Table1[[#This Row],[number doses per hour]]*INDEX(Table2[price per dose],Table1[[#This Row],[Drug ID]])</f>
        <v>0.35218749999999999</v>
      </c>
      <c r="M6849" s="11" t="b">
        <f>AND(Table1[[#This Row],[hour of cancellation 0 to 23]]&gt;=0,Table1[[#This Row],[hour of cancellation 0 to 23]]&lt;=23)</f>
        <v>1</v>
      </c>
    </row>
    <row r="6850" spans="1:13" x14ac:dyDescent="0.3">
      <c r="A6850" s="1">
        <v>6849</v>
      </c>
      <c r="B6850" s="1">
        <v>3</v>
      </c>
      <c r="C6850" s="2">
        <v>41211.422680827396</v>
      </c>
      <c r="D6850" s="2">
        <v>41271.422222222223</v>
      </c>
      <c r="E6850" s="1">
        <v>24</v>
      </c>
      <c r="F6850" s="2">
        <v>41213.53984737573</v>
      </c>
      <c r="G6850" s="1">
        <v>0</v>
      </c>
      <c r="H6850" s="32">
        <f>IFERROR(HOUR(Table1[[#This Row],[Cancel Date/time]])+MINUTE(Table1[[#This Row],[Cancel Date/time]])/60,"not cancelled")</f>
        <v>12.95</v>
      </c>
      <c r="I6850" s="47">
        <f>IFERROR(ROUND(Table1[[#This Row],[cancellation time decimal]],0),"not cancelled")</f>
        <v>13</v>
      </c>
      <c r="J6850" s="10">
        <f>IFERROR(MOD(Table1[[#This Row],[cancellation hour rounded]],24),"not cancelled")</f>
        <v>13</v>
      </c>
      <c r="K6850" s="32">
        <f>1/Table1[[#This Row],[Duration (Time between doses '[in hours'])]]</f>
        <v>4.1666666666666664E-2</v>
      </c>
      <c r="L6850" s="33">
        <f>Table1[[#This Row],[number doses per hour]]*INDEX(Table2[price per dose],Table1[[#This Row],[Drug ID]])</f>
        <v>0.18133000000000002</v>
      </c>
      <c r="M6850" s="11" t="b">
        <f>AND(Table1[[#This Row],[hour of cancellation 0 to 23]]&gt;=0,Table1[[#This Row],[hour of cancellation 0 to 23]]&lt;=23)</f>
        <v>1</v>
      </c>
    </row>
    <row r="6851" spans="1:13" x14ac:dyDescent="0.3">
      <c r="A6851" s="1">
        <v>6850</v>
      </c>
      <c r="B6851" s="1">
        <v>1</v>
      </c>
      <c r="C6851" s="2">
        <v>41211.423767105473</v>
      </c>
      <c r="D6851" s="2">
        <v>41271.423611111109</v>
      </c>
      <c r="E6851" s="1">
        <v>8</v>
      </c>
      <c r="F6851" s="2">
        <v>41211.497357700238</v>
      </c>
      <c r="G6851" s="1">
        <v>0</v>
      </c>
      <c r="H6851" s="32">
        <f>IFERROR(HOUR(Table1[[#This Row],[Cancel Date/time]])+MINUTE(Table1[[#This Row],[Cancel Date/time]])/60,"not cancelled")</f>
        <v>11.933333333333334</v>
      </c>
      <c r="I6851" s="47">
        <f>IFERROR(ROUND(Table1[[#This Row],[cancellation time decimal]],0),"not cancelled")</f>
        <v>12</v>
      </c>
      <c r="J6851" s="10">
        <f>IFERROR(MOD(Table1[[#This Row],[cancellation hour rounded]],24),"not cancelled")</f>
        <v>12</v>
      </c>
      <c r="K6851" s="32">
        <f>1/Table1[[#This Row],[Duration (Time between doses '[in hours'])]]</f>
        <v>0.125</v>
      </c>
      <c r="L6851" s="33">
        <f>Table1[[#This Row],[number doses per hour]]*INDEX(Table2[price per dose],Table1[[#This Row],[Drug ID]])</f>
        <v>0.84929166666666667</v>
      </c>
      <c r="M6851" s="11" t="b">
        <f>AND(Table1[[#This Row],[hour of cancellation 0 to 23]]&gt;=0,Table1[[#This Row],[hour of cancellation 0 to 23]]&lt;=23)</f>
        <v>1</v>
      </c>
    </row>
    <row r="6852" spans="1:13" hidden="1" x14ac:dyDescent="0.3">
      <c r="A6852" s="1">
        <v>6851</v>
      </c>
      <c r="B6852" s="1">
        <v>1</v>
      </c>
      <c r="C6852" s="2">
        <v>41211.570997020855</v>
      </c>
      <c r="D6852" s="2">
        <v>41215.029207125634</v>
      </c>
      <c r="E6852" s="1">
        <v>12</v>
      </c>
      <c r="F6852" s="2" t="s">
        <v>5</v>
      </c>
      <c r="G6852" s="1">
        <v>0</v>
      </c>
      <c r="H6852" s="32" t="str">
        <f>IFERROR(HOUR(Table1[[#This Row],[Cancel Date/time]])+MINUTE(Table1[[#This Row],[Cancel Date/time]])/60,"not cancelled")</f>
        <v>not cancelled</v>
      </c>
      <c r="I6852" s="47" t="str">
        <f>IFERROR(ROUND(Table1[[#This Row],[cancellation time decimal]],0),"not cancelled")</f>
        <v>not cancelled</v>
      </c>
      <c r="J6852" s="10" t="str">
        <f>IFERROR(MOD(Table1[[#This Row],[cancellation hour rounded]],24),"not cancelled")</f>
        <v>not cancelled</v>
      </c>
      <c r="K6852" s="32">
        <f>1/Table1[[#This Row],[Duration (Time between doses '[in hours'])]]</f>
        <v>8.3333333333333329E-2</v>
      </c>
      <c r="L6852" s="33">
        <f>Table1[[#This Row],[number doses per hour]]*INDEX(Table2[price per dose],Table1[[#This Row],[Drug ID]])</f>
        <v>0.56619444444444444</v>
      </c>
      <c r="M6852" s="11" t="b">
        <f>AND(Table1[[#This Row],[hour of cancellation 0 to 23]]&gt;=0,Table1[[#This Row],[hour of cancellation 0 to 23]]&lt;=23)</f>
        <v>0</v>
      </c>
    </row>
    <row r="6853" spans="1:13" hidden="1" x14ac:dyDescent="0.3">
      <c r="A6853" s="1">
        <v>6852</v>
      </c>
      <c r="B6853" s="1">
        <v>5</v>
      </c>
      <c r="C6853" s="2">
        <v>41211.550400731081</v>
      </c>
      <c r="D6853" s="2">
        <v>41213.841783023432</v>
      </c>
      <c r="E6853" s="1">
        <v>24</v>
      </c>
      <c r="F6853" s="2" t="s">
        <v>5</v>
      </c>
      <c r="G6853" s="1">
        <v>0</v>
      </c>
      <c r="H6853" s="32" t="str">
        <f>IFERROR(HOUR(Table1[[#This Row],[Cancel Date/time]])+MINUTE(Table1[[#This Row],[Cancel Date/time]])/60,"not cancelled")</f>
        <v>not cancelled</v>
      </c>
      <c r="I6853" s="47" t="str">
        <f>IFERROR(ROUND(Table1[[#This Row],[cancellation time decimal]],0),"not cancelled")</f>
        <v>not cancelled</v>
      </c>
      <c r="J6853" s="10" t="str">
        <f>IFERROR(MOD(Table1[[#This Row],[cancellation hour rounded]],24),"not cancelled")</f>
        <v>not cancelled</v>
      </c>
      <c r="K6853" s="32">
        <f>1/Table1[[#This Row],[Duration (Time between doses '[in hours'])]]</f>
        <v>4.1666666666666664E-2</v>
      </c>
      <c r="L6853" s="33">
        <f>Table1[[#This Row],[number doses per hour]]*INDEX(Table2[price per dose],Table1[[#This Row],[Drug ID]])</f>
        <v>0.2815833333333333</v>
      </c>
      <c r="M6853" s="11" t="b">
        <f>AND(Table1[[#This Row],[hour of cancellation 0 to 23]]&gt;=0,Table1[[#This Row],[hour of cancellation 0 to 23]]&lt;=23)</f>
        <v>0</v>
      </c>
    </row>
    <row r="6854" spans="1:13" hidden="1" x14ac:dyDescent="0.3">
      <c r="A6854" s="1">
        <v>6853</v>
      </c>
      <c r="B6854" s="1">
        <v>1</v>
      </c>
      <c r="C6854" s="2">
        <v>41211.556809662157</v>
      </c>
      <c r="D6854" s="2">
        <v>41214.223447735691</v>
      </c>
      <c r="E6854" s="1">
        <v>12</v>
      </c>
      <c r="F6854" s="2" t="s">
        <v>5</v>
      </c>
      <c r="G6854" s="1">
        <v>0</v>
      </c>
      <c r="H6854" s="32" t="str">
        <f>IFERROR(HOUR(Table1[[#This Row],[Cancel Date/time]])+MINUTE(Table1[[#This Row],[Cancel Date/time]])/60,"not cancelled")</f>
        <v>not cancelled</v>
      </c>
      <c r="I6854" s="47" t="str">
        <f>IFERROR(ROUND(Table1[[#This Row],[cancellation time decimal]],0),"not cancelled")</f>
        <v>not cancelled</v>
      </c>
      <c r="J6854" s="10" t="str">
        <f>IFERROR(MOD(Table1[[#This Row],[cancellation hour rounded]],24),"not cancelled")</f>
        <v>not cancelled</v>
      </c>
      <c r="K6854" s="32">
        <f>1/Table1[[#This Row],[Duration (Time between doses '[in hours'])]]</f>
        <v>8.3333333333333329E-2</v>
      </c>
      <c r="L6854" s="33">
        <f>Table1[[#This Row],[number doses per hour]]*INDEX(Table2[price per dose],Table1[[#This Row],[Drug ID]])</f>
        <v>0.56619444444444444</v>
      </c>
      <c r="M6854" s="11" t="b">
        <f>AND(Table1[[#This Row],[hour of cancellation 0 to 23]]&gt;=0,Table1[[#This Row],[hour of cancellation 0 to 23]]&lt;=23)</f>
        <v>0</v>
      </c>
    </row>
    <row r="6855" spans="1:13" x14ac:dyDescent="0.3">
      <c r="A6855" s="1">
        <v>6854</v>
      </c>
      <c r="B6855" s="1">
        <v>7</v>
      </c>
      <c r="C6855" s="2">
        <v>41211.544527602447</v>
      </c>
      <c r="D6855" s="2">
        <v>41271.544444444444</v>
      </c>
      <c r="E6855" s="1">
        <v>24</v>
      </c>
      <c r="F6855" s="2">
        <v>41227.582266505364</v>
      </c>
      <c r="G6855" s="1">
        <v>0</v>
      </c>
      <c r="H6855" s="32">
        <f>IFERROR(HOUR(Table1[[#This Row],[Cancel Date/time]])+MINUTE(Table1[[#This Row],[Cancel Date/time]])/60,"not cancelled")</f>
        <v>13.966666666666667</v>
      </c>
      <c r="I6855" s="47">
        <f>IFERROR(ROUND(Table1[[#This Row],[cancellation time decimal]],0),"not cancelled")</f>
        <v>14</v>
      </c>
      <c r="J6855" s="10">
        <f>IFERROR(MOD(Table1[[#This Row],[cancellation hour rounded]],24),"not cancelled")</f>
        <v>14</v>
      </c>
      <c r="K6855" s="32">
        <f>1/Table1[[#This Row],[Duration (Time between doses '[in hours'])]]</f>
        <v>4.1666666666666664E-2</v>
      </c>
      <c r="L6855" s="33">
        <f>Table1[[#This Row],[number doses per hour]]*INDEX(Table2[price per dose],Table1[[#This Row],[Drug ID]])</f>
        <v>1.2958049999999997</v>
      </c>
      <c r="M6855" s="11" t="b">
        <f>AND(Table1[[#This Row],[hour of cancellation 0 to 23]]&gt;=0,Table1[[#This Row],[hour of cancellation 0 to 23]]&lt;=23)</f>
        <v>1</v>
      </c>
    </row>
    <row r="6856" spans="1:13" x14ac:dyDescent="0.3">
      <c r="A6856" s="1">
        <v>6855</v>
      </c>
      <c r="B6856" s="1">
        <v>8</v>
      </c>
      <c r="C6856" s="2">
        <v>41211.585386068844</v>
      </c>
      <c r="D6856" s="2">
        <v>41271.584722222222</v>
      </c>
      <c r="E6856" s="1">
        <v>3</v>
      </c>
      <c r="F6856" s="2">
        <v>41218.715673690785</v>
      </c>
      <c r="G6856" s="1">
        <v>2</v>
      </c>
      <c r="H6856" s="32">
        <f>IFERROR(HOUR(Table1[[#This Row],[Cancel Date/time]])+MINUTE(Table1[[#This Row],[Cancel Date/time]])/60,"not cancelled")</f>
        <v>17.166666666666668</v>
      </c>
      <c r="I6856" s="47">
        <f>IFERROR(ROUND(Table1[[#This Row],[cancellation time decimal]],0),"not cancelled")</f>
        <v>17</v>
      </c>
      <c r="J6856" s="10">
        <f>IFERROR(MOD(Table1[[#This Row],[cancellation hour rounded]],24),"not cancelled")</f>
        <v>17</v>
      </c>
      <c r="K6856" s="32">
        <f>1/Table1[[#This Row],[Duration (Time between doses '[in hours'])]]</f>
        <v>0.33333333333333331</v>
      </c>
      <c r="L6856" s="33">
        <f>Table1[[#This Row],[number doses per hour]]*INDEX(Table2[price per dose],Table1[[#This Row],[Drug ID]])</f>
        <v>0.29998222222222221</v>
      </c>
      <c r="M6856" s="11" t="b">
        <f>AND(Table1[[#This Row],[hour of cancellation 0 to 23]]&gt;=0,Table1[[#This Row],[hour of cancellation 0 to 23]]&lt;=23)</f>
        <v>1</v>
      </c>
    </row>
    <row r="6857" spans="1:13" x14ac:dyDescent="0.3">
      <c r="A6857" s="1">
        <v>6856</v>
      </c>
      <c r="B6857" s="1">
        <v>1</v>
      </c>
      <c r="C6857" s="2">
        <v>41211.7064980125</v>
      </c>
      <c r="D6857" s="2">
        <v>41271.706249999996</v>
      </c>
      <c r="E6857" s="1">
        <v>8</v>
      </c>
      <c r="F6857" s="2">
        <v>41212.265506638614</v>
      </c>
      <c r="G6857" s="1">
        <v>0</v>
      </c>
      <c r="H6857" s="32">
        <f>IFERROR(HOUR(Table1[[#This Row],[Cancel Date/time]])+MINUTE(Table1[[#This Row],[Cancel Date/time]])/60,"not cancelled")</f>
        <v>6.3666666666666663</v>
      </c>
      <c r="I6857" s="47">
        <f>IFERROR(ROUND(Table1[[#This Row],[cancellation time decimal]],0),"not cancelled")</f>
        <v>6</v>
      </c>
      <c r="J6857" s="10">
        <f>IFERROR(MOD(Table1[[#This Row],[cancellation hour rounded]],24),"not cancelled")</f>
        <v>6</v>
      </c>
      <c r="K6857" s="32">
        <f>1/Table1[[#This Row],[Duration (Time between doses '[in hours'])]]</f>
        <v>0.125</v>
      </c>
      <c r="L6857" s="33">
        <f>Table1[[#This Row],[number doses per hour]]*INDEX(Table2[price per dose],Table1[[#This Row],[Drug ID]])</f>
        <v>0.84929166666666667</v>
      </c>
      <c r="M6857" s="11" t="b">
        <f>AND(Table1[[#This Row],[hour of cancellation 0 to 23]]&gt;=0,Table1[[#This Row],[hour of cancellation 0 to 23]]&lt;=23)</f>
        <v>1</v>
      </c>
    </row>
    <row r="6858" spans="1:13" x14ac:dyDescent="0.3">
      <c r="A6858" s="1">
        <v>6857</v>
      </c>
      <c r="B6858" s="1">
        <v>1</v>
      </c>
      <c r="C6858" s="2">
        <v>41211.678774054235</v>
      </c>
      <c r="D6858" s="2">
        <v>41271.678472222222</v>
      </c>
      <c r="E6858" s="1">
        <v>8</v>
      </c>
      <c r="F6858" s="2">
        <v>41212.862666520712</v>
      </c>
      <c r="G6858" s="1">
        <v>0</v>
      </c>
      <c r="H6858" s="32">
        <f>IFERROR(HOUR(Table1[[#This Row],[Cancel Date/time]])+MINUTE(Table1[[#This Row],[Cancel Date/time]])/60,"not cancelled")</f>
        <v>20.7</v>
      </c>
      <c r="I6858" s="47">
        <f>IFERROR(ROUND(Table1[[#This Row],[cancellation time decimal]],0),"not cancelled")</f>
        <v>21</v>
      </c>
      <c r="J6858" s="10">
        <f>IFERROR(MOD(Table1[[#This Row],[cancellation hour rounded]],24),"not cancelled")</f>
        <v>21</v>
      </c>
      <c r="K6858" s="32">
        <f>1/Table1[[#This Row],[Duration (Time between doses '[in hours'])]]</f>
        <v>0.125</v>
      </c>
      <c r="L6858" s="33">
        <f>Table1[[#This Row],[number doses per hour]]*INDEX(Table2[price per dose],Table1[[#This Row],[Drug ID]])</f>
        <v>0.84929166666666667</v>
      </c>
      <c r="M6858" s="11" t="b">
        <f>AND(Table1[[#This Row],[hour of cancellation 0 to 23]]&gt;=0,Table1[[#This Row],[hour of cancellation 0 to 23]]&lt;=23)</f>
        <v>1</v>
      </c>
    </row>
    <row r="6859" spans="1:13" hidden="1" x14ac:dyDescent="0.3">
      <c r="A6859" s="1">
        <v>6858</v>
      </c>
      <c r="B6859" s="1">
        <v>4</v>
      </c>
      <c r="C6859" s="2">
        <v>41211.881155346084</v>
      </c>
      <c r="D6859" s="2">
        <v>41214.4643547386</v>
      </c>
      <c r="E6859" s="1">
        <v>12</v>
      </c>
      <c r="F6859" s="2" t="s">
        <v>5</v>
      </c>
      <c r="G6859" s="1">
        <v>0</v>
      </c>
      <c r="H6859" s="32" t="str">
        <f>IFERROR(HOUR(Table1[[#This Row],[Cancel Date/time]])+MINUTE(Table1[[#This Row],[Cancel Date/time]])/60,"not cancelled")</f>
        <v>not cancelled</v>
      </c>
      <c r="I6859" s="47" t="str">
        <f>IFERROR(ROUND(Table1[[#This Row],[cancellation time decimal]],0),"not cancelled")</f>
        <v>not cancelled</v>
      </c>
      <c r="J6859" s="10" t="str">
        <f>IFERROR(MOD(Table1[[#This Row],[cancellation hour rounded]],24),"not cancelled")</f>
        <v>not cancelled</v>
      </c>
      <c r="K6859" s="32">
        <f>1/Table1[[#This Row],[Duration (Time between doses '[in hours'])]]</f>
        <v>8.3333333333333329E-2</v>
      </c>
      <c r="L6859" s="33">
        <f>Table1[[#This Row],[number doses per hour]]*INDEX(Table2[price per dose],Table1[[#This Row],[Drug ID]])</f>
        <v>1.448055119047619</v>
      </c>
      <c r="M6859" s="11" t="b">
        <f>AND(Table1[[#This Row],[hour of cancellation 0 to 23]]&gt;=0,Table1[[#This Row],[hour of cancellation 0 to 23]]&lt;=23)</f>
        <v>0</v>
      </c>
    </row>
    <row r="6860" spans="1:13" x14ac:dyDescent="0.3">
      <c r="A6860" s="1">
        <v>6859</v>
      </c>
      <c r="B6860" s="1">
        <v>1</v>
      </c>
      <c r="C6860" s="2">
        <v>41211.941770840189</v>
      </c>
      <c r="D6860" s="2">
        <v>41271.941666666666</v>
      </c>
      <c r="E6860" s="1">
        <v>8</v>
      </c>
      <c r="F6860" s="2">
        <v>41212.439258702987</v>
      </c>
      <c r="G6860" s="1">
        <v>0</v>
      </c>
      <c r="H6860" s="32">
        <f>IFERROR(HOUR(Table1[[#This Row],[Cancel Date/time]])+MINUTE(Table1[[#This Row],[Cancel Date/time]])/60,"not cancelled")</f>
        <v>10.533333333333333</v>
      </c>
      <c r="I6860" s="47">
        <f>IFERROR(ROUND(Table1[[#This Row],[cancellation time decimal]],0),"not cancelled")</f>
        <v>11</v>
      </c>
      <c r="J6860" s="10">
        <f>IFERROR(MOD(Table1[[#This Row],[cancellation hour rounded]],24),"not cancelled")</f>
        <v>11</v>
      </c>
      <c r="K6860" s="32">
        <f>1/Table1[[#This Row],[Duration (Time between doses '[in hours'])]]</f>
        <v>0.125</v>
      </c>
      <c r="L6860" s="33">
        <f>Table1[[#This Row],[number doses per hour]]*INDEX(Table2[price per dose],Table1[[#This Row],[Drug ID]])</f>
        <v>0.84929166666666667</v>
      </c>
      <c r="M6860" s="11" t="b">
        <f>AND(Table1[[#This Row],[hour of cancellation 0 to 23]]&gt;=0,Table1[[#This Row],[hour of cancellation 0 to 23]]&lt;=23)</f>
        <v>1</v>
      </c>
    </row>
    <row r="6861" spans="1:13" x14ac:dyDescent="0.3">
      <c r="A6861" s="1">
        <v>6860</v>
      </c>
      <c r="B6861" s="1">
        <v>3</v>
      </c>
      <c r="C6861" s="2">
        <v>41212.155913327253</v>
      </c>
      <c r="D6861" s="2">
        <v>41272.155555555553</v>
      </c>
      <c r="E6861" s="1">
        <v>24</v>
      </c>
      <c r="F6861" s="2">
        <v>41212.947826029209</v>
      </c>
      <c r="G6861" s="1">
        <v>0</v>
      </c>
      <c r="H6861" s="32">
        <f>IFERROR(HOUR(Table1[[#This Row],[Cancel Date/time]])+MINUTE(Table1[[#This Row],[Cancel Date/time]])/60,"not cancelled")</f>
        <v>22.733333333333334</v>
      </c>
      <c r="I6861" s="47">
        <f>IFERROR(ROUND(Table1[[#This Row],[cancellation time decimal]],0),"not cancelled")</f>
        <v>23</v>
      </c>
      <c r="J6861" s="10">
        <f>IFERROR(MOD(Table1[[#This Row],[cancellation hour rounded]],24),"not cancelled")</f>
        <v>23</v>
      </c>
      <c r="K6861" s="32">
        <f>1/Table1[[#This Row],[Duration (Time between doses '[in hours'])]]</f>
        <v>4.1666666666666664E-2</v>
      </c>
      <c r="L6861" s="33">
        <f>Table1[[#This Row],[number doses per hour]]*INDEX(Table2[price per dose],Table1[[#This Row],[Drug ID]])</f>
        <v>0.18133000000000002</v>
      </c>
      <c r="M6861" s="11" t="b">
        <f>AND(Table1[[#This Row],[hour of cancellation 0 to 23]]&gt;=0,Table1[[#This Row],[hour of cancellation 0 to 23]]&lt;=23)</f>
        <v>1</v>
      </c>
    </row>
    <row r="6862" spans="1:13" x14ac:dyDescent="0.3">
      <c r="A6862" s="1">
        <v>6861</v>
      </c>
      <c r="B6862" s="1">
        <v>6</v>
      </c>
      <c r="C6862" s="2">
        <v>41212.183907387669</v>
      </c>
      <c r="D6862" s="2">
        <v>41272.183333333334</v>
      </c>
      <c r="E6862" s="1">
        <v>24</v>
      </c>
      <c r="F6862" s="2">
        <v>41213.751041517491</v>
      </c>
      <c r="G6862" s="1">
        <v>0</v>
      </c>
      <c r="H6862" s="32">
        <f>IFERROR(HOUR(Table1[[#This Row],[Cancel Date/time]])+MINUTE(Table1[[#This Row],[Cancel Date/time]])/60,"not cancelled")</f>
        <v>18.016666666666666</v>
      </c>
      <c r="I6862" s="47">
        <f>IFERROR(ROUND(Table1[[#This Row],[cancellation time decimal]],0),"not cancelled")</f>
        <v>18</v>
      </c>
      <c r="J6862" s="10">
        <f>IFERROR(MOD(Table1[[#This Row],[cancellation hour rounded]],24),"not cancelled")</f>
        <v>18</v>
      </c>
      <c r="K6862" s="32">
        <f>1/Table1[[#This Row],[Duration (Time between doses '[in hours'])]]</f>
        <v>4.1666666666666664E-2</v>
      </c>
      <c r="L6862" s="33">
        <f>Table1[[#This Row],[number doses per hour]]*INDEX(Table2[price per dose],Table1[[#This Row],[Drug ID]])</f>
        <v>0.35218749999999999</v>
      </c>
      <c r="M6862" s="11" t="b">
        <f>AND(Table1[[#This Row],[hour of cancellation 0 to 23]]&gt;=0,Table1[[#This Row],[hour of cancellation 0 to 23]]&lt;=23)</f>
        <v>1</v>
      </c>
    </row>
    <row r="6863" spans="1:13" x14ac:dyDescent="0.3">
      <c r="A6863" s="1">
        <v>6862</v>
      </c>
      <c r="B6863" s="1">
        <v>1</v>
      </c>
      <c r="C6863" s="2">
        <v>41212.272792994518</v>
      </c>
      <c r="D6863" s="2">
        <v>41272.272222222222</v>
      </c>
      <c r="E6863" s="1">
        <v>12</v>
      </c>
      <c r="F6863" s="2">
        <v>41213.456689157203</v>
      </c>
      <c r="G6863" s="1">
        <v>0</v>
      </c>
      <c r="H6863" s="32">
        <f>IFERROR(HOUR(Table1[[#This Row],[Cancel Date/time]])+MINUTE(Table1[[#This Row],[Cancel Date/time]])/60,"not cancelled")</f>
        <v>10.95</v>
      </c>
      <c r="I6863" s="47">
        <f>IFERROR(ROUND(Table1[[#This Row],[cancellation time decimal]],0),"not cancelled")</f>
        <v>11</v>
      </c>
      <c r="J6863" s="10">
        <f>IFERROR(MOD(Table1[[#This Row],[cancellation hour rounded]],24),"not cancelled")</f>
        <v>11</v>
      </c>
      <c r="K6863" s="32">
        <f>1/Table1[[#This Row],[Duration (Time between doses '[in hours'])]]</f>
        <v>8.3333333333333329E-2</v>
      </c>
      <c r="L6863" s="33">
        <f>Table1[[#This Row],[number doses per hour]]*INDEX(Table2[price per dose],Table1[[#This Row],[Drug ID]])</f>
        <v>0.56619444444444444</v>
      </c>
      <c r="M6863" s="11" t="b">
        <f>AND(Table1[[#This Row],[hour of cancellation 0 to 23]]&gt;=0,Table1[[#This Row],[hour of cancellation 0 to 23]]&lt;=23)</f>
        <v>1</v>
      </c>
    </row>
    <row r="6864" spans="1:13" x14ac:dyDescent="0.3">
      <c r="A6864" s="1">
        <v>6863</v>
      </c>
      <c r="B6864" s="1">
        <v>2</v>
      </c>
      <c r="C6864" s="2">
        <v>41212.266360432666</v>
      </c>
      <c r="D6864" s="2">
        <v>41272.265972222223</v>
      </c>
      <c r="E6864" s="1">
        <v>10</v>
      </c>
      <c r="F6864" s="2">
        <v>41214.439097485862</v>
      </c>
      <c r="G6864" s="1">
        <v>0</v>
      </c>
      <c r="H6864" s="32">
        <f>IFERROR(HOUR(Table1[[#This Row],[Cancel Date/time]])+MINUTE(Table1[[#This Row],[Cancel Date/time]])/60,"not cancelled")</f>
        <v>10.533333333333333</v>
      </c>
      <c r="I6864" s="47">
        <f>IFERROR(ROUND(Table1[[#This Row],[cancellation time decimal]],0),"not cancelled")</f>
        <v>11</v>
      </c>
      <c r="J6864" s="10">
        <f>IFERROR(MOD(Table1[[#This Row],[cancellation hour rounded]],24),"not cancelled")</f>
        <v>11</v>
      </c>
      <c r="K6864" s="32">
        <f>1/Table1[[#This Row],[Duration (Time between doses '[in hours'])]]</f>
        <v>0.1</v>
      </c>
      <c r="L6864" s="33">
        <f>Table1[[#This Row],[number doses per hour]]*INDEX(Table2[price per dose],Table1[[#This Row],[Drug ID]])</f>
        <v>0.84959999999999969</v>
      </c>
      <c r="M6864" s="11" t="b">
        <f>AND(Table1[[#This Row],[hour of cancellation 0 to 23]]&gt;=0,Table1[[#This Row],[hour of cancellation 0 to 23]]&lt;=23)</f>
        <v>1</v>
      </c>
    </row>
    <row r="6865" spans="1:13" x14ac:dyDescent="0.3">
      <c r="A6865" s="1">
        <v>6864</v>
      </c>
      <c r="B6865" s="1">
        <v>2</v>
      </c>
      <c r="C6865" s="2">
        <v>41212.374209898422</v>
      </c>
      <c r="D6865" s="2">
        <v>41272.373611111114</v>
      </c>
      <c r="E6865" s="1">
        <v>10</v>
      </c>
      <c r="F6865" s="2">
        <v>41212.746381308221</v>
      </c>
      <c r="G6865" s="1">
        <v>0</v>
      </c>
      <c r="H6865" s="32">
        <f>IFERROR(HOUR(Table1[[#This Row],[Cancel Date/time]])+MINUTE(Table1[[#This Row],[Cancel Date/time]])/60,"not cancelled")</f>
        <v>17.899999999999999</v>
      </c>
      <c r="I6865" s="47">
        <f>IFERROR(ROUND(Table1[[#This Row],[cancellation time decimal]],0),"not cancelled")</f>
        <v>18</v>
      </c>
      <c r="J6865" s="10">
        <f>IFERROR(MOD(Table1[[#This Row],[cancellation hour rounded]],24),"not cancelled")</f>
        <v>18</v>
      </c>
      <c r="K6865" s="32">
        <f>1/Table1[[#This Row],[Duration (Time between doses '[in hours'])]]</f>
        <v>0.1</v>
      </c>
      <c r="L6865" s="33">
        <f>Table1[[#This Row],[number doses per hour]]*INDEX(Table2[price per dose],Table1[[#This Row],[Drug ID]])</f>
        <v>0.84959999999999969</v>
      </c>
      <c r="M6865" s="11" t="b">
        <f>AND(Table1[[#This Row],[hour of cancellation 0 to 23]]&gt;=0,Table1[[#This Row],[hour of cancellation 0 to 23]]&lt;=23)</f>
        <v>1</v>
      </c>
    </row>
    <row r="6866" spans="1:13" x14ac:dyDescent="0.3">
      <c r="A6866" s="1">
        <v>6865</v>
      </c>
      <c r="B6866" s="1">
        <v>5</v>
      </c>
      <c r="C6866" s="2">
        <v>41212.412990128862</v>
      </c>
      <c r="D6866" s="2">
        <v>41272.412499999999</v>
      </c>
      <c r="E6866" s="1">
        <v>24</v>
      </c>
      <c r="F6866" s="2">
        <v>41214.349551755549</v>
      </c>
      <c r="G6866" s="1">
        <v>0</v>
      </c>
      <c r="H6866" s="32">
        <f>IFERROR(HOUR(Table1[[#This Row],[Cancel Date/time]])+MINUTE(Table1[[#This Row],[Cancel Date/time]])/60,"not cancelled")</f>
        <v>8.3833333333333329</v>
      </c>
      <c r="I6866" s="47">
        <f>IFERROR(ROUND(Table1[[#This Row],[cancellation time decimal]],0),"not cancelled")</f>
        <v>8</v>
      </c>
      <c r="J6866" s="10">
        <f>IFERROR(MOD(Table1[[#This Row],[cancellation hour rounded]],24),"not cancelled")</f>
        <v>8</v>
      </c>
      <c r="K6866" s="32">
        <f>1/Table1[[#This Row],[Duration (Time between doses '[in hours'])]]</f>
        <v>4.1666666666666664E-2</v>
      </c>
      <c r="L6866" s="33">
        <f>Table1[[#This Row],[number doses per hour]]*INDEX(Table2[price per dose],Table1[[#This Row],[Drug ID]])</f>
        <v>0.2815833333333333</v>
      </c>
      <c r="M6866" s="11" t="b">
        <f>AND(Table1[[#This Row],[hour of cancellation 0 to 23]]&gt;=0,Table1[[#This Row],[hour of cancellation 0 to 23]]&lt;=23)</f>
        <v>1</v>
      </c>
    </row>
    <row r="6867" spans="1:13" x14ac:dyDescent="0.3">
      <c r="A6867" s="1">
        <v>6866</v>
      </c>
      <c r="B6867" s="1">
        <v>3</v>
      </c>
      <c r="C6867" s="2">
        <v>41212.443147411614</v>
      </c>
      <c r="D6867" s="2">
        <v>41272.443055555552</v>
      </c>
      <c r="E6867" s="1">
        <v>24</v>
      </c>
      <c r="F6867" s="2">
        <v>41214.455176431875</v>
      </c>
      <c r="G6867" s="1">
        <v>0</v>
      </c>
      <c r="H6867" s="32">
        <f>IFERROR(HOUR(Table1[[#This Row],[Cancel Date/time]])+MINUTE(Table1[[#This Row],[Cancel Date/time]])/60,"not cancelled")</f>
        <v>10.916666666666666</v>
      </c>
      <c r="I6867" s="47">
        <f>IFERROR(ROUND(Table1[[#This Row],[cancellation time decimal]],0),"not cancelled")</f>
        <v>11</v>
      </c>
      <c r="J6867" s="10">
        <f>IFERROR(MOD(Table1[[#This Row],[cancellation hour rounded]],24),"not cancelled")</f>
        <v>11</v>
      </c>
      <c r="K6867" s="32">
        <f>1/Table1[[#This Row],[Duration (Time between doses '[in hours'])]]</f>
        <v>4.1666666666666664E-2</v>
      </c>
      <c r="L6867" s="33">
        <f>Table1[[#This Row],[number doses per hour]]*INDEX(Table2[price per dose],Table1[[#This Row],[Drug ID]])</f>
        <v>0.18133000000000002</v>
      </c>
      <c r="M6867" s="11" t="b">
        <f>AND(Table1[[#This Row],[hour of cancellation 0 to 23]]&gt;=0,Table1[[#This Row],[hour of cancellation 0 to 23]]&lt;=23)</f>
        <v>1</v>
      </c>
    </row>
    <row r="6868" spans="1:13" x14ac:dyDescent="0.3">
      <c r="A6868" s="1">
        <v>6867</v>
      </c>
      <c r="B6868" s="1">
        <v>5</v>
      </c>
      <c r="C6868" s="2">
        <v>41212.493775161529</v>
      </c>
      <c r="D6868" s="2">
        <v>41272.493750000001</v>
      </c>
      <c r="E6868" s="1">
        <v>24</v>
      </c>
      <c r="F6868" s="2">
        <v>41216.651350402542</v>
      </c>
      <c r="G6868" s="1">
        <v>0</v>
      </c>
      <c r="H6868" s="32">
        <f>IFERROR(HOUR(Table1[[#This Row],[Cancel Date/time]])+MINUTE(Table1[[#This Row],[Cancel Date/time]])/60,"not cancelled")</f>
        <v>15.616666666666667</v>
      </c>
      <c r="I6868" s="47">
        <f>IFERROR(ROUND(Table1[[#This Row],[cancellation time decimal]],0),"not cancelled")</f>
        <v>16</v>
      </c>
      <c r="J6868" s="10">
        <f>IFERROR(MOD(Table1[[#This Row],[cancellation hour rounded]],24),"not cancelled")</f>
        <v>16</v>
      </c>
      <c r="K6868" s="32">
        <f>1/Table1[[#This Row],[Duration (Time between doses '[in hours'])]]</f>
        <v>4.1666666666666664E-2</v>
      </c>
      <c r="L6868" s="33">
        <f>Table1[[#This Row],[number doses per hour]]*INDEX(Table2[price per dose],Table1[[#This Row],[Drug ID]])</f>
        <v>0.2815833333333333</v>
      </c>
      <c r="M6868" s="11" t="b">
        <f>AND(Table1[[#This Row],[hour of cancellation 0 to 23]]&gt;=0,Table1[[#This Row],[hour of cancellation 0 to 23]]&lt;=23)</f>
        <v>1</v>
      </c>
    </row>
    <row r="6869" spans="1:13" x14ac:dyDescent="0.3">
      <c r="A6869" s="1">
        <v>6868</v>
      </c>
      <c r="B6869" s="1">
        <v>7</v>
      </c>
      <c r="C6869" s="2">
        <v>41212.488325434148</v>
      </c>
      <c r="D6869" s="2">
        <v>41272.48819444445</v>
      </c>
      <c r="E6869" s="1">
        <v>24</v>
      </c>
      <c r="F6869" s="2">
        <v>41225.187340547811</v>
      </c>
      <c r="G6869" s="1">
        <v>0</v>
      </c>
      <c r="H6869" s="32">
        <f>IFERROR(HOUR(Table1[[#This Row],[Cancel Date/time]])+MINUTE(Table1[[#This Row],[Cancel Date/time]])/60,"not cancelled")</f>
        <v>4.4833333333333334</v>
      </c>
      <c r="I6869" s="47">
        <f>IFERROR(ROUND(Table1[[#This Row],[cancellation time decimal]],0),"not cancelled")</f>
        <v>4</v>
      </c>
      <c r="J6869" s="10">
        <f>IFERROR(MOD(Table1[[#This Row],[cancellation hour rounded]],24),"not cancelled")</f>
        <v>4</v>
      </c>
      <c r="K6869" s="32">
        <f>1/Table1[[#This Row],[Duration (Time between doses '[in hours'])]]</f>
        <v>4.1666666666666664E-2</v>
      </c>
      <c r="L6869" s="33">
        <f>Table1[[#This Row],[number doses per hour]]*INDEX(Table2[price per dose],Table1[[#This Row],[Drug ID]])</f>
        <v>1.2958049999999997</v>
      </c>
      <c r="M6869" s="11" t="b">
        <f>AND(Table1[[#This Row],[hour of cancellation 0 to 23]]&gt;=0,Table1[[#This Row],[hour of cancellation 0 to 23]]&lt;=23)</f>
        <v>1</v>
      </c>
    </row>
    <row r="6870" spans="1:13" x14ac:dyDescent="0.3">
      <c r="A6870" s="1">
        <v>6869</v>
      </c>
      <c r="B6870" s="1">
        <v>3</v>
      </c>
      <c r="C6870" s="2">
        <v>41212.466119317374</v>
      </c>
      <c r="D6870" s="2">
        <v>41272.465972222228</v>
      </c>
      <c r="E6870" s="1">
        <v>24</v>
      </c>
      <c r="F6870" s="2">
        <v>41215.42012256982</v>
      </c>
      <c r="G6870" s="1">
        <v>0</v>
      </c>
      <c r="H6870" s="32">
        <f>IFERROR(HOUR(Table1[[#This Row],[Cancel Date/time]])+MINUTE(Table1[[#This Row],[Cancel Date/time]])/60,"not cancelled")</f>
        <v>10.066666666666666</v>
      </c>
      <c r="I6870" s="47">
        <f>IFERROR(ROUND(Table1[[#This Row],[cancellation time decimal]],0),"not cancelled")</f>
        <v>10</v>
      </c>
      <c r="J6870" s="10">
        <f>IFERROR(MOD(Table1[[#This Row],[cancellation hour rounded]],24),"not cancelled")</f>
        <v>10</v>
      </c>
      <c r="K6870" s="32">
        <f>1/Table1[[#This Row],[Duration (Time between doses '[in hours'])]]</f>
        <v>4.1666666666666664E-2</v>
      </c>
      <c r="L6870" s="33">
        <f>Table1[[#This Row],[number doses per hour]]*INDEX(Table2[price per dose],Table1[[#This Row],[Drug ID]])</f>
        <v>0.18133000000000002</v>
      </c>
      <c r="M6870" s="11" t="b">
        <f>AND(Table1[[#This Row],[hour of cancellation 0 to 23]]&gt;=0,Table1[[#This Row],[hour of cancellation 0 to 23]]&lt;=23)</f>
        <v>1</v>
      </c>
    </row>
    <row r="6871" spans="1:13" x14ac:dyDescent="0.3">
      <c r="A6871" s="1">
        <v>6870</v>
      </c>
      <c r="B6871" s="1">
        <v>1</v>
      </c>
      <c r="C6871" s="2">
        <v>41212.47617657185</v>
      </c>
      <c r="D6871" s="2">
        <v>41272.475694444445</v>
      </c>
      <c r="E6871" s="1">
        <v>8</v>
      </c>
      <c r="F6871" s="2">
        <v>41213.453321750741</v>
      </c>
      <c r="G6871" s="1">
        <v>0</v>
      </c>
      <c r="H6871" s="32">
        <f>IFERROR(HOUR(Table1[[#This Row],[Cancel Date/time]])+MINUTE(Table1[[#This Row],[Cancel Date/time]])/60,"not cancelled")</f>
        <v>10.866666666666667</v>
      </c>
      <c r="I6871" s="47">
        <f>IFERROR(ROUND(Table1[[#This Row],[cancellation time decimal]],0),"not cancelled")</f>
        <v>11</v>
      </c>
      <c r="J6871" s="10">
        <f>IFERROR(MOD(Table1[[#This Row],[cancellation hour rounded]],24),"not cancelled")</f>
        <v>11</v>
      </c>
      <c r="K6871" s="32">
        <f>1/Table1[[#This Row],[Duration (Time between doses '[in hours'])]]</f>
        <v>0.125</v>
      </c>
      <c r="L6871" s="33">
        <f>Table1[[#This Row],[number doses per hour]]*INDEX(Table2[price per dose],Table1[[#This Row],[Drug ID]])</f>
        <v>0.84929166666666667</v>
      </c>
      <c r="M6871" s="11" t="b">
        <f>AND(Table1[[#This Row],[hour of cancellation 0 to 23]]&gt;=0,Table1[[#This Row],[hour of cancellation 0 to 23]]&lt;=23)</f>
        <v>1</v>
      </c>
    </row>
    <row r="6872" spans="1:13" x14ac:dyDescent="0.3">
      <c r="A6872" s="1">
        <v>6871</v>
      </c>
      <c r="B6872" s="1">
        <v>7</v>
      </c>
      <c r="C6872" s="2">
        <v>41212.586378762091</v>
      </c>
      <c r="D6872" s="2">
        <v>41272.586111111115</v>
      </c>
      <c r="E6872" s="1">
        <v>24</v>
      </c>
      <c r="F6872" s="2">
        <v>41228.340659513517</v>
      </c>
      <c r="G6872" s="1">
        <v>0</v>
      </c>
      <c r="H6872" s="32">
        <f>IFERROR(HOUR(Table1[[#This Row],[Cancel Date/time]])+MINUTE(Table1[[#This Row],[Cancel Date/time]])/60,"not cancelled")</f>
        <v>8.1666666666666661</v>
      </c>
      <c r="I6872" s="47">
        <f>IFERROR(ROUND(Table1[[#This Row],[cancellation time decimal]],0),"not cancelled")</f>
        <v>8</v>
      </c>
      <c r="J6872" s="10">
        <f>IFERROR(MOD(Table1[[#This Row],[cancellation hour rounded]],24),"not cancelled")</f>
        <v>8</v>
      </c>
      <c r="K6872" s="32">
        <f>1/Table1[[#This Row],[Duration (Time between doses '[in hours'])]]</f>
        <v>4.1666666666666664E-2</v>
      </c>
      <c r="L6872" s="33">
        <f>Table1[[#This Row],[number doses per hour]]*INDEX(Table2[price per dose],Table1[[#This Row],[Drug ID]])</f>
        <v>1.2958049999999997</v>
      </c>
      <c r="M6872" s="11" t="b">
        <f>AND(Table1[[#This Row],[hour of cancellation 0 to 23]]&gt;=0,Table1[[#This Row],[hour of cancellation 0 to 23]]&lt;=23)</f>
        <v>1</v>
      </c>
    </row>
    <row r="6873" spans="1:13" x14ac:dyDescent="0.3">
      <c r="A6873" s="1">
        <v>6872</v>
      </c>
      <c r="B6873" s="1">
        <v>1</v>
      </c>
      <c r="C6873" s="2">
        <v>41212.623982362231</v>
      </c>
      <c r="D6873" s="2">
        <v>41272.623611111114</v>
      </c>
      <c r="E6873" s="1">
        <v>12</v>
      </c>
      <c r="F6873" s="2">
        <v>41213.452252345429</v>
      </c>
      <c r="G6873" s="1">
        <v>0</v>
      </c>
      <c r="H6873" s="32">
        <f>IFERROR(HOUR(Table1[[#This Row],[Cancel Date/time]])+MINUTE(Table1[[#This Row],[Cancel Date/time]])/60,"not cancelled")</f>
        <v>10.85</v>
      </c>
      <c r="I6873" s="47">
        <f>IFERROR(ROUND(Table1[[#This Row],[cancellation time decimal]],0),"not cancelled")</f>
        <v>11</v>
      </c>
      <c r="J6873" s="10">
        <f>IFERROR(MOD(Table1[[#This Row],[cancellation hour rounded]],24),"not cancelled")</f>
        <v>11</v>
      </c>
      <c r="K6873" s="32">
        <f>1/Table1[[#This Row],[Duration (Time between doses '[in hours'])]]</f>
        <v>8.3333333333333329E-2</v>
      </c>
      <c r="L6873" s="33">
        <f>Table1[[#This Row],[number doses per hour]]*INDEX(Table2[price per dose],Table1[[#This Row],[Drug ID]])</f>
        <v>0.56619444444444444</v>
      </c>
      <c r="M6873" s="11" t="b">
        <f>AND(Table1[[#This Row],[hour of cancellation 0 to 23]]&gt;=0,Table1[[#This Row],[hour of cancellation 0 to 23]]&lt;=23)</f>
        <v>1</v>
      </c>
    </row>
    <row r="6874" spans="1:13" x14ac:dyDescent="0.3">
      <c r="A6874" s="1">
        <v>6873</v>
      </c>
      <c r="B6874" s="1">
        <v>2</v>
      </c>
      <c r="C6874" s="2">
        <v>41212.595684193067</v>
      </c>
      <c r="D6874" s="2">
        <v>41272.595138888893</v>
      </c>
      <c r="E6874" s="1">
        <v>10</v>
      </c>
      <c r="F6874" s="2">
        <v>41214.659974803217</v>
      </c>
      <c r="G6874" s="1">
        <v>0</v>
      </c>
      <c r="H6874" s="32">
        <f>IFERROR(HOUR(Table1[[#This Row],[Cancel Date/time]])+MINUTE(Table1[[#This Row],[Cancel Date/time]])/60,"not cancelled")</f>
        <v>15.833333333333334</v>
      </c>
      <c r="I6874" s="47">
        <f>IFERROR(ROUND(Table1[[#This Row],[cancellation time decimal]],0),"not cancelled")</f>
        <v>16</v>
      </c>
      <c r="J6874" s="10">
        <f>IFERROR(MOD(Table1[[#This Row],[cancellation hour rounded]],24),"not cancelled")</f>
        <v>16</v>
      </c>
      <c r="K6874" s="32">
        <f>1/Table1[[#This Row],[Duration (Time between doses '[in hours'])]]</f>
        <v>0.1</v>
      </c>
      <c r="L6874" s="33">
        <f>Table1[[#This Row],[number doses per hour]]*INDEX(Table2[price per dose],Table1[[#This Row],[Drug ID]])</f>
        <v>0.84959999999999969</v>
      </c>
      <c r="M6874" s="11" t="b">
        <f>AND(Table1[[#This Row],[hour of cancellation 0 to 23]]&gt;=0,Table1[[#This Row],[hour of cancellation 0 to 23]]&lt;=23)</f>
        <v>1</v>
      </c>
    </row>
    <row r="6875" spans="1:13" hidden="1" x14ac:dyDescent="0.3">
      <c r="A6875" s="1">
        <v>6874</v>
      </c>
      <c r="B6875" s="1">
        <v>7</v>
      </c>
      <c r="C6875" s="2">
        <v>41212.692202220802</v>
      </c>
      <c r="D6875" s="2">
        <v>41215.15018834942</v>
      </c>
      <c r="E6875" s="1">
        <v>24</v>
      </c>
      <c r="F6875" s="2" t="s">
        <v>5</v>
      </c>
      <c r="G6875" s="1">
        <v>0</v>
      </c>
      <c r="H6875" s="32" t="str">
        <f>IFERROR(HOUR(Table1[[#This Row],[Cancel Date/time]])+MINUTE(Table1[[#This Row],[Cancel Date/time]])/60,"not cancelled")</f>
        <v>not cancelled</v>
      </c>
      <c r="I6875" s="47" t="str">
        <f>IFERROR(ROUND(Table1[[#This Row],[cancellation time decimal]],0),"not cancelled")</f>
        <v>not cancelled</v>
      </c>
      <c r="J6875" s="10" t="str">
        <f>IFERROR(MOD(Table1[[#This Row],[cancellation hour rounded]],24),"not cancelled")</f>
        <v>not cancelled</v>
      </c>
      <c r="K6875" s="32">
        <f>1/Table1[[#This Row],[Duration (Time between doses '[in hours'])]]</f>
        <v>4.1666666666666664E-2</v>
      </c>
      <c r="L6875" s="33">
        <f>Table1[[#This Row],[number doses per hour]]*INDEX(Table2[price per dose],Table1[[#This Row],[Drug ID]])</f>
        <v>1.2958049999999997</v>
      </c>
      <c r="M6875" s="11" t="b">
        <f>AND(Table1[[#This Row],[hour of cancellation 0 to 23]]&gt;=0,Table1[[#This Row],[hour of cancellation 0 to 23]]&lt;=23)</f>
        <v>0</v>
      </c>
    </row>
    <row r="6876" spans="1:13" x14ac:dyDescent="0.3">
      <c r="A6876" s="1">
        <v>6875</v>
      </c>
      <c r="B6876" s="1">
        <v>5</v>
      </c>
      <c r="C6876" s="2">
        <v>41212.676112355533</v>
      </c>
      <c r="D6876" s="2">
        <v>41272.675694444442</v>
      </c>
      <c r="E6876" s="1">
        <v>24</v>
      </c>
      <c r="F6876" s="2">
        <v>41216.174436432972</v>
      </c>
      <c r="G6876" s="1">
        <v>0</v>
      </c>
      <c r="H6876" s="32">
        <f>IFERROR(HOUR(Table1[[#This Row],[Cancel Date/time]])+MINUTE(Table1[[#This Row],[Cancel Date/time]])/60,"not cancelled")</f>
        <v>4.1833333333333336</v>
      </c>
      <c r="I6876" s="47">
        <f>IFERROR(ROUND(Table1[[#This Row],[cancellation time decimal]],0),"not cancelled")</f>
        <v>4</v>
      </c>
      <c r="J6876" s="10">
        <f>IFERROR(MOD(Table1[[#This Row],[cancellation hour rounded]],24),"not cancelled")</f>
        <v>4</v>
      </c>
      <c r="K6876" s="32">
        <f>1/Table1[[#This Row],[Duration (Time between doses '[in hours'])]]</f>
        <v>4.1666666666666664E-2</v>
      </c>
      <c r="L6876" s="33">
        <f>Table1[[#This Row],[number doses per hour]]*INDEX(Table2[price per dose],Table1[[#This Row],[Drug ID]])</f>
        <v>0.2815833333333333</v>
      </c>
      <c r="M6876" s="11" t="b">
        <f>AND(Table1[[#This Row],[hour of cancellation 0 to 23]]&gt;=0,Table1[[#This Row],[hour of cancellation 0 to 23]]&lt;=23)</f>
        <v>1</v>
      </c>
    </row>
    <row r="6877" spans="1:13" x14ac:dyDescent="0.3">
      <c r="A6877" s="1">
        <v>6876</v>
      </c>
      <c r="B6877" s="1">
        <v>1</v>
      </c>
      <c r="C6877" s="2">
        <v>41212.70000608285</v>
      </c>
      <c r="D6877" s="2">
        <v>41272.699999999997</v>
      </c>
      <c r="E6877" s="1">
        <v>8</v>
      </c>
      <c r="F6877" s="2">
        <v>41213.954715274085</v>
      </c>
      <c r="G6877" s="1">
        <v>0</v>
      </c>
      <c r="H6877" s="32">
        <f>IFERROR(HOUR(Table1[[#This Row],[Cancel Date/time]])+MINUTE(Table1[[#This Row],[Cancel Date/time]])/60,"not cancelled")</f>
        <v>22.9</v>
      </c>
      <c r="I6877" s="47">
        <f>IFERROR(ROUND(Table1[[#This Row],[cancellation time decimal]],0),"not cancelled")</f>
        <v>23</v>
      </c>
      <c r="J6877" s="10">
        <f>IFERROR(MOD(Table1[[#This Row],[cancellation hour rounded]],24),"not cancelled")</f>
        <v>23</v>
      </c>
      <c r="K6877" s="32">
        <f>1/Table1[[#This Row],[Duration (Time between doses '[in hours'])]]</f>
        <v>0.125</v>
      </c>
      <c r="L6877" s="33">
        <f>Table1[[#This Row],[number doses per hour]]*INDEX(Table2[price per dose],Table1[[#This Row],[Drug ID]])</f>
        <v>0.84929166666666667</v>
      </c>
      <c r="M6877" s="11" t="b">
        <f>AND(Table1[[#This Row],[hour of cancellation 0 to 23]]&gt;=0,Table1[[#This Row],[hour of cancellation 0 to 23]]&lt;=23)</f>
        <v>1</v>
      </c>
    </row>
    <row r="6878" spans="1:13" x14ac:dyDescent="0.3">
      <c r="A6878" s="1">
        <v>6877</v>
      </c>
      <c r="B6878" s="1">
        <v>1</v>
      </c>
      <c r="C6878" s="2">
        <v>41212.736306156141</v>
      </c>
      <c r="D6878" s="2">
        <v>41272.736111111117</v>
      </c>
      <c r="E6878" s="1">
        <v>8</v>
      </c>
      <c r="F6878" s="2">
        <v>41213.787412252866</v>
      </c>
      <c r="G6878" s="1">
        <v>0</v>
      </c>
      <c r="H6878" s="32">
        <f>IFERROR(HOUR(Table1[[#This Row],[Cancel Date/time]])+MINUTE(Table1[[#This Row],[Cancel Date/time]])/60,"not cancelled")</f>
        <v>18.883333333333333</v>
      </c>
      <c r="I6878" s="47">
        <f>IFERROR(ROUND(Table1[[#This Row],[cancellation time decimal]],0),"not cancelled")</f>
        <v>19</v>
      </c>
      <c r="J6878" s="10">
        <f>IFERROR(MOD(Table1[[#This Row],[cancellation hour rounded]],24),"not cancelled")</f>
        <v>19</v>
      </c>
      <c r="K6878" s="32">
        <f>1/Table1[[#This Row],[Duration (Time between doses '[in hours'])]]</f>
        <v>0.125</v>
      </c>
      <c r="L6878" s="33">
        <f>Table1[[#This Row],[number doses per hour]]*INDEX(Table2[price per dose],Table1[[#This Row],[Drug ID]])</f>
        <v>0.84929166666666667</v>
      </c>
      <c r="M6878" s="11" t="b">
        <f>AND(Table1[[#This Row],[hour of cancellation 0 to 23]]&gt;=0,Table1[[#This Row],[hour of cancellation 0 to 23]]&lt;=23)</f>
        <v>1</v>
      </c>
    </row>
    <row r="6879" spans="1:13" x14ac:dyDescent="0.3">
      <c r="A6879" s="1">
        <v>6878</v>
      </c>
      <c r="B6879" s="1">
        <v>3</v>
      </c>
      <c r="C6879" s="2">
        <v>41212.729541809182</v>
      </c>
      <c r="D6879" s="2">
        <v>41272.729166666672</v>
      </c>
      <c r="E6879" s="1">
        <v>24</v>
      </c>
      <c r="F6879" s="2">
        <v>41215.455013342696</v>
      </c>
      <c r="G6879" s="1">
        <v>0</v>
      </c>
      <c r="H6879" s="32">
        <f>IFERROR(HOUR(Table1[[#This Row],[Cancel Date/time]])+MINUTE(Table1[[#This Row],[Cancel Date/time]])/60,"not cancelled")</f>
        <v>10.916666666666666</v>
      </c>
      <c r="I6879" s="47">
        <f>IFERROR(ROUND(Table1[[#This Row],[cancellation time decimal]],0),"not cancelled")</f>
        <v>11</v>
      </c>
      <c r="J6879" s="10">
        <f>IFERROR(MOD(Table1[[#This Row],[cancellation hour rounded]],24),"not cancelled")</f>
        <v>11</v>
      </c>
      <c r="K6879" s="32">
        <f>1/Table1[[#This Row],[Duration (Time between doses '[in hours'])]]</f>
        <v>4.1666666666666664E-2</v>
      </c>
      <c r="L6879" s="33">
        <f>Table1[[#This Row],[number doses per hour]]*INDEX(Table2[price per dose],Table1[[#This Row],[Drug ID]])</f>
        <v>0.18133000000000002</v>
      </c>
      <c r="M6879" s="11" t="b">
        <f>AND(Table1[[#This Row],[hour of cancellation 0 to 23]]&gt;=0,Table1[[#This Row],[hour of cancellation 0 to 23]]&lt;=23)</f>
        <v>1</v>
      </c>
    </row>
    <row r="6880" spans="1:13" x14ac:dyDescent="0.3">
      <c r="A6880" s="1">
        <v>6879</v>
      </c>
      <c r="B6880" s="1">
        <v>3</v>
      </c>
      <c r="C6880" s="2">
        <v>41212.724274036867</v>
      </c>
      <c r="D6880" s="2">
        <v>41272.723611111112</v>
      </c>
      <c r="E6880" s="1">
        <v>24</v>
      </c>
      <c r="F6880" s="2">
        <v>41215.526282292049</v>
      </c>
      <c r="G6880" s="1">
        <v>0</v>
      </c>
      <c r="H6880" s="32">
        <f>IFERROR(HOUR(Table1[[#This Row],[Cancel Date/time]])+MINUTE(Table1[[#This Row],[Cancel Date/time]])/60,"not cancelled")</f>
        <v>12.616666666666667</v>
      </c>
      <c r="I6880" s="47">
        <f>IFERROR(ROUND(Table1[[#This Row],[cancellation time decimal]],0),"not cancelled")</f>
        <v>13</v>
      </c>
      <c r="J6880" s="10">
        <f>IFERROR(MOD(Table1[[#This Row],[cancellation hour rounded]],24),"not cancelled")</f>
        <v>13</v>
      </c>
      <c r="K6880" s="32">
        <f>1/Table1[[#This Row],[Duration (Time between doses '[in hours'])]]</f>
        <v>4.1666666666666664E-2</v>
      </c>
      <c r="L6880" s="33">
        <f>Table1[[#This Row],[number doses per hour]]*INDEX(Table2[price per dose],Table1[[#This Row],[Drug ID]])</f>
        <v>0.18133000000000002</v>
      </c>
      <c r="M6880" s="11" t="b">
        <f>AND(Table1[[#This Row],[hour of cancellation 0 to 23]]&gt;=0,Table1[[#This Row],[hour of cancellation 0 to 23]]&lt;=23)</f>
        <v>1</v>
      </c>
    </row>
    <row r="6881" spans="1:13" x14ac:dyDescent="0.3">
      <c r="A6881" s="1">
        <v>6880</v>
      </c>
      <c r="B6881" s="1">
        <v>8</v>
      </c>
      <c r="C6881" s="2">
        <v>41212.758764808881</v>
      </c>
      <c r="D6881" s="2">
        <v>41272.758333333331</v>
      </c>
      <c r="E6881" s="1">
        <v>3</v>
      </c>
      <c r="F6881" s="2">
        <v>41220.104946308733</v>
      </c>
      <c r="G6881" s="1">
        <v>2</v>
      </c>
      <c r="H6881" s="32">
        <f>IFERROR(HOUR(Table1[[#This Row],[Cancel Date/time]])+MINUTE(Table1[[#This Row],[Cancel Date/time]])/60,"not cancelled")</f>
        <v>2.5166666666666666</v>
      </c>
      <c r="I6881" s="47">
        <f>IFERROR(ROUND(Table1[[#This Row],[cancellation time decimal]],0),"not cancelled")</f>
        <v>3</v>
      </c>
      <c r="J6881" s="10">
        <f>IFERROR(MOD(Table1[[#This Row],[cancellation hour rounded]],24),"not cancelled")</f>
        <v>3</v>
      </c>
      <c r="K6881" s="32">
        <f>1/Table1[[#This Row],[Duration (Time between doses '[in hours'])]]</f>
        <v>0.33333333333333331</v>
      </c>
      <c r="L6881" s="33">
        <f>Table1[[#This Row],[number doses per hour]]*INDEX(Table2[price per dose],Table1[[#This Row],[Drug ID]])</f>
        <v>0.29998222222222221</v>
      </c>
      <c r="M6881" s="11" t="b">
        <f>AND(Table1[[#This Row],[hour of cancellation 0 to 23]]&gt;=0,Table1[[#This Row],[hour of cancellation 0 to 23]]&lt;=23)</f>
        <v>1</v>
      </c>
    </row>
    <row r="6882" spans="1:13" x14ac:dyDescent="0.3">
      <c r="A6882" s="1">
        <v>6881</v>
      </c>
      <c r="B6882" s="1">
        <v>1</v>
      </c>
      <c r="C6882" s="2">
        <v>41212.829953037959</v>
      </c>
      <c r="D6882" s="2">
        <v>41272.829861111109</v>
      </c>
      <c r="E6882" s="1">
        <v>8</v>
      </c>
      <c r="F6882" s="2">
        <v>41214.127215029825</v>
      </c>
      <c r="G6882" s="1">
        <v>0</v>
      </c>
      <c r="H6882" s="32">
        <f>IFERROR(HOUR(Table1[[#This Row],[Cancel Date/time]])+MINUTE(Table1[[#This Row],[Cancel Date/time]])/60,"not cancelled")</f>
        <v>3.05</v>
      </c>
      <c r="I6882" s="47">
        <f>IFERROR(ROUND(Table1[[#This Row],[cancellation time decimal]],0),"not cancelled")</f>
        <v>3</v>
      </c>
      <c r="J6882" s="10">
        <f>IFERROR(MOD(Table1[[#This Row],[cancellation hour rounded]],24),"not cancelled")</f>
        <v>3</v>
      </c>
      <c r="K6882" s="32">
        <f>1/Table1[[#This Row],[Duration (Time between doses '[in hours'])]]</f>
        <v>0.125</v>
      </c>
      <c r="L6882" s="33">
        <f>Table1[[#This Row],[number doses per hour]]*INDEX(Table2[price per dose],Table1[[#This Row],[Drug ID]])</f>
        <v>0.84929166666666667</v>
      </c>
      <c r="M6882" s="11" t="b">
        <f>AND(Table1[[#This Row],[hour of cancellation 0 to 23]]&gt;=0,Table1[[#This Row],[hour of cancellation 0 to 23]]&lt;=23)</f>
        <v>1</v>
      </c>
    </row>
    <row r="6883" spans="1:13" x14ac:dyDescent="0.3">
      <c r="A6883" s="1">
        <v>6882</v>
      </c>
      <c r="B6883" s="1">
        <v>1</v>
      </c>
      <c r="C6883" s="2">
        <v>41212.896709878623</v>
      </c>
      <c r="D6883" s="2">
        <v>41272.896527777775</v>
      </c>
      <c r="E6883" s="1">
        <v>8</v>
      </c>
      <c r="F6883" s="2">
        <v>41213.43378176332</v>
      </c>
      <c r="G6883" s="1">
        <v>0</v>
      </c>
      <c r="H6883" s="32">
        <f>IFERROR(HOUR(Table1[[#This Row],[Cancel Date/time]])+MINUTE(Table1[[#This Row],[Cancel Date/time]])/60,"not cancelled")</f>
        <v>10.4</v>
      </c>
      <c r="I6883" s="47">
        <f>IFERROR(ROUND(Table1[[#This Row],[cancellation time decimal]],0),"not cancelled")</f>
        <v>10</v>
      </c>
      <c r="J6883" s="10">
        <f>IFERROR(MOD(Table1[[#This Row],[cancellation hour rounded]],24),"not cancelled")</f>
        <v>10</v>
      </c>
      <c r="K6883" s="32">
        <f>1/Table1[[#This Row],[Duration (Time between doses '[in hours'])]]</f>
        <v>0.125</v>
      </c>
      <c r="L6883" s="33">
        <f>Table1[[#This Row],[number doses per hour]]*INDEX(Table2[price per dose],Table1[[#This Row],[Drug ID]])</f>
        <v>0.84929166666666667</v>
      </c>
      <c r="M6883" s="11" t="b">
        <f>AND(Table1[[#This Row],[hour of cancellation 0 to 23]]&gt;=0,Table1[[#This Row],[hour of cancellation 0 to 23]]&lt;=23)</f>
        <v>1</v>
      </c>
    </row>
    <row r="6884" spans="1:13" x14ac:dyDescent="0.3">
      <c r="A6884" s="1">
        <v>6883</v>
      </c>
      <c r="B6884" s="1">
        <v>1</v>
      </c>
      <c r="C6884" s="2">
        <v>41213.048190656074</v>
      </c>
      <c r="D6884" s="2">
        <v>41273.047916666663</v>
      </c>
      <c r="E6884" s="1">
        <v>8</v>
      </c>
      <c r="F6884" s="2">
        <v>41213.951755139227</v>
      </c>
      <c r="G6884" s="1">
        <v>0</v>
      </c>
      <c r="H6884" s="32">
        <f>IFERROR(HOUR(Table1[[#This Row],[Cancel Date/time]])+MINUTE(Table1[[#This Row],[Cancel Date/time]])/60,"not cancelled")</f>
        <v>22.833333333333332</v>
      </c>
      <c r="I6884" s="47">
        <f>IFERROR(ROUND(Table1[[#This Row],[cancellation time decimal]],0),"not cancelled")</f>
        <v>23</v>
      </c>
      <c r="J6884" s="10">
        <f>IFERROR(MOD(Table1[[#This Row],[cancellation hour rounded]],24),"not cancelled")</f>
        <v>23</v>
      </c>
      <c r="K6884" s="32">
        <f>1/Table1[[#This Row],[Duration (Time between doses '[in hours'])]]</f>
        <v>0.125</v>
      </c>
      <c r="L6884" s="33">
        <f>Table1[[#This Row],[number doses per hour]]*INDEX(Table2[price per dose],Table1[[#This Row],[Drug ID]])</f>
        <v>0.84929166666666667</v>
      </c>
      <c r="M6884" s="11" t="b">
        <f>AND(Table1[[#This Row],[hour of cancellation 0 to 23]]&gt;=0,Table1[[#This Row],[hour of cancellation 0 to 23]]&lt;=23)</f>
        <v>1</v>
      </c>
    </row>
    <row r="6885" spans="1:13" x14ac:dyDescent="0.3">
      <c r="A6885" s="1">
        <v>6884</v>
      </c>
      <c r="B6885" s="1">
        <v>3</v>
      </c>
      <c r="C6885" s="2">
        <v>41213.234253320676</v>
      </c>
      <c r="D6885" s="2">
        <v>41273.234027777777</v>
      </c>
      <c r="E6885" s="1">
        <v>24</v>
      </c>
      <c r="F6885" s="2">
        <v>41215.440653495032</v>
      </c>
      <c r="G6885" s="1">
        <v>0</v>
      </c>
      <c r="H6885" s="32">
        <f>IFERROR(HOUR(Table1[[#This Row],[Cancel Date/time]])+MINUTE(Table1[[#This Row],[Cancel Date/time]])/60,"not cancelled")</f>
        <v>10.566666666666666</v>
      </c>
      <c r="I6885" s="47">
        <f>IFERROR(ROUND(Table1[[#This Row],[cancellation time decimal]],0),"not cancelled")</f>
        <v>11</v>
      </c>
      <c r="J6885" s="10">
        <f>IFERROR(MOD(Table1[[#This Row],[cancellation hour rounded]],24),"not cancelled")</f>
        <v>11</v>
      </c>
      <c r="K6885" s="32">
        <f>1/Table1[[#This Row],[Duration (Time between doses '[in hours'])]]</f>
        <v>4.1666666666666664E-2</v>
      </c>
      <c r="L6885" s="33">
        <f>Table1[[#This Row],[number doses per hour]]*INDEX(Table2[price per dose],Table1[[#This Row],[Drug ID]])</f>
        <v>0.18133000000000002</v>
      </c>
      <c r="M6885" s="11" t="b">
        <f>AND(Table1[[#This Row],[hour of cancellation 0 to 23]]&gt;=0,Table1[[#This Row],[hour of cancellation 0 to 23]]&lt;=23)</f>
        <v>1</v>
      </c>
    </row>
    <row r="6886" spans="1:13" x14ac:dyDescent="0.3">
      <c r="A6886" s="1">
        <v>6885</v>
      </c>
      <c r="B6886" s="1">
        <v>1</v>
      </c>
      <c r="C6886" s="2">
        <v>41213.267271678589</v>
      </c>
      <c r="D6886" s="2">
        <v>41273.26666666667</v>
      </c>
      <c r="E6886" s="1">
        <v>8</v>
      </c>
      <c r="F6886" s="2">
        <v>41214.619062410442</v>
      </c>
      <c r="G6886" s="1">
        <v>0</v>
      </c>
      <c r="H6886" s="32">
        <f>IFERROR(HOUR(Table1[[#This Row],[Cancel Date/time]])+MINUTE(Table1[[#This Row],[Cancel Date/time]])/60,"not cancelled")</f>
        <v>14.85</v>
      </c>
      <c r="I6886" s="47">
        <f>IFERROR(ROUND(Table1[[#This Row],[cancellation time decimal]],0),"not cancelled")</f>
        <v>15</v>
      </c>
      <c r="J6886" s="10">
        <f>IFERROR(MOD(Table1[[#This Row],[cancellation hour rounded]],24),"not cancelled")</f>
        <v>15</v>
      </c>
      <c r="K6886" s="32">
        <f>1/Table1[[#This Row],[Duration (Time between doses '[in hours'])]]</f>
        <v>0.125</v>
      </c>
      <c r="L6886" s="33">
        <f>Table1[[#This Row],[number doses per hour]]*INDEX(Table2[price per dose],Table1[[#This Row],[Drug ID]])</f>
        <v>0.84929166666666667</v>
      </c>
      <c r="M6886" s="11" t="b">
        <f>AND(Table1[[#This Row],[hour of cancellation 0 to 23]]&gt;=0,Table1[[#This Row],[hour of cancellation 0 to 23]]&lt;=23)</f>
        <v>1</v>
      </c>
    </row>
    <row r="6887" spans="1:13" hidden="1" x14ac:dyDescent="0.3">
      <c r="A6887" s="1">
        <v>6886</v>
      </c>
      <c r="B6887" s="1">
        <v>1</v>
      </c>
      <c r="C6887" s="2">
        <v>41213.342460734522</v>
      </c>
      <c r="D6887" s="2">
        <v>41215.550486389773</v>
      </c>
      <c r="E6887" s="1">
        <v>8</v>
      </c>
      <c r="F6887" s="2" t="s">
        <v>5</v>
      </c>
      <c r="G6887" s="1">
        <v>0</v>
      </c>
      <c r="H6887" s="32" t="str">
        <f>IFERROR(HOUR(Table1[[#This Row],[Cancel Date/time]])+MINUTE(Table1[[#This Row],[Cancel Date/time]])/60,"not cancelled")</f>
        <v>not cancelled</v>
      </c>
      <c r="I6887" s="47" t="str">
        <f>IFERROR(ROUND(Table1[[#This Row],[cancellation time decimal]],0),"not cancelled")</f>
        <v>not cancelled</v>
      </c>
      <c r="J6887" s="10" t="str">
        <f>IFERROR(MOD(Table1[[#This Row],[cancellation hour rounded]],24),"not cancelled")</f>
        <v>not cancelled</v>
      </c>
      <c r="K6887" s="32">
        <f>1/Table1[[#This Row],[Duration (Time between doses '[in hours'])]]</f>
        <v>0.125</v>
      </c>
      <c r="L6887" s="33">
        <f>Table1[[#This Row],[number doses per hour]]*INDEX(Table2[price per dose],Table1[[#This Row],[Drug ID]])</f>
        <v>0.84929166666666667</v>
      </c>
      <c r="M6887" s="11" t="b">
        <f>AND(Table1[[#This Row],[hour of cancellation 0 to 23]]&gt;=0,Table1[[#This Row],[hour of cancellation 0 to 23]]&lt;=23)</f>
        <v>0</v>
      </c>
    </row>
    <row r="6888" spans="1:13" x14ac:dyDescent="0.3">
      <c r="A6888" s="1">
        <v>6887</v>
      </c>
      <c r="B6888" s="1">
        <v>2</v>
      </c>
      <c r="C6888" s="2">
        <v>41213.372526801802</v>
      </c>
      <c r="D6888" s="2">
        <v>41273.372222222228</v>
      </c>
      <c r="E6888" s="1">
        <v>10</v>
      </c>
      <c r="F6888" s="2">
        <v>41214.738103974305</v>
      </c>
      <c r="G6888" s="1">
        <v>0</v>
      </c>
      <c r="H6888" s="32">
        <f>IFERROR(HOUR(Table1[[#This Row],[Cancel Date/time]])+MINUTE(Table1[[#This Row],[Cancel Date/time]])/60,"not cancelled")</f>
        <v>17.7</v>
      </c>
      <c r="I6888" s="47">
        <f>IFERROR(ROUND(Table1[[#This Row],[cancellation time decimal]],0),"not cancelled")</f>
        <v>18</v>
      </c>
      <c r="J6888" s="10">
        <f>IFERROR(MOD(Table1[[#This Row],[cancellation hour rounded]],24),"not cancelled")</f>
        <v>18</v>
      </c>
      <c r="K6888" s="32">
        <f>1/Table1[[#This Row],[Duration (Time between doses '[in hours'])]]</f>
        <v>0.1</v>
      </c>
      <c r="L6888" s="33">
        <f>Table1[[#This Row],[number doses per hour]]*INDEX(Table2[price per dose],Table1[[#This Row],[Drug ID]])</f>
        <v>0.84959999999999969</v>
      </c>
      <c r="M6888" s="11" t="b">
        <f>AND(Table1[[#This Row],[hour of cancellation 0 to 23]]&gt;=0,Table1[[#This Row],[hour of cancellation 0 to 23]]&lt;=23)</f>
        <v>1</v>
      </c>
    </row>
    <row r="6889" spans="1:13" hidden="1" x14ac:dyDescent="0.3">
      <c r="A6889" s="1">
        <v>6888</v>
      </c>
      <c r="B6889" s="1">
        <v>4</v>
      </c>
      <c r="C6889" s="2">
        <v>41213.370547752129</v>
      </c>
      <c r="D6889" s="2">
        <v>41216.370081943387</v>
      </c>
      <c r="E6889" s="1">
        <v>12</v>
      </c>
      <c r="F6889" s="2" t="s">
        <v>5</v>
      </c>
      <c r="G6889" s="1">
        <v>0</v>
      </c>
      <c r="H6889" s="32" t="str">
        <f>IFERROR(HOUR(Table1[[#This Row],[Cancel Date/time]])+MINUTE(Table1[[#This Row],[Cancel Date/time]])/60,"not cancelled")</f>
        <v>not cancelled</v>
      </c>
      <c r="I6889" s="47" t="str">
        <f>IFERROR(ROUND(Table1[[#This Row],[cancellation time decimal]],0),"not cancelled")</f>
        <v>not cancelled</v>
      </c>
      <c r="J6889" s="10" t="str">
        <f>IFERROR(MOD(Table1[[#This Row],[cancellation hour rounded]],24),"not cancelled")</f>
        <v>not cancelled</v>
      </c>
      <c r="K6889" s="32">
        <f>1/Table1[[#This Row],[Duration (Time between doses '[in hours'])]]</f>
        <v>8.3333333333333329E-2</v>
      </c>
      <c r="L6889" s="33">
        <f>Table1[[#This Row],[number doses per hour]]*INDEX(Table2[price per dose],Table1[[#This Row],[Drug ID]])</f>
        <v>1.448055119047619</v>
      </c>
      <c r="M6889" s="11" t="b">
        <f>AND(Table1[[#This Row],[hour of cancellation 0 to 23]]&gt;=0,Table1[[#This Row],[hour of cancellation 0 to 23]]&lt;=23)</f>
        <v>0</v>
      </c>
    </row>
    <row r="6890" spans="1:13" x14ac:dyDescent="0.3">
      <c r="A6890" s="1">
        <v>6889</v>
      </c>
      <c r="B6890" s="1">
        <v>3</v>
      </c>
      <c r="C6890" s="2">
        <v>41213.371317008554</v>
      </c>
      <c r="D6890" s="2">
        <v>41273.370833333334</v>
      </c>
      <c r="E6890" s="1">
        <v>24</v>
      </c>
      <c r="F6890" s="2">
        <v>41215.452541360202</v>
      </c>
      <c r="G6890" s="1">
        <v>0</v>
      </c>
      <c r="H6890" s="32">
        <f>IFERROR(HOUR(Table1[[#This Row],[Cancel Date/time]])+MINUTE(Table1[[#This Row],[Cancel Date/time]])/60,"not cancelled")</f>
        <v>10.85</v>
      </c>
      <c r="I6890" s="47">
        <f>IFERROR(ROUND(Table1[[#This Row],[cancellation time decimal]],0),"not cancelled")</f>
        <v>11</v>
      </c>
      <c r="J6890" s="10">
        <f>IFERROR(MOD(Table1[[#This Row],[cancellation hour rounded]],24),"not cancelled")</f>
        <v>11</v>
      </c>
      <c r="K6890" s="32">
        <f>1/Table1[[#This Row],[Duration (Time between doses '[in hours'])]]</f>
        <v>4.1666666666666664E-2</v>
      </c>
      <c r="L6890" s="33">
        <f>Table1[[#This Row],[number doses per hour]]*INDEX(Table2[price per dose],Table1[[#This Row],[Drug ID]])</f>
        <v>0.18133000000000002</v>
      </c>
      <c r="M6890" s="11" t="b">
        <f>AND(Table1[[#This Row],[hour of cancellation 0 to 23]]&gt;=0,Table1[[#This Row],[hour of cancellation 0 to 23]]&lt;=23)</f>
        <v>1</v>
      </c>
    </row>
    <row r="6891" spans="1:13" hidden="1" x14ac:dyDescent="0.3">
      <c r="A6891" s="1">
        <v>6890</v>
      </c>
      <c r="B6891" s="1">
        <v>1</v>
      </c>
      <c r="C6891" s="2">
        <v>41213.365710168735</v>
      </c>
      <c r="D6891" s="2">
        <v>41216.823617711161</v>
      </c>
      <c r="E6891" s="1">
        <v>8</v>
      </c>
      <c r="F6891" s="2" t="s">
        <v>5</v>
      </c>
      <c r="G6891" s="1">
        <v>0</v>
      </c>
      <c r="H6891" s="32" t="str">
        <f>IFERROR(HOUR(Table1[[#This Row],[Cancel Date/time]])+MINUTE(Table1[[#This Row],[Cancel Date/time]])/60,"not cancelled")</f>
        <v>not cancelled</v>
      </c>
      <c r="I6891" s="47" t="str">
        <f>IFERROR(ROUND(Table1[[#This Row],[cancellation time decimal]],0),"not cancelled")</f>
        <v>not cancelled</v>
      </c>
      <c r="J6891" s="10" t="str">
        <f>IFERROR(MOD(Table1[[#This Row],[cancellation hour rounded]],24),"not cancelled")</f>
        <v>not cancelled</v>
      </c>
      <c r="K6891" s="32">
        <f>1/Table1[[#This Row],[Duration (Time between doses '[in hours'])]]</f>
        <v>0.125</v>
      </c>
      <c r="L6891" s="33">
        <f>Table1[[#This Row],[number doses per hour]]*INDEX(Table2[price per dose],Table1[[#This Row],[Drug ID]])</f>
        <v>0.84929166666666667</v>
      </c>
      <c r="M6891" s="11" t="b">
        <f>AND(Table1[[#This Row],[hour of cancellation 0 to 23]]&gt;=0,Table1[[#This Row],[hour of cancellation 0 to 23]]&lt;=23)</f>
        <v>0</v>
      </c>
    </row>
    <row r="6892" spans="1:13" x14ac:dyDescent="0.3">
      <c r="A6892" s="1">
        <v>6891</v>
      </c>
      <c r="B6892" s="1">
        <v>2</v>
      </c>
      <c r="C6892" s="2">
        <v>41213.431556713622</v>
      </c>
      <c r="D6892" s="2">
        <v>41273.431249999994</v>
      </c>
      <c r="E6892" s="1">
        <v>10</v>
      </c>
      <c r="F6892" s="2">
        <v>41214.515993210029</v>
      </c>
      <c r="G6892" s="1">
        <v>0</v>
      </c>
      <c r="H6892" s="32">
        <f>IFERROR(HOUR(Table1[[#This Row],[Cancel Date/time]])+MINUTE(Table1[[#This Row],[Cancel Date/time]])/60,"not cancelled")</f>
        <v>12.383333333333333</v>
      </c>
      <c r="I6892" s="47">
        <f>IFERROR(ROUND(Table1[[#This Row],[cancellation time decimal]],0),"not cancelled")</f>
        <v>12</v>
      </c>
      <c r="J6892" s="10">
        <f>IFERROR(MOD(Table1[[#This Row],[cancellation hour rounded]],24),"not cancelled")</f>
        <v>12</v>
      </c>
      <c r="K6892" s="32">
        <f>1/Table1[[#This Row],[Duration (Time between doses '[in hours'])]]</f>
        <v>0.1</v>
      </c>
      <c r="L6892" s="33">
        <f>Table1[[#This Row],[number doses per hour]]*INDEX(Table2[price per dose],Table1[[#This Row],[Drug ID]])</f>
        <v>0.84959999999999969</v>
      </c>
      <c r="M6892" s="11" t="b">
        <f>AND(Table1[[#This Row],[hour of cancellation 0 to 23]]&gt;=0,Table1[[#This Row],[hour of cancellation 0 to 23]]&lt;=23)</f>
        <v>1</v>
      </c>
    </row>
    <row r="6893" spans="1:13" hidden="1" x14ac:dyDescent="0.3">
      <c r="A6893" s="1">
        <v>6892</v>
      </c>
      <c r="B6893" s="1">
        <v>7</v>
      </c>
      <c r="C6893" s="2">
        <v>41213.509591863985</v>
      </c>
      <c r="D6893" s="2">
        <v>41217.675694444442</v>
      </c>
      <c r="E6893" s="1">
        <v>24</v>
      </c>
      <c r="F6893" s="2" t="s">
        <v>5</v>
      </c>
      <c r="G6893" s="1">
        <v>0</v>
      </c>
      <c r="H6893" s="32" t="str">
        <f>IFERROR(HOUR(Table1[[#This Row],[Cancel Date/time]])+MINUTE(Table1[[#This Row],[Cancel Date/time]])/60,"not cancelled")</f>
        <v>not cancelled</v>
      </c>
      <c r="I6893" s="47" t="str">
        <f>IFERROR(ROUND(Table1[[#This Row],[cancellation time decimal]],0),"not cancelled")</f>
        <v>not cancelled</v>
      </c>
      <c r="J6893" s="10" t="str">
        <f>IFERROR(MOD(Table1[[#This Row],[cancellation hour rounded]],24),"not cancelled")</f>
        <v>not cancelled</v>
      </c>
      <c r="K6893" s="32">
        <f>1/Table1[[#This Row],[Duration (Time between doses '[in hours'])]]</f>
        <v>4.1666666666666664E-2</v>
      </c>
      <c r="L6893" s="33">
        <f>Table1[[#This Row],[number doses per hour]]*INDEX(Table2[price per dose],Table1[[#This Row],[Drug ID]])</f>
        <v>1.2958049999999997</v>
      </c>
      <c r="M6893" s="11" t="b">
        <f>AND(Table1[[#This Row],[hour of cancellation 0 to 23]]&gt;=0,Table1[[#This Row],[hour of cancellation 0 to 23]]&lt;=23)</f>
        <v>0</v>
      </c>
    </row>
    <row r="6894" spans="1:13" x14ac:dyDescent="0.3">
      <c r="A6894" s="1">
        <v>6893</v>
      </c>
      <c r="B6894" s="1">
        <v>2</v>
      </c>
      <c r="C6894" s="2">
        <v>41213.592911930893</v>
      </c>
      <c r="D6894" s="2">
        <v>41273.592361111114</v>
      </c>
      <c r="E6894" s="1">
        <v>10</v>
      </c>
      <c r="F6894" s="2">
        <v>41214.626598251634</v>
      </c>
      <c r="G6894" s="1">
        <v>0</v>
      </c>
      <c r="H6894" s="32">
        <f>IFERROR(HOUR(Table1[[#This Row],[Cancel Date/time]])+MINUTE(Table1[[#This Row],[Cancel Date/time]])/60,"not cancelled")</f>
        <v>15.033333333333333</v>
      </c>
      <c r="I6894" s="47">
        <f>IFERROR(ROUND(Table1[[#This Row],[cancellation time decimal]],0),"not cancelled")</f>
        <v>15</v>
      </c>
      <c r="J6894" s="10">
        <f>IFERROR(MOD(Table1[[#This Row],[cancellation hour rounded]],24),"not cancelled")</f>
        <v>15</v>
      </c>
      <c r="K6894" s="32">
        <f>1/Table1[[#This Row],[Duration (Time between doses '[in hours'])]]</f>
        <v>0.1</v>
      </c>
      <c r="L6894" s="33">
        <f>Table1[[#This Row],[number doses per hour]]*INDEX(Table2[price per dose],Table1[[#This Row],[Drug ID]])</f>
        <v>0.84959999999999969</v>
      </c>
      <c r="M6894" s="11" t="b">
        <f>AND(Table1[[#This Row],[hour of cancellation 0 to 23]]&gt;=0,Table1[[#This Row],[hour of cancellation 0 to 23]]&lt;=23)</f>
        <v>1</v>
      </c>
    </row>
    <row r="6895" spans="1:13" x14ac:dyDescent="0.3">
      <c r="A6895" s="1">
        <v>6894</v>
      </c>
      <c r="B6895" s="1">
        <v>1</v>
      </c>
      <c r="C6895" s="2">
        <v>41213.593649445946</v>
      </c>
      <c r="D6895" s="2">
        <v>41273.593055555561</v>
      </c>
      <c r="E6895" s="1">
        <v>8</v>
      </c>
      <c r="F6895" s="2">
        <v>41214.558565059378</v>
      </c>
      <c r="G6895" s="1">
        <v>0</v>
      </c>
      <c r="H6895" s="32">
        <f>IFERROR(HOUR(Table1[[#This Row],[Cancel Date/time]])+MINUTE(Table1[[#This Row],[Cancel Date/time]])/60,"not cancelled")</f>
        <v>13.4</v>
      </c>
      <c r="I6895" s="47">
        <f>IFERROR(ROUND(Table1[[#This Row],[cancellation time decimal]],0),"not cancelled")</f>
        <v>13</v>
      </c>
      <c r="J6895" s="10">
        <f>IFERROR(MOD(Table1[[#This Row],[cancellation hour rounded]],24),"not cancelled")</f>
        <v>13</v>
      </c>
      <c r="K6895" s="32">
        <f>1/Table1[[#This Row],[Duration (Time between doses '[in hours'])]]</f>
        <v>0.125</v>
      </c>
      <c r="L6895" s="33">
        <f>Table1[[#This Row],[number doses per hour]]*INDEX(Table2[price per dose],Table1[[#This Row],[Drug ID]])</f>
        <v>0.84929166666666667</v>
      </c>
      <c r="M6895" s="11" t="b">
        <f>AND(Table1[[#This Row],[hour of cancellation 0 to 23]]&gt;=0,Table1[[#This Row],[hour of cancellation 0 to 23]]&lt;=23)</f>
        <v>1</v>
      </c>
    </row>
    <row r="6896" spans="1:13" x14ac:dyDescent="0.3">
      <c r="A6896" s="1">
        <v>6895</v>
      </c>
      <c r="B6896" s="1">
        <v>8</v>
      </c>
      <c r="C6896" s="2">
        <v>41213.591504103963</v>
      </c>
      <c r="D6896" s="2">
        <v>41273.590972222228</v>
      </c>
      <c r="E6896" s="1">
        <v>3</v>
      </c>
      <c r="F6896" s="2">
        <v>41220.695916346413</v>
      </c>
      <c r="G6896" s="1">
        <v>1</v>
      </c>
      <c r="H6896" s="32">
        <f>IFERROR(HOUR(Table1[[#This Row],[Cancel Date/time]])+MINUTE(Table1[[#This Row],[Cancel Date/time]])/60,"not cancelled")</f>
        <v>16.7</v>
      </c>
      <c r="I6896" s="47">
        <f>IFERROR(ROUND(Table1[[#This Row],[cancellation time decimal]],0),"not cancelled")</f>
        <v>17</v>
      </c>
      <c r="J6896" s="10">
        <f>IFERROR(MOD(Table1[[#This Row],[cancellation hour rounded]],24),"not cancelled")</f>
        <v>17</v>
      </c>
      <c r="K6896" s="32">
        <f>1/Table1[[#This Row],[Duration (Time between doses '[in hours'])]]</f>
        <v>0.33333333333333331</v>
      </c>
      <c r="L6896" s="33">
        <f>Table1[[#This Row],[number doses per hour]]*INDEX(Table2[price per dose],Table1[[#This Row],[Drug ID]])</f>
        <v>0.29998222222222221</v>
      </c>
      <c r="M6896" s="11" t="b">
        <f>AND(Table1[[#This Row],[hour of cancellation 0 to 23]]&gt;=0,Table1[[#This Row],[hour of cancellation 0 to 23]]&lt;=23)</f>
        <v>1</v>
      </c>
    </row>
    <row r="6897" spans="1:13" x14ac:dyDescent="0.3">
      <c r="A6897" s="1">
        <v>6896</v>
      </c>
      <c r="B6897" s="1">
        <v>1</v>
      </c>
      <c r="C6897" s="2">
        <v>41213.703187457293</v>
      </c>
      <c r="D6897" s="2">
        <v>41273.702777777777</v>
      </c>
      <c r="E6897" s="1">
        <v>8</v>
      </c>
      <c r="F6897" s="2">
        <v>41214.65804711431</v>
      </c>
      <c r="G6897" s="1">
        <v>0</v>
      </c>
      <c r="H6897" s="32">
        <f>IFERROR(HOUR(Table1[[#This Row],[Cancel Date/time]])+MINUTE(Table1[[#This Row],[Cancel Date/time]])/60,"not cancelled")</f>
        <v>15.783333333333333</v>
      </c>
      <c r="I6897" s="47">
        <f>IFERROR(ROUND(Table1[[#This Row],[cancellation time decimal]],0),"not cancelled")</f>
        <v>16</v>
      </c>
      <c r="J6897" s="10">
        <f>IFERROR(MOD(Table1[[#This Row],[cancellation hour rounded]],24),"not cancelled")</f>
        <v>16</v>
      </c>
      <c r="K6897" s="32">
        <f>1/Table1[[#This Row],[Duration (Time between doses '[in hours'])]]</f>
        <v>0.125</v>
      </c>
      <c r="L6897" s="33">
        <f>Table1[[#This Row],[number doses per hour]]*INDEX(Table2[price per dose],Table1[[#This Row],[Drug ID]])</f>
        <v>0.84929166666666667</v>
      </c>
      <c r="M6897" s="11" t="b">
        <f>AND(Table1[[#This Row],[hour of cancellation 0 to 23]]&gt;=0,Table1[[#This Row],[hour of cancellation 0 to 23]]&lt;=23)</f>
        <v>1</v>
      </c>
    </row>
    <row r="6898" spans="1:13" x14ac:dyDescent="0.3">
      <c r="A6898" s="1">
        <v>6897</v>
      </c>
      <c r="B6898" s="1">
        <v>1</v>
      </c>
      <c r="C6898" s="2">
        <v>41213.687703749601</v>
      </c>
      <c r="D6898" s="2">
        <v>41273.6875</v>
      </c>
      <c r="E6898" s="1">
        <v>12</v>
      </c>
      <c r="F6898" s="2">
        <v>41214.318724061406</v>
      </c>
      <c r="G6898" s="1">
        <v>0</v>
      </c>
      <c r="H6898" s="32">
        <f>IFERROR(HOUR(Table1[[#This Row],[Cancel Date/time]])+MINUTE(Table1[[#This Row],[Cancel Date/time]])/60,"not cancelled")</f>
        <v>7.6333333333333329</v>
      </c>
      <c r="I6898" s="47">
        <f>IFERROR(ROUND(Table1[[#This Row],[cancellation time decimal]],0),"not cancelled")</f>
        <v>8</v>
      </c>
      <c r="J6898" s="10">
        <f>IFERROR(MOD(Table1[[#This Row],[cancellation hour rounded]],24),"not cancelled")</f>
        <v>8</v>
      </c>
      <c r="K6898" s="32">
        <f>1/Table1[[#This Row],[Duration (Time between doses '[in hours'])]]</f>
        <v>8.3333333333333329E-2</v>
      </c>
      <c r="L6898" s="33">
        <f>Table1[[#This Row],[number doses per hour]]*INDEX(Table2[price per dose],Table1[[#This Row],[Drug ID]])</f>
        <v>0.56619444444444444</v>
      </c>
      <c r="M6898" s="11" t="b">
        <f>AND(Table1[[#This Row],[hour of cancellation 0 to 23]]&gt;=0,Table1[[#This Row],[hour of cancellation 0 to 23]]&lt;=23)</f>
        <v>1</v>
      </c>
    </row>
    <row r="6899" spans="1:13" x14ac:dyDescent="0.3">
      <c r="A6899" s="1">
        <v>6898</v>
      </c>
      <c r="B6899" s="1">
        <v>7</v>
      </c>
      <c r="C6899" s="2">
        <v>41213.698136162893</v>
      </c>
      <c r="D6899" s="2">
        <v>41273.697916666664</v>
      </c>
      <c r="E6899" s="1">
        <v>24</v>
      </c>
      <c r="F6899" s="2">
        <v>41254.548779363184</v>
      </c>
      <c r="G6899" s="1">
        <v>1</v>
      </c>
      <c r="H6899" s="32">
        <f>IFERROR(HOUR(Table1[[#This Row],[Cancel Date/time]])+MINUTE(Table1[[#This Row],[Cancel Date/time]])/60,"not cancelled")</f>
        <v>13.166666666666666</v>
      </c>
      <c r="I6899" s="47">
        <f>IFERROR(ROUND(Table1[[#This Row],[cancellation time decimal]],0),"not cancelled")</f>
        <v>13</v>
      </c>
      <c r="J6899" s="10">
        <f>IFERROR(MOD(Table1[[#This Row],[cancellation hour rounded]],24),"not cancelled")</f>
        <v>13</v>
      </c>
      <c r="K6899" s="32">
        <f>1/Table1[[#This Row],[Duration (Time between doses '[in hours'])]]</f>
        <v>4.1666666666666664E-2</v>
      </c>
      <c r="L6899" s="33">
        <f>Table1[[#This Row],[number doses per hour]]*INDEX(Table2[price per dose],Table1[[#This Row],[Drug ID]])</f>
        <v>1.2958049999999997</v>
      </c>
      <c r="M6899" s="11" t="b">
        <f>AND(Table1[[#This Row],[hour of cancellation 0 to 23]]&gt;=0,Table1[[#This Row],[hour of cancellation 0 to 23]]&lt;=23)</f>
        <v>1</v>
      </c>
    </row>
    <row r="6900" spans="1:13" x14ac:dyDescent="0.3">
      <c r="A6900" s="1">
        <v>6899</v>
      </c>
      <c r="B6900" s="1">
        <v>1</v>
      </c>
      <c r="C6900" s="2">
        <v>41213.752827453936</v>
      </c>
      <c r="D6900" s="2">
        <v>41273.75277777778</v>
      </c>
      <c r="E6900" s="1">
        <v>12</v>
      </c>
      <c r="F6900" s="2">
        <v>41214.319298765135</v>
      </c>
      <c r="G6900" s="1">
        <v>0</v>
      </c>
      <c r="H6900" s="32">
        <f>IFERROR(HOUR(Table1[[#This Row],[Cancel Date/time]])+MINUTE(Table1[[#This Row],[Cancel Date/time]])/60,"not cancelled")</f>
        <v>7.65</v>
      </c>
      <c r="I6900" s="47">
        <f>IFERROR(ROUND(Table1[[#This Row],[cancellation time decimal]],0),"not cancelled")</f>
        <v>8</v>
      </c>
      <c r="J6900" s="10">
        <f>IFERROR(MOD(Table1[[#This Row],[cancellation hour rounded]],24),"not cancelled")</f>
        <v>8</v>
      </c>
      <c r="K6900" s="32">
        <f>1/Table1[[#This Row],[Duration (Time between doses '[in hours'])]]</f>
        <v>8.3333333333333329E-2</v>
      </c>
      <c r="L6900" s="33">
        <f>Table1[[#This Row],[number doses per hour]]*INDEX(Table2[price per dose],Table1[[#This Row],[Drug ID]])</f>
        <v>0.56619444444444444</v>
      </c>
      <c r="M6900" s="11" t="b">
        <f>AND(Table1[[#This Row],[hour of cancellation 0 to 23]]&gt;=0,Table1[[#This Row],[hour of cancellation 0 to 23]]&lt;=23)</f>
        <v>1</v>
      </c>
    </row>
    <row r="6901" spans="1:13" x14ac:dyDescent="0.3">
      <c r="A6901" s="1">
        <v>6900</v>
      </c>
      <c r="B6901" s="1">
        <v>6</v>
      </c>
      <c r="C6901" s="2">
        <v>41213.770589388456</v>
      </c>
      <c r="D6901" s="2">
        <v>41273.770138888889</v>
      </c>
      <c r="E6901" s="1">
        <v>24</v>
      </c>
      <c r="F6901" s="2">
        <v>41218.022235970195</v>
      </c>
      <c r="G6901" s="1">
        <v>0</v>
      </c>
      <c r="H6901" s="32">
        <f>IFERROR(HOUR(Table1[[#This Row],[Cancel Date/time]])+MINUTE(Table1[[#This Row],[Cancel Date/time]])/60,"not cancelled")</f>
        <v>0.53333333333333333</v>
      </c>
      <c r="I6901" s="47">
        <f>IFERROR(ROUND(Table1[[#This Row],[cancellation time decimal]],0),"not cancelled")</f>
        <v>1</v>
      </c>
      <c r="J6901" s="10">
        <f>IFERROR(MOD(Table1[[#This Row],[cancellation hour rounded]],24),"not cancelled")</f>
        <v>1</v>
      </c>
      <c r="K6901" s="32">
        <f>1/Table1[[#This Row],[Duration (Time between doses '[in hours'])]]</f>
        <v>4.1666666666666664E-2</v>
      </c>
      <c r="L6901" s="33">
        <f>Table1[[#This Row],[number doses per hour]]*INDEX(Table2[price per dose],Table1[[#This Row],[Drug ID]])</f>
        <v>0.35218749999999999</v>
      </c>
      <c r="M6901" s="11" t="b">
        <f>AND(Table1[[#This Row],[hour of cancellation 0 to 23]]&gt;=0,Table1[[#This Row],[hour of cancellation 0 to 23]]&lt;=23)</f>
        <v>1</v>
      </c>
    </row>
    <row r="6902" spans="1:13" hidden="1" x14ac:dyDescent="0.3">
      <c r="A6902" s="1">
        <v>6901</v>
      </c>
      <c r="B6902" s="1">
        <v>1</v>
      </c>
      <c r="C6902" s="2">
        <v>41213.875557242369</v>
      </c>
      <c r="D6902" s="2">
        <v>41218.250095228294</v>
      </c>
      <c r="E6902" s="1">
        <v>8</v>
      </c>
      <c r="F6902" s="2" t="s">
        <v>5</v>
      </c>
      <c r="G6902" s="1">
        <v>0</v>
      </c>
      <c r="H6902" s="32" t="str">
        <f>IFERROR(HOUR(Table1[[#This Row],[Cancel Date/time]])+MINUTE(Table1[[#This Row],[Cancel Date/time]])/60,"not cancelled")</f>
        <v>not cancelled</v>
      </c>
      <c r="I6902" s="47" t="str">
        <f>IFERROR(ROUND(Table1[[#This Row],[cancellation time decimal]],0),"not cancelled")</f>
        <v>not cancelled</v>
      </c>
      <c r="J6902" s="10" t="str">
        <f>IFERROR(MOD(Table1[[#This Row],[cancellation hour rounded]],24),"not cancelled")</f>
        <v>not cancelled</v>
      </c>
      <c r="K6902" s="32">
        <f>1/Table1[[#This Row],[Duration (Time between doses '[in hours'])]]</f>
        <v>0.125</v>
      </c>
      <c r="L6902" s="33">
        <f>Table1[[#This Row],[number doses per hour]]*INDEX(Table2[price per dose],Table1[[#This Row],[Drug ID]])</f>
        <v>0.84929166666666667</v>
      </c>
      <c r="M6902" s="11" t="b">
        <f>AND(Table1[[#This Row],[hour of cancellation 0 to 23]]&gt;=0,Table1[[#This Row],[hour of cancellation 0 to 23]]&lt;=23)</f>
        <v>0</v>
      </c>
    </row>
    <row r="6903" spans="1:13" x14ac:dyDescent="0.3">
      <c r="A6903" s="1">
        <v>6902</v>
      </c>
      <c r="B6903" s="1">
        <v>10</v>
      </c>
      <c r="C6903" s="2">
        <v>41214.330814229346</v>
      </c>
      <c r="D6903" s="2">
        <v>41274.330555555556</v>
      </c>
      <c r="E6903" s="1">
        <v>1</v>
      </c>
      <c r="F6903" s="2">
        <v>41221.676816859304</v>
      </c>
      <c r="G6903" s="1">
        <v>4</v>
      </c>
      <c r="H6903" s="32">
        <f>IFERROR(HOUR(Table1[[#This Row],[Cancel Date/time]])+MINUTE(Table1[[#This Row],[Cancel Date/time]])/60,"not cancelled")</f>
        <v>16.233333333333334</v>
      </c>
      <c r="I6903" s="47">
        <f>IFERROR(ROUND(Table1[[#This Row],[cancellation time decimal]],0),"not cancelled")</f>
        <v>16</v>
      </c>
      <c r="J6903" s="10">
        <f>IFERROR(MOD(Table1[[#This Row],[cancellation hour rounded]],24),"not cancelled")</f>
        <v>16</v>
      </c>
      <c r="K6903" s="32">
        <f>1/Table1[[#This Row],[Duration (Time between doses '[in hours'])]]</f>
        <v>1</v>
      </c>
      <c r="L6903" s="33">
        <f>Table1[[#This Row],[number doses per hour]]*INDEX(Table2[price per dose],Table1[[#This Row],[Drug ID]])</f>
        <v>2.5716000000000001</v>
      </c>
      <c r="M6903" s="11" t="b">
        <f>AND(Table1[[#This Row],[hour of cancellation 0 to 23]]&gt;=0,Table1[[#This Row],[hour of cancellation 0 to 23]]&lt;=23)</f>
        <v>1</v>
      </c>
    </row>
    <row r="6904" spans="1:13" x14ac:dyDescent="0.3">
      <c r="A6904" s="1">
        <v>6903</v>
      </c>
      <c r="B6904" s="1">
        <v>5</v>
      </c>
      <c r="C6904" s="2">
        <v>41214.302674954153</v>
      </c>
      <c r="D6904" s="2">
        <v>41274.302083333328</v>
      </c>
      <c r="E6904" s="1">
        <v>24</v>
      </c>
      <c r="F6904" s="2">
        <v>41218.712045689157</v>
      </c>
      <c r="G6904" s="1">
        <v>0</v>
      </c>
      <c r="H6904" s="32">
        <f>IFERROR(HOUR(Table1[[#This Row],[Cancel Date/time]])+MINUTE(Table1[[#This Row],[Cancel Date/time]])/60,"not cancelled")</f>
        <v>17.083333333333332</v>
      </c>
      <c r="I6904" s="47">
        <f>IFERROR(ROUND(Table1[[#This Row],[cancellation time decimal]],0),"not cancelled")</f>
        <v>17</v>
      </c>
      <c r="J6904" s="10">
        <f>IFERROR(MOD(Table1[[#This Row],[cancellation hour rounded]],24),"not cancelled")</f>
        <v>17</v>
      </c>
      <c r="K6904" s="32">
        <f>1/Table1[[#This Row],[Duration (Time between doses '[in hours'])]]</f>
        <v>4.1666666666666664E-2</v>
      </c>
      <c r="L6904" s="33">
        <f>Table1[[#This Row],[number doses per hour]]*INDEX(Table2[price per dose],Table1[[#This Row],[Drug ID]])</f>
        <v>0.2815833333333333</v>
      </c>
      <c r="M6904" s="11" t="b">
        <f>AND(Table1[[#This Row],[hour of cancellation 0 to 23]]&gt;=0,Table1[[#This Row],[hour of cancellation 0 to 23]]&lt;=23)</f>
        <v>1</v>
      </c>
    </row>
    <row r="6905" spans="1:13" x14ac:dyDescent="0.3">
      <c r="A6905" s="1">
        <v>6904</v>
      </c>
      <c r="B6905" s="1">
        <v>5</v>
      </c>
      <c r="C6905" s="2">
        <v>41214.298146667825</v>
      </c>
      <c r="D6905" s="2">
        <v>41274.297916666663</v>
      </c>
      <c r="E6905" s="1">
        <v>24</v>
      </c>
      <c r="F6905" s="2">
        <v>41217.718057430531</v>
      </c>
      <c r="G6905" s="1">
        <v>0</v>
      </c>
      <c r="H6905" s="32">
        <f>IFERROR(HOUR(Table1[[#This Row],[Cancel Date/time]])+MINUTE(Table1[[#This Row],[Cancel Date/time]])/60,"not cancelled")</f>
        <v>17.233333333333334</v>
      </c>
      <c r="I6905" s="47">
        <f>IFERROR(ROUND(Table1[[#This Row],[cancellation time decimal]],0),"not cancelled")</f>
        <v>17</v>
      </c>
      <c r="J6905" s="10">
        <f>IFERROR(MOD(Table1[[#This Row],[cancellation hour rounded]],24),"not cancelled")</f>
        <v>17</v>
      </c>
      <c r="K6905" s="32">
        <f>1/Table1[[#This Row],[Duration (Time between doses '[in hours'])]]</f>
        <v>4.1666666666666664E-2</v>
      </c>
      <c r="L6905" s="33">
        <f>Table1[[#This Row],[number doses per hour]]*INDEX(Table2[price per dose],Table1[[#This Row],[Drug ID]])</f>
        <v>0.2815833333333333</v>
      </c>
      <c r="M6905" s="11" t="b">
        <f>AND(Table1[[#This Row],[hour of cancellation 0 to 23]]&gt;=0,Table1[[#This Row],[hour of cancellation 0 to 23]]&lt;=23)</f>
        <v>1</v>
      </c>
    </row>
    <row r="6906" spans="1:13" x14ac:dyDescent="0.3">
      <c r="A6906" s="1">
        <v>6905</v>
      </c>
      <c r="B6906" s="1">
        <v>2</v>
      </c>
      <c r="C6906" s="2">
        <v>41214.344736264407</v>
      </c>
      <c r="D6906" s="2">
        <v>41274.344444444447</v>
      </c>
      <c r="E6906" s="1">
        <v>10</v>
      </c>
      <c r="F6906" s="2">
        <v>41214.493338210064</v>
      </c>
      <c r="G6906" s="1">
        <v>0</v>
      </c>
      <c r="H6906" s="32">
        <f>IFERROR(HOUR(Table1[[#This Row],[Cancel Date/time]])+MINUTE(Table1[[#This Row],[Cancel Date/time]])/60,"not cancelled")</f>
        <v>11.833333333333334</v>
      </c>
      <c r="I6906" s="47">
        <f>IFERROR(ROUND(Table1[[#This Row],[cancellation time decimal]],0),"not cancelled")</f>
        <v>12</v>
      </c>
      <c r="J6906" s="10">
        <f>IFERROR(MOD(Table1[[#This Row],[cancellation hour rounded]],24),"not cancelled")</f>
        <v>12</v>
      </c>
      <c r="K6906" s="32">
        <f>1/Table1[[#This Row],[Duration (Time between doses '[in hours'])]]</f>
        <v>0.1</v>
      </c>
      <c r="L6906" s="33">
        <f>Table1[[#This Row],[number doses per hour]]*INDEX(Table2[price per dose],Table1[[#This Row],[Drug ID]])</f>
        <v>0.84959999999999969</v>
      </c>
      <c r="M6906" s="11" t="b">
        <f>AND(Table1[[#This Row],[hour of cancellation 0 to 23]]&gt;=0,Table1[[#This Row],[hour of cancellation 0 to 23]]&lt;=23)</f>
        <v>1</v>
      </c>
    </row>
    <row r="6907" spans="1:13" x14ac:dyDescent="0.3">
      <c r="A6907" s="1">
        <v>6906</v>
      </c>
      <c r="B6907" s="1">
        <v>6</v>
      </c>
      <c r="C6907" s="2">
        <v>41214.340819733225</v>
      </c>
      <c r="D6907" s="2">
        <v>41274.340277777781</v>
      </c>
      <c r="E6907" s="1">
        <v>24</v>
      </c>
      <c r="F6907" s="2">
        <v>41218.654273743872</v>
      </c>
      <c r="G6907" s="1">
        <v>0</v>
      </c>
      <c r="H6907" s="32">
        <f>IFERROR(HOUR(Table1[[#This Row],[Cancel Date/time]])+MINUTE(Table1[[#This Row],[Cancel Date/time]])/60,"not cancelled")</f>
        <v>15.7</v>
      </c>
      <c r="I6907" s="47">
        <f>IFERROR(ROUND(Table1[[#This Row],[cancellation time decimal]],0),"not cancelled")</f>
        <v>16</v>
      </c>
      <c r="J6907" s="10">
        <f>IFERROR(MOD(Table1[[#This Row],[cancellation hour rounded]],24),"not cancelled")</f>
        <v>16</v>
      </c>
      <c r="K6907" s="32">
        <f>1/Table1[[#This Row],[Duration (Time between doses '[in hours'])]]</f>
        <v>4.1666666666666664E-2</v>
      </c>
      <c r="L6907" s="33">
        <f>Table1[[#This Row],[number doses per hour]]*INDEX(Table2[price per dose],Table1[[#This Row],[Drug ID]])</f>
        <v>0.35218749999999999</v>
      </c>
      <c r="M6907" s="11" t="b">
        <f>AND(Table1[[#This Row],[hour of cancellation 0 to 23]]&gt;=0,Table1[[#This Row],[hour of cancellation 0 to 23]]&lt;=23)</f>
        <v>1</v>
      </c>
    </row>
    <row r="6908" spans="1:13" hidden="1" x14ac:dyDescent="0.3">
      <c r="A6908" s="1">
        <v>6907</v>
      </c>
      <c r="B6908" s="1">
        <v>9</v>
      </c>
      <c r="C6908" s="2">
        <v>41214.37970502425</v>
      </c>
      <c r="D6908" s="2">
        <v>41216.75441186341</v>
      </c>
      <c r="E6908" s="1">
        <v>5</v>
      </c>
      <c r="F6908" s="2" t="s">
        <v>5</v>
      </c>
      <c r="G6908" s="1">
        <v>0</v>
      </c>
      <c r="H6908" s="32" t="str">
        <f>IFERROR(HOUR(Table1[[#This Row],[Cancel Date/time]])+MINUTE(Table1[[#This Row],[Cancel Date/time]])/60,"not cancelled")</f>
        <v>not cancelled</v>
      </c>
      <c r="I6908" s="47" t="str">
        <f>IFERROR(ROUND(Table1[[#This Row],[cancellation time decimal]],0),"not cancelled")</f>
        <v>not cancelled</v>
      </c>
      <c r="J6908" s="10" t="str">
        <f>IFERROR(MOD(Table1[[#This Row],[cancellation hour rounded]],24),"not cancelled")</f>
        <v>not cancelled</v>
      </c>
      <c r="K6908" s="32">
        <f>1/Table1[[#This Row],[Duration (Time between doses '[in hours'])]]</f>
        <v>0.2</v>
      </c>
      <c r="L6908" s="33">
        <f>Table1[[#This Row],[number doses per hour]]*INDEX(Table2[price per dose],Table1[[#This Row],[Drug ID]])</f>
        <v>5.6740000000000004</v>
      </c>
      <c r="M6908" s="11" t="b">
        <f>AND(Table1[[#This Row],[hour of cancellation 0 to 23]]&gt;=0,Table1[[#This Row],[hour of cancellation 0 to 23]]&lt;=23)</f>
        <v>0</v>
      </c>
    </row>
    <row r="6909" spans="1:13" x14ac:dyDescent="0.3">
      <c r="A6909" s="1">
        <v>6908</v>
      </c>
      <c r="B6909" s="1">
        <v>9</v>
      </c>
      <c r="C6909" s="2">
        <v>41214.403733739426</v>
      </c>
      <c r="D6909" s="2">
        <v>41274.40347222222</v>
      </c>
      <c r="E6909" s="1">
        <v>5</v>
      </c>
      <c r="F6909" s="2">
        <v>41217.494505226117</v>
      </c>
      <c r="G6909" s="1">
        <v>0</v>
      </c>
      <c r="H6909" s="32">
        <f>IFERROR(HOUR(Table1[[#This Row],[Cancel Date/time]])+MINUTE(Table1[[#This Row],[Cancel Date/time]])/60,"not cancelled")</f>
        <v>11.866666666666667</v>
      </c>
      <c r="I6909" s="47">
        <f>IFERROR(ROUND(Table1[[#This Row],[cancellation time decimal]],0),"not cancelled")</f>
        <v>12</v>
      </c>
      <c r="J6909" s="10">
        <f>IFERROR(MOD(Table1[[#This Row],[cancellation hour rounded]],24),"not cancelled")</f>
        <v>12</v>
      </c>
      <c r="K6909" s="32">
        <f>1/Table1[[#This Row],[Duration (Time between doses '[in hours'])]]</f>
        <v>0.2</v>
      </c>
      <c r="L6909" s="33">
        <f>Table1[[#This Row],[number doses per hour]]*INDEX(Table2[price per dose],Table1[[#This Row],[Drug ID]])</f>
        <v>5.6740000000000004</v>
      </c>
      <c r="M6909" s="11" t="b">
        <f>AND(Table1[[#This Row],[hour of cancellation 0 to 23]]&gt;=0,Table1[[#This Row],[hour of cancellation 0 to 23]]&lt;=23)</f>
        <v>1</v>
      </c>
    </row>
    <row r="6910" spans="1:13" x14ac:dyDescent="0.3">
      <c r="A6910" s="1">
        <v>6909</v>
      </c>
      <c r="B6910" s="1">
        <v>1</v>
      </c>
      <c r="C6910" s="2">
        <v>41214.56428530212</v>
      </c>
      <c r="D6910" s="2">
        <v>41274.563888888886</v>
      </c>
      <c r="E6910" s="1">
        <v>12</v>
      </c>
      <c r="F6910" s="2">
        <v>41215.528616597694</v>
      </c>
      <c r="G6910" s="1">
        <v>0</v>
      </c>
      <c r="H6910" s="32">
        <f>IFERROR(HOUR(Table1[[#This Row],[Cancel Date/time]])+MINUTE(Table1[[#This Row],[Cancel Date/time]])/60,"not cancelled")</f>
        <v>12.683333333333334</v>
      </c>
      <c r="I6910" s="47">
        <f>IFERROR(ROUND(Table1[[#This Row],[cancellation time decimal]],0),"not cancelled")</f>
        <v>13</v>
      </c>
      <c r="J6910" s="10">
        <f>IFERROR(MOD(Table1[[#This Row],[cancellation hour rounded]],24),"not cancelled")</f>
        <v>13</v>
      </c>
      <c r="K6910" s="32">
        <f>1/Table1[[#This Row],[Duration (Time between doses '[in hours'])]]</f>
        <v>8.3333333333333329E-2</v>
      </c>
      <c r="L6910" s="33">
        <f>Table1[[#This Row],[number doses per hour]]*INDEX(Table2[price per dose],Table1[[#This Row],[Drug ID]])</f>
        <v>0.56619444444444444</v>
      </c>
      <c r="M6910" s="11" t="b">
        <f>AND(Table1[[#This Row],[hour of cancellation 0 to 23]]&gt;=0,Table1[[#This Row],[hour of cancellation 0 to 23]]&lt;=23)</f>
        <v>1</v>
      </c>
    </row>
    <row r="6911" spans="1:13" x14ac:dyDescent="0.3">
      <c r="A6911" s="1">
        <v>6910</v>
      </c>
      <c r="B6911" s="1">
        <v>2</v>
      </c>
      <c r="C6911" s="2">
        <v>41214.590589788175</v>
      </c>
      <c r="D6911" s="2">
        <v>41274.590277777781</v>
      </c>
      <c r="E6911" s="1">
        <v>10</v>
      </c>
      <c r="F6911" s="2">
        <v>41216.693948306987</v>
      </c>
      <c r="G6911" s="1">
        <v>0</v>
      </c>
      <c r="H6911" s="32">
        <f>IFERROR(HOUR(Table1[[#This Row],[Cancel Date/time]])+MINUTE(Table1[[#This Row],[Cancel Date/time]])/60,"not cancelled")</f>
        <v>16.649999999999999</v>
      </c>
      <c r="I6911" s="47">
        <f>IFERROR(ROUND(Table1[[#This Row],[cancellation time decimal]],0),"not cancelled")</f>
        <v>17</v>
      </c>
      <c r="J6911" s="10">
        <f>IFERROR(MOD(Table1[[#This Row],[cancellation hour rounded]],24),"not cancelled")</f>
        <v>17</v>
      </c>
      <c r="K6911" s="32">
        <f>1/Table1[[#This Row],[Duration (Time between doses '[in hours'])]]</f>
        <v>0.1</v>
      </c>
      <c r="L6911" s="33">
        <f>Table1[[#This Row],[number doses per hour]]*INDEX(Table2[price per dose],Table1[[#This Row],[Drug ID]])</f>
        <v>0.84959999999999969</v>
      </c>
      <c r="M6911" s="11" t="b">
        <f>AND(Table1[[#This Row],[hour of cancellation 0 to 23]]&gt;=0,Table1[[#This Row],[hour of cancellation 0 to 23]]&lt;=23)</f>
        <v>1</v>
      </c>
    </row>
    <row r="6912" spans="1:13" x14ac:dyDescent="0.3">
      <c r="A6912" s="1">
        <v>6911</v>
      </c>
      <c r="B6912" s="1">
        <v>11</v>
      </c>
      <c r="C6912" s="2">
        <v>41214.588905075048</v>
      </c>
      <c r="D6912" s="2">
        <v>41274.588888888895</v>
      </c>
      <c r="E6912" s="1">
        <v>1</v>
      </c>
      <c r="F6912" s="2">
        <v>41221.821762698179</v>
      </c>
      <c r="G6912" s="1">
        <v>4</v>
      </c>
      <c r="H6912" s="32">
        <f>IFERROR(HOUR(Table1[[#This Row],[Cancel Date/time]])+MINUTE(Table1[[#This Row],[Cancel Date/time]])/60,"not cancelled")</f>
        <v>19.716666666666665</v>
      </c>
      <c r="I6912" s="47">
        <f>IFERROR(ROUND(Table1[[#This Row],[cancellation time decimal]],0),"not cancelled")</f>
        <v>20</v>
      </c>
      <c r="J6912" s="10">
        <f>IFERROR(MOD(Table1[[#This Row],[cancellation hour rounded]],24),"not cancelled")</f>
        <v>20</v>
      </c>
      <c r="K6912" s="32">
        <f>1/Table1[[#This Row],[Duration (Time between doses '[in hours'])]]</f>
        <v>1</v>
      </c>
      <c r="L6912" s="33">
        <f>Table1[[#This Row],[number doses per hour]]*INDEX(Table2[price per dose],Table1[[#This Row],[Drug ID]])</f>
        <v>1</v>
      </c>
      <c r="M6912" s="11" t="b">
        <f>AND(Table1[[#This Row],[hour of cancellation 0 to 23]]&gt;=0,Table1[[#This Row],[hour of cancellation 0 to 23]]&lt;=23)</f>
        <v>1</v>
      </c>
    </row>
    <row r="6913" spans="1:13" x14ac:dyDescent="0.3">
      <c r="A6913" s="1">
        <v>6912</v>
      </c>
      <c r="B6913" s="1">
        <v>3</v>
      </c>
      <c r="C6913" s="2">
        <v>41214.591684787978</v>
      </c>
      <c r="D6913" s="2">
        <v>41274.591666666667</v>
      </c>
      <c r="E6913" s="1">
        <v>24</v>
      </c>
      <c r="F6913" s="2">
        <v>41218.571087473581</v>
      </c>
      <c r="G6913" s="1">
        <v>0</v>
      </c>
      <c r="H6913" s="32">
        <f>IFERROR(HOUR(Table1[[#This Row],[Cancel Date/time]])+MINUTE(Table1[[#This Row],[Cancel Date/time]])/60,"not cancelled")</f>
        <v>13.7</v>
      </c>
      <c r="I6913" s="47">
        <f>IFERROR(ROUND(Table1[[#This Row],[cancellation time decimal]],0),"not cancelled")</f>
        <v>14</v>
      </c>
      <c r="J6913" s="10">
        <f>IFERROR(MOD(Table1[[#This Row],[cancellation hour rounded]],24),"not cancelled")</f>
        <v>14</v>
      </c>
      <c r="K6913" s="32">
        <f>1/Table1[[#This Row],[Duration (Time between doses '[in hours'])]]</f>
        <v>4.1666666666666664E-2</v>
      </c>
      <c r="L6913" s="33">
        <f>Table1[[#This Row],[number doses per hour]]*INDEX(Table2[price per dose],Table1[[#This Row],[Drug ID]])</f>
        <v>0.18133000000000002</v>
      </c>
      <c r="M6913" s="11" t="b">
        <f>AND(Table1[[#This Row],[hour of cancellation 0 to 23]]&gt;=0,Table1[[#This Row],[hour of cancellation 0 to 23]]&lt;=23)</f>
        <v>1</v>
      </c>
    </row>
    <row r="6914" spans="1:13" x14ac:dyDescent="0.3">
      <c r="A6914" s="1">
        <v>6913</v>
      </c>
      <c r="B6914" s="1">
        <v>4</v>
      </c>
      <c r="C6914" s="2">
        <v>41214.635299127287</v>
      </c>
      <c r="D6914" s="2">
        <v>41274.634722222225</v>
      </c>
      <c r="E6914" s="1">
        <v>12</v>
      </c>
      <c r="F6914" s="2">
        <v>41217.40871622345</v>
      </c>
      <c r="G6914" s="1">
        <v>0</v>
      </c>
      <c r="H6914" s="32">
        <f>IFERROR(HOUR(Table1[[#This Row],[Cancel Date/time]])+MINUTE(Table1[[#This Row],[Cancel Date/time]])/60,"not cancelled")</f>
        <v>9.8000000000000007</v>
      </c>
      <c r="I6914" s="47">
        <f>IFERROR(ROUND(Table1[[#This Row],[cancellation time decimal]],0),"not cancelled")</f>
        <v>10</v>
      </c>
      <c r="J6914" s="10">
        <f>IFERROR(MOD(Table1[[#This Row],[cancellation hour rounded]],24),"not cancelled")</f>
        <v>10</v>
      </c>
      <c r="K6914" s="32">
        <f>1/Table1[[#This Row],[Duration (Time between doses '[in hours'])]]</f>
        <v>8.3333333333333329E-2</v>
      </c>
      <c r="L6914" s="33">
        <f>Table1[[#This Row],[number doses per hour]]*INDEX(Table2[price per dose],Table1[[#This Row],[Drug ID]])</f>
        <v>1.448055119047619</v>
      </c>
      <c r="M6914" s="11" t="b">
        <f>AND(Table1[[#This Row],[hour of cancellation 0 to 23]]&gt;=0,Table1[[#This Row],[hour of cancellation 0 to 23]]&lt;=23)</f>
        <v>1</v>
      </c>
    </row>
    <row r="6915" spans="1:13" x14ac:dyDescent="0.3">
      <c r="A6915" s="1">
        <v>6914</v>
      </c>
      <c r="B6915" s="1">
        <v>1</v>
      </c>
      <c r="C6915" s="2">
        <v>41214.628317133676</v>
      </c>
      <c r="D6915" s="2">
        <v>41274.62777777778</v>
      </c>
      <c r="E6915" s="1">
        <v>12</v>
      </c>
      <c r="F6915" s="2">
        <v>41215.451338090417</v>
      </c>
      <c r="G6915" s="1">
        <v>0</v>
      </c>
      <c r="H6915" s="32">
        <f>IFERROR(HOUR(Table1[[#This Row],[Cancel Date/time]])+MINUTE(Table1[[#This Row],[Cancel Date/time]])/60,"not cancelled")</f>
        <v>10.816666666666666</v>
      </c>
      <c r="I6915" s="47">
        <f>IFERROR(ROUND(Table1[[#This Row],[cancellation time decimal]],0),"not cancelled")</f>
        <v>11</v>
      </c>
      <c r="J6915" s="10">
        <f>IFERROR(MOD(Table1[[#This Row],[cancellation hour rounded]],24),"not cancelled")</f>
        <v>11</v>
      </c>
      <c r="K6915" s="32">
        <f>1/Table1[[#This Row],[Duration (Time between doses '[in hours'])]]</f>
        <v>8.3333333333333329E-2</v>
      </c>
      <c r="L6915" s="33">
        <f>Table1[[#This Row],[number doses per hour]]*INDEX(Table2[price per dose],Table1[[#This Row],[Drug ID]])</f>
        <v>0.56619444444444444</v>
      </c>
      <c r="M6915" s="11" t="b">
        <f>AND(Table1[[#This Row],[hour of cancellation 0 to 23]]&gt;=0,Table1[[#This Row],[hour of cancellation 0 to 23]]&lt;=23)</f>
        <v>1</v>
      </c>
    </row>
    <row r="6916" spans="1:13" hidden="1" x14ac:dyDescent="0.3">
      <c r="A6916" s="1">
        <v>6915</v>
      </c>
      <c r="B6916" s="1">
        <v>1</v>
      </c>
      <c r="C6916" s="2">
        <v>41214.676521714813</v>
      </c>
      <c r="D6916" s="2">
        <v>41217.551234610146</v>
      </c>
      <c r="E6916" s="1">
        <v>8</v>
      </c>
      <c r="F6916" s="2" t="s">
        <v>5</v>
      </c>
      <c r="G6916" s="1">
        <v>0</v>
      </c>
      <c r="H6916" s="32" t="str">
        <f>IFERROR(HOUR(Table1[[#This Row],[Cancel Date/time]])+MINUTE(Table1[[#This Row],[Cancel Date/time]])/60,"not cancelled")</f>
        <v>not cancelled</v>
      </c>
      <c r="I6916" s="47" t="str">
        <f>IFERROR(ROUND(Table1[[#This Row],[cancellation time decimal]],0),"not cancelled")</f>
        <v>not cancelled</v>
      </c>
      <c r="J6916" s="10" t="str">
        <f>IFERROR(MOD(Table1[[#This Row],[cancellation hour rounded]],24),"not cancelled")</f>
        <v>not cancelled</v>
      </c>
      <c r="K6916" s="32">
        <f>1/Table1[[#This Row],[Duration (Time between doses '[in hours'])]]</f>
        <v>0.125</v>
      </c>
      <c r="L6916" s="33">
        <f>Table1[[#This Row],[number doses per hour]]*INDEX(Table2[price per dose],Table1[[#This Row],[Drug ID]])</f>
        <v>0.84929166666666667</v>
      </c>
      <c r="M6916" s="11" t="b">
        <f>AND(Table1[[#This Row],[hour of cancellation 0 to 23]]&gt;=0,Table1[[#This Row],[hour of cancellation 0 to 23]]&lt;=23)</f>
        <v>0</v>
      </c>
    </row>
    <row r="6917" spans="1:13" x14ac:dyDescent="0.3">
      <c r="A6917" s="1">
        <v>6916</v>
      </c>
      <c r="B6917" s="1">
        <v>4</v>
      </c>
      <c r="C6917" s="2">
        <v>41214.705116910445</v>
      </c>
      <c r="D6917" s="2">
        <v>41274.704861111109</v>
      </c>
      <c r="E6917" s="1">
        <v>12</v>
      </c>
      <c r="F6917" s="2">
        <v>41217.409042113548</v>
      </c>
      <c r="G6917" s="1">
        <v>0</v>
      </c>
      <c r="H6917" s="32">
        <f>IFERROR(HOUR(Table1[[#This Row],[Cancel Date/time]])+MINUTE(Table1[[#This Row],[Cancel Date/time]])/60,"not cancelled")</f>
        <v>9.8166666666666664</v>
      </c>
      <c r="I6917" s="47">
        <f>IFERROR(ROUND(Table1[[#This Row],[cancellation time decimal]],0),"not cancelled")</f>
        <v>10</v>
      </c>
      <c r="J6917" s="10">
        <f>IFERROR(MOD(Table1[[#This Row],[cancellation hour rounded]],24),"not cancelled")</f>
        <v>10</v>
      </c>
      <c r="K6917" s="32">
        <f>1/Table1[[#This Row],[Duration (Time between doses '[in hours'])]]</f>
        <v>8.3333333333333329E-2</v>
      </c>
      <c r="L6917" s="33">
        <f>Table1[[#This Row],[number doses per hour]]*INDEX(Table2[price per dose],Table1[[#This Row],[Drug ID]])</f>
        <v>1.448055119047619</v>
      </c>
      <c r="M6917" s="11" t="b">
        <f>AND(Table1[[#This Row],[hour of cancellation 0 to 23]]&gt;=0,Table1[[#This Row],[hour of cancellation 0 to 23]]&lt;=23)</f>
        <v>1</v>
      </c>
    </row>
    <row r="6918" spans="1:13" x14ac:dyDescent="0.3">
      <c r="A6918" s="1">
        <v>6917</v>
      </c>
      <c r="B6918" s="1">
        <v>2</v>
      </c>
      <c r="C6918" s="2">
        <v>41214.829279484751</v>
      </c>
      <c r="D6918" s="2">
        <v>41274.829166666663</v>
      </c>
      <c r="E6918" s="1">
        <v>10</v>
      </c>
      <c r="F6918" s="2">
        <v>41216.328748070759</v>
      </c>
      <c r="G6918" s="1">
        <v>0</v>
      </c>
      <c r="H6918" s="32">
        <f>IFERROR(HOUR(Table1[[#This Row],[Cancel Date/time]])+MINUTE(Table1[[#This Row],[Cancel Date/time]])/60,"not cancelled")</f>
        <v>7.8833333333333329</v>
      </c>
      <c r="I6918" s="47">
        <f>IFERROR(ROUND(Table1[[#This Row],[cancellation time decimal]],0),"not cancelled")</f>
        <v>8</v>
      </c>
      <c r="J6918" s="10">
        <f>IFERROR(MOD(Table1[[#This Row],[cancellation hour rounded]],24),"not cancelled")</f>
        <v>8</v>
      </c>
      <c r="K6918" s="32">
        <f>1/Table1[[#This Row],[Duration (Time between doses '[in hours'])]]</f>
        <v>0.1</v>
      </c>
      <c r="L6918" s="33">
        <f>Table1[[#This Row],[number doses per hour]]*INDEX(Table2[price per dose],Table1[[#This Row],[Drug ID]])</f>
        <v>0.84959999999999969</v>
      </c>
      <c r="M6918" s="11" t="b">
        <f>AND(Table1[[#This Row],[hour of cancellation 0 to 23]]&gt;=0,Table1[[#This Row],[hour of cancellation 0 to 23]]&lt;=23)</f>
        <v>1</v>
      </c>
    </row>
    <row r="6919" spans="1:13" x14ac:dyDescent="0.3">
      <c r="A6919" s="1">
        <v>6918</v>
      </c>
      <c r="B6919" s="1">
        <v>2</v>
      </c>
      <c r="C6919" s="2">
        <v>41214.914191612261</v>
      </c>
      <c r="D6919" s="2">
        <v>41274.913888888892</v>
      </c>
      <c r="E6919" s="1">
        <v>10</v>
      </c>
      <c r="F6919" s="2">
        <v>41215.343698054501</v>
      </c>
      <c r="G6919" s="1">
        <v>0</v>
      </c>
      <c r="H6919" s="32">
        <f>IFERROR(HOUR(Table1[[#This Row],[Cancel Date/time]])+MINUTE(Table1[[#This Row],[Cancel Date/time]])/60,"not cancelled")</f>
        <v>8.2333333333333325</v>
      </c>
      <c r="I6919" s="47">
        <f>IFERROR(ROUND(Table1[[#This Row],[cancellation time decimal]],0),"not cancelled")</f>
        <v>8</v>
      </c>
      <c r="J6919" s="10">
        <f>IFERROR(MOD(Table1[[#This Row],[cancellation hour rounded]],24),"not cancelled")</f>
        <v>8</v>
      </c>
      <c r="K6919" s="32">
        <f>1/Table1[[#This Row],[Duration (Time between doses '[in hours'])]]</f>
        <v>0.1</v>
      </c>
      <c r="L6919" s="33">
        <f>Table1[[#This Row],[number doses per hour]]*INDEX(Table2[price per dose],Table1[[#This Row],[Drug ID]])</f>
        <v>0.84959999999999969</v>
      </c>
      <c r="M6919" s="11" t="b">
        <f>AND(Table1[[#This Row],[hour of cancellation 0 to 23]]&gt;=0,Table1[[#This Row],[hour of cancellation 0 to 23]]&lt;=23)</f>
        <v>1</v>
      </c>
    </row>
    <row r="6920" spans="1:13" x14ac:dyDescent="0.3">
      <c r="A6920" s="1">
        <v>6919</v>
      </c>
      <c r="B6920" s="1">
        <v>5</v>
      </c>
      <c r="C6920" s="2">
        <v>41214.991757567564</v>
      </c>
      <c r="D6920" s="2">
        <v>41274.991666666669</v>
      </c>
      <c r="E6920" s="1">
        <v>24</v>
      </c>
      <c r="F6920" s="2">
        <v>41216.630788263865</v>
      </c>
      <c r="G6920" s="1">
        <v>0</v>
      </c>
      <c r="H6920" s="32">
        <f>IFERROR(HOUR(Table1[[#This Row],[Cancel Date/time]])+MINUTE(Table1[[#This Row],[Cancel Date/time]])/60,"not cancelled")</f>
        <v>15.133333333333333</v>
      </c>
      <c r="I6920" s="47">
        <f>IFERROR(ROUND(Table1[[#This Row],[cancellation time decimal]],0),"not cancelled")</f>
        <v>15</v>
      </c>
      <c r="J6920" s="10">
        <f>IFERROR(MOD(Table1[[#This Row],[cancellation hour rounded]],24),"not cancelled")</f>
        <v>15</v>
      </c>
      <c r="K6920" s="32">
        <f>1/Table1[[#This Row],[Duration (Time between doses '[in hours'])]]</f>
        <v>4.1666666666666664E-2</v>
      </c>
      <c r="L6920" s="33">
        <f>Table1[[#This Row],[number doses per hour]]*INDEX(Table2[price per dose],Table1[[#This Row],[Drug ID]])</f>
        <v>0.2815833333333333</v>
      </c>
      <c r="M6920" s="11" t="b">
        <f>AND(Table1[[#This Row],[hour of cancellation 0 to 23]]&gt;=0,Table1[[#This Row],[hour of cancellation 0 to 23]]&lt;=23)</f>
        <v>1</v>
      </c>
    </row>
    <row r="6921" spans="1:13" hidden="1" x14ac:dyDescent="0.3">
      <c r="A6921" s="1">
        <v>6920</v>
      </c>
      <c r="B6921" s="1">
        <v>1</v>
      </c>
      <c r="C6921" s="2">
        <v>41215.070333229924</v>
      </c>
      <c r="D6921" s="2">
        <v>41217.903508430347</v>
      </c>
      <c r="E6921" s="1">
        <v>12</v>
      </c>
      <c r="F6921" s="2" t="s">
        <v>5</v>
      </c>
      <c r="G6921" s="1">
        <v>0</v>
      </c>
      <c r="H6921" s="32" t="str">
        <f>IFERROR(HOUR(Table1[[#This Row],[Cancel Date/time]])+MINUTE(Table1[[#This Row],[Cancel Date/time]])/60,"not cancelled")</f>
        <v>not cancelled</v>
      </c>
      <c r="I6921" s="47" t="str">
        <f>IFERROR(ROUND(Table1[[#This Row],[cancellation time decimal]],0),"not cancelled")</f>
        <v>not cancelled</v>
      </c>
      <c r="J6921" s="10" t="str">
        <f>IFERROR(MOD(Table1[[#This Row],[cancellation hour rounded]],24),"not cancelled")</f>
        <v>not cancelled</v>
      </c>
      <c r="K6921" s="32">
        <f>1/Table1[[#This Row],[Duration (Time between doses '[in hours'])]]</f>
        <v>8.3333333333333329E-2</v>
      </c>
      <c r="L6921" s="33">
        <f>Table1[[#This Row],[number doses per hour]]*INDEX(Table2[price per dose],Table1[[#This Row],[Drug ID]])</f>
        <v>0.56619444444444444</v>
      </c>
      <c r="M6921" s="11" t="b">
        <f>AND(Table1[[#This Row],[hour of cancellation 0 to 23]]&gt;=0,Table1[[#This Row],[hour of cancellation 0 to 23]]&lt;=23)</f>
        <v>0</v>
      </c>
    </row>
    <row r="6922" spans="1:13" x14ac:dyDescent="0.3">
      <c r="A6922" s="1">
        <v>6921</v>
      </c>
      <c r="B6922" s="1">
        <v>6</v>
      </c>
      <c r="C6922" s="2">
        <v>41215.179129510812</v>
      </c>
      <c r="D6922" s="2">
        <v>41275.178472222222</v>
      </c>
      <c r="E6922" s="1">
        <v>24</v>
      </c>
      <c r="F6922" s="2">
        <v>41216.540387772307</v>
      </c>
      <c r="G6922" s="1">
        <v>0</v>
      </c>
      <c r="H6922" s="32">
        <f>IFERROR(HOUR(Table1[[#This Row],[Cancel Date/time]])+MINUTE(Table1[[#This Row],[Cancel Date/time]])/60,"not cancelled")</f>
        <v>12.966666666666667</v>
      </c>
      <c r="I6922" s="47">
        <f>IFERROR(ROUND(Table1[[#This Row],[cancellation time decimal]],0),"not cancelled")</f>
        <v>13</v>
      </c>
      <c r="J6922" s="10">
        <f>IFERROR(MOD(Table1[[#This Row],[cancellation hour rounded]],24),"not cancelled")</f>
        <v>13</v>
      </c>
      <c r="K6922" s="32">
        <f>1/Table1[[#This Row],[Duration (Time between doses '[in hours'])]]</f>
        <v>4.1666666666666664E-2</v>
      </c>
      <c r="L6922" s="33">
        <f>Table1[[#This Row],[number doses per hour]]*INDEX(Table2[price per dose],Table1[[#This Row],[Drug ID]])</f>
        <v>0.35218749999999999</v>
      </c>
      <c r="M6922" s="11" t="b">
        <f>AND(Table1[[#This Row],[hour of cancellation 0 to 23]]&gt;=0,Table1[[#This Row],[hour of cancellation 0 to 23]]&lt;=23)</f>
        <v>1</v>
      </c>
    </row>
    <row r="6923" spans="1:13" x14ac:dyDescent="0.3">
      <c r="A6923" s="1">
        <v>6922</v>
      </c>
      <c r="B6923" s="1">
        <v>6</v>
      </c>
      <c r="C6923" s="2">
        <v>41215.254703748687</v>
      </c>
      <c r="D6923" s="2">
        <v>41275.254166666666</v>
      </c>
      <c r="E6923" s="1">
        <v>24</v>
      </c>
      <c r="F6923" s="2">
        <v>41219.70459383948</v>
      </c>
      <c r="G6923" s="1">
        <v>0</v>
      </c>
      <c r="H6923" s="32">
        <f>IFERROR(HOUR(Table1[[#This Row],[Cancel Date/time]])+MINUTE(Table1[[#This Row],[Cancel Date/time]])/60,"not cancelled")</f>
        <v>16.899999999999999</v>
      </c>
      <c r="I6923" s="47">
        <f>IFERROR(ROUND(Table1[[#This Row],[cancellation time decimal]],0),"not cancelled")</f>
        <v>17</v>
      </c>
      <c r="J6923" s="10">
        <f>IFERROR(MOD(Table1[[#This Row],[cancellation hour rounded]],24),"not cancelled")</f>
        <v>17</v>
      </c>
      <c r="K6923" s="32">
        <f>1/Table1[[#This Row],[Duration (Time between doses '[in hours'])]]</f>
        <v>4.1666666666666664E-2</v>
      </c>
      <c r="L6923" s="33">
        <f>Table1[[#This Row],[number doses per hour]]*INDEX(Table2[price per dose],Table1[[#This Row],[Drug ID]])</f>
        <v>0.35218749999999999</v>
      </c>
      <c r="M6923" s="11" t="b">
        <f>AND(Table1[[#This Row],[hour of cancellation 0 to 23]]&gt;=0,Table1[[#This Row],[hour of cancellation 0 to 23]]&lt;=23)</f>
        <v>1</v>
      </c>
    </row>
    <row r="6924" spans="1:13" hidden="1" x14ac:dyDescent="0.3">
      <c r="A6924" s="1">
        <v>6923</v>
      </c>
      <c r="B6924" s="1">
        <v>1</v>
      </c>
      <c r="C6924" s="2">
        <v>41215.340399117988</v>
      </c>
      <c r="D6924" s="2">
        <v>41218.090035603098</v>
      </c>
      <c r="E6924" s="1">
        <v>8</v>
      </c>
      <c r="F6924" s="2" t="s">
        <v>5</v>
      </c>
      <c r="G6924" s="1">
        <v>0</v>
      </c>
      <c r="H6924" s="32" t="str">
        <f>IFERROR(HOUR(Table1[[#This Row],[Cancel Date/time]])+MINUTE(Table1[[#This Row],[Cancel Date/time]])/60,"not cancelled")</f>
        <v>not cancelled</v>
      </c>
      <c r="I6924" s="47" t="str">
        <f>IFERROR(ROUND(Table1[[#This Row],[cancellation time decimal]],0),"not cancelled")</f>
        <v>not cancelled</v>
      </c>
      <c r="J6924" s="10" t="str">
        <f>IFERROR(MOD(Table1[[#This Row],[cancellation hour rounded]],24),"not cancelled")</f>
        <v>not cancelled</v>
      </c>
      <c r="K6924" s="32">
        <f>1/Table1[[#This Row],[Duration (Time between doses '[in hours'])]]</f>
        <v>0.125</v>
      </c>
      <c r="L6924" s="33">
        <f>Table1[[#This Row],[number doses per hour]]*INDEX(Table2[price per dose],Table1[[#This Row],[Drug ID]])</f>
        <v>0.84929166666666667</v>
      </c>
      <c r="M6924" s="11" t="b">
        <f>AND(Table1[[#This Row],[hour of cancellation 0 to 23]]&gt;=0,Table1[[#This Row],[hour of cancellation 0 to 23]]&lt;=23)</f>
        <v>0</v>
      </c>
    </row>
    <row r="6925" spans="1:13" x14ac:dyDescent="0.3">
      <c r="A6925" s="1">
        <v>6924</v>
      </c>
      <c r="B6925" s="1">
        <v>7</v>
      </c>
      <c r="C6925" s="2">
        <v>41215.378881487719</v>
      </c>
      <c r="D6925" s="2">
        <v>41275.378472222219</v>
      </c>
      <c r="E6925" s="1">
        <v>24</v>
      </c>
      <c r="F6925" s="2">
        <v>41218.101915472478</v>
      </c>
      <c r="G6925" s="1">
        <v>0</v>
      </c>
      <c r="H6925" s="32">
        <f>IFERROR(HOUR(Table1[[#This Row],[Cancel Date/time]])+MINUTE(Table1[[#This Row],[Cancel Date/time]])/60,"not cancelled")</f>
        <v>2.4333333333333336</v>
      </c>
      <c r="I6925" s="47">
        <f>IFERROR(ROUND(Table1[[#This Row],[cancellation time decimal]],0),"not cancelled")</f>
        <v>2</v>
      </c>
      <c r="J6925" s="10">
        <f>IFERROR(MOD(Table1[[#This Row],[cancellation hour rounded]],24),"not cancelled")</f>
        <v>2</v>
      </c>
      <c r="K6925" s="32">
        <f>1/Table1[[#This Row],[Duration (Time between doses '[in hours'])]]</f>
        <v>4.1666666666666664E-2</v>
      </c>
      <c r="L6925" s="33">
        <f>Table1[[#This Row],[number doses per hour]]*INDEX(Table2[price per dose],Table1[[#This Row],[Drug ID]])</f>
        <v>1.2958049999999997</v>
      </c>
      <c r="M6925" s="11" t="b">
        <f>AND(Table1[[#This Row],[hour of cancellation 0 to 23]]&gt;=0,Table1[[#This Row],[hour of cancellation 0 to 23]]&lt;=23)</f>
        <v>1</v>
      </c>
    </row>
    <row r="6926" spans="1:13" x14ac:dyDescent="0.3">
      <c r="A6926" s="1">
        <v>6925</v>
      </c>
      <c r="B6926" s="1">
        <v>3</v>
      </c>
      <c r="C6926" s="2">
        <v>41215.428919466001</v>
      </c>
      <c r="D6926" s="2">
        <v>41275.428472222222</v>
      </c>
      <c r="E6926" s="1">
        <v>24</v>
      </c>
      <c r="F6926" s="2">
        <v>41218.423487236621</v>
      </c>
      <c r="G6926" s="1">
        <v>0</v>
      </c>
      <c r="H6926" s="32">
        <f>IFERROR(HOUR(Table1[[#This Row],[Cancel Date/time]])+MINUTE(Table1[[#This Row],[Cancel Date/time]])/60,"not cancelled")</f>
        <v>10.15</v>
      </c>
      <c r="I6926" s="47">
        <f>IFERROR(ROUND(Table1[[#This Row],[cancellation time decimal]],0),"not cancelled")</f>
        <v>10</v>
      </c>
      <c r="J6926" s="10">
        <f>IFERROR(MOD(Table1[[#This Row],[cancellation hour rounded]],24),"not cancelled")</f>
        <v>10</v>
      </c>
      <c r="K6926" s="32">
        <f>1/Table1[[#This Row],[Duration (Time between doses '[in hours'])]]</f>
        <v>4.1666666666666664E-2</v>
      </c>
      <c r="L6926" s="33">
        <f>Table1[[#This Row],[number doses per hour]]*INDEX(Table2[price per dose],Table1[[#This Row],[Drug ID]])</f>
        <v>0.18133000000000002</v>
      </c>
      <c r="M6926" s="11" t="b">
        <f>AND(Table1[[#This Row],[hour of cancellation 0 to 23]]&gt;=0,Table1[[#This Row],[hour of cancellation 0 to 23]]&lt;=23)</f>
        <v>1</v>
      </c>
    </row>
    <row r="6927" spans="1:13" x14ac:dyDescent="0.3">
      <c r="A6927" s="1">
        <v>6926</v>
      </c>
      <c r="B6927" s="1">
        <v>4</v>
      </c>
      <c r="C6927" s="2">
        <v>41215.426801777743</v>
      </c>
      <c r="D6927" s="2">
        <v>41219.926388888889</v>
      </c>
      <c r="E6927" s="1">
        <v>12</v>
      </c>
      <c r="F6927" s="2">
        <v>41218.582123358574</v>
      </c>
      <c r="G6927" s="1">
        <v>0</v>
      </c>
      <c r="H6927" s="32">
        <f>IFERROR(HOUR(Table1[[#This Row],[Cancel Date/time]])+MINUTE(Table1[[#This Row],[Cancel Date/time]])/60,"not cancelled")</f>
        <v>13.966666666666667</v>
      </c>
      <c r="I6927" s="47">
        <f>IFERROR(ROUND(Table1[[#This Row],[cancellation time decimal]],0),"not cancelled")</f>
        <v>14</v>
      </c>
      <c r="J6927" s="10">
        <f>IFERROR(MOD(Table1[[#This Row],[cancellation hour rounded]],24),"not cancelled")</f>
        <v>14</v>
      </c>
      <c r="K6927" s="32">
        <f>1/Table1[[#This Row],[Duration (Time between doses '[in hours'])]]</f>
        <v>8.3333333333333329E-2</v>
      </c>
      <c r="L6927" s="33">
        <f>Table1[[#This Row],[number doses per hour]]*INDEX(Table2[price per dose],Table1[[#This Row],[Drug ID]])</f>
        <v>1.448055119047619</v>
      </c>
      <c r="M6927" s="11" t="b">
        <f>AND(Table1[[#This Row],[hour of cancellation 0 to 23]]&gt;=0,Table1[[#This Row],[hour of cancellation 0 to 23]]&lt;=23)</f>
        <v>1</v>
      </c>
    </row>
    <row r="6928" spans="1:13" hidden="1" x14ac:dyDescent="0.3">
      <c r="A6928" s="1">
        <v>6927</v>
      </c>
      <c r="B6928" s="1">
        <v>2</v>
      </c>
      <c r="C6928" s="2">
        <v>41215.44873197531</v>
      </c>
      <c r="D6928" s="2">
        <v>41217.906625427146</v>
      </c>
      <c r="E6928" s="1">
        <v>10</v>
      </c>
      <c r="F6928" s="2" t="s">
        <v>5</v>
      </c>
      <c r="G6928" s="1">
        <v>0</v>
      </c>
      <c r="H6928" s="32" t="str">
        <f>IFERROR(HOUR(Table1[[#This Row],[Cancel Date/time]])+MINUTE(Table1[[#This Row],[Cancel Date/time]])/60,"not cancelled")</f>
        <v>not cancelled</v>
      </c>
      <c r="I6928" s="47" t="str">
        <f>IFERROR(ROUND(Table1[[#This Row],[cancellation time decimal]],0),"not cancelled")</f>
        <v>not cancelled</v>
      </c>
      <c r="J6928" s="10" t="str">
        <f>IFERROR(MOD(Table1[[#This Row],[cancellation hour rounded]],24),"not cancelled")</f>
        <v>not cancelled</v>
      </c>
      <c r="K6928" s="32">
        <f>1/Table1[[#This Row],[Duration (Time between doses '[in hours'])]]</f>
        <v>0.1</v>
      </c>
      <c r="L6928" s="33">
        <f>Table1[[#This Row],[number doses per hour]]*INDEX(Table2[price per dose],Table1[[#This Row],[Drug ID]])</f>
        <v>0.84959999999999969</v>
      </c>
      <c r="M6928" s="11" t="b">
        <f>AND(Table1[[#This Row],[hour of cancellation 0 to 23]]&gt;=0,Table1[[#This Row],[hour of cancellation 0 to 23]]&lt;=23)</f>
        <v>0</v>
      </c>
    </row>
    <row r="6929" spans="1:13" x14ac:dyDescent="0.3">
      <c r="A6929" s="1">
        <v>6928</v>
      </c>
      <c r="B6929" s="1">
        <v>3</v>
      </c>
      <c r="C6929" s="2">
        <v>41215.497735228324</v>
      </c>
      <c r="D6929" s="2">
        <v>41275.497222222228</v>
      </c>
      <c r="E6929" s="1">
        <v>24</v>
      </c>
      <c r="F6929" s="2">
        <v>41217.4247814189</v>
      </c>
      <c r="G6929" s="1">
        <v>0</v>
      </c>
      <c r="H6929" s="32">
        <f>IFERROR(HOUR(Table1[[#This Row],[Cancel Date/time]])+MINUTE(Table1[[#This Row],[Cancel Date/time]])/60,"not cancelled")</f>
        <v>10.183333333333334</v>
      </c>
      <c r="I6929" s="47">
        <f>IFERROR(ROUND(Table1[[#This Row],[cancellation time decimal]],0),"not cancelled")</f>
        <v>10</v>
      </c>
      <c r="J6929" s="10">
        <f>IFERROR(MOD(Table1[[#This Row],[cancellation hour rounded]],24),"not cancelled")</f>
        <v>10</v>
      </c>
      <c r="K6929" s="32">
        <f>1/Table1[[#This Row],[Duration (Time between doses '[in hours'])]]</f>
        <v>4.1666666666666664E-2</v>
      </c>
      <c r="L6929" s="33">
        <f>Table1[[#This Row],[number doses per hour]]*INDEX(Table2[price per dose],Table1[[#This Row],[Drug ID]])</f>
        <v>0.18133000000000002</v>
      </c>
      <c r="M6929" s="11" t="b">
        <f>AND(Table1[[#This Row],[hour of cancellation 0 to 23]]&gt;=0,Table1[[#This Row],[hour of cancellation 0 to 23]]&lt;=23)</f>
        <v>1</v>
      </c>
    </row>
    <row r="6930" spans="1:13" x14ac:dyDescent="0.3">
      <c r="A6930" s="1">
        <v>6929</v>
      </c>
      <c r="B6930" s="1">
        <v>1</v>
      </c>
      <c r="C6930" s="2">
        <v>41215.471996098764</v>
      </c>
      <c r="D6930" s="2">
        <v>41218.888194444444</v>
      </c>
      <c r="E6930" s="1">
        <v>12</v>
      </c>
      <c r="F6930" s="2">
        <v>41216.657388215055</v>
      </c>
      <c r="G6930" s="1">
        <v>0</v>
      </c>
      <c r="H6930" s="32">
        <f>IFERROR(HOUR(Table1[[#This Row],[Cancel Date/time]])+MINUTE(Table1[[#This Row],[Cancel Date/time]])/60,"not cancelled")</f>
        <v>15.766666666666667</v>
      </c>
      <c r="I6930" s="47">
        <f>IFERROR(ROUND(Table1[[#This Row],[cancellation time decimal]],0),"not cancelled")</f>
        <v>16</v>
      </c>
      <c r="J6930" s="10">
        <f>IFERROR(MOD(Table1[[#This Row],[cancellation hour rounded]],24),"not cancelled")</f>
        <v>16</v>
      </c>
      <c r="K6930" s="32">
        <f>1/Table1[[#This Row],[Duration (Time between doses '[in hours'])]]</f>
        <v>8.3333333333333329E-2</v>
      </c>
      <c r="L6930" s="33">
        <f>Table1[[#This Row],[number doses per hour]]*INDEX(Table2[price per dose],Table1[[#This Row],[Drug ID]])</f>
        <v>0.56619444444444444</v>
      </c>
      <c r="M6930" s="11" t="b">
        <f>AND(Table1[[#This Row],[hour of cancellation 0 to 23]]&gt;=0,Table1[[#This Row],[hour of cancellation 0 to 23]]&lt;=23)</f>
        <v>1</v>
      </c>
    </row>
    <row r="6931" spans="1:13" x14ac:dyDescent="0.3">
      <c r="A6931" s="1">
        <v>6930</v>
      </c>
      <c r="B6931" s="1">
        <v>1</v>
      </c>
      <c r="C6931" s="2">
        <v>41215.492961832861</v>
      </c>
      <c r="D6931" s="2">
        <v>41275.492361111115</v>
      </c>
      <c r="E6931" s="1">
        <v>8</v>
      </c>
      <c r="F6931" s="2">
        <v>41216.390430589527</v>
      </c>
      <c r="G6931" s="1">
        <v>0</v>
      </c>
      <c r="H6931" s="32">
        <f>IFERROR(HOUR(Table1[[#This Row],[Cancel Date/time]])+MINUTE(Table1[[#This Row],[Cancel Date/time]])/60,"not cancelled")</f>
        <v>9.3666666666666671</v>
      </c>
      <c r="I6931" s="47">
        <f>IFERROR(ROUND(Table1[[#This Row],[cancellation time decimal]],0),"not cancelled")</f>
        <v>9</v>
      </c>
      <c r="J6931" s="10">
        <f>IFERROR(MOD(Table1[[#This Row],[cancellation hour rounded]],24),"not cancelled")</f>
        <v>9</v>
      </c>
      <c r="K6931" s="32">
        <f>1/Table1[[#This Row],[Duration (Time between doses '[in hours'])]]</f>
        <v>0.125</v>
      </c>
      <c r="L6931" s="33">
        <f>Table1[[#This Row],[number doses per hour]]*INDEX(Table2[price per dose],Table1[[#This Row],[Drug ID]])</f>
        <v>0.84929166666666667</v>
      </c>
      <c r="M6931" s="11" t="b">
        <f>AND(Table1[[#This Row],[hour of cancellation 0 to 23]]&gt;=0,Table1[[#This Row],[hour of cancellation 0 to 23]]&lt;=23)</f>
        <v>1</v>
      </c>
    </row>
    <row r="6932" spans="1:13" x14ac:dyDescent="0.3">
      <c r="A6932" s="1">
        <v>6931</v>
      </c>
      <c r="B6932" s="1">
        <v>6</v>
      </c>
      <c r="C6932" s="2">
        <v>41215.533991144715</v>
      </c>
      <c r="D6932" s="2">
        <v>41275.533333333333</v>
      </c>
      <c r="E6932" s="1">
        <v>24</v>
      </c>
      <c r="F6932" s="2">
        <v>41221.77344542498</v>
      </c>
      <c r="G6932" s="1">
        <v>0</v>
      </c>
      <c r="H6932" s="32">
        <f>IFERROR(HOUR(Table1[[#This Row],[Cancel Date/time]])+MINUTE(Table1[[#This Row],[Cancel Date/time]])/60,"not cancelled")</f>
        <v>18.55</v>
      </c>
      <c r="I6932" s="47">
        <f>IFERROR(ROUND(Table1[[#This Row],[cancellation time decimal]],0),"not cancelled")</f>
        <v>19</v>
      </c>
      <c r="J6932" s="10">
        <f>IFERROR(MOD(Table1[[#This Row],[cancellation hour rounded]],24),"not cancelled")</f>
        <v>19</v>
      </c>
      <c r="K6932" s="32">
        <f>1/Table1[[#This Row],[Duration (Time between doses '[in hours'])]]</f>
        <v>4.1666666666666664E-2</v>
      </c>
      <c r="L6932" s="33">
        <f>Table1[[#This Row],[number doses per hour]]*INDEX(Table2[price per dose],Table1[[#This Row],[Drug ID]])</f>
        <v>0.35218749999999999</v>
      </c>
      <c r="M6932" s="11" t="b">
        <f>AND(Table1[[#This Row],[hour of cancellation 0 to 23]]&gt;=0,Table1[[#This Row],[hour of cancellation 0 to 23]]&lt;=23)</f>
        <v>1</v>
      </c>
    </row>
    <row r="6933" spans="1:13" x14ac:dyDescent="0.3">
      <c r="A6933" s="1">
        <v>6932</v>
      </c>
      <c r="B6933" s="1">
        <v>4</v>
      </c>
      <c r="C6933" s="2">
        <v>41215.548494399627</v>
      </c>
      <c r="D6933" s="2">
        <v>41275.547916666663</v>
      </c>
      <c r="E6933" s="1">
        <v>12</v>
      </c>
      <c r="F6933" s="2">
        <v>41217.635813920657</v>
      </c>
      <c r="G6933" s="1">
        <v>0</v>
      </c>
      <c r="H6933" s="32">
        <f>IFERROR(HOUR(Table1[[#This Row],[Cancel Date/time]])+MINUTE(Table1[[#This Row],[Cancel Date/time]])/60,"not cancelled")</f>
        <v>15.25</v>
      </c>
      <c r="I6933" s="47">
        <f>IFERROR(ROUND(Table1[[#This Row],[cancellation time decimal]],0),"not cancelled")</f>
        <v>15</v>
      </c>
      <c r="J6933" s="10">
        <f>IFERROR(MOD(Table1[[#This Row],[cancellation hour rounded]],24),"not cancelled")</f>
        <v>15</v>
      </c>
      <c r="K6933" s="32">
        <f>1/Table1[[#This Row],[Duration (Time between doses '[in hours'])]]</f>
        <v>8.3333333333333329E-2</v>
      </c>
      <c r="L6933" s="33">
        <f>Table1[[#This Row],[number doses per hour]]*INDEX(Table2[price per dose],Table1[[#This Row],[Drug ID]])</f>
        <v>1.448055119047619</v>
      </c>
      <c r="M6933" s="11" t="b">
        <f>AND(Table1[[#This Row],[hour of cancellation 0 to 23]]&gt;=0,Table1[[#This Row],[hour of cancellation 0 to 23]]&lt;=23)</f>
        <v>1</v>
      </c>
    </row>
    <row r="6934" spans="1:13" x14ac:dyDescent="0.3">
      <c r="A6934" s="1">
        <v>6933</v>
      </c>
      <c r="B6934" s="1">
        <v>2</v>
      </c>
      <c r="C6934" s="2">
        <v>41215.575506142253</v>
      </c>
      <c r="D6934" s="2">
        <v>41275.574999999997</v>
      </c>
      <c r="E6934" s="1">
        <v>10</v>
      </c>
      <c r="F6934" s="2">
        <v>41216.485718452546</v>
      </c>
      <c r="G6934" s="1">
        <v>0</v>
      </c>
      <c r="H6934" s="32">
        <f>IFERROR(HOUR(Table1[[#This Row],[Cancel Date/time]])+MINUTE(Table1[[#This Row],[Cancel Date/time]])/60,"not cancelled")</f>
        <v>11.65</v>
      </c>
      <c r="I6934" s="47">
        <f>IFERROR(ROUND(Table1[[#This Row],[cancellation time decimal]],0),"not cancelled")</f>
        <v>12</v>
      </c>
      <c r="J6934" s="10">
        <f>IFERROR(MOD(Table1[[#This Row],[cancellation hour rounded]],24),"not cancelled")</f>
        <v>12</v>
      </c>
      <c r="K6934" s="32">
        <f>1/Table1[[#This Row],[Duration (Time between doses '[in hours'])]]</f>
        <v>0.1</v>
      </c>
      <c r="L6934" s="33">
        <f>Table1[[#This Row],[number doses per hour]]*INDEX(Table2[price per dose],Table1[[#This Row],[Drug ID]])</f>
        <v>0.84959999999999969</v>
      </c>
      <c r="M6934" s="11" t="b">
        <f>AND(Table1[[#This Row],[hour of cancellation 0 to 23]]&gt;=0,Table1[[#This Row],[hour of cancellation 0 to 23]]&lt;=23)</f>
        <v>1</v>
      </c>
    </row>
    <row r="6935" spans="1:13" x14ac:dyDescent="0.3">
      <c r="A6935" s="1">
        <v>6934</v>
      </c>
      <c r="B6935" s="1">
        <v>1</v>
      </c>
      <c r="C6935" s="2">
        <v>41215.564200958943</v>
      </c>
      <c r="D6935" s="2">
        <v>41275.563888888886</v>
      </c>
      <c r="E6935" s="1">
        <v>12</v>
      </c>
      <c r="F6935" s="2">
        <v>41216.540477952956</v>
      </c>
      <c r="G6935" s="1">
        <v>0</v>
      </c>
      <c r="H6935" s="32">
        <f>IFERROR(HOUR(Table1[[#This Row],[Cancel Date/time]])+MINUTE(Table1[[#This Row],[Cancel Date/time]])/60,"not cancelled")</f>
        <v>12.966666666666667</v>
      </c>
      <c r="I6935" s="47">
        <f>IFERROR(ROUND(Table1[[#This Row],[cancellation time decimal]],0),"not cancelled")</f>
        <v>13</v>
      </c>
      <c r="J6935" s="10">
        <f>IFERROR(MOD(Table1[[#This Row],[cancellation hour rounded]],24),"not cancelled")</f>
        <v>13</v>
      </c>
      <c r="K6935" s="32">
        <f>1/Table1[[#This Row],[Duration (Time between doses '[in hours'])]]</f>
        <v>8.3333333333333329E-2</v>
      </c>
      <c r="L6935" s="33">
        <f>Table1[[#This Row],[number doses per hour]]*INDEX(Table2[price per dose],Table1[[#This Row],[Drug ID]])</f>
        <v>0.56619444444444444</v>
      </c>
      <c r="M6935" s="11" t="b">
        <f>AND(Table1[[#This Row],[hour of cancellation 0 to 23]]&gt;=0,Table1[[#This Row],[hour of cancellation 0 to 23]]&lt;=23)</f>
        <v>1</v>
      </c>
    </row>
    <row r="6936" spans="1:13" x14ac:dyDescent="0.3">
      <c r="A6936" s="1">
        <v>6935</v>
      </c>
      <c r="B6936" s="1">
        <v>5</v>
      </c>
      <c r="C6936" s="2">
        <v>41215.591797248235</v>
      </c>
      <c r="D6936" s="2">
        <v>41275.591666666667</v>
      </c>
      <c r="E6936" s="1">
        <v>24</v>
      </c>
      <c r="F6936" s="2">
        <v>41219.382030874265</v>
      </c>
      <c r="G6936" s="1">
        <v>0</v>
      </c>
      <c r="H6936" s="32">
        <f>IFERROR(HOUR(Table1[[#This Row],[Cancel Date/time]])+MINUTE(Table1[[#This Row],[Cancel Date/time]])/60,"not cancelled")</f>
        <v>9.1666666666666661</v>
      </c>
      <c r="I6936" s="47">
        <f>IFERROR(ROUND(Table1[[#This Row],[cancellation time decimal]],0),"not cancelled")</f>
        <v>9</v>
      </c>
      <c r="J6936" s="10">
        <f>IFERROR(MOD(Table1[[#This Row],[cancellation hour rounded]],24),"not cancelled")</f>
        <v>9</v>
      </c>
      <c r="K6936" s="32">
        <f>1/Table1[[#This Row],[Duration (Time between doses '[in hours'])]]</f>
        <v>4.1666666666666664E-2</v>
      </c>
      <c r="L6936" s="33">
        <f>Table1[[#This Row],[number doses per hour]]*INDEX(Table2[price per dose],Table1[[#This Row],[Drug ID]])</f>
        <v>0.2815833333333333</v>
      </c>
      <c r="M6936" s="11" t="b">
        <f>AND(Table1[[#This Row],[hour of cancellation 0 to 23]]&gt;=0,Table1[[#This Row],[hour of cancellation 0 to 23]]&lt;=23)</f>
        <v>1</v>
      </c>
    </row>
    <row r="6937" spans="1:13" hidden="1" x14ac:dyDescent="0.3">
      <c r="A6937" s="1">
        <v>6936</v>
      </c>
      <c r="B6937" s="1">
        <v>3</v>
      </c>
      <c r="C6937" s="2">
        <v>41215.59659544014</v>
      </c>
      <c r="D6937" s="2">
        <v>41219.054502982566</v>
      </c>
      <c r="E6937" s="1">
        <v>24</v>
      </c>
      <c r="F6937" s="2" t="s">
        <v>5</v>
      </c>
      <c r="G6937" s="1">
        <v>0</v>
      </c>
      <c r="H6937" s="32" t="str">
        <f>IFERROR(HOUR(Table1[[#This Row],[Cancel Date/time]])+MINUTE(Table1[[#This Row],[Cancel Date/time]])/60,"not cancelled")</f>
        <v>not cancelled</v>
      </c>
      <c r="I6937" s="47" t="str">
        <f>IFERROR(ROUND(Table1[[#This Row],[cancellation time decimal]],0),"not cancelled")</f>
        <v>not cancelled</v>
      </c>
      <c r="J6937" s="10" t="str">
        <f>IFERROR(MOD(Table1[[#This Row],[cancellation hour rounded]],24),"not cancelled")</f>
        <v>not cancelled</v>
      </c>
      <c r="K6937" s="32">
        <f>1/Table1[[#This Row],[Duration (Time between doses '[in hours'])]]</f>
        <v>4.1666666666666664E-2</v>
      </c>
      <c r="L6937" s="33">
        <f>Table1[[#This Row],[number doses per hour]]*INDEX(Table2[price per dose],Table1[[#This Row],[Drug ID]])</f>
        <v>0.18133000000000002</v>
      </c>
      <c r="M6937" s="11" t="b">
        <f>AND(Table1[[#This Row],[hour of cancellation 0 to 23]]&gt;=0,Table1[[#This Row],[hour of cancellation 0 to 23]]&lt;=23)</f>
        <v>0</v>
      </c>
    </row>
    <row r="6938" spans="1:13" x14ac:dyDescent="0.3">
      <c r="A6938" s="1">
        <v>6937</v>
      </c>
      <c r="B6938" s="1">
        <v>2</v>
      </c>
      <c r="C6938" s="2">
        <v>41215.658651555234</v>
      </c>
      <c r="D6938" s="2">
        <v>41275.658333333333</v>
      </c>
      <c r="E6938" s="1">
        <v>10</v>
      </c>
      <c r="F6938" s="2">
        <v>41216.724528402774</v>
      </c>
      <c r="G6938" s="1">
        <v>0</v>
      </c>
      <c r="H6938" s="32">
        <f>IFERROR(HOUR(Table1[[#This Row],[Cancel Date/time]])+MINUTE(Table1[[#This Row],[Cancel Date/time]])/60,"not cancelled")</f>
        <v>17.383333333333333</v>
      </c>
      <c r="I6938" s="47">
        <f>IFERROR(ROUND(Table1[[#This Row],[cancellation time decimal]],0),"not cancelled")</f>
        <v>17</v>
      </c>
      <c r="J6938" s="10">
        <f>IFERROR(MOD(Table1[[#This Row],[cancellation hour rounded]],24),"not cancelled")</f>
        <v>17</v>
      </c>
      <c r="K6938" s="32">
        <f>1/Table1[[#This Row],[Duration (Time between doses '[in hours'])]]</f>
        <v>0.1</v>
      </c>
      <c r="L6938" s="33">
        <f>Table1[[#This Row],[number doses per hour]]*INDEX(Table2[price per dose],Table1[[#This Row],[Drug ID]])</f>
        <v>0.84959999999999969</v>
      </c>
      <c r="M6938" s="11" t="b">
        <f>AND(Table1[[#This Row],[hour of cancellation 0 to 23]]&gt;=0,Table1[[#This Row],[hour of cancellation 0 to 23]]&lt;=23)</f>
        <v>1</v>
      </c>
    </row>
    <row r="6939" spans="1:13" x14ac:dyDescent="0.3">
      <c r="A6939" s="1">
        <v>6938</v>
      </c>
      <c r="B6939" s="1">
        <v>3</v>
      </c>
      <c r="C6939" s="2">
        <v>41215.64618159672</v>
      </c>
      <c r="D6939" s="2">
        <v>41275.645833333336</v>
      </c>
      <c r="E6939" s="1">
        <v>24</v>
      </c>
      <c r="F6939" s="2">
        <v>41217.601295017848</v>
      </c>
      <c r="G6939" s="1">
        <v>0</v>
      </c>
      <c r="H6939" s="32">
        <f>IFERROR(HOUR(Table1[[#This Row],[Cancel Date/time]])+MINUTE(Table1[[#This Row],[Cancel Date/time]])/60,"not cancelled")</f>
        <v>14.416666666666666</v>
      </c>
      <c r="I6939" s="47">
        <f>IFERROR(ROUND(Table1[[#This Row],[cancellation time decimal]],0),"not cancelled")</f>
        <v>14</v>
      </c>
      <c r="J6939" s="10">
        <f>IFERROR(MOD(Table1[[#This Row],[cancellation hour rounded]],24),"not cancelled")</f>
        <v>14</v>
      </c>
      <c r="K6939" s="32">
        <f>1/Table1[[#This Row],[Duration (Time between doses '[in hours'])]]</f>
        <v>4.1666666666666664E-2</v>
      </c>
      <c r="L6939" s="33">
        <f>Table1[[#This Row],[number doses per hour]]*INDEX(Table2[price per dose],Table1[[#This Row],[Drug ID]])</f>
        <v>0.18133000000000002</v>
      </c>
      <c r="M6939" s="11" t="b">
        <f>AND(Table1[[#This Row],[hour of cancellation 0 to 23]]&gt;=0,Table1[[#This Row],[hour of cancellation 0 to 23]]&lt;=23)</f>
        <v>1</v>
      </c>
    </row>
    <row r="6940" spans="1:13" x14ac:dyDescent="0.3">
      <c r="A6940" s="1">
        <v>6939</v>
      </c>
      <c r="B6940" s="1">
        <v>5</v>
      </c>
      <c r="C6940" s="2">
        <v>41215.68603145051</v>
      </c>
      <c r="D6940" s="2">
        <v>41275.685416666667</v>
      </c>
      <c r="E6940" s="1">
        <v>24</v>
      </c>
      <c r="F6940" s="2">
        <v>41219.620685527159</v>
      </c>
      <c r="G6940" s="1">
        <v>0</v>
      </c>
      <c r="H6940" s="32">
        <f>IFERROR(HOUR(Table1[[#This Row],[Cancel Date/time]])+MINUTE(Table1[[#This Row],[Cancel Date/time]])/60,"not cancelled")</f>
        <v>14.883333333333333</v>
      </c>
      <c r="I6940" s="47">
        <f>IFERROR(ROUND(Table1[[#This Row],[cancellation time decimal]],0),"not cancelled")</f>
        <v>15</v>
      </c>
      <c r="J6940" s="10">
        <f>IFERROR(MOD(Table1[[#This Row],[cancellation hour rounded]],24),"not cancelled")</f>
        <v>15</v>
      </c>
      <c r="K6940" s="32">
        <f>1/Table1[[#This Row],[Duration (Time between doses '[in hours'])]]</f>
        <v>4.1666666666666664E-2</v>
      </c>
      <c r="L6940" s="33">
        <f>Table1[[#This Row],[number doses per hour]]*INDEX(Table2[price per dose],Table1[[#This Row],[Drug ID]])</f>
        <v>0.2815833333333333</v>
      </c>
      <c r="M6940" s="11" t="b">
        <f>AND(Table1[[#This Row],[hour of cancellation 0 to 23]]&gt;=0,Table1[[#This Row],[hour of cancellation 0 to 23]]&lt;=23)</f>
        <v>1</v>
      </c>
    </row>
    <row r="6941" spans="1:13" x14ac:dyDescent="0.3">
      <c r="A6941" s="1">
        <v>6940</v>
      </c>
      <c r="B6941" s="1">
        <v>11</v>
      </c>
      <c r="C6941" s="2">
        <v>41215.716007528543</v>
      </c>
      <c r="D6941" s="2">
        <v>41275.715972222228</v>
      </c>
      <c r="E6941" s="1">
        <v>1</v>
      </c>
      <c r="F6941" s="2">
        <v>41222.658225934683</v>
      </c>
      <c r="G6941" s="1">
        <v>6</v>
      </c>
      <c r="H6941" s="32">
        <f>IFERROR(HOUR(Table1[[#This Row],[Cancel Date/time]])+MINUTE(Table1[[#This Row],[Cancel Date/time]])/60,"not cancelled")</f>
        <v>15.783333333333333</v>
      </c>
      <c r="I6941" s="47">
        <f>IFERROR(ROUND(Table1[[#This Row],[cancellation time decimal]],0),"not cancelled")</f>
        <v>16</v>
      </c>
      <c r="J6941" s="10">
        <f>IFERROR(MOD(Table1[[#This Row],[cancellation hour rounded]],24),"not cancelled")</f>
        <v>16</v>
      </c>
      <c r="K6941" s="32">
        <f>1/Table1[[#This Row],[Duration (Time between doses '[in hours'])]]</f>
        <v>1</v>
      </c>
      <c r="L6941" s="33">
        <f>Table1[[#This Row],[number doses per hour]]*INDEX(Table2[price per dose],Table1[[#This Row],[Drug ID]])</f>
        <v>1</v>
      </c>
      <c r="M6941" s="11" t="b">
        <f>AND(Table1[[#This Row],[hour of cancellation 0 to 23]]&gt;=0,Table1[[#This Row],[hour of cancellation 0 to 23]]&lt;=23)</f>
        <v>1</v>
      </c>
    </row>
    <row r="6942" spans="1:13" x14ac:dyDescent="0.3">
      <c r="A6942" s="1">
        <v>6941</v>
      </c>
      <c r="B6942" s="1">
        <v>2</v>
      </c>
      <c r="C6942" s="2">
        <v>41215.709855361718</v>
      </c>
      <c r="D6942" s="2">
        <v>41275.709722222222</v>
      </c>
      <c r="E6942" s="1">
        <v>10</v>
      </c>
      <c r="F6942" s="2">
        <v>41217.330049978969</v>
      </c>
      <c r="G6942" s="1">
        <v>0</v>
      </c>
      <c r="H6942" s="32">
        <f>IFERROR(HOUR(Table1[[#This Row],[Cancel Date/time]])+MINUTE(Table1[[#This Row],[Cancel Date/time]])/60,"not cancelled")</f>
        <v>7.916666666666667</v>
      </c>
      <c r="I6942" s="47">
        <f>IFERROR(ROUND(Table1[[#This Row],[cancellation time decimal]],0),"not cancelled")</f>
        <v>8</v>
      </c>
      <c r="J6942" s="10">
        <f>IFERROR(MOD(Table1[[#This Row],[cancellation hour rounded]],24),"not cancelled")</f>
        <v>8</v>
      </c>
      <c r="K6942" s="32">
        <f>1/Table1[[#This Row],[Duration (Time between doses '[in hours'])]]</f>
        <v>0.1</v>
      </c>
      <c r="L6942" s="33">
        <f>Table1[[#This Row],[number doses per hour]]*INDEX(Table2[price per dose],Table1[[#This Row],[Drug ID]])</f>
        <v>0.84959999999999969</v>
      </c>
      <c r="M6942" s="11" t="b">
        <f>AND(Table1[[#This Row],[hour of cancellation 0 to 23]]&gt;=0,Table1[[#This Row],[hour of cancellation 0 to 23]]&lt;=23)</f>
        <v>1</v>
      </c>
    </row>
    <row r="6943" spans="1:13" x14ac:dyDescent="0.3">
      <c r="A6943" s="1">
        <v>6942</v>
      </c>
      <c r="B6943" s="1">
        <v>5</v>
      </c>
      <c r="C6943" s="2">
        <v>41215.724444572777</v>
      </c>
      <c r="D6943" s="2">
        <v>41275.724305555559</v>
      </c>
      <c r="E6943" s="1">
        <v>24</v>
      </c>
      <c r="F6943" s="2">
        <v>41219.328106002184</v>
      </c>
      <c r="G6943" s="1">
        <v>0</v>
      </c>
      <c r="H6943" s="32">
        <f>IFERROR(HOUR(Table1[[#This Row],[Cancel Date/time]])+MINUTE(Table1[[#This Row],[Cancel Date/time]])/60,"not cancelled")</f>
        <v>7.8666666666666671</v>
      </c>
      <c r="I6943" s="47">
        <f>IFERROR(ROUND(Table1[[#This Row],[cancellation time decimal]],0),"not cancelled")</f>
        <v>8</v>
      </c>
      <c r="J6943" s="10">
        <f>IFERROR(MOD(Table1[[#This Row],[cancellation hour rounded]],24),"not cancelled")</f>
        <v>8</v>
      </c>
      <c r="K6943" s="32">
        <f>1/Table1[[#This Row],[Duration (Time between doses '[in hours'])]]</f>
        <v>4.1666666666666664E-2</v>
      </c>
      <c r="L6943" s="33">
        <f>Table1[[#This Row],[number doses per hour]]*INDEX(Table2[price per dose],Table1[[#This Row],[Drug ID]])</f>
        <v>0.2815833333333333</v>
      </c>
      <c r="M6943" s="11" t="b">
        <f>AND(Table1[[#This Row],[hour of cancellation 0 to 23]]&gt;=0,Table1[[#This Row],[hour of cancellation 0 to 23]]&lt;=23)</f>
        <v>1</v>
      </c>
    </row>
    <row r="6944" spans="1:13" x14ac:dyDescent="0.3">
      <c r="A6944" s="1">
        <v>6943</v>
      </c>
      <c r="B6944" s="1">
        <v>1</v>
      </c>
      <c r="C6944" s="2">
        <v>41215.782522739799</v>
      </c>
      <c r="D6944" s="2">
        <v>41275.781944444447</v>
      </c>
      <c r="E6944" s="1">
        <v>12</v>
      </c>
      <c r="F6944" s="2">
        <v>41216.77719489146</v>
      </c>
      <c r="G6944" s="1">
        <v>0</v>
      </c>
      <c r="H6944" s="32">
        <f>IFERROR(HOUR(Table1[[#This Row],[Cancel Date/time]])+MINUTE(Table1[[#This Row],[Cancel Date/time]])/60,"not cancelled")</f>
        <v>18.649999999999999</v>
      </c>
      <c r="I6944" s="47">
        <f>IFERROR(ROUND(Table1[[#This Row],[cancellation time decimal]],0),"not cancelled")</f>
        <v>19</v>
      </c>
      <c r="J6944" s="10">
        <f>IFERROR(MOD(Table1[[#This Row],[cancellation hour rounded]],24),"not cancelled")</f>
        <v>19</v>
      </c>
      <c r="K6944" s="32">
        <f>1/Table1[[#This Row],[Duration (Time between doses '[in hours'])]]</f>
        <v>8.3333333333333329E-2</v>
      </c>
      <c r="L6944" s="33">
        <f>Table1[[#This Row],[number doses per hour]]*INDEX(Table2[price per dose],Table1[[#This Row],[Drug ID]])</f>
        <v>0.56619444444444444</v>
      </c>
      <c r="M6944" s="11" t="b">
        <f>AND(Table1[[#This Row],[hour of cancellation 0 to 23]]&gt;=0,Table1[[#This Row],[hour of cancellation 0 to 23]]&lt;=23)</f>
        <v>1</v>
      </c>
    </row>
    <row r="6945" spans="1:13" x14ac:dyDescent="0.3">
      <c r="A6945" s="1">
        <v>6944</v>
      </c>
      <c r="B6945" s="1">
        <v>1</v>
      </c>
      <c r="C6945" s="2">
        <v>41215.826840176582</v>
      </c>
      <c r="D6945" s="2">
        <v>41275.826388888883</v>
      </c>
      <c r="E6945" s="1">
        <v>8</v>
      </c>
      <c r="F6945" s="2">
        <v>41216.700756232211</v>
      </c>
      <c r="G6945" s="1">
        <v>0</v>
      </c>
      <c r="H6945" s="32">
        <f>IFERROR(HOUR(Table1[[#This Row],[Cancel Date/time]])+MINUTE(Table1[[#This Row],[Cancel Date/time]])/60,"not cancelled")</f>
        <v>16.816666666666666</v>
      </c>
      <c r="I6945" s="47">
        <f>IFERROR(ROUND(Table1[[#This Row],[cancellation time decimal]],0),"not cancelled")</f>
        <v>17</v>
      </c>
      <c r="J6945" s="10">
        <f>IFERROR(MOD(Table1[[#This Row],[cancellation hour rounded]],24),"not cancelled")</f>
        <v>17</v>
      </c>
      <c r="K6945" s="32">
        <f>1/Table1[[#This Row],[Duration (Time between doses '[in hours'])]]</f>
        <v>0.125</v>
      </c>
      <c r="L6945" s="33">
        <f>Table1[[#This Row],[number doses per hour]]*INDEX(Table2[price per dose],Table1[[#This Row],[Drug ID]])</f>
        <v>0.84929166666666667</v>
      </c>
      <c r="M6945" s="11" t="b">
        <f>AND(Table1[[#This Row],[hour of cancellation 0 to 23]]&gt;=0,Table1[[#This Row],[hour of cancellation 0 to 23]]&lt;=23)</f>
        <v>1</v>
      </c>
    </row>
    <row r="6946" spans="1:13" x14ac:dyDescent="0.3">
      <c r="A6946" s="1">
        <v>6945</v>
      </c>
      <c r="B6946" s="1">
        <v>1</v>
      </c>
      <c r="C6946" s="2">
        <v>41215.836642339855</v>
      </c>
      <c r="D6946" s="2">
        <v>41275.836111111115</v>
      </c>
      <c r="E6946" s="1">
        <v>8</v>
      </c>
      <c r="F6946" s="2">
        <v>41216.476398348859</v>
      </c>
      <c r="G6946" s="1">
        <v>0</v>
      </c>
      <c r="H6946" s="32">
        <f>IFERROR(HOUR(Table1[[#This Row],[Cancel Date/time]])+MINUTE(Table1[[#This Row],[Cancel Date/time]])/60,"not cancelled")</f>
        <v>11.433333333333334</v>
      </c>
      <c r="I6946" s="47">
        <f>IFERROR(ROUND(Table1[[#This Row],[cancellation time decimal]],0),"not cancelled")</f>
        <v>11</v>
      </c>
      <c r="J6946" s="10">
        <f>IFERROR(MOD(Table1[[#This Row],[cancellation hour rounded]],24),"not cancelled")</f>
        <v>11</v>
      </c>
      <c r="K6946" s="32">
        <f>1/Table1[[#This Row],[Duration (Time between doses '[in hours'])]]</f>
        <v>0.125</v>
      </c>
      <c r="L6946" s="33">
        <f>Table1[[#This Row],[number doses per hour]]*INDEX(Table2[price per dose],Table1[[#This Row],[Drug ID]])</f>
        <v>0.84929166666666667</v>
      </c>
      <c r="M6946" s="11" t="b">
        <f>AND(Table1[[#This Row],[hour of cancellation 0 to 23]]&gt;=0,Table1[[#This Row],[hour of cancellation 0 to 23]]&lt;=23)</f>
        <v>1</v>
      </c>
    </row>
    <row r="6947" spans="1:13" x14ac:dyDescent="0.3">
      <c r="A6947" s="1">
        <v>6946</v>
      </c>
      <c r="B6947" s="1">
        <v>1</v>
      </c>
      <c r="C6947" s="2">
        <v>41215.835210949983</v>
      </c>
      <c r="D6947" s="2">
        <v>41275.834722222222</v>
      </c>
      <c r="E6947" s="1">
        <v>12</v>
      </c>
      <c r="F6947" s="2">
        <v>41216.592915276917</v>
      </c>
      <c r="G6947" s="1">
        <v>0</v>
      </c>
      <c r="H6947" s="32">
        <f>IFERROR(HOUR(Table1[[#This Row],[Cancel Date/time]])+MINUTE(Table1[[#This Row],[Cancel Date/time]])/60,"not cancelled")</f>
        <v>14.216666666666667</v>
      </c>
      <c r="I6947" s="47">
        <f>IFERROR(ROUND(Table1[[#This Row],[cancellation time decimal]],0),"not cancelled")</f>
        <v>14</v>
      </c>
      <c r="J6947" s="10">
        <f>IFERROR(MOD(Table1[[#This Row],[cancellation hour rounded]],24),"not cancelled")</f>
        <v>14</v>
      </c>
      <c r="K6947" s="32">
        <f>1/Table1[[#This Row],[Duration (Time between doses '[in hours'])]]</f>
        <v>8.3333333333333329E-2</v>
      </c>
      <c r="L6947" s="33">
        <f>Table1[[#This Row],[number doses per hour]]*INDEX(Table2[price per dose],Table1[[#This Row],[Drug ID]])</f>
        <v>0.56619444444444444</v>
      </c>
      <c r="M6947" s="11" t="b">
        <f>AND(Table1[[#This Row],[hour of cancellation 0 to 23]]&gt;=0,Table1[[#This Row],[hour of cancellation 0 to 23]]&lt;=23)</f>
        <v>1</v>
      </c>
    </row>
    <row r="6948" spans="1:13" x14ac:dyDescent="0.3">
      <c r="A6948" s="1">
        <v>6947</v>
      </c>
      <c r="B6948" s="1">
        <v>4</v>
      </c>
      <c r="C6948" s="2">
        <v>41215.906085783412</v>
      </c>
      <c r="D6948" s="2">
        <v>41275.905555555553</v>
      </c>
      <c r="E6948" s="1">
        <v>12</v>
      </c>
      <c r="F6948" s="2">
        <v>41217.57398359081</v>
      </c>
      <c r="G6948" s="1">
        <v>0</v>
      </c>
      <c r="H6948" s="32">
        <f>IFERROR(HOUR(Table1[[#This Row],[Cancel Date/time]])+MINUTE(Table1[[#This Row],[Cancel Date/time]])/60,"not cancelled")</f>
        <v>13.766666666666667</v>
      </c>
      <c r="I6948" s="47">
        <f>IFERROR(ROUND(Table1[[#This Row],[cancellation time decimal]],0),"not cancelled")</f>
        <v>14</v>
      </c>
      <c r="J6948" s="10">
        <f>IFERROR(MOD(Table1[[#This Row],[cancellation hour rounded]],24),"not cancelled")</f>
        <v>14</v>
      </c>
      <c r="K6948" s="32">
        <f>1/Table1[[#This Row],[Duration (Time between doses '[in hours'])]]</f>
        <v>8.3333333333333329E-2</v>
      </c>
      <c r="L6948" s="33">
        <f>Table1[[#This Row],[number doses per hour]]*INDEX(Table2[price per dose],Table1[[#This Row],[Drug ID]])</f>
        <v>1.448055119047619</v>
      </c>
      <c r="M6948" s="11" t="b">
        <f>AND(Table1[[#This Row],[hour of cancellation 0 to 23]]&gt;=0,Table1[[#This Row],[hour of cancellation 0 to 23]]&lt;=23)</f>
        <v>1</v>
      </c>
    </row>
    <row r="6949" spans="1:13" hidden="1" x14ac:dyDescent="0.3">
      <c r="A6949" s="1">
        <v>6948</v>
      </c>
      <c r="B6949" s="1">
        <v>5</v>
      </c>
      <c r="C6949" s="2">
        <v>41215.984618763432</v>
      </c>
      <c r="D6949" s="2">
        <v>41219.025637279003</v>
      </c>
      <c r="E6949" s="1">
        <v>24</v>
      </c>
      <c r="F6949" s="2" t="s">
        <v>5</v>
      </c>
      <c r="G6949" s="1">
        <v>0</v>
      </c>
      <c r="H6949" s="32" t="str">
        <f>IFERROR(HOUR(Table1[[#This Row],[Cancel Date/time]])+MINUTE(Table1[[#This Row],[Cancel Date/time]])/60,"not cancelled")</f>
        <v>not cancelled</v>
      </c>
      <c r="I6949" s="47" t="str">
        <f>IFERROR(ROUND(Table1[[#This Row],[cancellation time decimal]],0),"not cancelled")</f>
        <v>not cancelled</v>
      </c>
      <c r="J6949" s="10" t="str">
        <f>IFERROR(MOD(Table1[[#This Row],[cancellation hour rounded]],24),"not cancelled")</f>
        <v>not cancelled</v>
      </c>
      <c r="K6949" s="32">
        <f>1/Table1[[#This Row],[Duration (Time between doses '[in hours'])]]</f>
        <v>4.1666666666666664E-2</v>
      </c>
      <c r="L6949" s="33">
        <f>Table1[[#This Row],[number doses per hour]]*INDEX(Table2[price per dose],Table1[[#This Row],[Drug ID]])</f>
        <v>0.2815833333333333</v>
      </c>
      <c r="M6949" s="11" t="b">
        <f>AND(Table1[[#This Row],[hour of cancellation 0 to 23]]&gt;=0,Table1[[#This Row],[hour of cancellation 0 to 23]]&lt;=23)</f>
        <v>0</v>
      </c>
    </row>
    <row r="6950" spans="1:13" x14ac:dyDescent="0.3">
      <c r="A6950" s="1">
        <v>6949</v>
      </c>
      <c r="B6950" s="1">
        <v>1</v>
      </c>
      <c r="C6950" s="2">
        <v>41216.054209643284</v>
      </c>
      <c r="D6950" s="2">
        <v>41276.054166666661</v>
      </c>
      <c r="E6950" s="1">
        <v>12</v>
      </c>
      <c r="F6950" s="2">
        <v>41216.926591712436</v>
      </c>
      <c r="G6950" s="1">
        <v>0</v>
      </c>
      <c r="H6950" s="32">
        <f>IFERROR(HOUR(Table1[[#This Row],[Cancel Date/time]])+MINUTE(Table1[[#This Row],[Cancel Date/time]])/60,"not cancelled")</f>
        <v>22.233333333333334</v>
      </c>
      <c r="I6950" s="47">
        <f>IFERROR(ROUND(Table1[[#This Row],[cancellation time decimal]],0),"not cancelled")</f>
        <v>22</v>
      </c>
      <c r="J6950" s="10">
        <f>IFERROR(MOD(Table1[[#This Row],[cancellation hour rounded]],24),"not cancelled")</f>
        <v>22</v>
      </c>
      <c r="K6950" s="32">
        <f>1/Table1[[#This Row],[Duration (Time between doses '[in hours'])]]</f>
        <v>8.3333333333333329E-2</v>
      </c>
      <c r="L6950" s="33">
        <f>Table1[[#This Row],[number doses per hour]]*INDEX(Table2[price per dose],Table1[[#This Row],[Drug ID]])</f>
        <v>0.56619444444444444</v>
      </c>
      <c r="M6950" s="11" t="b">
        <f>AND(Table1[[#This Row],[hour of cancellation 0 to 23]]&gt;=0,Table1[[#This Row],[hour of cancellation 0 to 23]]&lt;=23)</f>
        <v>1</v>
      </c>
    </row>
    <row r="6951" spans="1:13" x14ac:dyDescent="0.3">
      <c r="A6951" s="1">
        <v>6950</v>
      </c>
      <c r="B6951" s="1">
        <v>7</v>
      </c>
      <c r="C6951" s="2">
        <v>41216.07568670599</v>
      </c>
      <c r="D6951" s="2">
        <v>41276.074999999997</v>
      </c>
      <c r="E6951" s="1">
        <v>24</v>
      </c>
      <c r="F6951" s="2">
        <v>41257.381382230284</v>
      </c>
      <c r="G6951" s="1">
        <v>2</v>
      </c>
      <c r="H6951" s="32">
        <f>IFERROR(HOUR(Table1[[#This Row],[Cancel Date/time]])+MINUTE(Table1[[#This Row],[Cancel Date/time]])/60,"not cancelled")</f>
        <v>9.15</v>
      </c>
      <c r="I6951" s="47">
        <f>IFERROR(ROUND(Table1[[#This Row],[cancellation time decimal]],0),"not cancelled")</f>
        <v>9</v>
      </c>
      <c r="J6951" s="10">
        <f>IFERROR(MOD(Table1[[#This Row],[cancellation hour rounded]],24),"not cancelled")</f>
        <v>9</v>
      </c>
      <c r="K6951" s="32">
        <f>1/Table1[[#This Row],[Duration (Time between doses '[in hours'])]]</f>
        <v>4.1666666666666664E-2</v>
      </c>
      <c r="L6951" s="33">
        <f>Table1[[#This Row],[number doses per hour]]*INDEX(Table2[price per dose],Table1[[#This Row],[Drug ID]])</f>
        <v>1.2958049999999997</v>
      </c>
      <c r="M6951" s="11" t="b">
        <f>AND(Table1[[#This Row],[hour of cancellation 0 to 23]]&gt;=0,Table1[[#This Row],[hour of cancellation 0 to 23]]&lt;=23)</f>
        <v>1</v>
      </c>
    </row>
    <row r="6952" spans="1:13" x14ac:dyDescent="0.3">
      <c r="A6952" s="1">
        <v>6951</v>
      </c>
      <c r="B6952" s="1">
        <v>11</v>
      </c>
      <c r="C6952" s="2">
        <v>41216.181917198875</v>
      </c>
      <c r="D6952" s="2">
        <v>41276.181249999994</v>
      </c>
      <c r="E6952" s="1">
        <v>1</v>
      </c>
      <c r="F6952" s="2">
        <v>41223.502256572865</v>
      </c>
      <c r="G6952" s="1">
        <v>1</v>
      </c>
      <c r="H6952" s="32">
        <f>IFERROR(HOUR(Table1[[#This Row],[Cancel Date/time]])+MINUTE(Table1[[#This Row],[Cancel Date/time]])/60,"not cancelled")</f>
        <v>12.05</v>
      </c>
      <c r="I6952" s="47">
        <f>IFERROR(ROUND(Table1[[#This Row],[cancellation time decimal]],0),"not cancelled")</f>
        <v>12</v>
      </c>
      <c r="J6952" s="10">
        <f>IFERROR(MOD(Table1[[#This Row],[cancellation hour rounded]],24),"not cancelled")</f>
        <v>12</v>
      </c>
      <c r="K6952" s="32">
        <f>1/Table1[[#This Row],[Duration (Time between doses '[in hours'])]]</f>
        <v>1</v>
      </c>
      <c r="L6952" s="33">
        <f>Table1[[#This Row],[number doses per hour]]*INDEX(Table2[price per dose],Table1[[#This Row],[Drug ID]])</f>
        <v>1</v>
      </c>
      <c r="M6952" s="11" t="b">
        <f>AND(Table1[[#This Row],[hour of cancellation 0 to 23]]&gt;=0,Table1[[#This Row],[hour of cancellation 0 to 23]]&lt;=23)</f>
        <v>1</v>
      </c>
    </row>
    <row r="6953" spans="1:13" x14ac:dyDescent="0.3">
      <c r="A6953" s="1">
        <v>6952</v>
      </c>
      <c r="B6953" s="1">
        <v>8</v>
      </c>
      <c r="C6953" s="2">
        <v>41216.312617359436</v>
      </c>
      <c r="D6953" s="2">
        <v>41276.3125</v>
      </c>
      <c r="E6953" s="1">
        <v>3</v>
      </c>
      <c r="F6953" s="2">
        <v>41221.594899708965</v>
      </c>
      <c r="G6953" s="1">
        <v>0</v>
      </c>
      <c r="H6953" s="32">
        <f>IFERROR(HOUR(Table1[[#This Row],[Cancel Date/time]])+MINUTE(Table1[[#This Row],[Cancel Date/time]])/60,"not cancelled")</f>
        <v>14.266666666666667</v>
      </c>
      <c r="I6953" s="47">
        <f>IFERROR(ROUND(Table1[[#This Row],[cancellation time decimal]],0),"not cancelled")</f>
        <v>14</v>
      </c>
      <c r="J6953" s="10">
        <f>IFERROR(MOD(Table1[[#This Row],[cancellation hour rounded]],24),"not cancelled")</f>
        <v>14</v>
      </c>
      <c r="K6953" s="32">
        <f>1/Table1[[#This Row],[Duration (Time between doses '[in hours'])]]</f>
        <v>0.33333333333333331</v>
      </c>
      <c r="L6953" s="33">
        <f>Table1[[#This Row],[number doses per hour]]*INDEX(Table2[price per dose],Table1[[#This Row],[Drug ID]])</f>
        <v>0.29998222222222221</v>
      </c>
      <c r="M6953" s="11" t="b">
        <f>AND(Table1[[#This Row],[hour of cancellation 0 to 23]]&gt;=0,Table1[[#This Row],[hour of cancellation 0 to 23]]&lt;=23)</f>
        <v>1</v>
      </c>
    </row>
    <row r="6954" spans="1:13" hidden="1" x14ac:dyDescent="0.3">
      <c r="A6954" s="1">
        <v>6953</v>
      </c>
      <c r="B6954" s="1">
        <v>7</v>
      </c>
      <c r="C6954" s="2">
        <v>41216.350514501442</v>
      </c>
      <c r="D6954" s="2">
        <v>41218.892093078051</v>
      </c>
      <c r="E6954" s="1">
        <v>24</v>
      </c>
      <c r="F6954" s="2" t="s">
        <v>5</v>
      </c>
      <c r="G6954" s="1">
        <v>0</v>
      </c>
      <c r="H6954" s="32" t="str">
        <f>IFERROR(HOUR(Table1[[#This Row],[Cancel Date/time]])+MINUTE(Table1[[#This Row],[Cancel Date/time]])/60,"not cancelled")</f>
        <v>not cancelled</v>
      </c>
      <c r="I6954" s="47" t="str">
        <f>IFERROR(ROUND(Table1[[#This Row],[cancellation time decimal]],0),"not cancelled")</f>
        <v>not cancelled</v>
      </c>
      <c r="J6954" s="10" t="str">
        <f>IFERROR(MOD(Table1[[#This Row],[cancellation hour rounded]],24),"not cancelled")</f>
        <v>not cancelled</v>
      </c>
      <c r="K6954" s="32">
        <f>1/Table1[[#This Row],[Duration (Time between doses '[in hours'])]]</f>
        <v>4.1666666666666664E-2</v>
      </c>
      <c r="L6954" s="33">
        <f>Table1[[#This Row],[number doses per hour]]*INDEX(Table2[price per dose],Table1[[#This Row],[Drug ID]])</f>
        <v>1.2958049999999997</v>
      </c>
      <c r="M6954" s="11" t="b">
        <f>AND(Table1[[#This Row],[hour of cancellation 0 to 23]]&gt;=0,Table1[[#This Row],[hour of cancellation 0 to 23]]&lt;=23)</f>
        <v>0</v>
      </c>
    </row>
    <row r="6955" spans="1:13" x14ac:dyDescent="0.3">
      <c r="A6955" s="1">
        <v>6954</v>
      </c>
      <c r="B6955" s="1">
        <v>3</v>
      </c>
      <c r="C6955" s="2">
        <v>41216.451815665532</v>
      </c>
      <c r="D6955" s="2">
        <v>41218.909722222219</v>
      </c>
      <c r="E6955" s="1">
        <v>24</v>
      </c>
      <c r="F6955" s="2">
        <v>41218.683655981935</v>
      </c>
      <c r="G6955" s="1">
        <v>0</v>
      </c>
      <c r="H6955" s="32">
        <f>IFERROR(HOUR(Table1[[#This Row],[Cancel Date/time]])+MINUTE(Table1[[#This Row],[Cancel Date/time]])/60,"not cancelled")</f>
        <v>16.399999999999999</v>
      </c>
      <c r="I6955" s="47">
        <f>IFERROR(ROUND(Table1[[#This Row],[cancellation time decimal]],0),"not cancelled")</f>
        <v>16</v>
      </c>
      <c r="J6955" s="10">
        <f>IFERROR(MOD(Table1[[#This Row],[cancellation hour rounded]],24),"not cancelled")</f>
        <v>16</v>
      </c>
      <c r="K6955" s="32">
        <f>1/Table1[[#This Row],[Duration (Time between doses '[in hours'])]]</f>
        <v>4.1666666666666664E-2</v>
      </c>
      <c r="L6955" s="33">
        <f>Table1[[#This Row],[number doses per hour]]*INDEX(Table2[price per dose],Table1[[#This Row],[Drug ID]])</f>
        <v>0.18133000000000002</v>
      </c>
      <c r="M6955" s="11" t="b">
        <f>AND(Table1[[#This Row],[hour of cancellation 0 to 23]]&gt;=0,Table1[[#This Row],[hour of cancellation 0 to 23]]&lt;=23)</f>
        <v>1</v>
      </c>
    </row>
    <row r="6956" spans="1:13" x14ac:dyDescent="0.3">
      <c r="A6956" s="1">
        <v>6955</v>
      </c>
      <c r="B6956" s="1">
        <v>4</v>
      </c>
      <c r="C6956" s="2">
        <v>41216.44405132746</v>
      </c>
      <c r="D6956" s="2">
        <v>41276.443749999999</v>
      </c>
      <c r="E6956" s="1">
        <v>12</v>
      </c>
      <c r="F6956" s="2">
        <v>41219.679697849511</v>
      </c>
      <c r="G6956" s="1">
        <v>0</v>
      </c>
      <c r="H6956" s="32">
        <f>IFERROR(HOUR(Table1[[#This Row],[Cancel Date/time]])+MINUTE(Table1[[#This Row],[Cancel Date/time]])/60,"not cancelled")</f>
        <v>16.3</v>
      </c>
      <c r="I6956" s="47">
        <f>IFERROR(ROUND(Table1[[#This Row],[cancellation time decimal]],0),"not cancelled")</f>
        <v>16</v>
      </c>
      <c r="J6956" s="10">
        <f>IFERROR(MOD(Table1[[#This Row],[cancellation hour rounded]],24),"not cancelled")</f>
        <v>16</v>
      </c>
      <c r="K6956" s="32">
        <f>1/Table1[[#This Row],[Duration (Time between doses '[in hours'])]]</f>
        <v>8.3333333333333329E-2</v>
      </c>
      <c r="L6956" s="33">
        <f>Table1[[#This Row],[number doses per hour]]*INDEX(Table2[price per dose],Table1[[#This Row],[Drug ID]])</f>
        <v>1.448055119047619</v>
      </c>
      <c r="M6956" s="11" t="b">
        <f>AND(Table1[[#This Row],[hour of cancellation 0 to 23]]&gt;=0,Table1[[#This Row],[hour of cancellation 0 to 23]]&lt;=23)</f>
        <v>1</v>
      </c>
    </row>
    <row r="6957" spans="1:13" x14ac:dyDescent="0.3">
      <c r="A6957" s="1">
        <v>6956</v>
      </c>
      <c r="B6957" s="1">
        <v>2</v>
      </c>
      <c r="C6957" s="2">
        <v>41216.434600653425</v>
      </c>
      <c r="D6957" s="2">
        <v>41276.434027777774</v>
      </c>
      <c r="E6957" s="1">
        <v>10</v>
      </c>
      <c r="F6957" s="2">
        <v>41217.467210753253</v>
      </c>
      <c r="G6957" s="1">
        <v>0</v>
      </c>
      <c r="H6957" s="32">
        <f>IFERROR(HOUR(Table1[[#This Row],[Cancel Date/time]])+MINUTE(Table1[[#This Row],[Cancel Date/time]])/60,"not cancelled")</f>
        <v>11.2</v>
      </c>
      <c r="I6957" s="47">
        <f>IFERROR(ROUND(Table1[[#This Row],[cancellation time decimal]],0),"not cancelled")</f>
        <v>11</v>
      </c>
      <c r="J6957" s="10">
        <f>IFERROR(MOD(Table1[[#This Row],[cancellation hour rounded]],24),"not cancelled")</f>
        <v>11</v>
      </c>
      <c r="K6957" s="32">
        <f>1/Table1[[#This Row],[Duration (Time between doses '[in hours'])]]</f>
        <v>0.1</v>
      </c>
      <c r="L6957" s="33">
        <f>Table1[[#This Row],[number doses per hour]]*INDEX(Table2[price per dose],Table1[[#This Row],[Drug ID]])</f>
        <v>0.84959999999999969</v>
      </c>
      <c r="M6957" s="11" t="b">
        <f>AND(Table1[[#This Row],[hour of cancellation 0 to 23]]&gt;=0,Table1[[#This Row],[hour of cancellation 0 to 23]]&lt;=23)</f>
        <v>1</v>
      </c>
    </row>
    <row r="6958" spans="1:13" x14ac:dyDescent="0.3">
      <c r="A6958" s="1">
        <v>6957</v>
      </c>
      <c r="B6958" s="1">
        <v>1</v>
      </c>
      <c r="C6958" s="2">
        <v>41216.467789069975</v>
      </c>
      <c r="D6958" s="2">
        <v>41276.467361111114</v>
      </c>
      <c r="E6958" s="1">
        <v>8</v>
      </c>
      <c r="F6958" s="2">
        <v>41216.531706404887</v>
      </c>
      <c r="G6958" s="1">
        <v>0</v>
      </c>
      <c r="H6958" s="32">
        <f>IFERROR(HOUR(Table1[[#This Row],[Cancel Date/time]])+MINUTE(Table1[[#This Row],[Cancel Date/time]])/60,"not cancelled")</f>
        <v>12.75</v>
      </c>
      <c r="I6958" s="47">
        <f>IFERROR(ROUND(Table1[[#This Row],[cancellation time decimal]],0),"not cancelled")</f>
        <v>13</v>
      </c>
      <c r="J6958" s="10">
        <f>IFERROR(MOD(Table1[[#This Row],[cancellation hour rounded]],24),"not cancelled")</f>
        <v>13</v>
      </c>
      <c r="K6958" s="32">
        <f>1/Table1[[#This Row],[Duration (Time between doses '[in hours'])]]</f>
        <v>0.125</v>
      </c>
      <c r="L6958" s="33">
        <f>Table1[[#This Row],[number doses per hour]]*INDEX(Table2[price per dose],Table1[[#This Row],[Drug ID]])</f>
        <v>0.84929166666666667</v>
      </c>
      <c r="M6958" s="11" t="b">
        <f>AND(Table1[[#This Row],[hour of cancellation 0 to 23]]&gt;=0,Table1[[#This Row],[hour of cancellation 0 to 23]]&lt;=23)</f>
        <v>1</v>
      </c>
    </row>
    <row r="6959" spans="1:13" x14ac:dyDescent="0.3">
      <c r="A6959" s="1">
        <v>6958</v>
      </c>
      <c r="B6959" s="1">
        <v>6</v>
      </c>
      <c r="C6959" s="2">
        <v>41216.462584582281</v>
      </c>
      <c r="D6959" s="2">
        <v>41276.462500000001</v>
      </c>
      <c r="E6959" s="1">
        <v>24</v>
      </c>
      <c r="F6959" s="2">
        <v>41223.428674443247</v>
      </c>
      <c r="G6959" s="1">
        <v>0</v>
      </c>
      <c r="H6959" s="32">
        <f>IFERROR(HOUR(Table1[[#This Row],[Cancel Date/time]])+MINUTE(Table1[[#This Row],[Cancel Date/time]])/60,"not cancelled")</f>
        <v>10.283333333333333</v>
      </c>
      <c r="I6959" s="47">
        <f>IFERROR(ROUND(Table1[[#This Row],[cancellation time decimal]],0),"not cancelled")</f>
        <v>10</v>
      </c>
      <c r="J6959" s="10">
        <f>IFERROR(MOD(Table1[[#This Row],[cancellation hour rounded]],24),"not cancelled")</f>
        <v>10</v>
      </c>
      <c r="K6959" s="32">
        <f>1/Table1[[#This Row],[Duration (Time between doses '[in hours'])]]</f>
        <v>4.1666666666666664E-2</v>
      </c>
      <c r="L6959" s="33">
        <f>Table1[[#This Row],[number doses per hour]]*INDEX(Table2[price per dose],Table1[[#This Row],[Drug ID]])</f>
        <v>0.35218749999999999</v>
      </c>
      <c r="M6959" s="11" t="b">
        <f>AND(Table1[[#This Row],[hour of cancellation 0 to 23]]&gt;=0,Table1[[#This Row],[hour of cancellation 0 to 23]]&lt;=23)</f>
        <v>1</v>
      </c>
    </row>
    <row r="6960" spans="1:13" x14ac:dyDescent="0.3">
      <c r="A6960" s="1">
        <v>6959</v>
      </c>
      <c r="B6960" s="1">
        <v>2</v>
      </c>
      <c r="C6960" s="2">
        <v>41216.701789817002</v>
      </c>
      <c r="D6960" s="2">
        <v>41276.701388888883</v>
      </c>
      <c r="E6960" s="1">
        <v>10</v>
      </c>
      <c r="F6960" s="2">
        <v>41217.334092060817</v>
      </c>
      <c r="G6960" s="1">
        <v>0</v>
      </c>
      <c r="H6960" s="32">
        <f>IFERROR(HOUR(Table1[[#This Row],[Cancel Date/time]])+MINUTE(Table1[[#This Row],[Cancel Date/time]])/60,"not cancelled")</f>
        <v>8.0166666666666675</v>
      </c>
      <c r="I6960" s="47">
        <f>IFERROR(ROUND(Table1[[#This Row],[cancellation time decimal]],0),"not cancelled")</f>
        <v>8</v>
      </c>
      <c r="J6960" s="10">
        <f>IFERROR(MOD(Table1[[#This Row],[cancellation hour rounded]],24),"not cancelled")</f>
        <v>8</v>
      </c>
      <c r="K6960" s="32">
        <f>1/Table1[[#This Row],[Duration (Time between doses '[in hours'])]]</f>
        <v>0.1</v>
      </c>
      <c r="L6960" s="33">
        <f>Table1[[#This Row],[number doses per hour]]*INDEX(Table2[price per dose],Table1[[#This Row],[Drug ID]])</f>
        <v>0.84959999999999969</v>
      </c>
      <c r="M6960" s="11" t="b">
        <f>AND(Table1[[#This Row],[hour of cancellation 0 to 23]]&gt;=0,Table1[[#This Row],[hour of cancellation 0 to 23]]&lt;=23)</f>
        <v>1</v>
      </c>
    </row>
    <row r="6961" spans="1:13" x14ac:dyDescent="0.3">
      <c r="A6961" s="1">
        <v>6960</v>
      </c>
      <c r="B6961" s="1">
        <v>4</v>
      </c>
      <c r="C6961" s="2">
        <v>41216.776100603369</v>
      </c>
      <c r="D6961" s="2">
        <v>41276.775694444441</v>
      </c>
      <c r="E6961" s="1">
        <v>12</v>
      </c>
      <c r="F6961" s="2">
        <v>41218.582300148279</v>
      </c>
      <c r="G6961" s="1">
        <v>0</v>
      </c>
      <c r="H6961" s="32">
        <f>IFERROR(HOUR(Table1[[#This Row],[Cancel Date/time]])+MINUTE(Table1[[#This Row],[Cancel Date/time]])/60,"not cancelled")</f>
        <v>13.966666666666667</v>
      </c>
      <c r="I6961" s="47">
        <f>IFERROR(ROUND(Table1[[#This Row],[cancellation time decimal]],0),"not cancelled")</f>
        <v>14</v>
      </c>
      <c r="J6961" s="10">
        <f>IFERROR(MOD(Table1[[#This Row],[cancellation hour rounded]],24),"not cancelled")</f>
        <v>14</v>
      </c>
      <c r="K6961" s="32">
        <f>1/Table1[[#This Row],[Duration (Time between doses '[in hours'])]]</f>
        <v>8.3333333333333329E-2</v>
      </c>
      <c r="L6961" s="33">
        <f>Table1[[#This Row],[number doses per hour]]*INDEX(Table2[price per dose],Table1[[#This Row],[Drug ID]])</f>
        <v>1.448055119047619</v>
      </c>
      <c r="M6961" s="11" t="b">
        <f>AND(Table1[[#This Row],[hour of cancellation 0 to 23]]&gt;=0,Table1[[#This Row],[hour of cancellation 0 to 23]]&lt;=23)</f>
        <v>1</v>
      </c>
    </row>
    <row r="6962" spans="1:13" hidden="1" x14ac:dyDescent="0.3">
      <c r="A6962" s="1">
        <v>6961</v>
      </c>
      <c r="B6962" s="1">
        <v>7</v>
      </c>
      <c r="C6962" s="2">
        <v>41216.757698432069</v>
      </c>
      <c r="D6962" s="2">
        <v>41219.049086675288</v>
      </c>
      <c r="E6962" s="1">
        <v>24</v>
      </c>
      <c r="F6962" s="2" t="s">
        <v>5</v>
      </c>
      <c r="G6962" s="1">
        <v>0</v>
      </c>
      <c r="H6962" s="32" t="str">
        <f>IFERROR(HOUR(Table1[[#This Row],[Cancel Date/time]])+MINUTE(Table1[[#This Row],[Cancel Date/time]])/60,"not cancelled")</f>
        <v>not cancelled</v>
      </c>
      <c r="I6962" s="47" t="str">
        <f>IFERROR(ROUND(Table1[[#This Row],[cancellation time decimal]],0),"not cancelled")</f>
        <v>not cancelled</v>
      </c>
      <c r="J6962" s="10" t="str">
        <f>IFERROR(MOD(Table1[[#This Row],[cancellation hour rounded]],24),"not cancelled")</f>
        <v>not cancelled</v>
      </c>
      <c r="K6962" s="32">
        <f>1/Table1[[#This Row],[Duration (Time between doses '[in hours'])]]</f>
        <v>4.1666666666666664E-2</v>
      </c>
      <c r="L6962" s="33">
        <f>Table1[[#This Row],[number doses per hour]]*INDEX(Table2[price per dose],Table1[[#This Row],[Drug ID]])</f>
        <v>1.2958049999999997</v>
      </c>
      <c r="M6962" s="11" t="b">
        <f>AND(Table1[[#This Row],[hour of cancellation 0 to 23]]&gt;=0,Table1[[#This Row],[hour of cancellation 0 to 23]]&lt;=23)</f>
        <v>0</v>
      </c>
    </row>
    <row r="6963" spans="1:13" x14ac:dyDescent="0.3">
      <c r="A6963" s="1">
        <v>6962</v>
      </c>
      <c r="B6963" s="1">
        <v>1</v>
      </c>
      <c r="C6963" s="2">
        <v>41216.936001524227</v>
      </c>
      <c r="D6963" s="2">
        <v>41276.935416666667</v>
      </c>
      <c r="E6963" s="1">
        <v>8</v>
      </c>
      <c r="F6963" s="2">
        <v>41218.364451701571</v>
      </c>
      <c r="G6963" s="1">
        <v>0</v>
      </c>
      <c r="H6963" s="32">
        <f>IFERROR(HOUR(Table1[[#This Row],[Cancel Date/time]])+MINUTE(Table1[[#This Row],[Cancel Date/time]])/60,"not cancelled")</f>
        <v>8.7333333333333325</v>
      </c>
      <c r="I6963" s="47">
        <f>IFERROR(ROUND(Table1[[#This Row],[cancellation time decimal]],0),"not cancelled")</f>
        <v>9</v>
      </c>
      <c r="J6963" s="10">
        <f>IFERROR(MOD(Table1[[#This Row],[cancellation hour rounded]],24),"not cancelled")</f>
        <v>9</v>
      </c>
      <c r="K6963" s="32">
        <f>1/Table1[[#This Row],[Duration (Time between doses '[in hours'])]]</f>
        <v>0.125</v>
      </c>
      <c r="L6963" s="33">
        <f>Table1[[#This Row],[number doses per hour]]*INDEX(Table2[price per dose],Table1[[#This Row],[Drug ID]])</f>
        <v>0.84929166666666667</v>
      </c>
      <c r="M6963" s="11" t="b">
        <f>AND(Table1[[#This Row],[hour of cancellation 0 to 23]]&gt;=0,Table1[[#This Row],[hour of cancellation 0 to 23]]&lt;=23)</f>
        <v>1</v>
      </c>
    </row>
    <row r="6964" spans="1:13" x14ac:dyDescent="0.3">
      <c r="A6964" s="1">
        <v>6963</v>
      </c>
      <c r="B6964" s="1">
        <v>5</v>
      </c>
      <c r="C6964" s="2">
        <v>41216.974735592456</v>
      </c>
      <c r="D6964" s="2">
        <v>41276.974305555559</v>
      </c>
      <c r="E6964" s="1">
        <v>24</v>
      </c>
      <c r="F6964" s="2">
        <v>41218.47831706189</v>
      </c>
      <c r="G6964" s="1">
        <v>0</v>
      </c>
      <c r="H6964" s="32">
        <f>IFERROR(HOUR(Table1[[#This Row],[Cancel Date/time]])+MINUTE(Table1[[#This Row],[Cancel Date/time]])/60,"not cancelled")</f>
        <v>11.466666666666667</v>
      </c>
      <c r="I6964" s="47">
        <f>IFERROR(ROUND(Table1[[#This Row],[cancellation time decimal]],0),"not cancelled")</f>
        <v>11</v>
      </c>
      <c r="J6964" s="10">
        <f>IFERROR(MOD(Table1[[#This Row],[cancellation hour rounded]],24),"not cancelled")</f>
        <v>11</v>
      </c>
      <c r="K6964" s="32">
        <f>1/Table1[[#This Row],[Duration (Time between doses '[in hours'])]]</f>
        <v>4.1666666666666664E-2</v>
      </c>
      <c r="L6964" s="33">
        <f>Table1[[#This Row],[number doses per hour]]*INDEX(Table2[price per dose],Table1[[#This Row],[Drug ID]])</f>
        <v>0.2815833333333333</v>
      </c>
      <c r="M6964" s="11" t="b">
        <f>AND(Table1[[#This Row],[hour of cancellation 0 to 23]]&gt;=0,Table1[[#This Row],[hour of cancellation 0 to 23]]&lt;=23)</f>
        <v>1</v>
      </c>
    </row>
    <row r="6965" spans="1:13" x14ac:dyDescent="0.3">
      <c r="A6965" s="1">
        <v>6964</v>
      </c>
      <c r="B6965" s="1">
        <v>1</v>
      </c>
      <c r="C6965" s="2">
        <v>41217.039957409201</v>
      </c>
      <c r="D6965" s="2">
        <v>41277.039583333331</v>
      </c>
      <c r="E6965" s="1">
        <v>12</v>
      </c>
      <c r="F6965" s="2">
        <v>41217.619823494249</v>
      </c>
      <c r="G6965" s="1">
        <v>0</v>
      </c>
      <c r="H6965" s="32">
        <f>IFERROR(HOUR(Table1[[#This Row],[Cancel Date/time]])+MINUTE(Table1[[#This Row],[Cancel Date/time]])/60,"not cancelled")</f>
        <v>14.866666666666667</v>
      </c>
      <c r="I6965" s="47">
        <f>IFERROR(ROUND(Table1[[#This Row],[cancellation time decimal]],0),"not cancelled")</f>
        <v>15</v>
      </c>
      <c r="J6965" s="10">
        <f>IFERROR(MOD(Table1[[#This Row],[cancellation hour rounded]],24),"not cancelled")</f>
        <v>15</v>
      </c>
      <c r="K6965" s="32">
        <f>1/Table1[[#This Row],[Duration (Time between doses '[in hours'])]]</f>
        <v>8.3333333333333329E-2</v>
      </c>
      <c r="L6965" s="33">
        <f>Table1[[#This Row],[number doses per hour]]*INDEX(Table2[price per dose],Table1[[#This Row],[Drug ID]])</f>
        <v>0.56619444444444444</v>
      </c>
      <c r="M6965" s="11" t="b">
        <f>AND(Table1[[#This Row],[hour of cancellation 0 to 23]]&gt;=0,Table1[[#This Row],[hour of cancellation 0 to 23]]&lt;=23)</f>
        <v>1</v>
      </c>
    </row>
    <row r="6966" spans="1:13" x14ac:dyDescent="0.3">
      <c r="A6966" s="1">
        <v>6965</v>
      </c>
      <c r="B6966" s="1">
        <v>1</v>
      </c>
      <c r="C6966" s="2">
        <v>41217.074899122097</v>
      </c>
      <c r="D6966" s="2">
        <v>41220.32430555555</v>
      </c>
      <c r="E6966" s="1">
        <v>8</v>
      </c>
      <c r="F6966" s="2">
        <v>41217.767681502679</v>
      </c>
      <c r="G6966" s="1">
        <v>0</v>
      </c>
      <c r="H6966" s="32">
        <f>IFERROR(HOUR(Table1[[#This Row],[Cancel Date/time]])+MINUTE(Table1[[#This Row],[Cancel Date/time]])/60,"not cancelled")</f>
        <v>18.416666666666668</v>
      </c>
      <c r="I6966" s="47">
        <f>IFERROR(ROUND(Table1[[#This Row],[cancellation time decimal]],0),"not cancelled")</f>
        <v>18</v>
      </c>
      <c r="J6966" s="10">
        <f>IFERROR(MOD(Table1[[#This Row],[cancellation hour rounded]],24),"not cancelled")</f>
        <v>18</v>
      </c>
      <c r="K6966" s="32">
        <f>1/Table1[[#This Row],[Duration (Time between doses '[in hours'])]]</f>
        <v>0.125</v>
      </c>
      <c r="L6966" s="33">
        <f>Table1[[#This Row],[number doses per hour]]*INDEX(Table2[price per dose],Table1[[#This Row],[Drug ID]])</f>
        <v>0.84929166666666667</v>
      </c>
      <c r="M6966" s="11" t="b">
        <f>AND(Table1[[#This Row],[hour of cancellation 0 to 23]]&gt;=0,Table1[[#This Row],[hour of cancellation 0 to 23]]&lt;=23)</f>
        <v>1</v>
      </c>
    </row>
    <row r="6967" spans="1:13" x14ac:dyDescent="0.3">
      <c r="A6967" s="1">
        <v>6966</v>
      </c>
      <c r="B6967" s="1">
        <v>1</v>
      </c>
      <c r="C6967" s="2">
        <v>41217.273698589896</v>
      </c>
      <c r="D6967" s="2">
        <v>41277.273611111108</v>
      </c>
      <c r="E6967" s="1">
        <v>8</v>
      </c>
      <c r="F6967" s="2">
        <v>41218.748774699096</v>
      </c>
      <c r="G6967" s="1">
        <v>0</v>
      </c>
      <c r="H6967" s="32">
        <f>IFERROR(HOUR(Table1[[#This Row],[Cancel Date/time]])+MINUTE(Table1[[#This Row],[Cancel Date/time]])/60,"not cancelled")</f>
        <v>17.966666666666665</v>
      </c>
      <c r="I6967" s="47">
        <f>IFERROR(ROUND(Table1[[#This Row],[cancellation time decimal]],0),"not cancelled")</f>
        <v>18</v>
      </c>
      <c r="J6967" s="10">
        <f>IFERROR(MOD(Table1[[#This Row],[cancellation hour rounded]],24),"not cancelled")</f>
        <v>18</v>
      </c>
      <c r="K6967" s="32">
        <f>1/Table1[[#This Row],[Duration (Time between doses '[in hours'])]]</f>
        <v>0.125</v>
      </c>
      <c r="L6967" s="33">
        <f>Table1[[#This Row],[number doses per hour]]*INDEX(Table2[price per dose],Table1[[#This Row],[Drug ID]])</f>
        <v>0.84929166666666667</v>
      </c>
      <c r="M6967" s="11" t="b">
        <f>AND(Table1[[#This Row],[hour of cancellation 0 to 23]]&gt;=0,Table1[[#This Row],[hour of cancellation 0 to 23]]&lt;=23)</f>
        <v>1</v>
      </c>
    </row>
    <row r="6968" spans="1:13" x14ac:dyDescent="0.3">
      <c r="A6968" s="1">
        <v>6967</v>
      </c>
      <c r="B6968" s="1">
        <v>1</v>
      </c>
      <c r="C6968" s="2">
        <v>41217.36183842591</v>
      </c>
      <c r="D6968" s="2">
        <v>41277.361805555556</v>
      </c>
      <c r="E6968" s="1">
        <v>8</v>
      </c>
      <c r="F6968" s="2">
        <v>41218.463408393662</v>
      </c>
      <c r="G6968" s="1">
        <v>0</v>
      </c>
      <c r="H6968" s="32">
        <f>IFERROR(HOUR(Table1[[#This Row],[Cancel Date/time]])+MINUTE(Table1[[#This Row],[Cancel Date/time]])/60,"not cancelled")</f>
        <v>11.116666666666667</v>
      </c>
      <c r="I6968" s="47">
        <f>IFERROR(ROUND(Table1[[#This Row],[cancellation time decimal]],0),"not cancelled")</f>
        <v>11</v>
      </c>
      <c r="J6968" s="10">
        <f>IFERROR(MOD(Table1[[#This Row],[cancellation hour rounded]],24),"not cancelled")</f>
        <v>11</v>
      </c>
      <c r="K6968" s="32">
        <f>1/Table1[[#This Row],[Duration (Time between doses '[in hours'])]]</f>
        <v>0.125</v>
      </c>
      <c r="L6968" s="33">
        <f>Table1[[#This Row],[number doses per hour]]*INDEX(Table2[price per dose],Table1[[#This Row],[Drug ID]])</f>
        <v>0.84929166666666667</v>
      </c>
      <c r="M6968" s="11" t="b">
        <f>AND(Table1[[#This Row],[hour of cancellation 0 to 23]]&gt;=0,Table1[[#This Row],[hour of cancellation 0 to 23]]&lt;=23)</f>
        <v>1</v>
      </c>
    </row>
    <row r="6969" spans="1:13" x14ac:dyDescent="0.3">
      <c r="A6969" s="1">
        <v>6968</v>
      </c>
      <c r="B6969" s="1">
        <v>9</v>
      </c>
      <c r="C6969" s="2">
        <v>41217.402390794865</v>
      </c>
      <c r="D6969" s="2">
        <v>41277.402083333334</v>
      </c>
      <c r="E6969" s="1">
        <v>5</v>
      </c>
      <c r="F6969" s="2">
        <v>41220.505955281391</v>
      </c>
      <c r="G6969" s="1">
        <v>0</v>
      </c>
      <c r="H6969" s="32">
        <f>IFERROR(HOUR(Table1[[#This Row],[Cancel Date/time]])+MINUTE(Table1[[#This Row],[Cancel Date/time]])/60,"not cancelled")</f>
        <v>12.133333333333333</v>
      </c>
      <c r="I6969" s="47">
        <f>IFERROR(ROUND(Table1[[#This Row],[cancellation time decimal]],0),"not cancelled")</f>
        <v>12</v>
      </c>
      <c r="J6969" s="10">
        <f>IFERROR(MOD(Table1[[#This Row],[cancellation hour rounded]],24),"not cancelled")</f>
        <v>12</v>
      </c>
      <c r="K6969" s="32">
        <f>1/Table1[[#This Row],[Duration (Time between doses '[in hours'])]]</f>
        <v>0.2</v>
      </c>
      <c r="L6969" s="33">
        <f>Table1[[#This Row],[number doses per hour]]*INDEX(Table2[price per dose],Table1[[#This Row],[Drug ID]])</f>
        <v>5.6740000000000004</v>
      </c>
      <c r="M6969" s="11" t="b">
        <f>AND(Table1[[#This Row],[hour of cancellation 0 to 23]]&gt;=0,Table1[[#This Row],[hour of cancellation 0 to 23]]&lt;=23)</f>
        <v>1</v>
      </c>
    </row>
    <row r="6970" spans="1:13" x14ac:dyDescent="0.3">
      <c r="A6970" s="1">
        <v>6969</v>
      </c>
      <c r="B6970" s="1">
        <v>1</v>
      </c>
      <c r="C6970" s="2">
        <v>41217.401558272431</v>
      </c>
      <c r="D6970" s="2">
        <v>41277.401388888888</v>
      </c>
      <c r="E6970" s="1">
        <v>8</v>
      </c>
      <c r="F6970" s="2">
        <v>41218.213494865464</v>
      </c>
      <c r="G6970" s="1">
        <v>0</v>
      </c>
      <c r="H6970" s="32">
        <f>IFERROR(HOUR(Table1[[#This Row],[Cancel Date/time]])+MINUTE(Table1[[#This Row],[Cancel Date/time]])/60,"not cancelled")</f>
        <v>5.1166666666666663</v>
      </c>
      <c r="I6970" s="47">
        <f>IFERROR(ROUND(Table1[[#This Row],[cancellation time decimal]],0),"not cancelled")</f>
        <v>5</v>
      </c>
      <c r="J6970" s="10">
        <f>IFERROR(MOD(Table1[[#This Row],[cancellation hour rounded]],24),"not cancelled")</f>
        <v>5</v>
      </c>
      <c r="K6970" s="32">
        <f>1/Table1[[#This Row],[Duration (Time between doses '[in hours'])]]</f>
        <v>0.125</v>
      </c>
      <c r="L6970" s="33">
        <f>Table1[[#This Row],[number doses per hour]]*INDEX(Table2[price per dose],Table1[[#This Row],[Drug ID]])</f>
        <v>0.84929166666666667</v>
      </c>
      <c r="M6970" s="11" t="b">
        <f>AND(Table1[[#This Row],[hour of cancellation 0 to 23]]&gt;=0,Table1[[#This Row],[hour of cancellation 0 to 23]]&lt;=23)</f>
        <v>1</v>
      </c>
    </row>
    <row r="6971" spans="1:13" x14ac:dyDescent="0.3">
      <c r="A6971" s="1">
        <v>6970</v>
      </c>
      <c r="B6971" s="1">
        <v>6</v>
      </c>
      <c r="C6971" s="2">
        <v>41217.388482534901</v>
      </c>
      <c r="D6971" s="2">
        <v>41277.388194444444</v>
      </c>
      <c r="E6971" s="1">
        <v>24</v>
      </c>
      <c r="F6971" s="2">
        <v>41220.680377725999</v>
      </c>
      <c r="G6971" s="1">
        <v>0</v>
      </c>
      <c r="H6971" s="32">
        <f>IFERROR(HOUR(Table1[[#This Row],[Cancel Date/time]])+MINUTE(Table1[[#This Row],[Cancel Date/time]])/60,"not cancelled")</f>
        <v>16.316666666666666</v>
      </c>
      <c r="I6971" s="47">
        <f>IFERROR(ROUND(Table1[[#This Row],[cancellation time decimal]],0),"not cancelled")</f>
        <v>16</v>
      </c>
      <c r="J6971" s="10">
        <f>IFERROR(MOD(Table1[[#This Row],[cancellation hour rounded]],24),"not cancelled")</f>
        <v>16</v>
      </c>
      <c r="K6971" s="32">
        <f>1/Table1[[#This Row],[Duration (Time between doses '[in hours'])]]</f>
        <v>4.1666666666666664E-2</v>
      </c>
      <c r="L6971" s="33">
        <f>Table1[[#This Row],[number doses per hour]]*INDEX(Table2[price per dose],Table1[[#This Row],[Drug ID]])</f>
        <v>0.35218749999999999</v>
      </c>
      <c r="M6971" s="11" t="b">
        <f>AND(Table1[[#This Row],[hour of cancellation 0 to 23]]&gt;=0,Table1[[#This Row],[hour of cancellation 0 to 23]]&lt;=23)</f>
        <v>1</v>
      </c>
    </row>
    <row r="6972" spans="1:13" x14ac:dyDescent="0.3">
      <c r="A6972" s="1">
        <v>6971</v>
      </c>
      <c r="B6972" s="1">
        <v>1</v>
      </c>
      <c r="C6972" s="2">
        <v>41217.397453317302</v>
      </c>
      <c r="D6972" s="2">
        <v>41277.397222222222</v>
      </c>
      <c r="E6972" s="1">
        <v>8</v>
      </c>
      <c r="F6972" s="2">
        <v>41218.638731189625</v>
      </c>
      <c r="G6972" s="1">
        <v>0</v>
      </c>
      <c r="H6972" s="32">
        <f>IFERROR(HOUR(Table1[[#This Row],[Cancel Date/time]])+MINUTE(Table1[[#This Row],[Cancel Date/time]])/60,"not cancelled")</f>
        <v>15.316666666666666</v>
      </c>
      <c r="I6972" s="47">
        <f>IFERROR(ROUND(Table1[[#This Row],[cancellation time decimal]],0),"not cancelled")</f>
        <v>15</v>
      </c>
      <c r="J6972" s="10">
        <f>IFERROR(MOD(Table1[[#This Row],[cancellation hour rounded]],24),"not cancelled")</f>
        <v>15</v>
      </c>
      <c r="K6972" s="32">
        <f>1/Table1[[#This Row],[Duration (Time between doses '[in hours'])]]</f>
        <v>0.125</v>
      </c>
      <c r="L6972" s="33">
        <f>Table1[[#This Row],[number doses per hour]]*INDEX(Table2[price per dose],Table1[[#This Row],[Drug ID]])</f>
        <v>0.84929166666666667</v>
      </c>
      <c r="M6972" s="11" t="b">
        <f>AND(Table1[[#This Row],[hour of cancellation 0 to 23]]&gt;=0,Table1[[#This Row],[hour of cancellation 0 to 23]]&lt;=23)</f>
        <v>1</v>
      </c>
    </row>
    <row r="6973" spans="1:13" hidden="1" x14ac:dyDescent="0.3">
      <c r="A6973" s="1">
        <v>6972</v>
      </c>
      <c r="B6973" s="1">
        <v>5</v>
      </c>
      <c r="C6973" s="2">
        <v>41217.406829001055</v>
      </c>
      <c r="D6973" s="2">
        <v>41220.7813861303</v>
      </c>
      <c r="E6973" s="1">
        <v>24</v>
      </c>
      <c r="F6973" s="2" t="s">
        <v>5</v>
      </c>
      <c r="G6973" s="1">
        <v>0</v>
      </c>
      <c r="H6973" s="32" t="str">
        <f>IFERROR(HOUR(Table1[[#This Row],[Cancel Date/time]])+MINUTE(Table1[[#This Row],[Cancel Date/time]])/60,"not cancelled")</f>
        <v>not cancelled</v>
      </c>
      <c r="I6973" s="47" t="str">
        <f>IFERROR(ROUND(Table1[[#This Row],[cancellation time decimal]],0),"not cancelled")</f>
        <v>not cancelled</v>
      </c>
      <c r="J6973" s="10" t="str">
        <f>IFERROR(MOD(Table1[[#This Row],[cancellation hour rounded]],24),"not cancelled")</f>
        <v>not cancelled</v>
      </c>
      <c r="K6973" s="32">
        <f>1/Table1[[#This Row],[Duration (Time between doses '[in hours'])]]</f>
        <v>4.1666666666666664E-2</v>
      </c>
      <c r="L6973" s="33">
        <f>Table1[[#This Row],[number doses per hour]]*INDEX(Table2[price per dose],Table1[[#This Row],[Drug ID]])</f>
        <v>0.2815833333333333</v>
      </c>
      <c r="M6973" s="11" t="b">
        <f>AND(Table1[[#This Row],[hour of cancellation 0 to 23]]&gt;=0,Table1[[#This Row],[hour of cancellation 0 to 23]]&lt;=23)</f>
        <v>0</v>
      </c>
    </row>
    <row r="6974" spans="1:13" x14ac:dyDescent="0.3">
      <c r="A6974" s="1">
        <v>6973</v>
      </c>
      <c r="B6974" s="1">
        <v>6</v>
      </c>
      <c r="C6974" s="2">
        <v>41217.414940927993</v>
      </c>
      <c r="D6974" s="2">
        <v>41277.414583333331</v>
      </c>
      <c r="E6974" s="1">
        <v>24</v>
      </c>
      <c r="F6974" s="2">
        <v>41220.75694368031</v>
      </c>
      <c r="G6974" s="1">
        <v>0</v>
      </c>
      <c r="H6974" s="32">
        <f>IFERROR(HOUR(Table1[[#This Row],[Cancel Date/time]])+MINUTE(Table1[[#This Row],[Cancel Date/time]])/60,"not cancelled")</f>
        <v>18.166666666666668</v>
      </c>
      <c r="I6974" s="47">
        <f>IFERROR(ROUND(Table1[[#This Row],[cancellation time decimal]],0),"not cancelled")</f>
        <v>18</v>
      </c>
      <c r="J6974" s="10">
        <f>IFERROR(MOD(Table1[[#This Row],[cancellation hour rounded]],24),"not cancelled")</f>
        <v>18</v>
      </c>
      <c r="K6974" s="32">
        <f>1/Table1[[#This Row],[Duration (Time between doses '[in hours'])]]</f>
        <v>4.1666666666666664E-2</v>
      </c>
      <c r="L6974" s="33">
        <f>Table1[[#This Row],[number doses per hour]]*INDEX(Table2[price per dose],Table1[[#This Row],[Drug ID]])</f>
        <v>0.35218749999999999</v>
      </c>
      <c r="M6974" s="11" t="b">
        <f>AND(Table1[[#This Row],[hour of cancellation 0 to 23]]&gt;=0,Table1[[#This Row],[hour of cancellation 0 to 23]]&lt;=23)</f>
        <v>1</v>
      </c>
    </row>
    <row r="6975" spans="1:13" x14ac:dyDescent="0.3">
      <c r="A6975" s="1">
        <v>6974</v>
      </c>
      <c r="B6975" s="1">
        <v>1</v>
      </c>
      <c r="C6975" s="2">
        <v>41217.449520202659</v>
      </c>
      <c r="D6975" s="2">
        <v>41277.44930555555</v>
      </c>
      <c r="E6975" s="1">
        <v>12</v>
      </c>
      <c r="F6975" s="2">
        <v>41218.470651757299</v>
      </c>
      <c r="G6975" s="1">
        <v>0</v>
      </c>
      <c r="H6975" s="32">
        <f>IFERROR(HOUR(Table1[[#This Row],[Cancel Date/time]])+MINUTE(Table1[[#This Row],[Cancel Date/time]])/60,"not cancelled")</f>
        <v>11.283333333333333</v>
      </c>
      <c r="I6975" s="47">
        <f>IFERROR(ROUND(Table1[[#This Row],[cancellation time decimal]],0),"not cancelled")</f>
        <v>11</v>
      </c>
      <c r="J6975" s="10">
        <f>IFERROR(MOD(Table1[[#This Row],[cancellation hour rounded]],24),"not cancelled")</f>
        <v>11</v>
      </c>
      <c r="K6975" s="32">
        <f>1/Table1[[#This Row],[Duration (Time between doses '[in hours'])]]</f>
        <v>8.3333333333333329E-2</v>
      </c>
      <c r="L6975" s="33">
        <f>Table1[[#This Row],[number doses per hour]]*INDEX(Table2[price per dose],Table1[[#This Row],[Drug ID]])</f>
        <v>0.56619444444444444</v>
      </c>
      <c r="M6975" s="11" t="b">
        <f>AND(Table1[[#This Row],[hour of cancellation 0 to 23]]&gt;=0,Table1[[#This Row],[hour of cancellation 0 to 23]]&lt;=23)</f>
        <v>1</v>
      </c>
    </row>
    <row r="6976" spans="1:13" x14ac:dyDescent="0.3">
      <c r="A6976" s="1">
        <v>6975</v>
      </c>
      <c r="B6976" s="1">
        <v>1</v>
      </c>
      <c r="C6976" s="2">
        <v>41217.457197679134</v>
      </c>
      <c r="D6976" s="2">
        <v>41277.456944444442</v>
      </c>
      <c r="E6976" s="1">
        <v>8</v>
      </c>
      <c r="F6976" s="2">
        <v>41218.64476370818</v>
      </c>
      <c r="G6976" s="1">
        <v>0</v>
      </c>
      <c r="H6976" s="32">
        <f>IFERROR(HOUR(Table1[[#This Row],[Cancel Date/time]])+MINUTE(Table1[[#This Row],[Cancel Date/time]])/60,"not cancelled")</f>
        <v>15.466666666666667</v>
      </c>
      <c r="I6976" s="47">
        <f>IFERROR(ROUND(Table1[[#This Row],[cancellation time decimal]],0),"not cancelled")</f>
        <v>15</v>
      </c>
      <c r="J6976" s="10">
        <f>IFERROR(MOD(Table1[[#This Row],[cancellation hour rounded]],24),"not cancelled")</f>
        <v>15</v>
      </c>
      <c r="K6976" s="32">
        <f>1/Table1[[#This Row],[Duration (Time between doses '[in hours'])]]</f>
        <v>0.125</v>
      </c>
      <c r="L6976" s="33">
        <f>Table1[[#This Row],[number doses per hour]]*INDEX(Table2[price per dose],Table1[[#This Row],[Drug ID]])</f>
        <v>0.84929166666666667</v>
      </c>
      <c r="M6976" s="11" t="b">
        <f>AND(Table1[[#This Row],[hour of cancellation 0 to 23]]&gt;=0,Table1[[#This Row],[hour of cancellation 0 to 23]]&lt;=23)</f>
        <v>1</v>
      </c>
    </row>
    <row r="6977" spans="1:13" x14ac:dyDescent="0.3">
      <c r="A6977" s="1">
        <v>6976</v>
      </c>
      <c r="B6977" s="1">
        <v>7</v>
      </c>
      <c r="C6977" s="2">
        <v>41217.420853712072</v>
      </c>
      <c r="D6977" s="2">
        <v>41277.42083333333</v>
      </c>
      <c r="E6977" s="1">
        <v>24</v>
      </c>
      <c r="F6977" s="2">
        <v>41226.450823447754</v>
      </c>
      <c r="G6977" s="1">
        <v>0</v>
      </c>
      <c r="H6977" s="32">
        <f>IFERROR(HOUR(Table1[[#This Row],[Cancel Date/time]])+MINUTE(Table1[[#This Row],[Cancel Date/time]])/60,"not cancelled")</f>
        <v>10.816666666666666</v>
      </c>
      <c r="I6977" s="47">
        <f>IFERROR(ROUND(Table1[[#This Row],[cancellation time decimal]],0),"not cancelled")</f>
        <v>11</v>
      </c>
      <c r="J6977" s="10">
        <f>IFERROR(MOD(Table1[[#This Row],[cancellation hour rounded]],24),"not cancelled")</f>
        <v>11</v>
      </c>
      <c r="K6977" s="32">
        <f>1/Table1[[#This Row],[Duration (Time between doses '[in hours'])]]</f>
        <v>4.1666666666666664E-2</v>
      </c>
      <c r="L6977" s="33">
        <f>Table1[[#This Row],[number doses per hour]]*INDEX(Table2[price per dose],Table1[[#This Row],[Drug ID]])</f>
        <v>1.2958049999999997</v>
      </c>
      <c r="M6977" s="11" t="b">
        <f>AND(Table1[[#This Row],[hour of cancellation 0 to 23]]&gt;=0,Table1[[#This Row],[hour of cancellation 0 to 23]]&lt;=23)</f>
        <v>1</v>
      </c>
    </row>
    <row r="6978" spans="1:13" x14ac:dyDescent="0.3">
      <c r="A6978" s="1">
        <v>6977</v>
      </c>
      <c r="B6978" s="1">
        <v>5</v>
      </c>
      <c r="C6978" s="2">
        <v>41217.569409752461</v>
      </c>
      <c r="D6978" s="2">
        <v>41277.568749999999</v>
      </c>
      <c r="E6978" s="1">
        <v>24</v>
      </c>
      <c r="F6978" s="2">
        <v>41221.556028710023</v>
      </c>
      <c r="G6978" s="1">
        <v>0</v>
      </c>
      <c r="H6978" s="32">
        <f>IFERROR(HOUR(Table1[[#This Row],[Cancel Date/time]])+MINUTE(Table1[[#This Row],[Cancel Date/time]])/60,"not cancelled")</f>
        <v>13.333333333333334</v>
      </c>
      <c r="I6978" s="47">
        <f>IFERROR(ROUND(Table1[[#This Row],[cancellation time decimal]],0),"not cancelled")</f>
        <v>13</v>
      </c>
      <c r="J6978" s="10">
        <f>IFERROR(MOD(Table1[[#This Row],[cancellation hour rounded]],24),"not cancelled")</f>
        <v>13</v>
      </c>
      <c r="K6978" s="32">
        <f>1/Table1[[#This Row],[Duration (Time between doses '[in hours'])]]</f>
        <v>4.1666666666666664E-2</v>
      </c>
      <c r="L6978" s="33">
        <f>Table1[[#This Row],[number doses per hour]]*INDEX(Table2[price per dose],Table1[[#This Row],[Drug ID]])</f>
        <v>0.2815833333333333</v>
      </c>
      <c r="M6978" s="11" t="b">
        <f>AND(Table1[[#This Row],[hour of cancellation 0 to 23]]&gt;=0,Table1[[#This Row],[hour of cancellation 0 to 23]]&lt;=23)</f>
        <v>1</v>
      </c>
    </row>
    <row r="6979" spans="1:13" x14ac:dyDescent="0.3">
      <c r="A6979" s="1">
        <v>6978</v>
      </c>
      <c r="B6979" s="1">
        <v>3</v>
      </c>
      <c r="C6979" s="2">
        <v>41217.607046070385</v>
      </c>
      <c r="D6979" s="2">
        <v>41277.606944444444</v>
      </c>
      <c r="E6979" s="1">
        <v>24</v>
      </c>
      <c r="F6979" s="2">
        <v>41220.413902715671</v>
      </c>
      <c r="G6979" s="1">
        <v>0</v>
      </c>
      <c r="H6979" s="32">
        <f>IFERROR(HOUR(Table1[[#This Row],[Cancel Date/time]])+MINUTE(Table1[[#This Row],[Cancel Date/time]])/60,"not cancelled")</f>
        <v>9.9333333333333336</v>
      </c>
      <c r="I6979" s="47">
        <f>IFERROR(ROUND(Table1[[#This Row],[cancellation time decimal]],0),"not cancelled")</f>
        <v>10</v>
      </c>
      <c r="J6979" s="10">
        <f>IFERROR(MOD(Table1[[#This Row],[cancellation hour rounded]],24),"not cancelled")</f>
        <v>10</v>
      </c>
      <c r="K6979" s="32">
        <f>1/Table1[[#This Row],[Duration (Time between doses '[in hours'])]]</f>
        <v>4.1666666666666664E-2</v>
      </c>
      <c r="L6979" s="33">
        <f>Table1[[#This Row],[number doses per hour]]*INDEX(Table2[price per dose],Table1[[#This Row],[Drug ID]])</f>
        <v>0.18133000000000002</v>
      </c>
      <c r="M6979" s="11" t="b">
        <f>AND(Table1[[#This Row],[hour of cancellation 0 to 23]]&gt;=0,Table1[[#This Row],[hour of cancellation 0 to 23]]&lt;=23)</f>
        <v>1</v>
      </c>
    </row>
    <row r="6980" spans="1:13" x14ac:dyDescent="0.3">
      <c r="A6980" s="1">
        <v>6979</v>
      </c>
      <c r="B6980" s="1">
        <v>2</v>
      </c>
      <c r="C6980" s="2">
        <v>41217.593259152069</v>
      </c>
      <c r="D6980" s="2">
        <v>41277.593055555561</v>
      </c>
      <c r="E6980" s="1">
        <v>10</v>
      </c>
      <c r="F6980" s="2">
        <v>41219.31752455407</v>
      </c>
      <c r="G6980" s="1">
        <v>0</v>
      </c>
      <c r="H6980" s="32">
        <f>IFERROR(HOUR(Table1[[#This Row],[Cancel Date/time]])+MINUTE(Table1[[#This Row],[Cancel Date/time]])/60,"not cancelled")</f>
        <v>7.6166666666666671</v>
      </c>
      <c r="I6980" s="47">
        <f>IFERROR(ROUND(Table1[[#This Row],[cancellation time decimal]],0),"not cancelled")</f>
        <v>8</v>
      </c>
      <c r="J6980" s="10">
        <f>IFERROR(MOD(Table1[[#This Row],[cancellation hour rounded]],24),"not cancelled")</f>
        <v>8</v>
      </c>
      <c r="K6980" s="32">
        <f>1/Table1[[#This Row],[Duration (Time between doses '[in hours'])]]</f>
        <v>0.1</v>
      </c>
      <c r="L6980" s="33">
        <f>Table1[[#This Row],[number doses per hour]]*INDEX(Table2[price per dose],Table1[[#This Row],[Drug ID]])</f>
        <v>0.84959999999999969</v>
      </c>
      <c r="M6980" s="11" t="b">
        <f>AND(Table1[[#This Row],[hour of cancellation 0 to 23]]&gt;=0,Table1[[#This Row],[hour of cancellation 0 to 23]]&lt;=23)</f>
        <v>1</v>
      </c>
    </row>
    <row r="6981" spans="1:13" hidden="1" x14ac:dyDescent="0.3">
      <c r="A6981" s="1">
        <v>6980</v>
      </c>
      <c r="B6981" s="1">
        <v>3</v>
      </c>
      <c r="C6981" s="2">
        <v>41217.60368648023</v>
      </c>
      <c r="D6981" s="2">
        <v>41221.228591246487</v>
      </c>
      <c r="E6981" s="1">
        <v>24</v>
      </c>
      <c r="F6981" s="2" t="s">
        <v>5</v>
      </c>
      <c r="G6981" s="1">
        <v>0</v>
      </c>
      <c r="H6981" s="32" t="str">
        <f>IFERROR(HOUR(Table1[[#This Row],[Cancel Date/time]])+MINUTE(Table1[[#This Row],[Cancel Date/time]])/60,"not cancelled")</f>
        <v>not cancelled</v>
      </c>
      <c r="I6981" s="47" t="str">
        <f>IFERROR(ROUND(Table1[[#This Row],[cancellation time decimal]],0),"not cancelled")</f>
        <v>not cancelled</v>
      </c>
      <c r="J6981" s="10" t="str">
        <f>IFERROR(MOD(Table1[[#This Row],[cancellation hour rounded]],24),"not cancelled")</f>
        <v>not cancelled</v>
      </c>
      <c r="K6981" s="32">
        <f>1/Table1[[#This Row],[Duration (Time between doses '[in hours'])]]</f>
        <v>4.1666666666666664E-2</v>
      </c>
      <c r="L6981" s="33">
        <f>Table1[[#This Row],[number doses per hour]]*INDEX(Table2[price per dose],Table1[[#This Row],[Drug ID]])</f>
        <v>0.18133000000000002</v>
      </c>
      <c r="M6981" s="11" t="b">
        <f>AND(Table1[[#This Row],[hour of cancellation 0 to 23]]&gt;=0,Table1[[#This Row],[hour of cancellation 0 to 23]]&lt;=23)</f>
        <v>0</v>
      </c>
    </row>
    <row r="6982" spans="1:13" hidden="1" x14ac:dyDescent="0.3">
      <c r="A6982" s="1">
        <v>6981</v>
      </c>
      <c r="B6982" s="1">
        <v>1</v>
      </c>
      <c r="C6982" s="2">
        <v>41217.635268877792</v>
      </c>
      <c r="D6982" s="2">
        <v>41220.468444078215</v>
      </c>
      <c r="E6982" s="1">
        <v>12</v>
      </c>
      <c r="F6982" s="2" t="s">
        <v>5</v>
      </c>
      <c r="G6982" s="1">
        <v>0</v>
      </c>
      <c r="H6982" s="32" t="str">
        <f>IFERROR(HOUR(Table1[[#This Row],[Cancel Date/time]])+MINUTE(Table1[[#This Row],[Cancel Date/time]])/60,"not cancelled")</f>
        <v>not cancelled</v>
      </c>
      <c r="I6982" s="47" t="str">
        <f>IFERROR(ROUND(Table1[[#This Row],[cancellation time decimal]],0),"not cancelled")</f>
        <v>not cancelled</v>
      </c>
      <c r="J6982" s="10" t="str">
        <f>IFERROR(MOD(Table1[[#This Row],[cancellation hour rounded]],24),"not cancelled")</f>
        <v>not cancelled</v>
      </c>
      <c r="K6982" s="32">
        <f>1/Table1[[#This Row],[Duration (Time between doses '[in hours'])]]</f>
        <v>8.3333333333333329E-2</v>
      </c>
      <c r="L6982" s="33">
        <f>Table1[[#This Row],[number doses per hour]]*INDEX(Table2[price per dose],Table1[[#This Row],[Drug ID]])</f>
        <v>0.56619444444444444</v>
      </c>
      <c r="M6982" s="11" t="b">
        <f>AND(Table1[[#This Row],[hour of cancellation 0 to 23]]&gt;=0,Table1[[#This Row],[hour of cancellation 0 to 23]]&lt;=23)</f>
        <v>0</v>
      </c>
    </row>
    <row r="6983" spans="1:13" x14ac:dyDescent="0.3">
      <c r="A6983" s="1">
        <v>6982</v>
      </c>
      <c r="B6983" s="1">
        <v>1</v>
      </c>
      <c r="C6983" s="2">
        <v>41217.629924717825</v>
      </c>
      <c r="D6983" s="2">
        <v>41277.629861111112</v>
      </c>
      <c r="E6983" s="1">
        <v>8</v>
      </c>
      <c r="F6983" s="2">
        <v>41218.094566434833</v>
      </c>
      <c r="G6983" s="1">
        <v>0</v>
      </c>
      <c r="H6983" s="32">
        <f>IFERROR(HOUR(Table1[[#This Row],[Cancel Date/time]])+MINUTE(Table1[[#This Row],[Cancel Date/time]])/60,"not cancelled")</f>
        <v>2.2666666666666666</v>
      </c>
      <c r="I6983" s="47">
        <f>IFERROR(ROUND(Table1[[#This Row],[cancellation time decimal]],0),"not cancelled")</f>
        <v>2</v>
      </c>
      <c r="J6983" s="10">
        <f>IFERROR(MOD(Table1[[#This Row],[cancellation hour rounded]],24),"not cancelled")</f>
        <v>2</v>
      </c>
      <c r="K6983" s="32">
        <f>1/Table1[[#This Row],[Duration (Time between doses '[in hours'])]]</f>
        <v>0.125</v>
      </c>
      <c r="L6983" s="33">
        <f>Table1[[#This Row],[number doses per hour]]*INDEX(Table2[price per dose],Table1[[#This Row],[Drug ID]])</f>
        <v>0.84929166666666667</v>
      </c>
      <c r="M6983" s="11" t="b">
        <f>AND(Table1[[#This Row],[hour of cancellation 0 to 23]]&gt;=0,Table1[[#This Row],[hour of cancellation 0 to 23]]&lt;=23)</f>
        <v>1</v>
      </c>
    </row>
    <row r="6984" spans="1:13" hidden="1" x14ac:dyDescent="0.3">
      <c r="A6984" s="1">
        <v>6983</v>
      </c>
      <c r="B6984" s="1">
        <v>6</v>
      </c>
      <c r="C6984" s="2">
        <v>41217.62948888605</v>
      </c>
      <c r="D6984" s="2">
        <v>41221.42083333333</v>
      </c>
      <c r="E6984" s="1">
        <v>24</v>
      </c>
      <c r="F6984" s="2" t="s">
        <v>5</v>
      </c>
      <c r="G6984" s="1">
        <v>0</v>
      </c>
      <c r="H6984" s="32" t="str">
        <f>IFERROR(HOUR(Table1[[#This Row],[Cancel Date/time]])+MINUTE(Table1[[#This Row],[Cancel Date/time]])/60,"not cancelled")</f>
        <v>not cancelled</v>
      </c>
      <c r="I6984" s="47" t="str">
        <f>IFERROR(ROUND(Table1[[#This Row],[cancellation time decimal]],0),"not cancelled")</f>
        <v>not cancelled</v>
      </c>
      <c r="J6984" s="10" t="str">
        <f>IFERROR(MOD(Table1[[#This Row],[cancellation hour rounded]],24),"not cancelled")</f>
        <v>not cancelled</v>
      </c>
      <c r="K6984" s="32">
        <f>1/Table1[[#This Row],[Duration (Time between doses '[in hours'])]]</f>
        <v>4.1666666666666664E-2</v>
      </c>
      <c r="L6984" s="33">
        <f>Table1[[#This Row],[number doses per hour]]*INDEX(Table2[price per dose],Table1[[#This Row],[Drug ID]])</f>
        <v>0.35218749999999999</v>
      </c>
      <c r="M6984" s="11" t="b">
        <f>AND(Table1[[#This Row],[hour of cancellation 0 to 23]]&gt;=0,Table1[[#This Row],[hour of cancellation 0 to 23]]&lt;=23)</f>
        <v>0</v>
      </c>
    </row>
    <row r="6985" spans="1:13" x14ac:dyDescent="0.3">
      <c r="A6985" s="1">
        <v>6984</v>
      </c>
      <c r="B6985" s="1">
        <v>3</v>
      </c>
      <c r="C6985" s="2">
        <v>41217.651625069695</v>
      </c>
      <c r="D6985" s="2">
        <v>41277.651388888888</v>
      </c>
      <c r="E6985" s="1">
        <v>24</v>
      </c>
      <c r="F6985" s="2">
        <v>41219.91295489308</v>
      </c>
      <c r="G6985" s="1">
        <v>0</v>
      </c>
      <c r="H6985" s="32">
        <f>IFERROR(HOUR(Table1[[#This Row],[Cancel Date/time]])+MINUTE(Table1[[#This Row],[Cancel Date/time]])/60,"not cancelled")</f>
        <v>21.9</v>
      </c>
      <c r="I6985" s="47">
        <f>IFERROR(ROUND(Table1[[#This Row],[cancellation time decimal]],0),"not cancelled")</f>
        <v>22</v>
      </c>
      <c r="J6985" s="10">
        <f>IFERROR(MOD(Table1[[#This Row],[cancellation hour rounded]],24),"not cancelled")</f>
        <v>22</v>
      </c>
      <c r="K6985" s="32">
        <f>1/Table1[[#This Row],[Duration (Time between doses '[in hours'])]]</f>
        <v>4.1666666666666664E-2</v>
      </c>
      <c r="L6985" s="33">
        <f>Table1[[#This Row],[number doses per hour]]*INDEX(Table2[price per dose],Table1[[#This Row],[Drug ID]])</f>
        <v>0.18133000000000002</v>
      </c>
      <c r="M6985" s="11" t="b">
        <f>AND(Table1[[#This Row],[hour of cancellation 0 to 23]]&gt;=0,Table1[[#This Row],[hour of cancellation 0 to 23]]&lt;=23)</f>
        <v>1</v>
      </c>
    </row>
    <row r="6986" spans="1:13" x14ac:dyDescent="0.3">
      <c r="A6986" s="1">
        <v>6985</v>
      </c>
      <c r="B6986" s="1">
        <v>4</v>
      </c>
      <c r="C6986" s="2">
        <v>41217.680501389514</v>
      </c>
      <c r="D6986" s="2">
        <v>41277.679861111108</v>
      </c>
      <c r="E6986" s="1">
        <v>12</v>
      </c>
      <c r="F6986" s="2">
        <v>41220.346185774564</v>
      </c>
      <c r="G6986" s="1">
        <v>0</v>
      </c>
      <c r="H6986" s="32">
        <f>IFERROR(HOUR(Table1[[#This Row],[Cancel Date/time]])+MINUTE(Table1[[#This Row],[Cancel Date/time]])/60,"not cancelled")</f>
        <v>8.3000000000000007</v>
      </c>
      <c r="I6986" s="47">
        <f>IFERROR(ROUND(Table1[[#This Row],[cancellation time decimal]],0),"not cancelled")</f>
        <v>8</v>
      </c>
      <c r="J6986" s="10">
        <f>IFERROR(MOD(Table1[[#This Row],[cancellation hour rounded]],24),"not cancelled")</f>
        <v>8</v>
      </c>
      <c r="K6986" s="32">
        <f>1/Table1[[#This Row],[Duration (Time between doses '[in hours'])]]</f>
        <v>8.3333333333333329E-2</v>
      </c>
      <c r="L6986" s="33">
        <f>Table1[[#This Row],[number doses per hour]]*INDEX(Table2[price per dose],Table1[[#This Row],[Drug ID]])</f>
        <v>1.448055119047619</v>
      </c>
      <c r="M6986" s="11" t="b">
        <f>AND(Table1[[#This Row],[hour of cancellation 0 to 23]]&gt;=0,Table1[[#This Row],[hour of cancellation 0 to 23]]&lt;=23)</f>
        <v>1</v>
      </c>
    </row>
    <row r="6987" spans="1:13" x14ac:dyDescent="0.3">
      <c r="A6987" s="1">
        <v>6986</v>
      </c>
      <c r="B6987" s="1">
        <v>2</v>
      </c>
      <c r="C6987" s="2">
        <v>41217.721117210371</v>
      </c>
      <c r="D6987" s="2">
        <v>41277.720833333333</v>
      </c>
      <c r="E6987" s="1">
        <v>10</v>
      </c>
      <c r="F6987" s="2">
        <v>41219.535784461907</v>
      </c>
      <c r="G6987" s="1">
        <v>0</v>
      </c>
      <c r="H6987" s="32">
        <f>IFERROR(HOUR(Table1[[#This Row],[Cancel Date/time]])+MINUTE(Table1[[#This Row],[Cancel Date/time]])/60,"not cancelled")</f>
        <v>12.85</v>
      </c>
      <c r="I6987" s="47">
        <f>IFERROR(ROUND(Table1[[#This Row],[cancellation time decimal]],0),"not cancelled")</f>
        <v>13</v>
      </c>
      <c r="J6987" s="10">
        <f>IFERROR(MOD(Table1[[#This Row],[cancellation hour rounded]],24),"not cancelled")</f>
        <v>13</v>
      </c>
      <c r="K6987" s="32">
        <f>1/Table1[[#This Row],[Duration (Time between doses '[in hours'])]]</f>
        <v>0.1</v>
      </c>
      <c r="L6987" s="33">
        <f>Table1[[#This Row],[number doses per hour]]*INDEX(Table2[price per dose],Table1[[#This Row],[Drug ID]])</f>
        <v>0.84959999999999969</v>
      </c>
      <c r="M6987" s="11" t="b">
        <f>AND(Table1[[#This Row],[hour of cancellation 0 to 23]]&gt;=0,Table1[[#This Row],[hour of cancellation 0 to 23]]&lt;=23)</f>
        <v>1</v>
      </c>
    </row>
    <row r="6988" spans="1:13" hidden="1" x14ac:dyDescent="0.3">
      <c r="A6988" s="1">
        <v>6987</v>
      </c>
      <c r="B6988" s="1">
        <v>2</v>
      </c>
      <c r="C6988" s="2">
        <v>41217.714804028757</v>
      </c>
      <c r="D6988" s="2">
        <v>41220.131076587502</v>
      </c>
      <c r="E6988" s="1">
        <v>10</v>
      </c>
      <c r="F6988" s="2" t="s">
        <v>5</v>
      </c>
      <c r="G6988" s="1">
        <v>0</v>
      </c>
      <c r="H6988" s="32" t="str">
        <f>IFERROR(HOUR(Table1[[#This Row],[Cancel Date/time]])+MINUTE(Table1[[#This Row],[Cancel Date/time]])/60,"not cancelled")</f>
        <v>not cancelled</v>
      </c>
      <c r="I6988" s="47" t="str">
        <f>IFERROR(ROUND(Table1[[#This Row],[cancellation time decimal]],0),"not cancelled")</f>
        <v>not cancelled</v>
      </c>
      <c r="J6988" s="10" t="str">
        <f>IFERROR(MOD(Table1[[#This Row],[cancellation hour rounded]],24),"not cancelled")</f>
        <v>not cancelled</v>
      </c>
      <c r="K6988" s="32">
        <f>1/Table1[[#This Row],[Duration (Time between doses '[in hours'])]]</f>
        <v>0.1</v>
      </c>
      <c r="L6988" s="33">
        <f>Table1[[#This Row],[number doses per hour]]*INDEX(Table2[price per dose],Table1[[#This Row],[Drug ID]])</f>
        <v>0.84959999999999969</v>
      </c>
      <c r="M6988" s="11" t="b">
        <f>AND(Table1[[#This Row],[hour of cancellation 0 to 23]]&gt;=0,Table1[[#This Row],[hour of cancellation 0 to 23]]&lt;=23)</f>
        <v>0</v>
      </c>
    </row>
    <row r="6989" spans="1:13" x14ac:dyDescent="0.3">
      <c r="A6989" s="1">
        <v>6988</v>
      </c>
      <c r="B6989" s="1">
        <v>1</v>
      </c>
      <c r="C6989" s="2">
        <v>41217.787674228559</v>
      </c>
      <c r="D6989" s="2">
        <v>41277.787499999999</v>
      </c>
      <c r="E6989" s="1">
        <v>12</v>
      </c>
      <c r="F6989" s="2">
        <v>41218.46974275785</v>
      </c>
      <c r="G6989" s="1">
        <v>0</v>
      </c>
      <c r="H6989" s="32">
        <f>IFERROR(HOUR(Table1[[#This Row],[Cancel Date/time]])+MINUTE(Table1[[#This Row],[Cancel Date/time]])/60,"not cancelled")</f>
        <v>11.266666666666667</v>
      </c>
      <c r="I6989" s="47">
        <f>IFERROR(ROUND(Table1[[#This Row],[cancellation time decimal]],0),"not cancelled")</f>
        <v>11</v>
      </c>
      <c r="J6989" s="10">
        <f>IFERROR(MOD(Table1[[#This Row],[cancellation hour rounded]],24),"not cancelled")</f>
        <v>11</v>
      </c>
      <c r="K6989" s="32">
        <f>1/Table1[[#This Row],[Duration (Time between doses '[in hours'])]]</f>
        <v>8.3333333333333329E-2</v>
      </c>
      <c r="L6989" s="33">
        <f>Table1[[#This Row],[number doses per hour]]*INDEX(Table2[price per dose],Table1[[#This Row],[Drug ID]])</f>
        <v>0.56619444444444444</v>
      </c>
      <c r="M6989" s="11" t="b">
        <f>AND(Table1[[#This Row],[hour of cancellation 0 to 23]]&gt;=0,Table1[[#This Row],[hour of cancellation 0 to 23]]&lt;=23)</f>
        <v>1</v>
      </c>
    </row>
    <row r="6990" spans="1:13" x14ac:dyDescent="0.3">
      <c r="A6990" s="1">
        <v>6989</v>
      </c>
      <c r="B6990" s="1">
        <v>6</v>
      </c>
      <c r="C6990" s="2">
        <v>41217.883691705778</v>
      </c>
      <c r="D6990" s="2">
        <v>41277.883333333331</v>
      </c>
      <c r="E6990" s="1">
        <v>24</v>
      </c>
      <c r="F6990" s="2">
        <v>41223.594034483154</v>
      </c>
      <c r="G6990" s="1">
        <v>0</v>
      </c>
      <c r="H6990" s="32">
        <f>IFERROR(HOUR(Table1[[#This Row],[Cancel Date/time]])+MINUTE(Table1[[#This Row],[Cancel Date/time]])/60,"not cancelled")</f>
        <v>14.25</v>
      </c>
      <c r="I6990" s="47">
        <f>IFERROR(ROUND(Table1[[#This Row],[cancellation time decimal]],0),"not cancelled")</f>
        <v>14</v>
      </c>
      <c r="J6990" s="10">
        <f>IFERROR(MOD(Table1[[#This Row],[cancellation hour rounded]],24),"not cancelled")</f>
        <v>14</v>
      </c>
      <c r="K6990" s="32">
        <f>1/Table1[[#This Row],[Duration (Time between doses '[in hours'])]]</f>
        <v>4.1666666666666664E-2</v>
      </c>
      <c r="L6990" s="33">
        <f>Table1[[#This Row],[number doses per hour]]*INDEX(Table2[price per dose],Table1[[#This Row],[Drug ID]])</f>
        <v>0.35218749999999999</v>
      </c>
      <c r="M6990" s="11" t="b">
        <f>AND(Table1[[#This Row],[hour of cancellation 0 to 23]]&gt;=0,Table1[[#This Row],[hour of cancellation 0 to 23]]&lt;=23)</f>
        <v>1</v>
      </c>
    </row>
    <row r="6991" spans="1:13" x14ac:dyDescent="0.3">
      <c r="A6991" s="1">
        <v>6990</v>
      </c>
      <c r="B6991" s="1">
        <v>3</v>
      </c>
      <c r="C6991" s="2">
        <v>41218.024636344191</v>
      </c>
      <c r="D6991" s="2">
        <v>41278.024305555555</v>
      </c>
      <c r="E6991" s="1">
        <v>24</v>
      </c>
      <c r="F6991" s="2">
        <v>41220.510891975551</v>
      </c>
      <c r="G6991" s="1">
        <v>0</v>
      </c>
      <c r="H6991" s="32">
        <f>IFERROR(HOUR(Table1[[#This Row],[Cancel Date/time]])+MINUTE(Table1[[#This Row],[Cancel Date/time]])/60,"not cancelled")</f>
        <v>12.25</v>
      </c>
      <c r="I6991" s="47">
        <f>IFERROR(ROUND(Table1[[#This Row],[cancellation time decimal]],0),"not cancelled")</f>
        <v>12</v>
      </c>
      <c r="J6991" s="10">
        <f>IFERROR(MOD(Table1[[#This Row],[cancellation hour rounded]],24),"not cancelled")</f>
        <v>12</v>
      </c>
      <c r="K6991" s="32">
        <f>1/Table1[[#This Row],[Duration (Time between doses '[in hours'])]]</f>
        <v>4.1666666666666664E-2</v>
      </c>
      <c r="L6991" s="33">
        <f>Table1[[#This Row],[number doses per hour]]*INDEX(Table2[price per dose],Table1[[#This Row],[Drug ID]])</f>
        <v>0.18133000000000002</v>
      </c>
      <c r="M6991" s="11" t="b">
        <f>AND(Table1[[#This Row],[hour of cancellation 0 to 23]]&gt;=0,Table1[[#This Row],[hour of cancellation 0 to 23]]&lt;=23)</f>
        <v>1</v>
      </c>
    </row>
    <row r="6992" spans="1:13" x14ac:dyDescent="0.3">
      <c r="A6992" s="1">
        <v>6991</v>
      </c>
      <c r="B6992" s="1">
        <v>6</v>
      </c>
      <c r="C6992" s="2">
        <v>41218.032034040945</v>
      </c>
      <c r="D6992" s="2">
        <v>41278.031944444447</v>
      </c>
      <c r="E6992" s="1">
        <v>24</v>
      </c>
      <c r="F6992" s="2">
        <v>41228.597040782057</v>
      </c>
      <c r="G6992" s="1">
        <v>0</v>
      </c>
      <c r="H6992" s="32">
        <f>IFERROR(HOUR(Table1[[#This Row],[Cancel Date/time]])+MINUTE(Table1[[#This Row],[Cancel Date/time]])/60,"not cancelled")</f>
        <v>14.316666666666666</v>
      </c>
      <c r="I6992" s="47">
        <f>IFERROR(ROUND(Table1[[#This Row],[cancellation time decimal]],0),"not cancelled")</f>
        <v>14</v>
      </c>
      <c r="J6992" s="10">
        <f>IFERROR(MOD(Table1[[#This Row],[cancellation hour rounded]],24),"not cancelled")</f>
        <v>14</v>
      </c>
      <c r="K6992" s="32">
        <f>1/Table1[[#This Row],[Duration (Time between doses '[in hours'])]]</f>
        <v>4.1666666666666664E-2</v>
      </c>
      <c r="L6992" s="33">
        <f>Table1[[#This Row],[number doses per hour]]*INDEX(Table2[price per dose],Table1[[#This Row],[Drug ID]])</f>
        <v>0.35218749999999999</v>
      </c>
      <c r="M6992" s="11" t="b">
        <f>AND(Table1[[#This Row],[hour of cancellation 0 to 23]]&gt;=0,Table1[[#This Row],[hour of cancellation 0 to 23]]&lt;=23)</f>
        <v>1</v>
      </c>
    </row>
    <row r="6993" spans="1:13" x14ac:dyDescent="0.3">
      <c r="A6993" s="1">
        <v>6992</v>
      </c>
      <c r="B6993" s="1">
        <v>7</v>
      </c>
      <c r="C6993" s="2">
        <v>41218.079636786439</v>
      </c>
      <c r="D6993" s="2">
        <v>41278.079166666663</v>
      </c>
      <c r="E6993" s="1">
        <v>24</v>
      </c>
      <c r="F6993" s="2">
        <v>41230.769724494261</v>
      </c>
      <c r="G6993" s="1">
        <v>0</v>
      </c>
      <c r="H6993" s="32">
        <f>IFERROR(HOUR(Table1[[#This Row],[Cancel Date/time]])+MINUTE(Table1[[#This Row],[Cancel Date/time]])/60,"not cancelled")</f>
        <v>18.466666666666665</v>
      </c>
      <c r="I6993" s="47">
        <f>IFERROR(ROUND(Table1[[#This Row],[cancellation time decimal]],0),"not cancelled")</f>
        <v>18</v>
      </c>
      <c r="J6993" s="10">
        <f>IFERROR(MOD(Table1[[#This Row],[cancellation hour rounded]],24),"not cancelled")</f>
        <v>18</v>
      </c>
      <c r="K6993" s="32">
        <f>1/Table1[[#This Row],[Duration (Time between doses '[in hours'])]]</f>
        <v>4.1666666666666664E-2</v>
      </c>
      <c r="L6993" s="33">
        <f>Table1[[#This Row],[number doses per hour]]*INDEX(Table2[price per dose],Table1[[#This Row],[Drug ID]])</f>
        <v>1.2958049999999997</v>
      </c>
      <c r="M6993" s="11" t="b">
        <f>AND(Table1[[#This Row],[hour of cancellation 0 to 23]]&gt;=0,Table1[[#This Row],[hour of cancellation 0 to 23]]&lt;=23)</f>
        <v>1</v>
      </c>
    </row>
    <row r="6994" spans="1:13" x14ac:dyDescent="0.3">
      <c r="A6994" s="1">
        <v>6993</v>
      </c>
      <c r="B6994" s="1">
        <v>7</v>
      </c>
      <c r="C6994" s="2">
        <v>41218.061738748227</v>
      </c>
      <c r="D6994" s="2">
        <v>41278.061111111107</v>
      </c>
      <c r="E6994" s="1">
        <v>24</v>
      </c>
      <c r="F6994" s="2">
        <v>41221.279168366156</v>
      </c>
      <c r="G6994" s="1">
        <v>0</v>
      </c>
      <c r="H6994" s="32">
        <f>IFERROR(HOUR(Table1[[#This Row],[Cancel Date/time]])+MINUTE(Table1[[#This Row],[Cancel Date/time]])/60,"not cancelled")</f>
        <v>6.7</v>
      </c>
      <c r="I6994" s="47">
        <f>IFERROR(ROUND(Table1[[#This Row],[cancellation time decimal]],0),"not cancelled")</f>
        <v>7</v>
      </c>
      <c r="J6994" s="10">
        <f>IFERROR(MOD(Table1[[#This Row],[cancellation hour rounded]],24),"not cancelled")</f>
        <v>7</v>
      </c>
      <c r="K6994" s="32">
        <f>1/Table1[[#This Row],[Duration (Time between doses '[in hours'])]]</f>
        <v>4.1666666666666664E-2</v>
      </c>
      <c r="L6994" s="33">
        <f>Table1[[#This Row],[number doses per hour]]*INDEX(Table2[price per dose],Table1[[#This Row],[Drug ID]])</f>
        <v>1.2958049999999997</v>
      </c>
      <c r="M6994" s="11" t="b">
        <f>AND(Table1[[#This Row],[hour of cancellation 0 to 23]]&gt;=0,Table1[[#This Row],[hour of cancellation 0 to 23]]&lt;=23)</f>
        <v>1</v>
      </c>
    </row>
    <row r="6995" spans="1:13" x14ac:dyDescent="0.3">
      <c r="A6995" s="1">
        <v>6994</v>
      </c>
      <c r="B6995" s="1">
        <v>1</v>
      </c>
      <c r="C6995" s="2">
        <v>41218.303835143153</v>
      </c>
      <c r="D6995" s="2">
        <v>41278.303472222222</v>
      </c>
      <c r="E6995" s="1">
        <v>12</v>
      </c>
      <c r="F6995" s="2">
        <v>41219.610826828401</v>
      </c>
      <c r="G6995" s="1">
        <v>0</v>
      </c>
      <c r="H6995" s="32">
        <f>IFERROR(HOUR(Table1[[#This Row],[Cancel Date/time]])+MINUTE(Table1[[#This Row],[Cancel Date/time]])/60,"not cancelled")</f>
        <v>14.65</v>
      </c>
      <c r="I6995" s="47">
        <f>IFERROR(ROUND(Table1[[#This Row],[cancellation time decimal]],0),"not cancelled")</f>
        <v>15</v>
      </c>
      <c r="J6995" s="10">
        <f>IFERROR(MOD(Table1[[#This Row],[cancellation hour rounded]],24),"not cancelled")</f>
        <v>15</v>
      </c>
      <c r="K6995" s="32">
        <f>1/Table1[[#This Row],[Duration (Time between doses '[in hours'])]]</f>
        <v>8.3333333333333329E-2</v>
      </c>
      <c r="L6995" s="33">
        <f>Table1[[#This Row],[number doses per hour]]*INDEX(Table2[price per dose],Table1[[#This Row],[Drug ID]])</f>
        <v>0.56619444444444444</v>
      </c>
      <c r="M6995" s="11" t="b">
        <f>AND(Table1[[#This Row],[hour of cancellation 0 to 23]]&gt;=0,Table1[[#This Row],[hour of cancellation 0 to 23]]&lt;=23)</f>
        <v>1</v>
      </c>
    </row>
    <row r="6996" spans="1:13" x14ac:dyDescent="0.3">
      <c r="A6996" s="1">
        <v>6995</v>
      </c>
      <c r="B6996" s="1">
        <v>1</v>
      </c>
      <c r="C6996" s="2">
        <v>41218.338921717077</v>
      </c>
      <c r="D6996" s="2">
        <v>41278.338888888895</v>
      </c>
      <c r="E6996" s="1">
        <v>8</v>
      </c>
      <c r="F6996" s="2">
        <v>41218.573275392962</v>
      </c>
      <c r="G6996" s="1">
        <v>0</v>
      </c>
      <c r="H6996" s="32">
        <f>IFERROR(HOUR(Table1[[#This Row],[Cancel Date/time]])+MINUTE(Table1[[#This Row],[Cancel Date/time]])/60,"not cancelled")</f>
        <v>13.75</v>
      </c>
      <c r="I6996" s="47">
        <f>IFERROR(ROUND(Table1[[#This Row],[cancellation time decimal]],0),"not cancelled")</f>
        <v>14</v>
      </c>
      <c r="J6996" s="10">
        <f>IFERROR(MOD(Table1[[#This Row],[cancellation hour rounded]],24),"not cancelled")</f>
        <v>14</v>
      </c>
      <c r="K6996" s="32">
        <f>1/Table1[[#This Row],[Duration (Time between doses '[in hours'])]]</f>
        <v>0.125</v>
      </c>
      <c r="L6996" s="33">
        <f>Table1[[#This Row],[number doses per hour]]*INDEX(Table2[price per dose],Table1[[#This Row],[Drug ID]])</f>
        <v>0.84929166666666667</v>
      </c>
      <c r="M6996" s="11" t="b">
        <f>AND(Table1[[#This Row],[hour of cancellation 0 to 23]]&gt;=0,Table1[[#This Row],[hour of cancellation 0 to 23]]&lt;=23)</f>
        <v>1</v>
      </c>
    </row>
    <row r="6997" spans="1:13" x14ac:dyDescent="0.3">
      <c r="A6997" s="1">
        <v>6996</v>
      </c>
      <c r="B6997" s="1">
        <v>3</v>
      </c>
      <c r="C6997" s="2">
        <v>41218.350758417342</v>
      </c>
      <c r="D6997" s="2">
        <v>41278.350694444445</v>
      </c>
      <c r="E6997" s="1">
        <v>24</v>
      </c>
      <c r="F6997" s="2">
        <v>41220.567944163013</v>
      </c>
      <c r="G6997" s="1">
        <v>0</v>
      </c>
      <c r="H6997" s="32">
        <f>IFERROR(HOUR(Table1[[#This Row],[Cancel Date/time]])+MINUTE(Table1[[#This Row],[Cancel Date/time]])/60,"not cancelled")</f>
        <v>13.616666666666667</v>
      </c>
      <c r="I6997" s="47">
        <f>IFERROR(ROUND(Table1[[#This Row],[cancellation time decimal]],0),"not cancelled")</f>
        <v>14</v>
      </c>
      <c r="J6997" s="10">
        <f>IFERROR(MOD(Table1[[#This Row],[cancellation hour rounded]],24),"not cancelled")</f>
        <v>14</v>
      </c>
      <c r="K6997" s="32">
        <f>1/Table1[[#This Row],[Duration (Time between doses '[in hours'])]]</f>
        <v>4.1666666666666664E-2</v>
      </c>
      <c r="L6997" s="33">
        <f>Table1[[#This Row],[number doses per hour]]*INDEX(Table2[price per dose],Table1[[#This Row],[Drug ID]])</f>
        <v>0.18133000000000002</v>
      </c>
      <c r="M6997" s="11" t="b">
        <f>AND(Table1[[#This Row],[hour of cancellation 0 to 23]]&gt;=0,Table1[[#This Row],[hour of cancellation 0 to 23]]&lt;=23)</f>
        <v>1</v>
      </c>
    </row>
    <row r="6998" spans="1:13" x14ac:dyDescent="0.3">
      <c r="A6998" s="1">
        <v>6997</v>
      </c>
      <c r="B6998" s="1">
        <v>4</v>
      </c>
      <c r="C6998" s="2">
        <v>41218.3676963014</v>
      </c>
      <c r="D6998" s="2">
        <v>41278.367361111115</v>
      </c>
      <c r="E6998" s="1">
        <v>12</v>
      </c>
      <c r="F6998" s="2">
        <v>41220.574386785644</v>
      </c>
      <c r="G6998" s="1">
        <v>0</v>
      </c>
      <c r="H6998" s="32">
        <f>IFERROR(HOUR(Table1[[#This Row],[Cancel Date/time]])+MINUTE(Table1[[#This Row],[Cancel Date/time]])/60,"not cancelled")</f>
        <v>13.783333333333333</v>
      </c>
      <c r="I6998" s="47">
        <f>IFERROR(ROUND(Table1[[#This Row],[cancellation time decimal]],0),"not cancelled")</f>
        <v>14</v>
      </c>
      <c r="J6998" s="10">
        <f>IFERROR(MOD(Table1[[#This Row],[cancellation hour rounded]],24),"not cancelled")</f>
        <v>14</v>
      </c>
      <c r="K6998" s="32">
        <f>1/Table1[[#This Row],[Duration (Time between doses '[in hours'])]]</f>
        <v>8.3333333333333329E-2</v>
      </c>
      <c r="L6998" s="33">
        <f>Table1[[#This Row],[number doses per hour]]*INDEX(Table2[price per dose],Table1[[#This Row],[Drug ID]])</f>
        <v>1.448055119047619</v>
      </c>
      <c r="M6998" s="11" t="b">
        <f>AND(Table1[[#This Row],[hour of cancellation 0 to 23]]&gt;=0,Table1[[#This Row],[hour of cancellation 0 to 23]]&lt;=23)</f>
        <v>1</v>
      </c>
    </row>
    <row r="6999" spans="1:13" x14ac:dyDescent="0.3">
      <c r="A6999" s="1">
        <v>6998</v>
      </c>
      <c r="B6999" s="1">
        <v>1</v>
      </c>
      <c r="C6999" s="2">
        <v>41218.368472678114</v>
      </c>
      <c r="D6999" s="2">
        <v>41278.368055555555</v>
      </c>
      <c r="E6999" s="1">
        <v>8</v>
      </c>
      <c r="F6999" s="2">
        <v>41219.758562671777</v>
      </c>
      <c r="G6999" s="1">
        <v>0</v>
      </c>
      <c r="H6999" s="32">
        <f>IFERROR(HOUR(Table1[[#This Row],[Cancel Date/time]])+MINUTE(Table1[[#This Row],[Cancel Date/time]])/60,"not cancelled")</f>
        <v>18.2</v>
      </c>
      <c r="I6999" s="47">
        <f>IFERROR(ROUND(Table1[[#This Row],[cancellation time decimal]],0),"not cancelled")</f>
        <v>18</v>
      </c>
      <c r="J6999" s="10">
        <f>IFERROR(MOD(Table1[[#This Row],[cancellation hour rounded]],24),"not cancelled")</f>
        <v>18</v>
      </c>
      <c r="K6999" s="32">
        <f>1/Table1[[#This Row],[Duration (Time between doses '[in hours'])]]</f>
        <v>0.125</v>
      </c>
      <c r="L6999" s="33">
        <f>Table1[[#This Row],[number doses per hour]]*INDEX(Table2[price per dose],Table1[[#This Row],[Drug ID]])</f>
        <v>0.84929166666666667</v>
      </c>
      <c r="M6999" s="11" t="b">
        <f>AND(Table1[[#This Row],[hour of cancellation 0 to 23]]&gt;=0,Table1[[#This Row],[hour of cancellation 0 to 23]]&lt;=23)</f>
        <v>1</v>
      </c>
    </row>
    <row r="7000" spans="1:13" x14ac:dyDescent="0.3">
      <c r="A7000" s="1">
        <v>6999</v>
      </c>
      <c r="B7000" s="1">
        <v>1</v>
      </c>
      <c r="C7000" s="2">
        <v>41218.399293281174</v>
      </c>
      <c r="D7000" s="2">
        <v>41278.398611111108</v>
      </c>
      <c r="E7000" s="1">
        <v>8</v>
      </c>
      <c r="F7000" s="2">
        <v>41218.566076908464</v>
      </c>
      <c r="G7000" s="1">
        <v>0</v>
      </c>
      <c r="H7000" s="32">
        <f>IFERROR(HOUR(Table1[[#This Row],[Cancel Date/time]])+MINUTE(Table1[[#This Row],[Cancel Date/time]])/60,"not cancelled")</f>
        <v>13.583333333333334</v>
      </c>
      <c r="I7000" s="47">
        <f>IFERROR(ROUND(Table1[[#This Row],[cancellation time decimal]],0),"not cancelled")</f>
        <v>14</v>
      </c>
      <c r="J7000" s="10">
        <f>IFERROR(MOD(Table1[[#This Row],[cancellation hour rounded]],24),"not cancelled")</f>
        <v>14</v>
      </c>
      <c r="K7000" s="32">
        <f>1/Table1[[#This Row],[Duration (Time between doses '[in hours'])]]</f>
        <v>0.125</v>
      </c>
      <c r="L7000" s="33">
        <f>Table1[[#This Row],[number doses per hour]]*INDEX(Table2[price per dose],Table1[[#This Row],[Drug ID]])</f>
        <v>0.84929166666666667</v>
      </c>
      <c r="M7000" s="11" t="b">
        <f>AND(Table1[[#This Row],[hour of cancellation 0 to 23]]&gt;=0,Table1[[#This Row],[hour of cancellation 0 to 23]]&lt;=23)</f>
        <v>1</v>
      </c>
    </row>
    <row r="7001" spans="1:13" x14ac:dyDescent="0.3">
      <c r="A7001" s="1">
        <v>7000</v>
      </c>
      <c r="B7001" s="1">
        <v>1</v>
      </c>
      <c r="C7001" s="2">
        <v>41218.394744365854</v>
      </c>
      <c r="D7001" s="2">
        <v>41278.394444444442</v>
      </c>
      <c r="E7001" s="1">
        <v>8</v>
      </c>
      <c r="F7001" s="2">
        <v>41219.606141255084</v>
      </c>
      <c r="G7001" s="1">
        <v>0</v>
      </c>
      <c r="H7001" s="32">
        <f>IFERROR(HOUR(Table1[[#This Row],[Cancel Date/time]])+MINUTE(Table1[[#This Row],[Cancel Date/time]])/60,"not cancelled")</f>
        <v>14.533333333333333</v>
      </c>
      <c r="I7001" s="47">
        <f>IFERROR(ROUND(Table1[[#This Row],[cancellation time decimal]],0),"not cancelled")</f>
        <v>15</v>
      </c>
      <c r="J7001" s="10">
        <f>IFERROR(MOD(Table1[[#This Row],[cancellation hour rounded]],24),"not cancelled")</f>
        <v>15</v>
      </c>
      <c r="K7001" s="32">
        <f>1/Table1[[#This Row],[Duration (Time between doses '[in hours'])]]</f>
        <v>0.125</v>
      </c>
      <c r="L7001" s="33">
        <f>Table1[[#This Row],[number doses per hour]]*INDEX(Table2[price per dose],Table1[[#This Row],[Drug ID]])</f>
        <v>0.84929166666666667</v>
      </c>
      <c r="M7001" s="11" t="b">
        <f>AND(Table1[[#This Row],[hour of cancellation 0 to 23]]&gt;=0,Table1[[#This Row],[hour of cancellation 0 to 23]]&lt;=23)</f>
        <v>1</v>
      </c>
    </row>
    <row r="7002" spans="1:13" x14ac:dyDescent="0.3">
      <c r="A7002" s="1">
        <v>7001</v>
      </c>
      <c r="B7002" s="1">
        <v>5</v>
      </c>
      <c r="C7002" s="2">
        <v>41218.470804009834</v>
      </c>
      <c r="D7002" s="2">
        <v>41278.470138888893</v>
      </c>
      <c r="E7002" s="1">
        <v>24</v>
      </c>
      <c r="F7002" s="2">
        <v>41222.804715892133</v>
      </c>
      <c r="G7002" s="1">
        <v>0</v>
      </c>
      <c r="H7002" s="32">
        <f>IFERROR(HOUR(Table1[[#This Row],[Cancel Date/time]])+MINUTE(Table1[[#This Row],[Cancel Date/time]])/60,"not cancelled")</f>
        <v>19.3</v>
      </c>
      <c r="I7002" s="47">
        <f>IFERROR(ROUND(Table1[[#This Row],[cancellation time decimal]],0),"not cancelled")</f>
        <v>19</v>
      </c>
      <c r="J7002" s="10">
        <f>IFERROR(MOD(Table1[[#This Row],[cancellation hour rounded]],24),"not cancelled")</f>
        <v>19</v>
      </c>
      <c r="K7002" s="32">
        <f>1/Table1[[#This Row],[Duration (Time between doses '[in hours'])]]</f>
        <v>4.1666666666666664E-2</v>
      </c>
      <c r="L7002" s="33">
        <f>Table1[[#This Row],[number doses per hour]]*INDEX(Table2[price per dose],Table1[[#This Row],[Drug ID]])</f>
        <v>0.2815833333333333</v>
      </c>
      <c r="M7002" s="11" t="b">
        <f>AND(Table1[[#This Row],[hour of cancellation 0 to 23]]&gt;=0,Table1[[#This Row],[hour of cancellation 0 to 23]]&lt;=23)</f>
        <v>1</v>
      </c>
    </row>
    <row r="7003" spans="1:13" x14ac:dyDescent="0.3">
      <c r="A7003" s="1">
        <v>7002</v>
      </c>
      <c r="B7003" s="1">
        <v>1</v>
      </c>
      <c r="C7003" s="2">
        <v>41218.46228071145</v>
      </c>
      <c r="D7003" s="2">
        <v>41278.461805555555</v>
      </c>
      <c r="E7003" s="1">
        <v>12</v>
      </c>
      <c r="F7003" s="2">
        <v>41219.405105047474</v>
      </c>
      <c r="G7003" s="1">
        <v>0</v>
      </c>
      <c r="H7003" s="32">
        <f>IFERROR(HOUR(Table1[[#This Row],[Cancel Date/time]])+MINUTE(Table1[[#This Row],[Cancel Date/time]])/60,"not cancelled")</f>
        <v>9.7166666666666668</v>
      </c>
      <c r="I7003" s="47">
        <f>IFERROR(ROUND(Table1[[#This Row],[cancellation time decimal]],0),"not cancelled")</f>
        <v>10</v>
      </c>
      <c r="J7003" s="10">
        <f>IFERROR(MOD(Table1[[#This Row],[cancellation hour rounded]],24),"not cancelled")</f>
        <v>10</v>
      </c>
      <c r="K7003" s="32">
        <f>1/Table1[[#This Row],[Duration (Time between doses '[in hours'])]]</f>
        <v>8.3333333333333329E-2</v>
      </c>
      <c r="L7003" s="33">
        <f>Table1[[#This Row],[number doses per hour]]*INDEX(Table2[price per dose],Table1[[#This Row],[Drug ID]])</f>
        <v>0.56619444444444444</v>
      </c>
      <c r="M7003" s="11" t="b">
        <f>AND(Table1[[#This Row],[hour of cancellation 0 to 23]]&gt;=0,Table1[[#This Row],[hour of cancellation 0 to 23]]&lt;=23)</f>
        <v>1</v>
      </c>
    </row>
    <row r="7004" spans="1:13" x14ac:dyDescent="0.3">
      <c r="A7004" s="1">
        <v>7003</v>
      </c>
      <c r="B7004" s="1">
        <v>7</v>
      </c>
      <c r="C7004" s="2">
        <v>41218.540161753284</v>
      </c>
      <c r="D7004" s="2">
        <v>41278.539583333331</v>
      </c>
      <c r="E7004" s="1">
        <v>24</v>
      </c>
      <c r="F7004" s="2">
        <v>41234.519752414031</v>
      </c>
      <c r="G7004" s="1">
        <v>1</v>
      </c>
      <c r="H7004" s="32">
        <f>IFERROR(HOUR(Table1[[#This Row],[Cancel Date/time]])+MINUTE(Table1[[#This Row],[Cancel Date/time]])/60,"not cancelled")</f>
        <v>12.466666666666667</v>
      </c>
      <c r="I7004" s="47">
        <f>IFERROR(ROUND(Table1[[#This Row],[cancellation time decimal]],0),"not cancelled")</f>
        <v>12</v>
      </c>
      <c r="J7004" s="10">
        <f>IFERROR(MOD(Table1[[#This Row],[cancellation hour rounded]],24),"not cancelled")</f>
        <v>12</v>
      </c>
      <c r="K7004" s="32">
        <f>1/Table1[[#This Row],[Duration (Time between doses '[in hours'])]]</f>
        <v>4.1666666666666664E-2</v>
      </c>
      <c r="L7004" s="33">
        <f>Table1[[#This Row],[number doses per hour]]*INDEX(Table2[price per dose],Table1[[#This Row],[Drug ID]])</f>
        <v>1.2958049999999997</v>
      </c>
      <c r="M7004" s="11" t="b">
        <f>AND(Table1[[#This Row],[hour of cancellation 0 to 23]]&gt;=0,Table1[[#This Row],[hour of cancellation 0 to 23]]&lt;=23)</f>
        <v>1</v>
      </c>
    </row>
    <row r="7005" spans="1:13" x14ac:dyDescent="0.3">
      <c r="A7005" s="1">
        <v>7004</v>
      </c>
      <c r="B7005" s="1">
        <v>3</v>
      </c>
      <c r="C7005" s="2">
        <v>41218.601108122493</v>
      </c>
      <c r="D7005" s="2">
        <v>41278.600694444445</v>
      </c>
      <c r="E7005" s="1">
        <v>24</v>
      </c>
      <c r="F7005" s="2">
        <v>41221.401501585453</v>
      </c>
      <c r="G7005" s="1">
        <v>0</v>
      </c>
      <c r="H7005" s="32">
        <f>IFERROR(HOUR(Table1[[#This Row],[Cancel Date/time]])+MINUTE(Table1[[#This Row],[Cancel Date/time]])/60,"not cancelled")</f>
        <v>9.6333333333333329</v>
      </c>
      <c r="I7005" s="47">
        <f>IFERROR(ROUND(Table1[[#This Row],[cancellation time decimal]],0),"not cancelled")</f>
        <v>10</v>
      </c>
      <c r="J7005" s="10">
        <f>IFERROR(MOD(Table1[[#This Row],[cancellation hour rounded]],24),"not cancelled")</f>
        <v>10</v>
      </c>
      <c r="K7005" s="32">
        <f>1/Table1[[#This Row],[Duration (Time between doses '[in hours'])]]</f>
        <v>4.1666666666666664E-2</v>
      </c>
      <c r="L7005" s="33">
        <f>Table1[[#This Row],[number doses per hour]]*INDEX(Table2[price per dose],Table1[[#This Row],[Drug ID]])</f>
        <v>0.18133000000000002</v>
      </c>
      <c r="M7005" s="11" t="b">
        <f>AND(Table1[[#This Row],[hour of cancellation 0 to 23]]&gt;=0,Table1[[#This Row],[hour of cancellation 0 to 23]]&lt;=23)</f>
        <v>1</v>
      </c>
    </row>
    <row r="7006" spans="1:13" x14ac:dyDescent="0.3">
      <c r="A7006" s="1">
        <v>7005</v>
      </c>
      <c r="B7006" s="1">
        <v>5</v>
      </c>
      <c r="C7006" s="2">
        <v>41218.597807493818</v>
      </c>
      <c r="D7006" s="2">
        <v>41278.597222222226</v>
      </c>
      <c r="E7006" s="1">
        <v>24</v>
      </c>
      <c r="F7006" s="2">
        <v>41222.396531376362</v>
      </c>
      <c r="G7006" s="1">
        <v>0</v>
      </c>
      <c r="H7006" s="32">
        <f>IFERROR(HOUR(Table1[[#This Row],[Cancel Date/time]])+MINUTE(Table1[[#This Row],[Cancel Date/time]])/60,"not cancelled")</f>
        <v>9.5166666666666675</v>
      </c>
      <c r="I7006" s="47">
        <f>IFERROR(ROUND(Table1[[#This Row],[cancellation time decimal]],0),"not cancelled")</f>
        <v>10</v>
      </c>
      <c r="J7006" s="10">
        <f>IFERROR(MOD(Table1[[#This Row],[cancellation hour rounded]],24),"not cancelled")</f>
        <v>10</v>
      </c>
      <c r="K7006" s="32">
        <f>1/Table1[[#This Row],[Duration (Time between doses '[in hours'])]]</f>
        <v>4.1666666666666664E-2</v>
      </c>
      <c r="L7006" s="33">
        <f>Table1[[#This Row],[number doses per hour]]*INDEX(Table2[price per dose],Table1[[#This Row],[Drug ID]])</f>
        <v>0.2815833333333333</v>
      </c>
      <c r="M7006" s="11" t="b">
        <f>AND(Table1[[#This Row],[hour of cancellation 0 to 23]]&gt;=0,Table1[[#This Row],[hour of cancellation 0 to 23]]&lt;=23)</f>
        <v>1</v>
      </c>
    </row>
    <row r="7007" spans="1:13" x14ac:dyDescent="0.3">
      <c r="A7007" s="1">
        <v>7006</v>
      </c>
      <c r="B7007" s="1">
        <v>1</v>
      </c>
      <c r="C7007" s="2">
        <v>41218.612502701901</v>
      </c>
      <c r="D7007" s="2">
        <v>41278.612500000003</v>
      </c>
      <c r="E7007" s="1">
        <v>8</v>
      </c>
      <c r="F7007" s="2">
        <v>41219.636998216927</v>
      </c>
      <c r="G7007" s="1">
        <v>0</v>
      </c>
      <c r="H7007" s="32">
        <f>IFERROR(HOUR(Table1[[#This Row],[Cancel Date/time]])+MINUTE(Table1[[#This Row],[Cancel Date/time]])/60,"not cancelled")</f>
        <v>15.283333333333333</v>
      </c>
      <c r="I7007" s="47">
        <f>IFERROR(ROUND(Table1[[#This Row],[cancellation time decimal]],0),"not cancelled")</f>
        <v>15</v>
      </c>
      <c r="J7007" s="10">
        <f>IFERROR(MOD(Table1[[#This Row],[cancellation hour rounded]],24),"not cancelled")</f>
        <v>15</v>
      </c>
      <c r="K7007" s="32">
        <f>1/Table1[[#This Row],[Duration (Time between doses '[in hours'])]]</f>
        <v>0.125</v>
      </c>
      <c r="L7007" s="33">
        <f>Table1[[#This Row],[number doses per hour]]*INDEX(Table2[price per dose],Table1[[#This Row],[Drug ID]])</f>
        <v>0.84929166666666667</v>
      </c>
      <c r="M7007" s="11" t="b">
        <f>AND(Table1[[#This Row],[hour of cancellation 0 to 23]]&gt;=0,Table1[[#This Row],[hour of cancellation 0 to 23]]&lt;=23)</f>
        <v>1</v>
      </c>
    </row>
    <row r="7008" spans="1:13" x14ac:dyDescent="0.3">
      <c r="A7008" s="1">
        <v>7007</v>
      </c>
      <c r="B7008" s="1">
        <v>1</v>
      </c>
      <c r="C7008" s="2">
        <v>41218.655342643979</v>
      </c>
      <c r="D7008" s="2">
        <v>41278.654861111114</v>
      </c>
      <c r="E7008" s="1">
        <v>12</v>
      </c>
      <c r="F7008" s="2">
        <v>41220.094068016668</v>
      </c>
      <c r="G7008" s="1">
        <v>0</v>
      </c>
      <c r="H7008" s="32">
        <f>IFERROR(HOUR(Table1[[#This Row],[Cancel Date/time]])+MINUTE(Table1[[#This Row],[Cancel Date/time]])/60,"not cancelled")</f>
        <v>2.25</v>
      </c>
      <c r="I7008" s="47">
        <f>IFERROR(ROUND(Table1[[#This Row],[cancellation time decimal]],0),"not cancelled")</f>
        <v>2</v>
      </c>
      <c r="J7008" s="10">
        <f>IFERROR(MOD(Table1[[#This Row],[cancellation hour rounded]],24),"not cancelled")</f>
        <v>2</v>
      </c>
      <c r="K7008" s="32">
        <f>1/Table1[[#This Row],[Duration (Time between doses '[in hours'])]]</f>
        <v>8.3333333333333329E-2</v>
      </c>
      <c r="L7008" s="33">
        <f>Table1[[#This Row],[number doses per hour]]*INDEX(Table2[price per dose],Table1[[#This Row],[Drug ID]])</f>
        <v>0.56619444444444444</v>
      </c>
      <c r="M7008" s="11" t="b">
        <f>AND(Table1[[#This Row],[hour of cancellation 0 to 23]]&gt;=0,Table1[[#This Row],[hour of cancellation 0 to 23]]&lt;=23)</f>
        <v>1</v>
      </c>
    </row>
    <row r="7009" spans="1:13" x14ac:dyDescent="0.3">
      <c r="A7009" s="1">
        <v>7008</v>
      </c>
      <c r="B7009" s="1">
        <v>1</v>
      </c>
      <c r="C7009" s="2">
        <v>41218.705890998863</v>
      </c>
      <c r="D7009" s="2">
        <v>41278.705555555556</v>
      </c>
      <c r="E7009" s="1">
        <v>8</v>
      </c>
      <c r="F7009" s="2">
        <v>41219.360584936629</v>
      </c>
      <c r="G7009" s="1">
        <v>0</v>
      </c>
      <c r="H7009" s="32">
        <f>IFERROR(HOUR(Table1[[#This Row],[Cancel Date/time]])+MINUTE(Table1[[#This Row],[Cancel Date/time]])/60,"not cancelled")</f>
        <v>8.65</v>
      </c>
      <c r="I7009" s="47">
        <f>IFERROR(ROUND(Table1[[#This Row],[cancellation time decimal]],0),"not cancelled")</f>
        <v>9</v>
      </c>
      <c r="J7009" s="10">
        <f>IFERROR(MOD(Table1[[#This Row],[cancellation hour rounded]],24),"not cancelled")</f>
        <v>9</v>
      </c>
      <c r="K7009" s="32">
        <f>1/Table1[[#This Row],[Duration (Time between doses '[in hours'])]]</f>
        <v>0.125</v>
      </c>
      <c r="L7009" s="33">
        <f>Table1[[#This Row],[number doses per hour]]*INDEX(Table2[price per dose],Table1[[#This Row],[Drug ID]])</f>
        <v>0.84929166666666667</v>
      </c>
      <c r="M7009" s="11" t="b">
        <f>AND(Table1[[#This Row],[hour of cancellation 0 to 23]]&gt;=0,Table1[[#This Row],[hour of cancellation 0 to 23]]&lt;=23)</f>
        <v>1</v>
      </c>
    </row>
    <row r="7010" spans="1:13" x14ac:dyDescent="0.3">
      <c r="A7010" s="1">
        <v>7009</v>
      </c>
      <c r="B7010" s="1">
        <v>8</v>
      </c>
      <c r="C7010" s="2">
        <v>41218.765351586968</v>
      </c>
      <c r="D7010" s="2">
        <v>41278.765277777777</v>
      </c>
      <c r="E7010" s="1">
        <v>3</v>
      </c>
      <c r="F7010" s="2">
        <v>41223.473784550355</v>
      </c>
      <c r="G7010" s="1">
        <v>0</v>
      </c>
      <c r="H7010" s="32">
        <f>IFERROR(HOUR(Table1[[#This Row],[Cancel Date/time]])+MINUTE(Table1[[#This Row],[Cancel Date/time]])/60,"not cancelled")</f>
        <v>11.366666666666667</v>
      </c>
      <c r="I7010" s="47">
        <f>IFERROR(ROUND(Table1[[#This Row],[cancellation time decimal]],0),"not cancelled")</f>
        <v>11</v>
      </c>
      <c r="J7010" s="10">
        <f>IFERROR(MOD(Table1[[#This Row],[cancellation hour rounded]],24),"not cancelled")</f>
        <v>11</v>
      </c>
      <c r="K7010" s="32">
        <f>1/Table1[[#This Row],[Duration (Time between doses '[in hours'])]]</f>
        <v>0.33333333333333331</v>
      </c>
      <c r="L7010" s="33">
        <f>Table1[[#This Row],[number doses per hour]]*INDEX(Table2[price per dose],Table1[[#This Row],[Drug ID]])</f>
        <v>0.29998222222222221</v>
      </c>
      <c r="M7010" s="11" t="b">
        <f>AND(Table1[[#This Row],[hour of cancellation 0 to 23]]&gt;=0,Table1[[#This Row],[hour of cancellation 0 to 23]]&lt;=23)</f>
        <v>1</v>
      </c>
    </row>
    <row r="7011" spans="1:13" x14ac:dyDescent="0.3">
      <c r="A7011" s="1">
        <v>7010</v>
      </c>
      <c r="B7011" s="1">
        <v>8</v>
      </c>
      <c r="C7011" s="2">
        <v>41218.770982369671</v>
      </c>
      <c r="D7011" s="2">
        <v>41278.770833333336</v>
      </c>
      <c r="E7011" s="1">
        <v>3</v>
      </c>
      <c r="F7011" s="2">
        <v>41225.303539751752</v>
      </c>
      <c r="G7011" s="1">
        <v>2</v>
      </c>
      <c r="H7011" s="32">
        <f>IFERROR(HOUR(Table1[[#This Row],[Cancel Date/time]])+MINUTE(Table1[[#This Row],[Cancel Date/time]])/60,"not cancelled")</f>
        <v>7.2833333333333332</v>
      </c>
      <c r="I7011" s="47">
        <f>IFERROR(ROUND(Table1[[#This Row],[cancellation time decimal]],0),"not cancelled")</f>
        <v>7</v>
      </c>
      <c r="J7011" s="10">
        <f>IFERROR(MOD(Table1[[#This Row],[cancellation hour rounded]],24),"not cancelled")</f>
        <v>7</v>
      </c>
      <c r="K7011" s="32">
        <f>1/Table1[[#This Row],[Duration (Time between doses '[in hours'])]]</f>
        <v>0.33333333333333331</v>
      </c>
      <c r="L7011" s="33">
        <f>Table1[[#This Row],[number doses per hour]]*INDEX(Table2[price per dose],Table1[[#This Row],[Drug ID]])</f>
        <v>0.29998222222222221</v>
      </c>
      <c r="M7011" s="11" t="b">
        <f>AND(Table1[[#This Row],[hour of cancellation 0 to 23]]&gt;=0,Table1[[#This Row],[hour of cancellation 0 to 23]]&lt;=23)</f>
        <v>1</v>
      </c>
    </row>
    <row r="7012" spans="1:13" x14ac:dyDescent="0.3">
      <c r="A7012" s="1">
        <v>7011</v>
      </c>
      <c r="B7012" s="1">
        <v>1</v>
      </c>
      <c r="C7012" s="2">
        <v>41218.7926952005</v>
      </c>
      <c r="D7012" s="2">
        <v>41278.792361111111</v>
      </c>
      <c r="E7012" s="1">
        <v>12</v>
      </c>
      <c r="F7012" s="2">
        <v>41219.358373530456</v>
      </c>
      <c r="G7012" s="1">
        <v>0</v>
      </c>
      <c r="H7012" s="32">
        <f>IFERROR(HOUR(Table1[[#This Row],[Cancel Date/time]])+MINUTE(Table1[[#This Row],[Cancel Date/time]])/60,"not cancelled")</f>
        <v>8.6</v>
      </c>
      <c r="I7012" s="47">
        <f>IFERROR(ROUND(Table1[[#This Row],[cancellation time decimal]],0),"not cancelled")</f>
        <v>9</v>
      </c>
      <c r="J7012" s="10">
        <f>IFERROR(MOD(Table1[[#This Row],[cancellation hour rounded]],24),"not cancelled")</f>
        <v>9</v>
      </c>
      <c r="K7012" s="32">
        <f>1/Table1[[#This Row],[Duration (Time between doses '[in hours'])]]</f>
        <v>8.3333333333333329E-2</v>
      </c>
      <c r="L7012" s="33">
        <f>Table1[[#This Row],[number doses per hour]]*INDEX(Table2[price per dose],Table1[[#This Row],[Drug ID]])</f>
        <v>0.56619444444444444</v>
      </c>
      <c r="M7012" s="11" t="b">
        <f>AND(Table1[[#This Row],[hour of cancellation 0 to 23]]&gt;=0,Table1[[#This Row],[hour of cancellation 0 to 23]]&lt;=23)</f>
        <v>1</v>
      </c>
    </row>
    <row r="7013" spans="1:13" hidden="1" x14ac:dyDescent="0.3">
      <c r="A7013" s="1">
        <v>7012</v>
      </c>
      <c r="B7013" s="1">
        <v>4</v>
      </c>
      <c r="C7013" s="2">
        <v>41218.903627948202</v>
      </c>
      <c r="D7013" s="2">
        <v>41221.611658802423</v>
      </c>
      <c r="E7013" s="1">
        <v>12</v>
      </c>
      <c r="F7013" s="2" t="s">
        <v>5</v>
      </c>
      <c r="G7013" s="1">
        <v>0</v>
      </c>
      <c r="H7013" s="32" t="str">
        <f>IFERROR(HOUR(Table1[[#This Row],[Cancel Date/time]])+MINUTE(Table1[[#This Row],[Cancel Date/time]])/60,"not cancelled")</f>
        <v>not cancelled</v>
      </c>
      <c r="I7013" s="47" t="str">
        <f>IFERROR(ROUND(Table1[[#This Row],[cancellation time decimal]],0),"not cancelled")</f>
        <v>not cancelled</v>
      </c>
      <c r="J7013" s="10" t="str">
        <f>IFERROR(MOD(Table1[[#This Row],[cancellation hour rounded]],24),"not cancelled")</f>
        <v>not cancelled</v>
      </c>
      <c r="K7013" s="32">
        <f>1/Table1[[#This Row],[Duration (Time between doses '[in hours'])]]</f>
        <v>8.3333333333333329E-2</v>
      </c>
      <c r="L7013" s="33">
        <f>Table1[[#This Row],[number doses per hour]]*INDEX(Table2[price per dose],Table1[[#This Row],[Drug ID]])</f>
        <v>1.448055119047619</v>
      </c>
      <c r="M7013" s="11" t="b">
        <f>AND(Table1[[#This Row],[hour of cancellation 0 to 23]]&gt;=0,Table1[[#This Row],[hour of cancellation 0 to 23]]&lt;=23)</f>
        <v>0</v>
      </c>
    </row>
    <row r="7014" spans="1:13" x14ac:dyDescent="0.3">
      <c r="A7014" s="1">
        <v>7013</v>
      </c>
      <c r="B7014" s="1">
        <v>5</v>
      </c>
      <c r="C7014" s="2">
        <v>41218.939535477759</v>
      </c>
      <c r="D7014" s="2">
        <v>41278.938888888886</v>
      </c>
      <c r="E7014" s="1">
        <v>24</v>
      </c>
      <c r="F7014" s="2">
        <v>41219.602805850314</v>
      </c>
      <c r="G7014" s="1">
        <v>0</v>
      </c>
      <c r="H7014" s="32">
        <f>IFERROR(HOUR(Table1[[#This Row],[Cancel Date/time]])+MINUTE(Table1[[#This Row],[Cancel Date/time]])/60,"not cancelled")</f>
        <v>14.466666666666667</v>
      </c>
      <c r="I7014" s="47">
        <f>IFERROR(ROUND(Table1[[#This Row],[cancellation time decimal]],0),"not cancelled")</f>
        <v>14</v>
      </c>
      <c r="J7014" s="10">
        <f>IFERROR(MOD(Table1[[#This Row],[cancellation hour rounded]],24),"not cancelled")</f>
        <v>14</v>
      </c>
      <c r="K7014" s="32">
        <f>1/Table1[[#This Row],[Duration (Time between doses '[in hours'])]]</f>
        <v>4.1666666666666664E-2</v>
      </c>
      <c r="L7014" s="33">
        <f>Table1[[#This Row],[number doses per hour]]*INDEX(Table2[price per dose],Table1[[#This Row],[Drug ID]])</f>
        <v>0.2815833333333333</v>
      </c>
      <c r="M7014" s="11" t="b">
        <f>AND(Table1[[#This Row],[hour of cancellation 0 to 23]]&gt;=0,Table1[[#This Row],[hour of cancellation 0 to 23]]&lt;=23)</f>
        <v>1</v>
      </c>
    </row>
    <row r="7015" spans="1:13" x14ac:dyDescent="0.3">
      <c r="A7015" s="1">
        <v>7014</v>
      </c>
      <c r="B7015" s="1">
        <v>11</v>
      </c>
      <c r="C7015" s="2">
        <v>41219.186810085965</v>
      </c>
      <c r="D7015" s="2">
        <v>41279.186805555553</v>
      </c>
      <c r="E7015" s="1">
        <v>1</v>
      </c>
      <c r="F7015" s="2">
        <v>41225.962318751051</v>
      </c>
      <c r="G7015" s="1">
        <v>0</v>
      </c>
      <c r="H7015" s="32">
        <f>IFERROR(HOUR(Table1[[#This Row],[Cancel Date/time]])+MINUTE(Table1[[#This Row],[Cancel Date/time]])/60,"not cancelled")</f>
        <v>23.083333333333332</v>
      </c>
      <c r="I7015" s="47">
        <f>IFERROR(ROUND(Table1[[#This Row],[cancellation time decimal]],0),"not cancelled")</f>
        <v>23</v>
      </c>
      <c r="J7015" s="10">
        <f>IFERROR(MOD(Table1[[#This Row],[cancellation hour rounded]],24),"not cancelled")</f>
        <v>23</v>
      </c>
      <c r="K7015" s="32">
        <f>1/Table1[[#This Row],[Duration (Time between doses '[in hours'])]]</f>
        <v>1</v>
      </c>
      <c r="L7015" s="33">
        <f>Table1[[#This Row],[number doses per hour]]*INDEX(Table2[price per dose],Table1[[#This Row],[Drug ID]])</f>
        <v>1</v>
      </c>
      <c r="M7015" s="11" t="b">
        <f>AND(Table1[[#This Row],[hour of cancellation 0 to 23]]&gt;=0,Table1[[#This Row],[hour of cancellation 0 to 23]]&lt;=23)</f>
        <v>1</v>
      </c>
    </row>
    <row r="7016" spans="1:13" x14ac:dyDescent="0.3">
      <c r="A7016" s="1">
        <v>7015</v>
      </c>
      <c r="B7016" s="1">
        <v>1</v>
      </c>
      <c r="C7016" s="2">
        <v>41219.263383450198</v>
      </c>
      <c r="D7016" s="2">
        <v>41279.263194444444</v>
      </c>
      <c r="E7016" s="1">
        <v>12</v>
      </c>
      <c r="F7016" s="2">
        <v>41220.577053129375</v>
      </c>
      <c r="G7016" s="1">
        <v>0</v>
      </c>
      <c r="H7016" s="32">
        <f>IFERROR(HOUR(Table1[[#This Row],[Cancel Date/time]])+MINUTE(Table1[[#This Row],[Cancel Date/time]])/60,"not cancelled")</f>
        <v>13.833333333333334</v>
      </c>
      <c r="I7016" s="47">
        <f>IFERROR(ROUND(Table1[[#This Row],[cancellation time decimal]],0),"not cancelled")</f>
        <v>14</v>
      </c>
      <c r="J7016" s="10">
        <f>IFERROR(MOD(Table1[[#This Row],[cancellation hour rounded]],24),"not cancelled")</f>
        <v>14</v>
      </c>
      <c r="K7016" s="32">
        <f>1/Table1[[#This Row],[Duration (Time between doses '[in hours'])]]</f>
        <v>8.3333333333333329E-2</v>
      </c>
      <c r="L7016" s="33">
        <f>Table1[[#This Row],[number doses per hour]]*INDEX(Table2[price per dose],Table1[[#This Row],[Drug ID]])</f>
        <v>0.56619444444444444</v>
      </c>
      <c r="M7016" s="11" t="b">
        <f>AND(Table1[[#This Row],[hour of cancellation 0 to 23]]&gt;=0,Table1[[#This Row],[hour of cancellation 0 to 23]]&lt;=23)</f>
        <v>1</v>
      </c>
    </row>
    <row r="7017" spans="1:13" x14ac:dyDescent="0.3">
      <c r="A7017" s="1">
        <v>7016</v>
      </c>
      <c r="B7017" s="1">
        <v>1</v>
      </c>
      <c r="C7017" s="2">
        <v>41219.306006464853</v>
      </c>
      <c r="D7017" s="2">
        <v>41279.305555555555</v>
      </c>
      <c r="E7017" s="1">
        <v>8</v>
      </c>
      <c r="F7017" s="2">
        <v>41219.913240237795</v>
      </c>
      <c r="G7017" s="1">
        <v>0</v>
      </c>
      <c r="H7017" s="32">
        <f>IFERROR(HOUR(Table1[[#This Row],[Cancel Date/time]])+MINUTE(Table1[[#This Row],[Cancel Date/time]])/60,"not cancelled")</f>
        <v>21.916666666666668</v>
      </c>
      <c r="I7017" s="47">
        <f>IFERROR(ROUND(Table1[[#This Row],[cancellation time decimal]],0),"not cancelled")</f>
        <v>22</v>
      </c>
      <c r="J7017" s="10">
        <f>IFERROR(MOD(Table1[[#This Row],[cancellation hour rounded]],24),"not cancelled")</f>
        <v>22</v>
      </c>
      <c r="K7017" s="32">
        <f>1/Table1[[#This Row],[Duration (Time between doses '[in hours'])]]</f>
        <v>0.125</v>
      </c>
      <c r="L7017" s="33">
        <f>Table1[[#This Row],[number doses per hour]]*INDEX(Table2[price per dose],Table1[[#This Row],[Drug ID]])</f>
        <v>0.84929166666666667</v>
      </c>
      <c r="M7017" s="11" t="b">
        <f>AND(Table1[[#This Row],[hour of cancellation 0 to 23]]&gt;=0,Table1[[#This Row],[hour of cancellation 0 to 23]]&lt;=23)</f>
        <v>1</v>
      </c>
    </row>
    <row r="7018" spans="1:13" hidden="1" x14ac:dyDescent="0.3">
      <c r="A7018" s="1">
        <v>7017</v>
      </c>
      <c r="B7018" s="1">
        <v>4</v>
      </c>
      <c r="C7018" s="2">
        <v>41219.366946936549</v>
      </c>
      <c r="D7018" s="2">
        <v>41221.824998382537</v>
      </c>
      <c r="E7018" s="1">
        <v>12</v>
      </c>
      <c r="F7018" s="2" t="s">
        <v>5</v>
      </c>
      <c r="G7018" s="1">
        <v>0</v>
      </c>
      <c r="H7018" s="32" t="str">
        <f>IFERROR(HOUR(Table1[[#This Row],[Cancel Date/time]])+MINUTE(Table1[[#This Row],[Cancel Date/time]])/60,"not cancelled")</f>
        <v>not cancelled</v>
      </c>
      <c r="I7018" s="47" t="str">
        <f>IFERROR(ROUND(Table1[[#This Row],[cancellation time decimal]],0),"not cancelled")</f>
        <v>not cancelled</v>
      </c>
      <c r="J7018" s="10" t="str">
        <f>IFERROR(MOD(Table1[[#This Row],[cancellation hour rounded]],24),"not cancelled")</f>
        <v>not cancelled</v>
      </c>
      <c r="K7018" s="32">
        <f>1/Table1[[#This Row],[Duration (Time between doses '[in hours'])]]</f>
        <v>8.3333333333333329E-2</v>
      </c>
      <c r="L7018" s="33">
        <f>Table1[[#This Row],[number doses per hour]]*INDEX(Table2[price per dose],Table1[[#This Row],[Drug ID]])</f>
        <v>1.448055119047619</v>
      </c>
      <c r="M7018" s="11" t="b">
        <f>AND(Table1[[#This Row],[hour of cancellation 0 to 23]]&gt;=0,Table1[[#This Row],[hour of cancellation 0 to 23]]&lt;=23)</f>
        <v>0</v>
      </c>
    </row>
    <row r="7019" spans="1:13" x14ac:dyDescent="0.3">
      <c r="A7019" s="1">
        <v>7018</v>
      </c>
      <c r="B7019" s="1">
        <v>1</v>
      </c>
      <c r="C7019" s="2">
        <v>41219.368857453417</v>
      </c>
      <c r="D7019" s="2">
        <v>41279.368750000001</v>
      </c>
      <c r="E7019" s="1">
        <v>8</v>
      </c>
      <c r="F7019" s="2">
        <v>41220.425670261699</v>
      </c>
      <c r="G7019" s="1">
        <v>0</v>
      </c>
      <c r="H7019" s="32">
        <f>IFERROR(HOUR(Table1[[#This Row],[Cancel Date/time]])+MINUTE(Table1[[#This Row],[Cancel Date/time]])/60,"not cancelled")</f>
        <v>10.199999999999999</v>
      </c>
      <c r="I7019" s="47">
        <f>IFERROR(ROUND(Table1[[#This Row],[cancellation time decimal]],0),"not cancelled")</f>
        <v>10</v>
      </c>
      <c r="J7019" s="10">
        <f>IFERROR(MOD(Table1[[#This Row],[cancellation hour rounded]],24),"not cancelled")</f>
        <v>10</v>
      </c>
      <c r="K7019" s="32">
        <f>1/Table1[[#This Row],[Duration (Time between doses '[in hours'])]]</f>
        <v>0.125</v>
      </c>
      <c r="L7019" s="33">
        <f>Table1[[#This Row],[number doses per hour]]*INDEX(Table2[price per dose],Table1[[#This Row],[Drug ID]])</f>
        <v>0.84929166666666667</v>
      </c>
      <c r="M7019" s="11" t="b">
        <f>AND(Table1[[#This Row],[hour of cancellation 0 to 23]]&gt;=0,Table1[[#This Row],[hour of cancellation 0 to 23]]&lt;=23)</f>
        <v>1</v>
      </c>
    </row>
    <row r="7020" spans="1:13" x14ac:dyDescent="0.3">
      <c r="A7020" s="1">
        <v>7019</v>
      </c>
      <c r="B7020" s="1">
        <v>4</v>
      </c>
      <c r="C7020" s="2">
        <v>41219.368172989212</v>
      </c>
      <c r="D7020" s="2">
        <v>41222.243055555555</v>
      </c>
      <c r="E7020" s="1">
        <v>12</v>
      </c>
      <c r="F7020" s="2">
        <v>41221.575870012013</v>
      </c>
      <c r="G7020" s="1">
        <v>0</v>
      </c>
      <c r="H7020" s="32">
        <f>IFERROR(HOUR(Table1[[#This Row],[Cancel Date/time]])+MINUTE(Table1[[#This Row],[Cancel Date/time]])/60,"not cancelled")</f>
        <v>13.816666666666666</v>
      </c>
      <c r="I7020" s="47">
        <f>IFERROR(ROUND(Table1[[#This Row],[cancellation time decimal]],0),"not cancelled")</f>
        <v>14</v>
      </c>
      <c r="J7020" s="10">
        <f>IFERROR(MOD(Table1[[#This Row],[cancellation hour rounded]],24),"not cancelled")</f>
        <v>14</v>
      </c>
      <c r="K7020" s="32">
        <f>1/Table1[[#This Row],[Duration (Time between doses '[in hours'])]]</f>
        <v>8.3333333333333329E-2</v>
      </c>
      <c r="L7020" s="33">
        <f>Table1[[#This Row],[number doses per hour]]*INDEX(Table2[price per dose],Table1[[#This Row],[Drug ID]])</f>
        <v>1.448055119047619</v>
      </c>
      <c r="M7020" s="11" t="b">
        <f>AND(Table1[[#This Row],[hour of cancellation 0 to 23]]&gt;=0,Table1[[#This Row],[hour of cancellation 0 to 23]]&lt;=23)</f>
        <v>1</v>
      </c>
    </row>
    <row r="7021" spans="1:13" x14ac:dyDescent="0.3">
      <c r="A7021" s="1">
        <v>7020</v>
      </c>
      <c r="B7021" s="1">
        <v>5</v>
      </c>
      <c r="C7021" s="2">
        <v>41219.349008662408</v>
      </c>
      <c r="D7021" s="2">
        <v>41279.348611111112</v>
      </c>
      <c r="E7021" s="1">
        <v>24</v>
      </c>
      <c r="F7021" s="2">
        <v>41221.492365599319</v>
      </c>
      <c r="G7021" s="1">
        <v>0</v>
      </c>
      <c r="H7021" s="32">
        <f>IFERROR(HOUR(Table1[[#This Row],[Cancel Date/time]])+MINUTE(Table1[[#This Row],[Cancel Date/time]])/60,"not cancelled")</f>
        <v>11.816666666666666</v>
      </c>
      <c r="I7021" s="47">
        <f>IFERROR(ROUND(Table1[[#This Row],[cancellation time decimal]],0),"not cancelled")</f>
        <v>12</v>
      </c>
      <c r="J7021" s="10">
        <f>IFERROR(MOD(Table1[[#This Row],[cancellation hour rounded]],24),"not cancelled")</f>
        <v>12</v>
      </c>
      <c r="K7021" s="32">
        <f>1/Table1[[#This Row],[Duration (Time between doses '[in hours'])]]</f>
        <v>4.1666666666666664E-2</v>
      </c>
      <c r="L7021" s="33">
        <f>Table1[[#This Row],[number doses per hour]]*INDEX(Table2[price per dose],Table1[[#This Row],[Drug ID]])</f>
        <v>0.2815833333333333</v>
      </c>
      <c r="M7021" s="11" t="b">
        <f>AND(Table1[[#This Row],[hour of cancellation 0 to 23]]&gt;=0,Table1[[#This Row],[hour of cancellation 0 to 23]]&lt;=23)</f>
        <v>1</v>
      </c>
    </row>
    <row r="7022" spans="1:13" x14ac:dyDescent="0.3">
      <c r="A7022" s="1">
        <v>7021</v>
      </c>
      <c r="B7022" s="1">
        <v>1</v>
      </c>
      <c r="C7022" s="2">
        <v>41219.411715571521</v>
      </c>
      <c r="D7022" s="2">
        <v>41279.411111111112</v>
      </c>
      <c r="E7022" s="1">
        <v>8</v>
      </c>
      <c r="F7022" s="2">
        <v>41220.092912240572</v>
      </c>
      <c r="G7022" s="1">
        <v>0</v>
      </c>
      <c r="H7022" s="32">
        <f>IFERROR(HOUR(Table1[[#This Row],[Cancel Date/time]])+MINUTE(Table1[[#This Row],[Cancel Date/time]])/60,"not cancelled")</f>
        <v>2.2166666666666668</v>
      </c>
      <c r="I7022" s="47">
        <f>IFERROR(ROUND(Table1[[#This Row],[cancellation time decimal]],0),"not cancelled")</f>
        <v>2</v>
      </c>
      <c r="J7022" s="10">
        <f>IFERROR(MOD(Table1[[#This Row],[cancellation hour rounded]],24),"not cancelled")</f>
        <v>2</v>
      </c>
      <c r="K7022" s="32">
        <f>1/Table1[[#This Row],[Duration (Time between doses '[in hours'])]]</f>
        <v>0.125</v>
      </c>
      <c r="L7022" s="33">
        <f>Table1[[#This Row],[number doses per hour]]*INDEX(Table2[price per dose],Table1[[#This Row],[Drug ID]])</f>
        <v>0.84929166666666667</v>
      </c>
      <c r="M7022" s="11" t="b">
        <f>AND(Table1[[#This Row],[hour of cancellation 0 to 23]]&gt;=0,Table1[[#This Row],[hour of cancellation 0 to 23]]&lt;=23)</f>
        <v>1</v>
      </c>
    </row>
    <row r="7023" spans="1:13" x14ac:dyDescent="0.3">
      <c r="A7023" s="1">
        <v>7022</v>
      </c>
      <c r="B7023" s="1">
        <v>1</v>
      </c>
      <c r="C7023" s="2">
        <v>41219.38993424247</v>
      </c>
      <c r="D7023" s="2">
        <v>41279.38958333333</v>
      </c>
      <c r="E7023" s="1">
        <v>8</v>
      </c>
      <c r="F7023" s="2">
        <v>41220.495542672972</v>
      </c>
      <c r="G7023" s="1">
        <v>0</v>
      </c>
      <c r="H7023" s="32">
        <f>IFERROR(HOUR(Table1[[#This Row],[Cancel Date/time]])+MINUTE(Table1[[#This Row],[Cancel Date/time]])/60,"not cancelled")</f>
        <v>11.883333333333333</v>
      </c>
      <c r="I7023" s="47">
        <f>IFERROR(ROUND(Table1[[#This Row],[cancellation time decimal]],0),"not cancelled")</f>
        <v>12</v>
      </c>
      <c r="J7023" s="10">
        <f>IFERROR(MOD(Table1[[#This Row],[cancellation hour rounded]],24),"not cancelled")</f>
        <v>12</v>
      </c>
      <c r="K7023" s="32">
        <f>1/Table1[[#This Row],[Duration (Time between doses '[in hours'])]]</f>
        <v>0.125</v>
      </c>
      <c r="L7023" s="33">
        <f>Table1[[#This Row],[number doses per hour]]*INDEX(Table2[price per dose],Table1[[#This Row],[Drug ID]])</f>
        <v>0.84929166666666667</v>
      </c>
      <c r="M7023" s="11" t="b">
        <f>AND(Table1[[#This Row],[hour of cancellation 0 to 23]]&gt;=0,Table1[[#This Row],[hour of cancellation 0 to 23]]&lt;=23)</f>
        <v>1</v>
      </c>
    </row>
    <row r="7024" spans="1:13" x14ac:dyDescent="0.3">
      <c r="A7024" s="1">
        <v>7023</v>
      </c>
      <c r="B7024" s="1">
        <v>3</v>
      </c>
      <c r="C7024" s="2">
        <v>41219.484301575627</v>
      </c>
      <c r="D7024" s="2">
        <v>41279.484027777777</v>
      </c>
      <c r="E7024" s="1">
        <v>24</v>
      </c>
      <c r="F7024" s="2">
        <v>41222.251076869405</v>
      </c>
      <c r="G7024" s="1">
        <v>0</v>
      </c>
      <c r="H7024" s="32">
        <f>IFERROR(HOUR(Table1[[#This Row],[Cancel Date/time]])+MINUTE(Table1[[#This Row],[Cancel Date/time]])/60,"not cancelled")</f>
        <v>6.0166666666666666</v>
      </c>
      <c r="I7024" s="47">
        <f>IFERROR(ROUND(Table1[[#This Row],[cancellation time decimal]],0),"not cancelled")</f>
        <v>6</v>
      </c>
      <c r="J7024" s="10">
        <f>IFERROR(MOD(Table1[[#This Row],[cancellation hour rounded]],24),"not cancelled")</f>
        <v>6</v>
      </c>
      <c r="K7024" s="32">
        <f>1/Table1[[#This Row],[Duration (Time between doses '[in hours'])]]</f>
        <v>4.1666666666666664E-2</v>
      </c>
      <c r="L7024" s="33">
        <f>Table1[[#This Row],[number doses per hour]]*INDEX(Table2[price per dose],Table1[[#This Row],[Drug ID]])</f>
        <v>0.18133000000000002</v>
      </c>
      <c r="M7024" s="11" t="b">
        <f>AND(Table1[[#This Row],[hour of cancellation 0 to 23]]&gt;=0,Table1[[#This Row],[hour of cancellation 0 to 23]]&lt;=23)</f>
        <v>1</v>
      </c>
    </row>
    <row r="7025" spans="1:13" x14ac:dyDescent="0.3">
      <c r="A7025" s="1">
        <v>7024</v>
      </c>
      <c r="B7025" s="1">
        <v>3</v>
      </c>
      <c r="C7025" s="2">
        <v>41219.497811981739</v>
      </c>
      <c r="D7025" s="2">
        <v>41279.497222222228</v>
      </c>
      <c r="E7025" s="1">
        <v>24</v>
      </c>
      <c r="F7025" s="2">
        <v>41221.429650747014</v>
      </c>
      <c r="G7025" s="1">
        <v>0</v>
      </c>
      <c r="H7025" s="32">
        <f>IFERROR(HOUR(Table1[[#This Row],[Cancel Date/time]])+MINUTE(Table1[[#This Row],[Cancel Date/time]])/60,"not cancelled")</f>
        <v>10.3</v>
      </c>
      <c r="I7025" s="47">
        <f>IFERROR(ROUND(Table1[[#This Row],[cancellation time decimal]],0),"not cancelled")</f>
        <v>10</v>
      </c>
      <c r="J7025" s="10">
        <f>IFERROR(MOD(Table1[[#This Row],[cancellation hour rounded]],24),"not cancelled")</f>
        <v>10</v>
      </c>
      <c r="K7025" s="32">
        <f>1/Table1[[#This Row],[Duration (Time between doses '[in hours'])]]</f>
        <v>4.1666666666666664E-2</v>
      </c>
      <c r="L7025" s="33">
        <f>Table1[[#This Row],[number doses per hour]]*INDEX(Table2[price per dose],Table1[[#This Row],[Drug ID]])</f>
        <v>0.18133000000000002</v>
      </c>
      <c r="M7025" s="11" t="b">
        <f>AND(Table1[[#This Row],[hour of cancellation 0 to 23]]&gt;=0,Table1[[#This Row],[hour of cancellation 0 to 23]]&lt;=23)</f>
        <v>1</v>
      </c>
    </row>
    <row r="7026" spans="1:13" x14ac:dyDescent="0.3">
      <c r="A7026" s="1">
        <v>7025</v>
      </c>
      <c r="B7026" s="1">
        <v>1</v>
      </c>
      <c r="C7026" s="2">
        <v>41219.493307434139</v>
      </c>
      <c r="D7026" s="2">
        <v>41279.493055555555</v>
      </c>
      <c r="E7026" s="1">
        <v>8</v>
      </c>
      <c r="F7026" s="2">
        <v>41220.425349559933</v>
      </c>
      <c r="G7026" s="1">
        <v>0</v>
      </c>
      <c r="H7026" s="32">
        <f>IFERROR(HOUR(Table1[[#This Row],[Cancel Date/time]])+MINUTE(Table1[[#This Row],[Cancel Date/time]])/60,"not cancelled")</f>
        <v>10.199999999999999</v>
      </c>
      <c r="I7026" s="47">
        <f>IFERROR(ROUND(Table1[[#This Row],[cancellation time decimal]],0),"not cancelled")</f>
        <v>10</v>
      </c>
      <c r="J7026" s="10">
        <f>IFERROR(MOD(Table1[[#This Row],[cancellation hour rounded]],24),"not cancelled")</f>
        <v>10</v>
      </c>
      <c r="K7026" s="32">
        <f>1/Table1[[#This Row],[Duration (Time between doses '[in hours'])]]</f>
        <v>0.125</v>
      </c>
      <c r="L7026" s="33">
        <f>Table1[[#This Row],[number doses per hour]]*INDEX(Table2[price per dose],Table1[[#This Row],[Drug ID]])</f>
        <v>0.84929166666666667</v>
      </c>
      <c r="M7026" s="11" t="b">
        <f>AND(Table1[[#This Row],[hour of cancellation 0 to 23]]&gt;=0,Table1[[#This Row],[hour of cancellation 0 to 23]]&lt;=23)</f>
        <v>1</v>
      </c>
    </row>
    <row r="7027" spans="1:13" hidden="1" x14ac:dyDescent="0.3">
      <c r="A7027" s="1">
        <v>7026</v>
      </c>
      <c r="B7027" s="1">
        <v>2</v>
      </c>
      <c r="C7027" s="2">
        <v>41219.47509658675</v>
      </c>
      <c r="D7027" s="2">
        <v>41222.141443938963</v>
      </c>
      <c r="E7027" s="1">
        <v>10</v>
      </c>
      <c r="F7027" s="2" t="s">
        <v>5</v>
      </c>
      <c r="G7027" s="1">
        <v>0</v>
      </c>
      <c r="H7027" s="32" t="str">
        <f>IFERROR(HOUR(Table1[[#This Row],[Cancel Date/time]])+MINUTE(Table1[[#This Row],[Cancel Date/time]])/60,"not cancelled")</f>
        <v>not cancelled</v>
      </c>
      <c r="I7027" s="47" t="str">
        <f>IFERROR(ROUND(Table1[[#This Row],[cancellation time decimal]],0),"not cancelled")</f>
        <v>not cancelled</v>
      </c>
      <c r="J7027" s="10" t="str">
        <f>IFERROR(MOD(Table1[[#This Row],[cancellation hour rounded]],24),"not cancelled")</f>
        <v>not cancelled</v>
      </c>
      <c r="K7027" s="32">
        <f>1/Table1[[#This Row],[Duration (Time between doses '[in hours'])]]</f>
        <v>0.1</v>
      </c>
      <c r="L7027" s="33">
        <f>Table1[[#This Row],[number doses per hour]]*INDEX(Table2[price per dose],Table1[[#This Row],[Drug ID]])</f>
        <v>0.84959999999999969</v>
      </c>
      <c r="M7027" s="11" t="b">
        <f>AND(Table1[[#This Row],[hour of cancellation 0 to 23]]&gt;=0,Table1[[#This Row],[hour of cancellation 0 to 23]]&lt;=23)</f>
        <v>0</v>
      </c>
    </row>
    <row r="7028" spans="1:13" hidden="1" x14ac:dyDescent="0.3">
      <c r="A7028" s="1">
        <v>7027</v>
      </c>
      <c r="B7028" s="1">
        <v>1</v>
      </c>
      <c r="C7028" s="2">
        <v>41219.517934033676</v>
      </c>
      <c r="D7028" s="2">
        <v>41221.892640872837</v>
      </c>
      <c r="E7028" s="1">
        <v>8</v>
      </c>
      <c r="F7028" s="2" t="s">
        <v>5</v>
      </c>
      <c r="G7028" s="1">
        <v>0</v>
      </c>
      <c r="H7028" s="32" t="str">
        <f>IFERROR(HOUR(Table1[[#This Row],[Cancel Date/time]])+MINUTE(Table1[[#This Row],[Cancel Date/time]])/60,"not cancelled")</f>
        <v>not cancelled</v>
      </c>
      <c r="I7028" s="47" t="str">
        <f>IFERROR(ROUND(Table1[[#This Row],[cancellation time decimal]],0),"not cancelled")</f>
        <v>not cancelled</v>
      </c>
      <c r="J7028" s="10" t="str">
        <f>IFERROR(MOD(Table1[[#This Row],[cancellation hour rounded]],24),"not cancelled")</f>
        <v>not cancelled</v>
      </c>
      <c r="K7028" s="32">
        <f>1/Table1[[#This Row],[Duration (Time between doses '[in hours'])]]</f>
        <v>0.125</v>
      </c>
      <c r="L7028" s="33">
        <f>Table1[[#This Row],[number doses per hour]]*INDEX(Table2[price per dose],Table1[[#This Row],[Drug ID]])</f>
        <v>0.84929166666666667</v>
      </c>
      <c r="M7028" s="11" t="b">
        <f>AND(Table1[[#This Row],[hour of cancellation 0 to 23]]&gt;=0,Table1[[#This Row],[hour of cancellation 0 to 23]]&lt;=23)</f>
        <v>0</v>
      </c>
    </row>
    <row r="7029" spans="1:13" hidden="1" x14ac:dyDescent="0.3">
      <c r="A7029" s="1">
        <v>7028</v>
      </c>
      <c r="B7029" s="1">
        <v>3</v>
      </c>
      <c r="C7029" s="2">
        <v>41219.584317298912</v>
      </c>
      <c r="D7029" s="2">
        <v>41223.834110545948</v>
      </c>
      <c r="E7029" s="1">
        <v>24</v>
      </c>
      <c r="F7029" s="2" t="s">
        <v>5</v>
      </c>
      <c r="G7029" s="1">
        <v>0</v>
      </c>
      <c r="H7029" s="32" t="str">
        <f>IFERROR(HOUR(Table1[[#This Row],[Cancel Date/time]])+MINUTE(Table1[[#This Row],[Cancel Date/time]])/60,"not cancelled")</f>
        <v>not cancelled</v>
      </c>
      <c r="I7029" s="47" t="str">
        <f>IFERROR(ROUND(Table1[[#This Row],[cancellation time decimal]],0),"not cancelled")</f>
        <v>not cancelled</v>
      </c>
      <c r="J7029" s="10" t="str">
        <f>IFERROR(MOD(Table1[[#This Row],[cancellation hour rounded]],24),"not cancelled")</f>
        <v>not cancelled</v>
      </c>
      <c r="K7029" s="32">
        <f>1/Table1[[#This Row],[Duration (Time between doses '[in hours'])]]</f>
        <v>4.1666666666666664E-2</v>
      </c>
      <c r="L7029" s="33">
        <f>Table1[[#This Row],[number doses per hour]]*INDEX(Table2[price per dose],Table1[[#This Row],[Drug ID]])</f>
        <v>0.18133000000000002</v>
      </c>
      <c r="M7029" s="11" t="b">
        <f>AND(Table1[[#This Row],[hour of cancellation 0 to 23]]&gt;=0,Table1[[#This Row],[hour of cancellation 0 to 23]]&lt;=23)</f>
        <v>0</v>
      </c>
    </row>
    <row r="7030" spans="1:13" x14ac:dyDescent="0.3">
      <c r="A7030" s="1">
        <v>7029</v>
      </c>
      <c r="B7030" s="1">
        <v>10</v>
      </c>
      <c r="C7030" s="2">
        <v>41219.630342978351</v>
      </c>
      <c r="D7030" s="2">
        <v>41279.629861111112</v>
      </c>
      <c r="E7030" s="1">
        <v>1</v>
      </c>
      <c r="F7030" s="2">
        <v>41226.91072552876</v>
      </c>
      <c r="G7030" s="1">
        <v>5</v>
      </c>
      <c r="H7030" s="32">
        <f>IFERROR(HOUR(Table1[[#This Row],[Cancel Date/time]])+MINUTE(Table1[[#This Row],[Cancel Date/time]])/60,"not cancelled")</f>
        <v>21.85</v>
      </c>
      <c r="I7030" s="47">
        <f>IFERROR(ROUND(Table1[[#This Row],[cancellation time decimal]],0),"not cancelled")</f>
        <v>22</v>
      </c>
      <c r="J7030" s="10">
        <f>IFERROR(MOD(Table1[[#This Row],[cancellation hour rounded]],24),"not cancelled")</f>
        <v>22</v>
      </c>
      <c r="K7030" s="32">
        <f>1/Table1[[#This Row],[Duration (Time between doses '[in hours'])]]</f>
        <v>1</v>
      </c>
      <c r="L7030" s="33">
        <f>Table1[[#This Row],[number doses per hour]]*INDEX(Table2[price per dose],Table1[[#This Row],[Drug ID]])</f>
        <v>2.5716000000000001</v>
      </c>
      <c r="M7030" s="11" t="b">
        <f>AND(Table1[[#This Row],[hour of cancellation 0 to 23]]&gt;=0,Table1[[#This Row],[hour of cancellation 0 to 23]]&lt;=23)</f>
        <v>1</v>
      </c>
    </row>
    <row r="7031" spans="1:13" hidden="1" x14ac:dyDescent="0.3">
      <c r="A7031" s="1">
        <v>7030</v>
      </c>
      <c r="B7031" s="1">
        <v>2</v>
      </c>
      <c r="C7031" s="2">
        <v>41219.695475873785</v>
      </c>
      <c r="D7031" s="2">
        <v>41222.278638284828</v>
      </c>
      <c r="E7031" s="1">
        <v>10</v>
      </c>
      <c r="F7031" s="2" t="s">
        <v>5</v>
      </c>
      <c r="G7031" s="1">
        <v>0</v>
      </c>
      <c r="H7031" s="32" t="str">
        <f>IFERROR(HOUR(Table1[[#This Row],[Cancel Date/time]])+MINUTE(Table1[[#This Row],[Cancel Date/time]])/60,"not cancelled")</f>
        <v>not cancelled</v>
      </c>
      <c r="I7031" s="47" t="str">
        <f>IFERROR(ROUND(Table1[[#This Row],[cancellation time decimal]],0),"not cancelled")</f>
        <v>not cancelled</v>
      </c>
      <c r="J7031" s="10" t="str">
        <f>IFERROR(MOD(Table1[[#This Row],[cancellation hour rounded]],24),"not cancelled")</f>
        <v>not cancelled</v>
      </c>
      <c r="K7031" s="32">
        <f>1/Table1[[#This Row],[Duration (Time between doses '[in hours'])]]</f>
        <v>0.1</v>
      </c>
      <c r="L7031" s="33">
        <f>Table1[[#This Row],[number doses per hour]]*INDEX(Table2[price per dose],Table1[[#This Row],[Drug ID]])</f>
        <v>0.84959999999999969</v>
      </c>
      <c r="M7031" s="11" t="b">
        <f>AND(Table1[[#This Row],[hour of cancellation 0 to 23]]&gt;=0,Table1[[#This Row],[hour of cancellation 0 to 23]]&lt;=23)</f>
        <v>0</v>
      </c>
    </row>
    <row r="7032" spans="1:13" x14ac:dyDescent="0.3">
      <c r="A7032" s="1">
        <v>7031</v>
      </c>
      <c r="B7032" s="1">
        <v>2</v>
      </c>
      <c r="C7032" s="2">
        <v>41219.697545325485</v>
      </c>
      <c r="D7032" s="2">
        <v>41279.697222222218</v>
      </c>
      <c r="E7032" s="1">
        <v>10</v>
      </c>
      <c r="F7032" s="2">
        <v>41220.551846395916</v>
      </c>
      <c r="G7032" s="1">
        <v>0</v>
      </c>
      <c r="H7032" s="32">
        <f>IFERROR(HOUR(Table1[[#This Row],[Cancel Date/time]])+MINUTE(Table1[[#This Row],[Cancel Date/time]])/60,"not cancelled")</f>
        <v>13.233333333333333</v>
      </c>
      <c r="I7032" s="47">
        <f>IFERROR(ROUND(Table1[[#This Row],[cancellation time decimal]],0),"not cancelled")</f>
        <v>13</v>
      </c>
      <c r="J7032" s="10">
        <f>IFERROR(MOD(Table1[[#This Row],[cancellation hour rounded]],24),"not cancelled")</f>
        <v>13</v>
      </c>
      <c r="K7032" s="32">
        <f>1/Table1[[#This Row],[Duration (Time between doses '[in hours'])]]</f>
        <v>0.1</v>
      </c>
      <c r="L7032" s="33">
        <f>Table1[[#This Row],[number doses per hour]]*INDEX(Table2[price per dose],Table1[[#This Row],[Drug ID]])</f>
        <v>0.84959999999999969</v>
      </c>
      <c r="M7032" s="11" t="b">
        <f>AND(Table1[[#This Row],[hour of cancellation 0 to 23]]&gt;=0,Table1[[#This Row],[hour of cancellation 0 to 23]]&lt;=23)</f>
        <v>1</v>
      </c>
    </row>
    <row r="7033" spans="1:13" x14ac:dyDescent="0.3">
      <c r="A7033" s="1">
        <v>7032</v>
      </c>
      <c r="B7033" s="1">
        <v>3</v>
      </c>
      <c r="C7033" s="2">
        <v>41219.745333098064</v>
      </c>
      <c r="D7033" s="2">
        <v>41279.745138888895</v>
      </c>
      <c r="E7033" s="1">
        <v>24</v>
      </c>
      <c r="F7033" s="2">
        <v>41222.728341198519</v>
      </c>
      <c r="G7033" s="1">
        <v>0</v>
      </c>
      <c r="H7033" s="32">
        <f>IFERROR(HOUR(Table1[[#This Row],[Cancel Date/time]])+MINUTE(Table1[[#This Row],[Cancel Date/time]])/60,"not cancelled")</f>
        <v>17.466666666666665</v>
      </c>
      <c r="I7033" s="47">
        <f>IFERROR(ROUND(Table1[[#This Row],[cancellation time decimal]],0),"not cancelled")</f>
        <v>17</v>
      </c>
      <c r="J7033" s="10">
        <f>IFERROR(MOD(Table1[[#This Row],[cancellation hour rounded]],24),"not cancelled")</f>
        <v>17</v>
      </c>
      <c r="K7033" s="32">
        <f>1/Table1[[#This Row],[Duration (Time between doses '[in hours'])]]</f>
        <v>4.1666666666666664E-2</v>
      </c>
      <c r="L7033" s="33">
        <f>Table1[[#This Row],[number doses per hour]]*INDEX(Table2[price per dose],Table1[[#This Row],[Drug ID]])</f>
        <v>0.18133000000000002</v>
      </c>
      <c r="M7033" s="11" t="b">
        <f>AND(Table1[[#This Row],[hour of cancellation 0 to 23]]&gt;=0,Table1[[#This Row],[hour of cancellation 0 to 23]]&lt;=23)</f>
        <v>1</v>
      </c>
    </row>
    <row r="7034" spans="1:13" x14ac:dyDescent="0.3">
      <c r="A7034" s="1">
        <v>7033</v>
      </c>
      <c r="B7034" s="1">
        <v>1</v>
      </c>
      <c r="C7034" s="2">
        <v>41219.740519202729</v>
      </c>
      <c r="D7034" s="2">
        <v>41279.740277777782</v>
      </c>
      <c r="E7034" s="1">
        <v>8</v>
      </c>
      <c r="F7034" s="2">
        <v>41220.314060402867</v>
      </c>
      <c r="G7034" s="1">
        <v>0</v>
      </c>
      <c r="H7034" s="32">
        <f>IFERROR(HOUR(Table1[[#This Row],[Cancel Date/time]])+MINUTE(Table1[[#This Row],[Cancel Date/time]])/60,"not cancelled")</f>
        <v>7.5333333333333332</v>
      </c>
      <c r="I7034" s="47">
        <f>IFERROR(ROUND(Table1[[#This Row],[cancellation time decimal]],0),"not cancelled")</f>
        <v>8</v>
      </c>
      <c r="J7034" s="10">
        <f>IFERROR(MOD(Table1[[#This Row],[cancellation hour rounded]],24),"not cancelled")</f>
        <v>8</v>
      </c>
      <c r="K7034" s="32">
        <f>1/Table1[[#This Row],[Duration (Time between doses '[in hours'])]]</f>
        <v>0.125</v>
      </c>
      <c r="L7034" s="33">
        <f>Table1[[#This Row],[number doses per hour]]*INDEX(Table2[price per dose],Table1[[#This Row],[Drug ID]])</f>
        <v>0.84929166666666667</v>
      </c>
      <c r="M7034" s="11" t="b">
        <f>AND(Table1[[#This Row],[hour of cancellation 0 to 23]]&gt;=0,Table1[[#This Row],[hour of cancellation 0 to 23]]&lt;=23)</f>
        <v>1</v>
      </c>
    </row>
    <row r="7035" spans="1:13" x14ac:dyDescent="0.3">
      <c r="A7035" s="1">
        <v>7034</v>
      </c>
      <c r="B7035" s="1">
        <v>1</v>
      </c>
      <c r="C7035" s="2">
        <v>41219.777490251079</v>
      </c>
      <c r="D7035" s="2">
        <v>41279.777083333334</v>
      </c>
      <c r="E7035" s="1">
        <v>12</v>
      </c>
      <c r="F7035" s="2">
        <v>41220.302158262311</v>
      </c>
      <c r="G7035" s="1">
        <v>0</v>
      </c>
      <c r="H7035" s="32">
        <f>IFERROR(HOUR(Table1[[#This Row],[Cancel Date/time]])+MINUTE(Table1[[#This Row],[Cancel Date/time]])/60,"not cancelled")</f>
        <v>7.25</v>
      </c>
      <c r="I7035" s="47">
        <f>IFERROR(ROUND(Table1[[#This Row],[cancellation time decimal]],0),"not cancelled")</f>
        <v>7</v>
      </c>
      <c r="J7035" s="10">
        <f>IFERROR(MOD(Table1[[#This Row],[cancellation hour rounded]],24),"not cancelled")</f>
        <v>7</v>
      </c>
      <c r="K7035" s="32">
        <f>1/Table1[[#This Row],[Duration (Time between doses '[in hours'])]]</f>
        <v>8.3333333333333329E-2</v>
      </c>
      <c r="L7035" s="33">
        <f>Table1[[#This Row],[number doses per hour]]*INDEX(Table2[price per dose],Table1[[#This Row],[Drug ID]])</f>
        <v>0.56619444444444444</v>
      </c>
      <c r="M7035" s="11" t="b">
        <f>AND(Table1[[#This Row],[hour of cancellation 0 to 23]]&gt;=0,Table1[[#This Row],[hour of cancellation 0 to 23]]&lt;=23)</f>
        <v>1</v>
      </c>
    </row>
    <row r="7036" spans="1:13" hidden="1" x14ac:dyDescent="0.3">
      <c r="A7036" s="1">
        <v>7035</v>
      </c>
      <c r="B7036" s="1">
        <v>2</v>
      </c>
      <c r="C7036" s="2">
        <v>41219.767574876059</v>
      </c>
      <c r="D7036" s="2">
        <v>41224.142112861984</v>
      </c>
      <c r="E7036" s="1">
        <v>10</v>
      </c>
      <c r="F7036" s="2" t="s">
        <v>5</v>
      </c>
      <c r="G7036" s="1">
        <v>0</v>
      </c>
      <c r="H7036" s="32" t="str">
        <f>IFERROR(HOUR(Table1[[#This Row],[Cancel Date/time]])+MINUTE(Table1[[#This Row],[Cancel Date/time]])/60,"not cancelled")</f>
        <v>not cancelled</v>
      </c>
      <c r="I7036" s="47" t="str">
        <f>IFERROR(ROUND(Table1[[#This Row],[cancellation time decimal]],0),"not cancelled")</f>
        <v>not cancelled</v>
      </c>
      <c r="J7036" s="10" t="str">
        <f>IFERROR(MOD(Table1[[#This Row],[cancellation hour rounded]],24),"not cancelled")</f>
        <v>not cancelled</v>
      </c>
      <c r="K7036" s="32">
        <f>1/Table1[[#This Row],[Duration (Time between doses '[in hours'])]]</f>
        <v>0.1</v>
      </c>
      <c r="L7036" s="33">
        <f>Table1[[#This Row],[number doses per hour]]*INDEX(Table2[price per dose],Table1[[#This Row],[Drug ID]])</f>
        <v>0.84959999999999969</v>
      </c>
      <c r="M7036" s="11" t="b">
        <f>AND(Table1[[#This Row],[hour of cancellation 0 to 23]]&gt;=0,Table1[[#This Row],[hour of cancellation 0 to 23]]&lt;=23)</f>
        <v>0</v>
      </c>
    </row>
    <row r="7037" spans="1:13" x14ac:dyDescent="0.3">
      <c r="A7037" s="1">
        <v>7036</v>
      </c>
      <c r="B7037" s="1">
        <v>1</v>
      </c>
      <c r="C7037" s="2">
        <v>41219.812641414457</v>
      </c>
      <c r="D7037" s="2">
        <v>41279.8125</v>
      </c>
      <c r="E7037" s="1">
        <v>12</v>
      </c>
      <c r="F7037" s="2">
        <v>41220.565496580923</v>
      </c>
      <c r="G7037" s="1">
        <v>0</v>
      </c>
      <c r="H7037" s="32">
        <f>IFERROR(HOUR(Table1[[#This Row],[Cancel Date/time]])+MINUTE(Table1[[#This Row],[Cancel Date/time]])/60,"not cancelled")</f>
        <v>13.566666666666666</v>
      </c>
      <c r="I7037" s="47">
        <f>IFERROR(ROUND(Table1[[#This Row],[cancellation time decimal]],0),"not cancelled")</f>
        <v>14</v>
      </c>
      <c r="J7037" s="10">
        <f>IFERROR(MOD(Table1[[#This Row],[cancellation hour rounded]],24),"not cancelled")</f>
        <v>14</v>
      </c>
      <c r="K7037" s="32">
        <f>1/Table1[[#This Row],[Duration (Time between doses '[in hours'])]]</f>
        <v>8.3333333333333329E-2</v>
      </c>
      <c r="L7037" s="33">
        <f>Table1[[#This Row],[number doses per hour]]*INDEX(Table2[price per dose],Table1[[#This Row],[Drug ID]])</f>
        <v>0.56619444444444444</v>
      </c>
      <c r="M7037" s="11" t="b">
        <f>AND(Table1[[#This Row],[hour of cancellation 0 to 23]]&gt;=0,Table1[[#This Row],[hour of cancellation 0 to 23]]&lt;=23)</f>
        <v>1</v>
      </c>
    </row>
    <row r="7038" spans="1:13" x14ac:dyDescent="0.3">
      <c r="A7038" s="1">
        <v>7037</v>
      </c>
      <c r="B7038" s="1">
        <v>1</v>
      </c>
      <c r="C7038" s="2">
        <v>41219.870390340548</v>
      </c>
      <c r="D7038" s="2">
        <v>41279.870138888895</v>
      </c>
      <c r="E7038" s="1">
        <v>8</v>
      </c>
      <c r="F7038" s="2">
        <v>41220.476098313986</v>
      </c>
      <c r="G7038" s="1">
        <v>0</v>
      </c>
      <c r="H7038" s="32">
        <f>IFERROR(HOUR(Table1[[#This Row],[Cancel Date/time]])+MINUTE(Table1[[#This Row],[Cancel Date/time]])/60,"not cancelled")</f>
        <v>11.416666666666666</v>
      </c>
      <c r="I7038" s="47">
        <f>IFERROR(ROUND(Table1[[#This Row],[cancellation time decimal]],0),"not cancelled")</f>
        <v>11</v>
      </c>
      <c r="J7038" s="10">
        <f>IFERROR(MOD(Table1[[#This Row],[cancellation hour rounded]],24),"not cancelled")</f>
        <v>11</v>
      </c>
      <c r="K7038" s="32">
        <f>1/Table1[[#This Row],[Duration (Time between doses '[in hours'])]]</f>
        <v>0.125</v>
      </c>
      <c r="L7038" s="33">
        <f>Table1[[#This Row],[number doses per hour]]*INDEX(Table2[price per dose],Table1[[#This Row],[Drug ID]])</f>
        <v>0.84929166666666667</v>
      </c>
      <c r="M7038" s="11" t="b">
        <f>AND(Table1[[#This Row],[hour of cancellation 0 to 23]]&gt;=0,Table1[[#This Row],[hour of cancellation 0 to 23]]&lt;=23)</f>
        <v>1</v>
      </c>
    </row>
    <row r="7039" spans="1:13" x14ac:dyDescent="0.3">
      <c r="A7039" s="1">
        <v>7038</v>
      </c>
      <c r="B7039" s="1">
        <v>6</v>
      </c>
      <c r="C7039" s="2">
        <v>41220.028796460538</v>
      </c>
      <c r="D7039" s="2">
        <v>41280.02847222222</v>
      </c>
      <c r="E7039" s="1">
        <v>24</v>
      </c>
      <c r="F7039" s="2">
        <v>41227.342850274203</v>
      </c>
      <c r="G7039" s="1">
        <v>0</v>
      </c>
      <c r="H7039" s="32">
        <f>IFERROR(HOUR(Table1[[#This Row],[Cancel Date/time]])+MINUTE(Table1[[#This Row],[Cancel Date/time]])/60,"not cancelled")</f>
        <v>8.2166666666666668</v>
      </c>
      <c r="I7039" s="47">
        <f>IFERROR(ROUND(Table1[[#This Row],[cancellation time decimal]],0),"not cancelled")</f>
        <v>8</v>
      </c>
      <c r="J7039" s="10">
        <f>IFERROR(MOD(Table1[[#This Row],[cancellation hour rounded]],24),"not cancelled")</f>
        <v>8</v>
      </c>
      <c r="K7039" s="32">
        <f>1/Table1[[#This Row],[Duration (Time between doses '[in hours'])]]</f>
        <v>4.1666666666666664E-2</v>
      </c>
      <c r="L7039" s="33">
        <f>Table1[[#This Row],[number doses per hour]]*INDEX(Table2[price per dose],Table1[[#This Row],[Drug ID]])</f>
        <v>0.35218749999999999</v>
      </c>
      <c r="M7039" s="11" t="b">
        <f>AND(Table1[[#This Row],[hour of cancellation 0 to 23]]&gt;=0,Table1[[#This Row],[hour of cancellation 0 to 23]]&lt;=23)</f>
        <v>1</v>
      </c>
    </row>
    <row r="7040" spans="1:13" x14ac:dyDescent="0.3">
      <c r="A7040" s="1">
        <v>7039</v>
      </c>
      <c r="B7040" s="1">
        <v>1</v>
      </c>
      <c r="C7040" s="2">
        <v>41220.018112113648</v>
      </c>
      <c r="D7040" s="2">
        <v>41280.018055555556</v>
      </c>
      <c r="E7040" s="1">
        <v>12</v>
      </c>
      <c r="F7040" s="2">
        <v>41220.601322950795</v>
      </c>
      <c r="G7040" s="1">
        <v>0</v>
      </c>
      <c r="H7040" s="32">
        <f>IFERROR(HOUR(Table1[[#This Row],[Cancel Date/time]])+MINUTE(Table1[[#This Row],[Cancel Date/time]])/60,"not cancelled")</f>
        <v>14.416666666666666</v>
      </c>
      <c r="I7040" s="47">
        <f>IFERROR(ROUND(Table1[[#This Row],[cancellation time decimal]],0),"not cancelled")</f>
        <v>14</v>
      </c>
      <c r="J7040" s="10">
        <f>IFERROR(MOD(Table1[[#This Row],[cancellation hour rounded]],24),"not cancelled")</f>
        <v>14</v>
      </c>
      <c r="K7040" s="32">
        <f>1/Table1[[#This Row],[Duration (Time between doses '[in hours'])]]</f>
        <v>8.3333333333333329E-2</v>
      </c>
      <c r="L7040" s="33">
        <f>Table1[[#This Row],[number doses per hour]]*INDEX(Table2[price per dose],Table1[[#This Row],[Drug ID]])</f>
        <v>0.56619444444444444</v>
      </c>
      <c r="M7040" s="11" t="b">
        <f>AND(Table1[[#This Row],[hour of cancellation 0 to 23]]&gt;=0,Table1[[#This Row],[hour of cancellation 0 to 23]]&lt;=23)</f>
        <v>1</v>
      </c>
    </row>
    <row r="7041" spans="1:13" x14ac:dyDescent="0.3">
      <c r="A7041" s="1">
        <v>7040</v>
      </c>
      <c r="B7041" s="1">
        <v>3</v>
      </c>
      <c r="C7041" s="2">
        <v>41220.143876712493</v>
      </c>
      <c r="D7041" s="2">
        <v>41280.143750000003</v>
      </c>
      <c r="E7041" s="1">
        <v>24</v>
      </c>
      <c r="F7041" s="2">
        <v>41221.507440443645</v>
      </c>
      <c r="G7041" s="1">
        <v>0</v>
      </c>
      <c r="H7041" s="32">
        <f>IFERROR(HOUR(Table1[[#This Row],[Cancel Date/time]])+MINUTE(Table1[[#This Row],[Cancel Date/time]])/60,"not cancelled")</f>
        <v>12.166666666666666</v>
      </c>
      <c r="I7041" s="47">
        <f>IFERROR(ROUND(Table1[[#This Row],[cancellation time decimal]],0),"not cancelled")</f>
        <v>12</v>
      </c>
      <c r="J7041" s="10">
        <f>IFERROR(MOD(Table1[[#This Row],[cancellation hour rounded]],24),"not cancelled")</f>
        <v>12</v>
      </c>
      <c r="K7041" s="32">
        <f>1/Table1[[#This Row],[Duration (Time between doses '[in hours'])]]</f>
        <v>4.1666666666666664E-2</v>
      </c>
      <c r="L7041" s="33">
        <f>Table1[[#This Row],[number doses per hour]]*INDEX(Table2[price per dose],Table1[[#This Row],[Drug ID]])</f>
        <v>0.18133000000000002</v>
      </c>
      <c r="M7041" s="11" t="b">
        <f>AND(Table1[[#This Row],[hour of cancellation 0 to 23]]&gt;=0,Table1[[#This Row],[hour of cancellation 0 to 23]]&lt;=23)</f>
        <v>1</v>
      </c>
    </row>
    <row r="7042" spans="1:13" x14ac:dyDescent="0.3">
      <c r="A7042" s="1">
        <v>7041</v>
      </c>
      <c r="B7042" s="1">
        <v>1</v>
      </c>
      <c r="C7042" s="2">
        <v>41220.134800647887</v>
      </c>
      <c r="D7042" s="2">
        <v>41280.134722222225</v>
      </c>
      <c r="E7042" s="1">
        <v>8</v>
      </c>
      <c r="F7042" s="2">
        <v>41221.534811059093</v>
      </c>
      <c r="G7042" s="1">
        <v>0</v>
      </c>
      <c r="H7042" s="32">
        <f>IFERROR(HOUR(Table1[[#This Row],[Cancel Date/time]])+MINUTE(Table1[[#This Row],[Cancel Date/time]])/60,"not cancelled")</f>
        <v>12.833333333333334</v>
      </c>
      <c r="I7042" s="47">
        <f>IFERROR(ROUND(Table1[[#This Row],[cancellation time decimal]],0),"not cancelled")</f>
        <v>13</v>
      </c>
      <c r="J7042" s="10">
        <f>IFERROR(MOD(Table1[[#This Row],[cancellation hour rounded]],24),"not cancelled")</f>
        <v>13</v>
      </c>
      <c r="K7042" s="32">
        <f>1/Table1[[#This Row],[Duration (Time between doses '[in hours'])]]</f>
        <v>0.125</v>
      </c>
      <c r="L7042" s="33">
        <f>Table1[[#This Row],[number doses per hour]]*INDEX(Table2[price per dose],Table1[[#This Row],[Drug ID]])</f>
        <v>0.84929166666666667</v>
      </c>
      <c r="M7042" s="11" t="b">
        <f>AND(Table1[[#This Row],[hour of cancellation 0 to 23]]&gt;=0,Table1[[#This Row],[hour of cancellation 0 to 23]]&lt;=23)</f>
        <v>1</v>
      </c>
    </row>
    <row r="7043" spans="1:13" hidden="1" x14ac:dyDescent="0.3">
      <c r="A7043" s="1">
        <v>7042</v>
      </c>
      <c r="B7043" s="1">
        <v>3</v>
      </c>
      <c r="C7043" s="2">
        <v>41220.357312608321</v>
      </c>
      <c r="D7043" s="2">
        <v>41224.648484533449</v>
      </c>
      <c r="E7043" s="1">
        <v>24</v>
      </c>
      <c r="F7043" s="2" t="s">
        <v>5</v>
      </c>
      <c r="G7043" s="1">
        <v>0</v>
      </c>
      <c r="H7043" s="32" t="str">
        <f>IFERROR(HOUR(Table1[[#This Row],[Cancel Date/time]])+MINUTE(Table1[[#This Row],[Cancel Date/time]])/60,"not cancelled")</f>
        <v>not cancelled</v>
      </c>
      <c r="I7043" s="47" t="str">
        <f>IFERROR(ROUND(Table1[[#This Row],[cancellation time decimal]],0),"not cancelled")</f>
        <v>not cancelled</v>
      </c>
      <c r="J7043" s="10" t="str">
        <f>IFERROR(MOD(Table1[[#This Row],[cancellation hour rounded]],24),"not cancelled")</f>
        <v>not cancelled</v>
      </c>
      <c r="K7043" s="32">
        <f>1/Table1[[#This Row],[Duration (Time between doses '[in hours'])]]</f>
        <v>4.1666666666666664E-2</v>
      </c>
      <c r="L7043" s="33">
        <f>Table1[[#This Row],[number doses per hour]]*INDEX(Table2[price per dose],Table1[[#This Row],[Drug ID]])</f>
        <v>0.18133000000000002</v>
      </c>
      <c r="M7043" s="11" t="b">
        <f>AND(Table1[[#This Row],[hour of cancellation 0 to 23]]&gt;=0,Table1[[#This Row],[hour of cancellation 0 to 23]]&lt;=23)</f>
        <v>0</v>
      </c>
    </row>
    <row r="7044" spans="1:13" x14ac:dyDescent="0.3">
      <c r="A7044" s="1">
        <v>7043</v>
      </c>
      <c r="B7044" s="1">
        <v>5</v>
      </c>
      <c r="C7044" s="2">
        <v>41220.404857769085</v>
      </c>
      <c r="D7044" s="2">
        <v>41280.404861111114</v>
      </c>
      <c r="E7044" s="1">
        <v>24</v>
      </c>
      <c r="F7044" s="2">
        <v>41222.517042598462</v>
      </c>
      <c r="G7044" s="1">
        <v>0</v>
      </c>
      <c r="H7044" s="32">
        <f>IFERROR(HOUR(Table1[[#This Row],[Cancel Date/time]])+MINUTE(Table1[[#This Row],[Cancel Date/time]])/60,"not cancelled")</f>
        <v>12.4</v>
      </c>
      <c r="I7044" s="47">
        <f>IFERROR(ROUND(Table1[[#This Row],[cancellation time decimal]],0),"not cancelled")</f>
        <v>12</v>
      </c>
      <c r="J7044" s="10">
        <f>IFERROR(MOD(Table1[[#This Row],[cancellation hour rounded]],24),"not cancelled")</f>
        <v>12</v>
      </c>
      <c r="K7044" s="32">
        <f>1/Table1[[#This Row],[Duration (Time between doses '[in hours'])]]</f>
        <v>4.1666666666666664E-2</v>
      </c>
      <c r="L7044" s="33">
        <f>Table1[[#This Row],[number doses per hour]]*INDEX(Table2[price per dose],Table1[[#This Row],[Drug ID]])</f>
        <v>0.2815833333333333</v>
      </c>
      <c r="M7044" s="11" t="b">
        <f>AND(Table1[[#This Row],[hour of cancellation 0 to 23]]&gt;=0,Table1[[#This Row],[hour of cancellation 0 to 23]]&lt;=23)</f>
        <v>1</v>
      </c>
    </row>
    <row r="7045" spans="1:13" x14ac:dyDescent="0.3">
      <c r="A7045" s="1">
        <v>7044</v>
      </c>
      <c r="B7045" s="1">
        <v>8</v>
      </c>
      <c r="C7045" s="2">
        <v>41220.38676201315</v>
      </c>
      <c r="D7045" s="2">
        <v>41280.386111111111</v>
      </c>
      <c r="E7045" s="1">
        <v>3</v>
      </c>
      <c r="F7045" s="2">
        <v>41224.342660922652</v>
      </c>
      <c r="G7045" s="1">
        <v>1</v>
      </c>
      <c r="H7045" s="32">
        <f>IFERROR(HOUR(Table1[[#This Row],[Cancel Date/time]])+MINUTE(Table1[[#This Row],[Cancel Date/time]])/60,"not cancelled")</f>
        <v>8.2166666666666668</v>
      </c>
      <c r="I7045" s="47">
        <f>IFERROR(ROUND(Table1[[#This Row],[cancellation time decimal]],0),"not cancelled")</f>
        <v>8</v>
      </c>
      <c r="J7045" s="10">
        <f>IFERROR(MOD(Table1[[#This Row],[cancellation hour rounded]],24),"not cancelled")</f>
        <v>8</v>
      </c>
      <c r="K7045" s="32">
        <f>1/Table1[[#This Row],[Duration (Time between doses '[in hours'])]]</f>
        <v>0.33333333333333331</v>
      </c>
      <c r="L7045" s="33">
        <f>Table1[[#This Row],[number doses per hour]]*INDEX(Table2[price per dose],Table1[[#This Row],[Drug ID]])</f>
        <v>0.29998222222222221</v>
      </c>
      <c r="M7045" s="11" t="b">
        <f>AND(Table1[[#This Row],[hour of cancellation 0 to 23]]&gt;=0,Table1[[#This Row],[hour of cancellation 0 to 23]]&lt;=23)</f>
        <v>1</v>
      </c>
    </row>
    <row r="7046" spans="1:13" x14ac:dyDescent="0.3">
      <c r="A7046" s="1">
        <v>7045</v>
      </c>
      <c r="B7046" s="1">
        <v>3</v>
      </c>
      <c r="C7046" s="2">
        <v>41220.426840009597</v>
      </c>
      <c r="D7046" s="2">
        <v>41280.426388888889</v>
      </c>
      <c r="E7046" s="1">
        <v>24</v>
      </c>
      <c r="F7046" s="2">
        <v>41222.469174847189</v>
      </c>
      <c r="G7046" s="1">
        <v>0</v>
      </c>
      <c r="H7046" s="32">
        <f>IFERROR(HOUR(Table1[[#This Row],[Cancel Date/time]])+MINUTE(Table1[[#This Row],[Cancel Date/time]])/60,"not cancelled")</f>
        <v>11.25</v>
      </c>
      <c r="I7046" s="47">
        <f>IFERROR(ROUND(Table1[[#This Row],[cancellation time decimal]],0),"not cancelled")</f>
        <v>11</v>
      </c>
      <c r="J7046" s="10">
        <f>IFERROR(MOD(Table1[[#This Row],[cancellation hour rounded]],24),"not cancelled")</f>
        <v>11</v>
      </c>
      <c r="K7046" s="32">
        <f>1/Table1[[#This Row],[Duration (Time between doses '[in hours'])]]</f>
        <v>4.1666666666666664E-2</v>
      </c>
      <c r="L7046" s="33">
        <f>Table1[[#This Row],[number doses per hour]]*INDEX(Table2[price per dose],Table1[[#This Row],[Drug ID]])</f>
        <v>0.18133000000000002</v>
      </c>
      <c r="M7046" s="11" t="b">
        <f>AND(Table1[[#This Row],[hour of cancellation 0 to 23]]&gt;=0,Table1[[#This Row],[hour of cancellation 0 to 23]]&lt;=23)</f>
        <v>1</v>
      </c>
    </row>
    <row r="7047" spans="1:13" x14ac:dyDescent="0.3">
      <c r="A7047" s="1">
        <v>7046</v>
      </c>
      <c r="B7047" s="1">
        <v>5</v>
      </c>
      <c r="C7047" s="2">
        <v>41220.436557424167</v>
      </c>
      <c r="D7047" s="2">
        <v>41280.436111111107</v>
      </c>
      <c r="E7047" s="1">
        <v>24</v>
      </c>
      <c r="F7047" s="2">
        <v>41224.622094558348</v>
      </c>
      <c r="G7047" s="1">
        <v>0</v>
      </c>
      <c r="H7047" s="32">
        <f>IFERROR(HOUR(Table1[[#This Row],[Cancel Date/time]])+MINUTE(Table1[[#This Row],[Cancel Date/time]])/60,"not cancelled")</f>
        <v>14.916666666666666</v>
      </c>
      <c r="I7047" s="47">
        <f>IFERROR(ROUND(Table1[[#This Row],[cancellation time decimal]],0),"not cancelled")</f>
        <v>15</v>
      </c>
      <c r="J7047" s="10">
        <f>IFERROR(MOD(Table1[[#This Row],[cancellation hour rounded]],24),"not cancelled")</f>
        <v>15</v>
      </c>
      <c r="K7047" s="32">
        <f>1/Table1[[#This Row],[Duration (Time between doses '[in hours'])]]</f>
        <v>4.1666666666666664E-2</v>
      </c>
      <c r="L7047" s="33">
        <f>Table1[[#This Row],[number doses per hour]]*INDEX(Table2[price per dose],Table1[[#This Row],[Drug ID]])</f>
        <v>0.2815833333333333</v>
      </c>
      <c r="M7047" s="11" t="b">
        <f>AND(Table1[[#This Row],[hour of cancellation 0 to 23]]&gt;=0,Table1[[#This Row],[hour of cancellation 0 to 23]]&lt;=23)</f>
        <v>1</v>
      </c>
    </row>
    <row r="7048" spans="1:13" x14ac:dyDescent="0.3">
      <c r="A7048" s="1">
        <v>7047</v>
      </c>
      <c r="B7048" s="1">
        <v>2</v>
      </c>
      <c r="C7048" s="2">
        <v>41220.429914208209</v>
      </c>
      <c r="D7048" s="2">
        <v>41280.429861111108</v>
      </c>
      <c r="E7048" s="1">
        <v>10</v>
      </c>
      <c r="F7048" s="2">
        <v>41221.524555506287</v>
      </c>
      <c r="G7048" s="1">
        <v>0</v>
      </c>
      <c r="H7048" s="32">
        <f>IFERROR(HOUR(Table1[[#This Row],[Cancel Date/time]])+MINUTE(Table1[[#This Row],[Cancel Date/time]])/60,"not cancelled")</f>
        <v>12.583333333333334</v>
      </c>
      <c r="I7048" s="47">
        <f>IFERROR(ROUND(Table1[[#This Row],[cancellation time decimal]],0),"not cancelled")</f>
        <v>13</v>
      </c>
      <c r="J7048" s="10">
        <f>IFERROR(MOD(Table1[[#This Row],[cancellation hour rounded]],24),"not cancelled")</f>
        <v>13</v>
      </c>
      <c r="K7048" s="32">
        <f>1/Table1[[#This Row],[Duration (Time between doses '[in hours'])]]</f>
        <v>0.1</v>
      </c>
      <c r="L7048" s="33">
        <f>Table1[[#This Row],[number doses per hour]]*INDEX(Table2[price per dose],Table1[[#This Row],[Drug ID]])</f>
        <v>0.84959999999999969</v>
      </c>
      <c r="M7048" s="11" t="b">
        <f>AND(Table1[[#This Row],[hour of cancellation 0 to 23]]&gt;=0,Table1[[#This Row],[hour of cancellation 0 to 23]]&lt;=23)</f>
        <v>1</v>
      </c>
    </row>
    <row r="7049" spans="1:13" x14ac:dyDescent="0.3">
      <c r="A7049" s="1">
        <v>7048</v>
      </c>
      <c r="B7049" s="1">
        <v>6</v>
      </c>
      <c r="C7049" s="2">
        <v>41220.513869282615</v>
      </c>
      <c r="D7049" s="2">
        <v>41280.513194444444</v>
      </c>
      <c r="E7049" s="1">
        <v>24</v>
      </c>
      <c r="F7049" s="2">
        <v>41226.50271434668</v>
      </c>
      <c r="G7049" s="1">
        <v>0</v>
      </c>
      <c r="H7049" s="32">
        <f>IFERROR(HOUR(Table1[[#This Row],[Cancel Date/time]])+MINUTE(Table1[[#This Row],[Cancel Date/time]])/60,"not cancelled")</f>
        <v>12.05</v>
      </c>
      <c r="I7049" s="47">
        <f>IFERROR(ROUND(Table1[[#This Row],[cancellation time decimal]],0),"not cancelled")</f>
        <v>12</v>
      </c>
      <c r="J7049" s="10">
        <f>IFERROR(MOD(Table1[[#This Row],[cancellation hour rounded]],24),"not cancelled")</f>
        <v>12</v>
      </c>
      <c r="K7049" s="32">
        <f>1/Table1[[#This Row],[Duration (Time between doses '[in hours'])]]</f>
        <v>4.1666666666666664E-2</v>
      </c>
      <c r="L7049" s="33">
        <f>Table1[[#This Row],[number doses per hour]]*INDEX(Table2[price per dose],Table1[[#This Row],[Drug ID]])</f>
        <v>0.35218749999999999</v>
      </c>
      <c r="M7049" s="11" t="b">
        <f>AND(Table1[[#This Row],[hour of cancellation 0 to 23]]&gt;=0,Table1[[#This Row],[hour of cancellation 0 to 23]]&lt;=23)</f>
        <v>1</v>
      </c>
    </row>
    <row r="7050" spans="1:13" x14ac:dyDescent="0.3">
      <c r="A7050" s="1">
        <v>7049</v>
      </c>
      <c r="B7050" s="1">
        <v>2</v>
      </c>
      <c r="C7050" s="2">
        <v>41220.510890522302</v>
      </c>
      <c r="D7050" s="2">
        <v>41280.510416666664</v>
      </c>
      <c r="E7050" s="1">
        <v>10</v>
      </c>
      <c r="F7050" s="2">
        <v>41221.619855041186</v>
      </c>
      <c r="G7050" s="1">
        <v>0</v>
      </c>
      <c r="H7050" s="32">
        <f>IFERROR(HOUR(Table1[[#This Row],[Cancel Date/time]])+MINUTE(Table1[[#This Row],[Cancel Date/time]])/60,"not cancelled")</f>
        <v>14.866666666666667</v>
      </c>
      <c r="I7050" s="47">
        <f>IFERROR(ROUND(Table1[[#This Row],[cancellation time decimal]],0),"not cancelled")</f>
        <v>15</v>
      </c>
      <c r="J7050" s="10">
        <f>IFERROR(MOD(Table1[[#This Row],[cancellation hour rounded]],24),"not cancelled")</f>
        <v>15</v>
      </c>
      <c r="K7050" s="32">
        <f>1/Table1[[#This Row],[Duration (Time between doses '[in hours'])]]</f>
        <v>0.1</v>
      </c>
      <c r="L7050" s="33">
        <f>Table1[[#This Row],[number doses per hour]]*INDEX(Table2[price per dose],Table1[[#This Row],[Drug ID]])</f>
        <v>0.84959999999999969</v>
      </c>
      <c r="M7050" s="11" t="b">
        <f>AND(Table1[[#This Row],[hour of cancellation 0 to 23]]&gt;=0,Table1[[#This Row],[hour of cancellation 0 to 23]]&lt;=23)</f>
        <v>1</v>
      </c>
    </row>
    <row r="7051" spans="1:13" x14ac:dyDescent="0.3">
      <c r="A7051" s="1">
        <v>7050</v>
      </c>
      <c r="B7051" s="1">
        <v>1</v>
      </c>
      <c r="C7051" s="2">
        <v>41220.502936324643</v>
      </c>
      <c r="D7051" s="2">
        <v>41280.50277777778</v>
      </c>
      <c r="E7051" s="1">
        <v>8</v>
      </c>
      <c r="F7051" s="2">
        <v>41221.700154048049</v>
      </c>
      <c r="G7051" s="1">
        <v>0</v>
      </c>
      <c r="H7051" s="32">
        <f>IFERROR(HOUR(Table1[[#This Row],[Cancel Date/time]])+MINUTE(Table1[[#This Row],[Cancel Date/time]])/60,"not cancelled")</f>
        <v>16.8</v>
      </c>
      <c r="I7051" s="47">
        <f>IFERROR(ROUND(Table1[[#This Row],[cancellation time decimal]],0),"not cancelled")</f>
        <v>17</v>
      </c>
      <c r="J7051" s="10">
        <f>IFERROR(MOD(Table1[[#This Row],[cancellation hour rounded]],24),"not cancelled")</f>
        <v>17</v>
      </c>
      <c r="K7051" s="32">
        <f>1/Table1[[#This Row],[Duration (Time between doses '[in hours'])]]</f>
        <v>0.125</v>
      </c>
      <c r="L7051" s="33">
        <f>Table1[[#This Row],[number doses per hour]]*INDEX(Table2[price per dose],Table1[[#This Row],[Drug ID]])</f>
        <v>0.84929166666666667</v>
      </c>
      <c r="M7051" s="11" t="b">
        <f>AND(Table1[[#This Row],[hour of cancellation 0 to 23]]&gt;=0,Table1[[#This Row],[hour of cancellation 0 to 23]]&lt;=23)</f>
        <v>1</v>
      </c>
    </row>
    <row r="7052" spans="1:13" x14ac:dyDescent="0.3">
      <c r="A7052" s="1">
        <v>7051</v>
      </c>
      <c r="B7052" s="1">
        <v>5</v>
      </c>
      <c r="C7052" s="2">
        <v>41220.55454453922</v>
      </c>
      <c r="D7052" s="2">
        <v>41280.554166666661</v>
      </c>
      <c r="E7052" s="1">
        <v>24</v>
      </c>
      <c r="F7052" s="2">
        <v>41224.625236138148</v>
      </c>
      <c r="G7052" s="1">
        <v>0</v>
      </c>
      <c r="H7052" s="32">
        <f>IFERROR(HOUR(Table1[[#This Row],[Cancel Date/time]])+MINUTE(Table1[[#This Row],[Cancel Date/time]])/60,"not cancelled")</f>
        <v>15</v>
      </c>
      <c r="I7052" s="47">
        <f>IFERROR(ROUND(Table1[[#This Row],[cancellation time decimal]],0),"not cancelled")</f>
        <v>15</v>
      </c>
      <c r="J7052" s="10">
        <f>IFERROR(MOD(Table1[[#This Row],[cancellation hour rounded]],24),"not cancelled")</f>
        <v>15</v>
      </c>
      <c r="K7052" s="32">
        <f>1/Table1[[#This Row],[Duration (Time between doses '[in hours'])]]</f>
        <v>4.1666666666666664E-2</v>
      </c>
      <c r="L7052" s="33">
        <f>Table1[[#This Row],[number doses per hour]]*INDEX(Table2[price per dose],Table1[[#This Row],[Drug ID]])</f>
        <v>0.2815833333333333</v>
      </c>
      <c r="M7052" s="11" t="b">
        <f>AND(Table1[[#This Row],[hour of cancellation 0 to 23]]&gt;=0,Table1[[#This Row],[hour of cancellation 0 to 23]]&lt;=23)</f>
        <v>1</v>
      </c>
    </row>
    <row r="7053" spans="1:13" x14ac:dyDescent="0.3">
      <c r="A7053" s="1">
        <v>7052</v>
      </c>
      <c r="B7053" s="1">
        <v>5</v>
      </c>
      <c r="C7053" s="2">
        <v>41220.597797634029</v>
      </c>
      <c r="D7053" s="2">
        <v>41280.597222222226</v>
      </c>
      <c r="E7053" s="1">
        <v>24</v>
      </c>
      <c r="F7053" s="2">
        <v>41224.716164939695</v>
      </c>
      <c r="G7053" s="1">
        <v>0</v>
      </c>
      <c r="H7053" s="32">
        <f>IFERROR(HOUR(Table1[[#This Row],[Cancel Date/time]])+MINUTE(Table1[[#This Row],[Cancel Date/time]])/60,"not cancelled")</f>
        <v>17.183333333333334</v>
      </c>
      <c r="I7053" s="47">
        <f>IFERROR(ROUND(Table1[[#This Row],[cancellation time decimal]],0),"not cancelled")</f>
        <v>17</v>
      </c>
      <c r="J7053" s="10">
        <f>IFERROR(MOD(Table1[[#This Row],[cancellation hour rounded]],24),"not cancelled")</f>
        <v>17</v>
      </c>
      <c r="K7053" s="32">
        <f>1/Table1[[#This Row],[Duration (Time between doses '[in hours'])]]</f>
        <v>4.1666666666666664E-2</v>
      </c>
      <c r="L7053" s="33">
        <f>Table1[[#This Row],[number doses per hour]]*INDEX(Table2[price per dose],Table1[[#This Row],[Drug ID]])</f>
        <v>0.2815833333333333</v>
      </c>
      <c r="M7053" s="11" t="b">
        <f>AND(Table1[[#This Row],[hour of cancellation 0 to 23]]&gt;=0,Table1[[#This Row],[hour of cancellation 0 to 23]]&lt;=23)</f>
        <v>1</v>
      </c>
    </row>
    <row r="7054" spans="1:13" x14ac:dyDescent="0.3">
      <c r="A7054" s="1">
        <v>7053</v>
      </c>
      <c r="B7054" s="1">
        <v>3</v>
      </c>
      <c r="C7054" s="2">
        <v>41220.612087439782</v>
      </c>
      <c r="D7054" s="2">
        <v>41225.570138888885</v>
      </c>
      <c r="E7054" s="1">
        <v>24</v>
      </c>
      <c r="F7054" s="2">
        <v>41223.38559605911</v>
      </c>
      <c r="G7054" s="1">
        <v>0</v>
      </c>
      <c r="H7054" s="32">
        <f>IFERROR(HOUR(Table1[[#This Row],[Cancel Date/time]])+MINUTE(Table1[[#This Row],[Cancel Date/time]])/60,"not cancelled")</f>
        <v>9.25</v>
      </c>
      <c r="I7054" s="47">
        <f>IFERROR(ROUND(Table1[[#This Row],[cancellation time decimal]],0),"not cancelled")</f>
        <v>9</v>
      </c>
      <c r="J7054" s="10">
        <f>IFERROR(MOD(Table1[[#This Row],[cancellation hour rounded]],24),"not cancelled")</f>
        <v>9</v>
      </c>
      <c r="K7054" s="32">
        <f>1/Table1[[#This Row],[Duration (Time between doses '[in hours'])]]</f>
        <v>4.1666666666666664E-2</v>
      </c>
      <c r="L7054" s="33">
        <f>Table1[[#This Row],[number doses per hour]]*INDEX(Table2[price per dose],Table1[[#This Row],[Drug ID]])</f>
        <v>0.18133000000000002</v>
      </c>
      <c r="M7054" s="11" t="b">
        <f>AND(Table1[[#This Row],[hour of cancellation 0 to 23]]&gt;=0,Table1[[#This Row],[hour of cancellation 0 to 23]]&lt;=23)</f>
        <v>1</v>
      </c>
    </row>
    <row r="7055" spans="1:13" x14ac:dyDescent="0.3">
      <c r="A7055" s="1">
        <v>7054</v>
      </c>
      <c r="B7055" s="1">
        <v>1</v>
      </c>
      <c r="C7055" s="2">
        <v>41220.59940062237</v>
      </c>
      <c r="D7055" s="2">
        <v>41280.599305555559</v>
      </c>
      <c r="E7055" s="1">
        <v>8</v>
      </c>
      <c r="F7055" s="2">
        <v>41221.428607157264</v>
      </c>
      <c r="G7055" s="1">
        <v>0</v>
      </c>
      <c r="H7055" s="32">
        <f>IFERROR(HOUR(Table1[[#This Row],[Cancel Date/time]])+MINUTE(Table1[[#This Row],[Cancel Date/time]])/60,"not cancelled")</f>
        <v>10.283333333333333</v>
      </c>
      <c r="I7055" s="47">
        <f>IFERROR(ROUND(Table1[[#This Row],[cancellation time decimal]],0),"not cancelled")</f>
        <v>10</v>
      </c>
      <c r="J7055" s="10">
        <f>IFERROR(MOD(Table1[[#This Row],[cancellation hour rounded]],24),"not cancelled")</f>
        <v>10</v>
      </c>
      <c r="K7055" s="32">
        <f>1/Table1[[#This Row],[Duration (Time between doses '[in hours'])]]</f>
        <v>0.125</v>
      </c>
      <c r="L7055" s="33">
        <f>Table1[[#This Row],[number doses per hour]]*INDEX(Table2[price per dose],Table1[[#This Row],[Drug ID]])</f>
        <v>0.84929166666666667</v>
      </c>
      <c r="M7055" s="11" t="b">
        <f>AND(Table1[[#This Row],[hour of cancellation 0 to 23]]&gt;=0,Table1[[#This Row],[hour of cancellation 0 to 23]]&lt;=23)</f>
        <v>1</v>
      </c>
    </row>
    <row r="7056" spans="1:13" x14ac:dyDescent="0.3">
      <c r="A7056" s="1">
        <v>7055</v>
      </c>
      <c r="B7056" s="1">
        <v>1</v>
      </c>
      <c r="C7056" s="2">
        <v>41220.636845721703</v>
      </c>
      <c r="D7056" s="2">
        <v>41280.636805555558</v>
      </c>
      <c r="E7056" s="1">
        <v>8</v>
      </c>
      <c r="F7056" s="2">
        <v>41221.367494237405</v>
      </c>
      <c r="G7056" s="1">
        <v>0</v>
      </c>
      <c r="H7056" s="32">
        <f>IFERROR(HOUR(Table1[[#This Row],[Cancel Date/time]])+MINUTE(Table1[[#This Row],[Cancel Date/time]])/60,"not cancelled")</f>
        <v>8.8166666666666664</v>
      </c>
      <c r="I7056" s="47">
        <f>IFERROR(ROUND(Table1[[#This Row],[cancellation time decimal]],0),"not cancelled")</f>
        <v>9</v>
      </c>
      <c r="J7056" s="10">
        <f>IFERROR(MOD(Table1[[#This Row],[cancellation hour rounded]],24),"not cancelled")</f>
        <v>9</v>
      </c>
      <c r="K7056" s="32">
        <f>1/Table1[[#This Row],[Duration (Time between doses '[in hours'])]]</f>
        <v>0.125</v>
      </c>
      <c r="L7056" s="33">
        <f>Table1[[#This Row],[number doses per hour]]*INDEX(Table2[price per dose],Table1[[#This Row],[Drug ID]])</f>
        <v>0.84929166666666667</v>
      </c>
      <c r="M7056" s="11" t="b">
        <f>AND(Table1[[#This Row],[hour of cancellation 0 to 23]]&gt;=0,Table1[[#This Row],[hour of cancellation 0 to 23]]&lt;=23)</f>
        <v>1</v>
      </c>
    </row>
    <row r="7057" spans="1:13" x14ac:dyDescent="0.3">
      <c r="A7057" s="1">
        <v>7056</v>
      </c>
      <c r="B7057" s="1">
        <v>1</v>
      </c>
      <c r="C7057" s="2">
        <v>41220.70730105781</v>
      </c>
      <c r="D7057" s="2">
        <v>41280.706944444442</v>
      </c>
      <c r="E7057" s="1">
        <v>8</v>
      </c>
      <c r="F7057" s="2">
        <v>41221.702051310909</v>
      </c>
      <c r="G7057" s="1">
        <v>0</v>
      </c>
      <c r="H7057" s="32">
        <f>IFERROR(HOUR(Table1[[#This Row],[Cancel Date/time]])+MINUTE(Table1[[#This Row],[Cancel Date/time]])/60,"not cancelled")</f>
        <v>16.833333333333332</v>
      </c>
      <c r="I7057" s="47">
        <f>IFERROR(ROUND(Table1[[#This Row],[cancellation time decimal]],0),"not cancelled")</f>
        <v>17</v>
      </c>
      <c r="J7057" s="10">
        <f>IFERROR(MOD(Table1[[#This Row],[cancellation hour rounded]],24),"not cancelled")</f>
        <v>17</v>
      </c>
      <c r="K7057" s="32">
        <f>1/Table1[[#This Row],[Duration (Time between doses '[in hours'])]]</f>
        <v>0.125</v>
      </c>
      <c r="L7057" s="33">
        <f>Table1[[#This Row],[number doses per hour]]*INDEX(Table2[price per dose],Table1[[#This Row],[Drug ID]])</f>
        <v>0.84929166666666667</v>
      </c>
      <c r="M7057" s="11" t="b">
        <f>AND(Table1[[#This Row],[hour of cancellation 0 to 23]]&gt;=0,Table1[[#This Row],[hour of cancellation 0 to 23]]&lt;=23)</f>
        <v>1</v>
      </c>
    </row>
    <row r="7058" spans="1:13" x14ac:dyDescent="0.3">
      <c r="A7058" s="1">
        <v>7057</v>
      </c>
      <c r="B7058" s="1">
        <v>1</v>
      </c>
      <c r="C7058" s="2">
        <v>41220.666912332439</v>
      </c>
      <c r="D7058" s="2">
        <v>41280.666666666664</v>
      </c>
      <c r="E7058" s="1">
        <v>8</v>
      </c>
      <c r="F7058" s="2">
        <v>41221.360913351775</v>
      </c>
      <c r="G7058" s="1">
        <v>0</v>
      </c>
      <c r="H7058" s="32">
        <f>IFERROR(HOUR(Table1[[#This Row],[Cancel Date/time]])+MINUTE(Table1[[#This Row],[Cancel Date/time]])/60,"not cancelled")</f>
        <v>8.65</v>
      </c>
      <c r="I7058" s="47">
        <f>IFERROR(ROUND(Table1[[#This Row],[cancellation time decimal]],0),"not cancelled")</f>
        <v>9</v>
      </c>
      <c r="J7058" s="10">
        <f>IFERROR(MOD(Table1[[#This Row],[cancellation hour rounded]],24),"not cancelled")</f>
        <v>9</v>
      </c>
      <c r="K7058" s="32">
        <f>1/Table1[[#This Row],[Duration (Time between doses '[in hours'])]]</f>
        <v>0.125</v>
      </c>
      <c r="L7058" s="33">
        <f>Table1[[#This Row],[number doses per hour]]*INDEX(Table2[price per dose],Table1[[#This Row],[Drug ID]])</f>
        <v>0.84929166666666667</v>
      </c>
      <c r="M7058" s="11" t="b">
        <f>AND(Table1[[#This Row],[hour of cancellation 0 to 23]]&gt;=0,Table1[[#This Row],[hour of cancellation 0 to 23]]&lt;=23)</f>
        <v>1</v>
      </c>
    </row>
    <row r="7059" spans="1:13" x14ac:dyDescent="0.3">
      <c r="A7059" s="1">
        <v>7058</v>
      </c>
      <c r="B7059" s="1">
        <v>11</v>
      </c>
      <c r="C7059" s="2">
        <v>41220.731369349094</v>
      </c>
      <c r="D7059" s="2">
        <v>41280.731250000004</v>
      </c>
      <c r="E7059" s="1">
        <v>1</v>
      </c>
      <c r="F7059" s="2">
        <v>41227.474183279701</v>
      </c>
      <c r="G7059" s="1">
        <v>2</v>
      </c>
      <c r="H7059" s="32">
        <f>IFERROR(HOUR(Table1[[#This Row],[Cancel Date/time]])+MINUTE(Table1[[#This Row],[Cancel Date/time]])/60,"not cancelled")</f>
        <v>11.366666666666667</v>
      </c>
      <c r="I7059" s="47">
        <f>IFERROR(ROUND(Table1[[#This Row],[cancellation time decimal]],0),"not cancelled")</f>
        <v>11</v>
      </c>
      <c r="J7059" s="10">
        <f>IFERROR(MOD(Table1[[#This Row],[cancellation hour rounded]],24),"not cancelled")</f>
        <v>11</v>
      </c>
      <c r="K7059" s="32">
        <f>1/Table1[[#This Row],[Duration (Time between doses '[in hours'])]]</f>
        <v>1</v>
      </c>
      <c r="L7059" s="33">
        <f>Table1[[#This Row],[number doses per hour]]*INDEX(Table2[price per dose],Table1[[#This Row],[Drug ID]])</f>
        <v>1</v>
      </c>
      <c r="M7059" s="11" t="b">
        <f>AND(Table1[[#This Row],[hour of cancellation 0 to 23]]&gt;=0,Table1[[#This Row],[hour of cancellation 0 to 23]]&lt;=23)</f>
        <v>1</v>
      </c>
    </row>
    <row r="7060" spans="1:13" hidden="1" x14ac:dyDescent="0.3">
      <c r="A7060" s="1">
        <v>7059</v>
      </c>
      <c r="B7060" s="1">
        <v>1</v>
      </c>
      <c r="C7060" s="2">
        <v>41220.743267558486</v>
      </c>
      <c r="D7060" s="2">
        <v>41225.409587640635</v>
      </c>
      <c r="E7060" s="1">
        <v>8</v>
      </c>
      <c r="F7060" s="2" t="s">
        <v>5</v>
      </c>
      <c r="G7060" s="1">
        <v>0</v>
      </c>
      <c r="H7060" s="32" t="str">
        <f>IFERROR(HOUR(Table1[[#This Row],[Cancel Date/time]])+MINUTE(Table1[[#This Row],[Cancel Date/time]])/60,"not cancelled")</f>
        <v>not cancelled</v>
      </c>
      <c r="I7060" s="47" t="str">
        <f>IFERROR(ROUND(Table1[[#This Row],[cancellation time decimal]],0),"not cancelled")</f>
        <v>not cancelled</v>
      </c>
      <c r="J7060" s="10" t="str">
        <f>IFERROR(MOD(Table1[[#This Row],[cancellation hour rounded]],24),"not cancelled")</f>
        <v>not cancelled</v>
      </c>
      <c r="K7060" s="32">
        <f>1/Table1[[#This Row],[Duration (Time between doses '[in hours'])]]</f>
        <v>0.125</v>
      </c>
      <c r="L7060" s="33">
        <f>Table1[[#This Row],[number doses per hour]]*INDEX(Table2[price per dose],Table1[[#This Row],[Drug ID]])</f>
        <v>0.84929166666666667</v>
      </c>
      <c r="M7060" s="11" t="b">
        <f>AND(Table1[[#This Row],[hour of cancellation 0 to 23]]&gt;=0,Table1[[#This Row],[hour of cancellation 0 to 23]]&lt;=23)</f>
        <v>0</v>
      </c>
    </row>
    <row r="7061" spans="1:13" x14ac:dyDescent="0.3">
      <c r="A7061" s="1">
        <v>7060</v>
      </c>
      <c r="B7061" s="1">
        <v>5</v>
      </c>
      <c r="C7061" s="2">
        <v>41220.71035506903</v>
      </c>
      <c r="D7061" s="2">
        <v>41280.709722222222</v>
      </c>
      <c r="E7061" s="1">
        <v>24</v>
      </c>
      <c r="F7061" s="2">
        <v>41224.409028393835</v>
      </c>
      <c r="G7061" s="1">
        <v>0</v>
      </c>
      <c r="H7061" s="32">
        <f>IFERROR(HOUR(Table1[[#This Row],[Cancel Date/time]])+MINUTE(Table1[[#This Row],[Cancel Date/time]])/60,"not cancelled")</f>
        <v>9.8166666666666664</v>
      </c>
      <c r="I7061" s="47">
        <f>IFERROR(ROUND(Table1[[#This Row],[cancellation time decimal]],0),"not cancelled")</f>
        <v>10</v>
      </c>
      <c r="J7061" s="10">
        <f>IFERROR(MOD(Table1[[#This Row],[cancellation hour rounded]],24),"not cancelled")</f>
        <v>10</v>
      </c>
      <c r="K7061" s="32">
        <f>1/Table1[[#This Row],[Duration (Time between doses '[in hours'])]]</f>
        <v>4.1666666666666664E-2</v>
      </c>
      <c r="L7061" s="33">
        <f>Table1[[#This Row],[number doses per hour]]*INDEX(Table2[price per dose],Table1[[#This Row],[Drug ID]])</f>
        <v>0.2815833333333333</v>
      </c>
      <c r="M7061" s="11" t="b">
        <f>AND(Table1[[#This Row],[hour of cancellation 0 to 23]]&gt;=0,Table1[[#This Row],[hour of cancellation 0 to 23]]&lt;=23)</f>
        <v>1</v>
      </c>
    </row>
    <row r="7062" spans="1:13" x14ac:dyDescent="0.3">
      <c r="A7062" s="1">
        <v>7061</v>
      </c>
      <c r="B7062" s="1">
        <v>1</v>
      </c>
      <c r="C7062" s="2">
        <v>41220.853189045891</v>
      </c>
      <c r="D7062" s="2">
        <v>41280.852777777778</v>
      </c>
      <c r="E7062" s="1">
        <v>12</v>
      </c>
      <c r="F7062" s="2">
        <v>41222.436748876753</v>
      </c>
      <c r="G7062" s="1">
        <v>0</v>
      </c>
      <c r="H7062" s="32">
        <f>IFERROR(HOUR(Table1[[#This Row],[Cancel Date/time]])+MINUTE(Table1[[#This Row],[Cancel Date/time]])/60,"not cancelled")</f>
        <v>10.466666666666667</v>
      </c>
      <c r="I7062" s="47">
        <f>IFERROR(ROUND(Table1[[#This Row],[cancellation time decimal]],0),"not cancelled")</f>
        <v>10</v>
      </c>
      <c r="J7062" s="10">
        <f>IFERROR(MOD(Table1[[#This Row],[cancellation hour rounded]],24),"not cancelled")</f>
        <v>10</v>
      </c>
      <c r="K7062" s="32">
        <f>1/Table1[[#This Row],[Duration (Time between doses '[in hours'])]]</f>
        <v>8.3333333333333329E-2</v>
      </c>
      <c r="L7062" s="33">
        <f>Table1[[#This Row],[number doses per hour]]*INDEX(Table2[price per dose],Table1[[#This Row],[Drug ID]])</f>
        <v>0.56619444444444444</v>
      </c>
      <c r="M7062" s="11" t="b">
        <f>AND(Table1[[#This Row],[hour of cancellation 0 to 23]]&gt;=0,Table1[[#This Row],[hour of cancellation 0 to 23]]&lt;=23)</f>
        <v>1</v>
      </c>
    </row>
    <row r="7063" spans="1:13" x14ac:dyDescent="0.3">
      <c r="A7063" s="1">
        <v>7062</v>
      </c>
      <c r="B7063" s="1">
        <v>6</v>
      </c>
      <c r="C7063" s="2">
        <v>41221.159918449383</v>
      </c>
      <c r="D7063" s="2">
        <v>41281.159722222219</v>
      </c>
      <c r="E7063" s="1">
        <v>24</v>
      </c>
      <c r="F7063" s="2">
        <v>41228.100365958213</v>
      </c>
      <c r="G7063" s="1">
        <v>0</v>
      </c>
      <c r="H7063" s="32">
        <f>IFERROR(HOUR(Table1[[#This Row],[Cancel Date/time]])+MINUTE(Table1[[#This Row],[Cancel Date/time]])/60,"not cancelled")</f>
        <v>2.4</v>
      </c>
      <c r="I7063" s="47">
        <f>IFERROR(ROUND(Table1[[#This Row],[cancellation time decimal]],0),"not cancelled")</f>
        <v>2</v>
      </c>
      <c r="J7063" s="10">
        <f>IFERROR(MOD(Table1[[#This Row],[cancellation hour rounded]],24),"not cancelled")</f>
        <v>2</v>
      </c>
      <c r="K7063" s="32">
        <f>1/Table1[[#This Row],[Duration (Time between doses '[in hours'])]]</f>
        <v>4.1666666666666664E-2</v>
      </c>
      <c r="L7063" s="33">
        <f>Table1[[#This Row],[number doses per hour]]*INDEX(Table2[price per dose],Table1[[#This Row],[Drug ID]])</f>
        <v>0.35218749999999999</v>
      </c>
      <c r="M7063" s="11" t="b">
        <f>AND(Table1[[#This Row],[hour of cancellation 0 to 23]]&gt;=0,Table1[[#This Row],[hour of cancellation 0 to 23]]&lt;=23)</f>
        <v>1</v>
      </c>
    </row>
    <row r="7064" spans="1:13" x14ac:dyDescent="0.3">
      <c r="A7064" s="1">
        <v>7063</v>
      </c>
      <c r="B7064" s="1">
        <v>5</v>
      </c>
      <c r="C7064" s="2">
        <v>41221.241734439034</v>
      </c>
      <c r="D7064" s="2">
        <v>41281.241666666669</v>
      </c>
      <c r="E7064" s="1">
        <v>24</v>
      </c>
      <c r="F7064" s="2">
        <v>41227.490724085175</v>
      </c>
      <c r="G7064" s="1">
        <v>0</v>
      </c>
      <c r="H7064" s="32">
        <f>IFERROR(HOUR(Table1[[#This Row],[Cancel Date/time]])+MINUTE(Table1[[#This Row],[Cancel Date/time]])/60,"not cancelled")</f>
        <v>11.766666666666667</v>
      </c>
      <c r="I7064" s="47">
        <f>IFERROR(ROUND(Table1[[#This Row],[cancellation time decimal]],0),"not cancelled")</f>
        <v>12</v>
      </c>
      <c r="J7064" s="10">
        <f>IFERROR(MOD(Table1[[#This Row],[cancellation hour rounded]],24),"not cancelled")</f>
        <v>12</v>
      </c>
      <c r="K7064" s="32">
        <f>1/Table1[[#This Row],[Duration (Time between doses '[in hours'])]]</f>
        <v>4.1666666666666664E-2</v>
      </c>
      <c r="L7064" s="33">
        <f>Table1[[#This Row],[number doses per hour]]*INDEX(Table2[price per dose],Table1[[#This Row],[Drug ID]])</f>
        <v>0.2815833333333333</v>
      </c>
      <c r="M7064" s="11" t="b">
        <f>AND(Table1[[#This Row],[hour of cancellation 0 to 23]]&gt;=0,Table1[[#This Row],[hour of cancellation 0 to 23]]&lt;=23)</f>
        <v>1</v>
      </c>
    </row>
    <row r="7065" spans="1:13" x14ac:dyDescent="0.3">
      <c r="A7065" s="1">
        <v>7064</v>
      </c>
      <c r="B7065" s="1">
        <v>1</v>
      </c>
      <c r="C7065" s="2">
        <v>41221.283900965078</v>
      </c>
      <c r="D7065" s="2">
        <v>41281.283333333333</v>
      </c>
      <c r="E7065" s="1">
        <v>12</v>
      </c>
      <c r="F7065" s="2">
        <v>41222.72911647115</v>
      </c>
      <c r="G7065" s="1">
        <v>0</v>
      </c>
      <c r="H7065" s="32">
        <f>IFERROR(HOUR(Table1[[#This Row],[Cancel Date/time]])+MINUTE(Table1[[#This Row],[Cancel Date/time]])/60,"not cancelled")</f>
        <v>17.483333333333334</v>
      </c>
      <c r="I7065" s="47">
        <f>IFERROR(ROUND(Table1[[#This Row],[cancellation time decimal]],0),"not cancelled")</f>
        <v>17</v>
      </c>
      <c r="J7065" s="10">
        <f>IFERROR(MOD(Table1[[#This Row],[cancellation hour rounded]],24),"not cancelled")</f>
        <v>17</v>
      </c>
      <c r="K7065" s="32">
        <f>1/Table1[[#This Row],[Duration (Time between doses '[in hours'])]]</f>
        <v>8.3333333333333329E-2</v>
      </c>
      <c r="L7065" s="33">
        <f>Table1[[#This Row],[number doses per hour]]*INDEX(Table2[price per dose],Table1[[#This Row],[Drug ID]])</f>
        <v>0.56619444444444444</v>
      </c>
      <c r="M7065" s="11" t="b">
        <f>AND(Table1[[#This Row],[hour of cancellation 0 to 23]]&gt;=0,Table1[[#This Row],[hour of cancellation 0 to 23]]&lt;=23)</f>
        <v>1</v>
      </c>
    </row>
    <row r="7066" spans="1:13" x14ac:dyDescent="0.3">
      <c r="A7066" s="1">
        <v>7065</v>
      </c>
      <c r="B7066" s="1">
        <v>1</v>
      </c>
      <c r="C7066" s="2">
        <v>41221.269145741346</v>
      </c>
      <c r="D7066" s="2">
        <v>41281.268750000003</v>
      </c>
      <c r="E7066" s="1">
        <v>8</v>
      </c>
      <c r="F7066" s="2">
        <v>41221.698981553382</v>
      </c>
      <c r="G7066" s="1">
        <v>0</v>
      </c>
      <c r="H7066" s="32">
        <f>IFERROR(HOUR(Table1[[#This Row],[Cancel Date/time]])+MINUTE(Table1[[#This Row],[Cancel Date/time]])/60,"not cancelled")</f>
        <v>16.766666666666666</v>
      </c>
      <c r="I7066" s="47">
        <f>IFERROR(ROUND(Table1[[#This Row],[cancellation time decimal]],0),"not cancelled")</f>
        <v>17</v>
      </c>
      <c r="J7066" s="10">
        <f>IFERROR(MOD(Table1[[#This Row],[cancellation hour rounded]],24),"not cancelled")</f>
        <v>17</v>
      </c>
      <c r="K7066" s="32">
        <f>1/Table1[[#This Row],[Duration (Time between doses '[in hours'])]]</f>
        <v>0.125</v>
      </c>
      <c r="L7066" s="33">
        <f>Table1[[#This Row],[number doses per hour]]*INDEX(Table2[price per dose],Table1[[#This Row],[Drug ID]])</f>
        <v>0.84929166666666667</v>
      </c>
      <c r="M7066" s="11" t="b">
        <f>AND(Table1[[#This Row],[hour of cancellation 0 to 23]]&gt;=0,Table1[[#This Row],[hour of cancellation 0 to 23]]&lt;=23)</f>
        <v>1</v>
      </c>
    </row>
    <row r="7067" spans="1:13" x14ac:dyDescent="0.3">
      <c r="A7067" s="1">
        <v>7066</v>
      </c>
      <c r="B7067" s="1">
        <v>1</v>
      </c>
      <c r="C7067" s="2">
        <v>41221.378574116228</v>
      </c>
      <c r="D7067" s="2">
        <v>41281.378472222219</v>
      </c>
      <c r="E7067" s="1">
        <v>8</v>
      </c>
      <c r="F7067" s="2">
        <v>41222.527420505568</v>
      </c>
      <c r="G7067" s="1">
        <v>0</v>
      </c>
      <c r="H7067" s="32">
        <f>IFERROR(HOUR(Table1[[#This Row],[Cancel Date/time]])+MINUTE(Table1[[#This Row],[Cancel Date/time]])/60,"not cancelled")</f>
        <v>12.65</v>
      </c>
      <c r="I7067" s="47">
        <f>IFERROR(ROUND(Table1[[#This Row],[cancellation time decimal]],0),"not cancelled")</f>
        <v>13</v>
      </c>
      <c r="J7067" s="10">
        <f>IFERROR(MOD(Table1[[#This Row],[cancellation hour rounded]],24),"not cancelled")</f>
        <v>13</v>
      </c>
      <c r="K7067" s="32">
        <f>1/Table1[[#This Row],[Duration (Time between doses '[in hours'])]]</f>
        <v>0.125</v>
      </c>
      <c r="L7067" s="33">
        <f>Table1[[#This Row],[number doses per hour]]*INDEX(Table2[price per dose],Table1[[#This Row],[Drug ID]])</f>
        <v>0.84929166666666667</v>
      </c>
      <c r="M7067" s="11" t="b">
        <f>AND(Table1[[#This Row],[hour of cancellation 0 to 23]]&gt;=0,Table1[[#This Row],[hour of cancellation 0 to 23]]&lt;=23)</f>
        <v>1</v>
      </c>
    </row>
    <row r="7068" spans="1:13" hidden="1" x14ac:dyDescent="0.3">
      <c r="A7068" s="1">
        <v>7067</v>
      </c>
      <c r="B7068" s="1">
        <v>5</v>
      </c>
      <c r="C7068" s="2">
        <v>41221.395301842007</v>
      </c>
      <c r="D7068" s="2">
        <v>41226.061621924156</v>
      </c>
      <c r="E7068" s="1">
        <v>24</v>
      </c>
      <c r="F7068" s="2" t="s">
        <v>5</v>
      </c>
      <c r="G7068" s="1">
        <v>0</v>
      </c>
      <c r="H7068" s="32" t="str">
        <f>IFERROR(HOUR(Table1[[#This Row],[Cancel Date/time]])+MINUTE(Table1[[#This Row],[Cancel Date/time]])/60,"not cancelled")</f>
        <v>not cancelled</v>
      </c>
      <c r="I7068" s="47" t="str">
        <f>IFERROR(ROUND(Table1[[#This Row],[cancellation time decimal]],0),"not cancelled")</f>
        <v>not cancelled</v>
      </c>
      <c r="J7068" s="10" t="str">
        <f>IFERROR(MOD(Table1[[#This Row],[cancellation hour rounded]],24),"not cancelled")</f>
        <v>not cancelled</v>
      </c>
      <c r="K7068" s="32">
        <f>1/Table1[[#This Row],[Duration (Time between doses '[in hours'])]]</f>
        <v>4.1666666666666664E-2</v>
      </c>
      <c r="L7068" s="33">
        <f>Table1[[#This Row],[number doses per hour]]*INDEX(Table2[price per dose],Table1[[#This Row],[Drug ID]])</f>
        <v>0.2815833333333333</v>
      </c>
      <c r="M7068" s="11" t="b">
        <f>AND(Table1[[#This Row],[hour of cancellation 0 to 23]]&gt;=0,Table1[[#This Row],[hour of cancellation 0 to 23]]&lt;=23)</f>
        <v>0</v>
      </c>
    </row>
    <row r="7069" spans="1:13" x14ac:dyDescent="0.3">
      <c r="A7069" s="1">
        <v>7068</v>
      </c>
      <c r="B7069" s="1">
        <v>5</v>
      </c>
      <c r="C7069" s="2">
        <v>41221.48383888376</v>
      </c>
      <c r="D7069" s="2">
        <v>41281.483333333337</v>
      </c>
      <c r="E7069" s="1">
        <v>24</v>
      </c>
      <c r="F7069" s="2">
        <v>41225.803148219798</v>
      </c>
      <c r="G7069" s="1">
        <v>0</v>
      </c>
      <c r="H7069" s="32">
        <f>IFERROR(HOUR(Table1[[#This Row],[Cancel Date/time]])+MINUTE(Table1[[#This Row],[Cancel Date/time]])/60,"not cancelled")</f>
        <v>19.266666666666666</v>
      </c>
      <c r="I7069" s="47">
        <f>IFERROR(ROUND(Table1[[#This Row],[cancellation time decimal]],0),"not cancelled")</f>
        <v>19</v>
      </c>
      <c r="J7069" s="10">
        <f>IFERROR(MOD(Table1[[#This Row],[cancellation hour rounded]],24),"not cancelled")</f>
        <v>19</v>
      </c>
      <c r="K7069" s="32">
        <f>1/Table1[[#This Row],[Duration (Time between doses '[in hours'])]]</f>
        <v>4.1666666666666664E-2</v>
      </c>
      <c r="L7069" s="33">
        <f>Table1[[#This Row],[number doses per hour]]*INDEX(Table2[price per dose],Table1[[#This Row],[Drug ID]])</f>
        <v>0.2815833333333333</v>
      </c>
      <c r="M7069" s="11" t="b">
        <f>AND(Table1[[#This Row],[hour of cancellation 0 to 23]]&gt;=0,Table1[[#This Row],[hour of cancellation 0 to 23]]&lt;=23)</f>
        <v>1</v>
      </c>
    </row>
    <row r="7070" spans="1:13" hidden="1" x14ac:dyDescent="0.3">
      <c r="A7070" s="1">
        <v>7069</v>
      </c>
      <c r="B7070" s="1">
        <v>1</v>
      </c>
      <c r="C7070" s="2">
        <v>41221.566750007005</v>
      </c>
      <c r="D7070" s="2">
        <v>41223.982831694433</v>
      </c>
      <c r="E7070" s="1">
        <v>8</v>
      </c>
      <c r="F7070" s="2" t="s">
        <v>5</v>
      </c>
      <c r="G7070" s="1">
        <v>0</v>
      </c>
      <c r="H7070" s="32" t="str">
        <f>IFERROR(HOUR(Table1[[#This Row],[Cancel Date/time]])+MINUTE(Table1[[#This Row],[Cancel Date/time]])/60,"not cancelled")</f>
        <v>not cancelled</v>
      </c>
      <c r="I7070" s="47" t="str">
        <f>IFERROR(ROUND(Table1[[#This Row],[cancellation time decimal]],0),"not cancelled")</f>
        <v>not cancelled</v>
      </c>
      <c r="J7070" s="10" t="str">
        <f>IFERROR(MOD(Table1[[#This Row],[cancellation hour rounded]],24),"not cancelled")</f>
        <v>not cancelled</v>
      </c>
      <c r="K7070" s="32">
        <f>1/Table1[[#This Row],[Duration (Time between doses '[in hours'])]]</f>
        <v>0.125</v>
      </c>
      <c r="L7070" s="33">
        <f>Table1[[#This Row],[number doses per hour]]*INDEX(Table2[price per dose],Table1[[#This Row],[Drug ID]])</f>
        <v>0.84929166666666667</v>
      </c>
      <c r="M7070" s="11" t="b">
        <f>AND(Table1[[#This Row],[hour of cancellation 0 to 23]]&gt;=0,Table1[[#This Row],[hour of cancellation 0 to 23]]&lt;=23)</f>
        <v>0</v>
      </c>
    </row>
    <row r="7071" spans="1:13" x14ac:dyDescent="0.3">
      <c r="A7071" s="1">
        <v>7070</v>
      </c>
      <c r="B7071" s="1">
        <v>2</v>
      </c>
      <c r="C7071" s="2">
        <v>41221.610645459274</v>
      </c>
      <c r="D7071" s="2">
        <v>41281.61041666667</v>
      </c>
      <c r="E7071" s="1">
        <v>10</v>
      </c>
      <c r="F7071" s="2">
        <v>41222.635490749832</v>
      </c>
      <c r="G7071" s="1">
        <v>0</v>
      </c>
      <c r="H7071" s="32">
        <f>IFERROR(HOUR(Table1[[#This Row],[Cancel Date/time]])+MINUTE(Table1[[#This Row],[Cancel Date/time]])/60,"not cancelled")</f>
        <v>15.25</v>
      </c>
      <c r="I7071" s="47">
        <f>IFERROR(ROUND(Table1[[#This Row],[cancellation time decimal]],0),"not cancelled")</f>
        <v>15</v>
      </c>
      <c r="J7071" s="10">
        <f>IFERROR(MOD(Table1[[#This Row],[cancellation hour rounded]],24),"not cancelled")</f>
        <v>15</v>
      </c>
      <c r="K7071" s="32">
        <f>1/Table1[[#This Row],[Duration (Time between doses '[in hours'])]]</f>
        <v>0.1</v>
      </c>
      <c r="L7071" s="33">
        <f>Table1[[#This Row],[number doses per hour]]*INDEX(Table2[price per dose],Table1[[#This Row],[Drug ID]])</f>
        <v>0.84959999999999969</v>
      </c>
      <c r="M7071" s="11" t="b">
        <f>AND(Table1[[#This Row],[hour of cancellation 0 to 23]]&gt;=0,Table1[[#This Row],[hour of cancellation 0 to 23]]&lt;=23)</f>
        <v>1</v>
      </c>
    </row>
    <row r="7072" spans="1:13" x14ac:dyDescent="0.3">
      <c r="A7072" s="1">
        <v>7071</v>
      </c>
      <c r="B7072" s="1">
        <v>1</v>
      </c>
      <c r="C7072" s="2">
        <v>41221.672113506247</v>
      </c>
      <c r="D7072" s="2">
        <v>41281.671527777777</v>
      </c>
      <c r="E7072" s="1">
        <v>8</v>
      </c>
      <c r="F7072" s="2">
        <v>41222.398819363116</v>
      </c>
      <c r="G7072" s="1">
        <v>0</v>
      </c>
      <c r="H7072" s="32">
        <f>IFERROR(HOUR(Table1[[#This Row],[Cancel Date/time]])+MINUTE(Table1[[#This Row],[Cancel Date/time]])/60,"not cancelled")</f>
        <v>9.5666666666666664</v>
      </c>
      <c r="I7072" s="47">
        <f>IFERROR(ROUND(Table1[[#This Row],[cancellation time decimal]],0),"not cancelled")</f>
        <v>10</v>
      </c>
      <c r="J7072" s="10">
        <f>IFERROR(MOD(Table1[[#This Row],[cancellation hour rounded]],24),"not cancelled")</f>
        <v>10</v>
      </c>
      <c r="K7072" s="32">
        <f>1/Table1[[#This Row],[Duration (Time between doses '[in hours'])]]</f>
        <v>0.125</v>
      </c>
      <c r="L7072" s="33">
        <f>Table1[[#This Row],[number doses per hour]]*INDEX(Table2[price per dose],Table1[[#This Row],[Drug ID]])</f>
        <v>0.84929166666666667</v>
      </c>
      <c r="M7072" s="11" t="b">
        <f>AND(Table1[[#This Row],[hour of cancellation 0 to 23]]&gt;=0,Table1[[#This Row],[hour of cancellation 0 to 23]]&lt;=23)</f>
        <v>1</v>
      </c>
    </row>
    <row r="7073" spans="1:13" x14ac:dyDescent="0.3">
      <c r="A7073" s="1">
        <v>7072</v>
      </c>
      <c r="B7073" s="1">
        <v>3</v>
      </c>
      <c r="C7073" s="2">
        <v>41221.729227356147</v>
      </c>
      <c r="D7073" s="2">
        <v>41281.729166666672</v>
      </c>
      <c r="E7073" s="1">
        <v>24</v>
      </c>
      <c r="F7073" s="2">
        <v>41224.311523716678</v>
      </c>
      <c r="G7073" s="1">
        <v>0</v>
      </c>
      <c r="H7073" s="32">
        <f>IFERROR(HOUR(Table1[[#This Row],[Cancel Date/time]])+MINUTE(Table1[[#This Row],[Cancel Date/time]])/60,"not cancelled")</f>
        <v>7.4666666666666668</v>
      </c>
      <c r="I7073" s="47">
        <f>IFERROR(ROUND(Table1[[#This Row],[cancellation time decimal]],0),"not cancelled")</f>
        <v>7</v>
      </c>
      <c r="J7073" s="10">
        <f>IFERROR(MOD(Table1[[#This Row],[cancellation hour rounded]],24),"not cancelled")</f>
        <v>7</v>
      </c>
      <c r="K7073" s="32">
        <f>1/Table1[[#This Row],[Duration (Time between doses '[in hours'])]]</f>
        <v>4.1666666666666664E-2</v>
      </c>
      <c r="L7073" s="33">
        <f>Table1[[#This Row],[number doses per hour]]*INDEX(Table2[price per dose],Table1[[#This Row],[Drug ID]])</f>
        <v>0.18133000000000002</v>
      </c>
      <c r="M7073" s="11" t="b">
        <f>AND(Table1[[#This Row],[hour of cancellation 0 to 23]]&gt;=0,Table1[[#This Row],[hour of cancellation 0 to 23]]&lt;=23)</f>
        <v>1</v>
      </c>
    </row>
    <row r="7074" spans="1:13" x14ac:dyDescent="0.3">
      <c r="A7074" s="1">
        <v>7073</v>
      </c>
      <c r="B7074" s="1">
        <v>1</v>
      </c>
      <c r="C7074" s="2">
        <v>41221.711571759544</v>
      </c>
      <c r="D7074" s="2">
        <v>41281.711111111115</v>
      </c>
      <c r="E7074" s="1">
        <v>8</v>
      </c>
      <c r="F7074" s="2">
        <v>41222.475492715574</v>
      </c>
      <c r="G7074" s="1">
        <v>0</v>
      </c>
      <c r="H7074" s="32">
        <f>IFERROR(HOUR(Table1[[#This Row],[Cancel Date/time]])+MINUTE(Table1[[#This Row],[Cancel Date/time]])/60,"not cancelled")</f>
        <v>11.4</v>
      </c>
      <c r="I7074" s="47">
        <f>IFERROR(ROUND(Table1[[#This Row],[cancellation time decimal]],0),"not cancelled")</f>
        <v>11</v>
      </c>
      <c r="J7074" s="10">
        <f>IFERROR(MOD(Table1[[#This Row],[cancellation hour rounded]],24),"not cancelled")</f>
        <v>11</v>
      </c>
      <c r="K7074" s="32">
        <f>1/Table1[[#This Row],[Duration (Time between doses '[in hours'])]]</f>
        <v>0.125</v>
      </c>
      <c r="L7074" s="33">
        <f>Table1[[#This Row],[number doses per hour]]*INDEX(Table2[price per dose],Table1[[#This Row],[Drug ID]])</f>
        <v>0.84929166666666667</v>
      </c>
      <c r="M7074" s="11" t="b">
        <f>AND(Table1[[#This Row],[hour of cancellation 0 to 23]]&gt;=0,Table1[[#This Row],[hour of cancellation 0 to 23]]&lt;=23)</f>
        <v>1</v>
      </c>
    </row>
    <row r="7075" spans="1:13" x14ac:dyDescent="0.3">
      <c r="A7075" s="1">
        <v>7074</v>
      </c>
      <c r="B7075" s="1">
        <v>1</v>
      </c>
      <c r="C7075" s="2">
        <v>41221.743686327827</v>
      </c>
      <c r="D7075" s="2">
        <v>41281.743055555555</v>
      </c>
      <c r="E7075" s="1">
        <v>8</v>
      </c>
      <c r="F7075" s="2">
        <v>41222.6627385963</v>
      </c>
      <c r="G7075" s="1">
        <v>0</v>
      </c>
      <c r="H7075" s="32">
        <f>IFERROR(HOUR(Table1[[#This Row],[Cancel Date/time]])+MINUTE(Table1[[#This Row],[Cancel Date/time]])/60,"not cancelled")</f>
        <v>15.9</v>
      </c>
      <c r="I7075" s="47">
        <f>IFERROR(ROUND(Table1[[#This Row],[cancellation time decimal]],0),"not cancelled")</f>
        <v>16</v>
      </c>
      <c r="J7075" s="10">
        <f>IFERROR(MOD(Table1[[#This Row],[cancellation hour rounded]],24),"not cancelled")</f>
        <v>16</v>
      </c>
      <c r="K7075" s="32">
        <f>1/Table1[[#This Row],[Duration (Time between doses '[in hours'])]]</f>
        <v>0.125</v>
      </c>
      <c r="L7075" s="33">
        <f>Table1[[#This Row],[number doses per hour]]*INDEX(Table2[price per dose],Table1[[#This Row],[Drug ID]])</f>
        <v>0.84929166666666667</v>
      </c>
      <c r="M7075" s="11" t="b">
        <f>AND(Table1[[#This Row],[hour of cancellation 0 to 23]]&gt;=0,Table1[[#This Row],[hour of cancellation 0 to 23]]&lt;=23)</f>
        <v>1</v>
      </c>
    </row>
    <row r="7076" spans="1:13" x14ac:dyDescent="0.3">
      <c r="A7076" s="1">
        <v>7075</v>
      </c>
      <c r="B7076" s="1">
        <v>8</v>
      </c>
      <c r="C7076" s="2">
        <v>41221.756676653553</v>
      </c>
      <c r="D7076" s="2">
        <v>41281.756249999999</v>
      </c>
      <c r="E7076" s="1">
        <v>3</v>
      </c>
      <c r="F7076" s="2">
        <v>41226.588042265656</v>
      </c>
      <c r="G7076" s="1">
        <v>0</v>
      </c>
      <c r="H7076" s="32">
        <f>IFERROR(HOUR(Table1[[#This Row],[Cancel Date/time]])+MINUTE(Table1[[#This Row],[Cancel Date/time]])/60,"not cancelled")</f>
        <v>14.1</v>
      </c>
      <c r="I7076" s="47">
        <f>IFERROR(ROUND(Table1[[#This Row],[cancellation time decimal]],0),"not cancelled")</f>
        <v>14</v>
      </c>
      <c r="J7076" s="10">
        <f>IFERROR(MOD(Table1[[#This Row],[cancellation hour rounded]],24),"not cancelled")</f>
        <v>14</v>
      </c>
      <c r="K7076" s="32">
        <f>1/Table1[[#This Row],[Duration (Time between doses '[in hours'])]]</f>
        <v>0.33333333333333331</v>
      </c>
      <c r="L7076" s="33">
        <f>Table1[[#This Row],[number doses per hour]]*INDEX(Table2[price per dose],Table1[[#This Row],[Drug ID]])</f>
        <v>0.29998222222222221</v>
      </c>
      <c r="M7076" s="11" t="b">
        <f>AND(Table1[[#This Row],[hour of cancellation 0 to 23]]&gt;=0,Table1[[#This Row],[hour of cancellation 0 to 23]]&lt;=23)</f>
        <v>1</v>
      </c>
    </row>
    <row r="7077" spans="1:13" x14ac:dyDescent="0.3">
      <c r="A7077" s="1">
        <v>7076</v>
      </c>
      <c r="B7077" s="1">
        <v>1</v>
      </c>
      <c r="C7077" s="2">
        <v>41221.797339652941</v>
      </c>
      <c r="D7077" s="2">
        <v>41281.797222222223</v>
      </c>
      <c r="E7077" s="1">
        <v>8</v>
      </c>
      <c r="F7077" s="2">
        <v>41222.606906791763</v>
      </c>
      <c r="G7077" s="1">
        <v>0</v>
      </c>
      <c r="H7077" s="32">
        <f>IFERROR(HOUR(Table1[[#This Row],[Cancel Date/time]])+MINUTE(Table1[[#This Row],[Cancel Date/time]])/60,"not cancelled")</f>
        <v>14.55</v>
      </c>
      <c r="I7077" s="47">
        <f>IFERROR(ROUND(Table1[[#This Row],[cancellation time decimal]],0),"not cancelled")</f>
        <v>15</v>
      </c>
      <c r="J7077" s="10">
        <f>IFERROR(MOD(Table1[[#This Row],[cancellation hour rounded]],24),"not cancelled")</f>
        <v>15</v>
      </c>
      <c r="K7077" s="32">
        <f>1/Table1[[#This Row],[Duration (Time between doses '[in hours'])]]</f>
        <v>0.125</v>
      </c>
      <c r="L7077" s="33">
        <f>Table1[[#This Row],[number doses per hour]]*INDEX(Table2[price per dose],Table1[[#This Row],[Drug ID]])</f>
        <v>0.84929166666666667</v>
      </c>
      <c r="M7077" s="11" t="b">
        <f>AND(Table1[[#This Row],[hour of cancellation 0 to 23]]&gt;=0,Table1[[#This Row],[hour of cancellation 0 to 23]]&lt;=23)</f>
        <v>1</v>
      </c>
    </row>
    <row r="7078" spans="1:13" x14ac:dyDescent="0.3">
      <c r="A7078" s="1">
        <v>7077</v>
      </c>
      <c r="B7078" s="1">
        <v>1</v>
      </c>
      <c r="C7078" s="2">
        <v>41221.827939408155</v>
      </c>
      <c r="D7078" s="2">
        <v>41281.827777777777</v>
      </c>
      <c r="E7078" s="1">
        <v>8</v>
      </c>
      <c r="F7078" s="2">
        <v>41222.438871581078</v>
      </c>
      <c r="G7078" s="1">
        <v>0</v>
      </c>
      <c r="H7078" s="32">
        <f>IFERROR(HOUR(Table1[[#This Row],[Cancel Date/time]])+MINUTE(Table1[[#This Row],[Cancel Date/time]])/60,"not cancelled")</f>
        <v>10.516666666666667</v>
      </c>
      <c r="I7078" s="47">
        <f>IFERROR(ROUND(Table1[[#This Row],[cancellation time decimal]],0),"not cancelled")</f>
        <v>11</v>
      </c>
      <c r="J7078" s="10">
        <f>IFERROR(MOD(Table1[[#This Row],[cancellation hour rounded]],24),"not cancelled")</f>
        <v>11</v>
      </c>
      <c r="K7078" s="32">
        <f>1/Table1[[#This Row],[Duration (Time between doses '[in hours'])]]</f>
        <v>0.125</v>
      </c>
      <c r="L7078" s="33">
        <f>Table1[[#This Row],[number doses per hour]]*INDEX(Table2[price per dose],Table1[[#This Row],[Drug ID]])</f>
        <v>0.84929166666666667</v>
      </c>
      <c r="M7078" s="11" t="b">
        <f>AND(Table1[[#This Row],[hour of cancellation 0 to 23]]&gt;=0,Table1[[#This Row],[hour of cancellation 0 to 23]]&lt;=23)</f>
        <v>1</v>
      </c>
    </row>
    <row r="7079" spans="1:13" hidden="1" x14ac:dyDescent="0.3">
      <c r="A7079" s="1">
        <v>7078</v>
      </c>
      <c r="B7079" s="1">
        <v>6</v>
      </c>
      <c r="C7079" s="2">
        <v>41221.838779808037</v>
      </c>
      <c r="D7079" s="2">
        <v>41225.421939373737</v>
      </c>
      <c r="E7079" s="1">
        <v>24</v>
      </c>
      <c r="F7079" s="2" t="s">
        <v>5</v>
      </c>
      <c r="G7079" s="1">
        <v>0</v>
      </c>
      <c r="H7079" s="32" t="str">
        <f>IFERROR(HOUR(Table1[[#This Row],[Cancel Date/time]])+MINUTE(Table1[[#This Row],[Cancel Date/time]])/60,"not cancelled")</f>
        <v>not cancelled</v>
      </c>
      <c r="I7079" s="47" t="str">
        <f>IFERROR(ROUND(Table1[[#This Row],[cancellation time decimal]],0),"not cancelled")</f>
        <v>not cancelled</v>
      </c>
      <c r="J7079" s="10" t="str">
        <f>IFERROR(MOD(Table1[[#This Row],[cancellation hour rounded]],24),"not cancelled")</f>
        <v>not cancelled</v>
      </c>
      <c r="K7079" s="32">
        <f>1/Table1[[#This Row],[Duration (Time between doses '[in hours'])]]</f>
        <v>4.1666666666666664E-2</v>
      </c>
      <c r="L7079" s="33">
        <f>Table1[[#This Row],[number doses per hour]]*INDEX(Table2[price per dose],Table1[[#This Row],[Drug ID]])</f>
        <v>0.35218749999999999</v>
      </c>
      <c r="M7079" s="11" t="b">
        <f>AND(Table1[[#This Row],[hour of cancellation 0 to 23]]&gt;=0,Table1[[#This Row],[hour of cancellation 0 to 23]]&lt;=23)</f>
        <v>0</v>
      </c>
    </row>
    <row r="7080" spans="1:13" x14ac:dyDescent="0.3">
      <c r="A7080" s="1">
        <v>7079</v>
      </c>
      <c r="B7080" s="1">
        <v>3</v>
      </c>
      <c r="C7080" s="2">
        <v>41222.018698304266</v>
      </c>
      <c r="D7080" s="2">
        <v>41282.018055555556</v>
      </c>
      <c r="E7080" s="1">
        <v>24</v>
      </c>
      <c r="F7080" s="2">
        <v>41224.784842741712</v>
      </c>
      <c r="G7080" s="1">
        <v>0</v>
      </c>
      <c r="H7080" s="32">
        <f>IFERROR(HOUR(Table1[[#This Row],[Cancel Date/time]])+MINUTE(Table1[[#This Row],[Cancel Date/time]])/60,"not cancelled")</f>
        <v>18.833333333333332</v>
      </c>
      <c r="I7080" s="47">
        <f>IFERROR(ROUND(Table1[[#This Row],[cancellation time decimal]],0),"not cancelled")</f>
        <v>19</v>
      </c>
      <c r="J7080" s="10">
        <f>IFERROR(MOD(Table1[[#This Row],[cancellation hour rounded]],24),"not cancelled")</f>
        <v>19</v>
      </c>
      <c r="K7080" s="32">
        <f>1/Table1[[#This Row],[Duration (Time between doses '[in hours'])]]</f>
        <v>4.1666666666666664E-2</v>
      </c>
      <c r="L7080" s="33">
        <f>Table1[[#This Row],[number doses per hour]]*INDEX(Table2[price per dose],Table1[[#This Row],[Drug ID]])</f>
        <v>0.18133000000000002</v>
      </c>
      <c r="M7080" s="11" t="b">
        <f>AND(Table1[[#This Row],[hour of cancellation 0 to 23]]&gt;=0,Table1[[#This Row],[hour of cancellation 0 to 23]]&lt;=23)</f>
        <v>1</v>
      </c>
    </row>
    <row r="7081" spans="1:13" x14ac:dyDescent="0.3">
      <c r="A7081" s="1">
        <v>7080</v>
      </c>
      <c r="B7081" s="1">
        <v>6</v>
      </c>
      <c r="C7081" s="2">
        <v>41222.146872766709</v>
      </c>
      <c r="D7081" s="2">
        <v>41282.146527777775</v>
      </c>
      <c r="E7081" s="1">
        <v>24</v>
      </c>
      <c r="F7081" s="2">
        <v>41229.471312485308</v>
      </c>
      <c r="G7081" s="1">
        <v>0</v>
      </c>
      <c r="H7081" s="32">
        <f>IFERROR(HOUR(Table1[[#This Row],[Cancel Date/time]])+MINUTE(Table1[[#This Row],[Cancel Date/time]])/60,"not cancelled")</f>
        <v>11.3</v>
      </c>
      <c r="I7081" s="47">
        <f>IFERROR(ROUND(Table1[[#This Row],[cancellation time decimal]],0),"not cancelled")</f>
        <v>11</v>
      </c>
      <c r="J7081" s="10">
        <f>IFERROR(MOD(Table1[[#This Row],[cancellation hour rounded]],24),"not cancelled")</f>
        <v>11</v>
      </c>
      <c r="K7081" s="32">
        <f>1/Table1[[#This Row],[Duration (Time between doses '[in hours'])]]</f>
        <v>4.1666666666666664E-2</v>
      </c>
      <c r="L7081" s="33">
        <f>Table1[[#This Row],[number doses per hour]]*INDEX(Table2[price per dose],Table1[[#This Row],[Drug ID]])</f>
        <v>0.35218749999999999</v>
      </c>
      <c r="M7081" s="11" t="b">
        <f>AND(Table1[[#This Row],[hour of cancellation 0 to 23]]&gt;=0,Table1[[#This Row],[hour of cancellation 0 to 23]]&lt;=23)</f>
        <v>1</v>
      </c>
    </row>
    <row r="7082" spans="1:13" x14ac:dyDescent="0.3">
      <c r="A7082" s="1">
        <v>7081</v>
      </c>
      <c r="B7082" s="1">
        <v>6</v>
      </c>
      <c r="C7082" s="2">
        <v>41222.153534736353</v>
      </c>
      <c r="D7082" s="2">
        <v>41282.15347222222</v>
      </c>
      <c r="E7082" s="1">
        <v>24</v>
      </c>
      <c r="F7082" s="2">
        <v>41227.349462821629</v>
      </c>
      <c r="G7082" s="1">
        <v>0</v>
      </c>
      <c r="H7082" s="32">
        <f>IFERROR(HOUR(Table1[[#This Row],[Cancel Date/time]])+MINUTE(Table1[[#This Row],[Cancel Date/time]])/60,"not cancelled")</f>
        <v>8.3833333333333329</v>
      </c>
      <c r="I7082" s="47">
        <f>IFERROR(ROUND(Table1[[#This Row],[cancellation time decimal]],0),"not cancelled")</f>
        <v>8</v>
      </c>
      <c r="J7082" s="10">
        <f>IFERROR(MOD(Table1[[#This Row],[cancellation hour rounded]],24),"not cancelled")</f>
        <v>8</v>
      </c>
      <c r="K7082" s="32">
        <f>1/Table1[[#This Row],[Duration (Time between doses '[in hours'])]]</f>
        <v>4.1666666666666664E-2</v>
      </c>
      <c r="L7082" s="33">
        <f>Table1[[#This Row],[number doses per hour]]*INDEX(Table2[price per dose],Table1[[#This Row],[Drug ID]])</f>
        <v>0.35218749999999999</v>
      </c>
      <c r="M7082" s="11" t="b">
        <f>AND(Table1[[#This Row],[hour of cancellation 0 to 23]]&gt;=0,Table1[[#This Row],[hour of cancellation 0 to 23]]&lt;=23)</f>
        <v>1</v>
      </c>
    </row>
    <row r="7083" spans="1:13" x14ac:dyDescent="0.3">
      <c r="A7083" s="1">
        <v>7082</v>
      </c>
      <c r="B7083" s="1">
        <v>6</v>
      </c>
      <c r="C7083" s="2">
        <v>41222.195622419968</v>
      </c>
      <c r="D7083" s="2">
        <v>41282.195138888885</v>
      </c>
      <c r="E7083" s="1">
        <v>24</v>
      </c>
      <c r="F7083" s="2">
        <v>41224.533032962136</v>
      </c>
      <c r="G7083" s="1">
        <v>0</v>
      </c>
      <c r="H7083" s="32">
        <f>IFERROR(HOUR(Table1[[#This Row],[Cancel Date/time]])+MINUTE(Table1[[#This Row],[Cancel Date/time]])/60,"not cancelled")</f>
        <v>12.783333333333333</v>
      </c>
      <c r="I7083" s="47">
        <f>IFERROR(ROUND(Table1[[#This Row],[cancellation time decimal]],0),"not cancelled")</f>
        <v>13</v>
      </c>
      <c r="J7083" s="10">
        <f>IFERROR(MOD(Table1[[#This Row],[cancellation hour rounded]],24),"not cancelled")</f>
        <v>13</v>
      </c>
      <c r="K7083" s="32">
        <f>1/Table1[[#This Row],[Duration (Time between doses '[in hours'])]]</f>
        <v>4.1666666666666664E-2</v>
      </c>
      <c r="L7083" s="33">
        <f>Table1[[#This Row],[number doses per hour]]*INDEX(Table2[price per dose],Table1[[#This Row],[Drug ID]])</f>
        <v>0.35218749999999999</v>
      </c>
      <c r="M7083" s="11" t="b">
        <f>AND(Table1[[#This Row],[hour of cancellation 0 to 23]]&gt;=0,Table1[[#This Row],[hour of cancellation 0 to 23]]&lt;=23)</f>
        <v>1</v>
      </c>
    </row>
    <row r="7084" spans="1:13" hidden="1" x14ac:dyDescent="0.3">
      <c r="A7084" s="1">
        <v>7083</v>
      </c>
      <c r="B7084" s="1">
        <v>8</v>
      </c>
      <c r="C7084" s="2">
        <v>41222.471842894694</v>
      </c>
      <c r="D7084" s="2">
        <v>41226.137903598938</v>
      </c>
      <c r="E7084" s="1">
        <v>3</v>
      </c>
      <c r="F7084" s="2" t="s">
        <v>5</v>
      </c>
      <c r="G7084" s="1">
        <v>1</v>
      </c>
      <c r="H7084" s="32" t="str">
        <f>IFERROR(HOUR(Table1[[#This Row],[Cancel Date/time]])+MINUTE(Table1[[#This Row],[Cancel Date/time]])/60,"not cancelled")</f>
        <v>not cancelled</v>
      </c>
      <c r="I7084" s="47" t="str">
        <f>IFERROR(ROUND(Table1[[#This Row],[cancellation time decimal]],0),"not cancelled")</f>
        <v>not cancelled</v>
      </c>
      <c r="J7084" s="10" t="str">
        <f>IFERROR(MOD(Table1[[#This Row],[cancellation hour rounded]],24),"not cancelled")</f>
        <v>not cancelled</v>
      </c>
      <c r="K7084" s="32">
        <f>1/Table1[[#This Row],[Duration (Time between doses '[in hours'])]]</f>
        <v>0.33333333333333331</v>
      </c>
      <c r="L7084" s="33">
        <f>Table1[[#This Row],[number doses per hour]]*INDEX(Table2[price per dose],Table1[[#This Row],[Drug ID]])</f>
        <v>0.29998222222222221</v>
      </c>
      <c r="M7084" s="11" t="b">
        <f>AND(Table1[[#This Row],[hour of cancellation 0 to 23]]&gt;=0,Table1[[#This Row],[hour of cancellation 0 to 23]]&lt;=23)</f>
        <v>0</v>
      </c>
    </row>
    <row r="7085" spans="1:13" x14ac:dyDescent="0.3">
      <c r="A7085" s="1">
        <v>7084</v>
      </c>
      <c r="B7085" s="1">
        <v>1</v>
      </c>
      <c r="C7085" s="2">
        <v>41222.463000385418</v>
      </c>
      <c r="D7085" s="2">
        <v>41282.462500000001</v>
      </c>
      <c r="E7085" s="1">
        <v>8</v>
      </c>
      <c r="F7085" s="2">
        <v>41223.004974109121</v>
      </c>
      <c r="G7085" s="1">
        <v>0</v>
      </c>
      <c r="H7085" s="32">
        <f>IFERROR(HOUR(Table1[[#This Row],[Cancel Date/time]])+MINUTE(Table1[[#This Row],[Cancel Date/time]])/60,"not cancelled")</f>
        <v>0.11666666666666667</v>
      </c>
      <c r="I7085" s="47">
        <f>IFERROR(ROUND(Table1[[#This Row],[cancellation time decimal]],0),"not cancelled")</f>
        <v>0</v>
      </c>
      <c r="J7085" s="10">
        <f>IFERROR(MOD(Table1[[#This Row],[cancellation hour rounded]],24),"not cancelled")</f>
        <v>0</v>
      </c>
      <c r="K7085" s="32">
        <f>1/Table1[[#This Row],[Duration (Time between doses '[in hours'])]]</f>
        <v>0.125</v>
      </c>
      <c r="L7085" s="33">
        <f>Table1[[#This Row],[number doses per hour]]*INDEX(Table2[price per dose],Table1[[#This Row],[Drug ID]])</f>
        <v>0.84929166666666667</v>
      </c>
      <c r="M7085" s="11" t="b">
        <f>AND(Table1[[#This Row],[hour of cancellation 0 to 23]]&gt;=0,Table1[[#This Row],[hour of cancellation 0 to 23]]&lt;=23)</f>
        <v>1</v>
      </c>
    </row>
    <row r="7086" spans="1:13" x14ac:dyDescent="0.3">
      <c r="A7086" s="1">
        <v>7085</v>
      </c>
      <c r="B7086" s="1">
        <v>1</v>
      </c>
      <c r="C7086" s="2">
        <v>41222.471892606787</v>
      </c>
      <c r="D7086" s="2">
        <v>41282.47152777778</v>
      </c>
      <c r="E7086" s="1">
        <v>12</v>
      </c>
      <c r="F7086" s="2">
        <v>41223.450003282858</v>
      </c>
      <c r="G7086" s="1">
        <v>0</v>
      </c>
      <c r="H7086" s="32">
        <f>IFERROR(HOUR(Table1[[#This Row],[Cancel Date/time]])+MINUTE(Table1[[#This Row],[Cancel Date/time]])/60,"not cancelled")</f>
        <v>10.8</v>
      </c>
      <c r="I7086" s="47">
        <f>IFERROR(ROUND(Table1[[#This Row],[cancellation time decimal]],0),"not cancelled")</f>
        <v>11</v>
      </c>
      <c r="J7086" s="10">
        <f>IFERROR(MOD(Table1[[#This Row],[cancellation hour rounded]],24),"not cancelled")</f>
        <v>11</v>
      </c>
      <c r="K7086" s="32">
        <f>1/Table1[[#This Row],[Duration (Time between doses '[in hours'])]]</f>
        <v>8.3333333333333329E-2</v>
      </c>
      <c r="L7086" s="33">
        <f>Table1[[#This Row],[number doses per hour]]*INDEX(Table2[price per dose],Table1[[#This Row],[Drug ID]])</f>
        <v>0.56619444444444444</v>
      </c>
      <c r="M7086" s="11" t="b">
        <f>AND(Table1[[#This Row],[hour of cancellation 0 to 23]]&gt;=0,Table1[[#This Row],[hour of cancellation 0 to 23]]&lt;=23)</f>
        <v>1</v>
      </c>
    </row>
    <row r="7087" spans="1:13" x14ac:dyDescent="0.3">
      <c r="A7087" s="1">
        <v>7086</v>
      </c>
      <c r="B7087" s="1">
        <v>3</v>
      </c>
      <c r="C7087" s="2">
        <v>41222.534317669808</v>
      </c>
      <c r="D7087" s="2">
        <v>41282.53402777778</v>
      </c>
      <c r="E7087" s="1">
        <v>24</v>
      </c>
      <c r="F7087" s="2">
        <v>41224.169462891405</v>
      </c>
      <c r="G7087" s="1">
        <v>0</v>
      </c>
      <c r="H7087" s="32">
        <f>IFERROR(HOUR(Table1[[#This Row],[Cancel Date/time]])+MINUTE(Table1[[#This Row],[Cancel Date/time]])/60,"not cancelled")</f>
        <v>4.0666666666666664</v>
      </c>
      <c r="I7087" s="47">
        <f>IFERROR(ROUND(Table1[[#This Row],[cancellation time decimal]],0),"not cancelled")</f>
        <v>4</v>
      </c>
      <c r="J7087" s="10">
        <f>IFERROR(MOD(Table1[[#This Row],[cancellation hour rounded]],24),"not cancelled")</f>
        <v>4</v>
      </c>
      <c r="K7087" s="32">
        <f>1/Table1[[#This Row],[Duration (Time between doses '[in hours'])]]</f>
        <v>4.1666666666666664E-2</v>
      </c>
      <c r="L7087" s="33">
        <f>Table1[[#This Row],[number doses per hour]]*INDEX(Table2[price per dose],Table1[[#This Row],[Drug ID]])</f>
        <v>0.18133000000000002</v>
      </c>
      <c r="M7087" s="11" t="b">
        <f>AND(Table1[[#This Row],[hour of cancellation 0 to 23]]&gt;=0,Table1[[#This Row],[hour of cancellation 0 to 23]]&lt;=23)</f>
        <v>1</v>
      </c>
    </row>
    <row r="7088" spans="1:13" hidden="1" x14ac:dyDescent="0.3">
      <c r="A7088" s="1">
        <v>7087</v>
      </c>
      <c r="B7088" s="1">
        <v>1</v>
      </c>
      <c r="C7088" s="2">
        <v>41222.536024860616</v>
      </c>
      <c r="D7088" s="2">
        <v>41225.785718998668</v>
      </c>
      <c r="E7088" s="1">
        <v>8</v>
      </c>
      <c r="F7088" s="2" t="s">
        <v>5</v>
      </c>
      <c r="G7088" s="1">
        <v>0</v>
      </c>
      <c r="H7088" s="32" t="str">
        <f>IFERROR(HOUR(Table1[[#This Row],[Cancel Date/time]])+MINUTE(Table1[[#This Row],[Cancel Date/time]])/60,"not cancelled")</f>
        <v>not cancelled</v>
      </c>
      <c r="I7088" s="47" t="str">
        <f>IFERROR(ROUND(Table1[[#This Row],[cancellation time decimal]],0),"not cancelled")</f>
        <v>not cancelled</v>
      </c>
      <c r="J7088" s="10" t="str">
        <f>IFERROR(MOD(Table1[[#This Row],[cancellation hour rounded]],24),"not cancelled")</f>
        <v>not cancelled</v>
      </c>
      <c r="K7088" s="32">
        <f>1/Table1[[#This Row],[Duration (Time between doses '[in hours'])]]</f>
        <v>0.125</v>
      </c>
      <c r="L7088" s="33">
        <f>Table1[[#This Row],[number doses per hour]]*INDEX(Table2[price per dose],Table1[[#This Row],[Drug ID]])</f>
        <v>0.84929166666666667</v>
      </c>
      <c r="M7088" s="11" t="b">
        <f>AND(Table1[[#This Row],[hour of cancellation 0 to 23]]&gt;=0,Table1[[#This Row],[hour of cancellation 0 to 23]]&lt;=23)</f>
        <v>0</v>
      </c>
    </row>
    <row r="7089" spans="1:13" x14ac:dyDescent="0.3">
      <c r="A7089" s="1">
        <v>7088</v>
      </c>
      <c r="B7089" s="1">
        <v>1</v>
      </c>
      <c r="C7089" s="2">
        <v>41222.612704887521</v>
      </c>
      <c r="D7089" s="2">
        <v>41282.612500000003</v>
      </c>
      <c r="E7089" s="1">
        <v>12</v>
      </c>
      <c r="F7089" s="2">
        <v>41223.46735915367</v>
      </c>
      <c r="G7089" s="1">
        <v>0</v>
      </c>
      <c r="H7089" s="32">
        <f>IFERROR(HOUR(Table1[[#This Row],[Cancel Date/time]])+MINUTE(Table1[[#This Row],[Cancel Date/time]])/60,"not cancelled")</f>
        <v>11.216666666666667</v>
      </c>
      <c r="I7089" s="47">
        <f>IFERROR(ROUND(Table1[[#This Row],[cancellation time decimal]],0),"not cancelled")</f>
        <v>11</v>
      </c>
      <c r="J7089" s="10">
        <f>IFERROR(MOD(Table1[[#This Row],[cancellation hour rounded]],24),"not cancelled")</f>
        <v>11</v>
      </c>
      <c r="K7089" s="32">
        <f>1/Table1[[#This Row],[Duration (Time between doses '[in hours'])]]</f>
        <v>8.3333333333333329E-2</v>
      </c>
      <c r="L7089" s="33">
        <f>Table1[[#This Row],[number doses per hour]]*INDEX(Table2[price per dose],Table1[[#This Row],[Drug ID]])</f>
        <v>0.56619444444444444</v>
      </c>
      <c r="M7089" s="11" t="b">
        <f>AND(Table1[[#This Row],[hour of cancellation 0 to 23]]&gt;=0,Table1[[#This Row],[hour of cancellation 0 to 23]]&lt;=23)</f>
        <v>1</v>
      </c>
    </row>
    <row r="7090" spans="1:13" hidden="1" x14ac:dyDescent="0.3">
      <c r="A7090" s="1">
        <v>7089</v>
      </c>
      <c r="B7090" s="1">
        <v>2</v>
      </c>
      <c r="C7090" s="2">
        <v>41222.603778555451</v>
      </c>
      <c r="D7090" s="2">
        <v>41226.603576309586</v>
      </c>
      <c r="E7090" s="1">
        <v>10</v>
      </c>
      <c r="F7090" s="2" t="s">
        <v>5</v>
      </c>
      <c r="G7090" s="1">
        <v>0</v>
      </c>
      <c r="H7090" s="32" t="str">
        <f>IFERROR(HOUR(Table1[[#This Row],[Cancel Date/time]])+MINUTE(Table1[[#This Row],[Cancel Date/time]])/60,"not cancelled")</f>
        <v>not cancelled</v>
      </c>
      <c r="I7090" s="47" t="str">
        <f>IFERROR(ROUND(Table1[[#This Row],[cancellation time decimal]],0),"not cancelled")</f>
        <v>not cancelled</v>
      </c>
      <c r="J7090" s="10" t="str">
        <f>IFERROR(MOD(Table1[[#This Row],[cancellation hour rounded]],24),"not cancelled")</f>
        <v>not cancelled</v>
      </c>
      <c r="K7090" s="32">
        <f>1/Table1[[#This Row],[Duration (Time between doses '[in hours'])]]</f>
        <v>0.1</v>
      </c>
      <c r="L7090" s="33">
        <f>Table1[[#This Row],[number doses per hour]]*INDEX(Table2[price per dose],Table1[[#This Row],[Drug ID]])</f>
        <v>0.84959999999999969</v>
      </c>
      <c r="M7090" s="11" t="b">
        <f>AND(Table1[[#This Row],[hour of cancellation 0 to 23]]&gt;=0,Table1[[#This Row],[hour of cancellation 0 to 23]]&lt;=23)</f>
        <v>0</v>
      </c>
    </row>
    <row r="7091" spans="1:13" x14ac:dyDescent="0.3">
      <c r="A7091" s="1">
        <v>7090</v>
      </c>
      <c r="B7091" s="1">
        <v>4</v>
      </c>
      <c r="C7091" s="2">
        <v>41222.781431188596</v>
      </c>
      <c r="D7091" s="2">
        <v>41282.78125</v>
      </c>
      <c r="E7091" s="1">
        <v>12</v>
      </c>
      <c r="F7091" s="2">
        <v>41224.474196735056</v>
      </c>
      <c r="G7091" s="1">
        <v>0</v>
      </c>
      <c r="H7091" s="32">
        <f>IFERROR(HOUR(Table1[[#This Row],[Cancel Date/time]])+MINUTE(Table1[[#This Row],[Cancel Date/time]])/60,"not cancelled")</f>
        <v>11.366666666666667</v>
      </c>
      <c r="I7091" s="47">
        <f>IFERROR(ROUND(Table1[[#This Row],[cancellation time decimal]],0),"not cancelled")</f>
        <v>11</v>
      </c>
      <c r="J7091" s="10">
        <f>IFERROR(MOD(Table1[[#This Row],[cancellation hour rounded]],24),"not cancelled")</f>
        <v>11</v>
      </c>
      <c r="K7091" s="32">
        <f>1/Table1[[#This Row],[Duration (Time between doses '[in hours'])]]</f>
        <v>8.3333333333333329E-2</v>
      </c>
      <c r="L7091" s="33">
        <f>Table1[[#This Row],[number doses per hour]]*INDEX(Table2[price per dose],Table1[[#This Row],[Drug ID]])</f>
        <v>1.448055119047619</v>
      </c>
      <c r="M7091" s="11" t="b">
        <f>AND(Table1[[#This Row],[hour of cancellation 0 to 23]]&gt;=0,Table1[[#This Row],[hour of cancellation 0 to 23]]&lt;=23)</f>
        <v>1</v>
      </c>
    </row>
    <row r="7092" spans="1:13" x14ac:dyDescent="0.3">
      <c r="A7092" s="1">
        <v>7091</v>
      </c>
      <c r="B7092" s="1">
        <v>5</v>
      </c>
      <c r="C7092" s="2">
        <v>41222.838123451605</v>
      </c>
      <c r="D7092" s="2">
        <v>41282.837500000001</v>
      </c>
      <c r="E7092" s="1">
        <v>24</v>
      </c>
      <c r="F7092" s="2">
        <v>41226.587647454988</v>
      </c>
      <c r="G7092" s="1">
        <v>0</v>
      </c>
      <c r="H7092" s="32">
        <f>IFERROR(HOUR(Table1[[#This Row],[Cancel Date/time]])+MINUTE(Table1[[#This Row],[Cancel Date/time]])/60,"not cancelled")</f>
        <v>14.1</v>
      </c>
      <c r="I7092" s="47">
        <f>IFERROR(ROUND(Table1[[#This Row],[cancellation time decimal]],0),"not cancelled")</f>
        <v>14</v>
      </c>
      <c r="J7092" s="10">
        <f>IFERROR(MOD(Table1[[#This Row],[cancellation hour rounded]],24),"not cancelled")</f>
        <v>14</v>
      </c>
      <c r="K7092" s="32">
        <f>1/Table1[[#This Row],[Duration (Time between doses '[in hours'])]]</f>
        <v>4.1666666666666664E-2</v>
      </c>
      <c r="L7092" s="33">
        <f>Table1[[#This Row],[number doses per hour]]*INDEX(Table2[price per dose],Table1[[#This Row],[Drug ID]])</f>
        <v>0.2815833333333333</v>
      </c>
      <c r="M7092" s="11" t="b">
        <f>AND(Table1[[#This Row],[hour of cancellation 0 to 23]]&gt;=0,Table1[[#This Row],[hour of cancellation 0 to 23]]&lt;=23)</f>
        <v>1</v>
      </c>
    </row>
    <row r="7093" spans="1:13" x14ac:dyDescent="0.3">
      <c r="A7093" s="1">
        <v>7092</v>
      </c>
      <c r="B7093" s="1">
        <v>4</v>
      </c>
      <c r="C7093" s="2">
        <v>41222.909822580754</v>
      </c>
      <c r="D7093" s="2">
        <v>41282.909722222219</v>
      </c>
      <c r="E7093" s="1">
        <v>12</v>
      </c>
      <c r="F7093" s="2">
        <v>41224.742711376995</v>
      </c>
      <c r="G7093" s="1">
        <v>0</v>
      </c>
      <c r="H7093" s="32">
        <f>IFERROR(HOUR(Table1[[#This Row],[Cancel Date/time]])+MINUTE(Table1[[#This Row],[Cancel Date/time]])/60,"not cancelled")</f>
        <v>17.816666666666666</v>
      </c>
      <c r="I7093" s="47">
        <f>IFERROR(ROUND(Table1[[#This Row],[cancellation time decimal]],0),"not cancelled")</f>
        <v>18</v>
      </c>
      <c r="J7093" s="10">
        <f>IFERROR(MOD(Table1[[#This Row],[cancellation hour rounded]],24),"not cancelled")</f>
        <v>18</v>
      </c>
      <c r="K7093" s="32">
        <f>1/Table1[[#This Row],[Duration (Time between doses '[in hours'])]]</f>
        <v>8.3333333333333329E-2</v>
      </c>
      <c r="L7093" s="33">
        <f>Table1[[#This Row],[number doses per hour]]*INDEX(Table2[price per dose],Table1[[#This Row],[Drug ID]])</f>
        <v>1.448055119047619</v>
      </c>
      <c r="M7093" s="11" t="b">
        <f>AND(Table1[[#This Row],[hour of cancellation 0 to 23]]&gt;=0,Table1[[#This Row],[hour of cancellation 0 to 23]]&lt;=23)</f>
        <v>1</v>
      </c>
    </row>
    <row r="7094" spans="1:13" x14ac:dyDescent="0.3">
      <c r="A7094" s="1">
        <v>7093</v>
      </c>
      <c r="B7094" s="1">
        <v>4</v>
      </c>
      <c r="C7094" s="2">
        <v>41222.909657505632</v>
      </c>
      <c r="D7094" s="2">
        <v>41282.90902777778</v>
      </c>
      <c r="E7094" s="1">
        <v>12</v>
      </c>
      <c r="F7094" s="2">
        <v>41224.856178560629</v>
      </c>
      <c r="G7094" s="1">
        <v>0</v>
      </c>
      <c r="H7094" s="32">
        <f>IFERROR(HOUR(Table1[[#This Row],[Cancel Date/time]])+MINUTE(Table1[[#This Row],[Cancel Date/time]])/60,"not cancelled")</f>
        <v>20.533333333333335</v>
      </c>
      <c r="I7094" s="47">
        <f>IFERROR(ROUND(Table1[[#This Row],[cancellation time decimal]],0),"not cancelled")</f>
        <v>21</v>
      </c>
      <c r="J7094" s="10">
        <f>IFERROR(MOD(Table1[[#This Row],[cancellation hour rounded]],24),"not cancelled")</f>
        <v>21</v>
      </c>
      <c r="K7094" s="32">
        <f>1/Table1[[#This Row],[Duration (Time between doses '[in hours'])]]</f>
        <v>8.3333333333333329E-2</v>
      </c>
      <c r="L7094" s="33">
        <f>Table1[[#This Row],[number doses per hour]]*INDEX(Table2[price per dose],Table1[[#This Row],[Drug ID]])</f>
        <v>1.448055119047619</v>
      </c>
      <c r="M7094" s="11" t="b">
        <f>AND(Table1[[#This Row],[hour of cancellation 0 to 23]]&gt;=0,Table1[[#This Row],[hour of cancellation 0 to 23]]&lt;=23)</f>
        <v>1</v>
      </c>
    </row>
    <row r="7095" spans="1:13" x14ac:dyDescent="0.3">
      <c r="A7095" s="1">
        <v>7094</v>
      </c>
      <c r="B7095" s="1">
        <v>1</v>
      </c>
      <c r="C7095" s="2">
        <v>41222.889462828054</v>
      </c>
      <c r="D7095" s="2">
        <v>41282.888888888891</v>
      </c>
      <c r="E7095" s="1">
        <v>8</v>
      </c>
      <c r="F7095" s="2">
        <v>41223.049406749102</v>
      </c>
      <c r="G7095" s="1">
        <v>0</v>
      </c>
      <c r="H7095" s="32">
        <f>IFERROR(HOUR(Table1[[#This Row],[Cancel Date/time]])+MINUTE(Table1[[#This Row],[Cancel Date/time]])/60,"not cancelled")</f>
        <v>1.1833333333333333</v>
      </c>
      <c r="I7095" s="47">
        <f>IFERROR(ROUND(Table1[[#This Row],[cancellation time decimal]],0),"not cancelled")</f>
        <v>1</v>
      </c>
      <c r="J7095" s="10">
        <f>IFERROR(MOD(Table1[[#This Row],[cancellation hour rounded]],24),"not cancelled")</f>
        <v>1</v>
      </c>
      <c r="K7095" s="32">
        <f>1/Table1[[#This Row],[Duration (Time between doses '[in hours'])]]</f>
        <v>0.125</v>
      </c>
      <c r="L7095" s="33">
        <f>Table1[[#This Row],[number doses per hour]]*INDEX(Table2[price per dose],Table1[[#This Row],[Drug ID]])</f>
        <v>0.84929166666666667</v>
      </c>
      <c r="M7095" s="11" t="b">
        <f>AND(Table1[[#This Row],[hour of cancellation 0 to 23]]&gt;=0,Table1[[#This Row],[hour of cancellation 0 to 23]]&lt;=23)</f>
        <v>1</v>
      </c>
    </row>
    <row r="7096" spans="1:13" x14ac:dyDescent="0.3">
      <c r="A7096" s="1">
        <v>7095</v>
      </c>
      <c r="B7096" s="1">
        <v>6</v>
      </c>
      <c r="C7096" s="2">
        <v>41223.020887195256</v>
      </c>
      <c r="D7096" s="2">
        <v>41283.020833333336</v>
      </c>
      <c r="E7096" s="1">
        <v>24</v>
      </c>
      <c r="F7096" s="2">
        <v>41229.770760804335</v>
      </c>
      <c r="G7096" s="1">
        <v>0</v>
      </c>
      <c r="H7096" s="32">
        <f>IFERROR(HOUR(Table1[[#This Row],[Cancel Date/time]])+MINUTE(Table1[[#This Row],[Cancel Date/time]])/60,"not cancelled")</f>
        <v>18.483333333333334</v>
      </c>
      <c r="I7096" s="47">
        <f>IFERROR(ROUND(Table1[[#This Row],[cancellation time decimal]],0),"not cancelled")</f>
        <v>18</v>
      </c>
      <c r="J7096" s="10">
        <f>IFERROR(MOD(Table1[[#This Row],[cancellation hour rounded]],24),"not cancelled")</f>
        <v>18</v>
      </c>
      <c r="K7096" s="32">
        <f>1/Table1[[#This Row],[Duration (Time between doses '[in hours'])]]</f>
        <v>4.1666666666666664E-2</v>
      </c>
      <c r="L7096" s="33">
        <f>Table1[[#This Row],[number doses per hour]]*INDEX(Table2[price per dose],Table1[[#This Row],[Drug ID]])</f>
        <v>0.35218749999999999</v>
      </c>
      <c r="M7096" s="11" t="b">
        <f>AND(Table1[[#This Row],[hour of cancellation 0 to 23]]&gt;=0,Table1[[#This Row],[hour of cancellation 0 to 23]]&lt;=23)</f>
        <v>1</v>
      </c>
    </row>
    <row r="7097" spans="1:13" x14ac:dyDescent="0.3">
      <c r="A7097" s="1">
        <v>7096</v>
      </c>
      <c r="B7097" s="1">
        <v>1</v>
      </c>
      <c r="C7097" s="2">
        <v>41223.020279027311</v>
      </c>
      <c r="D7097" s="2">
        <v>41283.020138888889</v>
      </c>
      <c r="E7097" s="1">
        <v>12</v>
      </c>
      <c r="F7097" s="2">
        <v>41224.490533879842</v>
      </c>
      <c r="G7097" s="1">
        <v>0</v>
      </c>
      <c r="H7097" s="32">
        <f>IFERROR(HOUR(Table1[[#This Row],[Cancel Date/time]])+MINUTE(Table1[[#This Row],[Cancel Date/time]])/60,"not cancelled")</f>
        <v>11.766666666666667</v>
      </c>
      <c r="I7097" s="47">
        <f>IFERROR(ROUND(Table1[[#This Row],[cancellation time decimal]],0),"not cancelled")</f>
        <v>12</v>
      </c>
      <c r="J7097" s="10">
        <f>IFERROR(MOD(Table1[[#This Row],[cancellation hour rounded]],24),"not cancelled")</f>
        <v>12</v>
      </c>
      <c r="K7097" s="32">
        <f>1/Table1[[#This Row],[Duration (Time between doses '[in hours'])]]</f>
        <v>8.3333333333333329E-2</v>
      </c>
      <c r="L7097" s="33">
        <f>Table1[[#This Row],[number doses per hour]]*INDEX(Table2[price per dose],Table1[[#This Row],[Drug ID]])</f>
        <v>0.56619444444444444</v>
      </c>
      <c r="M7097" s="11" t="b">
        <f>AND(Table1[[#This Row],[hour of cancellation 0 to 23]]&gt;=0,Table1[[#This Row],[hour of cancellation 0 to 23]]&lt;=23)</f>
        <v>1</v>
      </c>
    </row>
    <row r="7098" spans="1:13" x14ac:dyDescent="0.3">
      <c r="A7098" s="1">
        <v>7097</v>
      </c>
      <c r="B7098" s="1">
        <v>1</v>
      </c>
      <c r="C7098" s="2">
        <v>41223.03374375109</v>
      </c>
      <c r="D7098" s="2">
        <v>41283.033333333333</v>
      </c>
      <c r="E7098" s="1">
        <v>8</v>
      </c>
      <c r="F7098" s="2">
        <v>41224.377611610253</v>
      </c>
      <c r="G7098" s="1">
        <v>0</v>
      </c>
      <c r="H7098" s="32">
        <f>IFERROR(HOUR(Table1[[#This Row],[Cancel Date/time]])+MINUTE(Table1[[#This Row],[Cancel Date/time]])/60,"not cancelled")</f>
        <v>9.0500000000000007</v>
      </c>
      <c r="I7098" s="47">
        <f>IFERROR(ROUND(Table1[[#This Row],[cancellation time decimal]],0),"not cancelled")</f>
        <v>9</v>
      </c>
      <c r="J7098" s="10">
        <f>IFERROR(MOD(Table1[[#This Row],[cancellation hour rounded]],24),"not cancelled")</f>
        <v>9</v>
      </c>
      <c r="K7098" s="32">
        <f>1/Table1[[#This Row],[Duration (Time between doses '[in hours'])]]</f>
        <v>0.125</v>
      </c>
      <c r="L7098" s="33">
        <f>Table1[[#This Row],[number doses per hour]]*INDEX(Table2[price per dose],Table1[[#This Row],[Drug ID]])</f>
        <v>0.84929166666666667</v>
      </c>
      <c r="M7098" s="11" t="b">
        <f>AND(Table1[[#This Row],[hour of cancellation 0 to 23]]&gt;=0,Table1[[#This Row],[hour of cancellation 0 to 23]]&lt;=23)</f>
        <v>1</v>
      </c>
    </row>
    <row r="7099" spans="1:13" x14ac:dyDescent="0.3">
      <c r="A7099" s="1">
        <v>7098</v>
      </c>
      <c r="B7099" s="1">
        <v>5</v>
      </c>
      <c r="C7099" s="2">
        <v>41223.156159943101</v>
      </c>
      <c r="D7099" s="2">
        <v>41283.155555555553</v>
      </c>
      <c r="E7099" s="1">
        <v>24</v>
      </c>
      <c r="F7099" s="2">
        <v>41227.500065782871</v>
      </c>
      <c r="G7099" s="1">
        <v>0</v>
      </c>
      <c r="H7099" s="32">
        <f>IFERROR(HOUR(Table1[[#This Row],[Cancel Date/time]])+MINUTE(Table1[[#This Row],[Cancel Date/time]])/60,"not cancelled")</f>
        <v>12</v>
      </c>
      <c r="I7099" s="47">
        <f>IFERROR(ROUND(Table1[[#This Row],[cancellation time decimal]],0),"not cancelled")</f>
        <v>12</v>
      </c>
      <c r="J7099" s="10">
        <f>IFERROR(MOD(Table1[[#This Row],[cancellation hour rounded]],24),"not cancelled")</f>
        <v>12</v>
      </c>
      <c r="K7099" s="32">
        <f>1/Table1[[#This Row],[Duration (Time between doses '[in hours'])]]</f>
        <v>4.1666666666666664E-2</v>
      </c>
      <c r="L7099" s="33">
        <f>Table1[[#This Row],[number doses per hour]]*INDEX(Table2[price per dose],Table1[[#This Row],[Drug ID]])</f>
        <v>0.2815833333333333</v>
      </c>
      <c r="M7099" s="11" t="b">
        <f>AND(Table1[[#This Row],[hour of cancellation 0 to 23]]&gt;=0,Table1[[#This Row],[hour of cancellation 0 to 23]]&lt;=23)</f>
        <v>1</v>
      </c>
    </row>
    <row r="7100" spans="1:13" x14ac:dyDescent="0.3">
      <c r="A7100" s="1">
        <v>7099</v>
      </c>
      <c r="B7100" s="1">
        <v>10</v>
      </c>
      <c r="C7100" s="2">
        <v>41223.252151391549</v>
      </c>
      <c r="D7100" s="2">
        <v>41283.252083333333</v>
      </c>
      <c r="E7100" s="1">
        <v>1</v>
      </c>
      <c r="F7100" s="2">
        <v>41230.328605140669</v>
      </c>
      <c r="G7100" s="1">
        <v>0</v>
      </c>
      <c r="H7100" s="32">
        <f>IFERROR(HOUR(Table1[[#This Row],[Cancel Date/time]])+MINUTE(Table1[[#This Row],[Cancel Date/time]])/60,"not cancelled")</f>
        <v>7.8833333333333329</v>
      </c>
      <c r="I7100" s="47">
        <f>IFERROR(ROUND(Table1[[#This Row],[cancellation time decimal]],0),"not cancelled")</f>
        <v>8</v>
      </c>
      <c r="J7100" s="10">
        <f>IFERROR(MOD(Table1[[#This Row],[cancellation hour rounded]],24),"not cancelled")</f>
        <v>8</v>
      </c>
      <c r="K7100" s="32">
        <f>1/Table1[[#This Row],[Duration (Time between doses '[in hours'])]]</f>
        <v>1</v>
      </c>
      <c r="L7100" s="33">
        <f>Table1[[#This Row],[number doses per hour]]*INDEX(Table2[price per dose],Table1[[#This Row],[Drug ID]])</f>
        <v>2.5716000000000001</v>
      </c>
      <c r="M7100" s="11" t="b">
        <f>AND(Table1[[#This Row],[hour of cancellation 0 to 23]]&gt;=0,Table1[[#This Row],[hour of cancellation 0 to 23]]&lt;=23)</f>
        <v>1</v>
      </c>
    </row>
    <row r="7101" spans="1:13" x14ac:dyDescent="0.3">
      <c r="A7101" s="1">
        <v>7100</v>
      </c>
      <c r="B7101" s="1">
        <v>1</v>
      </c>
      <c r="C7101" s="2">
        <v>41223.295016544034</v>
      </c>
      <c r="D7101" s="2">
        <v>41283.294444444444</v>
      </c>
      <c r="E7101" s="1">
        <v>8</v>
      </c>
      <c r="F7101" s="2">
        <v>41223.893265433231</v>
      </c>
      <c r="G7101" s="1">
        <v>0</v>
      </c>
      <c r="H7101" s="32">
        <f>IFERROR(HOUR(Table1[[#This Row],[Cancel Date/time]])+MINUTE(Table1[[#This Row],[Cancel Date/time]])/60,"not cancelled")</f>
        <v>21.433333333333334</v>
      </c>
      <c r="I7101" s="47">
        <f>IFERROR(ROUND(Table1[[#This Row],[cancellation time decimal]],0),"not cancelled")</f>
        <v>21</v>
      </c>
      <c r="J7101" s="10">
        <f>IFERROR(MOD(Table1[[#This Row],[cancellation hour rounded]],24),"not cancelled")</f>
        <v>21</v>
      </c>
      <c r="K7101" s="32">
        <f>1/Table1[[#This Row],[Duration (Time between doses '[in hours'])]]</f>
        <v>0.125</v>
      </c>
      <c r="L7101" s="33">
        <f>Table1[[#This Row],[number doses per hour]]*INDEX(Table2[price per dose],Table1[[#This Row],[Drug ID]])</f>
        <v>0.84929166666666667</v>
      </c>
      <c r="M7101" s="11" t="b">
        <f>AND(Table1[[#This Row],[hour of cancellation 0 to 23]]&gt;=0,Table1[[#This Row],[hour of cancellation 0 to 23]]&lt;=23)</f>
        <v>1</v>
      </c>
    </row>
    <row r="7102" spans="1:13" x14ac:dyDescent="0.3">
      <c r="A7102" s="1">
        <v>7101</v>
      </c>
      <c r="B7102" s="1">
        <v>3</v>
      </c>
      <c r="C7102" s="2">
        <v>41223.366776019371</v>
      </c>
      <c r="D7102" s="2">
        <v>41283.366666666669</v>
      </c>
      <c r="E7102" s="1">
        <v>24</v>
      </c>
      <c r="F7102" s="2">
        <v>41225.717557288233</v>
      </c>
      <c r="G7102" s="1">
        <v>0</v>
      </c>
      <c r="H7102" s="32">
        <f>IFERROR(HOUR(Table1[[#This Row],[Cancel Date/time]])+MINUTE(Table1[[#This Row],[Cancel Date/time]])/60,"not cancelled")</f>
        <v>17.216666666666665</v>
      </c>
      <c r="I7102" s="47">
        <f>IFERROR(ROUND(Table1[[#This Row],[cancellation time decimal]],0),"not cancelled")</f>
        <v>17</v>
      </c>
      <c r="J7102" s="10">
        <f>IFERROR(MOD(Table1[[#This Row],[cancellation hour rounded]],24),"not cancelled")</f>
        <v>17</v>
      </c>
      <c r="K7102" s="32">
        <f>1/Table1[[#This Row],[Duration (Time between doses '[in hours'])]]</f>
        <v>4.1666666666666664E-2</v>
      </c>
      <c r="L7102" s="33">
        <f>Table1[[#This Row],[number doses per hour]]*INDEX(Table2[price per dose],Table1[[#This Row],[Drug ID]])</f>
        <v>0.18133000000000002</v>
      </c>
      <c r="M7102" s="11" t="b">
        <f>AND(Table1[[#This Row],[hour of cancellation 0 to 23]]&gt;=0,Table1[[#This Row],[hour of cancellation 0 to 23]]&lt;=23)</f>
        <v>1</v>
      </c>
    </row>
    <row r="7103" spans="1:13" x14ac:dyDescent="0.3">
      <c r="A7103" s="1">
        <v>7102</v>
      </c>
      <c r="B7103" s="1">
        <v>6</v>
      </c>
      <c r="C7103" s="2">
        <v>41223.380196353675</v>
      </c>
      <c r="D7103" s="2">
        <v>41283.379861111112</v>
      </c>
      <c r="E7103" s="1">
        <v>24</v>
      </c>
      <c r="F7103" s="2">
        <v>41225.806848774875</v>
      </c>
      <c r="G7103" s="1">
        <v>0</v>
      </c>
      <c r="H7103" s="32">
        <f>IFERROR(HOUR(Table1[[#This Row],[Cancel Date/time]])+MINUTE(Table1[[#This Row],[Cancel Date/time]])/60,"not cancelled")</f>
        <v>19.350000000000001</v>
      </c>
      <c r="I7103" s="47">
        <f>IFERROR(ROUND(Table1[[#This Row],[cancellation time decimal]],0),"not cancelled")</f>
        <v>19</v>
      </c>
      <c r="J7103" s="10">
        <f>IFERROR(MOD(Table1[[#This Row],[cancellation hour rounded]],24),"not cancelled")</f>
        <v>19</v>
      </c>
      <c r="K7103" s="32">
        <f>1/Table1[[#This Row],[Duration (Time between doses '[in hours'])]]</f>
        <v>4.1666666666666664E-2</v>
      </c>
      <c r="L7103" s="33">
        <f>Table1[[#This Row],[number doses per hour]]*INDEX(Table2[price per dose],Table1[[#This Row],[Drug ID]])</f>
        <v>0.35218749999999999</v>
      </c>
      <c r="M7103" s="11" t="b">
        <f>AND(Table1[[#This Row],[hour of cancellation 0 to 23]]&gt;=0,Table1[[#This Row],[hour of cancellation 0 to 23]]&lt;=23)</f>
        <v>1</v>
      </c>
    </row>
    <row r="7104" spans="1:13" x14ac:dyDescent="0.3">
      <c r="A7104" s="1">
        <v>7103</v>
      </c>
      <c r="B7104" s="1">
        <v>9</v>
      </c>
      <c r="C7104" s="2">
        <v>41223.37854123889</v>
      </c>
      <c r="D7104" s="2">
        <v>41283.378472222219</v>
      </c>
      <c r="E7104" s="1">
        <v>5</v>
      </c>
      <c r="F7104" s="2">
        <v>41226.475243662324</v>
      </c>
      <c r="G7104" s="1">
        <v>0</v>
      </c>
      <c r="H7104" s="32">
        <f>IFERROR(HOUR(Table1[[#This Row],[Cancel Date/time]])+MINUTE(Table1[[#This Row],[Cancel Date/time]])/60,"not cancelled")</f>
        <v>11.4</v>
      </c>
      <c r="I7104" s="47">
        <f>IFERROR(ROUND(Table1[[#This Row],[cancellation time decimal]],0),"not cancelled")</f>
        <v>11</v>
      </c>
      <c r="J7104" s="10">
        <f>IFERROR(MOD(Table1[[#This Row],[cancellation hour rounded]],24),"not cancelled")</f>
        <v>11</v>
      </c>
      <c r="K7104" s="32">
        <f>1/Table1[[#This Row],[Duration (Time between doses '[in hours'])]]</f>
        <v>0.2</v>
      </c>
      <c r="L7104" s="33">
        <f>Table1[[#This Row],[number doses per hour]]*INDEX(Table2[price per dose],Table1[[#This Row],[Drug ID]])</f>
        <v>5.6740000000000004</v>
      </c>
      <c r="M7104" s="11" t="b">
        <f>AND(Table1[[#This Row],[hour of cancellation 0 to 23]]&gt;=0,Table1[[#This Row],[hour of cancellation 0 to 23]]&lt;=23)</f>
        <v>1</v>
      </c>
    </row>
    <row r="7105" spans="1:13" x14ac:dyDescent="0.3">
      <c r="A7105" s="1">
        <v>7104</v>
      </c>
      <c r="B7105" s="1">
        <v>6</v>
      </c>
      <c r="C7105" s="2">
        <v>41223.377561606256</v>
      </c>
      <c r="D7105" s="2">
        <v>41283.377083333333</v>
      </c>
      <c r="E7105" s="1">
        <v>24</v>
      </c>
      <c r="F7105" s="2">
        <v>41226.849124461376</v>
      </c>
      <c r="G7105" s="1">
        <v>0</v>
      </c>
      <c r="H7105" s="32">
        <f>IFERROR(HOUR(Table1[[#This Row],[Cancel Date/time]])+MINUTE(Table1[[#This Row],[Cancel Date/time]])/60,"not cancelled")</f>
        <v>20.366666666666667</v>
      </c>
      <c r="I7105" s="47">
        <f>IFERROR(ROUND(Table1[[#This Row],[cancellation time decimal]],0),"not cancelled")</f>
        <v>20</v>
      </c>
      <c r="J7105" s="10">
        <f>IFERROR(MOD(Table1[[#This Row],[cancellation hour rounded]],24),"not cancelled")</f>
        <v>20</v>
      </c>
      <c r="K7105" s="32">
        <f>1/Table1[[#This Row],[Duration (Time between doses '[in hours'])]]</f>
        <v>4.1666666666666664E-2</v>
      </c>
      <c r="L7105" s="33">
        <f>Table1[[#This Row],[number doses per hour]]*INDEX(Table2[price per dose],Table1[[#This Row],[Drug ID]])</f>
        <v>0.35218749999999999</v>
      </c>
      <c r="M7105" s="11" t="b">
        <f>AND(Table1[[#This Row],[hour of cancellation 0 to 23]]&gt;=0,Table1[[#This Row],[hour of cancellation 0 to 23]]&lt;=23)</f>
        <v>1</v>
      </c>
    </row>
    <row r="7106" spans="1:13" x14ac:dyDescent="0.3">
      <c r="A7106" s="1">
        <v>7105</v>
      </c>
      <c r="B7106" s="1">
        <v>4</v>
      </c>
      <c r="C7106" s="2">
        <v>41223.382850648544</v>
      </c>
      <c r="D7106" s="2">
        <v>41283.382638888892</v>
      </c>
      <c r="E7106" s="1">
        <v>12</v>
      </c>
      <c r="F7106" s="2">
        <v>41224.581222635243</v>
      </c>
      <c r="G7106" s="1">
        <v>0</v>
      </c>
      <c r="H7106" s="32">
        <f>IFERROR(HOUR(Table1[[#This Row],[Cancel Date/time]])+MINUTE(Table1[[#This Row],[Cancel Date/time]])/60,"not cancelled")</f>
        <v>13.933333333333334</v>
      </c>
      <c r="I7106" s="47">
        <f>IFERROR(ROUND(Table1[[#This Row],[cancellation time decimal]],0),"not cancelled")</f>
        <v>14</v>
      </c>
      <c r="J7106" s="10">
        <f>IFERROR(MOD(Table1[[#This Row],[cancellation hour rounded]],24),"not cancelled")</f>
        <v>14</v>
      </c>
      <c r="K7106" s="32">
        <f>1/Table1[[#This Row],[Duration (Time between doses '[in hours'])]]</f>
        <v>8.3333333333333329E-2</v>
      </c>
      <c r="L7106" s="33">
        <f>Table1[[#This Row],[number doses per hour]]*INDEX(Table2[price per dose],Table1[[#This Row],[Drug ID]])</f>
        <v>1.448055119047619</v>
      </c>
      <c r="M7106" s="11" t="b">
        <f>AND(Table1[[#This Row],[hour of cancellation 0 to 23]]&gt;=0,Table1[[#This Row],[hour of cancellation 0 to 23]]&lt;=23)</f>
        <v>1</v>
      </c>
    </row>
    <row r="7107" spans="1:13" x14ac:dyDescent="0.3">
      <c r="A7107" s="1">
        <v>7106</v>
      </c>
      <c r="B7107" s="1">
        <v>8</v>
      </c>
      <c r="C7107" s="2">
        <v>41223.394216670808</v>
      </c>
      <c r="D7107" s="2">
        <v>41283.393750000003</v>
      </c>
      <c r="E7107" s="1">
        <v>3</v>
      </c>
      <c r="F7107" s="2">
        <v>41227.465847330568</v>
      </c>
      <c r="G7107" s="1">
        <v>1</v>
      </c>
      <c r="H7107" s="32">
        <f>IFERROR(HOUR(Table1[[#This Row],[Cancel Date/time]])+MINUTE(Table1[[#This Row],[Cancel Date/time]])/60,"not cancelled")</f>
        <v>11.166666666666666</v>
      </c>
      <c r="I7107" s="47">
        <f>IFERROR(ROUND(Table1[[#This Row],[cancellation time decimal]],0),"not cancelled")</f>
        <v>11</v>
      </c>
      <c r="J7107" s="10">
        <f>IFERROR(MOD(Table1[[#This Row],[cancellation hour rounded]],24),"not cancelled")</f>
        <v>11</v>
      </c>
      <c r="K7107" s="32">
        <f>1/Table1[[#This Row],[Duration (Time between doses '[in hours'])]]</f>
        <v>0.33333333333333331</v>
      </c>
      <c r="L7107" s="33">
        <f>Table1[[#This Row],[number doses per hour]]*INDEX(Table2[price per dose],Table1[[#This Row],[Drug ID]])</f>
        <v>0.29998222222222221</v>
      </c>
      <c r="M7107" s="11" t="b">
        <f>AND(Table1[[#This Row],[hour of cancellation 0 to 23]]&gt;=0,Table1[[#This Row],[hour of cancellation 0 to 23]]&lt;=23)</f>
        <v>1</v>
      </c>
    </row>
    <row r="7108" spans="1:13" x14ac:dyDescent="0.3">
      <c r="A7108" s="1">
        <v>7107</v>
      </c>
      <c r="B7108" s="1">
        <v>3</v>
      </c>
      <c r="C7108" s="2">
        <v>41223.403822539396</v>
      </c>
      <c r="D7108" s="2">
        <v>41283.40347222222</v>
      </c>
      <c r="E7108" s="1">
        <v>24</v>
      </c>
      <c r="F7108" s="2">
        <v>41224.440245348807</v>
      </c>
      <c r="G7108" s="1">
        <v>0</v>
      </c>
      <c r="H7108" s="32">
        <f>IFERROR(HOUR(Table1[[#This Row],[Cancel Date/time]])+MINUTE(Table1[[#This Row],[Cancel Date/time]])/60,"not cancelled")</f>
        <v>10.55</v>
      </c>
      <c r="I7108" s="47">
        <f>IFERROR(ROUND(Table1[[#This Row],[cancellation time decimal]],0),"not cancelled")</f>
        <v>11</v>
      </c>
      <c r="J7108" s="10">
        <f>IFERROR(MOD(Table1[[#This Row],[cancellation hour rounded]],24),"not cancelled")</f>
        <v>11</v>
      </c>
      <c r="K7108" s="32">
        <f>1/Table1[[#This Row],[Duration (Time between doses '[in hours'])]]</f>
        <v>4.1666666666666664E-2</v>
      </c>
      <c r="L7108" s="33">
        <f>Table1[[#This Row],[number doses per hour]]*INDEX(Table2[price per dose],Table1[[#This Row],[Drug ID]])</f>
        <v>0.18133000000000002</v>
      </c>
      <c r="M7108" s="11" t="b">
        <f>AND(Table1[[#This Row],[hour of cancellation 0 to 23]]&gt;=0,Table1[[#This Row],[hour of cancellation 0 to 23]]&lt;=23)</f>
        <v>1</v>
      </c>
    </row>
    <row r="7109" spans="1:13" x14ac:dyDescent="0.3">
      <c r="A7109" s="1">
        <v>7108</v>
      </c>
      <c r="B7109" s="1">
        <v>4</v>
      </c>
      <c r="C7109" s="2">
        <v>41223.381407459798</v>
      </c>
      <c r="D7109" s="2">
        <v>41225.756249999999</v>
      </c>
      <c r="E7109" s="1">
        <v>12</v>
      </c>
      <c r="F7109" s="2">
        <v>41224.640482784525</v>
      </c>
      <c r="G7109" s="1">
        <v>0</v>
      </c>
      <c r="H7109" s="32">
        <f>IFERROR(HOUR(Table1[[#This Row],[Cancel Date/time]])+MINUTE(Table1[[#This Row],[Cancel Date/time]])/60,"not cancelled")</f>
        <v>15.366666666666667</v>
      </c>
      <c r="I7109" s="47">
        <f>IFERROR(ROUND(Table1[[#This Row],[cancellation time decimal]],0),"not cancelled")</f>
        <v>15</v>
      </c>
      <c r="J7109" s="10">
        <f>IFERROR(MOD(Table1[[#This Row],[cancellation hour rounded]],24),"not cancelled")</f>
        <v>15</v>
      </c>
      <c r="K7109" s="32">
        <f>1/Table1[[#This Row],[Duration (Time between doses '[in hours'])]]</f>
        <v>8.3333333333333329E-2</v>
      </c>
      <c r="L7109" s="33">
        <f>Table1[[#This Row],[number doses per hour]]*INDEX(Table2[price per dose],Table1[[#This Row],[Drug ID]])</f>
        <v>1.448055119047619</v>
      </c>
      <c r="M7109" s="11" t="b">
        <f>AND(Table1[[#This Row],[hour of cancellation 0 to 23]]&gt;=0,Table1[[#This Row],[hour of cancellation 0 to 23]]&lt;=23)</f>
        <v>1</v>
      </c>
    </row>
    <row r="7110" spans="1:13" x14ac:dyDescent="0.3">
      <c r="A7110" s="1">
        <v>7109</v>
      </c>
      <c r="B7110" s="1">
        <v>6</v>
      </c>
      <c r="C7110" s="2">
        <v>41223.475850698509</v>
      </c>
      <c r="D7110" s="2">
        <v>41283.475694444445</v>
      </c>
      <c r="E7110" s="1">
        <v>24</v>
      </c>
      <c r="F7110" s="2">
        <v>41229.726894735213</v>
      </c>
      <c r="G7110" s="1">
        <v>0</v>
      </c>
      <c r="H7110" s="32">
        <f>IFERROR(HOUR(Table1[[#This Row],[Cancel Date/time]])+MINUTE(Table1[[#This Row],[Cancel Date/time]])/60,"not cancelled")</f>
        <v>17.433333333333334</v>
      </c>
      <c r="I7110" s="47">
        <f>IFERROR(ROUND(Table1[[#This Row],[cancellation time decimal]],0),"not cancelled")</f>
        <v>17</v>
      </c>
      <c r="J7110" s="10">
        <f>IFERROR(MOD(Table1[[#This Row],[cancellation hour rounded]],24),"not cancelled")</f>
        <v>17</v>
      </c>
      <c r="K7110" s="32">
        <f>1/Table1[[#This Row],[Duration (Time between doses '[in hours'])]]</f>
        <v>4.1666666666666664E-2</v>
      </c>
      <c r="L7110" s="33">
        <f>Table1[[#This Row],[number doses per hour]]*INDEX(Table2[price per dose],Table1[[#This Row],[Drug ID]])</f>
        <v>0.35218749999999999</v>
      </c>
      <c r="M7110" s="11" t="b">
        <f>AND(Table1[[#This Row],[hour of cancellation 0 to 23]]&gt;=0,Table1[[#This Row],[hour of cancellation 0 to 23]]&lt;=23)</f>
        <v>1</v>
      </c>
    </row>
    <row r="7111" spans="1:13" x14ac:dyDescent="0.3">
      <c r="A7111" s="1">
        <v>7110</v>
      </c>
      <c r="B7111" s="1">
        <v>7</v>
      </c>
      <c r="C7111" s="2">
        <v>41223.48631078301</v>
      </c>
      <c r="D7111" s="2">
        <v>41283.486111111117</v>
      </c>
      <c r="E7111" s="1">
        <v>24</v>
      </c>
      <c r="F7111" s="2">
        <v>41236.454780869841</v>
      </c>
      <c r="G7111" s="1">
        <v>0</v>
      </c>
      <c r="H7111" s="32">
        <f>IFERROR(HOUR(Table1[[#This Row],[Cancel Date/time]])+MINUTE(Table1[[#This Row],[Cancel Date/time]])/60,"not cancelled")</f>
        <v>10.9</v>
      </c>
      <c r="I7111" s="47">
        <f>IFERROR(ROUND(Table1[[#This Row],[cancellation time decimal]],0),"not cancelled")</f>
        <v>11</v>
      </c>
      <c r="J7111" s="10">
        <f>IFERROR(MOD(Table1[[#This Row],[cancellation hour rounded]],24),"not cancelled")</f>
        <v>11</v>
      </c>
      <c r="K7111" s="32">
        <f>1/Table1[[#This Row],[Duration (Time between doses '[in hours'])]]</f>
        <v>4.1666666666666664E-2</v>
      </c>
      <c r="L7111" s="33">
        <f>Table1[[#This Row],[number doses per hour]]*INDEX(Table2[price per dose],Table1[[#This Row],[Drug ID]])</f>
        <v>1.2958049999999997</v>
      </c>
      <c r="M7111" s="11" t="b">
        <f>AND(Table1[[#This Row],[hour of cancellation 0 to 23]]&gt;=0,Table1[[#This Row],[hour of cancellation 0 to 23]]&lt;=23)</f>
        <v>1</v>
      </c>
    </row>
    <row r="7112" spans="1:13" x14ac:dyDescent="0.3">
      <c r="A7112" s="1">
        <v>7111</v>
      </c>
      <c r="B7112" s="1">
        <v>1</v>
      </c>
      <c r="C7112" s="2">
        <v>41223.497530887282</v>
      </c>
      <c r="D7112" s="2">
        <v>41283.497222222228</v>
      </c>
      <c r="E7112" s="1">
        <v>12</v>
      </c>
      <c r="F7112" s="2">
        <v>41224.386899279591</v>
      </c>
      <c r="G7112" s="1">
        <v>0</v>
      </c>
      <c r="H7112" s="32">
        <f>IFERROR(HOUR(Table1[[#This Row],[Cancel Date/time]])+MINUTE(Table1[[#This Row],[Cancel Date/time]])/60,"not cancelled")</f>
        <v>9.2833333333333332</v>
      </c>
      <c r="I7112" s="47">
        <f>IFERROR(ROUND(Table1[[#This Row],[cancellation time decimal]],0),"not cancelled")</f>
        <v>9</v>
      </c>
      <c r="J7112" s="10">
        <f>IFERROR(MOD(Table1[[#This Row],[cancellation hour rounded]],24),"not cancelled")</f>
        <v>9</v>
      </c>
      <c r="K7112" s="32">
        <f>1/Table1[[#This Row],[Duration (Time between doses '[in hours'])]]</f>
        <v>8.3333333333333329E-2</v>
      </c>
      <c r="L7112" s="33">
        <f>Table1[[#This Row],[number doses per hour]]*INDEX(Table2[price per dose],Table1[[#This Row],[Drug ID]])</f>
        <v>0.56619444444444444</v>
      </c>
      <c r="M7112" s="11" t="b">
        <f>AND(Table1[[#This Row],[hour of cancellation 0 to 23]]&gt;=0,Table1[[#This Row],[hour of cancellation 0 to 23]]&lt;=23)</f>
        <v>1</v>
      </c>
    </row>
    <row r="7113" spans="1:13" x14ac:dyDescent="0.3">
      <c r="A7113" s="1">
        <v>7112</v>
      </c>
      <c r="B7113" s="1">
        <v>2</v>
      </c>
      <c r="C7113" s="2">
        <v>41223.471886320549</v>
      </c>
      <c r="D7113" s="2">
        <v>41283.47152777778</v>
      </c>
      <c r="E7113" s="1">
        <v>10</v>
      </c>
      <c r="F7113" s="2">
        <v>41224.336192436305</v>
      </c>
      <c r="G7113" s="1">
        <v>0</v>
      </c>
      <c r="H7113" s="32">
        <f>IFERROR(HOUR(Table1[[#This Row],[Cancel Date/time]])+MINUTE(Table1[[#This Row],[Cancel Date/time]])/60,"not cancelled")</f>
        <v>8.0666666666666664</v>
      </c>
      <c r="I7113" s="47">
        <f>IFERROR(ROUND(Table1[[#This Row],[cancellation time decimal]],0),"not cancelled")</f>
        <v>8</v>
      </c>
      <c r="J7113" s="10">
        <f>IFERROR(MOD(Table1[[#This Row],[cancellation hour rounded]],24),"not cancelled")</f>
        <v>8</v>
      </c>
      <c r="K7113" s="32">
        <f>1/Table1[[#This Row],[Duration (Time between doses '[in hours'])]]</f>
        <v>0.1</v>
      </c>
      <c r="L7113" s="33">
        <f>Table1[[#This Row],[number doses per hour]]*INDEX(Table2[price per dose],Table1[[#This Row],[Drug ID]])</f>
        <v>0.84959999999999969</v>
      </c>
      <c r="M7113" s="11" t="b">
        <f>AND(Table1[[#This Row],[hour of cancellation 0 to 23]]&gt;=0,Table1[[#This Row],[hour of cancellation 0 to 23]]&lt;=23)</f>
        <v>1</v>
      </c>
    </row>
    <row r="7114" spans="1:13" x14ac:dyDescent="0.3">
      <c r="A7114" s="1">
        <v>7113</v>
      </c>
      <c r="B7114" s="1">
        <v>1</v>
      </c>
      <c r="C7114" s="2">
        <v>41223.667132244824</v>
      </c>
      <c r="D7114" s="2">
        <v>41283.666666666664</v>
      </c>
      <c r="E7114" s="1">
        <v>8</v>
      </c>
      <c r="F7114" s="2">
        <v>41223.777965934001</v>
      </c>
      <c r="G7114" s="1">
        <v>0</v>
      </c>
      <c r="H7114" s="32">
        <f>IFERROR(HOUR(Table1[[#This Row],[Cancel Date/time]])+MINUTE(Table1[[#This Row],[Cancel Date/time]])/60,"not cancelled")</f>
        <v>18.666666666666668</v>
      </c>
      <c r="I7114" s="47">
        <f>IFERROR(ROUND(Table1[[#This Row],[cancellation time decimal]],0),"not cancelled")</f>
        <v>19</v>
      </c>
      <c r="J7114" s="10">
        <f>IFERROR(MOD(Table1[[#This Row],[cancellation hour rounded]],24),"not cancelled")</f>
        <v>19</v>
      </c>
      <c r="K7114" s="32">
        <f>1/Table1[[#This Row],[Duration (Time between doses '[in hours'])]]</f>
        <v>0.125</v>
      </c>
      <c r="L7114" s="33">
        <f>Table1[[#This Row],[number doses per hour]]*INDEX(Table2[price per dose],Table1[[#This Row],[Drug ID]])</f>
        <v>0.84929166666666667</v>
      </c>
      <c r="M7114" s="11" t="b">
        <f>AND(Table1[[#This Row],[hour of cancellation 0 to 23]]&gt;=0,Table1[[#This Row],[hour of cancellation 0 to 23]]&lt;=23)</f>
        <v>1</v>
      </c>
    </row>
    <row r="7115" spans="1:13" hidden="1" x14ac:dyDescent="0.3">
      <c r="A7115" s="1">
        <v>7114</v>
      </c>
      <c r="B7115" s="1">
        <v>1</v>
      </c>
      <c r="C7115" s="2">
        <v>41223.730661856513</v>
      </c>
      <c r="D7115" s="2">
        <v>41226.230105633964</v>
      </c>
      <c r="E7115" s="1">
        <v>12</v>
      </c>
      <c r="F7115" s="2" t="s">
        <v>5</v>
      </c>
      <c r="G7115" s="1">
        <v>0</v>
      </c>
      <c r="H7115" s="32" t="str">
        <f>IFERROR(HOUR(Table1[[#This Row],[Cancel Date/time]])+MINUTE(Table1[[#This Row],[Cancel Date/time]])/60,"not cancelled")</f>
        <v>not cancelled</v>
      </c>
      <c r="I7115" s="47" t="str">
        <f>IFERROR(ROUND(Table1[[#This Row],[cancellation time decimal]],0),"not cancelled")</f>
        <v>not cancelled</v>
      </c>
      <c r="J7115" s="10" t="str">
        <f>IFERROR(MOD(Table1[[#This Row],[cancellation hour rounded]],24),"not cancelled")</f>
        <v>not cancelled</v>
      </c>
      <c r="K7115" s="32">
        <f>1/Table1[[#This Row],[Duration (Time between doses '[in hours'])]]</f>
        <v>8.3333333333333329E-2</v>
      </c>
      <c r="L7115" s="33">
        <f>Table1[[#This Row],[number doses per hour]]*INDEX(Table2[price per dose],Table1[[#This Row],[Drug ID]])</f>
        <v>0.56619444444444444</v>
      </c>
      <c r="M7115" s="11" t="b">
        <f>AND(Table1[[#This Row],[hour of cancellation 0 to 23]]&gt;=0,Table1[[#This Row],[hour of cancellation 0 to 23]]&lt;=23)</f>
        <v>0</v>
      </c>
    </row>
    <row r="7116" spans="1:13" hidden="1" x14ac:dyDescent="0.3">
      <c r="A7116" s="1">
        <v>7115</v>
      </c>
      <c r="B7116" s="1">
        <v>2</v>
      </c>
      <c r="C7116" s="2">
        <v>41223.708846822541</v>
      </c>
      <c r="D7116" s="2">
        <v>41225.791736402731</v>
      </c>
      <c r="E7116" s="1">
        <v>10</v>
      </c>
      <c r="F7116" s="2" t="s">
        <v>5</v>
      </c>
      <c r="G7116" s="1">
        <v>0</v>
      </c>
      <c r="H7116" s="32" t="str">
        <f>IFERROR(HOUR(Table1[[#This Row],[Cancel Date/time]])+MINUTE(Table1[[#This Row],[Cancel Date/time]])/60,"not cancelled")</f>
        <v>not cancelled</v>
      </c>
      <c r="I7116" s="47" t="str">
        <f>IFERROR(ROUND(Table1[[#This Row],[cancellation time decimal]],0),"not cancelled")</f>
        <v>not cancelled</v>
      </c>
      <c r="J7116" s="10" t="str">
        <f>IFERROR(MOD(Table1[[#This Row],[cancellation hour rounded]],24),"not cancelled")</f>
        <v>not cancelled</v>
      </c>
      <c r="K7116" s="32">
        <f>1/Table1[[#This Row],[Duration (Time between doses '[in hours'])]]</f>
        <v>0.1</v>
      </c>
      <c r="L7116" s="33">
        <f>Table1[[#This Row],[number doses per hour]]*INDEX(Table2[price per dose],Table1[[#This Row],[Drug ID]])</f>
        <v>0.84959999999999969</v>
      </c>
      <c r="M7116" s="11" t="b">
        <f>AND(Table1[[#This Row],[hour of cancellation 0 to 23]]&gt;=0,Table1[[#This Row],[hour of cancellation 0 to 23]]&lt;=23)</f>
        <v>0</v>
      </c>
    </row>
    <row r="7117" spans="1:13" x14ac:dyDescent="0.3">
      <c r="A7117" s="1">
        <v>7116</v>
      </c>
      <c r="B7117" s="1">
        <v>7</v>
      </c>
      <c r="C7117" s="2">
        <v>41223.759110801388</v>
      </c>
      <c r="D7117" s="2">
        <v>41283.759027777778</v>
      </c>
      <c r="E7117" s="1">
        <v>24</v>
      </c>
      <c r="F7117" s="2">
        <v>41228.433146395364</v>
      </c>
      <c r="G7117" s="1">
        <v>0</v>
      </c>
      <c r="H7117" s="32">
        <f>IFERROR(HOUR(Table1[[#This Row],[Cancel Date/time]])+MINUTE(Table1[[#This Row],[Cancel Date/time]])/60,"not cancelled")</f>
        <v>10.383333333333333</v>
      </c>
      <c r="I7117" s="47">
        <f>IFERROR(ROUND(Table1[[#This Row],[cancellation time decimal]],0),"not cancelled")</f>
        <v>10</v>
      </c>
      <c r="J7117" s="10">
        <f>IFERROR(MOD(Table1[[#This Row],[cancellation hour rounded]],24),"not cancelled")</f>
        <v>10</v>
      </c>
      <c r="K7117" s="32">
        <f>1/Table1[[#This Row],[Duration (Time between doses '[in hours'])]]</f>
        <v>4.1666666666666664E-2</v>
      </c>
      <c r="L7117" s="33">
        <f>Table1[[#This Row],[number doses per hour]]*INDEX(Table2[price per dose],Table1[[#This Row],[Drug ID]])</f>
        <v>1.2958049999999997</v>
      </c>
      <c r="M7117" s="11" t="b">
        <f>AND(Table1[[#This Row],[hour of cancellation 0 to 23]]&gt;=0,Table1[[#This Row],[hour of cancellation 0 to 23]]&lt;=23)</f>
        <v>1</v>
      </c>
    </row>
    <row r="7118" spans="1:13" x14ac:dyDescent="0.3">
      <c r="A7118" s="1">
        <v>7117</v>
      </c>
      <c r="B7118" s="1">
        <v>3</v>
      </c>
      <c r="C7118" s="2">
        <v>41223.786171491935</v>
      </c>
      <c r="D7118" s="2">
        <v>41283.786111111112</v>
      </c>
      <c r="E7118" s="1">
        <v>24</v>
      </c>
      <c r="F7118" s="2">
        <v>41225.592468615308</v>
      </c>
      <c r="G7118" s="1">
        <v>0</v>
      </c>
      <c r="H7118" s="32">
        <f>IFERROR(HOUR(Table1[[#This Row],[Cancel Date/time]])+MINUTE(Table1[[#This Row],[Cancel Date/time]])/60,"not cancelled")</f>
        <v>14.216666666666667</v>
      </c>
      <c r="I7118" s="47">
        <f>IFERROR(ROUND(Table1[[#This Row],[cancellation time decimal]],0),"not cancelled")</f>
        <v>14</v>
      </c>
      <c r="J7118" s="10">
        <f>IFERROR(MOD(Table1[[#This Row],[cancellation hour rounded]],24),"not cancelled")</f>
        <v>14</v>
      </c>
      <c r="K7118" s="32">
        <f>1/Table1[[#This Row],[Duration (Time between doses '[in hours'])]]</f>
        <v>4.1666666666666664E-2</v>
      </c>
      <c r="L7118" s="33">
        <f>Table1[[#This Row],[number doses per hour]]*INDEX(Table2[price per dose],Table1[[#This Row],[Drug ID]])</f>
        <v>0.18133000000000002</v>
      </c>
      <c r="M7118" s="11" t="b">
        <f>AND(Table1[[#This Row],[hour of cancellation 0 to 23]]&gt;=0,Table1[[#This Row],[hour of cancellation 0 to 23]]&lt;=23)</f>
        <v>1</v>
      </c>
    </row>
    <row r="7119" spans="1:13" x14ac:dyDescent="0.3">
      <c r="A7119" s="1">
        <v>7118</v>
      </c>
      <c r="B7119" s="1">
        <v>3</v>
      </c>
      <c r="C7119" s="2">
        <v>41223.752015577891</v>
      </c>
      <c r="D7119" s="2">
        <v>41283.751388888886</v>
      </c>
      <c r="E7119" s="1">
        <v>24</v>
      </c>
      <c r="F7119" s="2">
        <v>41225.96026181004</v>
      </c>
      <c r="G7119" s="1">
        <v>0</v>
      </c>
      <c r="H7119" s="32">
        <f>IFERROR(HOUR(Table1[[#This Row],[Cancel Date/time]])+MINUTE(Table1[[#This Row],[Cancel Date/time]])/60,"not cancelled")</f>
        <v>23.033333333333335</v>
      </c>
      <c r="I7119" s="47">
        <f>IFERROR(ROUND(Table1[[#This Row],[cancellation time decimal]],0),"not cancelled")</f>
        <v>23</v>
      </c>
      <c r="J7119" s="10">
        <f>IFERROR(MOD(Table1[[#This Row],[cancellation hour rounded]],24),"not cancelled")</f>
        <v>23</v>
      </c>
      <c r="K7119" s="32">
        <f>1/Table1[[#This Row],[Duration (Time between doses '[in hours'])]]</f>
        <v>4.1666666666666664E-2</v>
      </c>
      <c r="L7119" s="33">
        <f>Table1[[#This Row],[number doses per hour]]*INDEX(Table2[price per dose],Table1[[#This Row],[Drug ID]])</f>
        <v>0.18133000000000002</v>
      </c>
      <c r="M7119" s="11" t="b">
        <f>AND(Table1[[#This Row],[hour of cancellation 0 to 23]]&gt;=0,Table1[[#This Row],[hour of cancellation 0 to 23]]&lt;=23)</f>
        <v>1</v>
      </c>
    </row>
    <row r="7120" spans="1:13" hidden="1" x14ac:dyDescent="0.3">
      <c r="A7120" s="1">
        <v>7119</v>
      </c>
      <c r="B7120" s="1">
        <v>1</v>
      </c>
      <c r="C7120" s="2">
        <v>41223.83460874603</v>
      </c>
      <c r="D7120" s="2">
        <v>41226.292502197866</v>
      </c>
      <c r="E7120" s="1">
        <v>12</v>
      </c>
      <c r="F7120" s="2" t="s">
        <v>5</v>
      </c>
      <c r="G7120" s="1">
        <v>0</v>
      </c>
      <c r="H7120" s="32" t="str">
        <f>IFERROR(HOUR(Table1[[#This Row],[Cancel Date/time]])+MINUTE(Table1[[#This Row],[Cancel Date/time]])/60,"not cancelled")</f>
        <v>not cancelled</v>
      </c>
      <c r="I7120" s="47" t="str">
        <f>IFERROR(ROUND(Table1[[#This Row],[cancellation time decimal]],0),"not cancelled")</f>
        <v>not cancelled</v>
      </c>
      <c r="J7120" s="10" t="str">
        <f>IFERROR(MOD(Table1[[#This Row],[cancellation hour rounded]],24),"not cancelled")</f>
        <v>not cancelled</v>
      </c>
      <c r="K7120" s="32">
        <f>1/Table1[[#This Row],[Duration (Time between doses '[in hours'])]]</f>
        <v>8.3333333333333329E-2</v>
      </c>
      <c r="L7120" s="33">
        <f>Table1[[#This Row],[number doses per hour]]*INDEX(Table2[price per dose],Table1[[#This Row],[Drug ID]])</f>
        <v>0.56619444444444444</v>
      </c>
      <c r="M7120" s="11" t="b">
        <f>AND(Table1[[#This Row],[hour of cancellation 0 to 23]]&gt;=0,Table1[[#This Row],[hour of cancellation 0 to 23]]&lt;=23)</f>
        <v>0</v>
      </c>
    </row>
    <row r="7121" spans="1:13" x14ac:dyDescent="0.3">
      <c r="A7121" s="1">
        <v>7120</v>
      </c>
      <c r="B7121" s="1">
        <v>3</v>
      </c>
      <c r="C7121" s="2">
        <v>41223.895726937699</v>
      </c>
      <c r="D7121" s="2">
        <v>41283.895138888889</v>
      </c>
      <c r="E7121" s="1">
        <v>24</v>
      </c>
      <c r="F7121" s="2">
        <v>41225.583351886271</v>
      </c>
      <c r="G7121" s="1">
        <v>0</v>
      </c>
      <c r="H7121" s="32">
        <f>IFERROR(HOUR(Table1[[#This Row],[Cancel Date/time]])+MINUTE(Table1[[#This Row],[Cancel Date/time]])/60,"not cancelled")</f>
        <v>14</v>
      </c>
      <c r="I7121" s="47">
        <f>IFERROR(ROUND(Table1[[#This Row],[cancellation time decimal]],0),"not cancelled")</f>
        <v>14</v>
      </c>
      <c r="J7121" s="10">
        <f>IFERROR(MOD(Table1[[#This Row],[cancellation hour rounded]],24),"not cancelled")</f>
        <v>14</v>
      </c>
      <c r="K7121" s="32">
        <f>1/Table1[[#This Row],[Duration (Time between doses '[in hours'])]]</f>
        <v>4.1666666666666664E-2</v>
      </c>
      <c r="L7121" s="33">
        <f>Table1[[#This Row],[number doses per hour]]*INDEX(Table2[price per dose],Table1[[#This Row],[Drug ID]])</f>
        <v>0.18133000000000002</v>
      </c>
      <c r="M7121" s="11" t="b">
        <f>AND(Table1[[#This Row],[hour of cancellation 0 to 23]]&gt;=0,Table1[[#This Row],[hour of cancellation 0 to 23]]&lt;=23)</f>
        <v>1</v>
      </c>
    </row>
    <row r="7122" spans="1:13" hidden="1" x14ac:dyDescent="0.3">
      <c r="A7122" s="1">
        <v>7121</v>
      </c>
      <c r="B7122" s="1">
        <v>4</v>
      </c>
      <c r="C7122" s="2">
        <v>41223.890549933705</v>
      </c>
      <c r="D7122" s="2">
        <v>41228.556870015855</v>
      </c>
      <c r="E7122" s="1">
        <v>12</v>
      </c>
      <c r="F7122" s="2" t="s">
        <v>5</v>
      </c>
      <c r="G7122" s="1">
        <v>0</v>
      </c>
      <c r="H7122" s="32" t="str">
        <f>IFERROR(HOUR(Table1[[#This Row],[Cancel Date/time]])+MINUTE(Table1[[#This Row],[Cancel Date/time]])/60,"not cancelled")</f>
        <v>not cancelled</v>
      </c>
      <c r="I7122" s="47" t="str">
        <f>IFERROR(ROUND(Table1[[#This Row],[cancellation time decimal]],0),"not cancelled")</f>
        <v>not cancelled</v>
      </c>
      <c r="J7122" s="10" t="str">
        <f>IFERROR(MOD(Table1[[#This Row],[cancellation hour rounded]],24),"not cancelled")</f>
        <v>not cancelled</v>
      </c>
      <c r="K7122" s="32">
        <f>1/Table1[[#This Row],[Duration (Time between doses '[in hours'])]]</f>
        <v>8.3333333333333329E-2</v>
      </c>
      <c r="L7122" s="33">
        <f>Table1[[#This Row],[number doses per hour]]*INDEX(Table2[price per dose],Table1[[#This Row],[Drug ID]])</f>
        <v>1.448055119047619</v>
      </c>
      <c r="M7122" s="11" t="b">
        <f>AND(Table1[[#This Row],[hour of cancellation 0 to 23]]&gt;=0,Table1[[#This Row],[hour of cancellation 0 to 23]]&lt;=23)</f>
        <v>0</v>
      </c>
    </row>
    <row r="7123" spans="1:13" hidden="1" x14ac:dyDescent="0.3">
      <c r="A7123" s="1">
        <v>7122</v>
      </c>
      <c r="B7123" s="1">
        <v>6</v>
      </c>
      <c r="C7123" s="2">
        <v>41223.922279286206</v>
      </c>
      <c r="D7123" s="2">
        <v>41226.005555555559</v>
      </c>
      <c r="E7123" s="1">
        <v>24</v>
      </c>
      <c r="F7123" s="2" t="s">
        <v>5</v>
      </c>
      <c r="G7123" s="1">
        <v>0</v>
      </c>
      <c r="H7123" s="32" t="str">
        <f>IFERROR(HOUR(Table1[[#This Row],[Cancel Date/time]])+MINUTE(Table1[[#This Row],[Cancel Date/time]])/60,"not cancelled")</f>
        <v>not cancelled</v>
      </c>
      <c r="I7123" s="47" t="str">
        <f>IFERROR(ROUND(Table1[[#This Row],[cancellation time decimal]],0),"not cancelled")</f>
        <v>not cancelled</v>
      </c>
      <c r="J7123" s="10" t="str">
        <f>IFERROR(MOD(Table1[[#This Row],[cancellation hour rounded]],24),"not cancelled")</f>
        <v>not cancelled</v>
      </c>
      <c r="K7123" s="32">
        <f>1/Table1[[#This Row],[Duration (Time between doses '[in hours'])]]</f>
        <v>4.1666666666666664E-2</v>
      </c>
      <c r="L7123" s="33">
        <f>Table1[[#This Row],[number doses per hour]]*INDEX(Table2[price per dose],Table1[[#This Row],[Drug ID]])</f>
        <v>0.35218749999999999</v>
      </c>
      <c r="M7123" s="11" t="b">
        <f>AND(Table1[[#This Row],[hour of cancellation 0 to 23]]&gt;=0,Table1[[#This Row],[hour of cancellation 0 to 23]]&lt;=23)</f>
        <v>0</v>
      </c>
    </row>
    <row r="7124" spans="1:13" x14ac:dyDescent="0.3">
      <c r="A7124" s="1">
        <v>7123</v>
      </c>
      <c r="B7124" s="1">
        <v>1</v>
      </c>
      <c r="C7124" s="2">
        <v>41224.022407256802</v>
      </c>
      <c r="D7124" s="2">
        <v>41284.022222222222</v>
      </c>
      <c r="E7124" s="1">
        <v>8</v>
      </c>
      <c r="F7124" s="2">
        <v>41225.377724435639</v>
      </c>
      <c r="G7124" s="1">
        <v>0</v>
      </c>
      <c r="H7124" s="32">
        <f>IFERROR(HOUR(Table1[[#This Row],[Cancel Date/time]])+MINUTE(Table1[[#This Row],[Cancel Date/time]])/60,"not cancelled")</f>
        <v>9.0500000000000007</v>
      </c>
      <c r="I7124" s="47">
        <f>IFERROR(ROUND(Table1[[#This Row],[cancellation time decimal]],0),"not cancelled")</f>
        <v>9</v>
      </c>
      <c r="J7124" s="10">
        <f>IFERROR(MOD(Table1[[#This Row],[cancellation hour rounded]],24),"not cancelled")</f>
        <v>9</v>
      </c>
      <c r="K7124" s="32">
        <f>1/Table1[[#This Row],[Duration (Time between doses '[in hours'])]]</f>
        <v>0.125</v>
      </c>
      <c r="L7124" s="33">
        <f>Table1[[#This Row],[number doses per hour]]*INDEX(Table2[price per dose],Table1[[#This Row],[Drug ID]])</f>
        <v>0.84929166666666667</v>
      </c>
      <c r="M7124" s="11" t="b">
        <f>AND(Table1[[#This Row],[hour of cancellation 0 to 23]]&gt;=0,Table1[[#This Row],[hour of cancellation 0 to 23]]&lt;=23)</f>
        <v>1</v>
      </c>
    </row>
    <row r="7125" spans="1:13" x14ac:dyDescent="0.3">
      <c r="A7125" s="1">
        <v>7124</v>
      </c>
      <c r="B7125" s="1">
        <v>3</v>
      </c>
      <c r="C7125" s="2">
        <v>41224.033265335449</v>
      </c>
      <c r="D7125" s="2">
        <v>41284.032638888886</v>
      </c>
      <c r="E7125" s="1">
        <v>24</v>
      </c>
      <c r="F7125" s="2">
        <v>41227.463033184329</v>
      </c>
      <c r="G7125" s="1">
        <v>0</v>
      </c>
      <c r="H7125" s="32">
        <f>IFERROR(HOUR(Table1[[#This Row],[Cancel Date/time]])+MINUTE(Table1[[#This Row],[Cancel Date/time]])/60,"not cancelled")</f>
        <v>11.1</v>
      </c>
      <c r="I7125" s="47">
        <f>IFERROR(ROUND(Table1[[#This Row],[cancellation time decimal]],0),"not cancelled")</f>
        <v>11</v>
      </c>
      <c r="J7125" s="10">
        <f>IFERROR(MOD(Table1[[#This Row],[cancellation hour rounded]],24),"not cancelled")</f>
        <v>11</v>
      </c>
      <c r="K7125" s="32">
        <f>1/Table1[[#This Row],[Duration (Time between doses '[in hours'])]]</f>
        <v>4.1666666666666664E-2</v>
      </c>
      <c r="L7125" s="33">
        <f>Table1[[#This Row],[number doses per hour]]*INDEX(Table2[price per dose],Table1[[#This Row],[Drug ID]])</f>
        <v>0.18133000000000002</v>
      </c>
      <c r="M7125" s="11" t="b">
        <f>AND(Table1[[#This Row],[hour of cancellation 0 to 23]]&gt;=0,Table1[[#This Row],[hour of cancellation 0 to 23]]&lt;=23)</f>
        <v>1</v>
      </c>
    </row>
    <row r="7126" spans="1:13" x14ac:dyDescent="0.3">
      <c r="A7126" s="1">
        <v>7125</v>
      </c>
      <c r="B7126" s="1">
        <v>2</v>
      </c>
      <c r="C7126" s="2">
        <v>41224.360841655252</v>
      </c>
      <c r="D7126" s="2">
        <v>41284.36041666667</v>
      </c>
      <c r="E7126" s="1">
        <v>10</v>
      </c>
      <c r="F7126" s="2">
        <v>41225.492777325482</v>
      </c>
      <c r="G7126" s="1">
        <v>0</v>
      </c>
      <c r="H7126" s="32">
        <f>IFERROR(HOUR(Table1[[#This Row],[Cancel Date/time]])+MINUTE(Table1[[#This Row],[Cancel Date/time]])/60,"not cancelled")</f>
        <v>11.816666666666666</v>
      </c>
      <c r="I7126" s="47">
        <f>IFERROR(ROUND(Table1[[#This Row],[cancellation time decimal]],0),"not cancelled")</f>
        <v>12</v>
      </c>
      <c r="J7126" s="10">
        <f>IFERROR(MOD(Table1[[#This Row],[cancellation hour rounded]],24),"not cancelled")</f>
        <v>12</v>
      </c>
      <c r="K7126" s="32">
        <f>1/Table1[[#This Row],[Duration (Time between doses '[in hours'])]]</f>
        <v>0.1</v>
      </c>
      <c r="L7126" s="33">
        <f>Table1[[#This Row],[number doses per hour]]*INDEX(Table2[price per dose],Table1[[#This Row],[Drug ID]])</f>
        <v>0.84959999999999969</v>
      </c>
      <c r="M7126" s="11" t="b">
        <f>AND(Table1[[#This Row],[hour of cancellation 0 to 23]]&gt;=0,Table1[[#This Row],[hour of cancellation 0 to 23]]&lt;=23)</f>
        <v>1</v>
      </c>
    </row>
    <row r="7127" spans="1:13" x14ac:dyDescent="0.3">
      <c r="A7127" s="1">
        <v>7126</v>
      </c>
      <c r="B7127" s="1">
        <v>3</v>
      </c>
      <c r="C7127" s="2">
        <v>41224.44836128896</v>
      </c>
      <c r="D7127" s="2">
        <v>41284.447916666664</v>
      </c>
      <c r="E7127" s="1">
        <v>24</v>
      </c>
      <c r="F7127" s="2">
        <v>41226.61805600259</v>
      </c>
      <c r="G7127" s="1">
        <v>0</v>
      </c>
      <c r="H7127" s="32">
        <f>IFERROR(HOUR(Table1[[#This Row],[Cancel Date/time]])+MINUTE(Table1[[#This Row],[Cancel Date/time]])/60,"not cancelled")</f>
        <v>14.833333333333334</v>
      </c>
      <c r="I7127" s="47">
        <f>IFERROR(ROUND(Table1[[#This Row],[cancellation time decimal]],0),"not cancelled")</f>
        <v>15</v>
      </c>
      <c r="J7127" s="10">
        <f>IFERROR(MOD(Table1[[#This Row],[cancellation hour rounded]],24),"not cancelled")</f>
        <v>15</v>
      </c>
      <c r="K7127" s="32">
        <f>1/Table1[[#This Row],[Duration (Time between doses '[in hours'])]]</f>
        <v>4.1666666666666664E-2</v>
      </c>
      <c r="L7127" s="33">
        <f>Table1[[#This Row],[number doses per hour]]*INDEX(Table2[price per dose],Table1[[#This Row],[Drug ID]])</f>
        <v>0.18133000000000002</v>
      </c>
      <c r="M7127" s="11" t="b">
        <f>AND(Table1[[#This Row],[hour of cancellation 0 to 23]]&gt;=0,Table1[[#This Row],[hour of cancellation 0 to 23]]&lt;=23)</f>
        <v>1</v>
      </c>
    </row>
    <row r="7128" spans="1:13" x14ac:dyDescent="0.3">
      <c r="A7128" s="1">
        <v>7127</v>
      </c>
      <c r="B7128" s="1">
        <v>4</v>
      </c>
      <c r="C7128" s="2">
        <v>41224.416687699311</v>
      </c>
      <c r="D7128" s="2">
        <v>41284.416666666664</v>
      </c>
      <c r="E7128" s="1">
        <v>12</v>
      </c>
      <c r="F7128" s="2">
        <v>41226.658596255569</v>
      </c>
      <c r="G7128" s="1">
        <v>0</v>
      </c>
      <c r="H7128" s="32">
        <f>IFERROR(HOUR(Table1[[#This Row],[Cancel Date/time]])+MINUTE(Table1[[#This Row],[Cancel Date/time]])/60,"not cancelled")</f>
        <v>15.8</v>
      </c>
      <c r="I7128" s="47">
        <f>IFERROR(ROUND(Table1[[#This Row],[cancellation time decimal]],0),"not cancelled")</f>
        <v>16</v>
      </c>
      <c r="J7128" s="10">
        <f>IFERROR(MOD(Table1[[#This Row],[cancellation hour rounded]],24),"not cancelled")</f>
        <v>16</v>
      </c>
      <c r="K7128" s="32">
        <f>1/Table1[[#This Row],[Duration (Time between doses '[in hours'])]]</f>
        <v>8.3333333333333329E-2</v>
      </c>
      <c r="L7128" s="33">
        <f>Table1[[#This Row],[number doses per hour]]*INDEX(Table2[price per dose],Table1[[#This Row],[Drug ID]])</f>
        <v>1.448055119047619</v>
      </c>
      <c r="M7128" s="11" t="b">
        <f>AND(Table1[[#This Row],[hour of cancellation 0 to 23]]&gt;=0,Table1[[#This Row],[hour of cancellation 0 to 23]]&lt;=23)</f>
        <v>1</v>
      </c>
    </row>
    <row r="7129" spans="1:13" hidden="1" x14ac:dyDescent="0.3">
      <c r="A7129" s="1">
        <v>7128</v>
      </c>
      <c r="B7129" s="1">
        <v>1</v>
      </c>
      <c r="C7129" s="2">
        <v>41224.551742673342</v>
      </c>
      <c r="D7129" s="2">
        <v>41227.218090025555</v>
      </c>
      <c r="E7129" s="1">
        <v>12</v>
      </c>
      <c r="F7129" s="2" t="s">
        <v>5</v>
      </c>
      <c r="G7129" s="1">
        <v>0</v>
      </c>
      <c r="H7129" s="32" t="str">
        <f>IFERROR(HOUR(Table1[[#This Row],[Cancel Date/time]])+MINUTE(Table1[[#This Row],[Cancel Date/time]])/60,"not cancelled")</f>
        <v>not cancelled</v>
      </c>
      <c r="I7129" s="47" t="str">
        <f>IFERROR(ROUND(Table1[[#This Row],[cancellation time decimal]],0),"not cancelled")</f>
        <v>not cancelled</v>
      </c>
      <c r="J7129" s="10" t="str">
        <f>IFERROR(MOD(Table1[[#This Row],[cancellation hour rounded]],24),"not cancelled")</f>
        <v>not cancelled</v>
      </c>
      <c r="K7129" s="32">
        <f>1/Table1[[#This Row],[Duration (Time between doses '[in hours'])]]</f>
        <v>8.3333333333333329E-2</v>
      </c>
      <c r="L7129" s="33">
        <f>Table1[[#This Row],[number doses per hour]]*INDEX(Table2[price per dose],Table1[[#This Row],[Drug ID]])</f>
        <v>0.56619444444444444</v>
      </c>
      <c r="M7129" s="11" t="b">
        <f>AND(Table1[[#This Row],[hour of cancellation 0 to 23]]&gt;=0,Table1[[#This Row],[hour of cancellation 0 to 23]]&lt;=23)</f>
        <v>0</v>
      </c>
    </row>
    <row r="7130" spans="1:13" x14ac:dyDescent="0.3">
      <c r="A7130" s="1">
        <v>7129</v>
      </c>
      <c r="B7130" s="1">
        <v>1</v>
      </c>
      <c r="C7130" s="2">
        <v>41224.574961092607</v>
      </c>
      <c r="D7130" s="2">
        <v>41284.57430555555</v>
      </c>
      <c r="E7130" s="1">
        <v>8</v>
      </c>
      <c r="F7130" s="2">
        <v>41225.400176755713</v>
      </c>
      <c r="G7130" s="1">
        <v>0</v>
      </c>
      <c r="H7130" s="32">
        <f>IFERROR(HOUR(Table1[[#This Row],[Cancel Date/time]])+MINUTE(Table1[[#This Row],[Cancel Date/time]])/60,"not cancelled")</f>
        <v>9.6</v>
      </c>
      <c r="I7130" s="47">
        <f>IFERROR(ROUND(Table1[[#This Row],[cancellation time decimal]],0),"not cancelled")</f>
        <v>10</v>
      </c>
      <c r="J7130" s="10">
        <f>IFERROR(MOD(Table1[[#This Row],[cancellation hour rounded]],24),"not cancelled")</f>
        <v>10</v>
      </c>
      <c r="K7130" s="32">
        <f>1/Table1[[#This Row],[Duration (Time between doses '[in hours'])]]</f>
        <v>0.125</v>
      </c>
      <c r="L7130" s="33">
        <f>Table1[[#This Row],[number doses per hour]]*INDEX(Table2[price per dose],Table1[[#This Row],[Drug ID]])</f>
        <v>0.84929166666666667</v>
      </c>
      <c r="M7130" s="11" t="b">
        <f>AND(Table1[[#This Row],[hour of cancellation 0 to 23]]&gt;=0,Table1[[#This Row],[hour of cancellation 0 to 23]]&lt;=23)</f>
        <v>1</v>
      </c>
    </row>
    <row r="7131" spans="1:13" x14ac:dyDescent="0.3">
      <c r="A7131" s="1">
        <v>7130</v>
      </c>
      <c r="B7131" s="1">
        <v>7</v>
      </c>
      <c r="C7131" s="2">
        <v>41224.554310594081</v>
      </c>
      <c r="D7131" s="2">
        <v>41284.554166666661</v>
      </c>
      <c r="E7131" s="1">
        <v>24</v>
      </c>
      <c r="F7131" s="2">
        <v>41251.446395349943</v>
      </c>
      <c r="G7131" s="1">
        <v>0</v>
      </c>
      <c r="H7131" s="32">
        <f>IFERROR(HOUR(Table1[[#This Row],[Cancel Date/time]])+MINUTE(Table1[[#This Row],[Cancel Date/time]])/60,"not cancelled")</f>
        <v>10.7</v>
      </c>
      <c r="I7131" s="47">
        <f>IFERROR(ROUND(Table1[[#This Row],[cancellation time decimal]],0),"not cancelled")</f>
        <v>11</v>
      </c>
      <c r="J7131" s="10">
        <f>IFERROR(MOD(Table1[[#This Row],[cancellation hour rounded]],24),"not cancelled")</f>
        <v>11</v>
      </c>
      <c r="K7131" s="32">
        <f>1/Table1[[#This Row],[Duration (Time between doses '[in hours'])]]</f>
        <v>4.1666666666666664E-2</v>
      </c>
      <c r="L7131" s="33">
        <f>Table1[[#This Row],[number doses per hour]]*INDEX(Table2[price per dose],Table1[[#This Row],[Drug ID]])</f>
        <v>1.2958049999999997</v>
      </c>
      <c r="M7131" s="11" t="b">
        <f>AND(Table1[[#This Row],[hour of cancellation 0 to 23]]&gt;=0,Table1[[#This Row],[hour of cancellation 0 to 23]]&lt;=23)</f>
        <v>1</v>
      </c>
    </row>
    <row r="7132" spans="1:13" x14ac:dyDescent="0.3">
      <c r="A7132" s="1">
        <v>7131</v>
      </c>
      <c r="B7132" s="1">
        <v>3</v>
      </c>
      <c r="C7132" s="2">
        <v>41224.61303605423</v>
      </c>
      <c r="D7132" s="2">
        <v>41284.612500000003</v>
      </c>
      <c r="E7132" s="1">
        <v>24</v>
      </c>
      <c r="F7132" s="2">
        <v>41227.825464480367</v>
      </c>
      <c r="G7132" s="1">
        <v>0</v>
      </c>
      <c r="H7132" s="32">
        <f>IFERROR(HOUR(Table1[[#This Row],[Cancel Date/time]])+MINUTE(Table1[[#This Row],[Cancel Date/time]])/60,"not cancelled")</f>
        <v>19.8</v>
      </c>
      <c r="I7132" s="47">
        <f>IFERROR(ROUND(Table1[[#This Row],[cancellation time decimal]],0),"not cancelled")</f>
        <v>20</v>
      </c>
      <c r="J7132" s="10">
        <f>IFERROR(MOD(Table1[[#This Row],[cancellation hour rounded]],24),"not cancelled")</f>
        <v>20</v>
      </c>
      <c r="K7132" s="32">
        <f>1/Table1[[#This Row],[Duration (Time between doses '[in hours'])]]</f>
        <v>4.1666666666666664E-2</v>
      </c>
      <c r="L7132" s="33">
        <f>Table1[[#This Row],[number doses per hour]]*INDEX(Table2[price per dose],Table1[[#This Row],[Drug ID]])</f>
        <v>0.18133000000000002</v>
      </c>
      <c r="M7132" s="11" t="b">
        <f>AND(Table1[[#This Row],[hour of cancellation 0 to 23]]&gt;=0,Table1[[#This Row],[hour of cancellation 0 to 23]]&lt;=23)</f>
        <v>1</v>
      </c>
    </row>
    <row r="7133" spans="1:13" x14ac:dyDescent="0.3">
      <c r="A7133" s="1">
        <v>7132</v>
      </c>
      <c r="B7133" s="1">
        <v>1</v>
      </c>
      <c r="C7133" s="2">
        <v>41224.58959410173</v>
      </c>
      <c r="D7133" s="2">
        <v>41284.589583333334</v>
      </c>
      <c r="E7133" s="1">
        <v>8</v>
      </c>
      <c r="F7133" s="2">
        <v>41224.760761665981</v>
      </c>
      <c r="G7133" s="1">
        <v>0</v>
      </c>
      <c r="H7133" s="32">
        <f>IFERROR(HOUR(Table1[[#This Row],[Cancel Date/time]])+MINUTE(Table1[[#This Row],[Cancel Date/time]])/60,"not cancelled")</f>
        <v>18.25</v>
      </c>
      <c r="I7133" s="47">
        <f>IFERROR(ROUND(Table1[[#This Row],[cancellation time decimal]],0),"not cancelled")</f>
        <v>18</v>
      </c>
      <c r="J7133" s="10">
        <f>IFERROR(MOD(Table1[[#This Row],[cancellation hour rounded]],24),"not cancelled")</f>
        <v>18</v>
      </c>
      <c r="K7133" s="32">
        <f>1/Table1[[#This Row],[Duration (Time between doses '[in hours'])]]</f>
        <v>0.125</v>
      </c>
      <c r="L7133" s="33">
        <f>Table1[[#This Row],[number doses per hour]]*INDEX(Table2[price per dose],Table1[[#This Row],[Drug ID]])</f>
        <v>0.84929166666666667</v>
      </c>
      <c r="M7133" s="11" t="b">
        <f>AND(Table1[[#This Row],[hour of cancellation 0 to 23]]&gt;=0,Table1[[#This Row],[hour of cancellation 0 to 23]]&lt;=23)</f>
        <v>1</v>
      </c>
    </row>
    <row r="7134" spans="1:13" x14ac:dyDescent="0.3">
      <c r="A7134" s="1">
        <v>7133</v>
      </c>
      <c r="B7134" s="1">
        <v>1</v>
      </c>
      <c r="C7134" s="2">
        <v>41224.637184664782</v>
      </c>
      <c r="D7134" s="2">
        <v>41284.636805555558</v>
      </c>
      <c r="E7134" s="1">
        <v>8</v>
      </c>
      <c r="F7134" s="2">
        <v>41225.030995817368</v>
      </c>
      <c r="G7134" s="1">
        <v>0</v>
      </c>
      <c r="H7134" s="32">
        <f>IFERROR(HOUR(Table1[[#This Row],[Cancel Date/time]])+MINUTE(Table1[[#This Row],[Cancel Date/time]])/60,"not cancelled")</f>
        <v>0.73333333333333328</v>
      </c>
      <c r="I7134" s="47">
        <f>IFERROR(ROUND(Table1[[#This Row],[cancellation time decimal]],0),"not cancelled")</f>
        <v>1</v>
      </c>
      <c r="J7134" s="10">
        <f>IFERROR(MOD(Table1[[#This Row],[cancellation hour rounded]],24),"not cancelled")</f>
        <v>1</v>
      </c>
      <c r="K7134" s="32">
        <f>1/Table1[[#This Row],[Duration (Time between doses '[in hours'])]]</f>
        <v>0.125</v>
      </c>
      <c r="L7134" s="33">
        <f>Table1[[#This Row],[number doses per hour]]*INDEX(Table2[price per dose],Table1[[#This Row],[Drug ID]])</f>
        <v>0.84929166666666667</v>
      </c>
      <c r="M7134" s="11" t="b">
        <f>AND(Table1[[#This Row],[hour of cancellation 0 to 23]]&gt;=0,Table1[[#This Row],[hour of cancellation 0 to 23]]&lt;=23)</f>
        <v>1</v>
      </c>
    </row>
    <row r="7135" spans="1:13" x14ac:dyDescent="0.3">
      <c r="A7135" s="1">
        <v>7134</v>
      </c>
      <c r="B7135" s="1">
        <v>4</v>
      </c>
      <c r="C7135" s="2">
        <v>41224.664185046873</v>
      </c>
      <c r="D7135" s="2">
        <v>41284.663888888892</v>
      </c>
      <c r="E7135" s="1">
        <v>12</v>
      </c>
      <c r="F7135" s="2">
        <v>41228.018649213358</v>
      </c>
      <c r="G7135" s="1">
        <v>0</v>
      </c>
      <c r="H7135" s="32">
        <f>IFERROR(HOUR(Table1[[#This Row],[Cancel Date/time]])+MINUTE(Table1[[#This Row],[Cancel Date/time]])/60,"not cancelled")</f>
        <v>0.43333333333333335</v>
      </c>
      <c r="I7135" s="47">
        <f>IFERROR(ROUND(Table1[[#This Row],[cancellation time decimal]],0),"not cancelled")</f>
        <v>0</v>
      </c>
      <c r="J7135" s="10">
        <f>IFERROR(MOD(Table1[[#This Row],[cancellation hour rounded]],24),"not cancelled")</f>
        <v>0</v>
      </c>
      <c r="K7135" s="32">
        <f>1/Table1[[#This Row],[Duration (Time between doses '[in hours'])]]</f>
        <v>8.3333333333333329E-2</v>
      </c>
      <c r="L7135" s="33">
        <f>Table1[[#This Row],[number doses per hour]]*INDEX(Table2[price per dose],Table1[[#This Row],[Drug ID]])</f>
        <v>1.448055119047619</v>
      </c>
      <c r="M7135" s="11" t="b">
        <f>AND(Table1[[#This Row],[hour of cancellation 0 to 23]]&gt;=0,Table1[[#This Row],[hour of cancellation 0 to 23]]&lt;=23)</f>
        <v>1</v>
      </c>
    </row>
    <row r="7136" spans="1:13" x14ac:dyDescent="0.3">
      <c r="A7136" s="1">
        <v>7135</v>
      </c>
      <c r="B7136" s="1">
        <v>3</v>
      </c>
      <c r="C7136" s="2">
        <v>41224.652533705812</v>
      </c>
      <c r="D7136" s="2">
        <v>41284.652083333334</v>
      </c>
      <c r="E7136" s="1">
        <v>24</v>
      </c>
      <c r="F7136" s="2">
        <v>41226.48801208756</v>
      </c>
      <c r="G7136" s="1">
        <v>0</v>
      </c>
      <c r="H7136" s="32">
        <f>IFERROR(HOUR(Table1[[#This Row],[Cancel Date/time]])+MINUTE(Table1[[#This Row],[Cancel Date/time]])/60,"not cancelled")</f>
        <v>11.7</v>
      </c>
      <c r="I7136" s="47">
        <f>IFERROR(ROUND(Table1[[#This Row],[cancellation time decimal]],0),"not cancelled")</f>
        <v>12</v>
      </c>
      <c r="J7136" s="10">
        <f>IFERROR(MOD(Table1[[#This Row],[cancellation hour rounded]],24),"not cancelled")</f>
        <v>12</v>
      </c>
      <c r="K7136" s="32">
        <f>1/Table1[[#This Row],[Duration (Time between doses '[in hours'])]]</f>
        <v>4.1666666666666664E-2</v>
      </c>
      <c r="L7136" s="33">
        <f>Table1[[#This Row],[number doses per hour]]*INDEX(Table2[price per dose],Table1[[#This Row],[Drug ID]])</f>
        <v>0.18133000000000002</v>
      </c>
      <c r="M7136" s="11" t="b">
        <f>AND(Table1[[#This Row],[hour of cancellation 0 to 23]]&gt;=0,Table1[[#This Row],[hour of cancellation 0 to 23]]&lt;=23)</f>
        <v>1</v>
      </c>
    </row>
    <row r="7137" spans="1:13" x14ac:dyDescent="0.3">
      <c r="A7137" s="1">
        <v>7136</v>
      </c>
      <c r="B7137" s="1">
        <v>2</v>
      </c>
      <c r="C7137" s="2">
        <v>41224.652715874603</v>
      </c>
      <c r="D7137" s="2">
        <v>41284.652083333334</v>
      </c>
      <c r="E7137" s="1">
        <v>10</v>
      </c>
      <c r="F7137" s="2">
        <v>41225.655525120826</v>
      </c>
      <c r="G7137" s="1">
        <v>0</v>
      </c>
      <c r="H7137" s="32">
        <f>IFERROR(HOUR(Table1[[#This Row],[Cancel Date/time]])+MINUTE(Table1[[#This Row],[Cancel Date/time]])/60,"not cancelled")</f>
        <v>15.716666666666667</v>
      </c>
      <c r="I7137" s="47">
        <f>IFERROR(ROUND(Table1[[#This Row],[cancellation time decimal]],0),"not cancelled")</f>
        <v>16</v>
      </c>
      <c r="J7137" s="10">
        <f>IFERROR(MOD(Table1[[#This Row],[cancellation hour rounded]],24),"not cancelled")</f>
        <v>16</v>
      </c>
      <c r="K7137" s="32">
        <f>1/Table1[[#This Row],[Duration (Time between doses '[in hours'])]]</f>
        <v>0.1</v>
      </c>
      <c r="L7137" s="33">
        <f>Table1[[#This Row],[number doses per hour]]*INDEX(Table2[price per dose],Table1[[#This Row],[Drug ID]])</f>
        <v>0.84959999999999969</v>
      </c>
      <c r="M7137" s="11" t="b">
        <f>AND(Table1[[#This Row],[hour of cancellation 0 to 23]]&gt;=0,Table1[[#This Row],[hour of cancellation 0 to 23]]&lt;=23)</f>
        <v>1</v>
      </c>
    </row>
    <row r="7138" spans="1:13" x14ac:dyDescent="0.3">
      <c r="A7138" s="1">
        <v>7137</v>
      </c>
      <c r="B7138" s="1">
        <v>7</v>
      </c>
      <c r="C7138" s="2">
        <v>41224.728021195573</v>
      </c>
      <c r="D7138" s="2">
        <v>41284.727777777778</v>
      </c>
      <c r="E7138" s="1">
        <v>24</v>
      </c>
      <c r="F7138" s="2">
        <v>41234.434047619477</v>
      </c>
      <c r="G7138" s="1">
        <v>0</v>
      </c>
      <c r="H7138" s="32">
        <f>IFERROR(HOUR(Table1[[#This Row],[Cancel Date/time]])+MINUTE(Table1[[#This Row],[Cancel Date/time]])/60,"not cancelled")</f>
        <v>10.416666666666666</v>
      </c>
      <c r="I7138" s="47">
        <f>IFERROR(ROUND(Table1[[#This Row],[cancellation time decimal]],0),"not cancelled")</f>
        <v>10</v>
      </c>
      <c r="J7138" s="10">
        <f>IFERROR(MOD(Table1[[#This Row],[cancellation hour rounded]],24),"not cancelled")</f>
        <v>10</v>
      </c>
      <c r="K7138" s="32">
        <f>1/Table1[[#This Row],[Duration (Time between doses '[in hours'])]]</f>
        <v>4.1666666666666664E-2</v>
      </c>
      <c r="L7138" s="33">
        <f>Table1[[#This Row],[number doses per hour]]*INDEX(Table2[price per dose],Table1[[#This Row],[Drug ID]])</f>
        <v>1.2958049999999997</v>
      </c>
      <c r="M7138" s="11" t="b">
        <f>AND(Table1[[#This Row],[hour of cancellation 0 to 23]]&gt;=0,Table1[[#This Row],[hour of cancellation 0 to 23]]&lt;=23)</f>
        <v>1</v>
      </c>
    </row>
    <row r="7139" spans="1:13" x14ac:dyDescent="0.3">
      <c r="A7139" s="1">
        <v>7138</v>
      </c>
      <c r="B7139" s="1">
        <v>1</v>
      </c>
      <c r="C7139" s="2">
        <v>41224.743235384281</v>
      </c>
      <c r="D7139" s="2">
        <v>41284.743055555555</v>
      </c>
      <c r="E7139" s="1">
        <v>12</v>
      </c>
      <c r="F7139" s="2">
        <v>41225.777641917579</v>
      </c>
      <c r="G7139" s="1">
        <v>0</v>
      </c>
      <c r="H7139" s="32">
        <f>IFERROR(HOUR(Table1[[#This Row],[Cancel Date/time]])+MINUTE(Table1[[#This Row],[Cancel Date/time]])/60,"not cancelled")</f>
        <v>18.649999999999999</v>
      </c>
      <c r="I7139" s="47">
        <f>IFERROR(ROUND(Table1[[#This Row],[cancellation time decimal]],0),"not cancelled")</f>
        <v>19</v>
      </c>
      <c r="J7139" s="10">
        <f>IFERROR(MOD(Table1[[#This Row],[cancellation hour rounded]],24),"not cancelled")</f>
        <v>19</v>
      </c>
      <c r="K7139" s="32">
        <f>1/Table1[[#This Row],[Duration (Time between doses '[in hours'])]]</f>
        <v>8.3333333333333329E-2</v>
      </c>
      <c r="L7139" s="33">
        <f>Table1[[#This Row],[number doses per hour]]*INDEX(Table2[price per dose],Table1[[#This Row],[Drug ID]])</f>
        <v>0.56619444444444444</v>
      </c>
      <c r="M7139" s="11" t="b">
        <f>AND(Table1[[#This Row],[hour of cancellation 0 to 23]]&gt;=0,Table1[[#This Row],[hour of cancellation 0 to 23]]&lt;=23)</f>
        <v>1</v>
      </c>
    </row>
    <row r="7140" spans="1:13" x14ac:dyDescent="0.3">
      <c r="A7140" s="1">
        <v>7139</v>
      </c>
      <c r="B7140" s="1">
        <v>2</v>
      </c>
      <c r="C7140" s="2">
        <v>41224.724753622628</v>
      </c>
      <c r="D7140" s="2">
        <v>41284.724305555559</v>
      </c>
      <c r="E7140" s="1">
        <v>10</v>
      </c>
      <c r="F7140" s="2">
        <v>41226.438744525629</v>
      </c>
      <c r="G7140" s="1">
        <v>0</v>
      </c>
      <c r="H7140" s="32">
        <f>IFERROR(HOUR(Table1[[#This Row],[Cancel Date/time]])+MINUTE(Table1[[#This Row],[Cancel Date/time]])/60,"not cancelled")</f>
        <v>10.516666666666667</v>
      </c>
      <c r="I7140" s="47">
        <f>IFERROR(ROUND(Table1[[#This Row],[cancellation time decimal]],0),"not cancelled")</f>
        <v>11</v>
      </c>
      <c r="J7140" s="10">
        <f>IFERROR(MOD(Table1[[#This Row],[cancellation hour rounded]],24),"not cancelled")</f>
        <v>11</v>
      </c>
      <c r="K7140" s="32">
        <f>1/Table1[[#This Row],[Duration (Time between doses '[in hours'])]]</f>
        <v>0.1</v>
      </c>
      <c r="L7140" s="33">
        <f>Table1[[#This Row],[number doses per hour]]*INDEX(Table2[price per dose],Table1[[#This Row],[Drug ID]])</f>
        <v>0.84959999999999969</v>
      </c>
      <c r="M7140" s="11" t="b">
        <f>AND(Table1[[#This Row],[hour of cancellation 0 to 23]]&gt;=0,Table1[[#This Row],[hour of cancellation 0 to 23]]&lt;=23)</f>
        <v>1</v>
      </c>
    </row>
    <row r="7141" spans="1:13" x14ac:dyDescent="0.3">
      <c r="A7141" s="1">
        <v>7140</v>
      </c>
      <c r="B7141" s="1">
        <v>2</v>
      </c>
      <c r="C7141" s="2">
        <v>41224.819325075972</v>
      </c>
      <c r="D7141" s="2">
        <v>41284.818749999999</v>
      </c>
      <c r="E7141" s="1">
        <v>10</v>
      </c>
      <c r="F7141" s="2">
        <v>41225.5000429223</v>
      </c>
      <c r="G7141" s="1">
        <v>0</v>
      </c>
      <c r="H7141" s="32">
        <f>IFERROR(HOUR(Table1[[#This Row],[Cancel Date/time]])+MINUTE(Table1[[#This Row],[Cancel Date/time]])/60,"not cancelled")</f>
        <v>12</v>
      </c>
      <c r="I7141" s="47">
        <f>IFERROR(ROUND(Table1[[#This Row],[cancellation time decimal]],0),"not cancelled")</f>
        <v>12</v>
      </c>
      <c r="J7141" s="10">
        <f>IFERROR(MOD(Table1[[#This Row],[cancellation hour rounded]],24),"not cancelled")</f>
        <v>12</v>
      </c>
      <c r="K7141" s="32">
        <f>1/Table1[[#This Row],[Duration (Time between doses '[in hours'])]]</f>
        <v>0.1</v>
      </c>
      <c r="L7141" s="33">
        <f>Table1[[#This Row],[number doses per hour]]*INDEX(Table2[price per dose],Table1[[#This Row],[Drug ID]])</f>
        <v>0.84959999999999969</v>
      </c>
      <c r="M7141" s="11" t="b">
        <f>AND(Table1[[#This Row],[hour of cancellation 0 to 23]]&gt;=0,Table1[[#This Row],[hour of cancellation 0 to 23]]&lt;=23)</f>
        <v>1</v>
      </c>
    </row>
    <row r="7142" spans="1:13" x14ac:dyDescent="0.3">
      <c r="A7142" s="1">
        <v>7141</v>
      </c>
      <c r="B7142" s="1">
        <v>4</v>
      </c>
      <c r="C7142" s="2">
        <v>41224.805154019283</v>
      </c>
      <c r="D7142" s="2">
        <v>41284.804861111108</v>
      </c>
      <c r="E7142" s="1">
        <v>12</v>
      </c>
      <c r="F7142" s="2">
        <v>41227.56531960149</v>
      </c>
      <c r="G7142" s="1">
        <v>0</v>
      </c>
      <c r="H7142" s="32">
        <f>IFERROR(HOUR(Table1[[#This Row],[Cancel Date/time]])+MINUTE(Table1[[#This Row],[Cancel Date/time]])/60,"not cancelled")</f>
        <v>13.566666666666666</v>
      </c>
      <c r="I7142" s="47">
        <f>IFERROR(ROUND(Table1[[#This Row],[cancellation time decimal]],0),"not cancelled")</f>
        <v>14</v>
      </c>
      <c r="J7142" s="10">
        <f>IFERROR(MOD(Table1[[#This Row],[cancellation hour rounded]],24),"not cancelled")</f>
        <v>14</v>
      </c>
      <c r="K7142" s="32">
        <f>1/Table1[[#This Row],[Duration (Time between doses '[in hours'])]]</f>
        <v>8.3333333333333329E-2</v>
      </c>
      <c r="L7142" s="33">
        <f>Table1[[#This Row],[number doses per hour]]*INDEX(Table2[price per dose],Table1[[#This Row],[Drug ID]])</f>
        <v>1.448055119047619</v>
      </c>
      <c r="M7142" s="11" t="b">
        <f>AND(Table1[[#This Row],[hour of cancellation 0 to 23]]&gt;=0,Table1[[#This Row],[hour of cancellation 0 to 23]]&lt;=23)</f>
        <v>1</v>
      </c>
    </row>
    <row r="7143" spans="1:13" x14ac:dyDescent="0.3">
      <c r="A7143" s="1">
        <v>7142</v>
      </c>
      <c r="B7143" s="1">
        <v>1</v>
      </c>
      <c r="C7143" s="2">
        <v>41224.816579012295</v>
      </c>
      <c r="D7143" s="2">
        <v>41284.815972222219</v>
      </c>
      <c r="E7143" s="1">
        <v>12</v>
      </c>
      <c r="F7143" s="2">
        <v>41225.340935409105</v>
      </c>
      <c r="G7143" s="1">
        <v>0</v>
      </c>
      <c r="H7143" s="32">
        <f>IFERROR(HOUR(Table1[[#This Row],[Cancel Date/time]])+MINUTE(Table1[[#This Row],[Cancel Date/time]])/60,"not cancelled")</f>
        <v>8.1666666666666661</v>
      </c>
      <c r="I7143" s="47">
        <f>IFERROR(ROUND(Table1[[#This Row],[cancellation time decimal]],0),"not cancelled")</f>
        <v>8</v>
      </c>
      <c r="J7143" s="10">
        <f>IFERROR(MOD(Table1[[#This Row],[cancellation hour rounded]],24),"not cancelled")</f>
        <v>8</v>
      </c>
      <c r="K7143" s="32">
        <f>1/Table1[[#This Row],[Duration (Time between doses '[in hours'])]]</f>
        <v>8.3333333333333329E-2</v>
      </c>
      <c r="L7143" s="33">
        <f>Table1[[#This Row],[number doses per hour]]*INDEX(Table2[price per dose],Table1[[#This Row],[Drug ID]])</f>
        <v>0.56619444444444444</v>
      </c>
      <c r="M7143" s="11" t="b">
        <f>AND(Table1[[#This Row],[hour of cancellation 0 to 23]]&gt;=0,Table1[[#This Row],[hour of cancellation 0 to 23]]&lt;=23)</f>
        <v>1</v>
      </c>
    </row>
    <row r="7144" spans="1:13" x14ac:dyDescent="0.3">
      <c r="A7144" s="1">
        <v>7143</v>
      </c>
      <c r="B7144" s="1">
        <v>6</v>
      </c>
      <c r="C7144" s="2">
        <v>41224.847015746091</v>
      </c>
      <c r="D7144" s="2">
        <v>41284.84652777778</v>
      </c>
      <c r="E7144" s="1">
        <v>24</v>
      </c>
      <c r="F7144" s="2">
        <v>41230.870365295559</v>
      </c>
      <c r="G7144" s="1">
        <v>0</v>
      </c>
      <c r="H7144" s="32">
        <f>IFERROR(HOUR(Table1[[#This Row],[Cancel Date/time]])+MINUTE(Table1[[#This Row],[Cancel Date/time]])/60,"not cancelled")</f>
        <v>20.883333333333333</v>
      </c>
      <c r="I7144" s="47">
        <f>IFERROR(ROUND(Table1[[#This Row],[cancellation time decimal]],0),"not cancelled")</f>
        <v>21</v>
      </c>
      <c r="J7144" s="10">
        <f>IFERROR(MOD(Table1[[#This Row],[cancellation hour rounded]],24),"not cancelled")</f>
        <v>21</v>
      </c>
      <c r="K7144" s="32">
        <f>1/Table1[[#This Row],[Duration (Time between doses '[in hours'])]]</f>
        <v>4.1666666666666664E-2</v>
      </c>
      <c r="L7144" s="33">
        <f>Table1[[#This Row],[number doses per hour]]*INDEX(Table2[price per dose],Table1[[#This Row],[Drug ID]])</f>
        <v>0.35218749999999999</v>
      </c>
      <c r="M7144" s="11" t="b">
        <f>AND(Table1[[#This Row],[hour of cancellation 0 to 23]]&gt;=0,Table1[[#This Row],[hour of cancellation 0 to 23]]&lt;=23)</f>
        <v>1</v>
      </c>
    </row>
    <row r="7145" spans="1:13" x14ac:dyDescent="0.3">
      <c r="A7145" s="1">
        <v>7144</v>
      </c>
      <c r="B7145" s="1">
        <v>6</v>
      </c>
      <c r="C7145" s="2">
        <v>41224.840819288438</v>
      </c>
      <c r="D7145" s="2">
        <v>41284.840277777781</v>
      </c>
      <c r="E7145" s="1">
        <v>24</v>
      </c>
      <c r="F7145" s="2">
        <v>41235.35445925231</v>
      </c>
      <c r="G7145" s="1">
        <v>0</v>
      </c>
      <c r="H7145" s="32">
        <f>IFERROR(HOUR(Table1[[#This Row],[Cancel Date/time]])+MINUTE(Table1[[#This Row],[Cancel Date/time]])/60,"not cancelled")</f>
        <v>8.5</v>
      </c>
      <c r="I7145" s="47">
        <f>IFERROR(ROUND(Table1[[#This Row],[cancellation time decimal]],0),"not cancelled")</f>
        <v>9</v>
      </c>
      <c r="J7145" s="10">
        <f>IFERROR(MOD(Table1[[#This Row],[cancellation hour rounded]],24),"not cancelled")</f>
        <v>9</v>
      </c>
      <c r="K7145" s="32">
        <f>1/Table1[[#This Row],[Duration (Time between doses '[in hours'])]]</f>
        <v>4.1666666666666664E-2</v>
      </c>
      <c r="L7145" s="33">
        <f>Table1[[#This Row],[number doses per hour]]*INDEX(Table2[price per dose],Table1[[#This Row],[Drug ID]])</f>
        <v>0.35218749999999999</v>
      </c>
      <c r="M7145" s="11" t="b">
        <f>AND(Table1[[#This Row],[hour of cancellation 0 to 23]]&gt;=0,Table1[[#This Row],[hour of cancellation 0 to 23]]&lt;=23)</f>
        <v>1</v>
      </c>
    </row>
    <row r="7146" spans="1:13" x14ac:dyDescent="0.3">
      <c r="A7146" s="1">
        <v>7145</v>
      </c>
      <c r="B7146" s="1">
        <v>6</v>
      </c>
      <c r="C7146" s="2">
        <v>41225.011568780479</v>
      </c>
      <c r="D7146" s="2">
        <v>41285.011111111111</v>
      </c>
      <c r="E7146" s="1">
        <v>24</v>
      </c>
      <c r="F7146" s="2">
        <v>41228.536876513746</v>
      </c>
      <c r="G7146" s="1">
        <v>0</v>
      </c>
      <c r="H7146" s="32">
        <f>IFERROR(HOUR(Table1[[#This Row],[Cancel Date/time]])+MINUTE(Table1[[#This Row],[Cancel Date/time]])/60,"not cancelled")</f>
        <v>12.883333333333333</v>
      </c>
      <c r="I7146" s="47">
        <f>IFERROR(ROUND(Table1[[#This Row],[cancellation time decimal]],0),"not cancelled")</f>
        <v>13</v>
      </c>
      <c r="J7146" s="10">
        <f>IFERROR(MOD(Table1[[#This Row],[cancellation hour rounded]],24),"not cancelled")</f>
        <v>13</v>
      </c>
      <c r="K7146" s="32">
        <f>1/Table1[[#This Row],[Duration (Time between doses '[in hours'])]]</f>
        <v>4.1666666666666664E-2</v>
      </c>
      <c r="L7146" s="33">
        <f>Table1[[#This Row],[number doses per hour]]*INDEX(Table2[price per dose],Table1[[#This Row],[Drug ID]])</f>
        <v>0.35218749999999999</v>
      </c>
      <c r="M7146" s="11" t="b">
        <f>AND(Table1[[#This Row],[hour of cancellation 0 to 23]]&gt;=0,Table1[[#This Row],[hour of cancellation 0 to 23]]&lt;=23)</f>
        <v>1</v>
      </c>
    </row>
    <row r="7147" spans="1:13" hidden="1" x14ac:dyDescent="0.3">
      <c r="A7147" s="1">
        <v>7146</v>
      </c>
      <c r="B7147" s="1">
        <v>1</v>
      </c>
      <c r="C7147" s="2">
        <v>41225.045397409034</v>
      </c>
      <c r="D7147" s="2">
        <v>41227.795207150572</v>
      </c>
      <c r="E7147" s="1">
        <v>12</v>
      </c>
      <c r="F7147" s="2" t="s">
        <v>5</v>
      </c>
      <c r="G7147" s="1">
        <v>0</v>
      </c>
      <c r="H7147" s="32" t="str">
        <f>IFERROR(HOUR(Table1[[#This Row],[Cancel Date/time]])+MINUTE(Table1[[#This Row],[Cancel Date/time]])/60,"not cancelled")</f>
        <v>not cancelled</v>
      </c>
      <c r="I7147" s="47" t="str">
        <f>IFERROR(ROUND(Table1[[#This Row],[cancellation time decimal]],0),"not cancelled")</f>
        <v>not cancelled</v>
      </c>
      <c r="J7147" s="10" t="str">
        <f>IFERROR(MOD(Table1[[#This Row],[cancellation hour rounded]],24),"not cancelled")</f>
        <v>not cancelled</v>
      </c>
      <c r="K7147" s="32">
        <f>1/Table1[[#This Row],[Duration (Time between doses '[in hours'])]]</f>
        <v>8.3333333333333329E-2</v>
      </c>
      <c r="L7147" s="33">
        <f>Table1[[#This Row],[number doses per hour]]*INDEX(Table2[price per dose],Table1[[#This Row],[Drug ID]])</f>
        <v>0.56619444444444444</v>
      </c>
      <c r="M7147" s="11" t="b">
        <f>AND(Table1[[#This Row],[hour of cancellation 0 to 23]]&gt;=0,Table1[[#This Row],[hour of cancellation 0 to 23]]&lt;=23)</f>
        <v>0</v>
      </c>
    </row>
    <row r="7148" spans="1:13" x14ac:dyDescent="0.3">
      <c r="A7148" s="1">
        <v>7147</v>
      </c>
      <c r="B7148" s="1">
        <v>3</v>
      </c>
      <c r="C7148" s="2">
        <v>41225.153028013097</v>
      </c>
      <c r="D7148" s="2">
        <v>41285.152777777781</v>
      </c>
      <c r="E7148" s="1">
        <v>24</v>
      </c>
      <c r="F7148" s="2">
        <v>41227.531690625576</v>
      </c>
      <c r="G7148" s="1">
        <v>0</v>
      </c>
      <c r="H7148" s="32">
        <f>IFERROR(HOUR(Table1[[#This Row],[Cancel Date/time]])+MINUTE(Table1[[#This Row],[Cancel Date/time]])/60,"not cancelled")</f>
        <v>12.75</v>
      </c>
      <c r="I7148" s="47">
        <f>IFERROR(ROUND(Table1[[#This Row],[cancellation time decimal]],0),"not cancelled")</f>
        <v>13</v>
      </c>
      <c r="J7148" s="10">
        <f>IFERROR(MOD(Table1[[#This Row],[cancellation hour rounded]],24),"not cancelled")</f>
        <v>13</v>
      </c>
      <c r="K7148" s="32">
        <f>1/Table1[[#This Row],[Duration (Time between doses '[in hours'])]]</f>
        <v>4.1666666666666664E-2</v>
      </c>
      <c r="L7148" s="33">
        <f>Table1[[#This Row],[number doses per hour]]*INDEX(Table2[price per dose],Table1[[#This Row],[Drug ID]])</f>
        <v>0.18133000000000002</v>
      </c>
      <c r="M7148" s="11" t="b">
        <f>AND(Table1[[#This Row],[hour of cancellation 0 to 23]]&gt;=0,Table1[[#This Row],[hour of cancellation 0 to 23]]&lt;=23)</f>
        <v>1</v>
      </c>
    </row>
    <row r="7149" spans="1:13" x14ac:dyDescent="0.3">
      <c r="A7149" s="1">
        <v>7148</v>
      </c>
      <c r="B7149" s="1">
        <v>1</v>
      </c>
      <c r="C7149" s="2">
        <v>41225.246031841394</v>
      </c>
      <c r="D7149" s="2">
        <v>41285.245833333334</v>
      </c>
      <c r="E7149" s="1">
        <v>8</v>
      </c>
      <c r="F7149" s="2">
        <v>41226.376545017803</v>
      </c>
      <c r="G7149" s="1">
        <v>0</v>
      </c>
      <c r="H7149" s="32">
        <f>IFERROR(HOUR(Table1[[#This Row],[Cancel Date/time]])+MINUTE(Table1[[#This Row],[Cancel Date/time]])/60,"not cancelled")</f>
        <v>9.0333333333333332</v>
      </c>
      <c r="I7149" s="47">
        <f>IFERROR(ROUND(Table1[[#This Row],[cancellation time decimal]],0),"not cancelled")</f>
        <v>9</v>
      </c>
      <c r="J7149" s="10">
        <f>IFERROR(MOD(Table1[[#This Row],[cancellation hour rounded]],24),"not cancelled")</f>
        <v>9</v>
      </c>
      <c r="K7149" s="32">
        <f>1/Table1[[#This Row],[Duration (Time between doses '[in hours'])]]</f>
        <v>0.125</v>
      </c>
      <c r="L7149" s="33">
        <f>Table1[[#This Row],[number doses per hour]]*INDEX(Table2[price per dose],Table1[[#This Row],[Drug ID]])</f>
        <v>0.84929166666666667</v>
      </c>
      <c r="M7149" s="11" t="b">
        <f>AND(Table1[[#This Row],[hour of cancellation 0 to 23]]&gt;=0,Table1[[#This Row],[hour of cancellation 0 to 23]]&lt;=23)</f>
        <v>1</v>
      </c>
    </row>
    <row r="7150" spans="1:13" x14ac:dyDescent="0.3">
      <c r="A7150" s="1">
        <v>7149</v>
      </c>
      <c r="B7150" s="1">
        <v>1</v>
      </c>
      <c r="C7150" s="2">
        <v>41225.327477602776</v>
      </c>
      <c r="D7150" s="2">
        <v>41285.32708333333</v>
      </c>
      <c r="E7150" s="1">
        <v>8</v>
      </c>
      <c r="F7150" s="2">
        <v>41226.702029359672</v>
      </c>
      <c r="G7150" s="1">
        <v>0</v>
      </c>
      <c r="H7150" s="32">
        <f>IFERROR(HOUR(Table1[[#This Row],[Cancel Date/time]])+MINUTE(Table1[[#This Row],[Cancel Date/time]])/60,"not cancelled")</f>
        <v>16.833333333333332</v>
      </c>
      <c r="I7150" s="47">
        <f>IFERROR(ROUND(Table1[[#This Row],[cancellation time decimal]],0),"not cancelled")</f>
        <v>17</v>
      </c>
      <c r="J7150" s="10">
        <f>IFERROR(MOD(Table1[[#This Row],[cancellation hour rounded]],24),"not cancelled")</f>
        <v>17</v>
      </c>
      <c r="K7150" s="32">
        <f>1/Table1[[#This Row],[Duration (Time between doses '[in hours'])]]</f>
        <v>0.125</v>
      </c>
      <c r="L7150" s="33">
        <f>Table1[[#This Row],[number doses per hour]]*INDEX(Table2[price per dose],Table1[[#This Row],[Drug ID]])</f>
        <v>0.84929166666666667</v>
      </c>
      <c r="M7150" s="11" t="b">
        <f>AND(Table1[[#This Row],[hour of cancellation 0 to 23]]&gt;=0,Table1[[#This Row],[hour of cancellation 0 to 23]]&lt;=23)</f>
        <v>1</v>
      </c>
    </row>
    <row r="7151" spans="1:13" x14ac:dyDescent="0.3">
      <c r="A7151" s="1">
        <v>7150</v>
      </c>
      <c r="B7151" s="1">
        <v>4</v>
      </c>
      <c r="C7151" s="2">
        <v>41225.350482567053</v>
      </c>
      <c r="D7151" s="2">
        <v>41285.350000000006</v>
      </c>
      <c r="E7151" s="1">
        <v>12</v>
      </c>
      <c r="F7151" s="2">
        <v>41227.721681404058</v>
      </c>
      <c r="G7151" s="1">
        <v>0</v>
      </c>
      <c r="H7151" s="32">
        <f>IFERROR(HOUR(Table1[[#This Row],[Cancel Date/time]])+MINUTE(Table1[[#This Row],[Cancel Date/time]])/60,"not cancelled")</f>
        <v>17.316666666666666</v>
      </c>
      <c r="I7151" s="47">
        <f>IFERROR(ROUND(Table1[[#This Row],[cancellation time decimal]],0),"not cancelled")</f>
        <v>17</v>
      </c>
      <c r="J7151" s="10">
        <f>IFERROR(MOD(Table1[[#This Row],[cancellation hour rounded]],24),"not cancelled")</f>
        <v>17</v>
      </c>
      <c r="K7151" s="32">
        <f>1/Table1[[#This Row],[Duration (Time between doses '[in hours'])]]</f>
        <v>8.3333333333333329E-2</v>
      </c>
      <c r="L7151" s="33">
        <f>Table1[[#This Row],[number doses per hour]]*INDEX(Table2[price per dose],Table1[[#This Row],[Drug ID]])</f>
        <v>1.448055119047619</v>
      </c>
      <c r="M7151" s="11" t="b">
        <f>AND(Table1[[#This Row],[hour of cancellation 0 to 23]]&gt;=0,Table1[[#This Row],[hour of cancellation 0 to 23]]&lt;=23)</f>
        <v>1</v>
      </c>
    </row>
    <row r="7152" spans="1:13" x14ac:dyDescent="0.3">
      <c r="A7152" s="1">
        <v>7151</v>
      </c>
      <c r="B7152" s="1">
        <v>5</v>
      </c>
      <c r="C7152" s="2">
        <v>41225.409002653032</v>
      </c>
      <c r="D7152" s="2">
        <v>41285.408333333333</v>
      </c>
      <c r="E7152" s="1">
        <v>24</v>
      </c>
      <c r="F7152" s="2">
        <v>41226.906573906112</v>
      </c>
      <c r="G7152" s="1">
        <v>0</v>
      </c>
      <c r="H7152" s="32">
        <f>IFERROR(HOUR(Table1[[#This Row],[Cancel Date/time]])+MINUTE(Table1[[#This Row],[Cancel Date/time]])/60,"not cancelled")</f>
        <v>21.75</v>
      </c>
      <c r="I7152" s="47">
        <f>IFERROR(ROUND(Table1[[#This Row],[cancellation time decimal]],0),"not cancelled")</f>
        <v>22</v>
      </c>
      <c r="J7152" s="10">
        <f>IFERROR(MOD(Table1[[#This Row],[cancellation hour rounded]],24),"not cancelled")</f>
        <v>22</v>
      </c>
      <c r="K7152" s="32">
        <f>1/Table1[[#This Row],[Duration (Time between doses '[in hours'])]]</f>
        <v>4.1666666666666664E-2</v>
      </c>
      <c r="L7152" s="33">
        <f>Table1[[#This Row],[number doses per hour]]*INDEX(Table2[price per dose],Table1[[#This Row],[Drug ID]])</f>
        <v>0.2815833333333333</v>
      </c>
      <c r="M7152" s="11" t="b">
        <f>AND(Table1[[#This Row],[hour of cancellation 0 to 23]]&gt;=0,Table1[[#This Row],[hour of cancellation 0 to 23]]&lt;=23)</f>
        <v>1</v>
      </c>
    </row>
    <row r="7153" spans="1:13" x14ac:dyDescent="0.3">
      <c r="A7153" s="1">
        <v>7152</v>
      </c>
      <c r="B7153" s="1">
        <v>5</v>
      </c>
      <c r="C7153" s="2">
        <v>41225.40054433707</v>
      </c>
      <c r="D7153" s="2">
        <v>41285.4</v>
      </c>
      <c r="E7153" s="1">
        <v>24</v>
      </c>
      <c r="F7153" s="2">
        <v>41226.461755861375</v>
      </c>
      <c r="G7153" s="1">
        <v>0</v>
      </c>
      <c r="H7153" s="32">
        <f>IFERROR(HOUR(Table1[[#This Row],[Cancel Date/time]])+MINUTE(Table1[[#This Row],[Cancel Date/time]])/60,"not cancelled")</f>
        <v>11.066666666666666</v>
      </c>
      <c r="I7153" s="47">
        <f>IFERROR(ROUND(Table1[[#This Row],[cancellation time decimal]],0),"not cancelled")</f>
        <v>11</v>
      </c>
      <c r="J7153" s="10">
        <f>IFERROR(MOD(Table1[[#This Row],[cancellation hour rounded]],24),"not cancelled")</f>
        <v>11</v>
      </c>
      <c r="K7153" s="32">
        <f>1/Table1[[#This Row],[Duration (Time between doses '[in hours'])]]</f>
        <v>4.1666666666666664E-2</v>
      </c>
      <c r="L7153" s="33">
        <f>Table1[[#This Row],[number doses per hour]]*INDEX(Table2[price per dose],Table1[[#This Row],[Drug ID]])</f>
        <v>0.2815833333333333</v>
      </c>
      <c r="M7153" s="11" t="b">
        <f>AND(Table1[[#This Row],[hour of cancellation 0 to 23]]&gt;=0,Table1[[#This Row],[hour of cancellation 0 to 23]]&lt;=23)</f>
        <v>1</v>
      </c>
    </row>
    <row r="7154" spans="1:13" x14ac:dyDescent="0.3">
      <c r="A7154" s="1">
        <v>7153</v>
      </c>
      <c r="B7154" s="1">
        <v>1</v>
      </c>
      <c r="C7154" s="2">
        <v>41225.43914200172</v>
      </c>
      <c r="D7154" s="2">
        <v>41285.438888888886</v>
      </c>
      <c r="E7154" s="1">
        <v>8</v>
      </c>
      <c r="F7154" s="2">
        <v>41226.649910273816</v>
      </c>
      <c r="G7154" s="1">
        <v>0</v>
      </c>
      <c r="H7154" s="32">
        <f>IFERROR(HOUR(Table1[[#This Row],[Cancel Date/time]])+MINUTE(Table1[[#This Row],[Cancel Date/time]])/60,"not cancelled")</f>
        <v>15.583333333333334</v>
      </c>
      <c r="I7154" s="47">
        <f>IFERROR(ROUND(Table1[[#This Row],[cancellation time decimal]],0),"not cancelled")</f>
        <v>16</v>
      </c>
      <c r="J7154" s="10">
        <f>IFERROR(MOD(Table1[[#This Row],[cancellation hour rounded]],24),"not cancelled")</f>
        <v>16</v>
      </c>
      <c r="K7154" s="32">
        <f>1/Table1[[#This Row],[Duration (Time between doses '[in hours'])]]</f>
        <v>0.125</v>
      </c>
      <c r="L7154" s="33">
        <f>Table1[[#This Row],[number doses per hour]]*INDEX(Table2[price per dose],Table1[[#This Row],[Drug ID]])</f>
        <v>0.84929166666666667</v>
      </c>
      <c r="M7154" s="11" t="b">
        <f>AND(Table1[[#This Row],[hour of cancellation 0 to 23]]&gt;=0,Table1[[#This Row],[hour of cancellation 0 to 23]]&lt;=23)</f>
        <v>1</v>
      </c>
    </row>
    <row r="7155" spans="1:13" x14ac:dyDescent="0.3">
      <c r="A7155" s="1">
        <v>7154</v>
      </c>
      <c r="B7155" s="1">
        <v>2</v>
      </c>
      <c r="C7155" s="2">
        <v>41225.427874975685</v>
      </c>
      <c r="D7155" s="2">
        <v>41285.427777777775</v>
      </c>
      <c r="E7155" s="1">
        <v>10</v>
      </c>
      <c r="F7155" s="2">
        <v>41226.778390292056</v>
      </c>
      <c r="G7155" s="1">
        <v>0</v>
      </c>
      <c r="H7155" s="32">
        <f>IFERROR(HOUR(Table1[[#This Row],[Cancel Date/time]])+MINUTE(Table1[[#This Row],[Cancel Date/time]])/60,"not cancelled")</f>
        <v>18.666666666666668</v>
      </c>
      <c r="I7155" s="47">
        <f>IFERROR(ROUND(Table1[[#This Row],[cancellation time decimal]],0),"not cancelled")</f>
        <v>19</v>
      </c>
      <c r="J7155" s="10">
        <f>IFERROR(MOD(Table1[[#This Row],[cancellation hour rounded]],24),"not cancelled")</f>
        <v>19</v>
      </c>
      <c r="K7155" s="32">
        <f>1/Table1[[#This Row],[Duration (Time between doses '[in hours'])]]</f>
        <v>0.1</v>
      </c>
      <c r="L7155" s="33">
        <f>Table1[[#This Row],[number doses per hour]]*INDEX(Table2[price per dose],Table1[[#This Row],[Drug ID]])</f>
        <v>0.84959999999999969</v>
      </c>
      <c r="M7155" s="11" t="b">
        <f>AND(Table1[[#This Row],[hour of cancellation 0 to 23]]&gt;=0,Table1[[#This Row],[hour of cancellation 0 to 23]]&lt;=23)</f>
        <v>1</v>
      </c>
    </row>
    <row r="7156" spans="1:13" x14ac:dyDescent="0.3">
      <c r="A7156" s="1">
        <v>7155</v>
      </c>
      <c r="B7156" s="1">
        <v>1</v>
      </c>
      <c r="C7156" s="2">
        <v>41225.442228156317</v>
      </c>
      <c r="D7156" s="2">
        <v>41285.441666666666</v>
      </c>
      <c r="E7156" s="1">
        <v>8</v>
      </c>
      <c r="F7156" s="2">
        <v>41226.540245837561</v>
      </c>
      <c r="G7156" s="1">
        <v>0</v>
      </c>
      <c r="H7156" s="32">
        <f>IFERROR(HOUR(Table1[[#This Row],[Cancel Date/time]])+MINUTE(Table1[[#This Row],[Cancel Date/time]])/60,"not cancelled")</f>
        <v>12.95</v>
      </c>
      <c r="I7156" s="47">
        <f>IFERROR(ROUND(Table1[[#This Row],[cancellation time decimal]],0),"not cancelled")</f>
        <v>13</v>
      </c>
      <c r="J7156" s="10">
        <f>IFERROR(MOD(Table1[[#This Row],[cancellation hour rounded]],24),"not cancelled")</f>
        <v>13</v>
      </c>
      <c r="K7156" s="32">
        <f>1/Table1[[#This Row],[Duration (Time between doses '[in hours'])]]</f>
        <v>0.125</v>
      </c>
      <c r="L7156" s="33">
        <f>Table1[[#This Row],[number doses per hour]]*INDEX(Table2[price per dose],Table1[[#This Row],[Drug ID]])</f>
        <v>0.84929166666666667</v>
      </c>
      <c r="M7156" s="11" t="b">
        <f>AND(Table1[[#This Row],[hour of cancellation 0 to 23]]&gt;=0,Table1[[#This Row],[hour of cancellation 0 to 23]]&lt;=23)</f>
        <v>1</v>
      </c>
    </row>
    <row r="7157" spans="1:13" x14ac:dyDescent="0.3">
      <c r="A7157" s="1">
        <v>7156</v>
      </c>
      <c r="B7157" s="1">
        <v>4</v>
      </c>
      <c r="C7157" s="2">
        <v>41225.494706021156</v>
      </c>
      <c r="D7157" s="2">
        <v>41285.494444444448</v>
      </c>
      <c r="E7157" s="1">
        <v>12</v>
      </c>
      <c r="F7157" s="2">
        <v>41228.538961946826</v>
      </c>
      <c r="G7157" s="1">
        <v>0</v>
      </c>
      <c r="H7157" s="32">
        <f>IFERROR(HOUR(Table1[[#This Row],[Cancel Date/time]])+MINUTE(Table1[[#This Row],[Cancel Date/time]])/60,"not cancelled")</f>
        <v>12.933333333333334</v>
      </c>
      <c r="I7157" s="47">
        <f>IFERROR(ROUND(Table1[[#This Row],[cancellation time decimal]],0),"not cancelled")</f>
        <v>13</v>
      </c>
      <c r="J7157" s="10">
        <f>IFERROR(MOD(Table1[[#This Row],[cancellation hour rounded]],24),"not cancelled")</f>
        <v>13</v>
      </c>
      <c r="K7157" s="32">
        <f>1/Table1[[#This Row],[Duration (Time between doses '[in hours'])]]</f>
        <v>8.3333333333333329E-2</v>
      </c>
      <c r="L7157" s="33">
        <f>Table1[[#This Row],[number doses per hour]]*INDEX(Table2[price per dose],Table1[[#This Row],[Drug ID]])</f>
        <v>1.448055119047619</v>
      </c>
      <c r="M7157" s="11" t="b">
        <f>AND(Table1[[#This Row],[hour of cancellation 0 to 23]]&gt;=0,Table1[[#This Row],[hour of cancellation 0 to 23]]&lt;=23)</f>
        <v>1</v>
      </c>
    </row>
    <row r="7158" spans="1:13" hidden="1" x14ac:dyDescent="0.3">
      <c r="A7158" s="1">
        <v>7157</v>
      </c>
      <c r="B7158" s="1">
        <v>3</v>
      </c>
      <c r="C7158" s="2">
        <v>41225.474203324746</v>
      </c>
      <c r="D7158" s="2">
        <v>41227.848998659581</v>
      </c>
      <c r="E7158" s="1">
        <v>24</v>
      </c>
      <c r="F7158" s="2" t="s">
        <v>5</v>
      </c>
      <c r="G7158" s="1">
        <v>0</v>
      </c>
      <c r="H7158" s="32" t="str">
        <f>IFERROR(HOUR(Table1[[#This Row],[Cancel Date/time]])+MINUTE(Table1[[#This Row],[Cancel Date/time]])/60,"not cancelled")</f>
        <v>not cancelled</v>
      </c>
      <c r="I7158" s="47" t="str">
        <f>IFERROR(ROUND(Table1[[#This Row],[cancellation time decimal]],0),"not cancelled")</f>
        <v>not cancelled</v>
      </c>
      <c r="J7158" s="10" t="str">
        <f>IFERROR(MOD(Table1[[#This Row],[cancellation hour rounded]],24),"not cancelled")</f>
        <v>not cancelled</v>
      </c>
      <c r="K7158" s="32">
        <f>1/Table1[[#This Row],[Duration (Time between doses '[in hours'])]]</f>
        <v>4.1666666666666664E-2</v>
      </c>
      <c r="L7158" s="33">
        <f>Table1[[#This Row],[number doses per hour]]*INDEX(Table2[price per dose],Table1[[#This Row],[Drug ID]])</f>
        <v>0.18133000000000002</v>
      </c>
      <c r="M7158" s="11" t="b">
        <f>AND(Table1[[#This Row],[hour of cancellation 0 to 23]]&gt;=0,Table1[[#This Row],[hour of cancellation 0 to 23]]&lt;=23)</f>
        <v>0</v>
      </c>
    </row>
    <row r="7159" spans="1:13" hidden="1" x14ac:dyDescent="0.3">
      <c r="A7159" s="1">
        <v>7158</v>
      </c>
      <c r="B7159" s="1">
        <v>1</v>
      </c>
      <c r="C7159" s="2">
        <v>41225.471655999165</v>
      </c>
      <c r="D7159" s="2">
        <v>41228.637891401828</v>
      </c>
      <c r="E7159" s="1">
        <v>12</v>
      </c>
      <c r="F7159" s="2" t="s">
        <v>5</v>
      </c>
      <c r="G7159" s="1">
        <v>0</v>
      </c>
      <c r="H7159" s="32" t="str">
        <f>IFERROR(HOUR(Table1[[#This Row],[Cancel Date/time]])+MINUTE(Table1[[#This Row],[Cancel Date/time]])/60,"not cancelled")</f>
        <v>not cancelled</v>
      </c>
      <c r="I7159" s="47" t="str">
        <f>IFERROR(ROUND(Table1[[#This Row],[cancellation time decimal]],0),"not cancelled")</f>
        <v>not cancelled</v>
      </c>
      <c r="J7159" s="10" t="str">
        <f>IFERROR(MOD(Table1[[#This Row],[cancellation hour rounded]],24),"not cancelled")</f>
        <v>not cancelled</v>
      </c>
      <c r="K7159" s="32">
        <f>1/Table1[[#This Row],[Duration (Time between doses '[in hours'])]]</f>
        <v>8.3333333333333329E-2</v>
      </c>
      <c r="L7159" s="33">
        <f>Table1[[#This Row],[number doses per hour]]*INDEX(Table2[price per dose],Table1[[#This Row],[Drug ID]])</f>
        <v>0.56619444444444444</v>
      </c>
      <c r="M7159" s="11" t="b">
        <f>AND(Table1[[#This Row],[hour of cancellation 0 to 23]]&gt;=0,Table1[[#This Row],[hour of cancellation 0 to 23]]&lt;=23)</f>
        <v>0</v>
      </c>
    </row>
    <row r="7160" spans="1:13" x14ac:dyDescent="0.3">
      <c r="A7160" s="1">
        <v>7159</v>
      </c>
      <c r="B7160" s="1">
        <v>6</v>
      </c>
      <c r="C7160" s="2">
        <v>41225.536380930214</v>
      </c>
      <c r="D7160" s="2">
        <v>41285.536111111112</v>
      </c>
      <c r="E7160" s="1">
        <v>24</v>
      </c>
      <c r="F7160" s="2">
        <v>41231.650746676074</v>
      </c>
      <c r="G7160" s="1">
        <v>0</v>
      </c>
      <c r="H7160" s="32">
        <f>IFERROR(HOUR(Table1[[#This Row],[Cancel Date/time]])+MINUTE(Table1[[#This Row],[Cancel Date/time]])/60,"not cancelled")</f>
        <v>15.616666666666667</v>
      </c>
      <c r="I7160" s="47">
        <f>IFERROR(ROUND(Table1[[#This Row],[cancellation time decimal]],0),"not cancelled")</f>
        <v>16</v>
      </c>
      <c r="J7160" s="10">
        <f>IFERROR(MOD(Table1[[#This Row],[cancellation hour rounded]],24),"not cancelled")</f>
        <v>16</v>
      </c>
      <c r="K7160" s="32">
        <f>1/Table1[[#This Row],[Duration (Time between doses '[in hours'])]]</f>
        <v>4.1666666666666664E-2</v>
      </c>
      <c r="L7160" s="33">
        <f>Table1[[#This Row],[number doses per hour]]*INDEX(Table2[price per dose],Table1[[#This Row],[Drug ID]])</f>
        <v>0.35218749999999999</v>
      </c>
      <c r="M7160" s="11" t="b">
        <f>AND(Table1[[#This Row],[hour of cancellation 0 to 23]]&gt;=0,Table1[[#This Row],[hour of cancellation 0 to 23]]&lt;=23)</f>
        <v>1</v>
      </c>
    </row>
    <row r="7161" spans="1:13" x14ac:dyDescent="0.3">
      <c r="A7161" s="1">
        <v>7160</v>
      </c>
      <c r="B7161" s="1">
        <v>1</v>
      </c>
      <c r="C7161" s="2">
        <v>41225.536101146739</v>
      </c>
      <c r="D7161" s="2">
        <v>41230.160416666666</v>
      </c>
      <c r="E7161" s="1">
        <v>8</v>
      </c>
      <c r="F7161" s="2">
        <v>41225.668517618775</v>
      </c>
      <c r="G7161" s="1">
        <v>0</v>
      </c>
      <c r="H7161" s="32">
        <f>IFERROR(HOUR(Table1[[#This Row],[Cancel Date/time]])+MINUTE(Table1[[#This Row],[Cancel Date/time]])/60,"not cancelled")</f>
        <v>16.033333333333335</v>
      </c>
      <c r="I7161" s="47">
        <f>IFERROR(ROUND(Table1[[#This Row],[cancellation time decimal]],0),"not cancelled")</f>
        <v>16</v>
      </c>
      <c r="J7161" s="10">
        <f>IFERROR(MOD(Table1[[#This Row],[cancellation hour rounded]],24),"not cancelled")</f>
        <v>16</v>
      </c>
      <c r="K7161" s="32">
        <f>1/Table1[[#This Row],[Duration (Time between doses '[in hours'])]]</f>
        <v>0.125</v>
      </c>
      <c r="L7161" s="33">
        <f>Table1[[#This Row],[number doses per hour]]*INDEX(Table2[price per dose],Table1[[#This Row],[Drug ID]])</f>
        <v>0.84929166666666667</v>
      </c>
      <c r="M7161" s="11" t="b">
        <f>AND(Table1[[#This Row],[hour of cancellation 0 to 23]]&gt;=0,Table1[[#This Row],[hour of cancellation 0 to 23]]&lt;=23)</f>
        <v>1</v>
      </c>
    </row>
    <row r="7162" spans="1:13" x14ac:dyDescent="0.3">
      <c r="A7162" s="1">
        <v>7161</v>
      </c>
      <c r="B7162" s="1">
        <v>6</v>
      </c>
      <c r="C7162" s="2">
        <v>41225.656944900991</v>
      </c>
      <c r="D7162" s="2">
        <v>41285.656944444447</v>
      </c>
      <c r="E7162" s="1">
        <v>24</v>
      </c>
      <c r="F7162" s="2">
        <v>41236.61637648935</v>
      </c>
      <c r="G7162" s="1">
        <v>0</v>
      </c>
      <c r="H7162" s="32">
        <f>IFERROR(HOUR(Table1[[#This Row],[Cancel Date/time]])+MINUTE(Table1[[#This Row],[Cancel Date/time]])/60,"not cancelled")</f>
        <v>14.783333333333333</v>
      </c>
      <c r="I7162" s="47">
        <f>IFERROR(ROUND(Table1[[#This Row],[cancellation time decimal]],0),"not cancelled")</f>
        <v>15</v>
      </c>
      <c r="J7162" s="10">
        <f>IFERROR(MOD(Table1[[#This Row],[cancellation hour rounded]],24),"not cancelled")</f>
        <v>15</v>
      </c>
      <c r="K7162" s="32">
        <f>1/Table1[[#This Row],[Duration (Time between doses '[in hours'])]]</f>
        <v>4.1666666666666664E-2</v>
      </c>
      <c r="L7162" s="33">
        <f>Table1[[#This Row],[number doses per hour]]*INDEX(Table2[price per dose],Table1[[#This Row],[Drug ID]])</f>
        <v>0.35218749999999999</v>
      </c>
      <c r="M7162" s="11" t="b">
        <f>AND(Table1[[#This Row],[hour of cancellation 0 to 23]]&gt;=0,Table1[[#This Row],[hour of cancellation 0 to 23]]&lt;=23)</f>
        <v>1</v>
      </c>
    </row>
    <row r="7163" spans="1:13" x14ac:dyDescent="0.3">
      <c r="A7163" s="1">
        <v>7162</v>
      </c>
      <c r="B7163" s="1">
        <v>2</v>
      </c>
      <c r="C7163" s="2">
        <v>41225.742307492546</v>
      </c>
      <c r="D7163" s="2">
        <v>41285.741666666669</v>
      </c>
      <c r="E7163" s="1">
        <v>10</v>
      </c>
      <c r="F7163" s="2">
        <v>41226.700640976327</v>
      </c>
      <c r="G7163" s="1">
        <v>0</v>
      </c>
      <c r="H7163" s="32">
        <f>IFERROR(HOUR(Table1[[#This Row],[Cancel Date/time]])+MINUTE(Table1[[#This Row],[Cancel Date/time]])/60,"not cancelled")</f>
        <v>16.8</v>
      </c>
      <c r="I7163" s="47">
        <f>IFERROR(ROUND(Table1[[#This Row],[cancellation time decimal]],0),"not cancelled")</f>
        <v>17</v>
      </c>
      <c r="J7163" s="10">
        <f>IFERROR(MOD(Table1[[#This Row],[cancellation hour rounded]],24),"not cancelled")</f>
        <v>17</v>
      </c>
      <c r="K7163" s="32">
        <f>1/Table1[[#This Row],[Duration (Time between doses '[in hours'])]]</f>
        <v>0.1</v>
      </c>
      <c r="L7163" s="33">
        <f>Table1[[#This Row],[number doses per hour]]*INDEX(Table2[price per dose],Table1[[#This Row],[Drug ID]])</f>
        <v>0.84959999999999969</v>
      </c>
      <c r="M7163" s="11" t="b">
        <f>AND(Table1[[#This Row],[hour of cancellation 0 to 23]]&gt;=0,Table1[[#This Row],[hour of cancellation 0 to 23]]&lt;=23)</f>
        <v>1</v>
      </c>
    </row>
    <row r="7164" spans="1:13" x14ac:dyDescent="0.3">
      <c r="A7164" s="1">
        <v>7163</v>
      </c>
      <c r="B7164" s="1">
        <v>1</v>
      </c>
      <c r="C7164" s="2">
        <v>41225.81527787081</v>
      </c>
      <c r="D7164" s="2">
        <v>41285.815277777772</v>
      </c>
      <c r="E7164" s="1">
        <v>12</v>
      </c>
      <c r="F7164" s="2">
        <v>41227.137296324698</v>
      </c>
      <c r="G7164" s="1">
        <v>0</v>
      </c>
      <c r="H7164" s="32">
        <f>IFERROR(HOUR(Table1[[#This Row],[Cancel Date/time]])+MINUTE(Table1[[#This Row],[Cancel Date/time]])/60,"not cancelled")</f>
        <v>3.2833333333333332</v>
      </c>
      <c r="I7164" s="47">
        <f>IFERROR(ROUND(Table1[[#This Row],[cancellation time decimal]],0),"not cancelled")</f>
        <v>3</v>
      </c>
      <c r="J7164" s="10">
        <f>IFERROR(MOD(Table1[[#This Row],[cancellation hour rounded]],24),"not cancelled")</f>
        <v>3</v>
      </c>
      <c r="K7164" s="32">
        <f>1/Table1[[#This Row],[Duration (Time between doses '[in hours'])]]</f>
        <v>8.3333333333333329E-2</v>
      </c>
      <c r="L7164" s="33">
        <f>Table1[[#This Row],[number doses per hour]]*INDEX(Table2[price per dose],Table1[[#This Row],[Drug ID]])</f>
        <v>0.56619444444444444</v>
      </c>
      <c r="M7164" s="11" t="b">
        <f>AND(Table1[[#This Row],[hour of cancellation 0 to 23]]&gt;=0,Table1[[#This Row],[hour of cancellation 0 to 23]]&lt;=23)</f>
        <v>1</v>
      </c>
    </row>
    <row r="7165" spans="1:13" x14ac:dyDescent="0.3">
      <c r="A7165" s="1">
        <v>7164</v>
      </c>
      <c r="B7165" s="1">
        <v>7</v>
      </c>
      <c r="C7165" s="2">
        <v>41225.802426796909</v>
      </c>
      <c r="D7165" s="2">
        <v>41285.802083333328</v>
      </c>
      <c r="E7165" s="1">
        <v>24</v>
      </c>
      <c r="F7165" s="2">
        <v>41278.566780972076</v>
      </c>
      <c r="G7165" s="1">
        <v>0</v>
      </c>
      <c r="H7165" s="32">
        <f>IFERROR(HOUR(Table1[[#This Row],[Cancel Date/time]])+MINUTE(Table1[[#This Row],[Cancel Date/time]])/60,"not cancelled")</f>
        <v>13.6</v>
      </c>
      <c r="I7165" s="47">
        <f>IFERROR(ROUND(Table1[[#This Row],[cancellation time decimal]],0),"not cancelled")</f>
        <v>14</v>
      </c>
      <c r="J7165" s="10">
        <f>IFERROR(MOD(Table1[[#This Row],[cancellation hour rounded]],24),"not cancelled")</f>
        <v>14</v>
      </c>
      <c r="K7165" s="32">
        <f>1/Table1[[#This Row],[Duration (Time between doses '[in hours'])]]</f>
        <v>4.1666666666666664E-2</v>
      </c>
      <c r="L7165" s="33">
        <f>Table1[[#This Row],[number doses per hour]]*INDEX(Table2[price per dose],Table1[[#This Row],[Drug ID]])</f>
        <v>1.2958049999999997</v>
      </c>
      <c r="M7165" s="11" t="b">
        <f>AND(Table1[[#This Row],[hour of cancellation 0 to 23]]&gt;=0,Table1[[#This Row],[hour of cancellation 0 to 23]]&lt;=23)</f>
        <v>1</v>
      </c>
    </row>
    <row r="7166" spans="1:13" x14ac:dyDescent="0.3">
      <c r="A7166" s="1">
        <v>7165</v>
      </c>
      <c r="B7166" s="1">
        <v>7</v>
      </c>
      <c r="C7166" s="2">
        <v>41226.081885338535</v>
      </c>
      <c r="D7166" s="2">
        <v>41286.081249999996</v>
      </c>
      <c r="E7166" s="1">
        <v>24</v>
      </c>
      <c r="F7166" s="2">
        <v>41247.962588051363</v>
      </c>
      <c r="G7166" s="1">
        <v>1</v>
      </c>
      <c r="H7166" s="32">
        <f>IFERROR(HOUR(Table1[[#This Row],[Cancel Date/time]])+MINUTE(Table1[[#This Row],[Cancel Date/time]])/60,"not cancelled")</f>
        <v>23.1</v>
      </c>
      <c r="I7166" s="47">
        <f>IFERROR(ROUND(Table1[[#This Row],[cancellation time decimal]],0),"not cancelled")</f>
        <v>23</v>
      </c>
      <c r="J7166" s="10">
        <f>IFERROR(MOD(Table1[[#This Row],[cancellation hour rounded]],24),"not cancelled")</f>
        <v>23</v>
      </c>
      <c r="K7166" s="32">
        <f>1/Table1[[#This Row],[Duration (Time between doses '[in hours'])]]</f>
        <v>4.1666666666666664E-2</v>
      </c>
      <c r="L7166" s="33">
        <f>Table1[[#This Row],[number doses per hour]]*INDEX(Table2[price per dose],Table1[[#This Row],[Drug ID]])</f>
        <v>1.2958049999999997</v>
      </c>
      <c r="M7166" s="11" t="b">
        <f>AND(Table1[[#This Row],[hour of cancellation 0 to 23]]&gt;=0,Table1[[#This Row],[hour of cancellation 0 to 23]]&lt;=23)</f>
        <v>1</v>
      </c>
    </row>
    <row r="7167" spans="1:13" x14ac:dyDescent="0.3">
      <c r="A7167" s="1">
        <v>7166</v>
      </c>
      <c r="B7167" s="1">
        <v>1</v>
      </c>
      <c r="C7167" s="2">
        <v>41226.253273154696</v>
      </c>
      <c r="D7167" s="2">
        <v>41286.25277777778</v>
      </c>
      <c r="E7167" s="1">
        <v>8</v>
      </c>
      <c r="F7167" s="2">
        <v>41226.395487021757</v>
      </c>
      <c r="G7167" s="1">
        <v>0</v>
      </c>
      <c r="H7167" s="32">
        <f>IFERROR(HOUR(Table1[[#This Row],[Cancel Date/time]])+MINUTE(Table1[[#This Row],[Cancel Date/time]])/60,"not cancelled")</f>
        <v>9.4833333333333325</v>
      </c>
      <c r="I7167" s="47">
        <f>IFERROR(ROUND(Table1[[#This Row],[cancellation time decimal]],0),"not cancelled")</f>
        <v>9</v>
      </c>
      <c r="J7167" s="10">
        <f>IFERROR(MOD(Table1[[#This Row],[cancellation hour rounded]],24),"not cancelled")</f>
        <v>9</v>
      </c>
      <c r="K7167" s="32">
        <f>1/Table1[[#This Row],[Duration (Time between doses '[in hours'])]]</f>
        <v>0.125</v>
      </c>
      <c r="L7167" s="33">
        <f>Table1[[#This Row],[number doses per hour]]*INDEX(Table2[price per dose],Table1[[#This Row],[Drug ID]])</f>
        <v>0.84929166666666667</v>
      </c>
      <c r="M7167" s="11" t="b">
        <f>AND(Table1[[#This Row],[hour of cancellation 0 to 23]]&gt;=0,Table1[[#This Row],[hour of cancellation 0 to 23]]&lt;=23)</f>
        <v>1</v>
      </c>
    </row>
    <row r="7168" spans="1:13" x14ac:dyDescent="0.3">
      <c r="A7168" s="1">
        <v>7167</v>
      </c>
      <c r="B7168" s="1">
        <v>1</v>
      </c>
      <c r="C7168" s="2">
        <v>41226.310713470921</v>
      </c>
      <c r="D7168" s="2">
        <v>41286.310416666667</v>
      </c>
      <c r="E7168" s="1">
        <v>8</v>
      </c>
      <c r="F7168" s="2">
        <v>41226.70610570252</v>
      </c>
      <c r="G7168" s="1">
        <v>0</v>
      </c>
      <c r="H7168" s="32">
        <f>IFERROR(HOUR(Table1[[#This Row],[Cancel Date/time]])+MINUTE(Table1[[#This Row],[Cancel Date/time]])/60,"not cancelled")</f>
        <v>16.933333333333334</v>
      </c>
      <c r="I7168" s="47">
        <f>IFERROR(ROUND(Table1[[#This Row],[cancellation time decimal]],0),"not cancelled")</f>
        <v>17</v>
      </c>
      <c r="J7168" s="10">
        <f>IFERROR(MOD(Table1[[#This Row],[cancellation hour rounded]],24),"not cancelled")</f>
        <v>17</v>
      </c>
      <c r="K7168" s="32">
        <f>1/Table1[[#This Row],[Duration (Time between doses '[in hours'])]]</f>
        <v>0.125</v>
      </c>
      <c r="L7168" s="33">
        <f>Table1[[#This Row],[number doses per hour]]*INDEX(Table2[price per dose],Table1[[#This Row],[Drug ID]])</f>
        <v>0.84929166666666667</v>
      </c>
      <c r="M7168" s="11" t="b">
        <f>AND(Table1[[#This Row],[hour of cancellation 0 to 23]]&gt;=0,Table1[[#This Row],[hour of cancellation 0 to 23]]&lt;=23)</f>
        <v>1</v>
      </c>
    </row>
    <row r="7169" spans="1:13" x14ac:dyDescent="0.3">
      <c r="A7169" s="1">
        <v>7168</v>
      </c>
      <c r="B7169" s="1">
        <v>6</v>
      </c>
      <c r="C7169" s="2">
        <v>41226.369823742003</v>
      </c>
      <c r="D7169" s="2">
        <v>41286.369444444448</v>
      </c>
      <c r="E7169" s="1">
        <v>24</v>
      </c>
      <c r="F7169" s="2">
        <v>41230.757261782433</v>
      </c>
      <c r="G7169" s="1">
        <v>0</v>
      </c>
      <c r="H7169" s="32">
        <f>IFERROR(HOUR(Table1[[#This Row],[Cancel Date/time]])+MINUTE(Table1[[#This Row],[Cancel Date/time]])/60,"not cancelled")</f>
        <v>18.166666666666668</v>
      </c>
      <c r="I7169" s="47">
        <f>IFERROR(ROUND(Table1[[#This Row],[cancellation time decimal]],0),"not cancelled")</f>
        <v>18</v>
      </c>
      <c r="J7169" s="10">
        <f>IFERROR(MOD(Table1[[#This Row],[cancellation hour rounded]],24),"not cancelled")</f>
        <v>18</v>
      </c>
      <c r="K7169" s="32">
        <f>1/Table1[[#This Row],[Duration (Time between doses '[in hours'])]]</f>
        <v>4.1666666666666664E-2</v>
      </c>
      <c r="L7169" s="33">
        <f>Table1[[#This Row],[number doses per hour]]*INDEX(Table2[price per dose],Table1[[#This Row],[Drug ID]])</f>
        <v>0.35218749999999999</v>
      </c>
      <c r="M7169" s="11" t="b">
        <f>AND(Table1[[#This Row],[hour of cancellation 0 to 23]]&gt;=0,Table1[[#This Row],[hour of cancellation 0 to 23]]&lt;=23)</f>
        <v>1</v>
      </c>
    </row>
    <row r="7170" spans="1:13" x14ac:dyDescent="0.3">
      <c r="A7170" s="1">
        <v>7169</v>
      </c>
      <c r="B7170" s="1">
        <v>1</v>
      </c>
      <c r="C7170" s="2">
        <v>41226.468570253805</v>
      </c>
      <c r="D7170" s="2">
        <v>41286.468055555561</v>
      </c>
      <c r="E7170" s="1">
        <v>8</v>
      </c>
      <c r="F7170" s="2">
        <v>41227.568805036994</v>
      </c>
      <c r="G7170" s="1">
        <v>0</v>
      </c>
      <c r="H7170" s="32">
        <f>IFERROR(HOUR(Table1[[#This Row],[Cancel Date/time]])+MINUTE(Table1[[#This Row],[Cancel Date/time]])/60,"not cancelled")</f>
        <v>13.65</v>
      </c>
      <c r="I7170" s="47">
        <f>IFERROR(ROUND(Table1[[#This Row],[cancellation time decimal]],0),"not cancelled")</f>
        <v>14</v>
      </c>
      <c r="J7170" s="10">
        <f>IFERROR(MOD(Table1[[#This Row],[cancellation hour rounded]],24),"not cancelled")</f>
        <v>14</v>
      </c>
      <c r="K7170" s="32">
        <f>1/Table1[[#This Row],[Duration (Time between doses '[in hours'])]]</f>
        <v>0.125</v>
      </c>
      <c r="L7170" s="33">
        <f>Table1[[#This Row],[number doses per hour]]*INDEX(Table2[price per dose],Table1[[#This Row],[Drug ID]])</f>
        <v>0.84929166666666667</v>
      </c>
      <c r="M7170" s="11" t="b">
        <f>AND(Table1[[#This Row],[hour of cancellation 0 to 23]]&gt;=0,Table1[[#This Row],[hour of cancellation 0 to 23]]&lt;=23)</f>
        <v>1</v>
      </c>
    </row>
    <row r="7171" spans="1:13" hidden="1" x14ac:dyDescent="0.3">
      <c r="A7171" s="1">
        <v>7170</v>
      </c>
      <c r="B7171" s="1">
        <v>5</v>
      </c>
      <c r="C7171" s="2">
        <v>41226.490651327942</v>
      </c>
      <c r="D7171" s="2">
        <v>41228.782039571161</v>
      </c>
      <c r="E7171" s="1">
        <v>24</v>
      </c>
      <c r="F7171" s="2" t="s">
        <v>5</v>
      </c>
      <c r="G7171" s="1">
        <v>0</v>
      </c>
      <c r="H7171" s="32" t="str">
        <f>IFERROR(HOUR(Table1[[#This Row],[Cancel Date/time]])+MINUTE(Table1[[#This Row],[Cancel Date/time]])/60,"not cancelled")</f>
        <v>not cancelled</v>
      </c>
      <c r="I7171" s="47" t="str">
        <f>IFERROR(ROUND(Table1[[#This Row],[cancellation time decimal]],0),"not cancelled")</f>
        <v>not cancelled</v>
      </c>
      <c r="J7171" s="10" t="str">
        <f>IFERROR(MOD(Table1[[#This Row],[cancellation hour rounded]],24),"not cancelled")</f>
        <v>not cancelled</v>
      </c>
      <c r="K7171" s="32">
        <f>1/Table1[[#This Row],[Duration (Time between doses '[in hours'])]]</f>
        <v>4.1666666666666664E-2</v>
      </c>
      <c r="L7171" s="33">
        <f>Table1[[#This Row],[number doses per hour]]*INDEX(Table2[price per dose],Table1[[#This Row],[Drug ID]])</f>
        <v>0.2815833333333333</v>
      </c>
      <c r="M7171" s="11" t="b">
        <f>AND(Table1[[#This Row],[hour of cancellation 0 to 23]]&gt;=0,Table1[[#This Row],[hour of cancellation 0 to 23]]&lt;=23)</f>
        <v>0</v>
      </c>
    </row>
    <row r="7172" spans="1:13" x14ac:dyDescent="0.3">
      <c r="A7172" s="1">
        <v>7171</v>
      </c>
      <c r="B7172" s="1">
        <v>5</v>
      </c>
      <c r="C7172" s="2">
        <v>41226.505866657892</v>
      </c>
      <c r="D7172" s="2">
        <v>41286.505555555559</v>
      </c>
      <c r="E7172" s="1">
        <v>24</v>
      </c>
      <c r="F7172" s="2">
        <v>41230.388168763646</v>
      </c>
      <c r="G7172" s="1">
        <v>0</v>
      </c>
      <c r="H7172" s="32">
        <f>IFERROR(HOUR(Table1[[#This Row],[Cancel Date/time]])+MINUTE(Table1[[#This Row],[Cancel Date/time]])/60,"not cancelled")</f>
        <v>9.3000000000000007</v>
      </c>
      <c r="I7172" s="47">
        <f>IFERROR(ROUND(Table1[[#This Row],[cancellation time decimal]],0),"not cancelled")</f>
        <v>9</v>
      </c>
      <c r="J7172" s="10">
        <f>IFERROR(MOD(Table1[[#This Row],[cancellation hour rounded]],24),"not cancelled")</f>
        <v>9</v>
      </c>
      <c r="K7172" s="32">
        <f>1/Table1[[#This Row],[Duration (Time between doses '[in hours'])]]</f>
        <v>4.1666666666666664E-2</v>
      </c>
      <c r="L7172" s="33">
        <f>Table1[[#This Row],[number doses per hour]]*INDEX(Table2[price per dose],Table1[[#This Row],[Drug ID]])</f>
        <v>0.2815833333333333</v>
      </c>
      <c r="M7172" s="11" t="b">
        <f>AND(Table1[[#This Row],[hour of cancellation 0 to 23]]&gt;=0,Table1[[#This Row],[hour of cancellation 0 to 23]]&lt;=23)</f>
        <v>1</v>
      </c>
    </row>
    <row r="7173" spans="1:13" x14ac:dyDescent="0.3">
      <c r="A7173" s="1">
        <v>7172</v>
      </c>
      <c r="B7173" s="1">
        <v>4</v>
      </c>
      <c r="C7173" s="2">
        <v>41226.520887371793</v>
      </c>
      <c r="D7173" s="2">
        <v>41286.520833333336</v>
      </c>
      <c r="E7173" s="1">
        <v>12</v>
      </c>
      <c r="F7173" s="2">
        <v>41229.476049453755</v>
      </c>
      <c r="G7173" s="1">
        <v>0</v>
      </c>
      <c r="H7173" s="32">
        <f>IFERROR(HOUR(Table1[[#This Row],[Cancel Date/time]])+MINUTE(Table1[[#This Row],[Cancel Date/time]])/60,"not cancelled")</f>
        <v>11.416666666666666</v>
      </c>
      <c r="I7173" s="47">
        <f>IFERROR(ROUND(Table1[[#This Row],[cancellation time decimal]],0),"not cancelled")</f>
        <v>11</v>
      </c>
      <c r="J7173" s="10">
        <f>IFERROR(MOD(Table1[[#This Row],[cancellation hour rounded]],24),"not cancelled")</f>
        <v>11</v>
      </c>
      <c r="K7173" s="32">
        <f>1/Table1[[#This Row],[Duration (Time between doses '[in hours'])]]</f>
        <v>8.3333333333333329E-2</v>
      </c>
      <c r="L7173" s="33">
        <f>Table1[[#This Row],[number doses per hour]]*INDEX(Table2[price per dose],Table1[[#This Row],[Drug ID]])</f>
        <v>1.448055119047619</v>
      </c>
      <c r="M7173" s="11" t="b">
        <f>AND(Table1[[#This Row],[hour of cancellation 0 to 23]]&gt;=0,Table1[[#This Row],[hour of cancellation 0 to 23]]&lt;=23)</f>
        <v>1</v>
      </c>
    </row>
    <row r="7174" spans="1:13" x14ac:dyDescent="0.3">
      <c r="A7174" s="1">
        <v>7173</v>
      </c>
      <c r="B7174" s="1">
        <v>5</v>
      </c>
      <c r="C7174" s="2">
        <v>41226.54753384972</v>
      </c>
      <c r="D7174" s="2">
        <v>41286.547222222223</v>
      </c>
      <c r="E7174" s="1">
        <v>24</v>
      </c>
      <c r="F7174" s="2">
        <v>41230.383667678172</v>
      </c>
      <c r="G7174" s="1">
        <v>0</v>
      </c>
      <c r="H7174" s="32">
        <f>IFERROR(HOUR(Table1[[#This Row],[Cancel Date/time]])+MINUTE(Table1[[#This Row],[Cancel Date/time]])/60,"not cancelled")</f>
        <v>9.1999999999999993</v>
      </c>
      <c r="I7174" s="47">
        <f>IFERROR(ROUND(Table1[[#This Row],[cancellation time decimal]],0),"not cancelled")</f>
        <v>9</v>
      </c>
      <c r="J7174" s="10">
        <f>IFERROR(MOD(Table1[[#This Row],[cancellation hour rounded]],24),"not cancelled")</f>
        <v>9</v>
      </c>
      <c r="K7174" s="32">
        <f>1/Table1[[#This Row],[Duration (Time between doses '[in hours'])]]</f>
        <v>4.1666666666666664E-2</v>
      </c>
      <c r="L7174" s="33">
        <f>Table1[[#This Row],[number doses per hour]]*INDEX(Table2[price per dose],Table1[[#This Row],[Drug ID]])</f>
        <v>0.2815833333333333</v>
      </c>
      <c r="M7174" s="11" t="b">
        <f>AND(Table1[[#This Row],[hour of cancellation 0 to 23]]&gt;=0,Table1[[#This Row],[hour of cancellation 0 to 23]]&lt;=23)</f>
        <v>1</v>
      </c>
    </row>
    <row r="7175" spans="1:13" x14ac:dyDescent="0.3">
      <c r="A7175" s="1">
        <v>7174</v>
      </c>
      <c r="B7175" s="1">
        <v>3</v>
      </c>
      <c r="C7175" s="2">
        <v>41226.564078249277</v>
      </c>
      <c r="D7175" s="2">
        <v>41286.563888888886</v>
      </c>
      <c r="E7175" s="1">
        <v>24</v>
      </c>
      <c r="F7175" s="2">
        <v>41228.45582042203</v>
      </c>
      <c r="G7175" s="1">
        <v>0</v>
      </c>
      <c r="H7175" s="32">
        <f>IFERROR(HOUR(Table1[[#This Row],[Cancel Date/time]])+MINUTE(Table1[[#This Row],[Cancel Date/time]])/60,"not cancelled")</f>
        <v>10.933333333333334</v>
      </c>
      <c r="I7175" s="47">
        <f>IFERROR(ROUND(Table1[[#This Row],[cancellation time decimal]],0),"not cancelled")</f>
        <v>11</v>
      </c>
      <c r="J7175" s="10">
        <f>IFERROR(MOD(Table1[[#This Row],[cancellation hour rounded]],24),"not cancelled")</f>
        <v>11</v>
      </c>
      <c r="K7175" s="32">
        <f>1/Table1[[#This Row],[Duration (Time between doses '[in hours'])]]</f>
        <v>4.1666666666666664E-2</v>
      </c>
      <c r="L7175" s="33">
        <f>Table1[[#This Row],[number doses per hour]]*INDEX(Table2[price per dose],Table1[[#This Row],[Drug ID]])</f>
        <v>0.18133000000000002</v>
      </c>
      <c r="M7175" s="11" t="b">
        <f>AND(Table1[[#This Row],[hour of cancellation 0 to 23]]&gt;=0,Table1[[#This Row],[hour of cancellation 0 to 23]]&lt;=23)</f>
        <v>1</v>
      </c>
    </row>
    <row r="7176" spans="1:13" hidden="1" x14ac:dyDescent="0.3">
      <c r="A7176" s="1">
        <v>7175</v>
      </c>
      <c r="B7176" s="1">
        <v>2</v>
      </c>
      <c r="C7176" s="2">
        <v>41226.573912728105</v>
      </c>
      <c r="D7176" s="2">
        <v>41229.031898856723</v>
      </c>
      <c r="E7176" s="1">
        <v>10</v>
      </c>
      <c r="F7176" s="2" t="s">
        <v>5</v>
      </c>
      <c r="G7176" s="1">
        <v>0</v>
      </c>
      <c r="H7176" s="32" t="str">
        <f>IFERROR(HOUR(Table1[[#This Row],[Cancel Date/time]])+MINUTE(Table1[[#This Row],[Cancel Date/time]])/60,"not cancelled")</f>
        <v>not cancelled</v>
      </c>
      <c r="I7176" s="47" t="str">
        <f>IFERROR(ROUND(Table1[[#This Row],[cancellation time decimal]],0),"not cancelled")</f>
        <v>not cancelled</v>
      </c>
      <c r="J7176" s="10" t="str">
        <f>IFERROR(MOD(Table1[[#This Row],[cancellation hour rounded]],24),"not cancelled")</f>
        <v>not cancelled</v>
      </c>
      <c r="K7176" s="32">
        <f>1/Table1[[#This Row],[Duration (Time between doses '[in hours'])]]</f>
        <v>0.1</v>
      </c>
      <c r="L7176" s="33">
        <f>Table1[[#This Row],[number doses per hour]]*INDEX(Table2[price per dose],Table1[[#This Row],[Drug ID]])</f>
        <v>0.84959999999999969</v>
      </c>
      <c r="M7176" s="11" t="b">
        <f>AND(Table1[[#This Row],[hour of cancellation 0 to 23]]&gt;=0,Table1[[#This Row],[hour of cancellation 0 to 23]]&lt;=23)</f>
        <v>0</v>
      </c>
    </row>
    <row r="7177" spans="1:13" x14ac:dyDescent="0.3">
      <c r="A7177" s="1">
        <v>7176</v>
      </c>
      <c r="B7177" s="1">
        <v>2</v>
      </c>
      <c r="C7177" s="2">
        <v>41226.669003831441</v>
      </c>
      <c r="D7177" s="2">
        <v>41286.668749999997</v>
      </c>
      <c r="E7177" s="1">
        <v>10</v>
      </c>
      <c r="F7177" s="2">
        <v>41227.744123112032</v>
      </c>
      <c r="G7177" s="1">
        <v>0</v>
      </c>
      <c r="H7177" s="32">
        <f>IFERROR(HOUR(Table1[[#This Row],[Cancel Date/time]])+MINUTE(Table1[[#This Row],[Cancel Date/time]])/60,"not cancelled")</f>
        <v>17.850000000000001</v>
      </c>
      <c r="I7177" s="47">
        <f>IFERROR(ROUND(Table1[[#This Row],[cancellation time decimal]],0),"not cancelled")</f>
        <v>18</v>
      </c>
      <c r="J7177" s="10">
        <f>IFERROR(MOD(Table1[[#This Row],[cancellation hour rounded]],24),"not cancelled")</f>
        <v>18</v>
      </c>
      <c r="K7177" s="32">
        <f>1/Table1[[#This Row],[Duration (Time between doses '[in hours'])]]</f>
        <v>0.1</v>
      </c>
      <c r="L7177" s="33">
        <f>Table1[[#This Row],[number doses per hour]]*INDEX(Table2[price per dose],Table1[[#This Row],[Drug ID]])</f>
        <v>0.84959999999999969</v>
      </c>
      <c r="M7177" s="11" t="b">
        <f>AND(Table1[[#This Row],[hour of cancellation 0 to 23]]&gt;=0,Table1[[#This Row],[hour of cancellation 0 to 23]]&lt;=23)</f>
        <v>1</v>
      </c>
    </row>
    <row r="7178" spans="1:13" x14ac:dyDescent="0.3">
      <c r="A7178" s="1">
        <v>7177</v>
      </c>
      <c r="B7178" s="1">
        <v>2</v>
      </c>
      <c r="C7178" s="2">
        <v>41226.74663033877</v>
      </c>
      <c r="D7178" s="2">
        <v>41286.746527777781</v>
      </c>
      <c r="E7178" s="1">
        <v>10</v>
      </c>
      <c r="F7178" s="2">
        <v>41227.645728901334</v>
      </c>
      <c r="G7178" s="1">
        <v>0</v>
      </c>
      <c r="H7178" s="32">
        <f>IFERROR(HOUR(Table1[[#This Row],[Cancel Date/time]])+MINUTE(Table1[[#This Row],[Cancel Date/time]])/60,"not cancelled")</f>
        <v>15.483333333333333</v>
      </c>
      <c r="I7178" s="47">
        <f>IFERROR(ROUND(Table1[[#This Row],[cancellation time decimal]],0),"not cancelled")</f>
        <v>15</v>
      </c>
      <c r="J7178" s="10">
        <f>IFERROR(MOD(Table1[[#This Row],[cancellation hour rounded]],24),"not cancelled")</f>
        <v>15</v>
      </c>
      <c r="K7178" s="32">
        <f>1/Table1[[#This Row],[Duration (Time between doses '[in hours'])]]</f>
        <v>0.1</v>
      </c>
      <c r="L7178" s="33">
        <f>Table1[[#This Row],[number doses per hour]]*INDEX(Table2[price per dose],Table1[[#This Row],[Drug ID]])</f>
        <v>0.84959999999999969</v>
      </c>
      <c r="M7178" s="11" t="b">
        <f>AND(Table1[[#This Row],[hour of cancellation 0 to 23]]&gt;=0,Table1[[#This Row],[hour of cancellation 0 to 23]]&lt;=23)</f>
        <v>1</v>
      </c>
    </row>
    <row r="7179" spans="1:13" x14ac:dyDescent="0.3">
      <c r="A7179" s="1">
        <v>7178</v>
      </c>
      <c r="B7179" s="1">
        <v>8</v>
      </c>
      <c r="C7179" s="2">
        <v>41226.78173666208</v>
      </c>
      <c r="D7179" s="2">
        <v>41286.78125</v>
      </c>
      <c r="E7179" s="1">
        <v>3</v>
      </c>
      <c r="F7179" s="2">
        <v>41231.253257611286</v>
      </c>
      <c r="G7179" s="1">
        <v>0</v>
      </c>
      <c r="H7179" s="32">
        <f>IFERROR(HOUR(Table1[[#This Row],[Cancel Date/time]])+MINUTE(Table1[[#This Row],[Cancel Date/time]])/60,"not cancelled")</f>
        <v>6.0666666666666664</v>
      </c>
      <c r="I7179" s="47">
        <f>IFERROR(ROUND(Table1[[#This Row],[cancellation time decimal]],0),"not cancelled")</f>
        <v>6</v>
      </c>
      <c r="J7179" s="10">
        <f>IFERROR(MOD(Table1[[#This Row],[cancellation hour rounded]],24),"not cancelled")</f>
        <v>6</v>
      </c>
      <c r="K7179" s="32">
        <f>1/Table1[[#This Row],[Duration (Time between doses '[in hours'])]]</f>
        <v>0.33333333333333331</v>
      </c>
      <c r="L7179" s="33">
        <f>Table1[[#This Row],[number doses per hour]]*INDEX(Table2[price per dose],Table1[[#This Row],[Drug ID]])</f>
        <v>0.29998222222222221</v>
      </c>
      <c r="M7179" s="11" t="b">
        <f>AND(Table1[[#This Row],[hour of cancellation 0 to 23]]&gt;=0,Table1[[#This Row],[hour of cancellation 0 to 23]]&lt;=23)</f>
        <v>1</v>
      </c>
    </row>
    <row r="7180" spans="1:13" x14ac:dyDescent="0.3">
      <c r="A7180" s="1">
        <v>7179</v>
      </c>
      <c r="B7180" s="1">
        <v>6</v>
      </c>
      <c r="C7180" s="2">
        <v>41226.846264855158</v>
      </c>
      <c r="D7180" s="2">
        <v>41286.845833333333</v>
      </c>
      <c r="E7180" s="1">
        <v>24</v>
      </c>
      <c r="F7180" s="2">
        <v>41237.487947493035</v>
      </c>
      <c r="G7180" s="1">
        <v>0</v>
      </c>
      <c r="H7180" s="32">
        <f>IFERROR(HOUR(Table1[[#This Row],[Cancel Date/time]])+MINUTE(Table1[[#This Row],[Cancel Date/time]])/60,"not cancelled")</f>
        <v>11.7</v>
      </c>
      <c r="I7180" s="47">
        <f>IFERROR(ROUND(Table1[[#This Row],[cancellation time decimal]],0),"not cancelled")</f>
        <v>12</v>
      </c>
      <c r="J7180" s="10">
        <f>IFERROR(MOD(Table1[[#This Row],[cancellation hour rounded]],24),"not cancelled")</f>
        <v>12</v>
      </c>
      <c r="K7180" s="32">
        <f>1/Table1[[#This Row],[Duration (Time between doses '[in hours'])]]</f>
        <v>4.1666666666666664E-2</v>
      </c>
      <c r="L7180" s="33">
        <f>Table1[[#This Row],[number doses per hour]]*INDEX(Table2[price per dose],Table1[[#This Row],[Drug ID]])</f>
        <v>0.35218749999999999</v>
      </c>
      <c r="M7180" s="11" t="b">
        <f>AND(Table1[[#This Row],[hour of cancellation 0 to 23]]&gt;=0,Table1[[#This Row],[hour of cancellation 0 to 23]]&lt;=23)</f>
        <v>1</v>
      </c>
    </row>
    <row r="7181" spans="1:13" x14ac:dyDescent="0.3">
      <c r="A7181" s="1">
        <v>7180</v>
      </c>
      <c r="B7181" s="1">
        <v>1</v>
      </c>
      <c r="C7181" s="2">
        <v>41226.855340181864</v>
      </c>
      <c r="D7181" s="2">
        <v>41286.854861111111</v>
      </c>
      <c r="E7181" s="1">
        <v>12</v>
      </c>
      <c r="F7181" s="2">
        <v>41227.463601853255</v>
      </c>
      <c r="G7181" s="1">
        <v>0</v>
      </c>
      <c r="H7181" s="32">
        <f>IFERROR(HOUR(Table1[[#This Row],[Cancel Date/time]])+MINUTE(Table1[[#This Row],[Cancel Date/time]])/60,"not cancelled")</f>
        <v>11.116666666666667</v>
      </c>
      <c r="I7181" s="47">
        <f>IFERROR(ROUND(Table1[[#This Row],[cancellation time decimal]],0),"not cancelled")</f>
        <v>11</v>
      </c>
      <c r="J7181" s="10">
        <f>IFERROR(MOD(Table1[[#This Row],[cancellation hour rounded]],24),"not cancelled")</f>
        <v>11</v>
      </c>
      <c r="K7181" s="32">
        <f>1/Table1[[#This Row],[Duration (Time between doses '[in hours'])]]</f>
        <v>8.3333333333333329E-2</v>
      </c>
      <c r="L7181" s="33">
        <f>Table1[[#This Row],[number doses per hour]]*INDEX(Table2[price per dose],Table1[[#This Row],[Drug ID]])</f>
        <v>0.56619444444444444</v>
      </c>
      <c r="M7181" s="11" t="b">
        <f>AND(Table1[[#This Row],[hour of cancellation 0 to 23]]&gt;=0,Table1[[#This Row],[hour of cancellation 0 to 23]]&lt;=23)</f>
        <v>1</v>
      </c>
    </row>
    <row r="7182" spans="1:13" x14ac:dyDescent="0.3">
      <c r="A7182" s="1">
        <v>7181</v>
      </c>
      <c r="B7182" s="1">
        <v>6</v>
      </c>
      <c r="C7182" s="2">
        <v>41226.849276401685</v>
      </c>
      <c r="D7182" s="2">
        <v>41286.848611111112</v>
      </c>
      <c r="E7182" s="1">
        <v>24</v>
      </c>
      <c r="F7182" s="2">
        <v>41239.868173390816</v>
      </c>
      <c r="G7182" s="1">
        <v>0</v>
      </c>
      <c r="H7182" s="32">
        <f>IFERROR(HOUR(Table1[[#This Row],[Cancel Date/time]])+MINUTE(Table1[[#This Row],[Cancel Date/time]])/60,"not cancelled")</f>
        <v>20.833333333333332</v>
      </c>
      <c r="I7182" s="47">
        <f>IFERROR(ROUND(Table1[[#This Row],[cancellation time decimal]],0),"not cancelled")</f>
        <v>21</v>
      </c>
      <c r="J7182" s="10">
        <f>IFERROR(MOD(Table1[[#This Row],[cancellation hour rounded]],24),"not cancelled")</f>
        <v>21</v>
      </c>
      <c r="K7182" s="32">
        <f>1/Table1[[#This Row],[Duration (Time between doses '[in hours'])]]</f>
        <v>4.1666666666666664E-2</v>
      </c>
      <c r="L7182" s="33">
        <f>Table1[[#This Row],[number doses per hour]]*INDEX(Table2[price per dose],Table1[[#This Row],[Drug ID]])</f>
        <v>0.35218749999999999</v>
      </c>
      <c r="M7182" s="11" t="b">
        <f>AND(Table1[[#This Row],[hour of cancellation 0 to 23]]&gt;=0,Table1[[#This Row],[hour of cancellation 0 to 23]]&lt;=23)</f>
        <v>1</v>
      </c>
    </row>
    <row r="7183" spans="1:13" x14ac:dyDescent="0.3">
      <c r="A7183" s="1">
        <v>7182</v>
      </c>
      <c r="B7183" s="1">
        <v>10</v>
      </c>
      <c r="C7183" s="2">
        <v>41226.94634031412</v>
      </c>
      <c r="D7183" s="2">
        <v>41286.945833333331</v>
      </c>
      <c r="E7183" s="1">
        <v>1</v>
      </c>
      <c r="F7183" s="2">
        <v>41234.26580317632</v>
      </c>
      <c r="G7183" s="1">
        <v>3</v>
      </c>
      <c r="H7183" s="32">
        <f>IFERROR(HOUR(Table1[[#This Row],[Cancel Date/time]])+MINUTE(Table1[[#This Row],[Cancel Date/time]])/60,"not cancelled")</f>
        <v>6.3666666666666663</v>
      </c>
      <c r="I7183" s="47">
        <f>IFERROR(ROUND(Table1[[#This Row],[cancellation time decimal]],0),"not cancelled")</f>
        <v>6</v>
      </c>
      <c r="J7183" s="10">
        <f>IFERROR(MOD(Table1[[#This Row],[cancellation hour rounded]],24),"not cancelled")</f>
        <v>6</v>
      </c>
      <c r="K7183" s="32">
        <f>1/Table1[[#This Row],[Duration (Time between doses '[in hours'])]]</f>
        <v>1</v>
      </c>
      <c r="L7183" s="33">
        <f>Table1[[#This Row],[number doses per hour]]*INDEX(Table2[price per dose],Table1[[#This Row],[Drug ID]])</f>
        <v>2.5716000000000001</v>
      </c>
      <c r="M7183" s="11" t="b">
        <f>AND(Table1[[#This Row],[hour of cancellation 0 to 23]]&gt;=0,Table1[[#This Row],[hour of cancellation 0 to 23]]&lt;=23)</f>
        <v>1</v>
      </c>
    </row>
    <row r="7184" spans="1:13" x14ac:dyDescent="0.3">
      <c r="A7184" s="1">
        <v>7183</v>
      </c>
      <c r="B7184" s="1">
        <v>6</v>
      </c>
      <c r="C7184" s="2">
        <v>41226.924808307456</v>
      </c>
      <c r="D7184" s="2">
        <v>41286.924305555556</v>
      </c>
      <c r="E7184" s="1">
        <v>24</v>
      </c>
      <c r="F7184" s="2">
        <v>41228.475790615936</v>
      </c>
      <c r="G7184" s="1">
        <v>0</v>
      </c>
      <c r="H7184" s="32">
        <f>IFERROR(HOUR(Table1[[#This Row],[Cancel Date/time]])+MINUTE(Table1[[#This Row],[Cancel Date/time]])/60,"not cancelled")</f>
        <v>11.416666666666666</v>
      </c>
      <c r="I7184" s="47">
        <f>IFERROR(ROUND(Table1[[#This Row],[cancellation time decimal]],0),"not cancelled")</f>
        <v>11</v>
      </c>
      <c r="J7184" s="10">
        <f>IFERROR(MOD(Table1[[#This Row],[cancellation hour rounded]],24),"not cancelled")</f>
        <v>11</v>
      </c>
      <c r="K7184" s="32">
        <f>1/Table1[[#This Row],[Duration (Time between doses '[in hours'])]]</f>
        <v>4.1666666666666664E-2</v>
      </c>
      <c r="L7184" s="33">
        <f>Table1[[#This Row],[number doses per hour]]*INDEX(Table2[price per dose],Table1[[#This Row],[Drug ID]])</f>
        <v>0.35218749999999999</v>
      </c>
      <c r="M7184" s="11" t="b">
        <f>AND(Table1[[#This Row],[hour of cancellation 0 to 23]]&gt;=0,Table1[[#This Row],[hour of cancellation 0 to 23]]&lt;=23)</f>
        <v>1</v>
      </c>
    </row>
    <row r="7185" spans="1:13" x14ac:dyDescent="0.3">
      <c r="A7185" s="1">
        <v>7184</v>
      </c>
      <c r="B7185" s="1">
        <v>5</v>
      </c>
      <c r="C7185" s="2">
        <v>41226.96660272291</v>
      </c>
      <c r="D7185" s="2">
        <v>41286.965972222228</v>
      </c>
      <c r="E7185" s="1">
        <v>24</v>
      </c>
      <c r="F7185" s="2">
        <v>41229.552953918639</v>
      </c>
      <c r="G7185" s="1">
        <v>0</v>
      </c>
      <c r="H7185" s="32">
        <f>IFERROR(HOUR(Table1[[#This Row],[Cancel Date/time]])+MINUTE(Table1[[#This Row],[Cancel Date/time]])/60,"not cancelled")</f>
        <v>13.266666666666667</v>
      </c>
      <c r="I7185" s="47">
        <f>IFERROR(ROUND(Table1[[#This Row],[cancellation time decimal]],0),"not cancelled")</f>
        <v>13</v>
      </c>
      <c r="J7185" s="10">
        <f>IFERROR(MOD(Table1[[#This Row],[cancellation hour rounded]],24),"not cancelled")</f>
        <v>13</v>
      </c>
      <c r="K7185" s="32">
        <f>1/Table1[[#This Row],[Duration (Time between doses '[in hours'])]]</f>
        <v>4.1666666666666664E-2</v>
      </c>
      <c r="L7185" s="33">
        <f>Table1[[#This Row],[number doses per hour]]*INDEX(Table2[price per dose],Table1[[#This Row],[Drug ID]])</f>
        <v>0.2815833333333333</v>
      </c>
      <c r="M7185" s="11" t="b">
        <f>AND(Table1[[#This Row],[hour of cancellation 0 to 23]]&gt;=0,Table1[[#This Row],[hour of cancellation 0 to 23]]&lt;=23)</f>
        <v>1</v>
      </c>
    </row>
    <row r="7186" spans="1:13" x14ac:dyDescent="0.3">
      <c r="A7186" s="1">
        <v>7185</v>
      </c>
      <c r="B7186" s="1">
        <v>1</v>
      </c>
      <c r="C7186" s="2">
        <v>41227.051116612871</v>
      </c>
      <c r="D7186" s="2">
        <v>41287.050694444442</v>
      </c>
      <c r="E7186" s="1">
        <v>8</v>
      </c>
      <c r="F7186" s="2">
        <v>41227.408003185126</v>
      </c>
      <c r="G7186" s="1">
        <v>0</v>
      </c>
      <c r="H7186" s="32">
        <f>IFERROR(HOUR(Table1[[#This Row],[Cancel Date/time]])+MINUTE(Table1[[#This Row],[Cancel Date/time]])/60,"not cancelled")</f>
        <v>9.7833333333333332</v>
      </c>
      <c r="I7186" s="47">
        <f>IFERROR(ROUND(Table1[[#This Row],[cancellation time decimal]],0),"not cancelled")</f>
        <v>10</v>
      </c>
      <c r="J7186" s="10">
        <f>IFERROR(MOD(Table1[[#This Row],[cancellation hour rounded]],24),"not cancelled")</f>
        <v>10</v>
      </c>
      <c r="K7186" s="32">
        <f>1/Table1[[#This Row],[Duration (Time between doses '[in hours'])]]</f>
        <v>0.125</v>
      </c>
      <c r="L7186" s="33">
        <f>Table1[[#This Row],[number doses per hour]]*INDEX(Table2[price per dose],Table1[[#This Row],[Drug ID]])</f>
        <v>0.84929166666666667</v>
      </c>
      <c r="M7186" s="11" t="b">
        <f>AND(Table1[[#This Row],[hour of cancellation 0 to 23]]&gt;=0,Table1[[#This Row],[hour of cancellation 0 to 23]]&lt;=23)</f>
        <v>1</v>
      </c>
    </row>
    <row r="7187" spans="1:13" x14ac:dyDescent="0.3">
      <c r="A7187" s="1">
        <v>7186</v>
      </c>
      <c r="B7187" s="1">
        <v>6</v>
      </c>
      <c r="C7187" s="2">
        <v>41227.176614784112</v>
      </c>
      <c r="D7187" s="2">
        <v>41287.176388888889</v>
      </c>
      <c r="E7187" s="1">
        <v>24</v>
      </c>
      <c r="F7187" s="2">
        <v>41229.153573671792</v>
      </c>
      <c r="G7187" s="1">
        <v>0</v>
      </c>
      <c r="H7187" s="32">
        <f>IFERROR(HOUR(Table1[[#This Row],[Cancel Date/time]])+MINUTE(Table1[[#This Row],[Cancel Date/time]])/60,"not cancelled")</f>
        <v>3.6833333333333336</v>
      </c>
      <c r="I7187" s="47">
        <f>IFERROR(ROUND(Table1[[#This Row],[cancellation time decimal]],0),"not cancelled")</f>
        <v>4</v>
      </c>
      <c r="J7187" s="10">
        <f>IFERROR(MOD(Table1[[#This Row],[cancellation hour rounded]],24),"not cancelled")</f>
        <v>4</v>
      </c>
      <c r="K7187" s="32">
        <f>1/Table1[[#This Row],[Duration (Time between doses '[in hours'])]]</f>
        <v>4.1666666666666664E-2</v>
      </c>
      <c r="L7187" s="33">
        <f>Table1[[#This Row],[number doses per hour]]*INDEX(Table2[price per dose],Table1[[#This Row],[Drug ID]])</f>
        <v>0.35218749999999999</v>
      </c>
      <c r="M7187" s="11" t="b">
        <f>AND(Table1[[#This Row],[hour of cancellation 0 to 23]]&gt;=0,Table1[[#This Row],[hour of cancellation 0 to 23]]&lt;=23)</f>
        <v>1</v>
      </c>
    </row>
    <row r="7188" spans="1:13" x14ac:dyDescent="0.3">
      <c r="A7188" s="1">
        <v>7187</v>
      </c>
      <c r="B7188" s="1">
        <v>10</v>
      </c>
      <c r="C7188" s="2">
        <v>41227.343984498875</v>
      </c>
      <c r="D7188" s="2">
        <v>41287.34375</v>
      </c>
      <c r="E7188" s="1">
        <v>1</v>
      </c>
      <c r="F7188" s="2">
        <v>41234.722351997414</v>
      </c>
      <c r="G7188" s="1">
        <v>3</v>
      </c>
      <c r="H7188" s="32">
        <f>IFERROR(HOUR(Table1[[#This Row],[Cancel Date/time]])+MINUTE(Table1[[#This Row],[Cancel Date/time]])/60,"not cancelled")</f>
        <v>17.333333333333332</v>
      </c>
      <c r="I7188" s="47">
        <f>IFERROR(ROUND(Table1[[#This Row],[cancellation time decimal]],0),"not cancelled")</f>
        <v>17</v>
      </c>
      <c r="J7188" s="10">
        <f>IFERROR(MOD(Table1[[#This Row],[cancellation hour rounded]],24),"not cancelled")</f>
        <v>17</v>
      </c>
      <c r="K7188" s="32">
        <f>1/Table1[[#This Row],[Duration (Time between doses '[in hours'])]]</f>
        <v>1</v>
      </c>
      <c r="L7188" s="33">
        <f>Table1[[#This Row],[number doses per hour]]*INDEX(Table2[price per dose],Table1[[#This Row],[Drug ID]])</f>
        <v>2.5716000000000001</v>
      </c>
      <c r="M7188" s="11" t="b">
        <f>AND(Table1[[#This Row],[hour of cancellation 0 to 23]]&gt;=0,Table1[[#This Row],[hour of cancellation 0 to 23]]&lt;=23)</f>
        <v>1</v>
      </c>
    </row>
    <row r="7189" spans="1:13" x14ac:dyDescent="0.3">
      <c r="A7189" s="1">
        <v>7188</v>
      </c>
      <c r="B7189" s="1">
        <v>1</v>
      </c>
      <c r="C7189" s="2">
        <v>41227.362139273646</v>
      </c>
      <c r="D7189" s="2">
        <v>41287.361805555556</v>
      </c>
      <c r="E7189" s="1">
        <v>8</v>
      </c>
      <c r="F7189" s="2">
        <v>41227.673163795407</v>
      </c>
      <c r="G7189" s="1">
        <v>0</v>
      </c>
      <c r="H7189" s="32">
        <f>IFERROR(HOUR(Table1[[#This Row],[Cancel Date/time]])+MINUTE(Table1[[#This Row],[Cancel Date/time]])/60,"not cancelled")</f>
        <v>16.149999999999999</v>
      </c>
      <c r="I7189" s="47">
        <f>IFERROR(ROUND(Table1[[#This Row],[cancellation time decimal]],0),"not cancelled")</f>
        <v>16</v>
      </c>
      <c r="J7189" s="10">
        <f>IFERROR(MOD(Table1[[#This Row],[cancellation hour rounded]],24),"not cancelled")</f>
        <v>16</v>
      </c>
      <c r="K7189" s="32">
        <f>1/Table1[[#This Row],[Duration (Time between doses '[in hours'])]]</f>
        <v>0.125</v>
      </c>
      <c r="L7189" s="33">
        <f>Table1[[#This Row],[number doses per hour]]*INDEX(Table2[price per dose],Table1[[#This Row],[Drug ID]])</f>
        <v>0.84929166666666667</v>
      </c>
      <c r="M7189" s="11" t="b">
        <f>AND(Table1[[#This Row],[hour of cancellation 0 to 23]]&gt;=0,Table1[[#This Row],[hour of cancellation 0 to 23]]&lt;=23)</f>
        <v>1</v>
      </c>
    </row>
    <row r="7190" spans="1:13" x14ac:dyDescent="0.3">
      <c r="A7190" s="1">
        <v>7189</v>
      </c>
      <c r="B7190" s="1">
        <v>4</v>
      </c>
      <c r="C7190" s="2">
        <v>41227.35322875555</v>
      </c>
      <c r="D7190" s="2">
        <v>41287.352777777778</v>
      </c>
      <c r="E7190" s="1">
        <v>12</v>
      </c>
      <c r="F7190" s="2">
        <v>41229.65693505753</v>
      </c>
      <c r="G7190" s="1">
        <v>0</v>
      </c>
      <c r="H7190" s="32">
        <f>IFERROR(HOUR(Table1[[#This Row],[Cancel Date/time]])+MINUTE(Table1[[#This Row],[Cancel Date/time]])/60,"not cancelled")</f>
        <v>15.75</v>
      </c>
      <c r="I7190" s="47">
        <f>IFERROR(ROUND(Table1[[#This Row],[cancellation time decimal]],0),"not cancelled")</f>
        <v>16</v>
      </c>
      <c r="J7190" s="10">
        <f>IFERROR(MOD(Table1[[#This Row],[cancellation hour rounded]],24),"not cancelled")</f>
        <v>16</v>
      </c>
      <c r="K7190" s="32">
        <f>1/Table1[[#This Row],[Duration (Time between doses '[in hours'])]]</f>
        <v>8.3333333333333329E-2</v>
      </c>
      <c r="L7190" s="33">
        <f>Table1[[#This Row],[number doses per hour]]*INDEX(Table2[price per dose],Table1[[#This Row],[Drug ID]])</f>
        <v>1.448055119047619</v>
      </c>
      <c r="M7190" s="11" t="b">
        <f>AND(Table1[[#This Row],[hour of cancellation 0 to 23]]&gt;=0,Table1[[#This Row],[hour of cancellation 0 to 23]]&lt;=23)</f>
        <v>1</v>
      </c>
    </row>
    <row r="7191" spans="1:13" x14ac:dyDescent="0.3">
      <c r="A7191" s="1">
        <v>7190</v>
      </c>
      <c r="B7191" s="1">
        <v>2</v>
      </c>
      <c r="C7191" s="2">
        <v>41227.341719255644</v>
      </c>
      <c r="D7191" s="2">
        <v>41287.341666666667</v>
      </c>
      <c r="E7191" s="1">
        <v>10</v>
      </c>
      <c r="F7191" s="2">
        <v>41228.348025592131</v>
      </c>
      <c r="G7191" s="1">
        <v>0</v>
      </c>
      <c r="H7191" s="32">
        <f>IFERROR(HOUR(Table1[[#This Row],[Cancel Date/time]])+MINUTE(Table1[[#This Row],[Cancel Date/time]])/60,"not cancelled")</f>
        <v>8.35</v>
      </c>
      <c r="I7191" s="47">
        <f>IFERROR(ROUND(Table1[[#This Row],[cancellation time decimal]],0),"not cancelled")</f>
        <v>8</v>
      </c>
      <c r="J7191" s="10">
        <f>IFERROR(MOD(Table1[[#This Row],[cancellation hour rounded]],24),"not cancelled")</f>
        <v>8</v>
      </c>
      <c r="K7191" s="32">
        <f>1/Table1[[#This Row],[Duration (Time between doses '[in hours'])]]</f>
        <v>0.1</v>
      </c>
      <c r="L7191" s="33">
        <f>Table1[[#This Row],[number doses per hour]]*INDEX(Table2[price per dose],Table1[[#This Row],[Drug ID]])</f>
        <v>0.84959999999999969</v>
      </c>
      <c r="M7191" s="11" t="b">
        <f>AND(Table1[[#This Row],[hour of cancellation 0 to 23]]&gt;=0,Table1[[#This Row],[hour of cancellation 0 to 23]]&lt;=23)</f>
        <v>1</v>
      </c>
    </row>
    <row r="7192" spans="1:13" hidden="1" x14ac:dyDescent="0.3">
      <c r="A7192" s="1">
        <v>7191</v>
      </c>
      <c r="B7192" s="1">
        <v>11</v>
      </c>
      <c r="C7192" s="2">
        <v>41227.357384325936</v>
      </c>
      <c r="D7192" s="2">
        <v>41229.815277777772</v>
      </c>
      <c r="E7192" s="1">
        <v>1</v>
      </c>
      <c r="F7192" s="2" t="s">
        <v>5</v>
      </c>
      <c r="G7192" s="1">
        <v>0</v>
      </c>
      <c r="H7192" s="32" t="str">
        <f>IFERROR(HOUR(Table1[[#This Row],[Cancel Date/time]])+MINUTE(Table1[[#This Row],[Cancel Date/time]])/60,"not cancelled")</f>
        <v>not cancelled</v>
      </c>
      <c r="I7192" s="47" t="str">
        <f>IFERROR(ROUND(Table1[[#This Row],[cancellation time decimal]],0),"not cancelled")</f>
        <v>not cancelled</v>
      </c>
      <c r="J7192" s="10" t="str">
        <f>IFERROR(MOD(Table1[[#This Row],[cancellation hour rounded]],24),"not cancelled")</f>
        <v>not cancelled</v>
      </c>
      <c r="K7192" s="32">
        <f>1/Table1[[#This Row],[Duration (Time between doses '[in hours'])]]</f>
        <v>1</v>
      </c>
      <c r="L7192" s="33">
        <f>Table1[[#This Row],[number doses per hour]]*INDEX(Table2[price per dose],Table1[[#This Row],[Drug ID]])</f>
        <v>1</v>
      </c>
      <c r="M7192" s="11" t="b">
        <f>AND(Table1[[#This Row],[hour of cancellation 0 to 23]]&gt;=0,Table1[[#This Row],[hour of cancellation 0 to 23]]&lt;=23)</f>
        <v>0</v>
      </c>
    </row>
    <row r="7193" spans="1:13" x14ac:dyDescent="0.3">
      <c r="A7193" s="1">
        <v>7192</v>
      </c>
      <c r="B7193" s="1">
        <v>9</v>
      </c>
      <c r="C7193" s="2">
        <v>41227.375568014788</v>
      </c>
      <c r="D7193" s="2">
        <v>41287.375</v>
      </c>
      <c r="E7193" s="1">
        <v>5</v>
      </c>
      <c r="F7193" s="2">
        <v>41230.45930324919</v>
      </c>
      <c r="G7193" s="1">
        <v>0</v>
      </c>
      <c r="H7193" s="32">
        <f>IFERROR(HOUR(Table1[[#This Row],[Cancel Date/time]])+MINUTE(Table1[[#This Row],[Cancel Date/time]])/60,"not cancelled")</f>
        <v>11.016666666666667</v>
      </c>
      <c r="I7193" s="47">
        <f>IFERROR(ROUND(Table1[[#This Row],[cancellation time decimal]],0),"not cancelled")</f>
        <v>11</v>
      </c>
      <c r="J7193" s="10">
        <f>IFERROR(MOD(Table1[[#This Row],[cancellation hour rounded]],24),"not cancelled")</f>
        <v>11</v>
      </c>
      <c r="K7193" s="32">
        <f>1/Table1[[#This Row],[Duration (Time between doses '[in hours'])]]</f>
        <v>0.2</v>
      </c>
      <c r="L7193" s="33">
        <f>Table1[[#This Row],[number doses per hour]]*INDEX(Table2[price per dose],Table1[[#This Row],[Drug ID]])</f>
        <v>5.6740000000000004</v>
      </c>
      <c r="M7193" s="11" t="b">
        <f>AND(Table1[[#This Row],[hour of cancellation 0 to 23]]&gt;=0,Table1[[#This Row],[hour of cancellation 0 to 23]]&lt;=23)</f>
        <v>1</v>
      </c>
    </row>
    <row r="7194" spans="1:13" hidden="1" x14ac:dyDescent="0.3">
      <c r="A7194" s="1">
        <v>7193</v>
      </c>
      <c r="B7194" s="1">
        <v>1</v>
      </c>
      <c r="C7194" s="2">
        <v>41227.39382511771</v>
      </c>
      <c r="D7194" s="2">
        <v>41231.05995550748</v>
      </c>
      <c r="E7194" s="1">
        <v>8</v>
      </c>
      <c r="F7194" s="2" t="s">
        <v>5</v>
      </c>
      <c r="G7194" s="1">
        <v>0</v>
      </c>
      <c r="H7194" s="32" t="str">
        <f>IFERROR(HOUR(Table1[[#This Row],[Cancel Date/time]])+MINUTE(Table1[[#This Row],[Cancel Date/time]])/60,"not cancelled")</f>
        <v>not cancelled</v>
      </c>
      <c r="I7194" s="47" t="str">
        <f>IFERROR(ROUND(Table1[[#This Row],[cancellation time decimal]],0),"not cancelled")</f>
        <v>not cancelled</v>
      </c>
      <c r="J7194" s="10" t="str">
        <f>IFERROR(MOD(Table1[[#This Row],[cancellation hour rounded]],24),"not cancelled")</f>
        <v>not cancelled</v>
      </c>
      <c r="K7194" s="32">
        <f>1/Table1[[#This Row],[Duration (Time between doses '[in hours'])]]</f>
        <v>0.125</v>
      </c>
      <c r="L7194" s="33">
        <f>Table1[[#This Row],[number doses per hour]]*INDEX(Table2[price per dose],Table1[[#This Row],[Drug ID]])</f>
        <v>0.84929166666666667</v>
      </c>
      <c r="M7194" s="11" t="b">
        <f>AND(Table1[[#This Row],[hour of cancellation 0 to 23]]&gt;=0,Table1[[#This Row],[hour of cancellation 0 to 23]]&lt;=23)</f>
        <v>0</v>
      </c>
    </row>
    <row r="7195" spans="1:13" x14ac:dyDescent="0.3">
      <c r="A7195" s="1">
        <v>7194</v>
      </c>
      <c r="B7195" s="1">
        <v>1</v>
      </c>
      <c r="C7195" s="2">
        <v>41227.413398579352</v>
      </c>
      <c r="D7195" s="2">
        <v>41287.413194444445</v>
      </c>
      <c r="E7195" s="1">
        <v>8</v>
      </c>
      <c r="F7195" s="2">
        <v>41228.576579616878</v>
      </c>
      <c r="G7195" s="1">
        <v>0</v>
      </c>
      <c r="H7195" s="32">
        <f>IFERROR(HOUR(Table1[[#This Row],[Cancel Date/time]])+MINUTE(Table1[[#This Row],[Cancel Date/time]])/60,"not cancelled")</f>
        <v>13.833333333333334</v>
      </c>
      <c r="I7195" s="47">
        <f>IFERROR(ROUND(Table1[[#This Row],[cancellation time decimal]],0),"not cancelled")</f>
        <v>14</v>
      </c>
      <c r="J7195" s="10">
        <f>IFERROR(MOD(Table1[[#This Row],[cancellation hour rounded]],24),"not cancelled")</f>
        <v>14</v>
      </c>
      <c r="K7195" s="32">
        <f>1/Table1[[#This Row],[Duration (Time between doses '[in hours'])]]</f>
        <v>0.125</v>
      </c>
      <c r="L7195" s="33">
        <f>Table1[[#This Row],[number doses per hour]]*INDEX(Table2[price per dose],Table1[[#This Row],[Drug ID]])</f>
        <v>0.84929166666666667</v>
      </c>
      <c r="M7195" s="11" t="b">
        <f>AND(Table1[[#This Row],[hour of cancellation 0 to 23]]&gt;=0,Table1[[#This Row],[hour of cancellation 0 to 23]]&lt;=23)</f>
        <v>1</v>
      </c>
    </row>
    <row r="7196" spans="1:13" x14ac:dyDescent="0.3">
      <c r="A7196" s="1">
        <v>7195</v>
      </c>
      <c r="B7196" s="1">
        <v>9</v>
      </c>
      <c r="C7196" s="2">
        <v>41227.394517608715</v>
      </c>
      <c r="D7196" s="2">
        <v>41287.394444444442</v>
      </c>
      <c r="E7196" s="1">
        <v>5</v>
      </c>
      <c r="F7196" s="2">
        <v>41230.546692501171</v>
      </c>
      <c r="G7196" s="1">
        <v>0</v>
      </c>
      <c r="H7196" s="32">
        <f>IFERROR(HOUR(Table1[[#This Row],[Cancel Date/time]])+MINUTE(Table1[[#This Row],[Cancel Date/time]])/60,"not cancelled")</f>
        <v>13.116666666666667</v>
      </c>
      <c r="I7196" s="47">
        <f>IFERROR(ROUND(Table1[[#This Row],[cancellation time decimal]],0),"not cancelled")</f>
        <v>13</v>
      </c>
      <c r="J7196" s="10">
        <f>IFERROR(MOD(Table1[[#This Row],[cancellation hour rounded]],24),"not cancelled")</f>
        <v>13</v>
      </c>
      <c r="K7196" s="32">
        <f>1/Table1[[#This Row],[Duration (Time between doses '[in hours'])]]</f>
        <v>0.2</v>
      </c>
      <c r="L7196" s="33">
        <f>Table1[[#This Row],[number doses per hour]]*INDEX(Table2[price per dose],Table1[[#This Row],[Drug ID]])</f>
        <v>5.6740000000000004</v>
      </c>
      <c r="M7196" s="11" t="b">
        <f>AND(Table1[[#This Row],[hour of cancellation 0 to 23]]&gt;=0,Table1[[#This Row],[hour of cancellation 0 to 23]]&lt;=23)</f>
        <v>1</v>
      </c>
    </row>
    <row r="7197" spans="1:13" x14ac:dyDescent="0.3">
      <c r="A7197" s="1">
        <v>7196</v>
      </c>
      <c r="B7197" s="1">
        <v>2</v>
      </c>
      <c r="C7197" s="2">
        <v>41227.427191892399</v>
      </c>
      <c r="D7197" s="2">
        <v>41287.427083333328</v>
      </c>
      <c r="E7197" s="1">
        <v>10</v>
      </c>
      <c r="F7197" s="2">
        <v>41228.587670536443</v>
      </c>
      <c r="G7197" s="1">
        <v>0</v>
      </c>
      <c r="H7197" s="32">
        <f>IFERROR(HOUR(Table1[[#This Row],[Cancel Date/time]])+MINUTE(Table1[[#This Row],[Cancel Date/time]])/60,"not cancelled")</f>
        <v>14.1</v>
      </c>
      <c r="I7197" s="47">
        <f>IFERROR(ROUND(Table1[[#This Row],[cancellation time decimal]],0),"not cancelled")</f>
        <v>14</v>
      </c>
      <c r="J7197" s="10">
        <f>IFERROR(MOD(Table1[[#This Row],[cancellation hour rounded]],24),"not cancelled")</f>
        <v>14</v>
      </c>
      <c r="K7197" s="32">
        <f>1/Table1[[#This Row],[Duration (Time between doses '[in hours'])]]</f>
        <v>0.1</v>
      </c>
      <c r="L7197" s="33">
        <f>Table1[[#This Row],[number doses per hour]]*INDEX(Table2[price per dose],Table1[[#This Row],[Drug ID]])</f>
        <v>0.84959999999999969</v>
      </c>
      <c r="M7197" s="11" t="b">
        <f>AND(Table1[[#This Row],[hour of cancellation 0 to 23]]&gt;=0,Table1[[#This Row],[hour of cancellation 0 to 23]]&lt;=23)</f>
        <v>1</v>
      </c>
    </row>
    <row r="7198" spans="1:13" x14ac:dyDescent="0.3">
      <c r="A7198" s="1">
        <v>7197</v>
      </c>
      <c r="B7198" s="1">
        <v>3</v>
      </c>
      <c r="C7198" s="2">
        <v>41227.419103650769</v>
      </c>
      <c r="D7198" s="2">
        <v>41287.418749999997</v>
      </c>
      <c r="E7198" s="1">
        <v>24</v>
      </c>
      <c r="F7198" s="2">
        <v>41229.530283426473</v>
      </c>
      <c r="G7198" s="1">
        <v>0</v>
      </c>
      <c r="H7198" s="32">
        <f>IFERROR(HOUR(Table1[[#This Row],[Cancel Date/time]])+MINUTE(Table1[[#This Row],[Cancel Date/time]])/60,"not cancelled")</f>
        <v>12.716666666666667</v>
      </c>
      <c r="I7198" s="47">
        <f>IFERROR(ROUND(Table1[[#This Row],[cancellation time decimal]],0),"not cancelled")</f>
        <v>13</v>
      </c>
      <c r="J7198" s="10">
        <f>IFERROR(MOD(Table1[[#This Row],[cancellation hour rounded]],24),"not cancelled")</f>
        <v>13</v>
      </c>
      <c r="K7198" s="32">
        <f>1/Table1[[#This Row],[Duration (Time between doses '[in hours'])]]</f>
        <v>4.1666666666666664E-2</v>
      </c>
      <c r="L7198" s="33">
        <f>Table1[[#This Row],[number doses per hour]]*INDEX(Table2[price per dose],Table1[[#This Row],[Drug ID]])</f>
        <v>0.18133000000000002</v>
      </c>
      <c r="M7198" s="11" t="b">
        <f>AND(Table1[[#This Row],[hour of cancellation 0 to 23]]&gt;=0,Table1[[#This Row],[hour of cancellation 0 to 23]]&lt;=23)</f>
        <v>1</v>
      </c>
    </row>
    <row r="7199" spans="1:13" x14ac:dyDescent="0.3">
      <c r="A7199" s="1">
        <v>7198</v>
      </c>
      <c r="B7199" s="1">
        <v>4</v>
      </c>
      <c r="C7199" s="2">
        <v>41227.471484562026</v>
      </c>
      <c r="D7199" s="2">
        <v>41232.304166666661</v>
      </c>
      <c r="E7199" s="1">
        <v>12</v>
      </c>
      <c r="F7199" s="2">
        <v>41230.431403468639</v>
      </c>
      <c r="G7199" s="1">
        <v>0</v>
      </c>
      <c r="H7199" s="32">
        <f>IFERROR(HOUR(Table1[[#This Row],[Cancel Date/time]])+MINUTE(Table1[[#This Row],[Cancel Date/time]])/60,"not cancelled")</f>
        <v>10.35</v>
      </c>
      <c r="I7199" s="47">
        <f>IFERROR(ROUND(Table1[[#This Row],[cancellation time decimal]],0),"not cancelled")</f>
        <v>10</v>
      </c>
      <c r="J7199" s="10">
        <f>IFERROR(MOD(Table1[[#This Row],[cancellation hour rounded]],24),"not cancelled")</f>
        <v>10</v>
      </c>
      <c r="K7199" s="32">
        <f>1/Table1[[#This Row],[Duration (Time between doses '[in hours'])]]</f>
        <v>8.3333333333333329E-2</v>
      </c>
      <c r="L7199" s="33">
        <f>Table1[[#This Row],[number doses per hour]]*INDEX(Table2[price per dose],Table1[[#This Row],[Drug ID]])</f>
        <v>1.448055119047619</v>
      </c>
      <c r="M7199" s="11" t="b">
        <f>AND(Table1[[#This Row],[hour of cancellation 0 to 23]]&gt;=0,Table1[[#This Row],[hour of cancellation 0 to 23]]&lt;=23)</f>
        <v>1</v>
      </c>
    </row>
    <row r="7200" spans="1:13" x14ac:dyDescent="0.3">
      <c r="A7200" s="1">
        <v>7199</v>
      </c>
      <c r="B7200" s="1">
        <v>1</v>
      </c>
      <c r="C7200" s="2">
        <v>41227.524449343073</v>
      </c>
      <c r="D7200" s="2">
        <v>41287.524305555555</v>
      </c>
      <c r="E7200" s="1">
        <v>8</v>
      </c>
      <c r="F7200" s="2">
        <v>41228.414706642063</v>
      </c>
      <c r="G7200" s="1">
        <v>0</v>
      </c>
      <c r="H7200" s="32">
        <f>IFERROR(HOUR(Table1[[#This Row],[Cancel Date/time]])+MINUTE(Table1[[#This Row],[Cancel Date/time]])/60,"not cancelled")</f>
        <v>9.9499999999999993</v>
      </c>
      <c r="I7200" s="47">
        <f>IFERROR(ROUND(Table1[[#This Row],[cancellation time decimal]],0),"not cancelled")</f>
        <v>10</v>
      </c>
      <c r="J7200" s="10">
        <f>IFERROR(MOD(Table1[[#This Row],[cancellation hour rounded]],24),"not cancelled")</f>
        <v>10</v>
      </c>
      <c r="K7200" s="32">
        <f>1/Table1[[#This Row],[Duration (Time between doses '[in hours'])]]</f>
        <v>0.125</v>
      </c>
      <c r="L7200" s="33">
        <f>Table1[[#This Row],[number doses per hour]]*INDEX(Table2[price per dose],Table1[[#This Row],[Drug ID]])</f>
        <v>0.84929166666666667</v>
      </c>
      <c r="M7200" s="11" t="b">
        <f>AND(Table1[[#This Row],[hour of cancellation 0 to 23]]&gt;=0,Table1[[#This Row],[hour of cancellation 0 to 23]]&lt;=23)</f>
        <v>1</v>
      </c>
    </row>
    <row r="7201" spans="1:13" x14ac:dyDescent="0.3">
      <c r="A7201" s="1">
        <v>7200</v>
      </c>
      <c r="B7201" s="1">
        <v>1</v>
      </c>
      <c r="C7201" s="2">
        <v>41227.563153486102</v>
      </c>
      <c r="D7201" s="2">
        <v>41287.5625</v>
      </c>
      <c r="E7201" s="1">
        <v>8</v>
      </c>
      <c r="F7201" s="2">
        <v>41228.427545024482</v>
      </c>
      <c r="G7201" s="1">
        <v>0</v>
      </c>
      <c r="H7201" s="32">
        <f>IFERROR(HOUR(Table1[[#This Row],[Cancel Date/time]])+MINUTE(Table1[[#This Row],[Cancel Date/time]])/60,"not cancelled")</f>
        <v>10.25</v>
      </c>
      <c r="I7201" s="47">
        <f>IFERROR(ROUND(Table1[[#This Row],[cancellation time decimal]],0),"not cancelled")</f>
        <v>10</v>
      </c>
      <c r="J7201" s="10">
        <f>IFERROR(MOD(Table1[[#This Row],[cancellation hour rounded]],24),"not cancelled")</f>
        <v>10</v>
      </c>
      <c r="K7201" s="32">
        <f>1/Table1[[#This Row],[Duration (Time between doses '[in hours'])]]</f>
        <v>0.125</v>
      </c>
      <c r="L7201" s="33">
        <f>Table1[[#This Row],[number doses per hour]]*INDEX(Table2[price per dose],Table1[[#This Row],[Drug ID]])</f>
        <v>0.84929166666666667</v>
      </c>
      <c r="M7201" s="11" t="b">
        <f>AND(Table1[[#This Row],[hour of cancellation 0 to 23]]&gt;=0,Table1[[#This Row],[hour of cancellation 0 to 23]]&lt;=23)</f>
        <v>1</v>
      </c>
    </row>
    <row r="7202" spans="1:13" x14ac:dyDescent="0.3">
      <c r="A7202" s="1">
        <v>7201</v>
      </c>
      <c r="B7202" s="1">
        <v>4</v>
      </c>
      <c r="C7202" s="2">
        <v>41227.561738007193</v>
      </c>
      <c r="D7202" s="2">
        <v>41287.561111111107</v>
      </c>
      <c r="E7202" s="1">
        <v>12</v>
      </c>
      <c r="F7202" s="2">
        <v>41229.654162655082</v>
      </c>
      <c r="G7202" s="1">
        <v>0</v>
      </c>
      <c r="H7202" s="32">
        <f>IFERROR(HOUR(Table1[[#This Row],[Cancel Date/time]])+MINUTE(Table1[[#This Row],[Cancel Date/time]])/60,"not cancelled")</f>
        <v>15.7</v>
      </c>
      <c r="I7202" s="47">
        <f>IFERROR(ROUND(Table1[[#This Row],[cancellation time decimal]],0),"not cancelled")</f>
        <v>16</v>
      </c>
      <c r="J7202" s="10">
        <f>IFERROR(MOD(Table1[[#This Row],[cancellation hour rounded]],24),"not cancelled")</f>
        <v>16</v>
      </c>
      <c r="K7202" s="32">
        <f>1/Table1[[#This Row],[Duration (Time between doses '[in hours'])]]</f>
        <v>8.3333333333333329E-2</v>
      </c>
      <c r="L7202" s="33">
        <f>Table1[[#This Row],[number doses per hour]]*INDEX(Table2[price per dose],Table1[[#This Row],[Drug ID]])</f>
        <v>1.448055119047619</v>
      </c>
      <c r="M7202" s="11" t="b">
        <f>AND(Table1[[#This Row],[hour of cancellation 0 to 23]]&gt;=0,Table1[[#This Row],[hour of cancellation 0 to 23]]&lt;=23)</f>
        <v>1</v>
      </c>
    </row>
    <row r="7203" spans="1:13" x14ac:dyDescent="0.3">
      <c r="A7203" s="1">
        <v>7202</v>
      </c>
      <c r="B7203" s="1">
        <v>1</v>
      </c>
      <c r="C7203" s="2">
        <v>41227.569650475161</v>
      </c>
      <c r="D7203" s="2">
        <v>41287.569444444445</v>
      </c>
      <c r="E7203" s="1">
        <v>8</v>
      </c>
      <c r="F7203" s="2">
        <v>41228.301894303244</v>
      </c>
      <c r="G7203" s="1">
        <v>0</v>
      </c>
      <c r="H7203" s="32">
        <f>IFERROR(HOUR(Table1[[#This Row],[Cancel Date/time]])+MINUTE(Table1[[#This Row],[Cancel Date/time]])/60,"not cancelled")</f>
        <v>7.2333333333333334</v>
      </c>
      <c r="I7203" s="47">
        <f>IFERROR(ROUND(Table1[[#This Row],[cancellation time decimal]],0),"not cancelled")</f>
        <v>7</v>
      </c>
      <c r="J7203" s="10">
        <f>IFERROR(MOD(Table1[[#This Row],[cancellation hour rounded]],24),"not cancelled")</f>
        <v>7</v>
      </c>
      <c r="K7203" s="32">
        <f>1/Table1[[#This Row],[Duration (Time between doses '[in hours'])]]</f>
        <v>0.125</v>
      </c>
      <c r="L7203" s="33">
        <f>Table1[[#This Row],[number doses per hour]]*INDEX(Table2[price per dose],Table1[[#This Row],[Drug ID]])</f>
        <v>0.84929166666666667</v>
      </c>
      <c r="M7203" s="11" t="b">
        <f>AND(Table1[[#This Row],[hour of cancellation 0 to 23]]&gt;=0,Table1[[#This Row],[hour of cancellation 0 to 23]]&lt;=23)</f>
        <v>1</v>
      </c>
    </row>
    <row r="7204" spans="1:13" x14ac:dyDescent="0.3">
      <c r="A7204" s="1">
        <v>7203</v>
      </c>
      <c r="B7204" s="1">
        <v>2</v>
      </c>
      <c r="C7204" s="2">
        <v>41227.593234456006</v>
      </c>
      <c r="D7204" s="2">
        <v>41287.593055555561</v>
      </c>
      <c r="E7204" s="1">
        <v>10</v>
      </c>
      <c r="F7204" s="2">
        <v>41229.410443673594</v>
      </c>
      <c r="G7204" s="1">
        <v>0</v>
      </c>
      <c r="H7204" s="32">
        <f>IFERROR(HOUR(Table1[[#This Row],[Cancel Date/time]])+MINUTE(Table1[[#This Row],[Cancel Date/time]])/60,"not cancelled")</f>
        <v>9.85</v>
      </c>
      <c r="I7204" s="47">
        <f>IFERROR(ROUND(Table1[[#This Row],[cancellation time decimal]],0),"not cancelled")</f>
        <v>10</v>
      </c>
      <c r="J7204" s="10">
        <f>IFERROR(MOD(Table1[[#This Row],[cancellation hour rounded]],24),"not cancelled")</f>
        <v>10</v>
      </c>
      <c r="K7204" s="32">
        <f>1/Table1[[#This Row],[Duration (Time between doses '[in hours'])]]</f>
        <v>0.1</v>
      </c>
      <c r="L7204" s="33">
        <f>Table1[[#This Row],[number doses per hour]]*INDEX(Table2[price per dose],Table1[[#This Row],[Drug ID]])</f>
        <v>0.84959999999999969</v>
      </c>
      <c r="M7204" s="11" t="b">
        <f>AND(Table1[[#This Row],[hour of cancellation 0 to 23]]&gt;=0,Table1[[#This Row],[hour of cancellation 0 to 23]]&lt;=23)</f>
        <v>1</v>
      </c>
    </row>
    <row r="7205" spans="1:13" x14ac:dyDescent="0.3">
      <c r="A7205" s="1">
        <v>7204</v>
      </c>
      <c r="B7205" s="1">
        <v>3</v>
      </c>
      <c r="C7205" s="2">
        <v>41227.591999221266</v>
      </c>
      <c r="D7205" s="2">
        <v>41287.591666666667</v>
      </c>
      <c r="E7205" s="1">
        <v>24</v>
      </c>
      <c r="F7205" s="2">
        <v>41230.820456567853</v>
      </c>
      <c r="G7205" s="1">
        <v>0</v>
      </c>
      <c r="H7205" s="32">
        <f>IFERROR(HOUR(Table1[[#This Row],[Cancel Date/time]])+MINUTE(Table1[[#This Row],[Cancel Date/time]])/60,"not cancelled")</f>
        <v>19.683333333333334</v>
      </c>
      <c r="I7205" s="47">
        <f>IFERROR(ROUND(Table1[[#This Row],[cancellation time decimal]],0),"not cancelled")</f>
        <v>20</v>
      </c>
      <c r="J7205" s="10">
        <f>IFERROR(MOD(Table1[[#This Row],[cancellation hour rounded]],24),"not cancelled")</f>
        <v>20</v>
      </c>
      <c r="K7205" s="32">
        <f>1/Table1[[#This Row],[Duration (Time between doses '[in hours'])]]</f>
        <v>4.1666666666666664E-2</v>
      </c>
      <c r="L7205" s="33">
        <f>Table1[[#This Row],[number doses per hour]]*INDEX(Table2[price per dose],Table1[[#This Row],[Drug ID]])</f>
        <v>0.18133000000000002</v>
      </c>
      <c r="M7205" s="11" t="b">
        <f>AND(Table1[[#This Row],[hour of cancellation 0 to 23]]&gt;=0,Table1[[#This Row],[hour of cancellation 0 to 23]]&lt;=23)</f>
        <v>1</v>
      </c>
    </row>
    <row r="7206" spans="1:13" x14ac:dyDescent="0.3">
      <c r="A7206" s="1">
        <v>7205</v>
      </c>
      <c r="B7206" s="1">
        <v>1</v>
      </c>
      <c r="C7206" s="2">
        <v>41227.611913126544</v>
      </c>
      <c r="D7206" s="2">
        <v>41287.611805555556</v>
      </c>
      <c r="E7206" s="1">
        <v>12</v>
      </c>
      <c r="F7206" s="2">
        <v>41228.408102943307</v>
      </c>
      <c r="G7206" s="1">
        <v>0</v>
      </c>
      <c r="H7206" s="32">
        <f>IFERROR(HOUR(Table1[[#This Row],[Cancel Date/time]])+MINUTE(Table1[[#This Row],[Cancel Date/time]])/60,"not cancelled")</f>
        <v>9.7833333333333332</v>
      </c>
      <c r="I7206" s="47">
        <f>IFERROR(ROUND(Table1[[#This Row],[cancellation time decimal]],0),"not cancelled")</f>
        <v>10</v>
      </c>
      <c r="J7206" s="10">
        <f>IFERROR(MOD(Table1[[#This Row],[cancellation hour rounded]],24),"not cancelled")</f>
        <v>10</v>
      </c>
      <c r="K7206" s="32">
        <f>1/Table1[[#This Row],[Duration (Time between doses '[in hours'])]]</f>
        <v>8.3333333333333329E-2</v>
      </c>
      <c r="L7206" s="33">
        <f>Table1[[#This Row],[number doses per hour]]*INDEX(Table2[price per dose],Table1[[#This Row],[Drug ID]])</f>
        <v>0.56619444444444444</v>
      </c>
      <c r="M7206" s="11" t="b">
        <f>AND(Table1[[#This Row],[hour of cancellation 0 to 23]]&gt;=0,Table1[[#This Row],[hour of cancellation 0 to 23]]&lt;=23)</f>
        <v>1</v>
      </c>
    </row>
    <row r="7207" spans="1:13" x14ac:dyDescent="0.3">
      <c r="A7207" s="1">
        <v>7206</v>
      </c>
      <c r="B7207" s="1">
        <v>1</v>
      </c>
      <c r="C7207" s="2">
        <v>41227.601281841169</v>
      </c>
      <c r="D7207" s="2">
        <v>41287.600694444445</v>
      </c>
      <c r="E7207" s="1">
        <v>8</v>
      </c>
      <c r="F7207" s="2">
        <v>41228.376679837726</v>
      </c>
      <c r="G7207" s="1">
        <v>0</v>
      </c>
      <c r="H7207" s="32">
        <f>IFERROR(HOUR(Table1[[#This Row],[Cancel Date/time]])+MINUTE(Table1[[#This Row],[Cancel Date/time]])/60,"not cancelled")</f>
        <v>9.0333333333333332</v>
      </c>
      <c r="I7207" s="47">
        <f>IFERROR(ROUND(Table1[[#This Row],[cancellation time decimal]],0),"not cancelled")</f>
        <v>9</v>
      </c>
      <c r="J7207" s="10">
        <f>IFERROR(MOD(Table1[[#This Row],[cancellation hour rounded]],24),"not cancelled")</f>
        <v>9</v>
      </c>
      <c r="K7207" s="32">
        <f>1/Table1[[#This Row],[Duration (Time between doses '[in hours'])]]</f>
        <v>0.125</v>
      </c>
      <c r="L7207" s="33">
        <f>Table1[[#This Row],[number doses per hour]]*INDEX(Table2[price per dose],Table1[[#This Row],[Drug ID]])</f>
        <v>0.84929166666666667</v>
      </c>
      <c r="M7207" s="11" t="b">
        <f>AND(Table1[[#This Row],[hour of cancellation 0 to 23]]&gt;=0,Table1[[#This Row],[hour of cancellation 0 to 23]]&lt;=23)</f>
        <v>1</v>
      </c>
    </row>
    <row r="7208" spans="1:13" x14ac:dyDescent="0.3">
      <c r="A7208" s="1">
        <v>7207</v>
      </c>
      <c r="B7208" s="1">
        <v>4</v>
      </c>
      <c r="C7208" s="2">
        <v>41227.665423281629</v>
      </c>
      <c r="D7208" s="2">
        <v>41287.665277777778</v>
      </c>
      <c r="E7208" s="1">
        <v>12</v>
      </c>
      <c r="F7208" s="2">
        <v>41230.498759777161</v>
      </c>
      <c r="G7208" s="1">
        <v>0</v>
      </c>
      <c r="H7208" s="32">
        <f>IFERROR(HOUR(Table1[[#This Row],[Cancel Date/time]])+MINUTE(Table1[[#This Row],[Cancel Date/time]])/60,"not cancelled")</f>
        <v>11.966666666666667</v>
      </c>
      <c r="I7208" s="47">
        <f>IFERROR(ROUND(Table1[[#This Row],[cancellation time decimal]],0),"not cancelled")</f>
        <v>12</v>
      </c>
      <c r="J7208" s="10">
        <f>IFERROR(MOD(Table1[[#This Row],[cancellation hour rounded]],24),"not cancelled")</f>
        <v>12</v>
      </c>
      <c r="K7208" s="32">
        <f>1/Table1[[#This Row],[Duration (Time between doses '[in hours'])]]</f>
        <v>8.3333333333333329E-2</v>
      </c>
      <c r="L7208" s="33">
        <f>Table1[[#This Row],[number doses per hour]]*INDEX(Table2[price per dose],Table1[[#This Row],[Drug ID]])</f>
        <v>1.448055119047619</v>
      </c>
      <c r="M7208" s="11" t="b">
        <f>AND(Table1[[#This Row],[hour of cancellation 0 to 23]]&gt;=0,Table1[[#This Row],[hour of cancellation 0 to 23]]&lt;=23)</f>
        <v>1</v>
      </c>
    </row>
    <row r="7209" spans="1:13" x14ac:dyDescent="0.3">
      <c r="A7209" s="1">
        <v>7208</v>
      </c>
      <c r="B7209" s="1">
        <v>1</v>
      </c>
      <c r="C7209" s="2">
        <v>41227.643525926607</v>
      </c>
      <c r="D7209" s="2">
        <v>41287.643055555556</v>
      </c>
      <c r="E7209" s="1">
        <v>8</v>
      </c>
      <c r="F7209" s="2">
        <v>41229.016709843418</v>
      </c>
      <c r="G7209" s="1">
        <v>0</v>
      </c>
      <c r="H7209" s="32">
        <f>IFERROR(HOUR(Table1[[#This Row],[Cancel Date/time]])+MINUTE(Table1[[#This Row],[Cancel Date/time]])/60,"not cancelled")</f>
        <v>0.4</v>
      </c>
      <c r="I7209" s="47">
        <f>IFERROR(ROUND(Table1[[#This Row],[cancellation time decimal]],0),"not cancelled")</f>
        <v>0</v>
      </c>
      <c r="J7209" s="10">
        <f>IFERROR(MOD(Table1[[#This Row],[cancellation hour rounded]],24),"not cancelled")</f>
        <v>0</v>
      </c>
      <c r="K7209" s="32">
        <f>1/Table1[[#This Row],[Duration (Time between doses '[in hours'])]]</f>
        <v>0.125</v>
      </c>
      <c r="L7209" s="33">
        <f>Table1[[#This Row],[number doses per hour]]*INDEX(Table2[price per dose],Table1[[#This Row],[Drug ID]])</f>
        <v>0.84929166666666667</v>
      </c>
      <c r="M7209" s="11" t="b">
        <f>AND(Table1[[#This Row],[hour of cancellation 0 to 23]]&gt;=0,Table1[[#This Row],[hour of cancellation 0 to 23]]&lt;=23)</f>
        <v>1</v>
      </c>
    </row>
    <row r="7210" spans="1:13" x14ac:dyDescent="0.3">
      <c r="A7210" s="1">
        <v>7209</v>
      </c>
      <c r="B7210" s="1">
        <v>2</v>
      </c>
      <c r="C7210" s="2">
        <v>41227.699632989257</v>
      </c>
      <c r="D7210" s="2">
        <v>41287.69930555555</v>
      </c>
      <c r="E7210" s="1">
        <v>10</v>
      </c>
      <c r="F7210" s="2">
        <v>41229.167243998956</v>
      </c>
      <c r="G7210" s="1">
        <v>0</v>
      </c>
      <c r="H7210" s="32">
        <f>IFERROR(HOUR(Table1[[#This Row],[Cancel Date/time]])+MINUTE(Table1[[#This Row],[Cancel Date/time]])/60,"not cancelled")</f>
        <v>4</v>
      </c>
      <c r="I7210" s="47">
        <f>IFERROR(ROUND(Table1[[#This Row],[cancellation time decimal]],0),"not cancelled")</f>
        <v>4</v>
      </c>
      <c r="J7210" s="10">
        <f>IFERROR(MOD(Table1[[#This Row],[cancellation hour rounded]],24),"not cancelled")</f>
        <v>4</v>
      </c>
      <c r="K7210" s="32">
        <f>1/Table1[[#This Row],[Duration (Time between doses '[in hours'])]]</f>
        <v>0.1</v>
      </c>
      <c r="L7210" s="33">
        <f>Table1[[#This Row],[number doses per hour]]*INDEX(Table2[price per dose],Table1[[#This Row],[Drug ID]])</f>
        <v>0.84959999999999969</v>
      </c>
      <c r="M7210" s="11" t="b">
        <f>AND(Table1[[#This Row],[hour of cancellation 0 to 23]]&gt;=0,Table1[[#This Row],[hour of cancellation 0 to 23]]&lt;=23)</f>
        <v>1</v>
      </c>
    </row>
    <row r="7211" spans="1:13" x14ac:dyDescent="0.3">
      <c r="A7211" s="1">
        <v>7210</v>
      </c>
      <c r="B7211" s="1">
        <v>2</v>
      </c>
      <c r="C7211" s="2">
        <v>41227.71670813395</v>
      </c>
      <c r="D7211" s="2">
        <v>41287.716666666667</v>
      </c>
      <c r="E7211" s="1">
        <v>10</v>
      </c>
      <c r="F7211" s="2">
        <v>41229.387652957288</v>
      </c>
      <c r="G7211" s="1">
        <v>0</v>
      </c>
      <c r="H7211" s="32">
        <f>IFERROR(HOUR(Table1[[#This Row],[Cancel Date/time]])+MINUTE(Table1[[#This Row],[Cancel Date/time]])/60,"not cancelled")</f>
        <v>9.3000000000000007</v>
      </c>
      <c r="I7211" s="47">
        <f>IFERROR(ROUND(Table1[[#This Row],[cancellation time decimal]],0),"not cancelled")</f>
        <v>9</v>
      </c>
      <c r="J7211" s="10">
        <f>IFERROR(MOD(Table1[[#This Row],[cancellation hour rounded]],24),"not cancelled")</f>
        <v>9</v>
      </c>
      <c r="K7211" s="32">
        <f>1/Table1[[#This Row],[Duration (Time between doses '[in hours'])]]</f>
        <v>0.1</v>
      </c>
      <c r="L7211" s="33">
        <f>Table1[[#This Row],[number doses per hour]]*INDEX(Table2[price per dose],Table1[[#This Row],[Drug ID]])</f>
        <v>0.84959999999999969</v>
      </c>
      <c r="M7211" s="11" t="b">
        <f>AND(Table1[[#This Row],[hour of cancellation 0 to 23]]&gt;=0,Table1[[#This Row],[hour of cancellation 0 to 23]]&lt;=23)</f>
        <v>1</v>
      </c>
    </row>
    <row r="7212" spans="1:13" x14ac:dyDescent="0.3">
      <c r="A7212" s="1">
        <v>7211</v>
      </c>
      <c r="B7212" s="1">
        <v>5</v>
      </c>
      <c r="C7212" s="2">
        <v>41227.737778852119</v>
      </c>
      <c r="D7212" s="2">
        <v>41287.737500000003</v>
      </c>
      <c r="E7212" s="1">
        <v>24</v>
      </c>
      <c r="F7212" s="2">
        <v>41231.497018543268</v>
      </c>
      <c r="G7212" s="1">
        <v>0</v>
      </c>
      <c r="H7212" s="32">
        <f>IFERROR(HOUR(Table1[[#This Row],[Cancel Date/time]])+MINUTE(Table1[[#This Row],[Cancel Date/time]])/60,"not cancelled")</f>
        <v>11.916666666666666</v>
      </c>
      <c r="I7212" s="47">
        <f>IFERROR(ROUND(Table1[[#This Row],[cancellation time decimal]],0),"not cancelled")</f>
        <v>12</v>
      </c>
      <c r="J7212" s="10">
        <f>IFERROR(MOD(Table1[[#This Row],[cancellation hour rounded]],24),"not cancelled")</f>
        <v>12</v>
      </c>
      <c r="K7212" s="32">
        <f>1/Table1[[#This Row],[Duration (Time between doses '[in hours'])]]</f>
        <v>4.1666666666666664E-2</v>
      </c>
      <c r="L7212" s="33">
        <f>Table1[[#This Row],[number doses per hour]]*INDEX(Table2[price per dose],Table1[[#This Row],[Drug ID]])</f>
        <v>0.2815833333333333</v>
      </c>
      <c r="M7212" s="11" t="b">
        <f>AND(Table1[[#This Row],[hour of cancellation 0 to 23]]&gt;=0,Table1[[#This Row],[hour of cancellation 0 to 23]]&lt;=23)</f>
        <v>1</v>
      </c>
    </row>
    <row r="7213" spans="1:13" x14ac:dyDescent="0.3">
      <c r="A7213" s="1">
        <v>7212</v>
      </c>
      <c r="B7213" s="1">
        <v>1</v>
      </c>
      <c r="C7213" s="2">
        <v>41227.71095586499</v>
      </c>
      <c r="D7213" s="2">
        <v>41287.710416666669</v>
      </c>
      <c r="E7213" s="1">
        <v>8</v>
      </c>
      <c r="F7213" s="2">
        <v>41228.724999722333</v>
      </c>
      <c r="G7213" s="1">
        <v>0</v>
      </c>
      <c r="H7213" s="32">
        <f>IFERROR(HOUR(Table1[[#This Row],[Cancel Date/time]])+MINUTE(Table1[[#This Row],[Cancel Date/time]])/60,"not cancelled")</f>
        <v>17.399999999999999</v>
      </c>
      <c r="I7213" s="47">
        <f>IFERROR(ROUND(Table1[[#This Row],[cancellation time decimal]],0),"not cancelled")</f>
        <v>17</v>
      </c>
      <c r="J7213" s="10">
        <f>IFERROR(MOD(Table1[[#This Row],[cancellation hour rounded]],24),"not cancelled")</f>
        <v>17</v>
      </c>
      <c r="K7213" s="32">
        <f>1/Table1[[#This Row],[Duration (Time between doses '[in hours'])]]</f>
        <v>0.125</v>
      </c>
      <c r="L7213" s="33">
        <f>Table1[[#This Row],[number doses per hour]]*INDEX(Table2[price per dose],Table1[[#This Row],[Drug ID]])</f>
        <v>0.84929166666666667</v>
      </c>
      <c r="M7213" s="11" t="b">
        <f>AND(Table1[[#This Row],[hour of cancellation 0 to 23]]&gt;=0,Table1[[#This Row],[hour of cancellation 0 to 23]]&lt;=23)</f>
        <v>1</v>
      </c>
    </row>
    <row r="7214" spans="1:13" x14ac:dyDescent="0.3">
      <c r="A7214" s="1">
        <v>7213</v>
      </c>
      <c r="B7214" s="1">
        <v>1</v>
      </c>
      <c r="C7214" s="2">
        <v>41227.743943251327</v>
      </c>
      <c r="D7214" s="2">
        <v>41287.743750000001</v>
      </c>
      <c r="E7214" s="1">
        <v>8</v>
      </c>
      <c r="F7214" s="2">
        <v>41227.76110677758</v>
      </c>
      <c r="G7214" s="1">
        <v>0</v>
      </c>
      <c r="H7214" s="32">
        <f>IFERROR(HOUR(Table1[[#This Row],[Cancel Date/time]])+MINUTE(Table1[[#This Row],[Cancel Date/time]])/60,"not cancelled")</f>
        <v>18.266666666666666</v>
      </c>
      <c r="I7214" s="47">
        <f>IFERROR(ROUND(Table1[[#This Row],[cancellation time decimal]],0),"not cancelled")</f>
        <v>18</v>
      </c>
      <c r="J7214" s="10">
        <f>IFERROR(MOD(Table1[[#This Row],[cancellation hour rounded]],24),"not cancelled")</f>
        <v>18</v>
      </c>
      <c r="K7214" s="32">
        <f>1/Table1[[#This Row],[Duration (Time between doses '[in hours'])]]</f>
        <v>0.125</v>
      </c>
      <c r="L7214" s="33">
        <f>Table1[[#This Row],[number doses per hour]]*INDEX(Table2[price per dose],Table1[[#This Row],[Drug ID]])</f>
        <v>0.84929166666666667</v>
      </c>
      <c r="M7214" s="11" t="b">
        <f>AND(Table1[[#This Row],[hour of cancellation 0 to 23]]&gt;=0,Table1[[#This Row],[hour of cancellation 0 to 23]]&lt;=23)</f>
        <v>1</v>
      </c>
    </row>
    <row r="7215" spans="1:13" hidden="1" x14ac:dyDescent="0.3">
      <c r="A7215" s="1">
        <v>7214</v>
      </c>
      <c r="B7215" s="1">
        <v>1</v>
      </c>
      <c r="C7215" s="2">
        <v>41227.816559855055</v>
      </c>
      <c r="D7215" s="2">
        <v>41230.649478055791</v>
      </c>
      <c r="E7215" s="1">
        <v>12</v>
      </c>
      <c r="F7215" s="2" t="s">
        <v>5</v>
      </c>
      <c r="G7215" s="1">
        <v>0</v>
      </c>
      <c r="H7215" s="32" t="str">
        <f>IFERROR(HOUR(Table1[[#This Row],[Cancel Date/time]])+MINUTE(Table1[[#This Row],[Cancel Date/time]])/60,"not cancelled")</f>
        <v>not cancelled</v>
      </c>
      <c r="I7215" s="47" t="str">
        <f>IFERROR(ROUND(Table1[[#This Row],[cancellation time decimal]],0),"not cancelled")</f>
        <v>not cancelled</v>
      </c>
      <c r="J7215" s="10" t="str">
        <f>IFERROR(MOD(Table1[[#This Row],[cancellation hour rounded]],24),"not cancelled")</f>
        <v>not cancelled</v>
      </c>
      <c r="K7215" s="32">
        <f>1/Table1[[#This Row],[Duration (Time between doses '[in hours'])]]</f>
        <v>8.3333333333333329E-2</v>
      </c>
      <c r="L7215" s="33">
        <f>Table1[[#This Row],[number doses per hour]]*INDEX(Table2[price per dose],Table1[[#This Row],[Drug ID]])</f>
        <v>0.56619444444444444</v>
      </c>
      <c r="M7215" s="11" t="b">
        <f>AND(Table1[[#This Row],[hour of cancellation 0 to 23]]&gt;=0,Table1[[#This Row],[hour of cancellation 0 to 23]]&lt;=23)</f>
        <v>0</v>
      </c>
    </row>
    <row r="7216" spans="1:13" x14ac:dyDescent="0.3">
      <c r="A7216" s="1">
        <v>7215</v>
      </c>
      <c r="B7216" s="1">
        <v>6</v>
      </c>
      <c r="C7216" s="2">
        <v>41227.847845008699</v>
      </c>
      <c r="D7216" s="2">
        <v>41287.847222222226</v>
      </c>
      <c r="E7216" s="1">
        <v>24</v>
      </c>
      <c r="F7216" s="2">
        <v>41239.58454340772</v>
      </c>
      <c r="G7216" s="1">
        <v>0</v>
      </c>
      <c r="H7216" s="32">
        <f>IFERROR(HOUR(Table1[[#This Row],[Cancel Date/time]])+MINUTE(Table1[[#This Row],[Cancel Date/time]])/60,"not cancelled")</f>
        <v>14.016666666666667</v>
      </c>
      <c r="I7216" s="47">
        <f>IFERROR(ROUND(Table1[[#This Row],[cancellation time decimal]],0),"not cancelled")</f>
        <v>14</v>
      </c>
      <c r="J7216" s="10">
        <f>IFERROR(MOD(Table1[[#This Row],[cancellation hour rounded]],24),"not cancelled")</f>
        <v>14</v>
      </c>
      <c r="K7216" s="32">
        <f>1/Table1[[#This Row],[Duration (Time between doses '[in hours'])]]</f>
        <v>4.1666666666666664E-2</v>
      </c>
      <c r="L7216" s="33">
        <f>Table1[[#This Row],[number doses per hour]]*INDEX(Table2[price per dose],Table1[[#This Row],[Drug ID]])</f>
        <v>0.35218749999999999</v>
      </c>
      <c r="M7216" s="11" t="b">
        <f>AND(Table1[[#This Row],[hour of cancellation 0 to 23]]&gt;=0,Table1[[#This Row],[hour of cancellation 0 to 23]]&lt;=23)</f>
        <v>1</v>
      </c>
    </row>
    <row r="7217" spans="1:13" x14ac:dyDescent="0.3">
      <c r="A7217" s="1">
        <v>7216</v>
      </c>
      <c r="B7217" s="1">
        <v>1</v>
      </c>
      <c r="C7217" s="2">
        <v>41227.867905473744</v>
      </c>
      <c r="D7217" s="2">
        <v>41287.867361111115</v>
      </c>
      <c r="E7217" s="1">
        <v>8</v>
      </c>
      <c r="F7217" s="2">
        <v>41227.918964148703</v>
      </c>
      <c r="G7217" s="1">
        <v>0</v>
      </c>
      <c r="H7217" s="32">
        <f>IFERROR(HOUR(Table1[[#This Row],[Cancel Date/time]])+MINUTE(Table1[[#This Row],[Cancel Date/time]])/60,"not cancelled")</f>
        <v>22.05</v>
      </c>
      <c r="I7217" s="47">
        <f>IFERROR(ROUND(Table1[[#This Row],[cancellation time decimal]],0),"not cancelled")</f>
        <v>22</v>
      </c>
      <c r="J7217" s="10">
        <f>IFERROR(MOD(Table1[[#This Row],[cancellation hour rounded]],24),"not cancelled")</f>
        <v>22</v>
      </c>
      <c r="K7217" s="32">
        <f>1/Table1[[#This Row],[Duration (Time between doses '[in hours'])]]</f>
        <v>0.125</v>
      </c>
      <c r="L7217" s="33">
        <f>Table1[[#This Row],[number doses per hour]]*INDEX(Table2[price per dose],Table1[[#This Row],[Drug ID]])</f>
        <v>0.84929166666666667</v>
      </c>
      <c r="M7217" s="11" t="b">
        <f>AND(Table1[[#This Row],[hour of cancellation 0 to 23]]&gt;=0,Table1[[#This Row],[hour of cancellation 0 to 23]]&lt;=23)</f>
        <v>1</v>
      </c>
    </row>
    <row r="7218" spans="1:13" x14ac:dyDescent="0.3">
      <c r="A7218" s="1">
        <v>7217</v>
      </c>
      <c r="B7218" s="1">
        <v>6</v>
      </c>
      <c r="C7218" s="2">
        <v>41227.856203016418</v>
      </c>
      <c r="D7218" s="2">
        <v>41287.855555555558</v>
      </c>
      <c r="E7218" s="1">
        <v>24</v>
      </c>
      <c r="F7218" s="2">
        <v>41246.998741343254</v>
      </c>
      <c r="G7218" s="1">
        <v>1</v>
      </c>
      <c r="H7218" s="32">
        <f>IFERROR(HOUR(Table1[[#This Row],[Cancel Date/time]])+MINUTE(Table1[[#This Row],[Cancel Date/time]])/60,"not cancelled")</f>
        <v>23.966666666666665</v>
      </c>
      <c r="I7218" s="47">
        <f>IFERROR(ROUND(Table1[[#This Row],[cancellation time decimal]],0),"not cancelled")</f>
        <v>24</v>
      </c>
      <c r="J7218" s="10">
        <f>IFERROR(MOD(Table1[[#This Row],[cancellation hour rounded]],24),"not cancelled")</f>
        <v>0</v>
      </c>
      <c r="K7218" s="32">
        <f>1/Table1[[#This Row],[Duration (Time between doses '[in hours'])]]</f>
        <v>4.1666666666666664E-2</v>
      </c>
      <c r="L7218" s="33">
        <f>Table1[[#This Row],[number doses per hour]]*INDEX(Table2[price per dose],Table1[[#This Row],[Drug ID]])</f>
        <v>0.35218749999999999</v>
      </c>
      <c r="M7218" s="11" t="b">
        <f>AND(Table1[[#This Row],[hour of cancellation 0 to 23]]&gt;=0,Table1[[#This Row],[hour of cancellation 0 to 23]]&lt;=23)</f>
        <v>1</v>
      </c>
    </row>
    <row r="7219" spans="1:13" x14ac:dyDescent="0.3">
      <c r="A7219" s="1">
        <v>7218</v>
      </c>
      <c r="B7219" s="1">
        <v>10</v>
      </c>
      <c r="C7219" s="2">
        <v>41227.897153235193</v>
      </c>
      <c r="D7219" s="2">
        <v>41287.896527777775</v>
      </c>
      <c r="E7219" s="1">
        <v>1</v>
      </c>
      <c r="F7219" s="2">
        <v>41234.905700259289</v>
      </c>
      <c r="G7219" s="1">
        <v>0</v>
      </c>
      <c r="H7219" s="32">
        <f>IFERROR(HOUR(Table1[[#This Row],[Cancel Date/time]])+MINUTE(Table1[[#This Row],[Cancel Date/time]])/60,"not cancelled")</f>
        <v>21.733333333333334</v>
      </c>
      <c r="I7219" s="47">
        <f>IFERROR(ROUND(Table1[[#This Row],[cancellation time decimal]],0),"not cancelled")</f>
        <v>22</v>
      </c>
      <c r="J7219" s="10">
        <f>IFERROR(MOD(Table1[[#This Row],[cancellation hour rounded]],24),"not cancelled")</f>
        <v>22</v>
      </c>
      <c r="K7219" s="32">
        <f>1/Table1[[#This Row],[Duration (Time between doses '[in hours'])]]</f>
        <v>1</v>
      </c>
      <c r="L7219" s="33">
        <f>Table1[[#This Row],[number doses per hour]]*INDEX(Table2[price per dose],Table1[[#This Row],[Drug ID]])</f>
        <v>2.5716000000000001</v>
      </c>
      <c r="M7219" s="11" t="b">
        <f>AND(Table1[[#This Row],[hour of cancellation 0 to 23]]&gt;=0,Table1[[#This Row],[hour of cancellation 0 to 23]]&lt;=23)</f>
        <v>1</v>
      </c>
    </row>
    <row r="7220" spans="1:13" x14ac:dyDescent="0.3">
      <c r="A7220" s="1">
        <v>7219</v>
      </c>
      <c r="B7220" s="1">
        <v>6</v>
      </c>
      <c r="C7220" s="2">
        <v>41227.973611071873</v>
      </c>
      <c r="D7220" s="2">
        <v>41287.973611111112</v>
      </c>
      <c r="E7220" s="1">
        <v>24</v>
      </c>
      <c r="F7220" s="2">
        <v>41233.936871977763</v>
      </c>
      <c r="G7220" s="1">
        <v>0</v>
      </c>
      <c r="H7220" s="32">
        <f>IFERROR(HOUR(Table1[[#This Row],[Cancel Date/time]])+MINUTE(Table1[[#This Row],[Cancel Date/time]])/60,"not cancelled")</f>
        <v>22.483333333333334</v>
      </c>
      <c r="I7220" s="47">
        <f>IFERROR(ROUND(Table1[[#This Row],[cancellation time decimal]],0),"not cancelled")</f>
        <v>22</v>
      </c>
      <c r="J7220" s="10">
        <f>IFERROR(MOD(Table1[[#This Row],[cancellation hour rounded]],24),"not cancelled")</f>
        <v>22</v>
      </c>
      <c r="K7220" s="32">
        <f>1/Table1[[#This Row],[Duration (Time between doses '[in hours'])]]</f>
        <v>4.1666666666666664E-2</v>
      </c>
      <c r="L7220" s="33">
        <f>Table1[[#This Row],[number doses per hour]]*INDEX(Table2[price per dose],Table1[[#This Row],[Drug ID]])</f>
        <v>0.35218749999999999</v>
      </c>
      <c r="M7220" s="11" t="b">
        <f>AND(Table1[[#This Row],[hour of cancellation 0 to 23]]&gt;=0,Table1[[#This Row],[hour of cancellation 0 to 23]]&lt;=23)</f>
        <v>1</v>
      </c>
    </row>
    <row r="7221" spans="1:13" x14ac:dyDescent="0.3">
      <c r="A7221" s="1">
        <v>7220</v>
      </c>
      <c r="B7221" s="1">
        <v>5</v>
      </c>
      <c r="C7221" s="2">
        <v>41228.165006640826</v>
      </c>
      <c r="D7221" s="2">
        <v>41288.164583333331</v>
      </c>
      <c r="E7221" s="1">
        <v>24</v>
      </c>
      <c r="F7221" s="2">
        <v>41230.395940771123</v>
      </c>
      <c r="G7221" s="1">
        <v>0</v>
      </c>
      <c r="H7221" s="32">
        <f>IFERROR(HOUR(Table1[[#This Row],[Cancel Date/time]])+MINUTE(Table1[[#This Row],[Cancel Date/time]])/60,"not cancelled")</f>
        <v>9.5</v>
      </c>
      <c r="I7221" s="47">
        <f>IFERROR(ROUND(Table1[[#This Row],[cancellation time decimal]],0),"not cancelled")</f>
        <v>10</v>
      </c>
      <c r="J7221" s="10">
        <f>IFERROR(MOD(Table1[[#This Row],[cancellation hour rounded]],24),"not cancelled")</f>
        <v>10</v>
      </c>
      <c r="K7221" s="32">
        <f>1/Table1[[#This Row],[Duration (Time between doses '[in hours'])]]</f>
        <v>4.1666666666666664E-2</v>
      </c>
      <c r="L7221" s="33">
        <f>Table1[[#This Row],[number doses per hour]]*INDEX(Table2[price per dose],Table1[[#This Row],[Drug ID]])</f>
        <v>0.2815833333333333</v>
      </c>
      <c r="M7221" s="11" t="b">
        <f>AND(Table1[[#This Row],[hour of cancellation 0 to 23]]&gt;=0,Table1[[#This Row],[hour of cancellation 0 to 23]]&lt;=23)</f>
        <v>1</v>
      </c>
    </row>
    <row r="7222" spans="1:13" hidden="1" x14ac:dyDescent="0.3">
      <c r="A7222" s="1">
        <v>7221</v>
      </c>
      <c r="B7222" s="1">
        <v>1</v>
      </c>
      <c r="C7222" s="2">
        <v>41228.147595013332</v>
      </c>
      <c r="D7222" s="2">
        <v>41232.772201227956</v>
      </c>
      <c r="E7222" s="1">
        <v>8</v>
      </c>
      <c r="F7222" s="2" t="s">
        <v>5</v>
      </c>
      <c r="G7222" s="1">
        <v>0</v>
      </c>
      <c r="H7222" s="32" t="str">
        <f>IFERROR(HOUR(Table1[[#This Row],[Cancel Date/time]])+MINUTE(Table1[[#This Row],[Cancel Date/time]])/60,"not cancelled")</f>
        <v>not cancelled</v>
      </c>
      <c r="I7222" s="47" t="str">
        <f>IFERROR(ROUND(Table1[[#This Row],[cancellation time decimal]],0),"not cancelled")</f>
        <v>not cancelled</v>
      </c>
      <c r="J7222" s="10" t="str">
        <f>IFERROR(MOD(Table1[[#This Row],[cancellation hour rounded]],24),"not cancelled")</f>
        <v>not cancelled</v>
      </c>
      <c r="K7222" s="32">
        <f>1/Table1[[#This Row],[Duration (Time between doses '[in hours'])]]</f>
        <v>0.125</v>
      </c>
      <c r="L7222" s="33">
        <f>Table1[[#This Row],[number doses per hour]]*INDEX(Table2[price per dose],Table1[[#This Row],[Drug ID]])</f>
        <v>0.84929166666666667</v>
      </c>
      <c r="M7222" s="11" t="b">
        <f>AND(Table1[[#This Row],[hour of cancellation 0 to 23]]&gt;=0,Table1[[#This Row],[hour of cancellation 0 to 23]]&lt;=23)</f>
        <v>0</v>
      </c>
    </row>
    <row r="7223" spans="1:13" x14ac:dyDescent="0.3">
      <c r="A7223" s="1">
        <v>7222</v>
      </c>
      <c r="B7223" s="1">
        <v>5</v>
      </c>
      <c r="C7223" s="2">
        <v>41228.218417828735</v>
      </c>
      <c r="D7223" s="2">
        <v>41288.218055555561</v>
      </c>
      <c r="E7223" s="1">
        <v>24</v>
      </c>
      <c r="F7223" s="2">
        <v>41232.45614916418</v>
      </c>
      <c r="G7223" s="1">
        <v>0</v>
      </c>
      <c r="H7223" s="32">
        <f>IFERROR(HOUR(Table1[[#This Row],[Cancel Date/time]])+MINUTE(Table1[[#This Row],[Cancel Date/time]])/60,"not cancelled")</f>
        <v>10.933333333333334</v>
      </c>
      <c r="I7223" s="47">
        <f>IFERROR(ROUND(Table1[[#This Row],[cancellation time decimal]],0),"not cancelled")</f>
        <v>11</v>
      </c>
      <c r="J7223" s="10">
        <f>IFERROR(MOD(Table1[[#This Row],[cancellation hour rounded]],24),"not cancelled")</f>
        <v>11</v>
      </c>
      <c r="K7223" s="32">
        <f>1/Table1[[#This Row],[Duration (Time between doses '[in hours'])]]</f>
        <v>4.1666666666666664E-2</v>
      </c>
      <c r="L7223" s="33">
        <f>Table1[[#This Row],[number doses per hour]]*INDEX(Table2[price per dose],Table1[[#This Row],[Drug ID]])</f>
        <v>0.2815833333333333</v>
      </c>
      <c r="M7223" s="11" t="b">
        <f>AND(Table1[[#This Row],[hour of cancellation 0 to 23]]&gt;=0,Table1[[#This Row],[hour of cancellation 0 to 23]]&lt;=23)</f>
        <v>1</v>
      </c>
    </row>
    <row r="7224" spans="1:13" x14ac:dyDescent="0.3">
      <c r="A7224" s="1">
        <v>7223</v>
      </c>
      <c r="B7224" s="1">
        <v>5</v>
      </c>
      <c r="C7224" s="2">
        <v>41228.244376602401</v>
      </c>
      <c r="D7224" s="2">
        <v>41288.243750000001</v>
      </c>
      <c r="E7224" s="1">
        <v>24</v>
      </c>
      <c r="F7224" s="2">
        <v>41231.619172118204</v>
      </c>
      <c r="G7224" s="1">
        <v>0</v>
      </c>
      <c r="H7224" s="32">
        <f>IFERROR(HOUR(Table1[[#This Row],[Cancel Date/time]])+MINUTE(Table1[[#This Row],[Cancel Date/time]])/60,"not cancelled")</f>
        <v>14.85</v>
      </c>
      <c r="I7224" s="47">
        <f>IFERROR(ROUND(Table1[[#This Row],[cancellation time decimal]],0),"not cancelled")</f>
        <v>15</v>
      </c>
      <c r="J7224" s="10">
        <f>IFERROR(MOD(Table1[[#This Row],[cancellation hour rounded]],24),"not cancelled")</f>
        <v>15</v>
      </c>
      <c r="K7224" s="32">
        <f>1/Table1[[#This Row],[Duration (Time between doses '[in hours'])]]</f>
        <v>4.1666666666666664E-2</v>
      </c>
      <c r="L7224" s="33">
        <f>Table1[[#This Row],[number doses per hour]]*INDEX(Table2[price per dose],Table1[[#This Row],[Drug ID]])</f>
        <v>0.2815833333333333</v>
      </c>
      <c r="M7224" s="11" t="b">
        <f>AND(Table1[[#This Row],[hour of cancellation 0 to 23]]&gt;=0,Table1[[#This Row],[hour of cancellation 0 to 23]]&lt;=23)</f>
        <v>1</v>
      </c>
    </row>
    <row r="7225" spans="1:13" x14ac:dyDescent="0.3">
      <c r="A7225" s="1">
        <v>7224</v>
      </c>
      <c r="B7225" s="1">
        <v>1</v>
      </c>
      <c r="C7225" s="2">
        <v>41228.272808893707</v>
      </c>
      <c r="D7225" s="2">
        <v>41288.272222222222</v>
      </c>
      <c r="E7225" s="1">
        <v>12</v>
      </c>
      <c r="F7225" s="2">
        <v>41229.454656548754</v>
      </c>
      <c r="G7225" s="1">
        <v>0</v>
      </c>
      <c r="H7225" s="32">
        <f>IFERROR(HOUR(Table1[[#This Row],[Cancel Date/time]])+MINUTE(Table1[[#This Row],[Cancel Date/time]])/60,"not cancelled")</f>
        <v>10.9</v>
      </c>
      <c r="I7225" s="47">
        <f>IFERROR(ROUND(Table1[[#This Row],[cancellation time decimal]],0),"not cancelled")</f>
        <v>11</v>
      </c>
      <c r="J7225" s="10">
        <f>IFERROR(MOD(Table1[[#This Row],[cancellation hour rounded]],24),"not cancelled")</f>
        <v>11</v>
      </c>
      <c r="K7225" s="32">
        <f>1/Table1[[#This Row],[Duration (Time between doses '[in hours'])]]</f>
        <v>8.3333333333333329E-2</v>
      </c>
      <c r="L7225" s="33">
        <f>Table1[[#This Row],[number doses per hour]]*INDEX(Table2[price per dose],Table1[[#This Row],[Drug ID]])</f>
        <v>0.56619444444444444</v>
      </c>
      <c r="M7225" s="11" t="b">
        <f>AND(Table1[[#This Row],[hour of cancellation 0 to 23]]&gt;=0,Table1[[#This Row],[hour of cancellation 0 to 23]]&lt;=23)</f>
        <v>1</v>
      </c>
    </row>
    <row r="7226" spans="1:13" hidden="1" x14ac:dyDescent="0.3">
      <c r="A7226" s="1">
        <v>7225</v>
      </c>
      <c r="B7226" s="1">
        <v>6</v>
      </c>
      <c r="C7226" s="2">
        <v>41228.363337017407</v>
      </c>
      <c r="D7226" s="2">
        <v>41230.904434818498</v>
      </c>
      <c r="E7226" s="1">
        <v>24</v>
      </c>
      <c r="F7226" s="2" t="s">
        <v>5</v>
      </c>
      <c r="G7226" s="1">
        <v>0</v>
      </c>
      <c r="H7226" s="32" t="str">
        <f>IFERROR(HOUR(Table1[[#This Row],[Cancel Date/time]])+MINUTE(Table1[[#This Row],[Cancel Date/time]])/60,"not cancelled")</f>
        <v>not cancelled</v>
      </c>
      <c r="I7226" s="47" t="str">
        <f>IFERROR(ROUND(Table1[[#This Row],[cancellation time decimal]],0),"not cancelled")</f>
        <v>not cancelled</v>
      </c>
      <c r="J7226" s="10" t="str">
        <f>IFERROR(MOD(Table1[[#This Row],[cancellation hour rounded]],24),"not cancelled")</f>
        <v>not cancelled</v>
      </c>
      <c r="K7226" s="32">
        <f>1/Table1[[#This Row],[Duration (Time between doses '[in hours'])]]</f>
        <v>4.1666666666666664E-2</v>
      </c>
      <c r="L7226" s="33">
        <f>Table1[[#This Row],[number doses per hour]]*INDEX(Table2[price per dose],Table1[[#This Row],[Drug ID]])</f>
        <v>0.35218749999999999</v>
      </c>
      <c r="M7226" s="11" t="b">
        <f>AND(Table1[[#This Row],[hour of cancellation 0 to 23]]&gt;=0,Table1[[#This Row],[hour of cancellation 0 to 23]]&lt;=23)</f>
        <v>0</v>
      </c>
    </row>
    <row r="7227" spans="1:13" x14ac:dyDescent="0.3">
      <c r="A7227" s="1">
        <v>7226</v>
      </c>
      <c r="B7227" s="1">
        <v>2</v>
      </c>
      <c r="C7227" s="2">
        <v>41228.414277326927</v>
      </c>
      <c r="D7227" s="2">
        <v>41288.413888888892</v>
      </c>
      <c r="E7227" s="1">
        <v>10</v>
      </c>
      <c r="F7227" s="2">
        <v>41228.5499286579</v>
      </c>
      <c r="G7227" s="1">
        <v>0</v>
      </c>
      <c r="H7227" s="32">
        <f>IFERROR(HOUR(Table1[[#This Row],[Cancel Date/time]])+MINUTE(Table1[[#This Row],[Cancel Date/time]])/60,"not cancelled")</f>
        <v>13.183333333333334</v>
      </c>
      <c r="I7227" s="47">
        <f>IFERROR(ROUND(Table1[[#This Row],[cancellation time decimal]],0),"not cancelled")</f>
        <v>13</v>
      </c>
      <c r="J7227" s="10">
        <f>IFERROR(MOD(Table1[[#This Row],[cancellation hour rounded]],24),"not cancelled")</f>
        <v>13</v>
      </c>
      <c r="K7227" s="32">
        <f>1/Table1[[#This Row],[Duration (Time between doses '[in hours'])]]</f>
        <v>0.1</v>
      </c>
      <c r="L7227" s="33">
        <f>Table1[[#This Row],[number doses per hour]]*INDEX(Table2[price per dose],Table1[[#This Row],[Drug ID]])</f>
        <v>0.84959999999999969</v>
      </c>
      <c r="M7227" s="11" t="b">
        <f>AND(Table1[[#This Row],[hour of cancellation 0 to 23]]&gt;=0,Table1[[#This Row],[hour of cancellation 0 to 23]]&lt;=23)</f>
        <v>1</v>
      </c>
    </row>
    <row r="7228" spans="1:13" x14ac:dyDescent="0.3">
      <c r="A7228" s="1">
        <v>7227</v>
      </c>
      <c r="B7228" s="1">
        <v>1</v>
      </c>
      <c r="C7228" s="2">
        <v>41228.442050763828</v>
      </c>
      <c r="D7228" s="2">
        <v>41288.441666666666</v>
      </c>
      <c r="E7228" s="1">
        <v>8</v>
      </c>
      <c r="F7228" s="2">
        <v>41229.784206519304</v>
      </c>
      <c r="G7228" s="1">
        <v>0</v>
      </c>
      <c r="H7228" s="32">
        <f>IFERROR(HOUR(Table1[[#This Row],[Cancel Date/time]])+MINUTE(Table1[[#This Row],[Cancel Date/time]])/60,"not cancelled")</f>
        <v>18.816666666666666</v>
      </c>
      <c r="I7228" s="47">
        <f>IFERROR(ROUND(Table1[[#This Row],[cancellation time decimal]],0),"not cancelled")</f>
        <v>19</v>
      </c>
      <c r="J7228" s="10">
        <f>IFERROR(MOD(Table1[[#This Row],[cancellation hour rounded]],24),"not cancelled")</f>
        <v>19</v>
      </c>
      <c r="K7228" s="32">
        <f>1/Table1[[#This Row],[Duration (Time between doses '[in hours'])]]</f>
        <v>0.125</v>
      </c>
      <c r="L7228" s="33">
        <f>Table1[[#This Row],[number doses per hour]]*INDEX(Table2[price per dose],Table1[[#This Row],[Drug ID]])</f>
        <v>0.84929166666666667</v>
      </c>
      <c r="M7228" s="11" t="b">
        <f>AND(Table1[[#This Row],[hour of cancellation 0 to 23]]&gt;=0,Table1[[#This Row],[hour of cancellation 0 to 23]]&lt;=23)</f>
        <v>1</v>
      </c>
    </row>
    <row r="7229" spans="1:13" x14ac:dyDescent="0.3">
      <c r="A7229" s="1">
        <v>7228</v>
      </c>
      <c r="B7229" s="1">
        <v>4</v>
      </c>
      <c r="C7229" s="2">
        <v>41228.474760463367</v>
      </c>
      <c r="D7229" s="2">
        <v>41288.474305555559</v>
      </c>
      <c r="E7229" s="1">
        <v>12</v>
      </c>
      <c r="F7229" s="2">
        <v>41231.855541801553</v>
      </c>
      <c r="G7229" s="1">
        <v>0</v>
      </c>
      <c r="H7229" s="32">
        <f>IFERROR(HOUR(Table1[[#This Row],[Cancel Date/time]])+MINUTE(Table1[[#This Row],[Cancel Date/time]])/60,"not cancelled")</f>
        <v>20.516666666666666</v>
      </c>
      <c r="I7229" s="47">
        <f>IFERROR(ROUND(Table1[[#This Row],[cancellation time decimal]],0),"not cancelled")</f>
        <v>21</v>
      </c>
      <c r="J7229" s="10">
        <f>IFERROR(MOD(Table1[[#This Row],[cancellation hour rounded]],24),"not cancelled")</f>
        <v>21</v>
      </c>
      <c r="K7229" s="32">
        <f>1/Table1[[#This Row],[Duration (Time between doses '[in hours'])]]</f>
        <v>8.3333333333333329E-2</v>
      </c>
      <c r="L7229" s="33">
        <f>Table1[[#This Row],[number doses per hour]]*INDEX(Table2[price per dose],Table1[[#This Row],[Drug ID]])</f>
        <v>1.448055119047619</v>
      </c>
      <c r="M7229" s="11" t="b">
        <f>AND(Table1[[#This Row],[hour of cancellation 0 to 23]]&gt;=0,Table1[[#This Row],[hour of cancellation 0 to 23]]&lt;=23)</f>
        <v>1</v>
      </c>
    </row>
    <row r="7230" spans="1:13" x14ac:dyDescent="0.3">
      <c r="A7230" s="1">
        <v>7229</v>
      </c>
      <c r="B7230" s="1">
        <v>1</v>
      </c>
      <c r="C7230" s="2">
        <v>41228.539288899105</v>
      </c>
      <c r="D7230" s="2">
        <v>41288.538888888892</v>
      </c>
      <c r="E7230" s="1">
        <v>12</v>
      </c>
      <c r="F7230" s="2">
        <v>41229.584122871951</v>
      </c>
      <c r="G7230" s="1">
        <v>0</v>
      </c>
      <c r="H7230" s="32">
        <f>IFERROR(HOUR(Table1[[#This Row],[Cancel Date/time]])+MINUTE(Table1[[#This Row],[Cancel Date/time]])/60,"not cancelled")</f>
        <v>14.016666666666667</v>
      </c>
      <c r="I7230" s="47">
        <f>IFERROR(ROUND(Table1[[#This Row],[cancellation time decimal]],0),"not cancelled")</f>
        <v>14</v>
      </c>
      <c r="J7230" s="10">
        <f>IFERROR(MOD(Table1[[#This Row],[cancellation hour rounded]],24),"not cancelled")</f>
        <v>14</v>
      </c>
      <c r="K7230" s="32">
        <f>1/Table1[[#This Row],[Duration (Time between doses '[in hours'])]]</f>
        <v>8.3333333333333329E-2</v>
      </c>
      <c r="L7230" s="33">
        <f>Table1[[#This Row],[number doses per hour]]*INDEX(Table2[price per dose],Table1[[#This Row],[Drug ID]])</f>
        <v>0.56619444444444444</v>
      </c>
      <c r="M7230" s="11" t="b">
        <f>AND(Table1[[#This Row],[hour of cancellation 0 to 23]]&gt;=0,Table1[[#This Row],[hour of cancellation 0 to 23]]&lt;=23)</f>
        <v>1</v>
      </c>
    </row>
    <row r="7231" spans="1:13" x14ac:dyDescent="0.3">
      <c r="A7231" s="1">
        <v>7230</v>
      </c>
      <c r="B7231" s="1">
        <v>4</v>
      </c>
      <c r="C7231" s="2">
        <v>41228.65878356083</v>
      </c>
      <c r="D7231" s="2">
        <v>41288.658333333333</v>
      </c>
      <c r="E7231" s="1">
        <v>12</v>
      </c>
      <c r="F7231" s="2">
        <v>41232.810458821448</v>
      </c>
      <c r="G7231" s="1">
        <v>0</v>
      </c>
      <c r="H7231" s="32">
        <f>IFERROR(HOUR(Table1[[#This Row],[Cancel Date/time]])+MINUTE(Table1[[#This Row],[Cancel Date/time]])/60,"not cancelled")</f>
        <v>19.45</v>
      </c>
      <c r="I7231" s="47">
        <f>IFERROR(ROUND(Table1[[#This Row],[cancellation time decimal]],0),"not cancelled")</f>
        <v>19</v>
      </c>
      <c r="J7231" s="10">
        <f>IFERROR(MOD(Table1[[#This Row],[cancellation hour rounded]],24),"not cancelled")</f>
        <v>19</v>
      </c>
      <c r="K7231" s="32">
        <f>1/Table1[[#This Row],[Duration (Time between doses '[in hours'])]]</f>
        <v>8.3333333333333329E-2</v>
      </c>
      <c r="L7231" s="33">
        <f>Table1[[#This Row],[number doses per hour]]*INDEX(Table2[price per dose],Table1[[#This Row],[Drug ID]])</f>
        <v>1.448055119047619</v>
      </c>
      <c r="M7231" s="11" t="b">
        <f>AND(Table1[[#This Row],[hour of cancellation 0 to 23]]&gt;=0,Table1[[#This Row],[hour of cancellation 0 to 23]]&lt;=23)</f>
        <v>1</v>
      </c>
    </row>
    <row r="7232" spans="1:13" x14ac:dyDescent="0.3">
      <c r="A7232" s="1">
        <v>7231</v>
      </c>
      <c r="B7232" s="1">
        <v>1</v>
      </c>
      <c r="C7232" s="2">
        <v>41228.663941980296</v>
      </c>
      <c r="D7232" s="2">
        <v>41288.663888888892</v>
      </c>
      <c r="E7232" s="1">
        <v>12</v>
      </c>
      <c r="F7232" s="2">
        <v>41229.326998041375</v>
      </c>
      <c r="G7232" s="1">
        <v>0</v>
      </c>
      <c r="H7232" s="32">
        <f>IFERROR(HOUR(Table1[[#This Row],[Cancel Date/time]])+MINUTE(Table1[[#This Row],[Cancel Date/time]])/60,"not cancelled")</f>
        <v>7.833333333333333</v>
      </c>
      <c r="I7232" s="47">
        <f>IFERROR(ROUND(Table1[[#This Row],[cancellation time decimal]],0),"not cancelled")</f>
        <v>8</v>
      </c>
      <c r="J7232" s="10">
        <f>IFERROR(MOD(Table1[[#This Row],[cancellation hour rounded]],24),"not cancelled")</f>
        <v>8</v>
      </c>
      <c r="K7232" s="32">
        <f>1/Table1[[#This Row],[Duration (Time between doses '[in hours'])]]</f>
        <v>8.3333333333333329E-2</v>
      </c>
      <c r="L7232" s="33">
        <f>Table1[[#This Row],[number doses per hour]]*INDEX(Table2[price per dose],Table1[[#This Row],[Drug ID]])</f>
        <v>0.56619444444444444</v>
      </c>
      <c r="M7232" s="11" t="b">
        <f>AND(Table1[[#This Row],[hour of cancellation 0 to 23]]&gt;=0,Table1[[#This Row],[hour of cancellation 0 to 23]]&lt;=23)</f>
        <v>1</v>
      </c>
    </row>
    <row r="7233" spans="1:13" hidden="1" x14ac:dyDescent="0.3">
      <c r="A7233" s="1">
        <v>7232</v>
      </c>
      <c r="B7233" s="1">
        <v>1</v>
      </c>
      <c r="C7233" s="2">
        <v>41228.654353406331</v>
      </c>
      <c r="D7233" s="2">
        <v>41231.487528606754</v>
      </c>
      <c r="E7233" s="1">
        <v>8</v>
      </c>
      <c r="F7233" s="2" t="s">
        <v>5</v>
      </c>
      <c r="G7233" s="1">
        <v>0</v>
      </c>
      <c r="H7233" s="32" t="str">
        <f>IFERROR(HOUR(Table1[[#This Row],[Cancel Date/time]])+MINUTE(Table1[[#This Row],[Cancel Date/time]])/60,"not cancelled")</f>
        <v>not cancelled</v>
      </c>
      <c r="I7233" s="47" t="str">
        <f>IFERROR(ROUND(Table1[[#This Row],[cancellation time decimal]],0),"not cancelled")</f>
        <v>not cancelled</v>
      </c>
      <c r="J7233" s="10" t="str">
        <f>IFERROR(MOD(Table1[[#This Row],[cancellation hour rounded]],24),"not cancelled")</f>
        <v>not cancelled</v>
      </c>
      <c r="K7233" s="32">
        <f>1/Table1[[#This Row],[Duration (Time between doses '[in hours'])]]</f>
        <v>0.125</v>
      </c>
      <c r="L7233" s="33">
        <f>Table1[[#This Row],[number doses per hour]]*INDEX(Table2[price per dose],Table1[[#This Row],[Drug ID]])</f>
        <v>0.84929166666666667</v>
      </c>
      <c r="M7233" s="11" t="b">
        <f>AND(Table1[[#This Row],[hour of cancellation 0 to 23]]&gt;=0,Table1[[#This Row],[hour of cancellation 0 to 23]]&lt;=23)</f>
        <v>0</v>
      </c>
    </row>
    <row r="7234" spans="1:13" x14ac:dyDescent="0.3">
      <c r="A7234" s="1">
        <v>7233</v>
      </c>
      <c r="B7234" s="1">
        <v>5</v>
      </c>
      <c r="C7234" s="2">
        <v>41228.769464492798</v>
      </c>
      <c r="D7234" s="2">
        <v>41288.769444444442</v>
      </c>
      <c r="E7234" s="1">
        <v>24</v>
      </c>
      <c r="F7234" s="2">
        <v>41231.580763801001</v>
      </c>
      <c r="G7234" s="1">
        <v>0</v>
      </c>
      <c r="H7234" s="32">
        <f>IFERROR(HOUR(Table1[[#This Row],[Cancel Date/time]])+MINUTE(Table1[[#This Row],[Cancel Date/time]])/60,"not cancelled")</f>
        <v>13.933333333333334</v>
      </c>
      <c r="I7234" s="47">
        <f>IFERROR(ROUND(Table1[[#This Row],[cancellation time decimal]],0),"not cancelled")</f>
        <v>14</v>
      </c>
      <c r="J7234" s="10">
        <f>IFERROR(MOD(Table1[[#This Row],[cancellation hour rounded]],24),"not cancelled")</f>
        <v>14</v>
      </c>
      <c r="K7234" s="32">
        <f>1/Table1[[#This Row],[Duration (Time between doses '[in hours'])]]</f>
        <v>4.1666666666666664E-2</v>
      </c>
      <c r="L7234" s="33">
        <f>Table1[[#This Row],[number doses per hour]]*INDEX(Table2[price per dose],Table1[[#This Row],[Drug ID]])</f>
        <v>0.2815833333333333</v>
      </c>
      <c r="M7234" s="11" t="b">
        <f>AND(Table1[[#This Row],[hour of cancellation 0 to 23]]&gt;=0,Table1[[#This Row],[hour of cancellation 0 to 23]]&lt;=23)</f>
        <v>1</v>
      </c>
    </row>
    <row r="7235" spans="1:13" hidden="1" x14ac:dyDescent="0.3">
      <c r="A7235" s="1">
        <v>7234</v>
      </c>
      <c r="B7235" s="1">
        <v>1</v>
      </c>
      <c r="C7235" s="2">
        <v>41228.770459124804</v>
      </c>
      <c r="D7235" s="2">
        <v>41231.353658517321</v>
      </c>
      <c r="E7235" s="1">
        <v>12</v>
      </c>
      <c r="F7235" s="2" t="s">
        <v>5</v>
      </c>
      <c r="G7235" s="1">
        <v>0</v>
      </c>
      <c r="H7235" s="32" t="str">
        <f>IFERROR(HOUR(Table1[[#This Row],[Cancel Date/time]])+MINUTE(Table1[[#This Row],[Cancel Date/time]])/60,"not cancelled")</f>
        <v>not cancelled</v>
      </c>
      <c r="I7235" s="47" t="str">
        <f>IFERROR(ROUND(Table1[[#This Row],[cancellation time decimal]],0),"not cancelled")</f>
        <v>not cancelled</v>
      </c>
      <c r="J7235" s="10" t="str">
        <f>IFERROR(MOD(Table1[[#This Row],[cancellation hour rounded]],24),"not cancelled")</f>
        <v>not cancelled</v>
      </c>
      <c r="K7235" s="32">
        <f>1/Table1[[#This Row],[Duration (Time between doses '[in hours'])]]</f>
        <v>8.3333333333333329E-2</v>
      </c>
      <c r="L7235" s="33">
        <f>Table1[[#This Row],[number doses per hour]]*INDEX(Table2[price per dose],Table1[[#This Row],[Drug ID]])</f>
        <v>0.56619444444444444</v>
      </c>
      <c r="M7235" s="11" t="b">
        <f>AND(Table1[[#This Row],[hour of cancellation 0 to 23]]&gt;=0,Table1[[#This Row],[hour of cancellation 0 to 23]]&lt;=23)</f>
        <v>0</v>
      </c>
    </row>
    <row r="7236" spans="1:13" x14ac:dyDescent="0.3">
      <c r="A7236" s="1">
        <v>7235</v>
      </c>
      <c r="B7236" s="1">
        <v>1</v>
      </c>
      <c r="C7236" s="2">
        <v>41228.759648720363</v>
      </c>
      <c r="D7236" s="2">
        <v>41288.759027777778</v>
      </c>
      <c r="E7236" s="1">
        <v>8</v>
      </c>
      <c r="F7236" s="2">
        <v>41228.9212182677</v>
      </c>
      <c r="G7236" s="1">
        <v>0</v>
      </c>
      <c r="H7236" s="32">
        <f>IFERROR(HOUR(Table1[[#This Row],[Cancel Date/time]])+MINUTE(Table1[[#This Row],[Cancel Date/time]])/60,"not cancelled")</f>
        <v>22.1</v>
      </c>
      <c r="I7236" s="47">
        <f>IFERROR(ROUND(Table1[[#This Row],[cancellation time decimal]],0),"not cancelled")</f>
        <v>22</v>
      </c>
      <c r="J7236" s="10">
        <f>IFERROR(MOD(Table1[[#This Row],[cancellation hour rounded]],24),"not cancelled")</f>
        <v>22</v>
      </c>
      <c r="K7236" s="32">
        <f>1/Table1[[#This Row],[Duration (Time between doses '[in hours'])]]</f>
        <v>0.125</v>
      </c>
      <c r="L7236" s="33">
        <f>Table1[[#This Row],[number doses per hour]]*INDEX(Table2[price per dose],Table1[[#This Row],[Drug ID]])</f>
        <v>0.84929166666666667</v>
      </c>
      <c r="M7236" s="11" t="b">
        <f>AND(Table1[[#This Row],[hour of cancellation 0 to 23]]&gt;=0,Table1[[#This Row],[hour of cancellation 0 to 23]]&lt;=23)</f>
        <v>1</v>
      </c>
    </row>
    <row r="7237" spans="1:13" x14ac:dyDescent="0.3">
      <c r="A7237" s="1">
        <v>7236</v>
      </c>
      <c r="B7237" s="1">
        <v>1</v>
      </c>
      <c r="C7237" s="2">
        <v>41228.870341490372</v>
      </c>
      <c r="D7237" s="2">
        <v>41288.870138888895</v>
      </c>
      <c r="E7237" s="1">
        <v>12</v>
      </c>
      <c r="F7237" s="2">
        <v>41229.606668202949</v>
      </c>
      <c r="G7237" s="1">
        <v>0</v>
      </c>
      <c r="H7237" s="32">
        <f>IFERROR(HOUR(Table1[[#This Row],[Cancel Date/time]])+MINUTE(Table1[[#This Row],[Cancel Date/time]])/60,"not cancelled")</f>
        <v>14.55</v>
      </c>
      <c r="I7237" s="47">
        <f>IFERROR(ROUND(Table1[[#This Row],[cancellation time decimal]],0),"not cancelled")</f>
        <v>15</v>
      </c>
      <c r="J7237" s="10">
        <f>IFERROR(MOD(Table1[[#This Row],[cancellation hour rounded]],24),"not cancelled")</f>
        <v>15</v>
      </c>
      <c r="K7237" s="32">
        <f>1/Table1[[#This Row],[Duration (Time between doses '[in hours'])]]</f>
        <v>8.3333333333333329E-2</v>
      </c>
      <c r="L7237" s="33">
        <f>Table1[[#This Row],[number doses per hour]]*INDEX(Table2[price per dose],Table1[[#This Row],[Drug ID]])</f>
        <v>0.56619444444444444</v>
      </c>
      <c r="M7237" s="11" t="b">
        <f>AND(Table1[[#This Row],[hour of cancellation 0 to 23]]&gt;=0,Table1[[#This Row],[hour of cancellation 0 to 23]]&lt;=23)</f>
        <v>1</v>
      </c>
    </row>
    <row r="7238" spans="1:13" x14ac:dyDescent="0.3">
      <c r="A7238" s="1">
        <v>7237</v>
      </c>
      <c r="B7238" s="1">
        <v>2</v>
      </c>
      <c r="C7238" s="2">
        <v>41228.894986449319</v>
      </c>
      <c r="D7238" s="2">
        <v>41288.894444444442</v>
      </c>
      <c r="E7238" s="1">
        <v>10</v>
      </c>
      <c r="F7238" s="2">
        <v>41230.346161779802</v>
      </c>
      <c r="G7238" s="1">
        <v>0</v>
      </c>
      <c r="H7238" s="32">
        <f>IFERROR(HOUR(Table1[[#This Row],[Cancel Date/time]])+MINUTE(Table1[[#This Row],[Cancel Date/time]])/60,"not cancelled")</f>
        <v>8.3000000000000007</v>
      </c>
      <c r="I7238" s="47">
        <f>IFERROR(ROUND(Table1[[#This Row],[cancellation time decimal]],0),"not cancelled")</f>
        <v>8</v>
      </c>
      <c r="J7238" s="10">
        <f>IFERROR(MOD(Table1[[#This Row],[cancellation hour rounded]],24),"not cancelled")</f>
        <v>8</v>
      </c>
      <c r="K7238" s="32">
        <f>1/Table1[[#This Row],[Duration (Time between doses '[in hours'])]]</f>
        <v>0.1</v>
      </c>
      <c r="L7238" s="33">
        <f>Table1[[#This Row],[number doses per hour]]*INDEX(Table2[price per dose],Table1[[#This Row],[Drug ID]])</f>
        <v>0.84959999999999969</v>
      </c>
      <c r="M7238" s="11" t="b">
        <f>AND(Table1[[#This Row],[hour of cancellation 0 to 23]]&gt;=0,Table1[[#This Row],[hour of cancellation 0 to 23]]&lt;=23)</f>
        <v>1</v>
      </c>
    </row>
    <row r="7239" spans="1:13" x14ac:dyDescent="0.3">
      <c r="A7239" s="1">
        <v>7238</v>
      </c>
      <c r="B7239" s="1">
        <v>3</v>
      </c>
      <c r="C7239" s="2">
        <v>41229.026733376391</v>
      </c>
      <c r="D7239" s="2">
        <v>41289.026388888888</v>
      </c>
      <c r="E7239" s="1">
        <v>24</v>
      </c>
      <c r="F7239" s="2">
        <v>41230.530676126968</v>
      </c>
      <c r="G7239" s="1">
        <v>0</v>
      </c>
      <c r="H7239" s="32">
        <f>IFERROR(HOUR(Table1[[#This Row],[Cancel Date/time]])+MINUTE(Table1[[#This Row],[Cancel Date/time]])/60,"not cancelled")</f>
        <v>12.733333333333333</v>
      </c>
      <c r="I7239" s="47">
        <f>IFERROR(ROUND(Table1[[#This Row],[cancellation time decimal]],0),"not cancelled")</f>
        <v>13</v>
      </c>
      <c r="J7239" s="10">
        <f>IFERROR(MOD(Table1[[#This Row],[cancellation hour rounded]],24),"not cancelled")</f>
        <v>13</v>
      </c>
      <c r="K7239" s="32">
        <f>1/Table1[[#This Row],[Duration (Time between doses '[in hours'])]]</f>
        <v>4.1666666666666664E-2</v>
      </c>
      <c r="L7239" s="33">
        <f>Table1[[#This Row],[number doses per hour]]*INDEX(Table2[price per dose],Table1[[#This Row],[Drug ID]])</f>
        <v>0.18133000000000002</v>
      </c>
      <c r="M7239" s="11" t="b">
        <f>AND(Table1[[#This Row],[hour of cancellation 0 to 23]]&gt;=0,Table1[[#This Row],[hour of cancellation 0 to 23]]&lt;=23)</f>
        <v>1</v>
      </c>
    </row>
    <row r="7240" spans="1:13" x14ac:dyDescent="0.3">
      <c r="A7240" s="1">
        <v>7239</v>
      </c>
      <c r="B7240" s="1">
        <v>3</v>
      </c>
      <c r="C7240" s="2">
        <v>41229.035287605715</v>
      </c>
      <c r="D7240" s="2">
        <v>41289.034722222219</v>
      </c>
      <c r="E7240" s="1">
        <v>24</v>
      </c>
      <c r="F7240" s="2">
        <v>41232.478562956079</v>
      </c>
      <c r="G7240" s="1">
        <v>0</v>
      </c>
      <c r="H7240" s="32">
        <f>IFERROR(HOUR(Table1[[#This Row],[Cancel Date/time]])+MINUTE(Table1[[#This Row],[Cancel Date/time]])/60,"not cancelled")</f>
        <v>11.483333333333333</v>
      </c>
      <c r="I7240" s="47">
        <f>IFERROR(ROUND(Table1[[#This Row],[cancellation time decimal]],0),"not cancelled")</f>
        <v>11</v>
      </c>
      <c r="J7240" s="10">
        <f>IFERROR(MOD(Table1[[#This Row],[cancellation hour rounded]],24),"not cancelled")</f>
        <v>11</v>
      </c>
      <c r="K7240" s="32">
        <f>1/Table1[[#This Row],[Duration (Time between doses '[in hours'])]]</f>
        <v>4.1666666666666664E-2</v>
      </c>
      <c r="L7240" s="33">
        <f>Table1[[#This Row],[number doses per hour]]*INDEX(Table2[price per dose],Table1[[#This Row],[Drug ID]])</f>
        <v>0.18133000000000002</v>
      </c>
      <c r="M7240" s="11" t="b">
        <f>AND(Table1[[#This Row],[hour of cancellation 0 to 23]]&gt;=0,Table1[[#This Row],[hour of cancellation 0 to 23]]&lt;=23)</f>
        <v>1</v>
      </c>
    </row>
    <row r="7241" spans="1:13" x14ac:dyDescent="0.3">
      <c r="A7241" s="1">
        <v>7240</v>
      </c>
      <c r="B7241" s="1">
        <v>5</v>
      </c>
      <c r="C7241" s="2">
        <v>41229.131405196764</v>
      </c>
      <c r="D7241" s="2">
        <v>41289.131249999999</v>
      </c>
      <c r="E7241" s="1">
        <v>24</v>
      </c>
      <c r="F7241" s="2">
        <v>41232.659239765446</v>
      </c>
      <c r="G7241" s="1">
        <v>0</v>
      </c>
      <c r="H7241" s="32">
        <f>IFERROR(HOUR(Table1[[#This Row],[Cancel Date/time]])+MINUTE(Table1[[#This Row],[Cancel Date/time]])/60,"not cancelled")</f>
        <v>15.816666666666666</v>
      </c>
      <c r="I7241" s="47">
        <f>IFERROR(ROUND(Table1[[#This Row],[cancellation time decimal]],0),"not cancelled")</f>
        <v>16</v>
      </c>
      <c r="J7241" s="10">
        <f>IFERROR(MOD(Table1[[#This Row],[cancellation hour rounded]],24),"not cancelled")</f>
        <v>16</v>
      </c>
      <c r="K7241" s="32">
        <f>1/Table1[[#This Row],[Duration (Time between doses '[in hours'])]]</f>
        <v>4.1666666666666664E-2</v>
      </c>
      <c r="L7241" s="33">
        <f>Table1[[#This Row],[number doses per hour]]*INDEX(Table2[price per dose],Table1[[#This Row],[Drug ID]])</f>
        <v>0.2815833333333333</v>
      </c>
      <c r="M7241" s="11" t="b">
        <f>AND(Table1[[#This Row],[hour of cancellation 0 to 23]]&gt;=0,Table1[[#This Row],[hour of cancellation 0 to 23]]&lt;=23)</f>
        <v>1</v>
      </c>
    </row>
    <row r="7242" spans="1:13" hidden="1" x14ac:dyDescent="0.3">
      <c r="A7242" s="1">
        <v>7241</v>
      </c>
      <c r="B7242" s="1">
        <v>6</v>
      </c>
      <c r="C7242" s="2">
        <v>41229.19851508124</v>
      </c>
      <c r="D7242" s="2">
        <v>41232.239791015541</v>
      </c>
      <c r="E7242" s="1">
        <v>24</v>
      </c>
      <c r="F7242" s="2" t="s">
        <v>5</v>
      </c>
      <c r="G7242" s="1">
        <v>0</v>
      </c>
      <c r="H7242" s="32" t="str">
        <f>IFERROR(HOUR(Table1[[#This Row],[Cancel Date/time]])+MINUTE(Table1[[#This Row],[Cancel Date/time]])/60,"not cancelled")</f>
        <v>not cancelled</v>
      </c>
      <c r="I7242" s="47" t="str">
        <f>IFERROR(ROUND(Table1[[#This Row],[cancellation time decimal]],0),"not cancelled")</f>
        <v>not cancelled</v>
      </c>
      <c r="J7242" s="10" t="str">
        <f>IFERROR(MOD(Table1[[#This Row],[cancellation hour rounded]],24),"not cancelled")</f>
        <v>not cancelled</v>
      </c>
      <c r="K7242" s="32">
        <f>1/Table1[[#This Row],[Duration (Time between doses '[in hours'])]]</f>
        <v>4.1666666666666664E-2</v>
      </c>
      <c r="L7242" s="33">
        <f>Table1[[#This Row],[number doses per hour]]*INDEX(Table2[price per dose],Table1[[#This Row],[Drug ID]])</f>
        <v>0.35218749999999999</v>
      </c>
      <c r="M7242" s="11" t="b">
        <f>AND(Table1[[#This Row],[hour of cancellation 0 to 23]]&gt;=0,Table1[[#This Row],[hour of cancellation 0 to 23]]&lt;=23)</f>
        <v>0</v>
      </c>
    </row>
    <row r="7243" spans="1:13" hidden="1" x14ac:dyDescent="0.3">
      <c r="A7243" s="1">
        <v>7242</v>
      </c>
      <c r="B7243" s="1">
        <v>1</v>
      </c>
      <c r="C7243" s="2">
        <v>41229.270471826843</v>
      </c>
      <c r="D7243" s="2">
        <v>41231.645267161679</v>
      </c>
      <c r="E7243" s="1">
        <v>12</v>
      </c>
      <c r="F7243" s="2" t="s">
        <v>5</v>
      </c>
      <c r="G7243" s="1">
        <v>0</v>
      </c>
      <c r="H7243" s="32" t="str">
        <f>IFERROR(HOUR(Table1[[#This Row],[Cancel Date/time]])+MINUTE(Table1[[#This Row],[Cancel Date/time]])/60,"not cancelled")</f>
        <v>not cancelled</v>
      </c>
      <c r="I7243" s="47" t="str">
        <f>IFERROR(ROUND(Table1[[#This Row],[cancellation time decimal]],0),"not cancelled")</f>
        <v>not cancelled</v>
      </c>
      <c r="J7243" s="10" t="str">
        <f>IFERROR(MOD(Table1[[#This Row],[cancellation hour rounded]],24),"not cancelled")</f>
        <v>not cancelled</v>
      </c>
      <c r="K7243" s="32">
        <f>1/Table1[[#This Row],[Duration (Time between doses '[in hours'])]]</f>
        <v>8.3333333333333329E-2</v>
      </c>
      <c r="L7243" s="33">
        <f>Table1[[#This Row],[number doses per hour]]*INDEX(Table2[price per dose],Table1[[#This Row],[Drug ID]])</f>
        <v>0.56619444444444444</v>
      </c>
      <c r="M7243" s="11" t="b">
        <f>AND(Table1[[#This Row],[hour of cancellation 0 to 23]]&gt;=0,Table1[[#This Row],[hour of cancellation 0 to 23]]&lt;=23)</f>
        <v>0</v>
      </c>
    </row>
    <row r="7244" spans="1:13" x14ac:dyDescent="0.3">
      <c r="A7244" s="1">
        <v>7243</v>
      </c>
      <c r="B7244" s="1">
        <v>11</v>
      </c>
      <c r="C7244" s="2">
        <v>41229.305751586413</v>
      </c>
      <c r="D7244" s="2">
        <v>41289.305555555555</v>
      </c>
      <c r="E7244" s="1">
        <v>1</v>
      </c>
      <c r="F7244" s="2">
        <v>41236.710232327299</v>
      </c>
      <c r="G7244" s="1">
        <v>4</v>
      </c>
      <c r="H7244" s="32">
        <f>IFERROR(HOUR(Table1[[#This Row],[Cancel Date/time]])+MINUTE(Table1[[#This Row],[Cancel Date/time]])/60,"not cancelled")</f>
        <v>17.033333333333335</v>
      </c>
      <c r="I7244" s="47">
        <f>IFERROR(ROUND(Table1[[#This Row],[cancellation time decimal]],0),"not cancelled")</f>
        <v>17</v>
      </c>
      <c r="J7244" s="10">
        <f>IFERROR(MOD(Table1[[#This Row],[cancellation hour rounded]],24),"not cancelled")</f>
        <v>17</v>
      </c>
      <c r="K7244" s="32">
        <f>1/Table1[[#This Row],[Duration (Time between doses '[in hours'])]]</f>
        <v>1</v>
      </c>
      <c r="L7244" s="33">
        <f>Table1[[#This Row],[number doses per hour]]*INDEX(Table2[price per dose],Table1[[#This Row],[Drug ID]])</f>
        <v>1</v>
      </c>
      <c r="M7244" s="11" t="b">
        <f>AND(Table1[[#This Row],[hour of cancellation 0 to 23]]&gt;=0,Table1[[#This Row],[hour of cancellation 0 to 23]]&lt;=23)</f>
        <v>1</v>
      </c>
    </row>
    <row r="7245" spans="1:13" hidden="1" x14ac:dyDescent="0.3">
      <c r="A7245" s="1">
        <v>7244</v>
      </c>
      <c r="B7245" s="1">
        <v>5</v>
      </c>
      <c r="C7245" s="2">
        <v>41229.292066360562</v>
      </c>
      <c r="D7245" s="2">
        <v>41231.708251381635</v>
      </c>
      <c r="E7245" s="1">
        <v>24</v>
      </c>
      <c r="F7245" s="2" t="s">
        <v>5</v>
      </c>
      <c r="G7245" s="1">
        <v>0</v>
      </c>
      <c r="H7245" s="32" t="str">
        <f>IFERROR(HOUR(Table1[[#This Row],[Cancel Date/time]])+MINUTE(Table1[[#This Row],[Cancel Date/time]])/60,"not cancelled")</f>
        <v>not cancelled</v>
      </c>
      <c r="I7245" s="47" t="str">
        <f>IFERROR(ROUND(Table1[[#This Row],[cancellation time decimal]],0),"not cancelled")</f>
        <v>not cancelled</v>
      </c>
      <c r="J7245" s="10" t="str">
        <f>IFERROR(MOD(Table1[[#This Row],[cancellation hour rounded]],24),"not cancelled")</f>
        <v>not cancelled</v>
      </c>
      <c r="K7245" s="32">
        <f>1/Table1[[#This Row],[Duration (Time between doses '[in hours'])]]</f>
        <v>4.1666666666666664E-2</v>
      </c>
      <c r="L7245" s="33">
        <f>Table1[[#This Row],[number doses per hour]]*INDEX(Table2[price per dose],Table1[[#This Row],[Drug ID]])</f>
        <v>0.2815833333333333</v>
      </c>
      <c r="M7245" s="11" t="b">
        <f>AND(Table1[[#This Row],[hour of cancellation 0 to 23]]&gt;=0,Table1[[#This Row],[hour of cancellation 0 to 23]]&lt;=23)</f>
        <v>0</v>
      </c>
    </row>
    <row r="7246" spans="1:13" x14ac:dyDescent="0.3">
      <c r="A7246" s="1">
        <v>7245</v>
      </c>
      <c r="B7246" s="1">
        <v>5</v>
      </c>
      <c r="C7246" s="2">
        <v>41229.29274547669</v>
      </c>
      <c r="D7246" s="2">
        <v>41289.292361111111</v>
      </c>
      <c r="E7246" s="1">
        <v>24</v>
      </c>
      <c r="F7246" s="2">
        <v>41233.595136927368</v>
      </c>
      <c r="G7246" s="1">
        <v>0</v>
      </c>
      <c r="H7246" s="32">
        <f>IFERROR(HOUR(Table1[[#This Row],[Cancel Date/time]])+MINUTE(Table1[[#This Row],[Cancel Date/time]])/60,"not cancelled")</f>
        <v>14.283333333333333</v>
      </c>
      <c r="I7246" s="47">
        <f>IFERROR(ROUND(Table1[[#This Row],[cancellation time decimal]],0),"not cancelled")</f>
        <v>14</v>
      </c>
      <c r="J7246" s="10">
        <f>IFERROR(MOD(Table1[[#This Row],[cancellation hour rounded]],24),"not cancelled")</f>
        <v>14</v>
      </c>
      <c r="K7246" s="32">
        <f>1/Table1[[#This Row],[Duration (Time between doses '[in hours'])]]</f>
        <v>4.1666666666666664E-2</v>
      </c>
      <c r="L7246" s="33">
        <f>Table1[[#This Row],[number doses per hour]]*INDEX(Table2[price per dose],Table1[[#This Row],[Drug ID]])</f>
        <v>0.2815833333333333</v>
      </c>
      <c r="M7246" s="11" t="b">
        <f>AND(Table1[[#This Row],[hour of cancellation 0 to 23]]&gt;=0,Table1[[#This Row],[hour of cancellation 0 to 23]]&lt;=23)</f>
        <v>1</v>
      </c>
    </row>
    <row r="7247" spans="1:13" x14ac:dyDescent="0.3">
      <c r="A7247" s="1">
        <v>7246</v>
      </c>
      <c r="B7247" s="1">
        <v>2</v>
      </c>
      <c r="C7247" s="2">
        <v>41229.350600998332</v>
      </c>
      <c r="D7247" s="2">
        <v>41289.350000000006</v>
      </c>
      <c r="E7247" s="1">
        <v>10</v>
      </c>
      <c r="F7247" s="2">
        <v>41229.687574381023</v>
      </c>
      <c r="G7247" s="1">
        <v>0</v>
      </c>
      <c r="H7247" s="32">
        <f>IFERROR(HOUR(Table1[[#This Row],[Cancel Date/time]])+MINUTE(Table1[[#This Row],[Cancel Date/time]])/60,"not cancelled")</f>
        <v>16.5</v>
      </c>
      <c r="I7247" s="47">
        <f>IFERROR(ROUND(Table1[[#This Row],[cancellation time decimal]],0),"not cancelled")</f>
        <v>17</v>
      </c>
      <c r="J7247" s="10">
        <f>IFERROR(MOD(Table1[[#This Row],[cancellation hour rounded]],24),"not cancelled")</f>
        <v>17</v>
      </c>
      <c r="K7247" s="32">
        <f>1/Table1[[#This Row],[Duration (Time between doses '[in hours'])]]</f>
        <v>0.1</v>
      </c>
      <c r="L7247" s="33">
        <f>Table1[[#This Row],[number doses per hour]]*INDEX(Table2[price per dose],Table1[[#This Row],[Drug ID]])</f>
        <v>0.84959999999999969</v>
      </c>
      <c r="M7247" s="11" t="b">
        <f>AND(Table1[[#This Row],[hour of cancellation 0 to 23]]&gt;=0,Table1[[#This Row],[hour of cancellation 0 to 23]]&lt;=23)</f>
        <v>1</v>
      </c>
    </row>
    <row r="7248" spans="1:13" x14ac:dyDescent="0.3">
      <c r="A7248" s="1">
        <v>7247</v>
      </c>
      <c r="B7248" s="1">
        <v>2</v>
      </c>
      <c r="C7248" s="2">
        <v>41229.340947254321</v>
      </c>
      <c r="D7248" s="2">
        <v>41289.340277777781</v>
      </c>
      <c r="E7248" s="1">
        <v>10</v>
      </c>
      <c r="F7248" s="2">
        <v>41230.799207217577</v>
      </c>
      <c r="G7248" s="1">
        <v>0</v>
      </c>
      <c r="H7248" s="32">
        <f>IFERROR(HOUR(Table1[[#This Row],[Cancel Date/time]])+MINUTE(Table1[[#This Row],[Cancel Date/time]])/60,"not cancelled")</f>
        <v>19.166666666666668</v>
      </c>
      <c r="I7248" s="47">
        <f>IFERROR(ROUND(Table1[[#This Row],[cancellation time decimal]],0),"not cancelled")</f>
        <v>19</v>
      </c>
      <c r="J7248" s="10">
        <f>IFERROR(MOD(Table1[[#This Row],[cancellation hour rounded]],24),"not cancelled")</f>
        <v>19</v>
      </c>
      <c r="K7248" s="32">
        <f>1/Table1[[#This Row],[Duration (Time between doses '[in hours'])]]</f>
        <v>0.1</v>
      </c>
      <c r="L7248" s="33">
        <f>Table1[[#This Row],[number doses per hour]]*INDEX(Table2[price per dose],Table1[[#This Row],[Drug ID]])</f>
        <v>0.84959999999999969</v>
      </c>
      <c r="M7248" s="11" t="b">
        <f>AND(Table1[[#This Row],[hour of cancellation 0 to 23]]&gt;=0,Table1[[#This Row],[hour of cancellation 0 to 23]]&lt;=23)</f>
        <v>1</v>
      </c>
    </row>
    <row r="7249" spans="1:13" x14ac:dyDescent="0.3">
      <c r="A7249" s="1">
        <v>7248</v>
      </c>
      <c r="B7249" s="1">
        <v>1</v>
      </c>
      <c r="C7249" s="2">
        <v>41229.361703222901</v>
      </c>
      <c r="D7249" s="2">
        <v>41289.361111111117</v>
      </c>
      <c r="E7249" s="1">
        <v>8</v>
      </c>
      <c r="F7249" s="2">
        <v>41230.462918546051</v>
      </c>
      <c r="G7249" s="1">
        <v>0</v>
      </c>
      <c r="H7249" s="32">
        <f>IFERROR(HOUR(Table1[[#This Row],[Cancel Date/time]])+MINUTE(Table1[[#This Row],[Cancel Date/time]])/60,"not cancelled")</f>
        <v>11.1</v>
      </c>
      <c r="I7249" s="47">
        <f>IFERROR(ROUND(Table1[[#This Row],[cancellation time decimal]],0),"not cancelled")</f>
        <v>11</v>
      </c>
      <c r="J7249" s="10">
        <f>IFERROR(MOD(Table1[[#This Row],[cancellation hour rounded]],24),"not cancelled")</f>
        <v>11</v>
      </c>
      <c r="K7249" s="32">
        <f>1/Table1[[#This Row],[Duration (Time between doses '[in hours'])]]</f>
        <v>0.125</v>
      </c>
      <c r="L7249" s="33">
        <f>Table1[[#This Row],[number doses per hour]]*INDEX(Table2[price per dose],Table1[[#This Row],[Drug ID]])</f>
        <v>0.84929166666666667</v>
      </c>
      <c r="M7249" s="11" t="b">
        <f>AND(Table1[[#This Row],[hour of cancellation 0 to 23]]&gt;=0,Table1[[#This Row],[hour of cancellation 0 to 23]]&lt;=23)</f>
        <v>1</v>
      </c>
    </row>
    <row r="7250" spans="1:13" x14ac:dyDescent="0.3">
      <c r="A7250" s="1">
        <v>7249</v>
      </c>
      <c r="B7250" s="1">
        <v>1</v>
      </c>
      <c r="C7250" s="2">
        <v>41229.347227318191</v>
      </c>
      <c r="D7250" s="2">
        <v>41289.347222222226</v>
      </c>
      <c r="E7250" s="1">
        <v>8</v>
      </c>
      <c r="F7250" s="2">
        <v>41229.675620684575</v>
      </c>
      <c r="G7250" s="1">
        <v>0</v>
      </c>
      <c r="H7250" s="32">
        <f>IFERROR(HOUR(Table1[[#This Row],[Cancel Date/time]])+MINUTE(Table1[[#This Row],[Cancel Date/time]])/60,"not cancelled")</f>
        <v>16.2</v>
      </c>
      <c r="I7250" s="47">
        <f>IFERROR(ROUND(Table1[[#This Row],[cancellation time decimal]],0),"not cancelled")</f>
        <v>16</v>
      </c>
      <c r="J7250" s="10">
        <f>IFERROR(MOD(Table1[[#This Row],[cancellation hour rounded]],24),"not cancelled")</f>
        <v>16</v>
      </c>
      <c r="K7250" s="32">
        <f>1/Table1[[#This Row],[Duration (Time between doses '[in hours'])]]</f>
        <v>0.125</v>
      </c>
      <c r="L7250" s="33">
        <f>Table1[[#This Row],[number doses per hour]]*INDEX(Table2[price per dose],Table1[[#This Row],[Drug ID]])</f>
        <v>0.84929166666666667</v>
      </c>
      <c r="M7250" s="11" t="b">
        <f>AND(Table1[[#This Row],[hour of cancellation 0 to 23]]&gt;=0,Table1[[#This Row],[hour of cancellation 0 to 23]]&lt;=23)</f>
        <v>1</v>
      </c>
    </row>
    <row r="7251" spans="1:13" hidden="1" x14ac:dyDescent="0.3">
      <c r="A7251" s="1">
        <v>7250</v>
      </c>
      <c r="B7251" s="1">
        <v>7</v>
      </c>
      <c r="C7251" s="2">
        <v>41229.367474533625</v>
      </c>
      <c r="D7251" s="2">
        <v>41232.992448550438</v>
      </c>
      <c r="E7251" s="1">
        <v>24</v>
      </c>
      <c r="F7251" s="2" t="s">
        <v>5</v>
      </c>
      <c r="G7251" s="1">
        <v>0</v>
      </c>
      <c r="H7251" s="32" t="str">
        <f>IFERROR(HOUR(Table1[[#This Row],[Cancel Date/time]])+MINUTE(Table1[[#This Row],[Cancel Date/time]])/60,"not cancelled")</f>
        <v>not cancelled</v>
      </c>
      <c r="I7251" s="47" t="str">
        <f>IFERROR(ROUND(Table1[[#This Row],[cancellation time decimal]],0),"not cancelled")</f>
        <v>not cancelled</v>
      </c>
      <c r="J7251" s="10" t="str">
        <f>IFERROR(MOD(Table1[[#This Row],[cancellation hour rounded]],24),"not cancelled")</f>
        <v>not cancelled</v>
      </c>
      <c r="K7251" s="32">
        <f>1/Table1[[#This Row],[Duration (Time between doses '[in hours'])]]</f>
        <v>4.1666666666666664E-2</v>
      </c>
      <c r="L7251" s="33">
        <f>Table1[[#This Row],[number doses per hour]]*INDEX(Table2[price per dose],Table1[[#This Row],[Drug ID]])</f>
        <v>1.2958049999999997</v>
      </c>
      <c r="M7251" s="11" t="b">
        <f>AND(Table1[[#This Row],[hour of cancellation 0 to 23]]&gt;=0,Table1[[#This Row],[hour of cancellation 0 to 23]]&lt;=23)</f>
        <v>0</v>
      </c>
    </row>
    <row r="7252" spans="1:13" x14ac:dyDescent="0.3">
      <c r="A7252" s="1">
        <v>7251</v>
      </c>
      <c r="B7252" s="1">
        <v>11</v>
      </c>
      <c r="C7252" s="2">
        <v>41229.34433437301</v>
      </c>
      <c r="D7252" s="2">
        <v>41289.34375</v>
      </c>
      <c r="E7252" s="1">
        <v>1</v>
      </c>
      <c r="F7252" s="2">
        <v>41236.489851054648</v>
      </c>
      <c r="G7252" s="1">
        <v>0</v>
      </c>
      <c r="H7252" s="32">
        <f>IFERROR(HOUR(Table1[[#This Row],[Cancel Date/time]])+MINUTE(Table1[[#This Row],[Cancel Date/time]])/60,"not cancelled")</f>
        <v>11.75</v>
      </c>
      <c r="I7252" s="47">
        <f>IFERROR(ROUND(Table1[[#This Row],[cancellation time decimal]],0),"not cancelled")</f>
        <v>12</v>
      </c>
      <c r="J7252" s="10">
        <f>IFERROR(MOD(Table1[[#This Row],[cancellation hour rounded]],24),"not cancelled")</f>
        <v>12</v>
      </c>
      <c r="K7252" s="32">
        <f>1/Table1[[#This Row],[Duration (Time between doses '[in hours'])]]</f>
        <v>1</v>
      </c>
      <c r="L7252" s="33">
        <f>Table1[[#This Row],[number doses per hour]]*INDEX(Table2[price per dose],Table1[[#This Row],[Drug ID]])</f>
        <v>1</v>
      </c>
      <c r="M7252" s="11" t="b">
        <f>AND(Table1[[#This Row],[hour of cancellation 0 to 23]]&gt;=0,Table1[[#This Row],[hour of cancellation 0 to 23]]&lt;=23)</f>
        <v>1</v>
      </c>
    </row>
    <row r="7253" spans="1:13" x14ac:dyDescent="0.3">
      <c r="A7253" s="1">
        <v>7252</v>
      </c>
      <c r="B7253" s="1">
        <v>6</v>
      </c>
      <c r="C7253" s="2">
        <v>41229.389950233781</v>
      </c>
      <c r="D7253" s="2">
        <v>41289.38958333333</v>
      </c>
      <c r="E7253" s="1">
        <v>24</v>
      </c>
      <c r="F7253" s="2">
        <v>41232.473457007458</v>
      </c>
      <c r="G7253" s="1">
        <v>0</v>
      </c>
      <c r="H7253" s="32">
        <f>IFERROR(HOUR(Table1[[#This Row],[Cancel Date/time]])+MINUTE(Table1[[#This Row],[Cancel Date/time]])/60,"not cancelled")</f>
        <v>11.35</v>
      </c>
      <c r="I7253" s="47">
        <f>IFERROR(ROUND(Table1[[#This Row],[cancellation time decimal]],0),"not cancelled")</f>
        <v>11</v>
      </c>
      <c r="J7253" s="10">
        <f>IFERROR(MOD(Table1[[#This Row],[cancellation hour rounded]],24),"not cancelled")</f>
        <v>11</v>
      </c>
      <c r="K7253" s="32">
        <f>1/Table1[[#This Row],[Duration (Time between doses '[in hours'])]]</f>
        <v>4.1666666666666664E-2</v>
      </c>
      <c r="L7253" s="33">
        <f>Table1[[#This Row],[number doses per hour]]*INDEX(Table2[price per dose],Table1[[#This Row],[Drug ID]])</f>
        <v>0.35218749999999999</v>
      </c>
      <c r="M7253" s="11" t="b">
        <f>AND(Table1[[#This Row],[hour of cancellation 0 to 23]]&gt;=0,Table1[[#This Row],[hour of cancellation 0 to 23]]&lt;=23)</f>
        <v>1</v>
      </c>
    </row>
    <row r="7254" spans="1:13" x14ac:dyDescent="0.3">
      <c r="A7254" s="1">
        <v>7253</v>
      </c>
      <c r="B7254" s="1">
        <v>5</v>
      </c>
      <c r="C7254" s="2">
        <v>41229.485180101219</v>
      </c>
      <c r="D7254" s="2">
        <v>41289.484722222223</v>
      </c>
      <c r="E7254" s="1">
        <v>24</v>
      </c>
      <c r="F7254" s="2">
        <v>41233.442659933266</v>
      </c>
      <c r="G7254" s="1">
        <v>0</v>
      </c>
      <c r="H7254" s="32">
        <f>IFERROR(HOUR(Table1[[#This Row],[Cancel Date/time]])+MINUTE(Table1[[#This Row],[Cancel Date/time]])/60,"not cancelled")</f>
        <v>10.616666666666667</v>
      </c>
      <c r="I7254" s="47">
        <f>IFERROR(ROUND(Table1[[#This Row],[cancellation time decimal]],0),"not cancelled")</f>
        <v>11</v>
      </c>
      <c r="J7254" s="10">
        <f>IFERROR(MOD(Table1[[#This Row],[cancellation hour rounded]],24),"not cancelled")</f>
        <v>11</v>
      </c>
      <c r="K7254" s="32">
        <f>1/Table1[[#This Row],[Duration (Time between doses '[in hours'])]]</f>
        <v>4.1666666666666664E-2</v>
      </c>
      <c r="L7254" s="33">
        <f>Table1[[#This Row],[number doses per hour]]*INDEX(Table2[price per dose],Table1[[#This Row],[Drug ID]])</f>
        <v>0.2815833333333333</v>
      </c>
      <c r="M7254" s="11" t="b">
        <f>AND(Table1[[#This Row],[hour of cancellation 0 to 23]]&gt;=0,Table1[[#This Row],[hour of cancellation 0 to 23]]&lt;=23)</f>
        <v>1</v>
      </c>
    </row>
    <row r="7255" spans="1:13" x14ac:dyDescent="0.3">
      <c r="A7255" s="1">
        <v>7254</v>
      </c>
      <c r="B7255" s="1">
        <v>2</v>
      </c>
      <c r="C7255" s="2">
        <v>41229.46137748591</v>
      </c>
      <c r="D7255" s="2">
        <v>41289.461111111115</v>
      </c>
      <c r="E7255" s="1">
        <v>10</v>
      </c>
      <c r="F7255" s="2">
        <v>41230.719109792408</v>
      </c>
      <c r="G7255" s="1">
        <v>0</v>
      </c>
      <c r="H7255" s="32">
        <f>IFERROR(HOUR(Table1[[#This Row],[Cancel Date/time]])+MINUTE(Table1[[#This Row],[Cancel Date/time]])/60,"not cancelled")</f>
        <v>17.25</v>
      </c>
      <c r="I7255" s="47">
        <f>IFERROR(ROUND(Table1[[#This Row],[cancellation time decimal]],0),"not cancelled")</f>
        <v>17</v>
      </c>
      <c r="J7255" s="10">
        <f>IFERROR(MOD(Table1[[#This Row],[cancellation hour rounded]],24),"not cancelled")</f>
        <v>17</v>
      </c>
      <c r="K7255" s="32">
        <f>1/Table1[[#This Row],[Duration (Time between doses '[in hours'])]]</f>
        <v>0.1</v>
      </c>
      <c r="L7255" s="33">
        <f>Table1[[#This Row],[number doses per hour]]*INDEX(Table2[price per dose],Table1[[#This Row],[Drug ID]])</f>
        <v>0.84959999999999969</v>
      </c>
      <c r="M7255" s="11" t="b">
        <f>AND(Table1[[#This Row],[hour of cancellation 0 to 23]]&gt;=0,Table1[[#This Row],[hour of cancellation 0 to 23]]&lt;=23)</f>
        <v>1</v>
      </c>
    </row>
    <row r="7256" spans="1:13" x14ac:dyDescent="0.3">
      <c r="A7256" s="1">
        <v>7255</v>
      </c>
      <c r="B7256" s="1">
        <v>4</v>
      </c>
      <c r="C7256" s="2">
        <v>41229.582632127349</v>
      </c>
      <c r="D7256" s="2">
        <v>41289.581944444442</v>
      </c>
      <c r="E7256" s="1">
        <v>12</v>
      </c>
      <c r="F7256" s="2">
        <v>41232.485680477272</v>
      </c>
      <c r="G7256" s="1">
        <v>0</v>
      </c>
      <c r="H7256" s="32">
        <f>IFERROR(HOUR(Table1[[#This Row],[Cancel Date/time]])+MINUTE(Table1[[#This Row],[Cancel Date/time]])/60,"not cancelled")</f>
        <v>11.65</v>
      </c>
      <c r="I7256" s="47">
        <f>IFERROR(ROUND(Table1[[#This Row],[cancellation time decimal]],0),"not cancelled")</f>
        <v>12</v>
      </c>
      <c r="J7256" s="10">
        <f>IFERROR(MOD(Table1[[#This Row],[cancellation hour rounded]],24),"not cancelled")</f>
        <v>12</v>
      </c>
      <c r="K7256" s="32">
        <f>1/Table1[[#This Row],[Duration (Time between doses '[in hours'])]]</f>
        <v>8.3333333333333329E-2</v>
      </c>
      <c r="L7256" s="33">
        <f>Table1[[#This Row],[number doses per hour]]*INDEX(Table2[price per dose],Table1[[#This Row],[Drug ID]])</f>
        <v>1.448055119047619</v>
      </c>
      <c r="M7256" s="11" t="b">
        <f>AND(Table1[[#This Row],[hour of cancellation 0 to 23]]&gt;=0,Table1[[#This Row],[hour of cancellation 0 to 23]]&lt;=23)</f>
        <v>1</v>
      </c>
    </row>
    <row r="7257" spans="1:13" x14ac:dyDescent="0.3">
      <c r="A7257" s="1">
        <v>7256</v>
      </c>
      <c r="B7257" s="1">
        <v>2</v>
      </c>
      <c r="C7257" s="2">
        <v>41229.598704716031</v>
      </c>
      <c r="D7257" s="2">
        <v>41289.598611111112</v>
      </c>
      <c r="E7257" s="1">
        <v>10</v>
      </c>
      <c r="F7257" s="2">
        <v>41231.392382237267</v>
      </c>
      <c r="G7257" s="1">
        <v>0</v>
      </c>
      <c r="H7257" s="32">
        <f>IFERROR(HOUR(Table1[[#This Row],[Cancel Date/time]])+MINUTE(Table1[[#This Row],[Cancel Date/time]])/60,"not cancelled")</f>
        <v>9.4166666666666661</v>
      </c>
      <c r="I7257" s="47">
        <f>IFERROR(ROUND(Table1[[#This Row],[cancellation time decimal]],0),"not cancelled")</f>
        <v>9</v>
      </c>
      <c r="J7257" s="10">
        <f>IFERROR(MOD(Table1[[#This Row],[cancellation hour rounded]],24),"not cancelled")</f>
        <v>9</v>
      </c>
      <c r="K7257" s="32">
        <f>1/Table1[[#This Row],[Duration (Time between doses '[in hours'])]]</f>
        <v>0.1</v>
      </c>
      <c r="L7257" s="33">
        <f>Table1[[#This Row],[number doses per hour]]*INDEX(Table2[price per dose],Table1[[#This Row],[Drug ID]])</f>
        <v>0.84959999999999969</v>
      </c>
      <c r="M7257" s="11" t="b">
        <f>AND(Table1[[#This Row],[hour of cancellation 0 to 23]]&gt;=0,Table1[[#This Row],[hour of cancellation 0 to 23]]&lt;=23)</f>
        <v>1</v>
      </c>
    </row>
    <row r="7258" spans="1:13" x14ac:dyDescent="0.3">
      <c r="A7258" s="1">
        <v>7257</v>
      </c>
      <c r="B7258" s="1">
        <v>2</v>
      </c>
      <c r="C7258" s="2">
        <v>41229.599666569207</v>
      </c>
      <c r="D7258" s="2">
        <v>41289.599305555559</v>
      </c>
      <c r="E7258" s="1">
        <v>10</v>
      </c>
      <c r="F7258" s="2">
        <v>41231.642901434665</v>
      </c>
      <c r="G7258" s="1">
        <v>0</v>
      </c>
      <c r="H7258" s="32">
        <f>IFERROR(HOUR(Table1[[#This Row],[Cancel Date/time]])+MINUTE(Table1[[#This Row],[Cancel Date/time]])/60,"not cancelled")</f>
        <v>15.416666666666666</v>
      </c>
      <c r="I7258" s="47">
        <f>IFERROR(ROUND(Table1[[#This Row],[cancellation time decimal]],0),"not cancelled")</f>
        <v>15</v>
      </c>
      <c r="J7258" s="10">
        <f>IFERROR(MOD(Table1[[#This Row],[cancellation hour rounded]],24),"not cancelled")</f>
        <v>15</v>
      </c>
      <c r="K7258" s="32">
        <f>1/Table1[[#This Row],[Duration (Time between doses '[in hours'])]]</f>
        <v>0.1</v>
      </c>
      <c r="L7258" s="33">
        <f>Table1[[#This Row],[number doses per hour]]*INDEX(Table2[price per dose],Table1[[#This Row],[Drug ID]])</f>
        <v>0.84959999999999969</v>
      </c>
      <c r="M7258" s="11" t="b">
        <f>AND(Table1[[#This Row],[hour of cancellation 0 to 23]]&gt;=0,Table1[[#This Row],[hour of cancellation 0 to 23]]&lt;=23)</f>
        <v>1</v>
      </c>
    </row>
    <row r="7259" spans="1:13" x14ac:dyDescent="0.3">
      <c r="A7259" s="1">
        <v>7258</v>
      </c>
      <c r="B7259" s="1">
        <v>3</v>
      </c>
      <c r="C7259" s="2">
        <v>41229.644269306002</v>
      </c>
      <c r="D7259" s="2">
        <v>41289.643750000003</v>
      </c>
      <c r="E7259" s="1">
        <v>24</v>
      </c>
      <c r="F7259" s="2">
        <v>41232.456436723405</v>
      </c>
      <c r="G7259" s="1">
        <v>0</v>
      </c>
      <c r="H7259" s="32">
        <f>IFERROR(HOUR(Table1[[#This Row],[Cancel Date/time]])+MINUTE(Table1[[#This Row],[Cancel Date/time]])/60,"not cancelled")</f>
        <v>10.95</v>
      </c>
      <c r="I7259" s="47">
        <f>IFERROR(ROUND(Table1[[#This Row],[cancellation time decimal]],0),"not cancelled")</f>
        <v>11</v>
      </c>
      <c r="J7259" s="10">
        <f>IFERROR(MOD(Table1[[#This Row],[cancellation hour rounded]],24),"not cancelled")</f>
        <v>11</v>
      </c>
      <c r="K7259" s="32">
        <f>1/Table1[[#This Row],[Duration (Time between doses '[in hours'])]]</f>
        <v>4.1666666666666664E-2</v>
      </c>
      <c r="L7259" s="33">
        <f>Table1[[#This Row],[number doses per hour]]*INDEX(Table2[price per dose],Table1[[#This Row],[Drug ID]])</f>
        <v>0.18133000000000002</v>
      </c>
      <c r="M7259" s="11" t="b">
        <f>AND(Table1[[#This Row],[hour of cancellation 0 to 23]]&gt;=0,Table1[[#This Row],[hour of cancellation 0 to 23]]&lt;=23)</f>
        <v>1</v>
      </c>
    </row>
    <row r="7260" spans="1:13" x14ac:dyDescent="0.3">
      <c r="A7260" s="1">
        <v>7259</v>
      </c>
      <c r="B7260" s="1">
        <v>4</v>
      </c>
      <c r="C7260" s="2">
        <v>41229.649335599097</v>
      </c>
      <c r="D7260" s="2">
        <v>41289.649305555555</v>
      </c>
      <c r="E7260" s="1">
        <v>12</v>
      </c>
      <c r="F7260" s="2">
        <v>41232.405835240424</v>
      </c>
      <c r="G7260" s="1">
        <v>0</v>
      </c>
      <c r="H7260" s="32">
        <f>IFERROR(HOUR(Table1[[#This Row],[Cancel Date/time]])+MINUTE(Table1[[#This Row],[Cancel Date/time]])/60,"not cancelled")</f>
        <v>9.7333333333333325</v>
      </c>
      <c r="I7260" s="47">
        <f>IFERROR(ROUND(Table1[[#This Row],[cancellation time decimal]],0),"not cancelled")</f>
        <v>10</v>
      </c>
      <c r="J7260" s="10">
        <f>IFERROR(MOD(Table1[[#This Row],[cancellation hour rounded]],24),"not cancelled")</f>
        <v>10</v>
      </c>
      <c r="K7260" s="32">
        <f>1/Table1[[#This Row],[Duration (Time between doses '[in hours'])]]</f>
        <v>8.3333333333333329E-2</v>
      </c>
      <c r="L7260" s="33">
        <f>Table1[[#This Row],[number doses per hour]]*INDEX(Table2[price per dose],Table1[[#This Row],[Drug ID]])</f>
        <v>1.448055119047619</v>
      </c>
      <c r="M7260" s="11" t="b">
        <f>AND(Table1[[#This Row],[hour of cancellation 0 to 23]]&gt;=0,Table1[[#This Row],[hour of cancellation 0 to 23]]&lt;=23)</f>
        <v>1</v>
      </c>
    </row>
    <row r="7261" spans="1:13" x14ac:dyDescent="0.3">
      <c r="A7261" s="1">
        <v>7260</v>
      </c>
      <c r="B7261" s="1">
        <v>1</v>
      </c>
      <c r="C7261" s="2">
        <v>41229.785417787672</v>
      </c>
      <c r="D7261" s="2">
        <v>41289.785416666666</v>
      </c>
      <c r="E7261" s="1">
        <v>8</v>
      </c>
      <c r="F7261" s="2">
        <v>41229.917932590703</v>
      </c>
      <c r="G7261" s="1">
        <v>0</v>
      </c>
      <c r="H7261" s="32">
        <f>IFERROR(HOUR(Table1[[#This Row],[Cancel Date/time]])+MINUTE(Table1[[#This Row],[Cancel Date/time]])/60,"not cancelled")</f>
        <v>22.016666666666666</v>
      </c>
      <c r="I7261" s="47">
        <f>IFERROR(ROUND(Table1[[#This Row],[cancellation time decimal]],0),"not cancelled")</f>
        <v>22</v>
      </c>
      <c r="J7261" s="10">
        <f>IFERROR(MOD(Table1[[#This Row],[cancellation hour rounded]],24),"not cancelled")</f>
        <v>22</v>
      </c>
      <c r="K7261" s="32">
        <f>1/Table1[[#This Row],[Duration (Time between doses '[in hours'])]]</f>
        <v>0.125</v>
      </c>
      <c r="L7261" s="33">
        <f>Table1[[#This Row],[number doses per hour]]*INDEX(Table2[price per dose],Table1[[#This Row],[Drug ID]])</f>
        <v>0.84929166666666667</v>
      </c>
      <c r="M7261" s="11" t="b">
        <f>AND(Table1[[#This Row],[hour of cancellation 0 to 23]]&gt;=0,Table1[[#This Row],[hour of cancellation 0 to 23]]&lt;=23)</f>
        <v>1</v>
      </c>
    </row>
    <row r="7262" spans="1:13" x14ac:dyDescent="0.3">
      <c r="A7262" s="1">
        <v>7261</v>
      </c>
      <c r="B7262" s="1">
        <v>1</v>
      </c>
      <c r="C7262" s="2">
        <v>41229.808201646563</v>
      </c>
      <c r="D7262" s="2">
        <v>41289.807638888888</v>
      </c>
      <c r="E7262" s="1">
        <v>12</v>
      </c>
      <c r="F7262" s="2">
        <v>41230.448265279061</v>
      </c>
      <c r="G7262" s="1">
        <v>0</v>
      </c>
      <c r="H7262" s="32">
        <f>IFERROR(HOUR(Table1[[#This Row],[Cancel Date/time]])+MINUTE(Table1[[#This Row],[Cancel Date/time]])/60,"not cancelled")</f>
        <v>10.75</v>
      </c>
      <c r="I7262" s="47">
        <f>IFERROR(ROUND(Table1[[#This Row],[cancellation time decimal]],0),"not cancelled")</f>
        <v>11</v>
      </c>
      <c r="J7262" s="10">
        <f>IFERROR(MOD(Table1[[#This Row],[cancellation hour rounded]],24),"not cancelled")</f>
        <v>11</v>
      </c>
      <c r="K7262" s="32">
        <f>1/Table1[[#This Row],[Duration (Time between doses '[in hours'])]]</f>
        <v>8.3333333333333329E-2</v>
      </c>
      <c r="L7262" s="33">
        <f>Table1[[#This Row],[number doses per hour]]*INDEX(Table2[price per dose],Table1[[#This Row],[Drug ID]])</f>
        <v>0.56619444444444444</v>
      </c>
      <c r="M7262" s="11" t="b">
        <f>AND(Table1[[#This Row],[hour of cancellation 0 to 23]]&gt;=0,Table1[[#This Row],[hour of cancellation 0 to 23]]&lt;=23)</f>
        <v>1</v>
      </c>
    </row>
    <row r="7263" spans="1:13" x14ac:dyDescent="0.3">
      <c r="A7263" s="1">
        <v>7262</v>
      </c>
      <c r="B7263" s="1">
        <v>7</v>
      </c>
      <c r="C7263" s="2">
        <v>41229.807391410912</v>
      </c>
      <c r="D7263" s="2">
        <v>41289.806944444441</v>
      </c>
      <c r="E7263" s="1">
        <v>24</v>
      </c>
      <c r="F7263" s="2">
        <v>41249.512043980059</v>
      </c>
      <c r="G7263" s="1">
        <v>0</v>
      </c>
      <c r="H7263" s="32">
        <f>IFERROR(HOUR(Table1[[#This Row],[Cancel Date/time]])+MINUTE(Table1[[#This Row],[Cancel Date/time]])/60,"not cancelled")</f>
        <v>12.283333333333333</v>
      </c>
      <c r="I7263" s="47">
        <f>IFERROR(ROUND(Table1[[#This Row],[cancellation time decimal]],0),"not cancelled")</f>
        <v>12</v>
      </c>
      <c r="J7263" s="10">
        <f>IFERROR(MOD(Table1[[#This Row],[cancellation hour rounded]],24),"not cancelled")</f>
        <v>12</v>
      </c>
      <c r="K7263" s="32">
        <f>1/Table1[[#This Row],[Duration (Time between doses '[in hours'])]]</f>
        <v>4.1666666666666664E-2</v>
      </c>
      <c r="L7263" s="33">
        <f>Table1[[#This Row],[number doses per hour]]*INDEX(Table2[price per dose],Table1[[#This Row],[Drug ID]])</f>
        <v>1.2958049999999997</v>
      </c>
      <c r="M7263" s="11" t="b">
        <f>AND(Table1[[#This Row],[hour of cancellation 0 to 23]]&gt;=0,Table1[[#This Row],[hour of cancellation 0 to 23]]&lt;=23)</f>
        <v>1</v>
      </c>
    </row>
    <row r="7264" spans="1:13" x14ac:dyDescent="0.3">
      <c r="A7264" s="1">
        <v>7263</v>
      </c>
      <c r="B7264" s="1">
        <v>2</v>
      </c>
      <c r="C7264" s="2">
        <v>41229.796319256988</v>
      </c>
      <c r="D7264" s="2">
        <v>41289.79583333333</v>
      </c>
      <c r="E7264" s="1">
        <v>10</v>
      </c>
      <c r="F7264" s="2">
        <v>41231.414020779732</v>
      </c>
      <c r="G7264" s="1">
        <v>0</v>
      </c>
      <c r="H7264" s="32">
        <f>IFERROR(HOUR(Table1[[#This Row],[Cancel Date/time]])+MINUTE(Table1[[#This Row],[Cancel Date/time]])/60,"not cancelled")</f>
        <v>9.9333333333333336</v>
      </c>
      <c r="I7264" s="47">
        <f>IFERROR(ROUND(Table1[[#This Row],[cancellation time decimal]],0),"not cancelled")</f>
        <v>10</v>
      </c>
      <c r="J7264" s="10">
        <f>IFERROR(MOD(Table1[[#This Row],[cancellation hour rounded]],24),"not cancelled")</f>
        <v>10</v>
      </c>
      <c r="K7264" s="32">
        <f>1/Table1[[#This Row],[Duration (Time between doses '[in hours'])]]</f>
        <v>0.1</v>
      </c>
      <c r="L7264" s="33">
        <f>Table1[[#This Row],[number doses per hour]]*INDEX(Table2[price per dose],Table1[[#This Row],[Drug ID]])</f>
        <v>0.84959999999999969</v>
      </c>
      <c r="M7264" s="11" t="b">
        <f>AND(Table1[[#This Row],[hour of cancellation 0 to 23]]&gt;=0,Table1[[#This Row],[hour of cancellation 0 to 23]]&lt;=23)</f>
        <v>1</v>
      </c>
    </row>
    <row r="7265" spans="1:13" x14ac:dyDescent="0.3">
      <c r="A7265" s="1">
        <v>7264</v>
      </c>
      <c r="B7265" s="1">
        <v>1</v>
      </c>
      <c r="C7265" s="2">
        <v>41229.842794224736</v>
      </c>
      <c r="D7265" s="2">
        <v>41289.842361111114</v>
      </c>
      <c r="E7265" s="1">
        <v>12</v>
      </c>
      <c r="F7265" s="2">
        <v>41230.474367639072</v>
      </c>
      <c r="G7265" s="1">
        <v>0</v>
      </c>
      <c r="H7265" s="32">
        <f>IFERROR(HOUR(Table1[[#This Row],[Cancel Date/time]])+MINUTE(Table1[[#This Row],[Cancel Date/time]])/60,"not cancelled")</f>
        <v>11.383333333333333</v>
      </c>
      <c r="I7265" s="47">
        <f>IFERROR(ROUND(Table1[[#This Row],[cancellation time decimal]],0),"not cancelled")</f>
        <v>11</v>
      </c>
      <c r="J7265" s="10">
        <f>IFERROR(MOD(Table1[[#This Row],[cancellation hour rounded]],24),"not cancelled")</f>
        <v>11</v>
      </c>
      <c r="K7265" s="32">
        <f>1/Table1[[#This Row],[Duration (Time between doses '[in hours'])]]</f>
        <v>8.3333333333333329E-2</v>
      </c>
      <c r="L7265" s="33">
        <f>Table1[[#This Row],[number doses per hour]]*INDEX(Table2[price per dose],Table1[[#This Row],[Drug ID]])</f>
        <v>0.56619444444444444</v>
      </c>
      <c r="M7265" s="11" t="b">
        <f>AND(Table1[[#This Row],[hour of cancellation 0 to 23]]&gt;=0,Table1[[#This Row],[hour of cancellation 0 to 23]]&lt;=23)</f>
        <v>1</v>
      </c>
    </row>
    <row r="7266" spans="1:13" x14ac:dyDescent="0.3">
      <c r="A7266" s="1">
        <v>7265</v>
      </c>
      <c r="B7266" s="1">
        <v>6</v>
      </c>
      <c r="C7266" s="2">
        <v>41229.890604026841</v>
      </c>
      <c r="D7266" s="2">
        <v>41289.890277777777</v>
      </c>
      <c r="E7266" s="1">
        <v>24</v>
      </c>
      <c r="F7266" s="2">
        <v>41235.879128035034</v>
      </c>
      <c r="G7266" s="1">
        <v>0</v>
      </c>
      <c r="H7266" s="32">
        <f>IFERROR(HOUR(Table1[[#This Row],[Cancel Date/time]])+MINUTE(Table1[[#This Row],[Cancel Date/time]])/60,"not cancelled")</f>
        <v>21.083333333333332</v>
      </c>
      <c r="I7266" s="47">
        <f>IFERROR(ROUND(Table1[[#This Row],[cancellation time decimal]],0),"not cancelled")</f>
        <v>21</v>
      </c>
      <c r="J7266" s="10">
        <f>IFERROR(MOD(Table1[[#This Row],[cancellation hour rounded]],24),"not cancelled")</f>
        <v>21</v>
      </c>
      <c r="K7266" s="32">
        <f>1/Table1[[#This Row],[Duration (Time between doses '[in hours'])]]</f>
        <v>4.1666666666666664E-2</v>
      </c>
      <c r="L7266" s="33">
        <f>Table1[[#This Row],[number doses per hour]]*INDEX(Table2[price per dose],Table1[[#This Row],[Drug ID]])</f>
        <v>0.35218749999999999</v>
      </c>
      <c r="M7266" s="11" t="b">
        <f>AND(Table1[[#This Row],[hour of cancellation 0 to 23]]&gt;=0,Table1[[#This Row],[hour of cancellation 0 to 23]]&lt;=23)</f>
        <v>1</v>
      </c>
    </row>
    <row r="7267" spans="1:13" x14ac:dyDescent="0.3">
      <c r="A7267" s="1">
        <v>7266</v>
      </c>
      <c r="B7267" s="1">
        <v>1</v>
      </c>
      <c r="C7267" s="2">
        <v>41229.950876939969</v>
      </c>
      <c r="D7267" s="2">
        <v>41289.950694444444</v>
      </c>
      <c r="E7267" s="1">
        <v>12</v>
      </c>
      <c r="F7267" s="2">
        <v>41230.743260456307</v>
      </c>
      <c r="G7267" s="1">
        <v>0</v>
      </c>
      <c r="H7267" s="32">
        <f>IFERROR(HOUR(Table1[[#This Row],[Cancel Date/time]])+MINUTE(Table1[[#This Row],[Cancel Date/time]])/60,"not cancelled")</f>
        <v>17.833333333333332</v>
      </c>
      <c r="I7267" s="47">
        <f>IFERROR(ROUND(Table1[[#This Row],[cancellation time decimal]],0),"not cancelled")</f>
        <v>18</v>
      </c>
      <c r="J7267" s="10">
        <f>IFERROR(MOD(Table1[[#This Row],[cancellation hour rounded]],24),"not cancelled")</f>
        <v>18</v>
      </c>
      <c r="K7267" s="32">
        <f>1/Table1[[#This Row],[Duration (Time between doses '[in hours'])]]</f>
        <v>8.3333333333333329E-2</v>
      </c>
      <c r="L7267" s="33">
        <f>Table1[[#This Row],[number doses per hour]]*INDEX(Table2[price per dose],Table1[[#This Row],[Drug ID]])</f>
        <v>0.56619444444444444</v>
      </c>
      <c r="M7267" s="11" t="b">
        <f>AND(Table1[[#This Row],[hour of cancellation 0 to 23]]&gt;=0,Table1[[#This Row],[hour of cancellation 0 to 23]]&lt;=23)</f>
        <v>1</v>
      </c>
    </row>
    <row r="7268" spans="1:13" x14ac:dyDescent="0.3">
      <c r="A7268" s="1">
        <v>7267</v>
      </c>
      <c r="B7268" s="1">
        <v>1</v>
      </c>
      <c r="C7268" s="2">
        <v>41230.053912939307</v>
      </c>
      <c r="D7268" s="2">
        <v>41290.053472222222</v>
      </c>
      <c r="E7268" s="1">
        <v>12</v>
      </c>
      <c r="F7268" s="2">
        <v>41230.995592173065</v>
      </c>
      <c r="G7268" s="1">
        <v>0</v>
      </c>
      <c r="H7268" s="32">
        <f>IFERROR(HOUR(Table1[[#This Row],[Cancel Date/time]])+MINUTE(Table1[[#This Row],[Cancel Date/time]])/60,"not cancelled")</f>
        <v>23.883333333333333</v>
      </c>
      <c r="I7268" s="47">
        <f>IFERROR(ROUND(Table1[[#This Row],[cancellation time decimal]],0),"not cancelled")</f>
        <v>24</v>
      </c>
      <c r="J7268" s="10">
        <f>IFERROR(MOD(Table1[[#This Row],[cancellation hour rounded]],24),"not cancelled")</f>
        <v>0</v>
      </c>
      <c r="K7268" s="32">
        <f>1/Table1[[#This Row],[Duration (Time between doses '[in hours'])]]</f>
        <v>8.3333333333333329E-2</v>
      </c>
      <c r="L7268" s="33">
        <f>Table1[[#This Row],[number doses per hour]]*INDEX(Table2[price per dose],Table1[[#This Row],[Drug ID]])</f>
        <v>0.56619444444444444</v>
      </c>
      <c r="M7268" s="11" t="b">
        <f>AND(Table1[[#This Row],[hour of cancellation 0 to 23]]&gt;=0,Table1[[#This Row],[hour of cancellation 0 to 23]]&lt;=23)</f>
        <v>1</v>
      </c>
    </row>
    <row r="7269" spans="1:13" x14ac:dyDescent="0.3">
      <c r="A7269" s="1">
        <v>7268</v>
      </c>
      <c r="B7269" s="1">
        <v>3</v>
      </c>
      <c r="C7269" s="2">
        <v>41230.134990671184</v>
      </c>
      <c r="D7269" s="2">
        <v>41290.134722222225</v>
      </c>
      <c r="E7269" s="1">
        <v>24</v>
      </c>
      <c r="F7269" s="2">
        <v>41230.737054819998</v>
      </c>
      <c r="G7269" s="1">
        <v>0</v>
      </c>
      <c r="H7269" s="32">
        <f>IFERROR(HOUR(Table1[[#This Row],[Cancel Date/time]])+MINUTE(Table1[[#This Row],[Cancel Date/time]])/60,"not cancelled")</f>
        <v>17.683333333333334</v>
      </c>
      <c r="I7269" s="47">
        <f>IFERROR(ROUND(Table1[[#This Row],[cancellation time decimal]],0),"not cancelled")</f>
        <v>18</v>
      </c>
      <c r="J7269" s="10">
        <f>IFERROR(MOD(Table1[[#This Row],[cancellation hour rounded]],24),"not cancelled")</f>
        <v>18</v>
      </c>
      <c r="K7269" s="32">
        <f>1/Table1[[#This Row],[Duration (Time between doses '[in hours'])]]</f>
        <v>4.1666666666666664E-2</v>
      </c>
      <c r="L7269" s="33">
        <f>Table1[[#This Row],[number doses per hour]]*INDEX(Table2[price per dose],Table1[[#This Row],[Drug ID]])</f>
        <v>0.18133000000000002</v>
      </c>
      <c r="M7269" s="11" t="b">
        <f>AND(Table1[[#This Row],[hour of cancellation 0 to 23]]&gt;=0,Table1[[#This Row],[hour of cancellation 0 to 23]]&lt;=23)</f>
        <v>1</v>
      </c>
    </row>
    <row r="7270" spans="1:13" hidden="1" x14ac:dyDescent="0.3">
      <c r="A7270" s="1">
        <v>7269</v>
      </c>
      <c r="B7270" s="1">
        <v>5</v>
      </c>
      <c r="C7270" s="2">
        <v>41230.405737504334</v>
      </c>
      <c r="D7270" s="2">
        <v>41234.613493178033</v>
      </c>
      <c r="E7270" s="1">
        <v>24</v>
      </c>
      <c r="F7270" s="2" t="s">
        <v>5</v>
      </c>
      <c r="G7270" s="1">
        <v>0</v>
      </c>
      <c r="H7270" s="32" t="str">
        <f>IFERROR(HOUR(Table1[[#This Row],[Cancel Date/time]])+MINUTE(Table1[[#This Row],[Cancel Date/time]])/60,"not cancelled")</f>
        <v>not cancelled</v>
      </c>
      <c r="I7270" s="47" t="str">
        <f>IFERROR(ROUND(Table1[[#This Row],[cancellation time decimal]],0),"not cancelled")</f>
        <v>not cancelled</v>
      </c>
      <c r="J7270" s="10" t="str">
        <f>IFERROR(MOD(Table1[[#This Row],[cancellation hour rounded]],24),"not cancelled")</f>
        <v>not cancelled</v>
      </c>
      <c r="K7270" s="32">
        <f>1/Table1[[#This Row],[Duration (Time between doses '[in hours'])]]</f>
        <v>4.1666666666666664E-2</v>
      </c>
      <c r="L7270" s="33">
        <f>Table1[[#This Row],[number doses per hour]]*INDEX(Table2[price per dose],Table1[[#This Row],[Drug ID]])</f>
        <v>0.2815833333333333</v>
      </c>
      <c r="M7270" s="11" t="b">
        <f>AND(Table1[[#This Row],[hour of cancellation 0 to 23]]&gt;=0,Table1[[#This Row],[hour of cancellation 0 to 23]]&lt;=23)</f>
        <v>0</v>
      </c>
    </row>
    <row r="7271" spans="1:13" hidden="1" x14ac:dyDescent="0.3">
      <c r="A7271" s="1">
        <v>7270</v>
      </c>
      <c r="B7271" s="1">
        <v>6</v>
      </c>
      <c r="C7271" s="2">
        <v>41230.391969145785</v>
      </c>
      <c r="D7271" s="2">
        <v>41233.100000000006</v>
      </c>
      <c r="E7271" s="1">
        <v>24</v>
      </c>
      <c r="F7271" s="2" t="s">
        <v>5</v>
      </c>
      <c r="G7271" s="1">
        <v>0</v>
      </c>
      <c r="H7271" s="32" t="str">
        <f>IFERROR(HOUR(Table1[[#This Row],[Cancel Date/time]])+MINUTE(Table1[[#This Row],[Cancel Date/time]])/60,"not cancelled")</f>
        <v>not cancelled</v>
      </c>
      <c r="I7271" s="47" t="str">
        <f>IFERROR(ROUND(Table1[[#This Row],[cancellation time decimal]],0),"not cancelled")</f>
        <v>not cancelled</v>
      </c>
      <c r="J7271" s="10" t="str">
        <f>IFERROR(MOD(Table1[[#This Row],[cancellation hour rounded]],24),"not cancelled")</f>
        <v>not cancelled</v>
      </c>
      <c r="K7271" s="32">
        <f>1/Table1[[#This Row],[Duration (Time between doses '[in hours'])]]</f>
        <v>4.1666666666666664E-2</v>
      </c>
      <c r="L7271" s="33">
        <f>Table1[[#This Row],[number doses per hour]]*INDEX(Table2[price per dose],Table1[[#This Row],[Drug ID]])</f>
        <v>0.35218749999999999</v>
      </c>
      <c r="M7271" s="11" t="b">
        <f>AND(Table1[[#This Row],[hour of cancellation 0 to 23]]&gt;=0,Table1[[#This Row],[hour of cancellation 0 to 23]]&lt;=23)</f>
        <v>0</v>
      </c>
    </row>
    <row r="7272" spans="1:13" hidden="1" x14ac:dyDescent="0.3">
      <c r="A7272" s="1">
        <v>7271</v>
      </c>
      <c r="B7272" s="1">
        <v>8</v>
      </c>
      <c r="C7272" s="2">
        <v>41230.41436073988</v>
      </c>
      <c r="D7272" s="2">
        <v>41233.205614398859</v>
      </c>
      <c r="E7272" s="1">
        <v>3</v>
      </c>
      <c r="F7272" s="2" t="s">
        <v>5</v>
      </c>
      <c r="G7272" s="1">
        <v>0</v>
      </c>
      <c r="H7272" s="32" t="str">
        <f>IFERROR(HOUR(Table1[[#This Row],[Cancel Date/time]])+MINUTE(Table1[[#This Row],[Cancel Date/time]])/60,"not cancelled")</f>
        <v>not cancelled</v>
      </c>
      <c r="I7272" s="47" t="str">
        <f>IFERROR(ROUND(Table1[[#This Row],[cancellation time decimal]],0),"not cancelled")</f>
        <v>not cancelled</v>
      </c>
      <c r="J7272" s="10" t="str">
        <f>IFERROR(MOD(Table1[[#This Row],[cancellation hour rounded]],24),"not cancelled")</f>
        <v>not cancelled</v>
      </c>
      <c r="K7272" s="32">
        <f>1/Table1[[#This Row],[Duration (Time between doses '[in hours'])]]</f>
        <v>0.33333333333333331</v>
      </c>
      <c r="L7272" s="33">
        <f>Table1[[#This Row],[number doses per hour]]*INDEX(Table2[price per dose],Table1[[#This Row],[Drug ID]])</f>
        <v>0.29998222222222221</v>
      </c>
      <c r="M7272" s="11" t="b">
        <f>AND(Table1[[#This Row],[hour of cancellation 0 to 23]]&gt;=0,Table1[[#This Row],[hour of cancellation 0 to 23]]&lt;=23)</f>
        <v>0</v>
      </c>
    </row>
    <row r="7273" spans="1:13" x14ac:dyDescent="0.3">
      <c r="A7273" s="1">
        <v>7272</v>
      </c>
      <c r="B7273" s="1">
        <v>4</v>
      </c>
      <c r="C7273" s="2">
        <v>41230.398804151984</v>
      </c>
      <c r="D7273" s="2">
        <v>41290.398611111108</v>
      </c>
      <c r="E7273" s="1">
        <v>12</v>
      </c>
      <c r="F7273" s="2">
        <v>41231.457348720316</v>
      </c>
      <c r="G7273" s="1">
        <v>0</v>
      </c>
      <c r="H7273" s="32">
        <f>IFERROR(HOUR(Table1[[#This Row],[Cancel Date/time]])+MINUTE(Table1[[#This Row],[Cancel Date/time]])/60,"not cancelled")</f>
        <v>10.966666666666667</v>
      </c>
      <c r="I7273" s="47">
        <f>IFERROR(ROUND(Table1[[#This Row],[cancellation time decimal]],0),"not cancelled")</f>
        <v>11</v>
      </c>
      <c r="J7273" s="10">
        <f>IFERROR(MOD(Table1[[#This Row],[cancellation hour rounded]],24),"not cancelled")</f>
        <v>11</v>
      </c>
      <c r="K7273" s="32">
        <f>1/Table1[[#This Row],[Duration (Time between doses '[in hours'])]]</f>
        <v>8.3333333333333329E-2</v>
      </c>
      <c r="L7273" s="33">
        <f>Table1[[#This Row],[number doses per hour]]*INDEX(Table2[price per dose],Table1[[#This Row],[Drug ID]])</f>
        <v>1.448055119047619</v>
      </c>
      <c r="M7273" s="11" t="b">
        <f>AND(Table1[[#This Row],[hour of cancellation 0 to 23]]&gt;=0,Table1[[#This Row],[hour of cancellation 0 to 23]]&lt;=23)</f>
        <v>1</v>
      </c>
    </row>
    <row r="7274" spans="1:13" x14ac:dyDescent="0.3">
      <c r="A7274" s="1">
        <v>7273</v>
      </c>
      <c r="B7274" s="1">
        <v>5</v>
      </c>
      <c r="C7274" s="2">
        <v>41230.405754667161</v>
      </c>
      <c r="D7274" s="2">
        <v>41290.405555555553</v>
      </c>
      <c r="E7274" s="1">
        <v>24</v>
      </c>
      <c r="F7274" s="2">
        <v>41232.527269675156</v>
      </c>
      <c r="G7274" s="1">
        <v>0</v>
      </c>
      <c r="H7274" s="32">
        <f>IFERROR(HOUR(Table1[[#This Row],[Cancel Date/time]])+MINUTE(Table1[[#This Row],[Cancel Date/time]])/60,"not cancelled")</f>
        <v>12.65</v>
      </c>
      <c r="I7274" s="47">
        <f>IFERROR(ROUND(Table1[[#This Row],[cancellation time decimal]],0),"not cancelled")</f>
        <v>13</v>
      </c>
      <c r="J7274" s="10">
        <f>IFERROR(MOD(Table1[[#This Row],[cancellation hour rounded]],24),"not cancelled")</f>
        <v>13</v>
      </c>
      <c r="K7274" s="32">
        <f>1/Table1[[#This Row],[Duration (Time between doses '[in hours'])]]</f>
        <v>4.1666666666666664E-2</v>
      </c>
      <c r="L7274" s="33">
        <f>Table1[[#This Row],[number doses per hour]]*INDEX(Table2[price per dose],Table1[[#This Row],[Drug ID]])</f>
        <v>0.2815833333333333</v>
      </c>
      <c r="M7274" s="11" t="b">
        <f>AND(Table1[[#This Row],[hour of cancellation 0 to 23]]&gt;=0,Table1[[#This Row],[hour of cancellation 0 to 23]]&lt;=23)</f>
        <v>1</v>
      </c>
    </row>
    <row r="7275" spans="1:13" x14ac:dyDescent="0.3">
      <c r="A7275" s="1">
        <v>7274</v>
      </c>
      <c r="B7275" s="1">
        <v>1</v>
      </c>
      <c r="C7275" s="2">
        <v>41230.453550572085</v>
      </c>
      <c r="D7275" s="2">
        <v>41290.453472222223</v>
      </c>
      <c r="E7275" s="1">
        <v>8</v>
      </c>
      <c r="F7275" s="2">
        <v>41231.498402079313</v>
      </c>
      <c r="G7275" s="1">
        <v>0</v>
      </c>
      <c r="H7275" s="32">
        <f>IFERROR(HOUR(Table1[[#This Row],[Cancel Date/time]])+MINUTE(Table1[[#This Row],[Cancel Date/time]])/60,"not cancelled")</f>
        <v>11.95</v>
      </c>
      <c r="I7275" s="47">
        <f>IFERROR(ROUND(Table1[[#This Row],[cancellation time decimal]],0),"not cancelled")</f>
        <v>12</v>
      </c>
      <c r="J7275" s="10">
        <f>IFERROR(MOD(Table1[[#This Row],[cancellation hour rounded]],24),"not cancelled")</f>
        <v>12</v>
      </c>
      <c r="K7275" s="32">
        <f>1/Table1[[#This Row],[Duration (Time between doses '[in hours'])]]</f>
        <v>0.125</v>
      </c>
      <c r="L7275" s="33">
        <f>Table1[[#This Row],[number doses per hour]]*INDEX(Table2[price per dose],Table1[[#This Row],[Drug ID]])</f>
        <v>0.84929166666666667</v>
      </c>
      <c r="M7275" s="11" t="b">
        <f>AND(Table1[[#This Row],[hour of cancellation 0 to 23]]&gt;=0,Table1[[#This Row],[hour of cancellation 0 to 23]]&lt;=23)</f>
        <v>1</v>
      </c>
    </row>
    <row r="7276" spans="1:13" x14ac:dyDescent="0.3">
      <c r="A7276" s="1">
        <v>7275</v>
      </c>
      <c r="B7276" s="1">
        <v>1</v>
      </c>
      <c r="C7276" s="2">
        <v>41230.441437870322</v>
      </c>
      <c r="D7276" s="2">
        <v>41290.440972222219</v>
      </c>
      <c r="E7276" s="1">
        <v>8</v>
      </c>
      <c r="F7276" s="2">
        <v>41231.543508083763</v>
      </c>
      <c r="G7276" s="1">
        <v>0</v>
      </c>
      <c r="H7276" s="32">
        <f>IFERROR(HOUR(Table1[[#This Row],[Cancel Date/time]])+MINUTE(Table1[[#This Row],[Cancel Date/time]])/60,"not cancelled")</f>
        <v>13.033333333333333</v>
      </c>
      <c r="I7276" s="47">
        <f>IFERROR(ROUND(Table1[[#This Row],[cancellation time decimal]],0),"not cancelled")</f>
        <v>13</v>
      </c>
      <c r="J7276" s="10">
        <f>IFERROR(MOD(Table1[[#This Row],[cancellation hour rounded]],24),"not cancelled")</f>
        <v>13</v>
      </c>
      <c r="K7276" s="32">
        <f>1/Table1[[#This Row],[Duration (Time between doses '[in hours'])]]</f>
        <v>0.125</v>
      </c>
      <c r="L7276" s="33">
        <f>Table1[[#This Row],[number doses per hour]]*INDEX(Table2[price per dose],Table1[[#This Row],[Drug ID]])</f>
        <v>0.84929166666666667</v>
      </c>
      <c r="M7276" s="11" t="b">
        <f>AND(Table1[[#This Row],[hour of cancellation 0 to 23]]&gt;=0,Table1[[#This Row],[hour of cancellation 0 to 23]]&lt;=23)</f>
        <v>1</v>
      </c>
    </row>
    <row r="7277" spans="1:13" x14ac:dyDescent="0.3">
      <c r="A7277" s="1">
        <v>7276</v>
      </c>
      <c r="B7277" s="1">
        <v>5</v>
      </c>
      <c r="C7277" s="2">
        <v>41230.467245081745</v>
      </c>
      <c r="D7277" s="2">
        <v>41290.466666666667</v>
      </c>
      <c r="E7277" s="1">
        <v>24</v>
      </c>
      <c r="F7277" s="2">
        <v>41234.409994888818</v>
      </c>
      <c r="G7277" s="1">
        <v>0</v>
      </c>
      <c r="H7277" s="32">
        <f>IFERROR(HOUR(Table1[[#This Row],[Cancel Date/time]])+MINUTE(Table1[[#This Row],[Cancel Date/time]])/60,"not cancelled")</f>
        <v>9.8333333333333339</v>
      </c>
      <c r="I7277" s="47">
        <f>IFERROR(ROUND(Table1[[#This Row],[cancellation time decimal]],0),"not cancelled")</f>
        <v>10</v>
      </c>
      <c r="J7277" s="10">
        <f>IFERROR(MOD(Table1[[#This Row],[cancellation hour rounded]],24),"not cancelled")</f>
        <v>10</v>
      </c>
      <c r="K7277" s="32">
        <f>1/Table1[[#This Row],[Duration (Time between doses '[in hours'])]]</f>
        <v>4.1666666666666664E-2</v>
      </c>
      <c r="L7277" s="33">
        <f>Table1[[#This Row],[number doses per hour]]*INDEX(Table2[price per dose],Table1[[#This Row],[Drug ID]])</f>
        <v>0.2815833333333333</v>
      </c>
      <c r="M7277" s="11" t="b">
        <f>AND(Table1[[#This Row],[hour of cancellation 0 to 23]]&gt;=0,Table1[[#This Row],[hour of cancellation 0 to 23]]&lt;=23)</f>
        <v>1</v>
      </c>
    </row>
    <row r="7278" spans="1:13" x14ac:dyDescent="0.3">
      <c r="A7278" s="1">
        <v>7277</v>
      </c>
      <c r="B7278" s="1">
        <v>6</v>
      </c>
      <c r="C7278" s="2">
        <v>41230.488694688771</v>
      </c>
      <c r="D7278" s="2">
        <v>41290.48819444445</v>
      </c>
      <c r="E7278" s="1">
        <v>24</v>
      </c>
      <c r="F7278" s="2">
        <v>41237.448551954672</v>
      </c>
      <c r="G7278" s="1">
        <v>0</v>
      </c>
      <c r="H7278" s="32">
        <f>IFERROR(HOUR(Table1[[#This Row],[Cancel Date/time]])+MINUTE(Table1[[#This Row],[Cancel Date/time]])/60,"not cancelled")</f>
        <v>10.75</v>
      </c>
      <c r="I7278" s="47">
        <f>IFERROR(ROUND(Table1[[#This Row],[cancellation time decimal]],0),"not cancelled")</f>
        <v>11</v>
      </c>
      <c r="J7278" s="10">
        <f>IFERROR(MOD(Table1[[#This Row],[cancellation hour rounded]],24),"not cancelled")</f>
        <v>11</v>
      </c>
      <c r="K7278" s="32">
        <f>1/Table1[[#This Row],[Duration (Time between doses '[in hours'])]]</f>
        <v>4.1666666666666664E-2</v>
      </c>
      <c r="L7278" s="33">
        <f>Table1[[#This Row],[number doses per hour]]*INDEX(Table2[price per dose],Table1[[#This Row],[Drug ID]])</f>
        <v>0.35218749999999999</v>
      </c>
      <c r="M7278" s="11" t="b">
        <f>AND(Table1[[#This Row],[hour of cancellation 0 to 23]]&gt;=0,Table1[[#This Row],[hour of cancellation 0 to 23]]&lt;=23)</f>
        <v>1</v>
      </c>
    </row>
    <row r="7279" spans="1:13" x14ac:dyDescent="0.3">
      <c r="A7279" s="1">
        <v>7278</v>
      </c>
      <c r="B7279" s="1">
        <v>1</v>
      </c>
      <c r="C7279" s="2">
        <v>41230.484763259446</v>
      </c>
      <c r="D7279" s="2">
        <v>41290.484722222223</v>
      </c>
      <c r="E7279" s="1">
        <v>12</v>
      </c>
      <c r="F7279" s="2">
        <v>41231.656209928704</v>
      </c>
      <c r="G7279" s="1">
        <v>0</v>
      </c>
      <c r="H7279" s="32">
        <f>IFERROR(HOUR(Table1[[#This Row],[Cancel Date/time]])+MINUTE(Table1[[#This Row],[Cancel Date/time]])/60,"not cancelled")</f>
        <v>15.733333333333333</v>
      </c>
      <c r="I7279" s="47">
        <f>IFERROR(ROUND(Table1[[#This Row],[cancellation time decimal]],0),"not cancelled")</f>
        <v>16</v>
      </c>
      <c r="J7279" s="10">
        <f>IFERROR(MOD(Table1[[#This Row],[cancellation hour rounded]],24),"not cancelled")</f>
        <v>16</v>
      </c>
      <c r="K7279" s="32">
        <f>1/Table1[[#This Row],[Duration (Time between doses '[in hours'])]]</f>
        <v>8.3333333333333329E-2</v>
      </c>
      <c r="L7279" s="33">
        <f>Table1[[#This Row],[number doses per hour]]*INDEX(Table2[price per dose],Table1[[#This Row],[Drug ID]])</f>
        <v>0.56619444444444444</v>
      </c>
      <c r="M7279" s="11" t="b">
        <f>AND(Table1[[#This Row],[hour of cancellation 0 to 23]]&gt;=0,Table1[[#This Row],[hour of cancellation 0 to 23]]&lt;=23)</f>
        <v>1</v>
      </c>
    </row>
    <row r="7280" spans="1:13" hidden="1" x14ac:dyDescent="0.3">
      <c r="A7280" s="1">
        <v>7279</v>
      </c>
      <c r="B7280" s="1">
        <v>8</v>
      </c>
      <c r="C7280" s="2">
        <v>41230.470753628506</v>
      </c>
      <c r="D7280" s="2">
        <v>41233.303472222222</v>
      </c>
      <c r="E7280" s="1">
        <v>3</v>
      </c>
      <c r="F7280" s="2" t="s">
        <v>5</v>
      </c>
      <c r="G7280" s="1">
        <v>1</v>
      </c>
      <c r="H7280" s="32" t="str">
        <f>IFERROR(HOUR(Table1[[#This Row],[Cancel Date/time]])+MINUTE(Table1[[#This Row],[Cancel Date/time]])/60,"not cancelled")</f>
        <v>not cancelled</v>
      </c>
      <c r="I7280" s="47" t="str">
        <f>IFERROR(ROUND(Table1[[#This Row],[cancellation time decimal]],0),"not cancelled")</f>
        <v>not cancelled</v>
      </c>
      <c r="J7280" s="10" t="str">
        <f>IFERROR(MOD(Table1[[#This Row],[cancellation hour rounded]],24),"not cancelled")</f>
        <v>not cancelled</v>
      </c>
      <c r="K7280" s="32">
        <f>1/Table1[[#This Row],[Duration (Time between doses '[in hours'])]]</f>
        <v>0.33333333333333331</v>
      </c>
      <c r="L7280" s="33">
        <f>Table1[[#This Row],[number doses per hour]]*INDEX(Table2[price per dose],Table1[[#This Row],[Drug ID]])</f>
        <v>0.29998222222222221</v>
      </c>
      <c r="M7280" s="11" t="b">
        <f>AND(Table1[[#This Row],[hour of cancellation 0 to 23]]&gt;=0,Table1[[#This Row],[hour of cancellation 0 to 23]]&lt;=23)</f>
        <v>0</v>
      </c>
    </row>
    <row r="7281" spans="1:13" x14ac:dyDescent="0.3">
      <c r="A7281" s="1">
        <v>7280</v>
      </c>
      <c r="B7281" s="1">
        <v>1</v>
      </c>
      <c r="C7281" s="2">
        <v>41230.478397867781</v>
      </c>
      <c r="D7281" s="2">
        <v>41290.477777777778</v>
      </c>
      <c r="E7281" s="1">
        <v>12</v>
      </c>
      <c r="F7281" s="2">
        <v>41231.446700832625</v>
      </c>
      <c r="G7281" s="1">
        <v>0</v>
      </c>
      <c r="H7281" s="32">
        <f>IFERROR(HOUR(Table1[[#This Row],[Cancel Date/time]])+MINUTE(Table1[[#This Row],[Cancel Date/time]])/60,"not cancelled")</f>
        <v>10.716666666666667</v>
      </c>
      <c r="I7281" s="47">
        <f>IFERROR(ROUND(Table1[[#This Row],[cancellation time decimal]],0),"not cancelled")</f>
        <v>11</v>
      </c>
      <c r="J7281" s="10">
        <f>IFERROR(MOD(Table1[[#This Row],[cancellation hour rounded]],24),"not cancelled")</f>
        <v>11</v>
      </c>
      <c r="K7281" s="32">
        <f>1/Table1[[#This Row],[Duration (Time between doses '[in hours'])]]</f>
        <v>8.3333333333333329E-2</v>
      </c>
      <c r="L7281" s="33">
        <f>Table1[[#This Row],[number doses per hour]]*INDEX(Table2[price per dose],Table1[[#This Row],[Drug ID]])</f>
        <v>0.56619444444444444</v>
      </c>
      <c r="M7281" s="11" t="b">
        <f>AND(Table1[[#This Row],[hour of cancellation 0 to 23]]&gt;=0,Table1[[#This Row],[hour of cancellation 0 to 23]]&lt;=23)</f>
        <v>1</v>
      </c>
    </row>
    <row r="7282" spans="1:13" x14ac:dyDescent="0.3">
      <c r="A7282" s="1">
        <v>7281</v>
      </c>
      <c r="B7282" s="1">
        <v>3</v>
      </c>
      <c r="C7282" s="2">
        <v>41230.484538811834</v>
      </c>
      <c r="D7282" s="2">
        <v>41290.484027777777</v>
      </c>
      <c r="E7282" s="1">
        <v>24</v>
      </c>
      <c r="F7282" s="2">
        <v>41233.559024514674</v>
      </c>
      <c r="G7282" s="1">
        <v>0</v>
      </c>
      <c r="H7282" s="32">
        <f>IFERROR(HOUR(Table1[[#This Row],[Cancel Date/time]])+MINUTE(Table1[[#This Row],[Cancel Date/time]])/60,"not cancelled")</f>
        <v>13.416666666666666</v>
      </c>
      <c r="I7282" s="47">
        <f>IFERROR(ROUND(Table1[[#This Row],[cancellation time decimal]],0),"not cancelled")</f>
        <v>13</v>
      </c>
      <c r="J7282" s="10">
        <f>IFERROR(MOD(Table1[[#This Row],[cancellation hour rounded]],24),"not cancelled")</f>
        <v>13</v>
      </c>
      <c r="K7282" s="32">
        <f>1/Table1[[#This Row],[Duration (Time between doses '[in hours'])]]</f>
        <v>4.1666666666666664E-2</v>
      </c>
      <c r="L7282" s="33">
        <f>Table1[[#This Row],[number doses per hour]]*INDEX(Table2[price per dose],Table1[[#This Row],[Drug ID]])</f>
        <v>0.18133000000000002</v>
      </c>
      <c r="M7282" s="11" t="b">
        <f>AND(Table1[[#This Row],[hour of cancellation 0 to 23]]&gt;=0,Table1[[#This Row],[hour of cancellation 0 to 23]]&lt;=23)</f>
        <v>1</v>
      </c>
    </row>
    <row r="7283" spans="1:13" x14ac:dyDescent="0.3">
      <c r="A7283" s="1">
        <v>7282</v>
      </c>
      <c r="B7283" s="1">
        <v>2</v>
      </c>
      <c r="C7283" s="2">
        <v>41230.531532825298</v>
      </c>
      <c r="D7283" s="2">
        <v>41290.53125</v>
      </c>
      <c r="E7283" s="1">
        <v>10</v>
      </c>
      <c r="F7283" s="2">
        <v>41231.59258833636</v>
      </c>
      <c r="G7283" s="1">
        <v>0</v>
      </c>
      <c r="H7283" s="32">
        <f>IFERROR(HOUR(Table1[[#This Row],[Cancel Date/time]])+MINUTE(Table1[[#This Row],[Cancel Date/time]])/60,"not cancelled")</f>
        <v>14.216666666666667</v>
      </c>
      <c r="I7283" s="47">
        <f>IFERROR(ROUND(Table1[[#This Row],[cancellation time decimal]],0),"not cancelled")</f>
        <v>14</v>
      </c>
      <c r="J7283" s="10">
        <f>IFERROR(MOD(Table1[[#This Row],[cancellation hour rounded]],24),"not cancelled")</f>
        <v>14</v>
      </c>
      <c r="K7283" s="32">
        <f>1/Table1[[#This Row],[Duration (Time between doses '[in hours'])]]</f>
        <v>0.1</v>
      </c>
      <c r="L7283" s="33">
        <f>Table1[[#This Row],[number doses per hour]]*INDEX(Table2[price per dose],Table1[[#This Row],[Drug ID]])</f>
        <v>0.84959999999999969</v>
      </c>
      <c r="M7283" s="11" t="b">
        <f>AND(Table1[[#This Row],[hour of cancellation 0 to 23]]&gt;=0,Table1[[#This Row],[hour of cancellation 0 to 23]]&lt;=23)</f>
        <v>1</v>
      </c>
    </row>
    <row r="7284" spans="1:13" x14ac:dyDescent="0.3">
      <c r="A7284" s="1">
        <v>7283</v>
      </c>
      <c r="B7284" s="1">
        <v>2</v>
      </c>
      <c r="C7284" s="2">
        <v>41230.520737907384</v>
      </c>
      <c r="D7284" s="2">
        <v>41290.520138888889</v>
      </c>
      <c r="E7284" s="1">
        <v>10</v>
      </c>
      <c r="F7284" s="2">
        <v>41231.543477557883</v>
      </c>
      <c r="G7284" s="1">
        <v>0</v>
      </c>
      <c r="H7284" s="32">
        <f>IFERROR(HOUR(Table1[[#This Row],[Cancel Date/time]])+MINUTE(Table1[[#This Row],[Cancel Date/time]])/60,"not cancelled")</f>
        <v>13.033333333333333</v>
      </c>
      <c r="I7284" s="47">
        <f>IFERROR(ROUND(Table1[[#This Row],[cancellation time decimal]],0),"not cancelled")</f>
        <v>13</v>
      </c>
      <c r="J7284" s="10">
        <f>IFERROR(MOD(Table1[[#This Row],[cancellation hour rounded]],24),"not cancelled")</f>
        <v>13</v>
      </c>
      <c r="K7284" s="32">
        <f>1/Table1[[#This Row],[Duration (Time between doses '[in hours'])]]</f>
        <v>0.1</v>
      </c>
      <c r="L7284" s="33">
        <f>Table1[[#This Row],[number doses per hour]]*INDEX(Table2[price per dose],Table1[[#This Row],[Drug ID]])</f>
        <v>0.84959999999999969</v>
      </c>
      <c r="M7284" s="11" t="b">
        <f>AND(Table1[[#This Row],[hour of cancellation 0 to 23]]&gt;=0,Table1[[#This Row],[hour of cancellation 0 to 23]]&lt;=23)</f>
        <v>1</v>
      </c>
    </row>
    <row r="7285" spans="1:13" x14ac:dyDescent="0.3">
      <c r="A7285" s="1">
        <v>7284</v>
      </c>
      <c r="B7285" s="1">
        <v>7</v>
      </c>
      <c r="C7285" s="2">
        <v>41230.540636235244</v>
      </c>
      <c r="D7285" s="2">
        <v>41290.540277777778</v>
      </c>
      <c r="E7285" s="1">
        <v>24</v>
      </c>
      <c r="F7285" s="2">
        <v>41250.502808378144</v>
      </c>
      <c r="G7285" s="1">
        <v>0</v>
      </c>
      <c r="H7285" s="32">
        <f>IFERROR(HOUR(Table1[[#This Row],[Cancel Date/time]])+MINUTE(Table1[[#This Row],[Cancel Date/time]])/60,"not cancelled")</f>
        <v>12.066666666666666</v>
      </c>
      <c r="I7285" s="47">
        <f>IFERROR(ROUND(Table1[[#This Row],[cancellation time decimal]],0),"not cancelled")</f>
        <v>12</v>
      </c>
      <c r="J7285" s="10">
        <f>IFERROR(MOD(Table1[[#This Row],[cancellation hour rounded]],24),"not cancelled")</f>
        <v>12</v>
      </c>
      <c r="K7285" s="32">
        <f>1/Table1[[#This Row],[Duration (Time between doses '[in hours'])]]</f>
        <v>4.1666666666666664E-2</v>
      </c>
      <c r="L7285" s="33">
        <f>Table1[[#This Row],[number doses per hour]]*INDEX(Table2[price per dose],Table1[[#This Row],[Drug ID]])</f>
        <v>1.2958049999999997</v>
      </c>
      <c r="M7285" s="11" t="b">
        <f>AND(Table1[[#This Row],[hour of cancellation 0 to 23]]&gt;=0,Table1[[#This Row],[hour of cancellation 0 to 23]]&lt;=23)</f>
        <v>1</v>
      </c>
    </row>
    <row r="7286" spans="1:13" x14ac:dyDescent="0.3">
      <c r="A7286" s="1">
        <v>7285</v>
      </c>
      <c r="B7286" s="1">
        <v>1</v>
      </c>
      <c r="C7286" s="2">
        <v>41230.53502871353</v>
      </c>
      <c r="D7286" s="2">
        <v>41290.534722222219</v>
      </c>
      <c r="E7286" s="1">
        <v>12</v>
      </c>
      <c r="F7286" s="2">
        <v>41231.658376616717</v>
      </c>
      <c r="G7286" s="1">
        <v>0</v>
      </c>
      <c r="H7286" s="32">
        <f>IFERROR(HOUR(Table1[[#This Row],[Cancel Date/time]])+MINUTE(Table1[[#This Row],[Cancel Date/time]])/60,"not cancelled")</f>
        <v>15.8</v>
      </c>
      <c r="I7286" s="47">
        <f>IFERROR(ROUND(Table1[[#This Row],[cancellation time decimal]],0),"not cancelled")</f>
        <v>16</v>
      </c>
      <c r="J7286" s="10">
        <f>IFERROR(MOD(Table1[[#This Row],[cancellation hour rounded]],24),"not cancelled")</f>
        <v>16</v>
      </c>
      <c r="K7286" s="32">
        <f>1/Table1[[#This Row],[Duration (Time between doses '[in hours'])]]</f>
        <v>8.3333333333333329E-2</v>
      </c>
      <c r="L7286" s="33">
        <f>Table1[[#This Row],[number doses per hour]]*INDEX(Table2[price per dose],Table1[[#This Row],[Drug ID]])</f>
        <v>0.56619444444444444</v>
      </c>
      <c r="M7286" s="11" t="b">
        <f>AND(Table1[[#This Row],[hour of cancellation 0 to 23]]&gt;=0,Table1[[#This Row],[hour of cancellation 0 to 23]]&lt;=23)</f>
        <v>1</v>
      </c>
    </row>
    <row r="7287" spans="1:13" x14ac:dyDescent="0.3">
      <c r="A7287" s="1">
        <v>7286</v>
      </c>
      <c r="B7287" s="1">
        <v>1</v>
      </c>
      <c r="C7287" s="2">
        <v>41230.557854100138</v>
      </c>
      <c r="D7287" s="2">
        <v>41290.557638888888</v>
      </c>
      <c r="E7287" s="1">
        <v>12</v>
      </c>
      <c r="F7287" s="2">
        <v>41231.36619322998</v>
      </c>
      <c r="G7287" s="1">
        <v>0</v>
      </c>
      <c r="H7287" s="32">
        <f>IFERROR(HOUR(Table1[[#This Row],[Cancel Date/time]])+MINUTE(Table1[[#This Row],[Cancel Date/time]])/60,"not cancelled")</f>
        <v>8.7833333333333332</v>
      </c>
      <c r="I7287" s="47">
        <f>IFERROR(ROUND(Table1[[#This Row],[cancellation time decimal]],0),"not cancelled")</f>
        <v>9</v>
      </c>
      <c r="J7287" s="10">
        <f>IFERROR(MOD(Table1[[#This Row],[cancellation hour rounded]],24),"not cancelled")</f>
        <v>9</v>
      </c>
      <c r="K7287" s="32">
        <f>1/Table1[[#This Row],[Duration (Time between doses '[in hours'])]]</f>
        <v>8.3333333333333329E-2</v>
      </c>
      <c r="L7287" s="33">
        <f>Table1[[#This Row],[number doses per hour]]*INDEX(Table2[price per dose],Table1[[#This Row],[Drug ID]])</f>
        <v>0.56619444444444444</v>
      </c>
      <c r="M7287" s="11" t="b">
        <f>AND(Table1[[#This Row],[hour of cancellation 0 to 23]]&gt;=0,Table1[[#This Row],[hour of cancellation 0 to 23]]&lt;=23)</f>
        <v>1</v>
      </c>
    </row>
    <row r="7288" spans="1:13" x14ac:dyDescent="0.3">
      <c r="A7288" s="1">
        <v>7287</v>
      </c>
      <c r="B7288" s="1">
        <v>4</v>
      </c>
      <c r="C7288" s="2">
        <v>41230.600452442406</v>
      </c>
      <c r="D7288" s="2">
        <v>41290.600000000006</v>
      </c>
      <c r="E7288" s="1">
        <v>12</v>
      </c>
      <c r="F7288" s="2">
        <v>41234.40308179117</v>
      </c>
      <c r="G7288" s="1">
        <v>0</v>
      </c>
      <c r="H7288" s="32">
        <f>IFERROR(HOUR(Table1[[#This Row],[Cancel Date/time]])+MINUTE(Table1[[#This Row],[Cancel Date/time]])/60,"not cancelled")</f>
        <v>9.6666666666666661</v>
      </c>
      <c r="I7288" s="47">
        <f>IFERROR(ROUND(Table1[[#This Row],[cancellation time decimal]],0),"not cancelled")</f>
        <v>10</v>
      </c>
      <c r="J7288" s="10">
        <f>IFERROR(MOD(Table1[[#This Row],[cancellation hour rounded]],24),"not cancelled")</f>
        <v>10</v>
      </c>
      <c r="K7288" s="32">
        <f>1/Table1[[#This Row],[Duration (Time between doses '[in hours'])]]</f>
        <v>8.3333333333333329E-2</v>
      </c>
      <c r="L7288" s="33">
        <f>Table1[[#This Row],[number doses per hour]]*INDEX(Table2[price per dose],Table1[[#This Row],[Drug ID]])</f>
        <v>1.448055119047619</v>
      </c>
      <c r="M7288" s="11" t="b">
        <f>AND(Table1[[#This Row],[hour of cancellation 0 to 23]]&gt;=0,Table1[[#This Row],[hour of cancellation 0 to 23]]&lt;=23)</f>
        <v>1</v>
      </c>
    </row>
    <row r="7289" spans="1:13" x14ac:dyDescent="0.3">
      <c r="A7289" s="1">
        <v>7288</v>
      </c>
      <c r="B7289" s="1">
        <v>1</v>
      </c>
      <c r="C7289" s="2">
        <v>41230.621137839604</v>
      </c>
      <c r="D7289" s="2">
        <v>41290.620833333334</v>
      </c>
      <c r="E7289" s="1">
        <v>8</v>
      </c>
      <c r="F7289" s="2">
        <v>41230.626343976561</v>
      </c>
      <c r="G7289" s="1">
        <v>0</v>
      </c>
      <c r="H7289" s="32">
        <f>IFERROR(HOUR(Table1[[#This Row],[Cancel Date/time]])+MINUTE(Table1[[#This Row],[Cancel Date/time]])/60,"not cancelled")</f>
        <v>15.016666666666667</v>
      </c>
      <c r="I7289" s="47">
        <f>IFERROR(ROUND(Table1[[#This Row],[cancellation time decimal]],0),"not cancelled")</f>
        <v>15</v>
      </c>
      <c r="J7289" s="10">
        <f>IFERROR(MOD(Table1[[#This Row],[cancellation hour rounded]],24),"not cancelled")</f>
        <v>15</v>
      </c>
      <c r="K7289" s="32">
        <f>1/Table1[[#This Row],[Duration (Time between doses '[in hours'])]]</f>
        <v>0.125</v>
      </c>
      <c r="L7289" s="33">
        <f>Table1[[#This Row],[number doses per hour]]*INDEX(Table2[price per dose],Table1[[#This Row],[Drug ID]])</f>
        <v>0.84929166666666667</v>
      </c>
      <c r="M7289" s="11" t="b">
        <f>AND(Table1[[#This Row],[hour of cancellation 0 to 23]]&gt;=0,Table1[[#This Row],[hour of cancellation 0 to 23]]&lt;=23)</f>
        <v>1</v>
      </c>
    </row>
    <row r="7290" spans="1:13" hidden="1" x14ac:dyDescent="0.3">
      <c r="A7290" s="1">
        <v>7289</v>
      </c>
      <c r="B7290" s="1">
        <v>6</v>
      </c>
      <c r="C7290" s="2">
        <v>41230.62129534741</v>
      </c>
      <c r="D7290" s="2">
        <v>41234.995833333334</v>
      </c>
      <c r="E7290" s="1">
        <v>24</v>
      </c>
      <c r="F7290" s="2" t="s">
        <v>5</v>
      </c>
      <c r="G7290" s="1">
        <v>0</v>
      </c>
      <c r="H7290" s="32" t="str">
        <f>IFERROR(HOUR(Table1[[#This Row],[Cancel Date/time]])+MINUTE(Table1[[#This Row],[Cancel Date/time]])/60,"not cancelled")</f>
        <v>not cancelled</v>
      </c>
      <c r="I7290" s="47" t="str">
        <f>IFERROR(ROUND(Table1[[#This Row],[cancellation time decimal]],0),"not cancelled")</f>
        <v>not cancelled</v>
      </c>
      <c r="J7290" s="10" t="str">
        <f>IFERROR(MOD(Table1[[#This Row],[cancellation hour rounded]],24),"not cancelled")</f>
        <v>not cancelled</v>
      </c>
      <c r="K7290" s="32">
        <f>1/Table1[[#This Row],[Duration (Time between doses '[in hours'])]]</f>
        <v>4.1666666666666664E-2</v>
      </c>
      <c r="L7290" s="33">
        <f>Table1[[#This Row],[number doses per hour]]*INDEX(Table2[price per dose],Table1[[#This Row],[Drug ID]])</f>
        <v>0.35218749999999999</v>
      </c>
      <c r="M7290" s="11" t="b">
        <f>AND(Table1[[#This Row],[hour of cancellation 0 to 23]]&gt;=0,Table1[[#This Row],[hour of cancellation 0 to 23]]&lt;=23)</f>
        <v>0</v>
      </c>
    </row>
    <row r="7291" spans="1:13" x14ac:dyDescent="0.3">
      <c r="A7291" s="1">
        <v>7290</v>
      </c>
      <c r="B7291" s="1">
        <v>6</v>
      </c>
      <c r="C7291" s="2">
        <v>41230.589130486231</v>
      </c>
      <c r="D7291" s="2">
        <v>41290.588888888895</v>
      </c>
      <c r="E7291" s="1">
        <v>24</v>
      </c>
      <c r="F7291" s="2">
        <v>41237.381752924586</v>
      </c>
      <c r="G7291" s="1">
        <v>0</v>
      </c>
      <c r="H7291" s="32">
        <f>IFERROR(HOUR(Table1[[#This Row],[Cancel Date/time]])+MINUTE(Table1[[#This Row],[Cancel Date/time]])/60,"not cancelled")</f>
        <v>9.15</v>
      </c>
      <c r="I7291" s="47">
        <f>IFERROR(ROUND(Table1[[#This Row],[cancellation time decimal]],0),"not cancelled")</f>
        <v>9</v>
      </c>
      <c r="J7291" s="10">
        <f>IFERROR(MOD(Table1[[#This Row],[cancellation hour rounded]],24),"not cancelled")</f>
        <v>9</v>
      </c>
      <c r="K7291" s="32">
        <f>1/Table1[[#This Row],[Duration (Time between doses '[in hours'])]]</f>
        <v>4.1666666666666664E-2</v>
      </c>
      <c r="L7291" s="33">
        <f>Table1[[#This Row],[number doses per hour]]*INDEX(Table2[price per dose],Table1[[#This Row],[Drug ID]])</f>
        <v>0.35218749999999999</v>
      </c>
      <c r="M7291" s="11" t="b">
        <f>AND(Table1[[#This Row],[hour of cancellation 0 to 23]]&gt;=0,Table1[[#This Row],[hour of cancellation 0 to 23]]&lt;=23)</f>
        <v>1</v>
      </c>
    </row>
    <row r="7292" spans="1:13" x14ac:dyDescent="0.3">
      <c r="A7292" s="1">
        <v>7291</v>
      </c>
      <c r="B7292" s="1">
        <v>4</v>
      </c>
      <c r="C7292" s="2">
        <v>41230.649601903271</v>
      </c>
      <c r="D7292" s="2">
        <v>41290.649305555555</v>
      </c>
      <c r="E7292" s="1">
        <v>12</v>
      </c>
      <c r="F7292" s="2">
        <v>41233.425565946382</v>
      </c>
      <c r="G7292" s="1">
        <v>0</v>
      </c>
      <c r="H7292" s="32">
        <f>IFERROR(HOUR(Table1[[#This Row],[Cancel Date/time]])+MINUTE(Table1[[#This Row],[Cancel Date/time]])/60,"not cancelled")</f>
        <v>10.199999999999999</v>
      </c>
      <c r="I7292" s="47">
        <f>IFERROR(ROUND(Table1[[#This Row],[cancellation time decimal]],0),"not cancelled")</f>
        <v>10</v>
      </c>
      <c r="J7292" s="10">
        <f>IFERROR(MOD(Table1[[#This Row],[cancellation hour rounded]],24),"not cancelled")</f>
        <v>10</v>
      </c>
      <c r="K7292" s="32">
        <f>1/Table1[[#This Row],[Duration (Time between doses '[in hours'])]]</f>
        <v>8.3333333333333329E-2</v>
      </c>
      <c r="L7292" s="33">
        <f>Table1[[#This Row],[number doses per hour]]*INDEX(Table2[price per dose],Table1[[#This Row],[Drug ID]])</f>
        <v>1.448055119047619</v>
      </c>
      <c r="M7292" s="11" t="b">
        <f>AND(Table1[[#This Row],[hour of cancellation 0 to 23]]&gt;=0,Table1[[#This Row],[hour of cancellation 0 to 23]]&lt;=23)</f>
        <v>1</v>
      </c>
    </row>
    <row r="7293" spans="1:13" x14ac:dyDescent="0.3">
      <c r="A7293" s="1">
        <v>7292</v>
      </c>
      <c r="B7293" s="1">
        <v>2</v>
      </c>
      <c r="C7293" s="2">
        <v>41230.708396994363</v>
      </c>
      <c r="D7293" s="2">
        <v>41290.708333333336</v>
      </c>
      <c r="E7293" s="1">
        <v>10</v>
      </c>
      <c r="F7293" s="2">
        <v>41232.319266544786</v>
      </c>
      <c r="G7293" s="1">
        <v>0</v>
      </c>
      <c r="H7293" s="32">
        <f>IFERROR(HOUR(Table1[[#This Row],[Cancel Date/time]])+MINUTE(Table1[[#This Row],[Cancel Date/time]])/60,"not cancelled")</f>
        <v>7.65</v>
      </c>
      <c r="I7293" s="47">
        <f>IFERROR(ROUND(Table1[[#This Row],[cancellation time decimal]],0),"not cancelled")</f>
        <v>8</v>
      </c>
      <c r="J7293" s="10">
        <f>IFERROR(MOD(Table1[[#This Row],[cancellation hour rounded]],24),"not cancelled")</f>
        <v>8</v>
      </c>
      <c r="K7293" s="32">
        <f>1/Table1[[#This Row],[Duration (Time between doses '[in hours'])]]</f>
        <v>0.1</v>
      </c>
      <c r="L7293" s="33">
        <f>Table1[[#This Row],[number doses per hour]]*INDEX(Table2[price per dose],Table1[[#This Row],[Drug ID]])</f>
        <v>0.84959999999999969</v>
      </c>
      <c r="M7293" s="11" t="b">
        <f>AND(Table1[[#This Row],[hour of cancellation 0 to 23]]&gt;=0,Table1[[#This Row],[hour of cancellation 0 to 23]]&lt;=23)</f>
        <v>1</v>
      </c>
    </row>
    <row r="7294" spans="1:13" x14ac:dyDescent="0.3">
      <c r="A7294" s="1">
        <v>7293</v>
      </c>
      <c r="B7294" s="1">
        <v>1</v>
      </c>
      <c r="C7294" s="2">
        <v>41230.806812744777</v>
      </c>
      <c r="D7294" s="2">
        <v>41290.806249999994</v>
      </c>
      <c r="E7294" s="1">
        <v>12</v>
      </c>
      <c r="F7294" s="2">
        <v>41231.495410160758</v>
      </c>
      <c r="G7294" s="1">
        <v>0</v>
      </c>
      <c r="H7294" s="32">
        <f>IFERROR(HOUR(Table1[[#This Row],[Cancel Date/time]])+MINUTE(Table1[[#This Row],[Cancel Date/time]])/60,"not cancelled")</f>
        <v>11.883333333333333</v>
      </c>
      <c r="I7294" s="47">
        <f>IFERROR(ROUND(Table1[[#This Row],[cancellation time decimal]],0),"not cancelled")</f>
        <v>12</v>
      </c>
      <c r="J7294" s="10">
        <f>IFERROR(MOD(Table1[[#This Row],[cancellation hour rounded]],24),"not cancelled")</f>
        <v>12</v>
      </c>
      <c r="K7294" s="32">
        <f>1/Table1[[#This Row],[Duration (Time between doses '[in hours'])]]</f>
        <v>8.3333333333333329E-2</v>
      </c>
      <c r="L7294" s="33">
        <f>Table1[[#This Row],[number doses per hour]]*INDEX(Table2[price per dose],Table1[[#This Row],[Drug ID]])</f>
        <v>0.56619444444444444</v>
      </c>
      <c r="M7294" s="11" t="b">
        <f>AND(Table1[[#This Row],[hour of cancellation 0 to 23]]&gt;=0,Table1[[#This Row],[hour of cancellation 0 to 23]]&lt;=23)</f>
        <v>1</v>
      </c>
    </row>
    <row r="7295" spans="1:13" x14ac:dyDescent="0.3">
      <c r="A7295" s="1">
        <v>7294</v>
      </c>
      <c r="B7295" s="1">
        <v>4</v>
      </c>
      <c r="C7295" s="2">
        <v>41230.911807342985</v>
      </c>
      <c r="D7295" s="2">
        <v>41290.911805555559</v>
      </c>
      <c r="E7295" s="1">
        <v>12</v>
      </c>
      <c r="F7295" s="2">
        <v>41232.663749944782</v>
      </c>
      <c r="G7295" s="1">
        <v>0</v>
      </c>
      <c r="H7295" s="32">
        <f>IFERROR(HOUR(Table1[[#This Row],[Cancel Date/time]])+MINUTE(Table1[[#This Row],[Cancel Date/time]])/60,"not cancelled")</f>
        <v>15.916666666666666</v>
      </c>
      <c r="I7295" s="47">
        <f>IFERROR(ROUND(Table1[[#This Row],[cancellation time decimal]],0),"not cancelled")</f>
        <v>16</v>
      </c>
      <c r="J7295" s="10">
        <f>IFERROR(MOD(Table1[[#This Row],[cancellation hour rounded]],24),"not cancelled")</f>
        <v>16</v>
      </c>
      <c r="K7295" s="32">
        <f>1/Table1[[#This Row],[Duration (Time between doses '[in hours'])]]</f>
        <v>8.3333333333333329E-2</v>
      </c>
      <c r="L7295" s="33">
        <f>Table1[[#This Row],[number doses per hour]]*INDEX(Table2[price per dose],Table1[[#This Row],[Drug ID]])</f>
        <v>1.448055119047619</v>
      </c>
      <c r="M7295" s="11" t="b">
        <f>AND(Table1[[#This Row],[hour of cancellation 0 to 23]]&gt;=0,Table1[[#This Row],[hour of cancellation 0 to 23]]&lt;=23)</f>
        <v>1</v>
      </c>
    </row>
    <row r="7296" spans="1:13" hidden="1" x14ac:dyDescent="0.3">
      <c r="A7296" s="1">
        <v>7295</v>
      </c>
      <c r="B7296" s="1">
        <v>1</v>
      </c>
      <c r="C7296" s="2">
        <v>41230.891061114977</v>
      </c>
      <c r="D7296" s="2">
        <v>41233.598747961536</v>
      </c>
      <c r="E7296" s="1">
        <v>8</v>
      </c>
      <c r="F7296" s="2" t="s">
        <v>5</v>
      </c>
      <c r="G7296" s="1">
        <v>0</v>
      </c>
      <c r="H7296" s="32" t="str">
        <f>IFERROR(HOUR(Table1[[#This Row],[Cancel Date/time]])+MINUTE(Table1[[#This Row],[Cancel Date/time]])/60,"not cancelled")</f>
        <v>not cancelled</v>
      </c>
      <c r="I7296" s="47" t="str">
        <f>IFERROR(ROUND(Table1[[#This Row],[cancellation time decimal]],0),"not cancelled")</f>
        <v>not cancelled</v>
      </c>
      <c r="J7296" s="10" t="str">
        <f>IFERROR(MOD(Table1[[#This Row],[cancellation hour rounded]],24),"not cancelled")</f>
        <v>not cancelled</v>
      </c>
      <c r="K7296" s="32">
        <f>1/Table1[[#This Row],[Duration (Time between doses '[in hours'])]]</f>
        <v>0.125</v>
      </c>
      <c r="L7296" s="33">
        <f>Table1[[#This Row],[number doses per hour]]*INDEX(Table2[price per dose],Table1[[#This Row],[Drug ID]])</f>
        <v>0.84929166666666667</v>
      </c>
      <c r="M7296" s="11" t="b">
        <f>AND(Table1[[#This Row],[hour of cancellation 0 to 23]]&gt;=0,Table1[[#This Row],[hour of cancellation 0 to 23]]&lt;=23)</f>
        <v>0</v>
      </c>
    </row>
    <row r="7297" spans="1:13" x14ac:dyDescent="0.3">
      <c r="A7297" s="1">
        <v>7296</v>
      </c>
      <c r="B7297" s="1">
        <v>5</v>
      </c>
      <c r="C7297" s="2">
        <v>41230.926330548005</v>
      </c>
      <c r="D7297" s="2">
        <v>41290.925694444442</v>
      </c>
      <c r="E7297" s="1">
        <v>24</v>
      </c>
      <c r="F7297" s="2">
        <v>41232.39075272539</v>
      </c>
      <c r="G7297" s="1">
        <v>0</v>
      </c>
      <c r="H7297" s="32">
        <f>IFERROR(HOUR(Table1[[#This Row],[Cancel Date/time]])+MINUTE(Table1[[#This Row],[Cancel Date/time]])/60,"not cancelled")</f>
        <v>9.3666666666666671</v>
      </c>
      <c r="I7297" s="47">
        <f>IFERROR(ROUND(Table1[[#This Row],[cancellation time decimal]],0),"not cancelled")</f>
        <v>9</v>
      </c>
      <c r="J7297" s="10">
        <f>IFERROR(MOD(Table1[[#This Row],[cancellation hour rounded]],24),"not cancelled")</f>
        <v>9</v>
      </c>
      <c r="K7297" s="32">
        <f>1/Table1[[#This Row],[Duration (Time between doses '[in hours'])]]</f>
        <v>4.1666666666666664E-2</v>
      </c>
      <c r="L7297" s="33">
        <f>Table1[[#This Row],[number doses per hour]]*INDEX(Table2[price per dose],Table1[[#This Row],[Drug ID]])</f>
        <v>0.2815833333333333</v>
      </c>
      <c r="M7297" s="11" t="b">
        <f>AND(Table1[[#This Row],[hour of cancellation 0 to 23]]&gt;=0,Table1[[#This Row],[hour of cancellation 0 to 23]]&lt;=23)</f>
        <v>1</v>
      </c>
    </row>
    <row r="7298" spans="1:13" x14ac:dyDescent="0.3">
      <c r="A7298" s="1">
        <v>7297</v>
      </c>
      <c r="B7298" s="1">
        <v>5</v>
      </c>
      <c r="C7298" s="2">
        <v>41230.978412140597</v>
      </c>
      <c r="D7298" s="2">
        <v>41290.977777777778</v>
      </c>
      <c r="E7298" s="1">
        <v>24</v>
      </c>
      <c r="F7298" s="2">
        <v>41232.695331755182</v>
      </c>
      <c r="G7298" s="1">
        <v>0</v>
      </c>
      <c r="H7298" s="32">
        <f>IFERROR(HOUR(Table1[[#This Row],[Cancel Date/time]])+MINUTE(Table1[[#This Row],[Cancel Date/time]])/60,"not cancelled")</f>
        <v>16.683333333333334</v>
      </c>
      <c r="I7298" s="47">
        <f>IFERROR(ROUND(Table1[[#This Row],[cancellation time decimal]],0),"not cancelled")</f>
        <v>17</v>
      </c>
      <c r="J7298" s="10">
        <f>IFERROR(MOD(Table1[[#This Row],[cancellation hour rounded]],24),"not cancelled")</f>
        <v>17</v>
      </c>
      <c r="K7298" s="32">
        <f>1/Table1[[#This Row],[Duration (Time between doses '[in hours'])]]</f>
        <v>4.1666666666666664E-2</v>
      </c>
      <c r="L7298" s="33">
        <f>Table1[[#This Row],[number doses per hour]]*INDEX(Table2[price per dose],Table1[[#This Row],[Drug ID]])</f>
        <v>0.2815833333333333</v>
      </c>
      <c r="M7298" s="11" t="b">
        <f>AND(Table1[[#This Row],[hour of cancellation 0 to 23]]&gt;=0,Table1[[#This Row],[hour of cancellation 0 to 23]]&lt;=23)</f>
        <v>1</v>
      </c>
    </row>
    <row r="7299" spans="1:13" hidden="1" x14ac:dyDescent="0.3">
      <c r="A7299" s="1">
        <v>7298</v>
      </c>
      <c r="B7299" s="1">
        <v>6</v>
      </c>
      <c r="C7299" s="2">
        <v>41231.019393087641</v>
      </c>
      <c r="D7299" s="2">
        <v>41234.269009397824</v>
      </c>
      <c r="E7299" s="1">
        <v>24</v>
      </c>
      <c r="F7299" s="2" t="s">
        <v>5</v>
      </c>
      <c r="G7299" s="1">
        <v>0</v>
      </c>
      <c r="H7299" s="32" t="str">
        <f>IFERROR(HOUR(Table1[[#This Row],[Cancel Date/time]])+MINUTE(Table1[[#This Row],[Cancel Date/time]])/60,"not cancelled")</f>
        <v>not cancelled</v>
      </c>
      <c r="I7299" s="47" t="str">
        <f>IFERROR(ROUND(Table1[[#This Row],[cancellation time decimal]],0),"not cancelled")</f>
        <v>not cancelled</v>
      </c>
      <c r="J7299" s="10" t="str">
        <f>IFERROR(MOD(Table1[[#This Row],[cancellation hour rounded]],24),"not cancelled")</f>
        <v>not cancelled</v>
      </c>
      <c r="K7299" s="32">
        <f>1/Table1[[#This Row],[Duration (Time between doses '[in hours'])]]</f>
        <v>4.1666666666666664E-2</v>
      </c>
      <c r="L7299" s="33">
        <f>Table1[[#This Row],[number doses per hour]]*INDEX(Table2[price per dose],Table1[[#This Row],[Drug ID]])</f>
        <v>0.35218749999999999</v>
      </c>
      <c r="M7299" s="11" t="b">
        <f>AND(Table1[[#This Row],[hour of cancellation 0 to 23]]&gt;=0,Table1[[#This Row],[hour of cancellation 0 to 23]]&lt;=23)</f>
        <v>0</v>
      </c>
    </row>
    <row r="7300" spans="1:13" hidden="1" x14ac:dyDescent="0.3">
      <c r="A7300" s="1">
        <v>7299</v>
      </c>
      <c r="B7300" s="1">
        <v>1</v>
      </c>
      <c r="C7300" s="2">
        <v>41231.018099479275</v>
      </c>
      <c r="D7300" s="2">
        <v>41235.851011773644</v>
      </c>
      <c r="E7300" s="1">
        <v>12</v>
      </c>
      <c r="F7300" s="2" t="s">
        <v>5</v>
      </c>
      <c r="G7300" s="1">
        <v>0</v>
      </c>
      <c r="H7300" s="32" t="str">
        <f>IFERROR(HOUR(Table1[[#This Row],[Cancel Date/time]])+MINUTE(Table1[[#This Row],[Cancel Date/time]])/60,"not cancelled")</f>
        <v>not cancelled</v>
      </c>
      <c r="I7300" s="47" t="str">
        <f>IFERROR(ROUND(Table1[[#This Row],[cancellation time decimal]],0),"not cancelled")</f>
        <v>not cancelled</v>
      </c>
      <c r="J7300" s="10" t="str">
        <f>IFERROR(MOD(Table1[[#This Row],[cancellation hour rounded]],24),"not cancelled")</f>
        <v>not cancelled</v>
      </c>
      <c r="K7300" s="32">
        <f>1/Table1[[#This Row],[Duration (Time between doses '[in hours'])]]</f>
        <v>8.3333333333333329E-2</v>
      </c>
      <c r="L7300" s="33">
        <f>Table1[[#This Row],[number doses per hour]]*INDEX(Table2[price per dose],Table1[[#This Row],[Drug ID]])</f>
        <v>0.56619444444444444</v>
      </c>
      <c r="M7300" s="11" t="b">
        <f>AND(Table1[[#This Row],[hour of cancellation 0 to 23]]&gt;=0,Table1[[#This Row],[hour of cancellation 0 to 23]]&lt;=23)</f>
        <v>0</v>
      </c>
    </row>
    <row r="7301" spans="1:13" x14ac:dyDescent="0.3">
      <c r="A7301" s="1">
        <v>7300</v>
      </c>
      <c r="B7301" s="1">
        <v>1</v>
      </c>
      <c r="C7301" s="2">
        <v>41231.163908264622</v>
      </c>
      <c r="D7301" s="2">
        <v>41291.163888888892</v>
      </c>
      <c r="E7301" s="1">
        <v>8</v>
      </c>
      <c r="F7301" s="2">
        <v>41232.39428832155</v>
      </c>
      <c r="G7301" s="1">
        <v>0</v>
      </c>
      <c r="H7301" s="32">
        <f>IFERROR(HOUR(Table1[[#This Row],[Cancel Date/time]])+MINUTE(Table1[[#This Row],[Cancel Date/time]])/60,"not cancelled")</f>
        <v>9.4499999999999993</v>
      </c>
      <c r="I7301" s="47">
        <f>IFERROR(ROUND(Table1[[#This Row],[cancellation time decimal]],0),"not cancelled")</f>
        <v>9</v>
      </c>
      <c r="J7301" s="10">
        <f>IFERROR(MOD(Table1[[#This Row],[cancellation hour rounded]],24),"not cancelled")</f>
        <v>9</v>
      </c>
      <c r="K7301" s="32">
        <f>1/Table1[[#This Row],[Duration (Time between doses '[in hours'])]]</f>
        <v>0.125</v>
      </c>
      <c r="L7301" s="33">
        <f>Table1[[#This Row],[number doses per hour]]*INDEX(Table2[price per dose],Table1[[#This Row],[Drug ID]])</f>
        <v>0.84929166666666667</v>
      </c>
      <c r="M7301" s="11" t="b">
        <f>AND(Table1[[#This Row],[hour of cancellation 0 to 23]]&gt;=0,Table1[[#This Row],[hour of cancellation 0 to 23]]&lt;=23)</f>
        <v>1</v>
      </c>
    </row>
    <row r="7302" spans="1:13" x14ac:dyDescent="0.3">
      <c r="A7302" s="1">
        <v>7301</v>
      </c>
      <c r="B7302" s="1">
        <v>1</v>
      </c>
      <c r="C7302" s="2">
        <v>41231.229635559001</v>
      </c>
      <c r="D7302" s="2">
        <v>41291.229166666672</v>
      </c>
      <c r="E7302" s="1">
        <v>8</v>
      </c>
      <c r="F7302" s="2">
        <v>41232.662717470223</v>
      </c>
      <c r="G7302" s="1">
        <v>0</v>
      </c>
      <c r="H7302" s="32">
        <f>IFERROR(HOUR(Table1[[#This Row],[Cancel Date/time]])+MINUTE(Table1[[#This Row],[Cancel Date/time]])/60,"not cancelled")</f>
        <v>15.9</v>
      </c>
      <c r="I7302" s="47">
        <f>IFERROR(ROUND(Table1[[#This Row],[cancellation time decimal]],0),"not cancelled")</f>
        <v>16</v>
      </c>
      <c r="J7302" s="10">
        <f>IFERROR(MOD(Table1[[#This Row],[cancellation hour rounded]],24),"not cancelled")</f>
        <v>16</v>
      </c>
      <c r="K7302" s="32">
        <f>1/Table1[[#This Row],[Duration (Time between doses '[in hours'])]]</f>
        <v>0.125</v>
      </c>
      <c r="L7302" s="33">
        <f>Table1[[#This Row],[number doses per hour]]*INDEX(Table2[price per dose],Table1[[#This Row],[Drug ID]])</f>
        <v>0.84929166666666667</v>
      </c>
      <c r="M7302" s="11" t="b">
        <f>AND(Table1[[#This Row],[hour of cancellation 0 to 23]]&gt;=0,Table1[[#This Row],[hour of cancellation 0 to 23]]&lt;=23)</f>
        <v>1</v>
      </c>
    </row>
    <row r="7303" spans="1:13" x14ac:dyDescent="0.3">
      <c r="A7303" s="1">
        <v>7302</v>
      </c>
      <c r="B7303" s="1">
        <v>7</v>
      </c>
      <c r="C7303" s="2">
        <v>41231.269719451913</v>
      </c>
      <c r="D7303" s="2">
        <v>41291.269444444442</v>
      </c>
      <c r="E7303" s="1">
        <v>24</v>
      </c>
      <c r="F7303" s="2">
        <v>41237.576109956775</v>
      </c>
      <c r="G7303" s="1">
        <v>0</v>
      </c>
      <c r="H7303" s="32">
        <f>IFERROR(HOUR(Table1[[#This Row],[Cancel Date/time]])+MINUTE(Table1[[#This Row],[Cancel Date/time]])/60,"not cancelled")</f>
        <v>13.816666666666666</v>
      </c>
      <c r="I7303" s="47">
        <f>IFERROR(ROUND(Table1[[#This Row],[cancellation time decimal]],0),"not cancelled")</f>
        <v>14</v>
      </c>
      <c r="J7303" s="10">
        <f>IFERROR(MOD(Table1[[#This Row],[cancellation hour rounded]],24),"not cancelled")</f>
        <v>14</v>
      </c>
      <c r="K7303" s="32">
        <f>1/Table1[[#This Row],[Duration (Time between doses '[in hours'])]]</f>
        <v>4.1666666666666664E-2</v>
      </c>
      <c r="L7303" s="33">
        <f>Table1[[#This Row],[number doses per hour]]*INDEX(Table2[price per dose],Table1[[#This Row],[Drug ID]])</f>
        <v>1.2958049999999997</v>
      </c>
      <c r="M7303" s="11" t="b">
        <f>AND(Table1[[#This Row],[hour of cancellation 0 to 23]]&gt;=0,Table1[[#This Row],[hour of cancellation 0 to 23]]&lt;=23)</f>
        <v>1</v>
      </c>
    </row>
    <row r="7304" spans="1:13" hidden="1" x14ac:dyDescent="0.3">
      <c r="A7304" s="1">
        <v>7303</v>
      </c>
      <c r="B7304" s="1">
        <v>7</v>
      </c>
      <c r="C7304" s="2">
        <v>41231.369684696314</v>
      </c>
      <c r="D7304" s="2">
        <v>41233.410971273785</v>
      </c>
      <c r="E7304" s="1">
        <v>24</v>
      </c>
      <c r="F7304" s="2" t="s">
        <v>5</v>
      </c>
      <c r="G7304" s="1">
        <v>0</v>
      </c>
      <c r="H7304" s="32" t="str">
        <f>IFERROR(HOUR(Table1[[#This Row],[Cancel Date/time]])+MINUTE(Table1[[#This Row],[Cancel Date/time]])/60,"not cancelled")</f>
        <v>not cancelled</v>
      </c>
      <c r="I7304" s="47" t="str">
        <f>IFERROR(ROUND(Table1[[#This Row],[cancellation time decimal]],0),"not cancelled")</f>
        <v>not cancelled</v>
      </c>
      <c r="J7304" s="10" t="str">
        <f>IFERROR(MOD(Table1[[#This Row],[cancellation hour rounded]],24),"not cancelled")</f>
        <v>not cancelled</v>
      </c>
      <c r="K7304" s="32">
        <f>1/Table1[[#This Row],[Duration (Time between doses '[in hours'])]]</f>
        <v>4.1666666666666664E-2</v>
      </c>
      <c r="L7304" s="33">
        <f>Table1[[#This Row],[number doses per hour]]*INDEX(Table2[price per dose],Table1[[#This Row],[Drug ID]])</f>
        <v>1.2958049999999997</v>
      </c>
      <c r="M7304" s="11" t="b">
        <f>AND(Table1[[#This Row],[hour of cancellation 0 to 23]]&gt;=0,Table1[[#This Row],[hour of cancellation 0 to 23]]&lt;=23)</f>
        <v>0</v>
      </c>
    </row>
    <row r="7305" spans="1:13" x14ac:dyDescent="0.3">
      <c r="A7305" s="1">
        <v>7304</v>
      </c>
      <c r="B7305" s="1">
        <v>3</v>
      </c>
      <c r="C7305" s="2">
        <v>41231.339750258878</v>
      </c>
      <c r="D7305" s="2">
        <v>41291.339583333334</v>
      </c>
      <c r="E7305" s="1">
        <v>24</v>
      </c>
      <c r="F7305" s="2">
        <v>41233.431336600297</v>
      </c>
      <c r="G7305" s="1">
        <v>0</v>
      </c>
      <c r="H7305" s="32">
        <f>IFERROR(HOUR(Table1[[#This Row],[Cancel Date/time]])+MINUTE(Table1[[#This Row],[Cancel Date/time]])/60,"not cancelled")</f>
        <v>10.35</v>
      </c>
      <c r="I7305" s="47">
        <f>IFERROR(ROUND(Table1[[#This Row],[cancellation time decimal]],0),"not cancelled")</f>
        <v>10</v>
      </c>
      <c r="J7305" s="10">
        <f>IFERROR(MOD(Table1[[#This Row],[cancellation hour rounded]],24),"not cancelled")</f>
        <v>10</v>
      </c>
      <c r="K7305" s="32">
        <f>1/Table1[[#This Row],[Duration (Time between doses '[in hours'])]]</f>
        <v>4.1666666666666664E-2</v>
      </c>
      <c r="L7305" s="33">
        <f>Table1[[#This Row],[number doses per hour]]*INDEX(Table2[price per dose],Table1[[#This Row],[Drug ID]])</f>
        <v>0.18133000000000002</v>
      </c>
      <c r="M7305" s="11" t="b">
        <f>AND(Table1[[#This Row],[hour of cancellation 0 to 23]]&gt;=0,Table1[[#This Row],[hour of cancellation 0 to 23]]&lt;=23)</f>
        <v>1</v>
      </c>
    </row>
    <row r="7306" spans="1:13" x14ac:dyDescent="0.3">
      <c r="A7306" s="1">
        <v>7305</v>
      </c>
      <c r="B7306" s="1">
        <v>10</v>
      </c>
      <c r="C7306" s="2">
        <v>41231.366620971879</v>
      </c>
      <c r="D7306" s="2">
        <v>41291.365972222222</v>
      </c>
      <c r="E7306" s="1">
        <v>1</v>
      </c>
      <c r="F7306" s="2">
        <v>41238.470191328306</v>
      </c>
      <c r="G7306" s="1">
        <v>6</v>
      </c>
      <c r="H7306" s="32">
        <f>IFERROR(HOUR(Table1[[#This Row],[Cancel Date/time]])+MINUTE(Table1[[#This Row],[Cancel Date/time]])/60,"not cancelled")</f>
        <v>11.283333333333333</v>
      </c>
      <c r="I7306" s="47">
        <f>IFERROR(ROUND(Table1[[#This Row],[cancellation time decimal]],0),"not cancelled")</f>
        <v>11</v>
      </c>
      <c r="J7306" s="10">
        <f>IFERROR(MOD(Table1[[#This Row],[cancellation hour rounded]],24),"not cancelled")</f>
        <v>11</v>
      </c>
      <c r="K7306" s="32">
        <f>1/Table1[[#This Row],[Duration (Time between doses '[in hours'])]]</f>
        <v>1</v>
      </c>
      <c r="L7306" s="33">
        <f>Table1[[#This Row],[number doses per hour]]*INDEX(Table2[price per dose],Table1[[#This Row],[Drug ID]])</f>
        <v>2.5716000000000001</v>
      </c>
      <c r="M7306" s="11" t="b">
        <f>AND(Table1[[#This Row],[hour of cancellation 0 to 23]]&gt;=0,Table1[[#This Row],[hour of cancellation 0 to 23]]&lt;=23)</f>
        <v>1</v>
      </c>
    </row>
    <row r="7307" spans="1:13" x14ac:dyDescent="0.3">
      <c r="A7307" s="1">
        <v>7306</v>
      </c>
      <c r="B7307" s="1">
        <v>1</v>
      </c>
      <c r="C7307" s="2">
        <v>41231.403208067648</v>
      </c>
      <c r="D7307" s="2">
        <v>41291.402777777781</v>
      </c>
      <c r="E7307" s="1">
        <v>8</v>
      </c>
      <c r="F7307" s="2">
        <v>41231.875396486663</v>
      </c>
      <c r="G7307" s="1">
        <v>0</v>
      </c>
      <c r="H7307" s="32">
        <f>IFERROR(HOUR(Table1[[#This Row],[Cancel Date/time]])+MINUTE(Table1[[#This Row],[Cancel Date/time]])/60,"not cancelled")</f>
        <v>21</v>
      </c>
      <c r="I7307" s="47">
        <f>IFERROR(ROUND(Table1[[#This Row],[cancellation time decimal]],0),"not cancelled")</f>
        <v>21</v>
      </c>
      <c r="J7307" s="10">
        <f>IFERROR(MOD(Table1[[#This Row],[cancellation hour rounded]],24),"not cancelled")</f>
        <v>21</v>
      </c>
      <c r="K7307" s="32">
        <f>1/Table1[[#This Row],[Duration (Time between doses '[in hours'])]]</f>
        <v>0.125</v>
      </c>
      <c r="L7307" s="33">
        <f>Table1[[#This Row],[number doses per hour]]*INDEX(Table2[price per dose],Table1[[#This Row],[Drug ID]])</f>
        <v>0.84929166666666667</v>
      </c>
      <c r="M7307" s="11" t="b">
        <f>AND(Table1[[#This Row],[hour of cancellation 0 to 23]]&gt;=0,Table1[[#This Row],[hour of cancellation 0 to 23]]&lt;=23)</f>
        <v>1</v>
      </c>
    </row>
    <row r="7308" spans="1:13" x14ac:dyDescent="0.3">
      <c r="A7308" s="1">
        <v>7307</v>
      </c>
      <c r="B7308" s="1">
        <v>6</v>
      </c>
      <c r="C7308" s="2">
        <v>41231.399716373373</v>
      </c>
      <c r="D7308" s="2">
        <v>41291.399305555555</v>
      </c>
      <c r="E7308" s="1">
        <v>24</v>
      </c>
      <c r="F7308" s="2">
        <v>41234.677684224822</v>
      </c>
      <c r="G7308" s="1">
        <v>0</v>
      </c>
      <c r="H7308" s="32">
        <f>IFERROR(HOUR(Table1[[#This Row],[Cancel Date/time]])+MINUTE(Table1[[#This Row],[Cancel Date/time]])/60,"not cancelled")</f>
        <v>16.25</v>
      </c>
      <c r="I7308" s="47">
        <f>IFERROR(ROUND(Table1[[#This Row],[cancellation time decimal]],0),"not cancelled")</f>
        <v>16</v>
      </c>
      <c r="J7308" s="10">
        <f>IFERROR(MOD(Table1[[#This Row],[cancellation hour rounded]],24),"not cancelled")</f>
        <v>16</v>
      </c>
      <c r="K7308" s="32">
        <f>1/Table1[[#This Row],[Duration (Time between doses '[in hours'])]]</f>
        <v>4.1666666666666664E-2</v>
      </c>
      <c r="L7308" s="33">
        <f>Table1[[#This Row],[number doses per hour]]*INDEX(Table2[price per dose],Table1[[#This Row],[Drug ID]])</f>
        <v>0.35218749999999999</v>
      </c>
      <c r="M7308" s="11" t="b">
        <f>AND(Table1[[#This Row],[hour of cancellation 0 to 23]]&gt;=0,Table1[[#This Row],[hour of cancellation 0 to 23]]&lt;=23)</f>
        <v>1</v>
      </c>
    </row>
    <row r="7309" spans="1:13" x14ac:dyDescent="0.3">
      <c r="A7309" s="1">
        <v>7308</v>
      </c>
      <c r="B7309" s="1">
        <v>1</v>
      </c>
      <c r="C7309" s="2">
        <v>41231.480228242632</v>
      </c>
      <c r="D7309" s="2">
        <v>41291.479861111111</v>
      </c>
      <c r="E7309" s="1">
        <v>8</v>
      </c>
      <c r="F7309" s="2">
        <v>41232.732402627422</v>
      </c>
      <c r="G7309" s="1">
        <v>0</v>
      </c>
      <c r="H7309" s="32">
        <f>IFERROR(HOUR(Table1[[#This Row],[Cancel Date/time]])+MINUTE(Table1[[#This Row],[Cancel Date/time]])/60,"not cancelled")</f>
        <v>17.566666666666666</v>
      </c>
      <c r="I7309" s="47">
        <f>IFERROR(ROUND(Table1[[#This Row],[cancellation time decimal]],0),"not cancelled")</f>
        <v>18</v>
      </c>
      <c r="J7309" s="10">
        <f>IFERROR(MOD(Table1[[#This Row],[cancellation hour rounded]],24),"not cancelled")</f>
        <v>18</v>
      </c>
      <c r="K7309" s="32">
        <f>1/Table1[[#This Row],[Duration (Time between doses '[in hours'])]]</f>
        <v>0.125</v>
      </c>
      <c r="L7309" s="33">
        <f>Table1[[#This Row],[number doses per hour]]*INDEX(Table2[price per dose],Table1[[#This Row],[Drug ID]])</f>
        <v>0.84929166666666667</v>
      </c>
      <c r="M7309" s="11" t="b">
        <f>AND(Table1[[#This Row],[hour of cancellation 0 to 23]]&gt;=0,Table1[[#This Row],[hour of cancellation 0 to 23]]&lt;=23)</f>
        <v>1</v>
      </c>
    </row>
    <row r="7310" spans="1:13" x14ac:dyDescent="0.3">
      <c r="A7310" s="1">
        <v>7309</v>
      </c>
      <c r="B7310" s="1">
        <v>2</v>
      </c>
      <c r="C7310" s="2">
        <v>41231.650181125166</v>
      </c>
      <c r="D7310" s="2">
        <v>41291.65</v>
      </c>
      <c r="E7310" s="1">
        <v>10</v>
      </c>
      <c r="F7310" s="2">
        <v>41232.611826876506</v>
      </c>
      <c r="G7310" s="1">
        <v>0</v>
      </c>
      <c r="H7310" s="32">
        <f>IFERROR(HOUR(Table1[[#This Row],[Cancel Date/time]])+MINUTE(Table1[[#This Row],[Cancel Date/time]])/60,"not cancelled")</f>
        <v>14.683333333333334</v>
      </c>
      <c r="I7310" s="47">
        <f>IFERROR(ROUND(Table1[[#This Row],[cancellation time decimal]],0),"not cancelled")</f>
        <v>15</v>
      </c>
      <c r="J7310" s="10">
        <f>IFERROR(MOD(Table1[[#This Row],[cancellation hour rounded]],24),"not cancelled")</f>
        <v>15</v>
      </c>
      <c r="K7310" s="32">
        <f>1/Table1[[#This Row],[Duration (Time between doses '[in hours'])]]</f>
        <v>0.1</v>
      </c>
      <c r="L7310" s="33">
        <f>Table1[[#This Row],[number doses per hour]]*INDEX(Table2[price per dose],Table1[[#This Row],[Drug ID]])</f>
        <v>0.84959999999999969</v>
      </c>
      <c r="M7310" s="11" t="b">
        <f>AND(Table1[[#This Row],[hour of cancellation 0 to 23]]&gt;=0,Table1[[#This Row],[hour of cancellation 0 to 23]]&lt;=23)</f>
        <v>1</v>
      </c>
    </row>
    <row r="7311" spans="1:13" x14ac:dyDescent="0.3">
      <c r="A7311" s="1">
        <v>7310</v>
      </c>
      <c r="B7311" s="1">
        <v>2</v>
      </c>
      <c r="C7311" s="2">
        <v>41231.642303532171</v>
      </c>
      <c r="D7311" s="2">
        <v>41291.64166666667</v>
      </c>
      <c r="E7311" s="1">
        <v>10</v>
      </c>
      <c r="F7311" s="2">
        <v>41232.522481953201</v>
      </c>
      <c r="G7311" s="1">
        <v>0</v>
      </c>
      <c r="H7311" s="32">
        <f>IFERROR(HOUR(Table1[[#This Row],[Cancel Date/time]])+MINUTE(Table1[[#This Row],[Cancel Date/time]])/60,"not cancelled")</f>
        <v>12.533333333333333</v>
      </c>
      <c r="I7311" s="47">
        <f>IFERROR(ROUND(Table1[[#This Row],[cancellation time decimal]],0),"not cancelled")</f>
        <v>13</v>
      </c>
      <c r="J7311" s="10">
        <f>IFERROR(MOD(Table1[[#This Row],[cancellation hour rounded]],24),"not cancelled")</f>
        <v>13</v>
      </c>
      <c r="K7311" s="32">
        <f>1/Table1[[#This Row],[Duration (Time between doses '[in hours'])]]</f>
        <v>0.1</v>
      </c>
      <c r="L7311" s="33">
        <f>Table1[[#This Row],[number doses per hour]]*INDEX(Table2[price per dose],Table1[[#This Row],[Drug ID]])</f>
        <v>0.84959999999999969</v>
      </c>
      <c r="M7311" s="11" t="b">
        <f>AND(Table1[[#This Row],[hour of cancellation 0 to 23]]&gt;=0,Table1[[#This Row],[hour of cancellation 0 to 23]]&lt;=23)</f>
        <v>1</v>
      </c>
    </row>
    <row r="7312" spans="1:13" x14ac:dyDescent="0.3">
      <c r="A7312" s="1">
        <v>7311</v>
      </c>
      <c r="B7312" s="1">
        <v>4</v>
      </c>
      <c r="C7312" s="2">
        <v>41231.652863873176</v>
      </c>
      <c r="D7312" s="2">
        <v>41291.652777777781</v>
      </c>
      <c r="E7312" s="1">
        <v>12</v>
      </c>
      <c r="F7312" s="2">
        <v>41235.597625057766</v>
      </c>
      <c r="G7312" s="1">
        <v>0</v>
      </c>
      <c r="H7312" s="32">
        <f>IFERROR(HOUR(Table1[[#This Row],[Cancel Date/time]])+MINUTE(Table1[[#This Row],[Cancel Date/time]])/60,"not cancelled")</f>
        <v>14.333333333333334</v>
      </c>
      <c r="I7312" s="47">
        <f>IFERROR(ROUND(Table1[[#This Row],[cancellation time decimal]],0),"not cancelled")</f>
        <v>14</v>
      </c>
      <c r="J7312" s="10">
        <f>IFERROR(MOD(Table1[[#This Row],[cancellation hour rounded]],24),"not cancelled")</f>
        <v>14</v>
      </c>
      <c r="K7312" s="32">
        <f>1/Table1[[#This Row],[Duration (Time between doses '[in hours'])]]</f>
        <v>8.3333333333333329E-2</v>
      </c>
      <c r="L7312" s="33">
        <f>Table1[[#This Row],[number doses per hour]]*INDEX(Table2[price per dose],Table1[[#This Row],[Drug ID]])</f>
        <v>1.448055119047619</v>
      </c>
      <c r="M7312" s="11" t="b">
        <f>AND(Table1[[#This Row],[hour of cancellation 0 to 23]]&gt;=0,Table1[[#This Row],[hour of cancellation 0 to 23]]&lt;=23)</f>
        <v>1</v>
      </c>
    </row>
    <row r="7313" spans="1:13" x14ac:dyDescent="0.3">
      <c r="A7313" s="1">
        <v>7312</v>
      </c>
      <c r="B7313" s="1">
        <v>1</v>
      </c>
      <c r="C7313" s="2">
        <v>41231.707176858508</v>
      </c>
      <c r="D7313" s="2">
        <v>41291.706944444442</v>
      </c>
      <c r="E7313" s="1">
        <v>8</v>
      </c>
      <c r="F7313" s="2">
        <v>41232.357640108305</v>
      </c>
      <c r="G7313" s="1">
        <v>0</v>
      </c>
      <c r="H7313" s="32">
        <f>IFERROR(HOUR(Table1[[#This Row],[Cancel Date/time]])+MINUTE(Table1[[#This Row],[Cancel Date/time]])/60,"not cancelled")</f>
        <v>8.5833333333333339</v>
      </c>
      <c r="I7313" s="47">
        <f>IFERROR(ROUND(Table1[[#This Row],[cancellation time decimal]],0),"not cancelled")</f>
        <v>9</v>
      </c>
      <c r="J7313" s="10">
        <f>IFERROR(MOD(Table1[[#This Row],[cancellation hour rounded]],24),"not cancelled")</f>
        <v>9</v>
      </c>
      <c r="K7313" s="32">
        <f>1/Table1[[#This Row],[Duration (Time between doses '[in hours'])]]</f>
        <v>0.125</v>
      </c>
      <c r="L7313" s="33">
        <f>Table1[[#This Row],[number doses per hour]]*INDEX(Table2[price per dose],Table1[[#This Row],[Drug ID]])</f>
        <v>0.84929166666666667</v>
      </c>
      <c r="M7313" s="11" t="b">
        <f>AND(Table1[[#This Row],[hour of cancellation 0 to 23]]&gt;=0,Table1[[#This Row],[hour of cancellation 0 to 23]]&lt;=23)</f>
        <v>1</v>
      </c>
    </row>
    <row r="7314" spans="1:13" hidden="1" x14ac:dyDescent="0.3">
      <c r="A7314" s="1">
        <v>7313</v>
      </c>
      <c r="B7314" s="1">
        <v>7</v>
      </c>
      <c r="C7314" s="2">
        <v>41231.716373087453</v>
      </c>
      <c r="D7314" s="2">
        <v>41234.424505341369</v>
      </c>
      <c r="E7314" s="1">
        <v>24</v>
      </c>
      <c r="F7314" s="2" t="s">
        <v>5</v>
      </c>
      <c r="G7314" s="1">
        <v>0</v>
      </c>
      <c r="H7314" s="32" t="str">
        <f>IFERROR(HOUR(Table1[[#This Row],[Cancel Date/time]])+MINUTE(Table1[[#This Row],[Cancel Date/time]])/60,"not cancelled")</f>
        <v>not cancelled</v>
      </c>
      <c r="I7314" s="47" t="str">
        <f>IFERROR(ROUND(Table1[[#This Row],[cancellation time decimal]],0),"not cancelled")</f>
        <v>not cancelled</v>
      </c>
      <c r="J7314" s="10" t="str">
        <f>IFERROR(MOD(Table1[[#This Row],[cancellation hour rounded]],24),"not cancelled")</f>
        <v>not cancelled</v>
      </c>
      <c r="K7314" s="32">
        <f>1/Table1[[#This Row],[Duration (Time between doses '[in hours'])]]</f>
        <v>4.1666666666666664E-2</v>
      </c>
      <c r="L7314" s="33">
        <f>Table1[[#This Row],[number doses per hour]]*INDEX(Table2[price per dose],Table1[[#This Row],[Drug ID]])</f>
        <v>1.2958049999999997</v>
      </c>
      <c r="M7314" s="11" t="b">
        <f>AND(Table1[[#This Row],[hour of cancellation 0 to 23]]&gt;=0,Table1[[#This Row],[hour of cancellation 0 to 23]]&lt;=23)</f>
        <v>0</v>
      </c>
    </row>
    <row r="7315" spans="1:13" x14ac:dyDescent="0.3">
      <c r="A7315" s="1">
        <v>7314</v>
      </c>
      <c r="B7315" s="1">
        <v>1</v>
      </c>
      <c r="C7315" s="2">
        <v>41231.734076234869</v>
      </c>
      <c r="D7315" s="2">
        <v>41291.734027777777</v>
      </c>
      <c r="E7315" s="1">
        <v>8</v>
      </c>
      <c r="F7315" s="2">
        <v>41232.709164965752</v>
      </c>
      <c r="G7315" s="1">
        <v>0</v>
      </c>
      <c r="H7315" s="32">
        <f>IFERROR(HOUR(Table1[[#This Row],[Cancel Date/time]])+MINUTE(Table1[[#This Row],[Cancel Date/time]])/60,"not cancelled")</f>
        <v>17.016666666666666</v>
      </c>
      <c r="I7315" s="47">
        <f>IFERROR(ROUND(Table1[[#This Row],[cancellation time decimal]],0),"not cancelled")</f>
        <v>17</v>
      </c>
      <c r="J7315" s="10">
        <f>IFERROR(MOD(Table1[[#This Row],[cancellation hour rounded]],24),"not cancelled")</f>
        <v>17</v>
      </c>
      <c r="K7315" s="32">
        <f>1/Table1[[#This Row],[Duration (Time between doses '[in hours'])]]</f>
        <v>0.125</v>
      </c>
      <c r="L7315" s="33">
        <f>Table1[[#This Row],[number doses per hour]]*INDEX(Table2[price per dose],Table1[[#This Row],[Drug ID]])</f>
        <v>0.84929166666666667</v>
      </c>
      <c r="M7315" s="11" t="b">
        <f>AND(Table1[[#This Row],[hour of cancellation 0 to 23]]&gt;=0,Table1[[#This Row],[hour of cancellation 0 to 23]]&lt;=23)</f>
        <v>1</v>
      </c>
    </row>
    <row r="7316" spans="1:13" x14ac:dyDescent="0.3">
      <c r="A7316" s="1">
        <v>7315</v>
      </c>
      <c r="B7316" s="1">
        <v>3</v>
      </c>
      <c r="C7316" s="2">
        <v>41231.747085514646</v>
      </c>
      <c r="D7316" s="2">
        <v>41291.746527777781</v>
      </c>
      <c r="E7316" s="1">
        <v>24</v>
      </c>
      <c r="F7316" s="2">
        <v>41234.389841874181</v>
      </c>
      <c r="G7316" s="1">
        <v>0</v>
      </c>
      <c r="H7316" s="32">
        <f>IFERROR(HOUR(Table1[[#This Row],[Cancel Date/time]])+MINUTE(Table1[[#This Row],[Cancel Date/time]])/60,"not cancelled")</f>
        <v>9.35</v>
      </c>
      <c r="I7316" s="47">
        <f>IFERROR(ROUND(Table1[[#This Row],[cancellation time decimal]],0),"not cancelled")</f>
        <v>9</v>
      </c>
      <c r="J7316" s="10">
        <f>IFERROR(MOD(Table1[[#This Row],[cancellation hour rounded]],24),"not cancelled")</f>
        <v>9</v>
      </c>
      <c r="K7316" s="32">
        <f>1/Table1[[#This Row],[Duration (Time between doses '[in hours'])]]</f>
        <v>4.1666666666666664E-2</v>
      </c>
      <c r="L7316" s="33">
        <f>Table1[[#This Row],[number doses per hour]]*INDEX(Table2[price per dose],Table1[[#This Row],[Drug ID]])</f>
        <v>0.18133000000000002</v>
      </c>
      <c r="M7316" s="11" t="b">
        <f>AND(Table1[[#This Row],[hour of cancellation 0 to 23]]&gt;=0,Table1[[#This Row],[hour of cancellation 0 to 23]]&lt;=23)</f>
        <v>1</v>
      </c>
    </row>
    <row r="7317" spans="1:13" x14ac:dyDescent="0.3">
      <c r="A7317" s="1">
        <v>7316</v>
      </c>
      <c r="B7317" s="1">
        <v>1</v>
      </c>
      <c r="C7317" s="2">
        <v>41231.760206900421</v>
      </c>
      <c r="D7317" s="2">
        <v>41291.759722222225</v>
      </c>
      <c r="E7317" s="1">
        <v>8</v>
      </c>
      <c r="F7317" s="2">
        <v>41232.003430169992</v>
      </c>
      <c r="G7317" s="1">
        <v>0</v>
      </c>
      <c r="H7317" s="32">
        <f>IFERROR(HOUR(Table1[[#This Row],[Cancel Date/time]])+MINUTE(Table1[[#This Row],[Cancel Date/time]])/60,"not cancelled")</f>
        <v>6.6666666666666666E-2</v>
      </c>
      <c r="I7317" s="47">
        <f>IFERROR(ROUND(Table1[[#This Row],[cancellation time decimal]],0),"not cancelled")</f>
        <v>0</v>
      </c>
      <c r="J7317" s="10">
        <f>IFERROR(MOD(Table1[[#This Row],[cancellation hour rounded]],24),"not cancelled")</f>
        <v>0</v>
      </c>
      <c r="K7317" s="32">
        <f>1/Table1[[#This Row],[Duration (Time between doses '[in hours'])]]</f>
        <v>0.125</v>
      </c>
      <c r="L7317" s="33">
        <f>Table1[[#This Row],[number doses per hour]]*INDEX(Table2[price per dose],Table1[[#This Row],[Drug ID]])</f>
        <v>0.84929166666666667</v>
      </c>
      <c r="M7317" s="11" t="b">
        <f>AND(Table1[[#This Row],[hour of cancellation 0 to 23]]&gt;=0,Table1[[#This Row],[hour of cancellation 0 to 23]]&lt;=23)</f>
        <v>1</v>
      </c>
    </row>
    <row r="7318" spans="1:13" x14ac:dyDescent="0.3">
      <c r="A7318" s="1">
        <v>7317</v>
      </c>
      <c r="B7318" s="1">
        <v>1</v>
      </c>
      <c r="C7318" s="2">
        <v>41231.810119891918</v>
      </c>
      <c r="D7318" s="2">
        <v>41291.80972222222</v>
      </c>
      <c r="E7318" s="1">
        <v>8</v>
      </c>
      <c r="F7318" s="2">
        <v>41232.580094813886</v>
      </c>
      <c r="G7318" s="1">
        <v>0</v>
      </c>
      <c r="H7318" s="32">
        <f>IFERROR(HOUR(Table1[[#This Row],[Cancel Date/time]])+MINUTE(Table1[[#This Row],[Cancel Date/time]])/60,"not cancelled")</f>
        <v>13.916666666666666</v>
      </c>
      <c r="I7318" s="47">
        <f>IFERROR(ROUND(Table1[[#This Row],[cancellation time decimal]],0),"not cancelled")</f>
        <v>14</v>
      </c>
      <c r="J7318" s="10">
        <f>IFERROR(MOD(Table1[[#This Row],[cancellation hour rounded]],24),"not cancelled")</f>
        <v>14</v>
      </c>
      <c r="K7318" s="32">
        <f>1/Table1[[#This Row],[Duration (Time between doses '[in hours'])]]</f>
        <v>0.125</v>
      </c>
      <c r="L7318" s="33">
        <f>Table1[[#This Row],[number doses per hour]]*INDEX(Table2[price per dose],Table1[[#This Row],[Drug ID]])</f>
        <v>0.84929166666666667</v>
      </c>
      <c r="M7318" s="11" t="b">
        <f>AND(Table1[[#This Row],[hour of cancellation 0 to 23]]&gt;=0,Table1[[#This Row],[hour of cancellation 0 to 23]]&lt;=23)</f>
        <v>1</v>
      </c>
    </row>
    <row r="7319" spans="1:13" x14ac:dyDescent="0.3">
      <c r="A7319" s="1">
        <v>7318</v>
      </c>
      <c r="B7319" s="1">
        <v>6</v>
      </c>
      <c r="C7319" s="2">
        <v>41231.8677843447</v>
      </c>
      <c r="D7319" s="2">
        <v>41291.867361111115</v>
      </c>
      <c r="E7319" s="1">
        <v>24</v>
      </c>
      <c r="F7319" s="2">
        <v>41235.49615344112</v>
      </c>
      <c r="G7319" s="1">
        <v>0</v>
      </c>
      <c r="H7319" s="32">
        <f>IFERROR(HOUR(Table1[[#This Row],[Cancel Date/time]])+MINUTE(Table1[[#This Row],[Cancel Date/time]])/60,"not cancelled")</f>
        <v>11.9</v>
      </c>
      <c r="I7319" s="47">
        <f>IFERROR(ROUND(Table1[[#This Row],[cancellation time decimal]],0),"not cancelled")</f>
        <v>12</v>
      </c>
      <c r="J7319" s="10">
        <f>IFERROR(MOD(Table1[[#This Row],[cancellation hour rounded]],24),"not cancelled")</f>
        <v>12</v>
      </c>
      <c r="K7319" s="32">
        <f>1/Table1[[#This Row],[Duration (Time between doses '[in hours'])]]</f>
        <v>4.1666666666666664E-2</v>
      </c>
      <c r="L7319" s="33">
        <f>Table1[[#This Row],[number doses per hour]]*INDEX(Table2[price per dose],Table1[[#This Row],[Drug ID]])</f>
        <v>0.35218749999999999</v>
      </c>
      <c r="M7319" s="11" t="b">
        <f>AND(Table1[[#This Row],[hour of cancellation 0 to 23]]&gt;=0,Table1[[#This Row],[hour of cancellation 0 to 23]]&lt;=23)</f>
        <v>1</v>
      </c>
    </row>
    <row r="7320" spans="1:13" x14ac:dyDescent="0.3">
      <c r="A7320" s="1">
        <v>7319</v>
      </c>
      <c r="B7320" s="1">
        <v>3</v>
      </c>
      <c r="C7320" s="2">
        <v>41231.904457215685</v>
      </c>
      <c r="D7320" s="2">
        <v>41235.487500000003</v>
      </c>
      <c r="E7320" s="1">
        <v>24</v>
      </c>
      <c r="F7320" s="2">
        <v>41233.620938803717</v>
      </c>
      <c r="G7320" s="1">
        <v>0</v>
      </c>
      <c r="H7320" s="32">
        <f>IFERROR(HOUR(Table1[[#This Row],[Cancel Date/time]])+MINUTE(Table1[[#This Row],[Cancel Date/time]])/60,"not cancelled")</f>
        <v>14.9</v>
      </c>
      <c r="I7320" s="47">
        <f>IFERROR(ROUND(Table1[[#This Row],[cancellation time decimal]],0),"not cancelled")</f>
        <v>15</v>
      </c>
      <c r="J7320" s="10">
        <f>IFERROR(MOD(Table1[[#This Row],[cancellation hour rounded]],24),"not cancelled")</f>
        <v>15</v>
      </c>
      <c r="K7320" s="32">
        <f>1/Table1[[#This Row],[Duration (Time between doses '[in hours'])]]</f>
        <v>4.1666666666666664E-2</v>
      </c>
      <c r="L7320" s="33">
        <f>Table1[[#This Row],[number doses per hour]]*INDEX(Table2[price per dose],Table1[[#This Row],[Drug ID]])</f>
        <v>0.18133000000000002</v>
      </c>
      <c r="M7320" s="11" t="b">
        <f>AND(Table1[[#This Row],[hour of cancellation 0 to 23]]&gt;=0,Table1[[#This Row],[hour of cancellation 0 to 23]]&lt;=23)</f>
        <v>1</v>
      </c>
    </row>
    <row r="7321" spans="1:13" hidden="1" x14ac:dyDescent="0.3">
      <c r="A7321" s="1">
        <v>7320</v>
      </c>
      <c r="B7321" s="1">
        <v>4</v>
      </c>
      <c r="C7321" s="2">
        <v>41231.886453610576</v>
      </c>
      <c r="D7321" s="2">
        <v>41234.427785259781</v>
      </c>
      <c r="E7321" s="1">
        <v>12</v>
      </c>
      <c r="F7321" s="2" t="s">
        <v>5</v>
      </c>
      <c r="G7321" s="1">
        <v>0</v>
      </c>
      <c r="H7321" s="32" t="str">
        <f>IFERROR(HOUR(Table1[[#This Row],[Cancel Date/time]])+MINUTE(Table1[[#This Row],[Cancel Date/time]])/60,"not cancelled")</f>
        <v>not cancelled</v>
      </c>
      <c r="I7321" s="47" t="str">
        <f>IFERROR(ROUND(Table1[[#This Row],[cancellation time decimal]],0),"not cancelled")</f>
        <v>not cancelled</v>
      </c>
      <c r="J7321" s="10" t="str">
        <f>IFERROR(MOD(Table1[[#This Row],[cancellation hour rounded]],24),"not cancelled")</f>
        <v>not cancelled</v>
      </c>
      <c r="K7321" s="32">
        <f>1/Table1[[#This Row],[Duration (Time between doses '[in hours'])]]</f>
        <v>8.3333333333333329E-2</v>
      </c>
      <c r="L7321" s="33">
        <f>Table1[[#This Row],[number doses per hour]]*INDEX(Table2[price per dose],Table1[[#This Row],[Drug ID]])</f>
        <v>1.448055119047619</v>
      </c>
      <c r="M7321" s="11" t="b">
        <f>AND(Table1[[#This Row],[hour of cancellation 0 to 23]]&gt;=0,Table1[[#This Row],[hour of cancellation 0 to 23]]&lt;=23)</f>
        <v>0</v>
      </c>
    </row>
    <row r="7322" spans="1:13" x14ac:dyDescent="0.3">
      <c r="A7322" s="1">
        <v>7321</v>
      </c>
      <c r="B7322" s="1">
        <v>1</v>
      </c>
      <c r="C7322" s="2">
        <v>41231.947837470594</v>
      </c>
      <c r="D7322" s="2">
        <v>41291.947222222218</v>
      </c>
      <c r="E7322" s="1">
        <v>12</v>
      </c>
      <c r="F7322" s="2">
        <v>41232.740930344502</v>
      </c>
      <c r="G7322" s="1">
        <v>0</v>
      </c>
      <c r="H7322" s="32">
        <f>IFERROR(HOUR(Table1[[#This Row],[Cancel Date/time]])+MINUTE(Table1[[#This Row],[Cancel Date/time]])/60,"not cancelled")</f>
        <v>17.766666666666666</v>
      </c>
      <c r="I7322" s="47">
        <f>IFERROR(ROUND(Table1[[#This Row],[cancellation time decimal]],0),"not cancelled")</f>
        <v>18</v>
      </c>
      <c r="J7322" s="10">
        <f>IFERROR(MOD(Table1[[#This Row],[cancellation hour rounded]],24),"not cancelled")</f>
        <v>18</v>
      </c>
      <c r="K7322" s="32">
        <f>1/Table1[[#This Row],[Duration (Time between doses '[in hours'])]]</f>
        <v>8.3333333333333329E-2</v>
      </c>
      <c r="L7322" s="33">
        <f>Table1[[#This Row],[number doses per hour]]*INDEX(Table2[price per dose],Table1[[#This Row],[Drug ID]])</f>
        <v>0.56619444444444444</v>
      </c>
      <c r="M7322" s="11" t="b">
        <f>AND(Table1[[#This Row],[hour of cancellation 0 to 23]]&gt;=0,Table1[[#This Row],[hour of cancellation 0 to 23]]&lt;=23)</f>
        <v>1</v>
      </c>
    </row>
    <row r="7323" spans="1:13" x14ac:dyDescent="0.3">
      <c r="A7323" s="1">
        <v>7322</v>
      </c>
      <c r="B7323" s="1">
        <v>6</v>
      </c>
      <c r="C7323" s="2">
        <v>41231.919852849802</v>
      </c>
      <c r="D7323" s="2">
        <v>41291.919444444444</v>
      </c>
      <c r="E7323" s="1">
        <v>24</v>
      </c>
      <c r="F7323" s="2">
        <v>41233.701819494228</v>
      </c>
      <c r="G7323" s="1">
        <v>0</v>
      </c>
      <c r="H7323" s="32">
        <f>IFERROR(HOUR(Table1[[#This Row],[Cancel Date/time]])+MINUTE(Table1[[#This Row],[Cancel Date/time]])/60,"not cancelled")</f>
        <v>16.833333333333332</v>
      </c>
      <c r="I7323" s="47">
        <f>IFERROR(ROUND(Table1[[#This Row],[cancellation time decimal]],0),"not cancelled")</f>
        <v>17</v>
      </c>
      <c r="J7323" s="10">
        <f>IFERROR(MOD(Table1[[#This Row],[cancellation hour rounded]],24),"not cancelled")</f>
        <v>17</v>
      </c>
      <c r="K7323" s="32">
        <f>1/Table1[[#This Row],[Duration (Time between doses '[in hours'])]]</f>
        <v>4.1666666666666664E-2</v>
      </c>
      <c r="L7323" s="33">
        <f>Table1[[#This Row],[number doses per hour]]*INDEX(Table2[price per dose],Table1[[#This Row],[Drug ID]])</f>
        <v>0.35218749999999999</v>
      </c>
      <c r="M7323" s="11" t="b">
        <f>AND(Table1[[#This Row],[hour of cancellation 0 to 23]]&gt;=0,Table1[[#This Row],[hour of cancellation 0 to 23]]&lt;=23)</f>
        <v>1</v>
      </c>
    </row>
    <row r="7324" spans="1:13" x14ac:dyDescent="0.3">
      <c r="A7324" s="1">
        <v>7323</v>
      </c>
      <c r="B7324" s="1">
        <v>1</v>
      </c>
      <c r="C7324" s="2">
        <v>41231.924946266896</v>
      </c>
      <c r="D7324" s="2">
        <v>41291.924305555556</v>
      </c>
      <c r="E7324" s="1">
        <v>8</v>
      </c>
      <c r="F7324" s="2">
        <v>41232.766446928392</v>
      </c>
      <c r="G7324" s="1">
        <v>0</v>
      </c>
      <c r="H7324" s="32">
        <f>IFERROR(HOUR(Table1[[#This Row],[Cancel Date/time]])+MINUTE(Table1[[#This Row],[Cancel Date/time]])/60,"not cancelled")</f>
        <v>18.383333333333333</v>
      </c>
      <c r="I7324" s="47">
        <f>IFERROR(ROUND(Table1[[#This Row],[cancellation time decimal]],0),"not cancelled")</f>
        <v>18</v>
      </c>
      <c r="J7324" s="10">
        <f>IFERROR(MOD(Table1[[#This Row],[cancellation hour rounded]],24),"not cancelled")</f>
        <v>18</v>
      </c>
      <c r="K7324" s="32">
        <f>1/Table1[[#This Row],[Duration (Time between doses '[in hours'])]]</f>
        <v>0.125</v>
      </c>
      <c r="L7324" s="33">
        <f>Table1[[#This Row],[number doses per hour]]*INDEX(Table2[price per dose],Table1[[#This Row],[Drug ID]])</f>
        <v>0.84929166666666667</v>
      </c>
      <c r="M7324" s="11" t="b">
        <f>AND(Table1[[#This Row],[hour of cancellation 0 to 23]]&gt;=0,Table1[[#This Row],[hour of cancellation 0 to 23]]&lt;=23)</f>
        <v>1</v>
      </c>
    </row>
    <row r="7325" spans="1:13" hidden="1" x14ac:dyDescent="0.3">
      <c r="A7325" s="1">
        <v>7324</v>
      </c>
      <c r="B7325" s="1">
        <v>7</v>
      </c>
      <c r="C7325" s="2">
        <v>41232.052161829684</v>
      </c>
      <c r="D7325" s="2">
        <v>41234.30154104362</v>
      </c>
      <c r="E7325" s="1">
        <v>24</v>
      </c>
      <c r="F7325" s="2" t="s">
        <v>5</v>
      </c>
      <c r="G7325" s="1">
        <v>0</v>
      </c>
      <c r="H7325" s="32" t="str">
        <f>IFERROR(HOUR(Table1[[#This Row],[Cancel Date/time]])+MINUTE(Table1[[#This Row],[Cancel Date/time]])/60,"not cancelled")</f>
        <v>not cancelled</v>
      </c>
      <c r="I7325" s="47" t="str">
        <f>IFERROR(ROUND(Table1[[#This Row],[cancellation time decimal]],0),"not cancelled")</f>
        <v>not cancelled</v>
      </c>
      <c r="J7325" s="10" t="str">
        <f>IFERROR(MOD(Table1[[#This Row],[cancellation hour rounded]],24),"not cancelled")</f>
        <v>not cancelled</v>
      </c>
      <c r="K7325" s="32">
        <f>1/Table1[[#This Row],[Duration (Time between doses '[in hours'])]]</f>
        <v>4.1666666666666664E-2</v>
      </c>
      <c r="L7325" s="33">
        <f>Table1[[#This Row],[number doses per hour]]*INDEX(Table2[price per dose],Table1[[#This Row],[Drug ID]])</f>
        <v>1.2958049999999997</v>
      </c>
      <c r="M7325" s="11" t="b">
        <f>AND(Table1[[#This Row],[hour of cancellation 0 to 23]]&gt;=0,Table1[[#This Row],[hour of cancellation 0 to 23]]&lt;=23)</f>
        <v>0</v>
      </c>
    </row>
    <row r="7326" spans="1:13" x14ac:dyDescent="0.3">
      <c r="A7326" s="1">
        <v>7325</v>
      </c>
      <c r="B7326" s="1">
        <v>6</v>
      </c>
      <c r="C7326" s="2">
        <v>41232.177004462967</v>
      </c>
      <c r="D7326" s="2">
        <v>41292.176388888889</v>
      </c>
      <c r="E7326" s="1">
        <v>24</v>
      </c>
      <c r="F7326" s="2">
        <v>41234.893288695028</v>
      </c>
      <c r="G7326" s="1">
        <v>0</v>
      </c>
      <c r="H7326" s="32">
        <f>IFERROR(HOUR(Table1[[#This Row],[Cancel Date/time]])+MINUTE(Table1[[#This Row],[Cancel Date/time]])/60,"not cancelled")</f>
        <v>21.433333333333334</v>
      </c>
      <c r="I7326" s="47">
        <f>IFERROR(ROUND(Table1[[#This Row],[cancellation time decimal]],0),"not cancelled")</f>
        <v>21</v>
      </c>
      <c r="J7326" s="10">
        <f>IFERROR(MOD(Table1[[#This Row],[cancellation hour rounded]],24),"not cancelled")</f>
        <v>21</v>
      </c>
      <c r="K7326" s="32">
        <f>1/Table1[[#This Row],[Duration (Time between doses '[in hours'])]]</f>
        <v>4.1666666666666664E-2</v>
      </c>
      <c r="L7326" s="33">
        <f>Table1[[#This Row],[number doses per hour]]*INDEX(Table2[price per dose],Table1[[#This Row],[Drug ID]])</f>
        <v>0.35218749999999999</v>
      </c>
      <c r="M7326" s="11" t="b">
        <f>AND(Table1[[#This Row],[hour of cancellation 0 to 23]]&gt;=0,Table1[[#This Row],[hour of cancellation 0 to 23]]&lt;=23)</f>
        <v>1</v>
      </c>
    </row>
    <row r="7327" spans="1:13" x14ac:dyDescent="0.3">
      <c r="A7327" s="1">
        <v>7326</v>
      </c>
      <c r="B7327" s="1">
        <v>1</v>
      </c>
      <c r="C7327" s="2">
        <v>41232.252541335358</v>
      </c>
      <c r="D7327" s="2">
        <v>41234.835416666669</v>
      </c>
      <c r="E7327" s="1">
        <v>12</v>
      </c>
      <c r="F7327" s="2">
        <v>41233.571620766073</v>
      </c>
      <c r="G7327" s="1">
        <v>0</v>
      </c>
      <c r="H7327" s="32">
        <f>IFERROR(HOUR(Table1[[#This Row],[Cancel Date/time]])+MINUTE(Table1[[#This Row],[Cancel Date/time]])/60,"not cancelled")</f>
        <v>13.716666666666667</v>
      </c>
      <c r="I7327" s="47">
        <f>IFERROR(ROUND(Table1[[#This Row],[cancellation time decimal]],0),"not cancelled")</f>
        <v>14</v>
      </c>
      <c r="J7327" s="10">
        <f>IFERROR(MOD(Table1[[#This Row],[cancellation hour rounded]],24),"not cancelled")</f>
        <v>14</v>
      </c>
      <c r="K7327" s="32">
        <f>1/Table1[[#This Row],[Duration (Time between doses '[in hours'])]]</f>
        <v>8.3333333333333329E-2</v>
      </c>
      <c r="L7327" s="33">
        <f>Table1[[#This Row],[number doses per hour]]*INDEX(Table2[price per dose],Table1[[#This Row],[Drug ID]])</f>
        <v>0.56619444444444444</v>
      </c>
      <c r="M7327" s="11" t="b">
        <f>AND(Table1[[#This Row],[hour of cancellation 0 to 23]]&gt;=0,Table1[[#This Row],[hour of cancellation 0 to 23]]&lt;=23)</f>
        <v>1</v>
      </c>
    </row>
    <row r="7328" spans="1:13" x14ac:dyDescent="0.3">
      <c r="A7328" s="1">
        <v>7327</v>
      </c>
      <c r="B7328" s="1">
        <v>5</v>
      </c>
      <c r="C7328" s="2">
        <v>41232.304938247551</v>
      </c>
      <c r="D7328" s="2">
        <v>41292.304861111108</v>
      </c>
      <c r="E7328" s="1">
        <v>24</v>
      </c>
      <c r="F7328" s="2">
        <v>41235.610642233354</v>
      </c>
      <c r="G7328" s="1">
        <v>0</v>
      </c>
      <c r="H7328" s="32">
        <f>IFERROR(HOUR(Table1[[#This Row],[Cancel Date/time]])+MINUTE(Table1[[#This Row],[Cancel Date/time]])/60,"not cancelled")</f>
        <v>14.65</v>
      </c>
      <c r="I7328" s="47">
        <f>IFERROR(ROUND(Table1[[#This Row],[cancellation time decimal]],0),"not cancelled")</f>
        <v>15</v>
      </c>
      <c r="J7328" s="10">
        <f>IFERROR(MOD(Table1[[#This Row],[cancellation hour rounded]],24),"not cancelled")</f>
        <v>15</v>
      </c>
      <c r="K7328" s="32">
        <f>1/Table1[[#This Row],[Duration (Time between doses '[in hours'])]]</f>
        <v>4.1666666666666664E-2</v>
      </c>
      <c r="L7328" s="33">
        <f>Table1[[#This Row],[number doses per hour]]*INDEX(Table2[price per dose],Table1[[#This Row],[Drug ID]])</f>
        <v>0.2815833333333333</v>
      </c>
      <c r="M7328" s="11" t="b">
        <f>AND(Table1[[#This Row],[hour of cancellation 0 to 23]]&gt;=0,Table1[[#This Row],[hour of cancellation 0 to 23]]&lt;=23)</f>
        <v>1</v>
      </c>
    </row>
    <row r="7329" spans="1:13" x14ac:dyDescent="0.3">
      <c r="A7329" s="1">
        <v>7328</v>
      </c>
      <c r="B7329" s="1">
        <v>11</v>
      </c>
      <c r="C7329" s="2">
        <v>41232.301549074757</v>
      </c>
      <c r="D7329" s="2">
        <v>41292.301388888889</v>
      </c>
      <c r="E7329" s="1">
        <v>1</v>
      </c>
      <c r="F7329" s="2">
        <v>41239.405760501591</v>
      </c>
      <c r="G7329" s="1">
        <v>2</v>
      </c>
      <c r="H7329" s="32">
        <f>IFERROR(HOUR(Table1[[#This Row],[Cancel Date/time]])+MINUTE(Table1[[#This Row],[Cancel Date/time]])/60,"not cancelled")</f>
        <v>9.7333333333333325</v>
      </c>
      <c r="I7329" s="47">
        <f>IFERROR(ROUND(Table1[[#This Row],[cancellation time decimal]],0),"not cancelled")</f>
        <v>10</v>
      </c>
      <c r="J7329" s="10">
        <f>IFERROR(MOD(Table1[[#This Row],[cancellation hour rounded]],24),"not cancelled")</f>
        <v>10</v>
      </c>
      <c r="K7329" s="32">
        <f>1/Table1[[#This Row],[Duration (Time between doses '[in hours'])]]</f>
        <v>1</v>
      </c>
      <c r="L7329" s="33">
        <f>Table1[[#This Row],[number doses per hour]]*INDEX(Table2[price per dose],Table1[[#This Row],[Drug ID]])</f>
        <v>1</v>
      </c>
      <c r="M7329" s="11" t="b">
        <f>AND(Table1[[#This Row],[hour of cancellation 0 to 23]]&gt;=0,Table1[[#This Row],[hour of cancellation 0 to 23]]&lt;=23)</f>
        <v>1</v>
      </c>
    </row>
    <row r="7330" spans="1:13" x14ac:dyDescent="0.3">
      <c r="A7330" s="1">
        <v>7329</v>
      </c>
      <c r="B7330" s="1">
        <v>6</v>
      </c>
      <c r="C7330" s="2">
        <v>41232.346516802158</v>
      </c>
      <c r="D7330" s="2">
        <v>41292.345833333333</v>
      </c>
      <c r="E7330" s="1">
        <v>24</v>
      </c>
      <c r="F7330" s="2">
        <v>41236.392381093778</v>
      </c>
      <c r="G7330" s="1">
        <v>0</v>
      </c>
      <c r="H7330" s="32">
        <f>IFERROR(HOUR(Table1[[#This Row],[Cancel Date/time]])+MINUTE(Table1[[#This Row],[Cancel Date/time]])/60,"not cancelled")</f>
        <v>9.4166666666666661</v>
      </c>
      <c r="I7330" s="47">
        <f>IFERROR(ROUND(Table1[[#This Row],[cancellation time decimal]],0),"not cancelled")</f>
        <v>9</v>
      </c>
      <c r="J7330" s="10">
        <f>IFERROR(MOD(Table1[[#This Row],[cancellation hour rounded]],24),"not cancelled")</f>
        <v>9</v>
      </c>
      <c r="K7330" s="32">
        <f>1/Table1[[#This Row],[Duration (Time between doses '[in hours'])]]</f>
        <v>4.1666666666666664E-2</v>
      </c>
      <c r="L7330" s="33">
        <f>Table1[[#This Row],[number doses per hour]]*INDEX(Table2[price per dose],Table1[[#This Row],[Drug ID]])</f>
        <v>0.35218749999999999</v>
      </c>
      <c r="M7330" s="11" t="b">
        <f>AND(Table1[[#This Row],[hour of cancellation 0 to 23]]&gt;=0,Table1[[#This Row],[hour of cancellation 0 to 23]]&lt;=23)</f>
        <v>1</v>
      </c>
    </row>
    <row r="7331" spans="1:13" x14ac:dyDescent="0.3">
      <c r="A7331" s="1">
        <v>7330</v>
      </c>
      <c r="B7331" s="1">
        <v>6</v>
      </c>
      <c r="C7331" s="2">
        <v>41232.385100628861</v>
      </c>
      <c r="D7331" s="2">
        <v>41292.384722222225</v>
      </c>
      <c r="E7331" s="1">
        <v>24</v>
      </c>
      <c r="F7331" s="2">
        <v>41235.408102439505</v>
      </c>
      <c r="G7331" s="1">
        <v>0</v>
      </c>
      <c r="H7331" s="32">
        <f>IFERROR(HOUR(Table1[[#This Row],[Cancel Date/time]])+MINUTE(Table1[[#This Row],[Cancel Date/time]])/60,"not cancelled")</f>
        <v>9.7833333333333332</v>
      </c>
      <c r="I7331" s="47">
        <f>IFERROR(ROUND(Table1[[#This Row],[cancellation time decimal]],0),"not cancelled")</f>
        <v>10</v>
      </c>
      <c r="J7331" s="10">
        <f>IFERROR(MOD(Table1[[#This Row],[cancellation hour rounded]],24),"not cancelled")</f>
        <v>10</v>
      </c>
      <c r="K7331" s="32">
        <f>1/Table1[[#This Row],[Duration (Time between doses '[in hours'])]]</f>
        <v>4.1666666666666664E-2</v>
      </c>
      <c r="L7331" s="33">
        <f>Table1[[#This Row],[number doses per hour]]*INDEX(Table2[price per dose],Table1[[#This Row],[Drug ID]])</f>
        <v>0.35218749999999999</v>
      </c>
      <c r="M7331" s="11" t="b">
        <f>AND(Table1[[#This Row],[hour of cancellation 0 to 23]]&gt;=0,Table1[[#This Row],[hour of cancellation 0 to 23]]&lt;=23)</f>
        <v>1</v>
      </c>
    </row>
    <row r="7332" spans="1:13" x14ac:dyDescent="0.3">
      <c r="A7332" s="1">
        <v>7331</v>
      </c>
      <c r="B7332" s="1">
        <v>1</v>
      </c>
      <c r="C7332" s="2">
        <v>41232.386456314096</v>
      </c>
      <c r="D7332" s="2">
        <v>41292.386111111111</v>
      </c>
      <c r="E7332" s="1">
        <v>8</v>
      </c>
      <c r="F7332" s="2">
        <v>41232.514841263568</v>
      </c>
      <c r="G7332" s="1">
        <v>0</v>
      </c>
      <c r="H7332" s="32">
        <f>IFERROR(HOUR(Table1[[#This Row],[Cancel Date/time]])+MINUTE(Table1[[#This Row],[Cancel Date/time]])/60,"not cancelled")</f>
        <v>12.35</v>
      </c>
      <c r="I7332" s="47">
        <f>IFERROR(ROUND(Table1[[#This Row],[cancellation time decimal]],0),"not cancelled")</f>
        <v>12</v>
      </c>
      <c r="J7332" s="10">
        <f>IFERROR(MOD(Table1[[#This Row],[cancellation hour rounded]],24),"not cancelled")</f>
        <v>12</v>
      </c>
      <c r="K7332" s="32">
        <f>1/Table1[[#This Row],[Duration (Time between doses '[in hours'])]]</f>
        <v>0.125</v>
      </c>
      <c r="L7332" s="33">
        <f>Table1[[#This Row],[number doses per hour]]*INDEX(Table2[price per dose],Table1[[#This Row],[Drug ID]])</f>
        <v>0.84929166666666667</v>
      </c>
      <c r="M7332" s="11" t="b">
        <f>AND(Table1[[#This Row],[hour of cancellation 0 to 23]]&gt;=0,Table1[[#This Row],[hour of cancellation 0 to 23]]&lt;=23)</f>
        <v>1</v>
      </c>
    </row>
    <row r="7333" spans="1:13" hidden="1" x14ac:dyDescent="0.3">
      <c r="A7333" s="1">
        <v>7332</v>
      </c>
      <c r="B7333" s="1">
        <v>1</v>
      </c>
      <c r="C7333" s="2">
        <v>41232.390205104595</v>
      </c>
      <c r="D7333" s="2">
        <v>41235.223215309154</v>
      </c>
      <c r="E7333" s="1">
        <v>8</v>
      </c>
      <c r="F7333" s="2" t="s">
        <v>5</v>
      </c>
      <c r="G7333" s="1">
        <v>0</v>
      </c>
      <c r="H7333" s="32" t="str">
        <f>IFERROR(HOUR(Table1[[#This Row],[Cancel Date/time]])+MINUTE(Table1[[#This Row],[Cancel Date/time]])/60,"not cancelled")</f>
        <v>not cancelled</v>
      </c>
      <c r="I7333" s="47" t="str">
        <f>IFERROR(ROUND(Table1[[#This Row],[cancellation time decimal]],0),"not cancelled")</f>
        <v>not cancelled</v>
      </c>
      <c r="J7333" s="10" t="str">
        <f>IFERROR(MOD(Table1[[#This Row],[cancellation hour rounded]],24),"not cancelled")</f>
        <v>not cancelled</v>
      </c>
      <c r="K7333" s="32">
        <f>1/Table1[[#This Row],[Duration (Time between doses '[in hours'])]]</f>
        <v>0.125</v>
      </c>
      <c r="L7333" s="33">
        <f>Table1[[#This Row],[number doses per hour]]*INDEX(Table2[price per dose],Table1[[#This Row],[Drug ID]])</f>
        <v>0.84929166666666667</v>
      </c>
      <c r="M7333" s="11" t="b">
        <f>AND(Table1[[#This Row],[hour of cancellation 0 to 23]]&gt;=0,Table1[[#This Row],[hour of cancellation 0 to 23]]&lt;=23)</f>
        <v>0</v>
      </c>
    </row>
    <row r="7334" spans="1:13" x14ac:dyDescent="0.3">
      <c r="A7334" s="1">
        <v>7333</v>
      </c>
      <c r="B7334" s="1">
        <v>3</v>
      </c>
      <c r="C7334" s="2">
        <v>41232.413093313495</v>
      </c>
      <c r="D7334" s="2">
        <v>41292.412499999999</v>
      </c>
      <c r="E7334" s="1">
        <v>24</v>
      </c>
      <c r="F7334" s="2">
        <v>41233.519529428326</v>
      </c>
      <c r="G7334" s="1">
        <v>0</v>
      </c>
      <c r="H7334" s="32">
        <f>IFERROR(HOUR(Table1[[#This Row],[Cancel Date/time]])+MINUTE(Table1[[#This Row],[Cancel Date/time]])/60,"not cancelled")</f>
        <v>12.466666666666667</v>
      </c>
      <c r="I7334" s="47">
        <f>IFERROR(ROUND(Table1[[#This Row],[cancellation time decimal]],0),"not cancelled")</f>
        <v>12</v>
      </c>
      <c r="J7334" s="10">
        <f>IFERROR(MOD(Table1[[#This Row],[cancellation hour rounded]],24),"not cancelled")</f>
        <v>12</v>
      </c>
      <c r="K7334" s="32">
        <f>1/Table1[[#This Row],[Duration (Time between doses '[in hours'])]]</f>
        <v>4.1666666666666664E-2</v>
      </c>
      <c r="L7334" s="33">
        <f>Table1[[#This Row],[number doses per hour]]*INDEX(Table2[price per dose],Table1[[#This Row],[Drug ID]])</f>
        <v>0.18133000000000002</v>
      </c>
      <c r="M7334" s="11" t="b">
        <f>AND(Table1[[#This Row],[hour of cancellation 0 to 23]]&gt;=0,Table1[[#This Row],[hour of cancellation 0 to 23]]&lt;=23)</f>
        <v>1</v>
      </c>
    </row>
    <row r="7335" spans="1:13" x14ac:dyDescent="0.3">
      <c r="A7335" s="1">
        <v>7334</v>
      </c>
      <c r="B7335" s="1">
        <v>6</v>
      </c>
      <c r="C7335" s="2">
        <v>41232.38052562478</v>
      </c>
      <c r="D7335" s="2">
        <v>41292.379861111112</v>
      </c>
      <c r="E7335" s="1">
        <v>24</v>
      </c>
      <c r="F7335" s="2">
        <v>41235.865535793571</v>
      </c>
      <c r="G7335" s="1">
        <v>0</v>
      </c>
      <c r="H7335" s="32">
        <f>IFERROR(HOUR(Table1[[#This Row],[Cancel Date/time]])+MINUTE(Table1[[#This Row],[Cancel Date/time]])/60,"not cancelled")</f>
        <v>20.766666666666666</v>
      </c>
      <c r="I7335" s="47">
        <f>IFERROR(ROUND(Table1[[#This Row],[cancellation time decimal]],0),"not cancelled")</f>
        <v>21</v>
      </c>
      <c r="J7335" s="10">
        <f>IFERROR(MOD(Table1[[#This Row],[cancellation hour rounded]],24),"not cancelled")</f>
        <v>21</v>
      </c>
      <c r="K7335" s="32">
        <f>1/Table1[[#This Row],[Duration (Time between doses '[in hours'])]]</f>
        <v>4.1666666666666664E-2</v>
      </c>
      <c r="L7335" s="33">
        <f>Table1[[#This Row],[number doses per hour]]*INDEX(Table2[price per dose],Table1[[#This Row],[Drug ID]])</f>
        <v>0.35218749999999999</v>
      </c>
      <c r="M7335" s="11" t="b">
        <f>AND(Table1[[#This Row],[hour of cancellation 0 to 23]]&gt;=0,Table1[[#This Row],[hour of cancellation 0 to 23]]&lt;=23)</f>
        <v>1</v>
      </c>
    </row>
    <row r="7336" spans="1:13" x14ac:dyDescent="0.3">
      <c r="A7336" s="1">
        <v>7335</v>
      </c>
      <c r="B7336" s="1">
        <v>7</v>
      </c>
      <c r="C7336" s="2">
        <v>41232.456189981654</v>
      </c>
      <c r="D7336" s="2">
        <v>41292.455555555556</v>
      </c>
      <c r="E7336" s="1">
        <v>24</v>
      </c>
      <c r="F7336" s="2">
        <v>41245.696515087526</v>
      </c>
      <c r="G7336" s="1">
        <v>0</v>
      </c>
      <c r="H7336" s="32">
        <f>IFERROR(HOUR(Table1[[#This Row],[Cancel Date/time]])+MINUTE(Table1[[#This Row],[Cancel Date/time]])/60,"not cancelled")</f>
        <v>16.7</v>
      </c>
      <c r="I7336" s="47">
        <f>IFERROR(ROUND(Table1[[#This Row],[cancellation time decimal]],0),"not cancelled")</f>
        <v>17</v>
      </c>
      <c r="J7336" s="10">
        <f>IFERROR(MOD(Table1[[#This Row],[cancellation hour rounded]],24),"not cancelled")</f>
        <v>17</v>
      </c>
      <c r="K7336" s="32">
        <f>1/Table1[[#This Row],[Duration (Time between doses '[in hours'])]]</f>
        <v>4.1666666666666664E-2</v>
      </c>
      <c r="L7336" s="33">
        <f>Table1[[#This Row],[number doses per hour]]*INDEX(Table2[price per dose],Table1[[#This Row],[Drug ID]])</f>
        <v>1.2958049999999997</v>
      </c>
      <c r="M7336" s="11" t="b">
        <f>AND(Table1[[#This Row],[hour of cancellation 0 to 23]]&gt;=0,Table1[[#This Row],[hour of cancellation 0 to 23]]&lt;=23)</f>
        <v>1</v>
      </c>
    </row>
    <row r="7337" spans="1:13" x14ac:dyDescent="0.3">
      <c r="A7337" s="1">
        <v>7336</v>
      </c>
      <c r="B7337" s="1">
        <v>5</v>
      </c>
      <c r="C7337" s="2">
        <v>41232.48935287301</v>
      </c>
      <c r="D7337" s="2">
        <v>41292.488888888889</v>
      </c>
      <c r="E7337" s="1">
        <v>24</v>
      </c>
      <c r="F7337" s="2">
        <v>41236.434135862604</v>
      </c>
      <c r="G7337" s="1">
        <v>0</v>
      </c>
      <c r="H7337" s="32">
        <f>IFERROR(HOUR(Table1[[#This Row],[Cancel Date/time]])+MINUTE(Table1[[#This Row],[Cancel Date/time]])/60,"not cancelled")</f>
        <v>10.416666666666666</v>
      </c>
      <c r="I7337" s="47">
        <f>IFERROR(ROUND(Table1[[#This Row],[cancellation time decimal]],0),"not cancelled")</f>
        <v>10</v>
      </c>
      <c r="J7337" s="10">
        <f>IFERROR(MOD(Table1[[#This Row],[cancellation hour rounded]],24),"not cancelled")</f>
        <v>10</v>
      </c>
      <c r="K7337" s="32">
        <f>1/Table1[[#This Row],[Duration (Time between doses '[in hours'])]]</f>
        <v>4.1666666666666664E-2</v>
      </c>
      <c r="L7337" s="33">
        <f>Table1[[#This Row],[number doses per hour]]*INDEX(Table2[price per dose],Table1[[#This Row],[Drug ID]])</f>
        <v>0.2815833333333333</v>
      </c>
      <c r="M7337" s="11" t="b">
        <f>AND(Table1[[#This Row],[hour of cancellation 0 to 23]]&gt;=0,Table1[[#This Row],[hour of cancellation 0 to 23]]&lt;=23)</f>
        <v>1</v>
      </c>
    </row>
    <row r="7338" spans="1:13" x14ac:dyDescent="0.3">
      <c r="A7338" s="1">
        <v>7337</v>
      </c>
      <c r="B7338" s="1">
        <v>6</v>
      </c>
      <c r="C7338" s="2">
        <v>41232.487725176317</v>
      </c>
      <c r="D7338" s="2">
        <v>41292.487500000003</v>
      </c>
      <c r="E7338" s="1">
        <v>24</v>
      </c>
      <c r="F7338" s="2">
        <v>41238.566328287496</v>
      </c>
      <c r="G7338" s="1">
        <v>0</v>
      </c>
      <c r="H7338" s="32">
        <f>IFERROR(HOUR(Table1[[#This Row],[Cancel Date/time]])+MINUTE(Table1[[#This Row],[Cancel Date/time]])/60,"not cancelled")</f>
        <v>13.583333333333334</v>
      </c>
      <c r="I7338" s="47">
        <f>IFERROR(ROUND(Table1[[#This Row],[cancellation time decimal]],0),"not cancelled")</f>
        <v>14</v>
      </c>
      <c r="J7338" s="10">
        <f>IFERROR(MOD(Table1[[#This Row],[cancellation hour rounded]],24),"not cancelled")</f>
        <v>14</v>
      </c>
      <c r="K7338" s="32">
        <f>1/Table1[[#This Row],[Duration (Time between doses '[in hours'])]]</f>
        <v>4.1666666666666664E-2</v>
      </c>
      <c r="L7338" s="33">
        <f>Table1[[#This Row],[number doses per hour]]*INDEX(Table2[price per dose],Table1[[#This Row],[Drug ID]])</f>
        <v>0.35218749999999999</v>
      </c>
      <c r="M7338" s="11" t="b">
        <f>AND(Table1[[#This Row],[hour of cancellation 0 to 23]]&gt;=0,Table1[[#This Row],[hour of cancellation 0 to 23]]&lt;=23)</f>
        <v>1</v>
      </c>
    </row>
    <row r="7339" spans="1:13" x14ac:dyDescent="0.3">
      <c r="A7339" s="1">
        <v>7338</v>
      </c>
      <c r="B7339" s="1">
        <v>1</v>
      </c>
      <c r="C7339" s="2">
        <v>41232.469500901316</v>
      </c>
      <c r="D7339" s="2">
        <v>41292.469444444447</v>
      </c>
      <c r="E7339" s="1">
        <v>12</v>
      </c>
      <c r="F7339" s="2">
        <v>41233.426619181955</v>
      </c>
      <c r="G7339" s="1">
        <v>0</v>
      </c>
      <c r="H7339" s="32">
        <f>IFERROR(HOUR(Table1[[#This Row],[Cancel Date/time]])+MINUTE(Table1[[#This Row],[Cancel Date/time]])/60,"not cancelled")</f>
        <v>10.233333333333333</v>
      </c>
      <c r="I7339" s="47">
        <f>IFERROR(ROUND(Table1[[#This Row],[cancellation time decimal]],0),"not cancelled")</f>
        <v>10</v>
      </c>
      <c r="J7339" s="10">
        <f>IFERROR(MOD(Table1[[#This Row],[cancellation hour rounded]],24),"not cancelled")</f>
        <v>10</v>
      </c>
      <c r="K7339" s="32">
        <f>1/Table1[[#This Row],[Duration (Time between doses '[in hours'])]]</f>
        <v>8.3333333333333329E-2</v>
      </c>
      <c r="L7339" s="33">
        <f>Table1[[#This Row],[number doses per hour]]*INDEX(Table2[price per dose],Table1[[#This Row],[Drug ID]])</f>
        <v>0.56619444444444444</v>
      </c>
      <c r="M7339" s="11" t="b">
        <f>AND(Table1[[#This Row],[hour of cancellation 0 to 23]]&gt;=0,Table1[[#This Row],[hour of cancellation 0 to 23]]&lt;=23)</f>
        <v>1</v>
      </c>
    </row>
    <row r="7340" spans="1:13" x14ac:dyDescent="0.3">
      <c r="A7340" s="1">
        <v>7339</v>
      </c>
      <c r="B7340" s="1">
        <v>1</v>
      </c>
      <c r="C7340" s="2">
        <v>41232.46206703574</v>
      </c>
      <c r="D7340" s="2">
        <v>41292.461805555555</v>
      </c>
      <c r="E7340" s="1">
        <v>8</v>
      </c>
      <c r="F7340" s="2">
        <v>41233.193026568792</v>
      </c>
      <c r="G7340" s="1">
        <v>0</v>
      </c>
      <c r="H7340" s="32">
        <f>IFERROR(HOUR(Table1[[#This Row],[Cancel Date/time]])+MINUTE(Table1[[#This Row],[Cancel Date/time]])/60,"not cancelled")</f>
        <v>4.6166666666666671</v>
      </c>
      <c r="I7340" s="47">
        <f>IFERROR(ROUND(Table1[[#This Row],[cancellation time decimal]],0),"not cancelled")</f>
        <v>5</v>
      </c>
      <c r="J7340" s="10">
        <f>IFERROR(MOD(Table1[[#This Row],[cancellation hour rounded]],24),"not cancelled")</f>
        <v>5</v>
      </c>
      <c r="K7340" s="32">
        <f>1/Table1[[#This Row],[Duration (Time between doses '[in hours'])]]</f>
        <v>0.125</v>
      </c>
      <c r="L7340" s="33">
        <f>Table1[[#This Row],[number doses per hour]]*INDEX(Table2[price per dose],Table1[[#This Row],[Drug ID]])</f>
        <v>0.84929166666666667</v>
      </c>
      <c r="M7340" s="11" t="b">
        <f>AND(Table1[[#This Row],[hour of cancellation 0 to 23]]&gt;=0,Table1[[#This Row],[hour of cancellation 0 to 23]]&lt;=23)</f>
        <v>1</v>
      </c>
    </row>
    <row r="7341" spans="1:13" x14ac:dyDescent="0.3">
      <c r="A7341" s="1">
        <v>7340</v>
      </c>
      <c r="B7341" s="1">
        <v>3</v>
      </c>
      <c r="C7341" s="2">
        <v>41232.500821760266</v>
      </c>
      <c r="D7341" s="2">
        <v>41292.500694444447</v>
      </c>
      <c r="E7341" s="1">
        <v>24</v>
      </c>
      <c r="F7341" s="2">
        <v>41234.484161949302</v>
      </c>
      <c r="G7341" s="1">
        <v>0</v>
      </c>
      <c r="H7341" s="32">
        <f>IFERROR(HOUR(Table1[[#This Row],[Cancel Date/time]])+MINUTE(Table1[[#This Row],[Cancel Date/time]])/60,"not cancelled")</f>
        <v>11.616666666666667</v>
      </c>
      <c r="I7341" s="47">
        <f>IFERROR(ROUND(Table1[[#This Row],[cancellation time decimal]],0),"not cancelled")</f>
        <v>12</v>
      </c>
      <c r="J7341" s="10">
        <f>IFERROR(MOD(Table1[[#This Row],[cancellation hour rounded]],24),"not cancelled")</f>
        <v>12</v>
      </c>
      <c r="K7341" s="32">
        <f>1/Table1[[#This Row],[Duration (Time between doses '[in hours'])]]</f>
        <v>4.1666666666666664E-2</v>
      </c>
      <c r="L7341" s="33">
        <f>Table1[[#This Row],[number doses per hour]]*INDEX(Table2[price per dose],Table1[[#This Row],[Drug ID]])</f>
        <v>0.18133000000000002</v>
      </c>
      <c r="M7341" s="11" t="b">
        <f>AND(Table1[[#This Row],[hour of cancellation 0 to 23]]&gt;=0,Table1[[#This Row],[hour of cancellation 0 to 23]]&lt;=23)</f>
        <v>1</v>
      </c>
    </row>
    <row r="7342" spans="1:13" x14ac:dyDescent="0.3">
      <c r="A7342" s="1">
        <v>7341</v>
      </c>
      <c r="B7342" s="1">
        <v>1</v>
      </c>
      <c r="C7342" s="2">
        <v>41232.509804954512</v>
      </c>
      <c r="D7342" s="2">
        <v>41292.509722222225</v>
      </c>
      <c r="E7342" s="1">
        <v>12</v>
      </c>
      <c r="F7342" s="2">
        <v>41233.501229460009</v>
      </c>
      <c r="G7342" s="1">
        <v>0</v>
      </c>
      <c r="H7342" s="32">
        <f>IFERROR(HOUR(Table1[[#This Row],[Cancel Date/time]])+MINUTE(Table1[[#This Row],[Cancel Date/time]])/60,"not cancelled")</f>
        <v>12.016666666666667</v>
      </c>
      <c r="I7342" s="47">
        <f>IFERROR(ROUND(Table1[[#This Row],[cancellation time decimal]],0),"not cancelled")</f>
        <v>12</v>
      </c>
      <c r="J7342" s="10">
        <f>IFERROR(MOD(Table1[[#This Row],[cancellation hour rounded]],24),"not cancelled")</f>
        <v>12</v>
      </c>
      <c r="K7342" s="32">
        <f>1/Table1[[#This Row],[Duration (Time between doses '[in hours'])]]</f>
        <v>8.3333333333333329E-2</v>
      </c>
      <c r="L7342" s="33">
        <f>Table1[[#This Row],[number doses per hour]]*INDEX(Table2[price per dose],Table1[[#This Row],[Drug ID]])</f>
        <v>0.56619444444444444</v>
      </c>
      <c r="M7342" s="11" t="b">
        <f>AND(Table1[[#This Row],[hour of cancellation 0 to 23]]&gt;=0,Table1[[#This Row],[hour of cancellation 0 to 23]]&lt;=23)</f>
        <v>1</v>
      </c>
    </row>
    <row r="7343" spans="1:13" x14ac:dyDescent="0.3">
      <c r="A7343" s="1">
        <v>7342</v>
      </c>
      <c r="B7343" s="1">
        <v>2</v>
      </c>
      <c r="C7343" s="2">
        <v>41232.548532603352</v>
      </c>
      <c r="D7343" s="2">
        <v>41292.547916666663</v>
      </c>
      <c r="E7343" s="1">
        <v>10</v>
      </c>
      <c r="F7343" s="2">
        <v>41233.439699420982</v>
      </c>
      <c r="G7343" s="1">
        <v>0</v>
      </c>
      <c r="H7343" s="32">
        <f>IFERROR(HOUR(Table1[[#This Row],[Cancel Date/time]])+MINUTE(Table1[[#This Row],[Cancel Date/time]])/60,"not cancelled")</f>
        <v>10.55</v>
      </c>
      <c r="I7343" s="47">
        <f>IFERROR(ROUND(Table1[[#This Row],[cancellation time decimal]],0),"not cancelled")</f>
        <v>11</v>
      </c>
      <c r="J7343" s="10">
        <f>IFERROR(MOD(Table1[[#This Row],[cancellation hour rounded]],24),"not cancelled")</f>
        <v>11</v>
      </c>
      <c r="K7343" s="32">
        <f>1/Table1[[#This Row],[Duration (Time between doses '[in hours'])]]</f>
        <v>0.1</v>
      </c>
      <c r="L7343" s="33">
        <f>Table1[[#This Row],[number doses per hour]]*INDEX(Table2[price per dose],Table1[[#This Row],[Drug ID]])</f>
        <v>0.84959999999999969</v>
      </c>
      <c r="M7343" s="11" t="b">
        <f>AND(Table1[[#This Row],[hour of cancellation 0 to 23]]&gt;=0,Table1[[#This Row],[hour of cancellation 0 to 23]]&lt;=23)</f>
        <v>1</v>
      </c>
    </row>
    <row r="7344" spans="1:13" x14ac:dyDescent="0.3">
      <c r="A7344" s="1">
        <v>7343</v>
      </c>
      <c r="B7344" s="1">
        <v>2</v>
      </c>
      <c r="C7344" s="2">
        <v>41232.600341334692</v>
      </c>
      <c r="D7344" s="2">
        <v>41292.600000000006</v>
      </c>
      <c r="E7344" s="1">
        <v>10</v>
      </c>
      <c r="F7344" s="2">
        <v>41234.487752519235</v>
      </c>
      <c r="G7344" s="1">
        <v>0</v>
      </c>
      <c r="H7344" s="32">
        <f>IFERROR(HOUR(Table1[[#This Row],[Cancel Date/time]])+MINUTE(Table1[[#This Row],[Cancel Date/time]])/60,"not cancelled")</f>
        <v>11.7</v>
      </c>
      <c r="I7344" s="47">
        <f>IFERROR(ROUND(Table1[[#This Row],[cancellation time decimal]],0),"not cancelled")</f>
        <v>12</v>
      </c>
      <c r="J7344" s="10">
        <f>IFERROR(MOD(Table1[[#This Row],[cancellation hour rounded]],24),"not cancelled")</f>
        <v>12</v>
      </c>
      <c r="K7344" s="32">
        <f>1/Table1[[#This Row],[Duration (Time between doses '[in hours'])]]</f>
        <v>0.1</v>
      </c>
      <c r="L7344" s="33">
        <f>Table1[[#This Row],[number doses per hour]]*INDEX(Table2[price per dose],Table1[[#This Row],[Drug ID]])</f>
        <v>0.84959999999999969</v>
      </c>
      <c r="M7344" s="11" t="b">
        <f>AND(Table1[[#This Row],[hour of cancellation 0 to 23]]&gt;=0,Table1[[#This Row],[hour of cancellation 0 to 23]]&lt;=23)</f>
        <v>1</v>
      </c>
    </row>
    <row r="7345" spans="1:13" x14ac:dyDescent="0.3">
      <c r="A7345" s="1">
        <v>7344</v>
      </c>
      <c r="B7345" s="1">
        <v>4</v>
      </c>
      <c r="C7345" s="2">
        <v>41232.661282312067</v>
      </c>
      <c r="D7345" s="2">
        <v>41292.661111111112</v>
      </c>
      <c r="E7345" s="1">
        <v>12</v>
      </c>
      <c r="F7345" s="2">
        <v>41235.613460086999</v>
      </c>
      <c r="G7345" s="1">
        <v>0</v>
      </c>
      <c r="H7345" s="32">
        <f>IFERROR(HOUR(Table1[[#This Row],[Cancel Date/time]])+MINUTE(Table1[[#This Row],[Cancel Date/time]])/60,"not cancelled")</f>
        <v>14.716666666666667</v>
      </c>
      <c r="I7345" s="47">
        <f>IFERROR(ROUND(Table1[[#This Row],[cancellation time decimal]],0),"not cancelled")</f>
        <v>15</v>
      </c>
      <c r="J7345" s="10">
        <f>IFERROR(MOD(Table1[[#This Row],[cancellation hour rounded]],24),"not cancelled")</f>
        <v>15</v>
      </c>
      <c r="K7345" s="32">
        <f>1/Table1[[#This Row],[Duration (Time between doses '[in hours'])]]</f>
        <v>8.3333333333333329E-2</v>
      </c>
      <c r="L7345" s="33">
        <f>Table1[[#This Row],[number doses per hour]]*INDEX(Table2[price per dose],Table1[[#This Row],[Drug ID]])</f>
        <v>1.448055119047619</v>
      </c>
      <c r="M7345" s="11" t="b">
        <f>AND(Table1[[#This Row],[hour of cancellation 0 to 23]]&gt;=0,Table1[[#This Row],[hour of cancellation 0 to 23]]&lt;=23)</f>
        <v>1</v>
      </c>
    </row>
    <row r="7346" spans="1:13" x14ac:dyDescent="0.3">
      <c r="A7346" s="1">
        <v>7345</v>
      </c>
      <c r="B7346" s="1">
        <v>1</v>
      </c>
      <c r="C7346" s="2">
        <v>41232.626155210339</v>
      </c>
      <c r="D7346" s="2">
        <v>41237.500694444447</v>
      </c>
      <c r="E7346" s="1">
        <v>12</v>
      </c>
      <c r="F7346" s="2">
        <v>41233.304670077872</v>
      </c>
      <c r="G7346" s="1">
        <v>0</v>
      </c>
      <c r="H7346" s="32">
        <f>IFERROR(HOUR(Table1[[#This Row],[Cancel Date/time]])+MINUTE(Table1[[#This Row],[Cancel Date/time]])/60,"not cancelled")</f>
        <v>7.3</v>
      </c>
      <c r="I7346" s="47">
        <f>IFERROR(ROUND(Table1[[#This Row],[cancellation time decimal]],0),"not cancelled")</f>
        <v>7</v>
      </c>
      <c r="J7346" s="10">
        <f>IFERROR(MOD(Table1[[#This Row],[cancellation hour rounded]],24),"not cancelled")</f>
        <v>7</v>
      </c>
      <c r="K7346" s="32">
        <f>1/Table1[[#This Row],[Duration (Time between doses '[in hours'])]]</f>
        <v>8.3333333333333329E-2</v>
      </c>
      <c r="L7346" s="33">
        <f>Table1[[#This Row],[number doses per hour]]*INDEX(Table2[price per dose],Table1[[#This Row],[Drug ID]])</f>
        <v>0.56619444444444444</v>
      </c>
      <c r="M7346" s="11" t="b">
        <f>AND(Table1[[#This Row],[hour of cancellation 0 to 23]]&gt;=0,Table1[[#This Row],[hour of cancellation 0 to 23]]&lt;=23)</f>
        <v>1</v>
      </c>
    </row>
    <row r="7347" spans="1:13" x14ac:dyDescent="0.3">
      <c r="A7347" s="1">
        <v>7346</v>
      </c>
      <c r="B7347" s="1">
        <v>3</v>
      </c>
      <c r="C7347" s="2">
        <v>41232.69745040722</v>
      </c>
      <c r="D7347" s="2">
        <v>41292.697222222218</v>
      </c>
      <c r="E7347" s="1">
        <v>24</v>
      </c>
      <c r="F7347" s="2">
        <v>41235.387637057385</v>
      </c>
      <c r="G7347" s="1">
        <v>0</v>
      </c>
      <c r="H7347" s="32">
        <f>IFERROR(HOUR(Table1[[#This Row],[Cancel Date/time]])+MINUTE(Table1[[#This Row],[Cancel Date/time]])/60,"not cancelled")</f>
        <v>9.3000000000000007</v>
      </c>
      <c r="I7347" s="47">
        <f>IFERROR(ROUND(Table1[[#This Row],[cancellation time decimal]],0),"not cancelled")</f>
        <v>9</v>
      </c>
      <c r="J7347" s="10">
        <f>IFERROR(MOD(Table1[[#This Row],[cancellation hour rounded]],24),"not cancelled")</f>
        <v>9</v>
      </c>
      <c r="K7347" s="32">
        <f>1/Table1[[#This Row],[Duration (Time between doses '[in hours'])]]</f>
        <v>4.1666666666666664E-2</v>
      </c>
      <c r="L7347" s="33">
        <f>Table1[[#This Row],[number doses per hour]]*INDEX(Table2[price per dose],Table1[[#This Row],[Drug ID]])</f>
        <v>0.18133000000000002</v>
      </c>
      <c r="M7347" s="11" t="b">
        <f>AND(Table1[[#This Row],[hour of cancellation 0 to 23]]&gt;=0,Table1[[#This Row],[hour of cancellation 0 to 23]]&lt;=23)</f>
        <v>1</v>
      </c>
    </row>
    <row r="7348" spans="1:13" x14ac:dyDescent="0.3">
      <c r="A7348" s="1">
        <v>7347</v>
      </c>
      <c r="B7348" s="1">
        <v>2</v>
      </c>
      <c r="C7348" s="2">
        <v>41232.777533278721</v>
      </c>
      <c r="D7348" s="2">
        <v>41292.777083333334</v>
      </c>
      <c r="E7348" s="1">
        <v>10</v>
      </c>
      <c r="F7348" s="2">
        <v>41233.641068524688</v>
      </c>
      <c r="G7348" s="1">
        <v>0</v>
      </c>
      <c r="H7348" s="32">
        <f>IFERROR(HOUR(Table1[[#This Row],[Cancel Date/time]])+MINUTE(Table1[[#This Row],[Cancel Date/time]])/60,"not cancelled")</f>
        <v>15.383333333333333</v>
      </c>
      <c r="I7348" s="47">
        <f>IFERROR(ROUND(Table1[[#This Row],[cancellation time decimal]],0),"not cancelled")</f>
        <v>15</v>
      </c>
      <c r="J7348" s="10">
        <f>IFERROR(MOD(Table1[[#This Row],[cancellation hour rounded]],24),"not cancelled")</f>
        <v>15</v>
      </c>
      <c r="K7348" s="32">
        <f>1/Table1[[#This Row],[Duration (Time between doses '[in hours'])]]</f>
        <v>0.1</v>
      </c>
      <c r="L7348" s="33">
        <f>Table1[[#This Row],[number doses per hour]]*INDEX(Table2[price per dose],Table1[[#This Row],[Drug ID]])</f>
        <v>0.84959999999999969</v>
      </c>
      <c r="M7348" s="11" t="b">
        <f>AND(Table1[[#This Row],[hour of cancellation 0 to 23]]&gt;=0,Table1[[#This Row],[hour of cancellation 0 to 23]]&lt;=23)</f>
        <v>1</v>
      </c>
    </row>
    <row r="7349" spans="1:13" x14ac:dyDescent="0.3">
      <c r="A7349" s="1">
        <v>7348</v>
      </c>
      <c r="B7349" s="1">
        <v>1</v>
      </c>
      <c r="C7349" s="2">
        <v>41232.823014504989</v>
      </c>
      <c r="D7349" s="2">
        <v>41292.822916666664</v>
      </c>
      <c r="E7349" s="1">
        <v>8</v>
      </c>
      <c r="F7349" s="2">
        <v>41233.397140359193</v>
      </c>
      <c r="G7349" s="1">
        <v>0</v>
      </c>
      <c r="H7349" s="32">
        <f>IFERROR(HOUR(Table1[[#This Row],[Cancel Date/time]])+MINUTE(Table1[[#This Row],[Cancel Date/time]])/60,"not cancelled")</f>
        <v>9.5166666666666675</v>
      </c>
      <c r="I7349" s="47">
        <f>IFERROR(ROUND(Table1[[#This Row],[cancellation time decimal]],0),"not cancelled")</f>
        <v>10</v>
      </c>
      <c r="J7349" s="10">
        <f>IFERROR(MOD(Table1[[#This Row],[cancellation hour rounded]],24),"not cancelled")</f>
        <v>10</v>
      </c>
      <c r="K7349" s="32">
        <f>1/Table1[[#This Row],[Duration (Time between doses '[in hours'])]]</f>
        <v>0.125</v>
      </c>
      <c r="L7349" s="33">
        <f>Table1[[#This Row],[number doses per hour]]*INDEX(Table2[price per dose],Table1[[#This Row],[Drug ID]])</f>
        <v>0.84929166666666667</v>
      </c>
      <c r="M7349" s="11" t="b">
        <f>AND(Table1[[#This Row],[hour of cancellation 0 to 23]]&gt;=0,Table1[[#This Row],[hour of cancellation 0 to 23]]&lt;=23)</f>
        <v>1</v>
      </c>
    </row>
    <row r="7350" spans="1:13" hidden="1" x14ac:dyDescent="0.3">
      <c r="A7350" s="1">
        <v>7349</v>
      </c>
      <c r="B7350" s="1">
        <v>7</v>
      </c>
      <c r="C7350" s="2">
        <v>41232.810302453683</v>
      </c>
      <c r="D7350" s="2">
        <v>41235.851320969254</v>
      </c>
      <c r="E7350" s="1">
        <v>24</v>
      </c>
      <c r="F7350" s="2" t="s">
        <v>5</v>
      </c>
      <c r="G7350" s="1">
        <v>0</v>
      </c>
      <c r="H7350" s="32" t="str">
        <f>IFERROR(HOUR(Table1[[#This Row],[Cancel Date/time]])+MINUTE(Table1[[#This Row],[Cancel Date/time]])/60,"not cancelled")</f>
        <v>not cancelled</v>
      </c>
      <c r="I7350" s="47" t="str">
        <f>IFERROR(ROUND(Table1[[#This Row],[cancellation time decimal]],0),"not cancelled")</f>
        <v>not cancelled</v>
      </c>
      <c r="J7350" s="10" t="str">
        <f>IFERROR(MOD(Table1[[#This Row],[cancellation hour rounded]],24),"not cancelled")</f>
        <v>not cancelled</v>
      </c>
      <c r="K7350" s="32">
        <f>1/Table1[[#This Row],[Duration (Time between doses '[in hours'])]]</f>
        <v>4.1666666666666664E-2</v>
      </c>
      <c r="L7350" s="33">
        <f>Table1[[#This Row],[number doses per hour]]*INDEX(Table2[price per dose],Table1[[#This Row],[Drug ID]])</f>
        <v>1.2958049999999997</v>
      </c>
      <c r="M7350" s="11" t="b">
        <f>AND(Table1[[#This Row],[hour of cancellation 0 to 23]]&gt;=0,Table1[[#This Row],[hour of cancellation 0 to 23]]&lt;=23)</f>
        <v>0</v>
      </c>
    </row>
    <row r="7351" spans="1:13" x14ac:dyDescent="0.3">
      <c r="A7351" s="1">
        <v>7350</v>
      </c>
      <c r="B7351" s="1">
        <v>1</v>
      </c>
      <c r="C7351" s="2">
        <v>41232.808376297791</v>
      </c>
      <c r="D7351" s="2">
        <v>41292.808333333334</v>
      </c>
      <c r="E7351" s="1">
        <v>8</v>
      </c>
      <c r="F7351" s="2">
        <v>41234.141627273057</v>
      </c>
      <c r="G7351" s="1">
        <v>0</v>
      </c>
      <c r="H7351" s="32">
        <f>IFERROR(HOUR(Table1[[#This Row],[Cancel Date/time]])+MINUTE(Table1[[#This Row],[Cancel Date/time]])/60,"not cancelled")</f>
        <v>3.3833333333333333</v>
      </c>
      <c r="I7351" s="47">
        <f>IFERROR(ROUND(Table1[[#This Row],[cancellation time decimal]],0),"not cancelled")</f>
        <v>3</v>
      </c>
      <c r="J7351" s="10">
        <f>IFERROR(MOD(Table1[[#This Row],[cancellation hour rounded]],24),"not cancelled")</f>
        <v>3</v>
      </c>
      <c r="K7351" s="32">
        <f>1/Table1[[#This Row],[Duration (Time between doses '[in hours'])]]</f>
        <v>0.125</v>
      </c>
      <c r="L7351" s="33">
        <f>Table1[[#This Row],[number doses per hour]]*INDEX(Table2[price per dose],Table1[[#This Row],[Drug ID]])</f>
        <v>0.84929166666666667</v>
      </c>
      <c r="M7351" s="11" t="b">
        <f>AND(Table1[[#This Row],[hour of cancellation 0 to 23]]&gt;=0,Table1[[#This Row],[hour of cancellation 0 to 23]]&lt;=23)</f>
        <v>1</v>
      </c>
    </row>
    <row r="7352" spans="1:13" hidden="1" x14ac:dyDescent="0.3">
      <c r="A7352" s="1">
        <v>7351</v>
      </c>
      <c r="B7352" s="1">
        <v>5</v>
      </c>
      <c r="C7352" s="2">
        <v>41232.856416887218</v>
      </c>
      <c r="D7352" s="2">
        <v>41236.230974016464</v>
      </c>
      <c r="E7352" s="1">
        <v>24</v>
      </c>
      <c r="F7352" s="2" t="s">
        <v>5</v>
      </c>
      <c r="G7352" s="1">
        <v>0</v>
      </c>
      <c r="H7352" s="32" t="str">
        <f>IFERROR(HOUR(Table1[[#This Row],[Cancel Date/time]])+MINUTE(Table1[[#This Row],[Cancel Date/time]])/60,"not cancelled")</f>
        <v>not cancelled</v>
      </c>
      <c r="I7352" s="47" t="str">
        <f>IFERROR(ROUND(Table1[[#This Row],[cancellation time decimal]],0),"not cancelled")</f>
        <v>not cancelled</v>
      </c>
      <c r="J7352" s="10" t="str">
        <f>IFERROR(MOD(Table1[[#This Row],[cancellation hour rounded]],24),"not cancelled")</f>
        <v>not cancelled</v>
      </c>
      <c r="K7352" s="32">
        <f>1/Table1[[#This Row],[Duration (Time between doses '[in hours'])]]</f>
        <v>4.1666666666666664E-2</v>
      </c>
      <c r="L7352" s="33">
        <f>Table1[[#This Row],[number doses per hour]]*INDEX(Table2[price per dose],Table1[[#This Row],[Drug ID]])</f>
        <v>0.2815833333333333</v>
      </c>
      <c r="M7352" s="11" t="b">
        <f>AND(Table1[[#This Row],[hour of cancellation 0 to 23]]&gt;=0,Table1[[#This Row],[hour of cancellation 0 to 23]]&lt;=23)</f>
        <v>0</v>
      </c>
    </row>
    <row r="7353" spans="1:13" x14ac:dyDescent="0.3">
      <c r="A7353" s="1">
        <v>7352</v>
      </c>
      <c r="B7353" s="1">
        <v>1</v>
      </c>
      <c r="C7353" s="2">
        <v>41232.858448455321</v>
      </c>
      <c r="D7353" s="2">
        <v>41292.858333333337</v>
      </c>
      <c r="E7353" s="1">
        <v>8</v>
      </c>
      <c r="F7353" s="2">
        <v>41233.497363227216</v>
      </c>
      <c r="G7353" s="1">
        <v>0</v>
      </c>
      <c r="H7353" s="32">
        <f>IFERROR(HOUR(Table1[[#This Row],[Cancel Date/time]])+MINUTE(Table1[[#This Row],[Cancel Date/time]])/60,"not cancelled")</f>
        <v>11.933333333333334</v>
      </c>
      <c r="I7353" s="47">
        <f>IFERROR(ROUND(Table1[[#This Row],[cancellation time decimal]],0),"not cancelled")</f>
        <v>12</v>
      </c>
      <c r="J7353" s="10">
        <f>IFERROR(MOD(Table1[[#This Row],[cancellation hour rounded]],24),"not cancelled")</f>
        <v>12</v>
      </c>
      <c r="K7353" s="32">
        <f>1/Table1[[#This Row],[Duration (Time between doses '[in hours'])]]</f>
        <v>0.125</v>
      </c>
      <c r="L7353" s="33">
        <f>Table1[[#This Row],[number doses per hour]]*INDEX(Table2[price per dose],Table1[[#This Row],[Drug ID]])</f>
        <v>0.84929166666666667</v>
      </c>
      <c r="M7353" s="11" t="b">
        <f>AND(Table1[[#This Row],[hour of cancellation 0 to 23]]&gt;=0,Table1[[#This Row],[hour of cancellation 0 to 23]]&lt;=23)</f>
        <v>1</v>
      </c>
    </row>
    <row r="7354" spans="1:13" x14ac:dyDescent="0.3">
      <c r="A7354" s="1">
        <v>7353</v>
      </c>
      <c r="B7354" s="1">
        <v>5</v>
      </c>
      <c r="C7354" s="2">
        <v>41232.841678092198</v>
      </c>
      <c r="D7354" s="2">
        <v>41292.841666666667</v>
      </c>
      <c r="E7354" s="1">
        <v>24</v>
      </c>
      <c r="F7354" s="2">
        <v>41234.551865096422</v>
      </c>
      <c r="G7354" s="1">
        <v>0</v>
      </c>
      <c r="H7354" s="32">
        <f>IFERROR(HOUR(Table1[[#This Row],[Cancel Date/time]])+MINUTE(Table1[[#This Row],[Cancel Date/time]])/60,"not cancelled")</f>
        <v>13.233333333333333</v>
      </c>
      <c r="I7354" s="47">
        <f>IFERROR(ROUND(Table1[[#This Row],[cancellation time decimal]],0),"not cancelled")</f>
        <v>13</v>
      </c>
      <c r="J7354" s="10">
        <f>IFERROR(MOD(Table1[[#This Row],[cancellation hour rounded]],24),"not cancelled")</f>
        <v>13</v>
      </c>
      <c r="K7354" s="32">
        <f>1/Table1[[#This Row],[Duration (Time between doses '[in hours'])]]</f>
        <v>4.1666666666666664E-2</v>
      </c>
      <c r="L7354" s="33">
        <f>Table1[[#This Row],[number doses per hour]]*INDEX(Table2[price per dose],Table1[[#This Row],[Drug ID]])</f>
        <v>0.2815833333333333</v>
      </c>
      <c r="M7354" s="11" t="b">
        <f>AND(Table1[[#This Row],[hour of cancellation 0 to 23]]&gt;=0,Table1[[#This Row],[hour of cancellation 0 to 23]]&lt;=23)</f>
        <v>1</v>
      </c>
    </row>
    <row r="7355" spans="1:13" x14ac:dyDescent="0.3">
      <c r="A7355" s="1">
        <v>7354</v>
      </c>
      <c r="B7355" s="1">
        <v>3</v>
      </c>
      <c r="C7355" s="2">
        <v>41232.899725985815</v>
      </c>
      <c r="D7355" s="2">
        <v>41292.899305555555</v>
      </c>
      <c r="E7355" s="1">
        <v>24</v>
      </c>
      <c r="F7355" s="2">
        <v>41234.427661428817</v>
      </c>
      <c r="G7355" s="1">
        <v>0</v>
      </c>
      <c r="H7355" s="32">
        <f>IFERROR(HOUR(Table1[[#This Row],[Cancel Date/time]])+MINUTE(Table1[[#This Row],[Cancel Date/time]])/60,"not cancelled")</f>
        <v>10.25</v>
      </c>
      <c r="I7355" s="47">
        <f>IFERROR(ROUND(Table1[[#This Row],[cancellation time decimal]],0),"not cancelled")</f>
        <v>10</v>
      </c>
      <c r="J7355" s="10">
        <f>IFERROR(MOD(Table1[[#This Row],[cancellation hour rounded]],24),"not cancelled")</f>
        <v>10</v>
      </c>
      <c r="K7355" s="32">
        <f>1/Table1[[#This Row],[Duration (Time between doses '[in hours'])]]</f>
        <v>4.1666666666666664E-2</v>
      </c>
      <c r="L7355" s="33">
        <f>Table1[[#This Row],[number doses per hour]]*INDEX(Table2[price per dose],Table1[[#This Row],[Drug ID]])</f>
        <v>0.18133000000000002</v>
      </c>
      <c r="M7355" s="11" t="b">
        <f>AND(Table1[[#This Row],[hour of cancellation 0 to 23]]&gt;=0,Table1[[#This Row],[hour of cancellation 0 to 23]]&lt;=23)</f>
        <v>1</v>
      </c>
    </row>
    <row r="7356" spans="1:13" x14ac:dyDescent="0.3">
      <c r="A7356" s="1">
        <v>7355</v>
      </c>
      <c r="B7356" s="1">
        <v>11</v>
      </c>
      <c r="C7356" s="2">
        <v>41232.950891086206</v>
      </c>
      <c r="D7356" s="2">
        <v>41292.950694444444</v>
      </c>
      <c r="E7356" s="1">
        <v>1</v>
      </c>
      <c r="F7356" s="2">
        <v>41239.493381170512</v>
      </c>
      <c r="G7356" s="1">
        <v>0</v>
      </c>
      <c r="H7356" s="32">
        <f>IFERROR(HOUR(Table1[[#This Row],[Cancel Date/time]])+MINUTE(Table1[[#This Row],[Cancel Date/time]])/60,"not cancelled")</f>
        <v>11.833333333333334</v>
      </c>
      <c r="I7356" s="47">
        <f>IFERROR(ROUND(Table1[[#This Row],[cancellation time decimal]],0),"not cancelled")</f>
        <v>12</v>
      </c>
      <c r="J7356" s="10">
        <f>IFERROR(MOD(Table1[[#This Row],[cancellation hour rounded]],24),"not cancelled")</f>
        <v>12</v>
      </c>
      <c r="K7356" s="32">
        <f>1/Table1[[#This Row],[Duration (Time between doses '[in hours'])]]</f>
        <v>1</v>
      </c>
      <c r="L7356" s="33">
        <f>Table1[[#This Row],[number doses per hour]]*INDEX(Table2[price per dose],Table1[[#This Row],[Drug ID]])</f>
        <v>1</v>
      </c>
      <c r="M7356" s="11" t="b">
        <f>AND(Table1[[#This Row],[hour of cancellation 0 to 23]]&gt;=0,Table1[[#This Row],[hour of cancellation 0 to 23]]&lt;=23)</f>
        <v>1</v>
      </c>
    </row>
    <row r="7357" spans="1:13" x14ac:dyDescent="0.3">
      <c r="A7357" s="1">
        <v>7356</v>
      </c>
      <c r="B7357" s="1">
        <v>6</v>
      </c>
      <c r="C7357" s="2">
        <v>41232.988574691066</v>
      </c>
      <c r="D7357" s="2">
        <v>41292.98819444445</v>
      </c>
      <c r="E7357" s="1">
        <v>24</v>
      </c>
      <c r="F7357" s="2">
        <v>41238.568665498446</v>
      </c>
      <c r="G7357" s="1">
        <v>0</v>
      </c>
      <c r="H7357" s="32">
        <f>IFERROR(HOUR(Table1[[#This Row],[Cancel Date/time]])+MINUTE(Table1[[#This Row],[Cancel Date/time]])/60,"not cancelled")</f>
        <v>13.633333333333333</v>
      </c>
      <c r="I7357" s="47">
        <f>IFERROR(ROUND(Table1[[#This Row],[cancellation time decimal]],0),"not cancelled")</f>
        <v>14</v>
      </c>
      <c r="J7357" s="10">
        <f>IFERROR(MOD(Table1[[#This Row],[cancellation hour rounded]],24),"not cancelled")</f>
        <v>14</v>
      </c>
      <c r="K7357" s="32">
        <f>1/Table1[[#This Row],[Duration (Time between doses '[in hours'])]]</f>
        <v>4.1666666666666664E-2</v>
      </c>
      <c r="L7357" s="33">
        <f>Table1[[#This Row],[number doses per hour]]*INDEX(Table2[price per dose],Table1[[#This Row],[Drug ID]])</f>
        <v>0.35218749999999999</v>
      </c>
      <c r="M7357" s="11" t="b">
        <f>AND(Table1[[#This Row],[hour of cancellation 0 to 23]]&gt;=0,Table1[[#This Row],[hour of cancellation 0 to 23]]&lt;=23)</f>
        <v>1</v>
      </c>
    </row>
    <row r="7358" spans="1:13" x14ac:dyDescent="0.3">
      <c r="A7358" s="1">
        <v>7357</v>
      </c>
      <c r="B7358" s="1">
        <v>3</v>
      </c>
      <c r="C7358" s="2">
        <v>41233.009114029162</v>
      </c>
      <c r="D7358" s="2">
        <v>41293.009027777778</v>
      </c>
      <c r="E7358" s="1">
        <v>24</v>
      </c>
      <c r="F7358" s="2">
        <v>41234.616522257362</v>
      </c>
      <c r="G7358" s="1">
        <v>0</v>
      </c>
      <c r="H7358" s="32">
        <f>IFERROR(HOUR(Table1[[#This Row],[Cancel Date/time]])+MINUTE(Table1[[#This Row],[Cancel Date/time]])/60,"not cancelled")</f>
        <v>14.783333333333333</v>
      </c>
      <c r="I7358" s="47">
        <f>IFERROR(ROUND(Table1[[#This Row],[cancellation time decimal]],0),"not cancelled")</f>
        <v>15</v>
      </c>
      <c r="J7358" s="10">
        <f>IFERROR(MOD(Table1[[#This Row],[cancellation hour rounded]],24),"not cancelled")</f>
        <v>15</v>
      </c>
      <c r="K7358" s="32">
        <f>1/Table1[[#This Row],[Duration (Time between doses '[in hours'])]]</f>
        <v>4.1666666666666664E-2</v>
      </c>
      <c r="L7358" s="33">
        <f>Table1[[#This Row],[number doses per hour]]*INDEX(Table2[price per dose],Table1[[#This Row],[Drug ID]])</f>
        <v>0.18133000000000002</v>
      </c>
      <c r="M7358" s="11" t="b">
        <f>AND(Table1[[#This Row],[hour of cancellation 0 to 23]]&gt;=0,Table1[[#This Row],[hour of cancellation 0 to 23]]&lt;=23)</f>
        <v>1</v>
      </c>
    </row>
    <row r="7359" spans="1:13" x14ac:dyDescent="0.3">
      <c r="A7359" s="1">
        <v>7358</v>
      </c>
      <c r="B7359" s="1">
        <v>7</v>
      </c>
      <c r="C7359" s="2">
        <v>41233.06740021838</v>
      </c>
      <c r="D7359" s="2">
        <v>41293.067361111105</v>
      </c>
      <c r="E7359" s="1">
        <v>24</v>
      </c>
      <c r="F7359" s="2">
        <v>41243.252503028401</v>
      </c>
      <c r="G7359" s="1">
        <v>0</v>
      </c>
      <c r="H7359" s="32">
        <f>IFERROR(HOUR(Table1[[#This Row],[Cancel Date/time]])+MINUTE(Table1[[#This Row],[Cancel Date/time]])/60,"not cancelled")</f>
        <v>6.05</v>
      </c>
      <c r="I7359" s="47">
        <f>IFERROR(ROUND(Table1[[#This Row],[cancellation time decimal]],0),"not cancelled")</f>
        <v>6</v>
      </c>
      <c r="J7359" s="10">
        <f>IFERROR(MOD(Table1[[#This Row],[cancellation hour rounded]],24),"not cancelled")</f>
        <v>6</v>
      </c>
      <c r="K7359" s="32">
        <f>1/Table1[[#This Row],[Duration (Time between doses '[in hours'])]]</f>
        <v>4.1666666666666664E-2</v>
      </c>
      <c r="L7359" s="33">
        <f>Table1[[#This Row],[number doses per hour]]*INDEX(Table2[price per dose],Table1[[#This Row],[Drug ID]])</f>
        <v>1.2958049999999997</v>
      </c>
      <c r="M7359" s="11" t="b">
        <f>AND(Table1[[#This Row],[hour of cancellation 0 to 23]]&gt;=0,Table1[[#This Row],[hour of cancellation 0 to 23]]&lt;=23)</f>
        <v>1</v>
      </c>
    </row>
    <row r="7360" spans="1:13" x14ac:dyDescent="0.3">
      <c r="A7360" s="1">
        <v>7359</v>
      </c>
      <c r="B7360" s="1">
        <v>5</v>
      </c>
      <c r="C7360" s="2">
        <v>41233.327020448727</v>
      </c>
      <c r="D7360" s="2">
        <v>41293.326388888883</v>
      </c>
      <c r="E7360" s="1">
        <v>24</v>
      </c>
      <c r="F7360" s="2">
        <v>41236.397269900175</v>
      </c>
      <c r="G7360" s="1">
        <v>0</v>
      </c>
      <c r="H7360" s="32">
        <f>IFERROR(HOUR(Table1[[#This Row],[Cancel Date/time]])+MINUTE(Table1[[#This Row],[Cancel Date/time]])/60,"not cancelled")</f>
        <v>9.5333333333333332</v>
      </c>
      <c r="I7360" s="47">
        <f>IFERROR(ROUND(Table1[[#This Row],[cancellation time decimal]],0),"not cancelled")</f>
        <v>10</v>
      </c>
      <c r="J7360" s="10">
        <f>IFERROR(MOD(Table1[[#This Row],[cancellation hour rounded]],24),"not cancelled")</f>
        <v>10</v>
      </c>
      <c r="K7360" s="32">
        <f>1/Table1[[#This Row],[Duration (Time between doses '[in hours'])]]</f>
        <v>4.1666666666666664E-2</v>
      </c>
      <c r="L7360" s="33">
        <f>Table1[[#This Row],[number doses per hour]]*INDEX(Table2[price per dose],Table1[[#This Row],[Drug ID]])</f>
        <v>0.2815833333333333</v>
      </c>
      <c r="M7360" s="11" t="b">
        <f>AND(Table1[[#This Row],[hour of cancellation 0 to 23]]&gt;=0,Table1[[#This Row],[hour of cancellation 0 to 23]]&lt;=23)</f>
        <v>1</v>
      </c>
    </row>
    <row r="7361" spans="1:13" x14ac:dyDescent="0.3">
      <c r="A7361" s="1">
        <v>7360</v>
      </c>
      <c r="B7361" s="1">
        <v>8</v>
      </c>
      <c r="C7361" s="2">
        <v>41233.318759831214</v>
      </c>
      <c r="D7361" s="2">
        <v>41293.318749999999</v>
      </c>
      <c r="E7361" s="1">
        <v>3</v>
      </c>
      <c r="F7361" s="2">
        <v>41238.474447031047</v>
      </c>
      <c r="G7361" s="1">
        <v>0</v>
      </c>
      <c r="H7361" s="32">
        <f>IFERROR(HOUR(Table1[[#This Row],[Cancel Date/time]])+MINUTE(Table1[[#This Row],[Cancel Date/time]])/60,"not cancelled")</f>
        <v>11.383333333333333</v>
      </c>
      <c r="I7361" s="47">
        <f>IFERROR(ROUND(Table1[[#This Row],[cancellation time decimal]],0),"not cancelled")</f>
        <v>11</v>
      </c>
      <c r="J7361" s="10">
        <f>IFERROR(MOD(Table1[[#This Row],[cancellation hour rounded]],24),"not cancelled")</f>
        <v>11</v>
      </c>
      <c r="K7361" s="32">
        <f>1/Table1[[#This Row],[Duration (Time between doses '[in hours'])]]</f>
        <v>0.33333333333333331</v>
      </c>
      <c r="L7361" s="33">
        <f>Table1[[#This Row],[number doses per hour]]*INDEX(Table2[price per dose],Table1[[#This Row],[Drug ID]])</f>
        <v>0.29998222222222221</v>
      </c>
      <c r="M7361" s="11" t="b">
        <f>AND(Table1[[#This Row],[hour of cancellation 0 to 23]]&gt;=0,Table1[[#This Row],[hour of cancellation 0 to 23]]&lt;=23)</f>
        <v>1</v>
      </c>
    </row>
    <row r="7362" spans="1:13" hidden="1" x14ac:dyDescent="0.3">
      <c r="A7362" s="1">
        <v>7361</v>
      </c>
      <c r="B7362" s="1">
        <v>3</v>
      </c>
      <c r="C7362" s="2">
        <v>41233.358792719126</v>
      </c>
      <c r="D7362" s="2">
        <v>41236.066924973042</v>
      </c>
      <c r="E7362" s="1">
        <v>24</v>
      </c>
      <c r="F7362" s="2" t="s">
        <v>5</v>
      </c>
      <c r="G7362" s="1">
        <v>0</v>
      </c>
      <c r="H7362" s="32" t="str">
        <f>IFERROR(HOUR(Table1[[#This Row],[Cancel Date/time]])+MINUTE(Table1[[#This Row],[Cancel Date/time]])/60,"not cancelled")</f>
        <v>not cancelled</v>
      </c>
      <c r="I7362" s="47" t="str">
        <f>IFERROR(ROUND(Table1[[#This Row],[cancellation time decimal]],0),"not cancelled")</f>
        <v>not cancelled</v>
      </c>
      <c r="J7362" s="10" t="str">
        <f>IFERROR(MOD(Table1[[#This Row],[cancellation hour rounded]],24),"not cancelled")</f>
        <v>not cancelled</v>
      </c>
      <c r="K7362" s="32">
        <f>1/Table1[[#This Row],[Duration (Time between doses '[in hours'])]]</f>
        <v>4.1666666666666664E-2</v>
      </c>
      <c r="L7362" s="33">
        <f>Table1[[#This Row],[number doses per hour]]*INDEX(Table2[price per dose],Table1[[#This Row],[Drug ID]])</f>
        <v>0.18133000000000002</v>
      </c>
      <c r="M7362" s="11" t="b">
        <f>AND(Table1[[#This Row],[hour of cancellation 0 to 23]]&gt;=0,Table1[[#This Row],[hour of cancellation 0 to 23]]&lt;=23)</f>
        <v>0</v>
      </c>
    </row>
    <row r="7363" spans="1:13" x14ac:dyDescent="0.3">
      <c r="A7363" s="1">
        <v>7362</v>
      </c>
      <c r="B7363" s="1">
        <v>8</v>
      </c>
      <c r="C7363" s="2">
        <v>41233.365594155664</v>
      </c>
      <c r="D7363" s="2">
        <v>41293.365277777782</v>
      </c>
      <c r="E7363" s="1">
        <v>3</v>
      </c>
      <c r="F7363" s="2">
        <v>41238.714386512969</v>
      </c>
      <c r="G7363" s="1">
        <v>0</v>
      </c>
      <c r="H7363" s="32">
        <f>IFERROR(HOUR(Table1[[#This Row],[Cancel Date/time]])+MINUTE(Table1[[#This Row],[Cancel Date/time]])/60,"not cancelled")</f>
        <v>17.133333333333333</v>
      </c>
      <c r="I7363" s="47">
        <f>IFERROR(ROUND(Table1[[#This Row],[cancellation time decimal]],0),"not cancelled")</f>
        <v>17</v>
      </c>
      <c r="J7363" s="10">
        <f>IFERROR(MOD(Table1[[#This Row],[cancellation hour rounded]],24),"not cancelled")</f>
        <v>17</v>
      </c>
      <c r="K7363" s="32">
        <f>1/Table1[[#This Row],[Duration (Time between doses '[in hours'])]]</f>
        <v>0.33333333333333331</v>
      </c>
      <c r="L7363" s="33">
        <f>Table1[[#This Row],[number doses per hour]]*INDEX(Table2[price per dose],Table1[[#This Row],[Drug ID]])</f>
        <v>0.29998222222222221</v>
      </c>
      <c r="M7363" s="11" t="b">
        <f>AND(Table1[[#This Row],[hour of cancellation 0 to 23]]&gt;=0,Table1[[#This Row],[hour of cancellation 0 to 23]]&lt;=23)</f>
        <v>1</v>
      </c>
    </row>
    <row r="7364" spans="1:13" x14ac:dyDescent="0.3">
      <c r="A7364" s="1">
        <v>7363</v>
      </c>
      <c r="B7364" s="1">
        <v>5</v>
      </c>
      <c r="C7364" s="2">
        <v>41233.403796667437</v>
      </c>
      <c r="D7364" s="2">
        <v>41293.40347222222</v>
      </c>
      <c r="E7364" s="1">
        <v>24</v>
      </c>
      <c r="F7364" s="2">
        <v>41234.668456650041</v>
      </c>
      <c r="G7364" s="1">
        <v>0</v>
      </c>
      <c r="H7364" s="32">
        <f>IFERROR(HOUR(Table1[[#This Row],[Cancel Date/time]])+MINUTE(Table1[[#This Row],[Cancel Date/time]])/60,"not cancelled")</f>
        <v>16.033333333333335</v>
      </c>
      <c r="I7364" s="47">
        <f>IFERROR(ROUND(Table1[[#This Row],[cancellation time decimal]],0),"not cancelled")</f>
        <v>16</v>
      </c>
      <c r="J7364" s="10">
        <f>IFERROR(MOD(Table1[[#This Row],[cancellation hour rounded]],24),"not cancelled")</f>
        <v>16</v>
      </c>
      <c r="K7364" s="32">
        <f>1/Table1[[#This Row],[Duration (Time between doses '[in hours'])]]</f>
        <v>4.1666666666666664E-2</v>
      </c>
      <c r="L7364" s="33">
        <f>Table1[[#This Row],[number doses per hour]]*INDEX(Table2[price per dose],Table1[[#This Row],[Drug ID]])</f>
        <v>0.2815833333333333</v>
      </c>
      <c r="M7364" s="11" t="b">
        <f>AND(Table1[[#This Row],[hour of cancellation 0 to 23]]&gt;=0,Table1[[#This Row],[hour of cancellation 0 to 23]]&lt;=23)</f>
        <v>1</v>
      </c>
    </row>
    <row r="7365" spans="1:13" hidden="1" x14ac:dyDescent="0.3">
      <c r="A7365" s="1">
        <v>7364</v>
      </c>
      <c r="B7365" s="1">
        <v>4</v>
      </c>
      <c r="C7365" s="2">
        <v>41233.4195270278</v>
      </c>
      <c r="D7365" s="2">
        <v>41236.669143337982</v>
      </c>
      <c r="E7365" s="1">
        <v>12</v>
      </c>
      <c r="F7365" s="2" t="s">
        <v>5</v>
      </c>
      <c r="G7365" s="1">
        <v>0</v>
      </c>
      <c r="H7365" s="32" t="str">
        <f>IFERROR(HOUR(Table1[[#This Row],[Cancel Date/time]])+MINUTE(Table1[[#This Row],[Cancel Date/time]])/60,"not cancelled")</f>
        <v>not cancelled</v>
      </c>
      <c r="I7365" s="47" t="str">
        <f>IFERROR(ROUND(Table1[[#This Row],[cancellation time decimal]],0),"not cancelled")</f>
        <v>not cancelled</v>
      </c>
      <c r="J7365" s="10" t="str">
        <f>IFERROR(MOD(Table1[[#This Row],[cancellation hour rounded]],24),"not cancelled")</f>
        <v>not cancelled</v>
      </c>
      <c r="K7365" s="32">
        <f>1/Table1[[#This Row],[Duration (Time between doses '[in hours'])]]</f>
        <v>8.3333333333333329E-2</v>
      </c>
      <c r="L7365" s="33">
        <f>Table1[[#This Row],[number doses per hour]]*INDEX(Table2[price per dose],Table1[[#This Row],[Drug ID]])</f>
        <v>1.448055119047619</v>
      </c>
      <c r="M7365" s="11" t="b">
        <f>AND(Table1[[#This Row],[hour of cancellation 0 to 23]]&gt;=0,Table1[[#This Row],[hour of cancellation 0 to 23]]&lt;=23)</f>
        <v>0</v>
      </c>
    </row>
    <row r="7366" spans="1:13" x14ac:dyDescent="0.3">
      <c r="A7366" s="1">
        <v>7365</v>
      </c>
      <c r="B7366" s="1">
        <v>6</v>
      </c>
      <c r="C7366" s="2">
        <v>41233.438627494754</v>
      </c>
      <c r="D7366" s="2">
        <v>41293.438194444439</v>
      </c>
      <c r="E7366" s="1">
        <v>24</v>
      </c>
      <c r="F7366" s="2">
        <v>41239.396483708755</v>
      </c>
      <c r="G7366" s="1">
        <v>0</v>
      </c>
      <c r="H7366" s="32">
        <f>IFERROR(HOUR(Table1[[#This Row],[Cancel Date/time]])+MINUTE(Table1[[#This Row],[Cancel Date/time]])/60,"not cancelled")</f>
        <v>9.5</v>
      </c>
      <c r="I7366" s="47">
        <f>IFERROR(ROUND(Table1[[#This Row],[cancellation time decimal]],0),"not cancelled")</f>
        <v>10</v>
      </c>
      <c r="J7366" s="10">
        <f>IFERROR(MOD(Table1[[#This Row],[cancellation hour rounded]],24),"not cancelled")</f>
        <v>10</v>
      </c>
      <c r="K7366" s="32">
        <f>1/Table1[[#This Row],[Duration (Time between doses '[in hours'])]]</f>
        <v>4.1666666666666664E-2</v>
      </c>
      <c r="L7366" s="33">
        <f>Table1[[#This Row],[number doses per hour]]*INDEX(Table2[price per dose],Table1[[#This Row],[Drug ID]])</f>
        <v>0.35218749999999999</v>
      </c>
      <c r="M7366" s="11" t="b">
        <f>AND(Table1[[#This Row],[hour of cancellation 0 to 23]]&gt;=0,Table1[[#This Row],[hour of cancellation 0 to 23]]&lt;=23)</f>
        <v>1</v>
      </c>
    </row>
    <row r="7367" spans="1:13" hidden="1" x14ac:dyDescent="0.3">
      <c r="A7367" s="1">
        <v>7366</v>
      </c>
      <c r="B7367" s="1">
        <v>4</v>
      </c>
      <c r="C7367" s="2">
        <v>41233.444780723272</v>
      </c>
      <c r="D7367" s="2">
        <v>41236.236034382251</v>
      </c>
      <c r="E7367" s="1">
        <v>12</v>
      </c>
      <c r="F7367" s="2" t="s">
        <v>5</v>
      </c>
      <c r="G7367" s="1">
        <v>0</v>
      </c>
      <c r="H7367" s="32" t="str">
        <f>IFERROR(HOUR(Table1[[#This Row],[Cancel Date/time]])+MINUTE(Table1[[#This Row],[Cancel Date/time]])/60,"not cancelled")</f>
        <v>not cancelled</v>
      </c>
      <c r="I7367" s="47" t="str">
        <f>IFERROR(ROUND(Table1[[#This Row],[cancellation time decimal]],0),"not cancelled")</f>
        <v>not cancelled</v>
      </c>
      <c r="J7367" s="10" t="str">
        <f>IFERROR(MOD(Table1[[#This Row],[cancellation hour rounded]],24),"not cancelled")</f>
        <v>not cancelled</v>
      </c>
      <c r="K7367" s="32">
        <f>1/Table1[[#This Row],[Duration (Time between doses '[in hours'])]]</f>
        <v>8.3333333333333329E-2</v>
      </c>
      <c r="L7367" s="33">
        <f>Table1[[#This Row],[number doses per hour]]*INDEX(Table2[price per dose],Table1[[#This Row],[Drug ID]])</f>
        <v>1.448055119047619</v>
      </c>
      <c r="M7367" s="11" t="b">
        <f>AND(Table1[[#This Row],[hour of cancellation 0 to 23]]&gt;=0,Table1[[#This Row],[hour of cancellation 0 to 23]]&lt;=23)</f>
        <v>0</v>
      </c>
    </row>
    <row r="7368" spans="1:13" x14ac:dyDescent="0.3">
      <c r="A7368" s="1">
        <v>7367</v>
      </c>
      <c r="B7368" s="1">
        <v>3</v>
      </c>
      <c r="C7368" s="2">
        <v>41233.511838861086</v>
      </c>
      <c r="D7368" s="2">
        <v>41293.511805555558</v>
      </c>
      <c r="E7368" s="1">
        <v>24</v>
      </c>
      <c r="F7368" s="2">
        <v>41235.391227345332</v>
      </c>
      <c r="G7368" s="1">
        <v>0</v>
      </c>
      <c r="H7368" s="32">
        <f>IFERROR(HOUR(Table1[[#This Row],[Cancel Date/time]])+MINUTE(Table1[[#This Row],[Cancel Date/time]])/60,"not cancelled")</f>
        <v>9.3833333333333329</v>
      </c>
      <c r="I7368" s="47">
        <f>IFERROR(ROUND(Table1[[#This Row],[cancellation time decimal]],0),"not cancelled")</f>
        <v>9</v>
      </c>
      <c r="J7368" s="10">
        <f>IFERROR(MOD(Table1[[#This Row],[cancellation hour rounded]],24),"not cancelled")</f>
        <v>9</v>
      </c>
      <c r="K7368" s="32">
        <f>1/Table1[[#This Row],[Duration (Time between doses '[in hours'])]]</f>
        <v>4.1666666666666664E-2</v>
      </c>
      <c r="L7368" s="33">
        <f>Table1[[#This Row],[number doses per hour]]*INDEX(Table2[price per dose],Table1[[#This Row],[Drug ID]])</f>
        <v>0.18133000000000002</v>
      </c>
      <c r="M7368" s="11" t="b">
        <f>AND(Table1[[#This Row],[hour of cancellation 0 to 23]]&gt;=0,Table1[[#This Row],[hour of cancellation 0 to 23]]&lt;=23)</f>
        <v>1</v>
      </c>
    </row>
    <row r="7369" spans="1:13" x14ac:dyDescent="0.3">
      <c r="A7369" s="1">
        <v>7368</v>
      </c>
      <c r="B7369" s="1">
        <v>7</v>
      </c>
      <c r="C7369" s="2">
        <v>41233.522650531064</v>
      </c>
      <c r="D7369" s="2">
        <v>41293.522222222222</v>
      </c>
      <c r="E7369" s="1">
        <v>24</v>
      </c>
      <c r="F7369" s="2">
        <v>41246.514667042829</v>
      </c>
      <c r="G7369" s="1">
        <v>0</v>
      </c>
      <c r="H7369" s="32">
        <f>IFERROR(HOUR(Table1[[#This Row],[Cancel Date/time]])+MINUTE(Table1[[#This Row],[Cancel Date/time]])/60,"not cancelled")</f>
        <v>12.35</v>
      </c>
      <c r="I7369" s="47">
        <f>IFERROR(ROUND(Table1[[#This Row],[cancellation time decimal]],0),"not cancelled")</f>
        <v>12</v>
      </c>
      <c r="J7369" s="10">
        <f>IFERROR(MOD(Table1[[#This Row],[cancellation hour rounded]],24),"not cancelled")</f>
        <v>12</v>
      </c>
      <c r="K7369" s="32">
        <f>1/Table1[[#This Row],[Duration (Time between doses '[in hours'])]]</f>
        <v>4.1666666666666664E-2</v>
      </c>
      <c r="L7369" s="33">
        <f>Table1[[#This Row],[number doses per hour]]*INDEX(Table2[price per dose],Table1[[#This Row],[Drug ID]])</f>
        <v>1.2958049999999997</v>
      </c>
      <c r="M7369" s="11" t="b">
        <f>AND(Table1[[#This Row],[hour of cancellation 0 to 23]]&gt;=0,Table1[[#This Row],[hour of cancellation 0 to 23]]&lt;=23)</f>
        <v>1</v>
      </c>
    </row>
    <row r="7370" spans="1:13" hidden="1" x14ac:dyDescent="0.3">
      <c r="A7370" s="1">
        <v>7369</v>
      </c>
      <c r="B7370" s="1">
        <v>1</v>
      </c>
      <c r="C7370" s="2">
        <v>41233.59466923849</v>
      </c>
      <c r="D7370" s="2">
        <v>41237.219565062653</v>
      </c>
      <c r="E7370" s="1">
        <v>12</v>
      </c>
      <c r="F7370" s="2" t="s">
        <v>5</v>
      </c>
      <c r="G7370" s="1">
        <v>0</v>
      </c>
      <c r="H7370" s="32" t="str">
        <f>IFERROR(HOUR(Table1[[#This Row],[Cancel Date/time]])+MINUTE(Table1[[#This Row],[Cancel Date/time]])/60,"not cancelled")</f>
        <v>not cancelled</v>
      </c>
      <c r="I7370" s="47" t="str">
        <f>IFERROR(ROUND(Table1[[#This Row],[cancellation time decimal]],0),"not cancelled")</f>
        <v>not cancelled</v>
      </c>
      <c r="J7370" s="10" t="str">
        <f>IFERROR(MOD(Table1[[#This Row],[cancellation hour rounded]],24),"not cancelled")</f>
        <v>not cancelled</v>
      </c>
      <c r="K7370" s="32">
        <f>1/Table1[[#This Row],[Duration (Time between doses '[in hours'])]]</f>
        <v>8.3333333333333329E-2</v>
      </c>
      <c r="L7370" s="33">
        <f>Table1[[#This Row],[number doses per hour]]*INDEX(Table2[price per dose],Table1[[#This Row],[Drug ID]])</f>
        <v>0.56619444444444444</v>
      </c>
      <c r="M7370" s="11" t="b">
        <f>AND(Table1[[#This Row],[hour of cancellation 0 to 23]]&gt;=0,Table1[[#This Row],[hour of cancellation 0 to 23]]&lt;=23)</f>
        <v>0</v>
      </c>
    </row>
    <row r="7371" spans="1:13" x14ac:dyDescent="0.3">
      <c r="A7371" s="1">
        <v>7370</v>
      </c>
      <c r="B7371" s="1">
        <v>7</v>
      </c>
      <c r="C7371" s="2">
        <v>41233.652838159127</v>
      </c>
      <c r="D7371" s="2">
        <v>41293.652777777781</v>
      </c>
      <c r="E7371" s="1">
        <v>24</v>
      </c>
      <c r="F7371" s="2">
        <v>41260.908626739416</v>
      </c>
      <c r="G7371" s="1">
        <v>0</v>
      </c>
      <c r="H7371" s="32">
        <f>IFERROR(HOUR(Table1[[#This Row],[Cancel Date/time]])+MINUTE(Table1[[#This Row],[Cancel Date/time]])/60,"not cancelled")</f>
        <v>21.8</v>
      </c>
      <c r="I7371" s="47">
        <f>IFERROR(ROUND(Table1[[#This Row],[cancellation time decimal]],0),"not cancelled")</f>
        <v>22</v>
      </c>
      <c r="J7371" s="10">
        <f>IFERROR(MOD(Table1[[#This Row],[cancellation hour rounded]],24),"not cancelled")</f>
        <v>22</v>
      </c>
      <c r="K7371" s="32">
        <f>1/Table1[[#This Row],[Duration (Time between doses '[in hours'])]]</f>
        <v>4.1666666666666664E-2</v>
      </c>
      <c r="L7371" s="33">
        <f>Table1[[#This Row],[number doses per hour]]*INDEX(Table2[price per dose],Table1[[#This Row],[Drug ID]])</f>
        <v>1.2958049999999997</v>
      </c>
      <c r="M7371" s="11" t="b">
        <f>AND(Table1[[#This Row],[hour of cancellation 0 to 23]]&gt;=0,Table1[[#This Row],[hour of cancellation 0 to 23]]&lt;=23)</f>
        <v>1</v>
      </c>
    </row>
    <row r="7372" spans="1:13" x14ac:dyDescent="0.3">
      <c r="A7372" s="1">
        <v>7371</v>
      </c>
      <c r="B7372" s="1">
        <v>1</v>
      </c>
      <c r="C7372" s="2">
        <v>41233.672485337222</v>
      </c>
      <c r="D7372" s="2">
        <v>41293.672222222223</v>
      </c>
      <c r="E7372" s="1">
        <v>12</v>
      </c>
      <c r="F7372" s="2">
        <v>41234.344908020757</v>
      </c>
      <c r="G7372" s="1">
        <v>0</v>
      </c>
      <c r="H7372" s="32">
        <f>IFERROR(HOUR(Table1[[#This Row],[Cancel Date/time]])+MINUTE(Table1[[#This Row],[Cancel Date/time]])/60,"not cancelled")</f>
        <v>8.2666666666666675</v>
      </c>
      <c r="I7372" s="47">
        <f>IFERROR(ROUND(Table1[[#This Row],[cancellation time decimal]],0),"not cancelled")</f>
        <v>8</v>
      </c>
      <c r="J7372" s="10">
        <f>IFERROR(MOD(Table1[[#This Row],[cancellation hour rounded]],24),"not cancelled")</f>
        <v>8</v>
      </c>
      <c r="K7372" s="32">
        <f>1/Table1[[#This Row],[Duration (Time between doses '[in hours'])]]</f>
        <v>8.3333333333333329E-2</v>
      </c>
      <c r="L7372" s="33">
        <f>Table1[[#This Row],[number doses per hour]]*INDEX(Table2[price per dose],Table1[[#This Row],[Drug ID]])</f>
        <v>0.56619444444444444</v>
      </c>
      <c r="M7372" s="11" t="b">
        <f>AND(Table1[[#This Row],[hour of cancellation 0 to 23]]&gt;=0,Table1[[#This Row],[hour of cancellation 0 to 23]]&lt;=23)</f>
        <v>1</v>
      </c>
    </row>
    <row r="7373" spans="1:13" x14ac:dyDescent="0.3">
      <c r="A7373" s="1">
        <v>7372</v>
      </c>
      <c r="B7373" s="1">
        <v>2</v>
      </c>
      <c r="C7373" s="2">
        <v>41233.818448057762</v>
      </c>
      <c r="D7373" s="2">
        <v>41293.818055555552</v>
      </c>
      <c r="E7373" s="1">
        <v>10</v>
      </c>
      <c r="F7373" s="2">
        <v>41234.335256382918</v>
      </c>
      <c r="G7373" s="1">
        <v>0</v>
      </c>
      <c r="H7373" s="32">
        <f>IFERROR(HOUR(Table1[[#This Row],[Cancel Date/time]])+MINUTE(Table1[[#This Row],[Cancel Date/time]])/60,"not cancelled")</f>
        <v>8.0333333333333332</v>
      </c>
      <c r="I7373" s="47">
        <f>IFERROR(ROUND(Table1[[#This Row],[cancellation time decimal]],0),"not cancelled")</f>
        <v>8</v>
      </c>
      <c r="J7373" s="10">
        <f>IFERROR(MOD(Table1[[#This Row],[cancellation hour rounded]],24),"not cancelled")</f>
        <v>8</v>
      </c>
      <c r="K7373" s="32">
        <f>1/Table1[[#This Row],[Duration (Time between doses '[in hours'])]]</f>
        <v>0.1</v>
      </c>
      <c r="L7373" s="33">
        <f>Table1[[#This Row],[number doses per hour]]*INDEX(Table2[price per dose],Table1[[#This Row],[Drug ID]])</f>
        <v>0.84959999999999969</v>
      </c>
      <c r="M7373" s="11" t="b">
        <f>AND(Table1[[#This Row],[hour of cancellation 0 to 23]]&gt;=0,Table1[[#This Row],[hour of cancellation 0 to 23]]&lt;=23)</f>
        <v>1</v>
      </c>
    </row>
    <row r="7374" spans="1:13" x14ac:dyDescent="0.3">
      <c r="A7374" s="1">
        <v>7373</v>
      </c>
      <c r="B7374" s="1">
        <v>6</v>
      </c>
      <c r="C7374" s="2">
        <v>41233.86618321589</v>
      </c>
      <c r="D7374" s="2">
        <v>41293.865972222222</v>
      </c>
      <c r="E7374" s="1">
        <v>24</v>
      </c>
      <c r="F7374" s="2">
        <v>41245.622013477572</v>
      </c>
      <c r="G7374" s="1">
        <v>0</v>
      </c>
      <c r="H7374" s="32">
        <f>IFERROR(HOUR(Table1[[#This Row],[Cancel Date/time]])+MINUTE(Table1[[#This Row],[Cancel Date/time]])/60,"not cancelled")</f>
        <v>14.916666666666666</v>
      </c>
      <c r="I7374" s="47">
        <f>IFERROR(ROUND(Table1[[#This Row],[cancellation time decimal]],0),"not cancelled")</f>
        <v>15</v>
      </c>
      <c r="J7374" s="10">
        <f>IFERROR(MOD(Table1[[#This Row],[cancellation hour rounded]],24),"not cancelled")</f>
        <v>15</v>
      </c>
      <c r="K7374" s="32">
        <f>1/Table1[[#This Row],[Duration (Time between doses '[in hours'])]]</f>
        <v>4.1666666666666664E-2</v>
      </c>
      <c r="L7374" s="33">
        <f>Table1[[#This Row],[number doses per hour]]*INDEX(Table2[price per dose],Table1[[#This Row],[Drug ID]])</f>
        <v>0.35218749999999999</v>
      </c>
      <c r="M7374" s="11" t="b">
        <f>AND(Table1[[#This Row],[hour of cancellation 0 to 23]]&gt;=0,Table1[[#This Row],[hour of cancellation 0 to 23]]&lt;=23)</f>
        <v>1</v>
      </c>
    </row>
    <row r="7375" spans="1:13" x14ac:dyDescent="0.3">
      <c r="A7375" s="1">
        <v>7374</v>
      </c>
      <c r="B7375" s="1">
        <v>3</v>
      </c>
      <c r="C7375" s="2">
        <v>41233.897902877412</v>
      </c>
      <c r="D7375" s="2">
        <v>41293.897222222222</v>
      </c>
      <c r="E7375" s="1">
        <v>24</v>
      </c>
      <c r="F7375" s="2">
        <v>41235.852176438551</v>
      </c>
      <c r="G7375" s="1">
        <v>0</v>
      </c>
      <c r="H7375" s="32">
        <f>IFERROR(HOUR(Table1[[#This Row],[Cancel Date/time]])+MINUTE(Table1[[#This Row],[Cancel Date/time]])/60,"not cancelled")</f>
        <v>20.45</v>
      </c>
      <c r="I7375" s="47">
        <f>IFERROR(ROUND(Table1[[#This Row],[cancellation time decimal]],0),"not cancelled")</f>
        <v>20</v>
      </c>
      <c r="J7375" s="10">
        <f>IFERROR(MOD(Table1[[#This Row],[cancellation hour rounded]],24),"not cancelled")</f>
        <v>20</v>
      </c>
      <c r="K7375" s="32">
        <f>1/Table1[[#This Row],[Duration (Time between doses '[in hours'])]]</f>
        <v>4.1666666666666664E-2</v>
      </c>
      <c r="L7375" s="33">
        <f>Table1[[#This Row],[number doses per hour]]*INDEX(Table2[price per dose],Table1[[#This Row],[Drug ID]])</f>
        <v>0.18133000000000002</v>
      </c>
      <c r="M7375" s="11" t="b">
        <f>AND(Table1[[#This Row],[hour of cancellation 0 to 23]]&gt;=0,Table1[[#This Row],[hour of cancellation 0 to 23]]&lt;=23)</f>
        <v>1</v>
      </c>
    </row>
    <row r="7376" spans="1:13" x14ac:dyDescent="0.3">
      <c r="A7376" s="1">
        <v>7375</v>
      </c>
      <c r="B7376" s="1">
        <v>1</v>
      </c>
      <c r="C7376" s="2">
        <v>41233.932956157842</v>
      </c>
      <c r="D7376" s="2">
        <v>41293.932638888888</v>
      </c>
      <c r="E7376" s="1">
        <v>8</v>
      </c>
      <c r="F7376" s="2">
        <v>41235.37098064708</v>
      </c>
      <c r="G7376" s="1">
        <v>0</v>
      </c>
      <c r="H7376" s="32">
        <f>IFERROR(HOUR(Table1[[#This Row],[Cancel Date/time]])+MINUTE(Table1[[#This Row],[Cancel Date/time]])/60,"not cancelled")</f>
        <v>8.9</v>
      </c>
      <c r="I7376" s="47">
        <f>IFERROR(ROUND(Table1[[#This Row],[cancellation time decimal]],0),"not cancelled")</f>
        <v>9</v>
      </c>
      <c r="J7376" s="10">
        <f>IFERROR(MOD(Table1[[#This Row],[cancellation hour rounded]],24),"not cancelled")</f>
        <v>9</v>
      </c>
      <c r="K7376" s="32">
        <f>1/Table1[[#This Row],[Duration (Time between doses '[in hours'])]]</f>
        <v>0.125</v>
      </c>
      <c r="L7376" s="33">
        <f>Table1[[#This Row],[number doses per hour]]*INDEX(Table2[price per dose],Table1[[#This Row],[Drug ID]])</f>
        <v>0.84929166666666667</v>
      </c>
      <c r="M7376" s="11" t="b">
        <f>AND(Table1[[#This Row],[hour of cancellation 0 to 23]]&gt;=0,Table1[[#This Row],[hour of cancellation 0 to 23]]&lt;=23)</f>
        <v>1</v>
      </c>
    </row>
    <row r="7377" spans="1:13" x14ac:dyDescent="0.3">
      <c r="A7377" s="1">
        <v>7376</v>
      </c>
      <c r="B7377" s="1">
        <v>6</v>
      </c>
      <c r="C7377" s="2">
        <v>41233.988081504831</v>
      </c>
      <c r="D7377" s="2">
        <v>41293.987500000003</v>
      </c>
      <c r="E7377" s="1">
        <v>24</v>
      </c>
      <c r="F7377" s="2">
        <v>41244.570089659981</v>
      </c>
      <c r="G7377" s="1">
        <v>0</v>
      </c>
      <c r="H7377" s="32">
        <f>IFERROR(HOUR(Table1[[#This Row],[Cancel Date/time]])+MINUTE(Table1[[#This Row],[Cancel Date/time]])/60,"not cancelled")</f>
        <v>13.666666666666666</v>
      </c>
      <c r="I7377" s="47">
        <f>IFERROR(ROUND(Table1[[#This Row],[cancellation time decimal]],0),"not cancelled")</f>
        <v>14</v>
      </c>
      <c r="J7377" s="10">
        <f>IFERROR(MOD(Table1[[#This Row],[cancellation hour rounded]],24),"not cancelled")</f>
        <v>14</v>
      </c>
      <c r="K7377" s="32">
        <f>1/Table1[[#This Row],[Duration (Time between doses '[in hours'])]]</f>
        <v>4.1666666666666664E-2</v>
      </c>
      <c r="L7377" s="33">
        <f>Table1[[#This Row],[number doses per hour]]*INDEX(Table2[price per dose],Table1[[#This Row],[Drug ID]])</f>
        <v>0.35218749999999999</v>
      </c>
      <c r="M7377" s="11" t="b">
        <f>AND(Table1[[#This Row],[hour of cancellation 0 to 23]]&gt;=0,Table1[[#This Row],[hour of cancellation 0 to 23]]&lt;=23)</f>
        <v>1</v>
      </c>
    </row>
    <row r="7378" spans="1:13" x14ac:dyDescent="0.3">
      <c r="A7378" s="1">
        <v>7377</v>
      </c>
      <c r="B7378" s="1">
        <v>1</v>
      </c>
      <c r="C7378" s="2">
        <v>41234.057057515536</v>
      </c>
      <c r="D7378" s="2">
        <v>41294.056944444441</v>
      </c>
      <c r="E7378" s="1">
        <v>12</v>
      </c>
      <c r="F7378" s="2">
        <v>41235.656982983579</v>
      </c>
      <c r="G7378" s="1">
        <v>0</v>
      </c>
      <c r="H7378" s="32">
        <f>IFERROR(HOUR(Table1[[#This Row],[Cancel Date/time]])+MINUTE(Table1[[#This Row],[Cancel Date/time]])/60,"not cancelled")</f>
        <v>15.766666666666667</v>
      </c>
      <c r="I7378" s="47">
        <f>IFERROR(ROUND(Table1[[#This Row],[cancellation time decimal]],0),"not cancelled")</f>
        <v>16</v>
      </c>
      <c r="J7378" s="10">
        <f>IFERROR(MOD(Table1[[#This Row],[cancellation hour rounded]],24),"not cancelled")</f>
        <v>16</v>
      </c>
      <c r="K7378" s="32">
        <f>1/Table1[[#This Row],[Duration (Time between doses '[in hours'])]]</f>
        <v>8.3333333333333329E-2</v>
      </c>
      <c r="L7378" s="33">
        <f>Table1[[#This Row],[number doses per hour]]*INDEX(Table2[price per dose],Table1[[#This Row],[Drug ID]])</f>
        <v>0.56619444444444444</v>
      </c>
      <c r="M7378" s="11" t="b">
        <f>AND(Table1[[#This Row],[hour of cancellation 0 to 23]]&gt;=0,Table1[[#This Row],[hour of cancellation 0 to 23]]&lt;=23)</f>
        <v>1</v>
      </c>
    </row>
    <row r="7379" spans="1:13" x14ac:dyDescent="0.3">
      <c r="A7379" s="1">
        <v>7378</v>
      </c>
      <c r="B7379" s="1">
        <v>1</v>
      </c>
      <c r="C7379" s="2">
        <v>41234.154159263213</v>
      </c>
      <c r="D7379" s="2">
        <v>41294.15347222222</v>
      </c>
      <c r="E7379" s="1">
        <v>8</v>
      </c>
      <c r="F7379" s="2">
        <v>41234.82571288012</v>
      </c>
      <c r="G7379" s="1">
        <v>0</v>
      </c>
      <c r="H7379" s="32">
        <f>IFERROR(HOUR(Table1[[#This Row],[Cancel Date/time]])+MINUTE(Table1[[#This Row],[Cancel Date/time]])/60,"not cancelled")</f>
        <v>19.816666666666666</v>
      </c>
      <c r="I7379" s="47">
        <f>IFERROR(ROUND(Table1[[#This Row],[cancellation time decimal]],0),"not cancelled")</f>
        <v>20</v>
      </c>
      <c r="J7379" s="10">
        <f>IFERROR(MOD(Table1[[#This Row],[cancellation hour rounded]],24),"not cancelled")</f>
        <v>20</v>
      </c>
      <c r="K7379" s="32">
        <f>1/Table1[[#This Row],[Duration (Time between doses '[in hours'])]]</f>
        <v>0.125</v>
      </c>
      <c r="L7379" s="33">
        <f>Table1[[#This Row],[number doses per hour]]*INDEX(Table2[price per dose],Table1[[#This Row],[Drug ID]])</f>
        <v>0.84929166666666667</v>
      </c>
      <c r="M7379" s="11" t="b">
        <f>AND(Table1[[#This Row],[hour of cancellation 0 to 23]]&gt;=0,Table1[[#This Row],[hour of cancellation 0 to 23]]&lt;=23)</f>
        <v>1</v>
      </c>
    </row>
    <row r="7380" spans="1:13" x14ac:dyDescent="0.3">
      <c r="A7380" s="1">
        <v>7379</v>
      </c>
      <c r="B7380" s="1">
        <v>7</v>
      </c>
      <c r="C7380" s="2">
        <v>41234.362778503884</v>
      </c>
      <c r="D7380" s="2">
        <v>41294.362500000003</v>
      </c>
      <c r="E7380" s="1">
        <v>24</v>
      </c>
      <c r="F7380" s="2">
        <v>41239.428687645253</v>
      </c>
      <c r="G7380" s="1">
        <v>0</v>
      </c>
      <c r="H7380" s="32">
        <f>IFERROR(HOUR(Table1[[#This Row],[Cancel Date/time]])+MINUTE(Table1[[#This Row],[Cancel Date/time]])/60,"not cancelled")</f>
        <v>10.283333333333333</v>
      </c>
      <c r="I7380" s="47">
        <f>IFERROR(ROUND(Table1[[#This Row],[cancellation time decimal]],0),"not cancelled")</f>
        <v>10</v>
      </c>
      <c r="J7380" s="10">
        <f>IFERROR(MOD(Table1[[#This Row],[cancellation hour rounded]],24),"not cancelled")</f>
        <v>10</v>
      </c>
      <c r="K7380" s="32">
        <f>1/Table1[[#This Row],[Duration (Time between doses '[in hours'])]]</f>
        <v>4.1666666666666664E-2</v>
      </c>
      <c r="L7380" s="33">
        <f>Table1[[#This Row],[number doses per hour]]*INDEX(Table2[price per dose],Table1[[#This Row],[Drug ID]])</f>
        <v>1.2958049999999997</v>
      </c>
      <c r="M7380" s="11" t="b">
        <f>AND(Table1[[#This Row],[hour of cancellation 0 to 23]]&gt;=0,Table1[[#This Row],[hour of cancellation 0 to 23]]&lt;=23)</f>
        <v>1</v>
      </c>
    </row>
    <row r="7381" spans="1:13" x14ac:dyDescent="0.3">
      <c r="A7381" s="1">
        <v>7380</v>
      </c>
      <c r="B7381" s="1">
        <v>6</v>
      </c>
      <c r="C7381" s="2">
        <v>41234.356322524713</v>
      </c>
      <c r="D7381" s="2">
        <v>41294.356250000004</v>
      </c>
      <c r="E7381" s="1">
        <v>24</v>
      </c>
      <c r="F7381" s="2">
        <v>41238.38822332173</v>
      </c>
      <c r="G7381" s="1">
        <v>0</v>
      </c>
      <c r="H7381" s="32">
        <f>IFERROR(HOUR(Table1[[#This Row],[Cancel Date/time]])+MINUTE(Table1[[#This Row],[Cancel Date/time]])/60,"not cancelled")</f>
        <v>9.3166666666666664</v>
      </c>
      <c r="I7381" s="47">
        <f>IFERROR(ROUND(Table1[[#This Row],[cancellation time decimal]],0),"not cancelled")</f>
        <v>9</v>
      </c>
      <c r="J7381" s="10">
        <f>IFERROR(MOD(Table1[[#This Row],[cancellation hour rounded]],24),"not cancelled")</f>
        <v>9</v>
      </c>
      <c r="K7381" s="32">
        <f>1/Table1[[#This Row],[Duration (Time between doses '[in hours'])]]</f>
        <v>4.1666666666666664E-2</v>
      </c>
      <c r="L7381" s="33">
        <f>Table1[[#This Row],[number doses per hour]]*INDEX(Table2[price per dose],Table1[[#This Row],[Drug ID]])</f>
        <v>0.35218749999999999</v>
      </c>
      <c r="M7381" s="11" t="b">
        <f>AND(Table1[[#This Row],[hour of cancellation 0 to 23]]&gt;=0,Table1[[#This Row],[hour of cancellation 0 to 23]]&lt;=23)</f>
        <v>1</v>
      </c>
    </row>
    <row r="7382" spans="1:13" x14ac:dyDescent="0.3">
      <c r="A7382" s="1">
        <v>7381</v>
      </c>
      <c r="B7382" s="1">
        <v>4</v>
      </c>
      <c r="C7382" s="2">
        <v>41234.412366695535</v>
      </c>
      <c r="D7382" s="2">
        <v>41294.411805555559</v>
      </c>
      <c r="E7382" s="1">
        <v>12</v>
      </c>
      <c r="F7382" s="2">
        <v>41235.24460171775</v>
      </c>
      <c r="G7382" s="1">
        <v>0</v>
      </c>
      <c r="H7382" s="32">
        <f>IFERROR(HOUR(Table1[[#This Row],[Cancel Date/time]])+MINUTE(Table1[[#This Row],[Cancel Date/time]])/60,"not cancelled")</f>
        <v>5.8666666666666671</v>
      </c>
      <c r="I7382" s="47">
        <f>IFERROR(ROUND(Table1[[#This Row],[cancellation time decimal]],0),"not cancelled")</f>
        <v>6</v>
      </c>
      <c r="J7382" s="10">
        <f>IFERROR(MOD(Table1[[#This Row],[cancellation hour rounded]],24),"not cancelled")</f>
        <v>6</v>
      </c>
      <c r="K7382" s="32">
        <f>1/Table1[[#This Row],[Duration (Time between doses '[in hours'])]]</f>
        <v>8.3333333333333329E-2</v>
      </c>
      <c r="L7382" s="33">
        <f>Table1[[#This Row],[number doses per hour]]*INDEX(Table2[price per dose],Table1[[#This Row],[Drug ID]])</f>
        <v>1.448055119047619</v>
      </c>
      <c r="M7382" s="11" t="b">
        <f>AND(Table1[[#This Row],[hour of cancellation 0 to 23]]&gt;=0,Table1[[#This Row],[hour of cancellation 0 to 23]]&lt;=23)</f>
        <v>1</v>
      </c>
    </row>
    <row r="7383" spans="1:13" x14ac:dyDescent="0.3">
      <c r="A7383" s="1">
        <v>7382</v>
      </c>
      <c r="B7383" s="1">
        <v>4</v>
      </c>
      <c r="C7383" s="2">
        <v>41234.392747148442</v>
      </c>
      <c r="D7383" s="2">
        <v>41294.392361111109</v>
      </c>
      <c r="E7383" s="1">
        <v>12</v>
      </c>
      <c r="F7383" s="2">
        <v>41235.431507174275</v>
      </c>
      <c r="G7383" s="1">
        <v>0</v>
      </c>
      <c r="H7383" s="32">
        <f>IFERROR(HOUR(Table1[[#This Row],[Cancel Date/time]])+MINUTE(Table1[[#This Row],[Cancel Date/time]])/60,"not cancelled")</f>
        <v>10.35</v>
      </c>
      <c r="I7383" s="47">
        <f>IFERROR(ROUND(Table1[[#This Row],[cancellation time decimal]],0),"not cancelled")</f>
        <v>10</v>
      </c>
      <c r="J7383" s="10">
        <f>IFERROR(MOD(Table1[[#This Row],[cancellation hour rounded]],24),"not cancelled")</f>
        <v>10</v>
      </c>
      <c r="K7383" s="32">
        <f>1/Table1[[#This Row],[Duration (Time between doses '[in hours'])]]</f>
        <v>8.3333333333333329E-2</v>
      </c>
      <c r="L7383" s="33">
        <f>Table1[[#This Row],[number doses per hour]]*INDEX(Table2[price per dose],Table1[[#This Row],[Drug ID]])</f>
        <v>1.448055119047619</v>
      </c>
      <c r="M7383" s="11" t="b">
        <f>AND(Table1[[#This Row],[hour of cancellation 0 to 23]]&gt;=0,Table1[[#This Row],[hour of cancellation 0 to 23]]&lt;=23)</f>
        <v>1</v>
      </c>
    </row>
    <row r="7384" spans="1:13" x14ac:dyDescent="0.3">
      <c r="A7384" s="1">
        <v>7383</v>
      </c>
      <c r="B7384" s="1">
        <v>3</v>
      </c>
      <c r="C7384" s="2">
        <v>41234.406301276191</v>
      </c>
      <c r="D7384" s="2">
        <v>41236.989583333336</v>
      </c>
      <c r="E7384" s="1">
        <v>24</v>
      </c>
      <c r="F7384" s="2">
        <v>41235.518040358984</v>
      </c>
      <c r="G7384" s="1">
        <v>0</v>
      </c>
      <c r="H7384" s="32">
        <f>IFERROR(HOUR(Table1[[#This Row],[Cancel Date/time]])+MINUTE(Table1[[#This Row],[Cancel Date/time]])/60,"not cancelled")</f>
        <v>12.416666666666666</v>
      </c>
      <c r="I7384" s="47">
        <f>IFERROR(ROUND(Table1[[#This Row],[cancellation time decimal]],0),"not cancelled")</f>
        <v>12</v>
      </c>
      <c r="J7384" s="10">
        <f>IFERROR(MOD(Table1[[#This Row],[cancellation hour rounded]],24),"not cancelled")</f>
        <v>12</v>
      </c>
      <c r="K7384" s="32">
        <f>1/Table1[[#This Row],[Duration (Time between doses '[in hours'])]]</f>
        <v>4.1666666666666664E-2</v>
      </c>
      <c r="L7384" s="33">
        <f>Table1[[#This Row],[number doses per hour]]*INDEX(Table2[price per dose],Table1[[#This Row],[Drug ID]])</f>
        <v>0.18133000000000002</v>
      </c>
      <c r="M7384" s="11" t="b">
        <f>AND(Table1[[#This Row],[hour of cancellation 0 to 23]]&gt;=0,Table1[[#This Row],[hour of cancellation 0 to 23]]&lt;=23)</f>
        <v>1</v>
      </c>
    </row>
    <row r="7385" spans="1:13" hidden="1" x14ac:dyDescent="0.3">
      <c r="A7385" s="1">
        <v>7384</v>
      </c>
      <c r="B7385" s="1">
        <v>1</v>
      </c>
      <c r="C7385" s="2">
        <v>41234.45007036742</v>
      </c>
      <c r="D7385" s="2">
        <v>41238.116131071663</v>
      </c>
      <c r="E7385" s="1">
        <v>8</v>
      </c>
      <c r="F7385" s="2" t="s">
        <v>5</v>
      </c>
      <c r="G7385" s="1">
        <v>0</v>
      </c>
      <c r="H7385" s="32" t="str">
        <f>IFERROR(HOUR(Table1[[#This Row],[Cancel Date/time]])+MINUTE(Table1[[#This Row],[Cancel Date/time]])/60,"not cancelled")</f>
        <v>not cancelled</v>
      </c>
      <c r="I7385" s="47" t="str">
        <f>IFERROR(ROUND(Table1[[#This Row],[cancellation time decimal]],0),"not cancelled")</f>
        <v>not cancelled</v>
      </c>
      <c r="J7385" s="10" t="str">
        <f>IFERROR(MOD(Table1[[#This Row],[cancellation hour rounded]],24),"not cancelled")</f>
        <v>not cancelled</v>
      </c>
      <c r="K7385" s="32">
        <f>1/Table1[[#This Row],[Duration (Time between doses '[in hours'])]]</f>
        <v>0.125</v>
      </c>
      <c r="L7385" s="33">
        <f>Table1[[#This Row],[number doses per hour]]*INDEX(Table2[price per dose],Table1[[#This Row],[Drug ID]])</f>
        <v>0.84929166666666667</v>
      </c>
      <c r="M7385" s="11" t="b">
        <f>AND(Table1[[#This Row],[hour of cancellation 0 to 23]]&gt;=0,Table1[[#This Row],[hour of cancellation 0 to 23]]&lt;=23)</f>
        <v>0</v>
      </c>
    </row>
    <row r="7386" spans="1:13" x14ac:dyDescent="0.3">
      <c r="A7386" s="1">
        <v>7385</v>
      </c>
      <c r="B7386" s="1">
        <v>3</v>
      </c>
      <c r="C7386" s="2">
        <v>41234.420538704413</v>
      </c>
      <c r="D7386" s="2">
        <v>41294.420138888883</v>
      </c>
      <c r="E7386" s="1">
        <v>24</v>
      </c>
      <c r="F7386" s="2">
        <v>41236.42390616081</v>
      </c>
      <c r="G7386" s="1">
        <v>0</v>
      </c>
      <c r="H7386" s="32">
        <f>IFERROR(HOUR(Table1[[#This Row],[Cancel Date/time]])+MINUTE(Table1[[#This Row],[Cancel Date/time]])/60,"not cancelled")</f>
        <v>10.166666666666666</v>
      </c>
      <c r="I7386" s="47">
        <f>IFERROR(ROUND(Table1[[#This Row],[cancellation time decimal]],0),"not cancelled")</f>
        <v>10</v>
      </c>
      <c r="J7386" s="10">
        <f>IFERROR(MOD(Table1[[#This Row],[cancellation hour rounded]],24),"not cancelled")</f>
        <v>10</v>
      </c>
      <c r="K7386" s="32">
        <f>1/Table1[[#This Row],[Duration (Time between doses '[in hours'])]]</f>
        <v>4.1666666666666664E-2</v>
      </c>
      <c r="L7386" s="33">
        <f>Table1[[#This Row],[number doses per hour]]*INDEX(Table2[price per dose],Table1[[#This Row],[Drug ID]])</f>
        <v>0.18133000000000002</v>
      </c>
      <c r="M7386" s="11" t="b">
        <f>AND(Table1[[#This Row],[hour of cancellation 0 to 23]]&gt;=0,Table1[[#This Row],[hour of cancellation 0 to 23]]&lt;=23)</f>
        <v>1</v>
      </c>
    </row>
    <row r="7387" spans="1:13" x14ac:dyDescent="0.3">
      <c r="A7387" s="1">
        <v>7386</v>
      </c>
      <c r="B7387" s="1">
        <v>1</v>
      </c>
      <c r="C7387" s="2">
        <v>41234.430822350892</v>
      </c>
      <c r="D7387" s="2">
        <v>41294.430555555555</v>
      </c>
      <c r="E7387" s="1">
        <v>8</v>
      </c>
      <c r="F7387" s="2">
        <v>41235.493012569117</v>
      </c>
      <c r="G7387" s="1">
        <v>0</v>
      </c>
      <c r="H7387" s="32">
        <f>IFERROR(HOUR(Table1[[#This Row],[Cancel Date/time]])+MINUTE(Table1[[#This Row],[Cancel Date/time]])/60,"not cancelled")</f>
        <v>11.816666666666666</v>
      </c>
      <c r="I7387" s="47">
        <f>IFERROR(ROUND(Table1[[#This Row],[cancellation time decimal]],0),"not cancelled")</f>
        <v>12</v>
      </c>
      <c r="J7387" s="10">
        <f>IFERROR(MOD(Table1[[#This Row],[cancellation hour rounded]],24),"not cancelled")</f>
        <v>12</v>
      </c>
      <c r="K7387" s="32">
        <f>1/Table1[[#This Row],[Duration (Time between doses '[in hours'])]]</f>
        <v>0.125</v>
      </c>
      <c r="L7387" s="33">
        <f>Table1[[#This Row],[number doses per hour]]*INDEX(Table2[price per dose],Table1[[#This Row],[Drug ID]])</f>
        <v>0.84929166666666667</v>
      </c>
      <c r="M7387" s="11" t="b">
        <f>AND(Table1[[#This Row],[hour of cancellation 0 to 23]]&gt;=0,Table1[[#This Row],[hour of cancellation 0 to 23]]&lt;=23)</f>
        <v>1</v>
      </c>
    </row>
    <row r="7388" spans="1:13" x14ac:dyDescent="0.3">
      <c r="A7388" s="1">
        <v>7387</v>
      </c>
      <c r="B7388" s="1">
        <v>5</v>
      </c>
      <c r="C7388" s="2">
        <v>41234.461175987723</v>
      </c>
      <c r="D7388" s="2">
        <v>41294.461111111115</v>
      </c>
      <c r="E7388" s="1">
        <v>24</v>
      </c>
      <c r="F7388" s="2">
        <v>41238.710088696076</v>
      </c>
      <c r="G7388" s="1">
        <v>0</v>
      </c>
      <c r="H7388" s="32">
        <f>IFERROR(HOUR(Table1[[#This Row],[Cancel Date/time]])+MINUTE(Table1[[#This Row],[Cancel Date/time]])/60,"not cancelled")</f>
        <v>17.033333333333335</v>
      </c>
      <c r="I7388" s="47">
        <f>IFERROR(ROUND(Table1[[#This Row],[cancellation time decimal]],0),"not cancelled")</f>
        <v>17</v>
      </c>
      <c r="J7388" s="10">
        <f>IFERROR(MOD(Table1[[#This Row],[cancellation hour rounded]],24),"not cancelled")</f>
        <v>17</v>
      </c>
      <c r="K7388" s="32">
        <f>1/Table1[[#This Row],[Duration (Time between doses '[in hours'])]]</f>
        <v>4.1666666666666664E-2</v>
      </c>
      <c r="L7388" s="33">
        <f>Table1[[#This Row],[number doses per hour]]*INDEX(Table2[price per dose],Table1[[#This Row],[Drug ID]])</f>
        <v>0.2815833333333333</v>
      </c>
      <c r="M7388" s="11" t="b">
        <f>AND(Table1[[#This Row],[hour of cancellation 0 to 23]]&gt;=0,Table1[[#This Row],[hour of cancellation 0 to 23]]&lt;=23)</f>
        <v>1</v>
      </c>
    </row>
    <row r="7389" spans="1:13" x14ac:dyDescent="0.3">
      <c r="A7389" s="1">
        <v>7388</v>
      </c>
      <c r="B7389" s="1">
        <v>1</v>
      </c>
      <c r="C7389" s="2">
        <v>41234.492658897987</v>
      </c>
      <c r="D7389" s="2">
        <v>41294.492361111115</v>
      </c>
      <c r="E7389" s="1">
        <v>12</v>
      </c>
      <c r="F7389" s="2">
        <v>41235.418991151273</v>
      </c>
      <c r="G7389" s="1">
        <v>0</v>
      </c>
      <c r="H7389" s="32">
        <f>IFERROR(HOUR(Table1[[#This Row],[Cancel Date/time]])+MINUTE(Table1[[#This Row],[Cancel Date/time]])/60,"not cancelled")</f>
        <v>10.050000000000001</v>
      </c>
      <c r="I7389" s="47">
        <f>IFERROR(ROUND(Table1[[#This Row],[cancellation time decimal]],0),"not cancelled")</f>
        <v>10</v>
      </c>
      <c r="J7389" s="10">
        <f>IFERROR(MOD(Table1[[#This Row],[cancellation hour rounded]],24),"not cancelled")</f>
        <v>10</v>
      </c>
      <c r="K7389" s="32">
        <f>1/Table1[[#This Row],[Duration (Time between doses '[in hours'])]]</f>
        <v>8.3333333333333329E-2</v>
      </c>
      <c r="L7389" s="33">
        <f>Table1[[#This Row],[number doses per hour]]*INDEX(Table2[price per dose],Table1[[#This Row],[Drug ID]])</f>
        <v>0.56619444444444444</v>
      </c>
      <c r="M7389" s="11" t="b">
        <f>AND(Table1[[#This Row],[hour of cancellation 0 to 23]]&gt;=0,Table1[[#This Row],[hour of cancellation 0 to 23]]&lt;=23)</f>
        <v>1</v>
      </c>
    </row>
    <row r="7390" spans="1:13" x14ac:dyDescent="0.3">
      <c r="A7390" s="1">
        <v>7389</v>
      </c>
      <c r="B7390" s="1">
        <v>1</v>
      </c>
      <c r="C7390" s="2">
        <v>41234.481851238415</v>
      </c>
      <c r="D7390" s="2">
        <v>41294.481250000004</v>
      </c>
      <c r="E7390" s="1">
        <v>8</v>
      </c>
      <c r="F7390" s="2">
        <v>41235.355979821063</v>
      </c>
      <c r="G7390" s="1">
        <v>0</v>
      </c>
      <c r="H7390" s="32">
        <f>IFERROR(HOUR(Table1[[#This Row],[Cancel Date/time]])+MINUTE(Table1[[#This Row],[Cancel Date/time]])/60,"not cancelled")</f>
        <v>8.5333333333333332</v>
      </c>
      <c r="I7390" s="47">
        <f>IFERROR(ROUND(Table1[[#This Row],[cancellation time decimal]],0),"not cancelled")</f>
        <v>9</v>
      </c>
      <c r="J7390" s="10">
        <f>IFERROR(MOD(Table1[[#This Row],[cancellation hour rounded]],24),"not cancelled")</f>
        <v>9</v>
      </c>
      <c r="K7390" s="32">
        <f>1/Table1[[#This Row],[Duration (Time between doses '[in hours'])]]</f>
        <v>0.125</v>
      </c>
      <c r="L7390" s="33">
        <f>Table1[[#This Row],[number doses per hour]]*INDEX(Table2[price per dose],Table1[[#This Row],[Drug ID]])</f>
        <v>0.84929166666666667</v>
      </c>
      <c r="M7390" s="11" t="b">
        <f>AND(Table1[[#This Row],[hour of cancellation 0 to 23]]&gt;=0,Table1[[#This Row],[hour of cancellation 0 to 23]]&lt;=23)</f>
        <v>1</v>
      </c>
    </row>
    <row r="7391" spans="1:13" x14ac:dyDescent="0.3">
      <c r="A7391" s="1">
        <v>7390</v>
      </c>
      <c r="B7391" s="1">
        <v>1</v>
      </c>
      <c r="C7391" s="2">
        <v>41234.54848447621</v>
      </c>
      <c r="D7391" s="2">
        <v>41294.547916666663</v>
      </c>
      <c r="E7391" s="1">
        <v>8</v>
      </c>
      <c r="F7391" s="2">
        <v>41234.632479470034</v>
      </c>
      <c r="G7391" s="1">
        <v>0</v>
      </c>
      <c r="H7391" s="32">
        <f>IFERROR(HOUR(Table1[[#This Row],[Cancel Date/time]])+MINUTE(Table1[[#This Row],[Cancel Date/time]])/60,"not cancelled")</f>
        <v>15.166666666666666</v>
      </c>
      <c r="I7391" s="47">
        <f>IFERROR(ROUND(Table1[[#This Row],[cancellation time decimal]],0),"not cancelled")</f>
        <v>15</v>
      </c>
      <c r="J7391" s="10">
        <f>IFERROR(MOD(Table1[[#This Row],[cancellation hour rounded]],24),"not cancelled")</f>
        <v>15</v>
      </c>
      <c r="K7391" s="32">
        <f>1/Table1[[#This Row],[Duration (Time between doses '[in hours'])]]</f>
        <v>0.125</v>
      </c>
      <c r="L7391" s="33">
        <f>Table1[[#This Row],[number doses per hour]]*INDEX(Table2[price per dose],Table1[[#This Row],[Drug ID]])</f>
        <v>0.84929166666666667</v>
      </c>
      <c r="M7391" s="11" t="b">
        <f>AND(Table1[[#This Row],[hour of cancellation 0 to 23]]&gt;=0,Table1[[#This Row],[hour of cancellation 0 to 23]]&lt;=23)</f>
        <v>1</v>
      </c>
    </row>
    <row r="7392" spans="1:13" x14ac:dyDescent="0.3">
      <c r="A7392" s="1">
        <v>7391</v>
      </c>
      <c r="B7392" s="1">
        <v>4</v>
      </c>
      <c r="C7392" s="2">
        <v>41234.581814900092</v>
      </c>
      <c r="D7392" s="2">
        <v>41294.581249999996</v>
      </c>
      <c r="E7392" s="1">
        <v>12</v>
      </c>
      <c r="F7392" s="2">
        <v>41237.835971433284</v>
      </c>
      <c r="G7392" s="1">
        <v>0</v>
      </c>
      <c r="H7392" s="32">
        <f>IFERROR(HOUR(Table1[[#This Row],[Cancel Date/time]])+MINUTE(Table1[[#This Row],[Cancel Date/time]])/60,"not cancelled")</f>
        <v>20.05</v>
      </c>
      <c r="I7392" s="47">
        <f>IFERROR(ROUND(Table1[[#This Row],[cancellation time decimal]],0),"not cancelled")</f>
        <v>20</v>
      </c>
      <c r="J7392" s="10">
        <f>IFERROR(MOD(Table1[[#This Row],[cancellation hour rounded]],24),"not cancelled")</f>
        <v>20</v>
      </c>
      <c r="K7392" s="32">
        <f>1/Table1[[#This Row],[Duration (Time between doses '[in hours'])]]</f>
        <v>8.3333333333333329E-2</v>
      </c>
      <c r="L7392" s="33">
        <f>Table1[[#This Row],[number doses per hour]]*INDEX(Table2[price per dose],Table1[[#This Row],[Drug ID]])</f>
        <v>1.448055119047619</v>
      </c>
      <c r="M7392" s="11" t="b">
        <f>AND(Table1[[#This Row],[hour of cancellation 0 to 23]]&gt;=0,Table1[[#This Row],[hour of cancellation 0 to 23]]&lt;=23)</f>
        <v>1</v>
      </c>
    </row>
    <row r="7393" spans="1:13" hidden="1" x14ac:dyDescent="0.3">
      <c r="A7393" s="1">
        <v>7392</v>
      </c>
      <c r="B7393" s="1">
        <v>4</v>
      </c>
      <c r="C7393" s="2">
        <v>41234.572384526349</v>
      </c>
      <c r="D7393" s="2">
        <v>41236.821763740285</v>
      </c>
      <c r="E7393" s="1">
        <v>12</v>
      </c>
      <c r="F7393" s="2" t="s">
        <v>5</v>
      </c>
      <c r="G7393" s="1">
        <v>0</v>
      </c>
      <c r="H7393" s="32" t="str">
        <f>IFERROR(HOUR(Table1[[#This Row],[Cancel Date/time]])+MINUTE(Table1[[#This Row],[Cancel Date/time]])/60,"not cancelled")</f>
        <v>not cancelled</v>
      </c>
      <c r="I7393" s="47" t="str">
        <f>IFERROR(ROUND(Table1[[#This Row],[cancellation time decimal]],0),"not cancelled")</f>
        <v>not cancelled</v>
      </c>
      <c r="J7393" s="10" t="str">
        <f>IFERROR(MOD(Table1[[#This Row],[cancellation hour rounded]],24),"not cancelled")</f>
        <v>not cancelled</v>
      </c>
      <c r="K7393" s="32">
        <f>1/Table1[[#This Row],[Duration (Time between doses '[in hours'])]]</f>
        <v>8.3333333333333329E-2</v>
      </c>
      <c r="L7393" s="33">
        <f>Table1[[#This Row],[number doses per hour]]*INDEX(Table2[price per dose],Table1[[#This Row],[Drug ID]])</f>
        <v>1.448055119047619</v>
      </c>
      <c r="M7393" s="11" t="b">
        <f>AND(Table1[[#This Row],[hour of cancellation 0 to 23]]&gt;=0,Table1[[#This Row],[hour of cancellation 0 to 23]]&lt;=23)</f>
        <v>0</v>
      </c>
    </row>
    <row r="7394" spans="1:13" x14ac:dyDescent="0.3">
      <c r="A7394" s="1">
        <v>7393</v>
      </c>
      <c r="B7394" s="1">
        <v>3</v>
      </c>
      <c r="C7394" s="2">
        <v>41234.609963282157</v>
      </c>
      <c r="D7394" s="2">
        <v>41294.609722222223</v>
      </c>
      <c r="E7394" s="1">
        <v>24</v>
      </c>
      <c r="F7394" s="2">
        <v>41238.39025035681</v>
      </c>
      <c r="G7394" s="1">
        <v>0</v>
      </c>
      <c r="H7394" s="32">
        <f>IFERROR(HOUR(Table1[[#This Row],[Cancel Date/time]])+MINUTE(Table1[[#This Row],[Cancel Date/time]])/60,"not cancelled")</f>
        <v>9.35</v>
      </c>
      <c r="I7394" s="47">
        <f>IFERROR(ROUND(Table1[[#This Row],[cancellation time decimal]],0),"not cancelled")</f>
        <v>9</v>
      </c>
      <c r="J7394" s="10">
        <f>IFERROR(MOD(Table1[[#This Row],[cancellation hour rounded]],24),"not cancelled")</f>
        <v>9</v>
      </c>
      <c r="K7394" s="32">
        <f>1/Table1[[#This Row],[Duration (Time between doses '[in hours'])]]</f>
        <v>4.1666666666666664E-2</v>
      </c>
      <c r="L7394" s="33">
        <f>Table1[[#This Row],[number doses per hour]]*INDEX(Table2[price per dose],Table1[[#This Row],[Drug ID]])</f>
        <v>0.18133000000000002</v>
      </c>
      <c r="M7394" s="11" t="b">
        <f>AND(Table1[[#This Row],[hour of cancellation 0 to 23]]&gt;=0,Table1[[#This Row],[hour of cancellation 0 to 23]]&lt;=23)</f>
        <v>1</v>
      </c>
    </row>
    <row r="7395" spans="1:13" x14ac:dyDescent="0.3">
      <c r="A7395" s="1">
        <v>7394</v>
      </c>
      <c r="B7395" s="1">
        <v>4</v>
      </c>
      <c r="C7395" s="2">
        <v>41234.646683258128</v>
      </c>
      <c r="D7395" s="2">
        <v>41294.646527777775</v>
      </c>
      <c r="E7395" s="1">
        <v>12</v>
      </c>
      <c r="F7395" s="2">
        <v>41238.084876489098</v>
      </c>
      <c r="G7395" s="1">
        <v>0</v>
      </c>
      <c r="H7395" s="32">
        <f>IFERROR(HOUR(Table1[[#This Row],[Cancel Date/time]])+MINUTE(Table1[[#This Row],[Cancel Date/time]])/60,"not cancelled")</f>
        <v>2.0333333333333332</v>
      </c>
      <c r="I7395" s="47">
        <f>IFERROR(ROUND(Table1[[#This Row],[cancellation time decimal]],0),"not cancelled")</f>
        <v>2</v>
      </c>
      <c r="J7395" s="10">
        <f>IFERROR(MOD(Table1[[#This Row],[cancellation hour rounded]],24),"not cancelled")</f>
        <v>2</v>
      </c>
      <c r="K7395" s="32">
        <f>1/Table1[[#This Row],[Duration (Time between doses '[in hours'])]]</f>
        <v>8.3333333333333329E-2</v>
      </c>
      <c r="L7395" s="33">
        <f>Table1[[#This Row],[number doses per hour]]*INDEX(Table2[price per dose],Table1[[#This Row],[Drug ID]])</f>
        <v>1.448055119047619</v>
      </c>
      <c r="M7395" s="11" t="b">
        <f>AND(Table1[[#This Row],[hour of cancellation 0 to 23]]&gt;=0,Table1[[#This Row],[hour of cancellation 0 to 23]]&lt;=23)</f>
        <v>1</v>
      </c>
    </row>
    <row r="7396" spans="1:13" x14ac:dyDescent="0.3">
      <c r="A7396" s="1">
        <v>7395</v>
      </c>
      <c r="B7396" s="1">
        <v>4</v>
      </c>
      <c r="C7396" s="2">
        <v>41234.6425661459</v>
      </c>
      <c r="D7396" s="2">
        <v>41294.642361111109</v>
      </c>
      <c r="E7396" s="1">
        <v>12</v>
      </c>
      <c r="F7396" s="2">
        <v>41237.390875067511</v>
      </c>
      <c r="G7396" s="1">
        <v>0</v>
      </c>
      <c r="H7396" s="32">
        <f>IFERROR(HOUR(Table1[[#This Row],[Cancel Date/time]])+MINUTE(Table1[[#This Row],[Cancel Date/time]])/60,"not cancelled")</f>
        <v>9.3666666666666671</v>
      </c>
      <c r="I7396" s="47">
        <f>IFERROR(ROUND(Table1[[#This Row],[cancellation time decimal]],0),"not cancelled")</f>
        <v>9</v>
      </c>
      <c r="J7396" s="10">
        <f>IFERROR(MOD(Table1[[#This Row],[cancellation hour rounded]],24),"not cancelled")</f>
        <v>9</v>
      </c>
      <c r="K7396" s="32">
        <f>1/Table1[[#This Row],[Duration (Time between doses '[in hours'])]]</f>
        <v>8.3333333333333329E-2</v>
      </c>
      <c r="L7396" s="33">
        <f>Table1[[#This Row],[number doses per hour]]*INDEX(Table2[price per dose],Table1[[#This Row],[Drug ID]])</f>
        <v>1.448055119047619</v>
      </c>
      <c r="M7396" s="11" t="b">
        <f>AND(Table1[[#This Row],[hour of cancellation 0 to 23]]&gt;=0,Table1[[#This Row],[hour of cancellation 0 to 23]]&lt;=23)</f>
        <v>1</v>
      </c>
    </row>
    <row r="7397" spans="1:13" x14ac:dyDescent="0.3">
      <c r="A7397" s="1">
        <v>7396</v>
      </c>
      <c r="B7397" s="1">
        <v>3</v>
      </c>
      <c r="C7397" s="2">
        <v>41234.780447332036</v>
      </c>
      <c r="D7397" s="2">
        <v>41294.779861111114</v>
      </c>
      <c r="E7397" s="1">
        <v>24</v>
      </c>
      <c r="F7397" s="2">
        <v>41236.608423606755</v>
      </c>
      <c r="G7397" s="1">
        <v>0</v>
      </c>
      <c r="H7397" s="32">
        <f>IFERROR(HOUR(Table1[[#This Row],[Cancel Date/time]])+MINUTE(Table1[[#This Row],[Cancel Date/time]])/60,"not cancelled")</f>
        <v>14.6</v>
      </c>
      <c r="I7397" s="47">
        <f>IFERROR(ROUND(Table1[[#This Row],[cancellation time decimal]],0),"not cancelled")</f>
        <v>15</v>
      </c>
      <c r="J7397" s="10">
        <f>IFERROR(MOD(Table1[[#This Row],[cancellation hour rounded]],24),"not cancelled")</f>
        <v>15</v>
      </c>
      <c r="K7397" s="32">
        <f>1/Table1[[#This Row],[Duration (Time between doses '[in hours'])]]</f>
        <v>4.1666666666666664E-2</v>
      </c>
      <c r="L7397" s="33">
        <f>Table1[[#This Row],[number doses per hour]]*INDEX(Table2[price per dose],Table1[[#This Row],[Drug ID]])</f>
        <v>0.18133000000000002</v>
      </c>
      <c r="M7397" s="11" t="b">
        <f>AND(Table1[[#This Row],[hour of cancellation 0 to 23]]&gt;=0,Table1[[#This Row],[hour of cancellation 0 to 23]]&lt;=23)</f>
        <v>1</v>
      </c>
    </row>
    <row r="7398" spans="1:13" x14ac:dyDescent="0.3">
      <c r="A7398" s="1">
        <v>7397</v>
      </c>
      <c r="B7398" s="1">
        <v>1</v>
      </c>
      <c r="C7398" s="2">
        <v>41234.752074144941</v>
      </c>
      <c r="D7398" s="2">
        <v>41294.751388888886</v>
      </c>
      <c r="E7398" s="1">
        <v>8</v>
      </c>
      <c r="F7398" s="2">
        <v>41234.887729502923</v>
      </c>
      <c r="G7398" s="1">
        <v>0</v>
      </c>
      <c r="H7398" s="32">
        <f>IFERROR(HOUR(Table1[[#This Row],[Cancel Date/time]])+MINUTE(Table1[[#This Row],[Cancel Date/time]])/60,"not cancelled")</f>
        <v>21.3</v>
      </c>
      <c r="I7398" s="47">
        <f>IFERROR(ROUND(Table1[[#This Row],[cancellation time decimal]],0),"not cancelled")</f>
        <v>21</v>
      </c>
      <c r="J7398" s="10">
        <f>IFERROR(MOD(Table1[[#This Row],[cancellation hour rounded]],24),"not cancelled")</f>
        <v>21</v>
      </c>
      <c r="K7398" s="32">
        <f>1/Table1[[#This Row],[Duration (Time between doses '[in hours'])]]</f>
        <v>0.125</v>
      </c>
      <c r="L7398" s="33">
        <f>Table1[[#This Row],[number doses per hour]]*INDEX(Table2[price per dose],Table1[[#This Row],[Drug ID]])</f>
        <v>0.84929166666666667</v>
      </c>
      <c r="M7398" s="11" t="b">
        <f>AND(Table1[[#This Row],[hour of cancellation 0 to 23]]&gt;=0,Table1[[#This Row],[hour of cancellation 0 to 23]]&lt;=23)</f>
        <v>1</v>
      </c>
    </row>
    <row r="7399" spans="1:13" x14ac:dyDescent="0.3">
      <c r="A7399" s="1">
        <v>7398</v>
      </c>
      <c r="B7399" s="1">
        <v>1</v>
      </c>
      <c r="C7399" s="2">
        <v>41234.834330739883</v>
      </c>
      <c r="D7399" s="2">
        <v>41294.834027777782</v>
      </c>
      <c r="E7399" s="1">
        <v>8</v>
      </c>
      <c r="F7399" s="2">
        <v>41235.018190375042</v>
      </c>
      <c r="G7399" s="1">
        <v>0</v>
      </c>
      <c r="H7399" s="32">
        <f>IFERROR(HOUR(Table1[[#This Row],[Cancel Date/time]])+MINUTE(Table1[[#This Row],[Cancel Date/time]])/60,"not cancelled")</f>
        <v>0.43333333333333335</v>
      </c>
      <c r="I7399" s="47">
        <f>IFERROR(ROUND(Table1[[#This Row],[cancellation time decimal]],0),"not cancelled")</f>
        <v>0</v>
      </c>
      <c r="J7399" s="10">
        <f>IFERROR(MOD(Table1[[#This Row],[cancellation hour rounded]],24),"not cancelled")</f>
        <v>0</v>
      </c>
      <c r="K7399" s="32">
        <f>1/Table1[[#This Row],[Duration (Time between doses '[in hours'])]]</f>
        <v>0.125</v>
      </c>
      <c r="L7399" s="33">
        <f>Table1[[#This Row],[number doses per hour]]*INDEX(Table2[price per dose],Table1[[#This Row],[Drug ID]])</f>
        <v>0.84929166666666667</v>
      </c>
      <c r="M7399" s="11" t="b">
        <f>AND(Table1[[#This Row],[hour of cancellation 0 to 23]]&gt;=0,Table1[[#This Row],[hour of cancellation 0 to 23]]&lt;=23)</f>
        <v>1</v>
      </c>
    </row>
    <row r="7400" spans="1:13" x14ac:dyDescent="0.3">
      <c r="A7400" s="1">
        <v>7399</v>
      </c>
      <c r="B7400" s="1">
        <v>6</v>
      </c>
      <c r="C7400" s="2">
        <v>41234.896973883253</v>
      </c>
      <c r="D7400" s="2">
        <v>41294.896527777775</v>
      </c>
      <c r="E7400" s="1">
        <v>24</v>
      </c>
      <c r="F7400" s="2">
        <v>41238.38019606797</v>
      </c>
      <c r="G7400" s="1">
        <v>0</v>
      </c>
      <c r="H7400" s="32">
        <f>IFERROR(HOUR(Table1[[#This Row],[Cancel Date/time]])+MINUTE(Table1[[#This Row],[Cancel Date/time]])/60,"not cancelled")</f>
        <v>9.1166666666666671</v>
      </c>
      <c r="I7400" s="47">
        <f>IFERROR(ROUND(Table1[[#This Row],[cancellation time decimal]],0),"not cancelled")</f>
        <v>9</v>
      </c>
      <c r="J7400" s="10">
        <f>IFERROR(MOD(Table1[[#This Row],[cancellation hour rounded]],24),"not cancelled")</f>
        <v>9</v>
      </c>
      <c r="K7400" s="32">
        <f>1/Table1[[#This Row],[Duration (Time between doses '[in hours'])]]</f>
        <v>4.1666666666666664E-2</v>
      </c>
      <c r="L7400" s="33">
        <f>Table1[[#This Row],[number doses per hour]]*INDEX(Table2[price per dose],Table1[[#This Row],[Drug ID]])</f>
        <v>0.35218749999999999</v>
      </c>
      <c r="M7400" s="11" t="b">
        <f>AND(Table1[[#This Row],[hour of cancellation 0 to 23]]&gt;=0,Table1[[#This Row],[hour of cancellation 0 to 23]]&lt;=23)</f>
        <v>1</v>
      </c>
    </row>
    <row r="7401" spans="1:13" x14ac:dyDescent="0.3">
      <c r="A7401" s="1">
        <v>7400</v>
      </c>
      <c r="B7401" s="1">
        <v>5</v>
      </c>
      <c r="C7401" s="2">
        <v>41234.93716612873</v>
      </c>
      <c r="D7401" s="2">
        <v>41237.895138888889</v>
      </c>
      <c r="E7401" s="1">
        <v>24</v>
      </c>
      <c r="F7401" s="2">
        <v>41237.354351533148</v>
      </c>
      <c r="G7401" s="1">
        <v>0</v>
      </c>
      <c r="H7401" s="32">
        <f>IFERROR(HOUR(Table1[[#This Row],[Cancel Date/time]])+MINUTE(Table1[[#This Row],[Cancel Date/time]])/60,"not cancelled")</f>
        <v>8.5</v>
      </c>
      <c r="I7401" s="47">
        <f>IFERROR(ROUND(Table1[[#This Row],[cancellation time decimal]],0),"not cancelled")</f>
        <v>9</v>
      </c>
      <c r="J7401" s="10">
        <f>IFERROR(MOD(Table1[[#This Row],[cancellation hour rounded]],24),"not cancelled")</f>
        <v>9</v>
      </c>
      <c r="K7401" s="32">
        <f>1/Table1[[#This Row],[Duration (Time between doses '[in hours'])]]</f>
        <v>4.1666666666666664E-2</v>
      </c>
      <c r="L7401" s="33">
        <f>Table1[[#This Row],[number doses per hour]]*INDEX(Table2[price per dose],Table1[[#This Row],[Drug ID]])</f>
        <v>0.2815833333333333</v>
      </c>
      <c r="M7401" s="11" t="b">
        <f>AND(Table1[[#This Row],[hour of cancellation 0 to 23]]&gt;=0,Table1[[#This Row],[hour of cancellation 0 to 23]]&lt;=23)</f>
        <v>1</v>
      </c>
    </row>
    <row r="7402" spans="1:13" x14ac:dyDescent="0.3">
      <c r="A7402" s="1">
        <v>7401</v>
      </c>
      <c r="B7402" s="1">
        <v>3</v>
      </c>
      <c r="C7402" s="2">
        <v>41235.007877987795</v>
      </c>
      <c r="D7402" s="2">
        <v>41295.007638888892</v>
      </c>
      <c r="E7402" s="1">
        <v>24</v>
      </c>
      <c r="F7402" s="2">
        <v>41237.415258640489</v>
      </c>
      <c r="G7402" s="1">
        <v>0</v>
      </c>
      <c r="H7402" s="32">
        <f>IFERROR(HOUR(Table1[[#This Row],[Cancel Date/time]])+MINUTE(Table1[[#This Row],[Cancel Date/time]])/60,"not cancelled")</f>
        <v>9.9499999999999993</v>
      </c>
      <c r="I7402" s="47">
        <f>IFERROR(ROUND(Table1[[#This Row],[cancellation time decimal]],0),"not cancelled")</f>
        <v>10</v>
      </c>
      <c r="J7402" s="10">
        <f>IFERROR(MOD(Table1[[#This Row],[cancellation hour rounded]],24),"not cancelled")</f>
        <v>10</v>
      </c>
      <c r="K7402" s="32">
        <f>1/Table1[[#This Row],[Duration (Time between doses '[in hours'])]]</f>
        <v>4.1666666666666664E-2</v>
      </c>
      <c r="L7402" s="33">
        <f>Table1[[#This Row],[number doses per hour]]*INDEX(Table2[price per dose],Table1[[#This Row],[Drug ID]])</f>
        <v>0.18133000000000002</v>
      </c>
      <c r="M7402" s="11" t="b">
        <f>AND(Table1[[#This Row],[hour of cancellation 0 to 23]]&gt;=0,Table1[[#This Row],[hour of cancellation 0 to 23]]&lt;=23)</f>
        <v>1</v>
      </c>
    </row>
    <row r="7403" spans="1:13" x14ac:dyDescent="0.3">
      <c r="A7403" s="1">
        <v>7402</v>
      </c>
      <c r="B7403" s="1">
        <v>6</v>
      </c>
      <c r="C7403" s="2">
        <v>41235.037802790932</v>
      </c>
      <c r="D7403" s="2">
        <v>41295.037499999999</v>
      </c>
      <c r="E7403" s="1">
        <v>24</v>
      </c>
      <c r="F7403" s="2">
        <v>41248.354954235961</v>
      </c>
      <c r="G7403" s="1">
        <v>0</v>
      </c>
      <c r="H7403" s="32">
        <f>IFERROR(HOUR(Table1[[#This Row],[Cancel Date/time]])+MINUTE(Table1[[#This Row],[Cancel Date/time]])/60,"not cancelled")</f>
        <v>8.5166666666666675</v>
      </c>
      <c r="I7403" s="47">
        <f>IFERROR(ROUND(Table1[[#This Row],[cancellation time decimal]],0),"not cancelled")</f>
        <v>9</v>
      </c>
      <c r="J7403" s="10">
        <f>IFERROR(MOD(Table1[[#This Row],[cancellation hour rounded]],24),"not cancelled")</f>
        <v>9</v>
      </c>
      <c r="K7403" s="32">
        <f>1/Table1[[#This Row],[Duration (Time between doses '[in hours'])]]</f>
        <v>4.1666666666666664E-2</v>
      </c>
      <c r="L7403" s="33">
        <f>Table1[[#This Row],[number doses per hour]]*INDEX(Table2[price per dose],Table1[[#This Row],[Drug ID]])</f>
        <v>0.35218749999999999</v>
      </c>
      <c r="M7403" s="11" t="b">
        <f>AND(Table1[[#This Row],[hour of cancellation 0 to 23]]&gt;=0,Table1[[#This Row],[hour of cancellation 0 to 23]]&lt;=23)</f>
        <v>1</v>
      </c>
    </row>
    <row r="7404" spans="1:13" x14ac:dyDescent="0.3">
      <c r="A7404" s="1">
        <v>7403</v>
      </c>
      <c r="B7404" s="1">
        <v>7</v>
      </c>
      <c r="C7404" s="2">
        <v>41235.077826565233</v>
      </c>
      <c r="D7404" s="2">
        <v>41295.077777777777</v>
      </c>
      <c r="E7404" s="1">
        <v>24</v>
      </c>
      <c r="F7404" s="2">
        <v>41239.769916183213</v>
      </c>
      <c r="G7404" s="1">
        <v>0</v>
      </c>
      <c r="H7404" s="32">
        <f>IFERROR(HOUR(Table1[[#This Row],[Cancel Date/time]])+MINUTE(Table1[[#This Row],[Cancel Date/time]])/60,"not cancelled")</f>
        <v>18.466666666666665</v>
      </c>
      <c r="I7404" s="47">
        <f>IFERROR(ROUND(Table1[[#This Row],[cancellation time decimal]],0),"not cancelled")</f>
        <v>18</v>
      </c>
      <c r="J7404" s="10">
        <f>IFERROR(MOD(Table1[[#This Row],[cancellation hour rounded]],24),"not cancelled")</f>
        <v>18</v>
      </c>
      <c r="K7404" s="32">
        <f>1/Table1[[#This Row],[Duration (Time between doses '[in hours'])]]</f>
        <v>4.1666666666666664E-2</v>
      </c>
      <c r="L7404" s="33">
        <f>Table1[[#This Row],[number doses per hour]]*INDEX(Table2[price per dose],Table1[[#This Row],[Drug ID]])</f>
        <v>1.2958049999999997</v>
      </c>
      <c r="M7404" s="11" t="b">
        <f>AND(Table1[[#This Row],[hour of cancellation 0 to 23]]&gt;=0,Table1[[#This Row],[hour of cancellation 0 to 23]]&lt;=23)</f>
        <v>1</v>
      </c>
    </row>
    <row r="7405" spans="1:13" x14ac:dyDescent="0.3">
      <c r="A7405" s="1">
        <v>7404</v>
      </c>
      <c r="B7405" s="1">
        <v>1</v>
      </c>
      <c r="C7405" s="2">
        <v>41235.049375882532</v>
      </c>
      <c r="D7405" s="2">
        <v>41295.049305555556</v>
      </c>
      <c r="E7405" s="1">
        <v>8</v>
      </c>
      <c r="F7405" s="2">
        <v>41236.412647663041</v>
      </c>
      <c r="G7405" s="1">
        <v>0</v>
      </c>
      <c r="H7405" s="32">
        <f>IFERROR(HOUR(Table1[[#This Row],[Cancel Date/time]])+MINUTE(Table1[[#This Row],[Cancel Date/time]])/60,"not cancelled")</f>
        <v>9.9</v>
      </c>
      <c r="I7405" s="47">
        <f>IFERROR(ROUND(Table1[[#This Row],[cancellation time decimal]],0),"not cancelled")</f>
        <v>10</v>
      </c>
      <c r="J7405" s="10">
        <f>IFERROR(MOD(Table1[[#This Row],[cancellation hour rounded]],24),"not cancelled")</f>
        <v>10</v>
      </c>
      <c r="K7405" s="32">
        <f>1/Table1[[#This Row],[Duration (Time between doses '[in hours'])]]</f>
        <v>0.125</v>
      </c>
      <c r="L7405" s="33">
        <f>Table1[[#This Row],[number doses per hour]]*INDEX(Table2[price per dose],Table1[[#This Row],[Drug ID]])</f>
        <v>0.84929166666666667</v>
      </c>
      <c r="M7405" s="11" t="b">
        <f>AND(Table1[[#This Row],[hour of cancellation 0 to 23]]&gt;=0,Table1[[#This Row],[hour of cancellation 0 to 23]]&lt;=23)</f>
        <v>1</v>
      </c>
    </row>
    <row r="7406" spans="1:13" hidden="1" x14ac:dyDescent="0.3">
      <c r="A7406" s="1">
        <v>7405</v>
      </c>
      <c r="B7406" s="1">
        <v>1</v>
      </c>
      <c r="C7406" s="2">
        <v>41235.215969623467</v>
      </c>
      <c r="D7406" s="2">
        <v>41238.423930092453</v>
      </c>
      <c r="E7406" s="1">
        <v>8</v>
      </c>
      <c r="F7406" s="2" t="s">
        <v>5</v>
      </c>
      <c r="G7406" s="1">
        <v>0</v>
      </c>
      <c r="H7406" s="32" t="str">
        <f>IFERROR(HOUR(Table1[[#This Row],[Cancel Date/time]])+MINUTE(Table1[[#This Row],[Cancel Date/time]])/60,"not cancelled")</f>
        <v>not cancelled</v>
      </c>
      <c r="I7406" s="47" t="str">
        <f>IFERROR(ROUND(Table1[[#This Row],[cancellation time decimal]],0),"not cancelled")</f>
        <v>not cancelled</v>
      </c>
      <c r="J7406" s="10" t="str">
        <f>IFERROR(MOD(Table1[[#This Row],[cancellation hour rounded]],24),"not cancelled")</f>
        <v>not cancelled</v>
      </c>
      <c r="K7406" s="32">
        <f>1/Table1[[#This Row],[Duration (Time between doses '[in hours'])]]</f>
        <v>0.125</v>
      </c>
      <c r="L7406" s="33">
        <f>Table1[[#This Row],[number doses per hour]]*INDEX(Table2[price per dose],Table1[[#This Row],[Drug ID]])</f>
        <v>0.84929166666666667</v>
      </c>
      <c r="M7406" s="11" t="b">
        <f>AND(Table1[[#This Row],[hour of cancellation 0 to 23]]&gt;=0,Table1[[#This Row],[hour of cancellation 0 to 23]]&lt;=23)</f>
        <v>0</v>
      </c>
    </row>
    <row r="7407" spans="1:13" x14ac:dyDescent="0.3">
      <c r="A7407" s="1">
        <v>7406</v>
      </c>
      <c r="B7407" s="1">
        <v>3</v>
      </c>
      <c r="C7407" s="2">
        <v>41235.231058247911</v>
      </c>
      <c r="D7407" s="2">
        <v>41295.230555555558</v>
      </c>
      <c r="E7407" s="1">
        <v>24</v>
      </c>
      <c r="F7407" s="2">
        <v>41237.651405491808</v>
      </c>
      <c r="G7407" s="1">
        <v>0</v>
      </c>
      <c r="H7407" s="32">
        <f>IFERROR(HOUR(Table1[[#This Row],[Cancel Date/time]])+MINUTE(Table1[[#This Row],[Cancel Date/time]])/60,"not cancelled")</f>
        <v>15.633333333333333</v>
      </c>
      <c r="I7407" s="47">
        <f>IFERROR(ROUND(Table1[[#This Row],[cancellation time decimal]],0),"not cancelled")</f>
        <v>16</v>
      </c>
      <c r="J7407" s="10">
        <f>IFERROR(MOD(Table1[[#This Row],[cancellation hour rounded]],24),"not cancelled")</f>
        <v>16</v>
      </c>
      <c r="K7407" s="32">
        <f>1/Table1[[#This Row],[Duration (Time between doses '[in hours'])]]</f>
        <v>4.1666666666666664E-2</v>
      </c>
      <c r="L7407" s="33">
        <f>Table1[[#This Row],[number doses per hour]]*INDEX(Table2[price per dose],Table1[[#This Row],[Drug ID]])</f>
        <v>0.18133000000000002</v>
      </c>
      <c r="M7407" s="11" t="b">
        <f>AND(Table1[[#This Row],[hour of cancellation 0 to 23]]&gt;=0,Table1[[#This Row],[hour of cancellation 0 to 23]]&lt;=23)</f>
        <v>1</v>
      </c>
    </row>
    <row r="7408" spans="1:13" x14ac:dyDescent="0.3">
      <c r="A7408" s="1">
        <v>7407</v>
      </c>
      <c r="B7408" s="1">
        <v>7</v>
      </c>
      <c r="C7408" s="2">
        <v>41235.359601956989</v>
      </c>
      <c r="D7408" s="2">
        <v>41295.359027777777</v>
      </c>
      <c r="E7408" s="1">
        <v>24</v>
      </c>
      <c r="F7408" s="2">
        <v>41240.426276451632</v>
      </c>
      <c r="G7408" s="1">
        <v>0</v>
      </c>
      <c r="H7408" s="32">
        <f>IFERROR(HOUR(Table1[[#This Row],[Cancel Date/time]])+MINUTE(Table1[[#This Row],[Cancel Date/time]])/60,"not cancelled")</f>
        <v>10.216666666666667</v>
      </c>
      <c r="I7408" s="47">
        <f>IFERROR(ROUND(Table1[[#This Row],[cancellation time decimal]],0),"not cancelled")</f>
        <v>10</v>
      </c>
      <c r="J7408" s="10">
        <f>IFERROR(MOD(Table1[[#This Row],[cancellation hour rounded]],24),"not cancelled")</f>
        <v>10</v>
      </c>
      <c r="K7408" s="32">
        <f>1/Table1[[#This Row],[Duration (Time between doses '[in hours'])]]</f>
        <v>4.1666666666666664E-2</v>
      </c>
      <c r="L7408" s="33">
        <f>Table1[[#This Row],[number doses per hour]]*INDEX(Table2[price per dose],Table1[[#This Row],[Drug ID]])</f>
        <v>1.2958049999999997</v>
      </c>
      <c r="M7408" s="11" t="b">
        <f>AND(Table1[[#This Row],[hour of cancellation 0 to 23]]&gt;=0,Table1[[#This Row],[hour of cancellation 0 to 23]]&lt;=23)</f>
        <v>1</v>
      </c>
    </row>
    <row r="7409" spans="1:13" hidden="1" x14ac:dyDescent="0.3">
      <c r="A7409" s="1">
        <v>7408</v>
      </c>
      <c r="B7409" s="1">
        <v>11</v>
      </c>
      <c r="C7409" s="2">
        <v>41235.340270284047</v>
      </c>
      <c r="D7409" s="2">
        <v>41237.881249999999</v>
      </c>
      <c r="E7409" s="1">
        <v>1</v>
      </c>
      <c r="F7409" s="2" t="s">
        <v>5</v>
      </c>
      <c r="G7409" s="1">
        <v>1</v>
      </c>
      <c r="H7409" s="32" t="str">
        <f>IFERROR(HOUR(Table1[[#This Row],[Cancel Date/time]])+MINUTE(Table1[[#This Row],[Cancel Date/time]])/60,"not cancelled")</f>
        <v>not cancelled</v>
      </c>
      <c r="I7409" s="47" t="str">
        <f>IFERROR(ROUND(Table1[[#This Row],[cancellation time decimal]],0),"not cancelled")</f>
        <v>not cancelled</v>
      </c>
      <c r="J7409" s="10" t="str">
        <f>IFERROR(MOD(Table1[[#This Row],[cancellation hour rounded]],24),"not cancelled")</f>
        <v>not cancelled</v>
      </c>
      <c r="K7409" s="32">
        <f>1/Table1[[#This Row],[Duration (Time between doses '[in hours'])]]</f>
        <v>1</v>
      </c>
      <c r="L7409" s="33">
        <f>Table1[[#This Row],[number doses per hour]]*INDEX(Table2[price per dose],Table1[[#This Row],[Drug ID]])</f>
        <v>1</v>
      </c>
      <c r="M7409" s="11" t="b">
        <f>AND(Table1[[#This Row],[hour of cancellation 0 to 23]]&gt;=0,Table1[[#This Row],[hour of cancellation 0 to 23]]&lt;=23)</f>
        <v>0</v>
      </c>
    </row>
    <row r="7410" spans="1:13" x14ac:dyDescent="0.3">
      <c r="A7410" s="1">
        <v>7409</v>
      </c>
      <c r="B7410" s="1">
        <v>6</v>
      </c>
      <c r="C7410" s="2">
        <v>41235.350693482178</v>
      </c>
      <c r="D7410" s="2">
        <v>41295.350694444445</v>
      </c>
      <c r="E7410" s="1">
        <v>24</v>
      </c>
      <c r="F7410" s="2">
        <v>41239.799196451138</v>
      </c>
      <c r="G7410" s="1">
        <v>0</v>
      </c>
      <c r="H7410" s="32">
        <f>IFERROR(HOUR(Table1[[#This Row],[Cancel Date/time]])+MINUTE(Table1[[#This Row],[Cancel Date/time]])/60,"not cancelled")</f>
        <v>19.166666666666668</v>
      </c>
      <c r="I7410" s="47">
        <f>IFERROR(ROUND(Table1[[#This Row],[cancellation time decimal]],0),"not cancelled")</f>
        <v>19</v>
      </c>
      <c r="J7410" s="10">
        <f>IFERROR(MOD(Table1[[#This Row],[cancellation hour rounded]],24),"not cancelled")</f>
        <v>19</v>
      </c>
      <c r="K7410" s="32">
        <f>1/Table1[[#This Row],[Duration (Time between doses '[in hours'])]]</f>
        <v>4.1666666666666664E-2</v>
      </c>
      <c r="L7410" s="33">
        <f>Table1[[#This Row],[number doses per hour]]*INDEX(Table2[price per dose],Table1[[#This Row],[Drug ID]])</f>
        <v>0.35218749999999999</v>
      </c>
      <c r="M7410" s="11" t="b">
        <f>AND(Table1[[#This Row],[hour of cancellation 0 to 23]]&gt;=0,Table1[[#This Row],[hour of cancellation 0 to 23]]&lt;=23)</f>
        <v>1</v>
      </c>
    </row>
    <row r="7411" spans="1:13" hidden="1" x14ac:dyDescent="0.3">
      <c r="A7411" s="1">
        <v>7410</v>
      </c>
      <c r="B7411" s="1">
        <v>6</v>
      </c>
      <c r="C7411" s="2">
        <v>41235.345028470416</v>
      </c>
      <c r="D7411" s="2">
        <v>41240.219989332763</v>
      </c>
      <c r="E7411" s="1">
        <v>24</v>
      </c>
      <c r="F7411" s="2" t="s">
        <v>5</v>
      </c>
      <c r="G7411" s="1">
        <v>0</v>
      </c>
      <c r="H7411" s="32" t="str">
        <f>IFERROR(HOUR(Table1[[#This Row],[Cancel Date/time]])+MINUTE(Table1[[#This Row],[Cancel Date/time]])/60,"not cancelled")</f>
        <v>not cancelled</v>
      </c>
      <c r="I7411" s="47" t="str">
        <f>IFERROR(ROUND(Table1[[#This Row],[cancellation time decimal]],0),"not cancelled")</f>
        <v>not cancelled</v>
      </c>
      <c r="J7411" s="10" t="str">
        <f>IFERROR(MOD(Table1[[#This Row],[cancellation hour rounded]],24),"not cancelled")</f>
        <v>not cancelled</v>
      </c>
      <c r="K7411" s="32">
        <f>1/Table1[[#This Row],[Duration (Time between doses '[in hours'])]]</f>
        <v>4.1666666666666664E-2</v>
      </c>
      <c r="L7411" s="33">
        <f>Table1[[#This Row],[number doses per hour]]*INDEX(Table2[price per dose],Table1[[#This Row],[Drug ID]])</f>
        <v>0.35218749999999999</v>
      </c>
      <c r="M7411" s="11" t="b">
        <f>AND(Table1[[#This Row],[hour of cancellation 0 to 23]]&gt;=0,Table1[[#This Row],[hour of cancellation 0 to 23]]&lt;=23)</f>
        <v>0</v>
      </c>
    </row>
    <row r="7412" spans="1:13" x14ac:dyDescent="0.3">
      <c r="A7412" s="1">
        <v>7411</v>
      </c>
      <c r="B7412" s="1">
        <v>3</v>
      </c>
      <c r="C7412" s="2">
        <v>41235.348864838525</v>
      </c>
      <c r="D7412" s="2">
        <v>41295.348611111112</v>
      </c>
      <c r="E7412" s="1">
        <v>24</v>
      </c>
      <c r="F7412" s="2">
        <v>41237.68872600652</v>
      </c>
      <c r="G7412" s="1">
        <v>0</v>
      </c>
      <c r="H7412" s="32">
        <f>IFERROR(HOUR(Table1[[#This Row],[Cancel Date/time]])+MINUTE(Table1[[#This Row],[Cancel Date/time]])/60,"not cancelled")</f>
        <v>16.516666666666666</v>
      </c>
      <c r="I7412" s="47">
        <f>IFERROR(ROUND(Table1[[#This Row],[cancellation time decimal]],0),"not cancelled")</f>
        <v>17</v>
      </c>
      <c r="J7412" s="10">
        <f>IFERROR(MOD(Table1[[#This Row],[cancellation hour rounded]],24),"not cancelled")</f>
        <v>17</v>
      </c>
      <c r="K7412" s="32">
        <f>1/Table1[[#This Row],[Duration (Time between doses '[in hours'])]]</f>
        <v>4.1666666666666664E-2</v>
      </c>
      <c r="L7412" s="33">
        <f>Table1[[#This Row],[number doses per hour]]*INDEX(Table2[price per dose],Table1[[#This Row],[Drug ID]])</f>
        <v>0.18133000000000002</v>
      </c>
      <c r="M7412" s="11" t="b">
        <f>AND(Table1[[#This Row],[hour of cancellation 0 to 23]]&gt;=0,Table1[[#This Row],[hour of cancellation 0 to 23]]&lt;=23)</f>
        <v>1</v>
      </c>
    </row>
    <row r="7413" spans="1:13" x14ac:dyDescent="0.3">
      <c r="A7413" s="1">
        <v>7412</v>
      </c>
      <c r="B7413" s="1">
        <v>3</v>
      </c>
      <c r="C7413" s="2">
        <v>41235.403629407629</v>
      </c>
      <c r="D7413" s="2">
        <v>41295.40347222222</v>
      </c>
      <c r="E7413" s="1">
        <v>24</v>
      </c>
      <c r="F7413" s="2">
        <v>41236.384981614734</v>
      </c>
      <c r="G7413" s="1">
        <v>0</v>
      </c>
      <c r="H7413" s="32">
        <f>IFERROR(HOUR(Table1[[#This Row],[Cancel Date/time]])+MINUTE(Table1[[#This Row],[Cancel Date/time]])/60,"not cancelled")</f>
        <v>9.2333333333333325</v>
      </c>
      <c r="I7413" s="47">
        <f>IFERROR(ROUND(Table1[[#This Row],[cancellation time decimal]],0),"not cancelled")</f>
        <v>9</v>
      </c>
      <c r="J7413" s="10">
        <f>IFERROR(MOD(Table1[[#This Row],[cancellation hour rounded]],24),"not cancelled")</f>
        <v>9</v>
      </c>
      <c r="K7413" s="32">
        <f>1/Table1[[#This Row],[Duration (Time between doses '[in hours'])]]</f>
        <v>4.1666666666666664E-2</v>
      </c>
      <c r="L7413" s="33">
        <f>Table1[[#This Row],[number doses per hour]]*INDEX(Table2[price per dose],Table1[[#This Row],[Drug ID]])</f>
        <v>0.18133000000000002</v>
      </c>
      <c r="M7413" s="11" t="b">
        <f>AND(Table1[[#This Row],[hour of cancellation 0 to 23]]&gt;=0,Table1[[#This Row],[hour of cancellation 0 to 23]]&lt;=23)</f>
        <v>1</v>
      </c>
    </row>
    <row r="7414" spans="1:13" x14ac:dyDescent="0.3">
      <c r="A7414" s="1">
        <v>7413</v>
      </c>
      <c r="B7414" s="1">
        <v>4</v>
      </c>
      <c r="C7414" s="2">
        <v>41235.412029723382</v>
      </c>
      <c r="D7414" s="2">
        <v>41295.411805555559</v>
      </c>
      <c r="E7414" s="1">
        <v>12</v>
      </c>
      <c r="F7414" s="2">
        <v>41236.369705489735</v>
      </c>
      <c r="G7414" s="1">
        <v>0</v>
      </c>
      <c r="H7414" s="32">
        <f>IFERROR(HOUR(Table1[[#This Row],[Cancel Date/time]])+MINUTE(Table1[[#This Row],[Cancel Date/time]])/60,"not cancelled")</f>
        <v>8.8666666666666671</v>
      </c>
      <c r="I7414" s="47">
        <f>IFERROR(ROUND(Table1[[#This Row],[cancellation time decimal]],0),"not cancelled")</f>
        <v>9</v>
      </c>
      <c r="J7414" s="10">
        <f>IFERROR(MOD(Table1[[#This Row],[cancellation hour rounded]],24),"not cancelled")</f>
        <v>9</v>
      </c>
      <c r="K7414" s="32">
        <f>1/Table1[[#This Row],[Duration (Time between doses '[in hours'])]]</f>
        <v>8.3333333333333329E-2</v>
      </c>
      <c r="L7414" s="33">
        <f>Table1[[#This Row],[number doses per hour]]*INDEX(Table2[price per dose],Table1[[#This Row],[Drug ID]])</f>
        <v>1.448055119047619</v>
      </c>
      <c r="M7414" s="11" t="b">
        <f>AND(Table1[[#This Row],[hour of cancellation 0 to 23]]&gt;=0,Table1[[#This Row],[hour of cancellation 0 to 23]]&lt;=23)</f>
        <v>1</v>
      </c>
    </row>
    <row r="7415" spans="1:13" hidden="1" x14ac:dyDescent="0.3">
      <c r="A7415" s="1">
        <v>7414</v>
      </c>
      <c r="B7415" s="1">
        <v>3</v>
      </c>
      <c r="C7415" s="2">
        <v>41235.442912313032</v>
      </c>
      <c r="D7415" s="2">
        <v>41237.484478520324</v>
      </c>
      <c r="E7415" s="1">
        <v>24</v>
      </c>
      <c r="F7415" s="2" t="s">
        <v>5</v>
      </c>
      <c r="G7415" s="1">
        <v>0</v>
      </c>
      <c r="H7415" s="32" t="str">
        <f>IFERROR(HOUR(Table1[[#This Row],[Cancel Date/time]])+MINUTE(Table1[[#This Row],[Cancel Date/time]])/60,"not cancelled")</f>
        <v>not cancelled</v>
      </c>
      <c r="I7415" s="47" t="str">
        <f>IFERROR(ROUND(Table1[[#This Row],[cancellation time decimal]],0),"not cancelled")</f>
        <v>not cancelled</v>
      </c>
      <c r="J7415" s="10" t="str">
        <f>IFERROR(MOD(Table1[[#This Row],[cancellation hour rounded]],24),"not cancelled")</f>
        <v>not cancelled</v>
      </c>
      <c r="K7415" s="32">
        <f>1/Table1[[#This Row],[Duration (Time between doses '[in hours'])]]</f>
        <v>4.1666666666666664E-2</v>
      </c>
      <c r="L7415" s="33">
        <f>Table1[[#This Row],[number doses per hour]]*INDEX(Table2[price per dose],Table1[[#This Row],[Drug ID]])</f>
        <v>0.18133000000000002</v>
      </c>
      <c r="M7415" s="11" t="b">
        <f>AND(Table1[[#This Row],[hour of cancellation 0 to 23]]&gt;=0,Table1[[#This Row],[hour of cancellation 0 to 23]]&lt;=23)</f>
        <v>0</v>
      </c>
    </row>
    <row r="7416" spans="1:13" x14ac:dyDescent="0.3">
      <c r="A7416" s="1">
        <v>7415</v>
      </c>
      <c r="B7416" s="1">
        <v>1</v>
      </c>
      <c r="C7416" s="2">
        <v>41235.453734971619</v>
      </c>
      <c r="D7416" s="2">
        <v>41295.453472222223</v>
      </c>
      <c r="E7416" s="1">
        <v>8</v>
      </c>
      <c r="F7416" s="2">
        <v>41236.542352112607</v>
      </c>
      <c r="G7416" s="1">
        <v>0</v>
      </c>
      <c r="H7416" s="32">
        <f>IFERROR(HOUR(Table1[[#This Row],[Cancel Date/time]])+MINUTE(Table1[[#This Row],[Cancel Date/time]])/60,"not cancelled")</f>
        <v>13</v>
      </c>
      <c r="I7416" s="47">
        <f>IFERROR(ROUND(Table1[[#This Row],[cancellation time decimal]],0),"not cancelled")</f>
        <v>13</v>
      </c>
      <c r="J7416" s="10">
        <f>IFERROR(MOD(Table1[[#This Row],[cancellation hour rounded]],24),"not cancelled")</f>
        <v>13</v>
      </c>
      <c r="K7416" s="32">
        <f>1/Table1[[#This Row],[Duration (Time between doses '[in hours'])]]</f>
        <v>0.125</v>
      </c>
      <c r="L7416" s="33">
        <f>Table1[[#This Row],[number doses per hour]]*INDEX(Table2[price per dose],Table1[[#This Row],[Drug ID]])</f>
        <v>0.84929166666666667</v>
      </c>
      <c r="M7416" s="11" t="b">
        <f>AND(Table1[[#This Row],[hour of cancellation 0 to 23]]&gt;=0,Table1[[#This Row],[hour of cancellation 0 to 23]]&lt;=23)</f>
        <v>1</v>
      </c>
    </row>
    <row r="7417" spans="1:13" x14ac:dyDescent="0.3">
      <c r="A7417" s="1">
        <v>7416</v>
      </c>
      <c r="B7417" s="1">
        <v>3</v>
      </c>
      <c r="C7417" s="2">
        <v>41235.420355425136</v>
      </c>
      <c r="D7417" s="2">
        <v>41295.420138888883</v>
      </c>
      <c r="E7417" s="1">
        <v>24</v>
      </c>
      <c r="F7417" s="2">
        <v>41237.457385742149</v>
      </c>
      <c r="G7417" s="1">
        <v>0</v>
      </c>
      <c r="H7417" s="32">
        <f>IFERROR(HOUR(Table1[[#This Row],[Cancel Date/time]])+MINUTE(Table1[[#This Row],[Cancel Date/time]])/60,"not cancelled")</f>
        <v>10.966666666666667</v>
      </c>
      <c r="I7417" s="47">
        <f>IFERROR(ROUND(Table1[[#This Row],[cancellation time decimal]],0),"not cancelled")</f>
        <v>11</v>
      </c>
      <c r="J7417" s="10">
        <f>IFERROR(MOD(Table1[[#This Row],[cancellation hour rounded]],24),"not cancelled")</f>
        <v>11</v>
      </c>
      <c r="K7417" s="32">
        <f>1/Table1[[#This Row],[Duration (Time between doses '[in hours'])]]</f>
        <v>4.1666666666666664E-2</v>
      </c>
      <c r="L7417" s="33">
        <f>Table1[[#This Row],[number doses per hour]]*INDEX(Table2[price per dose],Table1[[#This Row],[Drug ID]])</f>
        <v>0.18133000000000002</v>
      </c>
      <c r="M7417" s="11" t="b">
        <f>AND(Table1[[#This Row],[hour of cancellation 0 to 23]]&gt;=0,Table1[[#This Row],[hour of cancellation 0 to 23]]&lt;=23)</f>
        <v>1</v>
      </c>
    </row>
    <row r="7418" spans="1:13" x14ac:dyDescent="0.3">
      <c r="A7418" s="1">
        <v>7417</v>
      </c>
      <c r="B7418" s="1">
        <v>7</v>
      </c>
      <c r="C7418" s="2">
        <v>41235.475683887737</v>
      </c>
      <c r="D7418" s="2">
        <v>41295.475000000006</v>
      </c>
      <c r="E7418" s="1">
        <v>24</v>
      </c>
      <c r="F7418" s="2">
        <v>41255.466809244121</v>
      </c>
      <c r="G7418" s="1">
        <v>0</v>
      </c>
      <c r="H7418" s="32">
        <f>IFERROR(HOUR(Table1[[#This Row],[Cancel Date/time]])+MINUTE(Table1[[#This Row],[Cancel Date/time]])/60,"not cancelled")</f>
        <v>11.2</v>
      </c>
      <c r="I7418" s="47">
        <f>IFERROR(ROUND(Table1[[#This Row],[cancellation time decimal]],0),"not cancelled")</f>
        <v>11</v>
      </c>
      <c r="J7418" s="10">
        <f>IFERROR(MOD(Table1[[#This Row],[cancellation hour rounded]],24),"not cancelled")</f>
        <v>11</v>
      </c>
      <c r="K7418" s="32">
        <f>1/Table1[[#This Row],[Duration (Time between doses '[in hours'])]]</f>
        <v>4.1666666666666664E-2</v>
      </c>
      <c r="L7418" s="33">
        <f>Table1[[#This Row],[number doses per hour]]*INDEX(Table2[price per dose],Table1[[#This Row],[Drug ID]])</f>
        <v>1.2958049999999997</v>
      </c>
      <c r="M7418" s="11" t="b">
        <f>AND(Table1[[#This Row],[hour of cancellation 0 to 23]]&gt;=0,Table1[[#This Row],[hour of cancellation 0 to 23]]&lt;=23)</f>
        <v>1</v>
      </c>
    </row>
    <row r="7419" spans="1:13" x14ac:dyDescent="0.3">
      <c r="A7419" s="1">
        <v>7418</v>
      </c>
      <c r="B7419" s="1">
        <v>10</v>
      </c>
      <c r="C7419" s="2">
        <v>41235.45944539515</v>
      </c>
      <c r="D7419" s="2">
        <v>41295.459027777782</v>
      </c>
      <c r="E7419" s="1">
        <v>1</v>
      </c>
      <c r="F7419" s="2">
        <v>41242.443564232177</v>
      </c>
      <c r="G7419" s="1">
        <v>4</v>
      </c>
      <c r="H7419" s="32">
        <f>IFERROR(HOUR(Table1[[#This Row],[Cancel Date/time]])+MINUTE(Table1[[#This Row],[Cancel Date/time]])/60,"not cancelled")</f>
        <v>10.633333333333333</v>
      </c>
      <c r="I7419" s="47">
        <f>IFERROR(ROUND(Table1[[#This Row],[cancellation time decimal]],0),"not cancelled")</f>
        <v>11</v>
      </c>
      <c r="J7419" s="10">
        <f>IFERROR(MOD(Table1[[#This Row],[cancellation hour rounded]],24),"not cancelled")</f>
        <v>11</v>
      </c>
      <c r="K7419" s="32">
        <f>1/Table1[[#This Row],[Duration (Time between doses '[in hours'])]]</f>
        <v>1</v>
      </c>
      <c r="L7419" s="33">
        <f>Table1[[#This Row],[number doses per hour]]*INDEX(Table2[price per dose],Table1[[#This Row],[Drug ID]])</f>
        <v>2.5716000000000001</v>
      </c>
      <c r="M7419" s="11" t="b">
        <f>AND(Table1[[#This Row],[hour of cancellation 0 to 23]]&gt;=0,Table1[[#This Row],[hour of cancellation 0 to 23]]&lt;=23)</f>
        <v>1</v>
      </c>
    </row>
    <row r="7420" spans="1:13" x14ac:dyDescent="0.3">
      <c r="A7420" s="1">
        <v>7419</v>
      </c>
      <c r="B7420" s="1">
        <v>5</v>
      </c>
      <c r="C7420" s="2">
        <v>41235.479709996609</v>
      </c>
      <c r="D7420" s="2">
        <v>41295.479166666672</v>
      </c>
      <c r="E7420" s="1">
        <v>24</v>
      </c>
      <c r="F7420" s="2">
        <v>41239.362070752133</v>
      </c>
      <c r="G7420" s="1">
        <v>0</v>
      </c>
      <c r="H7420" s="32">
        <f>IFERROR(HOUR(Table1[[#This Row],[Cancel Date/time]])+MINUTE(Table1[[#This Row],[Cancel Date/time]])/60,"not cancelled")</f>
        <v>8.6833333333333336</v>
      </c>
      <c r="I7420" s="47">
        <f>IFERROR(ROUND(Table1[[#This Row],[cancellation time decimal]],0),"not cancelled")</f>
        <v>9</v>
      </c>
      <c r="J7420" s="10">
        <f>IFERROR(MOD(Table1[[#This Row],[cancellation hour rounded]],24),"not cancelled")</f>
        <v>9</v>
      </c>
      <c r="K7420" s="32">
        <f>1/Table1[[#This Row],[Duration (Time between doses '[in hours'])]]</f>
        <v>4.1666666666666664E-2</v>
      </c>
      <c r="L7420" s="33">
        <f>Table1[[#This Row],[number doses per hour]]*INDEX(Table2[price per dose],Table1[[#This Row],[Drug ID]])</f>
        <v>0.2815833333333333</v>
      </c>
      <c r="M7420" s="11" t="b">
        <f>AND(Table1[[#This Row],[hour of cancellation 0 to 23]]&gt;=0,Table1[[#This Row],[hour of cancellation 0 to 23]]&lt;=23)</f>
        <v>1</v>
      </c>
    </row>
    <row r="7421" spans="1:13" x14ac:dyDescent="0.3">
      <c r="A7421" s="1">
        <v>7420</v>
      </c>
      <c r="B7421" s="1">
        <v>3</v>
      </c>
      <c r="C7421" s="2">
        <v>41235.494842869033</v>
      </c>
      <c r="D7421" s="2">
        <v>41295.494444444448</v>
      </c>
      <c r="E7421" s="1">
        <v>24</v>
      </c>
      <c r="F7421" s="2">
        <v>41238.567437840742</v>
      </c>
      <c r="G7421" s="1">
        <v>0</v>
      </c>
      <c r="H7421" s="32">
        <f>IFERROR(HOUR(Table1[[#This Row],[Cancel Date/time]])+MINUTE(Table1[[#This Row],[Cancel Date/time]])/60,"not cancelled")</f>
        <v>13.616666666666667</v>
      </c>
      <c r="I7421" s="47">
        <f>IFERROR(ROUND(Table1[[#This Row],[cancellation time decimal]],0),"not cancelled")</f>
        <v>14</v>
      </c>
      <c r="J7421" s="10">
        <f>IFERROR(MOD(Table1[[#This Row],[cancellation hour rounded]],24),"not cancelled")</f>
        <v>14</v>
      </c>
      <c r="K7421" s="32">
        <f>1/Table1[[#This Row],[Duration (Time between doses '[in hours'])]]</f>
        <v>4.1666666666666664E-2</v>
      </c>
      <c r="L7421" s="33">
        <f>Table1[[#This Row],[number doses per hour]]*INDEX(Table2[price per dose],Table1[[#This Row],[Drug ID]])</f>
        <v>0.18133000000000002</v>
      </c>
      <c r="M7421" s="11" t="b">
        <f>AND(Table1[[#This Row],[hour of cancellation 0 to 23]]&gt;=0,Table1[[#This Row],[hour of cancellation 0 to 23]]&lt;=23)</f>
        <v>1</v>
      </c>
    </row>
    <row r="7422" spans="1:13" hidden="1" x14ac:dyDescent="0.3">
      <c r="A7422" s="1">
        <v>7421</v>
      </c>
      <c r="B7422" s="1">
        <v>1</v>
      </c>
      <c r="C7422" s="2">
        <v>41235.556938816488</v>
      </c>
      <c r="D7422" s="2">
        <v>41239.014627123506</v>
      </c>
      <c r="E7422" s="1">
        <v>8</v>
      </c>
      <c r="F7422" s="2" t="s">
        <v>5</v>
      </c>
      <c r="G7422" s="1">
        <v>0</v>
      </c>
      <c r="H7422" s="32" t="str">
        <f>IFERROR(HOUR(Table1[[#This Row],[Cancel Date/time]])+MINUTE(Table1[[#This Row],[Cancel Date/time]])/60,"not cancelled")</f>
        <v>not cancelled</v>
      </c>
      <c r="I7422" s="47" t="str">
        <f>IFERROR(ROUND(Table1[[#This Row],[cancellation time decimal]],0),"not cancelled")</f>
        <v>not cancelled</v>
      </c>
      <c r="J7422" s="10" t="str">
        <f>IFERROR(MOD(Table1[[#This Row],[cancellation hour rounded]],24),"not cancelled")</f>
        <v>not cancelled</v>
      </c>
      <c r="K7422" s="32">
        <f>1/Table1[[#This Row],[Duration (Time between doses '[in hours'])]]</f>
        <v>0.125</v>
      </c>
      <c r="L7422" s="33">
        <f>Table1[[#This Row],[number doses per hour]]*INDEX(Table2[price per dose],Table1[[#This Row],[Drug ID]])</f>
        <v>0.84929166666666667</v>
      </c>
      <c r="M7422" s="11" t="b">
        <f>AND(Table1[[#This Row],[hour of cancellation 0 to 23]]&gt;=0,Table1[[#This Row],[hour of cancellation 0 to 23]]&lt;=23)</f>
        <v>0</v>
      </c>
    </row>
    <row r="7423" spans="1:13" x14ac:dyDescent="0.3">
      <c r="A7423" s="1">
        <v>7422</v>
      </c>
      <c r="B7423" s="1">
        <v>2</v>
      </c>
      <c r="C7423" s="2">
        <v>41235.541686487923</v>
      </c>
      <c r="D7423" s="2">
        <v>41295.541666666664</v>
      </c>
      <c r="E7423" s="1">
        <v>10</v>
      </c>
      <c r="F7423" s="2">
        <v>41236.319561172175</v>
      </c>
      <c r="G7423" s="1">
        <v>0</v>
      </c>
      <c r="H7423" s="32">
        <f>IFERROR(HOUR(Table1[[#This Row],[Cancel Date/time]])+MINUTE(Table1[[#This Row],[Cancel Date/time]])/60,"not cancelled")</f>
        <v>7.666666666666667</v>
      </c>
      <c r="I7423" s="47">
        <f>IFERROR(ROUND(Table1[[#This Row],[cancellation time decimal]],0),"not cancelled")</f>
        <v>8</v>
      </c>
      <c r="J7423" s="10">
        <f>IFERROR(MOD(Table1[[#This Row],[cancellation hour rounded]],24),"not cancelled")</f>
        <v>8</v>
      </c>
      <c r="K7423" s="32">
        <f>1/Table1[[#This Row],[Duration (Time between doses '[in hours'])]]</f>
        <v>0.1</v>
      </c>
      <c r="L7423" s="33">
        <f>Table1[[#This Row],[number doses per hour]]*INDEX(Table2[price per dose],Table1[[#This Row],[Drug ID]])</f>
        <v>0.84959999999999969</v>
      </c>
      <c r="M7423" s="11" t="b">
        <f>AND(Table1[[#This Row],[hour of cancellation 0 to 23]]&gt;=0,Table1[[#This Row],[hour of cancellation 0 to 23]]&lt;=23)</f>
        <v>1</v>
      </c>
    </row>
    <row r="7424" spans="1:13" x14ac:dyDescent="0.3">
      <c r="A7424" s="1">
        <v>7423</v>
      </c>
      <c r="B7424" s="1">
        <v>2</v>
      </c>
      <c r="C7424" s="2">
        <v>41235.565606851844</v>
      </c>
      <c r="D7424" s="2">
        <v>41295.565277777772</v>
      </c>
      <c r="E7424" s="1">
        <v>10</v>
      </c>
      <c r="F7424" s="2">
        <v>41236.518843576152</v>
      </c>
      <c r="G7424" s="1">
        <v>0</v>
      </c>
      <c r="H7424" s="32">
        <f>IFERROR(HOUR(Table1[[#This Row],[Cancel Date/time]])+MINUTE(Table1[[#This Row],[Cancel Date/time]])/60,"not cancelled")</f>
        <v>12.45</v>
      </c>
      <c r="I7424" s="47">
        <f>IFERROR(ROUND(Table1[[#This Row],[cancellation time decimal]],0),"not cancelled")</f>
        <v>12</v>
      </c>
      <c r="J7424" s="10">
        <f>IFERROR(MOD(Table1[[#This Row],[cancellation hour rounded]],24),"not cancelled")</f>
        <v>12</v>
      </c>
      <c r="K7424" s="32">
        <f>1/Table1[[#This Row],[Duration (Time between doses '[in hours'])]]</f>
        <v>0.1</v>
      </c>
      <c r="L7424" s="33">
        <f>Table1[[#This Row],[number doses per hour]]*INDEX(Table2[price per dose],Table1[[#This Row],[Drug ID]])</f>
        <v>0.84959999999999969</v>
      </c>
      <c r="M7424" s="11" t="b">
        <f>AND(Table1[[#This Row],[hour of cancellation 0 to 23]]&gt;=0,Table1[[#This Row],[hour of cancellation 0 to 23]]&lt;=23)</f>
        <v>1</v>
      </c>
    </row>
    <row r="7425" spans="1:13" x14ac:dyDescent="0.3">
      <c r="A7425" s="1">
        <v>7424</v>
      </c>
      <c r="B7425" s="1">
        <v>4</v>
      </c>
      <c r="C7425" s="2">
        <v>41235.615528510061</v>
      </c>
      <c r="D7425" s="2">
        <v>41295.615277777782</v>
      </c>
      <c r="E7425" s="1">
        <v>12</v>
      </c>
      <c r="F7425" s="2">
        <v>41239.581914207884</v>
      </c>
      <c r="G7425" s="1">
        <v>0</v>
      </c>
      <c r="H7425" s="32">
        <f>IFERROR(HOUR(Table1[[#This Row],[Cancel Date/time]])+MINUTE(Table1[[#This Row],[Cancel Date/time]])/60,"not cancelled")</f>
        <v>13.95</v>
      </c>
      <c r="I7425" s="47">
        <f>IFERROR(ROUND(Table1[[#This Row],[cancellation time decimal]],0),"not cancelled")</f>
        <v>14</v>
      </c>
      <c r="J7425" s="10">
        <f>IFERROR(MOD(Table1[[#This Row],[cancellation hour rounded]],24),"not cancelled")</f>
        <v>14</v>
      </c>
      <c r="K7425" s="32">
        <f>1/Table1[[#This Row],[Duration (Time between doses '[in hours'])]]</f>
        <v>8.3333333333333329E-2</v>
      </c>
      <c r="L7425" s="33">
        <f>Table1[[#This Row],[number doses per hour]]*INDEX(Table2[price per dose],Table1[[#This Row],[Drug ID]])</f>
        <v>1.448055119047619</v>
      </c>
      <c r="M7425" s="11" t="b">
        <f>AND(Table1[[#This Row],[hour of cancellation 0 to 23]]&gt;=0,Table1[[#This Row],[hour of cancellation 0 to 23]]&lt;=23)</f>
        <v>1</v>
      </c>
    </row>
    <row r="7426" spans="1:13" x14ac:dyDescent="0.3">
      <c r="A7426" s="1">
        <v>7425</v>
      </c>
      <c r="B7426" s="1">
        <v>7</v>
      </c>
      <c r="C7426" s="2">
        <v>41235.61133592957</v>
      </c>
      <c r="D7426" s="2">
        <v>41295.611111111117</v>
      </c>
      <c r="E7426" s="1">
        <v>24</v>
      </c>
      <c r="F7426" s="2">
        <v>41255.63212645569</v>
      </c>
      <c r="G7426" s="1">
        <v>1</v>
      </c>
      <c r="H7426" s="32">
        <f>IFERROR(HOUR(Table1[[#This Row],[Cancel Date/time]])+MINUTE(Table1[[#This Row],[Cancel Date/time]])/60,"not cancelled")</f>
        <v>15.166666666666666</v>
      </c>
      <c r="I7426" s="47">
        <f>IFERROR(ROUND(Table1[[#This Row],[cancellation time decimal]],0),"not cancelled")</f>
        <v>15</v>
      </c>
      <c r="J7426" s="10">
        <f>IFERROR(MOD(Table1[[#This Row],[cancellation hour rounded]],24),"not cancelled")</f>
        <v>15</v>
      </c>
      <c r="K7426" s="32">
        <f>1/Table1[[#This Row],[Duration (Time between doses '[in hours'])]]</f>
        <v>4.1666666666666664E-2</v>
      </c>
      <c r="L7426" s="33">
        <f>Table1[[#This Row],[number doses per hour]]*INDEX(Table2[price per dose],Table1[[#This Row],[Drug ID]])</f>
        <v>1.2958049999999997</v>
      </c>
      <c r="M7426" s="11" t="b">
        <f>AND(Table1[[#This Row],[hour of cancellation 0 to 23]]&gt;=0,Table1[[#This Row],[hour of cancellation 0 to 23]]&lt;=23)</f>
        <v>1</v>
      </c>
    </row>
    <row r="7427" spans="1:13" x14ac:dyDescent="0.3">
      <c r="A7427" s="1">
        <v>7426</v>
      </c>
      <c r="B7427" s="1">
        <v>3</v>
      </c>
      <c r="C7427" s="2">
        <v>41235.615630188026</v>
      </c>
      <c r="D7427" s="2">
        <v>41238.531944444447</v>
      </c>
      <c r="E7427" s="1">
        <v>24</v>
      </c>
      <c r="F7427" s="2">
        <v>41238.399359610179</v>
      </c>
      <c r="G7427" s="1">
        <v>0</v>
      </c>
      <c r="H7427" s="32">
        <f>IFERROR(HOUR(Table1[[#This Row],[Cancel Date/time]])+MINUTE(Table1[[#This Row],[Cancel Date/time]])/60,"not cancelled")</f>
        <v>9.5833333333333339</v>
      </c>
      <c r="I7427" s="47">
        <f>IFERROR(ROUND(Table1[[#This Row],[cancellation time decimal]],0),"not cancelled")</f>
        <v>10</v>
      </c>
      <c r="J7427" s="10">
        <f>IFERROR(MOD(Table1[[#This Row],[cancellation hour rounded]],24),"not cancelled")</f>
        <v>10</v>
      </c>
      <c r="K7427" s="32">
        <f>1/Table1[[#This Row],[Duration (Time between doses '[in hours'])]]</f>
        <v>4.1666666666666664E-2</v>
      </c>
      <c r="L7427" s="33">
        <f>Table1[[#This Row],[number doses per hour]]*INDEX(Table2[price per dose],Table1[[#This Row],[Drug ID]])</f>
        <v>0.18133000000000002</v>
      </c>
      <c r="M7427" s="11" t="b">
        <f>AND(Table1[[#This Row],[hour of cancellation 0 to 23]]&gt;=0,Table1[[#This Row],[hour of cancellation 0 to 23]]&lt;=23)</f>
        <v>1</v>
      </c>
    </row>
    <row r="7428" spans="1:13" hidden="1" x14ac:dyDescent="0.3">
      <c r="A7428" s="1">
        <v>7427</v>
      </c>
      <c r="B7428" s="1">
        <v>1</v>
      </c>
      <c r="C7428" s="2">
        <v>41235.654858544593</v>
      </c>
      <c r="D7428" s="2">
        <v>41238.654334158375</v>
      </c>
      <c r="E7428" s="1">
        <v>8</v>
      </c>
      <c r="F7428" s="2" t="s">
        <v>5</v>
      </c>
      <c r="G7428" s="1">
        <v>0</v>
      </c>
      <c r="H7428" s="32" t="str">
        <f>IFERROR(HOUR(Table1[[#This Row],[Cancel Date/time]])+MINUTE(Table1[[#This Row],[Cancel Date/time]])/60,"not cancelled")</f>
        <v>not cancelled</v>
      </c>
      <c r="I7428" s="47" t="str">
        <f>IFERROR(ROUND(Table1[[#This Row],[cancellation time decimal]],0),"not cancelled")</f>
        <v>not cancelled</v>
      </c>
      <c r="J7428" s="10" t="str">
        <f>IFERROR(MOD(Table1[[#This Row],[cancellation hour rounded]],24),"not cancelled")</f>
        <v>not cancelled</v>
      </c>
      <c r="K7428" s="32">
        <f>1/Table1[[#This Row],[Duration (Time between doses '[in hours'])]]</f>
        <v>0.125</v>
      </c>
      <c r="L7428" s="33">
        <f>Table1[[#This Row],[number doses per hour]]*INDEX(Table2[price per dose],Table1[[#This Row],[Drug ID]])</f>
        <v>0.84929166666666667</v>
      </c>
      <c r="M7428" s="11" t="b">
        <f>AND(Table1[[#This Row],[hour of cancellation 0 to 23]]&gt;=0,Table1[[#This Row],[hour of cancellation 0 to 23]]&lt;=23)</f>
        <v>0</v>
      </c>
    </row>
    <row r="7429" spans="1:13" x14ac:dyDescent="0.3">
      <c r="A7429" s="1">
        <v>7428</v>
      </c>
      <c r="B7429" s="1">
        <v>5</v>
      </c>
      <c r="C7429" s="2">
        <v>41235.747577296403</v>
      </c>
      <c r="D7429" s="2">
        <v>41295.747222222228</v>
      </c>
      <c r="E7429" s="1">
        <v>24</v>
      </c>
      <c r="F7429" s="2">
        <v>41238.428142363242</v>
      </c>
      <c r="G7429" s="1">
        <v>0</v>
      </c>
      <c r="H7429" s="32">
        <f>IFERROR(HOUR(Table1[[#This Row],[Cancel Date/time]])+MINUTE(Table1[[#This Row],[Cancel Date/time]])/60,"not cancelled")</f>
        <v>10.266666666666667</v>
      </c>
      <c r="I7429" s="47">
        <f>IFERROR(ROUND(Table1[[#This Row],[cancellation time decimal]],0),"not cancelled")</f>
        <v>10</v>
      </c>
      <c r="J7429" s="10">
        <f>IFERROR(MOD(Table1[[#This Row],[cancellation hour rounded]],24),"not cancelled")</f>
        <v>10</v>
      </c>
      <c r="K7429" s="32">
        <f>1/Table1[[#This Row],[Duration (Time between doses '[in hours'])]]</f>
        <v>4.1666666666666664E-2</v>
      </c>
      <c r="L7429" s="33">
        <f>Table1[[#This Row],[number doses per hour]]*INDEX(Table2[price per dose],Table1[[#This Row],[Drug ID]])</f>
        <v>0.2815833333333333</v>
      </c>
      <c r="M7429" s="11" t="b">
        <f>AND(Table1[[#This Row],[hour of cancellation 0 to 23]]&gt;=0,Table1[[#This Row],[hour of cancellation 0 to 23]]&lt;=23)</f>
        <v>1</v>
      </c>
    </row>
    <row r="7430" spans="1:13" x14ac:dyDescent="0.3">
      <c r="A7430" s="1">
        <v>7429</v>
      </c>
      <c r="B7430" s="1">
        <v>3</v>
      </c>
      <c r="C7430" s="2">
        <v>41235.766564320722</v>
      </c>
      <c r="D7430" s="2">
        <v>41295.765972222223</v>
      </c>
      <c r="E7430" s="1">
        <v>24</v>
      </c>
      <c r="F7430" s="2">
        <v>41237.307349136609</v>
      </c>
      <c r="G7430" s="1">
        <v>0</v>
      </c>
      <c r="H7430" s="32">
        <f>IFERROR(HOUR(Table1[[#This Row],[Cancel Date/time]])+MINUTE(Table1[[#This Row],[Cancel Date/time]])/60,"not cancelled")</f>
        <v>7.3666666666666663</v>
      </c>
      <c r="I7430" s="47">
        <f>IFERROR(ROUND(Table1[[#This Row],[cancellation time decimal]],0),"not cancelled")</f>
        <v>7</v>
      </c>
      <c r="J7430" s="10">
        <f>IFERROR(MOD(Table1[[#This Row],[cancellation hour rounded]],24),"not cancelled")</f>
        <v>7</v>
      </c>
      <c r="K7430" s="32">
        <f>1/Table1[[#This Row],[Duration (Time between doses '[in hours'])]]</f>
        <v>4.1666666666666664E-2</v>
      </c>
      <c r="L7430" s="33">
        <f>Table1[[#This Row],[number doses per hour]]*INDEX(Table2[price per dose],Table1[[#This Row],[Drug ID]])</f>
        <v>0.18133000000000002</v>
      </c>
      <c r="M7430" s="11" t="b">
        <f>AND(Table1[[#This Row],[hour of cancellation 0 to 23]]&gt;=0,Table1[[#This Row],[hour of cancellation 0 to 23]]&lt;=23)</f>
        <v>1</v>
      </c>
    </row>
    <row r="7431" spans="1:13" x14ac:dyDescent="0.3">
      <c r="A7431" s="1">
        <v>7430</v>
      </c>
      <c r="B7431" s="1">
        <v>1</v>
      </c>
      <c r="C7431" s="2">
        <v>41235.771411263828</v>
      </c>
      <c r="D7431" s="2">
        <v>41295.770833333336</v>
      </c>
      <c r="E7431" s="1">
        <v>8</v>
      </c>
      <c r="F7431" s="2">
        <v>41236.088315218964</v>
      </c>
      <c r="G7431" s="1">
        <v>0</v>
      </c>
      <c r="H7431" s="32">
        <f>IFERROR(HOUR(Table1[[#This Row],[Cancel Date/time]])+MINUTE(Table1[[#This Row],[Cancel Date/time]])/60,"not cancelled")</f>
        <v>2.1166666666666667</v>
      </c>
      <c r="I7431" s="47">
        <f>IFERROR(ROUND(Table1[[#This Row],[cancellation time decimal]],0),"not cancelled")</f>
        <v>2</v>
      </c>
      <c r="J7431" s="10">
        <f>IFERROR(MOD(Table1[[#This Row],[cancellation hour rounded]],24),"not cancelled")</f>
        <v>2</v>
      </c>
      <c r="K7431" s="32">
        <f>1/Table1[[#This Row],[Duration (Time between doses '[in hours'])]]</f>
        <v>0.125</v>
      </c>
      <c r="L7431" s="33">
        <f>Table1[[#This Row],[number doses per hour]]*INDEX(Table2[price per dose],Table1[[#This Row],[Drug ID]])</f>
        <v>0.84929166666666667</v>
      </c>
      <c r="M7431" s="11" t="b">
        <f>AND(Table1[[#This Row],[hour of cancellation 0 to 23]]&gt;=0,Table1[[#This Row],[hour of cancellation 0 to 23]]&lt;=23)</f>
        <v>1</v>
      </c>
    </row>
    <row r="7432" spans="1:13" x14ac:dyDescent="0.3">
      <c r="A7432" s="1">
        <v>7431</v>
      </c>
      <c r="B7432" s="1">
        <v>4</v>
      </c>
      <c r="C7432" s="2">
        <v>41235.824233452076</v>
      </c>
      <c r="D7432" s="2">
        <v>41295.823611111111</v>
      </c>
      <c r="E7432" s="1">
        <v>12</v>
      </c>
      <c r="F7432" s="2">
        <v>41239.730515846153</v>
      </c>
      <c r="G7432" s="1">
        <v>0</v>
      </c>
      <c r="H7432" s="32">
        <f>IFERROR(HOUR(Table1[[#This Row],[Cancel Date/time]])+MINUTE(Table1[[#This Row],[Cancel Date/time]])/60,"not cancelled")</f>
        <v>17.516666666666666</v>
      </c>
      <c r="I7432" s="47">
        <f>IFERROR(ROUND(Table1[[#This Row],[cancellation time decimal]],0),"not cancelled")</f>
        <v>18</v>
      </c>
      <c r="J7432" s="10">
        <f>IFERROR(MOD(Table1[[#This Row],[cancellation hour rounded]],24),"not cancelled")</f>
        <v>18</v>
      </c>
      <c r="K7432" s="32">
        <f>1/Table1[[#This Row],[Duration (Time between doses '[in hours'])]]</f>
        <v>8.3333333333333329E-2</v>
      </c>
      <c r="L7432" s="33">
        <f>Table1[[#This Row],[number doses per hour]]*INDEX(Table2[price per dose],Table1[[#This Row],[Drug ID]])</f>
        <v>1.448055119047619</v>
      </c>
      <c r="M7432" s="11" t="b">
        <f>AND(Table1[[#This Row],[hour of cancellation 0 to 23]]&gt;=0,Table1[[#This Row],[hour of cancellation 0 to 23]]&lt;=23)</f>
        <v>1</v>
      </c>
    </row>
    <row r="7433" spans="1:13" x14ac:dyDescent="0.3">
      <c r="A7433" s="1">
        <v>7432</v>
      </c>
      <c r="B7433" s="1">
        <v>5</v>
      </c>
      <c r="C7433" s="2">
        <v>41235.909341455081</v>
      </c>
      <c r="D7433" s="2">
        <v>41295.90902777778</v>
      </c>
      <c r="E7433" s="1">
        <v>24</v>
      </c>
      <c r="F7433" s="2">
        <v>41238.773268562603</v>
      </c>
      <c r="G7433" s="1">
        <v>0</v>
      </c>
      <c r="H7433" s="32">
        <f>IFERROR(HOUR(Table1[[#This Row],[Cancel Date/time]])+MINUTE(Table1[[#This Row],[Cancel Date/time]])/60,"not cancelled")</f>
        <v>18.55</v>
      </c>
      <c r="I7433" s="47">
        <f>IFERROR(ROUND(Table1[[#This Row],[cancellation time decimal]],0),"not cancelled")</f>
        <v>19</v>
      </c>
      <c r="J7433" s="10">
        <f>IFERROR(MOD(Table1[[#This Row],[cancellation hour rounded]],24),"not cancelled")</f>
        <v>19</v>
      </c>
      <c r="K7433" s="32">
        <f>1/Table1[[#This Row],[Duration (Time between doses '[in hours'])]]</f>
        <v>4.1666666666666664E-2</v>
      </c>
      <c r="L7433" s="33">
        <f>Table1[[#This Row],[number doses per hour]]*INDEX(Table2[price per dose],Table1[[#This Row],[Drug ID]])</f>
        <v>0.2815833333333333</v>
      </c>
      <c r="M7433" s="11" t="b">
        <f>AND(Table1[[#This Row],[hour of cancellation 0 to 23]]&gt;=0,Table1[[#This Row],[hour of cancellation 0 to 23]]&lt;=23)</f>
        <v>1</v>
      </c>
    </row>
    <row r="7434" spans="1:13" x14ac:dyDescent="0.3">
      <c r="A7434" s="1">
        <v>7433</v>
      </c>
      <c r="B7434" s="1">
        <v>6</v>
      </c>
      <c r="C7434" s="2">
        <v>41235.942533266658</v>
      </c>
      <c r="D7434" s="2">
        <v>41295.942361111105</v>
      </c>
      <c r="E7434" s="1">
        <v>24</v>
      </c>
      <c r="F7434" s="2">
        <v>41237.598305186912</v>
      </c>
      <c r="G7434" s="1">
        <v>0</v>
      </c>
      <c r="H7434" s="32">
        <f>IFERROR(HOUR(Table1[[#This Row],[Cancel Date/time]])+MINUTE(Table1[[#This Row],[Cancel Date/time]])/60,"not cancelled")</f>
        <v>14.35</v>
      </c>
      <c r="I7434" s="47">
        <f>IFERROR(ROUND(Table1[[#This Row],[cancellation time decimal]],0),"not cancelled")</f>
        <v>14</v>
      </c>
      <c r="J7434" s="10">
        <f>IFERROR(MOD(Table1[[#This Row],[cancellation hour rounded]],24),"not cancelled")</f>
        <v>14</v>
      </c>
      <c r="K7434" s="32">
        <f>1/Table1[[#This Row],[Duration (Time between doses '[in hours'])]]</f>
        <v>4.1666666666666664E-2</v>
      </c>
      <c r="L7434" s="33">
        <f>Table1[[#This Row],[number doses per hour]]*INDEX(Table2[price per dose],Table1[[#This Row],[Drug ID]])</f>
        <v>0.35218749999999999</v>
      </c>
      <c r="M7434" s="11" t="b">
        <f>AND(Table1[[#This Row],[hour of cancellation 0 to 23]]&gt;=0,Table1[[#This Row],[hour of cancellation 0 to 23]]&lt;=23)</f>
        <v>1</v>
      </c>
    </row>
    <row r="7435" spans="1:13" x14ac:dyDescent="0.3">
      <c r="A7435" s="1">
        <v>7434</v>
      </c>
      <c r="B7435" s="1">
        <v>1</v>
      </c>
      <c r="C7435" s="2">
        <v>41236.057046318667</v>
      </c>
      <c r="D7435" s="2">
        <v>41296.056944444441</v>
      </c>
      <c r="E7435" s="1">
        <v>8</v>
      </c>
      <c r="F7435" s="2">
        <v>41236.784769171813</v>
      </c>
      <c r="G7435" s="1">
        <v>0</v>
      </c>
      <c r="H7435" s="32">
        <f>IFERROR(HOUR(Table1[[#This Row],[Cancel Date/time]])+MINUTE(Table1[[#This Row],[Cancel Date/time]])/60,"not cancelled")</f>
        <v>18.833333333333332</v>
      </c>
      <c r="I7435" s="47">
        <f>IFERROR(ROUND(Table1[[#This Row],[cancellation time decimal]],0),"not cancelled")</f>
        <v>19</v>
      </c>
      <c r="J7435" s="10">
        <f>IFERROR(MOD(Table1[[#This Row],[cancellation hour rounded]],24),"not cancelled")</f>
        <v>19</v>
      </c>
      <c r="K7435" s="32">
        <f>1/Table1[[#This Row],[Duration (Time between doses '[in hours'])]]</f>
        <v>0.125</v>
      </c>
      <c r="L7435" s="33">
        <f>Table1[[#This Row],[number doses per hour]]*INDEX(Table2[price per dose],Table1[[#This Row],[Drug ID]])</f>
        <v>0.84929166666666667</v>
      </c>
      <c r="M7435" s="11" t="b">
        <f>AND(Table1[[#This Row],[hour of cancellation 0 to 23]]&gt;=0,Table1[[#This Row],[hour of cancellation 0 to 23]]&lt;=23)</f>
        <v>1</v>
      </c>
    </row>
    <row r="7436" spans="1:13" hidden="1" x14ac:dyDescent="0.3">
      <c r="A7436" s="1">
        <v>7435</v>
      </c>
      <c r="B7436" s="1">
        <v>6</v>
      </c>
      <c r="C7436" s="2">
        <v>41236.131157946133</v>
      </c>
      <c r="D7436" s="2">
        <v>41240.380471670316</v>
      </c>
      <c r="E7436" s="1">
        <v>24</v>
      </c>
      <c r="F7436" s="2" t="s">
        <v>5</v>
      </c>
      <c r="G7436" s="1">
        <v>0</v>
      </c>
      <c r="H7436" s="32" t="str">
        <f>IFERROR(HOUR(Table1[[#This Row],[Cancel Date/time]])+MINUTE(Table1[[#This Row],[Cancel Date/time]])/60,"not cancelled")</f>
        <v>not cancelled</v>
      </c>
      <c r="I7436" s="47" t="str">
        <f>IFERROR(ROUND(Table1[[#This Row],[cancellation time decimal]],0),"not cancelled")</f>
        <v>not cancelled</v>
      </c>
      <c r="J7436" s="10" t="str">
        <f>IFERROR(MOD(Table1[[#This Row],[cancellation hour rounded]],24),"not cancelled")</f>
        <v>not cancelled</v>
      </c>
      <c r="K7436" s="32">
        <f>1/Table1[[#This Row],[Duration (Time between doses '[in hours'])]]</f>
        <v>4.1666666666666664E-2</v>
      </c>
      <c r="L7436" s="33">
        <f>Table1[[#This Row],[number doses per hour]]*INDEX(Table2[price per dose],Table1[[#This Row],[Drug ID]])</f>
        <v>0.35218749999999999</v>
      </c>
      <c r="M7436" s="11" t="b">
        <f>AND(Table1[[#This Row],[hour of cancellation 0 to 23]]&gt;=0,Table1[[#This Row],[hour of cancellation 0 to 23]]&lt;=23)</f>
        <v>0</v>
      </c>
    </row>
    <row r="7437" spans="1:13" x14ac:dyDescent="0.3">
      <c r="A7437" s="1">
        <v>7436</v>
      </c>
      <c r="B7437" s="1">
        <v>10</v>
      </c>
      <c r="C7437" s="2">
        <v>41236.195981774545</v>
      </c>
      <c r="D7437" s="2">
        <v>41296.195833333331</v>
      </c>
      <c r="E7437" s="1">
        <v>1</v>
      </c>
      <c r="F7437" s="2">
        <v>41237.440426559173</v>
      </c>
      <c r="G7437" s="1">
        <v>0</v>
      </c>
      <c r="H7437" s="32">
        <f>IFERROR(HOUR(Table1[[#This Row],[Cancel Date/time]])+MINUTE(Table1[[#This Row],[Cancel Date/time]])/60,"not cancelled")</f>
        <v>10.566666666666666</v>
      </c>
      <c r="I7437" s="47">
        <f>IFERROR(ROUND(Table1[[#This Row],[cancellation time decimal]],0),"not cancelled")</f>
        <v>11</v>
      </c>
      <c r="J7437" s="10">
        <f>IFERROR(MOD(Table1[[#This Row],[cancellation hour rounded]],24),"not cancelled")</f>
        <v>11</v>
      </c>
      <c r="K7437" s="32">
        <f>1/Table1[[#This Row],[Duration (Time between doses '[in hours'])]]</f>
        <v>1</v>
      </c>
      <c r="L7437" s="33">
        <f>Table1[[#This Row],[number doses per hour]]*INDEX(Table2[price per dose],Table1[[#This Row],[Drug ID]])</f>
        <v>2.5716000000000001</v>
      </c>
      <c r="M7437" s="11" t="b">
        <f>AND(Table1[[#This Row],[hour of cancellation 0 to 23]]&gt;=0,Table1[[#This Row],[hour of cancellation 0 to 23]]&lt;=23)</f>
        <v>1</v>
      </c>
    </row>
    <row r="7438" spans="1:13" x14ac:dyDescent="0.3">
      <c r="A7438" s="1">
        <v>7437</v>
      </c>
      <c r="B7438" s="1">
        <v>1</v>
      </c>
      <c r="C7438" s="2">
        <v>41236.410876415051</v>
      </c>
      <c r="D7438" s="2">
        <v>41296.410416666666</v>
      </c>
      <c r="E7438" s="1">
        <v>8</v>
      </c>
      <c r="F7438" s="2">
        <v>41237.4748297927</v>
      </c>
      <c r="G7438" s="1">
        <v>0</v>
      </c>
      <c r="H7438" s="32">
        <f>IFERROR(HOUR(Table1[[#This Row],[Cancel Date/time]])+MINUTE(Table1[[#This Row],[Cancel Date/time]])/60,"not cancelled")</f>
        <v>11.383333333333333</v>
      </c>
      <c r="I7438" s="47">
        <f>IFERROR(ROUND(Table1[[#This Row],[cancellation time decimal]],0),"not cancelled")</f>
        <v>11</v>
      </c>
      <c r="J7438" s="10">
        <f>IFERROR(MOD(Table1[[#This Row],[cancellation hour rounded]],24),"not cancelled")</f>
        <v>11</v>
      </c>
      <c r="K7438" s="32">
        <f>1/Table1[[#This Row],[Duration (Time between doses '[in hours'])]]</f>
        <v>0.125</v>
      </c>
      <c r="L7438" s="33">
        <f>Table1[[#This Row],[number doses per hour]]*INDEX(Table2[price per dose],Table1[[#This Row],[Drug ID]])</f>
        <v>0.84929166666666667</v>
      </c>
      <c r="M7438" s="11" t="b">
        <f>AND(Table1[[#This Row],[hour of cancellation 0 to 23]]&gt;=0,Table1[[#This Row],[hour of cancellation 0 to 23]]&lt;=23)</f>
        <v>1</v>
      </c>
    </row>
    <row r="7439" spans="1:13" x14ac:dyDescent="0.3">
      <c r="A7439" s="1">
        <v>7438</v>
      </c>
      <c r="B7439" s="1">
        <v>5</v>
      </c>
      <c r="C7439" s="2">
        <v>41236.411781627932</v>
      </c>
      <c r="D7439" s="2">
        <v>41296.411111111112</v>
      </c>
      <c r="E7439" s="1">
        <v>24</v>
      </c>
      <c r="F7439" s="2">
        <v>41238.490174572107</v>
      </c>
      <c r="G7439" s="1">
        <v>0</v>
      </c>
      <c r="H7439" s="32">
        <f>IFERROR(HOUR(Table1[[#This Row],[Cancel Date/time]])+MINUTE(Table1[[#This Row],[Cancel Date/time]])/60,"not cancelled")</f>
        <v>11.75</v>
      </c>
      <c r="I7439" s="47">
        <f>IFERROR(ROUND(Table1[[#This Row],[cancellation time decimal]],0),"not cancelled")</f>
        <v>12</v>
      </c>
      <c r="J7439" s="10">
        <f>IFERROR(MOD(Table1[[#This Row],[cancellation hour rounded]],24),"not cancelled")</f>
        <v>12</v>
      </c>
      <c r="K7439" s="32">
        <f>1/Table1[[#This Row],[Duration (Time between doses '[in hours'])]]</f>
        <v>4.1666666666666664E-2</v>
      </c>
      <c r="L7439" s="33">
        <f>Table1[[#This Row],[number doses per hour]]*INDEX(Table2[price per dose],Table1[[#This Row],[Drug ID]])</f>
        <v>0.2815833333333333</v>
      </c>
      <c r="M7439" s="11" t="b">
        <f>AND(Table1[[#This Row],[hour of cancellation 0 to 23]]&gt;=0,Table1[[#This Row],[hour of cancellation 0 to 23]]&lt;=23)</f>
        <v>1</v>
      </c>
    </row>
    <row r="7440" spans="1:13" x14ac:dyDescent="0.3">
      <c r="A7440" s="1">
        <v>7439</v>
      </c>
      <c r="B7440" s="1">
        <v>9</v>
      </c>
      <c r="C7440" s="2">
        <v>41236.411817663386</v>
      </c>
      <c r="D7440" s="2">
        <v>41296.411805555559</v>
      </c>
      <c r="E7440" s="1">
        <v>5</v>
      </c>
      <c r="F7440" s="2">
        <v>41239.63237755376</v>
      </c>
      <c r="G7440" s="1">
        <v>0</v>
      </c>
      <c r="H7440" s="32">
        <f>IFERROR(HOUR(Table1[[#This Row],[Cancel Date/time]])+MINUTE(Table1[[#This Row],[Cancel Date/time]])/60,"not cancelled")</f>
        <v>15.166666666666666</v>
      </c>
      <c r="I7440" s="47">
        <f>IFERROR(ROUND(Table1[[#This Row],[cancellation time decimal]],0),"not cancelled")</f>
        <v>15</v>
      </c>
      <c r="J7440" s="10">
        <f>IFERROR(MOD(Table1[[#This Row],[cancellation hour rounded]],24),"not cancelled")</f>
        <v>15</v>
      </c>
      <c r="K7440" s="32">
        <f>1/Table1[[#This Row],[Duration (Time between doses '[in hours'])]]</f>
        <v>0.2</v>
      </c>
      <c r="L7440" s="33">
        <f>Table1[[#This Row],[number doses per hour]]*INDEX(Table2[price per dose],Table1[[#This Row],[Drug ID]])</f>
        <v>5.6740000000000004</v>
      </c>
      <c r="M7440" s="11" t="b">
        <f>AND(Table1[[#This Row],[hour of cancellation 0 to 23]]&gt;=0,Table1[[#This Row],[hour of cancellation 0 to 23]]&lt;=23)</f>
        <v>1</v>
      </c>
    </row>
    <row r="7441" spans="1:13" x14ac:dyDescent="0.3">
      <c r="A7441" s="1">
        <v>7440</v>
      </c>
      <c r="B7441" s="1">
        <v>1</v>
      </c>
      <c r="C7441" s="2">
        <v>41236.38364892223</v>
      </c>
      <c r="D7441" s="2">
        <v>41296.383333333331</v>
      </c>
      <c r="E7441" s="1">
        <v>8</v>
      </c>
      <c r="F7441" s="2">
        <v>41237.850350637404</v>
      </c>
      <c r="G7441" s="1">
        <v>0</v>
      </c>
      <c r="H7441" s="32">
        <f>IFERROR(HOUR(Table1[[#This Row],[Cancel Date/time]])+MINUTE(Table1[[#This Row],[Cancel Date/time]])/60,"not cancelled")</f>
        <v>20.399999999999999</v>
      </c>
      <c r="I7441" s="47">
        <f>IFERROR(ROUND(Table1[[#This Row],[cancellation time decimal]],0),"not cancelled")</f>
        <v>20</v>
      </c>
      <c r="J7441" s="10">
        <f>IFERROR(MOD(Table1[[#This Row],[cancellation hour rounded]],24),"not cancelled")</f>
        <v>20</v>
      </c>
      <c r="K7441" s="32">
        <f>1/Table1[[#This Row],[Duration (Time between doses '[in hours'])]]</f>
        <v>0.125</v>
      </c>
      <c r="L7441" s="33">
        <f>Table1[[#This Row],[number doses per hour]]*INDEX(Table2[price per dose],Table1[[#This Row],[Drug ID]])</f>
        <v>0.84929166666666667</v>
      </c>
      <c r="M7441" s="11" t="b">
        <f>AND(Table1[[#This Row],[hour of cancellation 0 to 23]]&gt;=0,Table1[[#This Row],[hour of cancellation 0 to 23]]&lt;=23)</f>
        <v>1</v>
      </c>
    </row>
    <row r="7442" spans="1:13" x14ac:dyDescent="0.3">
      <c r="A7442" s="1">
        <v>7441</v>
      </c>
      <c r="B7442" s="1">
        <v>1</v>
      </c>
      <c r="C7442" s="2">
        <v>41236.417400149527</v>
      </c>
      <c r="D7442" s="2">
        <v>41296.417361111111</v>
      </c>
      <c r="E7442" s="1">
        <v>8</v>
      </c>
      <c r="F7442" s="2">
        <v>41237.505151390054</v>
      </c>
      <c r="G7442" s="1">
        <v>0</v>
      </c>
      <c r="H7442" s="32">
        <f>IFERROR(HOUR(Table1[[#This Row],[Cancel Date/time]])+MINUTE(Table1[[#This Row],[Cancel Date/time]])/60,"not cancelled")</f>
        <v>12.116666666666667</v>
      </c>
      <c r="I7442" s="47">
        <f>IFERROR(ROUND(Table1[[#This Row],[cancellation time decimal]],0),"not cancelled")</f>
        <v>12</v>
      </c>
      <c r="J7442" s="10">
        <f>IFERROR(MOD(Table1[[#This Row],[cancellation hour rounded]],24),"not cancelled")</f>
        <v>12</v>
      </c>
      <c r="K7442" s="32">
        <f>1/Table1[[#This Row],[Duration (Time between doses '[in hours'])]]</f>
        <v>0.125</v>
      </c>
      <c r="L7442" s="33">
        <f>Table1[[#This Row],[number doses per hour]]*INDEX(Table2[price per dose],Table1[[#This Row],[Drug ID]])</f>
        <v>0.84929166666666667</v>
      </c>
      <c r="M7442" s="11" t="b">
        <f>AND(Table1[[#This Row],[hour of cancellation 0 to 23]]&gt;=0,Table1[[#This Row],[hour of cancellation 0 to 23]]&lt;=23)</f>
        <v>1</v>
      </c>
    </row>
    <row r="7443" spans="1:13" hidden="1" x14ac:dyDescent="0.3">
      <c r="A7443" s="1">
        <v>7442</v>
      </c>
      <c r="B7443" s="1">
        <v>3</v>
      </c>
      <c r="C7443" s="2">
        <v>41236.435222068932</v>
      </c>
      <c r="D7443" s="2">
        <v>41239.142908915492</v>
      </c>
      <c r="E7443" s="1">
        <v>24</v>
      </c>
      <c r="F7443" s="2" t="s">
        <v>5</v>
      </c>
      <c r="G7443" s="1">
        <v>0</v>
      </c>
      <c r="H7443" s="32" t="str">
        <f>IFERROR(HOUR(Table1[[#This Row],[Cancel Date/time]])+MINUTE(Table1[[#This Row],[Cancel Date/time]])/60,"not cancelled")</f>
        <v>not cancelled</v>
      </c>
      <c r="I7443" s="47" t="str">
        <f>IFERROR(ROUND(Table1[[#This Row],[cancellation time decimal]],0),"not cancelled")</f>
        <v>not cancelled</v>
      </c>
      <c r="J7443" s="10" t="str">
        <f>IFERROR(MOD(Table1[[#This Row],[cancellation hour rounded]],24),"not cancelled")</f>
        <v>not cancelled</v>
      </c>
      <c r="K7443" s="32">
        <f>1/Table1[[#This Row],[Duration (Time between doses '[in hours'])]]</f>
        <v>4.1666666666666664E-2</v>
      </c>
      <c r="L7443" s="33">
        <f>Table1[[#This Row],[number doses per hour]]*INDEX(Table2[price per dose],Table1[[#This Row],[Drug ID]])</f>
        <v>0.18133000000000002</v>
      </c>
      <c r="M7443" s="11" t="b">
        <f>AND(Table1[[#This Row],[hour of cancellation 0 to 23]]&gt;=0,Table1[[#This Row],[hour of cancellation 0 to 23]]&lt;=23)</f>
        <v>0</v>
      </c>
    </row>
    <row r="7444" spans="1:13" x14ac:dyDescent="0.3">
      <c r="A7444" s="1">
        <v>7443</v>
      </c>
      <c r="B7444" s="1">
        <v>1</v>
      </c>
      <c r="C7444" s="2">
        <v>41236.420884182815</v>
      </c>
      <c r="D7444" s="2">
        <v>41296.42083333333</v>
      </c>
      <c r="E7444" s="1">
        <v>8</v>
      </c>
      <c r="F7444" s="2">
        <v>41237.476275130699</v>
      </c>
      <c r="G7444" s="1">
        <v>0</v>
      </c>
      <c r="H7444" s="32">
        <f>IFERROR(HOUR(Table1[[#This Row],[Cancel Date/time]])+MINUTE(Table1[[#This Row],[Cancel Date/time]])/60,"not cancelled")</f>
        <v>11.416666666666666</v>
      </c>
      <c r="I7444" s="47">
        <f>IFERROR(ROUND(Table1[[#This Row],[cancellation time decimal]],0),"not cancelled")</f>
        <v>11</v>
      </c>
      <c r="J7444" s="10">
        <f>IFERROR(MOD(Table1[[#This Row],[cancellation hour rounded]],24),"not cancelled")</f>
        <v>11</v>
      </c>
      <c r="K7444" s="32">
        <f>1/Table1[[#This Row],[Duration (Time between doses '[in hours'])]]</f>
        <v>0.125</v>
      </c>
      <c r="L7444" s="33">
        <f>Table1[[#This Row],[number doses per hour]]*INDEX(Table2[price per dose],Table1[[#This Row],[Drug ID]])</f>
        <v>0.84929166666666667</v>
      </c>
      <c r="M7444" s="11" t="b">
        <f>AND(Table1[[#This Row],[hour of cancellation 0 to 23]]&gt;=0,Table1[[#This Row],[hour of cancellation 0 to 23]]&lt;=23)</f>
        <v>1</v>
      </c>
    </row>
    <row r="7445" spans="1:13" x14ac:dyDescent="0.3">
      <c r="A7445" s="1">
        <v>7444</v>
      </c>
      <c r="B7445" s="1">
        <v>2</v>
      </c>
      <c r="C7445" s="2">
        <v>41236.428560315158</v>
      </c>
      <c r="D7445" s="2">
        <v>41296.428472222222</v>
      </c>
      <c r="E7445" s="1">
        <v>10</v>
      </c>
      <c r="F7445" s="2">
        <v>41237.408724143635</v>
      </c>
      <c r="G7445" s="1">
        <v>0</v>
      </c>
      <c r="H7445" s="32">
        <f>IFERROR(HOUR(Table1[[#This Row],[Cancel Date/time]])+MINUTE(Table1[[#This Row],[Cancel Date/time]])/60,"not cancelled")</f>
        <v>9.8000000000000007</v>
      </c>
      <c r="I7445" s="47">
        <f>IFERROR(ROUND(Table1[[#This Row],[cancellation time decimal]],0),"not cancelled")</f>
        <v>10</v>
      </c>
      <c r="J7445" s="10">
        <f>IFERROR(MOD(Table1[[#This Row],[cancellation hour rounded]],24),"not cancelled")</f>
        <v>10</v>
      </c>
      <c r="K7445" s="32">
        <f>1/Table1[[#This Row],[Duration (Time between doses '[in hours'])]]</f>
        <v>0.1</v>
      </c>
      <c r="L7445" s="33">
        <f>Table1[[#This Row],[number doses per hour]]*INDEX(Table2[price per dose],Table1[[#This Row],[Drug ID]])</f>
        <v>0.84959999999999969</v>
      </c>
      <c r="M7445" s="11" t="b">
        <f>AND(Table1[[#This Row],[hour of cancellation 0 to 23]]&gt;=0,Table1[[#This Row],[hour of cancellation 0 to 23]]&lt;=23)</f>
        <v>1</v>
      </c>
    </row>
    <row r="7446" spans="1:13" x14ac:dyDescent="0.3">
      <c r="A7446" s="1">
        <v>7445</v>
      </c>
      <c r="B7446" s="1">
        <v>7</v>
      </c>
      <c r="C7446" s="2">
        <v>41236.433047482045</v>
      </c>
      <c r="D7446" s="2">
        <v>41296.432638888888</v>
      </c>
      <c r="E7446" s="1">
        <v>24</v>
      </c>
      <c r="F7446" s="2">
        <v>41256.439718720612</v>
      </c>
      <c r="G7446" s="1">
        <v>1</v>
      </c>
      <c r="H7446" s="32">
        <f>IFERROR(HOUR(Table1[[#This Row],[Cancel Date/time]])+MINUTE(Table1[[#This Row],[Cancel Date/time]])/60,"not cancelled")</f>
        <v>10.55</v>
      </c>
      <c r="I7446" s="47">
        <f>IFERROR(ROUND(Table1[[#This Row],[cancellation time decimal]],0),"not cancelled")</f>
        <v>11</v>
      </c>
      <c r="J7446" s="10">
        <f>IFERROR(MOD(Table1[[#This Row],[cancellation hour rounded]],24),"not cancelled")</f>
        <v>11</v>
      </c>
      <c r="K7446" s="32">
        <f>1/Table1[[#This Row],[Duration (Time between doses '[in hours'])]]</f>
        <v>4.1666666666666664E-2</v>
      </c>
      <c r="L7446" s="33">
        <f>Table1[[#This Row],[number doses per hour]]*INDEX(Table2[price per dose],Table1[[#This Row],[Drug ID]])</f>
        <v>1.2958049999999997</v>
      </c>
      <c r="M7446" s="11" t="b">
        <f>AND(Table1[[#This Row],[hour of cancellation 0 to 23]]&gt;=0,Table1[[#This Row],[hour of cancellation 0 to 23]]&lt;=23)</f>
        <v>1</v>
      </c>
    </row>
    <row r="7447" spans="1:13" x14ac:dyDescent="0.3">
      <c r="A7447" s="1">
        <v>7446</v>
      </c>
      <c r="B7447" s="1">
        <v>3</v>
      </c>
      <c r="C7447" s="2">
        <v>41236.61645275887</v>
      </c>
      <c r="D7447" s="2">
        <v>41296.615972222222</v>
      </c>
      <c r="E7447" s="1">
        <v>24</v>
      </c>
      <c r="F7447" s="2">
        <v>41239.395488272945</v>
      </c>
      <c r="G7447" s="1">
        <v>0</v>
      </c>
      <c r="H7447" s="32">
        <f>IFERROR(HOUR(Table1[[#This Row],[Cancel Date/time]])+MINUTE(Table1[[#This Row],[Cancel Date/time]])/60,"not cancelled")</f>
        <v>9.4833333333333325</v>
      </c>
      <c r="I7447" s="47">
        <f>IFERROR(ROUND(Table1[[#This Row],[cancellation time decimal]],0),"not cancelled")</f>
        <v>9</v>
      </c>
      <c r="J7447" s="10">
        <f>IFERROR(MOD(Table1[[#This Row],[cancellation hour rounded]],24),"not cancelled")</f>
        <v>9</v>
      </c>
      <c r="K7447" s="32">
        <f>1/Table1[[#This Row],[Duration (Time between doses '[in hours'])]]</f>
        <v>4.1666666666666664E-2</v>
      </c>
      <c r="L7447" s="33">
        <f>Table1[[#This Row],[number doses per hour]]*INDEX(Table2[price per dose],Table1[[#This Row],[Drug ID]])</f>
        <v>0.18133000000000002</v>
      </c>
      <c r="M7447" s="11" t="b">
        <f>AND(Table1[[#This Row],[hour of cancellation 0 to 23]]&gt;=0,Table1[[#This Row],[hour of cancellation 0 to 23]]&lt;=23)</f>
        <v>1</v>
      </c>
    </row>
    <row r="7448" spans="1:13" x14ac:dyDescent="0.3">
      <c r="A7448" s="1">
        <v>7447</v>
      </c>
      <c r="B7448" s="1">
        <v>5</v>
      </c>
      <c r="C7448" s="2">
        <v>41236.606950670102</v>
      </c>
      <c r="D7448" s="2">
        <v>41296.606944444444</v>
      </c>
      <c r="E7448" s="1">
        <v>24</v>
      </c>
      <c r="F7448" s="2">
        <v>41240.448491250405</v>
      </c>
      <c r="G7448" s="1">
        <v>0</v>
      </c>
      <c r="H7448" s="32">
        <f>IFERROR(HOUR(Table1[[#This Row],[Cancel Date/time]])+MINUTE(Table1[[#This Row],[Cancel Date/time]])/60,"not cancelled")</f>
        <v>10.75</v>
      </c>
      <c r="I7448" s="47">
        <f>IFERROR(ROUND(Table1[[#This Row],[cancellation time decimal]],0),"not cancelled")</f>
        <v>11</v>
      </c>
      <c r="J7448" s="10">
        <f>IFERROR(MOD(Table1[[#This Row],[cancellation hour rounded]],24),"not cancelled")</f>
        <v>11</v>
      </c>
      <c r="K7448" s="32">
        <f>1/Table1[[#This Row],[Duration (Time between doses '[in hours'])]]</f>
        <v>4.1666666666666664E-2</v>
      </c>
      <c r="L7448" s="33">
        <f>Table1[[#This Row],[number doses per hour]]*INDEX(Table2[price per dose],Table1[[#This Row],[Drug ID]])</f>
        <v>0.2815833333333333</v>
      </c>
      <c r="M7448" s="11" t="b">
        <f>AND(Table1[[#This Row],[hour of cancellation 0 to 23]]&gt;=0,Table1[[#This Row],[hour of cancellation 0 to 23]]&lt;=23)</f>
        <v>1</v>
      </c>
    </row>
    <row r="7449" spans="1:13" x14ac:dyDescent="0.3">
      <c r="A7449" s="1">
        <v>7448</v>
      </c>
      <c r="B7449" s="1">
        <v>5</v>
      </c>
      <c r="C7449" s="2">
        <v>41236.589535035389</v>
      </c>
      <c r="D7449" s="2">
        <v>41296.588888888895</v>
      </c>
      <c r="E7449" s="1">
        <v>24</v>
      </c>
      <c r="F7449" s="2">
        <v>41240.464805691474</v>
      </c>
      <c r="G7449" s="1">
        <v>0</v>
      </c>
      <c r="H7449" s="32">
        <f>IFERROR(HOUR(Table1[[#This Row],[Cancel Date/time]])+MINUTE(Table1[[#This Row],[Cancel Date/time]])/60,"not cancelled")</f>
        <v>11.15</v>
      </c>
      <c r="I7449" s="47">
        <f>IFERROR(ROUND(Table1[[#This Row],[cancellation time decimal]],0),"not cancelled")</f>
        <v>11</v>
      </c>
      <c r="J7449" s="10">
        <f>IFERROR(MOD(Table1[[#This Row],[cancellation hour rounded]],24),"not cancelled")</f>
        <v>11</v>
      </c>
      <c r="K7449" s="32">
        <f>1/Table1[[#This Row],[Duration (Time between doses '[in hours'])]]</f>
        <v>4.1666666666666664E-2</v>
      </c>
      <c r="L7449" s="33">
        <f>Table1[[#This Row],[number doses per hour]]*INDEX(Table2[price per dose],Table1[[#This Row],[Drug ID]])</f>
        <v>0.2815833333333333</v>
      </c>
      <c r="M7449" s="11" t="b">
        <f>AND(Table1[[#This Row],[hour of cancellation 0 to 23]]&gt;=0,Table1[[#This Row],[hour of cancellation 0 to 23]]&lt;=23)</f>
        <v>1</v>
      </c>
    </row>
    <row r="7450" spans="1:13" x14ac:dyDescent="0.3">
      <c r="A7450" s="1">
        <v>7449</v>
      </c>
      <c r="B7450" s="1">
        <v>6</v>
      </c>
      <c r="C7450" s="2">
        <v>41236.690315176464</v>
      </c>
      <c r="D7450" s="2">
        <v>41296.690277777772</v>
      </c>
      <c r="E7450" s="1">
        <v>24</v>
      </c>
      <c r="F7450" s="2">
        <v>41243.410436073384</v>
      </c>
      <c r="G7450" s="1">
        <v>0</v>
      </c>
      <c r="H7450" s="32">
        <f>IFERROR(HOUR(Table1[[#This Row],[Cancel Date/time]])+MINUTE(Table1[[#This Row],[Cancel Date/time]])/60,"not cancelled")</f>
        <v>9.85</v>
      </c>
      <c r="I7450" s="47">
        <f>IFERROR(ROUND(Table1[[#This Row],[cancellation time decimal]],0),"not cancelled")</f>
        <v>10</v>
      </c>
      <c r="J7450" s="10">
        <f>IFERROR(MOD(Table1[[#This Row],[cancellation hour rounded]],24),"not cancelled")</f>
        <v>10</v>
      </c>
      <c r="K7450" s="32">
        <f>1/Table1[[#This Row],[Duration (Time between doses '[in hours'])]]</f>
        <v>4.1666666666666664E-2</v>
      </c>
      <c r="L7450" s="33">
        <f>Table1[[#This Row],[number doses per hour]]*INDEX(Table2[price per dose],Table1[[#This Row],[Drug ID]])</f>
        <v>0.35218749999999999</v>
      </c>
      <c r="M7450" s="11" t="b">
        <f>AND(Table1[[#This Row],[hour of cancellation 0 to 23]]&gt;=0,Table1[[#This Row],[hour of cancellation 0 to 23]]&lt;=23)</f>
        <v>1</v>
      </c>
    </row>
    <row r="7451" spans="1:13" x14ac:dyDescent="0.3">
      <c r="A7451" s="1">
        <v>7450</v>
      </c>
      <c r="B7451" s="1">
        <v>4</v>
      </c>
      <c r="C7451" s="2">
        <v>41236.681126378222</v>
      </c>
      <c r="D7451" s="2">
        <v>41296.680555555555</v>
      </c>
      <c r="E7451" s="1">
        <v>12</v>
      </c>
      <c r="F7451" s="2">
        <v>41238.915117500816</v>
      </c>
      <c r="G7451" s="1">
        <v>0</v>
      </c>
      <c r="H7451" s="32">
        <f>IFERROR(HOUR(Table1[[#This Row],[Cancel Date/time]])+MINUTE(Table1[[#This Row],[Cancel Date/time]])/60,"not cancelled")</f>
        <v>21.95</v>
      </c>
      <c r="I7451" s="47">
        <f>IFERROR(ROUND(Table1[[#This Row],[cancellation time decimal]],0),"not cancelled")</f>
        <v>22</v>
      </c>
      <c r="J7451" s="10">
        <f>IFERROR(MOD(Table1[[#This Row],[cancellation hour rounded]],24),"not cancelled")</f>
        <v>22</v>
      </c>
      <c r="K7451" s="32">
        <f>1/Table1[[#This Row],[Duration (Time between doses '[in hours'])]]</f>
        <v>8.3333333333333329E-2</v>
      </c>
      <c r="L7451" s="33">
        <f>Table1[[#This Row],[number doses per hour]]*INDEX(Table2[price per dose],Table1[[#This Row],[Drug ID]])</f>
        <v>1.448055119047619</v>
      </c>
      <c r="M7451" s="11" t="b">
        <f>AND(Table1[[#This Row],[hour of cancellation 0 to 23]]&gt;=0,Table1[[#This Row],[hour of cancellation 0 to 23]]&lt;=23)</f>
        <v>1</v>
      </c>
    </row>
    <row r="7452" spans="1:13" x14ac:dyDescent="0.3">
      <c r="A7452" s="1">
        <v>7451</v>
      </c>
      <c r="B7452" s="1">
        <v>1</v>
      </c>
      <c r="C7452" s="2">
        <v>41236.717592074398</v>
      </c>
      <c r="D7452" s="2">
        <v>41240.175694444442</v>
      </c>
      <c r="E7452" s="1">
        <v>8</v>
      </c>
      <c r="F7452" s="2">
        <v>41236.761067451902</v>
      </c>
      <c r="G7452" s="1">
        <v>0</v>
      </c>
      <c r="H7452" s="32">
        <f>IFERROR(HOUR(Table1[[#This Row],[Cancel Date/time]])+MINUTE(Table1[[#This Row],[Cancel Date/time]])/60,"not cancelled")</f>
        <v>18.25</v>
      </c>
      <c r="I7452" s="47">
        <f>IFERROR(ROUND(Table1[[#This Row],[cancellation time decimal]],0),"not cancelled")</f>
        <v>18</v>
      </c>
      <c r="J7452" s="10">
        <f>IFERROR(MOD(Table1[[#This Row],[cancellation hour rounded]],24),"not cancelled")</f>
        <v>18</v>
      </c>
      <c r="K7452" s="32">
        <f>1/Table1[[#This Row],[Duration (Time between doses '[in hours'])]]</f>
        <v>0.125</v>
      </c>
      <c r="L7452" s="33">
        <f>Table1[[#This Row],[number doses per hour]]*INDEX(Table2[price per dose],Table1[[#This Row],[Drug ID]])</f>
        <v>0.84929166666666667</v>
      </c>
      <c r="M7452" s="11" t="b">
        <f>AND(Table1[[#This Row],[hour of cancellation 0 to 23]]&gt;=0,Table1[[#This Row],[hour of cancellation 0 to 23]]&lt;=23)</f>
        <v>1</v>
      </c>
    </row>
    <row r="7453" spans="1:13" x14ac:dyDescent="0.3">
      <c r="A7453" s="1">
        <v>7452</v>
      </c>
      <c r="B7453" s="1">
        <v>7</v>
      </c>
      <c r="C7453" s="2">
        <v>41236.733171358865</v>
      </c>
      <c r="D7453" s="2">
        <v>41296.732638888891</v>
      </c>
      <c r="E7453" s="1">
        <v>24</v>
      </c>
      <c r="F7453" s="2">
        <v>41252.719158595544</v>
      </c>
      <c r="G7453" s="1">
        <v>0</v>
      </c>
      <c r="H7453" s="32">
        <f>IFERROR(HOUR(Table1[[#This Row],[Cancel Date/time]])+MINUTE(Table1[[#This Row],[Cancel Date/time]])/60,"not cancelled")</f>
        <v>17.25</v>
      </c>
      <c r="I7453" s="47">
        <f>IFERROR(ROUND(Table1[[#This Row],[cancellation time decimal]],0),"not cancelled")</f>
        <v>17</v>
      </c>
      <c r="J7453" s="10">
        <f>IFERROR(MOD(Table1[[#This Row],[cancellation hour rounded]],24),"not cancelled")</f>
        <v>17</v>
      </c>
      <c r="K7453" s="32">
        <f>1/Table1[[#This Row],[Duration (Time between doses '[in hours'])]]</f>
        <v>4.1666666666666664E-2</v>
      </c>
      <c r="L7453" s="33">
        <f>Table1[[#This Row],[number doses per hour]]*INDEX(Table2[price per dose],Table1[[#This Row],[Drug ID]])</f>
        <v>1.2958049999999997</v>
      </c>
      <c r="M7453" s="11" t="b">
        <f>AND(Table1[[#This Row],[hour of cancellation 0 to 23]]&gt;=0,Table1[[#This Row],[hour of cancellation 0 to 23]]&lt;=23)</f>
        <v>1</v>
      </c>
    </row>
    <row r="7454" spans="1:13" x14ac:dyDescent="0.3">
      <c r="A7454" s="1">
        <v>7453</v>
      </c>
      <c r="B7454" s="1">
        <v>1</v>
      </c>
      <c r="C7454" s="2">
        <v>41236.860000653309</v>
      </c>
      <c r="D7454" s="2">
        <v>41296.859722222223</v>
      </c>
      <c r="E7454" s="1">
        <v>12</v>
      </c>
      <c r="F7454" s="2">
        <v>41238.936536694215</v>
      </c>
      <c r="G7454" s="1">
        <v>0</v>
      </c>
      <c r="H7454" s="32">
        <f>IFERROR(HOUR(Table1[[#This Row],[Cancel Date/time]])+MINUTE(Table1[[#This Row],[Cancel Date/time]])/60,"not cancelled")</f>
        <v>22.466666666666665</v>
      </c>
      <c r="I7454" s="47">
        <f>IFERROR(ROUND(Table1[[#This Row],[cancellation time decimal]],0),"not cancelled")</f>
        <v>22</v>
      </c>
      <c r="J7454" s="10">
        <f>IFERROR(MOD(Table1[[#This Row],[cancellation hour rounded]],24),"not cancelled")</f>
        <v>22</v>
      </c>
      <c r="K7454" s="32">
        <f>1/Table1[[#This Row],[Duration (Time between doses '[in hours'])]]</f>
        <v>8.3333333333333329E-2</v>
      </c>
      <c r="L7454" s="33">
        <f>Table1[[#This Row],[number doses per hour]]*INDEX(Table2[price per dose],Table1[[#This Row],[Drug ID]])</f>
        <v>0.56619444444444444</v>
      </c>
      <c r="M7454" s="11" t="b">
        <f>AND(Table1[[#This Row],[hour of cancellation 0 to 23]]&gt;=0,Table1[[#This Row],[hour of cancellation 0 to 23]]&lt;=23)</f>
        <v>1</v>
      </c>
    </row>
    <row r="7455" spans="1:13" x14ac:dyDescent="0.3">
      <c r="A7455" s="1">
        <v>7454</v>
      </c>
      <c r="B7455" s="1">
        <v>1</v>
      </c>
      <c r="C7455" s="2">
        <v>41236.873318271166</v>
      </c>
      <c r="D7455" s="2">
        <v>41296.872916666667</v>
      </c>
      <c r="E7455" s="1">
        <v>8</v>
      </c>
      <c r="F7455" s="2">
        <v>41236.975627937602</v>
      </c>
      <c r="G7455" s="1">
        <v>0</v>
      </c>
      <c r="H7455" s="32">
        <f>IFERROR(HOUR(Table1[[#This Row],[Cancel Date/time]])+MINUTE(Table1[[#This Row],[Cancel Date/time]])/60,"not cancelled")</f>
        <v>23.4</v>
      </c>
      <c r="I7455" s="47">
        <f>IFERROR(ROUND(Table1[[#This Row],[cancellation time decimal]],0),"not cancelled")</f>
        <v>23</v>
      </c>
      <c r="J7455" s="10">
        <f>IFERROR(MOD(Table1[[#This Row],[cancellation hour rounded]],24),"not cancelled")</f>
        <v>23</v>
      </c>
      <c r="K7455" s="32">
        <f>1/Table1[[#This Row],[Duration (Time between doses '[in hours'])]]</f>
        <v>0.125</v>
      </c>
      <c r="L7455" s="33">
        <f>Table1[[#This Row],[number doses per hour]]*INDEX(Table2[price per dose],Table1[[#This Row],[Drug ID]])</f>
        <v>0.84929166666666667</v>
      </c>
      <c r="M7455" s="11" t="b">
        <f>AND(Table1[[#This Row],[hour of cancellation 0 to 23]]&gt;=0,Table1[[#This Row],[hour of cancellation 0 to 23]]&lt;=23)</f>
        <v>1</v>
      </c>
    </row>
    <row r="7456" spans="1:13" x14ac:dyDescent="0.3">
      <c r="A7456" s="1">
        <v>7455</v>
      </c>
      <c r="B7456" s="1">
        <v>1</v>
      </c>
      <c r="C7456" s="2">
        <v>41236.874279791482</v>
      </c>
      <c r="D7456" s="2">
        <v>41296.873611111114</v>
      </c>
      <c r="E7456" s="1">
        <v>12</v>
      </c>
      <c r="F7456" s="2">
        <v>41237.846095308421</v>
      </c>
      <c r="G7456" s="1">
        <v>0</v>
      </c>
      <c r="H7456" s="32">
        <f>IFERROR(HOUR(Table1[[#This Row],[Cancel Date/time]])+MINUTE(Table1[[#This Row],[Cancel Date/time]])/60,"not cancelled")</f>
        <v>20.3</v>
      </c>
      <c r="I7456" s="47">
        <f>IFERROR(ROUND(Table1[[#This Row],[cancellation time decimal]],0),"not cancelled")</f>
        <v>20</v>
      </c>
      <c r="J7456" s="10">
        <f>IFERROR(MOD(Table1[[#This Row],[cancellation hour rounded]],24),"not cancelled")</f>
        <v>20</v>
      </c>
      <c r="K7456" s="32">
        <f>1/Table1[[#This Row],[Duration (Time between doses '[in hours'])]]</f>
        <v>8.3333333333333329E-2</v>
      </c>
      <c r="L7456" s="33">
        <f>Table1[[#This Row],[number doses per hour]]*INDEX(Table2[price per dose],Table1[[#This Row],[Drug ID]])</f>
        <v>0.56619444444444444</v>
      </c>
      <c r="M7456" s="11" t="b">
        <f>AND(Table1[[#This Row],[hour of cancellation 0 to 23]]&gt;=0,Table1[[#This Row],[hour of cancellation 0 to 23]]&lt;=23)</f>
        <v>1</v>
      </c>
    </row>
    <row r="7457" spans="1:13" x14ac:dyDescent="0.3">
      <c r="A7457" s="1">
        <v>7456</v>
      </c>
      <c r="B7457" s="1">
        <v>4</v>
      </c>
      <c r="C7457" s="2">
        <v>41236.901595744661</v>
      </c>
      <c r="D7457" s="2">
        <v>41296.901388888888</v>
      </c>
      <c r="E7457" s="1">
        <v>12</v>
      </c>
      <c r="F7457" s="2">
        <v>41238.614040421482</v>
      </c>
      <c r="G7457" s="1">
        <v>0</v>
      </c>
      <c r="H7457" s="32">
        <f>IFERROR(HOUR(Table1[[#This Row],[Cancel Date/time]])+MINUTE(Table1[[#This Row],[Cancel Date/time]])/60,"not cancelled")</f>
        <v>14.733333333333333</v>
      </c>
      <c r="I7457" s="47">
        <f>IFERROR(ROUND(Table1[[#This Row],[cancellation time decimal]],0),"not cancelled")</f>
        <v>15</v>
      </c>
      <c r="J7457" s="10">
        <f>IFERROR(MOD(Table1[[#This Row],[cancellation hour rounded]],24),"not cancelled")</f>
        <v>15</v>
      </c>
      <c r="K7457" s="32">
        <f>1/Table1[[#This Row],[Duration (Time between doses '[in hours'])]]</f>
        <v>8.3333333333333329E-2</v>
      </c>
      <c r="L7457" s="33">
        <f>Table1[[#This Row],[number doses per hour]]*INDEX(Table2[price per dose],Table1[[#This Row],[Drug ID]])</f>
        <v>1.448055119047619</v>
      </c>
      <c r="M7457" s="11" t="b">
        <f>AND(Table1[[#This Row],[hour of cancellation 0 to 23]]&gt;=0,Table1[[#This Row],[hour of cancellation 0 to 23]]&lt;=23)</f>
        <v>1</v>
      </c>
    </row>
    <row r="7458" spans="1:13" x14ac:dyDescent="0.3">
      <c r="A7458" s="1">
        <v>7457</v>
      </c>
      <c r="B7458" s="1">
        <v>6</v>
      </c>
      <c r="C7458" s="2">
        <v>41236.884966183679</v>
      </c>
      <c r="D7458" s="2">
        <v>41296.884722222225</v>
      </c>
      <c r="E7458" s="1">
        <v>24</v>
      </c>
      <c r="F7458" s="2">
        <v>41240.856995459544</v>
      </c>
      <c r="G7458" s="1">
        <v>0</v>
      </c>
      <c r="H7458" s="32">
        <f>IFERROR(HOUR(Table1[[#This Row],[Cancel Date/time]])+MINUTE(Table1[[#This Row],[Cancel Date/time]])/60,"not cancelled")</f>
        <v>20.566666666666666</v>
      </c>
      <c r="I7458" s="47">
        <f>IFERROR(ROUND(Table1[[#This Row],[cancellation time decimal]],0),"not cancelled")</f>
        <v>21</v>
      </c>
      <c r="J7458" s="10">
        <f>IFERROR(MOD(Table1[[#This Row],[cancellation hour rounded]],24),"not cancelled")</f>
        <v>21</v>
      </c>
      <c r="K7458" s="32">
        <f>1/Table1[[#This Row],[Duration (Time between doses '[in hours'])]]</f>
        <v>4.1666666666666664E-2</v>
      </c>
      <c r="L7458" s="33">
        <f>Table1[[#This Row],[number doses per hour]]*INDEX(Table2[price per dose],Table1[[#This Row],[Drug ID]])</f>
        <v>0.35218749999999999</v>
      </c>
      <c r="M7458" s="11" t="b">
        <f>AND(Table1[[#This Row],[hour of cancellation 0 to 23]]&gt;=0,Table1[[#This Row],[hour of cancellation 0 to 23]]&lt;=23)</f>
        <v>1</v>
      </c>
    </row>
    <row r="7459" spans="1:13" x14ac:dyDescent="0.3">
      <c r="A7459" s="1">
        <v>7458</v>
      </c>
      <c r="B7459" s="1">
        <v>5</v>
      </c>
      <c r="C7459" s="2">
        <v>41236.9598455624</v>
      </c>
      <c r="D7459" s="2">
        <v>41296.959722222222</v>
      </c>
      <c r="E7459" s="1">
        <v>24</v>
      </c>
      <c r="F7459" s="2">
        <v>41239.566477182445</v>
      </c>
      <c r="G7459" s="1">
        <v>0</v>
      </c>
      <c r="H7459" s="32">
        <f>IFERROR(HOUR(Table1[[#This Row],[Cancel Date/time]])+MINUTE(Table1[[#This Row],[Cancel Date/time]])/60,"not cancelled")</f>
        <v>13.583333333333334</v>
      </c>
      <c r="I7459" s="47">
        <f>IFERROR(ROUND(Table1[[#This Row],[cancellation time decimal]],0),"not cancelled")</f>
        <v>14</v>
      </c>
      <c r="J7459" s="10">
        <f>IFERROR(MOD(Table1[[#This Row],[cancellation hour rounded]],24),"not cancelled")</f>
        <v>14</v>
      </c>
      <c r="K7459" s="32">
        <f>1/Table1[[#This Row],[Duration (Time between doses '[in hours'])]]</f>
        <v>4.1666666666666664E-2</v>
      </c>
      <c r="L7459" s="33">
        <f>Table1[[#This Row],[number doses per hour]]*INDEX(Table2[price per dose],Table1[[#This Row],[Drug ID]])</f>
        <v>0.2815833333333333</v>
      </c>
      <c r="M7459" s="11" t="b">
        <f>AND(Table1[[#This Row],[hour of cancellation 0 to 23]]&gt;=0,Table1[[#This Row],[hour of cancellation 0 to 23]]&lt;=23)</f>
        <v>1</v>
      </c>
    </row>
    <row r="7460" spans="1:13" x14ac:dyDescent="0.3">
      <c r="A7460" s="1">
        <v>7459</v>
      </c>
      <c r="B7460" s="1">
        <v>7</v>
      </c>
      <c r="C7460" s="2">
        <v>41237.065014174776</v>
      </c>
      <c r="D7460" s="2">
        <v>41297.064583333333</v>
      </c>
      <c r="E7460" s="1">
        <v>24</v>
      </c>
      <c r="F7460" s="2">
        <v>41240.604169981285</v>
      </c>
      <c r="G7460" s="1">
        <v>0</v>
      </c>
      <c r="H7460" s="32">
        <f>IFERROR(HOUR(Table1[[#This Row],[Cancel Date/time]])+MINUTE(Table1[[#This Row],[Cancel Date/time]])/60,"not cancelled")</f>
        <v>14.5</v>
      </c>
      <c r="I7460" s="47">
        <f>IFERROR(ROUND(Table1[[#This Row],[cancellation time decimal]],0),"not cancelled")</f>
        <v>15</v>
      </c>
      <c r="J7460" s="10">
        <f>IFERROR(MOD(Table1[[#This Row],[cancellation hour rounded]],24),"not cancelled")</f>
        <v>15</v>
      </c>
      <c r="K7460" s="32">
        <f>1/Table1[[#This Row],[Duration (Time between doses '[in hours'])]]</f>
        <v>4.1666666666666664E-2</v>
      </c>
      <c r="L7460" s="33">
        <f>Table1[[#This Row],[number doses per hour]]*INDEX(Table2[price per dose],Table1[[#This Row],[Drug ID]])</f>
        <v>1.2958049999999997</v>
      </c>
      <c r="M7460" s="11" t="b">
        <f>AND(Table1[[#This Row],[hour of cancellation 0 to 23]]&gt;=0,Table1[[#This Row],[hour of cancellation 0 to 23]]&lt;=23)</f>
        <v>1</v>
      </c>
    </row>
    <row r="7461" spans="1:13" x14ac:dyDescent="0.3">
      <c r="A7461" s="1">
        <v>7460</v>
      </c>
      <c r="B7461" s="1">
        <v>5</v>
      </c>
      <c r="C7461" s="2">
        <v>41237.160819028511</v>
      </c>
      <c r="D7461" s="2">
        <v>41297.160416666666</v>
      </c>
      <c r="E7461" s="1">
        <v>24</v>
      </c>
      <c r="F7461" s="2">
        <v>41239.492167274664</v>
      </c>
      <c r="G7461" s="1">
        <v>0</v>
      </c>
      <c r="H7461" s="32">
        <f>IFERROR(HOUR(Table1[[#This Row],[Cancel Date/time]])+MINUTE(Table1[[#This Row],[Cancel Date/time]])/60,"not cancelled")</f>
        <v>11.8</v>
      </c>
      <c r="I7461" s="47">
        <f>IFERROR(ROUND(Table1[[#This Row],[cancellation time decimal]],0),"not cancelled")</f>
        <v>12</v>
      </c>
      <c r="J7461" s="10">
        <f>IFERROR(MOD(Table1[[#This Row],[cancellation hour rounded]],24),"not cancelled")</f>
        <v>12</v>
      </c>
      <c r="K7461" s="32">
        <f>1/Table1[[#This Row],[Duration (Time between doses '[in hours'])]]</f>
        <v>4.1666666666666664E-2</v>
      </c>
      <c r="L7461" s="33">
        <f>Table1[[#This Row],[number doses per hour]]*INDEX(Table2[price per dose],Table1[[#This Row],[Drug ID]])</f>
        <v>0.2815833333333333</v>
      </c>
      <c r="M7461" s="11" t="b">
        <f>AND(Table1[[#This Row],[hour of cancellation 0 to 23]]&gt;=0,Table1[[#This Row],[hour of cancellation 0 to 23]]&lt;=23)</f>
        <v>1</v>
      </c>
    </row>
    <row r="7462" spans="1:13" hidden="1" x14ac:dyDescent="0.3">
      <c r="A7462" s="1">
        <v>7461</v>
      </c>
      <c r="B7462" s="1">
        <v>5</v>
      </c>
      <c r="C7462" s="2">
        <v>41237.134792640078</v>
      </c>
      <c r="D7462" s="2">
        <v>41240.634184208473</v>
      </c>
      <c r="E7462" s="1">
        <v>24</v>
      </c>
      <c r="F7462" s="2" t="s">
        <v>5</v>
      </c>
      <c r="G7462" s="1">
        <v>0</v>
      </c>
      <c r="H7462" s="32" t="str">
        <f>IFERROR(HOUR(Table1[[#This Row],[Cancel Date/time]])+MINUTE(Table1[[#This Row],[Cancel Date/time]])/60,"not cancelled")</f>
        <v>not cancelled</v>
      </c>
      <c r="I7462" s="47" t="str">
        <f>IFERROR(ROUND(Table1[[#This Row],[cancellation time decimal]],0),"not cancelled")</f>
        <v>not cancelled</v>
      </c>
      <c r="J7462" s="10" t="str">
        <f>IFERROR(MOD(Table1[[#This Row],[cancellation hour rounded]],24),"not cancelled")</f>
        <v>not cancelled</v>
      </c>
      <c r="K7462" s="32">
        <f>1/Table1[[#This Row],[Duration (Time between doses '[in hours'])]]</f>
        <v>4.1666666666666664E-2</v>
      </c>
      <c r="L7462" s="33">
        <f>Table1[[#This Row],[number doses per hour]]*INDEX(Table2[price per dose],Table1[[#This Row],[Drug ID]])</f>
        <v>0.2815833333333333</v>
      </c>
      <c r="M7462" s="11" t="b">
        <f>AND(Table1[[#This Row],[hour of cancellation 0 to 23]]&gt;=0,Table1[[#This Row],[hour of cancellation 0 to 23]]&lt;=23)</f>
        <v>0</v>
      </c>
    </row>
    <row r="7463" spans="1:13" x14ac:dyDescent="0.3">
      <c r="A7463" s="1">
        <v>7462</v>
      </c>
      <c r="B7463" s="1">
        <v>3</v>
      </c>
      <c r="C7463" s="2">
        <v>41237.137711560987</v>
      </c>
      <c r="D7463" s="2">
        <v>41297.137499999997</v>
      </c>
      <c r="E7463" s="1">
        <v>24</v>
      </c>
      <c r="F7463" s="2">
        <v>41238.362063103741</v>
      </c>
      <c r="G7463" s="1">
        <v>0</v>
      </c>
      <c r="H7463" s="32">
        <f>IFERROR(HOUR(Table1[[#This Row],[Cancel Date/time]])+MINUTE(Table1[[#This Row],[Cancel Date/time]])/60,"not cancelled")</f>
        <v>8.6833333333333336</v>
      </c>
      <c r="I7463" s="47">
        <f>IFERROR(ROUND(Table1[[#This Row],[cancellation time decimal]],0),"not cancelled")</f>
        <v>9</v>
      </c>
      <c r="J7463" s="10">
        <f>IFERROR(MOD(Table1[[#This Row],[cancellation hour rounded]],24),"not cancelled")</f>
        <v>9</v>
      </c>
      <c r="K7463" s="32">
        <f>1/Table1[[#This Row],[Duration (Time between doses '[in hours'])]]</f>
        <v>4.1666666666666664E-2</v>
      </c>
      <c r="L7463" s="33">
        <f>Table1[[#This Row],[number doses per hour]]*INDEX(Table2[price per dose],Table1[[#This Row],[Drug ID]])</f>
        <v>0.18133000000000002</v>
      </c>
      <c r="M7463" s="11" t="b">
        <f>AND(Table1[[#This Row],[hour of cancellation 0 to 23]]&gt;=0,Table1[[#This Row],[hour of cancellation 0 to 23]]&lt;=23)</f>
        <v>1</v>
      </c>
    </row>
    <row r="7464" spans="1:13" x14ac:dyDescent="0.3">
      <c r="A7464" s="1">
        <v>7463</v>
      </c>
      <c r="B7464" s="1">
        <v>1</v>
      </c>
      <c r="C7464" s="2">
        <v>41237.256336984916</v>
      </c>
      <c r="D7464" s="2">
        <v>41297.256249999999</v>
      </c>
      <c r="E7464" s="1">
        <v>8</v>
      </c>
      <c r="F7464" s="2">
        <v>41238.627188112325</v>
      </c>
      <c r="G7464" s="1">
        <v>0</v>
      </c>
      <c r="H7464" s="32">
        <f>IFERROR(HOUR(Table1[[#This Row],[Cancel Date/time]])+MINUTE(Table1[[#This Row],[Cancel Date/time]])/60,"not cancelled")</f>
        <v>15.05</v>
      </c>
      <c r="I7464" s="47">
        <f>IFERROR(ROUND(Table1[[#This Row],[cancellation time decimal]],0),"not cancelled")</f>
        <v>15</v>
      </c>
      <c r="J7464" s="10">
        <f>IFERROR(MOD(Table1[[#This Row],[cancellation hour rounded]],24),"not cancelled")</f>
        <v>15</v>
      </c>
      <c r="K7464" s="32">
        <f>1/Table1[[#This Row],[Duration (Time between doses '[in hours'])]]</f>
        <v>0.125</v>
      </c>
      <c r="L7464" s="33">
        <f>Table1[[#This Row],[number doses per hour]]*INDEX(Table2[price per dose],Table1[[#This Row],[Drug ID]])</f>
        <v>0.84929166666666667</v>
      </c>
      <c r="M7464" s="11" t="b">
        <f>AND(Table1[[#This Row],[hour of cancellation 0 to 23]]&gt;=0,Table1[[#This Row],[hour of cancellation 0 to 23]]&lt;=23)</f>
        <v>1</v>
      </c>
    </row>
    <row r="7465" spans="1:13" x14ac:dyDescent="0.3">
      <c r="A7465" s="1">
        <v>7464</v>
      </c>
      <c r="B7465" s="1">
        <v>1</v>
      </c>
      <c r="C7465" s="2">
        <v>41237.372542041368</v>
      </c>
      <c r="D7465" s="2">
        <v>41297.372222222228</v>
      </c>
      <c r="E7465" s="1">
        <v>8</v>
      </c>
      <c r="F7465" s="2">
        <v>41238.393624826582</v>
      </c>
      <c r="G7465" s="1">
        <v>0</v>
      </c>
      <c r="H7465" s="32">
        <f>IFERROR(HOUR(Table1[[#This Row],[Cancel Date/time]])+MINUTE(Table1[[#This Row],[Cancel Date/time]])/60,"not cancelled")</f>
        <v>9.4333333333333336</v>
      </c>
      <c r="I7465" s="47">
        <f>IFERROR(ROUND(Table1[[#This Row],[cancellation time decimal]],0),"not cancelled")</f>
        <v>9</v>
      </c>
      <c r="J7465" s="10">
        <f>IFERROR(MOD(Table1[[#This Row],[cancellation hour rounded]],24),"not cancelled")</f>
        <v>9</v>
      </c>
      <c r="K7465" s="32">
        <f>1/Table1[[#This Row],[Duration (Time between doses '[in hours'])]]</f>
        <v>0.125</v>
      </c>
      <c r="L7465" s="33">
        <f>Table1[[#This Row],[number doses per hour]]*INDEX(Table2[price per dose],Table1[[#This Row],[Drug ID]])</f>
        <v>0.84929166666666667</v>
      </c>
      <c r="M7465" s="11" t="b">
        <f>AND(Table1[[#This Row],[hour of cancellation 0 to 23]]&gt;=0,Table1[[#This Row],[hour of cancellation 0 to 23]]&lt;=23)</f>
        <v>1</v>
      </c>
    </row>
    <row r="7466" spans="1:13" x14ac:dyDescent="0.3">
      <c r="A7466" s="1">
        <v>7465</v>
      </c>
      <c r="B7466" s="1">
        <v>9</v>
      </c>
      <c r="C7466" s="2">
        <v>41237.378221167208</v>
      </c>
      <c r="D7466" s="2">
        <v>41297.37777777778</v>
      </c>
      <c r="E7466" s="1">
        <v>5</v>
      </c>
      <c r="F7466" s="2">
        <v>41240.537666709904</v>
      </c>
      <c r="G7466" s="1">
        <v>0</v>
      </c>
      <c r="H7466" s="32">
        <f>IFERROR(HOUR(Table1[[#This Row],[Cancel Date/time]])+MINUTE(Table1[[#This Row],[Cancel Date/time]])/60,"not cancelled")</f>
        <v>12.9</v>
      </c>
      <c r="I7466" s="47">
        <f>IFERROR(ROUND(Table1[[#This Row],[cancellation time decimal]],0),"not cancelled")</f>
        <v>13</v>
      </c>
      <c r="J7466" s="10">
        <f>IFERROR(MOD(Table1[[#This Row],[cancellation hour rounded]],24),"not cancelled")</f>
        <v>13</v>
      </c>
      <c r="K7466" s="32">
        <f>1/Table1[[#This Row],[Duration (Time between doses '[in hours'])]]</f>
        <v>0.2</v>
      </c>
      <c r="L7466" s="33">
        <f>Table1[[#This Row],[number doses per hour]]*INDEX(Table2[price per dose],Table1[[#This Row],[Drug ID]])</f>
        <v>5.6740000000000004</v>
      </c>
      <c r="M7466" s="11" t="b">
        <f>AND(Table1[[#This Row],[hour of cancellation 0 to 23]]&gt;=0,Table1[[#This Row],[hour of cancellation 0 to 23]]&lt;=23)</f>
        <v>1</v>
      </c>
    </row>
    <row r="7467" spans="1:13" x14ac:dyDescent="0.3">
      <c r="A7467" s="1">
        <v>7466</v>
      </c>
      <c r="B7467" s="1">
        <v>1</v>
      </c>
      <c r="C7467" s="2">
        <v>41237.440537740149</v>
      </c>
      <c r="D7467" s="2">
        <v>41241.565277777772</v>
      </c>
      <c r="E7467" s="1">
        <v>8</v>
      </c>
      <c r="F7467" s="2">
        <v>41237.532255260972</v>
      </c>
      <c r="G7467" s="1">
        <v>0</v>
      </c>
      <c r="H7467" s="32">
        <f>IFERROR(HOUR(Table1[[#This Row],[Cancel Date/time]])+MINUTE(Table1[[#This Row],[Cancel Date/time]])/60,"not cancelled")</f>
        <v>12.766666666666667</v>
      </c>
      <c r="I7467" s="47">
        <f>IFERROR(ROUND(Table1[[#This Row],[cancellation time decimal]],0),"not cancelled")</f>
        <v>13</v>
      </c>
      <c r="J7467" s="10">
        <f>IFERROR(MOD(Table1[[#This Row],[cancellation hour rounded]],24),"not cancelled")</f>
        <v>13</v>
      </c>
      <c r="K7467" s="32">
        <f>1/Table1[[#This Row],[Duration (Time between doses '[in hours'])]]</f>
        <v>0.125</v>
      </c>
      <c r="L7467" s="33">
        <f>Table1[[#This Row],[number doses per hour]]*INDEX(Table2[price per dose],Table1[[#This Row],[Drug ID]])</f>
        <v>0.84929166666666667</v>
      </c>
      <c r="M7467" s="11" t="b">
        <f>AND(Table1[[#This Row],[hour of cancellation 0 to 23]]&gt;=0,Table1[[#This Row],[hour of cancellation 0 to 23]]&lt;=23)</f>
        <v>1</v>
      </c>
    </row>
    <row r="7468" spans="1:13" x14ac:dyDescent="0.3">
      <c r="A7468" s="1">
        <v>7467</v>
      </c>
      <c r="B7468" s="1">
        <v>3</v>
      </c>
      <c r="C7468" s="2">
        <v>41237.428565050017</v>
      </c>
      <c r="D7468" s="2">
        <v>41297.428472222222</v>
      </c>
      <c r="E7468" s="1">
        <v>24</v>
      </c>
      <c r="F7468" s="2">
        <v>41239.470982602608</v>
      </c>
      <c r="G7468" s="1">
        <v>0</v>
      </c>
      <c r="H7468" s="32">
        <f>IFERROR(HOUR(Table1[[#This Row],[Cancel Date/time]])+MINUTE(Table1[[#This Row],[Cancel Date/time]])/60,"not cancelled")</f>
        <v>11.3</v>
      </c>
      <c r="I7468" s="47">
        <f>IFERROR(ROUND(Table1[[#This Row],[cancellation time decimal]],0),"not cancelled")</f>
        <v>11</v>
      </c>
      <c r="J7468" s="10">
        <f>IFERROR(MOD(Table1[[#This Row],[cancellation hour rounded]],24),"not cancelled")</f>
        <v>11</v>
      </c>
      <c r="K7468" s="32">
        <f>1/Table1[[#This Row],[Duration (Time between doses '[in hours'])]]</f>
        <v>4.1666666666666664E-2</v>
      </c>
      <c r="L7468" s="33">
        <f>Table1[[#This Row],[number doses per hour]]*INDEX(Table2[price per dose],Table1[[#This Row],[Drug ID]])</f>
        <v>0.18133000000000002</v>
      </c>
      <c r="M7468" s="11" t="b">
        <f>AND(Table1[[#This Row],[hour of cancellation 0 to 23]]&gt;=0,Table1[[#This Row],[hour of cancellation 0 to 23]]&lt;=23)</f>
        <v>1</v>
      </c>
    </row>
    <row r="7469" spans="1:13" x14ac:dyDescent="0.3">
      <c r="A7469" s="1">
        <v>7468</v>
      </c>
      <c r="B7469" s="1">
        <v>10</v>
      </c>
      <c r="C7469" s="2">
        <v>41237.452460099586</v>
      </c>
      <c r="D7469" s="2">
        <v>41297.45208333333</v>
      </c>
      <c r="E7469" s="1">
        <v>1</v>
      </c>
      <c r="F7469" s="2">
        <v>41244.451282806309</v>
      </c>
      <c r="G7469" s="1">
        <v>0</v>
      </c>
      <c r="H7469" s="32">
        <f>IFERROR(HOUR(Table1[[#This Row],[Cancel Date/time]])+MINUTE(Table1[[#This Row],[Cancel Date/time]])/60,"not cancelled")</f>
        <v>10.816666666666666</v>
      </c>
      <c r="I7469" s="47">
        <f>IFERROR(ROUND(Table1[[#This Row],[cancellation time decimal]],0),"not cancelled")</f>
        <v>11</v>
      </c>
      <c r="J7469" s="10">
        <f>IFERROR(MOD(Table1[[#This Row],[cancellation hour rounded]],24),"not cancelled")</f>
        <v>11</v>
      </c>
      <c r="K7469" s="32">
        <f>1/Table1[[#This Row],[Duration (Time between doses '[in hours'])]]</f>
        <v>1</v>
      </c>
      <c r="L7469" s="33">
        <f>Table1[[#This Row],[number doses per hour]]*INDEX(Table2[price per dose],Table1[[#This Row],[Drug ID]])</f>
        <v>2.5716000000000001</v>
      </c>
      <c r="M7469" s="11" t="b">
        <f>AND(Table1[[#This Row],[hour of cancellation 0 to 23]]&gt;=0,Table1[[#This Row],[hour of cancellation 0 to 23]]&lt;=23)</f>
        <v>1</v>
      </c>
    </row>
    <row r="7470" spans="1:13" x14ac:dyDescent="0.3">
      <c r="A7470" s="1">
        <v>7469</v>
      </c>
      <c r="B7470" s="1">
        <v>2</v>
      </c>
      <c r="C7470" s="2">
        <v>41237.479942136561</v>
      </c>
      <c r="D7470" s="2">
        <v>41297.479861111111</v>
      </c>
      <c r="E7470" s="1">
        <v>10</v>
      </c>
      <c r="F7470" s="2">
        <v>41238.285399134955</v>
      </c>
      <c r="G7470" s="1">
        <v>0</v>
      </c>
      <c r="H7470" s="32">
        <f>IFERROR(HOUR(Table1[[#This Row],[Cancel Date/time]])+MINUTE(Table1[[#This Row],[Cancel Date/time]])/60,"not cancelled")</f>
        <v>6.833333333333333</v>
      </c>
      <c r="I7470" s="47">
        <f>IFERROR(ROUND(Table1[[#This Row],[cancellation time decimal]],0),"not cancelled")</f>
        <v>7</v>
      </c>
      <c r="J7470" s="10">
        <f>IFERROR(MOD(Table1[[#This Row],[cancellation hour rounded]],24),"not cancelled")</f>
        <v>7</v>
      </c>
      <c r="K7470" s="32">
        <f>1/Table1[[#This Row],[Duration (Time between doses '[in hours'])]]</f>
        <v>0.1</v>
      </c>
      <c r="L7470" s="33">
        <f>Table1[[#This Row],[number doses per hour]]*INDEX(Table2[price per dose],Table1[[#This Row],[Drug ID]])</f>
        <v>0.84959999999999969</v>
      </c>
      <c r="M7470" s="11" t="b">
        <f>AND(Table1[[#This Row],[hour of cancellation 0 to 23]]&gt;=0,Table1[[#This Row],[hour of cancellation 0 to 23]]&lt;=23)</f>
        <v>1</v>
      </c>
    </row>
    <row r="7471" spans="1:13" x14ac:dyDescent="0.3">
      <c r="A7471" s="1">
        <v>7470</v>
      </c>
      <c r="B7471" s="1">
        <v>1</v>
      </c>
      <c r="C7471" s="2">
        <v>41237.476621811446</v>
      </c>
      <c r="D7471" s="2">
        <v>41241.43472222222</v>
      </c>
      <c r="E7471" s="1">
        <v>12</v>
      </c>
      <c r="F7471" s="2">
        <v>41238.355081228277</v>
      </c>
      <c r="G7471" s="1">
        <v>0</v>
      </c>
      <c r="H7471" s="32">
        <f>IFERROR(HOUR(Table1[[#This Row],[Cancel Date/time]])+MINUTE(Table1[[#This Row],[Cancel Date/time]])/60,"not cancelled")</f>
        <v>8.5166666666666675</v>
      </c>
      <c r="I7471" s="47">
        <f>IFERROR(ROUND(Table1[[#This Row],[cancellation time decimal]],0),"not cancelled")</f>
        <v>9</v>
      </c>
      <c r="J7471" s="10">
        <f>IFERROR(MOD(Table1[[#This Row],[cancellation hour rounded]],24),"not cancelled")</f>
        <v>9</v>
      </c>
      <c r="K7471" s="32">
        <f>1/Table1[[#This Row],[Duration (Time between doses '[in hours'])]]</f>
        <v>8.3333333333333329E-2</v>
      </c>
      <c r="L7471" s="33">
        <f>Table1[[#This Row],[number doses per hour]]*INDEX(Table2[price per dose],Table1[[#This Row],[Drug ID]])</f>
        <v>0.56619444444444444</v>
      </c>
      <c r="M7471" s="11" t="b">
        <f>AND(Table1[[#This Row],[hour of cancellation 0 to 23]]&gt;=0,Table1[[#This Row],[hour of cancellation 0 to 23]]&lt;=23)</f>
        <v>1</v>
      </c>
    </row>
    <row r="7472" spans="1:13" x14ac:dyDescent="0.3">
      <c r="A7472" s="1">
        <v>7471</v>
      </c>
      <c r="B7472" s="1">
        <v>4</v>
      </c>
      <c r="C7472" s="2">
        <v>41237.461788129564</v>
      </c>
      <c r="D7472" s="2">
        <v>41297.461111111115</v>
      </c>
      <c r="E7472" s="1">
        <v>12</v>
      </c>
      <c r="F7472" s="2">
        <v>41240.703413282936</v>
      </c>
      <c r="G7472" s="1">
        <v>0</v>
      </c>
      <c r="H7472" s="32">
        <f>IFERROR(HOUR(Table1[[#This Row],[Cancel Date/time]])+MINUTE(Table1[[#This Row],[Cancel Date/time]])/60,"not cancelled")</f>
        <v>16.866666666666667</v>
      </c>
      <c r="I7472" s="47">
        <f>IFERROR(ROUND(Table1[[#This Row],[cancellation time decimal]],0),"not cancelled")</f>
        <v>17</v>
      </c>
      <c r="J7472" s="10">
        <f>IFERROR(MOD(Table1[[#This Row],[cancellation hour rounded]],24),"not cancelled")</f>
        <v>17</v>
      </c>
      <c r="K7472" s="32">
        <f>1/Table1[[#This Row],[Duration (Time between doses '[in hours'])]]</f>
        <v>8.3333333333333329E-2</v>
      </c>
      <c r="L7472" s="33">
        <f>Table1[[#This Row],[number doses per hour]]*INDEX(Table2[price per dose],Table1[[#This Row],[Drug ID]])</f>
        <v>1.448055119047619</v>
      </c>
      <c r="M7472" s="11" t="b">
        <f>AND(Table1[[#This Row],[hour of cancellation 0 to 23]]&gt;=0,Table1[[#This Row],[hour of cancellation 0 to 23]]&lt;=23)</f>
        <v>1</v>
      </c>
    </row>
    <row r="7473" spans="1:13" x14ac:dyDescent="0.3">
      <c r="A7473" s="1">
        <v>7472</v>
      </c>
      <c r="B7473" s="1">
        <v>1</v>
      </c>
      <c r="C7473" s="2">
        <v>41237.466964051622</v>
      </c>
      <c r="D7473" s="2">
        <v>41297.466666666667</v>
      </c>
      <c r="E7473" s="1">
        <v>8</v>
      </c>
      <c r="F7473" s="2">
        <v>41238.207596184824</v>
      </c>
      <c r="G7473" s="1">
        <v>0</v>
      </c>
      <c r="H7473" s="32">
        <f>IFERROR(HOUR(Table1[[#This Row],[Cancel Date/time]])+MINUTE(Table1[[#This Row],[Cancel Date/time]])/60,"not cancelled")</f>
        <v>4.9666666666666668</v>
      </c>
      <c r="I7473" s="47">
        <f>IFERROR(ROUND(Table1[[#This Row],[cancellation time decimal]],0),"not cancelled")</f>
        <v>5</v>
      </c>
      <c r="J7473" s="10">
        <f>IFERROR(MOD(Table1[[#This Row],[cancellation hour rounded]],24),"not cancelled")</f>
        <v>5</v>
      </c>
      <c r="K7473" s="32">
        <f>1/Table1[[#This Row],[Duration (Time between doses '[in hours'])]]</f>
        <v>0.125</v>
      </c>
      <c r="L7473" s="33">
        <f>Table1[[#This Row],[number doses per hour]]*INDEX(Table2[price per dose],Table1[[#This Row],[Drug ID]])</f>
        <v>0.84929166666666667</v>
      </c>
      <c r="M7473" s="11" t="b">
        <f>AND(Table1[[#This Row],[hour of cancellation 0 to 23]]&gt;=0,Table1[[#This Row],[hour of cancellation 0 to 23]]&lt;=23)</f>
        <v>1</v>
      </c>
    </row>
    <row r="7474" spans="1:13" hidden="1" x14ac:dyDescent="0.3">
      <c r="A7474" s="1">
        <v>7473</v>
      </c>
      <c r="B7474" s="1">
        <v>4</v>
      </c>
      <c r="C7474" s="2">
        <v>41237.568139749601</v>
      </c>
      <c r="D7474" s="2">
        <v>41241.60925650561</v>
      </c>
      <c r="E7474" s="1">
        <v>12</v>
      </c>
      <c r="F7474" s="2" t="s">
        <v>5</v>
      </c>
      <c r="G7474" s="1">
        <v>0</v>
      </c>
      <c r="H7474" s="32" t="str">
        <f>IFERROR(HOUR(Table1[[#This Row],[Cancel Date/time]])+MINUTE(Table1[[#This Row],[Cancel Date/time]])/60,"not cancelled")</f>
        <v>not cancelled</v>
      </c>
      <c r="I7474" s="47" t="str">
        <f>IFERROR(ROUND(Table1[[#This Row],[cancellation time decimal]],0),"not cancelled")</f>
        <v>not cancelled</v>
      </c>
      <c r="J7474" s="10" t="str">
        <f>IFERROR(MOD(Table1[[#This Row],[cancellation hour rounded]],24),"not cancelled")</f>
        <v>not cancelled</v>
      </c>
      <c r="K7474" s="32">
        <f>1/Table1[[#This Row],[Duration (Time between doses '[in hours'])]]</f>
        <v>8.3333333333333329E-2</v>
      </c>
      <c r="L7474" s="33">
        <f>Table1[[#This Row],[number doses per hour]]*INDEX(Table2[price per dose],Table1[[#This Row],[Drug ID]])</f>
        <v>1.448055119047619</v>
      </c>
      <c r="M7474" s="11" t="b">
        <f>AND(Table1[[#This Row],[hour of cancellation 0 to 23]]&gt;=0,Table1[[#This Row],[hour of cancellation 0 to 23]]&lt;=23)</f>
        <v>0</v>
      </c>
    </row>
    <row r="7475" spans="1:13" x14ac:dyDescent="0.3">
      <c r="A7475" s="1">
        <v>7474</v>
      </c>
      <c r="B7475" s="1">
        <v>3</v>
      </c>
      <c r="C7475" s="2">
        <v>41237.580347263873</v>
      </c>
      <c r="D7475" s="2">
        <v>41297.579861111109</v>
      </c>
      <c r="E7475" s="1">
        <v>24</v>
      </c>
      <c r="F7475" s="2">
        <v>41239.362986246029</v>
      </c>
      <c r="G7475" s="1">
        <v>0</v>
      </c>
      <c r="H7475" s="32">
        <f>IFERROR(HOUR(Table1[[#This Row],[Cancel Date/time]])+MINUTE(Table1[[#This Row],[Cancel Date/time]])/60,"not cancelled")</f>
        <v>8.6999999999999993</v>
      </c>
      <c r="I7475" s="47">
        <f>IFERROR(ROUND(Table1[[#This Row],[cancellation time decimal]],0),"not cancelled")</f>
        <v>9</v>
      </c>
      <c r="J7475" s="10">
        <f>IFERROR(MOD(Table1[[#This Row],[cancellation hour rounded]],24),"not cancelled")</f>
        <v>9</v>
      </c>
      <c r="K7475" s="32">
        <f>1/Table1[[#This Row],[Duration (Time between doses '[in hours'])]]</f>
        <v>4.1666666666666664E-2</v>
      </c>
      <c r="L7475" s="33">
        <f>Table1[[#This Row],[number doses per hour]]*INDEX(Table2[price per dose],Table1[[#This Row],[Drug ID]])</f>
        <v>0.18133000000000002</v>
      </c>
      <c r="M7475" s="11" t="b">
        <f>AND(Table1[[#This Row],[hour of cancellation 0 to 23]]&gt;=0,Table1[[#This Row],[hour of cancellation 0 to 23]]&lt;=23)</f>
        <v>1</v>
      </c>
    </row>
    <row r="7476" spans="1:13" x14ac:dyDescent="0.3">
      <c r="A7476" s="1">
        <v>7475</v>
      </c>
      <c r="B7476" s="1">
        <v>6</v>
      </c>
      <c r="C7476" s="2">
        <v>41237.555322390101</v>
      </c>
      <c r="D7476" s="2">
        <v>41297.554861111108</v>
      </c>
      <c r="E7476" s="1">
        <v>24</v>
      </c>
      <c r="F7476" s="2">
        <v>41244.418293361487</v>
      </c>
      <c r="G7476" s="1">
        <v>0</v>
      </c>
      <c r="H7476" s="32">
        <f>IFERROR(HOUR(Table1[[#This Row],[Cancel Date/time]])+MINUTE(Table1[[#This Row],[Cancel Date/time]])/60,"not cancelled")</f>
        <v>10.033333333333333</v>
      </c>
      <c r="I7476" s="47">
        <f>IFERROR(ROUND(Table1[[#This Row],[cancellation time decimal]],0),"not cancelled")</f>
        <v>10</v>
      </c>
      <c r="J7476" s="10">
        <f>IFERROR(MOD(Table1[[#This Row],[cancellation hour rounded]],24),"not cancelled")</f>
        <v>10</v>
      </c>
      <c r="K7476" s="32">
        <f>1/Table1[[#This Row],[Duration (Time between doses '[in hours'])]]</f>
        <v>4.1666666666666664E-2</v>
      </c>
      <c r="L7476" s="33">
        <f>Table1[[#This Row],[number doses per hour]]*INDEX(Table2[price per dose],Table1[[#This Row],[Drug ID]])</f>
        <v>0.35218749999999999</v>
      </c>
      <c r="M7476" s="11" t="b">
        <f>AND(Table1[[#This Row],[hour of cancellation 0 to 23]]&gt;=0,Table1[[#This Row],[hour of cancellation 0 to 23]]&lt;=23)</f>
        <v>1</v>
      </c>
    </row>
    <row r="7477" spans="1:13" hidden="1" x14ac:dyDescent="0.3">
      <c r="A7477" s="1">
        <v>7476</v>
      </c>
      <c r="B7477" s="1">
        <v>1</v>
      </c>
      <c r="C7477" s="2">
        <v>41237.561819472568</v>
      </c>
      <c r="D7477" s="2">
        <v>41240.603297634625</v>
      </c>
      <c r="E7477" s="1">
        <v>12</v>
      </c>
      <c r="F7477" s="2" t="s">
        <v>5</v>
      </c>
      <c r="G7477" s="1">
        <v>0</v>
      </c>
      <c r="H7477" s="32" t="str">
        <f>IFERROR(HOUR(Table1[[#This Row],[Cancel Date/time]])+MINUTE(Table1[[#This Row],[Cancel Date/time]])/60,"not cancelled")</f>
        <v>not cancelled</v>
      </c>
      <c r="I7477" s="47" t="str">
        <f>IFERROR(ROUND(Table1[[#This Row],[cancellation time decimal]],0),"not cancelled")</f>
        <v>not cancelled</v>
      </c>
      <c r="J7477" s="10" t="str">
        <f>IFERROR(MOD(Table1[[#This Row],[cancellation hour rounded]],24),"not cancelled")</f>
        <v>not cancelled</v>
      </c>
      <c r="K7477" s="32">
        <f>1/Table1[[#This Row],[Duration (Time between doses '[in hours'])]]</f>
        <v>8.3333333333333329E-2</v>
      </c>
      <c r="L7477" s="33">
        <f>Table1[[#This Row],[number doses per hour]]*INDEX(Table2[price per dose],Table1[[#This Row],[Drug ID]])</f>
        <v>0.56619444444444444</v>
      </c>
      <c r="M7477" s="11" t="b">
        <f>AND(Table1[[#This Row],[hour of cancellation 0 to 23]]&gt;=0,Table1[[#This Row],[hour of cancellation 0 to 23]]&lt;=23)</f>
        <v>0</v>
      </c>
    </row>
    <row r="7478" spans="1:13" hidden="1" x14ac:dyDescent="0.3">
      <c r="A7478" s="1">
        <v>7477</v>
      </c>
      <c r="B7478" s="1">
        <v>5</v>
      </c>
      <c r="C7478" s="2">
        <v>41237.562000391394</v>
      </c>
      <c r="D7478" s="2">
        <v>41241.81179363843</v>
      </c>
      <c r="E7478" s="1">
        <v>24</v>
      </c>
      <c r="F7478" s="2" t="s">
        <v>5</v>
      </c>
      <c r="G7478" s="1">
        <v>0</v>
      </c>
      <c r="H7478" s="32" t="str">
        <f>IFERROR(HOUR(Table1[[#This Row],[Cancel Date/time]])+MINUTE(Table1[[#This Row],[Cancel Date/time]])/60,"not cancelled")</f>
        <v>not cancelled</v>
      </c>
      <c r="I7478" s="47" t="str">
        <f>IFERROR(ROUND(Table1[[#This Row],[cancellation time decimal]],0),"not cancelled")</f>
        <v>not cancelled</v>
      </c>
      <c r="J7478" s="10" t="str">
        <f>IFERROR(MOD(Table1[[#This Row],[cancellation hour rounded]],24),"not cancelled")</f>
        <v>not cancelled</v>
      </c>
      <c r="K7478" s="32">
        <f>1/Table1[[#This Row],[Duration (Time between doses '[in hours'])]]</f>
        <v>4.1666666666666664E-2</v>
      </c>
      <c r="L7478" s="33">
        <f>Table1[[#This Row],[number doses per hour]]*INDEX(Table2[price per dose],Table1[[#This Row],[Drug ID]])</f>
        <v>0.2815833333333333</v>
      </c>
      <c r="M7478" s="11" t="b">
        <f>AND(Table1[[#This Row],[hour of cancellation 0 to 23]]&gt;=0,Table1[[#This Row],[hour of cancellation 0 to 23]]&lt;=23)</f>
        <v>0</v>
      </c>
    </row>
    <row r="7479" spans="1:13" hidden="1" x14ac:dyDescent="0.3">
      <c r="A7479" s="1">
        <v>7478</v>
      </c>
      <c r="B7479" s="1">
        <v>4</v>
      </c>
      <c r="C7479" s="2">
        <v>41237.562843540705</v>
      </c>
      <c r="D7479" s="2">
        <v>41239.645749735173</v>
      </c>
      <c r="E7479" s="1">
        <v>12</v>
      </c>
      <c r="F7479" s="2" t="s">
        <v>5</v>
      </c>
      <c r="G7479" s="1">
        <v>0</v>
      </c>
      <c r="H7479" s="32" t="str">
        <f>IFERROR(HOUR(Table1[[#This Row],[Cancel Date/time]])+MINUTE(Table1[[#This Row],[Cancel Date/time]])/60,"not cancelled")</f>
        <v>not cancelled</v>
      </c>
      <c r="I7479" s="47" t="str">
        <f>IFERROR(ROUND(Table1[[#This Row],[cancellation time decimal]],0),"not cancelled")</f>
        <v>not cancelled</v>
      </c>
      <c r="J7479" s="10" t="str">
        <f>IFERROR(MOD(Table1[[#This Row],[cancellation hour rounded]],24),"not cancelled")</f>
        <v>not cancelled</v>
      </c>
      <c r="K7479" s="32">
        <f>1/Table1[[#This Row],[Duration (Time between doses '[in hours'])]]</f>
        <v>8.3333333333333329E-2</v>
      </c>
      <c r="L7479" s="33">
        <f>Table1[[#This Row],[number doses per hour]]*INDEX(Table2[price per dose],Table1[[#This Row],[Drug ID]])</f>
        <v>1.448055119047619</v>
      </c>
      <c r="M7479" s="11" t="b">
        <f>AND(Table1[[#This Row],[hour of cancellation 0 to 23]]&gt;=0,Table1[[#This Row],[hour of cancellation 0 to 23]]&lt;=23)</f>
        <v>0</v>
      </c>
    </row>
    <row r="7480" spans="1:13" x14ac:dyDescent="0.3">
      <c r="A7480" s="1">
        <v>7479</v>
      </c>
      <c r="B7480" s="1">
        <v>5</v>
      </c>
      <c r="C7480" s="2">
        <v>41237.638284729968</v>
      </c>
      <c r="D7480" s="2">
        <v>41297.638194444444</v>
      </c>
      <c r="E7480" s="1">
        <v>24</v>
      </c>
      <c r="F7480" s="2">
        <v>41241.886959387353</v>
      </c>
      <c r="G7480" s="1">
        <v>0</v>
      </c>
      <c r="H7480" s="32">
        <f>IFERROR(HOUR(Table1[[#This Row],[Cancel Date/time]])+MINUTE(Table1[[#This Row],[Cancel Date/time]])/60,"not cancelled")</f>
        <v>21.283333333333335</v>
      </c>
      <c r="I7480" s="47">
        <f>IFERROR(ROUND(Table1[[#This Row],[cancellation time decimal]],0),"not cancelled")</f>
        <v>21</v>
      </c>
      <c r="J7480" s="10">
        <f>IFERROR(MOD(Table1[[#This Row],[cancellation hour rounded]],24),"not cancelled")</f>
        <v>21</v>
      </c>
      <c r="K7480" s="32">
        <f>1/Table1[[#This Row],[Duration (Time between doses '[in hours'])]]</f>
        <v>4.1666666666666664E-2</v>
      </c>
      <c r="L7480" s="33">
        <f>Table1[[#This Row],[number doses per hour]]*INDEX(Table2[price per dose],Table1[[#This Row],[Drug ID]])</f>
        <v>0.2815833333333333</v>
      </c>
      <c r="M7480" s="11" t="b">
        <f>AND(Table1[[#This Row],[hour of cancellation 0 to 23]]&gt;=0,Table1[[#This Row],[hour of cancellation 0 to 23]]&lt;=23)</f>
        <v>1</v>
      </c>
    </row>
    <row r="7481" spans="1:13" x14ac:dyDescent="0.3">
      <c r="A7481" s="1">
        <v>7480</v>
      </c>
      <c r="B7481" s="1">
        <v>2</v>
      </c>
      <c r="C7481" s="2">
        <v>41237.763392902823</v>
      </c>
      <c r="D7481" s="2">
        <v>41297.763194444444</v>
      </c>
      <c r="E7481" s="1">
        <v>10</v>
      </c>
      <c r="F7481" s="2">
        <v>41238.656816426927</v>
      </c>
      <c r="G7481" s="1">
        <v>0</v>
      </c>
      <c r="H7481" s="32">
        <f>IFERROR(HOUR(Table1[[#This Row],[Cancel Date/time]])+MINUTE(Table1[[#This Row],[Cancel Date/time]])/60,"not cancelled")</f>
        <v>15.75</v>
      </c>
      <c r="I7481" s="47">
        <f>IFERROR(ROUND(Table1[[#This Row],[cancellation time decimal]],0),"not cancelled")</f>
        <v>16</v>
      </c>
      <c r="J7481" s="10">
        <f>IFERROR(MOD(Table1[[#This Row],[cancellation hour rounded]],24),"not cancelled")</f>
        <v>16</v>
      </c>
      <c r="K7481" s="32">
        <f>1/Table1[[#This Row],[Duration (Time between doses '[in hours'])]]</f>
        <v>0.1</v>
      </c>
      <c r="L7481" s="33">
        <f>Table1[[#This Row],[number doses per hour]]*INDEX(Table2[price per dose],Table1[[#This Row],[Drug ID]])</f>
        <v>0.84959999999999969</v>
      </c>
      <c r="M7481" s="11" t="b">
        <f>AND(Table1[[#This Row],[hour of cancellation 0 to 23]]&gt;=0,Table1[[#This Row],[hour of cancellation 0 to 23]]&lt;=23)</f>
        <v>1</v>
      </c>
    </row>
    <row r="7482" spans="1:13" hidden="1" x14ac:dyDescent="0.3">
      <c r="A7482" s="1">
        <v>7481</v>
      </c>
      <c r="B7482" s="1">
        <v>7</v>
      </c>
      <c r="C7482" s="2">
        <v>41237.814998465932</v>
      </c>
      <c r="D7482" s="2">
        <v>41240.647916666669</v>
      </c>
      <c r="E7482" s="1">
        <v>24</v>
      </c>
      <c r="F7482" s="2" t="s">
        <v>5</v>
      </c>
      <c r="G7482" s="1">
        <v>0</v>
      </c>
      <c r="H7482" s="32" t="str">
        <f>IFERROR(HOUR(Table1[[#This Row],[Cancel Date/time]])+MINUTE(Table1[[#This Row],[Cancel Date/time]])/60,"not cancelled")</f>
        <v>not cancelled</v>
      </c>
      <c r="I7482" s="47" t="str">
        <f>IFERROR(ROUND(Table1[[#This Row],[cancellation time decimal]],0),"not cancelled")</f>
        <v>not cancelled</v>
      </c>
      <c r="J7482" s="10" t="str">
        <f>IFERROR(MOD(Table1[[#This Row],[cancellation hour rounded]],24),"not cancelled")</f>
        <v>not cancelled</v>
      </c>
      <c r="K7482" s="32">
        <f>1/Table1[[#This Row],[Duration (Time between doses '[in hours'])]]</f>
        <v>4.1666666666666664E-2</v>
      </c>
      <c r="L7482" s="33">
        <f>Table1[[#This Row],[number doses per hour]]*INDEX(Table2[price per dose],Table1[[#This Row],[Drug ID]])</f>
        <v>1.2958049999999997</v>
      </c>
      <c r="M7482" s="11" t="b">
        <f>AND(Table1[[#This Row],[hour of cancellation 0 to 23]]&gt;=0,Table1[[#This Row],[hour of cancellation 0 to 23]]&lt;=23)</f>
        <v>0</v>
      </c>
    </row>
    <row r="7483" spans="1:13" x14ac:dyDescent="0.3">
      <c r="A7483" s="1">
        <v>7482</v>
      </c>
      <c r="B7483" s="1">
        <v>7</v>
      </c>
      <c r="C7483" s="2">
        <v>41237.826064701097</v>
      </c>
      <c r="D7483" s="2">
        <v>41297.825694444444</v>
      </c>
      <c r="E7483" s="1">
        <v>24</v>
      </c>
      <c r="F7483" s="2">
        <v>41246.539964472446</v>
      </c>
      <c r="G7483" s="1">
        <v>0</v>
      </c>
      <c r="H7483" s="32">
        <f>IFERROR(HOUR(Table1[[#This Row],[Cancel Date/time]])+MINUTE(Table1[[#This Row],[Cancel Date/time]])/60,"not cancelled")</f>
        <v>12.95</v>
      </c>
      <c r="I7483" s="47">
        <f>IFERROR(ROUND(Table1[[#This Row],[cancellation time decimal]],0),"not cancelled")</f>
        <v>13</v>
      </c>
      <c r="J7483" s="10">
        <f>IFERROR(MOD(Table1[[#This Row],[cancellation hour rounded]],24),"not cancelled")</f>
        <v>13</v>
      </c>
      <c r="K7483" s="32">
        <f>1/Table1[[#This Row],[Duration (Time between doses '[in hours'])]]</f>
        <v>4.1666666666666664E-2</v>
      </c>
      <c r="L7483" s="33">
        <f>Table1[[#This Row],[number doses per hour]]*INDEX(Table2[price per dose],Table1[[#This Row],[Drug ID]])</f>
        <v>1.2958049999999997</v>
      </c>
      <c r="M7483" s="11" t="b">
        <f>AND(Table1[[#This Row],[hour of cancellation 0 to 23]]&gt;=0,Table1[[#This Row],[hour of cancellation 0 to 23]]&lt;=23)</f>
        <v>1</v>
      </c>
    </row>
    <row r="7484" spans="1:13" x14ac:dyDescent="0.3">
      <c r="A7484" s="1">
        <v>7483</v>
      </c>
      <c r="B7484" s="1">
        <v>1</v>
      </c>
      <c r="C7484" s="2">
        <v>41237.811954261982</v>
      </c>
      <c r="D7484" s="2">
        <v>41297.811805555553</v>
      </c>
      <c r="E7484" s="1">
        <v>8</v>
      </c>
      <c r="F7484" s="2">
        <v>41238.134175145591</v>
      </c>
      <c r="G7484" s="1">
        <v>0</v>
      </c>
      <c r="H7484" s="32">
        <f>IFERROR(HOUR(Table1[[#This Row],[Cancel Date/time]])+MINUTE(Table1[[#This Row],[Cancel Date/time]])/60,"not cancelled")</f>
        <v>3.2166666666666668</v>
      </c>
      <c r="I7484" s="47">
        <f>IFERROR(ROUND(Table1[[#This Row],[cancellation time decimal]],0),"not cancelled")</f>
        <v>3</v>
      </c>
      <c r="J7484" s="10">
        <f>IFERROR(MOD(Table1[[#This Row],[cancellation hour rounded]],24),"not cancelled")</f>
        <v>3</v>
      </c>
      <c r="K7484" s="32">
        <f>1/Table1[[#This Row],[Duration (Time between doses '[in hours'])]]</f>
        <v>0.125</v>
      </c>
      <c r="L7484" s="33">
        <f>Table1[[#This Row],[number doses per hour]]*INDEX(Table2[price per dose],Table1[[#This Row],[Drug ID]])</f>
        <v>0.84929166666666667</v>
      </c>
      <c r="M7484" s="11" t="b">
        <f>AND(Table1[[#This Row],[hour of cancellation 0 to 23]]&gt;=0,Table1[[#This Row],[hour of cancellation 0 to 23]]&lt;=23)</f>
        <v>1</v>
      </c>
    </row>
    <row r="7485" spans="1:13" hidden="1" x14ac:dyDescent="0.3">
      <c r="A7485" s="1">
        <v>7484</v>
      </c>
      <c r="B7485" s="1">
        <v>1</v>
      </c>
      <c r="C7485" s="2">
        <v>41237.812659509669</v>
      </c>
      <c r="D7485" s="2">
        <v>41241.47878989944</v>
      </c>
      <c r="E7485" s="1">
        <v>12</v>
      </c>
      <c r="F7485" s="2" t="s">
        <v>5</v>
      </c>
      <c r="G7485" s="1">
        <v>0</v>
      </c>
      <c r="H7485" s="32" t="str">
        <f>IFERROR(HOUR(Table1[[#This Row],[Cancel Date/time]])+MINUTE(Table1[[#This Row],[Cancel Date/time]])/60,"not cancelled")</f>
        <v>not cancelled</v>
      </c>
      <c r="I7485" s="47" t="str">
        <f>IFERROR(ROUND(Table1[[#This Row],[cancellation time decimal]],0),"not cancelled")</f>
        <v>not cancelled</v>
      </c>
      <c r="J7485" s="10" t="str">
        <f>IFERROR(MOD(Table1[[#This Row],[cancellation hour rounded]],24),"not cancelled")</f>
        <v>not cancelled</v>
      </c>
      <c r="K7485" s="32">
        <f>1/Table1[[#This Row],[Duration (Time between doses '[in hours'])]]</f>
        <v>8.3333333333333329E-2</v>
      </c>
      <c r="L7485" s="33">
        <f>Table1[[#This Row],[number doses per hour]]*INDEX(Table2[price per dose],Table1[[#This Row],[Drug ID]])</f>
        <v>0.56619444444444444</v>
      </c>
      <c r="M7485" s="11" t="b">
        <f>AND(Table1[[#This Row],[hour of cancellation 0 to 23]]&gt;=0,Table1[[#This Row],[hour of cancellation 0 to 23]]&lt;=23)</f>
        <v>0</v>
      </c>
    </row>
    <row r="7486" spans="1:13" x14ac:dyDescent="0.3">
      <c r="A7486" s="1">
        <v>7485</v>
      </c>
      <c r="B7486" s="1">
        <v>7</v>
      </c>
      <c r="C7486" s="2">
        <v>41238.057366021196</v>
      </c>
      <c r="D7486" s="2">
        <v>41298.056944444441</v>
      </c>
      <c r="E7486" s="1">
        <v>24</v>
      </c>
      <c r="F7486" s="2">
        <v>41241.924858137594</v>
      </c>
      <c r="G7486" s="1">
        <v>0</v>
      </c>
      <c r="H7486" s="32">
        <f>IFERROR(HOUR(Table1[[#This Row],[Cancel Date/time]])+MINUTE(Table1[[#This Row],[Cancel Date/time]])/60,"not cancelled")</f>
        <v>22.183333333333334</v>
      </c>
      <c r="I7486" s="47">
        <f>IFERROR(ROUND(Table1[[#This Row],[cancellation time decimal]],0),"not cancelled")</f>
        <v>22</v>
      </c>
      <c r="J7486" s="10">
        <f>IFERROR(MOD(Table1[[#This Row],[cancellation hour rounded]],24),"not cancelled")</f>
        <v>22</v>
      </c>
      <c r="K7486" s="32">
        <f>1/Table1[[#This Row],[Duration (Time between doses '[in hours'])]]</f>
        <v>4.1666666666666664E-2</v>
      </c>
      <c r="L7486" s="33">
        <f>Table1[[#This Row],[number doses per hour]]*INDEX(Table2[price per dose],Table1[[#This Row],[Drug ID]])</f>
        <v>1.2958049999999997</v>
      </c>
      <c r="M7486" s="11" t="b">
        <f>AND(Table1[[#This Row],[hour of cancellation 0 to 23]]&gt;=0,Table1[[#This Row],[hour of cancellation 0 to 23]]&lt;=23)</f>
        <v>1</v>
      </c>
    </row>
    <row r="7487" spans="1:13" x14ac:dyDescent="0.3">
      <c r="A7487" s="1">
        <v>7486</v>
      </c>
      <c r="B7487" s="1">
        <v>3</v>
      </c>
      <c r="C7487" s="2">
        <v>41238.212963807979</v>
      </c>
      <c r="D7487" s="2">
        <v>41298.212500000001</v>
      </c>
      <c r="E7487" s="1">
        <v>24</v>
      </c>
      <c r="F7487" s="2">
        <v>41239.990402515432</v>
      </c>
      <c r="G7487" s="1">
        <v>0</v>
      </c>
      <c r="H7487" s="32">
        <f>IFERROR(HOUR(Table1[[#This Row],[Cancel Date/time]])+MINUTE(Table1[[#This Row],[Cancel Date/time]])/60,"not cancelled")</f>
        <v>23.766666666666666</v>
      </c>
      <c r="I7487" s="47">
        <f>IFERROR(ROUND(Table1[[#This Row],[cancellation time decimal]],0),"not cancelled")</f>
        <v>24</v>
      </c>
      <c r="J7487" s="10">
        <f>IFERROR(MOD(Table1[[#This Row],[cancellation hour rounded]],24),"not cancelled")</f>
        <v>0</v>
      </c>
      <c r="K7487" s="32">
        <f>1/Table1[[#This Row],[Duration (Time between doses '[in hours'])]]</f>
        <v>4.1666666666666664E-2</v>
      </c>
      <c r="L7487" s="33">
        <f>Table1[[#This Row],[number doses per hour]]*INDEX(Table2[price per dose],Table1[[#This Row],[Drug ID]])</f>
        <v>0.18133000000000002</v>
      </c>
      <c r="M7487" s="11" t="b">
        <f>AND(Table1[[#This Row],[hour of cancellation 0 to 23]]&gt;=0,Table1[[#This Row],[hour of cancellation 0 to 23]]&lt;=23)</f>
        <v>1</v>
      </c>
    </row>
    <row r="7488" spans="1:13" hidden="1" x14ac:dyDescent="0.3">
      <c r="A7488" s="1">
        <v>7487</v>
      </c>
      <c r="B7488" s="1">
        <v>1</v>
      </c>
      <c r="C7488" s="2">
        <v>41238.276297081888</v>
      </c>
      <c r="D7488" s="2">
        <v>41242.900903296511</v>
      </c>
      <c r="E7488" s="1">
        <v>8</v>
      </c>
      <c r="F7488" s="2" t="s">
        <v>5</v>
      </c>
      <c r="G7488" s="1">
        <v>0</v>
      </c>
      <c r="H7488" s="32" t="str">
        <f>IFERROR(HOUR(Table1[[#This Row],[Cancel Date/time]])+MINUTE(Table1[[#This Row],[Cancel Date/time]])/60,"not cancelled")</f>
        <v>not cancelled</v>
      </c>
      <c r="I7488" s="47" t="str">
        <f>IFERROR(ROUND(Table1[[#This Row],[cancellation time decimal]],0),"not cancelled")</f>
        <v>not cancelled</v>
      </c>
      <c r="J7488" s="10" t="str">
        <f>IFERROR(MOD(Table1[[#This Row],[cancellation hour rounded]],24),"not cancelled")</f>
        <v>not cancelled</v>
      </c>
      <c r="K7488" s="32">
        <f>1/Table1[[#This Row],[Duration (Time between doses '[in hours'])]]</f>
        <v>0.125</v>
      </c>
      <c r="L7488" s="33">
        <f>Table1[[#This Row],[number doses per hour]]*INDEX(Table2[price per dose],Table1[[#This Row],[Drug ID]])</f>
        <v>0.84929166666666667</v>
      </c>
      <c r="M7488" s="11" t="b">
        <f>AND(Table1[[#This Row],[hour of cancellation 0 to 23]]&gt;=0,Table1[[#This Row],[hour of cancellation 0 to 23]]&lt;=23)</f>
        <v>0</v>
      </c>
    </row>
    <row r="7489" spans="1:13" x14ac:dyDescent="0.3">
      <c r="A7489" s="1">
        <v>7488</v>
      </c>
      <c r="B7489" s="1">
        <v>1</v>
      </c>
      <c r="C7489" s="2">
        <v>41238.353205839754</v>
      </c>
      <c r="D7489" s="2">
        <v>41298.352777777778</v>
      </c>
      <c r="E7489" s="1">
        <v>8</v>
      </c>
      <c r="F7489" s="2">
        <v>41238.708778492823</v>
      </c>
      <c r="G7489" s="1">
        <v>0</v>
      </c>
      <c r="H7489" s="32">
        <f>IFERROR(HOUR(Table1[[#This Row],[Cancel Date/time]])+MINUTE(Table1[[#This Row],[Cancel Date/time]])/60,"not cancelled")</f>
        <v>17</v>
      </c>
      <c r="I7489" s="47">
        <f>IFERROR(ROUND(Table1[[#This Row],[cancellation time decimal]],0),"not cancelled")</f>
        <v>17</v>
      </c>
      <c r="J7489" s="10">
        <f>IFERROR(MOD(Table1[[#This Row],[cancellation hour rounded]],24),"not cancelled")</f>
        <v>17</v>
      </c>
      <c r="K7489" s="32">
        <f>1/Table1[[#This Row],[Duration (Time between doses '[in hours'])]]</f>
        <v>0.125</v>
      </c>
      <c r="L7489" s="33">
        <f>Table1[[#This Row],[number doses per hour]]*INDEX(Table2[price per dose],Table1[[#This Row],[Drug ID]])</f>
        <v>0.84929166666666667</v>
      </c>
      <c r="M7489" s="11" t="b">
        <f>AND(Table1[[#This Row],[hour of cancellation 0 to 23]]&gt;=0,Table1[[#This Row],[hour of cancellation 0 to 23]]&lt;=23)</f>
        <v>1</v>
      </c>
    </row>
    <row r="7490" spans="1:13" x14ac:dyDescent="0.3">
      <c r="A7490" s="1">
        <v>7489</v>
      </c>
      <c r="B7490" s="1">
        <v>2</v>
      </c>
      <c r="C7490" s="2">
        <v>41238.515065186781</v>
      </c>
      <c r="D7490" s="2">
        <v>41298.51458333333</v>
      </c>
      <c r="E7490" s="1">
        <v>10</v>
      </c>
      <c r="F7490" s="2">
        <v>41239.520011517445</v>
      </c>
      <c r="G7490" s="1">
        <v>0</v>
      </c>
      <c r="H7490" s="32">
        <f>IFERROR(HOUR(Table1[[#This Row],[Cancel Date/time]])+MINUTE(Table1[[#This Row],[Cancel Date/time]])/60,"not cancelled")</f>
        <v>12.466666666666667</v>
      </c>
      <c r="I7490" s="47">
        <f>IFERROR(ROUND(Table1[[#This Row],[cancellation time decimal]],0),"not cancelled")</f>
        <v>12</v>
      </c>
      <c r="J7490" s="10">
        <f>IFERROR(MOD(Table1[[#This Row],[cancellation hour rounded]],24),"not cancelled")</f>
        <v>12</v>
      </c>
      <c r="K7490" s="32">
        <f>1/Table1[[#This Row],[Duration (Time between doses '[in hours'])]]</f>
        <v>0.1</v>
      </c>
      <c r="L7490" s="33">
        <f>Table1[[#This Row],[number doses per hour]]*INDEX(Table2[price per dose],Table1[[#This Row],[Drug ID]])</f>
        <v>0.84959999999999969</v>
      </c>
      <c r="M7490" s="11" t="b">
        <f>AND(Table1[[#This Row],[hour of cancellation 0 to 23]]&gt;=0,Table1[[#This Row],[hour of cancellation 0 to 23]]&lt;=23)</f>
        <v>1</v>
      </c>
    </row>
    <row r="7491" spans="1:13" hidden="1" x14ac:dyDescent="0.3">
      <c r="A7491" s="1">
        <v>7490</v>
      </c>
      <c r="B7491" s="1">
        <v>2</v>
      </c>
      <c r="C7491" s="2">
        <v>41238.540371269322</v>
      </c>
      <c r="D7491" s="2">
        <v>41240.623260849512</v>
      </c>
      <c r="E7491" s="1">
        <v>10</v>
      </c>
      <c r="F7491" s="2" t="s">
        <v>5</v>
      </c>
      <c r="G7491" s="1">
        <v>0</v>
      </c>
      <c r="H7491" s="32" t="str">
        <f>IFERROR(HOUR(Table1[[#This Row],[Cancel Date/time]])+MINUTE(Table1[[#This Row],[Cancel Date/time]])/60,"not cancelled")</f>
        <v>not cancelled</v>
      </c>
      <c r="I7491" s="47" t="str">
        <f>IFERROR(ROUND(Table1[[#This Row],[cancellation time decimal]],0),"not cancelled")</f>
        <v>not cancelled</v>
      </c>
      <c r="J7491" s="10" t="str">
        <f>IFERROR(MOD(Table1[[#This Row],[cancellation hour rounded]],24),"not cancelled")</f>
        <v>not cancelled</v>
      </c>
      <c r="K7491" s="32">
        <f>1/Table1[[#This Row],[Duration (Time between doses '[in hours'])]]</f>
        <v>0.1</v>
      </c>
      <c r="L7491" s="33">
        <f>Table1[[#This Row],[number doses per hour]]*INDEX(Table2[price per dose],Table1[[#This Row],[Drug ID]])</f>
        <v>0.84959999999999969</v>
      </c>
      <c r="M7491" s="11" t="b">
        <f>AND(Table1[[#This Row],[hour of cancellation 0 to 23]]&gt;=0,Table1[[#This Row],[hour of cancellation 0 to 23]]&lt;=23)</f>
        <v>0</v>
      </c>
    </row>
    <row r="7492" spans="1:13" x14ac:dyDescent="0.3">
      <c r="A7492" s="1">
        <v>7491</v>
      </c>
      <c r="B7492" s="1">
        <v>2</v>
      </c>
      <c r="C7492" s="2">
        <v>41238.520758135215</v>
      </c>
      <c r="D7492" s="2">
        <v>41298.520138888889</v>
      </c>
      <c r="E7492" s="1">
        <v>10</v>
      </c>
      <c r="F7492" s="2">
        <v>41239.50118041104</v>
      </c>
      <c r="G7492" s="1">
        <v>0</v>
      </c>
      <c r="H7492" s="32">
        <f>IFERROR(HOUR(Table1[[#This Row],[Cancel Date/time]])+MINUTE(Table1[[#This Row],[Cancel Date/time]])/60,"not cancelled")</f>
        <v>12.016666666666667</v>
      </c>
      <c r="I7492" s="47">
        <f>IFERROR(ROUND(Table1[[#This Row],[cancellation time decimal]],0),"not cancelled")</f>
        <v>12</v>
      </c>
      <c r="J7492" s="10">
        <f>IFERROR(MOD(Table1[[#This Row],[cancellation hour rounded]],24),"not cancelled")</f>
        <v>12</v>
      </c>
      <c r="K7492" s="32">
        <f>1/Table1[[#This Row],[Duration (Time between doses '[in hours'])]]</f>
        <v>0.1</v>
      </c>
      <c r="L7492" s="33">
        <f>Table1[[#This Row],[number doses per hour]]*INDEX(Table2[price per dose],Table1[[#This Row],[Drug ID]])</f>
        <v>0.84959999999999969</v>
      </c>
      <c r="M7492" s="11" t="b">
        <f>AND(Table1[[#This Row],[hour of cancellation 0 to 23]]&gt;=0,Table1[[#This Row],[hour of cancellation 0 to 23]]&lt;=23)</f>
        <v>1</v>
      </c>
    </row>
    <row r="7493" spans="1:13" x14ac:dyDescent="0.3">
      <c r="A7493" s="1">
        <v>7492</v>
      </c>
      <c r="B7493" s="1">
        <v>5</v>
      </c>
      <c r="C7493" s="2">
        <v>41238.505852595081</v>
      </c>
      <c r="D7493" s="2">
        <v>41298.505555555559</v>
      </c>
      <c r="E7493" s="1">
        <v>24</v>
      </c>
      <c r="F7493" s="2">
        <v>41242.519235844688</v>
      </c>
      <c r="G7493" s="1">
        <v>0</v>
      </c>
      <c r="H7493" s="32">
        <f>IFERROR(HOUR(Table1[[#This Row],[Cancel Date/time]])+MINUTE(Table1[[#This Row],[Cancel Date/time]])/60,"not cancelled")</f>
        <v>12.45</v>
      </c>
      <c r="I7493" s="47">
        <f>IFERROR(ROUND(Table1[[#This Row],[cancellation time decimal]],0),"not cancelled")</f>
        <v>12</v>
      </c>
      <c r="J7493" s="10">
        <f>IFERROR(MOD(Table1[[#This Row],[cancellation hour rounded]],24),"not cancelled")</f>
        <v>12</v>
      </c>
      <c r="K7493" s="32">
        <f>1/Table1[[#This Row],[Duration (Time between doses '[in hours'])]]</f>
        <v>4.1666666666666664E-2</v>
      </c>
      <c r="L7493" s="33">
        <f>Table1[[#This Row],[number doses per hour]]*INDEX(Table2[price per dose],Table1[[#This Row],[Drug ID]])</f>
        <v>0.2815833333333333</v>
      </c>
      <c r="M7493" s="11" t="b">
        <f>AND(Table1[[#This Row],[hour of cancellation 0 to 23]]&gt;=0,Table1[[#This Row],[hour of cancellation 0 to 23]]&lt;=23)</f>
        <v>1</v>
      </c>
    </row>
    <row r="7494" spans="1:13" x14ac:dyDescent="0.3">
      <c r="A7494" s="1">
        <v>7493</v>
      </c>
      <c r="B7494" s="1">
        <v>1</v>
      </c>
      <c r="C7494" s="2">
        <v>41238.580920390596</v>
      </c>
      <c r="D7494" s="2">
        <v>41298.580555555556</v>
      </c>
      <c r="E7494" s="1">
        <v>8</v>
      </c>
      <c r="F7494" s="2">
        <v>41239.457373194244</v>
      </c>
      <c r="G7494" s="1">
        <v>0</v>
      </c>
      <c r="H7494" s="32">
        <f>IFERROR(HOUR(Table1[[#This Row],[Cancel Date/time]])+MINUTE(Table1[[#This Row],[Cancel Date/time]])/60,"not cancelled")</f>
        <v>10.966666666666667</v>
      </c>
      <c r="I7494" s="47">
        <f>IFERROR(ROUND(Table1[[#This Row],[cancellation time decimal]],0),"not cancelled")</f>
        <v>11</v>
      </c>
      <c r="J7494" s="10">
        <f>IFERROR(MOD(Table1[[#This Row],[cancellation hour rounded]],24),"not cancelled")</f>
        <v>11</v>
      </c>
      <c r="K7494" s="32">
        <f>1/Table1[[#This Row],[Duration (Time between doses '[in hours'])]]</f>
        <v>0.125</v>
      </c>
      <c r="L7494" s="33">
        <f>Table1[[#This Row],[number doses per hour]]*INDEX(Table2[price per dose],Table1[[#This Row],[Drug ID]])</f>
        <v>0.84929166666666667</v>
      </c>
      <c r="M7494" s="11" t="b">
        <f>AND(Table1[[#This Row],[hour of cancellation 0 to 23]]&gt;=0,Table1[[#This Row],[hour of cancellation 0 to 23]]&lt;=23)</f>
        <v>1</v>
      </c>
    </row>
    <row r="7495" spans="1:13" x14ac:dyDescent="0.3">
      <c r="A7495" s="1">
        <v>7494</v>
      </c>
      <c r="B7495" s="1">
        <v>4</v>
      </c>
      <c r="C7495" s="2">
        <v>41238.608173589062</v>
      </c>
      <c r="D7495" s="2">
        <v>41298.607638888891</v>
      </c>
      <c r="E7495" s="1">
        <v>12</v>
      </c>
      <c r="F7495" s="2">
        <v>41241.745216723517</v>
      </c>
      <c r="G7495" s="1">
        <v>0</v>
      </c>
      <c r="H7495" s="32">
        <f>IFERROR(HOUR(Table1[[#This Row],[Cancel Date/time]])+MINUTE(Table1[[#This Row],[Cancel Date/time]])/60,"not cancelled")</f>
        <v>17.883333333333333</v>
      </c>
      <c r="I7495" s="47">
        <f>IFERROR(ROUND(Table1[[#This Row],[cancellation time decimal]],0),"not cancelled")</f>
        <v>18</v>
      </c>
      <c r="J7495" s="10">
        <f>IFERROR(MOD(Table1[[#This Row],[cancellation hour rounded]],24),"not cancelled")</f>
        <v>18</v>
      </c>
      <c r="K7495" s="32">
        <f>1/Table1[[#This Row],[Duration (Time between doses '[in hours'])]]</f>
        <v>8.3333333333333329E-2</v>
      </c>
      <c r="L7495" s="33">
        <f>Table1[[#This Row],[number doses per hour]]*INDEX(Table2[price per dose],Table1[[#This Row],[Drug ID]])</f>
        <v>1.448055119047619</v>
      </c>
      <c r="M7495" s="11" t="b">
        <f>AND(Table1[[#This Row],[hour of cancellation 0 to 23]]&gt;=0,Table1[[#This Row],[hour of cancellation 0 to 23]]&lt;=23)</f>
        <v>1</v>
      </c>
    </row>
    <row r="7496" spans="1:13" x14ac:dyDescent="0.3">
      <c r="A7496" s="1">
        <v>7495</v>
      </c>
      <c r="B7496" s="1">
        <v>10</v>
      </c>
      <c r="C7496" s="2">
        <v>41238.734453635669</v>
      </c>
      <c r="D7496" s="2">
        <v>41298.734027777777</v>
      </c>
      <c r="E7496" s="1">
        <v>1</v>
      </c>
      <c r="F7496" s="2">
        <v>41245.50707762994</v>
      </c>
      <c r="G7496" s="1">
        <v>4</v>
      </c>
      <c r="H7496" s="32">
        <f>IFERROR(HOUR(Table1[[#This Row],[Cancel Date/time]])+MINUTE(Table1[[#This Row],[Cancel Date/time]])/60,"not cancelled")</f>
        <v>12.166666666666666</v>
      </c>
      <c r="I7496" s="47">
        <f>IFERROR(ROUND(Table1[[#This Row],[cancellation time decimal]],0),"not cancelled")</f>
        <v>12</v>
      </c>
      <c r="J7496" s="10">
        <f>IFERROR(MOD(Table1[[#This Row],[cancellation hour rounded]],24),"not cancelled")</f>
        <v>12</v>
      </c>
      <c r="K7496" s="32">
        <f>1/Table1[[#This Row],[Duration (Time between doses '[in hours'])]]</f>
        <v>1</v>
      </c>
      <c r="L7496" s="33">
        <f>Table1[[#This Row],[number doses per hour]]*INDEX(Table2[price per dose],Table1[[#This Row],[Drug ID]])</f>
        <v>2.5716000000000001</v>
      </c>
      <c r="M7496" s="11" t="b">
        <f>AND(Table1[[#This Row],[hour of cancellation 0 to 23]]&gt;=0,Table1[[#This Row],[hour of cancellation 0 to 23]]&lt;=23)</f>
        <v>1</v>
      </c>
    </row>
    <row r="7497" spans="1:13" x14ac:dyDescent="0.3">
      <c r="A7497" s="1">
        <v>7496</v>
      </c>
      <c r="B7497" s="1">
        <v>3</v>
      </c>
      <c r="C7497" s="2">
        <v>41238.728003917218</v>
      </c>
      <c r="D7497" s="2">
        <v>41298.727777777778</v>
      </c>
      <c r="E7497" s="1">
        <v>24</v>
      </c>
      <c r="F7497" s="2">
        <v>41241.761721798277</v>
      </c>
      <c r="G7497" s="1">
        <v>0</v>
      </c>
      <c r="H7497" s="32">
        <f>IFERROR(HOUR(Table1[[#This Row],[Cancel Date/time]])+MINUTE(Table1[[#This Row],[Cancel Date/time]])/60,"not cancelled")</f>
        <v>18.266666666666666</v>
      </c>
      <c r="I7497" s="47">
        <f>IFERROR(ROUND(Table1[[#This Row],[cancellation time decimal]],0),"not cancelled")</f>
        <v>18</v>
      </c>
      <c r="J7497" s="10">
        <f>IFERROR(MOD(Table1[[#This Row],[cancellation hour rounded]],24),"not cancelled")</f>
        <v>18</v>
      </c>
      <c r="K7497" s="32">
        <f>1/Table1[[#This Row],[Duration (Time between doses '[in hours'])]]</f>
        <v>4.1666666666666664E-2</v>
      </c>
      <c r="L7497" s="33">
        <f>Table1[[#This Row],[number doses per hour]]*INDEX(Table2[price per dose],Table1[[#This Row],[Drug ID]])</f>
        <v>0.18133000000000002</v>
      </c>
      <c r="M7497" s="11" t="b">
        <f>AND(Table1[[#This Row],[hour of cancellation 0 to 23]]&gt;=0,Table1[[#This Row],[hour of cancellation 0 to 23]]&lt;=23)</f>
        <v>1</v>
      </c>
    </row>
    <row r="7498" spans="1:13" x14ac:dyDescent="0.3">
      <c r="A7498" s="1">
        <v>7497</v>
      </c>
      <c r="B7498" s="1">
        <v>1</v>
      </c>
      <c r="C7498" s="2">
        <v>41238.752820485039</v>
      </c>
      <c r="D7498" s="2">
        <v>41298.75277777778</v>
      </c>
      <c r="E7498" s="1">
        <v>8</v>
      </c>
      <c r="F7498" s="2">
        <v>41239.91536072587</v>
      </c>
      <c r="G7498" s="1">
        <v>0</v>
      </c>
      <c r="H7498" s="32">
        <f>IFERROR(HOUR(Table1[[#This Row],[Cancel Date/time]])+MINUTE(Table1[[#This Row],[Cancel Date/time]])/60,"not cancelled")</f>
        <v>21.966666666666665</v>
      </c>
      <c r="I7498" s="47">
        <f>IFERROR(ROUND(Table1[[#This Row],[cancellation time decimal]],0),"not cancelled")</f>
        <v>22</v>
      </c>
      <c r="J7498" s="10">
        <f>IFERROR(MOD(Table1[[#This Row],[cancellation hour rounded]],24),"not cancelled")</f>
        <v>22</v>
      </c>
      <c r="K7498" s="32">
        <f>1/Table1[[#This Row],[Duration (Time between doses '[in hours'])]]</f>
        <v>0.125</v>
      </c>
      <c r="L7498" s="33">
        <f>Table1[[#This Row],[number doses per hour]]*INDEX(Table2[price per dose],Table1[[#This Row],[Drug ID]])</f>
        <v>0.84929166666666667</v>
      </c>
      <c r="M7498" s="11" t="b">
        <f>AND(Table1[[#This Row],[hour of cancellation 0 to 23]]&gt;=0,Table1[[#This Row],[hour of cancellation 0 to 23]]&lt;=23)</f>
        <v>1</v>
      </c>
    </row>
    <row r="7499" spans="1:13" x14ac:dyDescent="0.3">
      <c r="A7499" s="1">
        <v>7498</v>
      </c>
      <c r="B7499" s="1">
        <v>2</v>
      </c>
      <c r="C7499" s="2">
        <v>41238.805860489374</v>
      </c>
      <c r="D7499" s="2">
        <v>41298.805555555555</v>
      </c>
      <c r="E7499" s="1">
        <v>10</v>
      </c>
      <c r="F7499" s="2">
        <v>41240.528017636439</v>
      </c>
      <c r="G7499" s="1">
        <v>0</v>
      </c>
      <c r="H7499" s="32">
        <f>IFERROR(HOUR(Table1[[#This Row],[Cancel Date/time]])+MINUTE(Table1[[#This Row],[Cancel Date/time]])/60,"not cancelled")</f>
        <v>12.666666666666666</v>
      </c>
      <c r="I7499" s="47">
        <f>IFERROR(ROUND(Table1[[#This Row],[cancellation time decimal]],0),"not cancelled")</f>
        <v>13</v>
      </c>
      <c r="J7499" s="10">
        <f>IFERROR(MOD(Table1[[#This Row],[cancellation hour rounded]],24),"not cancelled")</f>
        <v>13</v>
      </c>
      <c r="K7499" s="32">
        <f>1/Table1[[#This Row],[Duration (Time between doses '[in hours'])]]</f>
        <v>0.1</v>
      </c>
      <c r="L7499" s="33">
        <f>Table1[[#This Row],[number doses per hour]]*INDEX(Table2[price per dose],Table1[[#This Row],[Drug ID]])</f>
        <v>0.84959999999999969</v>
      </c>
      <c r="M7499" s="11" t="b">
        <f>AND(Table1[[#This Row],[hour of cancellation 0 to 23]]&gt;=0,Table1[[#This Row],[hour of cancellation 0 to 23]]&lt;=23)</f>
        <v>1</v>
      </c>
    </row>
    <row r="7500" spans="1:13" x14ac:dyDescent="0.3">
      <c r="A7500" s="1">
        <v>7499</v>
      </c>
      <c r="B7500" s="1">
        <v>1</v>
      </c>
      <c r="C7500" s="2">
        <v>41238.853220755766</v>
      </c>
      <c r="D7500" s="2">
        <v>41298.852777777778</v>
      </c>
      <c r="E7500" s="1">
        <v>12</v>
      </c>
      <c r="F7500" s="2">
        <v>41239.510658017629</v>
      </c>
      <c r="G7500" s="1">
        <v>0</v>
      </c>
      <c r="H7500" s="32">
        <f>IFERROR(HOUR(Table1[[#This Row],[Cancel Date/time]])+MINUTE(Table1[[#This Row],[Cancel Date/time]])/60,"not cancelled")</f>
        <v>12.25</v>
      </c>
      <c r="I7500" s="47">
        <f>IFERROR(ROUND(Table1[[#This Row],[cancellation time decimal]],0),"not cancelled")</f>
        <v>12</v>
      </c>
      <c r="J7500" s="10">
        <f>IFERROR(MOD(Table1[[#This Row],[cancellation hour rounded]],24),"not cancelled")</f>
        <v>12</v>
      </c>
      <c r="K7500" s="32">
        <f>1/Table1[[#This Row],[Duration (Time between doses '[in hours'])]]</f>
        <v>8.3333333333333329E-2</v>
      </c>
      <c r="L7500" s="33">
        <f>Table1[[#This Row],[number doses per hour]]*INDEX(Table2[price per dose],Table1[[#This Row],[Drug ID]])</f>
        <v>0.56619444444444444</v>
      </c>
      <c r="M7500" s="11" t="b">
        <f>AND(Table1[[#This Row],[hour of cancellation 0 to 23]]&gt;=0,Table1[[#This Row],[hour of cancellation 0 to 23]]&lt;=23)</f>
        <v>1</v>
      </c>
    </row>
    <row r="7501" spans="1:13" x14ac:dyDescent="0.3">
      <c r="A7501" s="1">
        <v>7500</v>
      </c>
      <c r="B7501" s="1">
        <v>3</v>
      </c>
      <c r="C7501" s="2">
        <v>41238.885086673508</v>
      </c>
      <c r="D7501" s="2">
        <v>41298.884722222225</v>
      </c>
      <c r="E7501" s="1">
        <v>24</v>
      </c>
      <c r="F7501" s="2">
        <v>41240.396899483443</v>
      </c>
      <c r="G7501" s="1">
        <v>0</v>
      </c>
      <c r="H7501" s="32">
        <f>IFERROR(HOUR(Table1[[#This Row],[Cancel Date/time]])+MINUTE(Table1[[#This Row],[Cancel Date/time]])/60,"not cancelled")</f>
        <v>9.5166666666666675</v>
      </c>
      <c r="I7501" s="47">
        <f>IFERROR(ROUND(Table1[[#This Row],[cancellation time decimal]],0),"not cancelled")</f>
        <v>10</v>
      </c>
      <c r="J7501" s="10">
        <f>IFERROR(MOD(Table1[[#This Row],[cancellation hour rounded]],24),"not cancelled")</f>
        <v>10</v>
      </c>
      <c r="K7501" s="32">
        <f>1/Table1[[#This Row],[Duration (Time between doses '[in hours'])]]</f>
        <v>4.1666666666666664E-2</v>
      </c>
      <c r="L7501" s="33">
        <f>Table1[[#This Row],[number doses per hour]]*INDEX(Table2[price per dose],Table1[[#This Row],[Drug ID]])</f>
        <v>0.18133000000000002</v>
      </c>
      <c r="M7501" s="11" t="b">
        <f>AND(Table1[[#This Row],[hour of cancellation 0 to 23]]&gt;=0,Table1[[#This Row],[hour of cancellation 0 to 23]]&lt;=23)</f>
        <v>1</v>
      </c>
    </row>
    <row r="7502" spans="1:13" x14ac:dyDescent="0.3">
      <c r="A7502" s="1">
        <v>7501</v>
      </c>
      <c r="B7502" s="1">
        <v>1</v>
      </c>
      <c r="C7502" s="2">
        <v>41238.88086644678</v>
      </c>
      <c r="D7502" s="2">
        <v>41298.880555555559</v>
      </c>
      <c r="E7502" s="1">
        <v>8</v>
      </c>
      <c r="F7502" s="2">
        <v>41239.639247972445</v>
      </c>
      <c r="G7502" s="1">
        <v>0</v>
      </c>
      <c r="H7502" s="32">
        <f>IFERROR(HOUR(Table1[[#This Row],[Cancel Date/time]])+MINUTE(Table1[[#This Row],[Cancel Date/time]])/60,"not cancelled")</f>
        <v>15.333333333333334</v>
      </c>
      <c r="I7502" s="47">
        <f>IFERROR(ROUND(Table1[[#This Row],[cancellation time decimal]],0),"not cancelled")</f>
        <v>15</v>
      </c>
      <c r="J7502" s="10">
        <f>IFERROR(MOD(Table1[[#This Row],[cancellation hour rounded]],24),"not cancelled")</f>
        <v>15</v>
      </c>
      <c r="K7502" s="32">
        <f>1/Table1[[#This Row],[Duration (Time between doses '[in hours'])]]</f>
        <v>0.125</v>
      </c>
      <c r="L7502" s="33">
        <f>Table1[[#This Row],[number doses per hour]]*INDEX(Table2[price per dose],Table1[[#This Row],[Drug ID]])</f>
        <v>0.84929166666666667</v>
      </c>
      <c r="M7502" s="11" t="b">
        <f>AND(Table1[[#This Row],[hour of cancellation 0 to 23]]&gt;=0,Table1[[#This Row],[hour of cancellation 0 to 23]]&lt;=23)</f>
        <v>1</v>
      </c>
    </row>
    <row r="7503" spans="1:13" x14ac:dyDescent="0.3">
      <c r="A7503" s="1">
        <v>7502</v>
      </c>
      <c r="B7503" s="1">
        <v>5</v>
      </c>
      <c r="C7503" s="2">
        <v>41238.888724787452</v>
      </c>
      <c r="D7503" s="2">
        <v>41298.888194444444</v>
      </c>
      <c r="E7503" s="1">
        <v>24</v>
      </c>
      <c r="F7503" s="2">
        <v>41241.784698568452</v>
      </c>
      <c r="G7503" s="1">
        <v>0</v>
      </c>
      <c r="H7503" s="32">
        <f>IFERROR(HOUR(Table1[[#This Row],[Cancel Date/time]])+MINUTE(Table1[[#This Row],[Cancel Date/time]])/60,"not cancelled")</f>
        <v>18.816666666666666</v>
      </c>
      <c r="I7503" s="47">
        <f>IFERROR(ROUND(Table1[[#This Row],[cancellation time decimal]],0),"not cancelled")</f>
        <v>19</v>
      </c>
      <c r="J7503" s="10">
        <f>IFERROR(MOD(Table1[[#This Row],[cancellation hour rounded]],24),"not cancelled")</f>
        <v>19</v>
      </c>
      <c r="K7503" s="32">
        <f>1/Table1[[#This Row],[Duration (Time between doses '[in hours'])]]</f>
        <v>4.1666666666666664E-2</v>
      </c>
      <c r="L7503" s="33">
        <f>Table1[[#This Row],[number doses per hour]]*INDEX(Table2[price per dose],Table1[[#This Row],[Drug ID]])</f>
        <v>0.2815833333333333</v>
      </c>
      <c r="M7503" s="11" t="b">
        <f>AND(Table1[[#This Row],[hour of cancellation 0 to 23]]&gt;=0,Table1[[#This Row],[hour of cancellation 0 to 23]]&lt;=23)</f>
        <v>1</v>
      </c>
    </row>
    <row r="7504" spans="1:13" x14ac:dyDescent="0.3">
      <c r="A7504" s="1">
        <v>7503</v>
      </c>
      <c r="B7504" s="1">
        <v>5</v>
      </c>
      <c r="C7504" s="2">
        <v>41238.921095676298</v>
      </c>
      <c r="D7504" s="2">
        <v>41298.92083333333</v>
      </c>
      <c r="E7504" s="1">
        <v>24</v>
      </c>
      <c r="F7504" s="2">
        <v>41239.459223210069</v>
      </c>
      <c r="G7504" s="1">
        <v>0</v>
      </c>
      <c r="H7504" s="32">
        <f>IFERROR(HOUR(Table1[[#This Row],[Cancel Date/time]])+MINUTE(Table1[[#This Row],[Cancel Date/time]])/60,"not cancelled")</f>
        <v>11.016666666666667</v>
      </c>
      <c r="I7504" s="47">
        <f>IFERROR(ROUND(Table1[[#This Row],[cancellation time decimal]],0),"not cancelled")</f>
        <v>11</v>
      </c>
      <c r="J7504" s="10">
        <f>IFERROR(MOD(Table1[[#This Row],[cancellation hour rounded]],24),"not cancelled")</f>
        <v>11</v>
      </c>
      <c r="K7504" s="32">
        <f>1/Table1[[#This Row],[Duration (Time between doses '[in hours'])]]</f>
        <v>4.1666666666666664E-2</v>
      </c>
      <c r="L7504" s="33">
        <f>Table1[[#This Row],[number doses per hour]]*INDEX(Table2[price per dose],Table1[[#This Row],[Drug ID]])</f>
        <v>0.2815833333333333</v>
      </c>
      <c r="M7504" s="11" t="b">
        <f>AND(Table1[[#This Row],[hour of cancellation 0 to 23]]&gt;=0,Table1[[#This Row],[hour of cancellation 0 to 23]]&lt;=23)</f>
        <v>1</v>
      </c>
    </row>
    <row r="7505" spans="1:13" x14ac:dyDescent="0.3">
      <c r="A7505" s="1">
        <v>7504</v>
      </c>
      <c r="B7505" s="1">
        <v>1</v>
      </c>
      <c r="C7505" s="2">
        <v>41239.244235439044</v>
      </c>
      <c r="D7505" s="2">
        <v>41299.243750000001</v>
      </c>
      <c r="E7505" s="1">
        <v>8</v>
      </c>
      <c r="F7505" s="2">
        <v>41239.962671704372</v>
      </c>
      <c r="G7505" s="1">
        <v>0</v>
      </c>
      <c r="H7505" s="32">
        <f>IFERROR(HOUR(Table1[[#This Row],[Cancel Date/time]])+MINUTE(Table1[[#This Row],[Cancel Date/time]])/60,"not cancelled")</f>
        <v>23.1</v>
      </c>
      <c r="I7505" s="47">
        <f>IFERROR(ROUND(Table1[[#This Row],[cancellation time decimal]],0),"not cancelled")</f>
        <v>23</v>
      </c>
      <c r="J7505" s="10">
        <f>IFERROR(MOD(Table1[[#This Row],[cancellation hour rounded]],24),"not cancelled")</f>
        <v>23</v>
      </c>
      <c r="K7505" s="32">
        <f>1/Table1[[#This Row],[Duration (Time between doses '[in hours'])]]</f>
        <v>0.125</v>
      </c>
      <c r="L7505" s="33">
        <f>Table1[[#This Row],[number doses per hour]]*INDEX(Table2[price per dose],Table1[[#This Row],[Drug ID]])</f>
        <v>0.84929166666666667</v>
      </c>
      <c r="M7505" s="11" t="b">
        <f>AND(Table1[[#This Row],[hour of cancellation 0 to 23]]&gt;=0,Table1[[#This Row],[hour of cancellation 0 to 23]]&lt;=23)</f>
        <v>1</v>
      </c>
    </row>
    <row r="7506" spans="1:13" hidden="1" x14ac:dyDescent="0.3">
      <c r="A7506" s="1">
        <v>7505</v>
      </c>
      <c r="B7506" s="1">
        <v>3</v>
      </c>
      <c r="C7506" s="2">
        <v>41239.29690199082</v>
      </c>
      <c r="D7506" s="2">
        <v>41241.338468198112</v>
      </c>
      <c r="E7506" s="1">
        <v>24</v>
      </c>
      <c r="F7506" s="2" t="s">
        <v>5</v>
      </c>
      <c r="G7506" s="1">
        <v>0</v>
      </c>
      <c r="H7506" s="32" t="str">
        <f>IFERROR(HOUR(Table1[[#This Row],[Cancel Date/time]])+MINUTE(Table1[[#This Row],[Cancel Date/time]])/60,"not cancelled")</f>
        <v>not cancelled</v>
      </c>
      <c r="I7506" s="47" t="str">
        <f>IFERROR(ROUND(Table1[[#This Row],[cancellation time decimal]],0),"not cancelled")</f>
        <v>not cancelled</v>
      </c>
      <c r="J7506" s="10" t="str">
        <f>IFERROR(MOD(Table1[[#This Row],[cancellation hour rounded]],24),"not cancelled")</f>
        <v>not cancelled</v>
      </c>
      <c r="K7506" s="32">
        <f>1/Table1[[#This Row],[Duration (Time between doses '[in hours'])]]</f>
        <v>4.1666666666666664E-2</v>
      </c>
      <c r="L7506" s="33">
        <f>Table1[[#This Row],[number doses per hour]]*INDEX(Table2[price per dose],Table1[[#This Row],[Drug ID]])</f>
        <v>0.18133000000000002</v>
      </c>
      <c r="M7506" s="11" t="b">
        <f>AND(Table1[[#This Row],[hour of cancellation 0 to 23]]&gt;=0,Table1[[#This Row],[hour of cancellation 0 to 23]]&lt;=23)</f>
        <v>0</v>
      </c>
    </row>
    <row r="7507" spans="1:13" x14ac:dyDescent="0.3">
      <c r="A7507" s="1">
        <v>7506</v>
      </c>
      <c r="B7507" s="1">
        <v>9</v>
      </c>
      <c r="C7507" s="2">
        <v>41239.387423593704</v>
      </c>
      <c r="D7507" s="2">
        <v>41299.386805555558</v>
      </c>
      <c r="E7507" s="1">
        <v>5</v>
      </c>
      <c r="F7507" s="2">
        <v>41242.645566888656</v>
      </c>
      <c r="G7507" s="1">
        <v>0</v>
      </c>
      <c r="H7507" s="32">
        <f>IFERROR(HOUR(Table1[[#This Row],[Cancel Date/time]])+MINUTE(Table1[[#This Row],[Cancel Date/time]])/60,"not cancelled")</f>
        <v>15.483333333333333</v>
      </c>
      <c r="I7507" s="47">
        <f>IFERROR(ROUND(Table1[[#This Row],[cancellation time decimal]],0),"not cancelled")</f>
        <v>15</v>
      </c>
      <c r="J7507" s="10">
        <f>IFERROR(MOD(Table1[[#This Row],[cancellation hour rounded]],24),"not cancelled")</f>
        <v>15</v>
      </c>
      <c r="K7507" s="32">
        <f>1/Table1[[#This Row],[Duration (Time between doses '[in hours'])]]</f>
        <v>0.2</v>
      </c>
      <c r="L7507" s="33">
        <f>Table1[[#This Row],[number doses per hour]]*INDEX(Table2[price per dose],Table1[[#This Row],[Drug ID]])</f>
        <v>5.6740000000000004</v>
      </c>
      <c r="M7507" s="11" t="b">
        <f>AND(Table1[[#This Row],[hour of cancellation 0 to 23]]&gt;=0,Table1[[#This Row],[hour of cancellation 0 to 23]]&lt;=23)</f>
        <v>1</v>
      </c>
    </row>
    <row r="7508" spans="1:13" x14ac:dyDescent="0.3">
      <c r="A7508" s="1">
        <v>7507</v>
      </c>
      <c r="B7508" s="1">
        <v>4</v>
      </c>
      <c r="C7508" s="2">
        <v>41239.391328787679</v>
      </c>
      <c r="D7508" s="2">
        <v>41299.390972222223</v>
      </c>
      <c r="E7508" s="1">
        <v>12</v>
      </c>
      <c r="F7508" s="2">
        <v>41240.424630559719</v>
      </c>
      <c r="G7508" s="1">
        <v>0</v>
      </c>
      <c r="H7508" s="32">
        <f>IFERROR(HOUR(Table1[[#This Row],[Cancel Date/time]])+MINUTE(Table1[[#This Row],[Cancel Date/time]])/60,"not cancelled")</f>
        <v>10.183333333333334</v>
      </c>
      <c r="I7508" s="47">
        <f>IFERROR(ROUND(Table1[[#This Row],[cancellation time decimal]],0),"not cancelled")</f>
        <v>10</v>
      </c>
      <c r="J7508" s="10">
        <f>IFERROR(MOD(Table1[[#This Row],[cancellation hour rounded]],24),"not cancelled")</f>
        <v>10</v>
      </c>
      <c r="K7508" s="32">
        <f>1/Table1[[#This Row],[Duration (Time between doses '[in hours'])]]</f>
        <v>8.3333333333333329E-2</v>
      </c>
      <c r="L7508" s="33">
        <f>Table1[[#This Row],[number doses per hour]]*INDEX(Table2[price per dose],Table1[[#This Row],[Drug ID]])</f>
        <v>1.448055119047619</v>
      </c>
      <c r="M7508" s="11" t="b">
        <f>AND(Table1[[#This Row],[hour of cancellation 0 to 23]]&gt;=0,Table1[[#This Row],[hour of cancellation 0 to 23]]&lt;=23)</f>
        <v>1</v>
      </c>
    </row>
    <row r="7509" spans="1:13" hidden="1" x14ac:dyDescent="0.3">
      <c r="A7509" s="1">
        <v>7508</v>
      </c>
      <c r="B7509" s="1">
        <v>6</v>
      </c>
      <c r="C7509" s="2">
        <v>41239.45327251932</v>
      </c>
      <c r="D7509" s="2">
        <v>41243.744444444448</v>
      </c>
      <c r="E7509" s="1">
        <v>24</v>
      </c>
      <c r="F7509" s="2" t="s">
        <v>5</v>
      </c>
      <c r="G7509" s="1">
        <v>0</v>
      </c>
      <c r="H7509" s="32" t="str">
        <f>IFERROR(HOUR(Table1[[#This Row],[Cancel Date/time]])+MINUTE(Table1[[#This Row],[Cancel Date/time]])/60,"not cancelled")</f>
        <v>not cancelled</v>
      </c>
      <c r="I7509" s="47" t="str">
        <f>IFERROR(ROUND(Table1[[#This Row],[cancellation time decimal]],0),"not cancelled")</f>
        <v>not cancelled</v>
      </c>
      <c r="J7509" s="10" t="str">
        <f>IFERROR(MOD(Table1[[#This Row],[cancellation hour rounded]],24),"not cancelled")</f>
        <v>not cancelled</v>
      </c>
      <c r="K7509" s="32">
        <f>1/Table1[[#This Row],[Duration (Time between doses '[in hours'])]]</f>
        <v>4.1666666666666664E-2</v>
      </c>
      <c r="L7509" s="33">
        <f>Table1[[#This Row],[number doses per hour]]*INDEX(Table2[price per dose],Table1[[#This Row],[Drug ID]])</f>
        <v>0.35218749999999999</v>
      </c>
      <c r="M7509" s="11" t="b">
        <f>AND(Table1[[#This Row],[hour of cancellation 0 to 23]]&gt;=0,Table1[[#This Row],[hour of cancellation 0 to 23]]&lt;=23)</f>
        <v>0</v>
      </c>
    </row>
    <row r="7510" spans="1:13" x14ac:dyDescent="0.3">
      <c r="A7510" s="1">
        <v>7509</v>
      </c>
      <c r="B7510" s="1">
        <v>3</v>
      </c>
      <c r="C7510" s="2">
        <v>41239.442085706192</v>
      </c>
      <c r="D7510" s="2">
        <v>41242.983333333337</v>
      </c>
      <c r="E7510" s="1">
        <v>24</v>
      </c>
      <c r="F7510" s="2">
        <v>41241.516415632621</v>
      </c>
      <c r="G7510" s="1">
        <v>0</v>
      </c>
      <c r="H7510" s="32">
        <f>IFERROR(HOUR(Table1[[#This Row],[Cancel Date/time]])+MINUTE(Table1[[#This Row],[Cancel Date/time]])/60,"not cancelled")</f>
        <v>12.383333333333333</v>
      </c>
      <c r="I7510" s="47">
        <f>IFERROR(ROUND(Table1[[#This Row],[cancellation time decimal]],0),"not cancelled")</f>
        <v>12</v>
      </c>
      <c r="J7510" s="10">
        <f>IFERROR(MOD(Table1[[#This Row],[cancellation hour rounded]],24),"not cancelled")</f>
        <v>12</v>
      </c>
      <c r="K7510" s="32">
        <f>1/Table1[[#This Row],[Duration (Time between doses '[in hours'])]]</f>
        <v>4.1666666666666664E-2</v>
      </c>
      <c r="L7510" s="33">
        <f>Table1[[#This Row],[number doses per hour]]*INDEX(Table2[price per dose],Table1[[#This Row],[Drug ID]])</f>
        <v>0.18133000000000002</v>
      </c>
      <c r="M7510" s="11" t="b">
        <f>AND(Table1[[#This Row],[hour of cancellation 0 to 23]]&gt;=0,Table1[[#This Row],[hour of cancellation 0 to 23]]&lt;=23)</f>
        <v>1</v>
      </c>
    </row>
    <row r="7511" spans="1:13" x14ac:dyDescent="0.3">
      <c r="A7511" s="1">
        <v>7510</v>
      </c>
      <c r="B7511" s="1">
        <v>1</v>
      </c>
      <c r="C7511" s="2">
        <v>41239.425391583871</v>
      </c>
      <c r="D7511" s="2">
        <v>41299.424999999996</v>
      </c>
      <c r="E7511" s="1">
        <v>8</v>
      </c>
      <c r="F7511" s="2">
        <v>41240.683822538958</v>
      </c>
      <c r="G7511" s="1">
        <v>0</v>
      </c>
      <c r="H7511" s="32">
        <f>IFERROR(HOUR(Table1[[#This Row],[Cancel Date/time]])+MINUTE(Table1[[#This Row],[Cancel Date/time]])/60,"not cancelled")</f>
        <v>16.399999999999999</v>
      </c>
      <c r="I7511" s="47">
        <f>IFERROR(ROUND(Table1[[#This Row],[cancellation time decimal]],0),"not cancelled")</f>
        <v>16</v>
      </c>
      <c r="J7511" s="10">
        <f>IFERROR(MOD(Table1[[#This Row],[cancellation hour rounded]],24),"not cancelled")</f>
        <v>16</v>
      </c>
      <c r="K7511" s="32">
        <f>1/Table1[[#This Row],[Duration (Time between doses '[in hours'])]]</f>
        <v>0.125</v>
      </c>
      <c r="L7511" s="33">
        <f>Table1[[#This Row],[number doses per hour]]*INDEX(Table2[price per dose],Table1[[#This Row],[Drug ID]])</f>
        <v>0.84929166666666667</v>
      </c>
      <c r="M7511" s="11" t="b">
        <f>AND(Table1[[#This Row],[hour of cancellation 0 to 23]]&gt;=0,Table1[[#This Row],[hour of cancellation 0 to 23]]&lt;=23)</f>
        <v>1</v>
      </c>
    </row>
    <row r="7512" spans="1:13" x14ac:dyDescent="0.3">
      <c r="A7512" s="1">
        <v>7511</v>
      </c>
      <c r="B7512" s="1">
        <v>1</v>
      </c>
      <c r="C7512" s="2">
        <v>41239.450118344554</v>
      </c>
      <c r="D7512" s="2">
        <v>41299.449999999997</v>
      </c>
      <c r="E7512" s="1">
        <v>12</v>
      </c>
      <c r="F7512" s="2">
        <v>41240.390966096966</v>
      </c>
      <c r="G7512" s="1">
        <v>0</v>
      </c>
      <c r="H7512" s="32">
        <f>IFERROR(HOUR(Table1[[#This Row],[Cancel Date/time]])+MINUTE(Table1[[#This Row],[Cancel Date/time]])/60,"not cancelled")</f>
        <v>9.3666666666666671</v>
      </c>
      <c r="I7512" s="47">
        <f>IFERROR(ROUND(Table1[[#This Row],[cancellation time decimal]],0),"not cancelled")</f>
        <v>9</v>
      </c>
      <c r="J7512" s="10">
        <f>IFERROR(MOD(Table1[[#This Row],[cancellation hour rounded]],24),"not cancelled")</f>
        <v>9</v>
      </c>
      <c r="K7512" s="32">
        <f>1/Table1[[#This Row],[Duration (Time between doses '[in hours'])]]</f>
        <v>8.3333333333333329E-2</v>
      </c>
      <c r="L7512" s="33">
        <f>Table1[[#This Row],[number doses per hour]]*INDEX(Table2[price per dose],Table1[[#This Row],[Drug ID]])</f>
        <v>0.56619444444444444</v>
      </c>
      <c r="M7512" s="11" t="b">
        <f>AND(Table1[[#This Row],[hour of cancellation 0 to 23]]&gt;=0,Table1[[#This Row],[hour of cancellation 0 to 23]]&lt;=23)</f>
        <v>1</v>
      </c>
    </row>
    <row r="7513" spans="1:13" x14ac:dyDescent="0.3">
      <c r="A7513" s="1">
        <v>7512</v>
      </c>
      <c r="B7513" s="1">
        <v>1</v>
      </c>
      <c r="C7513" s="2">
        <v>41239.449114139657</v>
      </c>
      <c r="D7513" s="2">
        <v>41241.990277777782</v>
      </c>
      <c r="E7513" s="1">
        <v>8</v>
      </c>
      <c r="F7513" s="2">
        <v>41239.694098814412</v>
      </c>
      <c r="G7513" s="1">
        <v>0</v>
      </c>
      <c r="H7513" s="32">
        <f>IFERROR(HOUR(Table1[[#This Row],[Cancel Date/time]])+MINUTE(Table1[[#This Row],[Cancel Date/time]])/60,"not cancelled")</f>
        <v>16.649999999999999</v>
      </c>
      <c r="I7513" s="47">
        <f>IFERROR(ROUND(Table1[[#This Row],[cancellation time decimal]],0),"not cancelled")</f>
        <v>17</v>
      </c>
      <c r="J7513" s="10">
        <f>IFERROR(MOD(Table1[[#This Row],[cancellation hour rounded]],24),"not cancelled")</f>
        <v>17</v>
      </c>
      <c r="K7513" s="32">
        <f>1/Table1[[#This Row],[Duration (Time between doses '[in hours'])]]</f>
        <v>0.125</v>
      </c>
      <c r="L7513" s="33">
        <f>Table1[[#This Row],[number doses per hour]]*INDEX(Table2[price per dose],Table1[[#This Row],[Drug ID]])</f>
        <v>0.84929166666666667</v>
      </c>
      <c r="M7513" s="11" t="b">
        <f>AND(Table1[[#This Row],[hour of cancellation 0 to 23]]&gt;=0,Table1[[#This Row],[hour of cancellation 0 to 23]]&lt;=23)</f>
        <v>1</v>
      </c>
    </row>
    <row r="7514" spans="1:13" hidden="1" x14ac:dyDescent="0.3">
      <c r="A7514" s="1">
        <v>7513</v>
      </c>
      <c r="B7514" s="1">
        <v>4</v>
      </c>
      <c r="C7514" s="2">
        <v>41239.450334406443</v>
      </c>
      <c r="D7514" s="2">
        <v>41242.908022713462</v>
      </c>
      <c r="E7514" s="1">
        <v>12</v>
      </c>
      <c r="F7514" s="2" t="s">
        <v>5</v>
      </c>
      <c r="G7514" s="1">
        <v>0</v>
      </c>
      <c r="H7514" s="32" t="str">
        <f>IFERROR(HOUR(Table1[[#This Row],[Cancel Date/time]])+MINUTE(Table1[[#This Row],[Cancel Date/time]])/60,"not cancelled")</f>
        <v>not cancelled</v>
      </c>
      <c r="I7514" s="47" t="str">
        <f>IFERROR(ROUND(Table1[[#This Row],[cancellation time decimal]],0),"not cancelled")</f>
        <v>not cancelled</v>
      </c>
      <c r="J7514" s="10" t="str">
        <f>IFERROR(MOD(Table1[[#This Row],[cancellation hour rounded]],24),"not cancelled")</f>
        <v>not cancelled</v>
      </c>
      <c r="K7514" s="32">
        <f>1/Table1[[#This Row],[Duration (Time between doses '[in hours'])]]</f>
        <v>8.3333333333333329E-2</v>
      </c>
      <c r="L7514" s="33">
        <f>Table1[[#This Row],[number doses per hour]]*INDEX(Table2[price per dose],Table1[[#This Row],[Drug ID]])</f>
        <v>1.448055119047619</v>
      </c>
      <c r="M7514" s="11" t="b">
        <f>AND(Table1[[#This Row],[hour of cancellation 0 to 23]]&gt;=0,Table1[[#This Row],[hour of cancellation 0 to 23]]&lt;=23)</f>
        <v>0</v>
      </c>
    </row>
    <row r="7515" spans="1:13" x14ac:dyDescent="0.3">
      <c r="A7515" s="1">
        <v>7514</v>
      </c>
      <c r="B7515" s="1">
        <v>3</v>
      </c>
      <c r="C7515" s="2">
        <v>41239.447043061424</v>
      </c>
      <c r="D7515" s="2">
        <v>41299.446527777778</v>
      </c>
      <c r="E7515" s="1">
        <v>24</v>
      </c>
      <c r="F7515" s="2">
        <v>41241.42458765734</v>
      </c>
      <c r="G7515" s="1">
        <v>0</v>
      </c>
      <c r="H7515" s="32">
        <f>IFERROR(HOUR(Table1[[#This Row],[Cancel Date/time]])+MINUTE(Table1[[#This Row],[Cancel Date/time]])/60,"not cancelled")</f>
        <v>10.183333333333334</v>
      </c>
      <c r="I7515" s="47">
        <f>IFERROR(ROUND(Table1[[#This Row],[cancellation time decimal]],0),"not cancelled")</f>
        <v>10</v>
      </c>
      <c r="J7515" s="10">
        <f>IFERROR(MOD(Table1[[#This Row],[cancellation hour rounded]],24),"not cancelled")</f>
        <v>10</v>
      </c>
      <c r="K7515" s="32">
        <f>1/Table1[[#This Row],[Duration (Time between doses '[in hours'])]]</f>
        <v>4.1666666666666664E-2</v>
      </c>
      <c r="L7515" s="33">
        <f>Table1[[#This Row],[number doses per hour]]*INDEX(Table2[price per dose],Table1[[#This Row],[Drug ID]])</f>
        <v>0.18133000000000002</v>
      </c>
      <c r="M7515" s="11" t="b">
        <f>AND(Table1[[#This Row],[hour of cancellation 0 to 23]]&gt;=0,Table1[[#This Row],[hour of cancellation 0 to 23]]&lt;=23)</f>
        <v>1</v>
      </c>
    </row>
    <row r="7516" spans="1:13" x14ac:dyDescent="0.3">
      <c r="A7516" s="1">
        <v>7515</v>
      </c>
      <c r="B7516" s="1">
        <v>3</v>
      </c>
      <c r="C7516" s="2">
        <v>41239.495145429217</v>
      </c>
      <c r="D7516" s="2">
        <v>41299.495138888895</v>
      </c>
      <c r="E7516" s="1">
        <v>24</v>
      </c>
      <c r="F7516" s="2">
        <v>41242.744352611291</v>
      </c>
      <c r="G7516" s="1">
        <v>0</v>
      </c>
      <c r="H7516" s="32">
        <f>IFERROR(HOUR(Table1[[#This Row],[Cancel Date/time]])+MINUTE(Table1[[#This Row],[Cancel Date/time]])/60,"not cancelled")</f>
        <v>17.850000000000001</v>
      </c>
      <c r="I7516" s="47">
        <f>IFERROR(ROUND(Table1[[#This Row],[cancellation time decimal]],0),"not cancelled")</f>
        <v>18</v>
      </c>
      <c r="J7516" s="10">
        <f>IFERROR(MOD(Table1[[#This Row],[cancellation hour rounded]],24),"not cancelled")</f>
        <v>18</v>
      </c>
      <c r="K7516" s="32">
        <f>1/Table1[[#This Row],[Duration (Time between doses '[in hours'])]]</f>
        <v>4.1666666666666664E-2</v>
      </c>
      <c r="L7516" s="33">
        <f>Table1[[#This Row],[number doses per hour]]*INDEX(Table2[price per dose],Table1[[#This Row],[Drug ID]])</f>
        <v>0.18133000000000002</v>
      </c>
      <c r="M7516" s="11" t="b">
        <f>AND(Table1[[#This Row],[hour of cancellation 0 to 23]]&gt;=0,Table1[[#This Row],[hour of cancellation 0 to 23]]&lt;=23)</f>
        <v>1</v>
      </c>
    </row>
    <row r="7517" spans="1:13" x14ac:dyDescent="0.3">
      <c r="A7517" s="1">
        <v>7516</v>
      </c>
      <c r="B7517" s="1">
        <v>7</v>
      </c>
      <c r="C7517" s="2">
        <v>41239.51187011227</v>
      </c>
      <c r="D7517" s="2">
        <v>41299.511805555558</v>
      </c>
      <c r="E7517" s="1">
        <v>24</v>
      </c>
      <c r="F7517" s="2">
        <v>41266.761605847838</v>
      </c>
      <c r="G7517" s="1">
        <v>1</v>
      </c>
      <c r="H7517" s="32">
        <f>IFERROR(HOUR(Table1[[#This Row],[Cancel Date/time]])+MINUTE(Table1[[#This Row],[Cancel Date/time]])/60,"not cancelled")</f>
        <v>18.266666666666666</v>
      </c>
      <c r="I7517" s="47">
        <f>IFERROR(ROUND(Table1[[#This Row],[cancellation time decimal]],0),"not cancelled")</f>
        <v>18</v>
      </c>
      <c r="J7517" s="10">
        <f>IFERROR(MOD(Table1[[#This Row],[cancellation hour rounded]],24),"not cancelled")</f>
        <v>18</v>
      </c>
      <c r="K7517" s="32">
        <f>1/Table1[[#This Row],[Duration (Time between doses '[in hours'])]]</f>
        <v>4.1666666666666664E-2</v>
      </c>
      <c r="L7517" s="33">
        <f>Table1[[#This Row],[number doses per hour]]*INDEX(Table2[price per dose],Table1[[#This Row],[Drug ID]])</f>
        <v>1.2958049999999997</v>
      </c>
      <c r="M7517" s="11" t="b">
        <f>AND(Table1[[#This Row],[hour of cancellation 0 to 23]]&gt;=0,Table1[[#This Row],[hour of cancellation 0 to 23]]&lt;=23)</f>
        <v>1</v>
      </c>
    </row>
    <row r="7518" spans="1:13" x14ac:dyDescent="0.3">
      <c r="A7518" s="1">
        <v>7517</v>
      </c>
      <c r="B7518" s="1">
        <v>5</v>
      </c>
      <c r="C7518" s="2">
        <v>41239.535058130314</v>
      </c>
      <c r="D7518" s="2">
        <v>41299.534722222219</v>
      </c>
      <c r="E7518" s="1">
        <v>24</v>
      </c>
      <c r="F7518" s="2">
        <v>41243.412720992877</v>
      </c>
      <c r="G7518" s="1">
        <v>0</v>
      </c>
      <c r="H7518" s="32">
        <f>IFERROR(HOUR(Table1[[#This Row],[Cancel Date/time]])+MINUTE(Table1[[#This Row],[Cancel Date/time]])/60,"not cancelled")</f>
        <v>9.9</v>
      </c>
      <c r="I7518" s="47">
        <f>IFERROR(ROUND(Table1[[#This Row],[cancellation time decimal]],0),"not cancelled")</f>
        <v>10</v>
      </c>
      <c r="J7518" s="10">
        <f>IFERROR(MOD(Table1[[#This Row],[cancellation hour rounded]],24),"not cancelled")</f>
        <v>10</v>
      </c>
      <c r="K7518" s="32">
        <f>1/Table1[[#This Row],[Duration (Time between doses '[in hours'])]]</f>
        <v>4.1666666666666664E-2</v>
      </c>
      <c r="L7518" s="33">
        <f>Table1[[#This Row],[number doses per hour]]*INDEX(Table2[price per dose],Table1[[#This Row],[Drug ID]])</f>
        <v>0.2815833333333333</v>
      </c>
      <c r="M7518" s="11" t="b">
        <f>AND(Table1[[#This Row],[hour of cancellation 0 to 23]]&gt;=0,Table1[[#This Row],[hour of cancellation 0 to 23]]&lt;=23)</f>
        <v>1</v>
      </c>
    </row>
    <row r="7519" spans="1:13" x14ac:dyDescent="0.3">
      <c r="A7519" s="1">
        <v>7518</v>
      </c>
      <c r="B7519" s="1">
        <v>2</v>
      </c>
      <c r="C7519" s="2">
        <v>41239.566011836134</v>
      </c>
      <c r="D7519" s="2">
        <v>41299.565972222219</v>
      </c>
      <c r="E7519" s="1">
        <v>10</v>
      </c>
      <c r="F7519" s="2">
        <v>41240.437499122199</v>
      </c>
      <c r="G7519" s="1">
        <v>0</v>
      </c>
      <c r="H7519" s="32">
        <f>IFERROR(HOUR(Table1[[#This Row],[Cancel Date/time]])+MINUTE(Table1[[#This Row],[Cancel Date/time]])/60,"not cancelled")</f>
        <v>10.5</v>
      </c>
      <c r="I7519" s="47">
        <f>IFERROR(ROUND(Table1[[#This Row],[cancellation time decimal]],0),"not cancelled")</f>
        <v>11</v>
      </c>
      <c r="J7519" s="10">
        <f>IFERROR(MOD(Table1[[#This Row],[cancellation hour rounded]],24),"not cancelled")</f>
        <v>11</v>
      </c>
      <c r="K7519" s="32">
        <f>1/Table1[[#This Row],[Duration (Time between doses '[in hours'])]]</f>
        <v>0.1</v>
      </c>
      <c r="L7519" s="33">
        <f>Table1[[#This Row],[number doses per hour]]*INDEX(Table2[price per dose],Table1[[#This Row],[Drug ID]])</f>
        <v>0.84959999999999969</v>
      </c>
      <c r="M7519" s="11" t="b">
        <f>AND(Table1[[#This Row],[hour of cancellation 0 to 23]]&gt;=0,Table1[[#This Row],[hour of cancellation 0 to 23]]&lt;=23)</f>
        <v>1</v>
      </c>
    </row>
    <row r="7520" spans="1:13" x14ac:dyDescent="0.3">
      <c r="A7520" s="1">
        <v>7519</v>
      </c>
      <c r="B7520" s="1">
        <v>2</v>
      </c>
      <c r="C7520" s="2">
        <v>41239.560968699683</v>
      </c>
      <c r="D7520" s="2">
        <v>41299.560416666667</v>
      </c>
      <c r="E7520" s="1">
        <v>10</v>
      </c>
      <c r="F7520" s="2">
        <v>41240.444848257896</v>
      </c>
      <c r="G7520" s="1">
        <v>0</v>
      </c>
      <c r="H7520" s="32">
        <f>IFERROR(HOUR(Table1[[#This Row],[Cancel Date/time]])+MINUTE(Table1[[#This Row],[Cancel Date/time]])/60,"not cancelled")</f>
        <v>10.666666666666666</v>
      </c>
      <c r="I7520" s="47">
        <f>IFERROR(ROUND(Table1[[#This Row],[cancellation time decimal]],0),"not cancelled")</f>
        <v>11</v>
      </c>
      <c r="J7520" s="10">
        <f>IFERROR(MOD(Table1[[#This Row],[cancellation hour rounded]],24),"not cancelled")</f>
        <v>11</v>
      </c>
      <c r="K7520" s="32">
        <f>1/Table1[[#This Row],[Duration (Time between doses '[in hours'])]]</f>
        <v>0.1</v>
      </c>
      <c r="L7520" s="33">
        <f>Table1[[#This Row],[number doses per hour]]*INDEX(Table2[price per dose],Table1[[#This Row],[Drug ID]])</f>
        <v>0.84959999999999969</v>
      </c>
      <c r="M7520" s="11" t="b">
        <f>AND(Table1[[#This Row],[hour of cancellation 0 to 23]]&gt;=0,Table1[[#This Row],[hour of cancellation 0 to 23]]&lt;=23)</f>
        <v>1</v>
      </c>
    </row>
    <row r="7521" spans="1:13" hidden="1" x14ac:dyDescent="0.3">
      <c r="A7521" s="1">
        <v>7520</v>
      </c>
      <c r="B7521" s="1">
        <v>1</v>
      </c>
      <c r="C7521" s="2">
        <v>41239.590216836208</v>
      </c>
      <c r="D7521" s="2">
        <v>41242.131548485413</v>
      </c>
      <c r="E7521" s="1">
        <v>8</v>
      </c>
      <c r="F7521" s="2" t="s">
        <v>5</v>
      </c>
      <c r="G7521" s="1">
        <v>0</v>
      </c>
      <c r="H7521" s="32" t="str">
        <f>IFERROR(HOUR(Table1[[#This Row],[Cancel Date/time]])+MINUTE(Table1[[#This Row],[Cancel Date/time]])/60,"not cancelled")</f>
        <v>not cancelled</v>
      </c>
      <c r="I7521" s="47" t="str">
        <f>IFERROR(ROUND(Table1[[#This Row],[cancellation time decimal]],0),"not cancelled")</f>
        <v>not cancelled</v>
      </c>
      <c r="J7521" s="10" t="str">
        <f>IFERROR(MOD(Table1[[#This Row],[cancellation hour rounded]],24),"not cancelled")</f>
        <v>not cancelled</v>
      </c>
      <c r="K7521" s="32">
        <f>1/Table1[[#This Row],[Duration (Time between doses '[in hours'])]]</f>
        <v>0.125</v>
      </c>
      <c r="L7521" s="33">
        <f>Table1[[#This Row],[number doses per hour]]*INDEX(Table2[price per dose],Table1[[#This Row],[Drug ID]])</f>
        <v>0.84929166666666667</v>
      </c>
      <c r="M7521" s="11" t="b">
        <f>AND(Table1[[#This Row],[hour of cancellation 0 to 23]]&gt;=0,Table1[[#This Row],[hour of cancellation 0 to 23]]&lt;=23)</f>
        <v>0</v>
      </c>
    </row>
    <row r="7522" spans="1:13" x14ac:dyDescent="0.3">
      <c r="A7522" s="1">
        <v>7521</v>
      </c>
      <c r="B7522" s="1">
        <v>1</v>
      </c>
      <c r="C7522" s="2">
        <v>41239.632404840115</v>
      </c>
      <c r="D7522" s="2">
        <v>41299.631944444445</v>
      </c>
      <c r="E7522" s="1">
        <v>8</v>
      </c>
      <c r="F7522" s="2">
        <v>41241.003809776586</v>
      </c>
      <c r="G7522" s="1">
        <v>0</v>
      </c>
      <c r="H7522" s="32">
        <f>IFERROR(HOUR(Table1[[#This Row],[Cancel Date/time]])+MINUTE(Table1[[#This Row],[Cancel Date/time]])/60,"not cancelled")</f>
        <v>8.3333333333333329E-2</v>
      </c>
      <c r="I7522" s="47">
        <f>IFERROR(ROUND(Table1[[#This Row],[cancellation time decimal]],0),"not cancelled")</f>
        <v>0</v>
      </c>
      <c r="J7522" s="10">
        <f>IFERROR(MOD(Table1[[#This Row],[cancellation hour rounded]],24),"not cancelled")</f>
        <v>0</v>
      </c>
      <c r="K7522" s="32">
        <f>1/Table1[[#This Row],[Duration (Time between doses '[in hours'])]]</f>
        <v>0.125</v>
      </c>
      <c r="L7522" s="33">
        <f>Table1[[#This Row],[number doses per hour]]*INDEX(Table2[price per dose],Table1[[#This Row],[Drug ID]])</f>
        <v>0.84929166666666667</v>
      </c>
      <c r="M7522" s="11" t="b">
        <f>AND(Table1[[#This Row],[hour of cancellation 0 to 23]]&gt;=0,Table1[[#This Row],[hour of cancellation 0 to 23]]&lt;=23)</f>
        <v>1</v>
      </c>
    </row>
    <row r="7523" spans="1:13" x14ac:dyDescent="0.3">
      <c r="A7523" s="1">
        <v>7522</v>
      </c>
      <c r="B7523" s="1">
        <v>1</v>
      </c>
      <c r="C7523" s="2">
        <v>41239.695333379619</v>
      </c>
      <c r="D7523" s="2">
        <v>41299.695138888885</v>
      </c>
      <c r="E7523" s="1">
        <v>8</v>
      </c>
      <c r="F7523" s="2">
        <v>41240.414603401136</v>
      </c>
      <c r="G7523" s="1">
        <v>0</v>
      </c>
      <c r="H7523" s="32">
        <f>IFERROR(HOUR(Table1[[#This Row],[Cancel Date/time]])+MINUTE(Table1[[#This Row],[Cancel Date/time]])/60,"not cancelled")</f>
        <v>9.9499999999999993</v>
      </c>
      <c r="I7523" s="47">
        <f>IFERROR(ROUND(Table1[[#This Row],[cancellation time decimal]],0),"not cancelled")</f>
        <v>10</v>
      </c>
      <c r="J7523" s="10">
        <f>IFERROR(MOD(Table1[[#This Row],[cancellation hour rounded]],24),"not cancelled")</f>
        <v>10</v>
      </c>
      <c r="K7523" s="32">
        <f>1/Table1[[#This Row],[Duration (Time between doses '[in hours'])]]</f>
        <v>0.125</v>
      </c>
      <c r="L7523" s="33">
        <f>Table1[[#This Row],[number doses per hour]]*INDEX(Table2[price per dose],Table1[[#This Row],[Drug ID]])</f>
        <v>0.84929166666666667</v>
      </c>
      <c r="M7523" s="11" t="b">
        <f>AND(Table1[[#This Row],[hour of cancellation 0 to 23]]&gt;=0,Table1[[#This Row],[hour of cancellation 0 to 23]]&lt;=23)</f>
        <v>1</v>
      </c>
    </row>
    <row r="7524" spans="1:13" x14ac:dyDescent="0.3">
      <c r="A7524" s="1">
        <v>7523</v>
      </c>
      <c r="B7524" s="1">
        <v>1</v>
      </c>
      <c r="C7524" s="2">
        <v>41239.673466797358</v>
      </c>
      <c r="D7524" s="2">
        <v>41299.672916666663</v>
      </c>
      <c r="E7524" s="1">
        <v>8</v>
      </c>
      <c r="F7524" s="2">
        <v>41240.372360990754</v>
      </c>
      <c r="G7524" s="1">
        <v>0</v>
      </c>
      <c r="H7524" s="32">
        <f>IFERROR(HOUR(Table1[[#This Row],[Cancel Date/time]])+MINUTE(Table1[[#This Row],[Cancel Date/time]])/60,"not cancelled")</f>
        <v>8.9333333333333336</v>
      </c>
      <c r="I7524" s="47">
        <f>IFERROR(ROUND(Table1[[#This Row],[cancellation time decimal]],0),"not cancelled")</f>
        <v>9</v>
      </c>
      <c r="J7524" s="10">
        <f>IFERROR(MOD(Table1[[#This Row],[cancellation hour rounded]],24),"not cancelled")</f>
        <v>9</v>
      </c>
      <c r="K7524" s="32">
        <f>1/Table1[[#This Row],[Duration (Time between doses '[in hours'])]]</f>
        <v>0.125</v>
      </c>
      <c r="L7524" s="33">
        <f>Table1[[#This Row],[number doses per hour]]*INDEX(Table2[price per dose],Table1[[#This Row],[Drug ID]])</f>
        <v>0.84929166666666667</v>
      </c>
      <c r="M7524" s="11" t="b">
        <f>AND(Table1[[#This Row],[hour of cancellation 0 to 23]]&gt;=0,Table1[[#This Row],[hour of cancellation 0 to 23]]&lt;=23)</f>
        <v>1</v>
      </c>
    </row>
    <row r="7525" spans="1:13" hidden="1" x14ac:dyDescent="0.3">
      <c r="A7525" s="1">
        <v>7524</v>
      </c>
      <c r="B7525" s="1">
        <v>5</v>
      </c>
      <c r="C7525" s="2">
        <v>41239.732924718097</v>
      </c>
      <c r="D7525" s="2">
        <v>41243.982238442281</v>
      </c>
      <c r="E7525" s="1">
        <v>24</v>
      </c>
      <c r="F7525" s="2" t="s">
        <v>5</v>
      </c>
      <c r="G7525" s="1">
        <v>0</v>
      </c>
      <c r="H7525" s="32" t="str">
        <f>IFERROR(HOUR(Table1[[#This Row],[Cancel Date/time]])+MINUTE(Table1[[#This Row],[Cancel Date/time]])/60,"not cancelled")</f>
        <v>not cancelled</v>
      </c>
      <c r="I7525" s="47" t="str">
        <f>IFERROR(ROUND(Table1[[#This Row],[cancellation time decimal]],0),"not cancelled")</f>
        <v>not cancelled</v>
      </c>
      <c r="J7525" s="10" t="str">
        <f>IFERROR(MOD(Table1[[#This Row],[cancellation hour rounded]],24),"not cancelled")</f>
        <v>not cancelled</v>
      </c>
      <c r="K7525" s="32">
        <f>1/Table1[[#This Row],[Duration (Time between doses '[in hours'])]]</f>
        <v>4.1666666666666664E-2</v>
      </c>
      <c r="L7525" s="33">
        <f>Table1[[#This Row],[number doses per hour]]*INDEX(Table2[price per dose],Table1[[#This Row],[Drug ID]])</f>
        <v>0.2815833333333333</v>
      </c>
      <c r="M7525" s="11" t="b">
        <f>AND(Table1[[#This Row],[hour of cancellation 0 to 23]]&gt;=0,Table1[[#This Row],[hour of cancellation 0 to 23]]&lt;=23)</f>
        <v>0</v>
      </c>
    </row>
    <row r="7526" spans="1:13" x14ac:dyDescent="0.3">
      <c r="A7526" s="1">
        <v>7525</v>
      </c>
      <c r="B7526" s="1">
        <v>6</v>
      </c>
      <c r="C7526" s="2">
        <v>41239.776178761953</v>
      </c>
      <c r="D7526" s="2">
        <v>41299.775694444441</v>
      </c>
      <c r="E7526" s="1">
        <v>24</v>
      </c>
      <c r="F7526" s="2">
        <v>41243.297856112069</v>
      </c>
      <c r="G7526" s="1">
        <v>0</v>
      </c>
      <c r="H7526" s="32">
        <f>IFERROR(HOUR(Table1[[#This Row],[Cancel Date/time]])+MINUTE(Table1[[#This Row],[Cancel Date/time]])/60,"not cancelled")</f>
        <v>7.1333333333333337</v>
      </c>
      <c r="I7526" s="47">
        <f>IFERROR(ROUND(Table1[[#This Row],[cancellation time decimal]],0),"not cancelled")</f>
        <v>7</v>
      </c>
      <c r="J7526" s="10">
        <f>IFERROR(MOD(Table1[[#This Row],[cancellation hour rounded]],24),"not cancelled")</f>
        <v>7</v>
      </c>
      <c r="K7526" s="32">
        <f>1/Table1[[#This Row],[Duration (Time between doses '[in hours'])]]</f>
        <v>4.1666666666666664E-2</v>
      </c>
      <c r="L7526" s="33">
        <f>Table1[[#This Row],[number doses per hour]]*INDEX(Table2[price per dose],Table1[[#This Row],[Drug ID]])</f>
        <v>0.35218749999999999</v>
      </c>
      <c r="M7526" s="11" t="b">
        <f>AND(Table1[[#This Row],[hour of cancellation 0 to 23]]&gt;=0,Table1[[#This Row],[hour of cancellation 0 to 23]]&lt;=23)</f>
        <v>1</v>
      </c>
    </row>
    <row r="7527" spans="1:13" x14ac:dyDescent="0.3">
      <c r="A7527" s="1">
        <v>7526</v>
      </c>
      <c r="B7527" s="1">
        <v>1</v>
      </c>
      <c r="C7527" s="2">
        <v>41239.937327287997</v>
      </c>
      <c r="D7527" s="2">
        <v>41299.936805555553</v>
      </c>
      <c r="E7527" s="1">
        <v>8</v>
      </c>
      <c r="F7527" s="2">
        <v>41240.268509184913</v>
      </c>
      <c r="G7527" s="1">
        <v>0</v>
      </c>
      <c r="H7527" s="32">
        <f>IFERROR(HOUR(Table1[[#This Row],[Cancel Date/time]])+MINUTE(Table1[[#This Row],[Cancel Date/time]])/60,"not cancelled")</f>
        <v>6.4333333333333336</v>
      </c>
      <c r="I7527" s="47">
        <f>IFERROR(ROUND(Table1[[#This Row],[cancellation time decimal]],0),"not cancelled")</f>
        <v>6</v>
      </c>
      <c r="J7527" s="10">
        <f>IFERROR(MOD(Table1[[#This Row],[cancellation hour rounded]],24),"not cancelled")</f>
        <v>6</v>
      </c>
      <c r="K7527" s="32">
        <f>1/Table1[[#This Row],[Duration (Time between doses '[in hours'])]]</f>
        <v>0.125</v>
      </c>
      <c r="L7527" s="33">
        <f>Table1[[#This Row],[number doses per hour]]*INDEX(Table2[price per dose],Table1[[#This Row],[Drug ID]])</f>
        <v>0.84929166666666667</v>
      </c>
      <c r="M7527" s="11" t="b">
        <f>AND(Table1[[#This Row],[hour of cancellation 0 to 23]]&gt;=0,Table1[[#This Row],[hour of cancellation 0 to 23]]&lt;=23)</f>
        <v>1</v>
      </c>
    </row>
    <row r="7528" spans="1:13" x14ac:dyDescent="0.3">
      <c r="A7528" s="1">
        <v>7527</v>
      </c>
      <c r="B7528" s="1">
        <v>6</v>
      </c>
      <c r="C7528" s="2">
        <v>41239.967242563478</v>
      </c>
      <c r="D7528" s="2">
        <v>41299.966666666667</v>
      </c>
      <c r="E7528" s="1">
        <v>24</v>
      </c>
      <c r="F7528" s="2">
        <v>41243.771122144863</v>
      </c>
      <c r="G7528" s="1">
        <v>0</v>
      </c>
      <c r="H7528" s="32">
        <f>IFERROR(HOUR(Table1[[#This Row],[Cancel Date/time]])+MINUTE(Table1[[#This Row],[Cancel Date/time]])/60,"not cancelled")</f>
        <v>18.5</v>
      </c>
      <c r="I7528" s="47">
        <f>IFERROR(ROUND(Table1[[#This Row],[cancellation time decimal]],0),"not cancelled")</f>
        <v>19</v>
      </c>
      <c r="J7528" s="10">
        <f>IFERROR(MOD(Table1[[#This Row],[cancellation hour rounded]],24),"not cancelled")</f>
        <v>19</v>
      </c>
      <c r="K7528" s="32">
        <f>1/Table1[[#This Row],[Duration (Time between doses '[in hours'])]]</f>
        <v>4.1666666666666664E-2</v>
      </c>
      <c r="L7528" s="33">
        <f>Table1[[#This Row],[number doses per hour]]*INDEX(Table2[price per dose],Table1[[#This Row],[Drug ID]])</f>
        <v>0.35218749999999999</v>
      </c>
      <c r="M7528" s="11" t="b">
        <f>AND(Table1[[#This Row],[hour of cancellation 0 to 23]]&gt;=0,Table1[[#This Row],[hour of cancellation 0 to 23]]&lt;=23)</f>
        <v>1</v>
      </c>
    </row>
    <row r="7529" spans="1:13" x14ac:dyDescent="0.3">
      <c r="A7529" s="1">
        <v>7528</v>
      </c>
      <c r="B7529" s="1">
        <v>1</v>
      </c>
      <c r="C7529" s="2">
        <v>41239.970691743831</v>
      </c>
      <c r="D7529" s="2">
        <v>41299.970138888893</v>
      </c>
      <c r="E7529" s="1">
        <v>8</v>
      </c>
      <c r="F7529" s="2">
        <v>41240.83464250109</v>
      </c>
      <c r="G7529" s="1">
        <v>0</v>
      </c>
      <c r="H7529" s="32">
        <f>IFERROR(HOUR(Table1[[#This Row],[Cancel Date/time]])+MINUTE(Table1[[#This Row],[Cancel Date/time]])/60,"not cancelled")</f>
        <v>20.016666666666666</v>
      </c>
      <c r="I7529" s="47">
        <f>IFERROR(ROUND(Table1[[#This Row],[cancellation time decimal]],0),"not cancelled")</f>
        <v>20</v>
      </c>
      <c r="J7529" s="10">
        <f>IFERROR(MOD(Table1[[#This Row],[cancellation hour rounded]],24),"not cancelled")</f>
        <v>20</v>
      </c>
      <c r="K7529" s="32">
        <f>1/Table1[[#This Row],[Duration (Time between doses '[in hours'])]]</f>
        <v>0.125</v>
      </c>
      <c r="L7529" s="33">
        <f>Table1[[#This Row],[number doses per hour]]*INDEX(Table2[price per dose],Table1[[#This Row],[Drug ID]])</f>
        <v>0.84929166666666667</v>
      </c>
      <c r="M7529" s="11" t="b">
        <f>AND(Table1[[#This Row],[hour of cancellation 0 to 23]]&gt;=0,Table1[[#This Row],[hour of cancellation 0 to 23]]&lt;=23)</f>
        <v>1</v>
      </c>
    </row>
    <row r="7530" spans="1:13" x14ac:dyDescent="0.3">
      <c r="A7530" s="1">
        <v>7529</v>
      </c>
      <c r="B7530" s="1">
        <v>1</v>
      </c>
      <c r="C7530" s="2">
        <v>41239.978182187311</v>
      </c>
      <c r="D7530" s="2">
        <v>41299.977777777778</v>
      </c>
      <c r="E7530" s="1">
        <v>8</v>
      </c>
      <c r="F7530" s="2">
        <v>41240.568411544213</v>
      </c>
      <c r="G7530" s="1">
        <v>0</v>
      </c>
      <c r="H7530" s="32">
        <f>IFERROR(HOUR(Table1[[#This Row],[Cancel Date/time]])+MINUTE(Table1[[#This Row],[Cancel Date/time]])/60,"not cancelled")</f>
        <v>13.633333333333333</v>
      </c>
      <c r="I7530" s="47">
        <f>IFERROR(ROUND(Table1[[#This Row],[cancellation time decimal]],0),"not cancelled")</f>
        <v>14</v>
      </c>
      <c r="J7530" s="10">
        <f>IFERROR(MOD(Table1[[#This Row],[cancellation hour rounded]],24),"not cancelled")</f>
        <v>14</v>
      </c>
      <c r="K7530" s="32">
        <f>1/Table1[[#This Row],[Duration (Time between doses '[in hours'])]]</f>
        <v>0.125</v>
      </c>
      <c r="L7530" s="33">
        <f>Table1[[#This Row],[number doses per hour]]*INDEX(Table2[price per dose],Table1[[#This Row],[Drug ID]])</f>
        <v>0.84929166666666667</v>
      </c>
      <c r="M7530" s="11" t="b">
        <f>AND(Table1[[#This Row],[hour of cancellation 0 to 23]]&gt;=0,Table1[[#This Row],[hour of cancellation 0 to 23]]&lt;=23)</f>
        <v>1</v>
      </c>
    </row>
    <row r="7531" spans="1:13" x14ac:dyDescent="0.3">
      <c r="A7531" s="1">
        <v>7530</v>
      </c>
      <c r="B7531" s="1">
        <v>3</v>
      </c>
      <c r="C7531" s="2">
        <v>41240.162238083954</v>
      </c>
      <c r="D7531" s="2">
        <v>41300.161805555559</v>
      </c>
      <c r="E7531" s="1">
        <v>24</v>
      </c>
      <c r="F7531" s="2">
        <v>41240.726122664164</v>
      </c>
      <c r="G7531" s="1">
        <v>0</v>
      </c>
      <c r="H7531" s="32">
        <f>IFERROR(HOUR(Table1[[#This Row],[Cancel Date/time]])+MINUTE(Table1[[#This Row],[Cancel Date/time]])/60,"not cancelled")</f>
        <v>17.416666666666668</v>
      </c>
      <c r="I7531" s="47">
        <f>IFERROR(ROUND(Table1[[#This Row],[cancellation time decimal]],0),"not cancelled")</f>
        <v>17</v>
      </c>
      <c r="J7531" s="10">
        <f>IFERROR(MOD(Table1[[#This Row],[cancellation hour rounded]],24),"not cancelled")</f>
        <v>17</v>
      </c>
      <c r="K7531" s="32">
        <f>1/Table1[[#This Row],[Duration (Time between doses '[in hours'])]]</f>
        <v>4.1666666666666664E-2</v>
      </c>
      <c r="L7531" s="33">
        <f>Table1[[#This Row],[number doses per hour]]*INDEX(Table2[price per dose],Table1[[#This Row],[Drug ID]])</f>
        <v>0.18133000000000002</v>
      </c>
      <c r="M7531" s="11" t="b">
        <f>AND(Table1[[#This Row],[hour of cancellation 0 to 23]]&gt;=0,Table1[[#This Row],[hour of cancellation 0 to 23]]&lt;=23)</f>
        <v>1</v>
      </c>
    </row>
    <row r="7532" spans="1:13" hidden="1" x14ac:dyDescent="0.3">
      <c r="A7532" s="1">
        <v>7531</v>
      </c>
      <c r="B7532" s="1">
        <v>1</v>
      </c>
      <c r="C7532" s="2">
        <v>41240.270574226473</v>
      </c>
      <c r="D7532" s="2">
        <v>41243.186614510472</v>
      </c>
      <c r="E7532" s="1">
        <v>12</v>
      </c>
      <c r="F7532" s="2" t="s">
        <v>5</v>
      </c>
      <c r="G7532" s="1">
        <v>0</v>
      </c>
      <c r="H7532" s="32" t="str">
        <f>IFERROR(HOUR(Table1[[#This Row],[Cancel Date/time]])+MINUTE(Table1[[#This Row],[Cancel Date/time]])/60,"not cancelled")</f>
        <v>not cancelled</v>
      </c>
      <c r="I7532" s="47" t="str">
        <f>IFERROR(ROUND(Table1[[#This Row],[cancellation time decimal]],0),"not cancelled")</f>
        <v>not cancelled</v>
      </c>
      <c r="J7532" s="10" t="str">
        <f>IFERROR(MOD(Table1[[#This Row],[cancellation hour rounded]],24),"not cancelled")</f>
        <v>not cancelled</v>
      </c>
      <c r="K7532" s="32">
        <f>1/Table1[[#This Row],[Duration (Time between doses '[in hours'])]]</f>
        <v>8.3333333333333329E-2</v>
      </c>
      <c r="L7532" s="33">
        <f>Table1[[#This Row],[number doses per hour]]*INDEX(Table2[price per dose],Table1[[#This Row],[Drug ID]])</f>
        <v>0.56619444444444444</v>
      </c>
      <c r="M7532" s="11" t="b">
        <f>AND(Table1[[#This Row],[hour of cancellation 0 to 23]]&gt;=0,Table1[[#This Row],[hour of cancellation 0 to 23]]&lt;=23)</f>
        <v>0</v>
      </c>
    </row>
    <row r="7533" spans="1:13" x14ac:dyDescent="0.3">
      <c r="A7533" s="1">
        <v>7532</v>
      </c>
      <c r="B7533" s="1">
        <v>1</v>
      </c>
      <c r="C7533" s="2">
        <v>41240.28724243863</v>
      </c>
      <c r="D7533" s="2">
        <v>41243.536805555559</v>
      </c>
      <c r="E7533" s="1">
        <v>12</v>
      </c>
      <c r="F7533" s="2">
        <v>41241.45919176699</v>
      </c>
      <c r="G7533" s="1">
        <v>0</v>
      </c>
      <c r="H7533" s="32">
        <f>IFERROR(HOUR(Table1[[#This Row],[Cancel Date/time]])+MINUTE(Table1[[#This Row],[Cancel Date/time]])/60,"not cancelled")</f>
        <v>11.016666666666667</v>
      </c>
      <c r="I7533" s="47">
        <f>IFERROR(ROUND(Table1[[#This Row],[cancellation time decimal]],0),"not cancelled")</f>
        <v>11</v>
      </c>
      <c r="J7533" s="10">
        <f>IFERROR(MOD(Table1[[#This Row],[cancellation hour rounded]],24),"not cancelled")</f>
        <v>11</v>
      </c>
      <c r="K7533" s="32">
        <f>1/Table1[[#This Row],[Duration (Time between doses '[in hours'])]]</f>
        <v>8.3333333333333329E-2</v>
      </c>
      <c r="L7533" s="33">
        <f>Table1[[#This Row],[number doses per hour]]*INDEX(Table2[price per dose],Table1[[#This Row],[Drug ID]])</f>
        <v>0.56619444444444444</v>
      </c>
      <c r="M7533" s="11" t="b">
        <f>AND(Table1[[#This Row],[hour of cancellation 0 to 23]]&gt;=0,Table1[[#This Row],[hour of cancellation 0 to 23]]&lt;=23)</f>
        <v>1</v>
      </c>
    </row>
    <row r="7534" spans="1:13" x14ac:dyDescent="0.3">
      <c r="A7534" s="1">
        <v>7533</v>
      </c>
      <c r="B7534" s="1">
        <v>2</v>
      </c>
      <c r="C7534" s="2">
        <v>41240.330695053934</v>
      </c>
      <c r="D7534" s="2">
        <v>41300.330555555556</v>
      </c>
      <c r="E7534" s="1">
        <v>10</v>
      </c>
      <c r="F7534" s="2">
        <v>41241.386825539768</v>
      </c>
      <c r="G7534" s="1">
        <v>0</v>
      </c>
      <c r="H7534" s="32">
        <f>IFERROR(HOUR(Table1[[#This Row],[Cancel Date/time]])+MINUTE(Table1[[#This Row],[Cancel Date/time]])/60,"not cancelled")</f>
        <v>9.2833333333333332</v>
      </c>
      <c r="I7534" s="47">
        <f>IFERROR(ROUND(Table1[[#This Row],[cancellation time decimal]],0),"not cancelled")</f>
        <v>9</v>
      </c>
      <c r="J7534" s="10">
        <f>IFERROR(MOD(Table1[[#This Row],[cancellation hour rounded]],24),"not cancelled")</f>
        <v>9</v>
      </c>
      <c r="K7534" s="32">
        <f>1/Table1[[#This Row],[Duration (Time between doses '[in hours'])]]</f>
        <v>0.1</v>
      </c>
      <c r="L7534" s="33">
        <f>Table1[[#This Row],[number doses per hour]]*INDEX(Table2[price per dose],Table1[[#This Row],[Drug ID]])</f>
        <v>0.84959999999999969</v>
      </c>
      <c r="M7534" s="11" t="b">
        <f>AND(Table1[[#This Row],[hour of cancellation 0 to 23]]&gt;=0,Table1[[#This Row],[hour of cancellation 0 to 23]]&lt;=23)</f>
        <v>1</v>
      </c>
    </row>
    <row r="7535" spans="1:13" hidden="1" x14ac:dyDescent="0.3">
      <c r="A7535" s="1">
        <v>7534</v>
      </c>
      <c r="B7535" s="1">
        <v>11</v>
      </c>
      <c r="C7535" s="2">
        <v>41240.338381382986</v>
      </c>
      <c r="D7535" s="2">
        <v>41242.504651861629</v>
      </c>
      <c r="E7535" s="1">
        <v>1</v>
      </c>
      <c r="F7535" s="2" t="s">
        <v>5</v>
      </c>
      <c r="G7535" s="1">
        <v>3</v>
      </c>
      <c r="H7535" s="32" t="str">
        <f>IFERROR(HOUR(Table1[[#This Row],[Cancel Date/time]])+MINUTE(Table1[[#This Row],[Cancel Date/time]])/60,"not cancelled")</f>
        <v>not cancelled</v>
      </c>
      <c r="I7535" s="47" t="str">
        <f>IFERROR(ROUND(Table1[[#This Row],[cancellation time decimal]],0),"not cancelled")</f>
        <v>not cancelled</v>
      </c>
      <c r="J7535" s="10" t="str">
        <f>IFERROR(MOD(Table1[[#This Row],[cancellation hour rounded]],24),"not cancelled")</f>
        <v>not cancelled</v>
      </c>
      <c r="K7535" s="32">
        <f>1/Table1[[#This Row],[Duration (Time between doses '[in hours'])]]</f>
        <v>1</v>
      </c>
      <c r="L7535" s="33">
        <f>Table1[[#This Row],[number doses per hour]]*INDEX(Table2[price per dose],Table1[[#This Row],[Drug ID]])</f>
        <v>1</v>
      </c>
      <c r="M7535" s="11" t="b">
        <f>AND(Table1[[#This Row],[hour of cancellation 0 to 23]]&gt;=0,Table1[[#This Row],[hour of cancellation 0 to 23]]&lt;=23)</f>
        <v>0</v>
      </c>
    </row>
    <row r="7536" spans="1:13" x14ac:dyDescent="0.3">
      <c r="A7536" s="1">
        <v>7535</v>
      </c>
      <c r="B7536" s="1">
        <v>3</v>
      </c>
      <c r="C7536" s="2">
        <v>41240.362018895597</v>
      </c>
      <c r="D7536" s="2">
        <v>41300.361805555556</v>
      </c>
      <c r="E7536" s="1">
        <v>24</v>
      </c>
      <c r="F7536" s="2">
        <v>41242.380882654747</v>
      </c>
      <c r="G7536" s="1">
        <v>0</v>
      </c>
      <c r="H7536" s="32">
        <f>IFERROR(HOUR(Table1[[#This Row],[Cancel Date/time]])+MINUTE(Table1[[#This Row],[Cancel Date/time]])/60,"not cancelled")</f>
        <v>9.1333333333333329</v>
      </c>
      <c r="I7536" s="47">
        <f>IFERROR(ROUND(Table1[[#This Row],[cancellation time decimal]],0),"not cancelled")</f>
        <v>9</v>
      </c>
      <c r="J7536" s="10">
        <f>IFERROR(MOD(Table1[[#This Row],[cancellation hour rounded]],24),"not cancelled")</f>
        <v>9</v>
      </c>
      <c r="K7536" s="32">
        <f>1/Table1[[#This Row],[Duration (Time between doses '[in hours'])]]</f>
        <v>4.1666666666666664E-2</v>
      </c>
      <c r="L7536" s="33">
        <f>Table1[[#This Row],[number doses per hour]]*INDEX(Table2[price per dose],Table1[[#This Row],[Drug ID]])</f>
        <v>0.18133000000000002</v>
      </c>
      <c r="M7536" s="11" t="b">
        <f>AND(Table1[[#This Row],[hour of cancellation 0 to 23]]&gt;=0,Table1[[#This Row],[hour of cancellation 0 to 23]]&lt;=23)</f>
        <v>1</v>
      </c>
    </row>
    <row r="7537" spans="1:13" hidden="1" x14ac:dyDescent="0.3">
      <c r="A7537" s="1">
        <v>7536</v>
      </c>
      <c r="B7537" s="1">
        <v>6</v>
      </c>
      <c r="C7537" s="2">
        <v>41240.380997672008</v>
      </c>
      <c r="D7537" s="2">
        <v>41243.838685979026</v>
      </c>
      <c r="E7537" s="1">
        <v>24</v>
      </c>
      <c r="F7537" s="2" t="s">
        <v>5</v>
      </c>
      <c r="G7537" s="1">
        <v>0</v>
      </c>
      <c r="H7537" s="32" t="str">
        <f>IFERROR(HOUR(Table1[[#This Row],[Cancel Date/time]])+MINUTE(Table1[[#This Row],[Cancel Date/time]])/60,"not cancelled")</f>
        <v>not cancelled</v>
      </c>
      <c r="I7537" s="47" t="str">
        <f>IFERROR(ROUND(Table1[[#This Row],[cancellation time decimal]],0),"not cancelled")</f>
        <v>not cancelled</v>
      </c>
      <c r="J7537" s="10" t="str">
        <f>IFERROR(MOD(Table1[[#This Row],[cancellation hour rounded]],24),"not cancelled")</f>
        <v>not cancelled</v>
      </c>
      <c r="K7537" s="32">
        <f>1/Table1[[#This Row],[Duration (Time between doses '[in hours'])]]</f>
        <v>4.1666666666666664E-2</v>
      </c>
      <c r="L7537" s="33">
        <f>Table1[[#This Row],[number doses per hour]]*INDEX(Table2[price per dose],Table1[[#This Row],[Drug ID]])</f>
        <v>0.35218749999999999</v>
      </c>
      <c r="M7537" s="11" t="b">
        <f>AND(Table1[[#This Row],[hour of cancellation 0 to 23]]&gt;=0,Table1[[#This Row],[hour of cancellation 0 to 23]]&lt;=23)</f>
        <v>0</v>
      </c>
    </row>
    <row r="7538" spans="1:13" x14ac:dyDescent="0.3">
      <c r="A7538" s="1">
        <v>7537</v>
      </c>
      <c r="B7538" s="1">
        <v>9</v>
      </c>
      <c r="C7538" s="2">
        <v>41240.380575297691</v>
      </c>
      <c r="D7538" s="2">
        <v>41300.380555555559</v>
      </c>
      <c r="E7538" s="1">
        <v>5</v>
      </c>
      <c r="F7538" s="2">
        <v>41243.861074199092</v>
      </c>
      <c r="G7538" s="1">
        <v>0</v>
      </c>
      <c r="H7538" s="32">
        <f>IFERROR(HOUR(Table1[[#This Row],[Cancel Date/time]])+MINUTE(Table1[[#This Row],[Cancel Date/time]])/60,"not cancelled")</f>
        <v>20.65</v>
      </c>
      <c r="I7538" s="47">
        <f>IFERROR(ROUND(Table1[[#This Row],[cancellation time decimal]],0),"not cancelled")</f>
        <v>21</v>
      </c>
      <c r="J7538" s="10">
        <f>IFERROR(MOD(Table1[[#This Row],[cancellation hour rounded]],24),"not cancelled")</f>
        <v>21</v>
      </c>
      <c r="K7538" s="32">
        <f>1/Table1[[#This Row],[Duration (Time between doses '[in hours'])]]</f>
        <v>0.2</v>
      </c>
      <c r="L7538" s="33">
        <f>Table1[[#This Row],[number doses per hour]]*INDEX(Table2[price per dose],Table1[[#This Row],[Drug ID]])</f>
        <v>5.6740000000000004</v>
      </c>
      <c r="M7538" s="11" t="b">
        <f>AND(Table1[[#This Row],[hour of cancellation 0 to 23]]&gt;=0,Table1[[#This Row],[hour of cancellation 0 to 23]]&lt;=23)</f>
        <v>1</v>
      </c>
    </row>
    <row r="7539" spans="1:13" x14ac:dyDescent="0.3">
      <c r="A7539" s="1">
        <v>7538</v>
      </c>
      <c r="B7539" s="1">
        <v>3</v>
      </c>
      <c r="C7539" s="2">
        <v>41240.48714820647</v>
      </c>
      <c r="D7539" s="2">
        <v>41300.486805555556</v>
      </c>
      <c r="E7539" s="1">
        <v>24</v>
      </c>
      <c r="F7539" s="2">
        <v>41242.466223569689</v>
      </c>
      <c r="G7539" s="1">
        <v>0</v>
      </c>
      <c r="H7539" s="32">
        <f>IFERROR(HOUR(Table1[[#This Row],[Cancel Date/time]])+MINUTE(Table1[[#This Row],[Cancel Date/time]])/60,"not cancelled")</f>
        <v>11.183333333333334</v>
      </c>
      <c r="I7539" s="47">
        <f>IFERROR(ROUND(Table1[[#This Row],[cancellation time decimal]],0),"not cancelled")</f>
        <v>11</v>
      </c>
      <c r="J7539" s="10">
        <f>IFERROR(MOD(Table1[[#This Row],[cancellation hour rounded]],24),"not cancelled")</f>
        <v>11</v>
      </c>
      <c r="K7539" s="32">
        <f>1/Table1[[#This Row],[Duration (Time between doses '[in hours'])]]</f>
        <v>4.1666666666666664E-2</v>
      </c>
      <c r="L7539" s="33">
        <f>Table1[[#This Row],[number doses per hour]]*INDEX(Table2[price per dose],Table1[[#This Row],[Drug ID]])</f>
        <v>0.18133000000000002</v>
      </c>
      <c r="M7539" s="11" t="b">
        <f>AND(Table1[[#This Row],[hour of cancellation 0 to 23]]&gt;=0,Table1[[#This Row],[hour of cancellation 0 to 23]]&lt;=23)</f>
        <v>1</v>
      </c>
    </row>
    <row r="7540" spans="1:13" x14ac:dyDescent="0.3">
      <c r="A7540" s="1">
        <v>7539</v>
      </c>
      <c r="B7540" s="1">
        <v>3</v>
      </c>
      <c r="C7540" s="2">
        <v>41240.490875954885</v>
      </c>
      <c r="D7540" s="2">
        <v>41300.490277777782</v>
      </c>
      <c r="E7540" s="1">
        <v>24</v>
      </c>
      <c r="F7540" s="2">
        <v>41242.443168343343</v>
      </c>
      <c r="G7540" s="1">
        <v>0</v>
      </c>
      <c r="H7540" s="32">
        <f>IFERROR(HOUR(Table1[[#This Row],[Cancel Date/time]])+MINUTE(Table1[[#This Row],[Cancel Date/time]])/60,"not cancelled")</f>
        <v>10.633333333333333</v>
      </c>
      <c r="I7540" s="47">
        <f>IFERROR(ROUND(Table1[[#This Row],[cancellation time decimal]],0),"not cancelled")</f>
        <v>11</v>
      </c>
      <c r="J7540" s="10">
        <f>IFERROR(MOD(Table1[[#This Row],[cancellation hour rounded]],24),"not cancelled")</f>
        <v>11</v>
      </c>
      <c r="K7540" s="32">
        <f>1/Table1[[#This Row],[Duration (Time between doses '[in hours'])]]</f>
        <v>4.1666666666666664E-2</v>
      </c>
      <c r="L7540" s="33">
        <f>Table1[[#This Row],[number doses per hour]]*INDEX(Table2[price per dose],Table1[[#This Row],[Drug ID]])</f>
        <v>0.18133000000000002</v>
      </c>
      <c r="M7540" s="11" t="b">
        <f>AND(Table1[[#This Row],[hour of cancellation 0 to 23]]&gt;=0,Table1[[#This Row],[hour of cancellation 0 to 23]]&lt;=23)</f>
        <v>1</v>
      </c>
    </row>
    <row r="7541" spans="1:13" x14ac:dyDescent="0.3">
      <c r="A7541" s="1">
        <v>7540</v>
      </c>
      <c r="B7541" s="1">
        <v>5</v>
      </c>
      <c r="C7541" s="2">
        <v>41240.466886009817</v>
      </c>
      <c r="D7541" s="2">
        <v>41300.466666666667</v>
      </c>
      <c r="E7541" s="1">
        <v>24</v>
      </c>
      <c r="F7541" s="2">
        <v>41244.47279521828</v>
      </c>
      <c r="G7541" s="1">
        <v>0</v>
      </c>
      <c r="H7541" s="32">
        <f>IFERROR(HOUR(Table1[[#This Row],[Cancel Date/time]])+MINUTE(Table1[[#This Row],[Cancel Date/time]])/60,"not cancelled")</f>
        <v>11.333333333333334</v>
      </c>
      <c r="I7541" s="47">
        <f>IFERROR(ROUND(Table1[[#This Row],[cancellation time decimal]],0),"not cancelled")</f>
        <v>11</v>
      </c>
      <c r="J7541" s="10">
        <f>IFERROR(MOD(Table1[[#This Row],[cancellation hour rounded]],24),"not cancelled")</f>
        <v>11</v>
      </c>
      <c r="K7541" s="32">
        <f>1/Table1[[#This Row],[Duration (Time between doses '[in hours'])]]</f>
        <v>4.1666666666666664E-2</v>
      </c>
      <c r="L7541" s="33">
        <f>Table1[[#This Row],[number doses per hour]]*INDEX(Table2[price per dose],Table1[[#This Row],[Drug ID]])</f>
        <v>0.2815833333333333</v>
      </c>
      <c r="M7541" s="11" t="b">
        <f>AND(Table1[[#This Row],[hour of cancellation 0 to 23]]&gt;=0,Table1[[#This Row],[hour of cancellation 0 to 23]]&lt;=23)</f>
        <v>1</v>
      </c>
    </row>
    <row r="7542" spans="1:13" x14ac:dyDescent="0.3">
      <c r="A7542" s="1">
        <v>7541</v>
      </c>
      <c r="B7542" s="1">
        <v>2</v>
      </c>
      <c r="C7542" s="2">
        <v>41240.532997185117</v>
      </c>
      <c r="D7542" s="2">
        <v>41300.532638888886</v>
      </c>
      <c r="E7542" s="1">
        <v>10</v>
      </c>
      <c r="F7542" s="2">
        <v>41241.3312672873</v>
      </c>
      <c r="G7542" s="1">
        <v>0</v>
      </c>
      <c r="H7542" s="32">
        <f>IFERROR(HOUR(Table1[[#This Row],[Cancel Date/time]])+MINUTE(Table1[[#This Row],[Cancel Date/time]])/60,"not cancelled")</f>
        <v>7.95</v>
      </c>
      <c r="I7542" s="47">
        <f>IFERROR(ROUND(Table1[[#This Row],[cancellation time decimal]],0),"not cancelled")</f>
        <v>8</v>
      </c>
      <c r="J7542" s="10">
        <f>IFERROR(MOD(Table1[[#This Row],[cancellation hour rounded]],24),"not cancelled")</f>
        <v>8</v>
      </c>
      <c r="K7542" s="32">
        <f>1/Table1[[#This Row],[Duration (Time between doses '[in hours'])]]</f>
        <v>0.1</v>
      </c>
      <c r="L7542" s="33">
        <f>Table1[[#This Row],[number doses per hour]]*INDEX(Table2[price per dose],Table1[[#This Row],[Drug ID]])</f>
        <v>0.84959999999999969</v>
      </c>
      <c r="M7542" s="11" t="b">
        <f>AND(Table1[[#This Row],[hour of cancellation 0 to 23]]&gt;=0,Table1[[#This Row],[hour of cancellation 0 to 23]]&lt;=23)</f>
        <v>1</v>
      </c>
    </row>
    <row r="7543" spans="1:13" x14ac:dyDescent="0.3">
      <c r="A7543" s="1">
        <v>7542</v>
      </c>
      <c r="B7543" s="1">
        <v>1</v>
      </c>
      <c r="C7543" s="2">
        <v>41240.50945293274</v>
      </c>
      <c r="D7543" s="2">
        <v>41300.509027777778</v>
      </c>
      <c r="E7543" s="1">
        <v>8</v>
      </c>
      <c r="F7543" s="2">
        <v>41241.386356520918</v>
      </c>
      <c r="G7543" s="1">
        <v>0</v>
      </c>
      <c r="H7543" s="32">
        <f>IFERROR(HOUR(Table1[[#This Row],[Cancel Date/time]])+MINUTE(Table1[[#This Row],[Cancel Date/time]])/60,"not cancelled")</f>
        <v>9.2666666666666675</v>
      </c>
      <c r="I7543" s="47">
        <f>IFERROR(ROUND(Table1[[#This Row],[cancellation time decimal]],0),"not cancelled")</f>
        <v>9</v>
      </c>
      <c r="J7543" s="10">
        <f>IFERROR(MOD(Table1[[#This Row],[cancellation hour rounded]],24),"not cancelled")</f>
        <v>9</v>
      </c>
      <c r="K7543" s="32">
        <f>1/Table1[[#This Row],[Duration (Time between doses '[in hours'])]]</f>
        <v>0.125</v>
      </c>
      <c r="L7543" s="33">
        <f>Table1[[#This Row],[number doses per hour]]*INDEX(Table2[price per dose],Table1[[#This Row],[Drug ID]])</f>
        <v>0.84929166666666667</v>
      </c>
      <c r="M7543" s="11" t="b">
        <f>AND(Table1[[#This Row],[hour of cancellation 0 to 23]]&gt;=0,Table1[[#This Row],[hour of cancellation 0 to 23]]&lt;=23)</f>
        <v>1</v>
      </c>
    </row>
    <row r="7544" spans="1:13" x14ac:dyDescent="0.3">
      <c r="A7544" s="1">
        <v>7543</v>
      </c>
      <c r="B7544" s="1">
        <v>6</v>
      </c>
      <c r="C7544" s="2">
        <v>41240.547413634173</v>
      </c>
      <c r="D7544" s="2">
        <v>41300.547222222223</v>
      </c>
      <c r="E7544" s="1">
        <v>24</v>
      </c>
      <c r="F7544" s="2">
        <v>41247.452900506876</v>
      </c>
      <c r="G7544" s="1">
        <v>0</v>
      </c>
      <c r="H7544" s="32">
        <f>IFERROR(HOUR(Table1[[#This Row],[Cancel Date/time]])+MINUTE(Table1[[#This Row],[Cancel Date/time]])/60,"not cancelled")</f>
        <v>10.866666666666667</v>
      </c>
      <c r="I7544" s="47">
        <f>IFERROR(ROUND(Table1[[#This Row],[cancellation time decimal]],0),"not cancelled")</f>
        <v>11</v>
      </c>
      <c r="J7544" s="10">
        <f>IFERROR(MOD(Table1[[#This Row],[cancellation hour rounded]],24),"not cancelled")</f>
        <v>11</v>
      </c>
      <c r="K7544" s="32">
        <f>1/Table1[[#This Row],[Duration (Time between doses '[in hours'])]]</f>
        <v>4.1666666666666664E-2</v>
      </c>
      <c r="L7544" s="33">
        <f>Table1[[#This Row],[number doses per hour]]*INDEX(Table2[price per dose],Table1[[#This Row],[Drug ID]])</f>
        <v>0.35218749999999999</v>
      </c>
      <c r="M7544" s="11" t="b">
        <f>AND(Table1[[#This Row],[hour of cancellation 0 to 23]]&gt;=0,Table1[[#This Row],[hour of cancellation 0 to 23]]&lt;=23)</f>
        <v>1</v>
      </c>
    </row>
    <row r="7545" spans="1:13" x14ac:dyDescent="0.3">
      <c r="A7545" s="1">
        <v>7544</v>
      </c>
      <c r="B7545" s="1">
        <v>6</v>
      </c>
      <c r="C7545" s="2">
        <v>41240.568939613418</v>
      </c>
      <c r="D7545" s="2">
        <v>41300.568749999999</v>
      </c>
      <c r="E7545" s="1">
        <v>24</v>
      </c>
      <c r="F7545" s="2">
        <v>41247.444189905385</v>
      </c>
      <c r="G7545" s="1">
        <v>0</v>
      </c>
      <c r="H7545" s="32">
        <f>IFERROR(HOUR(Table1[[#This Row],[Cancel Date/time]])+MINUTE(Table1[[#This Row],[Cancel Date/time]])/60,"not cancelled")</f>
        <v>10.65</v>
      </c>
      <c r="I7545" s="47">
        <f>IFERROR(ROUND(Table1[[#This Row],[cancellation time decimal]],0),"not cancelled")</f>
        <v>11</v>
      </c>
      <c r="J7545" s="10">
        <f>IFERROR(MOD(Table1[[#This Row],[cancellation hour rounded]],24),"not cancelled")</f>
        <v>11</v>
      </c>
      <c r="K7545" s="32">
        <f>1/Table1[[#This Row],[Duration (Time between doses '[in hours'])]]</f>
        <v>4.1666666666666664E-2</v>
      </c>
      <c r="L7545" s="33">
        <f>Table1[[#This Row],[number doses per hour]]*INDEX(Table2[price per dose],Table1[[#This Row],[Drug ID]])</f>
        <v>0.35218749999999999</v>
      </c>
      <c r="M7545" s="11" t="b">
        <f>AND(Table1[[#This Row],[hour of cancellation 0 to 23]]&gt;=0,Table1[[#This Row],[hour of cancellation 0 to 23]]&lt;=23)</f>
        <v>1</v>
      </c>
    </row>
    <row r="7546" spans="1:13" x14ac:dyDescent="0.3">
      <c r="A7546" s="1">
        <v>7545</v>
      </c>
      <c r="B7546" s="1">
        <v>2</v>
      </c>
      <c r="C7546" s="2">
        <v>41240.567744565793</v>
      </c>
      <c r="D7546" s="2">
        <v>41300.567361111105</v>
      </c>
      <c r="E7546" s="1">
        <v>10</v>
      </c>
      <c r="F7546" s="2">
        <v>41241.376586693783</v>
      </c>
      <c r="G7546" s="1">
        <v>0</v>
      </c>
      <c r="H7546" s="32">
        <f>IFERROR(HOUR(Table1[[#This Row],[Cancel Date/time]])+MINUTE(Table1[[#This Row],[Cancel Date/time]])/60,"not cancelled")</f>
        <v>9.0333333333333332</v>
      </c>
      <c r="I7546" s="47">
        <f>IFERROR(ROUND(Table1[[#This Row],[cancellation time decimal]],0),"not cancelled")</f>
        <v>9</v>
      </c>
      <c r="J7546" s="10">
        <f>IFERROR(MOD(Table1[[#This Row],[cancellation hour rounded]],24),"not cancelled")</f>
        <v>9</v>
      </c>
      <c r="K7546" s="32">
        <f>1/Table1[[#This Row],[Duration (Time between doses '[in hours'])]]</f>
        <v>0.1</v>
      </c>
      <c r="L7546" s="33">
        <f>Table1[[#This Row],[number doses per hour]]*INDEX(Table2[price per dose],Table1[[#This Row],[Drug ID]])</f>
        <v>0.84959999999999969</v>
      </c>
      <c r="M7546" s="11" t="b">
        <f>AND(Table1[[#This Row],[hour of cancellation 0 to 23]]&gt;=0,Table1[[#This Row],[hour of cancellation 0 to 23]]&lt;=23)</f>
        <v>1</v>
      </c>
    </row>
    <row r="7547" spans="1:13" x14ac:dyDescent="0.3">
      <c r="A7547" s="1">
        <v>7546</v>
      </c>
      <c r="B7547" s="1">
        <v>10</v>
      </c>
      <c r="C7547" s="2">
        <v>41240.562317605618</v>
      </c>
      <c r="D7547" s="2">
        <v>41300.561805555553</v>
      </c>
      <c r="E7547" s="1">
        <v>1</v>
      </c>
      <c r="F7547" s="2">
        <v>41247.629089601149</v>
      </c>
      <c r="G7547" s="1">
        <v>3</v>
      </c>
      <c r="H7547" s="32">
        <f>IFERROR(HOUR(Table1[[#This Row],[Cancel Date/time]])+MINUTE(Table1[[#This Row],[Cancel Date/time]])/60,"not cancelled")</f>
        <v>15.083333333333334</v>
      </c>
      <c r="I7547" s="47">
        <f>IFERROR(ROUND(Table1[[#This Row],[cancellation time decimal]],0),"not cancelled")</f>
        <v>15</v>
      </c>
      <c r="J7547" s="10">
        <f>IFERROR(MOD(Table1[[#This Row],[cancellation hour rounded]],24),"not cancelled")</f>
        <v>15</v>
      </c>
      <c r="K7547" s="32">
        <f>1/Table1[[#This Row],[Duration (Time between doses '[in hours'])]]</f>
        <v>1</v>
      </c>
      <c r="L7547" s="33">
        <f>Table1[[#This Row],[number doses per hour]]*INDEX(Table2[price per dose],Table1[[#This Row],[Drug ID]])</f>
        <v>2.5716000000000001</v>
      </c>
      <c r="M7547" s="11" t="b">
        <f>AND(Table1[[#This Row],[hour of cancellation 0 to 23]]&gt;=0,Table1[[#This Row],[hour of cancellation 0 to 23]]&lt;=23)</f>
        <v>1</v>
      </c>
    </row>
    <row r="7548" spans="1:13" x14ac:dyDescent="0.3">
      <c r="A7548" s="1">
        <v>7547</v>
      </c>
      <c r="B7548" s="1">
        <v>1</v>
      </c>
      <c r="C7548" s="2">
        <v>41240.577073101682</v>
      </c>
      <c r="D7548" s="2">
        <v>41300.576388888883</v>
      </c>
      <c r="E7548" s="1">
        <v>12</v>
      </c>
      <c r="F7548" s="2">
        <v>41241.424382321769</v>
      </c>
      <c r="G7548" s="1">
        <v>0</v>
      </c>
      <c r="H7548" s="32">
        <f>IFERROR(HOUR(Table1[[#This Row],[Cancel Date/time]])+MINUTE(Table1[[#This Row],[Cancel Date/time]])/60,"not cancelled")</f>
        <v>10.183333333333334</v>
      </c>
      <c r="I7548" s="47">
        <f>IFERROR(ROUND(Table1[[#This Row],[cancellation time decimal]],0),"not cancelled")</f>
        <v>10</v>
      </c>
      <c r="J7548" s="10">
        <f>IFERROR(MOD(Table1[[#This Row],[cancellation hour rounded]],24),"not cancelled")</f>
        <v>10</v>
      </c>
      <c r="K7548" s="32">
        <f>1/Table1[[#This Row],[Duration (Time between doses '[in hours'])]]</f>
        <v>8.3333333333333329E-2</v>
      </c>
      <c r="L7548" s="33">
        <f>Table1[[#This Row],[number doses per hour]]*INDEX(Table2[price per dose],Table1[[#This Row],[Drug ID]])</f>
        <v>0.56619444444444444</v>
      </c>
      <c r="M7548" s="11" t="b">
        <f>AND(Table1[[#This Row],[hour of cancellation 0 to 23]]&gt;=0,Table1[[#This Row],[hour of cancellation 0 to 23]]&lt;=23)</f>
        <v>1</v>
      </c>
    </row>
    <row r="7549" spans="1:13" x14ac:dyDescent="0.3">
      <c r="A7549" s="1">
        <v>7548</v>
      </c>
      <c r="B7549" s="1">
        <v>6</v>
      </c>
      <c r="C7549" s="2">
        <v>41240.569896515168</v>
      </c>
      <c r="D7549" s="2">
        <v>41300.569444444445</v>
      </c>
      <c r="E7549" s="1">
        <v>24</v>
      </c>
      <c r="F7549" s="2">
        <v>41247.393568276515</v>
      </c>
      <c r="G7549" s="1">
        <v>1</v>
      </c>
      <c r="H7549" s="32">
        <f>IFERROR(HOUR(Table1[[#This Row],[Cancel Date/time]])+MINUTE(Table1[[#This Row],[Cancel Date/time]])/60,"not cancelled")</f>
        <v>9.4333333333333336</v>
      </c>
      <c r="I7549" s="47">
        <f>IFERROR(ROUND(Table1[[#This Row],[cancellation time decimal]],0),"not cancelled")</f>
        <v>9</v>
      </c>
      <c r="J7549" s="10">
        <f>IFERROR(MOD(Table1[[#This Row],[cancellation hour rounded]],24),"not cancelled")</f>
        <v>9</v>
      </c>
      <c r="K7549" s="32">
        <f>1/Table1[[#This Row],[Duration (Time between doses '[in hours'])]]</f>
        <v>4.1666666666666664E-2</v>
      </c>
      <c r="L7549" s="33">
        <f>Table1[[#This Row],[number doses per hour]]*INDEX(Table2[price per dose],Table1[[#This Row],[Drug ID]])</f>
        <v>0.35218749999999999</v>
      </c>
      <c r="M7549" s="11" t="b">
        <f>AND(Table1[[#This Row],[hour of cancellation 0 to 23]]&gt;=0,Table1[[#This Row],[hour of cancellation 0 to 23]]&lt;=23)</f>
        <v>1</v>
      </c>
    </row>
    <row r="7550" spans="1:13" x14ac:dyDescent="0.3">
      <c r="A7550" s="1">
        <v>7549</v>
      </c>
      <c r="B7550" s="1">
        <v>1</v>
      </c>
      <c r="C7550" s="2">
        <v>41240.638138735354</v>
      </c>
      <c r="D7550" s="2">
        <v>41300.637499999997</v>
      </c>
      <c r="E7550" s="1">
        <v>8</v>
      </c>
      <c r="F7550" s="2">
        <v>41241.392473918284</v>
      </c>
      <c r="G7550" s="1">
        <v>0</v>
      </c>
      <c r="H7550" s="32">
        <f>IFERROR(HOUR(Table1[[#This Row],[Cancel Date/time]])+MINUTE(Table1[[#This Row],[Cancel Date/time]])/60,"not cancelled")</f>
        <v>9.4166666666666661</v>
      </c>
      <c r="I7550" s="47">
        <f>IFERROR(ROUND(Table1[[#This Row],[cancellation time decimal]],0),"not cancelled")</f>
        <v>9</v>
      </c>
      <c r="J7550" s="10">
        <f>IFERROR(MOD(Table1[[#This Row],[cancellation hour rounded]],24),"not cancelled")</f>
        <v>9</v>
      </c>
      <c r="K7550" s="32">
        <f>1/Table1[[#This Row],[Duration (Time between doses '[in hours'])]]</f>
        <v>0.125</v>
      </c>
      <c r="L7550" s="33">
        <f>Table1[[#This Row],[number doses per hour]]*INDEX(Table2[price per dose],Table1[[#This Row],[Drug ID]])</f>
        <v>0.84929166666666667</v>
      </c>
      <c r="M7550" s="11" t="b">
        <f>AND(Table1[[#This Row],[hour of cancellation 0 to 23]]&gt;=0,Table1[[#This Row],[hour of cancellation 0 to 23]]&lt;=23)</f>
        <v>1</v>
      </c>
    </row>
    <row r="7551" spans="1:13" x14ac:dyDescent="0.3">
      <c r="A7551" s="1">
        <v>7550</v>
      </c>
      <c r="B7551" s="1">
        <v>1</v>
      </c>
      <c r="C7551" s="2">
        <v>41240.652819516414</v>
      </c>
      <c r="D7551" s="2">
        <v>41300.652777777781</v>
      </c>
      <c r="E7551" s="1">
        <v>12</v>
      </c>
      <c r="F7551" s="2">
        <v>41241.539416461921</v>
      </c>
      <c r="G7551" s="1">
        <v>0</v>
      </c>
      <c r="H7551" s="32">
        <f>IFERROR(HOUR(Table1[[#This Row],[Cancel Date/time]])+MINUTE(Table1[[#This Row],[Cancel Date/time]])/60,"not cancelled")</f>
        <v>12.933333333333334</v>
      </c>
      <c r="I7551" s="47">
        <f>IFERROR(ROUND(Table1[[#This Row],[cancellation time decimal]],0),"not cancelled")</f>
        <v>13</v>
      </c>
      <c r="J7551" s="10">
        <f>IFERROR(MOD(Table1[[#This Row],[cancellation hour rounded]],24),"not cancelled")</f>
        <v>13</v>
      </c>
      <c r="K7551" s="32">
        <f>1/Table1[[#This Row],[Duration (Time between doses '[in hours'])]]</f>
        <v>8.3333333333333329E-2</v>
      </c>
      <c r="L7551" s="33">
        <f>Table1[[#This Row],[number doses per hour]]*INDEX(Table2[price per dose],Table1[[#This Row],[Drug ID]])</f>
        <v>0.56619444444444444</v>
      </c>
      <c r="M7551" s="11" t="b">
        <f>AND(Table1[[#This Row],[hour of cancellation 0 to 23]]&gt;=0,Table1[[#This Row],[hour of cancellation 0 to 23]]&lt;=23)</f>
        <v>1</v>
      </c>
    </row>
    <row r="7552" spans="1:13" x14ac:dyDescent="0.3">
      <c r="A7552" s="1">
        <v>7551</v>
      </c>
      <c r="B7552" s="1">
        <v>1</v>
      </c>
      <c r="C7552" s="2">
        <v>41240.646000431632</v>
      </c>
      <c r="D7552" s="2">
        <v>41300.645833333336</v>
      </c>
      <c r="E7552" s="1">
        <v>12</v>
      </c>
      <c r="F7552" s="2">
        <v>41241.492397151458</v>
      </c>
      <c r="G7552" s="1">
        <v>0</v>
      </c>
      <c r="H7552" s="32">
        <f>IFERROR(HOUR(Table1[[#This Row],[Cancel Date/time]])+MINUTE(Table1[[#This Row],[Cancel Date/time]])/60,"not cancelled")</f>
        <v>11.816666666666666</v>
      </c>
      <c r="I7552" s="47">
        <f>IFERROR(ROUND(Table1[[#This Row],[cancellation time decimal]],0),"not cancelled")</f>
        <v>12</v>
      </c>
      <c r="J7552" s="10">
        <f>IFERROR(MOD(Table1[[#This Row],[cancellation hour rounded]],24),"not cancelled")</f>
        <v>12</v>
      </c>
      <c r="K7552" s="32">
        <f>1/Table1[[#This Row],[Duration (Time between doses '[in hours'])]]</f>
        <v>8.3333333333333329E-2</v>
      </c>
      <c r="L7552" s="33">
        <f>Table1[[#This Row],[number doses per hour]]*INDEX(Table2[price per dose],Table1[[#This Row],[Drug ID]])</f>
        <v>0.56619444444444444</v>
      </c>
      <c r="M7552" s="11" t="b">
        <f>AND(Table1[[#This Row],[hour of cancellation 0 to 23]]&gt;=0,Table1[[#This Row],[hour of cancellation 0 to 23]]&lt;=23)</f>
        <v>1</v>
      </c>
    </row>
    <row r="7553" spans="1:13" x14ac:dyDescent="0.3">
      <c r="A7553" s="1">
        <v>7552</v>
      </c>
      <c r="B7553" s="1">
        <v>1</v>
      </c>
      <c r="C7553" s="2">
        <v>41240.678230626756</v>
      </c>
      <c r="D7553" s="2">
        <v>41300.677777777775</v>
      </c>
      <c r="E7553" s="1">
        <v>12</v>
      </c>
      <c r="F7553" s="2">
        <v>41241.639108894778</v>
      </c>
      <c r="G7553" s="1">
        <v>0</v>
      </c>
      <c r="H7553" s="32">
        <f>IFERROR(HOUR(Table1[[#This Row],[Cancel Date/time]])+MINUTE(Table1[[#This Row],[Cancel Date/time]])/60,"not cancelled")</f>
        <v>15.333333333333334</v>
      </c>
      <c r="I7553" s="47">
        <f>IFERROR(ROUND(Table1[[#This Row],[cancellation time decimal]],0),"not cancelled")</f>
        <v>15</v>
      </c>
      <c r="J7553" s="10">
        <f>IFERROR(MOD(Table1[[#This Row],[cancellation hour rounded]],24),"not cancelled")</f>
        <v>15</v>
      </c>
      <c r="K7553" s="32">
        <f>1/Table1[[#This Row],[Duration (Time between doses '[in hours'])]]</f>
        <v>8.3333333333333329E-2</v>
      </c>
      <c r="L7553" s="33">
        <f>Table1[[#This Row],[number doses per hour]]*INDEX(Table2[price per dose],Table1[[#This Row],[Drug ID]])</f>
        <v>0.56619444444444444</v>
      </c>
      <c r="M7553" s="11" t="b">
        <f>AND(Table1[[#This Row],[hour of cancellation 0 to 23]]&gt;=0,Table1[[#This Row],[hour of cancellation 0 to 23]]&lt;=23)</f>
        <v>1</v>
      </c>
    </row>
    <row r="7554" spans="1:13" x14ac:dyDescent="0.3">
      <c r="A7554" s="1">
        <v>7553</v>
      </c>
      <c r="B7554" s="1">
        <v>2</v>
      </c>
      <c r="C7554" s="2">
        <v>41240.754047889823</v>
      </c>
      <c r="D7554" s="2">
        <v>41300.753472222219</v>
      </c>
      <c r="E7554" s="1">
        <v>10</v>
      </c>
      <c r="F7554" s="2">
        <v>41241.53612721309</v>
      </c>
      <c r="G7554" s="1">
        <v>0</v>
      </c>
      <c r="H7554" s="32">
        <f>IFERROR(HOUR(Table1[[#This Row],[Cancel Date/time]])+MINUTE(Table1[[#This Row],[Cancel Date/time]])/60,"not cancelled")</f>
        <v>12.866666666666667</v>
      </c>
      <c r="I7554" s="47">
        <f>IFERROR(ROUND(Table1[[#This Row],[cancellation time decimal]],0),"not cancelled")</f>
        <v>13</v>
      </c>
      <c r="J7554" s="10">
        <f>IFERROR(MOD(Table1[[#This Row],[cancellation hour rounded]],24),"not cancelled")</f>
        <v>13</v>
      </c>
      <c r="K7554" s="32">
        <f>1/Table1[[#This Row],[Duration (Time between doses '[in hours'])]]</f>
        <v>0.1</v>
      </c>
      <c r="L7554" s="33">
        <f>Table1[[#This Row],[number doses per hour]]*INDEX(Table2[price per dose],Table1[[#This Row],[Drug ID]])</f>
        <v>0.84959999999999969</v>
      </c>
      <c r="M7554" s="11" t="b">
        <f>AND(Table1[[#This Row],[hour of cancellation 0 to 23]]&gt;=0,Table1[[#This Row],[hour of cancellation 0 to 23]]&lt;=23)</f>
        <v>1</v>
      </c>
    </row>
    <row r="7555" spans="1:13" x14ac:dyDescent="0.3">
      <c r="A7555" s="1">
        <v>7554</v>
      </c>
      <c r="B7555" s="1">
        <v>6</v>
      </c>
      <c r="C7555" s="2">
        <v>41240.913370116948</v>
      </c>
      <c r="D7555" s="2">
        <v>41300.913194444445</v>
      </c>
      <c r="E7555" s="1">
        <v>24</v>
      </c>
      <c r="F7555" s="2">
        <v>41244.889738953098</v>
      </c>
      <c r="G7555" s="1">
        <v>0</v>
      </c>
      <c r="H7555" s="32">
        <f>IFERROR(HOUR(Table1[[#This Row],[Cancel Date/time]])+MINUTE(Table1[[#This Row],[Cancel Date/time]])/60,"not cancelled")</f>
        <v>21.35</v>
      </c>
      <c r="I7555" s="47">
        <f>IFERROR(ROUND(Table1[[#This Row],[cancellation time decimal]],0),"not cancelled")</f>
        <v>21</v>
      </c>
      <c r="J7555" s="10">
        <f>IFERROR(MOD(Table1[[#This Row],[cancellation hour rounded]],24),"not cancelled")</f>
        <v>21</v>
      </c>
      <c r="K7555" s="32">
        <f>1/Table1[[#This Row],[Duration (Time between doses '[in hours'])]]</f>
        <v>4.1666666666666664E-2</v>
      </c>
      <c r="L7555" s="33">
        <f>Table1[[#This Row],[number doses per hour]]*INDEX(Table2[price per dose],Table1[[#This Row],[Drug ID]])</f>
        <v>0.35218749999999999</v>
      </c>
      <c r="M7555" s="11" t="b">
        <f>AND(Table1[[#This Row],[hour of cancellation 0 to 23]]&gt;=0,Table1[[#This Row],[hour of cancellation 0 to 23]]&lt;=23)</f>
        <v>1</v>
      </c>
    </row>
    <row r="7556" spans="1:13" x14ac:dyDescent="0.3">
      <c r="A7556" s="1">
        <v>7555</v>
      </c>
      <c r="B7556" s="1">
        <v>7</v>
      </c>
      <c r="C7556" s="2">
        <v>41241.07130025325</v>
      </c>
      <c r="D7556" s="2">
        <v>41301.070833333331</v>
      </c>
      <c r="E7556" s="1">
        <v>24</v>
      </c>
      <c r="F7556" s="2">
        <v>41250.784527835523</v>
      </c>
      <c r="G7556" s="1">
        <v>0</v>
      </c>
      <c r="H7556" s="32">
        <f>IFERROR(HOUR(Table1[[#This Row],[Cancel Date/time]])+MINUTE(Table1[[#This Row],[Cancel Date/time]])/60,"not cancelled")</f>
        <v>18.816666666666666</v>
      </c>
      <c r="I7556" s="47">
        <f>IFERROR(ROUND(Table1[[#This Row],[cancellation time decimal]],0),"not cancelled")</f>
        <v>19</v>
      </c>
      <c r="J7556" s="10">
        <f>IFERROR(MOD(Table1[[#This Row],[cancellation hour rounded]],24),"not cancelled")</f>
        <v>19</v>
      </c>
      <c r="K7556" s="32">
        <f>1/Table1[[#This Row],[Duration (Time between doses '[in hours'])]]</f>
        <v>4.1666666666666664E-2</v>
      </c>
      <c r="L7556" s="33">
        <f>Table1[[#This Row],[number doses per hour]]*INDEX(Table2[price per dose],Table1[[#This Row],[Drug ID]])</f>
        <v>1.2958049999999997</v>
      </c>
      <c r="M7556" s="11" t="b">
        <f>AND(Table1[[#This Row],[hour of cancellation 0 to 23]]&gt;=0,Table1[[#This Row],[hour of cancellation 0 to 23]]&lt;=23)</f>
        <v>1</v>
      </c>
    </row>
    <row r="7557" spans="1:13" hidden="1" x14ac:dyDescent="0.3">
      <c r="A7557" s="1">
        <v>7556</v>
      </c>
      <c r="B7557" s="1">
        <v>6</v>
      </c>
      <c r="C7557" s="2">
        <v>41241.199005534894</v>
      </c>
      <c r="D7557" s="2">
        <v>41243.739985250846</v>
      </c>
      <c r="E7557" s="1">
        <v>24</v>
      </c>
      <c r="F7557" s="2" t="s">
        <v>5</v>
      </c>
      <c r="G7557" s="1">
        <v>0</v>
      </c>
      <c r="H7557" s="32" t="str">
        <f>IFERROR(HOUR(Table1[[#This Row],[Cancel Date/time]])+MINUTE(Table1[[#This Row],[Cancel Date/time]])/60,"not cancelled")</f>
        <v>not cancelled</v>
      </c>
      <c r="I7557" s="47" t="str">
        <f>IFERROR(ROUND(Table1[[#This Row],[cancellation time decimal]],0),"not cancelled")</f>
        <v>not cancelled</v>
      </c>
      <c r="J7557" s="10" t="str">
        <f>IFERROR(MOD(Table1[[#This Row],[cancellation hour rounded]],24),"not cancelled")</f>
        <v>not cancelled</v>
      </c>
      <c r="K7557" s="32">
        <f>1/Table1[[#This Row],[Duration (Time between doses '[in hours'])]]</f>
        <v>4.1666666666666664E-2</v>
      </c>
      <c r="L7557" s="33">
        <f>Table1[[#This Row],[number doses per hour]]*INDEX(Table2[price per dose],Table1[[#This Row],[Drug ID]])</f>
        <v>0.35218749999999999</v>
      </c>
      <c r="M7557" s="11" t="b">
        <f>AND(Table1[[#This Row],[hour of cancellation 0 to 23]]&gt;=0,Table1[[#This Row],[hour of cancellation 0 to 23]]&lt;=23)</f>
        <v>0</v>
      </c>
    </row>
    <row r="7558" spans="1:13" hidden="1" x14ac:dyDescent="0.3">
      <c r="A7558" s="1">
        <v>7557</v>
      </c>
      <c r="B7558" s="1">
        <v>3</v>
      </c>
      <c r="C7558" s="2">
        <v>41241.225978827373</v>
      </c>
      <c r="D7558" s="2">
        <v>41243.892326179586</v>
      </c>
      <c r="E7558" s="1">
        <v>24</v>
      </c>
      <c r="F7558" s="2" t="s">
        <v>5</v>
      </c>
      <c r="G7558" s="1">
        <v>0</v>
      </c>
      <c r="H7558" s="32" t="str">
        <f>IFERROR(HOUR(Table1[[#This Row],[Cancel Date/time]])+MINUTE(Table1[[#This Row],[Cancel Date/time]])/60,"not cancelled")</f>
        <v>not cancelled</v>
      </c>
      <c r="I7558" s="47" t="str">
        <f>IFERROR(ROUND(Table1[[#This Row],[cancellation time decimal]],0),"not cancelled")</f>
        <v>not cancelled</v>
      </c>
      <c r="J7558" s="10" t="str">
        <f>IFERROR(MOD(Table1[[#This Row],[cancellation hour rounded]],24),"not cancelled")</f>
        <v>not cancelled</v>
      </c>
      <c r="K7558" s="32">
        <f>1/Table1[[#This Row],[Duration (Time between doses '[in hours'])]]</f>
        <v>4.1666666666666664E-2</v>
      </c>
      <c r="L7558" s="33">
        <f>Table1[[#This Row],[number doses per hour]]*INDEX(Table2[price per dose],Table1[[#This Row],[Drug ID]])</f>
        <v>0.18133000000000002</v>
      </c>
      <c r="M7558" s="11" t="b">
        <f>AND(Table1[[#This Row],[hour of cancellation 0 to 23]]&gt;=0,Table1[[#This Row],[hour of cancellation 0 to 23]]&lt;=23)</f>
        <v>0</v>
      </c>
    </row>
    <row r="7559" spans="1:13" x14ac:dyDescent="0.3">
      <c r="A7559" s="1">
        <v>7558</v>
      </c>
      <c r="B7559" s="1">
        <v>5</v>
      </c>
      <c r="C7559" s="2">
        <v>41241.247332624807</v>
      </c>
      <c r="D7559" s="2">
        <v>41301.247222222228</v>
      </c>
      <c r="E7559" s="1">
        <v>24</v>
      </c>
      <c r="F7559" s="2">
        <v>41246.415809294267</v>
      </c>
      <c r="G7559" s="1">
        <v>0</v>
      </c>
      <c r="H7559" s="32">
        <f>IFERROR(HOUR(Table1[[#This Row],[Cancel Date/time]])+MINUTE(Table1[[#This Row],[Cancel Date/time]])/60,"not cancelled")</f>
        <v>9.9666666666666668</v>
      </c>
      <c r="I7559" s="47">
        <f>IFERROR(ROUND(Table1[[#This Row],[cancellation time decimal]],0),"not cancelled")</f>
        <v>10</v>
      </c>
      <c r="J7559" s="10">
        <f>IFERROR(MOD(Table1[[#This Row],[cancellation hour rounded]],24),"not cancelled")</f>
        <v>10</v>
      </c>
      <c r="K7559" s="32">
        <f>1/Table1[[#This Row],[Duration (Time between doses '[in hours'])]]</f>
        <v>4.1666666666666664E-2</v>
      </c>
      <c r="L7559" s="33">
        <f>Table1[[#This Row],[number doses per hour]]*INDEX(Table2[price per dose],Table1[[#This Row],[Drug ID]])</f>
        <v>0.2815833333333333</v>
      </c>
      <c r="M7559" s="11" t="b">
        <f>AND(Table1[[#This Row],[hour of cancellation 0 to 23]]&gt;=0,Table1[[#This Row],[hour of cancellation 0 to 23]]&lt;=23)</f>
        <v>1</v>
      </c>
    </row>
    <row r="7560" spans="1:13" hidden="1" x14ac:dyDescent="0.3">
      <c r="A7560" s="1">
        <v>7559</v>
      </c>
      <c r="B7560" s="1">
        <v>8</v>
      </c>
      <c r="C7560" s="2">
        <v>41241.371229521355</v>
      </c>
      <c r="D7560" s="2">
        <v>41243.537499999999</v>
      </c>
      <c r="E7560" s="1">
        <v>3</v>
      </c>
      <c r="F7560" s="2" t="s">
        <v>5</v>
      </c>
      <c r="G7560" s="1">
        <v>0</v>
      </c>
      <c r="H7560" s="32" t="str">
        <f>IFERROR(HOUR(Table1[[#This Row],[Cancel Date/time]])+MINUTE(Table1[[#This Row],[Cancel Date/time]])/60,"not cancelled")</f>
        <v>not cancelled</v>
      </c>
      <c r="I7560" s="47" t="str">
        <f>IFERROR(ROUND(Table1[[#This Row],[cancellation time decimal]],0),"not cancelled")</f>
        <v>not cancelled</v>
      </c>
      <c r="J7560" s="10" t="str">
        <f>IFERROR(MOD(Table1[[#This Row],[cancellation hour rounded]],24),"not cancelled")</f>
        <v>not cancelled</v>
      </c>
      <c r="K7560" s="32">
        <f>1/Table1[[#This Row],[Duration (Time between doses '[in hours'])]]</f>
        <v>0.33333333333333331</v>
      </c>
      <c r="L7560" s="33">
        <f>Table1[[#This Row],[number doses per hour]]*INDEX(Table2[price per dose],Table1[[#This Row],[Drug ID]])</f>
        <v>0.29998222222222221</v>
      </c>
      <c r="M7560" s="11" t="b">
        <f>AND(Table1[[#This Row],[hour of cancellation 0 to 23]]&gt;=0,Table1[[#This Row],[hour of cancellation 0 to 23]]&lt;=23)</f>
        <v>0</v>
      </c>
    </row>
    <row r="7561" spans="1:13" hidden="1" x14ac:dyDescent="0.3">
      <c r="A7561" s="1">
        <v>7560</v>
      </c>
      <c r="B7561" s="1">
        <v>3</v>
      </c>
      <c r="C7561" s="2">
        <v>41241.372498182551</v>
      </c>
      <c r="D7561" s="2">
        <v>41244.08018502911</v>
      </c>
      <c r="E7561" s="1">
        <v>24</v>
      </c>
      <c r="F7561" s="2" t="s">
        <v>5</v>
      </c>
      <c r="G7561" s="1">
        <v>0</v>
      </c>
      <c r="H7561" s="32" t="str">
        <f>IFERROR(HOUR(Table1[[#This Row],[Cancel Date/time]])+MINUTE(Table1[[#This Row],[Cancel Date/time]])/60,"not cancelled")</f>
        <v>not cancelled</v>
      </c>
      <c r="I7561" s="47" t="str">
        <f>IFERROR(ROUND(Table1[[#This Row],[cancellation time decimal]],0),"not cancelled")</f>
        <v>not cancelled</v>
      </c>
      <c r="J7561" s="10" t="str">
        <f>IFERROR(MOD(Table1[[#This Row],[cancellation hour rounded]],24),"not cancelled")</f>
        <v>not cancelled</v>
      </c>
      <c r="K7561" s="32">
        <f>1/Table1[[#This Row],[Duration (Time between doses '[in hours'])]]</f>
        <v>4.1666666666666664E-2</v>
      </c>
      <c r="L7561" s="33">
        <f>Table1[[#This Row],[number doses per hour]]*INDEX(Table2[price per dose],Table1[[#This Row],[Drug ID]])</f>
        <v>0.18133000000000002</v>
      </c>
      <c r="M7561" s="11" t="b">
        <f>AND(Table1[[#This Row],[hour of cancellation 0 to 23]]&gt;=0,Table1[[#This Row],[hour of cancellation 0 to 23]]&lt;=23)</f>
        <v>0</v>
      </c>
    </row>
    <row r="7562" spans="1:13" x14ac:dyDescent="0.3">
      <c r="A7562" s="1">
        <v>7561</v>
      </c>
      <c r="B7562" s="1">
        <v>6</v>
      </c>
      <c r="C7562" s="2">
        <v>41241.418161012596</v>
      </c>
      <c r="D7562" s="2">
        <v>41301.41805555555</v>
      </c>
      <c r="E7562" s="1">
        <v>24</v>
      </c>
      <c r="F7562" s="2">
        <v>41248.539905138299</v>
      </c>
      <c r="G7562" s="1">
        <v>0</v>
      </c>
      <c r="H7562" s="32">
        <f>IFERROR(HOUR(Table1[[#This Row],[Cancel Date/time]])+MINUTE(Table1[[#This Row],[Cancel Date/time]])/60,"not cancelled")</f>
        <v>12.95</v>
      </c>
      <c r="I7562" s="47">
        <f>IFERROR(ROUND(Table1[[#This Row],[cancellation time decimal]],0),"not cancelled")</f>
        <v>13</v>
      </c>
      <c r="J7562" s="10">
        <f>IFERROR(MOD(Table1[[#This Row],[cancellation hour rounded]],24),"not cancelled")</f>
        <v>13</v>
      </c>
      <c r="K7562" s="32">
        <f>1/Table1[[#This Row],[Duration (Time between doses '[in hours'])]]</f>
        <v>4.1666666666666664E-2</v>
      </c>
      <c r="L7562" s="33">
        <f>Table1[[#This Row],[number doses per hour]]*INDEX(Table2[price per dose],Table1[[#This Row],[Drug ID]])</f>
        <v>0.35218749999999999</v>
      </c>
      <c r="M7562" s="11" t="b">
        <f>AND(Table1[[#This Row],[hour of cancellation 0 to 23]]&gt;=0,Table1[[#This Row],[hour of cancellation 0 to 23]]&lt;=23)</f>
        <v>1</v>
      </c>
    </row>
    <row r="7563" spans="1:13" x14ac:dyDescent="0.3">
      <c r="A7563" s="1">
        <v>7562</v>
      </c>
      <c r="B7563" s="1">
        <v>1</v>
      </c>
      <c r="C7563" s="2">
        <v>41241.473680037336</v>
      </c>
      <c r="D7563" s="2">
        <v>41301.473611111112</v>
      </c>
      <c r="E7563" s="1">
        <v>8</v>
      </c>
      <c r="F7563" s="2">
        <v>41242.373490549682</v>
      </c>
      <c r="G7563" s="1">
        <v>0</v>
      </c>
      <c r="H7563" s="32">
        <f>IFERROR(HOUR(Table1[[#This Row],[Cancel Date/time]])+MINUTE(Table1[[#This Row],[Cancel Date/time]])/60,"not cancelled")</f>
        <v>8.9499999999999993</v>
      </c>
      <c r="I7563" s="47">
        <f>IFERROR(ROUND(Table1[[#This Row],[cancellation time decimal]],0),"not cancelled")</f>
        <v>9</v>
      </c>
      <c r="J7563" s="10">
        <f>IFERROR(MOD(Table1[[#This Row],[cancellation hour rounded]],24),"not cancelled")</f>
        <v>9</v>
      </c>
      <c r="K7563" s="32">
        <f>1/Table1[[#This Row],[Duration (Time between doses '[in hours'])]]</f>
        <v>0.125</v>
      </c>
      <c r="L7563" s="33">
        <f>Table1[[#This Row],[number doses per hour]]*INDEX(Table2[price per dose],Table1[[#This Row],[Drug ID]])</f>
        <v>0.84929166666666667</v>
      </c>
      <c r="M7563" s="11" t="b">
        <f>AND(Table1[[#This Row],[hour of cancellation 0 to 23]]&gt;=0,Table1[[#This Row],[hour of cancellation 0 to 23]]&lt;=23)</f>
        <v>1</v>
      </c>
    </row>
    <row r="7564" spans="1:13" x14ac:dyDescent="0.3">
      <c r="A7564" s="1">
        <v>7563</v>
      </c>
      <c r="B7564" s="1">
        <v>2</v>
      </c>
      <c r="C7564" s="2">
        <v>41241.461429097559</v>
      </c>
      <c r="D7564" s="2">
        <v>41301.461111111115</v>
      </c>
      <c r="E7564" s="1">
        <v>10</v>
      </c>
      <c r="F7564" s="2">
        <v>41242.189484027956</v>
      </c>
      <c r="G7564" s="1">
        <v>0</v>
      </c>
      <c r="H7564" s="32">
        <f>IFERROR(HOUR(Table1[[#This Row],[Cancel Date/time]])+MINUTE(Table1[[#This Row],[Cancel Date/time]])/60,"not cancelled")</f>
        <v>4.5333333333333332</v>
      </c>
      <c r="I7564" s="47">
        <f>IFERROR(ROUND(Table1[[#This Row],[cancellation time decimal]],0),"not cancelled")</f>
        <v>5</v>
      </c>
      <c r="J7564" s="10">
        <f>IFERROR(MOD(Table1[[#This Row],[cancellation hour rounded]],24),"not cancelled")</f>
        <v>5</v>
      </c>
      <c r="K7564" s="32">
        <f>1/Table1[[#This Row],[Duration (Time between doses '[in hours'])]]</f>
        <v>0.1</v>
      </c>
      <c r="L7564" s="33">
        <f>Table1[[#This Row],[number doses per hour]]*INDEX(Table2[price per dose],Table1[[#This Row],[Drug ID]])</f>
        <v>0.84959999999999969</v>
      </c>
      <c r="M7564" s="11" t="b">
        <f>AND(Table1[[#This Row],[hour of cancellation 0 to 23]]&gt;=0,Table1[[#This Row],[hour of cancellation 0 to 23]]&lt;=23)</f>
        <v>1</v>
      </c>
    </row>
    <row r="7565" spans="1:13" x14ac:dyDescent="0.3">
      <c r="A7565" s="1">
        <v>7564</v>
      </c>
      <c r="B7565" s="1">
        <v>1</v>
      </c>
      <c r="C7565" s="2">
        <v>41241.473733984771</v>
      </c>
      <c r="D7565" s="2">
        <v>41301.473611111112</v>
      </c>
      <c r="E7565" s="1">
        <v>8</v>
      </c>
      <c r="F7565" s="2">
        <v>41242.172704166165</v>
      </c>
      <c r="G7565" s="1">
        <v>0</v>
      </c>
      <c r="H7565" s="32">
        <f>IFERROR(HOUR(Table1[[#This Row],[Cancel Date/time]])+MINUTE(Table1[[#This Row],[Cancel Date/time]])/60,"not cancelled")</f>
        <v>4.1333333333333337</v>
      </c>
      <c r="I7565" s="47">
        <f>IFERROR(ROUND(Table1[[#This Row],[cancellation time decimal]],0),"not cancelled")</f>
        <v>4</v>
      </c>
      <c r="J7565" s="10">
        <f>IFERROR(MOD(Table1[[#This Row],[cancellation hour rounded]],24),"not cancelled")</f>
        <v>4</v>
      </c>
      <c r="K7565" s="32">
        <f>1/Table1[[#This Row],[Duration (Time between doses '[in hours'])]]</f>
        <v>0.125</v>
      </c>
      <c r="L7565" s="33">
        <f>Table1[[#This Row],[number doses per hour]]*INDEX(Table2[price per dose],Table1[[#This Row],[Drug ID]])</f>
        <v>0.84929166666666667</v>
      </c>
      <c r="M7565" s="11" t="b">
        <f>AND(Table1[[#This Row],[hour of cancellation 0 to 23]]&gt;=0,Table1[[#This Row],[hour of cancellation 0 to 23]]&lt;=23)</f>
        <v>1</v>
      </c>
    </row>
    <row r="7566" spans="1:13" x14ac:dyDescent="0.3">
      <c r="A7566" s="1">
        <v>7565</v>
      </c>
      <c r="B7566" s="1">
        <v>1</v>
      </c>
      <c r="C7566" s="2">
        <v>41241.468010192861</v>
      </c>
      <c r="D7566" s="2">
        <v>41301.467361111114</v>
      </c>
      <c r="E7566" s="1">
        <v>8</v>
      </c>
      <c r="F7566" s="2">
        <v>41242.316648978791</v>
      </c>
      <c r="G7566" s="1">
        <v>0</v>
      </c>
      <c r="H7566" s="32">
        <f>IFERROR(HOUR(Table1[[#This Row],[Cancel Date/time]])+MINUTE(Table1[[#This Row],[Cancel Date/time]])/60,"not cancelled")</f>
        <v>7.583333333333333</v>
      </c>
      <c r="I7566" s="47">
        <f>IFERROR(ROUND(Table1[[#This Row],[cancellation time decimal]],0),"not cancelled")</f>
        <v>8</v>
      </c>
      <c r="J7566" s="10">
        <f>IFERROR(MOD(Table1[[#This Row],[cancellation hour rounded]],24),"not cancelled")</f>
        <v>8</v>
      </c>
      <c r="K7566" s="32">
        <f>1/Table1[[#This Row],[Duration (Time between doses '[in hours'])]]</f>
        <v>0.125</v>
      </c>
      <c r="L7566" s="33">
        <f>Table1[[#This Row],[number doses per hour]]*INDEX(Table2[price per dose],Table1[[#This Row],[Drug ID]])</f>
        <v>0.84929166666666667</v>
      </c>
      <c r="M7566" s="11" t="b">
        <f>AND(Table1[[#This Row],[hour of cancellation 0 to 23]]&gt;=0,Table1[[#This Row],[hour of cancellation 0 to 23]]&lt;=23)</f>
        <v>1</v>
      </c>
    </row>
    <row r="7567" spans="1:13" x14ac:dyDescent="0.3">
      <c r="A7567" s="1">
        <v>7566</v>
      </c>
      <c r="B7567" s="1">
        <v>1</v>
      </c>
      <c r="C7567" s="2">
        <v>41241.541768655086</v>
      </c>
      <c r="D7567" s="2">
        <v>41301.541666666664</v>
      </c>
      <c r="E7567" s="1">
        <v>8</v>
      </c>
      <c r="F7567" s="2">
        <v>41243.004365695204</v>
      </c>
      <c r="G7567" s="1">
        <v>0</v>
      </c>
      <c r="H7567" s="32">
        <f>IFERROR(HOUR(Table1[[#This Row],[Cancel Date/time]])+MINUTE(Table1[[#This Row],[Cancel Date/time]])/60,"not cancelled")</f>
        <v>0.1</v>
      </c>
      <c r="I7567" s="47">
        <f>IFERROR(ROUND(Table1[[#This Row],[cancellation time decimal]],0),"not cancelled")</f>
        <v>0</v>
      </c>
      <c r="J7567" s="10">
        <f>IFERROR(MOD(Table1[[#This Row],[cancellation hour rounded]],24),"not cancelled")</f>
        <v>0</v>
      </c>
      <c r="K7567" s="32">
        <f>1/Table1[[#This Row],[Duration (Time between doses '[in hours'])]]</f>
        <v>0.125</v>
      </c>
      <c r="L7567" s="33">
        <f>Table1[[#This Row],[number doses per hour]]*INDEX(Table2[price per dose],Table1[[#This Row],[Drug ID]])</f>
        <v>0.84929166666666667</v>
      </c>
      <c r="M7567" s="11" t="b">
        <f>AND(Table1[[#This Row],[hour of cancellation 0 to 23]]&gt;=0,Table1[[#This Row],[hour of cancellation 0 to 23]]&lt;=23)</f>
        <v>1</v>
      </c>
    </row>
    <row r="7568" spans="1:13" x14ac:dyDescent="0.3">
      <c r="A7568" s="1">
        <v>7567</v>
      </c>
      <c r="B7568" s="1">
        <v>4</v>
      </c>
      <c r="C7568" s="2">
        <v>41241.544019635599</v>
      </c>
      <c r="D7568" s="2">
        <v>41301.543749999997</v>
      </c>
      <c r="E7568" s="1">
        <v>12</v>
      </c>
      <c r="F7568" s="2">
        <v>41244.348580507416</v>
      </c>
      <c r="G7568" s="1">
        <v>0</v>
      </c>
      <c r="H7568" s="32">
        <f>IFERROR(HOUR(Table1[[#This Row],[Cancel Date/time]])+MINUTE(Table1[[#This Row],[Cancel Date/time]])/60,"not cancelled")</f>
        <v>8.35</v>
      </c>
      <c r="I7568" s="47">
        <f>IFERROR(ROUND(Table1[[#This Row],[cancellation time decimal]],0),"not cancelled")</f>
        <v>8</v>
      </c>
      <c r="J7568" s="10">
        <f>IFERROR(MOD(Table1[[#This Row],[cancellation hour rounded]],24),"not cancelled")</f>
        <v>8</v>
      </c>
      <c r="K7568" s="32">
        <f>1/Table1[[#This Row],[Duration (Time between doses '[in hours'])]]</f>
        <v>8.3333333333333329E-2</v>
      </c>
      <c r="L7568" s="33">
        <f>Table1[[#This Row],[number doses per hour]]*INDEX(Table2[price per dose],Table1[[#This Row],[Drug ID]])</f>
        <v>1.448055119047619</v>
      </c>
      <c r="M7568" s="11" t="b">
        <f>AND(Table1[[#This Row],[hour of cancellation 0 to 23]]&gt;=0,Table1[[#This Row],[hour of cancellation 0 to 23]]&lt;=23)</f>
        <v>1</v>
      </c>
    </row>
    <row r="7569" spans="1:13" x14ac:dyDescent="0.3">
      <c r="A7569" s="1">
        <v>7568</v>
      </c>
      <c r="B7569" s="1">
        <v>4</v>
      </c>
      <c r="C7569" s="2">
        <v>41241.561150263296</v>
      </c>
      <c r="D7569" s="2">
        <v>41301.561111111107</v>
      </c>
      <c r="E7569" s="1">
        <v>12</v>
      </c>
      <c r="F7569" s="2">
        <v>41243.665500632211</v>
      </c>
      <c r="G7569" s="1">
        <v>0</v>
      </c>
      <c r="H7569" s="32">
        <f>IFERROR(HOUR(Table1[[#This Row],[Cancel Date/time]])+MINUTE(Table1[[#This Row],[Cancel Date/time]])/60,"not cancelled")</f>
        <v>15.966666666666667</v>
      </c>
      <c r="I7569" s="47">
        <f>IFERROR(ROUND(Table1[[#This Row],[cancellation time decimal]],0),"not cancelled")</f>
        <v>16</v>
      </c>
      <c r="J7569" s="10">
        <f>IFERROR(MOD(Table1[[#This Row],[cancellation hour rounded]],24),"not cancelled")</f>
        <v>16</v>
      </c>
      <c r="K7569" s="32">
        <f>1/Table1[[#This Row],[Duration (Time between doses '[in hours'])]]</f>
        <v>8.3333333333333329E-2</v>
      </c>
      <c r="L7569" s="33">
        <f>Table1[[#This Row],[number doses per hour]]*INDEX(Table2[price per dose],Table1[[#This Row],[Drug ID]])</f>
        <v>1.448055119047619</v>
      </c>
      <c r="M7569" s="11" t="b">
        <f>AND(Table1[[#This Row],[hour of cancellation 0 to 23]]&gt;=0,Table1[[#This Row],[hour of cancellation 0 to 23]]&lt;=23)</f>
        <v>1</v>
      </c>
    </row>
    <row r="7570" spans="1:13" x14ac:dyDescent="0.3">
      <c r="A7570" s="1">
        <v>7569</v>
      </c>
      <c r="B7570" s="1">
        <v>1</v>
      </c>
      <c r="C7570" s="2">
        <v>41241.632311663896</v>
      </c>
      <c r="D7570" s="2">
        <v>41301.631944444445</v>
      </c>
      <c r="E7570" s="1">
        <v>12</v>
      </c>
      <c r="F7570" s="2">
        <v>41242.590704655813</v>
      </c>
      <c r="G7570" s="1">
        <v>0</v>
      </c>
      <c r="H7570" s="32">
        <f>IFERROR(HOUR(Table1[[#This Row],[Cancel Date/time]])+MINUTE(Table1[[#This Row],[Cancel Date/time]])/60,"not cancelled")</f>
        <v>14.166666666666666</v>
      </c>
      <c r="I7570" s="47">
        <f>IFERROR(ROUND(Table1[[#This Row],[cancellation time decimal]],0),"not cancelled")</f>
        <v>14</v>
      </c>
      <c r="J7570" s="10">
        <f>IFERROR(MOD(Table1[[#This Row],[cancellation hour rounded]],24),"not cancelled")</f>
        <v>14</v>
      </c>
      <c r="K7570" s="32">
        <f>1/Table1[[#This Row],[Duration (Time between doses '[in hours'])]]</f>
        <v>8.3333333333333329E-2</v>
      </c>
      <c r="L7570" s="33">
        <f>Table1[[#This Row],[number doses per hour]]*INDEX(Table2[price per dose],Table1[[#This Row],[Drug ID]])</f>
        <v>0.56619444444444444</v>
      </c>
      <c r="M7570" s="11" t="b">
        <f>AND(Table1[[#This Row],[hour of cancellation 0 to 23]]&gt;=0,Table1[[#This Row],[hour of cancellation 0 to 23]]&lt;=23)</f>
        <v>1</v>
      </c>
    </row>
    <row r="7571" spans="1:13" x14ac:dyDescent="0.3">
      <c r="A7571" s="1">
        <v>7570</v>
      </c>
      <c r="B7571" s="1">
        <v>1</v>
      </c>
      <c r="C7571" s="2">
        <v>41241.738727110744</v>
      </c>
      <c r="D7571" s="2">
        <v>41301.73819444445</v>
      </c>
      <c r="E7571" s="1">
        <v>8</v>
      </c>
      <c r="F7571" s="2">
        <v>41241.915966765577</v>
      </c>
      <c r="G7571" s="1">
        <v>0</v>
      </c>
      <c r="H7571" s="32">
        <f>IFERROR(HOUR(Table1[[#This Row],[Cancel Date/time]])+MINUTE(Table1[[#This Row],[Cancel Date/time]])/60,"not cancelled")</f>
        <v>21.983333333333334</v>
      </c>
      <c r="I7571" s="47">
        <f>IFERROR(ROUND(Table1[[#This Row],[cancellation time decimal]],0),"not cancelled")</f>
        <v>22</v>
      </c>
      <c r="J7571" s="10">
        <f>IFERROR(MOD(Table1[[#This Row],[cancellation hour rounded]],24),"not cancelled")</f>
        <v>22</v>
      </c>
      <c r="K7571" s="32">
        <f>1/Table1[[#This Row],[Duration (Time between doses '[in hours'])]]</f>
        <v>0.125</v>
      </c>
      <c r="L7571" s="33">
        <f>Table1[[#This Row],[number doses per hour]]*INDEX(Table2[price per dose],Table1[[#This Row],[Drug ID]])</f>
        <v>0.84929166666666667</v>
      </c>
      <c r="M7571" s="11" t="b">
        <f>AND(Table1[[#This Row],[hour of cancellation 0 to 23]]&gt;=0,Table1[[#This Row],[hour of cancellation 0 to 23]]&lt;=23)</f>
        <v>1</v>
      </c>
    </row>
    <row r="7572" spans="1:13" x14ac:dyDescent="0.3">
      <c r="A7572" s="1">
        <v>7571</v>
      </c>
      <c r="B7572" s="1">
        <v>3</v>
      </c>
      <c r="C7572" s="2">
        <v>41241.728877139067</v>
      </c>
      <c r="D7572" s="2">
        <v>41301.728472222225</v>
      </c>
      <c r="E7572" s="1">
        <v>24</v>
      </c>
      <c r="F7572" s="2">
        <v>41244.747088956872</v>
      </c>
      <c r="G7572" s="1">
        <v>0</v>
      </c>
      <c r="H7572" s="32">
        <f>IFERROR(HOUR(Table1[[#This Row],[Cancel Date/time]])+MINUTE(Table1[[#This Row],[Cancel Date/time]])/60,"not cancelled")</f>
        <v>17.916666666666668</v>
      </c>
      <c r="I7572" s="47">
        <f>IFERROR(ROUND(Table1[[#This Row],[cancellation time decimal]],0),"not cancelled")</f>
        <v>18</v>
      </c>
      <c r="J7572" s="10">
        <f>IFERROR(MOD(Table1[[#This Row],[cancellation hour rounded]],24),"not cancelled")</f>
        <v>18</v>
      </c>
      <c r="K7572" s="32">
        <f>1/Table1[[#This Row],[Duration (Time between doses '[in hours'])]]</f>
        <v>4.1666666666666664E-2</v>
      </c>
      <c r="L7572" s="33">
        <f>Table1[[#This Row],[number doses per hour]]*INDEX(Table2[price per dose],Table1[[#This Row],[Drug ID]])</f>
        <v>0.18133000000000002</v>
      </c>
      <c r="M7572" s="11" t="b">
        <f>AND(Table1[[#This Row],[hour of cancellation 0 to 23]]&gt;=0,Table1[[#This Row],[hour of cancellation 0 to 23]]&lt;=23)</f>
        <v>1</v>
      </c>
    </row>
    <row r="7573" spans="1:13" x14ac:dyDescent="0.3">
      <c r="A7573" s="1">
        <v>7572</v>
      </c>
      <c r="B7573" s="1">
        <v>1</v>
      </c>
      <c r="C7573" s="2">
        <v>41241.746150556617</v>
      </c>
      <c r="D7573" s="2">
        <v>41301.745833333334</v>
      </c>
      <c r="E7573" s="1">
        <v>12</v>
      </c>
      <c r="F7573" s="2">
        <v>41242.913420001554</v>
      </c>
      <c r="G7573" s="1">
        <v>0</v>
      </c>
      <c r="H7573" s="32">
        <f>IFERROR(HOUR(Table1[[#This Row],[Cancel Date/time]])+MINUTE(Table1[[#This Row],[Cancel Date/time]])/60,"not cancelled")</f>
        <v>21.916666666666668</v>
      </c>
      <c r="I7573" s="47">
        <f>IFERROR(ROUND(Table1[[#This Row],[cancellation time decimal]],0),"not cancelled")</f>
        <v>22</v>
      </c>
      <c r="J7573" s="10">
        <f>IFERROR(MOD(Table1[[#This Row],[cancellation hour rounded]],24),"not cancelled")</f>
        <v>22</v>
      </c>
      <c r="K7573" s="32">
        <f>1/Table1[[#This Row],[Duration (Time between doses '[in hours'])]]</f>
        <v>8.3333333333333329E-2</v>
      </c>
      <c r="L7573" s="33">
        <f>Table1[[#This Row],[number doses per hour]]*INDEX(Table2[price per dose],Table1[[#This Row],[Drug ID]])</f>
        <v>0.56619444444444444</v>
      </c>
      <c r="M7573" s="11" t="b">
        <f>AND(Table1[[#This Row],[hour of cancellation 0 to 23]]&gt;=0,Table1[[#This Row],[hour of cancellation 0 to 23]]&lt;=23)</f>
        <v>1</v>
      </c>
    </row>
    <row r="7574" spans="1:13" x14ac:dyDescent="0.3">
      <c r="A7574" s="1">
        <v>7573</v>
      </c>
      <c r="B7574" s="1">
        <v>1</v>
      </c>
      <c r="C7574" s="2">
        <v>41241.786104579282</v>
      </c>
      <c r="D7574" s="2">
        <v>41301.785416666666</v>
      </c>
      <c r="E7574" s="1">
        <v>8</v>
      </c>
      <c r="F7574" s="2">
        <v>41242.099290306811</v>
      </c>
      <c r="G7574" s="1">
        <v>0</v>
      </c>
      <c r="H7574" s="32">
        <f>IFERROR(HOUR(Table1[[#This Row],[Cancel Date/time]])+MINUTE(Table1[[#This Row],[Cancel Date/time]])/60,"not cancelled")</f>
        <v>2.3666666666666667</v>
      </c>
      <c r="I7574" s="47">
        <f>IFERROR(ROUND(Table1[[#This Row],[cancellation time decimal]],0),"not cancelled")</f>
        <v>2</v>
      </c>
      <c r="J7574" s="10">
        <f>IFERROR(MOD(Table1[[#This Row],[cancellation hour rounded]],24),"not cancelled")</f>
        <v>2</v>
      </c>
      <c r="K7574" s="32">
        <f>1/Table1[[#This Row],[Duration (Time between doses '[in hours'])]]</f>
        <v>0.125</v>
      </c>
      <c r="L7574" s="33">
        <f>Table1[[#This Row],[number doses per hour]]*INDEX(Table2[price per dose],Table1[[#This Row],[Drug ID]])</f>
        <v>0.84929166666666667</v>
      </c>
      <c r="M7574" s="11" t="b">
        <f>AND(Table1[[#This Row],[hour of cancellation 0 to 23]]&gt;=0,Table1[[#This Row],[hour of cancellation 0 to 23]]&lt;=23)</f>
        <v>1</v>
      </c>
    </row>
    <row r="7575" spans="1:13" x14ac:dyDescent="0.3">
      <c r="A7575" s="1">
        <v>7574</v>
      </c>
      <c r="B7575" s="1">
        <v>6</v>
      </c>
      <c r="C7575" s="2">
        <v>41241.864613498306</v>
      </c>
      <c r="D7575" s="2">
        <v>41301.864583333336</v>
      </c>
      <c r="E7575" s="1">
        <v>24</v>
      </c>
      <c r="F7575" s="2">
        <v>41248.488554032796</v>
      </c>
      <c r="G7575" s="1">
        <v>0</v>
      </c>
      <c r="H7575" s="32">
        <f>IFERROR(HOUR(Table1[[#This Row],[Cancel Date/time]])+MINUTE(Table1[[#This Row],[Cancel Date/time]])/60,"not cancelled")</f>
        <v>11.716666666666667</v>
      </c>
      <c r="I7575" s="47">
        <f>IFERROR(ROUND(Table1[[#This Row],[cancellation time decimal]],0),"not cancelled")</f>
        <v>12</v>
      </c>
      <c r="J7575" s="10">
        <f>IFERROR(MOD(Table1[[#This Row],[cancellation hour rounded]],24),"not cancelled")</f>
        <v>12</v>
      </c>
      <c r="K7575" s="32">
        <f>1/Table1[[#This Row],[Duration (Time between doses '[in hours'])]]</f>
        <v>4.1666666666666664E-2</v>
      </c>
      <c r="L7575" s="33">
        <f>Table1[[#This Row],[number doses per hour]]*INDEX(Table2[price per dose],Table1[[#This Row],[Drug ID]])</f>
        <v>0.35218749999999999</v>
      </c>
      <c r="M7575" s="11" t="b">
        <f>AND(Table1[[#This Row],[hour of cancellation 0 to 23]]&gt;=0,Table1[[#This Row],[hour of cancellation 0 to 23]]&lt;=23)</f>
        <v>1</v>
      </c>
    </row>
    <row r="7576" spans="1:13" x14ac:dyDescent="0.3">
      <c r="A7576" s="1">
        <v>7575</v>
      </c>
      <c r="B7576" s="1">
        <v>6</v>
      </c>
      <c r="C7576" s="2">
        <v>41241.911600445099</v>
      </c>
      <c r="D7576" s="2">
        <v>41301.911111111112</v>
      </c>
      <c r="E7576" s="1">
        <v>24</v>
      </c>
      <c r="F7576" s="2">
        <v>41245.406989800162</v>
      </c>
      <c r="G7576" s="1">
        <v>0</v>
      </c>
      <c r="H7576" s="32">
        <f>IFERROR(HOUR(Table1[[#This Row],[Cancel Date/time]])+MINUTE(Table1[[#This Row],[Cancel Date/time]])/60,"not cancelled")</f>
        <v>9.7666666666666675</v>
      </c>
      <c r="I7576" s="47">
        <f>IFERROR(ROUND(Table1[[#This Row],[cancellation time decimal]],0),"not cancelled")</f>
        <v>10</v>
      </c>
      <c r="J7576" s="10">
        <f>IFERROR(MOD(Table1[[#This Row],[cancellation hour rounded]],24),"not cancelled")</f>
        <v>10</v>
      </c>
      <c r="K7576" s="32">
        <f>1/Table1[[#This Row],[Duration (Time between doses '[in hours'])]]</f>
        <v>4.1666666666666664E-2</v>
      </c>
      <c r="L7576" s="33">
        <f>Table1[[#This Row],[number doses per hour]]*INDEX(Table2[price per dose],Table1[[#This Row],[Drug ID]])</f>
        <v>0.35218749999999999</v>
      </c>
      <c r="M7576" s="11" t="b">
        <f>AND(Table1[[#This Row],[hour of cancellation 0 to 23]]&gt;=0,Table1[[#This Row],[hour of cancellation 0 to 23]]&lt;=23)</f>
        <v>1</v>
      </c>
    </row>
    <row r="7577" spans="1:13" x14ac:dyDescent="0.3">
      <c r="A7577" s="1">
        <v>7576</v>
      </c>
      <c r="B7577" s="1">
        <v>11</v>
      </c>
      <c r="C7577" s="2">
        <v>41241.923254518479</v>
      </c>
      <c r="D7577" s="2">
        <v>41301.922916666663</v>
      </c>
      <c r="E7577" s="1">
        <v>1</v>
      </c>
      <c r="F7577" s="2">
        <v>41248.484417904365</v>
      </c>
      <c r="G7577" s="1">
        <v>0</v>
      </c>
      <c r="H7577" s="32">
        <f>IFERROR(HOUR(Table1[[#This Row],[Cancel Date/time]])+MINUTE(Table1[[#This Row],[Cancel Date/time]])/60,"not cancelled")</f>
        <v>11.616666666666667</v>
      </c>
      <c r="I7577" s="47">
        <f>IFERROR(ROUND(Table1[[#This Row],[cancellation time decimal]],0),"not cancelled")</f>
        <v>12</v>
      </c>
      <c r="J7577" s="10">
        <f>IFERROR(MOD(Table1[[#This Row],[cancellation hour rounded]],24),"not cancelled")</f>
        <v>12</v>
      </c>
      <c r="K7577" s="32">
        <f>1/Table1[[#This Row],[Duration (Time between doses '[in hours'])]]</f>
        <v>1</v>
      </c>
      <c r="L7577" s="33">
        <f>Table1[[#This Row],[number doses per hour]]*INDEX(Table2[price per dose],Table1[[#This Row],[Drug ID]])</f>
        <v>1</v>
      </c>
      <c r="M7577" s="11" t="b">
        <f>AND(Table1[[#This Row],[hour of cancellation 0 to 23]]&gt;=0,Table1[[#This Row],[hour of cancellation 0 to 23]]&lt;=23)</f>
        <v>1</v>
      </c>
    </row>
    <row r="7578" spans="1:13" x14ac:dyDescent="0.3">
      <c r="A7578" s="1">
        <v>7577</v>
      </c>
      <c r="B7578" s="1">
        <v>1</v>
      </c>
      <c r="C7578" s="2">
        <v>41242.040086286375</v>
      </c>
      <c r="D7578" s="2">
        <v>41302.039583333331</v>
      </c>
      <c r="E7578" s="1">
        <v>12</v>
      </c>
      <c r="F7578" s="2">
        <v>41242.584022503979</v>
      </c>
      <c r="G7578" s="1">
        <v>0</v>
      </c>
      <c r="H7578" s="32">
        <f>IFERROR(HOUR(Table1[[#This Row],[Cancel Date/time]])+MINUTE(Table1[[#This Row],[Cancel Date/time]])/60,"not cancelled")</f>
        <v>14.016666666666667</v>
      </c>
      <c r="I7578" s="47">
        <f>IFERROR(ROUND(Table1[[#This Row],[cancellation time decimal]],0),"not cancelled")</f>
        <v>14</v>
      </c>
      <c r="J7578" s="10">
        <f>IFERROR(MOD(Table1[[#This Row],[cancellation hour rounded]],24),"not cancelled")</f>
        <v>14</v>
      </c>
      <c r="K7578" s="32">
        <f>1/Table1[[#This Row],[Duration (Time between doses '[in hours'])]]</f>
        <v>8.3333333333333329E-2</v>
      </c>
      <c r="L7578" s="33">
        <f>Table1[[#This Row],[number doses per hour]]*INDEX(Table2[price per dose],Table1[[#This Row],[Drug ID]])</f>
        <v>0.56619444444444444</v>
      </c>
      <c r="M7578" s="11" t="b">
        <f>AND(Table1[[#This Row],[hour of cancellation 0 to 23]]&gt;=0,Table1[[#This Row],[hour of cancellation 0 to 23]]&lt;=23)</f>
        <v>1</v>
      </c>
    </row>
    <row r="7579" spans="1:13" hidden="1" x14ac:dyDescent="0.3">
      <c r="A7579" s="1">
        <v>7578</v>
      </c>
      <c r="B7579" s="1">
        <v>7</v>
      </c>
      <c r="C7579" s="2">
        <v>41242.05191637278</v>
      </c>
      <c r="D7579" s="2">
        <v>41244.718372447838</v>
      </c>
      <c r="E7579" s="1">
        <v>24</v>
      </c>
      <c r="F7579" s="2" t="s">
        <v>5</v>
      </c>
      <c r="G7579" s="1">
        <v>0</v>
      </c>
      <c r="H7579" s="32" t="str">
        <f>IFERROR(HOUR(Table1[[#This Row],[Cancel Date/time]])+MINUTE(Table1[[#This Row],[Cancel Date/time]])/60,"not cancelled")</f>
        <v>not cancelled</v>
      </c>
      <c r="I7579" s="47" t="str">
        <f>IFERROR(ROUND(Table1[[#This Row],[cancellation time decimal]],0),"not cancelled")</f>
        <v>not cancelled</v>
      </c>
      <c r="J7579" s="10" t="str">
        <f>IFERROR(MOD(Table1[[#This Row],[cancellation hour rounded]],24),"not cancelled")</f>
        <v>not cancelled</v>
      </c>
      <c r="K7579" s="32">
        <f>1/Table1[[#This Row],[Duration (Time between doses '[in hours'])]]</f>
        <v>4.1666666666666664E-2</v>
      </c>
      <c r="L7579" s="33">
        <f>Table1[[#This Row],[number doses per hour]]*INDEX(Table2[price per dose],Table1[[#This Row],[Drug ID]])</f>
        <v>1.2958049999999997</v>
      </c>
      <c r="M7579" s="11" t="b">
        <f>AND(Table1[[#This Row],[hour of cancellation 0 to 23]]&gt;=0,Table1[[#This Row],[hour of cancellation 0 to 23]]&lt;=23)</f>
        <v>0</v>
      </c>
    </row>
    <row r="7580" spans="1:13" x14ac:dyDescent="0.3">
      <c r="A7580" s="1">
        <v>7579</v>
      </c>
      <c r="B7580" s="1">
        <v>1</v>
      </c>
      <c r="C7580" s="2">
        <v>41242.15628514222</v>
      </c>
      <c r="D7580" s="2">
        <v>41302.15625</v>
      </c>
      <c r="E7580" s="1">
        <v>8</v>
      </c>
      <c r="F7580" s="2">
        <v>41242.713475734614</v>
      </c>
      <c r="G7580" s="1">
        <v>0</v>
      </c>
      <c r="H7580" s="32">
        <f>IFERROR(HOUR(Table1[[#This Row],[Cancel Date/time]])+MINUTE(Table1[[#This Row],[Cancel Date/time]])/60,"not cancelled")</f>
        <v>17.116666666666667</v>
      </c>
      <c r="I7580" s="47">
        <f>IFERROR(ROUND(Table1[[#This Row],[cancellation time decimal]],0),"not cancelled")</f>
        <v>17</v>
      </c>
      <c r="J7580" s="10">
        <f>IFERROR(MOD(Table1[[#This Row],[cancellation hour rounded]],24),"not cancelled")</f>
        <v>17</v>
      </c>
      <c r="K7580" s="32">
        <f>1/Table1[[#This Row],[Duration (Time between doses '[in hours'])]]</f>
        <v>0.125</v>
      </c>
      <c r="L7580" s="33">
        <f>Table1[[#This Row],[number doses per hour]]*INDEX(Table2[price per dose],Table1[[#This Row],[Drug ID]])</f>
        <v>0.84929166666666667</v>
      </c>
      <c r="M7580" s="11" t="b">
        <f>AND(Table1[[#This Row],[hour of cancellation 0 to 23]]&gt;=0,Table1[[#This Row],[hour of cancellation 0 to 23]]&lt;=23)</f>
        <v>1</v>
      </c>
    </row>
    <row r="7581" spans="1:13" x14ac:dyDescent="0.3">
      <c r="A7581" s="1">
        <v>7580</v>
      </c>
      <c r="B7581" s="1">
        <v>6</v>
      </c>
      <c r="C7581" s="2">
        <v>41242.135379034262</v>
      </c>
      <c r="D7581" s="2">
        <v>41302.134722222225</v>
      </c>
      <c r="E7581" s="1">
        <v>24</v>
      </c>
      <c r="F7581" s="2">
        <v>41261.120248573352</v>
      </c>
      <c r="G7581" s="1">
        <v>0</v>
      </c>
      <c r="H7581" s="32">
        <f>IFERROR(HOUR(Table1[[#This Row],[Cancel Date/time]])+MINUTE(Table1[[#This Row],[Cancel Date/time]])/60,"not cancelled")</f>
        <v>2.8833333333333333</v>
      </c>
      <c r="I7581" s="47">
        <f>IFERROR(ROUND(Table1[[#This Row],[cancellation time decimal]],0),"not cancelled")</f>
        <v>3</v>
      </c>
      <c r="J7581" s="10">
        <f>IFERROR(MOD(Table1[[#This Row],[cancellation hour rounded]],24),"not cancelled")</f>
        <v>3</v>
      </c>
      <c r="K7581" s="32">
        <f>1/Table1[[#This Row],[Duration (Time between doses '[in hours'])]]</f>
        <v>4.1666666666666664E-2</v>
      </c>
      <c r="L7581" s="33">
        <f>Table1[[#This Row],[number doses per hour]]*INDEX(Table2[price per dose],Table1[[#This Row],[Drug ID]])</f>
        <v>0.35218749999999999</v>
      </c>
      <c r="M7581" s="11" t="b">
        <f>AND(Table1[[#This Row],[hour of cancellation 0 to 23]]&gt;=0,Table1[[#This Row],[hour of cancellation 0 to 23]]&lt;=23)</f>
        <v>1</v>
      </c>
    </row>
    <row r="7582" spans="1:13" x14ac:dyDescent="0.3">
      <c r="A7582" s="1">
        <v>7581</v>
      </c>
      <c r="B7582" s="1">
        <v>10</v>
      </c>
      <c r="C7582" s="2">
        <v>41242.28459097063</v>
      </c>
      <c r="D7582" s="2">
        <v>41302.28402777778</v>
      </c>
      <c r="E7582" s="1">
        <v>1</v>
      </c>
      <c r="F7582" s="2">
        <v>41249.389823891004</v>
      </c>
      <c r="G7582" s="1">
        <v>2</v>
      </c>
      <c r="H7582" s="32">
        <f>IFERROR(HOUR(Table1[[#This Row],[Cancel Date/time]])+MINUTE(Table1[[#This Row],[Cancel Date/time]])/60,"not cancelled")</f>
        <v>9.35</v>
      </c>
      <c r="I7582" s="47">
        <f>IFERROR(ROUND(Table1[[#This Row],[cancellation time decimal]],0),"not cancelled")</f>
        <v>9</v>
      </c>
      <c r="J7582" s="10">
        <f>IFERROR(MOD(Table1[[#This Row],[cancellation hour rounded]],24),"not cancelled")</f>
        <v>9</v>
      </c>
      <c r="K7582" s="32">
        <f>1/Table1[[#This Row],[Duration (Time between doses '[in hours'])]]</f>
        <v>1</v>
      </c>
      <c r="L7582" s="33">
        <f>Table1[[#This Row],[number doses per hour]]*INDEX(Table2[price per dose],Table1[[#This Row],[Drug ID]])</f>
        <v>2.5716000000000001</v>
      </c>
      <c r="M7582" s="11" t="b">
        <f>AND(Table1[[#This Row],[hour of cancellation 0 to 23]]&gt;=0,Table1[[#This Row],[hour of cancellation 0 to 23]]&lt;=23)</f>
        <v>1</v>
      </c>
    </row>
    <row r="7583" spans="1:13" x14ac:dyDescent="0.3">
      <c r="A7583" s="1">
        <v>7582</v>
      </c>
      <c r="B7583" s="1">
        <v>3</v>
      </c>
      <c r="C7583" s="2">
        <v>41242.35778275512</v>
      </c>
      <c r="D7583" s="2">
        <v>41302.357638888891</v>
      </c>
      <c r="E7583" s="1">
        <v>24</v>
      </c>
      <c r="F7583" s="2">
        <v>41244.675030029975</v>
      </c>
      <c r="G7583" s="1">
        <v>0</v>
      </c>
      <c r="H7583" s="32">
        <f>IFERROR(HOUR(Table1[[#This Row],[Cancel Date/time]])+MINUTE(Table1[[#This Row],[Cancel Date/time]])/60,"not cancelled")</f>
        <v>16.2</v>
      </c>
      <c r="I7583" s="47">
        <f>IFERROR(ROUND(Table1[[#This Row],[cancellation time decimal]],0),"not cancelled")</f>
        <v>16</v>
      </c>
      <c r="J7583" s="10">
        <f>IFERROR(MOD(Table1[[#This Row],[cancellation hour rounded]],24),"not cancelled")</f>
        <v>16</v>
      </c>
      <c r="K7583" s="32">
        <f>1/Table1[[#This Row],[Duration (Time between doses '[in hours'])]]</f>
        <v>4.1666666666666664E-2</v>
      </c>
      <c r="L7583" s="33">
        <f>Table1[[#This Row],[number doses per hour]]*INDEX(Table2[price per dose],Table1[[#This Row],[Drug ID]])</f>
        <v>0.18133000000000002</v>
      </c>
      <c r="M7583" s="11" t="b">
        <f>AND(Table1[[#This Row],[hour of cancellation 0 to 23]]&gt;=0,Table1[[#This Row],[hour of cancellation 0 to 23]]&lt;=23)</f>
        <v>1</v>
      </c>
    </row>
    <row r="7584" spans="1:13" x14ac:dyDescent="0.3">
      <c r="A7584" s="1">
        <v>7583</v>
      </c>
      <c r="B7584" s="1">
        <v>3</v>
      </c>
      <c r="C7584" s="2">
        <v>41242.351065007519</v>
      </c>
      <c r="D7584" s="2">
        <v>41302.350694444445</v>
      </c>
      <c r="E7584" s="1">
        <v>24</v>
      </c>
      <c r="F7584" s="2">
        <v>41244.370231952169</v>
      </c>
      <c r="G7584" s="1">
        <v>0</v>
      </c>
      <c r="H7584" s="32">
        <f>IFERROR(HOUR(Table1[[#This Row],[Cancel Date/time]])+MINUTE(Table1[[#This Row],[Cancel Date/time]])/60,"not cancelled")</f>
        <v>8.8833333333333329</v>
      </c>
      <c r="I7584" s="47">
        <f>IFERROR(ROUND(Table1[[#This Row],[cancellation time decimal]],0),"not cancelled")</f>
        <v>9</v>
      </c>
      <c r="J7584" s="10">
        <f>IFERROR(MOD(Table1[[#This Row],[cancellation hour rounded]],24),"not cancelled")</f>
        <v>9</v>
      </c>
      <c r="K7584" s="32">
        <f>1/Table1[[#This Row],[Duration (Time between doses '[in hours'])]]</f>
        <v>4.1666666666666664E-2</v>
      </c>
      <c r="L7584" s="33">
        <f>Table1[[#This Row],[number doses per hour]]*INDEX(Table2[price per dose],Table1[[#This Row],[Drug ID]])</f>
        <v>0.18133000000000002</v>
      </c>
      <c r="M7584" s="11" t="b">
        <f>AND(Table1[[#This Row],[hour of cancellation 0 to 23]]&gt;=0,Table1[[#This Row],[hour of cancellation 0 to 23]]&lt;=23)</f>
        <v>1</v>
      </c>
    </row>
    <row r="7585" spans="1:13" x14ac:dyDescent="0.3">
      <c r="A7585" s="1">
        <v>7584</v>
      </c>
      <c r="B7585" s="1">
        <v>5</v>
      </c>
      <c r="C7585" s="2">
        <v>41242.392195267093</v>
      </c>
      <c r="D7585" s="2">
        <v>41302.39166666667</v>
      </c>
      <c r="E7585" s="1">
        <v>24</v>
      </c>
      <c r="F7585" s="2">
        <v>41243.102908987676</v>
      </c>
      <c r="G7585" s="1">
        <v>0</v>
      </c>
      <c r="H7585" s="32">
        <f>IFERROR(HOUR(Table1[[#This Row],[Cancel Date/time]])+MINUTE(Table1[[#This Row],[Cancel Date/time]])/60,"not cancelled")</f>
        <v>2.4666666666666668</v>
      </c>
      <c r="I7585" s="47">
        <f>IFERROR(ROUND(Table1[[#This Row],[cancellation time decimal]],0),"not cancelled")</f>
        <v>2</v>
      </c>
      <c r="J7585" s="10">
        <f>IFERROR(MOD(Table1[[#This Row],[cancellation hour rounded]],24),"not cancelled")</f>
        <v>2</v>
      </c>
      <c r="K7585" s="32">
        <f>1/Table1[[#This Row],[Duration (Time between doses '[in hours'])]]</f>
        <v>4.1666666666666664E-2</v>
      </c>
      <c r="L7585" s="33">
        <f>Table1[[#This Row],[number doses per hour]]*INDEX(Table2[price per dose],Table1[[#This Row],[Drug ID]])</f>
        <v>0.2815833333333333</v>
      </c>
      <c r="M7585" s="11" t="b">
        <f>AND(Table1[[#This Row],[hour of cancellation 0 to 23]]&gt;=0,Table1[[#This Row],[hour of cancellation 0 to 23]]&lt;=23)</f>
        <v>1</v>
      </c>
    </row>
    <row r="7586" spans="1:13" x14ac:dyDescent="0.3">
      <c r="A7586" s="1">
        <v>7585</v>
      </c>
      <c r="B7586" s="1">
        <v>7</v>
      </c>
      <c r="C7586" s="2">
        <v>41242.384563659667</v>
      </c>
      <c r="D7586" s="2">
        <v>41302.384027777778</v>
      </c>
      <c r="E7586" s="1">
        <v>24</v>
      </c>
      <c r="F7586" s="2">
        <v>41245.656712150194</v>
      </c>
      <c r="G7586" s="1">
        <v>0</v>
      </c>
      <c r="H7586" s="32">
        <f>IFERROR(HOUR(Table1[[#This Row],[Cancel Date/time]])+MINUTE(Table1[[#This Row],[Cancel Date/time]])/60,"not cancelled")</f>
        <v>15.75</v>
      </c>
      <c r="I7586" s="47">
        <f>IFERROR(ROUND(Table1[[#This Row],[cancellation time decimal]],0),"not cancelled")</f>
        <v>16</v>
      </c>
      <c r="J7586" s="10">
        <f>IFERROR(MOD(Table1[[#This Row],[cancellation hour rounded]],24),"not cancelled")</f>
        <v>16</v>
      </c>
      <c r="K7586" s="32">
        <f>1/Table1[[#This Row],[Duration (Time between doses '[in hours'])]]</f>
        <v>4.1666666666666664E-2</v>
      </c>
      <c r="L7586" s="33">
        <f>Table1[[#This Row],[number doses per hour]]*INDEX(Table2[price per dose],Table1[[#This Row],[Drug ID]])</f>
        <v>1.2958049999999997</v>
      </c>
      <c r="M7586" s="11" t="b">
        <f>AND(Table1[[#This Row],[hour of cancellation 0 to 23]]&gt;=0,Table1[[#This Row],[hour of cancellation 0 to 23]]&lt;=23)</f>
        <v>1</v>
      </c>
    </row>
    <row r="7587" spans="1:13" hidden="1" x14ac:dyDescent="0.3">
      <c r="A7587" s="1">
        <v>7586</v>
      </c>
      <c r="B7587" s="1">
        <v>9</v>
      </c>
      <c r="C7587" s="2">
        <v>41242.380276237585</v>
      </c>
      <c r="D7587" s="2">
        <v>41244.504599122054</v>
      </c>
      <c r="E7587" s="1">
        <v>5</v>
      </c>
      <c r="F7587" s="2" t="s">
        <v>5</v>
      </c>
      <c r="G7587" s="1">
        <v>1</v>
      </c>
      <c r="H7587" s="32" t="str">
        <f>IFERROR(HOUR(Table1[[#This Row],[Cancel Date/time]])+MINUTE(Table1[[#This Row],[Cancel Date/time]])/60,"not cancelled")</f>
        <v>not cancelled</v>
      </c>
      <c r="I7587" s="47" t="str">
        <f>IFERROR(ROUND(Table1[[#This Row],[cancellation time decimal]],0),"not cancelled")</f>
        <v>not cancelled</v>
      </c>
      <c r="J7587" s="10" t="str">
        <f>IFERROR(MOD(Table1[[#This Row],[cancellation hour rounded]],24),"not cancelled")</f>
        <v>not cancelled</v>
      </c>
      <c r="K7587" s="32">
        <f>1/Table1[[#This Row],[Duration (Time between doses '[in hours'])]]</f>
        <v>0.2</v>
      </c>
      <c r="L7587" s="33">
        <f>Table1[[#This Row],[number doses per hour]]*INDEX(Table2[price per dose],Table1[[#This Row],[Drug ID]])</f>
        <v>5.6740000000000004</v>
      </c>
      <c r="M7587" s="11" t="b">
        <f>AND(Table1[[#This Row],[hour of cancellation 0 to 23]]&gt;=0,Table1[[#This Row],[hour of cancellation 0 to 23]]&lt;=23)</f>
        <v>0</v>
      </c>
    </row>
    <row r="7588" spans="1:13" x14ac:dyDescent="0.3">
      <c r="A7588" s="1">
        <v>7587</v>
      </c>
      <c r="B7588" s="1">
        <v>1</v>
      </c>
      <c r="C7588" s="2">
        <v>41242.411707831838</v>
      </c>
      <c r="D7588" s="2">
        <v>41302.411111111112</v>
      </c>
      <c r="E7588" s="1">
        <v>8</v>
      </c>
      <c r="F7588" s="2">
        <v>41243.105089892866</v>
      </c>
      <c r="G7588" s="1">
        <v>0</v>
      </c>
      <c r="H7588" s="32">
        <f>IFERROR(HOUR(Table1[[#This Row],[Cancel Date/time]])+MINUTE(Table1[[#This Row],[Cancel Date/time]])/60,"not cancelled")</f>
        <v>2.5166666666666666</v>
      </c>
      <c r="I7588" s="47">
        <f>IFERROR(ROUND(Table1[[#This Row],[cancellation time decimal]],0),"not cancelled")</f>
        <v>3</v>
      </c>
      <c r="J7588" s="10">
        <f>IFERROR(MOD(Table1[[#This Row],[cancellation hour rounded]],24),"not cancelled")</f>
        <v>3</v>
      </c>
      <c r="K7588" s="32">
        <f>1/Table1[[#This Row],[Duration (Time between doses '[in hours'])]]</f>
        <v>0.125</v>
      </c>
      <c r="L7588" s="33">
        <f>Table1[[#This Row],[number doses per hour]]*INDEX(Table2[price per dose],Table1[[#This Row],[Drug ID]])</f>
        <v>0.84929166666666667</v>
      </c>
      <c r="M7588" s="11" t="b">
        <f>AND(Table1[[#This Row],[hour of cancellation 0 to 23]]&gt;=0,Table1[[#This Row],[hour of cancellation 0 to 23]]&lt;=23)</f>
        <v>1</v>
      </c>
    </row>
    <row r="7589" spans="1:13" hidden="1" x14ac:dyDescent="0.3">
      <c r="A7589" s="1">
        <v>7588</v>
      </c>
      <c r="B7589" s="1">
        <v>9</v>
      </c>
      <c r="C7589" s="2">
        <v>41242.402632505022</v>
      </c>
      <c r="D7589" s="2">
        <v>41245.069270578555</v>
      </c>
      <c r="E7589" s="1">
        <v>5</v>
      </c>
      <c r="F7589" s="2" t="s">
        <v>5</v>
      </c>
      <c r="G7589" s="1">
        <v>0</v>
      </c>
      <c r="H7589" s="32" t="str">
        <f>IFERROR(HOUR(Table1[[#This Row],[Cancel Date/time]])+MINUTE(Table1[[#This Row],[Cancel Date/time]])/60,"not cancelled")</f>
        <v>not cancelled</v>
      </c>
      <c r="I7589" s="47" t="str">
        <f>IFERROR(ROUND(Table1[[#This Row],[cancellation time decimal]],0),"not cancelled")</f>
        <v>not cancelled</v>
      </c>
      <c r="J7589" s="10" t="str">
        <f>IFERROR(MOD(Table1[[#This Row],[cancellation hour rounded]],24),"not cancelled")</f>
        <v>not cancelled</v>
      </c>
      <c r="K7589" s="32">
        <f>1/Table1[[#This Row],[Duration (Time between doses '[in hours'])]]</f>
        <v>0.2</v>
      </c>
      <c r="L7589" s="33">
        <f>Table1[[#This Row],[number doses per hour]]*INDEX(Table2[price per dose],Table1[[#This Row],[Drug ID]])</f>
        <v>5.6740000000000004</v>
      </c>
      <c r="M7589" s="11" t="b">
        <f>AND(Table1[[#This Row],[hour of cancellation 0 to 23]]&gt;=0,Table1[[#This Row],[hour of cancellation 0 to 23]]&lt;=23)</f>
        <v>0</v>
      </c>
    </row>
    <row r="7590" spans="1:13" x14ac:dyDescent="0.3">
      <c r="A7590" s="1">
        <v>7589</v>
      </c>
      <c r="B7590" s="1">
        <v>4</v>
      </c>
      <c r="C7590" s="2">
        <v>41242.420459561537</v>
      </c>
      <c r="D7590" s="2">
        <v>41302.420138888883</v>
      </c>
      <c r="E7590" s="1">
        <v>12</v>
      </c>
      <c r="F7590" s="2">
        <v>41245.566730238446</v>
      </c>
      <c r="G7590" s="1">
        <v>0</v>
      </c>
      <c r="H7590" s="32">
        <f>IFERROR(HOUR(Table1[[#This Row],[Cancel Date/time]])+MINUTE(Table1[[#This Row],[Cancel Date/time]])/60,"not cancelled")</f>
        <v>13.6</v>
      </c>
      <c r="I7590" s="47">
        <f>IFERROR(ROUND(Table1[[#This Row],[cancellation time decimal]],0),"not cancelled")</f>
        <v>14</v>
      </c>
      <c r="J7590" s="10">
        <f>IFERROR(MOD(Table1[[#This Row],[cancellation hour rounded]],24),"not cancelled")</f>
        <v>14</v>
      </c>
      <c r="K7590" s="32">
        <f>1/Table1[[#This Row],[Duration (Time between doses '[in hours'])]]</f>
        <v>8.3333333333333329E-2</v>
      </c>
      <c r="L7590" s="33">
        <f>Table1[[#This Row],[number doses per hour]]*INDEX(Table2[price per dose],Table1[[#This Row],[Drug ID]])</f>
        <v>1.448055119047619</v>
      </c>
      <c r="M7590" s="11" t="b">
        <f>AND(Table1[[#This Row],[hour of cancellation 0 to 23]]&gt;=0,Table1[[#This Row],[hour of cancellation 0 to 23]]&lt;=23)</f>
        <v>1</v>
      </c>
    </row>
    <row r="7591" spans="1:13" x14ac:dyDescent="0.3">
      <c r="A7591" s="1">
        <v>7590</v>
      </c>
      <c r="B7591" s="1">
        <v>7</v>
      </c>
      <c r="C7591" s="2">
        <v>41242.419469350411</v>
      </c>
      <c r="D7591" s="2">
        <v>41302.419444444444</v>
      </c>
      <c r="E7591" s="1">
        <v>24</v>
      </c>
      <c r="F7591" s="2">
        <v>41262.697418766482</v>
      </c>
      <c r="G7591" s="1">
        <v>0</v>
      </c>
      <c r="H7591" s="32">
        <f>IFERROR(HOUR(Table1[[#This Row],[Cancel Date/time]])+MINUTE(Table1[[#This Row],[Cancel Date/time]])/60,"not cancelled")</f>
        <v>16.733333333333334</v>
      </c>
      <c r="I7591" s="47">
        <f>IFERROR(ROUND(Table1[[#This Row],[cancellation time decimal]],0),"not cancelled")</f>
        <v>17</v>
      </c>
      <c r="J7591" s="10">
        <f>IFERROR(MOD(Table1[[#This Row],[cancellation hour rounded]],24),"not cancelled")</f>
        <v>17</v>
      </c>
      <c r="K7591" s="32">
        <f>1/Table1[[#This Row],[Duration (Time between doses '[in hours'])]]</f>
        <v>4.1666666666666664E-2</v>
      </c>
      <c r="L7591" s="33">
        <f>Table1[[#This Row],[number doses per hour]]*INDEX(Table2[price per dose],Table1[[#This Row],[Drug ID]])</f>
        <v>1.2958049999999997</v>
      </c>
      <c r="M7591" s="11" t="b">
        <f>AND(Table1[[#This Row],[hour of cancellation 0 to 23]]&gt;=0,Table1[[#This Row],[hour of cancellation 0 to 23]]&lt;=23)</f>
        <v>1</v>
      </c>
    </row>
    <row r="7592" spans="1:13" x14ac:dyDescent="0.3">
      <c r="A7592" s="1">
        <v>7591</v>
      </c>
      <c r="B7592" s="1">
        <v>3</v>
      </c>
      <c r="C7592" s="2">
        <v>41242.423068781536</v>
      </c>
      <c r="D7592" s="2">
        <v>41302.422916666663</v>
      </c>
      <c r="E7592" s="1">
        <v>24</v>
      </c>
      <c r="F7592" s="2">
        <v>41245.646612337929</v>
      </c>
      <c r="G7592" s="1">
        <v>0</v>
      </c>
      <c r="H7592" s="32">
        <f>IFERROR(HOUR(Table1[[#This Row],[Cancel Date/time]])+MINUTE(Table1[[#This Row],[Cancel Date/time]])/60,"not cancelled")</f>
        <v>15.516666666666667</v>
      </c>
      <c r="I7592" s="47">
        <f>IFERROR(ROUND(Table1[[#This Row],[cancellation time decimal]],0),"not cancelled")</f>
        <v>16</v>
      </c>
      <c r="J7592" s="10">
        <f>IFERROR(MOD(Table1[[#This Row],[cancellation hour rounded]],24),"not cancelled")</f>
        <v>16</v>
      </c>
      <c r="K7592" s="32">
        <f>1/Table1[[#This Row],[Duration (Time between doses '[in hours'])]]</f>
        <v>4.1666666666666664E-2</v>
      </c>
      <c r="L7592" s="33">
        <f>Table1[[#This Row],[number doses per hour]]*INDEX(Table2[price per dose],Table1[[#This Row],[Drug ID]])</f>
        <v>0.18133000000000002</v>
      </c>
      <c r="M7592" s="11" t="b">
        <f>AND(Table1[[#This Row],[hour of cancellation 0 to 23]]&gt;=0,Table1[[#This Row],[hour of cancellation 0 to 23]]&lt;=23)</f>
        <v>1</v>
      </c>
    </row>
    <row r="7593" spans="1:13" x14ac:dyDescent="0.3">
      <c r="A7593" s="1">
        <v>7592</v>
      </c>
      <c r="B7593" s="1">
        <v>5</v>
      </c>
      <c r="C7593" s="2">
        <v>41242.660192980744</v>
      </c>
      <c r="D7593" s="2">
        <v>41302.659722222219</v>
      </c>
      <c r="E7593" s="1">
        <v>24</v>
      </c>
      <c r="F7593" s="2">
        <v>41247.377347769172</v>
      </c>
      <c r="G7593" s="1">
        <v>0</v>
      </c>
      <c r="H7593" s="32">
        <f>IFERROR(HOUR(Table1[[#This Row],[Cancel Date/time]])+MINUTE(Table1[[#This Row],[Cancel Date/time]])/60,"not cancelled")</f>
        <v>9.0500000000000007</v>
      </c>
      <c r="I7593" s="47">
        <f>IFERROR(ROUND(Table1[[#This Row],[cancellation time decimal]],0),"not cancelled")</f>
        <v>9</v>
      </c>
      <c r="J7593" s="10">
        <f>IFERROR(MOD(Table1[[#This Row],[cancellation hour rounded]],24),"not cancelled")</f>
        <v>9</v>
      </c>
      <c r="K7593" s="32">
        <f>1/Table1[[#This Row],[Duration (Time between doses '[in hours'])]]</f>
        <v>4.1666666666666664E-2</v>
      </c>
      <c r="L7593" s="33">
        <f>Table1[[#This Row],[number doses per hour]]*INDEX(Table2[price per dose],Table1[[#This Row],[Drug ID]])</f>
        <v>0.2815833333333333</v>
      </c>
      <c r="M7593" s="11" t="b">
        <f>AND(Table1[[#This Row],[hour of cancellation 0 to 23]]&gt;=0,Table1[[#This Row],[hour of cancellation 0 to 23]]&lt;=23)</f>
        <v>1</v>
      </c>
    </row>
    <row r="7594" spans="1:13" x14ac:dyDescent="0.3">
      <c r="A7594" s="1">
        <v>7593</v>
      </c>
      <c r="B7594" s="1">
        <v>1</v>
      </c>
      <c r="C7594" s="2">
        <v>41242.660491694027</v>
      </c>
      <c r="D7594" s="2">
        <v>41302.660416666666</v>
      </c>
      <c r="E7594" s="1">
        <v>12</v>
      </c>
      <c r="F7594" s="2">
        <v>41244.049461900227</v>
      </c>
      <c r="G7594" s="1">
        <v>0</v>
      </c>
      <c r="H7594" s="32">
        <f>IFERROR(HOUR(Table1[[#This Row],[Cancel Date/time]])+MINUTE(Table1[[#This Row],[Cancel Date/time]])/60,"not cancelled")</f>
        <v>1.1833333333333333</v>
      </c>
      <c r="I7594" s="47">
        <f>IFERROR(ROUND(Table1[[#This Row],[cancellation time decimal]],0),"not cancelled")</f>
        <v>1</v>
      </c>
      <c r="J7594" s="10">
        <f>IFERROR(MOD(Table1[[#This Row],[cancellation hour rounded]],24),"not cancelled")</f>
        <v>1</v>
      </c>
      <c r="K7594" s="32">
        <f>1/Table1[[#This Row],[Duration (Time between doses '[in hours'])]]</f>
        <v>8.3333333333333329E-2</v>
      </c>
      <c r="L7594" s="33">
        <f>Table1[[#This Row],[number doses per hour]]*INDEX(Table2[price per dose],Table1[[#This Row],[Drug ID]])</f>
        <v>0.56619444444444444</v>
      </c>
      <c r="M7594" s="11" t="b">
        <f>AND(Table1[[#This Row],[hour of cancellation 0 to 23]]&gt;=0,Table1[[#This Row],[hour of cancellation 0 to 23]]&lt;=23)</f>
        <v>1</v>
      </c>
    </row>
    <row r="7595" spans="1:13" x14ac:dyDescent="0.3">
      <c r="A7595" s="1">
        <v>7594</v>
      </c>
      <c r="B7595" s="1">
        <v>2</v>
      </c>
      <c r="C7595" s="2">
        <v>41242.677011262225</v>
      </c>
      <c r="D7595" s="2">
        <v>41302.676388888889</v>
      </c>
      <c r="E7595" s="1">
        <v>10</v>
      </c>
      <c r="F7595" s="2">
        <v>41244.347751615467</v>
      </c>
      <c r="G7595" s="1">
        <v>0</v>
      </c>
      <c r="H7595" s="32">
        <f>IFERROR(HOUR(Table1[[#This Row],[Cancel Date/time]])+MINUTE(Table1[[#This Row],[Cancel Date/time]])/60,"not cancelled")</f>
        <v>8.3333333333333339</v>
      </c>
      <c r="I7595" s="47">
        <f>IFERROR(ROUND(Table1[[#This Row],[cancellation time decimal]],0),"not cancelled")</f>
        <v>8</v>
      </c>
      <c r="J7595" s="10">
        <f>IFERROR(MOD(Table1[[#This Row],[cancellation hour rounded]],24),"not cancelled")</f>
        <v>8</v>
      </c>
      <c r="K7595" s="32">
        <f>1/Table1[[#This Row],[Duration (Time between doses '[in hours'])]]</f>
        <v>0.1</v>
      </c>
      <c r="L7595" s="33">
        <f>Table1[[#This Row],[number doses per hour]]*INDEX(Table2[price per dose],Table1[[#This Row],[Drug ID]])</f>
        <v>0.84959999999999969</v>
      </c>
      <c r="M7595" s="11" t="b">
        <f>AND(Table1[[#This Row],[hour of cancellation 0 to 23]]&gt;=0,Table1[[#This Row],[hour of cancellation 0 to 23]]&lt;=23)</f>
        <v>1</v>
      </c>
    </row>
    <row r="7596" spans="1:13" x14ac:dyDescent="0.3">
      <c r="A7596" s="1">
        <v>7595</v>
      </c>
      <c r="B7596" s="1">
        <v>6</v>
      </c>
      <c r="C7596" s="2">
        <v>41242.700815497221</v>
      </c>
      <c r="D7596" s="2">
        <v>41302.700694444444</v>
      </c>
      <c r="E7596" s="1">
        <v>24</v>
      </c>
      <c r="F7596" s="2">
        <v>41253.431564776649</v>
      </c>
      <c r="G7596" s="1">
        <v>0</v>
      </c>
      <c r="H7596" s="32">
        <f>IFERROR(HOUR(Table1[[#This Row],[Cancel Date/time]])+MINUTE(Table1[[#This Row],[Cancel Date/time]])/60,"not cancelled")</f>
        <v>10.35</v>
      </c>
      <c r="I7596" s="47">
        <f>IFERROR(ROUND(Table1[[#This Row],[cancellation time decimal]],0),"not cancelled")</f>
        <v>10</v>
      </c>
      <c r="J7596" s="10">
        <f>IFERROR(MOD(Table1[[#This Row],[cancellation hour rounded]],24),"not cancelled")</f>
        <v>10</v>
      </c>
      <c r="K7596" s="32">
        <f>1/Table1[[#This Row],[Duration (Time between doses '[in hours'])]]</f>
        <v>4.1666666666666664E-2</v>
      </c>
      <c r="L7596" s="33">
        <f>Table1[[#This Row],[number doses per hour]]*INDEX(Table2[price per dose],Table1[[#This Row],[Drug ID]])</f>
        <v>0.35218749999999999</v>
      </c>
      <c r="M7596" s="11" t="b">
        <f>AND(Table1[[#This Row],[hour of cancellation 0 to 23]]&gt;=0,Table1[[#This Row],[hour of cancellation 0 to 23]]&lt;=23)</f>
        <v>1</v>
      </c>
    </row>
    <row r="7597" spans="1:13" x14ac:dyDescent="0.3">
      <c r="A7597" s="1">
        <v>7596</v>
      </c>
      <c r="B7597" s="1">
        <v>4</v>
      </c>
      <c r="C7597" s="2">
        <v>41242.697897994287</v>
      </c>
      <c r="D7597" s="2">
        <v>41302.697222222218</v>
      </c>
      <c r="E7597" s="1">
        <v>12</v>
      </c>
      <c r="F7597" s="2">
        <v>41245.577798828483</v>
      </c>
      <c r="G7597" s="1">
        <v>0</v>
      </c>
      <c r="H7597" s="32">
        <f>IFERROR(HOUR(Table1[[#This Row],[Cancel Date/time]])+MINUTE(Table1[[#This Row],[Cancel Date/time]])/60,"not cancelled")</f>
        <v>13.866666666666667</v>
      </c>
      <c r="I7597" s="47">
        <f>IFERROR(ROUND(Table1[[#This Row],[cancellation time decimal]],0),"not cancelled")</f>
        <v>14</v>
      </c>
      <c r="J7597" s="10">
        <f>IFERROR(MOD(Table1[[#This Row],[cancellation hour rounded]],24),"not cancelled")</f>
        <v>14</v>
      </c>
      <c r="K7597" s="32">
        <f>1/Table1[[#This Row],[Duration (Time between doses '[in hours'])]]</f>
        <v>8.3333333333333329E-2</v>
      </c>
      <c r="L7597" s="33">
        <f>Table1[[#This Row],[number doses per hour]]*INDEX(Table2[price per dose],Table1[[#This Row],[Drug ID]])</f>
        <v>1.448055119047619</v>
      </c>
      <c r="M7597" s="11" t="b">
        <f>AND(Table1[[#This Row],[hour of cancellation 0 to 23]]&gt;=0,Table1[[#This Row],[hour of cancellation 0 to 23]]&lt;=23)</f>
        <v>1</v>
      </c>
    </row>
    <row r="7598" spans="1:13" x14ac:dyDescent="0.3">
      <c r="A7598" s="1">
        <v>7597</v>
      </c>
      <c r="B7598" s="1">
        <v>3</v>
      </c>
      <c r="C7598" s="2">
        <v>41242.721596173244</v>
      </c>
      <c r="D7598" s="2">
        <v>41302.72152777778</v>
      </c>
      <c r="E7598" s="1">
        <v>24</v>
      </c>
      <c r="F7598" s="2">
        <v>41245.28829344207</v>
      </c>
      <c r="G7598" s="1">
        <v>0</v>
      </c>
      <c r="H7598" s="32">
        <f>IFERROR(HOUR(Table1[[#This Row],[Cancel Date/time]])+MINUTE(Table1[[#This Row],[Cancel Date/time]])/60,"not cancelled")</f>
        <v>6.916666666666667</v>
      </c>
      <c r="I7598" s="47">
        <f>IFERROR(ROUND(Table1[[#This Row],[cancellation time decimal]],0),"not cancelled")</f>
        <v>7</v>
      </c>
      <c r="J7598" s="10">
        <f>IFERROR(MOD(Table1[[#This Row],[cancellation hour rounded]],24),"not cancelled")</f>
        <v>7</v>
      </c>
      <c r="K7598" s="32">
        <f>1/Table1[[#This Row],[Duration (Time between doses '[in hours'])]]</f>
        <v>4.1666666666666664E-2</v>
      </c>
      <c r="L7598" s="33">
        <f>Table1[[#This Row],[number doses per hour]]*INDEX(Table2[price per dose],Table1[[#This Row],[Drug ID]])</f>
        <v>0.18133000000000002</v>
      </c>
      <c r="M7598" s="11" t="b">
        <f>AND(Table1[[#This Row],[hour of cancellation 0 to 23]]&gt;=0,Table1[[#This Row],[hour of cancellation 0 to 23]]&lt;=23)</f>
        <v>1</v>
      </c>
    </row>
    <row r="7599" spans="1:13" x14ac:dyDescent="0.3">
      <c r="A7599" s="1">
        <v>7598</v>
      </c>
      <c r="B7599" s="1">
        <v>1</v>
      </c>
      <c r="C7599" s="2">
        <v>41242.738892140194</v>
      </c>
      <c r="D7599" s="2">
        <v>41302.738888888889</v>
      </c>
      <c r="E7599" s="1">
        <v>12</v>
      </c>
      <c r="F7599" s="2">
        <v>41243.45089769378</v>
      </c>
      <c r="G7599" s="1">
        <v>0</v>
      </c>
      <c r="H7599" s="32">
        <f>IFERROR(HOUR(Table1[[#This Row],[Cancel Date/time]])+MINUTE(Table1[[#This Row],[Cancel Date/time]])/60,"not cancelled")</f>
        <v>10.816666666666666</v>
      </c>
      <c r="I7599" s="47">
        <f>IFERROR(ROUND(Table1[[#This Row],[cancellation time decimal]],0),"not cancelled")</f>
        <v>11</v>
      </c>
      <c r="J7599" s="10">
        <f>IFERROR(MOD(Table1[[#This Row],[cancellation hour rounded]],24),"not cancelled")</f>
        <v>11</v>
      </c>
      <c r="K7599" s="32">
        <f>1/Table1[[#This Row],[Duration (Time between doses '[in hours'])]]</f>
        <v>8.3333333333333329E-2</v>
      </c>
      <c r="L7599" s="33">
        <f>Table1[[#This Row],[number doses per hour]]*INDEX(Table2[price per dose],Table1[[#This Row],[Drug ID]])</f>
        <v>0.56619444444444444</v>
      </c>
      <c r="M7599" s="11" t="b">
        <f>AND(Table1[[#This Row],[hour of cancellation 0 to 23]]&gt;=0,Table1[[#This Row],[hour of cancellation 0 to 23]]&lt;=23)</f>
        <v>1</v>
      </c>
    </row>
    <row r="7600" spans="1:13" hidden="1" x14ac:dyDescent="0.3">
      <c r="A7600" s="1">
        <v>7599</v>
      </c>
      <c r="B7600" s="1">
        <v>1</v>
      </c>
      <c r="C7600" s="2">
        <v>41242.726157591518</v>
      </c>
      <c r="D7600" s="2">
        <v>41245.558876185234</v>
      </c>
      <c r="E7600" s="1">
        <v>8</v>
      </c>
      <c r="F7600" s="2" t="s">
        <v>5</v>
      </c>
      <c r="G7600" s="1">
        <v>0</v>
      </c>
      <c r="H7600" s="32" t="str">
        <f>IFERROR(HOUR(Table1[[#This Row],[Cancel Date/time]])+MINUTE(Table1[[#This Row],[Cancel Date/time]])/60,"not cancelled")</f>
        <v>not cancelled</v>
      </c>
      <c r="I7600" s="47" t="str">
        <f>IFERROR(ROUND(Table1[[#This Row],[cancellation time decimal]],0),"not cancelled")</f>
        <v>not cancelled</v>
      </c>
      <c r="J7600" s="10" t="str">
        <f>IFERROR(MOD(Table1[[#This Row],[cancellation hour rounded]],24),"not cancelled")</f>
        <v>not cancelled</v>
      </c>
      <c r="K7600" s="32">
        <f>1/Table1[[#This Row],[Duration (Time between doses '[in hours'])]]</f>
        <v>0.125</v>
      </c>
      <c r="L7600" s="33">
        <f>Table1[[#This Row],[number doses per hour]]*INDEX(Table2[price per dose],Table1[[#This Row],[Drug ID]])</f>
        <v>0.84929166666666667</v>
      </c>
      <c r="M7600" s="11" t="b">
        <f>AND(Table1[[#This Row],[hour of cancellation 0 to 23]]&gt;=0,Table1[[#This Row],[hour of cancellation 0 to 23]]&lt;=23)</f>
        <v>0</v>
      </c>
    </row>
    <row r="7601" spans="1:13" x14ac:dyDescent="0.3">
      <c r="A7601" s="1">
        <v>7600</v>
      </c>
      <c r="B7601" s="1">
        <v>5</v>
      </c>
      <c r="C7601" s="2">
        <v>41242.72917968945</v>
      </c>
      <c r="D7601" s="2">
        <v>41245.895833333336</v>
      </c>
      <c r="E7601" s="1">
        <v>24</v>
      </c>
      <c r="F7601" s="2">
        <v>41245.486511010116</v>
      </c>
      <c r="G7601" s="1">
        <v>0</v>
      </c>
      <c r="H7601" s="32">
        <f>IFERROR(HOUR(Table1[[#This Row],[Cancel Date/time]])+MINUTE(Table1[[#This Row],[Cancel Date/time]])/60,"not cancelled")</f>
        <v>11.666666666666666</v>
      </c>
      <c r="I7601" s="47">
        <f>IFERROR(ROUND(Table1[[#This Row],[cancellation time decimal]],0),"not cancelled")</f>
        <v>12</v>
      </c>
      <c r="J7601" s="10">
        <f>IFERROR(MOD(Table1[[#This Row],[cancellation hour rounded]],24),"not cancelled")</f>
        <v>12</v>
      </c>
      <c r="K7601" s="32">
        <f>1/Table1[[#This Row],[Duration (Time between doses '[in hours'])]]</f>
        <v>4.1666666666666664E-2</v>
      </c>
      <c r="L7601" s="33">
        <f>Table1[[#This Row],[number doses per hour]]*INDEX(Table2[price per dose],Table1[[#This Row],[Drug ID]])</f>
        <v>0.2815833333333333</v>
      </c>
      <c r="M7601" s="11" t="b">
        <f>AND(Table1[[#This Row],[hour of cancellation 0 to 23]]&gt;=0,Table1[[#This Row],[hour of cancellation 0 to 23]]&lt;=23)</f>
        <v>1</v>
      </c>
    </row>
    <row r="7602" spans="1:13" x14ac:dyDescent="0.3">
      <c r="A7602" s="1">
        <v>7601</v>
      </c>
      <c r="B7602" s="1">
        <v>1</v>
      </c>
      <c r="C7602" s="2">
        <v>41242.755817835765</v>
      </c>
      <c r="D7602" s="2">
        <v>41302.755555555559</v>
      </c>
      <c r="E7602" s="1">
        <v>8</v>
      </c>
      <c r="F7602" s="2">
        <v>41243.547319211852</v>
      </c>
      <c r="G7602" s="1">
        <v>0</v>
      </c>
      <c r="H7602" s="32">
        <f>IFERROR(HOUR(Table1[[#This Row],[Cancel Date/time]])+MINUTE(Table1[[#This Row],[Cancel Date/time]])/60,"not cancelled")</f>
        <v>13.133333333333333</v>
      </c>
      <c r="I7602" s="47">
        <f>IFERROR(ROUND(Table1[[#This Row],[cancellation time decimal]],0),"not cancelled")</f>
        <v>13</v>
      </c>
      <c r="J7602" s="10">
        <f>IFERROR(MOD(Table1[[#This Row],[cancellation hour rounded]],24),"not cancelled")</f>
        <v>13</v>
      </c>
      <c r="K7602" s="32">
        <f>1/Table1[[#This Row],[Duration (Time between doses '[in hours'])]]</f>
        <v>0.125</v>
      </c>
      <c r="L7602" s="33">
        <f>Table1[[#This Row],[number doses per hour]]*INDEX(Table2[price per dose],Table1[[#This Row],[Drug ID]])</f>
        <v>0.84929166666666667</v>
      </c>
      <c r="M7602" s="11" t="b">
        <f>AND(Table1[[#This Row],[hour of cancellation 0 to 23]]&gt;=0,Table1[[#This Row],[hour of cancellation 0 to 23]]&lt;=23)</f>
        <v>1</v>
      </c>
    </row>
    <row r="7603" spans="1:13" x14ac:dyDescent="0.3">
      <c r="A7603" s="1">
        <v>7602</v>
      </c>
      <c r="B7603" s="1">
        <v>1</v>
      </c>
      <c r="C7603" s="2">
        <v>41242.846151230638</v>
      </c>
      <c r="D7603" s="2">
        <v>41302.845833333333</v>
      </c>
      <c r="E7603" s="1">
        <v>12</v>
      </c>
      <c r="F7603" s="2">
        <v>41244.84786029614</v>
      </c>
      <c r="G7603" s="1">
        <v>0</v>
      </c>
      <c r="H7603" s="32">
        <f>IFERROR(HOUR(Table1[[#This Row],[Cancel Date/time]])+MINUTE(Table1[[#This Row],[Cancel Date/time]])/60,"not cancelled")</f>
        <v>20.333333333333332</v>
      </c>
      <c r="I7603" s="47">
        <f>IFERROR(ROUND(Table1[[#This Row],[cancellation time decimal]],0),"not cancelled")</f>
        <v>20</v>
      </c>
      <c r="J7603" s="10">
        <f>IFERROR(MOD(Table1[[#This Row],[cancellation hour rounded]],24),"not cancelled")</f>
        <v>20</v>
      </c>
      <c r="K7603" s="32">
        <f>1/Table1[[#This Row],[Duration (Time between doses '[in hours'])]]</f>
        <v>8.3333333333333329E-2</v>
      </c>
      <c r="L7603" s="33">
        <f>Table1[[#This Row],[number doses per hour]]*INDEX(Table2[price per dose],Table1[[#This Row],[Drug ID]])</f>
        <v>0.56619444444444444</v>
      </c>
      <c r="M7603" s="11" t="b">
        <f>AND(Table1[[#This Row],[hour of cancellation 0 to 23]]&gt;=0,Table1[[#This Row],[hour of cancellation 0 to 23]]&lt;=23)</f>
        <v>1</v>
      </c>
    </row>
    <row r="7604" spans="1:13" x14ac:dyDescent="0.3">
      <c r="A7604" s="1">
        <v>7603</v>
      </c>
      <c r="B7604" s="1">
        <v>1</v>
      </c>
      <c r="C7604" s="2">
        <v>41242.892757346046</v>
      </c>
      <c r="D7604" s="2">
        <v>41302.892361111109</v>
      </c>
      <c r="E7604" s="1">
        <v>8</v>
      </c>
      <c r="F7604" s="2">
        <v>41243.785956586908</v>
      </c>
      <c r="G7604" s="1">
        <v>0</v>
      </c>
      <c r="H7604" s="32">
        <f>IFERROR(HOUR(Table1[[#This Row],[Cancel Date/time]])+MINUTE(Table1[[#This Row],[Cancel Date/time]])/60,"not cancelled")</f>
        <v>18.850000000000001</v>
      </c>
      <c r="I7604" s="47">
        <f>IFERROR(ROUND(Table1[[#This Row],[cancellation time decimal]],0),"not cancelled")</f>
        <v>19</v>
      </c>
      <c r="J7604" s="10">
        <f>IFERROR(MOD(Table1[[#This Row],[cancellation hour rounded]],24),"not cancelled")</f>
        <v>19</v>
      </c>
      <c r="K7604" s="32">
        <f>1/Table1[[#This Row],[Duration (Time between doses '[in hours'])]]</f>
        <v>0.125</v>
      </c>
      <c r="L7604" s="33">
        <f>Table1[[#This Row],[number doses per hour]]*INDEX(Table2[price per dose],Table1[[#This Row],[Drug ID]])</f>
        <v>0.84929166666666667</v>
      </c>
      <c r="M7604" s="11" t="b">
        <f>AND(Table1[[#This Row],[hour of cancellation 0 to 23]]&gt;=0,Table1[[#This Row],[hour of cancellation 0 to 23]]&lt;=23)</f>
        <v>1</v>
      </c>
    </row>
    <row r="7605" spans="1:13" x14ac:dyDescent="0.3">
      <c r="A7605" s="1">
        <v>7604</v>
      </c>
      <c r="B7605" s="1">
        <v>7</v>
      </c>
      <c r="C7605" s="2">
        <v>41243.063792164678</v>
      </c>
      <c r="D7605" s="2">
        <v>41303.063194444439</v>
      </c>
      <c r="E7605" s="1">
        <v>24</v>
      </c>
      <c r="F7605" s="2">
        <v>41252.261328268498</v>
      </c>
      <c r="G7605" s="1">
        <v>0</v>
      </c>
      <c r="H7605" s="32">
        <f>IFERROR(HOUR(Table1[[#This Row],[Cancel Date/time]])+MINUTE(Table1[[#This Row],[Cancel Date/time]])/60,"not cancelled")</f>
        <v>6.2666666666666666</v>
      </c>
      <c r="I7605" s="47">
        <f>IFERROR(ROUND(Table1[[#This Row],[cancellation time decimal]],0),"not cancelled")</f>
        <v>6</v>
      </c>
      <c r="J7605" s="10">
        <f>IFERROR(MOD(Table1[[#This Row],[cancellation hour rounded]],24),"not cancelled")</f>
        <v>6</v>
      </c>
      <c r="K7605" s="32">
        <f>1/Table1[[#This Row],[Duration (Time between doses '[in hours'])]]</f>
        <v>4.1666666666666664E-2</v>
      </c>
      <c r="L7605" s="33">
        <f>Table1[[#This Row],[number doses per hour]]*INDEX(Table2[price per dose],Table1[[#This Row],[Drug ID]])</f>
        <v>1.2958049999999997</v>
      </c>
      <c r="M7605" s="11" t="b">
        <f>AND(Table1[[#This Row],[hour of cancellation 0 to 23]]&gt;=0,Table1[[#This Row],[hour of cancellation 0 to 23]]&lt;=23)</f>
        <v>1</v>
      </c>
    </row>
    <row r="7606" spans="1:13" hidden="1" x14ac:dyDescent="0.3">
      <c r="A7606" s="1">
        <v>7605</v>
      </c>
      <c r="B7606" s="1">
        <v>1</v>
      </c>
      <c r="C7606" s="2">
        <v>41243.348078168427</v>
      </c>
      <c r="D7606" s="2">
        <v>41248.223039030774</v>
      </c>
      <c r="E7606" s="1">
        <v>8</v>
      </c>
      <c r="F7606" s="2" t="s">
        <v>5</v>
      </c>
      <c r="G7606" s="1">
        <v>0</v>
      </c>
      <c r="H7606" s="32" t="str">
        <f>IFERROR(HOUR(Table1[[#This Row],[Cancel Date/time]])+MINUTE(Table1[[#This Row],[Cancel Date/time]])/60,"not cancelled")</f>
        <v>not cancelled</v>
      </c>
      <c r="I7606" s="47" t="str">
        <f>IFERROR(ROUND(Table1[[#This Row],[cancellation time decimal]],0),"not cancelled")</f>
        <v>not cancelled</v>
      </c>
      <c r="J7606" s="10" t="str">
        <f>IFERROR(MOD(Table1[[#This Row],[cancellation hour rounded]],24),"not cancelled")</f>
        <v>not cancelled</v>
      </c>
      <c r="K7606" s="32">
        <f>1/Table1[[#This Row],[Duration (Time between doses '[in hours'])]]</f>
        <v>0.125</v>
      </c>
      <c r="L7606" s="33">
        <f>Table1[[#This Row],[number doses per hour]]*INDEX(Table2[price per dose],Table1[[#This Row],[Drug ID]])</f>
        <v>0.84929166666666667</v>
      </c>
      <c r="M7606" s="11" t="b">
        <f>AND(Table1[[#This Row],[hour of cancellation 0 to 23]]&gt;=0,Table1[[#This Row],[hour of cancellation 0 to 23]]&lt;=23)</f>
        <v>0</v>
      </c>
    </row>
    <row r="7607" spans="1:13" x14ac:dyDescent="0.3">
      <c r="A7607" s="1">
        <v>7606</v>
      </c>
      <c r="B7607" s="1">
        <v>5</v>
      </c>
      <c r="C7607" s="2">
        <v>41243.401451668971</v>
      </c>
      <c r="D7607" s="2">
        <v>41303.401388888888</v>
      </c>
      <c r="E7607" s="1">
        <v>24</v>
      </c>
      <c r="F7607" s="2">
        <v>41243.909002756889</v>
      </c>
      <c r="G7607" s="1">
        <v>0</v>
      </c>
      <c r="H7607" s="32">
        <f>IFERROR(HOUR(Table1[[#This Row],[Cancel Date/time]])+MINUTE(Table1[[#This Row],[Cancel Date/time]])/60,"not cancelled")</f>
        <v>21.8</v>
      </c>
      <c r="I7607" s="47">
        <f>IFERROR(ROUND(Table1[[#This Row],[cancellation time decimal]],0),"not cancelled")</f>
        <v>22</v>
      </c>
      <c r="J7607" s="10">
        <f>IFERROR(MOD(Table1[[#This Row],[cancellation hour rounded]],24),"not cancelled")</f>
        <v>22</v>
      </c>
      <c r="K7607" s="32">
        <f>1/Table1[[#This Row],[Duration (Time between doses '[in hours'])]]</f>
        <v>4.1666666666666664E-2</v>
      </c>
      <c r="L7607" s="33">
        <f>Table1[[#This Row],[number doses per hour]]*INDEX(Table2[price per dose],Table1[[#This Row],[Drug ID]])</f>
        <v>0.2815833333333333</v>
      </c>
      <c r="M7607" s="11" t="b">
        <f>AND(Table1[[#This Row],[hour of cancellation 0 to 23]]&gt;=0,Table1[[#This Row],[hour of cancellation 0 to 23]]&lt;=23)</f>
        <v>1</v>
      </c>
    </row>
    <row r="7608" spans="1:13" x14ac:dyDescent="0.3">
      <c r="A7608" s="1">
        <v>7607</v>
      </c>
      <c r="B7608" s="1">
        <v>6</v>
      </c>
      <c r="C7608" s="2">
        <v>41243.397331936205</v>
      </c>
      <c r="D7608" s="2">
        <v>41303.397222222222</v>
      </c>
      <c r="E7608" s="1">
        <v>24</v>
      </c>
      <c r="F7608" s="2">
        <v>41246.697117661221</v>
      </c>
      <c r="G7608" s="1">
        <v>0</v>
      </c>
      <c r="H7608" s="32">
        <f>IFERROR(HOUR(Table1[[#This Row],[Cancel Date/time]])+MINUTE(Table1[[#This Row],[Cancel Date/time]])/60,"not cancelled")</f>
        <v>16.716666666666665</v>
      </c>
      <c r="I7608" s="47">
        <f>IFERROR(ROUND(Table1[[#This Row],[cancellation time decimal]],0),"not cancelled")</f>
        <v>17</v>
      </c>
      <c r="J7608" s="10">
        <f>IFERROR(MOD(Table1[[#This Row],[cancellation hour rounded]],24),"not cancelled")</f>
        <v>17</v>
      </c>
      <c r="K7608" s="32">
        <f>1/Table1[[#This Row],[Duration (Time between doses '[in hours'])]]</f>
        <v>4.1666666666666664E-2</v>
      </c>
      <c r="L7608" s="33">
        <f>Table1[[#This Row],[number doses per hour]]*INDEX(Table2[price per dose],Table1[[#This Row],[Drug ID]])</f>
        <v>0.35218749999999999</v>
      </c>
      <c r="M7608" s="11" t="b">
        <f>AND(Table1[[#This Row],[hour of cancellation 0 to 23]]&gt;=0,Table1[[#This Row],[hour of cancellation 0 to 23]]&lt;=23)</f>
        <v>1</v>
      </c>
    </row>
    <row r="7609" spans="1:13" x14ac:dyDescent="0.3">
      <c r="A7609" s="1">
        <v>7608</v>
      </c>
      <c r="B7609" s="1">
        <v>1</v>
      </c>
      <c r="C7609" s="2">
        <v>41243.443928958863</v>
      </c>
      <c r="D7609" s="2">
        <v>41247.73541666667</v>
      </c>
      <c r="E7609" s="1">
        <v>8</v>
      </c>
      <c r="F7609" s="2">
        <v>41244.470171460038</v>
      </c>
      <c r="G7609" s="1">
        <v>0</v>
      </c>
      <c r="H7609" s="32">
        <f>IFERROR(HOUR(Table1[[#This Row],[Cancel Date/time]])+MINUTE(Table1[[#This Row],[Cancel Date/time]])/60,"not cancelled")</f>
        <v>11.283333333333333</v>
      </c>
      <c r="I7609" s="47">
        <f>IFERROR(ROUND(Table1[[#This Row],[cancellation time decimal]],0),"not cancelled")</f>
        <v>11</v>
      </c>
      <c r="J7609" s="10">
        <f>IFERROR(MOD(Table1[[#This Row],[cancellation hour rounded]],24),"not cancelled")</f>
        <v>11</v>
      </c>
      <c r="K7609" s="32">
        <f>1/Table1[[#This Row],[Duration (Time between doses '[in hours'])]]</f>
        <v>0.125</v>
      </c>
      <c r="L7609" s="33">
        <f>Table1[[#This Row],[number doses per hour]]*INDEX(Table2[price per dose],Table1[[#This Row],[Drug ID]])</f>
        <v>0.84929166666666667</v>
      </c>
      <c r="M7609" s="11" t="b">
        <f>AND(Table1[[#This Row],[hour of cancellation 0 to 23]]&gt;=0,Table1[[#This Row],[hour of cancellation 0 to 23]]&lt;=23)</f>
        <v>1</v>
      </c>
    </row>
    <row r="7610" spans="1:13" hidden="1" x14ac:dyDescent="0.3">
      <c r="A7610" s="1">
        <v>7609</v>
      </c>
      <c r="B7610" s="1">
        <v>3</v>
      </c>
      <c r="C7610" s="2">
        <v>41243.457598297886</v>
      </c>
      <c r="D7610" s="2">
        <v>41247.498715053895</v>
      </c>
      <c r="E7610" s="1">
        <v>24</v>
      </c>
      <c r="F7610" s="2" t="s">
        <v>5</v>
      </c>
      <c r="G7610" s="1">
        <v>0</v>
      </c>
      <c r="H7610" s="32" t="str">
        <f>IFERROR(HOUR(Table1[[#This Row],[Cancel Date/time]])+MINUTE(Table1[[#This Row],[Cancel Date/time]])/60,"not cancelled")</f>
        <v>not cancelled</v>
      </c>
      <c r="I7610" s="47" t="str">
        <f>IFERROR(ROUND(Table1[[#This Row],[cancellation time decimal]],0),"not cancelled")</f>
        <v>not cancelled</v>
      </c>
      <c r="J7610" s="10" t="str">
        <f>IFERROR(MOD(Table1[[#This Row],[cancellation hour rounded]],24),"not cancelled")</f>
        <v>not cancelled</v>
      </c>
      <c r="K7610" s="32">
        <f>1/Table1[[#This Row],[Duration (Time between doses '[in hours'])]]</f>
        <v>4.1666666666666664E-2</v>
      </c>
      <c r="L7610" s="33">
        <f>Table1[[#This Row],[number doses per hour]]*INDEX(Table2[price per dose],Table1[[#This Row],[Drug ID]])</f>
        <v>0.18133000000000002</v>
      </c>
      <c r="M7610" s="11" t="b">
        <f>AND(Table1[[#This Row],[hour of cancellation 0 to 23]]&gt;=0,Table1[[#This Row],[hour of cancellation 0 to 23]]&lt;=23)</f>
        <v>0</v>
      </c>
    </row>
    <row r="7611" spans="1:13" x14ac:dyDescent="0.3">
      <c r="A7611" s="1">
        <v>7610</v>
      </c>
      <c r="B7611" s="1">
        <v>5</v>
      </c>
      <c r="C7611" s="2">
        <v>41243.455706809647</v>
      </c>
      <c r="D7611" s="2">
        <v>41303.455555555556</v>
      </c>
      <c r="E7611" s="1">
        <v>24</v>
      </c>
      <c r="F7611" s="2">
        <v>41247.596873854316</v>
      </c>
      <c r="G7611" s="1">
        <v>0</v>
      </c>
      <c r="H7611" s="32">
        <f>IFERROR(HOUR(Table1[[#This Row],[Cancel Date/time]])+MINUTE(Table1[[#This Row],[Cancel Date/time]])/60,"not cancelled")</f>
        <v>14.316666666666666</v>
      </c>
      <c r="I7611" s="47">
        <f>IFERROR(ROUND(Table1[[#This Row],[cancellation time decimal]],0),"not cancelled")</f>
        <v>14</v>
      </c>
      <c r="J7611" s="10">
        <f>IFERROR(MOD(Table1[[#This Row],[cancellation hour rounded]],24),"not cancelled")</f>
        <v>14</v>
      </c>
      <c r="K7611" s="32">
        <f>1/Table1[[#This Row],[Duration (Time between doses '[in hours'])]]</f>
        <v>4.1666666666666664E-2</v>
      </c>
      <c r="L7611" s="33">
        <f>Table1[[#This Row],[number doses per hour]]*INDEX(Table2[price per dose],Table1[[#This Row],[Drug ID]])</f>
        <v>0.2815833333333333</v>
      </c>
      <c r="M7611" s="11" t="b">
        <f>AND(Table1[[#This Row],[hour of cancellation 0 to 23]]&gt;=0,Table1[[#This Row],[hour of cancellation 0 to 23]]&lt;=23)</f>
        <v>1</v>
      </c>
    </row>
    <row r="7612" spans="1:13" hidden="1" x14ac:dyDescent="0.3">
      <c r="A7612" s="1">
        <v>7611</v>
      </c>
      <c r="B7612" s="1">
        <v>1</v>
      </c>
      <c r="C7612" s="2">
        <v>41243.433015625538</v>
      </c>
      <c r="D7612" s="2">
        <v>41245.849013746323</v>
      </c>
      <c r="E7612" s="1">
        <v>8</v>
      </c>
      <c r="F7612" s="2" t="s">
        <v>5</v>
      </c>
      <c r="G7612" s="1">
        <v>0</v>
      </c>
      <c r="H7612" s="32" t="str">
        <f>IFERROR(HOUR(Table1[[#This Row],[Cancel Date/time]])+MINUTE(Table1[[#This Row],[Cancel Date/time]])/60,"not cancelled")</f>
        <v>not cancelled</v>
      </c>
      <c r="I7612" s="47" t="str">
        <f>IFERROR(ROUND(Table1[[#This Row],[cancellation time decimal]],0),"not cancelled")</f>
        <v>not cancelled</v>
      </c>
      <c r="J7612" s="10" t="str">
        <f>IFERROR(MOD(Table1[[#This Row],[cancellation hour rounded]],24),"not cancelled")</f>
        <v>not cancelled</v>
      </c>
      <c r="K7612" s="32">
        <f>1/Table1[[#This Row],[Duration (Time between doses '[in hours'])]]</f>
        <v>0.125</v>
      </c>
      <c r="L7612" s="33">
        <f>Table1[[#This Row],[number doses per hour]]*INDEX(Table2[price per dose],Table1[[#This Row],[Drug ID]])</f>
        <v>0.84929166666666667</v>
      </c>
      <c r="M7612" s="11" t="b">
        <f>AND(Table1[[#This Row],[hour of cancellation 0 to 23]]&gt;=0,Table1[[#This Row],[hour of cancellation 0 to 23]]&lt;=23)</f>
        <v>0</v>
      </c>
    </row>
    <row r="7613" spans="1:13" x14ac:dyDescent="0.3">
      <c r="A7613" s="1">
        <v>7612</v>
      </c>
      <c r="B7613" s="1">
        <v>1</v>
      </c>
      <c r="C7613" s="2">
        <v>41243.438639480097</v>
      </c>
      <c r="D7613" s="2">
        <v>41303.438194444439</v>
      </c>
      <c r="E7613" s="1">
        <v>8</v>
      </c>
      <c r="F7613" s="2">
        <v>41244.706203287387</v>
      </c>
      <c r="G7613" s="1">
        <v>0</v>
      </c>
      <c r="H7613" s="32">
        <f>IFERROR(HOUR(Table1[[#This Row],[Cancel Date/time]])+MINUTE(Table1[[#This Row],[Cancel Date/time]])/60,"not cancelled")</f>
        <v>16.933333333333334</v>
      </c>
      <c r="I7613" s="47">
        <f>IFERROR(ROUND(Table1[[#This Row],[cancellation time decimal]],0),"not cancelled")</f>
        <v>17</v>
      </c>
      <c r="J7613" s="10">
        <f>IFERROR(MOD(Table1[[#This Row],[cancellation hour rounded]],24),"not cancelled")</f>
        <v>17</v>
      </c>
      <c r="K7613" s="32">
        <f>1/Table1[[#This Row],[Duration (Time between doses '[in hours'])]]</f>
        <v>0.125</v>
      </c>
      <c r="L7613" s="33">
        <f>Table1[[#This Row],[number doses per hour]]*INDEX(Table2[price per dose],Table1[[#This Row],[Drug ID]])</f>
        <v>0.84929166666666667</v>
      </c>
      <c r="M7613" s="11" t="b">
        <f>AND(Table1[[#This Row],[hour of cancellation 0 to 23]]&gt;=0,Table1[[#This Row],[hour of cancellation 0 to 23]]&lt;=23)</f>
        <v>1</v>
      </c>
    </row>
    <row r="7614" spans="1:13" x14ac:dyDescent="0.3">
      <c r="A7614" s="1">
        <v>7613</v>
      </c>
      <c r="B7614" s="1">
        <v>2</v>
      </c>
      <c r="C7614" s="2">
        <v>41243.448212112322</v>
      </c>
      <c r="D7614" s="2">
        <v>41303.447916666664</v>
      </c>
      <c r="E7614" s="1">
        <v>10</v>
      </c>
      <c r="F7614" s="2">
        <v>41244.435706749333</v>
      </c>
      <c r="G7614" s="1">
        <v>0</v>
      </c>
      <c r="H7614" s="32">
        <f>IFERROR(HOUR(Table1[[#This Row],[Cancel Date/time]])+MINUTE(Table1[[#This Row],[Cancel Date/time]])/60,"not cancelled")</f>
        <v>10.45</v>
      </c>
      <c r="I7614" s="47">
        <f>IFERROR(ROUND(Table1[[#This Row],[cancellation time decimal]],0),"not cancelled")</f>
        <v>10</v>
      </c>
      <c r="J7614" s="10">
        <f>IFERROR(MOD(Table1[[#This Row],[cancellation hour rounded]],24),"not cancelled")</f>
        <v>10</v>
      </c>
      <c r="K7614" s="32">
        <f>1/Table1[[#This Row],[Duration (Time between doses '[in hours'])]]</f>
        <v>0.1</v>
      </c>
      <c r="L7614" s="33">
        <f>Table1[[#This Row],[number doses per hour]]*INDEX(Table2[price per dose],Table1[[#This Row],[Drug ID]])</f>
        <v>0.84959999999999969</v>
      </c>
      <c r="M7614" s="11" t="b">
        <f>AND(Table1[[#This Row],[hour of cancellation 0 to 23]]&gt;=0,Table1[[#This Row],[hour of cancellation 0 to 23]]&lt;=23)</f>
        <v>1</v>
      </c>
    </row>
    <row r="7615" spans="1:13" x14ac:dyDescent="0.3">
      <c r="A7615" s="1">
        <v>7614</v>
      </c>
      <c r="B7615" s="1">
        <v>1</v>
      </c>
      <c r="C7615" s="2">
        <v>41243.586185824337</v>
      </c>
      <c r="D7615" s="2">
        <v>41303.586111111115</v>
      </c>
      <c r="E7615" s="1">
        <v>8</v>
      </c>
      <c r="F7615" s="2">
        <v>41244.443186311182</v>
      </c>
      <c r="G7615" s="1">
        <v>0</v>
      </c>
      <c r="H7615" s="32">
        <f>IFERROR(HOUR(Table1[[#This Row],[Cancel Date/time]])+MINUTE(Table1[[#This Row],[Cancel Date/time]])/60,"not cancelled")</f>
        <v>10.633333333333333</v>
      </c>
      <c r="I7615" s="47">
        <f>IFERROR(ROUND(Table1[[#This Row],[cancellation time decimal]],0),"not cancelled")</f>
        <v>11</v>
      </c>
      <c r="J7615" s="10">
        <f>IFERROR(MOD(Table1[[#This Row],[cancellation hour rounded]],24),"not cancelled")</f>
        <v>11</v>
      </c>
      <c r="K7615" s="32">
        <f>1/Table1[[#This Row],[Duration (Time between doses '[in hours'])]]</f>
        <v>0.125</v>
      </c>
      <c r="L7615" s="33">
        <f>Table1[[#This Row],[number doses per hour]]*INDEX(Table2[price per dose],Table1[[#This Row],[Drug ID]])</f>
        <v>0.84929166666666667</v>
      </c>
      <c r="M7615" s="11" t="b">
        <f>AND(Table1[[#This Row],[hour of cancellation 0 to 23]]&gt;=0,Table1[[#This Row],[hour of cancellation 0 to 23]]&lt;=23)</f>
        <v>1</v>
      </c>
    </row>
    <row r="7616" spans="1:13" x14ac:dyDescent="0.3">
      <c r="A7616" s="1">
        <v>7615</v>
      </c>
      <c r="B7616" s="1">
        <v>6</v>
      </c>
      <c r="C7616" s="2">
        <v>41243.660217213153</v>
      </c>
      <c r="D7616" s="2">
        <v>41303.659722222219</v>
      </c>
      <c r="E7616" s="1">
        <v>24</v>
      </c>
      <c r="F7616" s="2">
        <v>41254.507884278588</v>
      </c>
      <c r="G7616" s="1">
        <v>0</v>
      </c>
      <c r="H7616" s="32">
        <f>IFERROR(HOUR(Table1[[#This Row],[Cancel Date/time]])+MINUTE(Table1[[#This Row],[Cancel Date/time]])/60,"not cancelled")</f>
        <v>12.183333333333334</v>
      </c>
      <c r="I7616" s="47">
        <f>IFERROR(ROUND(Table1[[#This Row],[cancellation time decimal]],0),"not cancelled")</f>
        <v>12</v>
      </c>
      <c r="J7616" s="10">
        <f>IFERROR(MOD(Table1[[#This Row],[cancellation hour rounded]],24),"not cancelled")</f>
        <v>12</v>
      </c>
      <c r="K7616" s="32">
        <f>1/Table1[[#This Row],[Duration (Time between doses '[in hours'])]]</f>
        <v>4.1666666666666664E-2</v>
      </c>
      <c r="L7616" s="33">
        <f>Table1[[#This Row],[number doses per hour]]*INDEX(Table2[price per dose],Table1[[#This Row],[Drug ID]])</f>
        <v>0.35218749999999999</v>
      </c>
      <c r="M7616" s="11" t="b">
        <f>AND(Table1[[#This Row],[hour of cancellation 0 to 23]]&gt;=0,Table1[[#This Row],[hour of cancellation 0 to 23]]&lt;=23)</f>
        <v>1</v>
      </c>
    </row>
    <row r="7617" spans="1:13" x14ac:dyDescent="0.3">
      <c r="A7617" s="1">
        <v>7616</v>
      </c>
      <c r="B7617" s="1">
        <v>5</v>
      </c>
      <c r="C7617" s="2">
        <v>41243.724553958535</v>
      </c>
      <c r="D7617" s="2">
        <v>41303.724305555559</v>
      </c>
      <c r="E7617" s="1">
        <v>24</v>
      </c>
      <c r="F7617" s="2">
        <v>41246.723175842446</v>
      </c>
      <c r="G7617" s="1">
        <v>0</v>
      </c>
      <c r="H7617" s="32">
        <f>IFERROR(HOUR(Table1[[#This Row],[Cancel Date/time]])+MINUTE(Table1[[#This Row],[Cancel Date/time]])/60,"not cancelled")</f>
        <v>17.350000000000001</v>
      </c>
      <c r="I7617" s="47">
        <f>IFERROR(ROUND(Table1[[#This Row],[cancellation time decimal]],0),"not cancelled")</f>
        <v>17</v>
      </c>
      <c r="J7617" s="10">
        <f>IFERROR(MOD(Table1[[#This Row],[cancellation hour rounded]],24),"not cancelled")</f>
        <v>17</v>
      </c>
      <c r="K7617" s="32">
        <f>1/Table1[[#This Row],[Duration (Time between doses '[in hours'])]]</f>
        <v>4.1666666666666664E-2</v>
      </c>
      <c r="L7617" s="33">
        <f>Table1[[#This Row],[number doses per hour]]*INDEX(Table2[price per dose],Table1[[#This Row],[Drug ID]])</f>
        <v>0.2815833333333333</v>
      </c>
      <c r="M7617" s="11" t="b">
        <f>AND(Table1[[#This Row],[hour of cancellation 0 to 23]]&gt;=0,Table1[[#This Row],[hour of cancellation 0 to 23]]&lt;=23)</f>
        <v>1</v>
      </c>
    </row>
    <row r="7618" spans="1:13" x14ac:dyDescent="0.3">
      <c r="A7618" s="1">
        <v>7617</v>
      </c>
      <c r="B7618" s="1">
        <v>2</v>
      </c>
      <c r="C7618" s="2">
        <v>41243.721815489604</v>
      </c>
      <c r="D7618" s="2">
        <v>41303.72152777778</v>
      </c>
      <c r="E7618" s="1">
        <v>10</v>
      </c>
      <c r="F7618" s="2">
        <v>41244.503236623619</v>
      </c>
      <c r="G7618" s="1">
        <v>0</v>
      </c>
      <c r="H7618" s="32">
        <f>IFERROR(HOUR(Table1[[#This Row],[Cancel Date/time]])+MINUTE(Table1[[#This Row],[Cancel Date/time]])/60,"not cancelled")</f>
        <v>12.066666666666666</v>
      </c>
      <c r="I7618" s="47">
        <f>IFERROR(ROUND(Table1[[#This Row],[cancellation time decimal]],0),"not cancelled")</f>
        <v>12</v>
      </c>
      <c r="J7618" s="10">
        <f>IFERROR(MOD(Table1[[#This Row],[cancellation hour rounded]],24),"not cancelled")</f>
        <v>12</v>
      </c>
      <c r="K7618" s="32">
        <f>1/Table1[[#This Row],[Duration (Time between doses '[in hours'])]]</f>
        <v>0.1</v>
      </c>
      <c r="L7618" s="33">
        <f>Table1[[#This Row],[number doses per hour]]*INDEX(Table2[price per dose],Table1[[#This Row],[Drug ID]])</f>
        <v>0.84959999999999969</v>
      </c>
      <c r="M7618" s="11" t="b">
        <f>AND(Table1[[#This Row],[hour of cancellation 0 to 23]]&gt;=0,Table1[[#This Row],[hour of cancellation 0 to 23]]&lt;=23)</f>
        <v>1</v>
      </c>
    </row>
    <row r="7619" spans="1:13" x14ac:dyDescent="0.3">
      <c r="A7619" s="1">
        <v>7618</v>
      </c>
      <c r="B7619" s="1">
        <v>1</v>
      </c>
      <c r="C7619" s="2">
        <v>41243.746363711405</v>
      </c>
      <c r="D7619" s="2">
        <v>41303.745833333334</v>
      </c>
      <c r="E7619" s="1">
        <v>8</v>
      </c>
      <c r="F7619" s="2">
        <v>41244.420635324488</v>
      </c>
      <c r="G7619" s="1">
        <v>0</v>
      </c>
      <c r="H7619" s="32">
        <f>IFERROR(HOUR(Table1[[#This Row],[Cancel Date/time]])+MINUTE(Table1[[#This Row],[Cancel Date/time]])/60,"not cancelled")</f>
        <v>10.083333333333334</v>
      </c>
      <c r="I7619" s="47">
        <f>IFERROR(ROUND(Table1[[#This Row],[cancellation time decimal]],0),"not cancelled")</f>
        <v>10</v>
      </c>
      <c r="J7619" s="10">
        <f>IFERROR(MOD(Table1[[#This Row],[cancellation hour rounded]],24),"not cancelled")</f>
        <v>10</v>
      </c>
      <c r="K7619" s="32">
        <f>1/Table1[[#This Row],[Duration (Time between doses '[in hours'])]]</f>
        <v>0.125</v>
      </c>
      <c r="L7619" s="33">
        <f>Table1[[#This Row],[number doses per hour]]*INDEX(Table2[price per dose],Table1[[#This Row],[Drug ID]])</f>
        <v>0.84929166666666667</v>
      </c>
      <c r="M7619" s="11" t="b">
        <f>AND(Table1[[#This Row],[hour of cancellation 0 to 23]]&gt;=0,Table1[[#This Row],[hour of cancellation 0 to 23]]&lt;=23)</f>
        <v>1</v>
      </c>
    </row>
    <row r="7620" spans="1:13" hidden="1" x14ac:dyDescent="0.3">
      <c r="A7620" s="1">
        <v>7619</v>
      </c>
      <c r="B7620" s="1">
        <v>1</v>
      </c>
      <c r="C7620" s="2">
        <v>41243.725082208897</v>
      </c>
      <c r="D7620" s="2">
        <v>41245.766648416189</v>
      </c>
      <c r="E7620" s="1">
        <v>8</v>
      </c>
      <c r="F7620" s="2" t="s">
        <v>5</v>
      </c>
      <c r="G7620" s="1">
        <v>0</v>
      </c>
      <c r="H7620" s="32" t="str">
        <f>IFERROR(HOUR(Table1[[#This Row],[Cancel Date/time]])+MINUTE(Table1[[#This Row],[Cancel Date/time]])/60,"not cancelled")</f>
        <v>not cancelled</v>
      </c>
      <c r="I7620" s="47" t="str">
        <f>IFERROR(ROUND(Table1[[#This Row],[cancellation time decimal]],0),"not cancelled")</f>
        <v>not cancelled</v>
      </c>
      <c r="J7620" s="10" t="str">
        <f>IFERROR(MOD(Table1[[#This Row],[cancellation hour rounded]],24),"not cancelled")</f>
        <v>not cancelled</v>
      </c>
      <c r="K7620" s="32">
        <f>1/Table1[[#This Row],[Duration (Time between doses '[in hours'])]]</f>
        <v>0.125</v>
      </c>
      <c r="L7620" s="33">
        <f>Table1[[#This Row],[number doses per hour]]*INDEX(Table2[price per dose],Table1[[#This Row],[Drug ID]])</f>
        <v>0.84929166666666667</v>
      </c>
      <c r="M7620" s="11" t="b">
        <f>AND(Table1[[#This Row],[hour of cancellation 0 to 23]]&gt;=0,Table1[[#This Row],[hour of cancellation 0 to 23]]&lt;=23)</f>
        <v>0</v>
      </c>
    </row>
    <row r="7621" spans="1:13" x14ac:dyDescent="0.3">
      <c r="A7621" s="1">
        <v>7620</v>
      </c>
      <c r="B7621" s="1">
        <v>3</v>
      </c>
      <c r="C7621" s="2">
        <v>41243.738953814711</v>
      </c>
      <c r="D7621" s="2">
        <v>41303.738888888889</v>
      </c>
      <c r="E7621" s="1">
        <v>24</v>
      </c>
      <c r="F7621" s="2">
        <v>41246.378265906351</v>
      </c>
      <c r="G7621" s="1">
        <v>0</v>
      </c>
      <c r="H7621" s="32">
        <f>IFERROR(HOUR(Table1[[#This Row],[Cancel Date/time]])+MINUTE(Table1[[#This Row],[Cancel Date/time]])/60,"not cancelled")</f>
        <v>9.0666666666666664</v>
      </c>
      <c r="I7621" s="47">
        <f>IFERROR(ROUND(Table1[[#This Row],[cancellation time decimal]],0),"not cancelled")</f>
        <v>9</v>
      </c>
      <c r="J7621" s="10">
        <f>IFERROR(MOD(Table1[[#This Row],[cancellation hour rounded]],24),"not cancelled")</f>
        <v>9</v>
      </c>
      <c r="K7621" s="32">
        <f>1/Table1[[#This Row],[Duration (Time between doses '[in hours'])]]</f>
        <v>4.1666666666666664E-2</v>
      </c>
      <c r="L7621" s="33">
        <f>Table1[[#This Row],[number doses per hour]]*INDEX(Table2[price per dose],Table1[[#This Row],[Drug ID]])</f>
        <v>0.18133000000000002</v>
      </c>
      <c r="M7621" s="11" t="b">
        <f>AND(Table1[[#This Row],[hour of cancellation 0 to 23]]&gt;=0,Table1[[#This Row],[hour of cancellation 0 to 23]]&lt;=23)</f>
        <v>1</v>
      </c>
    </row>
    <row r="7622" spans="1:13" x14ac:dyDescent="0.3">
      <c r="A7622" s="1">
        <v>7621</v>
      </c>
      <c r="B7622" s="1">
        <v>3</v>
      </c>
      <c r="C7622" s="2">
        <v>41243.74775007891</v>
      </c>
      <c r="D7622" s="2">
        <v>41303.747222222228</v>
      </c>
      <c r="E7622" s="1">
        <v>24</v>
      </c>
      <c r="F7622" s="2">
        <v>41246.375280563079</v>
      </c>
      <c r="G7622" s="1">
        <v>0</v>
      </c>
      <c r="H7622" s="32">
        <f>IFERROR(HOUR(Table1[[#This Row],[Cancel Date/time]])+MINUTE(Table1[[#This Row],[Cancel Date/time]])/60,"not cancelled")</f>
        <v>9</v>
      </c>
      <c r="I7622" s="47">
        <f>IFERROR(ROUND(Table1[[#This Row],[cancellation time decimal]],0),"not cancelled")</f>
        <v>9</v>
      </c>
      <c r="J7622" s="10">
        <f>IFERROR(MOD(Table1[[#This Row],[cancellation hour rounded]],24),"not cancelled")</f>
        <v>9</v>
      </c>
      <c r="K7622" s="32">
        <f>1/Table1[[#This Row],[Duration (Time between doses '[in hours'])]]</f>
        <v>4.1666666666666664E-2</v>
      </c>
      <c r="L7622" s="33">
        <f>Table1[[#This Row],[number doses per hour]]*INDEX(Table2[price per dose],Table1[[#This Row],[Drug ID]])</f>
        <v>0.18133000000000002</v>
      </c>
      <c r="M7622" s="11" t="b">
        <f>AND(Table1[[#This Row],[hour of cancellation 0 to 23]]&gt;=0,Table1[[#This Row],[hour of cancellation 0 to 23]]&lt;=23)</f>
        <v>1</v>
      </c>
    </row>
    <row r="7623" spans="1:13" x14ac:dyDescent="0.3">
      <c r="A7623" s="1">
        <v>7622</v>
      </c>
      <c r="B7623" s="1">
        <v>8</v>
      </c>
      <c r="C7623" s="2">
        <v>41243.761439488248</v>
      </c>
      <c r="D7623" s="2">
        <v>41303.761111111111</v>
      </c>
      <c r="E7623" s="1">
        <v>3</v>
      </c>
      <c r="F7623" s="2">
        <v>41248.743555405643</v>
      </c>
      <c r="G7623" s="1">
        <v>0</v>
      </c>
      <c r="H7623" s="32">
        <f>IFERROR(HOUR(Table1[[#This Row],[Cancel Date/time]])+MINUTE(Table1[[#This Row],[Cancel Date/time]])/60,"not cancelled")</f>
        <v>17.833333333333332</v>
      </c>
      <c r="I7623" s="47">
        <f>IFERROR(ROUND(Table1[[#This Row],[cancellation time decimal]],0),"not cancelled")</f>
        <v>18</v>
      </c>
      <c r="J7623" s="10">
        <f>IFERROR(MOD(Table1[[#This Row],[cancellation hour rounded]],24),"not cancelled")</f>
        <v>18</v>
      </c>
      <c r="K7623" s="32">
        <f>1/Table1[[#This Row],[Duration (Time between doses '[in hours'])]]</f>
        <v>0.33333333333333331</v>
      </c>
      <c r="L7623" s="33">
        <f>Table1[[#This Row],[number doses per hour]]*INDEX(Table2[price per dose],Table1[[#This Row],[Drug ID]])</f>
        <v>0.29998222222222221</v>
      </c>
      <c r="M7623" s="11" t="b">
        <f>AND(Table1[[#This Row],[hour of cancellation 0 to 23]]&gt;=0,Table1[[#This Row],[hour of cancellation 0 to 23]]&lt;=23)</f>
        <v>1</v>
      </c>
    </row>
    <row r="7624" spans="1:13" x14ac:dyDescent="0.3">
      <c r="A7624" s="1">
        <v>7623</v>
      </c>
      <c r="B7624" s="1">
        <v>1</v>
      </c>
      <c r="C7624" s="2">
        <v>41243.794275276377</v>
      </c>
      <c r="D7624" s="2">
        <v>41303.793749999997</v>
      </c>
      <c r="E7624" s="1">
        <v>8</v>
      </c>
      <c r="F7624" s="2">
        <v>41245.018045962868</v>
      </c>
      <c r="G7624" s="1">
        <v>0</v>
      </c>
      <c r="H7624" s="32">
        <f>IFERROR(HOUR(Table1[[#This Row],[Cancel Date/time]])+MINUTE(Table1[[#This Row],[Cancel Date/time]])/60,"not cancelled")</f>
        <v>0.41666666666666669</v>
      </c>
      <c r="I7624" s="47">
        <f>IFERROR(ROUND(Table1[[#This Row],[cancellation time decimal]],0),"not cancelled")</f>
        <v>0</v>
      </c>
      <c r="J7624" s="10">
        <f>IFERROR(MOD(Table1[[#This Row],[cancellation hour rounded]],24),"not cancelled")</f>
        <v>0</v>
      </c>
      <c r="K7624" s="32">
        <f>1/Table1[[#This Row],[Duration (Time between doses '[in hours'])]]</f>
        <v>0.125</v>
      </c>
      <c r="L7624" s="33">
        <f>Table1[[#This Row],[number doses per hour]]*INDEX(Table2[price per dose],Table1[[#This Row],[Drug ID]])</f>
        <v>0.84929166666666667</v>
      </c>
      <c r="M7624" s="11" t="b">
        <f>AND(Table1[[#This Row],[hour of cancellation 0 to 23]]&gt;=0,Table1[[#This Row],[hour of cancellation 0 to 23]]&lt;=23)</f>
        <v>1</v>
      </c>
    </row>
    <row r="7625" spans="1:13" x14ac:dyDescent="0.3">
      <c r="A7625" s="1">
        <v>7624</v>
      </c>
      <c r="B7625" s="1">
        <v>1</v>
      </c>
      <c r="C7625" s="2">
        <v>41243.825352736712</v>
      </c>
      <c r="D7625" s="2">
        <v>41303.824999999997</v>
      </c>
      <c r="E7625" s="1">
        <v>12</v>
      </c>
      <c r="F7625" s="2">
        <v>41244.412082668598</v>
      </c>
      <c r="G7625" s="1">
        <v>0</v>
      </c>
      <c r="H7625" s="32">
        <f>IFERROR(HOUR(Table1[[#This Row],[Cancel Date/time]])+MINUTE(Table1[[#This Row],[Cancel Date/time]])/60,"not cancelled")</f>
        <v>9.8833333333333329</v>
      </c>
      <c r="I7625" s="47">
        <f>IFERROR(ROUND(Table1[[#This Row],[cancellation time decimal]],0),"not cancelled")</f>
        <v>10</v>
      </c>
      <c r="J7625" s="10">
        <f>IFERROR(MOD(Table1[[#This Row],[cancellation hour rounded]],24),"not cancelled")</f>
        <v>10</v>
      </c>
      <c r="K7625" s="32">
        <f>1/Table1[[#This Row],[Duration (Time between doses '[in hours'])]]</f>
        <v>8.3333333333333329E-2</v>
      </c>
      <c r="L7625" s="33">
        <f>Table1[[#This Row],[number doses per hour]]*INDEX(Table2[price per dose],Table1[[#This Row],[Drug ID]])</f>
        <v>0.56619444444444444</v>
      </c>
      <c r="M7625" s="11" t="b">
        <f>AND(Table1[[#This Row],[hour of cancellation 0 to 23]]&gt;=0,Table1[[#This Row],[hour of cancellation 0 to 23]]&lt;=23)</f>
        <v>1</v>
      </c>
    </row>
    <row r="7626" spans="1:13" x14ac:dyDescent="0.3">
      <c r="A7626" s="1">
        <v>7625</v>
      </c>
      <c r="B7626" s="1">
        <v>2</v>
      </c>
      <c r="C7626" s="2">
        <v>41243.823302149984</v>
      </c>
      <c r="D7626" s="2">
        <v>41303.822916666664</v>
      </c>
      <c r="E7626" s="1">
        <v>10</v>
      </c>
      <c r="F7626" s="2">
        <v>41246.418376377711</v>
      </c>
      <c r="G7626" s="1">
        <v>0</v>
      </c>
      <c r="H7626" s="32">
        <f>IFERROR(HOUR(Table1[[#This Row],[Cancel Date/time]])+MINUTE(Table1[[#This Row],[Cancel Date/time]])/60,"not cancelled")</f>
        <v>10.033333333333333</v>
      </c>
      <c r="I7626" s="47">
        <f>IFERROR(ROUND(Table1[[#This Row],[cancellation time decimal]],0),"not cancelled")</f>
        <v>10</v>
      </c>
      <c r="J7626" s="10">
        <f>IFERROR(MOD(Table1[[#This Row],[cancellation hour rounded]],24),"not cancelled")</f>
        <v>10</v>
      </c>
      <c r="K7626" s="32">
        <f>1/Table1[[#This Row],[Duration (Time between doses '[in hours'])]]</f>
        <v>0.1</v>
      </c>
      <c r="L7626" s="33">
        <f>Table1[[#This Row],[number doses per hour]]*INDEX(Table2[price per dose],Table1[[#This Row],[Drug ID]])</f>
        <v>0.84959999999999969</v>
      </c>
      <c r="M7626" s="11" t="b">
        <f>AND(Table1[[#This Row],[hour of cancellation 0 to 23]]&gt;=0,Table1[[#This Row],[hour of cancellation 0 to 23]]&lt;=23)</f>
        <v>1</v>
      </c>
    </row>
    <row r="7627" spans="1:13" x14ac:dyDescent="0.3">
      <c r="A7627" s="1">
        <v>7626</v>
      </c>
      <c r="B7627" s="1">
        <v>1</v>
      </c>
      <c r="C7627" s="2">
        <v>41243.835796951564</v>
      </c>
      <c r="D7627" s="2">
        <v>41303.835416666669</v>
      </c>
      <c r="E7627" s="1">
        <v>12</v>
      </c>
      <c r="F7627" s="2">
        <v>41245.337153866632</v>
      </c>
      <c r="G7627" s="1">
        <v>0</v>
      </c>
      <c r="H7627" s="32">
        <f>IFERROR(HOUR(Table1[[#This Row],[Cancel Date/time]])+MINUTE(Table1[[#This Row],[Cancel Date/time]])/60,"not cancelled")</f>
        <v>8.0833333333333339</v>
      </c>
      <c r="I7627" s="47">
        <f>IFERROR(ROUND(Table1[[#This Row],[cancellation time decimal]],0),"not cancelled")</f>
        <v>8</v>
      </c>
      <c r="J7627" s="10">
        <f>IFERROR(MOD(Table1[[#This Row],[cancellation hour rounded]],24),"not cancelled")</f>
        <v>8</v>
      </c>
      <c r="K7627" s="32">
        <f>1/Table1[[#This Row],[Duration (Time between doses '[in hours'])]]</f>
        <v>8.3333333333333329E-2</v>
      </c>
      <c r="L7627" s="33">
        <f>Table1[[#This Row],[number doses per hour]]*INDEX(Table2[price per dose],Table1[[#This Row],[Drug ID]])</f>
        <v>0.56619444444444444</v>
      </c>
      <c r="M7627" s="11" t="b">
        <f>AND(Table1[[#This Row],[hour of cancellation 0 to 23]]&gt;=0,Table1[[#This Row],[hour of cancellation 0 to 23]]&lt;=23)</f>
        <v>1</v>
      </c>
    </row>
    <row r="7628" spans="1:13" x14ac:dyDescent="0.3">
      <c r="A7628" s="1">
        <v>7627</v>
      </c>
      <c r="B7628" s="1">
        <v>2</v>
      </c>
      <c r="C7628" s="2">
        <v>41243.897288553482</v>
      </c>
      <c r="D7628" s="2">
        <v>41303.897222222222</v>
      </c>
      <c r="E7628" s="1">
        <v>10</v>
      </c>
      <c r="F7628" s="2">
        <v>41244.597714003561</v>
      </c>
      <c r="G7628" s="1">
        <v>0</v>
      </c>
      <c r="H7628" s="32">
        <f>IFERROR(HOUR(Table1[[#This Row],[Cancel Date/time]])+MINUTE(Table1[[#This Row],[Cancel Date/time]])/60,"not cancelled")</f>
        <v>14.333333333333334</v>
      </c>
      <c r="I7628" s="47">
        <f>IFERROR(ROUND(Table1[[#This Row],[cancellation time decimal]],0),"not cancelled")</f>
        <v>14</v>
      </c>
      <c r="J7628" s="10">
        <f>IFERROR(MOD(Table1[[#This Row],[cancellation hour rounded]],24),"not cancelled")</f>
        <v>14</v>
      </c>
      <c r="K7628" s="32">
        <f>1/Table1[[#This Row],[Duration (Time between doses '[in hours'])]]</f>
        <v>0.1</v>
      </c>
      <c r="L7628" s="33">
        <f>Table1[[#This Row],[number doses per hour]]*INDEX(Table2[price per dose],Table1[[#This Row],[Drug ID]])</f>
        <v>0.84959999999999969</v>
      </c>
      <c r="M7628" s="11" t="b">
        <f>AND(Table1[[#This Row],[hour of cancellation 0 to 23]]&gt;=0,Table1[[#This Row],[hour of cancellation 0 to 23]]&lt;=23)</f>
        <v>1</v>
      </c>
    </row>
    <row r="7629" spans="1:13" x14ac:dyDescent="0.3">
      <c r="A7629" s="1">
        <v>7628</v>
      </c>
      <c r="B7629" s="1">
        <v>3</v>
      </c>
      <c r="C7629" s="2">
        <v>41243.883368749368</v>
      </c>
      <c r="D7629" s="2">
        <v>41303.883333333331</v>
      </c>
      <c r="E7629" s="1">
        <v>24</v>
      </c>
      <c r="F7629" s="2">
        <v>41245.5951897181</v>
      </c>
      <c r="G7629" s="1">
        <v>0</v>
      </c>
      <c r="H7629" s="32">
        <f>IFERROR(HOUR(Table1[[#This Row],[Cancel Date/time]])+MINUTE(Table1[[#This Row],[Cancel Date/time]])/60,"not cancelled")</f>
        <v>14.283333333333333</v>
      </c>
      <c r="I7629" s="47">
        <f>IFERROR(ROUND(Table1[[#This Row],[cancellation time decimal]],0),"not cancelled")</f>
        <v>14</v>
      </c>
      <c r="J7629" s="10">
        <f>IFERROR(MOD(Table1[[#This Row],[cancellation hour rounded]],24),"not cancelled")</f>
        <v>14</v>
      </c>
      <c r="K7629" s="32">
        <f>1/Table1[[#This Row],[Duration (Time between doses '[in hours'])]]</f>
        <v>4.1666666666666664E-2</v>
      </c>
      <c r="L7629" s="33">
        <f>Table1[[#This Row],[number doses per hour]]*INDEX(Table2[price per dose],Table1[[#This Row],[Drug ID]])</f>
        <v>0.18133000000000002</v>
      </c>
      <c r="M7629" s="11" t="b">
        <f>AND(Table1[[#This Row],[hour of cancellation 0 to 23]]&gt;=0,Table1[[#This Row],[hour of cancellation 0 to 23]]&lt;=23)</f>
        <v>1</v>
      </c>
    </row>
    <row r="7630" spans="1:13" x14ac:dyDescent="0.3">
      <c r="A7630" s="1">
        <v>7629</v>
      </c>
      <c r="B7630" s="1">
        <v>6</v>
      </c>
      <c r="C7630" s="2">
        <v>41243.963694517006</v>
      </c>
      <c r="D7630" s="2">
        <v>41303.963194444448</v>
      </c>
      <c r="E7630" s="1">
        <v>24</v>
      </c>
      <c r="F7630" s="2">
        <v>41255.929691592399</v>
      </c>
      <c r="G7630" s="1">
        <v>0</v>
      </c>
      <c r="H7630" s="32">
        <f>IFERROR(HOUR(Table1[[#This Row],[Cancel Date/time]])+MINUTE(Table1[[#This Row],[Cancel Date/time]])/60,"not cancelled")</f>
        <v>22.3</v>
      </c>
      <c r="I7630" s="47">
        <f>IFERROR(ROUND(Table1[[#This Row],[cancellation time decimal]],0),"not cancelled")</f>
        <v>22</v>
      </c>
      <c r="J7630" s="10">
        <f>IFERROR(MOD(Table1[[#This Row],[cancellation hour rounded]],24),"not cancelled")</f>
        <v>22</v>
      </c>
      <c r="K7630" s="32">
        <f>1/Table1[[#This Row],[Duration (Time between doses '[in hours'])]]</f>
        <v>4.1666666666666664E-2</v>
      </c>
      <c r="L7630" s="33">
        <f>Table1[[#This Row],[number doses per hour]]*INDEX(Table2[price per dose],Table1[[#This Row],[Drug ID]])</f>
        <v>0.35218749999999999</v>
      </c>
      <c r="M7630" s="11" t="b">
        <f>AND(Table1[[#This Row],[hour of cancellation 0 to 23]]&gt;=0,Table1[[#This Row],[hour of cancellation 0 to 23]]&lt;=23)</f>
        <v>1</v>
      </c>
    </row>
    <row r="7631" spans="1:13" x14ac:dyDescent="0.3">
      <c r="A7631" s="1">
        <v>7630</v>
      </c>
      <c r="B7631" s="1">
        <v>1</v>
      </c>
      <c r="C7631" s="2">
        <v>41244.233836211934</v>
      </c>
      <c r="D7631" s="2">
        <v>41304.233333333337</v>
      </c>
      <c r="E7631" s="1">
        <v>8</v>
      </c>
      <c r="F7631" s="2">
        <v>41245.418773073201</v>
      </c>
      <c r="G7631" s="1">
        <v>0</v>
      </c>
      <c r="H7631" s="32">
        <f>IFERROR(HOUR(Table1[[#This Row],[Cancel Date/time]])+MINUTE(Table1[[#This Row],[Cancel Date/time]])/60,"not cancelled")</f>
        <v>10.050000000000001</v>
      </c>
      <c r="I7631" s="47">
        <f>IFERROR(ROUND(Table1[[#This Row],[cancellation time decimal]],0),"not cancelled")</f>
        <v>10</v>
      </c>
      <c r="J7631" s="10">
        <f>IFERROR(MOD(Table1[[#This Row],[cancellation hour rounded]],24),"not cancelled")</f>
        <v>10</v>
      </c>
      <c r="K7631" s="32">
        <f>1/Table1[[#This Row],[Duration (Time between doses '[in hours'])]]</f>
        <v>0.125</v>
      </c>
      <c r="L7631" s="33">
        <f>Table1[[#This Row],[number doses per hour]]*INDEX(Table2[price per dose],Table1[[#This Row],[Drug ID]])</f>
        <v>0.84929166666666667</v>
      </c>
      <c r="M7631" s="11" t="b">
        <f>AND(Table1[[#This Row],[hour of cancellation 0 to 23]]&gt;=0,Table1[[#This Row],[hour of cancellation 0 to 23]]&lt;=23)</f>
        <v>1</v>
      </c>
    </row>
    <row r="7632" spans="1:13" x14ac:dyDescent="0.3">
      <c r="A7632" s="1">
        <v>7631</v>
      </c>
      <c r="B7632" s="1">
        <v>10</v>
      </c>
      <c r="C7632" s="2">
        <v>41244.342341128679</v>
      </c>
      <c r="D7632" s="2">
        <v>41304.341666666667</v>
      </c>
      <c r="E7632" s="1">
        <v>1</v>
      </c>
      <c r="F7632" s="2">
        <v>41251.495877031652</v>
      </c>
      <c r="G7632" s="1">
        <v>4</v>
      </c>
      <c r="H7632" s="32">
        <f>IFERROR(HOUR(Table1[[#This Row],[Cancel Date/time]])+MINUTE(Table1[[#This Row],[Cancel Date/time]])/60,"not cancelled")</f>
        <v>11.9</v>
      </c>
      <c r="I7632" s="47">
        <f>IFERROR(ROUND(Table1[[#This Row],[cancellation time decimal]],0),"not cancelled")</f>
        <v>12</v>
      </c>
      <c r="J7632" s="10">
        <f>IFERROR(MOD(Table1[[#This Row],[cancellation hour rounded]],24),"not cancelled")</f>
        <v>12</v>
      </c>
      <c r="K7632" s="32">
        <f>1/Table1[[#This Row],[Duration (Time between doses '[in hours'])]]</f>
        <v>1</v>
      </c>
      <c r="L7632" s="33">
        <f>Table1[[#This Row],[number doses per hour]]*INDEX(Table2[price per dose],Table1[[#This Row],[Drug ID]])</f>
        <v>2.5716000000000001</v>
      </c>
      <c r="M7632" s="11" t="b">
        <f>AND(Table1[[#This Row],[hour of cancellation 0 to 23]]&gt;=0,Table1[[#This Row],[hour of cancellation 0 to 23]]&lt;=23)</f>
        <v>1</v>
      </c>
    </row>
    <row r="7633" spans="1:13" x14ac:dyDescent="0.3">
      <c r="A7633" s="1">
        <v>7632</v>
      </c>
      <c r="B7633" s="1">
        <v>6</v>
      </c>
      <c r="C7633" s="2">
        <v>41244.345628461007</v>
      </c>
      <c r="D7633" s="2">
        <v>41304.345138888893</v>
      </c>
      <c r="E7633" s="1">
        <v>24</v>
      </c>
      <c r="F7633" s="2">
        <v>41248.422343986473</v>
      </c>
      <c r="G7633" s="1">
        <v>0</v>
      </c>
      <c r="H7633" s="32">
        <f>IFERROR(HOUR(Table1[[#This Row],[Cancel Date/time]])+MINUTE(Table1[[#This Row],[Cancel Date/time]])/60,"not cancelled")</f>
        <v>10.133333333333333</v>
      </c>
      <c r="I7633" s="47">
        <f>IFERROR(ROUND(Table1[[#This Row],[cancellation time decimal]],0),"not cancelled")</f>
        <v>10</v>
      </c>
      <c r="J7633" s="10">
        <f>IFERROR(MOD(Table1[[#This Row],[cancellation hour rounded]],24),"not cancelled")</f>
        <v>10</v>
      </c>
      <c r="K7633" s="32">
        <f>1/Table1[[#This Row],[Duration (Time between doses '[in hours'])]]</f>
        <v>4.1666666666666664E-2</v>
      </c>
      <c r="L7633" s="33">
        <f>Table1[[#This Row],[number doses per hour]]*INDEX(Table2[price per dose],Table1[[#This Row],[Drug ID]])</f>
        <v>0.35218749999999999</v>
      </c>
      <c r="M7633" s="11" t="b">
        <f>AND(Table1[[#This Row],[hour of cancellation 0 to 23]]&gt;=0,Table1[[#This Row],[hour of cancellation 0 to 23]]&lt;=23)</f>
        <v>1</v>
      </c>
    </row>
    <row r="7634" spans="1:13" x14ac:dyDescent="0.3">
      <c r="A7634" s="1">
        <v>7633</v>
      </c>
      <c r="B7634" s="1">
        <v>5</v>
      </c>
      <c r="C7634" s="2">
        <v>41244.398541103321</v>
      </c>
      <c r="D7634" s="2">
        <v>41248.897916666669</v>
      </c>
      <c r="E7634" s="1">
        <v>24</v>
      </c>
      <c r="F7634" s="2">
        <v>41246.465670135956</v>
      </c>
      <c r="G7634" s="1">
        <v>0</v>
      </c>
      <c r="H7634" s="32">
        <f>IFERROR(HOUR(Table1[[#This Row],[Cancel Date/time]])+MINUTE(Table1[[#This Row],[Cancel Date/time]])/60,"not cancelled")</f>
        <v>11.166666666666666</v>
      </c>
      <c r="I7634" s="47">
        <f>IFERROR(ROUND(Table1[[#This Row],[cancellation time decimal]],0),"not cancelled")</f>
        <v>11</v>
      </c>
      <c r="J7634" s="10">
        <f>IFERROR(MOD(Table1[[#This Row],[cancellation hour rounded]],24),"not cancelled")</f>
        <v>11</v>
      </c>
      <c r="K7634" s="32">
        <f>1/Table1[[#This Row],[Duration (Time between doses '[in hours'])]]</f>
        <v>4.1666666666666664E-2</v>
      </c>
      <c r="L7634" s="33">
        <f>Table1[[#This Row],[number doses per hour]]*INDEX(Table2[price per dose],Table1[[#This Row],[Drug ID]])</f>
        <v>0.2815833333333333</v>
      </c>
      <c r="M7634" s="11" t="b">
        <f>AND(Table1[[#This Row],[hour of cancellation 0 to 23]]&gt;=0,Table1[[#This Row],[hour of cancellation 0 to 23]]&lt;=23)</f>
        <v>1</v>
      </c>
    </row>
    <row r="7635" spans="1:13" x14ac:dyDescent="0.3">
      <c r="A7635" s="1">
        <v>7634</v>
      </c>
      <c r="B7635" s="1">
        <v>8</v>
      </c>
      <c r="C7635" s="2">
        <v>41244.414097426488</v>
      </c>
      <c r="D7635" s="2">
        <v>41304.413888888892</v>
      </c>
      <c r="E7635" s="1">
        <v>3</v>
      </c>
      <c r="F7635" s="2">
        <v>41248.552135707752</v>
      </c>
      <c r="G7635" s="1">
        <v>0</v>
      </c>
      <c r="H7635" s="32">
        <f>IFERROR(HOUR(Table1[[#This Row],[Cancel Date/time]])+MINUTE(Table1[[#This Row],[Cancel Date/time]])/60,"not cancelled")</f>
        <v>13.25</v>
      </c>
      <c r="I7635" s="47">
        <f>IFERROR(ROUND(Table1[[#This Row],[cancellation time decimal]],0),"not cancelled")</f>
        <v>13</v>
      </c>
      <c r="J7635" s="10">
        <f>IFERROR(MOD(Table1[[#This Row],[cancellation hour rounded]],24),"not cancelled")</f>
        <v>13</v>
      </c>
      <c r="K7635" s="32">
        <f>1/Table1[[#This Row],[Duration (Time between doses '[in hours'])]]</f>
        <v>0.33333333333333331</v>
      </c>
      <c r="L7635" s="33">
        <f>Table1[[#This Row],[number doses per hour]]*INDEX(Table2[price per dose],Table1[[#This Row],[Drug ID]])</f>
        <v>0.29998222222222221</v>
      </c>
      <c r="M7635" s="11" t="b">
        <f>AND(Table1[[#This Row],[hour of cancellation 0 to 23]]&gt;=0,Table1[[#This Row],[hour of cancellation 0 to 23]]&lt;=23)</f>
        <v>1</v>
      </c>
    </row>
    <row r="7636" spans="1:13" hidden="1" x14ac:dyDescent="0.3">
      <c r="A7636" s="1">
        <v>7635</v>
      </c>
      <c r="B7636" s="1">
        <v>5</v>
      </c>
      <c r="C7636" s="2">
        <v>41244.378487653441</v>
      </c>
      <c r="D7636" s="2">
        <v>41247.086619907357</v>
      </c>
      <c r="E7636" s="1">
        <v>24</v>
      </c>
      <c r="F7636" s="2" t="s">
        <v>5</v>
      </c>
      <c r="G7636" s="1">
        <v>0</v>
      </c>
      <c r="H7636" s="32" t="str">
        <f>IFERROR(HOUR(Table1[[#This Row],[Cancel Date/time]])+MINUTE(Table1[[#This Row],[Cancel Date/time]])/60,"not cancelled")</f>
        <v>not cancelled</v>
      </c>
      <c r="I7636" s="47" t="str">
        <f>IFERROR(ROUND(Table1[[#This Row],[cancellation time decimal]],0),"not cancelled")</f>
        <v>not cancelled</v>
      </c>
      <c r="J7636" s="10" t="str">
        <f>IFERROR(MOD(Table1[[#This Row],[cancellation hour rounded]],24),"not cancelled")</f>
        <v>not cancelled</v>
      </c>
      <c r="K7636" s="32">
        <f>1/Table1[[#This Row],[Duration (Time between doses '[in hours'])]]</f>
        <v>4.1666666666666664E-2</v>
      </c>
      <c r="L7636" s="33">
        <f>Table1[[#This Row],[number doses per hour]]*INDEX(Table2[price per dose],Table1[[#This Row],[Drug ID]])</f>
        <v>0.2815833333333333</v>
      </c>
      <c r="M7636" s="11" t="b">
        <f>AND(Table1[[#This Row],[hour of cancellation 0 to 23]]&gt;=0,Table1[[#This Row],[hour of cancellation 0 to 23]]&lt;=23)</f>
        <v>0</v>
      </c>
    </row>
    <row r="7637" spans="1:13" x14ac:dyDescent="0.3">
      <c r="A7637" s="1">
        <v>7636</v>
      </c>
      <c r="B7637" s="1">
        <v>1</v>
      </c>
      <c r="C7637" s="2">
        <v>41244.403116373775</v>
      </c>
      <c r="D7637" s="2">
        <v>41304.402777777781</v>
      </c>
      <c r="E7637" s="1">
        <v>8</v>
      </c>
      <c r="F7637" s="2">
        <v>41245.100704072043</v>
      </c>
      <c r="G7637" s="1">
        <v>0</v>
      </c>
      <c r="H7637" s="32">
        <f>IFERROR(HOUR(Table1[[#This Row],[Cancel Date/time]])+MINUTE(Table1[[#This Row],[Cancel Date/time]])/60,"not cancelled")</f>
        <v>2.4166666666666665</v>
      </c>
      <c r="I7637" s="47">
        <f>IFERROR(ROUND(Table1[[#This Row],[cancellation time decimal]],0),"not cancelled")</f>
        <v>2</v>
      </c>
      <c r="J7637" s="10">
        <f>IFERROR(MOD(Table1[[#This Row],[cancellation hour rounded]],24),"not cancelled")</f>
        <v>2</v>
      </c>
      <c r="K7637" s="32">
        <f>1/Table1[[#This Row],[Duration (Time between doses '[in hours'])]]</f>
        <v>0.125</v>
      </c>
      <c r="L7637" s="33">
        <f>Table1[[#This Row],[number doses per hour]]*INDEX(Table2[price per dose],Table1[[#This Row],[Drug ID]])</f>
        <v>0.84929166666666667</v>
      </c>
      <c r="M7637" s="11" t="b">
        <f>AND(Table1[[#This Row],[hour of cancellation 0 to 23]]&gt;=0,Table1[[#This Row],[hour of cancellation 0 to 23]]&lt;=23)</f>
        <v>1</v>
      </c>
    </row>
    <row r="7638" spans="1:13" x14ac:dyDescent="0.3">
      <c r="A7638" s="1">
        <v>7637</v>
      </c>
      <c r="B7638" s="1">
        <v>9</v>
      </c>
      <c r="C7638" s="2">
        <v>41244.385847620164</v>
      </c>
      <c r="D7638" s="2">
        <v>41304.385416666664</v>
      </c>
      <c r="E7638" s="1">
        <v>5</v>
      </c>
      <c r="F7638" s="2">
        <v>41247.574785753328</v>
      </c>
      <c r="G7638" s="1">
        <v>0</v>
      </c>
      <c r="H7638" s="32">
        <f>IFERROR(HOUR(Table1[[#This Row],[Cancel Date/time]])+MINUTE(Table1[[#This Row],[Cancel Date/time]])/60,"not cancelled")</f>
        <v>13.783333333333333</v>
      </c>
      <c r="I7638" s="47">
        <f>IFERROR(ROUND(Table1[[#This Row],[cancellation time decimal]],0),"not cancelled")</f>
        <v>14</v>
      </c>
      <c r="J7638" s="10">
        <f>IFERROR(MOD(Table1[[#This Row],[cancellation hour rounded]],24),"not cancelled")</f>
        <v>14</v>
      </c>
      <c r="K7638" s="32">
        <f>1/Table1[[#This Row],[Duration (Time between doses '[in hours'])]]</f>
        <v>0.2</v>
      </c>
      <c r="L7638" s="33">
        <f>Table1[[#This Row],[number doses per hour]]*INDEX(Table2[price per dose],Table1[[#This Row],[Drug ID]])</f>
        <v>5.6740000000000004</v>
      </c>
      <c r="M7638" s="11" t="b">
        <f>AND(Table1[[#This Row],[hour of cancellation 0 to 23]]&gt;=0,Table1[[#This Row],[hour of cancellation 0 to 23]]&lt;=23)</f>
        <v>1</v>
      </c>
    </row>
    <row r="7639" spans="1:13" x14ac:dyDescent="0.3">
      <c r="A7639" s="1">
        <v>7638</v>
      </c>
      <c r="B7639" s="1">
        <v>4</v>
      </c>
      <c r="C7639" s="2">
        <v>41244.444461667757</v>
      </c>
      <c r="D7639" s="2">
        <v>41304.444444444445</v>
      </c>
      <c r="E7639" s="1">
        <v>12</v>
      </c>
      <c r="F7639" s="2">
        <v>41247.432091430994</v>
      </c>
      <c r="G7639" s="1">
        <v>0</v>
      </c>
      <c r="H7639" s="32">
        <f>IFERROR(HOUR(Table1[[#This Row],[Cancel Date/time]])+MINUTE(Table1[[#This Row],[Cancel Date/time]])/60,"not cancelled")</f>
        <v>10.366666666666667</v>
      </c>
      <c r="I7639" s="47">
        <f>IFERROR(ROUND(Table1[[#This Row],[cancellation time decimal]],0),"not cancelled")</f>
        <v>10</v>
      </c>
      <c r="J7639" s="10">
        <f>IFERROR(MOD(Table1[[#This Row],[cancellation hour rounded]],24),"not cancelled")</f>
        <v>10</v>
      </c>
      <c r="K7639" s="32">
        <f>1/Table1[[#This Row],[Duration (Time between doses '[in hours'])]]</f>
        <v>8.3333333333333329E-2</v>
      </c>
      <c r="L7639" s="33">
        <f>Table1[[#This Row],[number doses per hour]]*INDEX(Table2[price per dose],Table1[[#This Row],[Drug ID]])</f>
        <v>1.448055119047619</v>
      </c>
      <c r="M7639" s="11" t="b">
        <f>AND(Table1[[#This Row],[hour of cancellation 0 to 23]]&gt;=0,Table1[[#This Row],[hour of cancellation 0 to 23]]&lt;=23)</f>
        <v>1</v>
      </c>
    </row>
    <row r="7640" spans="1:13" x14ac:dyDescent="0.3">
      <c r="A7640" s="1">
        <v>7639</v>
      </c>
      <c r="B7640" s="1">
        <v>3</v>
      </c>
      <c r="C7640" s="2">
        <v>41244.442488243229</v>
      </c>
      <c r="D7640" s="2">
        <v>41304.442361111105</v>
      </c>
      <c r="E7640" s="1">
        <v>24</v>
      </c>
      <c r="F7640" s="2">
        <v>41246.512853891982</v>
      </c>
      <c r="G7640" s="1">
        <v>0</v>
      </c>
      <c r="H7640" s="32">
        <f>IFERROR(HOUR(Table1[[#This Row],[Cancel Date/time]])+MINUTE(Table1[[#This Row],[Cancel Date/time]])/60,"not cancelled")</f>
        <v>12.3</v>
      </c>
      <c r="I7640" s="47">
        <f>IFERROR(ROUND(Table1[[#This Row],[cancellation time decimal]],0),"not cancelled")</f>
        <v>12</v>
      </c>
      <c r="J7640" s="10">
        <f>IFERROR(MOD(Table1[[#This Row],[cancellation hour rounded]],24),"not cancelled")</f>
        <v>12</v>
      </c>
      <c r="K7640" s="32">
        <f>1/Table1[[#This Row],[Duration (Time between doses '[in hours'])]]</f>
        <v>4.1666666666666664E-2</v>
      </c>
      <c r="L7640" s="33">
        <f>Table1[[#This Row],[number doses per hour]]*INDEX(Table2[price per dose],Table1[[#This Row],[Drug ID]])</f>
        <v>0.18133000000000002</v>
      </c>
      <c r="M7640" s="11" t="b">
        <f>AND(Table1[[#This Row],[hour of cancellation 0 to 23]]&gt;=0,Table1[[#This Row],[hour of cancellation 0 to 23]]&lt;=23)</f>
        <v>1</v>
      </c>
    </row>
    <row r="7641" spans="1:13" x14ac:dyDescent="0.3">
      <c r="A7641" s="1">
        <v>7640</v>
      </c>
      <c r="B7641" s="1">
        <v>3</v>
      </c>
      <c r="C7641" s="2">
        <v>41244.437425619719</v>
      </c>
      <c r="D7641" s="2">
        <v>41304.436805555553</v>
      </c>
      <c r="E7641" s="1">
        <v>24</v>
      </c>
      <c r="F7641" s="2">
        <v>41247.518661751601</v>
      </c>
      <c r="G7641" s="1">
        <v>0</v>
      </c>
      <c r="H7641" s="32">
        <f>IFERROR(HOUR(Table1[[#This Row],[Cancel Date/time]])+MINUTE(Table1[[#This Row],[Cancel Date/time]])/60,"not cancelled")</f>
        <v>12.433333333333334</v>
      </c>
      <c r="I7641" s="47">
        <f>IFERROR(ROUND(Table1[[#This Row],[cancellation time decimal]],0),"not cancelled")</f>
        <v>12</v>
      </c>
      <c r="J7641" s="10">
        <f>IFERROR(MOD(Table1[[#This Row],[cancellation hour rounded]],24),"not cancelled")</f>
        <v>12</v>
      </c>
      <c r="K7641" s="32">
        <f>1/Table1[[#This Row],[Duration (Time between doses '[in hours'])]]</f>
        <v>4.1666666666666664E-2</v>
      </c>
      <c r="L7641" s="33">
        <f>Table1[[#This Row],[number doses per hour]]*INDEX(Table2[price per dose],Table1[[#This Row],[Drug ID]])</f>
        <v>0.18133000000000002</v>
      </c>
      <c r="M7641" s="11" t="b">
        <f>AND(Table1[[#This Row],[hour of cancellation 0 to 23]]&gt;=0,Table1[[#This Row],[hour of cancellation 0 to 23]]&lt;=23)</f>
        <v>1</v>
      </c>
    </row>
    <row r="7642" spans="1:13" x14ac:dyDescent="0.3">
      <c r="A7642" s="1">
        <v>7641</v>
      </c>
      <c r="B7642" s="1">
        <v>8</v>
      </c>
      <c r="C7642" s="2">
        <v>41244.466917159254</v>
      </c>
      <c r="D7642" s="2">
        <v>41304.466666666667</v>
      </c>
      <c r="E7642" s="1">
        <v>3</v>
      </c>
      <c r="F7642" s="2">
        <v>41251.407153208071</v>
      </c>
      <c r="G7642" s="1">
        <v>1</v>
      </c>
      <c r="H7642" s="32">
        <f>IFERROR(HOUR(Table1[[#This Row],[Cancel Date/time]])+MINUTE(Table1[[#This Row],[Cancel Date/time]])/60,"not cancelled")</f>
        <v>9.7666666666666675</v>
      </c>
      <c r="I7642" s="47">
        <f>IFERROR(ROUND(Table1[[#This Row],[cancellation time decimal]],0),"not cancelled")</f>
        <v>10</v>
      </c>
      <c r="J7642" s="10">
        <f>IFERROR(MOD(Table1[[#This Row],[cancellation hour rounded]],24),"not cancelled")</f>
        <v>10</v>
      </c>
      <c r="K7642" s="32">
        <f>1/Table1[[#This Row],[Duration (Time between doses '[in hours'])]]</f>
        <v>0.33333333333333331</v>
      </c>
      <c r="L7642" s="33">
        <f>Table1[[#This Row],[number doses per hour]]*INDEX(Table2[price per dose],Table1[[#This Row],[Drug ID]])</f>
        <v>0.29998222222222221</v>
      </c>
      <c r="M7642" s="11" t="b">
        <f>AND(Table1[[#This Row],[hour of cancellation 0 to 23]]&gt;=0,Table1[[#This Row],[hour of cancellation 0 to 23]]&lt;=23)</f>
        <v>1</v>
      </c>
    </row>
    <row r="7643" spans="1:13" x14ac:dyDescent="0.3">
      <c r="A7643" s="1">
        <v>7642</v>
      </c>
      <c r="B7643" s="1">
        <v>6</v>
      </c>
      <c r="C7643" s="2">
        <v>41244.575266991342</v>
      </c>
      <c r="D7643" s="2">
        <v>41304.574999999997</v>
      </c>
      <c r="E7643" s="1">
        <v>24</v>
      </c>
      <c r="F7643" s="2">
        <v>41251.324108604</v>
      </c>
      <c r="G7643" s="1">
        <v>0</v>
      </c>
      <c r="H7643" s="32">
        <f>IFERROR(HOUR(Table1[[#This Row],[Cancel Date/time]])+MINUTE(Table1[[#This Row],[Cancel Date/time]])/60,"not cancelled")</f>
        <v>7.7666666666666666</v>
      </c>
      <c r="I7643" s="47">
        <f>IFERROR(ROUND(Table1[[#This Row],[cancellation time decimal]],0),"not cancelled")</f>
        <v>8</v>
      </c>
      <c r="J7643" s="10">
        <f>IFERROR(MOD(Table1[[#This Row],[cancellation hour rounded]],24),"not cancelled")</f>
        <v>8</v>
      </c>
      <c r="K7643" s="32">
        <f>1/Table1[[#This Row],[Duration (Time between doses '[in hours'])]]</f>
        <v>4.1666666666666664E-2</v>
      </c>
      <c r="L7643" s="33">
        <f>Table1[[#This Row],[number doses per hour]]*INDEX(Table2[price per dose],Table1[[#This Row],[Drug ID]])</f>
        <v>0.35218749999999999</v>
      </c>
      <c r="M7643" s="11" t="b">
        <f>AND(Table1[[#This Row],[hour of cancellation 0 to 23]]&gt;=0,Table1[[#This Row],[hour of cancellation 0 to 23]]&lt;=23)</f>
        <v>1</v>
      </c>
    </row>
    <row r="7644" spans="1:13" hidden="1" x14ac:dyDescent="0.3">
      <c r="A7644" s="1">
        <v>7643</v>
      </c>
      <c r="B7644" s="1">
        <v>4</v>
      </c>
      <c r="C7644" s="2">
        <v>41244.570507176475</v>
      </c>
      <c r="D7644" s="2">
        <v>41249.195113391099</v>
      </c>
      <c r="E7644" s="1">
        <v>12</v>
      </c>
      <c r="F7644" s="2" t="s">
        <v>5</v>
      </c>
      <c r="G7644" s="1">
        <v>0</v>
      </c>
      <c r="H7644" s="32" t="str">
        <f>IFERROR(HOUR(Table1[[#This Row],[Cancel Date/time]])+MINUTE(Table1[[#This Row],[Cancel Date/time]])/60,"not cancelled")</f>
        <v>not cancelled</v>
      </c>
      <c r="I7644" s="47" t="str">
        <f>IFERROR(ROUND(Table1[[#This Row],[cancellation time decimal]],0),"not cancelled")</f>
        <v>not cancelled</v>
      </c>
      <c r="J7644" s="10" t="str">
        <f>IFERROR(MOD(Table1[[#This Row],[cancellation hour rounded]],24),"not cancelled")</f>
        <v>not cancelled</v>
      </c>
      <c r="K7644" s="32">
        <f>1/Table1[[#This Row],[Duration (Time between doses '[in hours'])]]</f>
        <v>8.3333333333333329E-2</v>
      </c>
      <c r="L7644" s="33">
        <f>Table1[[#This Row],[number doses per hour]]*INDEX(Table2[price per dose],Table1[[#This Row],[Drug ID]])</f>
        <v>1.448055119047619</v>
      </c>
      <c r="M7644" s="11" t="b">
        <f>AND(Table1[[#This Row],[hour of cancellation 0 to 23]]&gt;=0,Table1[[#This Row],[hour of cancellation 0 to 23]]&lt;=23)</f>
        <v>0</v>
      </c>
    </row>
    <row r="7645" spans="1:13" x14ac:dyDescent="0.3">
      <c r="A7645" s="1">
        <v>7644</v>
      </c>
      <c r="B7645" s="1">
        <v>2</v>
      </c>
      <c r="C7645" s="2">
        <v>41244.602163695527</v>
      </c>
      <c r="D7645" s="2">
        <v>41304.602083333339</v>
      </c>
      <c r="E7645" s="1">
        <v>10</v>
      </c>
      <c r="F7645" s="2">
        <v>41246.647640671305</v>
      </c>
      <c r="G7645" s="1">
        <v>0</v>
      </c>
      <c r="H7645" s="32">
        <f>IFERROR(HOUR(Table1[[#This Row],[Cancel Date/time]])+MINUTE(Table1[[#This Row],[Cancel Date/time]])/60,"not cancelled")</f>
        <v>15.533333333333333</v>
      </c>
      <c r="I7645" s="47">
        <f>IFERROR(ROUND(Table1[[#This Row],[cancellation time decimal]],0),"not cancelled")</f>
        <v>16</v>
      </c>
      <c r="J7645" s="10">
        <f>IFERROR(MOD(Table1[[#This Row],[cancellation hour rounded]],24),"not cancelled")</f>
        <v>16</v>
      </c>
      <c r="K7645" s="32">
        <f>1/Table1[[#This Row],[Duration (Time between doses '[in hours'])]]</f>
        <v>0.1</v>
      </c>
      <c r="L7645" s="33">
        <f>Table1[[#This Row],[number doses per hour]]*INDEX(Table2[price per dose],Table1[[#This Row],[Drug ID]])</f>
        <v>0.84959999999999969</v>
      </c>
      <c r="M7645" s="11" t="b">
        <f>AND(Table1[[#This Row],[hour of cancellation 0 to 23]]&gt;=0,Table1[[#This Row],[hour of cancellation 0 to 23]]&lt;=23)</f>
        <v>1</v>
      </c>
    </row>
    <row r="7646" spans="1:13" x14ac:dyDescent="0.3">
      <c r="A7646" s="1">
        <v>7645</v>
      </c>
      <c r="B7646" s="1">
        <v>1</v>
      </c>
      <c r="C7646" s="2">
        <v>41244.657343997984</v>
      </c>
      <c r="D7646" s="2">
        <v>41304.656944444447</v>
      </c>
      <c r="E7646" s="1">
        <v>12</v>
      </c>
      <c r="F7646" s="2">
        <v>41245.18978785185</v>
      </c>
      <c r="G7646" s="1">
        <v>0</v>
      </c>
      <c r="H7646" s="32">
        <f>IFERROR(HOUR(Table1[[#This Row],[Cancel Date/time]])+MINUTE(Table1[[#This Row],[Cancel Date/time]])/60,"not cancelled")</f>
        <v>4.55</v>
      </c>
      <c r="I7646" s="47">
        <f>IFERROR(ROUND(Table1[[#This Row],[cancellation time decimal]],0),"not cancelled")</f>
        <v>5</v>
      </c>
      <c r="J7646" s="10">
        <f>IFERROR(MOD(Table1[[#This Row],[cancellation hour rounded]],24),"not cancelled")</f>
        <v>5</v>
      </c>
      <c r="K7646" s="32">
        <f>1/Table1[[#This Row],[Duration (Time between doses '[in hours'])]]</f>
        <v>8.3333333333333329E-2</v>
      </c>
      <c r="L7646" s="33">
        <f>Table1[[#This Row],[number doses per hour]]*INDEX(Table2[price per dose],Table1[[#This Row],[Drug ID]])</f>
        <v>0.56619444444444444</v>
      </c>
      <c r="M7646" s="11" t="b">
        <f>AND(Table1[[#This Row],[hour of cancellation 0 to 23]]&gt;=0,Table1[[#This Row],[hour of cancellation 0 to 23]]&lt;=23)</f>
        <v>1</v>
      </c>
    </row>
    <row r="7647" spans="1:13" x14ac:dyDescent="0.3">
      <c r="A7647" s="1">
        <v>7646</v>
      </c>
      <c r="B7647" s="1">
        <v>4</v>
      </c>
      <c r="C7647" s="2">
        <v>41244.665864469491</v>
      </c>
      <c r="D7647" s="2">
        <v>41304.665277777778</v>
      </c>
      <c r="E7647" s="1">
        <v>12</v>
      </c>
      <c r="F7647" s="2">
        <v>41248.169696613309</v>
      </c>
      <c r="G7647" s="1">
        <v>0</v>
      </c>
      <c r="H7647" s="32">
        <f>IFERROR(HOUR(Table1[[#This Row],[Cancel Date/time]])+MINUTE(Table1[[#This Row],[Cancel Date/time]])/60,"not cancelled")</f>
        <v>4.0666666666666664</v>
      </c>
      <c r="I7647" s="47">
        <f>IFERROR(ROUND(Table1[[#This Row],[cancellation time decimal]],0),"not cancelled")</f>
        <v>4</v>
      </c>
      <c r="J7647" s="10">
        <f>IFERROR(MOD(Table1[[#This Row],[cancellation hour rounded]],24),"not cancelled")</f>
        <v>4</v>
      </c>
      <c r="K7647" s="32">
        <f>1/Table1[[#This Row],[Duration (Time between doses '[in hours'])]]</f>
        <v>8.3333333333333329E-2</v>
      </c>
      <c r="L7647" s="33">
        <f>Table1[[#This Row],[number doses per hour]]*INDEX(Table2[price per dose],Table1[[#This Row],[Drug ID]])</f>
        <v>1.448055119047619</v>
      </c>
      <c r="M7647" s="11" t="b">
        <f>AND(Table1[[#This Row],[hour of cancellation 0 to 23]]&gt;=0,Table1[[#This Row],[hour of cancellation 0 to 23]]&lt;=23)</f>
        <v>1</v>
      </c>
    </row>
    <row r="7648" spans="1:13" hidden="1" x14ac:dyDescent="0.3">
      <c r="A7648" s="1">
        <v>7647</v>
      </c>
      <c r="B7648" s="1">
        <v>7</v>
      </c>
      <c r="C7648" s="2">
        <v>41244.628808844012</v>
      </c>
      <c r="D7648" s="2">
        <v>41246.670375051304</v>
      </c>
      <c r="E7648" s="1">
        <v>24</v>
      </c>
      <c r="F7648" s="2" t="s">
        <v>5</v>
      </c>
      <c r="G7648" s="1">
        <v>0</v>
      </c>
      <c r="H7648" s="32" t="str">
        <f>IFERROR(HOUR(Table1[[#This Row],[Cancel Date/time]])+MINUTE(Table1[[#This Row],[Cancel Date/time]])/60,"not cancelled")</f>
        <v>not cancelled</v>
      </c>
      <c r="I7648" s="47" t="str">
        <f>IFERROR(ROUND(Table1[[#This Row],[cancellation time decimal]],0),"not cancelled")</f>
        <v>not cancelled</v>
      </c>
      <c r="J7648" s="10" t="str">
        <f>IFERROR(MOD(Table1[[#This Row],[cancellation hour rounded]],24),"not cancelled")</f>
        <v>not cancelled</v>
      </c>
      <c r="K7648" s="32">
        <f>1/Table1[[#This Row],[Duration (Time between doses '[in hours'])]]</f>
        <v>4.1666666666666664E-2</v>
      </c>
      <c r="L7648" s="33">
        <f>Table1[[#This Row],[number doses per hour]]*INDEX(Table2[price per dose],Table1[[#This Row],[Drug ID]])</f>
        <v>1.2958049999999997</v>
      </c>
      <c r="M7648" s="11" t="b">
        <f>AND(Table1[[#This Row],[hour of cancellation 0 to 23]]&gt;=0,Table1[[#This Row],[hour of cancellation 0 to 23]]&lt;=23)</f>
        <v>0</v>
      </c>
    </row>
    <row r="7649" spans="1:13" x14ac:dyDescent="0.3">
      <c r="A7649" s="1">
        <v>7648</v>
      </c>
      <c r="B7649" s="1">
        <v>4</v>
      </c>
      <c r="C7649" s="2">
        <v>41244.631365076908</v>
      </c>
      <c r="D7649" s="2">
        <v>41304.631249999999</v>
      </c>
      <c r="E7649" s="1">
        <v>12</v>
      </c>
      <c r="F7649" s="2">
        <v>41248.593980418853</v>
      </c>
      <c r="G7649" s="1">
        <v>0</v>
      </c>
      <c r="H7649" s="32">
        <f>IFERROR(HOUR(Table1[[#This Row],[Cancel Date/time]])+MINUTE(Table1[[#This Row],[Cancel Date/time]])/60,"not cancelled")</f>
        <v>14.25</v>
      </c>
      <c r="I7649" s="47">
        <f>IFERROR(ROUND(Table1[[#This Row],[cancellation time decimal]],0),"not cancelled")</f>
        <v>14</v>
      </c>
      <c r="J7649" s="10">
        <f>IFERROR(MOD(Table1[[#This Row],[cancellation hour rounded]],24),"not cancelled")</f>
        <v>14</v>
      </c>
      <c r="K7649" s="32">
        <f>1/Table1[[#This Row],[Duration (Time between doses '[in hours'])]]</f>
        <v>8.3333333333333329E-2</v>
      </c>
      <c r="L7649" s="33">
        <f>Table1[[#This Row],[number doses per hour]]*INDEX(Table2[price per dose],Table1[[#This Row],[Drug ID]])</f>
        <v>1.448055119047619</v>
      </c>
      <c r="M7649" s="11" t="b">
        <f>AND(Table1[[#This Row],[hour of cancellation 0 to 23]]&gt;=0,Table1[[#This Row],[hour of cancellation 0 to 23]]&lt;=23)</f>
        <v>1</v>
      </c>
    </row>
    <row r="7650" spans="1:13" hidden="1" x14ac:dyDescent="0.3">
      <c r="A7650" s="1">
        <v>7649</v>
      </c>
      <c r="B7650" s="1">
        <v>4</v>
      </c>
      <c r="C7650" s="2">
        <v>41244.683245081957</v>
      </c>
      <c r="D7650" s="2">
        <v>41247.932939220009</v>
      </c>
      <c r="E7650" s="1">
        <v>12</v>
      </c>
      <c r="F7650" s="2" t="s">
        <v>5</v>
      </c>
      <c r="G7650" s="1">
        <v>0</v>
      </c>
      <c r="H7650" s="32" t="str">
        <f>IFERROR(HOUR(Table1[[#This Row],[Cancel Date/time]])+MINUTE(Table1[[#This Row],[Cancel Date/time]])/60,"not cancelled")</f>
        <v>not cancelled</v>
      </c>
      <c r="I7650" s="47" t="str">
        <f>IFERROR(ROUND(Table1[[#This Row],[cancellation time decimal]],0),"not cancelled")</f>
        <v>not cancelled</v>
      </c>
      <c r="J7650" s="10" t="str">
        <f>IFERROR(MOD(Table1[[#This Row],[cancellation hour rounded]],24),"not cancelled")</f>
        <v>not cancelled</v>
      </c>
      <c r="K7650" s="32">
        <f>1/Table1[[#This Row],[Duration (Time between doses '[in hours'])]]</f>
        <v>8.3333333333333329E-2</v>
      </c>
      <c r="L7650" s="33">
        <f>Table1[[#This Row],[number doses per hour]]*INDEX(Table2[price per dose],Table1[[#This Row],[Drug ID]])</f>
        <v>1.448055119047619</v>
      </c>
      <c r="M7650" s="11" t="b">
        <f>AND(Table1[[#This Row],[hour of cancellation 0 to 23]]&gt;=0,Table1[[#This Row],[hour of cancellation 0 to 23]]&lt;=23)</f>
        <v>0</v>
      </c>
    </row>
    <row r="7651" spans="1:13" x14ac:dyDescent="0.3">
      <c r="A7651" s="1">
        <v>7650</v>
      </c>
      <c r="B7651" s="1">
        <v>10</v>
      </c>
      <c r="C7651" s="2">
        <v>41244.735301369459</v>
      </c>
      <c r="D7651" s="2">
        <v>41304.734722222223</v>
      </c>
      <c r="E7651" s="1">
        <v>1</v>
      </c>
      <c r="F7651" s="2">
        <v>41251.729649146095</v>
      </c>
      <c r="G7651" s="1">
        <v>2</v>
      </c>
      <c r="H7651" s="32">
        <f>IFERROR(HOUR(Table1[[#This Row],[Cancel Date/time]])+MINUTE(Table1[[#This Row],[Cancel Date/time]])/60,"not cancelled")</f>
        <v>17.5</v>
      </c>
      <c r="I7651" s="47">
        <f>IFERROR(ROUND(Table1[[#This Row],[cancellation time decimal]],0),"not cancelled")</f>
        <v>18</v>
      </c>
      <c r="J7651" s="10">
        <f>IFERROR(MOD(Table1[[#This Row],[cancellation hour rounded]],24),"not cancelled")</f>
        <v>18</v>
      </c>
      <c r="K7651" s="32">
        <f>1/Table1[[#This Row],[Duration (Time between doses '[in hours'])]]</f>
        <v>1</v>
      </c>
      <c r="L7651" s="33">
        <f>Table1[[#This Row],[number doses per hour]]*INDEX(Table2[price per dose],Table1[[#This Row],[Drug ID]])</f>
        <v>2.5716000000000001</v>
      </c>
      <c r="M7651" s="11" t="b">
        <f>AND(Table1[[#This Row],[hour of cancellation 0 to 23]]&gt;=0,Table1[[#This Row],[hour of cancellation 0 to 23]]&lt;=23)</f>
        <v>1</v>
      </c>
    </row>
    <row r="7652" spans="1:13" x14ac:dyDescent="0.3">
      <c r="A7652" s="1">
        <v>7651</v>
      </c>
      <c r="B7652" s="1">
        <v>1</v>
      </c>
      <c r="C7652" s="2">
        <v>41244.736810432856</v>
      </c>
      <c r="D7652" s="2">
        <v>41304.736805555556</v>
      </c>
      <c r="E7652" s="1">
        <v>8</v>
      </c>
      <c r="F7652" s="2">
        <v>41245.452258186306</v>
      </c>
      <c r="G7652" s="1">
        <v>0</v>
      </c>
      <c r="H7652" s="32">
        <f>IFERROR(HOUR(Table1[[#This Row],[Cancel Date/time]])+MINUTE(Table1[[#This Row],[Cancel Date/time]])/60,"not cancelled")</f>
        <v>10.85</v>
      </c>
      <c r="I7652" s="47">
        <f>IFERROR(ROUND(Table1[[#This Row],[cancellation time decimal]],0),"not cancelled")</f>
        <v>11</v>
      </c>
      <c r="J7652" s="10">
        <f>IFERROR(MOD(Table1[[#This Row],[cancellation hour rounded]],24),"not cancelled")</f>
        <v>11</v>
      </c>
      <c r="K7652" s="32">
        <f>1/Table1[[#This Row],[Duration (Time between doses '[in hours'])]]</f>
        <v>0.125</v>
      </c>
      <c r="L7652" s="33">
        <f>Table1[[#This Row],[number doses per hour]]*INDEX(Table2[price per dose],Table1[[#This Row],[Drug ID]])</f>
        <v>0.84929166666666667</v>
      </c>
      <c r="M7652" s="11" t="b">
        <f>AND(Table1[[#This Row],[hour of cancellation 0 to 23]]&gt;=0,Table1[[#This Row],[hour of cancellation 0 to 23]]&lt;=23)</f>
        <v>1</v>
      </c>
    </row>
    <row r="7653" spans="1:13" x14ac:dyDescent="0.3">
      <c r="A7653" s="1">
        <v>7652</v>
      </c>
      <c r="B7653" s="1">
        <v>3</v>
      </c>
      <c r="C7653" s="2">
        <v>41244.764247842642</v>
      </c>
      <c r="D7653" s="2">
        <v>41304.763888888891</v>
      </c>
      <c r="E7653" s="1">
        <v>24</v>
      </c>
      <c r="F7653" s="2">
        <v>41246.554016135342</v>
      </c>
      <c r="G7653" s="1">
        <v>0</v>
      </c>
      <c r="H7653" s="32">
        <f>IFERROR(HOUR(Table1[[#This Row],[Cancel Date/time]])+MINUTE(Table1[[#This Row],[Cancel Date/time]])/60,"not cancelled")</f>
        <v>13.283333333333333</v>
      </c>
      <c r="I7653" s="47">
        <f>IFERROR(ROUND(Table1[[#This Row],[cancellation time decimal]],0),"not cancelled")</f>
        <v>13</v>
      </c>
      <c r="J7653" s="10">
        <f>IFERROR(MOD(Table1[[#This Row],[cancellation hour rounded]],24),"not cancelled")</f>
        <v>13</v>
      </c>
      <c r="K7653" s="32">
        <f>1/Table1[[#This Row],[Duration (Time between doses '[in hours'])]]</f>
        <v>4.1666666666666664E-2</v>
      </c>
      <c r="L7653" s="33">
        <f>Table1[[#This Row],[number doses per hour]]*INDEX(Table2[price per dose],Table1[[#This Row],[Drug ID]])</f>
        <v>0.18133000000000002</v>
      </c>
      <c r="M7653" s="11" t="b">
        <f>AND(Table1[[#This Row],[hour of cancellation 0 to 23]]&gt;=0,Table1[[#This Row],[hour of cancellation 0 to 23]]&lt;=23)</f>
        <v>1</v>
      </c>
    </row>
    <row r="7654" spans="1:13" x14ac:dyDescent="0.3">
      <c r="A7654" s="1">
        <v>7653</v>
      </c>
      <c r="B7654" s="1">
        <v>8</v>
      </c>
      <c r="C7654" s="2">
        <v>41244.781456022749</v>
      </c>
      <c r="D7654" s="2">
        <v>41304.78125</v>
      </c>
      <c r="E7654" s="1">
        <v>3</v>
      </c>
      <c r="F7654" s="2">
        <v>41251.478433666402</v>
      </c>
      <c r="G7654" s="1">
        <v>1</v>
      </c>
      <c r="H7654" s="32">
        <f>IFERROR(HOUR(Table1[[#This Row],[Cancel Date/time]])+MINUTE(Table1[[#This Row],[Cancel Date/time]])/60,"not cancelled")</f>
        <v>11.466666666666667</v>
      </c>
      <c r="I7654" s="47">
        <f>IFERROR(ROUND(Table1[[#This Row],[cancellation time decimal]],0),"not cancelled")</f>
        <v>11</v>
      </c>
      <c r="J7654" s="10">
        <f>IFERROR(MOD(Table1[[#This Row],[cancellation hour rounded]],24),"not cancelled")</f>
        <v>11</v>
      </c>
      <c r="K7654" s="32">
        <f>1/Table1[[#This Row],[Duration (Time between doses '[in hours'])]]</f>
        <v>0.33333333333333331</v>
      </c>
      <c r="L7654" s="33">
        <f>Table1[[#This Row],[number doses per hour]]*INDEX(Table2[price per dose],Table1[[#This Row],[Drug ID]])</f>
        <v>0.29998222222222221</v>
      </c>
      <c r="M7654" s="11" t="b">
        <f>AND(Table1[[#This Row],[hour of cancellation 0 to 23]]&gt;=0,Table1[[#This Row],[hour of cancellation 0 to 23]]&lt;=23)</f>
        <v>1</v>
      </c>
    </row>
    <row r="7655" spans="1:13" x14ac:dyDescent="0.3">
      <c r="A7655" s="1">
        <v>7654</v>
      </c>
      <c r="B7655" s="1">
        <v>6</v>
      </c>
      <c r="C7655" s="2">
        <v>41244.78005661819</v>
      </c>
      <c r="D7655" s="2">
        <v>41304.779861111114</v>
      </c>
      <c r="E7655" s="1">
        <v>24</v>
      </c>
      <c r="F7655" s="2">
        <v>41248.647110890131</v>
      </c>
      <c r="G7655" s="1">
        <v>0</v>
      </c>
      <c r="H7655" s="32">
        <f>IFERROR(HOUR(Table1[[#This Row],[Cancel Date/time]])+MINUTE(Table1[[#This Row],[Cancel Date/time]])/60,"not cancelled")</f>
        <v>15.516666666666667</v>
      </c>
      <c r="I7655" s="47">
        <f>IFERROR(ROUND(Table1[[#This Row],[cancellation time decimal]],0),"not cancelled")</f>
        <v>16</v>
      </c>
      <c r="J7655" s="10">
        <f>IFERROR(MOD(Table1[[#This Row],[cancellation hour rounded]],24),"not cancelled")</f>
        <v>16</v>
      </c>
      <c r="K7655" s="32">
        <f>1/Table1[[#This Row],[Duration (Time between doses '[in hours'])]]</f>
        <v>4.1666666666666664E-2</v>
      </c>
      <c r="L7655" s="33">
        <f>Table1[[#This Row],[number doses per hour]]*INDEX(Table2[price per dose],Table1[[#This Row],[Drug ID]])</f>
        <v>0.35218749999999999</v>
      </c>
      <c r="M7655" s="11" t="b">
        <f>AND(Table1[[#This Row],[hour of cancellation 0 to 23]]&gt;=0,Table1[[#This Row],[hour of cancellation 0 to 23]]&lt;=23)</f>
        <v>1</v>
      </c>
    </row>
    <row r="7656" spans="1:13" x14ac:dyDescent="0.3">
      <c r="A7656" s="1">
        <v>7655</v>
      </c>
      <c r="B7656" s="1">
        <v>2</v>
      </c>
      <c r="C7656" s="2">
        <v>41244.804942776063</v>
      </c>
      <c r="D7656" s="2">
        <v>41304.804861111108</v>
      </c>
      <c r="E7656" s="1">
        <v>10</v>
      </c>
      <c r="F7656" s="2">
        <v>41246.391570569853</v>
      </c>
      <c r="G7656" s="1">
        <v>0</v>
      </c>
      <c r="H7656" s="32">
        <f>IFERROR(HOUR(Table1[[#This Row],[Cancel Date/time]])+MINUTE(Table1[[#This Row],[Cancel Date/time]])/60,"not cancelled")</f>
        <v>9.3833333333333329</v>
      </c>
      <c r="I7656" s="47">
        <f>IFERROR(ROUND(Table1[[#This Row],[cancellation time decimal]],0),"not cancelled")</f>
        <v>9</v>
      </c>
      <c r="J7656" s="10">
        <f>IFERROR(MOD(Table1[[#This Row],[cancellation hour rounded]],24),"not cancelled")</f>
        <v>9</v>
      </c>
      <c r="K7656" s="32">
        <f>1/Table1[[#This Row],[Duration (Time between doses '[in hours'])]]</f>
        <v>0.1</v>
      </c>
      <c r="L7656" s="33">
        <f>Table1[[#This Row],[number doses per hour]]*INDEX(Table2[price per dose],Table1[[#This Row],[Drug ID]])</f>
        <v>0.84959999999999969</v>
      </c>
      <c r="M7656" s="11" t="b">
        <f>AND(Table1[[#This Row],[hour of cancellation 0 to 23]]&gt;=0,Table1[[#This Row],[hour of cancellation 0 to 23]]&lt;=23)</f>
        <v>1</v>
      </c>
    </row>
    <row r="7657" spans="1:13" x14ac:dyDescent="0.3">
      <c r="A7657" s="1">
        <v>7656</v>
      </c>
      <c r="B7657" s="1">
        <v>6</v>
      </c>
      <c r="C7657" s="2">
        <v>41244.836271265543</v>
      </c>
      <c r="D7657" s="2">
        <v>41304.836111111115</v>
      </c>
      <c r="E7657" s="1">
        <v>24</v>
      </c>
      <c r="F7657" s="2">
        <v>41250.840400974354</v>
      </c>
      <c r="G7657" s="1">
        <v>0</v>
      </c>
      <c r="H7657" s="32">
        <f>IFERROR(HOUR(Table1[[#This Row],[Cancel Date/time]])+MINUTE(Table1[[#This Row],[Cancel Date/time]])/60,"not cancelled")</f>
        <v>20.166666666666668</v>
      </c>
      <c r="I7657" s="47">
        <f>IFERROR(ROUND(Table1[[#This Row],[cancellation time decimal]],0),"not cancelled")</f>
        <v>20</v>
      </c>
      <c r="J7657" s="10">
        <f>IFERROR(MOD(Table1[[#This Row],[cancellation hour rounded]],24),"not cancelled")</f>
        <v>20</v>
      </c>
      <c r="K7657" s="32">
        <f>1/Table1[[#This Row],[Duration (Time between doses '[in hours'])]]</f>
        <v>4.1666666666666664E-2</v>
      </c>
      <c r="L7657" s="33">
        <f>Table1[[#This Row],[number doses per hour]]*INDEX(Table2[price per dose],Table1[[#This Row],[Drug ID]])</f>
        <v>0.35218749999999999</v>
      </c>
      <c r="M7657" s="11" t="b">
        <f>AND(Table1[[#This Row],[hour of cancellation 0 to 23]]&gt;=0,Table1[[#This Row],[hour of cancellation 0 to 23]]&lt;=23)</f>
        <v>1</v>
      </c>
    </row>
    <row r="7658" spans="1:13" x14ac:dyDescent="0.3">
      <c r="A7658" s="1">
        <v>7657</v>
      </c>
      <c r="B7658" s="1">
        <v>1</v>
      </c>
      <c r="C7658" s="2">
        <v>41244.843045144604</v>
      </c>
      <c r="D7658" s="2">
        <v>41304.842361111114</v>
      </c>
      <c r="E7658" s="1">
        <v>8</v>
      </c>
      <c r="F7658" s="2">
        <v>41245.967292410038</v>
      </c>
      <c r="G7658" s="1">
        <v>0</v>
      </c>
      <c r="H7658" s="32">
        <f>IFERROR(HOUR(Table1[[#This Row],[Cancel Date/time]])+MINUTE(Table1[[#This Row],[Cancel Date/time]])/60,"not cancelled")</f>
        <v>23.2</v>
      </c>
      <c r="I7658" s="47">
        <f>IFERROR(ROUND(Table1[[#This Row],[cancellation time decimal]],0),"not cancelled")</f>
        <v>23</v>
      </c>
      <c r="J7658" s="10">
        <f>IFERROR(MOD(Table1[[#This Row],[cancellation hour rounded]],24),"not cancelled")</f>
        <v>23</v>
      </c>
      <c r="K7658" s="32">
        <f>1/Table1[[#This Row],[Duration (Time between doses '[in hours'])]]</f>
        <v>0.125</v>
      </c>
      <c r="L7658" s="33">
        <f>Table1[[#This Row],[number doses per hour]]*INDEX(Table2[price per dose],Table1[[#This Row],[Drug ID]])</f>
        <v>0.84929166666666667</v>
      </c>
      <c r="M7658" s="11" t="b">
        <f>AND(Table1[[#This Row],[hour of cancellation 0 to 23]]&gt;=0,Table1[[#This Row],[hour of cancellation 0 to 23]]&lt;=23)</f>
        <v>1</v>
      </c>
    </row>
    <row r="7659" spans="1:13" x14ac:dyDescent="0.3">
      <c r="A7659" s="1">
        <v>7658</v>
      </c>
      <c r="B7659" s="1">
        <v>1</v>
      </c>
      <c r="C7659" s="2">
        <v>41245.033562959499</v>
      </c>
      <c r="D7659" s="2">
        <v>41305.033333333333</v>
      </c>
      <c r="E7659" s="1">
        <v>8</v>
      </c>
      <c r="F7659" s="2">
        <v>41246.390901235653</v>
      </c>
      <c r="G7659" s="1">
        <v>0</v>
      </c>
      <c r="H7659" s="32">
        <f>IFERROR(HOUR(Table1[[#This Row],[Cancel Date/time]])+MINUTE(Table1[[#This Row],[Cancel Date/time]])/60,"not cancelled")</f>
        <v>9.3666666666666671</v>
      </c>
      <c r="I7659" s="47">
        <f>IFERROR(ROUND(Table1[[#This Row],[cancellation time decimal]],0),"not cancelled")</f>
        <v>9</v>
      </c>
      <c r="J7659" s="10">
        <f>IFERROR(MOD(Table1[[#This Row],[cancellation hour rounded]],24),"not cancelled")</f>
        <v>9</v>
      </c>
      <c r="K7659" s="32">
        <f>1/Table1[[#This Row],[Duration (Time between doses '[in hours'])]]</f>
        <v>0.125</v>
      </c>
      <c r="L7659" s="33">
        <f>Table1[[#This Row],[number doses per hour]]*INDEX(Table2[price per dose],Table1[[#This Row],[Drug ID]])</f>
        <v>0.84929166666666667</v>
      </c>
      <c r="M7659" s="11" t="b">
        <f>AND(Table1[[#This Row],[hour of cancellation 0 to 23]]&gt;=0,Table1[[#This Row],[hour of cancellation 0 to 23]]&lt;=23)</f>
        <v>1</v>
      </c>
    </row>
    <row r="7660" spans="1:13" x14ac:dyDescent="0.3">
      <c r="A7660" s="1">
        <v>7659</v>
      </c>
      <c r="B7660" s="1">
        <v>1</v>
      </c>
      <c r="C7660" s="2">
        <v>41245.017164913748</v>
      </c>
      <c r="D7660" s="2">
        <v>41305.01666666667</v>
      </c>
      <c r="E7660" s="1">
        <v>12</v>
      </c>
      <c r="F7660" s="2">
        <v>41245.591383972314</v>
      </c>
      <c r="G7660" s="1">
        <v>0</v>
      </c>
      <c r="H7660" s="32">
        <f>IFERROR(HOUR(Table1[[#This Row],[Cancel Date/time]])+MINUTE(Table1[[#This Row],[Cancel Date/time]])/60,"not cancelled")</f>
        <v>14.183333333333334</v>
      </c>
      <c r="I7660" s="47">
        <f>IFERROR(ROUND(Table1[[#This Row],[cancellation time decimal]],0),"not cancelled")</f>
        <v>14</v>
      </c>
      <c r="J7660" s="10">
        <f>IFERROR(MOD(Table1[[#This Row],[cancellation hour rounded]],24),"not cancelled")</f>
        <v>14</v>
      </c>
      <c r="K7660" s="32">
        <f>1/Table1[[#This Row],[Duration (Time between doses '[in hours'])]]</f>
        <v>8.3333333333333329E-2</v>
      </c>
      <c r="L7660" s="33">
        <f>Table1[[#This Row],[number doses per hour]]*INDEX(Table2[price per dose],Table1[[#This Row],[Drug ID]])</f>
        <v>0.56619444444444444</v>
      </c>
      <c r="M7660" s="11" t="b">
        <f>AND(Table1[[#This Row],[hour of cancellation 0 to 23]]&gt;=0,Table1[[#This Row],[hour of cancellation 0 to 23]]&lt;=23)</f>
        <v>1</v>
      </c>
    </row>
    <row r="7661" spans="1:13" hidden="1" x14ac:dyDescent="0.3">
      <c r="A7661" s="1">
        <v>7660</v>
      </c>
      <c r="B7661" s="1">
        <v>7</v>
      </c>
      <c r="C7661" s="2">
        <v>41245.058755968712</v>
      </c>
      <c r="D7661" s="2">
        <v>41248.058231582494</v>
      </c>
      <c r="E7661" s="1">
        <v>24</v>
      </c>
      <c r="F7661" s="2" t="s">
        <v>5</v>
      </c>
      <c r="G7661" s="1">
        <v>0</v>
      </c>
      <c r="H7661" s="32" t="str">
        <f>IFERROR(HOUR(Table1[[#This Row],[Cancel Date/time]])+MINUTE(Table1[[#This Row],[Cancel Date/time]])/60,"not cancelled")</f>
        <v>not cancelled</v>
      </c>
      <c r="I7661" s="47" t="str">
        <f>IFERROR(ROUND(Table1[[#This Row],[cancellation time decimal]],0),"not cancelled")</f>
        <v>not cancelled</v>
      </c>
      <c r="J7661" s="10" t="str">
        <f>IFERROR(MOD(Table1[[#This Row],[cancellation hour rounded]],24),"not cancelled")</f>
        <v>not cancelled</v>
      </c>
      <c r="K7661" s="32">
        <f>1/Table1[[#This Row],[Duration (Time between doses '[in hours'])]]</f>
        <v>4.1666666666666664E-2</v>
      </c>
      <c r="L7661" s="33">
        <f>Table1[[#This Row],[number doses per hour]]*INDEX(Table2[price per dose],Table1[[#This Row],[Drug ID]])</f>
        <v>1.2958049999999997</v>
      </c>
      <c r="M7661" s="11" t="b">
        <f>AND(Table1[[#This Row],[hour of cancellation 0 to 23]]&gt;=0,Table1[[#This Row],[hour of cancellation 0 to 23]]&lt;=23)</f>
        <v>0</v>
      </c>
    </row>
    <row r="7662" spans="1:13" x14ac:dyDescent="0.3">
      <c r="A7662" s="1">
        <v>7661</v>
      </c>
      <c r="B7662" s="1">
        <v>3</v>
      </c>
      <c r="C7662" s="2">
        <v>41245.163534522231</v>
      </c>
      <c r="D7662" s="2">
        <v>41305.163194444445</v>
      </c>
      <c r="E7662" s="1">
        <v>24</v>
      </c>
      <c r="F7662" s="2">
        <v>41246.717200358165</v>
      </c>
      <c r="G7662" s="1">
        <v>0</v>
      </c>
      <c r="H7662" s="32">
        <f>IFERROR(HOUR(Table1[[#This Row],[Cancel Date/time]])+MINUTE(Table1[[#This Row],[Cancel Date/time]])/60,"not cancelled")</f>
        <v>17.2</v>
      </c>
      <c r="I7662" s="47">
        <f>IFERROR(ROUND(Table1[[#This Row],[cancellation time decimal]],0),"not cancelled")</f>
        <v>17</v>
      </c>
      <c r="J7662" s="10">
        <f>IFERROR(MOD(Table1[[#This Row],[cancellation hour rounded]],24),"not cancelled")</f>
        <v>17</v>
      </c>
      <c r="K7662" s="32">
        <f>1/Table1[[#This Row],[Duration (Time between doses '[in hours'])]]</f>
        <v>4.1666666666666664E-2</v>
      </c>
      <c r="L7662" s="33">
        <f>Table1[[#This Row],[number doses per hour]]*INDEX(Table2[price per dose],Table1[[#This Row],[Drug ID]])</f>
        <v>0.18133000000000002</v>
      </c>
      <c r="M7662" s="11" t="b">
        <f>AND(Table1[[#This Row],[hour of cancellation 0 to 23]]&gt;=0,Table1[[#This Row],[hour of cancellation 0 to 23]]&lt;=23)</f>
        <v>1</v>
      </c>
    </row>
    <row r="7663" spans="1:13" x14ac:dyDescent="0.3">
      <c r="A7663" s="1">
        <v>7662</v>
      </c>
      <c r="B7663" s="1">
        <v>5</v>
      </c>
      <c r="C7663" s="2">
        <v>41245.234901281983</v>
      </c>
      <c r="D7663" s="2">
        <v>41305.234722222223</v>
      </c>
      <c r="E7663" s="1">
        <v>24</v>
      </c>
      <c r="F7663" s="2">
        <v>41254.992715138687</v>
      </c>
      <c r="G7663" s="1">
        <v>0</v>
      </c>
      <c r="H7663" s="32">
        <f>IFERROR(HOUR(Table1[[#This Row],[Cancel Date/time]])+MINUTE(Table1[[#This Row],[Cancel Date/time]])/60,"not cancelled")</f>
        <v>23.816666666666666</v>
      </c>
      <c r="I7663" s="47">
        <f>IFERROR(ROUND(Table1[[#This Row],[cancellation time decimal]],0),"not cancelled")</f>
        <v>24</v>
      </c>
      <c r="J7663" s="10">
        <f>IFERROR(MOD(Table1[[#This Row],[cancellation hour rounded]],24),"not cancelled")</f>
        <v>0</v>
      </c>
      <c r="K7663" s="32">
        <f>1/Table1[[#This Row],[Duration (Time between doses '[in hours'])]]</f>
        <v>4.1666666666666664E-2</v>
      </c>
      <c r="L7663" s="33">
        <f>Table1[[#This Row],[number doses per hour]]*INDEX(Table2[price per dose],Table1[[#This Row],[Drug ID]])</f>
        <v>0.2815833333333333</v>
      </c>
      <c r="M7663" s="11" t="b">
        <f>AND(Table1[[#This Row],[hour of cancellation 0 to 23]]&gt;=0,Table1[[#This Row],[hour of cancellation 0 to 23]]&lt;=23)</f>
        <v>1</v>
      </c>
    </row>
    <row r="7664" spans="1:13" hidden="1" x14ac:dyDescent="0.3">
      <c r="A7664" s="1">
        <v>7663</v>
      </c>
      <c r="B7664" s="1">
        <v>5</v>
      </c>
      <c r="C7664" s="2">
        <v>41245.313297269568</v>
      </c>
      <c r="D7664" s="2">
        <v>41248.604314275275</v>
      </c>
      <c r="E7664" s="1">
        <v>24</v>
      </c>
      <c r="F7664" s="2" t="s">
        <v>5</v>
      </c>
      <c r="G7664" s="1">
        <v>0</v>
      </c>
      <c r="H7664" s="32" t="str">
        <f>IFERROR(HOUR(Table1[[#This Row],[Cancel Date/time]])+MINUTE(Table1[[#This Row],[Cancel Date/time]])/60,"not cancelled")</f>
        <v>not cancelled</v>
      </c>
      <c r="I7664" s="47" t="str">
        <f>IFERROR(ROUND(Table1[[#This Row],[cancellation time decimal]],0),"not cancelled")</f>
        <v>not cancelled</v>
      </c>
      <c r="J7664" s="10" t="str">
        <f>IFERROR(MOD(Table1[[#This Row],[cancellation hour rounded]],24),"not cancelled")</f>
        <v>not cancelled</v>
      </c>
      <c r="K7664" s="32">
        <f>1/Table1[[#This Row],[Duration (Time between doses '[in hours'])]]</f>
        <v>4.1666666666666664E-2</v>
      </c>
      <c r="L7664" s="33">
        <f>Table1[[#This Row],[number doses per hour]]*INDEX(Table2[price per dose],Table1[[#This Row],[Drug ID]])</f>
        <v>0.2815833333333333</v>
      </c>
      <c r="M7664" s="11" t="b">
        <f>AND(Table1[[#This Row],[hour of cancellation 0 to 23]]&gt;=0,Table1[[#This Row],[hour of cancellation 0 to 23]]&lt;=23)</f>
        <v>0</v>
      </c>
    </row>
    <row r="7665" spans="1:13" x14ac:dyDescent="0.3">
      <c r="A7665" s="1">
        <v>7664</v>
      </c>
      <c r="B7665" s="1">
        <v>1</v>
      </c>
      <c r="C7665" s="2">
        <v>41245.336934222789</v>
      </c>
      <c r="D7665" s="2">
        <v>41305.336805555555</v>
      </c>
      <c r="E7665" s="1">
        <v>8</v>
      </c>
      <c r="F7665" s="2">
        <v>41246.494308168316</v>
      </c>
      <c r="G7665" s="1">
        <v>0</v>
      </c>
      <c r="H7665" s="32">
        <f>IFERROR(HOUR(Table1[[#This Row],[Cancel Date/time]])+MINUTE(Table1[[#This Row],[Cancel Date/time]])/60,"not cancelled")</f>
        <v>11.85</v>
      </c>
      <c r="I7665" s="47">
        <f>IFERROR(ROUND(Table1[[#This Row],[cancellation time decimal]],0),"not cancelled")</f>
        <v>12</v>
      </c>
      <c r="J7665" s="10">
        <f>IFERROR(MOD(Table1[[#This Row],[cancellation hour rounded]],24),"not cancelled")</f>
        <v>12</v>
      </c>
      <c r="K7665" s="32">
        <f>1/Table1[[#This Row],[Duration (Time between doses '[in hours'])]]</f>
        <v>0.125</v>
      </c>
      <c r="L7665" s="33">
        <f>Table1[[#This Row],[number doses per hour]]*INDEX(Table2[price per dose],Table1[[#This Row],[Drug ID]])</f>
        <v>0.84929166666666667</v>
      </c>
      <c r="M7665" s="11" t="b">
        <f>AND(Table1[[#This Row],[hour of cancellation 0 to 23]]&gt;=0,Table1[[#This Row],[hour of cancellation 0 to 23]]&lt;=23)</f>
        <v>1</v>
      </c>
    </row>
    <row r="7666" spans="1:13" x14ac:dyDescent="0.3">
      <c r="A7666" s="1">
        <v>7665</v>
      </c>
      <c r="B7666" s="1">
        <v>3</v>
      </c>
      <c r="C7666" s="2">
        <v>41245.35887975138</v>
      </c>
      <c r="D7666" s="2">
        <v>41305.358333333337</v>
      </c>
      <c r="E7666" s="1">
        <v>24</v>
      </c>
      <c r="F7666" s="2">
        <v>41247.426918171113</v>
      </c>
      <c r="G7666" s="1">
        <v>0</v>
      </c>
      <c r="H7666" s="32">
        <f>IFERROR(HOUR(Table1[[#This Row],[Cancel Date/time]])+MINUTE(Table1[[#This Row],[Cancel Date/time]])/60,"not cancelled")</f>
        <v>10.233333333333333</v>
      </c>
      <c r="I7666" s="47">
        <f>IFERROR(ROUND(Table1[[#This Row],[cancellation time decimal]],0),"not cancelled")</f>
        <v>10</v>
      </c>
      <c r="J7666" s="10">
        <f>IFERROR(MOD(Table1[[#This Row],[cancellation hour rounded]],24),"not cancelled")</f>
        <v>10</v>
      </c>
      <c r="K7666" s="32">
        <f>1/Table1[[#This Row],[Duration (Time between doses '[in hours'])]]</f>
        <v>4.1666666666666664E-2</v>
      </c>
      <c r="L7666" s="33">
        <f>Table1[[#This Row],[number doses per hour]]*INDEX(Table2[price per dose],Table1[[#This Row],[Drug ID]])</f>
        <v>0.18133000000000002</v>
      </c>
      <c r="M7666" s="11" t="b">
        <f>AND(Table1[[#This Row],[hour of cancellation 0 to 23]]&gt;=0,Table1[[#This Row],[hour of cancellation 0 to 23]]&lt;=23)</f>
        <v>1</v>
      </c>
    </row>
    <row r="7667" spans="1:13" x14ac:dyDescent="0.3">
      <c r="A7667" s="1">
        <v>7666</v>
      </c>
      <c r="B7667" s="1">
        <v>3</v>
      </c>
      <c r="C7667" s="2">
        <v>41245.367339337827</v>
      </c>
      <c r="D7667" s="2">
        <v>41305.366666666669</v>
      </c>
      <c r="E7667" s="1">
        <v>24</v>
      </c>
      <c r="F7667" s="2">
        <v>41247.357484686938</v>
      </c>
      <c r="G7667" s="1">
        <v>0</v>
      </c>
      <c r="H7667" s="32">
        <f>IFERROR(HOUR(Table1[[#This Row],[Cancel Date/time]])+MINUTE(Table1[[#This Row],[Cancel Date/time]])/60,"not cancelled")</f>
        <v>8.5666666666666664</v>
      </c>
      <c r="I7667" s="47">
        <f>IFERROR(ROUND(Table1[[#This Row],[cancellation time decimal]],0),"not cancelled")</f>
        <v>9</v>
      </c>
      <c r="J7667" s="10">
        <f>IFERROR(MOD(Table1[[#This Row],[cancellation hour rounded]],24),"not cancelled")</f>
        <v>9</v>
      </c>
      <c r="K7667" s="32">
        <f>1/Table1[[#This Row],[Duration (Time between doses '[in hours'])]]</f>
        <v>4.1666666666666664E-2</v>
      </c>
      <c r="L7667" s="33">
        <f>Table1[[#This Row],[number doses per hour]]*INDEX(Table2[price per dose],Table1[[#This Row],[Drug ID]])</f>
        <v>0.18133000000000002</v>
      </c>
      <c r="M7667" s="11" t="b">
        <f>AND(Table1[[#This Row],[hour of cancellation 0 to 23]]&gt;=0,Table1[[#This Row],[hour of cancellation 0 to 23]]&lt;=23)</f>
        <v>1</v>
      </c>
    </row>
    <row r="7668" spans="1:13" x14ac:dyDescent="0.3">
      <c r="A7668" s="1">
        <v>7667</v>
      </c>
      <c r="B7668" s="1">
        <v>4</v>
      </c>
      <c r="C7668" s="2">
        <v>41245.344716865759</v>
      </c>
      <c r="D7668" s="2">
        <v>41305.344444444447</v>
      </c>
      <c r="E7668" s="1">
        <v>12</v>
      </c>
      <c r="F7668" s="2">
        <v>41247.426810101497</v>
      </c>
      <c r="G7668" s="1">
        <v>0</v>
      </c>
      <c r="H7668" s="32">
        <f>IFERROR(HOUR(Table1[[#This Row],[Cancel Date/time]])+MINUTE(Table1[[#This Row],[Cancel Date/time]])/60,"not cancelled")</f>
        <v>10.233333333333333</v>
      </c>
      <c r="I7668" s="47">
        <f>IFERROR(ROUND(Table1[[#This Row],[cancellation time decimal]],0),"not cancelled")</f>
        <v>10</v>
      </c>
      <c r="J7668" s="10">
        <f>IFERROR(MOD(Table1[[#This Row],[cancellation hour rounded]],24),"not cancelled")</f>
        <v>10</v>
      </c>
      <c r="K7668" s="32">
        <f>1/Table1[[#This Row],[Duration (Time between doses '[in hours'])]]</f>
        <v>8.3333333333333329E-2</v>
      </c>
      <c r="L7668" s="33">
        <f>Table1[[#This Row],[number doses per hour]]*INDEX(Table2[price per dose],Table1[[#This Row],[Drug ID]])</f>
        <v>1.448055119047619</v>
      </c>
      <c r="M7668" s="11" t="b">
        <f>AND(Table1[[#This Row],[hour of cancellation 0 to 23]]&gt;=0,Table1[[#This Row],[hour of cancellation 0 to 23]]&lt;=23)</f>
        <v>1</v>
      </c>
    </row>
    <row r="7669" spans="1:13" x14ac:dyDescent="0.3">
      <c r="A7669" s="1">
        <v>7668</v>
      </c>
      <c r="B7669" s="1">
        <v>3</v>
      </c>
      <c r="C7669" s="2">
        <v>41245.357121337467</v>
      </c>
      <c r="D7669" s="2">
        <v>41249.940277777772</v>
      </c>
      <c r="E7669" s="1">
        <v>24</v>
      </c>
      <c r="F7669" s="2">
        <v>41247.389927488148</v>
      </c>
      <c r="G7669" s="1">
        <v>0</v>
      </c>
      <c r="H7669" s="32">
        <f>IFERROR(HOUR(Table1[[#This Row],[Cancel Date/time]])+MINUTE(Table1[[#This Row],[Cancel Date/time]])/60,"not cancelled")</f>
        <v>9.35</v>
      </c>
      <c r="I7669" s="47">
        <f>IFERROR(ROUND(Table1[[#This Row],[cancellation time decimal]],0),"not cancelled")</f>
        <v>9</v>
      </c>
      <c r="J7669" s="10">
        <f>IFERROR(MOD(Table1[[#This Row],[cancellation hour rounded]],24),"not cancelled")</f>
        <v>9</v>
      </c>
      <c r="K7669" s="32">
        <f>1/Table1[[#This Row],[Duration (Time between doses '[in hours'])]]</f>
        <v>4.1666666666666664E-2</v>
      </c>
      <c r="L7669" s="33">
        <f>Table1[[#This Row],[number doses per hour]]*INDEX(Table2[price per dose],Table1[[#This Row],[Drug ID]])</f>
        <v>0.18133000000000002</v>
      </c>
      <c r="M7669" s="11" t="b">
        <f>AND(Table1[[#This Row],[hour of cancellation 0 to 23]]&gt;=0,Table1[[#This Row],[hour of cancellation 0 to 23]]&lt;=23)</f>
        <v>1</v>
      </c>
    </row>
    <row r="7670" spans="1:13" x14ac:dyDescent="0.3">
      <c r="A7670" s="1">
        <v>7669</v>
      </c>
      <c r="B7670" s="1">
        <v>3</v>
      </c>
      <c r="C7670" s="2">
        <v>41245.373436662259</v>
      </c>
      <c r="D7670" s="2">
        <v>41305.372916666667</v>
      </c>
      <c r="E7670" s="1">
        <v>24</v>
      </c>
      <c r="F7670" s="2">
        <v>41247.625072397743</v>
      </c>
      <c r="G7670" s="1">
        <v>0</v>
      </c>
      <c r="H7670" s="32">
        <f>IFERROR(HOUR(Table1[[#This Row],[Cancel Date/time]])+MINUTE(Table1[[#This Row],[Cancel Date/time]])/60,"not cancelled")</f>
        <v>15</v>
      </c>
      <c r="I7670" s="47">
        <f>IFERROR(ROUND(Table1[[#This Row],[cancellation time decimal]],0),"not cancelled")</f>
        <v>15</v>
      </c>
      <c r="J7670" s="10">
        <f>IFERROR(MOD(Table1[[#This Row],[cancellation hour rounded]],24),"not cancelled")</f>
        <v>15</v>
      </c>
      <c r="K7670" s="32">
        <f>1/Table1[[#This Row],[Duration (Time between doses '[in hours'])]]</f>
        <v>4.1666666666666664E-2</v>
      </c>
      <c r="L7670" s="33">
        <f>Table1[[#This Row],[number doses per hour]]*INDEX(Table2[price per dose],Table1[[#This Row],[Drug ID]])</f>
        <v>0.18133000000000002</v>
      </c>
      <c r="M7670" s="11" t="b">
        <f>AND(Table1[[#This Row],[hour of cancellation 0 to 23]]&gt;=0,Table1[[#This Row],[hour of cancellation 0 to 23]]&lt;=23)</f>
        <v>1</v>
      </c>
    </row>
    <row r="7671" spans="1:13" x14ac:dyDescent="0.3">
      <c r="A7671" s="1">
        <v>7670</v>
      </c>
      <c r="B7671" s="1">
        <v>3</v>
      </c>
      <c r="C7671" s="2">
        <v>41245.446311341213</v>
      </c>
      <c r="D7671" s="2">
        <v>41305.445833333331</v>
      </c>
      <c r="E7671" s="1">
        <v>24</v>
      </c>
      <c r="F7671" s="2">
        <v>41247.525347485047</v>
      </c>
      <c r="G7671" s="1">
        <v>0</v>
      </c>
      <c r="H7671" s="32">
        <f>IFERROR(HOUR(Table1[[#This Row],[Cancel Date/time]])+MINUTE(Table1[[#This Row],[Cancel Date/time]])/60,"not cancelled")</f>
        <v>12.6</v>
      </c>
      <c r="I7671" s="47">
        <f>IFERROR(ROUND(Table1[[#This Row],[cancellation time decimal]],0),"not cancelled")</f>
        <v>13</v>
      </c>
      <c r="J7671" s="10">
        <f>IFERROR(MOD(Table1[[#This Row],[cancellation hour rounded]],24),"not cancelled")</f>
        <v>13</v>
      </c>
      <c r="K7671" s="32">
        <f>1/Table1[[#This Row],[Duration (Time between doses '[in hours'])]]</f>
        <v>4.1666666666666664E-2</v>
      </c>
      <c r="L7671" s="33">
        <f>Table1[[#This Row],[number doses per hour]]*INDEX(Table2[price per dose],Table1[[#This Row],[Drug ID]])</f>
        <v>0.18133000000000002</v>
      </c>
      <c r="M7671" s="11" t="b">
        <f>AND(Table1[[#This Row],[hour of cancellation 0 to 23]]&gt;=0,Table1[[#This Row],[hour of cancellation 0 to 23]]&lt;=23)</f>
        <v>1</v>
      </c>
    </row>
    <row r="7672" spans="1:13" x14ac:dyDescent="0.3">
      <c r="A7672" s="1">
        <v>7671</v>
      </c>
      <c r="B7672" s="1">
        <v>1</v>
      </c>
      <c r="C7672" s="2">
        <v>41245.437943308629</v>
      </c>
      <c r="D7672" s="2">
        <v>41305.4375</v>
      </c>
      <c r="E7672" s="1">
        <v>12</v>
      </c>
      <c r="F7672" s="2">
        <v>41246.494879871301</v>
      </c>
      <c r="G7672" s="1">
        <v>0</v>
      </c>
      <c r="H7672" s="32">
        <f>IFERROR(HOUR(Table1[[#This Row],[Cancel Date/time]])+MINUTE(Table1[[#This Row],[Cancel Date/time]])/60,"not cancelled")</f>
        <v>11.866666666666667</v>
      </c>
      <c r="I7672" s="47">
        <f>IFERROR(ROUND(Table1[[#This Row],[cancellation time decimal]],0),"not cancelled")</f>
        <v>12</v>
      </c>
      <c r="J7672" s="10">
        <f>IFERROR(MOD(Table1[[#This Row],[cancellation hour rounded]],24),"not cancelled")</f>
        <v>12</v>
      </c>
      <c r="K7672" s="32">
        <f>1/Table1[[#This Row],[Duration (Time between doses '[in hours'])]]</f>
        <v>8.3333333333333329E-2</v>
      </c>
      <c r="L7672" s="33">
        <f>Table1[[#This Row],[number doses per hour]]*INDEX(Table2[price per dose],Table1[[#This Row],[Drug ID]])</f>
        <v>0.56619444444444444</v>
      </c>
      <c r="M7672" s="11" t="b">
        <f>AND(Table1[[#This Row],[hour of cancellation 0 to 23]]&gt;=0,Table1[[#This Row],[hour of cancellation 0 to 23]]&lt;=23)</f>
        <v>1</v>
      </c>
    </row>
    <row r="7673" spans="1:13" hidden="1" x14ac:dyDescent="0.3">
      <c r="A7673" s="1">
        <v>7672</v>
      </c>
      <c r="B7673" s="1">
        <v>7</v>
      </c>
      <c r="C7673" s="2">
        <v>41245.459648563847</v>
      </c>
      <c r="D7673" s="2">
        <v>41247.709027777782</v>
      </c>
      <c r="E7673" s="1">
        <v>24</v>
      </c>
      <c r="F7673" s="2" t="s">
        <v>5</v>
      </c>
      <c r="G7673" s="1">
        <v>0</v>
      </c>
      <c r="H7673" s="32" t="str">
        <f>IFERROR(HOUR(Table1[[#This Row],[Cancel Date/time]])+MINUTE(Table1[[#This Row],[Cancel Date/time]])/60,"not cancelled")</f>
        <v>not cancelled</v>
      </c>
      <c r="I7673" s="47" t="str">
        <f>IFERROR(ROUND(Table1[[#This Row],[cancellation time decimal]],0),"not cancelled")</f>
        <v>not cancelled</v>
      </c>
      <c r="J7673" s="10" t="str">
        <f>IFERROR(MOD(Table1[[#This Row],[cancellation hour rounded]],24),"not cancelled")</f>
        <v>not cancelled</v>
      </c>
      <c r="K7673" s="32">
        <f>1/Table1[[#This Row],[Duration (Time between doses '[in hours'])]]</f>
        <v>4.1666666666666664E-2</v>
      </c>
      <c r="L7673" s="33">
        <f>Table1[[#This Row],[number doses per hour]]*INDEX(Table2[price per dose],Table1[[#This Row],[Drug ID]])</f>
        <v>1.2958049999999997</v>
      </c>
      <c r="M7673" s="11" t="b">
        <f>AND(Table1[[#This Row],[hour of cancellation 0 to 23]]&gt;=0,Table1[[#This Row],[hour of cancellation 0 to 23]]&lt;=23)</f>
        <v>0</v>
      </c>
    </row>
    <row r="7674" spans="1:13" x14ac:dyDescent="0.3">
      <c r="A7674" s="1">
        <v>7673</v>
      </c>
      <c r="B7674" s="1">
        <v>1</v>
      </c>
      <c r="C7674" s="2">
        <v>41245.47609905454</v>
      </c>
      <c r="D7674" s="2">
        <v>41305.475694444445</v>
      </c>
      <c r="E7674" s="1">
        <v>12</v>
      </c>
      <c r="F7674" s="2">
        <v>41246.007665401492</v>
      </c>
      <c r="G7674" s="1">
        <v>0</v>
      </c>
      <c r="H7674" s="32">
        <f>IFERROR(HOUR(Table1[[#This Row],[Cancel Date/time]])+MINUTE(Table1[[#This Row],[Cancel Date/time]])/60,"not cancelled")</f>
        <v>0.18333333333333332</v>
      </c>
      <c r="I7674" s="47">
        <f>IFERROR(ROUND(Table1[[#This Row],[cancellation time decimal]],0),"not cancelled")</f>
        <v>0</v>
      </c>
      <c r="J7674" s="10">
        <f>IFERROR(MOD(Table1[[#This Row],[cancellation hour rounded]],24),"not cancelled")</f>
        <v>0</v>
      </c>
      <c r="K7674" s="32">
        <f>1/Table1[[#This Row],[Duration (Time between doses '[in hours'])]]</f>
        <v>8.3333333333333329E-2</v>
      </c>
      <c r="L7674" s="33">
        <f>Table1[[#This Row],[number doses per hour]]*INDEX(Table2[price per dose],Table1[[#This Row],[Drug ID]])</f>
        <v>0.56619444444444444</v>
      </c>
      <c r="M7674" s="11" t="b">
        <f>AND(Table1[[#This Row],[hour of cancellation 0 to 23]]&gt;=0,Table1[[#This Row],[hour of cancellation 0 to 23]]&lt;=23)</f>
        <v>1</v>
      </c>
    </row>
    <row r="7675" spans="1:13" x14ac:dyDescent="0.3">
      <c r="A7675" s="1">
        <v>7674</v>
      </c>
      <c r="B7675" s="1">
        <v>1</v>
      </c>
      <c r="C7675" s="2">
        <v>41245.489187886888</v>
      </c>
      <c r="D7675" s="2">
        <v>41305.488888888889</v>
      </c>
      <c r="E7675" s="1">
        <v>8</v>
      </c>
      <c r="F7675" s="2">
        <v>41245.503610745109</v>
      </c>
      <c r="G7675" s="1">
        <v>0</v>
      </c>
      <c r="H7675" s="32">
        <f>IFERROR(HOUR(Table1[[#This Row],[Cancel Date/time]])+MINUTE(Table1[[#This Row],[Cancel Date/time]])/60,"not cancelled")</f>
        <v>12.083333333333334</v>
      </c>
      <c r="I7675" s="47">
        <f>IFERROR(ROUND(Table1[[#This Row],[cancellation time decimal]],0),"not cancelled")</f>
        <v>12</v>
      </c>
      <c r="J7675" s="10">
        <f>IFERROR(MOD(Table1[[#This Row],[cancellation hour rounded]],24),"not cancelled")</f>
        <v>12</v>
      </c>
      <c r="K7675" s="32">
        <f>1/Table1[[#This Row],[Duration (Time between doses '[in hours'])]]</f>
        <v>0.125</v>
      </c>
      <c r="L7675" s="33">
        <f>Table1[[#This Row],[number doses per hour]]*INDEX(Table2[price per dose],Table1[[#This Row],[Drug ID]])</f>
        <v>0.84929166666666667</v>
      </c>
      <c r="M7675" s="11" t="b">
        <f>AND(Table1[[#This Row],[hour of cancellation 0 to 23]]&gt;=0,Table1[[#This Row],[hour of cancellation 0 to 23]]&lt;=23)</f>
        <v>1</v>
      </c>
    </row>
    <row r="7676" spans="1:13" x14ac:dyDescent="0.3">
      <c r="A7676" s="1">
        <v>7675</v>
      </c>
      <c r="B7676" s="1">
        <v>7</v>
      </c>
      <c r="C7676" s="2">
        <v>41245.480299937743</v>
      </c>
      <c r="D7676" s="2">
        <v>41305.479861111111</v>
      </c>
      <c r="E7676" s="1">
        <v>24</v>
      </c>
      <c r="F7676" s="2">
        <v>41258.729994101726</v>
      </c>
      <c r="G7676" s="1">
        <v>0</v>
      </c>
      <c r="H7676" s="32">
        <f>IFERROR(HOUR(Table1[[#This Row],[Cancel Date/time]])+MINUTE(Table1[[#This Row],[Cancel Date/time]])/60,"not cancelled")</f>
        <v>17.516666666666666</v>
      </c>
      <c r="I7676" s="47">
        <f>IFERROR(ROUND(Table1[[#This Row],[cancellation time decimal]],0),"not cancelled")</f>
        <v>18</v>
      </c>
      <c r="J7676" s="10">
        <f>IFERROR(MOD(Table1[[#This Row],[cancellation hour rounded]],24),"not cancelled")</f>
        <v>18</v>
      </c>
      <c r="K7676" s="32">
        <f>1/Table1[[#This Row],[Duration (Time between doses '[in hours'])]]</f>
        <v>4.1666666666666664E-2</v>
      </c>
      <c r="L7676" s="33">
        <f>Table1[[#This Row],[number doses per hour]]*INDEX(Table2[price per dose],Table1[[#This Row],[Drug ID]])</f>
        <v>1.2958049999999997</v>
      </c>
      <c r="M7676" s="11" t="b">
        <f>AND(Table1[[#This Row],[hour of cancellation 0 to 23]]&gt;=0,Table1[[#This Row],[hour of cancellation 0 to 23]]&lt;=23)</f>
        <v>1</v>
      </c>
    </row>
    <row r="7677" spans="1:13" x14ac:dyDescent="0.3">
      <c r="A7677" s="1">
        <v>7676</v>
      </c>
      <c r="B7677" s="1">
        <v>1</v>
      </c>
      <c r="C7677" s="2">
        <v>41245.531853447566</v>
      </c>
      <c r="D7677" s="2">
        <v>41305.53125</v>
      </c>
      <c r="E7677" s="1">
        <v>12</v>
      </c>
      <c r="F7677" s="2">
        <v>41246.476925208073</v>
      </c>
      <c r="G7677" s="1">
        <v>0</v>
      </c>
      <c r="H7677" s="32">
        <f>IFERROR(HOUR(Table1[[#This Row],[Cancel Date/time]])+MINUTE(Table1[[#This Row],[Cancel Date/time]])/60,"not cancelled")</f>
        <v>11.433333333333334</v>
      </c>
      <c r="I7677" s="47">
        <f>IFERROR(ROUND(Table1[[#This Row],[cancellation time decimal]],0),"not cancelled")</f>
        <v>11</v>
      </c>
      <c r="J7677" s="10">
        <f>IFERROR(MOD(Table1[[#This Row],[cancellation hour rounded]],24),"not cancelled")</f>
        <v>11</v>
      </c>
      <c r="K7677" s="32">
        <f>1/Table1[[#This Row],[Duration (Time between doses '[in hours'])]]</f>
        <v>8.3333333333333329E-2</v>
      </c>
      <c r="L7677" s="33">
        <f>Table1[[#This Row],[number doses per hour]]*INDEX(Table2[price per dose],Table1[[#This Row],[Drug ID]])</f>
        <v>0.56619444444444444</v>
      </c>
      <c r="M7677" s="11" t="b">
        <f>AND(Table1[[#This Row],[hour of cancellation 0 to 23]]&gt;=0,Table1[[#This Row],[hour of cancellation 0 to 23]]&lt;=23)</f>
        <v>1</v>
      </c>
    </row>
    <row r="7678" spans="1:13" x14ac:dyDescent="0.3">
      <c r="A7678" s="1">
        <v>7677</v>
      </c>
      <c r="B7678" s="1">
        <v>3</v>
      </c>
      <c r="C7678" s="2">
        <v>41245.524641144366</v>
      </c>
      <c r="D7678" s="2">
        <v>41305.524305555555</v>
      </c>
      <c r="E7678" s="1">
        <v>24</v>
      </c>
      <c r="F7678" s="2">
        <v>41247.462186789948</v>
      </c>
      <c r="G7678" s="1">
        <v>0</v>
      </c>
      <c r="H7678" s="32">
        <f>IFERROR(HOUR(Table1[[#This Row],[Cancel Date/time]])+MINUTE(Table1[[#This Row],[Cancel Date/time]])/60,"not cancelled")</f>
        <v>11.083333333333334</v>
      </c>
      <c r="I7678" s="47">
        <f>IFERROR(ROUND(Table1[[#This Row],[cancellation time decimal]],0),"not cancelled")</f>
        <v>11</v>
      </c>
      <c r="J7678" s="10">
        <f>IFERROR(MOD(Table1[[#This Row],[cancellation hour rounded]],24),"not cancelled")</f>
        <v>11</v>
      </c>
      <c r="K7678" s="32">
        <f>1/Table1[[#This Row],[Duration (Time between doses '[in hours'])]]</f>
        <v>4.1666666666666664E-2</v>
      </c>
      <c r="L7678" s="33">
        <f>Table1[[#This Row],[number doses per hour]]*INDEX(Table2[price per dose],Table1[[#This Row],[Drug ID]])</f>
        <v>0.18133000000000002</v>
      </c>
      <c r="M7678" s="11" t="b">
        <f>AND(Table1[[#This Row],[hour of cancellation 0 to 23]]&gt;=0,Table1[[#This Row],[hour of cancellation 0 to 23]]&lt;=23)</f>
        <v>1</v>
      </c>
    </row>
    <row r="7679" spans="1:13" x14ac:dyDescent="0.3">
      <c r="A7679" s="1">
        <v>7678</v>
      </c>
      <c r="B7679" s="1">
        <v>4</v>
      </c>
      <c r="C7679" s="2">
        <v>41245.540640242412</v>
      </c>
      <c r="D7679" s="2">
        <v>41305.540277777778</v>
      </c>
      <c r="E7679" s="1">
        <v>12</v>
      </c>
      <c r="F7679" s="2">
        <v>41248.911586418217</v>
      </c>
      <c r="G7679" s="1">
        <v>0</v>
      </c>
      <c r="H7679" s="32">
        <f>IFERROR(HOUR(Table1[[#This Row],[Cancel Date/time]])+MINUTE(Table1[[#This Row],[Cancel Date/time]])/60,"not cancelled")</f>
        <v>21.866666666666667</v>
      </c>
      <c r="I7679" s="47">
        <f>IFERROR(ROUND(Table1[[#This Row],[cancellation time decimal]],0),"not cancelled")</f>
        <v>22</v>
      </c>
      <c r="J7679" s="10">
        <f>IFERROR(MOD(Table1[[#This Row],[cancellation hour rounded]],24),"not cancelled")</f>
        <v>22</v>
      </c>
      <c r="K7679" s="32">
        <f>1/Table1[[#This Row],[Duration (Time between doses '[in hours'])]]</f>
        <v>8.3333333333333329E-2</v>
      </c>
      <c r="L7679" s="33">
        <f>Table1[[#This Row],[number doses per hour]]*INDEX(Table2[price per dose],Table1[[#This Row],[Drug ID]])</f>
        <v>1.448055119047619</v>
      </c>
      <c r="M7679" s="11" t="b">
        <f>AND(Table1[[#This Row],[hour of cancellation 0 to 23]]&gt;=0,Table1[[#This Row],[hour of cancellation 0 to 23]]&lt;=23)</f>
        <v>1</v>
      </c>
    </row>
    <row r="7680" spans="1:13" x14ac:dyDescent="0.3">
      <c r="A7680" s="1">
        <v>7679</v>
      </c>
      <c r="B7680" s="1">
        <v>1</v>
      </c>
      <c r="C7680" s="2">
        <v>41245.531776413867</v>
      </c>
      <c r="D7680" s="2">
        <v>41305.53125</v>
      </c>
      <c r="E7680" s="1">
        <v>8</v>
      </c>
      <c r="F7680" s="2">
        <v>41245.647149518496</v>
      </c>
      <c r="G7680" s="1">
        <v>0</v>
      </c>
      <c r="H7680" s="32">
        <f>IFERROR(HOUR(Table1[[#This Row],[Cancel Date/time]])+MINUTE(Table1[[#This Row],[Cancel Date/time]])/60,"not cancelled")</f>
        <v>15.516666666666667</v>
      </c>
      <c r="I7680" s="47">
        <f>IFERROR(ROUND(Table1[[#This Row],[cancellation time decimal]],0),"not cancelled")</f>
        <v>16</v>
      </c>
      <c r="J7680" s="10">
        <f>IFERROR(MOD(Table1[[#This Row],[cancellation hour rounded]],24),"not cancelled")</f>
        <v>16</v>
      </c>
      <c r="K7680" s="32">
        <f>1/Table1[[#This Row],[Duration (Time between doses '[in hours'])]]</f>
        <v>0.125</v>
      </c>
      <c r="L7680" s="33">
        <f>Table1[[#This Row],[number doses per hour]]*INDEX(Table2[price per dose],Table1[[#This Row],[Drug ID]])</f>
        <v>0.84929166666666667</v>
      </c>
      <c r="M7680" s="11" t="b">
        <f>AND(Table1[[#This Row],[hour of cancellation 0 to 23]]&gt;=0,Table1[[#This Row],[hour of cancellation 0 to 23]]&lt;=23)</f>
        <v>1</v>
      </c>
    </row>
    <row r="7681" spans="1:13" x14ac:dyDescent="0.3">
      <c r="A7681" s="1">
        <v>7680</v>
      </c>
      <c r="B7681" s="1">
        <v>1</v>
      </c>
      <c r="C7681" s="2">
        <v>41245.575706747717</v>
      </c>
      <c r="D7681" s="2">
        <v>41305.575694444444</v>
      </c>
      <c r="E7681" s="1">
        <v>8</v>
      </c>
      <c r="F7681" s="2">
        <v>41246.021460174838</v>
      </c>
      <c r="G7681" s="1">
        <v>0</v>
      </c>
      <c r="H7681" s="32">
        <f>IFERROR(HOUR(Table1[[#This Row],[Cancel Date/time]])+MINUTE(Table1[[#This Row],[Cancel Date/time]])/60,"not cancelled")</f>
        <v>0.5</v>
      </c>
      <c r="I7681" s="47">
        <f>IFERROR(ROUND(Table1[[#This Row],[cancellation time decimal]],0),"not cancelled")</f>
        <v>1</v>
      </c>
      <c r="J7681" s="10">
        <f>IFERROR(MOD(Table1[[#This Row],[cancellation hour rounded]],24),"not cancelled")</f>
        <v>1</v>
      </c>
      <c r="K7681" s="32">
        <f>1/Table1[[#This Row],[Duration (Time between doses '[in hours'])]]</f>
        <v>0.125</v>
      </c>
      <c r="L7681" s="33">
        <f>Table1[[#This Row],[number doses per hour]]*INDEX(Table2[price per dose],Table1[[#This Row],[Drug ID]])</f>
        <v>0.84929166666666667</v>
      </c>
      <c r="M7681" s="11" t="b">
        <f>AND(Table1[[#This Row],[hour of cancellation 0 to 23]]&gt;=0,Table1[[#This Row],[hour of cancellation 0 to 23]]&lt;=23)</f>
        <v>1</v>
      </c>
    </row>
    <row r="7682" spans="1:13" x14ac:dyDescent="0.3">
      <c r="A7682" s="1">
        <v>7681</v>
      </c>
      <c r="B7682" s="1">
        <v>6</v>
      </c>
      <c r="C7682" s="2">
        <v>41245.550677911211</v>
      </c>
      <c r="D7682" s="2">
        <v>41305.549999999996</v>
      </c>
      <c r="E7682" s="1">
        <v>24</v>
      </c>
      <c r="F7682" s="2">
        <v>41252.698218009282</v>
      </c>
      <c r="G7682" s="1">
        <v>0</v>
      </c>
      <c r="H7682" s="32">
        <f>IFERROR(HOUR(Table1[[#This Row],[Cancel Date/time]])+MINUTE(Table1[[#This Row],[Cancel Date/time]])/60,"not cancelled")</f>
        <v>16.75</v>
      </c>
      <c r="I7682" s="47">
        <f>IFERROR(ROUND(Table1[[#This Row],[cancellation time decimal]],0),"not cancelled")</f>
        <v>17</v>
      </c>
      <c r="J7682" s="10">
        <f>IFERROR(MOD(Table1[[#This Row],[cancellation hour rounded]],24),"not cancelled")</f>
        <v>17</v>
      </c>
      <c r="K7682" s="32">
        <f>1/Table1[[#This Row],[Duration (Time between doses '[in hours'])]]</f>
        <v>4.1666666666666664E-2</v>
      </c>
      <c r="L7682" s="33">
        <f>Table1[[#This Row],[number doses per hour]]*INDEX(Table2[price per dose],Table1[[#This Row],[Drug ID]])</f>
        <v>0.35218749999999999</v>
      </c>
      <c r="M7682" s="11" t="b">
        <f>AND(Table1[[#This Row],[hour of cancellation 0 to 23]]&gt;=0,Table1[[#This Row],[hour of cancellation 0 to 23]]&lt;=23)</f>
        <v>1</v>
      </c>
    </row>
    <row r="7683" spans="1:13" x14ac:dyDescent="0.3">
      <c r="A7683" s="1">
        <v>7682</v>
      </c>
      <c r="B7683" s="1">
        <v>1</v>
      </c>
      <c r="C7683" s="2">
        <v>41245.596458370506</v>
      </c>
      <c r="D7683" s="2">
        <v>41305.595833333333</v>
      </c>
      <c r="E7683" s="1">
        <v>8</v>
      </c>
      <c r="F7683" s="2">
        <v>41245.681988932585</v>
      </c>
      <c r="G7683" s="1">
        <v>0</v>
      </c>
      <c r="H7683" s="32">
        <f>IFERROR(HOUR(Table1[[#This Row],[Cancel Date/time]])+MINUTE(Table1[[#This Row],[Cancel Date/time]])/60,"not cancelled")</f>
        <v>16.366666666666667</v>
      </c>
      <c r="I7683" s="47">
        <f>IFERROR(ROUND(Table1[[#This Row],[cancellation time decimal]],0),"not cancelled")</f>
        <v>16</v>
      </c>
      <c r="J7683" s="10">
        <f>IFERROR(MOD(Table1[[#This Row],[cancellation hour rounded]],24),"not cancelled")</f>
        <v>16</v>
      </c>
      <c r="K7683" s="32">
        <f>1/Table1[[#This Row],[Duration (Time between doses '[in hours'])]]</f>
        <v>0.125</v>
      </c>
      <c r="L7683" s="33">
        <f>Table1[[#This Row],[number doses per hour]]*INDEX(Table2[price per dose],Table1[[#This Row],[Drug ID]])</f>
        <v>0.84929166666666667</v>
      </c>
      <c r="M7683" s="11" t="b">
        <f>AND(Table1[[#This Row],[hour of cancellation 0 to 23]]&gt;=0,Table1[[#This Row],[hour of cancellation 0 to 23]]&lt;=23)</f>
        <v>1</v>
      </c>
    </row>
    <row r="7684" spans="1:13" x14ac:dyDescent="0.3">
      <c r="A7684" s="1">
        <v>7683</v>
      </c>
      <c r="B7684" s="1">
        <v>1</v>
      </c>
      <c r="C7684" s="2">
        <v>41245.618630034754</v>
      </c>
      <c r="D7684" s="2">
        <v>41305.618055555555</v>
      </c>
      <c r="E7684" s="1">
        <v>8</v>
      </c>
      <c r="F7684" s="2">
        <v>41246.298510674569</v>
      </c>
      <c r="G7684" s="1">
        <v>0</v>
      </c>
      <c r="H7684" s="32">
        <f>IFERROR(HOUR(Table1[[#This Row],[Cancel Date/time]])+MINUTE(Table1[[#This Row],[Cancel Date/time]])/60,"not cancelled")</f>
        <v>7.15</v>
      </c>
      <c r="I7684" s="47">
        <f>IFERROR(ROUND(Table1[[#This Row],[cancellation time decimal]],0),"not cancelled")</f>
        <v>7</v>
      </c>
      <c r="J7684" s="10">
        <f>IFERROR(MOD(Table1[[#This Row],[cancellation hour rounded]],24),"not cancelled")</f>
        <v>7</v>
      </c>
      <c r="K7684" s="32">
        <f>1/Table1[[#This Row],[Duration (Time between doses '[in hours'])]]</f>
        <v>0.125</v>
      </c>
      <c r="L7684" s="33">
        <f>Table1[[#This Row],[number doses per hour]]*INDEX(Table2[price per dose],Table1[[#This Row],[Drug ID]])</f>
        <v>0.84929166666666667</v>
      </c>
      <c r="M7684" s="11" t="b">
        <f>AND(Table1[[#This Row],[hour of cancellation 0 to 23]]&gt;=0,Table1[[#This Row],[hour of cancellation 0 to 23]]&lt;=23)</f>
        <v>1</v>
      </c>
    </row>
    <row r="7685" spans="1:13" x14ac:dyDescent="0.3">
      <c r="A7685" s="1">
        <v>7684</v>
      </c>
      <c r="B7685" s="1">
        <v>7</v>
      </c>
      <c r="C7685" s="2">
        <v>41245.604259892461</v>
      </c>
      <c r="D7685" s="2">
        <v>41305.604166666672</v>
      </c>
      <c r="E7685" s="1">
        <v>24</v>
      </c>
      <c r="F7685" s="2">
        <v>41258.324517724839</v>
      </c>
      <c r="G7685" s="1">
        <v>0</v>
      </c>
      <c r="H7685" s="32">
        <f>IFERROR(HOUR(Table1[[#This Row],[Cancel Date/time]])+MINUTE(Table1[[#This Row],[Cancel Date/time]])/60,"not cancelled")</f>
        <v>7.7833333333333332</v>
      </c>
      <c r="I7685" s="47">
        <f>IFERROR(ROUND(Table1[[#This Row],[cancellation time decimal]],0),"not cancelled")</f>
        <v>8</v>
      </c>
      <c r="J7685" s="10">
        <f>IFERROR(MOD(Table1[[#This Row],[cancellation hour rounded]],24),"not cancelled")</f>
        <v>8</v>
      </c>
      <c r="K7685" s="32">
        <f>1/Table1[[#This Row],[Duration (Time between doses '[in hours'])]]</f>
        <v>4.1666666666666664E-2</v>
      </c>
      <c r="L7685" s="33">
        <f>Table1[[#This Row],[number doses per hour]]*INDEX(Table2[price per dose],Table1[[#This Row],[Drug ID]])</f>
        <v>1.2958049999999997</v>
      </c>
      <c r="M7685" s="11" t="b">
        <f>AND(Table1[[#This Row],[hour of cancellation 0 to 23]]&gt;=0,Table1[[#This Row],[hour of cancellation 0 to 23]]&lt;=23)</f>
        <v>1</v>
      </c>
    </row>
    <row r="7686" spans="1:13" x14ac:dyDescent="0.3">
      <c r="A7686" s="1">
        <v>7685</v>
      </c>
      <c r="B7686" s="1">
        <v>5</v>
      </c>
      <c r="C7686" s="2">
        <v>41245.712955061696</v>
      </c>
      <c r="D7686" s="2">
        <v>41305.712500000001</v>
      </c>
      <c r="E7686" s="1">
        <v>24</v>
      </c>
      <c r="F7686" s="2">
        <v>41249.588218005818</v>
      </c>
      <c r="G7686" s="1">
        <v>0</v>
      </c>
      <c r="H7686" s="32">
        <f>IFERROR(HOUR(Table1[[#This Row],[Cancel Date/time]])+MINUTE(Table1[[#This Row],[Cancel Date/time]])/60,"not cancelled")</f>
        <v>14.116666666666667</v>
      </c>
      <c r="I7686" s="47">
        <f>IFERROR(ROUND(Table1[[#This Row],[cancellation time decimal]],0),"not cancelled")</f>
        <v>14</v>
      </c>
      <c r="J7686" s="10">
        <f>IFERROR(MOD(Table1[[#This Row],[cancellation hour rounded]],24),"not cancelled")</f>
        <v>14</v>
      </c>
      <c r="K7686" s="32">
        <f>1/Table1[[#This Row],[Duration (Time between doses '[in hours'])]]</f>
        <v>4.1666666666666664E-2</v>
      </c>
      <c r="L7686" s="33">
        <f>Table1[[#This Row],[number doses per hour]]*INDEX(Table2[price per dose],Table1[[#This Row],[Drug ID]])</f>
        <v>0.2815833333333333</v>
      </c>
      <c r="M7686" s="11" t="b">
        <f>AND(Table1[[#This Row],[hour of cancellation 0 to 23]]&gt;=0,Table1[[#This Row],[hour of cancellation 0 to 23]]&lt;=23)</f>
        <v>1</v>
      </c>
    </row>
    <row r="7687" spans="1:13" x14ac:dyDescent="0.3">
      <c r="A7687" s="1">
        <v>7686</v>
      </c>
      <c r="B7687" s="1">
        <v>1</v>
      </c>
      <c r="C7687" s="2">
        <v>41245.731096633877</v>
      </c>
      <c r="D7687" s="2">
        <v>41305.730555555558</v>
      </c>
      <c r="E7687" s="1">
        <v>8</v>
      </c>
      <c r="F7687" s="2">
        <v>41246.413543526702</v>
      </c>
      <c r="G7687" s="1">
        <v>0</v>
      </c>
      <c r="H7687" s="32">
        <f>IFERROR(HOUR(Table1[[#This Row],[Cancel Date/time]])+MINUTE(Table1[[#This Row],[Cancel Date/time]])/60,"not cancelled")</f>
        <v>9.9166666666666661</v>
      </c>
      <c r="I7687" s="47">
        <f>IFERROR(ROUND(Table1[[#This Row],[cancellation time decimal]],0),"not cancelled")</f>
        <v>10</v>
      </c>
      <c r="J7687" s="10">
        <f>IFERROR(MOD(Table1[[#This Row],[cancellation hour rounded]],24),"not cancelled")</f>
        <v>10</v>
      </c>
      <c r="K7687" s="32">
        <f>1/Table1[[#This Row],[Duration (Time between doses '[in hours'])]]</f>
        <v>0.125</v>
      </c>
      <c r="L7687" s="33">
        <f>Table1[[#This Row],[number doses per hour]]*INDEX(Table2[price per dose],Table1[[#This Row],[Drug ID]])</f>
        <v>0.84929166666666667</v>
      </c>
      <c r="M7687" s="11" t="b">
        <f>AND(Table1[[#This Row],[hour of cancellation 0 to 23]]&gt;=0,Table1[[#This Row],[hour of cancellation 0 to 23]]&lt;=23)</f>
        <v>1</v>
      </c>
    </row>
    <row r="7688" spans="1:13" x14ac:dyDescent="0.3">
      <c r="A7688" s="1">
        <v>7687</v>
      </c>
      <c r="B7688" s="1">
        <v>5</v>
      </c>
      <c r="C7688" s="2">
        <v>41245.714586464739</v>
      </c>
      <c r="D7688" s="2">
        <v>41305.714583333334</v>
      </c>
      <c r="E7688" s="1">
        <v>24</v>
      </c>
      <c r="F7688" s="2">
        <v>41249.713290781576</v>
      </c>
      <c r="G7688" s="1">
        <v>0</v>
      </c>
      <c r="H7688" s="32">
        <f>IFERROR(HOUR(Table1[[#This Row],[Cancel Date/time]])+MINUTE(Table1[[#This Row],[Cancel Date/time]])/60,"not cancelled")</f>
        <v>17.116666666666667</v>
      </c>
      <c r="I7688" s="47">
        <f>IFERROR(ROUND(Table1[[#This Row],[cancellation time decimal]],0),"not cancelled")</f>
        <v>17</v>
      </c>
      <c r="J7688" s="10">
        <f>IFERROR(MOD(Table1[[#This Row],[cancellation hour rounded]],24),"not cancelled")</f>
        <v>17</v>
      </c>
      <c r="K7688" s="32">
        <f>1/Table1[[#This Row],[Duration (Time between doses '[in hours'])]]</f>
        <v>4.1666666666666664E-2</v>
      </c>
      <c r="L7688" s="33">
        <f>Table1[[#This Row],[number doses per hour]]*INDEX(Table2[price per dose],Table1[[#This Row],[Drug ID]])</f>
        <v>0.2815833333333333</v>
      </c>
      <c r="M7688" s="11" t="b">
        <f>AND(Table1[[#This Row],[hour of cancellation 0 to 23]]&gt;=0,Table1[[#This Row],[hour of cancellation 0 to 23]]&lt;=23)</f>
        <v>1</v>
      </c>
    </row>
    <row r="7689" spans="1:13" x14ac:dyDescent="0.3">
      <c r="A7689" s="1">
        <v>7688</v>
      </c>
      <c r="B7689" s="1">
        <v>6</v>
      </c>
      <c r="C7689" s="2">
        <v>41245.853877075271</v>
      </c>
      <c r="D7689" s="2">
        <v>41305.853472222225</v>
      </c>
      <c r="E7689" s="1">
        <v>24</v>
      </c>
      <c r="F7689" s="2">
        <v>41268.856882989086</v>
      </c>
      <c r="G7689" s="1">
        <v>0</v>
      </c>
      <c r="H7689" s="32">
        <f>IFERROR(HOUR(Table1[[#This Row],[Cancel Date/time]])+MINUTE(Table1[[#This Row],[Cancel Date/time]])/60,"not cancelled")</f>
        <v>20.55</v>
      </c>
      <c r="I7689" s="47">
        <f>IFERROR(ROUND(Table1[[#This Row],[cancellation time decimal]],0),"not cancelled")</f>
        <v>21</v>
      </c>
      <c r="J7689" s="10">
        <f>IFERROR(MOD(Table1[[#This Row],[cancellation hour rounded]],24),"not cancelled")</f>
        <v>21</v>
      </c>
      <c r="K7689" s="32">
        <f>1/Table1[[#This Row],[Duration (Time between doses '[in hours'])]]</f>
        <v>4.1666666666666664E-2</v>
      </c>
      <c r="L7689" s="33">
        <f>Table1[[#This Row],[number doses per hour]]*INDEX(Table2[price per dose],Table1[[#This Row],[Drug ID]])</f>
        <v>0.35218749999999999</v>
      </c>
      <c r="M7689" s="11" t="b">
        <f>AND(Table1[[#This Row],[hour of cancellation 0 to 23]]&gt;=0,Table1[[#This Row],[hour of cancellation 0 to 23]]&lt;=23)</f>
        <v>1</v>
      </c>
    </row>
    <row r="7690" spans="1:13" x14ac:dyDescent="0.3">
      <c r="A7690" s="1">
        <v>7689</v>
      </c>
      <c r="B7690" s="1">
        <v>6</v>
      </c>
      <c r="C7690" s="2">
        <v>41245.837458500871</v>
      </c>
      <c r="D7690" s="2">
        <v>41305.836805555555</v>
      </c>
      <c r="E7690" s="1">
        <v>24</v>
      </c>
      <c r="F7690" s="2">
        <v>41258.623007875991</v>
      </c>
      <c r="G7690" s="1">
        <v>0</v>
      </c>
      <c r="H7690" s="32">
        <f>IFERROR(HOUR(Table1[[#This Row],[Cancel Date/time]])+MINUTE(Table1[[#This Row],[Cancel Date/time]])/60,"not cancelled")</f>
        <v>14.95</v>
      </c>
      <c r="I7690" s="47">
        <f>IFERROR(ROUND(Table1[[#This Row],[cancellation time decimal]],0),"not cancelled")</f>
        <v>15</v>
      </c>
      <c r="J7690" s="10">
        <f>IFERROR(MOD(Table1[[#This Row],[cancellation hour rounded]],24),"not cancelled")</f>
        <v>15</v>
      </c>
      <c r="K7690" s="32">
        <f>1/Table1[[#This Row],[Duration (Time between doses '[in hours'])]]</f>
        <v>4.1666666666666664E-2</v>
      </c>
      <c r="L7690" s="33">
        <f>Table1[[#This Row],[number doses per hour]]*INDEX(Table2[price per dose],Table1[[#This Row],[Drug ID]])</f>
        <v>0.35218749999999999</v>
      </c>
      <c r="M7690" s="11" t="b">
        <f>AND(Table1[[#This Row],[hour of cancellation 0 to 23]]&gt;=0,Table1[[#This Row],[hour of cancellation 0 to 23]]&lt;=23)</f>
        <v>1</v>
      </c>
    </row>
    <row r="7691" spans="1:13" x14ac:dyDescent="0.3">
      <c r="A7691" s="1">
        <v>7690</v>
      </c>
      <c r="B7691" s="1">
        <v>3</v>
      </c>
      <c r="C7691" s="2">
        <v>41245.905335493044</v>
      </c>
      <c r="D7691" s="2">
        <v>41305.904861111114</v>
      </c>
      <c r="E7691" s="1">
        <v>24</v>
      </c>
      <c r="F7691" s="2">
        <v>41247.891837487368</v>
      </c>
      <c r="G7691" s="1">
        <v>0</v>
      </c>
      <c r="H7691" s="32">
        <f>IFERROR(HOUR(Table1[[#This Row],[Cancel Date/time]])+MINUTE(Table1[[#This Row],[Cancel Date/time]])/60,"not cancelled")</f>
        <v>21.4</v>
      </c>
      <c r="I7691" s="47">
        <f>IFERROR(ROUND(Table1[[#This Row],[cancellation time decimal]],0),"not cancelled")</f>
        <v>21</v>
      </c>
      <c r="J7691" s="10">
        <f>IFERROR(MOD(Table1[[#This Row],[cancellation hour rounded]],24),"not cancelled")</f>
        <v>21</v>
      </c>
      <c r="K7691" s="32">
        <f>1/Table1[[#This Row],[Duration (Time between doses '[in hours'])]]</f>
        <v>4.1666666666666664E-2</v>
      </c>
      <c r="L7691" s="33">
        <f>Table1[[#This Row],[number doses per hour]]*INDEX(Table2[price per dose],Table1[[#This Row],[Drug ID]])</f>
        <v>0.18133000000000002</v>
      </c>
      <c r="M7691" s="11" t="b">
        <f>AND(Table1[[#This Row],[hour of cancellation 0 to 23]]&gt;=0,Table1[[#This Row],[hour of cancellation 0 to 23]]&lt;=23)</f>
        <v>1</v>
      </c>
    </row>
    <row r="7692" spans="1:13" x14ac:dyDescent="0.3">
      <c r="A7692" s="1">
        <v>7691</v>
      </c>
      <c r="B7692" s="1">
        <v>2</v>
      </c>
      <c r="C7692" s="2">
        <v>41246.352566891939</v>
      </c>
      <c r="D7692" s="2">
        <v>41306.352083333339</v>
      </c>
      <c r="E7692" s="1">
        <v>10</v>
      </c>
      <c r="F7692" s="2">
        <v>41247.552494914293</v>
      </c>
      <c r="G7692" s="1">
        <v>0</v>
      </c>
      <c r="H7692" s="32">
        <f>IFERROR(HOUR(Table1[[#This Row],[Cancel Date/time]])+MINUTE(Table1[[#This Row],[Cancel Date/time]])/60,"not cancelled")</f>
        <v>13.25</v>
      </c>
      <c r="I7692" s="47">
        <f>IFERROR(ROUND(Table1[[#This Row],[cancellation time decimal]],0),"not cancelled")</f>
        <v>13</v>
      </c>
      <c r="J7692" s="10">
        <f>IFERROR(MOD(Table1[[#This Row],[cancellation hour rounded]],24),"not cancelled")</f>
        <v>13</v>
      </c>
      <c r="K7692" s="32">
        <f>1/Table1[[#This Row],[Duration (Time between doses '[in hours'])]]</f>
        <v>0.1</v>
      </c>
      <c r="L7692" s="33">
        <f>Table1[[#This Row],[number doses per hour]]*INDEX(Table2[price per dose],Table1[[#This Row],[Drug ID]])</f>
        <v>0.84959999999999969</v>
      </c>
      <c r="M7692" s="11" t="b">
        <f>AND(Table1[[#This Row],[hour of cancellation 0 to 23]]&gt;=0,Table1[[#This Row],[hour of cancellation 0 to 23]]&lt;=23)</f>
        <v>1</v>
      </c>
    </row>
    <row r="7693" spans="1:13" x14ac:dyDescent="0.3">
      <c r="A7693" s="1">
        <v>7692</v>
      </c>
      <c r="B7693" s="1">
        <v>8</v>
      </c>
      <c r="C7693" s="2">
        <v>41246.385007781115</v>
      </c>
      <c r="D7693" s="2">
        <v>41306.384722222225</v>
      </c>
      <c r="E7693" s="1">
        <v>3</v>
      </c>
      <c r="F7693" s="2">
        <v>41250.462069147718</v>
      </c>
      <c r="G7693" s="1">
        <v>0</v>
      </c>
      <c r="H7693" s="32">
        <f>IFERROR(HOUR(Table1[[#This Row],[Cancel Date/time]])+MINUTE(Table1[[#This Row],[Cancel Date/time]])/60,"not cancelled")</f>
        <v>11.083333333333334</v>
      </c>
      <c r="I7693" s="47">
        <f>IFERROR(ROUND(Table1[[#This Row],[cancellation time decimal]],0),"not cancelled")</f>
        <v>11</v>
      </c>
      <c r="J7693" s="10">
        <f>IFERROR(MOD(Table1[[#This Row],[cancellation hour rounded]],24),"not cancelled")</f>
        <v>11</v>
      </c>
      <c r="K7693" s="32">
        <f>1/Table1[[#This Row],[Duration (Time between doses '[in hours'])]]</f>
        <v>0.33333333333333331</v>
      </c>
      <c r="L7693" s="33">
        <f>Table1[[#This Row],[number doses per hour]]*INDEX(Table2[price per dose],Table1[[#This Row],[Drug ID]])</f>
        <v>0.29998222222222221</v>
      </c>
      <c r="M7693" s="11" t="b">
        <f>AND(Table1[[#This Row],[hour of cancellation 0 to 23]]&gt;=0,Table1[[#This Row],[hour of cancellation 0 to 23]]&lt;=23)</f>
        <v>1</v>
      </c>
    </row>
    <row r="7694" spans="1:13" x14ac:dyDescent="0.3">
      <c r="A7694" s="1">
        <v>7693</v>
      </c>
      <c r="B7694" s="1">
        <v>1</v>
      </c>
      <c r="C7694" s="2">
        <v>41246.39827444587</v>
      </c>
      <c r="D7694" s="2">
        <v>41306.397916666669</v>
      </c>
      <c r="E7694" s="1">
        <v>8</v>
      </c>
      <c r="F7694" s="2">
        <v>41247.461801596532</v>
      </c>
      <c r="G7694" s="1">
        <v>0</v>
      </c>
      <c r="H7694" s="32">
        <f>IFERROR(HOUR(Table1[[#This Row],[Cancel Date/time]])+MINUTE(Table1[[#This Row],[Cancel Date/time]])/60,"not cancelled")</f>
        <v>11.083333333333334</v>
      </c>
      <c r="I7694" s="47">
        <f>IFERROR(ROUND(Table1[[#This Row],[cancellation time decimal]],0),"not cancelled")</f>
        <v>11</v>
      </c>
      <c r="J7694" s="10">
        <f>IFERROR(MOD(Table1[[#This Row],[cancellation hour rounded]],24),"not cancelled")</f>
        <v>11</v>
      </c>
      <c r="K7694" s="32">
        <f>1/Table1[[#This Row],[Duration (Time between doses '[in hours'])]]</f>
        <v>0.125</v>
      </c>
      <c r="L7694" s="33">
        <f>Table1[[#This Row],[number doses per hour]]*INDEX(Table2[price per dose],Table1[[#This Row],[Drug ID]])</f>
        <v>0.84929166666666667</v>
      </c>
      <c r="M7694" s="11" t="b">
        <f>AND(Table1[[#This Row],[hour of cancellation 0 to 23]]&gt;=0,Table1[[#This Row],[hour of cancellation 0 to 23]]&lt;=23)</f>
        <v>1</v>
      </c>
    </row>
    <row r="7695" spans="1:13" x14ac:dyDescent="0.3">
      <c r="A7695" s="1">
        <v>7694</v>
      </c>
      <c r="B7695" s="1">
        <v>4</v>
      </c>
      <c r="C7695" s="2">
        <v>41246.530337573975</v>
      </c>
      <c r="D7695" s="2">
        <v>41306.529861111114</v>
      </c>
      <c r="E7695" s="1">
        <v>12</v>
      </c>
      <c r="F7695" s="2">
        <v>41248.47955831408</v>
      </c>
      <c r="G7695" s="1">
        <v>0</v>
      </c>
      <c r="H7695" s="32">
        <f>IFERROR(HOUR(Table1[[#This Row],[Cancel Date/time]])+MINUTE(Table1[[#This Row],[Cancel Date/time]])/60,"not cancelled")</f>
        <v>11.5</v>
      </c>
      <c r="I7695" s="47">
        <f>IFERROR(ROUND(Table1[[#This Row],[cancellation time decimal]],0),"not cancelled")</f>
        <v>12</v>
      </c>
      <c r="J7695" s="10">
        <f>IFERROR(MOD(Table1[[#This Row],[cancellation hour rounded]],24),"not cancelled")</f>
        <v>12</v>
      </c>
      <c r="K7695" s="32">
        <f>1/Table1[[#This Row],[Duration (Time between doses '[in hours'])]]</f>
        <v>8.3333333333333329E-2</v>
      </c>
      <c r="L7695" s="33">
        <f>Table1[[#This Row],[number doses per hour]]*INDEX(Table2[price per dose],Table1[[#This Row],[Drug ID]])</f>
        <v>1.448055119047619</v>
      </c>
      <c r="M7695" s="11" t="b">
        <f>AND(Table1[[#This Row],[hour of cancellation 0 to 23]]&gt;=0,Table1[[#This Row],[hour of cancellation 0 to 23]]&lt;=23)</f>
        <v>1</v>
      </c>
    </row>
    <row r="7696" spans="1:13" x14ac:dyDescent="0.3">
      <c r="A7696" s="1">
        <v>7695</v>
      </c>
      <c r="B7696" s="1">
        <v>5</v>
      </c>
      <c r="C7696" s="2">
        <v>41246.528110148247</v>
      </c>
      <c r="D7696" s="2">
        <v>41251.444444444445</v>
      </c>
      <c r="E7696" s="1">
        <v>24</v>
      </c>
      <c r="F7696" s="2">
        <v>41250.675776537224</v>
      </c>
      <c r="G7696" s="1">
        <v>0</v>
      </c>
      <c r="H7696" s="32">
        <f>IFERROR(HOUR(Table1[[#This Row],[Cancel Date/time]])+MINUTE(Table1[[#This Row],[Cancel Date/time]])/60,"not cancelled")</f>
        <v>16.216666666666665</v>
      </c>
      <c r="I7696" s="47">
        <f>IFERROR(ROUND(Table1[[#This Row],[cancellation time decimal]],0),"not cancelled")</f>
        <v>16</v>
      </c>
      <c r="J7696" s="10">
        <f>IFERROR(MOD(Table1[[#This Row],[cancellation hour rounded]],24),"not cancelled")</f>
        <v>16</v>
      </c>
      <c r="K7696" s="32">
        <f>1/Table1[[#This Row],[Duration (Time between doses '[in hours'])]]</f>
        <v>4.1666666666666664E-2</v>
      </c>
      <c r="L7696" s="33">
        <f>Table1[[#This Row],[number doses per hour]]*INDEX(Table2[price per dose],Table1[[#This Row],[Drug ID]])</f>
        <v>0.2815833333333333</v>
      </c>
      <c r="M7696" s="11" t="b">
        <f>AND(Table1[[#This Row],[hour of cancellation 0 to 23]]&gt;=0,Table1[[#This Row],[hour of cancellation 0 to 23]]&lt;=23)</f>
        <v>1</v>
      </c>
    </row>
    <row r="7697" spans="1:13" hidden="1" x14ac:dyDescent="0.3">
      <c r="A7697" s="1">
        <v>7696</v>
      </c>
      <c r="B7697" s="1">
        <v>6</v>
      </c>
      <c r="C7697" s="2">
        <v>41246.508071375007</v>
      </c>
      <c r="D7697" s="2">
        <v>41249.340972222228</v>
      </c>
      <c r="E7697" s="1">
        <v>24</v>
      </c>
      <c r="F7697" s="2" t="s">
        <v>5</v>
      </c>
      <c r="G7697" s="1">
        <v>0</v>
      </c>
      <c r="H7697" s="32" t="str">
        <f>IFERROR(HOUR(Table1[[#This Row],[Cancel Date/time]])+MINUTE(Table1[[#This Row],[Cancel Date/time]])/60,"not cancelled")</f>
        <v>not cancelled</v>
      </c>
      <c r="I7697" s="47" t="str">
        <f>IFERROR(ROUND(Table1[[#This Row],[cancellation time decimal]],0),"not cancelled")</f>
        <v>not cancelled</v>
      </c>
      <c r="J7697" s="10" t="str">
        <f>IFERROR(MOD(Table1[[#This Row],[cancellation hour rounded]],24),"not cancelled")</f>
        <v>not cancelled</v>
      </c>
      <c r="K7697" s="32">
        <f>1/Table1[[#This Row],[Duration (Time between doses '[in hours'])]]</f>
        <v>4.1666666666666664E-2</v>
      </c>
      <c r="L7697" s="33">
        <f>Table1[[#This Row],[number doses per hour]]*INDEX(Table2[price per dose],Table1[[#This Row],[Drug ID]])</f>
        <v>0.35218749999999999</v>
      </c>
      <c r="M7697" s="11" t="b">
        <f>AND(Table1[[#This Row],[hour of cancellation 0 to 23]]&gt;=0,Table1[[#This Row],[hour of cancellation 0 to 23]]&lt;=23)</f>
        <v>0</v>
      </c>
    </row>
    <row r="7698" spans="1:13" x14ac:dyDescent="0.3">
      <c r="A7698" s="1">
        <v>7697</v>
      </c>
      <c r="B7698" s="1">
        <v>1</v>
      </c>
      <c r="C7698" s="2">
        <v>41246.512966733077</v>
      </c>
      <c r="D7698" s="2">
        <v>41306.512499999997</v>
      </c>
      <c r="E7698" s="1">
        <v>12</v>
      </c>
      <c r="F7698" s="2">
        <v>41247.474120735162</v>
      </c>
      <c r="G7698" s="1">
        <v>0</v>
      </c>
      <c r="H7698" s="32">
        <f>IFERROR(HOUR(Table1[[#This Row],[Cancel Date/time]])+MINUTE(Table1[[#This Row],[Cancel Date/time]])/60,"not cancelled")</f>
        <v>11.366666666666667</v>
      </c>
      <c r="I7698" s="47">
        <f>IFERROR(ROUND(Table1[[#This Row],[cancellation time decimal]],0),"not cancelled")</f>
        <v>11</v>
      </c>
      <c r="J7698" s="10">
        <f>IFERROR(MOD(Table1[[#This Row],[cancellation hour rounded]],24),"not cancelled")</f>
        <v>11</v>
      </c>
      <c r="K7698" s="32">
        <f>1/Table1[[#This Row],[Duration (Time between doses '[in hours'])]]</f>
        <v>8.3333333333333329E-2</v>
      </c>
      <c r="L7698" s="33">
        <f>Table1[[#This Row],[number doses per hour]]*INDEX(Table2[price per dose],Table1[[#This Row],[Drug ID]])</f>
        <v>0.56619444444444444</v>
      </c>
      <c r="M7698" s="11" t="b">
        <f>AND(Table1[[#This Row],[hour of cancellation 0 to 23]]&gt;=0,Table1[[#This Row],[hour of cancellation 0 to 23]]&lt;=23)</f>
        <v>1</v>
      </c>
    </row>
    <row r="7699" spans="1:13" hidden="1" x14ac:dyDescent="0.3">
      <c r="A7699" s="1">
        <v>7698</v>
      </c>
      <c r="B7699" s="1">
        <v>1</v>
      </c>
      <c r="C7699" s="2">
        <v>41246.605532507449</v>
      </c>
      <c r="D7699" s="2">
        <v>41248.896891982127</v>
      </c>
      <c r="E7699" s="1">
        <v>12</v>
      </c>
      <c r="F7699" s="2" t="s">
        <v>5</v>
      </c>
      <c r="G7699" s="1">
        <v>0</v>
      </c>
      <c r="H7699" s="32" t="str">
        <f>IFERROR(HOUR(Table1[[#This Row],[Cancel Date/time]])+MINUTE(Table1[[#This Row],[Cancel Date/time]])/60,"not cancelled")</f>
        <v>not cancelled</v>
      </c>
      <c r="I7699" s="47" t="str">
        <f>IFERROR(ROUND(Table1[[#This Row],[cancellation time decimal]],0),"not cancelled")</f>
        <v>not cancelled</v>
      </c>
      <c r="J7699" s="10" t="str">
        <f>IFERROR(MOD(Table1[[#This Row],[cancellation hour rounded]],24),"not cancelled")</f>
        <v>not cancelled</v>
      </c>
      <c r="K7699" s="32">
        <f>1/Table1[[#This Row],[Duration (Time between doses '[in hours'])]]</f>
        <v>8.3333333333333329E-2</v>
      </c>
      <c r="L7699" s="33">
        <f>Table1[[#This Row],[number doses per hour]]*INDEX(Table2[price per dose],Table1[[#This Row],[Drug ID]])</f>
        <v>0.56619444444444444</v>
      </c>
      <c r="M7699" s="11" t="b">
        <f>AND(Table1[[#This Row],[hour of cancellation 0 to 23]]&gt;=0,Table1[[#This Row],[hour of cancellation 0 to 23]]&lt;=23)</f>
        <v>0</v>
      </c>
    </row>
    <row r="7700" spans="1:13" x14ac:dyDescent="0.3">
      <c r="A7700" s="1">
        <v>7699</v>
      </c>
      <c r="B7700" s="1">
        <v>3</v>
      </c>
      <c r="C7700" s="2">
        <v>41246.619290230934</v>
      </c>
      <c r="D7700" s="2">
        <v>41306.618750000001</v>
      </c>
      <c r="E7700" s="1">
        <v>24</v>
      </c>
      <c r="F7700" s="2">
        <v>41249.762279383598</v>
      </c>
      <c r="G7700" s="1">
        <v>0</v>
      </c>
      <c r="H7700" s="32">
        <f>IFERROR(HOUR(Table1[[#This Row],[Cancel Date/time]])+MINUTE(Table1[[#This Row],[Cancel Date/time]])/60,"not cancelled")</f>
        <v>18.283333333333335</v>
      </c>
      <c r="I7700" s="47">
        <f>IFERROR(ROUND(Table1[[#This Row],[cancellation time decimal]],0),"not cancelled")</f>
        <v>18</v>
      </c>
      <c r="J7700" s="10">
        <f>IFERROR(MOD(Table1[[#This Row],[cancellation hour rounded]],24),"not cancelled")</f>
        <v>18</v>
      </c>
      <c r="K7700" s="32">
        <f>1/Table1[[#This Row],[Duration (Time between doses '[in hours'])]]</f>
        <v>4.1666666666666664E-2</v>
      </c>
      <c r="L7700" s="33">
        <f>Table1[[#This Row],[number doses per hour]]*INDEX(Table2[price per dose],Table1[[#This Row],[Drug ID]])</f>
        <v>0.18133000000000002</v>
      </c>
      <c r="M7700" s="11" t="b">
        <f>AND(Table1[[#This Row],[hour of cancellation 0 to 23]]&gt;=0,Table1[[#This Row],[hour of cancellation 0 to 23]]&lt;=23)</f>
        <v>1</v>
      </c>
    </row>
    <row r="7701" spans="1:13" hidden="1" x14ac:dyDescent="0.3">
      <c r="A7701" s="1">
        <v>7700</v>
      </c>
      <c r="B7701" s="1">
        <v>8</v>
      </c>
      <c r="C7701" s="2">
        <v>41246.619473037579</v>
      </c>
      <c r="D7701" s="2">
        <v>41249.286111111112</v>
      </c>
      <c r="E7701" s="1">
        <v>3</v>
      </c>
      <c r="F7701" s="2" t="s">
        <v>5</v>
      </c>
      <c r="G7701" s="1">
        <v>1</v>
      </c>
      <c r="H7701" s="32" t="str">
        <f>IFERROR(HOUR(Table1[[#This Row],[Cancel Date/time]])+MINUTE(Table1[[#This Row],[Cancel Date/time]])/60,"not cancelled")</f>
        <v>not cancelled</v>
      </c>
      <c r="I7701" s="47" t="str">
        <f>IFERROR(ROUND(Table1[[#This Row],[cancellation time decimal]],0),"not cancelled")</f>
        <v>not cancelled</v>
      </c>
      <c r="J7701" s="10" t="str">
        <f>IFERROR(MOD(Table1[[#This Row],[cancellation hour rounded]],24),"not cancelled")</f>
        <v>not cancelled</v>
      </c>
      <c r="K7701" s="32">
        <f>1/Table1[[#This Row],[Duration (Time between doses '[in hours'])]]</f>
        <v>0.33333333333333331</v>
      </c>
      <c r="L7701" s="33">
        <f>Table1[[#This Row],[number doses per hour]]*INDEX(Table2[price per dose],Table1[[#This Row],[Drug ID]])</f>
        <v>0.29998222222222221</v>
      </c>
      <c r="M7701" s="11" t="b">
        <f>AND(Table1[[#This Row],[hour of cancellation 0 to 23]]&gt;=0,Table1[[#This Row],[hour of cancellation 0 to 23]]&lt;=23)</f>
        <v>0</v>
      </c>
    </row>
    <row r="7702" spans="1:13" x14ac:dyDescent="0.3">
      <c r="A7702" s="1">
        <v>7701</v>
      </c>
      <c r="B7702" s="1">
        <v>4</v>
      </c>
      <c r="C7702" s="2">
        <v>41246.66376505886</v>
      </c>
      <c r="D7702" s="2">
        <v>41306.663194444445</v>
      </c>
      <c r="E7702" s="1">
        <v>12</v>
      </c>
      <c r="F7702" s="2">
        <v>41249.701580393688</v>
      </c>
      <c r="G7702" s="1">
        <v>0</v>
      </c>
      <c r="H7702" s="32">
        <f>IFERROR(HOUR(Table1[[#This Row],[Cancel Date/time]])+MINUTE(Table1[[#This Row],[Cancel Date/time]])/60,"not cancelled")</f>
        <v>16.833333333333332</v>
      </c>
      <c r="I7702" s="47">
        <f>IFERROR(ROUND(Table1[[#This Row],[cancellation time decimal]],0),"not cancelled")</f>
        <v>17</v>
      </c>
      <c r="J7702" s="10">
        <f>IFERROR(MOD(Table1[[#This Row],[cancellation hour rounded]],24),"not cancelled")</f>
        <v>17</v>
      </c>
      <c r="K7702" s="32">
        <f>1/Table1[[#This Row],[Duration (Time between doses '[in hours'])]]</f>
        <v>8.3333333333333329E-2</v>
      </c>
      <c r="L7702" s="33">
        <f>Table1[[#This Row],[number doses per hour]]*INDEX(Table2[price per dose],Table1[[#This Row],[Drug ID]])</f>
        <v>1.448055119047619</v>
      </c>
      <c r="M7702" s="11" t="b">
        <f>AND(Table1[[#This Row],[hour of cancellation 0 to 23]]&gt;=0,Table1[[#This Row],[hour of cancellation 0 to 23]]&lt;=23)</f>
        <v>1</v>
      </c>
    </row>
    <row r="7703" spans="1:13" x14ac:dyDescent="0.3">
      <c r="A7703" s="1">
        <v>7702</v>
      </c>
      <c r="B7703" s="1">
        <v>3</v>
      </c>
      <c r="C7703" s="2">
        <v>41246.657491524929</v>
      </c>
      <c r="D7703" s="2">
        <v>41306.656944444447</v>
      </c>
      <c r="E7703" s="1">
        <v>24</v>
      </c>
      <c r="F7703" s="2">
        <v>41248.306306265353</v>
      </c>
      <c r="G7703" s="1">
        <v>0</v>
      </c>
      <c r="H7703" s="32">
        <f>IFERROR(HOUR(Table1[[#This Row],[Cancel Date/time]])+MINUTE(Table1[[#This Row],[Cancel Date/time]])/60,"not cancelled")</f>
        <v>7.35</v>
      </c>
      <c r="I7703" s="47">
        <f>IFERROR(ROUND(Table1[[#This Row],[cancellation time decimal]],0),"not cancelled")</f>
        <v>7</v>
      </c>
      <c r="J7703" s="10">
        <f>IFERROR(MOD(Table1[[#This Row],[cancellation hour rounded]],24),"not cancelled")</f>
        <v>7</v>
      </c>
      <c r="K7703" s="32">
        <f>1/Table1[[#This Row],[Duration (Time between doses '[in hours'])]]</f>
        <v>4.1666666666666664E-2</v>
      </c>
      <c r="L7703" s="33">
        <f>Table1[[#This Row],[number doses per hour]]*INDEX(Table2[price per dose],Table1[[#This Row],[Drug ID]])</f>
        <v>0.18133000000000002</v>
      </c>
      <c r="M7703" s="11" t="b">
        <f>AND(Table1[[#This Row],[hour of cancellation 0 to 23]]&gt;=0,Table1[[#This Row],[hour of cancellation 0 to 23]]&lt;=23)</f>
        <v>1</v>
      </c>
    </row>
    <row r="7704" spans="1:13" x14ac:dyDescent="0.3">
      <c r="A7704" s="1">
        <v>7703</v>
      </c>
      <c r="B7704" s="1">
        <v>4</v>
      </c>
      <c r="C7704" s="2">
        <v>41246.662605468351</v>
      </c>
      <c r="D7704" s="2">
        <v>41250.579166666663</v>
      </c>
      <c r="E7704" s="1">
        <v>12</v>
      </c>
      <c r="F7704" s="2">
        <v>41249.521294570091</v>
      </c>
      <c r="G7704" s="1">
        <v>0</v>
      </c>
      <c r="H7704" s="32">
        <f>IFERROR(HOUR(Table1[[#This Row],[Cancel Date/time]])+MINUTE(Table1[[#This Row],[Cancel Date/time]])/60,"not cancelled")</f>
        <v>12.5</v>
      </c>
      <c r="I7704" s="47">
        <f>IFERROR(ROUND(Table1[[#This Row],[cancellation time decimal]],0),"not cancelled")</f>
        <v>13</v>
      </c>
      <c r="J7704" s="10">
        <f>IFERROR(MOD(Table1[[#This Row],[cancellation hour rounded]],24),"not cancelled")</f>
        <v>13</v>
      </c>
      <c r="K7704" s="32">
        <f>1/Table1[[#This Row],[Duration (Time between doses '[in hours'])]]</f>
        <v>8.3333333333333329E-2</v>
      </c>
      <c r="L7704" s="33">
        <f>Table1[[#This Row],[number doses per hour]]*INDEX(Table2[price per dose],Table1[[#This Row],[Drug ID]])</f>
        <v>1.448055119047619</v>
      </c>
      <c r="M7704" s="11" t="b">
        <f>AND(Table1[[#This Row],[hour of cancellation 0 to 23]]&gt;=0,Table1[[#This Row],[hour of cancellation 0 to 23]]&lt;=23)</f>
        <v>1</v>
      </c>
    </row>
    <row r="7705" spans="1:13" x14ac:dyDescent="0.3">
      <c r="A7705" s="1">
        <v>7704</v>
      </c>
      <c r="B7705" s="1">
        <v>1</v>
      </c>
      <c r="C7705" s="2">
        <v>41246.655691830478</v>
      </c>
      <c r="D7705" s="2">
        <v>41306.655555555553</v>
      </c>
      <c r="E7705" s="1">
        <v>8</v>
      </c>
      <c r="F7705" s="2">
        <v>41247.074803823016</v>
      </c>
      <c r="G7705" s="1">
        <v>0</v>
      </c>
      <c r="H7705" s="32">
        <f>IFERROR(HOUR(Table1[[#This Row],[Cancel Date/time]])+MINUTE(Table1[[#This Row],[Cancel Date/time]])/60,"not cancelled")</f>
        <v>1.7833333333333332</v>
      </c>
      <c r="I7705" s="47">
        <f>IFERROR(ROUND(Table1[[#This Row],[cancellation time decimal]],0),"not cancelled")</f>
        <v>2</v>
      </c>
      <c r="J7705" s="10">
        <f>IFERROR(MOD(Table1[[#This Row],[cancellation hour rounded]],24),"not cancelled")</f>
        <v>2</v>
      </c>
      <c r="K7705" s="32">
        <f>1/Table1[[#This Row],[Duration (Time between doses '[in hours'])]]</f>
        <v>0.125</v>
      </c>
      <c r="L7705" s="33">
        <f>Table1[[#This Row],[number doses per hour]]*INDEX(Table2[price per dose],Table1[[#This Row],[Drug ID]])</f>
        <v>0.84929166666666667</v>
      </c>
      <c r="M7705" s="11" t="b">
        <f>AND(Table1[[#This Row],[hour of cancellation 0 to 23]]&gt;=0,Table1[[#This Row],[hour of cancellation 0 to 23]]&lt;=23)</f>
        <v>1</v>
      </c>
    </row>
    <row r="7706" spans="1:13" x14ac:dyDescent="0.3">
      <c r="A7706" s="1">
        <v>7705</v>
      </c>
      <c r="B7706" s="1">
        <v>1</v>
      </c>
      <c r="C7706" s="2">
        <v>41246.690312587816</v>
      </c>
      <c r="D7706" s="2">
        <v>41306.690277777772</v>
      </c>
      <c r="E7706" s="1">
        <v>12</v>
      </c>
      <c r="F7706" s="2">
        <v>41247.860452280293</v>
      </c>
      <c r="G7706" s="1">
        <v>0</v>
      </c>
      <c r="H7706" s="32">
        <f>IFERROR(HOUR(Table1[[#This Row],[Cancel Date/time]])+MINUTE(Table1[[#This Row],[Cancel Date/time]])/60,"not cancelled")</f>
        <v>20.65</v>
      </c>
      <c r="I7706" s="47">
        <f>IFERROR(ROUND(Table1[[#This Row],[cancellation time decimal]],0),"not cancelled")</f>
        <v>21</v>
      </c>
      <c r="J7706" s="10">
        <f>IFERROR(MOD(Table1[[#This Row],[cancellation hour rounded]],24),"not cancelled")</f>
        <v>21</v>
      </c>
      <c r="K7706" s="32">
        <f>1/Table1[[#This Row],[Duration (Time between doses '[in hours'])]]</f>
        <v>8.3333333333333329E-2</v>
      </c>
      <c r="L7706" s="33">
        <f>Table1[[#This Row],[number doses per hour]]*INDEX(Table2[price per dose],Table1[[#This Row],[Drug ID]])</f>
        <v>0.56619444444444444</v>
      </c>
      <c r="M7706" s="11" t="b">
        <f>AND(Table1[[#This Row],[hour of cancellation 0 to 23]]&gt;=0,Table1[[#This Row],[hour of cancellation 0 to 23]]&lt;=23)</f>
        <v>1</v>
      </c>
    </row>
    <row r="7707" spans="1:13" x14ac:dyDescent="0.3">
      <c r="A7707" s="1">
        <v>7706</v>
      </c>
      <c r="B7707" s="1">
        <v>3</v>
      </c>
      <c r="C7707" s="2">
        <v>41246.744018553421</v>
      </c>
      <c r="D7707" s="2">
        <v>41306.743750000001</v>
      </c>
      <c r="E7707" s="1">
        <v>24</v>
      </c>
      <c r="F7707" s="2">
        <v>41249.261213352678</v>
      </c>
      <c r="G7707" s="1">
        <v>0</v>
      </c>
      <c r="H7707" s="32">
        <f>IFERROR(HOUR(Table1[[#This Row],[Cancel Date/time]])+MINUTE(Table1[[#This Row],[Cancel Date/time]])/60,"not cancelled")</f>
        <v>6.2666666666666666</v>
      </c>
      <c r="I7707" s="47">
        <f>IFERROR(ROUND(Table1[[#This Row],[cancellation time decimal]],0),"not cancelled")</f>
        <v>6</v>
      </c>
      <c r="J7707" s="10">
        <f>IFERROR(MOD(Table1[[#This Row],[cancellation hour rounded]],24),"not cancelled")</f>
        <v>6</v>
      </c>
      <c r="K7707" s="32">
        <f>1/Table1[[#This Row],[Duration (Time between doses '[in hours'])]]</f>
        <v>4.1666666666666664E-2</v>
      </c>
      <c r="L7707" s="33">
        <f>Table1[[#This Row],[number doses per hour]]*INDEX(Table2[price per dose],Table1[[#This Row],[Drug ID]])</f>
        <v>0.18133000000000002</v>
      </c>
      <c r="M7707" s="11" t="b">
        <f>AND(Table1[[#This Row],[hour of cancellation 0 to 23]]&gt;=0,Table1[[#This Row],[hour of cancellation 0 to 23]]&lt;=23)</f>
        <v>1</v>
      </c>
    </row>
    <row r="7708" spans="1:13" x14ac:dyDescent="0.3">
      <c r="A7708" s="1">
        <v>7707</v>
      </c>
      <c r="B7708" s="1">
        <v>1</v>
      </c>
      <c r="C7708" s="2">
        <v>41246.737532847641</v>
      </c>
      <c r="D7708" s="2">
        <v>41306.737500000003</v>
      </c>
      <c r="E7708" s="1">
        <v>12</v>
      </c>
      <c r="F7708" s="2">
        <v>41247.494585095112</v>
      </c>
      <c r="G7708" s="1">
        <v>0</v>
      </c>
      <c r="H7708" s="32">
        <f>IFERROR(HOUR(Table1[[#This Row],[Cancel Date/time]])+MINUTE(Table1[[#This Row],[Cancel Date/time]])/60,"not cancelled")</f>
        <v>11.866666666666667</v>
      </c>
      <c r="I7708" s="47">
        <f>IFERROR(ROUND(Table1[[#This Row],[cancellation time decimal]],0),"not cancelled")</f>
        <v>12</v>
      </c>
      <c r="J7708" s="10">
        <f>IFERROR(MOD(Table1[[#This Row],[cancellation hour rounded]],24),"not cancelled")</f>
        <v>12</v>
      </c>
      <c r="K7708" s="32">
        <f>1/Table1[[#This Row],[Duration (Time between doses '[in hours'])]]</f>
        <v>8.3333333333333329E-2</v>
      </c>
      <c r="L7708" s="33">
        <f>Table1[[#This Row],[number doses per hour]]*INDEX(Table2[price per dose],Table1[[#This Row],[Drug ID]])</f>
        <v>0.56619444444444444</v>
      </c>
      <c r="M7708" s="11" t="b">
        <f>AND(Table1[[#This Row],[hour of cancellation 0 to 23]]&gt;=0,Table1[[#This Row],[hour of cancellation 0 to 23]]&lt;=23)</f>
        <v>1</v>
      </c>
    </row>
    <row r="7709" spans="1:13" hidden="1" x14ac:dyDescent="0.3">
      <c r="A7709" s="1">
        <v>7708</v>
      </c>
      <c r="B7709" s="1">
        <v>7</v>
      </c>
      <c r="C7709" s="2">
        <v>41246.733617825979</v>
      </c>
      <c r="D7709" s="2">
        <v>41249.149802847052</v>
      </c>
      <c r="E7709" s="1">
        <v>24</v>
      </c>
      <c r="F7709" s="2" t="s">
        <v>5</v>
      </c>
      <c r="G7709" s="1">
        <v>0</v>
      </c>
      <c r="H7709" s="32" t="str">
        <f>IFERROR(HOUR(Table1[[#This Row],[Cancel Date/time]])+MINUTE(Table1[[#This Row],[Cancel Date/time]])/60,"not cancelled")</f>
        <v>not cancelled</v>
      </c>
      <c r="I7709" s="47" t="str">
        <f>IFERROR(ROUND(Table1[[#This Row],[cancellation time decimal]],0),"not cancelled")</f>
        <v>not cancelled</v>
      </c>
      <c r="J7709" s="10" t="str">
        <f>IFERROR(MOD(Table1[[#This Row],[cancellation hour rounded]],24),"not cancelled")</f>
        <v>not cancelled</v>
      </c>
      <c r="K7709" s="32">
        <f>1/Table1[[#This Row],[Duration (Time between doses '[in hours'])]]</f>
        <v>4.1666666666666664E-2</v>
      </c>
      <c r="L7709" s="33">
        <f>Table1[[#This Row],[number doses per hour]]*INDEX(Table2[price per dose],Table1[[#This Row],[Drug ID]])</f>
        <v>1.2958049999999997</v>
      </c>
      <c r="M7709" s="11" t="b">
        <f>AND(Table1[[#This Row],[hour of cancellation 0 to 23]]&gt;=0,Table1[[#This Row],[hour of cancellation 0 to 23]]&lt;=23)</f>
        <v>0</v>
      </c>
    </row>
    <row r="7710" spans="1:13" x14ac:dyDescent="0.3">
      <c r="A7710" s="1">
        <v>7709</v>
      </c>
      <c r="B7710" s="1">
        <v>6</v>
      </c>
      <c r="C7710" s="2">
        <v>41246.773957109035</v>
      </c>
      <c r="D7710" s="2">
        <v>41306.773611111108</v>
      </c>
      <c r="E7710" s="1">
        <v>24</v>
      </c>
      <c r="F7710" s="2">
        <v>41251.036812331782</v>
      </c>
      <c r="G7710" s="1">
        <v>0</v>
      </c>
      <c r="H7710" s="32">
        <f>IFERROR(HOUR(Table1[[#This Row],[Cancel Date/time]])+MINUTE(Table1[[#This Row],[Cancel Date/time]])/60,"not cancelled")</f>
        <v>0.8833333333333333</v>
      </c>
      <c r="I7710" s="47">
        <f>IFERROR(ROUND(Table1[[#This Row],[cancellation time decimal]],0),"not cancelled")</f>
        <v>1</v>
      </c>
      <c r="J7710" s="10">
        <f>IFERROR(MOD(Table1[[#This Row],[cancellation hour rounded]],24),"not cancelled")</f>
        <v>1</v>
      </c>
      <c r="K7710" s="32">
        <f>1/Table1[[#This Row],[Duration (Time between doses '[in hours'])]]</f>
        <v>4.1666666666666664E-2</v>
      </c>
      <c r="L7710" s="33">
        <f>Table1[[#This Row],[number doses per hour]]*INDEX(Table2[price per dose],Table1[[#This Row],[Drug ID]])</f>
        <v>0.35218749999999999</v>
      </c>
      <c r="M7710" s="11" t="b">
        <f>AND(Table1[[#This Row],[hour of cancellation 0 to 23]]&gt;=0,Table1[[#This Row],[hour of cancellation 0 to 23]]&lt;=23)</f>
        <v>1</v>
      </c>
    </row>
    <row r="7711" spans="1:13" hidden="1" x14ac:dyDescent="0.3">
      <c r="A7711" s="1">
        <v>7710</v>
      </c>
      <c r="B7711" s="1">
        <v>4</v>
      </c>
      <c r="C7711" s="2">
        <v>41246.761672699751</v>
      </c>
      <c r="D7711" s="2">
        <v>41249.428128774809</v>
      </c>
      <c r="E7711" s="1">
        <v>12</v>
      </c>
      <c r="F7711" s="2" t="s">
        <v>5</v>
      </c>
      <c r="G7711" s="1">
        <v>0</v>
      </c>
      <c r="H7711" s="32" t="str">
        <f>IFERROR(HOUR(Table1[[#This Row],[Cancel Date/time]])+MINUTE(Table1[[#This Row],[Cancel Date/time]])/60,"not cancelled")</f>
        <v>not cancelled</v>
      </c>
      <c r="I7711" s="47" t="str">
        <f>IFERROR(ROUND(Table1[[#This Row],[cancellation time decimal]],0),"not cancelled")</f>
        <v>not cancelled</v>
      </c>
      <c r="J7711" s="10" t="str">
        <f>IFERROR(MOD(Table1[[#This Row],[cancellation hour rounded]],24),"not cancelled")</f>
        <v>not cancelled</v>
      </c>
      <c r="K7711" s="32">
        <f>1/Table1[[#This Row],[Duration (Time between doses '[in hours'])]]</f>
        <v>8.3333333333333329E-2</v>
      </c>
      <c r="L7711" s="33">
        <f>Table1[[#This Row],[number doses per hour]]*INDEX(Table2[price per dose],Table1[[#This Row],[Drug ID]])</f>
        <v>1.448055119047619</v>
      </c>
      <c r="M7711" s="11" t="b">
        <f>AND(Table1[[#This Row],[hour of cancellation 0 to 23]]&gt;=0,Table1[[#This Row],[hour of cancellation 0 to 23]]&lt;=23)</f>
        <v>0</v>
      </c>
    </row>
    <row r="7712" spans="1:13" x14ac:dyDescent="0.3">
      <c r="A7712" s="1">
        <v>7711</v>
      </c>
      <c r="B7712" s="1">
        <v>4</v>
      </c>
      <c r="C7712" s="2">
        <v>41246.768674030216</v>
      </c>
      <c r="D7712" s="2">
        <v>41306.768055555556</v>
      </c>
      <c r="E7712" s="1">
        <v>12</v>
      </c>
      <c r="F7712" s="2">
        <v>41248.292633042991</v>
      </c>
      <c r="G7712" s="1">
        <v>0</v>
      </c>
      <c r="H7712" s="32">
        <f>IFERROR(HOUR(Table1[[#This Row],[Cancel Date/time]])+MINUTE(Table1[[#This Row],[Cancel Date/time]])/60,"not cancelled")</f>
        <v>7.0166666666666666</v>
      </c>
      <c r="I7712" s="47">
        <f>IFERROR(ROUND(Table1[[#This Row],[cancellation time decimal]],0),"not cancelled")</f>
        <v>7</v>
      </c>
      <c r="J7712" s="10">
        <f>IFERROR(MOD(Table1[[#This Row],[cancellation hour rounded]],24),"not cancelled")</f>
        <v>7</v>
      </c>
      <c r="K7712" s="32">
        <f>1/Table1[[#This Row],[Duration (Time between doses '[in hours'])]]</f>
        <v>8.3333333333333329E-2</v>
      </c>
      <c r="L7712" s="33">
        <f>Table1[[#This Row],[number doses per hour]]*INDEX(Table2[price per dose],Table1[[#This Row],[Drug ID]])</f>
        <v>1.448055119047619</v>
      </c>
      <c r="M7712" s="11" t="b">
        <f>AND(Table1[[#This Row],[hour of cancellation 0 to 23]]&gt;=0,Table1[[#This Row],[hour of cancellation 0 to 23]]&lt;=23)</f>
        <v>1</v>
      </c>
    </row>
    <row r="7713" spans="1:13" hidden="1" x14ac:dyDescent="0.3">
      <c r="A7713" s="1">
        <v>7712</v>
      </c>
      <c r="B7713" s="1">
        <v>1</v>
      </c>
      <c r="C7713" s="2">
        <v>41246.860464672543</v>
      </c>
      <c r="D7713" s="2">
        <v>41249.693474877102</v>
      </c>
      <c r="E7713" s="1">
        <v>8</v>
      </c>
      <c r="F7713" s="2" t="s">
        <v>5</v>
      </c>
      <c r="G7713" s="1">
        <v>0</v>
      </c>
      <c r="H7713" s="32" t="str">
        <f>IFERROR(HOUR(Table1[[#This Row],[Cancel Date/time]])+MINUTE(Table1[[#This Row],[Cancel Date/time]])/60,"not cancelled")</f>
        <v>not cancelled</v>
      </c>
      <c r="I7713" s="47" t="str">
        <f>IFERROR(ROUND(Table1[[#This Row],[cancellation time decimal]],0),"not cancelled")</f>
        <v>not cancelled</v>
      </c>
      <c r="J7713" s="10" t="str">
        <f>IFERROR(MOD(Table1[[#This Row],[cancellation hour rounded]],24),"not cancelled")</f>
        <v>not cancelled</v>
      </c>
      <c r="K7713" s="32">
        <f>1/Table1[[#This Row],[Duration (Time between doses '[in hours'])]]</f>
        <v>0.125</v>
      </c>
      <c r="L7713" s="33">
        <f>Table1[[#This Row],[number doses per hour]]*INDEX(Table2[price per dose],Table1[[#This Row],[Drug ID]])</f>
        <v>0.84929166666666667</v>
      </c>
      <c r="M7713" s="11" t="b">
        <f>AND(Table1[[#This Row],[hour of cancellation 0 to 23]]&gt;=0,Table1[[#This Row],[hour of cancellation 0 to 23]]&lt;=23)</f>
        <v>0</v>
      </c>
    </row>
    <row r="7714" spans="1:13" x14ac:dyDescent="0.3">
      <c r="A7714" s="1">
        <v>7713</v>
      </c>
      <c r="B7714" s="1">
        <v>1</v>
      </c>
      <c r="C7714" s="2">
        <v>41246.962551737641</v>
      </c>
      <c r="D7714" s="2">
        <v>41306.962500000001</v>
      </c>
      <c r="E7714" s="1">
        <v>8</v>
      </c>
      <c r="F7714" s="2">
        <v>41247.495817244519</v>
      </c>
      <c r="G7714" s="1">
        <v>0</v>
      </c>
      <c r="H7714" s="32">
        <f>IFERROR(HOUR(Table1[[#This Row],[Cancel Date/time]])+MINUTE(Table1[[#This Row],[Cancel Date/time]])/60,"not cancelled")</f>
        <v>11.883333333333333</v>
      </c>
      <c r="I7714" s="47">
        <f>IFERROR(ROUND(Table1[[#This Row],[cancellation time decimal]],0),"not cancelled")</f>
        <v>12</v>
      </c>
      <c r="J7714" s="10">
        <f>IFERROR(MOD(Table1[[#This Row],[cancellation hour rounded]],24),"not cancelled")</f>
        <v>12</v>
      </c>
      <c r="K7714" s="32">
        <f>1/Table1[[#This Row],[Duration (Time between doses '[in hours'])]]</f>
        <v>0.125</v>
      </c>
      <c r="L7714" s="33">
        <f>Table1[[#This Row],[number doses per hour]]*INDEX(Table2[price per dose],Table1[[#This Row],[Drug ID]])</f>
        <v>0.84929166666666667</v>
      </c>
      <c r="M7714" s="11" t="b">
        <f>AND(Table1[[#This Row],[hour of cancellation 0 to 23]]&gt;=0,Table1[[#This Row],[hour of cancellation 0 to 23]]&lt;=23)</f>
        <v>1</v>
      </c>
    </row>
    <row r="7715" spans="1:13" x14ac:dyDescent="0.3">
      <c r="A7715" s="1">
        <v>7714</v>
      </c>
      <c r="B7715" s="1">
        <v>6</v>
      </c>
      <c r="C7715" s="2">
        <v>41247.019029409734</v>
      </c>
      <c r="D7715" s="2">
        <v>41307.018750000003</v>
      </c>
      <c r="E7715" s="1">
        <v>24</v>
      </c>
      <c r="F7715" s="2">
        <v>41258.466860517939</v>
      </c>
      <c r="G7715" s="1">
        <v>0</v>
      </c>
      <c r="H7715" s="32">
        <f>IFERROR(HOUR(Table1[[#This Row],[Cancel Date/time]])+MINUTE(Table1[[#This Row],[Cancel Date/time]])/60,"not cancelled")</f>
        <v>11.2</v>
      </c>
      <c r="I7715" s="47">
        <f>IFERROR(ROUND(Table1[[#This Row],[cancellation time decimal]],0),"not cancelled")</f>
        <v>11</v>
      </c>
      <c r="J7715" s="10">
        <f>IFERROR(MOD(Table1[[#This Row],[cancellation hour rounded]],24),"not cancelled")</f>
        <v>11</v>
      </c>
      <c r="K7715" s="32">
        <f>1/Table1[[#This Row],[Duration (Time between doses '[in hours'])]]</f>
        <v>4.1666666666666664E-2</v>
      </c>
      <c r="L7715" s="33">
        <f>Table1[[#This Row],[number doses per hour]]*INDEX(Table2[price per dose],Table1[[#This Row],[Drug ID]])</f>
        <v>0.35218749999999999</v>
      </c>
      <c r="M7715" s="11" t="b">
        <f>AND(Table1[[#This Row],[hour of cancellation 0 to 23]]&gt;=0,Table1[[#This Row],[hour of cancellation 0 to 23]]&lt;=23)</f>
        <v>1</v>
      </c>
    </row>
    <row r="7716" spans="1:13" x14ac:dyDescent="0.3">
      <c r="A7716" s="1">
        <v>7715</v>
      </c>
      <c r="B7716" s="1">
        <v>2</v>
      </c>
      <c r="C7716" s="2">
        <v>41247.262329971883</v>
      </c>
      <c r="D7716" s="2">
        <v>41307.261805555558</v>
      </c>
      <c r="E7716" s="1">
        <v>10</v>
      </c>
      <c r="F7716" s="2">
        <v>41249.418860545215</v>
      </c>
      <c r="G7716" s="1">
        <v>0</v>
      </c>
      <c r="H7716" s="32">
        <f>IFERROR(HOUR(Table1[[#This Row],[Cancel Date/time]])+MINUTE(Table1[[#This Row],[Cancel Date/time]])/60,"not cancelled")</f>
        <v>10.050000000000001</v>
      </c>
      <c r="I7716" s="47">
        <f>IFERROR(ROUND(Table1[[#This Row],[cancellation time decimal]],0),"not cancelled")</f>
        <v>10</v>
      </c>
      <c r="J7716" s="10">
        <f>IFERROR(MOD(Table1[[#This Row],[cancellation hour rounded]],24),"not cancelled")</f>
        <v>10</v>
      </c>
      <c r="K7716" s="32">
        <f>1/Table1[[#This Row],[Duration (Time between doses '[in hours'])]]</f>
        <v>0.1</v>
      </c>
      <c r="L7716" s="33">
        <f>Table1[[#This Row],[number doses per hour]]*INDEX(Table2[price per dose],Table1[[#This Row],[Drug ID]])</f>
        <v>0.84959999999999969</v>
      </c>
      <c r="M7716" s="11" t="b">
        <f>AND(Table1[[#This Row],[hour of cancellation 0 to 23]]&gt;=0,Table1[[#This Row],[hour of cancellation 0 to 23]]&lt;=23)</f>
        <v>1</v>
      </c>
    </row>
    <row r="7717" spans="1:13" x14ac:dyDescent="0.3">
      <c r="A7717" s="1">
        <v>7716</v>
      </c>
      <c r="B7717" s="1">
        <v>11</v>
      </c>
      <c r="C7717" s="2">
        <v>41247.33650687601</v>
      </c>
      <c r="D7717" s="2">
        <v>41307.336111111115</v>
      </c>
      <c r="E7717" s="1">
        <v>1</v>
      </c>
      <c r="F7717" s="2">
        <v>41254.569924519463</v>
      </c>
      <c r="G7717" s="1">
        <v>4</v>
      </c>
      <c r="H7717" s="32">
        <f>IFERROR(HOUR(Table1[[#This Row],[Cancel Date/time]])+MINUTE(Table1[[#This Row],[Cancel Date/time]])/60,"not cancelled")</f>
        <v>13.666666666666666</v>
      </c>
      <c r="I7717" s="47">
        <f>IFERROR(ROUND(Table1[[#This Row],[cancellation time decimal]],0),"not cancelled")</f>
        <v>14</v>
      </c>
      <c r="J7717" s="10">
        <f>IFERROR(MOD(Table1[[#This Row],[cancellation hour rounded]],24),"not cancelled")</f>
        <v>14</v>
      </c>
      <c r="K7717" s="32">
        <f>1/Table1[[#This Row],[Duration (Time between doses '[in hours'])]]</f>
        <v>1</v>
      </c>
      <c r="L7717" s="33">
        <f>Table1[[#This Row],[number doses per hour]]*INDEX(Table2[price per dose],Table1[[#This Row],[Drug ID]])</f>
        <v>1</v>
      </c>
      <c r="M7717" s="11" t="b">
        <f>AND(Table1[[#This Row],[hour of cancellation 0 to 23]]&gt;=0,Table1[[#This Row],[hour of cancellation 0 to 23]]&lt;=23)</f>
        <v>1</v>
      </c>
    </row>
    <row r="7718" spans="1:13" x14ac:dyDescent="0.3">
      <c r="A7718" s="1">
        <v>7717</v>
      </c>
      <c r="B7718" s="1">
        <v>8</v>
      </c>
      <c r="C7718" s="2">
        <v>41247.339853572266</v>
      </c>
      <c r="D7718" s="2">
        <v>41307.339583333334</v>
      </c>
      <c r="E7718" s="1">
        <v>3</v>
      </c>
      <c r="F7718" s="2">
        <v>41252.647636977075</v>
      </c>
      <c r="G7718" s="1">
        <v>0</v>
      </c>
      <c r="H7718" s="32">
        <f>IFERROR(HOUR(Table1[[#This Row],[Cancel Date/time]])+MINUTE(Table1[[#This Row],[Cancel Date/time]])/60,"not cancelled")</f>
        <v>15.533333333333333</v>
      </c>
      <c r="I7718" s="47">
        <f>IFERROR(ROUND(Table1[[#This Row],[cancellation time decimal]],0),"not cancelled")</f>
        <v>16</v>
      </c>
      <c r="J7718" s="10">
        <f>IFERROR(MOD(Table1[[#This Row],[cancellation hour rounded]],24),"not cancelled")</f>
        <v>16</v>
      </c>
      <c r="K7718" s="32">
        <f>1/Table1[[#This Row],[Duration (Time between doses '[in hours'])]]</f>
        <v>0.33333333333333331</v>
      </c>
      <c r="L7718" s="33">
        <f>Table1[[#This Row],[number doses per hour]]*INDEX(Table2[price per dose],Table1[[#This Row],[Drug ID]])</f>
        <v>0.29998222222222221</v>
      </c>
      <c r="M7718" s="11" t="b">
        <f>AND(Table1[[#This Row],[hour of cancellation 0 to 23]]&gt;=0,Table1[[#This Row],[hour of cancellation 0 to 23]]&lt;=23)</f>
        <v>1</v>
      </c>
    </row>
    <row r="7719" spans="1:13" x14ac:dyDescent="0.3">
      <c r="A7719" s="1">
        <v>7718</v>
      </c>
      <c r="B7719" s="1">
        <v>4</v>
      </c>
      <c r="C7719" s="2">
        <v>41247.372894616834</v>
      </c>
      <c r="D7719" s="2">
        <v>41307.372222222228</v>
      </c>
      <c r="E7719" s="1">
        <v>12</v>
      </c>
      <c r="F7719" s="2">
        <v>41249.403565085435</v>
      </c>
      <c r="G7719" s="1">
        <v>0</v>
      </c>
      <c r="H7719" s="32">
        <f>IFERROR(HOUR(Table1[[#This Row],[Cancel Date/time]])+MINUTE(Table1[[#This Row],[Cancel Date/time]])/60,"not cancelled")</f>
        <v>9.6833333333333336</v>
      </c>
      <c r="I7719" s="47">
        <f>IFERROR(ROUND(Table1[[#This Row],[cancellation time decimal]],0),"not cancelled")</f>
        <v>10</v>
      </c>
      <c r="J7719" s="10">
        <f>IFERROR(MOD(Table1[[#This Row],[cancellation hour rounded]],24),"not cancelled")</f>
        <v>10</v>
      </c>
      <c r="K7719" s="32">
        <f>1/Table1[[#This Row],[Duration (Time between doses '[in hours'])]]</f>
        <v>8.3333333333333329E-2</v>
      </c>
      <c r="L7719" s="33">
        <f>Table1[[#This Row],[number doses per hour]]*INDEX(Table2[price per dose],Table1[[#This Row],[Drug ID]])</f>
        <v>1.448055119047619</v>
      </c>
      <c r="M7719" s="11" t="b">
        <f>AND(Table1[[#This Row],[hour of cancellation 0 to 23]]&gt;=0,Table1[[#This Row],[hour of cancellation 0 to 23]]&lt;=23)</f>
        <v>1</v>
      </c>
    </row>
    <row r="7720" spans="1:13" hidden="1" x14ac:dyDescent="0.3">
      <c r="A7720" s="1">
        <v>7719</v>
      </c>
      <c r="B7720" s="1">
        <v>11</v>
      </c>
      <c r="C7720" s="2">
        <v>41247.37348553224</v>
      </c>
      <c r="D7720" s="2">
        <v>41249.914583333331</v>
      </c>
      <c r="E7720" s="1">
        <v>1</v>
      </c>
      <c r="F7720" s="2" t="s">
        <v>5</v>
      </c>
      <c r="G7720" s="1">
        <v>1</v>
      </c>
      <c r="H7720" s="32" t="str">
        <f>IFERROR(HOUR(Table1[[#This Row],[Cancel Date/time]])+MINUTE(Table1[[#This Row],[Cancel Date/time]])/60,"not cancelled")</f>
        <v>not cancelled</v>
      </c>
      <c r="I7720" s="47" t="str">
        <f>IFERROR(ROUND(Table1[[#This Row],[cancellation time decimal]],0),"not cancelled")</f>
        <v>not cancelled</v>
      </c>
      <c r="J7720" s="10" t="str">
        <f>IFERROR(MOD(Table1[[#This Row],[cancellation hour rounded]],24),"not cancelled")</f>
        <v>not cancelled</v>
      </c>
      <c r="K7720" s="32">
        <f>1/Table1[[#This Row],[Duration (Time between doses '[in hours'])]]</f>
        <v>1</v>
      </c>
      <c r="L7720" s="33">
        <f>Table1[[#This Row],[number doses per hour]]*INDEX(Table2[price per dose],Table1[[#This Row],[Drug ID]])</f>
        <v>1</v>
      </c>
      <c r="M7720" s="11" t="b">
        <f>AND(Table1[[#This Row],[hour of cancellation 0 to 23]]&gt;=0,Table1[[#This Row],[hour of cancellation 0 to 23]]&lt;=23)</f>
        <v>0</v>
      </c>
    </row>
    <row r="7721" spans="1:13" x14ac:dyDescent="0.3">
      <c r="A7721" s="1">
        <v>7720</v>
      </c>
      <c r="B7721" s="1">
        <v>7</v>
      </c>
      <c r="C7721" s="2">
        <v>41247.376384465177</v>
      </c>
      <c r="D7721" s="2">
        <v>41307.376388888886</v>
      </c>
      <c r="E7721" s="1">
        <v>24</v>
      </c>
      <c r="F7721" s="2">
        <v>41250.514813258684</v>
      </c>
      <c r="G7721" s="1">
        <v>0</v>
      </c>
      <c r="H7721" s="32">
        <f>IFERROR(HOUR(Table1[[#This Row],[Cancel Date/time]])+MINUTE(Table1[[#This Row],[Cancel Date/time]])/60,"not cancelled")</f>
        <v>12.35</v>
      </c>
      <c r="I7721" s="47">
        <f>IFERROR(ROUND(Table1[[#This Row],[cancellation time decimal]],0),"not cancelled")</f>
        <v>12</v>
      </c>
      <c r="J7721" s="10">
        <f>IFERROR(MOD(Table1[[#This Row],[cancellation hour rounded]],24),"not cancelled")</f>
        <v>12</v>
      </c>
      <c r="K7721" s="32">
        <f>1/Table1[[#This Row],[Duration (Time between doses '[in hours'])]]</f>
        <v>4.1666666666666664E-2</v>
      </c>
      <c r="L7721" s="33">
        <f>Table1[[#This Row],[number doses per hour]]*INDEX(Table2[price per dose],Table1[[#This Row],[Drug ID]])</f>
        <v>1.2958049999999997</v>
      </c>
      <c r="M7721" s="11" t="b">
        <f>AND(Table1[[#This Row],[hour of cancellation 0 to 23]]&gt;=0,Table1[[#This Row],[hour of cancellation 0 to 23]]&lt;=23)</f>
        <v>1</v>
      </c>
    </row>
    <row r="7722" spans="1:13" x14ac:dyDescent="0.3">
      <c r="A7722" s="1">
        <v>7721</v>
      </c>
      <c r="B7722" s="1">
        <v>1</v>
      </c>
      <c r="C7722" s="2">
        <v>41247.387553418273</v>
      </c>
      <c r="D7722" s="2">
        <v>41307.387499999997</v>
      </c>
      <c r="E7722" s="1">
        <v>8</v>
      </c>
      <c r="F7722" s="2">
        <v>41248.359907239123</v>
      </c>
      <c r="G7722" s="1">
        <v>0</v>
      </c>
      <c r="H7722" s="32">
        <f>IFERROR(HOUR(Table1[[#This Row],[Cancel Date/time]])+MINUTE(Table1[[#This Row],[Cancel Date/time]])/60,"not cancelled")</f>
        <v>8.6333333333333329</v>
      </c>
      <c r="I7722" s="47">
        <f>IFERROR(ROUND(Table1[[#This Row],[cancellation time decimal]],0),"not cancelled")</f>
        <v>9</v>
      </c>
      <c r="J7722" s="10">
        <f>IFERROR(MOD(Table1[[#This Row],[cancellation hour rounded]],24),"not cancelled")</f>
        <v>9</v>
      </c>
      <c r="K7722" s="32">
        <f>1/Table1[[#This Row],[Duration (Time between doses '[in hours'])]]</f>
        <v>0.125</v>
      </c>
      <c r="L7722" s="33">
        <f>Table1[[#This Row],[number doses per hour]]*INDEX(Table2[price per dose],Table1[[#This Row],[Drug ID]])</f>
        <v>0.84929166666666667</v>
      </c>
      <c r="M7722" s="11" t="b">
        <f>AND(Table1[[#This Row],[hour of cancellation 0 to 23]]&gt;=0,Table1[[#This Row],[hour of cancellation 0 to 23]]&lt;=23)</f>
        <v>1</v>
      </c>
    </row>
    <row r="7723" spans="1:13" x14ac:dyDescent="0.3">
      <c r="A7723" s="1">
        <v>7722</v>
      </c>
      <c r="B7723" s="1">
        <v>2</v>
      </c>
      <c r="C7723" s="2">
        <v>41247.443145220546</v>
      </c>
      <c r="D7723" s="2">
        <v>41307.443055555552</v>
      </c>
      <c r="E7723" s="1">
        <v>10</v>
      </c>
      <c r="F7723" s="2">
        <v>41248.52808330331</v>
      </c>
      <c r="G7723" s="1">
        <v>0</v>
      </c>
      <c r="H7723" s="32">
        <f>IFERROR(HOUR(Table1[[#This Row],[Cancel Date/time]])+MINUTE(Table1[[#This Row],[Cancel Date/time]])/60,"not cancelled")</f>
        <v>12.666666666666666</v>
      </c>
      <c r="I7723" s="47">
        <f>IFERROR(ROUND(Table1[[#This Row],[cancellation time decimal]],0),"not cancelled")</f>
        <v>13</v>
      </c>
      <c r="J7723" s="10">
        <f>IFERROR(MOD(Table1[[#This Row],[cancellation hour rounded]],24),"not cancelled")</f>
        <v>13</v>
      </c>
      <c r="K7723" s="32">
        <f>1/Table1[[#This Row],[Duration (Time between doses '[in hours'])]]</f>
        <v>0.1</v>
      </c>
      <c r="L7723" s="33">
        <f>Table1[[#This Row],[number doses per hour]]*INDEX(Table2[price per dose],Table1[[#This Row],[Drug ID]])</f>
        <v>0.84959999999999969</v>
      </c>
      <c r="M7723" s="11" t="b">
        <f>AND(Table1[[#This Row],[hour of cancellation 0 to 23]]&gt;=0,Table1[[#This Row],[hour of cancellation 0 to 23]]&lt;=23)</f>
        <v>1</v>
      </c>
    </row>
    <row r="7724" spans="1:13" x14ac:dyDescent="0.3">
      <c r="A7724" s="1">
        <v>7723</v>
      </c>
      <c r="B7724" s="1">
        <v>1</v>
      </c>
      <c r="C7724" s="2">
        <v>41247.443951846137</v>
      </c>
      <c r="D7724" s="2">
        <v>41307.443749999999</v>
      </c>
      <c r="E7724" s="1">
        <v>8</v>
      </c>
      <c r="F7724" s="2">
        <v>41248.518170828218</v>
      </c>
      <c r="G7724" s="1">
        <v>0</v>
      </c>
      <c r="H7724" s="32">
        <f>IFERROR(HOUR(Table1[[#This Row],[Cancel Date/time]])+MINUTE(Table1[[#This Row],[Cancel Date/time]])/60,"not cancelled")</f>
        <v>12.433333333333334</v>
      </c>
      <c r="I7724" s="47">
        <f>IFERROR(ROUND(Table1[[#This Row],[cancellation time decimal]],0),"not cancelled")</f>
        <v>12</v>
      </c>
      <c r="J7724" s="10">
        <f>IFERROR(MOD(Table1[[#This Row],[cancellation hour rounded]],24),"not cancelled")</f>
        <v>12</v>
      </c>
      <c r="K7724" s="32">
        <f>1/Table1[[#This Row],[Duration (Time between doses '[in hours'])]]</f>
        <v>0.125</v>
      </c>
      <c r="L7724" s="33">
        <f>Table1[[#This Row],[number doses per hour]]*INDEX(Table2[price per dose],Table1[[#This Row],[Drug ID]])</f>
        <v>0.84929166666666667</v>
      </c>
      <c r="M7724" s="11" t="b">
        <f>AND(Table1[[#This Row],[hour of cancellation 0 to 23]]&gt;=0,Table1[[#This Row],[hour of cancellation 0 to 23]]&lt;=23)</f>
        <v>1</v>
      </c>
    </row>
    <row r="7725" spans="1:13" x14ac:dyDescent="0.3">
      <c r="A7725" s="1">
        <v>7724</v>
      </c>
      <c r="B7725" s="1">
        <v>4</v>
      </c>
      <c r="C7725" s="2">
        <v>41247.423941252011</v>
      </c>
      <c r="D7725" s="2">
        <v>41307.423611111109</v>
      </c>
      <c r="E7725" s="1">
        <v>12</v>
      </c>
      <c r="F7725" s="2">
        <v>41249.47449106694</v>
      </c>
      <c r="G7725" s="1">
        <v>0</v>
      </c>
      <c r="H7725" s="32">
        <f>IFERROR(HOUR(Table1[[#This Row],[Cancel Date/time]])+MINUTE(Table1[[#This Row],[Cancel Date/time]])/60,"not cancelled")</f>
        <v>11.383333333333333</v>
      </c>
      <c r="I7725" s="47">
        <f>IFERROR(ROUND(Table1[[#This Row],[cancellation time decimal]],0),"not cancelled")</f>
        <v>11</v>
      </c>
      <c r="J7725" s="10">
        <f>IFERROR(MOD(Table1[[#This Row],[cancellation hour rounded]],24),"not cancelled")</f>
        <v>11</v>
      </c>
      <c r="K7725" s="32">
        <f>1/Table1[[#This Row],[Duration (Time between doses '[in hours'])]]</f>
        <v>8.3333333333333329E-2</v>
      </c>
      <c r="L7725" s="33">
        <f>Table1[[#This Row],[number doses per hour]]*INDEX(Table2[price per dose],Table1[[#This Row],[Drug ID]])</f>
        <v>1.448055119047619</v>
      </c>
      <c r="M7725" s="11" t="b">
        <f>AND(Table1[[#This Row],[hour of cancellation 0 to 23]]&gt;=0,Table1[[#This Row],[hour of cancellation 0 to 23]]&lt;=23)</f>
        <v>1</v>
      </c>
    </row>
    <row r="7726" spans="1:13" x14ac:dyDescent="0.3">
      <c r="A7726" s="1">
        <v>7725</v>
      </c>
      <c r="B7726" s="1">
        <v>1</v>
      </c>
      <c r="C7726" s="2">
        <v>41247.486819336722</v>
      </c>
      <c r="D7726" s="2">
        <v>41307.486805555556</v>
      </c>
      <c r="E7726" s="1">
        <v>8</v>
      </c>
      <c r="F7726" s="2">
        <v>41247.634680170682</v>
      </c>
      <c r="G7726" s="1">
        <v>0</v>
      </c>
      <c r="H7726" s="32">
        <f>IFERROR(HOUR(Table1[[#This Row],[Cancel Date/time]])+MINUTE(Table1[[#This Row],[Cancel Date/time]])/60,"not cancelled")</f>
        <v>15.216666666666667</v>
      </c>
      <c r="I7726" s="47">
        <f>IFERROR(ROUND(Table1[[#This Row],[cancellation time decimal]],0),"not cancelled")</f>
        <v>15</v>
      </c>
      <c r="J7726" s="10">
        <f>IFERROR(MOD(Table1[[#This Row],[cancellation hour rounded]],24),"not cancelled")</f>
        <v>15</v>
      </c>
      <c r="K7726" s="32">
        <f>1/Table1[[#This Row],[Duration (Time between doses '[in hours'])]]</f>
        <v>0.125</v>
      </c>
      <c r="L7726" s="33">
        <f>Table1[[#This Row],[number doses per hour]]*INDEX(Table2[price per dose],Table1[[#This Row],[Drug ID]])</f>
        <v>0.84929166666666667</v>
      </c>
      <c r="M7726" s="11" t="b">
        <f>AND(Table1[[#This Row],[hour of cancellation 0 to 23]]&gt;=0,Table1[[#This Row],[hour of cancellation 0 to 23]]&lt;=23)</f>
        <v>1</v>
      </c>
    </row>
    <row r="7727" spans="1:13" x14ac:dyDescent="0.3">
      <c r="A7727" s="1">
        <v>7726</v>
      </c>
      <c r="B7727" s="1">
        <v>6</v>
      </c>
      <c r="C7727" s="2">
        <v>41247.482077819644</v>
      </c>
      <c r="D7727" s="2">
        <v>41307.481944444444</v>
      </c>
      <c r="E7727" s="1">
        <v>24</v>
      </c>
      <c r="F7727" s="2">
        <v>41253.266127355972</v>
      </c>
      <c r="G7727" s="1">
        <v>0</v>
      </c>
      <c r="H7727" s="32">
        <f>IFERROR(HOUR(Table1[[#This Row],[Cancel Date/time]])+MINUTE(Table1[[#This Row],[Cancel Date/time]])/60,"not cancelled")</f>
        <v>6.3833333333333337</v>
      </c>
      <c r="I7727" s="47">
        <f>IFERROR(ROUND(Table1[[#This Row],[cancellation time decimal]],0),"not cancelled")</f>
        <v>6</v>
      </c>
      <c r="J7727" s="10">
        <f>IFERROR(MOD(Table1[[#This Row],[cancellation hour rounded]],24),"not cancelled")</f>
        <v>6</v>
      </c>
      <c r="K7727" s="32">
        <f>1/Table1[[#This Row],[Duration (Time between doses '[in hours'])]]</f>
        <v>4.1666666666666664E-2</v>
      </c>
      <c r="L7727" s="33">
        <f>Table1[[#This Row],[number doses per hour]]*INDEX(Table2[price per dose],Table1[[#This Row],[Drug ID]])</f>
        <v>0.35218749999999999</v>
      </c>
      <c r="M7727" s="11" t="b">
        <f>AND(Table1[[#This Row],[hour of cancellation 0 to 23]]&gt;=0,Table1[[#This Row],[hour of cancellation 0 to 23]]&lt;=23)</f>
        <v>1</v>
      </c>
    </row>
    <row r="7728" spans="1:13" x14ac:dyDescent="0.3">
      <c r="A7728" s="1">
        <v>7727</v>
      </c>
      <c r="B7728" s="1">
        <v>5</v>
      </c>
      <c r="C7728" s="2">
        <v>41247.469338509305</v>
      </c>
      <c r="D7728" s="2">
        <v>41307.46875</v>
      </c>
      <c r="E7728" s="1">
        <v>24</v>
      </c>
      <c r="F7728" s="2">
        <v>41251.508716165685</v>
      </c>
      <c r="G7728" s="1">
        <v>0</v>
      </c>
      <c r="H7728" s="32">
        <f>IFERROR(HOUR(Table1[[#This Row],[Cancel Date/time]])+MINUTE(Table1[[#This Row],[Cancel Date/time]])/60,"not cancelled")</f>
        <v>12.2</v>
      </c>
      <c r="I7728" s="47">
        <f>IFERROR(ROUND(Table1[[#This Row],[cancellation time decimal]],0),"not cancelled")</f>
        <v>12</v>
      </c>
      <c r="J7728" s="10">
        <f>IFERROR(MOD(Table1[[#This Row],[cancellation hour rounded]],24),"not cancelled")</f>
        <v>12</v>
      </c>
      <c r="K7728" s="32">
        <f>1/Table1[[#This Row],[Duration (Time between doses '[in hours'])]]</f>
        <v>4.1666666666666664E-2</v>
      </c>
      <c r="L7728" s="33">
        <f>Table1[[#This Row],[number doses per hour]]*INDEX(Table2[price per dose],Table1[[#This Row],[Drug ID]])</f>
        <v>0.2815833333333333</v>
      </c>
      <c r="M7728" s="11" t="b">
        <f>AND(Table1[[#This Row],[hour of cancellation 0 to 23]]&gt;=0,Table1[[#This Row],[hour of cancellation 0 to 23]]&lt;=23)</f>
        <v>1</v>
      </c>
    </row>
    <row r="7729" spans="1:13" x14ac:dyDescent="0.3">
      <c r="A7729" s="1">
        <v>7728</v>
      </c>
      <c r="B7729" s="1">
        <v>6</v>
      </c>
      <c r="C7729" s="2">
        <v>41247.491789281376</v>
      </c>
      <c r="D7729" s="2">
        <v>41307.491666666669</v>
      </c>
      <c r="E7729" s="1">
        <v>24</v>
      </c>
      <c r="F7729" s="2">
        <v>41254.330266422905</v>
      </c>
      <c r="G7729" s="1">
        <v>0</v>
      </c>
      <c r="H7729" s="32">
        <f>IFERROR(HOUR(Table1[[#This Row],[Cancel Date/time]])+MINUTE(Table1[[#This Row],[Cancel Date/time]])/60,"not cancelled")</f>
        <v>7.916666666666667</v>
      </c>
      <c r="I7729" s="47">
        <f>IFERROR(ROUND(Table1[[#This Row],[cancellation time decimal]],0),"not cancelled")</f>
        <v>8</v>
      </c>
      <c r="J7729" s="10">
        <f>IFERROR(MOD(Table1[[#This Row],[cancellation hour rounded]],24),"not cancelled")</f>
        <v>8</v>
      </c>
      <c r="K7729" s="32">
        <f>1/Table1[[#This Row],[Duration (Time between doses '[in hours'])]]</f>
        <v>4.1666666666666664E-2</v>
      </c>
      <c r="L7729" s="33">
        <f>Table1[[#This Row],[number doses per hour]]*INDEX(Table2[price per dose],Table1[[#This Row],[Drug ID]])</f>
        <v>0.35218749999999999</v>
      </c>
      <c r="M7729" s="11" t="b">
        <f>AND(Table1[[#This Row],[hour of cancellation 0 to 23]]&gt;=0,Table1[[#This Row],[hour of cancellation 0 to 23]]&lt;=23)</f>
        <v>1</v>
      </c>
    </row>
    <row r="7730" spans="1:13" hidden="1" x14ac:dyDescent="0.3">
      <c r="A7730" s="1">
        <v>7729</v>
      </c>
      <c r="B7730" s="1">
        <v>7</v>
      </c>
      <c r="C7730" s="2">
        <v>41247.509159172383</v>
      </c>
      <c r="D7730" s="2">
        <v>41249.967052624219</v>
      </c>
      <c r="E7730" s="1">
        <v>24</v>
      </c>
      <c r="F7730" s="2" t="s">
        <v>5</v>
      </c>
      <c r="G7730" s="1">
        <v>0</v>
      </c>
      <c r="H7730" s="32" t="str">
        <f>IFERROR(HOUR(Table1[[#This Row],[Cancel Date/time]])+MINUTE(Table1[[#This Row],[Cancel Date/time]])/60,"not cancelled")</f>
        <v>not cancelled</v>
      </c>
      <c r="I7730" s="47" t="str">
        <f>IFERROR(ROUND(Table1[[#This Row],[cancellation time decimal]],0),"not cancelled")</f>
        <v>not cancelled</v>
      </c>
      <c r="J7730" s="10" t="str">
        <f>IFERROR(MOD(Table1[[#This Row],[cancellation hour rounded]],24),"not cancelled")</f>
        <v>not cancelled</v>
      </c>
      <c r="K7730" s="32">
        <f>1/Table1[[#This Row],[Duration (Time between doses '[in hours'])]]</f>
        <v>4.1666666666666664E-2</v>
      </c>
      <c r="L7730" s="33">
        <f>Table1[[#This Row],[number doses per hour]]*INDEX(Table2[price per dose],Table1[[#This Row],[Drug ID]])</f>
        <v>1.2958049999999997</v>
      </c>
      <c r="M7730" s="11" t="b">
        <f>AND(Table1[[#This Row],[hour of cancellation 0 to 23]]&gt;=0,Table1[[#This Row],[hour of cancellation 0 to 23]]&lt;=23)</f>
        <v>0</v>
      </c>
    </row>
    <row r="7731" spans="1:13" x14ac:dyDescent="0.3">
      <c r="A7731" s="1">
        <v>7730</v>
      </c>
      <c r="B7731" s="1">
        <v>1</v>
      </c>
      <c r="C7731" s="2">
        <v>41247.527369638279</v>
      </c>
      <c r="D7731" s="2">
        <v>41307.527083333334</v>
      </c>
      <c r="E7731" s="1">
        <v>8</v>
      </c>
      <c r="F7731" s="2">
        <v>41248.536921808642</v>
      </c>
      <c r="G7731" s="1">
        <v>0</v>
      </c>
      <c r="H7731" s="32">
        <f>IFERROR(HOUR(Table1[[#This Row],[Cancel Date/time]])+MINUTE(Table1[[#This Row],[Cancel Date/time]])/60,"not cancelled")</f>
        <v>12.883333333333333</v>
      </c>
      <c r="I7731" s="47">
        <f>IFERROR(ROUND(Table1[[#This Row],[cancellation time decimal]],0),"not cancelled")</f>
        <v>13</v>
      </c>
      <c r="J7731" s="10">
        <f>IFERROR(MOD(Table1[[#This Row],[cancellation hour rounded]],24),"not cancelled")</f>
        <v>13</v>
      </c>
      <c r="K7731" s="32">
        <f>1/Table1[[#This Row],[Duration (Time between doses '[in hours'])]]</f>
        <v>0.125</v>
      </c>
      <c r="L7731" s="33">
        <f>Table1[[#This Row],[number doses per hour]]*INDEX(Table2[price per dose],Table1[[#This Row],[Drug ID]])</f>
        <v>0.84929166666666667</v>
      </c>
      <c r="M7731" s="11" t="b">
        <f>AND(Table1[[#This Row],[hour of cancellation 0 to 23]]&gt;=0,Table1[[#This Row],[hour of cancellation 0 to 23]]&lt;=23)</f>
        <v>1</v>
      </c>
    </row>
    <row r="7732" spans="1:13" x14ac:dyDescent="0.3">
      <c r="A7732" s="1">
        <v>7731</v>
      </c>
      <c r="B7732" s="1">
        <v>5</v>
      </c>
      <c r="C7732" s="2">
        <v>41247.550249759224</v>
      </c>
      <c r="D7732" s="2">
        <v>41307.549999999996</v>
      </c>
      <c r="E7732" s="1">
        <v>24</v>
      </c>
      <c r="F7732" s="2">
        <v>41251.632750409146</v>
      </c>
      <c r="G7732" s="1">
        <v>0</v>
      </c>
      <c r="H7732" s="32">
        <f>IFERROR(HOUR(Table1[[#This Row],[Cancel Date/time]])+MINUTE(Table1[[#This Row],[Cancel Date/time]])/60,"not cancelled")</f>
        <v>15.183333333333334</v>
      </c>
      <c r="I7732" s="47">
        <f>IFERROR(ROUND(Table1[[#This Row],[cancellation time decimal]],0),"not cancelled")</f>
        <v>15</v>
      </c>
      <c r="J7732" s="10">
        <f>IFERROR(MOD(Table1[[#This Row],[cancellation hour rounded]],24),"not cancelled")</f>
        <v>15</v>
      </c>
      <c r="K7732" s="32">
        <f>1/Table1[[#This Row],[Duration (Time between doses '[in hours'])]]</f>
        <v>4.1666666666666664E-2</v>
      </c>
      <c r="L7732" s="33">
        <f>Table1[[#This Row],[number doses per hour]]*INDEX(Table2[price per dose],Table1[[#This Row],[Drug ID]])</f>
        <v>0.2815833333333333</v>
      </c>
      <c r="M7732" s="11" t="b">
        <f>AND(Table1[[#This Row],[hour of cancellation 0 to 23]]&gt;=0,Table1[[#This Row],[hour of cancellation 0 to 23]]&lt;=23)</f>
        <v>1</v>
      </c>
    </row>
    <row r="7733" spans="1:13" x14ac:dyDescent="0.3">
      <c r="A7733" s="1">
        <v>7732</v>
      </c>
      <c r="B7733" s="1">
        <v>4</v>
      </c>
      <c r="C7733" s="2">
        <v>41247.628976962755</v>
      </c>
      <c r="D7733" s="2">
        <v>41307.628472222219</v>
      </c>
      <c r="E7733" s="1">
        <v>12</v>
      </c>
      <c r="F7733" s="2">
        <v>41251.40588181981</v>
      </c>
      <c r="G7733" s="1">
        <v>0</v>
      </c>
      <c r="H7733" s="32">
        <f>IFERROR(HOUR(Table1[[#This Row],[Cancel Date/time]])+MINUTE(Table1[[#This Row],[Cancel Date/time]])/60,"not cancelled")</f>
        <v>9.7333333333333325</v>
      </c>
      <c r="I7733" s="47">
        <f>IFERROR(ROUND(Table1[[#This Row],[cancellation time decimal]],0),"not cancelled")</f>
        <v>10</v>
      </c>
      <c r="J7733" s="10">
        <f>IFERROR(MOD(Table1[[#This Row],[cancellation hour rounded]],24),"not cancelled")</f>
        <v>10</v>
      </c>
      <c r="K7733" s="32">
        <f>1/Table1[[#This Row],[Duration (Time between doses '[in hours'])]]</f>
        <v>8.3333333333333329E-2</v>
      </c>
      <c r="L7733" s="33">
        <f>Table1[[#This Row],[number doses per hour]]*INDEX(Table2[price per dose],Table1[[#This Row],[Drug ID]])</f>
        <v>1.448055119047619</v>
      </c>
      <c r="M7733" s="11" t="b">
        <f>AND(Table1[[#This Row],[hour of cancellation 0 to 23]]&gt;=0,Table1[[#This Row],[hour of cancellation 0 to 23]]&lt;=23)</f>
        <v>1</v>
      </c>
    </row>
    <row r="7734" spans="1:13" x14ac:dyDescent="0.3">
      <c r="A7734" s="1">
        <v>7733</v>
      </c>
      <c r="B7734" s="1">
        <v>2</v>
      </c>
      <c r="C7734" s="2">
        <v>41247.684664417553</v>
      </c>
      <c r="D7734" s="2">
        <v>41307.684027777774</v>
      </c>
      <c r="E7734" s="1">
        <v>10</v>
      </c>
      <c r="F7734" s="2">
        <v>41248.269975227333</v>
      </c>
      <c r="G7734" s="1">
        <v>0</v>
      </c>
      <c r="H7734" s="32">
        <f>IFERROR(HOUR(Table1[[#This Row],[Cancel Date/time]])+MINUTE(Table1[[#This Row],[Cancel Date/time]])/60,"not cancelled")</f>
        <v>6.4666666666666668</v>
      </c>
      <c r="I7734" s="47">
        <f>IFERROR(ROUND(Table1[[#This Row],[cancellation time decimal]],0),"not cancelled")</f>
        <v>6</v>
      </c>
      <c r="J7734" s="10">
        <f>IFERROR(MOD(Table1[[#This Row],[cancellation hour rounded]],24),"not cancelled")</f>
        <v>6</v>
      </c>
      <c r="K7734" s="32">
        <f>1/Table1[[#This Row],[Duration (Time between doses '[in hours'])]]</f>
        <v>0.1</v>
      </c>
      <c r="L7734" s="33">
        <f>Table1[[#This Row],[number doses per hour]]*INDEX(Table2[price per dose],Table1[[#This Row],[Drug ID]])</f>
        <v>0.84959999999999969</v>
      </c>
      <c r="M7734" s="11" t="b">
        <f>AND(Table1[[#This Row],[hour of cancellation 0 to 23]]&gt;=0,Table1[[#This Row],[hour of cancellation 0 to 23]]&lt;=23)</f>
        <v>1</v>
      </c>
    </row>
    <row r="7735" spans="1:13" hidden="1" x14ac:dyDescent="0.3">
      <c r="A7735" s="1">
        <v>7734</v>
      </c>
      <c r="B7735" s="1">
        <v>6</v>
      </c>
      <c r="C7735" s="2">
        <v>41247.734895268077</v>
      </c>
      <c r="D7735" s="2">
        <v>41250.734722222223</v>
      </c>
      <c r="E7735" s="1">
        <v>24</v>
      </c>
      <c r="F7735" s="2" t="s">
        <v>5</v>
      </c>
      <c r="G7735" s="1">
        <v>0</v>
      </c>
      <c r="H7735" s="32" t="str">
        <f>IFERROR(HOUR(Table1[[#This Row],[Cancel Date/time]])+MINUTE(Table1[[#This Row],[Cancel Date/time]])/60,"not cancelled")</f>
        <v>not cancelled</v>
      </c>
      <c r="I7735" s="47" t="str">
        <f>IFERROR(ROUND(Table1[[#This Row],[cancellation time decimal]],0),"not cancelled")</f>
        <v>not cancelled</v>
      </c>
      <c r="J7735" s="10" t="str">
        <f>IFERROR(MOD(Table1[[#This Row],[cancellation hour rounded]],24),"not cancelled")</f>
        <v>not cancelled</v>
      </c>
      <c r="K7735" s="32">
        <f>1/Table1[[#This Row],[Duration (Time between doses '[in hours'])]]</f>
        <v>4.1666666666666664E-2</v>
      </c>
      <c r="L7735" s="33">
        <f>Table1[[#This Row],[number doses per hour]]*INDEX(Table2[price per dose],Table1[[#This Row],[Drug ID]])</f>
        <v>0.35218749999999999</v>
      </c>
      <c r="M7735" s="11" t="b">
        <f>AND(Table1[[#This Row],[hour of cancellation 0 to 23]]&gt;=0,Table1[[#This Row],[hour of cancellation 0 to 23]]&lt;=23)</f>
        <v>0</v>
      </c>
    </row>
    <row r="7736" spans="1:13" hidden="1" x14ac:dyDescent="0.3">
      <c r="A7736" s="1">
        <v>7735</v>
      </c>
      <c r="B7736" s="1">
        <v>7</v>
      </c>
      <c r="C7736" s="2">
        <v>41247.730949546392</v>
      </c>
      <c r="D7736" s="2">
        <v>41250.063888888886</v>
      </c>
      <c r="E7736" s="1">
        <v>24</v>
      </c>
      <c r="F7736" s="2" t="s">
        <v>5</v>
      </c>
      <c r="G7736" s="1">
        <v>0</v>
      </c>
      <c r="H7736" s="32" t="str">
        <f>IFERROR(HOUR(Table1[[#This Row],[Cancel Date/time]])+MINUTE(Table1[[#This Row],[Cancel Date/time]])/60,"not cancelled")</f>
        <v>not cancelled</v>
      </c>
      <c r="I7736" s="47" t="str">
        <f>IFERROR(ROUND(Table1[[#This Row],[cancellation time decimal]],0),"not cancelled")</f>
        <v>not cancelled</v>
      </c>
      <c r="J7736" s="10" t="str">
        <f>IFERROR(MOD(Table1[[#This Row],[cancellation hour rounded]],24),"not cancelled")</f>
        <v>not cancelled</v>
      </c>
      <c r="K7736" s="32">
        <f>1/Table1[[#This Row],[Duration (Time between doses '[in hours'])]]</f>
        <v>4.1666666666666664E-2</v>
      </c>
      <c r="L7736" s="33">
        <f>Table1[[#This Row],[number doses per hour]]*INDEX(Table2[price per dose],Table1[[#This Row],[Drug ID]])</f>
        <v>1.2958049999999997</v>
      </c>
      <c r="M7736" s="11" t="b">
        <f>AND(Table1[[#This Row],[hour of cancellation 0 to 23]]&gt;=0,Table1[[#This Row],[hour of cancellation 0 to 23]]&lt;=23)</f>
        <v>0</v>
      </c>
    </row>
    <row r="7737" spans="1:13" x14ac:dyDescent="0.3">
      <c r="A7737" s="1">
        <v>7736</v>
      </c>
      <c r="B7737" s="1">
        <v>2</v>
      </c>
      <c r="C7737" s="2">
        <v>41247.790396682147</v>
      </c>
      <c r="D7737" s="2">
        <v>41307.790277777778</v>
      </c>
      <c r="E7737" s="1">
        <v>10</v>
      </c>
      <c r="F7737" s="2">
        <v>41248.264431380674</v>
      </c>
      <c r="G7737" s="1">
        <v>0</v>
      </c>
      <c r="H7737" s="32">
        <f>IFERROR(HOUR(Table1[[#This Row],[Cancel Date/time]])+MINUTE(Table1[[#This Row],[Cancel Date/time]])/60,"not cancelled")</f>
        <v>6.333333333333333</v>
      </c>
      <c r="I7737" s="47">
        <f>IFERROR(ROUND(Table1[[#This Row],[cancellation time decimal]],0),"not cancelled")</f>
        <v>6</v>
      </c>
      <c r="J7737" s="10">
        <f>IFERROR(MOD(Table1[[#This Row],[cancellation hour rounded]],24),"not cancelled")</f>
        <v>6</v>
      </c>
      <c r="K7737" s="32">
        <f>1/Table1[[#This Row],[Duration (Time between doses '[in hours'])]]</f>
        <v>0.1</v>
      </c>
      <c r="L7737" s="33">
        <f>Table1[[#This Row],[number doses per hour]]*INDEX(Table2[price per dose],Table1[[#This Row],[Drug ID]])</f>
        <v>0.84959999999999969</v>
      </c>
      <c r="M7737" s="11" t="b">
        <f>AND(Table1[[#This Row],[hour of cancellation 0 to 23]]&gt;=0,Table1[[#This Row],[hour of cancellation 0 to 23]]&lt;=23)</f>
        <v>1</v>
      </c>
    </row>
    <row r="7738" spans="1:13" x14ac:dyDescent="0.3">
      <c r="A7738" s="1">
        <v>7737</v>
      </c>
      <c r="B7738" s="1">
        <v>4</v>
      </c>
      <c r="C7738" s="2">
        <v>41247.801495710235</v>
      </c>
      <c r="D7738" s="2">
        <v>41307.801388888889</v>
      </c>
      <c r="E7738" s="1">
        <v>12</v>
      </c>
      <c r="F7738" s="2">
        <v>41252.163966237596</v>
      </c>
      <c r="G7738" s="1">
        <v>0</v>
      </c>
      <c r="H7738" s="32">
        <f>IFERROR(HOUR(Table1[[#This Row],[Cancel Date/time]])+MINUTE(Table1[[#This Row],[Cancel Date/time]])/60,"not cancelled")</f>
        <v>3.9333333333333336</v>
      </c>
      <c r="I7738" s="47">
        <f>IFERROR(ROUND(Table1[[#This Row],[cancellation time decimal]],0),"not cancelled")</f>
        <v>4</v>
      </c>
      <c r="J7738" s="10">
        <f>IFERROR(MOD(Table1[[#This Row],[cancellation hour rounded]],24),"not cancelled")</f>
        <v>4</v>
      </c>
      <c r="K7738" s="32">
        <f>1/Table1[[#This Row],[Duration (Time between doses '[in hours'])]]</f>
        <v>8.3333333333333329E-2</v>
      </c>
      <c r="L7738" s="33">
        <f>Table1[[#This Row],[number doses per hour]]*INDEX(Table2[price per dose],Table1[[#This Row],[Drug ID]])</f>
        <v>1.448055119047619</v>
      </c>
      <c r="M7738" s="11" t="b">
        <f>AND(Table1[[#This Row],[hour of cancellation 0 to 23]]&gt;=0,Table1[[#This Row],[hour of cancellation 0 to 23]]&lt;=23)</f>
        <v>1</v>
      </c>
    </row>
    <row r="7739" spans="1:13" x14ac:dyDescent="0.3">
      <c r="A7739" s="1">
        <v>7738</v>
      </c>
      <c r="B7739" s="1">
        <v>2</v>
      </c>
      <c r="C7739" s="2">
        <v>41247.821825711151</v>
      </c>
      <c r="D7739" s="2">
        <v>41307.821527777778</v>
      </c>
      <c r="E7739" s="1">
        <v>10</v>
      </c>
      <c r="F7739" s="2">
        <v>41250.162419417211</v>
      </c>
      <c r="G7739" s="1">
        <v>0</v>
      </c>
      <c r="H7739" s="32">
        <f>IFERROR(HOUR(Table1[[#This Row],[Cancel Date/time]])+MINUTE(Table1[[#This Row],[Cancel Date/time]])/60,"not cancelled")</f>
        <v>3.8833333333333333</v>
      </c>
      <c r="I7739" s="47">
        <f>IFERROR(ROUND(Table1[[#This Row],[cancellation time decimal]],0),"not cancelled")</f>
        <v>4</v>
      </c>
      <c r="J7739" s="10">
        <f>IFERROR(MOD(Table1[[#This Row],[cancellation hour rounded]],24),"not cancelled")</f>
        <v>4</v>
      </c>
      <c r="K7739" s="32">
        <f>1/Table1[[#This Row],[Duration (Time between doses '[in hours'])]]</f>
        <v>0.1</v>
      </c>
      <c r="L7739" s="33">
        <f>Table1[[#This Row],[number doses per hour]]*INDEX(Table2[price per dose],Table1[[#This Row],[Drug ID]])</f>
        <v>0.84959999999999969</v>
      </c>
      <c r="M7739" s="11" t="b">
        <f>AND(Table1[[#This Row],[hour of cancellation 0 to 23]]&gt;=0,Table1[[#This Row],[hour of cancellation 0 to 23]]&lt;=23)</f>
        <v>1</v>
      </c>
    </row>
    <row r="7740" spans="1:13" x14ac:dyDescent="0.3">
      <c r="A7740" s="1">
        <v>7739</v>
      </c>
      <c r="B7740" s="1">
        <v>1</v>
      </c>
      <c r="C7740" s="2">
        <v>41247.86477432531</v>
      </c>
      <c r="D7740" s="2">
        <v>41307.864583333336</v>
      </c>
      <c r="E7740" s="1">
        <v>8</v>
      </c>
      <c r="F7740" s="2">
        <v>41248.836054439496</v>
      </c>
      <c r="G7740" s="1">
        <v>0</v>
      </c>
      <c r="H7740" s="32">
        <f>IFERROR(HOUR(Table1[[#This Row],[Cancel Date/time]])+MINUTE(Table1[[#This Row],[Cancel Date/time]])/60,"not cancelled")</f>
        <v>20.05</v>
      </c>
      <c r="I7740" s="47">
        <f>IFERROR(ROUND(Table1[[#This Row],[cancellation time decimal]],0),"not cancelled")</f>
        <v>20</v>
      </c>
      <c r="J7740" s="10">
        <f>IFERROR(MOD(Table1[[#This Row],[cancellation hour rounded]],24),"not cancelled")</f>
        <v>20</v>
      </c>
      <c r="K7740" s="32">
        <f>1/Table1[[#This Row],[Duration (Time between doses '[in hours'])]]</f>
        <v>0.125</v>
      </c>
      <c r="L7740" s="33">
        <f>Table1[[#This Row],[number doses per hour]]*INDEX(Table2[price per dose],Table1[[#This Row],[Drug ID]])</f>
        <v>0.84929166666666667</v>
      </c>
      <c r="M7740" s="11" t="b">
        <f>AND(Table1[[#This Row],[hour of cancellation 0 to 23]]&gt;=0,Table1[[#This Row],[hour of cancellation 0 to 23]]&lt;=23)</f>
        <v>1</v>
      </c>
    </row>
    <row r="7741" spans="1:13" x14ac:dyDescent="0.3">
      <c r="A7741" s="1">
        <v>7740</v>
      </c>
      <c r="B7741" s="1">
        <v>4</v>
      </c>
      <c r="C7741" s="2">
        <v>41247.893209149515</v>
      </c>
      <c r="D7741" s="2">
        <v>41307.893055555556</v>
      </c>
      <c r="E7741" s="1">
        <v>12</v>
      </c>
      <c r="F7741" s="2">
        <v>41249.782408838626</v>
      </c>
      <c r="G7741" s="1">
        <v>0</v>
      </c>
      <c r="H7741" s="32">
        <f>IFERROR(HOUR(Table1[[#This Row],[Cancel Date/time]])+MINUTE(Table1[[#This Row],[Cancel Date/time]])/60,"not cancelled")</f>
        <v>18.766666666666666</v>
      </c>
      <c r="I7741" s="47">
        <f>IFERROR(ROUND(Table1[[#This Row],[cancellation time decimal]],0),"not cancelled")</f>
        <v>19</v>
      </c>
      <c r="J7741" s="10">
        <f>IFERROR(MOD(Table1[[#This Row],[cancellation hour rounded]],24),"not cancelled")</f>
        <v>19</v>
      </c>
      <c r="K7741" s="32">
        <f>1/Table1[[#This Row],[Duration (Time between doses '[in hours'])]]</f>
        <v>8.3333333333333329E-2</v>
      </c>
      <c r="L7741" s="33">
        <f>Table1[[#This Row],[number doses per hour]]*INDEX(Table2[price per dose],Table1[[#This Row],[Drug ID]])</f>
        <v>1.448055119047619</v>
      </c>
      <c r="M7741" s="11" t="b">
        <f>AND(Table1[[#This Row],[hour of cancellation 0 to 23]]&gt;=0,Table1[[#This Row],[hour of cancellation 0 to 23]]&lt;=23)</f>
        <v>1</v>
      </c>
    </row>
    <row r="7742" spans="1:13" hidden="1" x14ac:dyDescent="0.3">
      <c r="A7742" s="1">
        <v>7741</v>
      </c>
      <c r="B7742" s="1">
        <v>2</v>
      </c>
      <c r="C7742" s="2">
        <v>41247.964442066048</v>
      </c>
      <c r="D7742" s="2">
        <v>41251.047672479624</v>
      </c>
      <c r="E7742" s="1">
        <v>10</v>
      </c>
      <c r="F7742" s="2" t="s">
        <v>5</v>
      </c>
      <c r="G7742" s="1">
        <v>0</v>
      </c>
      <c r="H7742" s="32" t="str">
        <f>IFERROR(HOUR(Table1[[#This Row],[Cancel Date/time]])+MINUTE(Table1[[#This Row],[Cancel Date/time]])/60,"not cancelled")</f>
        <v>not cancelled</v>
      </c>
      <c r="I7742" s="47" t="str">
        <f>IFERROR(ROUND(Table1[[#This Row],[cancellation time decimal]],0),"not cancelled")</f>
        <v>not cancelled</v>
      </c>
      <c r="J7742" s="10" t="str">
        <f>IFERROR(MOD(Table1[[#This Row],[cancellation hour rounded]],24),"not cancelled")</f>
        <v>not cancelled</v>
      </c>
      <c r="K7742" s="32">
        <f>1/Table1[[#This Row],[Duration (Time between doses '[in hours'])]]</f>
        <v>0.1</v>
      </c>
      <c r="L7742" s="33">
        <f>Table1[[#This Row],[number doses per hour]]*INDEX(Table2[price per dose],Table1[[#This Row],[Drug ID]])</f>
        <v>0.84959999999999969</v>
      </c>
      <c r="M7742" s="11" t="b">
        <f>AND(Table1[[#This Row],[hour of cancellation 0 to 23]]&gt;=0,Table1[[#This Row],[hour of cancellation 0 to 23]]&lt;=23)</f>
        <v>0</v>
      </c>
    </row>
    <row r="7743" spans="1:13" x14ac:dyDescent="0.3">
      <c r="A7743" s="1">
        <v>7742</v>
      </c>
      <c r="B7743" s="1">
        <v>3</v>
      </c>
      <c r="C7743" s="2">
        <v>41248.155754344392</v>
      </c>
      <c r="D7743" s="2">
        <v>41308.155555555553</v>
      </c>
      <c r="E7743" s="1">
        <v>24</v>
      </c>
      <c r="F7743" s="2">
        <v>41250.384512814642</v>
      </c>
      <c r="G7743" s="1">
        <v>0</v>
      </c>
      <c r="H7743" s="32">
        <f>IFERROR(HOUR(Table1[[#This Row],[Cancel Date/time]])+MINUTE(Table1[[#This Row],[Cancel Date/time]])/60,"not cancelled")</f>
        <v>9.2166666666666668</v>
      </c>
      <c r="I7743" s="47">
        <f>IFERROR(ROUND(Table1[[#This Row],[cancellation time decimal]],0),"not cancelled")</f>
        <v>9</v>
      </c>
      <c r="J7743" s="10">
        <f>IFERROR(MOD(Table1[[#This Row],[cancellation hour rounded]],24),"not cancelled")</f>
        <v>9</v>
      </c>
      <c r="K7743" s="32">
        <f>1/Table1[[#This Row],[Duration (Time between doses '[in hours'])]]</f>
        <v>4.1666666666666664E-2</v>
      </c>
      <c r="L7743" s="33">
        <f>Table1[[#This Row],[number doses per hour]]*INDEX(Table2[price per dose],Table1[[#This Row],[Drug ID]])</f>
        <v>0.18133000000000002</v>
      </c>
      <c r="M7743" s="11" t="b">
        <f>AND(Table1[[#This Row],[hour of cancellation 0 to 23]]&gt;=0,Table1[[#This Row],[hour of cancellation 0 to 23]]&lt;=23)</f>
        <v>1</v>
      </c>
    </row>
    <row r="7744" spans="1:13" x14ac:dyDescent="0.3">
      <c r="A7744" s="1">
        <v>7743</v>
      </c>
      <c r="B7744" s="1">
        <v>1</v>
      </c>
      <c r="C7744" s="2">
        <v>41248.351489351597</v>
      </c>
      <c r="D7744" s="2">
        <v>41308.351388888892</v>
      </c>
      <c r="E7744" s="1">
        <v>8</v>
      </c>
      <c r="F7744" s="2">
        <v>41249.693880235143</v>
      </c>
      <c r="G7744" s="1">
        <v>0</v>
      </c>
      <c r="H7744" s="32">
        <f>IFERROR(HOUR(Table1[[#This Row],[Cancel Date/time]])+MINUTE(Table1[[#This Row],[Cancel Date/time]])/60,"not cancelled")</f>
        <v>16.649999999999999</v>
      </c>
      <c r="I7744" s="47">
        <f>IFERROR(ROUND(Table1[[#This Row],[cancellation time decimal]],0),"not cancelled")</f>
        <v>17</v>
      </c>
      <c r="J7744" s="10">
        <f>IFERROR(MOD(Table1[[#This Row],[cancellation hour rounded]],24),"not cancelled")</f>
        <v>17</v>
      </c>
      <c r="K7744" s="32">
        <f>1/Table1[[#This Row],[Duration (Time between doses '[in hours'])]]</f>
        <v>0.125</v>
      </c>
      <c r="L7744" s="33">
        <f>Table1[[#This Row],[number doses per hour]]*INDEX(Table2[price per dose],Table1[[#This Row],[Drug ID]])</f>
        <v>0.84929166666666667</v>
      </c>
      <c r="M7744" s="11" t="b">
        <f>AND(Table1[[#This Row],[hour of cancellation 0 to 23]]&gt;=0,Table1[[#This Row],[hour of cancellation 0 to 23]]&lt;=23)</f>
        <v>1</v>
      </c>
    </row>
    <row r="7745" spans="1:13" hidden="1" x14ac:dyDescent="0.3">
      <c r="A7745" s="1">
        <v>7744</v>
      </c>
      <c r="B7745" s="1">
        <v>10</v>
      </c>
      <c r="C7745" s="2">
        <v>41248.37197431457</v>
      </c>
      <c r="D7745" s="2">
        <v>41251.371801268717</v>
      </c>
      <c r="E7745" s="1">
        <v>1</v>
      </c>
      <c r="F7745" s="2" t="s">
        <v>5</v>
      </c>
      <c r="G7745" s="1">
        <v>4</v>
      </c>
      <c r="H7745" s="32" t="str">
        <f>IFERROR(HOUR(Table1[[#This Row],[Cancel Date/time]])+MINUTE(Table1[[#This Row],[Cancel Date/time]])/60,"not cancelled")</f>
        <v>not cancelled</v>
      </c>
      <c r="I7745" s="47" t="str">
        <f>IFERROR(ROUND(Table1[[#This Row],[cancellation time decimal]],0),"not cancelled")</f>
        <v>not cancelled</v>
      </c>
      <c r="J7745" s="10" t="str">
        <f>IFERROR(MOD(Table1[[#This Row],[cancellation hour rounded]],24),"not cancelled")</f>
        <v>not cancelled</v>
      </c>
      <c r="K7745" s="32">
        <f>1/Table1[[#This Row],[Duration (Time between doses '[in hours'])]]</f>
        <v>1</v>
      </c>
      <c r="L7745" s="33">
        <f>Table1[[#This Row],[number doses per hour]]*INDEX(Table2[price per dose],Table1[[#This Row],[Drug ID]])</f>
        <v>2.5716000000000001</v>
      </c>
      <c r="M7745" s="11" t="b">
        <f>AND(Table1[[#This Row],[hour of cancellation 0 to 23]]&gt;=0,Table1[[#This Row],[hour of cancellation 0 to 23]]&lt;=23)</f>
        <v>0</v>
      </c>
    </row>
    <row r="7746" spans="1:13" x14ac:dyDescent="0.3">
      <c r="A7746" s="1">
        <v>7745</v>
      </c>
      <c r="B7746" s="1">
        <v>5</v>
      </c>
      <c r="C7746" s="2">
        <v>41248.404984980531</v>
      </c>
      <c r="D7746" s="2">
        <v>41308.404861111114</v>
      </c>
      <c r="E7746" s="1">
        <v>24</v>
      </c>
      <c r="F7746" s="2">
        <v>41250.592082871561</v>
      </c>
      <c r="G7746" s="1">
        <v>0</v>
      </c>
      <c r="H7746" s="32">
        <f>IFERROR(HOUR(Table1[[#This Row],[Cancel Date/time]])+MINUTE(Table1[[#This Row],[Cancel Date/time]])/60,"not cancelled")</f>
        <v>14.2</v>
      </c>
      <c r="I7746" s="47">
        <f>IFERROR(ROUND(Table1[[#This Row],[cancellation time decimal]],0),"not cancelled")</f>
        <v>14</v>
      </c>
      <c r="J7746" s="10">
        <f>IFERROR(MOD(Table1[[#This Row],[cancellation hour rounded]],24),"not cancelled")</f>
        <v>14</v>
      </c>
      <c r="K7746" s="32">
        <f>1/Table1[[#This Row],[Duration (Time between doses '[in hours'])]]</f>
        <v>4.1666666666666664E-2</v>
      </c>
      <c r="L7746" s="33">
        <f>Table1[[#This Row],[number doses per hour]]*INDEX(Table2[price per dose],Table1[[#This Row],[Drug ID]])</f>
        <v>0.2815833333333333</v>
      </c>
      <c r="M7746" s="11" t="b">
        <f>AND(Table1[[#This Row],[hour of cancellation 0 to 23]]&gt;=0,Table1[[#This Row],[hour of cancellation 0 to 23]]&lt;=23)</f>
        <v>1</v>
      </c>
    </row>
    <row r="7747" spans="1:13" hidden="1" x14ac:dyDescent="0.3">
      <c r="A7747" s="1">
        <v>7746</v>
      </c>
      <c r="B7747" s="1">
        <v>6</v>
      </c>
      <c r="C7747" s="2">
        <v>41248.435514072749</v>
      </c>
      <c r="D7747" s="2">
        <v>41251.268388225413</v>
      </c>
      <c r="E7747" s="1">
        <v>24</v>
      </c>
      <c r="F7747" s="2" t="s">
        <v>5</v>
      </c>
      <c r="G7747" s="1">
        <v>0</v>
      </c>
      <c r="H7747" s="32" t="str">
        <f>IFERROR(HOUR(Table1[[#This Row],[Cancel Date/time]])+MINUTE(Table1[[#This Row],[Cancel Date/time]])/60,"not cancelled")</f>
        <v>not cancelled</v>
      </c>
      <c r="I7747" s="47" t="str">
        <f>IFERROR(ROUND(Table1[[#This Row],[cancellation time decimal]],0),"not cancelled")</f>
        <v>not cancelled</v>
      </c>
      <c r="J7747" s="10" t="str">
        <f>IFERROR(MOD(Table1[[#This Row],[cancellation hour rounded]],24),"not cancelled")</f>
        <v>not cancelled</v>
      </c>
      <c r="K7747" s="32">
        <f>1/Table1[[#This Row],[Duration (Time between doses '[in hours'])]]</f>
        <v>4.1666666666666664E-2</v>
      </c>
      <c r="L7747" s="33">
        <f>Table1[[#This Row],[number doses per hour]]*INDEX(Table2[price per dose],Table1[[#This Row],[Drug ID]])</f>
        <v>0.35218749999999999</v>
      </c>
      <c r="M7747" s="11" t="b">
        <f>AND(Table1[[#This Row],[hour of cancellation 0 to 23]]&gt;=0,Table1[[#This Row],[hour of cancellation 0 to 23]]&lt;=23)</f>
        <v>0</v>
      </c>
    </row>
    <row r="7748" spans="1:13" hidden="1" x14ac:dyDescent="0.3">
      <c r="A7748" s="1">
        <v>7747</v>
      </c>
      <c r="B7748" s="1">
        <v>2</v>
      </c>
      <c r="C7748" s="2">
        <v>41248.451831748338</v>
      </c>
      <c r="D7748" s="2">
        <v>41252.034503698997</v>
      </c>
      <c r="E7748" s="1">
        <v>10</v>
      </c>
      <c r="F7748" s="2" t="s">
        <v>5</v>
      </c>
      <c r="G7748" s="1">
        <v>0</v>
      </c>
      <c r="H7748" s="32" t="str">
        <f>IFERROR(HOUR(Table1[[#This Row],[Cancel Date/time]])+MINUTE(Table1[[#This Row],[Cancel Date/time]])/60,"not cancelled")</f>
        <v>not cancelled</v>
      </c>
      <c r="I7748" s="47" t="str">
        <f>IFERROR(ROUND(Table1[[#This Row],[cancellation time decimal]],0),"not cancelled")</f>
        <v>not cancelled</v>
      </c>
      <c r="J7748" s="10" t="str">
        <f>IFERROR(MOD(Table1[[#This Row],[cancellation hour rounded]],24),"not cancelled")</f>
        <v>not cancelled</v>
      </c>
      <c r="K7748" s="32">
        <f>1/Table1[[#This Row],[Duration (Time between doses '[in hours'])]]</f>
        <v>0.1</v>
      </c>
      <c r="L7748" s="33">
        <f>Table1[[#This Row],[number doses per hour]]*INDEX(Table2[price per dose],Table1[[#This Row],[Drug ID]])</f>
        <v>0.84959999999999969</v>
      </c>
      <c r="M7748" s="11" t="b">
        <f>AND(Table1[[#This Row],[hour of cancellation 0 to 23]]&gt;=0,Table1[[#This Row],[hour of cancellation 0 to 23]]&lt;=23)</f>
        <v>0</v>
      </c>
    </row>
    <row r="7749" spans="1:13" x14ac:dyDescent="0.3">
      <c r="A7749" s="1">
        <v>7748</v>
      </c>
      <c r="B7749" s="1">
        <v>5</v>
      </c>
      <c r="C7749" s="2">
        <v>41248.459880080787</v>
      </c>
      <c r="D7749" s="2">
        <v>41308.459722222222</v>
      </c>
      <c r="E7749" s="1">
        <v>24</v>
      </c>
      <c r="F7749" s="2">
        <v>41252.510853490079</v>
      </c>
      <c r="G7749" s="1">
        <v>0</v>
      </c>
      <c r="H7749" s="32">
        <f>IFERROR(HOUR(Table1[[#This Row],[Cancel Date/time]])+MINUTE(Table1[[#This Row],[Cancel Date/time]])/60,"not cancelled")</f>
        <v>12.25</v>
      </c>
      <c r="I7749" s="47">
        <f>IFERROR(ROUND(Table1[[#This Row],[cancellation time decimal]],0),"not cancelled")</f>
        <v>12</v>
      </c>
      <c r="J7749" s="10">
        <f>IFERROR(MOD(Table1[[#This Row],[cancellation hour rounded]],24),"not cancelled")</f>
        <v>12</v>
      </c>
      <c r="K7749" s="32">
        <f>1/Table1[[#This Row],[Duration (Time between doses '[in hours'])]]</f>
        <v>4.1666666666666664E-2</v>
      </c>
      <c r="L7749" s="33">
        <f>Table1[[#This Row],[number doses per hour]]*INDEX(Table2[price per dose],Table1[[#This Row],[Drug ID]])</f>
        <v>0.2815833333333333</v>
      </c>
      <c r="M7749" s="11" t="b">
        <f>AND(Table1[[#This Row],[hour of cancellation 0 to 23]]&gt;=0,Table1[[#This Row],[hour of cancellation 0 to 23]]&lt;=23)</f>
        <v>1</v>
      </c>
    </row>
    <row r="7750" spans="1:13" x14ac:dyDescent="0.3">
      <c r="A7750" s="1">
        <v>7749</v>
      </c>
      <c r="B7750" s="1">
        <v>3</v>
      </c>
      <c r="C7750" s="2">
        <v>41248.490830977731</v>
      </c>
      <c r="D7750" s="2">
        <v>41308.490277777782</v>
      </c>
      <c r="E7750" s="1">
        <v>24</v>
      </c>
      <c r="F7750" s="2">
        <v>41250.405706475634</v>
      </c>
      <c r="G7750" s="1">
        <v>0</v>
      </c>
      <c r="H7750" s="32">
        <f>IFERROR(HOUR(Table1[[#This Row],[Cancel Date/time]])+MINUTE(Table1[[#This Row],[Cancel Date/time]])/60,"not cancelled")</f>
        <v>9.7333333333333325</v>
      </c>
      <c r="I7750" s="47">
        <f>IFERROR(ROUND(Table1[[#This Row],[cancellation time decimal]],0),"not cancelled")</f>
        <v>10</v>
      </c>
      <c r="J7750" s="10">
        <f>IFERROR(MOD(Table1[[#This Row],[cancellation hour rounded]],24),"not cancelled")</f>
        <v>10</v>
      </c>
      <c r="K7750" s="32">
        <f>1/Table1[[#This Row],[Duration (Time between doses '[in hours'])]]</f>
        <v>4.1666666666666664E-2</v>
      </c>
      <c r="L7750" s="33">
        <f>Table1[[#This Row],[number doses per hour]]*INDEX(Table2[price per dose],Table1[[#This Row],[Drug ID]])</f>
        <v>0.18133000000000002</v>
      </c>
      <c r="M7750" s="11" t="b">
        <f>AND(Table1[[#This Row],[hour of cancellation 0 to 23]]&gt;=0,Table1[[#This Row],[hour of cancellation 0 to 23]]&lt;=23)</f>
        <v>1</v>
      </c>
    </row>
    <row r="7751" spans="1:13" x14ac:dyDescent="0.3">
      <c r="A7751" s="1">
        <v>7750</v>
      </c>
      <c r="B7751" s="1">
        <v>7</v>
      </c>
      <c r="C7751" s="2">
        <v>41248.484434588827</v>
      </c>
      <c r="D7751" s="2">
        <v>41308.484027777777</v>
      </c>
      <c r="E7751" s="1">
        <v>24</v>
      </c>
      <c r="F7751" s="2">
        <v>41264.626127437899</v>
      </c>
      <c r="G7751" s="1">
        <v>0</v>
      </c>
      <c r="H7751" s="32">
        <f>IFERROR(HOUR(Table1[[#This Row],[Cancel Date/time]])+MINUTE(Table1[[#This Row],[Cancel Date/time]])/60,"not cancelled")</f>
        <v>15.016666666666667</v>
      </c>
      <c r="I7751" s="47">
        <f>IFERROR(ROUND(Table1[[#This Row],[cancellation time decimal]],0),"not cancelled")</f>
        <v>15</v>
      </c>
      <c r="J7751" s="10">
        <f>IFERROR(MOD(Table1[[#This Row],[cancellation hour rounded]],24),"not cancelled")</f>
        <v>15</v>
      </c>
      <c r="K7751" s="32">
        <f>1/Table1[[#This Row],[Duration (Time between doses '[in hours'])]]</f>
        <v>4.1666666666666664E-2</v>
      </c>
      <c r="L7751" s="33">
        <f>Table1[[#This Row],[number doses per hour]]*INDEX(Table2[price per dose],Table1[[#This Row],[Drug ID]])</f>
        <v>1.2958049999999997</v>
      </c>
      <c r="M7751" s="11" t="b">
        <f>AND(Table1[[#This Row],[hour of cancellation 0 to 23]]&gt;=0,Table1[[#This Row],[hour of cancellation 0 to 23]]&lt;=23)</f>
        <v>1</v>
      </c>
    </row>
    <row r="7752" spans="1:13" x14ac:dyDescent="0.3">
      <c r="A7752" s="1">
        <v>7751</v>
      </c>
      <c r="B7752" s="1">
        <v>7</v>
      </c>
      <c r="C7752" s="2">
        <v>41248.512339279856</v>
      </c>
      <c r="D7752" s="2">
        <v>41308.511805555558</v>
      </c>
      <c r="E7752" s="1">
        <v>24</v>
      </c>
      <c r="F7752" s="2">
        <v>41275.469547359055</v>
      </c>
      <c r="G7752" s="1">
        <v>1</v>
      </c>
      <c r="H7752" s="32">
        <f>IFERROR(HOUR(Table1[[#This Row],[Cancel Date/time]])+MINUTE(Table1[[#This Row],[Cancel Date/time]])/60,"not cancelled")</f>
        <v>11.266666666666667</v>
      </c>
      <c r="I7752" s="47">
        <f>IFERROR(ROUND(Table1[[#This Row],[cancellation time decimal]],0),"not cancelled")</f>
        <v>11</v>
      </c>
      <c r="J7752" s="10">
        <f>IFERROR(MOD(Table1[[#This Row],[cancellation hour rounded]],24),"not cancelled")</f>
        <v>11</v>
      </c>
      <c r="K7752" s="32">
        <f>1/Table1[[#This Row],[Duration (Time between doses '[in hours'])]]</f>
        <v>4.1666666666666664E-2</v>
      </c>
      <c r="L7752" s="33">
        <f>Table1[[#This Row],[number doses per hour]]*INDEX(Table2[price per dose],Table1[[#This Row],[Drug ID]])</f>
        <v>1.2958049999999997</v>
      </c>
      <c r="M7752" s="11" t="b">
        <f>AND(Table1[[#This Row],[hour of cancellation 0 to 23]]&gt;=0,Table1[[#This Row],[hour of cancellation 0 to 23]]&lt;=23)</f>
        <v>1</v>
      </c>
    </row>
    <row r="7753" spans="1:13" x14ac:dyDescent="0.3">
      <c r="A7753" s="1">
        <v>7752</v>
      </c>
      <c r="B7753" s="1">
        <v>3</v>
      </c>
      <c r="C7753" s="2">
        <v>41248.518031375388</v>
      </c>
      <c r="D7753" s="2">
        <v>41308.517361111109</v>
      </c>
      <c r="E7753" s="1">
        <v>24</v>
      </c>
      <c r="F7753" s="2">
        <v>41250.389341355374</v>
      </c>
      <c r="G7753" s="1">
        <v>0</v>
      </c>
      <c r="H7753" s="32">
        <f>IFERROR(HOUR(Table1[[#This Row],[Cancel Date/time]])+MINUTE(Table1[[#This Row],[Cancel Date/time]])/60,"not cancelled")</f>
        <v>9.3333333333333339</v>
      </c>
      <c r="I7753" s="47">
        <f>IFERROR(ROUND(Table1[[#This Row],[cancellation time decimal]],0),"not cancelled")</f>
        <v>9</v>
      </c>
      <c r="J7753" s="10">
        <f>IFERROR(MOD(Table1[[#This Row],[cancellation hour rounded]],24),"not cancelled")</f>
        <v>9</v>
      </c>
      <c r="K7753" s="32">
        <f>1/Table1[[#This Row],[Duration (Time between doses '[in hours'])]]</f>
        <v>4.1666666666666664E-2</v>
      </c>
      <c r="L7753" s="33">
        <f>Table1[[#This Row],[number doses per hour]]*INDEX(Table2[price per dose],Table1[[#This Row],[Drug ID]])</f>
        <v>0.18133000000000002</v>
      </c>
      <c r="M7753" s="11" t="b">
        <f>AND(Table1[[#This Row],[hour of cancellation 0 to 23]]&gt;=0,Table1[[#This Row],[hour of cancellation 0 to 23]]&lt;=23)</f>
        <v>1</v>
      </c>
    </row>
    <row r="7754" spans="1:13" x14ac:dyDescent="0.3">
      <c r="A7754" s="1">
        <v>7753</v>
      </c>
      <c r="B7754" s="1">
        <v>1</v>
      </c>
      <c r="C7754" s="2">
        <v>41248.521314914338</v>
      </c>
      <c r="D7754" s="2">
        <v>41308.520833333336</v>
      </c>
      <c r="E7754" s="1">
        <v>8</v>
      </c>
      <c r="F7754" s="2">
        <v>41249.553555455626</v>
      </c>
      <c r="G7754" s="1">
        <v>0</v>
      </c>
      <c r="H7754" s="32">
        <f>IFERROR(HOUR(Table1[[#This Row],[Cancel Date/time]])+MINUTE(Table1[[#This Row],[Cancel Date/time]])/60,"not cancelled")</f>
        <v>13.283333333333333</v>
      </c>
      <c r="I7754" s="47">
        <f>IFERROR(ROUND(Table1[[#This Row],[cancellation time decimal]],0),"not cancelled")</f>
        <v>13</v>
      </c>
      <c r="J7754" s="10">
        <f>IFERROR(MOD(Table1[[#This Row],[cancellation hour rounded]],24),"not cancelled")</f>
        <v>13</v>
      </c>
      <c r="K7754" s="32">
        <f>1/Table1[[#This Row],[Duration (Time between doses '[in hours'])]]</f>
        <v>0.125</v>
      </c>
      <c r="L7754" s="33">
        <f>Table1[[#This Row],[number doses per hour]]*INDEX(Table2[price per dose],Table1[[#This Row],[Drug ID]])</f>
        <v>0.84929166666666667</v>
      </c>
      <c r="M7754" s="11" t="b">
        <f>AND(Table1[[#This Row],[hour of cancellation 0 to 23]]&gt;=0,Table1[[#This Row],[hour of cancellation 0 to 23]]&lt;=23)</f>
        <v>1</v>
      </c>
    </row>
    <row r="7755" spans="1:13" hidden="1" x14ac:dyDescent="0.3">
      <c r="A7755" s="1">
        <v>7754</v>
      </c>
      <c r="B7755" s="1">
        <v>6</v>
      </c>
      <c r="C7755" s="2">
        <v>41248.599331606907</v>
      </c>
      <c r="D7755" s="2">
        <v>41250.974126941743</v>
      </c>
      <c r="E7755" s="1">
        <v>24</v>
      </c>
      <c r="F7755" s="2" t="s">
        <v>5</v>
      </c>
      <c r="G7755" s="1">
        <v>0</v>
      </c>
      <c r="H7755" s="32" t="str">
        <f>IFERROR(HOUR(Table1[[#This Row],[Cancel Date/time]])+MINUTE(Table1[[#This Row],[Cancel Date/time]])/60,"not cancelled")</f>
        <v>not cancelled</v>
      </c>
      <c r="I7755" s="47" t="str">
        <f>IFERROR(ROUND(Table1[[#This Row],[cancellation time decimal]],0),"not cancelled")</f>
        <v>not cancelled</v>
      </c>
      <c r="J7755" s="10" t="str">
        <f>IFERROR(MOD(Table1[[#This Row],[cancellation hour rounded]],24),"not cancelled")</f>
        <v>not cancelled</v>
      </c>
      <c r="K7755" s="32">
        <f>1/Table1[[#This Row],[Duration (Time between doses '[in hours'])]]</f>
        <v>4.1666666666666664E-2</v>
      </c>
      <c r="L7755" s="33">
        <f>Table1[[#This Row],[number doses per hour]]*INDEX(Table2[price per dose],Table1[[#This Row],[Drug ID]])</f>
        <v>0.35218749999999999</v>
      </c>
      <c r="M7755" s="11" t="b">
        <f>AND(Table1[[#This Row],[hour of cancellation 0 to 23]]&gt;=0,Table1[[#This Row],[hour of cancellation 0 to 23]]&lt;=23)</f>
        <v>0</v>
      </c>
    </row>
    <row r="7756" spans="1:13" x14ac:dyDescent="0.3">
      <c r="A7756" s="1">
        <v>7755</v>
      </c>
      <c r="B7756" s="1">
        <v>1</v>
      </c>
      <c r="C7756" s="2">
        <v>41248.720335758138</v>
      </c>
      <c r="D7756" s="2">
        <v>41308.720138888893</v>
      </c>
      <c r="E7756" s="1">
        <v>8</v>
      </c>
      <c r="F7756" s="2">
        <v>41248.898762285651</v>
      </c>
      <c r="G7756" s="1">
        <v>0</v>
      </c>
      <c r="H7756" s="32">
        <f>IFERROR(HOUR(Table1[[#This Row],[Cancel Date/time]])+MINUTE(Table1[[#This Row],[Cancel Date/time]])/60,"not cancelled")</f>
        <v>21.566666666666666</v>
      </c>
      <c r="I7756" s="47">
        <f>IFERROR(ROUND(Table1[[#This Row],[cancellation time decimal]],0),"not cancelled")</f>
        <v>22</v>
      </c>
      <c r="J7756" s="10">
        <f>IFERROR(MOD(Table1[[#This Row],[cancellation hour rounded]],24),"not cancelled")</f>
        <v>22</v>
      </c>
      <c r="K7756" s="32">
        <f>1/Table1[[#This Row],[Duration (Time between doses '[in hours'])]]</f>
        <v>0.125</v>
      </c>
      <c r="L7756" s="33">
        <f>Table1[[#This Row],[number doses per hour]]*INDEX(Table2[price per dose],Table1[[#This Row],[Drug ID]])</f>
        <v>0.84929166666666667</v>
      </c>
      <c r="M7756" s="11" t="b">
        <f>AND(Table1[[#This Row],[hour of cancellation 0 to 23]]&gt;=0,Table1[[#This Row],[hour of cancellation 0 to 23]]&lt;=23)</f>
        <v>1</v>
      </c>
    </row>
    <row r="7757" spans="1:13" x14ac:dyDescent="0.3">
      <c r="A7757" s="1">
        <v>7756</v>
      </c>
      <c r="B7757" s="1">
        <v>2</v>
      </c>
      <c r="C7757" s="2">
        <v>41248.740758143722</v>
      </c>
      <c r="D7757" s="2">
        <v>41308.740277777782</v>
      </c>
      <c r="E7757" s="1">
        <v>10</v>
      </c>
      <c r="F7757" s="2">
        <v>41250.256358958562</v>
      </c>
      <c r="G7757" s="1">
        <v>0</v>
      </c>
      <c r="H7757" s="32">
        <f>IFERROR(HOUR(Table1[[#This Row],[Cancel Date/time]])+MINUTE(Table1[[#This Row],[Cancel Date/time]])/60,"not cancelled")</f>
        <v>6.15</v>
      </c>
      <c r="I7757" s="47">
        <f>IFERROR(ROUND(Table1[[#This Row],[cancellation time decimal]],0),"not cancelled")</f>
        <v>6</v>
      </c>
      <c r="J7757" s="10">
        <f>IFERROR(MOD(Table1[[#This Row],[cancellation hour rounded]],24),"not cancelled")</f>
        <v>6</v>
      </c>
      <c r="K7757" s="32">
        <f>1/Table1[[#This Row],[Duration (Time between doses '[in hours'])]]</f>
        <v>0.1</v>
      </c>
      <c r="L7757" s="33">
        <f>Table1[[#This Row],[number doses per hour]]*INDEX(Table2[price per dose],Table1[[#This Row],[Drug ID]])</f>
        <v>0.84959999999999969</v>
      </c>
      <c r="M7757" s="11" t="b">
        <f>AND(Table1[[#This Row],[hour of cancellation 0 to 23]]&gt;=0,Table1[[#This Row],[hour of cancellation 0 to 23]]&lt;=23)</f>
        <v>1</v>
      </c>
    </row>
    <row r="7758" spans="1:13" x14ac:dyDescent="0.3">
      <c r="A7758" s="1">
        <v>7757</v>
      </c>
      <c r="B7758" s="1">
        <v>8</v>
      </c>
      <c r="C7758" s="2">
        <v>41248.76054457586</v>
      </c>
      <c r="D7758" s="2">
        <v>41308.760416666664</v>
      </c>
      <c r="E7758" s="1">
        <v>3</v>
      </c>
      <c r="F7758" s="2">
        <v>41253.454475879102</v>
      </c>
      <c r="G7758" s="1">
        <v>0</v>
      </c>
      <c r="H7758" s="32">
        <f>IFERROR(HOUR(Table1[[#This Row],[Cancel Date/time]])+MINUTE(Table1[[#This Row],[Cancel Date/time]])/60,"not cancelled")</f>
        <v>10.9</v>
      </c>
      <c r="I7758" s="47">
        <f>IFERROR(ROUND(Table1[[#This Row],[cancellation time decimal]],0),"not cancelled")</f>
        <v>11</v>
      </c>
      <c r="J7758" s="10">
        <f>IFERROR(MOD(Table1[[#This Row],[cancellation hour rounded]],24),"not cancelled")</f>
        <v>11</v>
      </c>
      <c r="K7758" s="32">
        <f>1/Table1[[#This Row],[Duration (Time between doses '[in hours'])]]</f>
        <v>0.33333333333333331</v>
      </c>
      <c r="L7758" s="33">
        <f>Table1[[#This Row],[number doses per hour]]*INDEX(Table2[price per dose],Table1[[#This Row],[Drug ID]])</f>
        <v>0.29998222222222221</v>
      </c>
      <c r="M7758" s="11" t="b">
        <f>AND(Table1[[#This Row],[hour of cancellation 0 to 23]]&gt;=0,Table1[[#This Row],[hour of cancellation 0 to 23]]&lt;=23)</f>
        <v>1</v>
      </c>
    </row>
    <row r="7759" spans="1:13" hidden="1" x14ac:dyDescent="0.3">
      <c r="A7759" s="1">
        <v>7758</v>
      </c>
      <c r="B7759" s="1">
        <v>1</v>
      </c>
      <c r="C7759" s="2">
        <v>41248.80234708987</v>
      </c>
      <c r="D7759" s="2">
        <v>41253.468667172019</v>
      </c>
      <c r="E7759" s="1">
        <v>8</v>
      </c>
      <c r="F7759" s="2" t="s">
        <v>5</v>
      </c>
      <c r="G7759" s="1">
        <v>0</v>
      </c>
      <c r="H7759" s="32" t="str">
        <f>IFERROR(HOUR(Table1[[#This Row],[Cancel Date/time]])+MINUTE(Table1[[#This Row],[Cancel Date/time]])/60,"not cancelled")</f>
        <v>not cancelled</v>
      </c>
      <c r="I7759" s="47" t="str">
        <f>IFERROR(ROUND(Table1[[#This Row],[cancellation time decimal]],0),"not cancelled")</f>
        <v>not cancelled</v>
      </c>
      <c r="J7759" s="10" t="str">
        <f>IFERROR(MOD(Table1[[#This Row],[cancellation hour rounded]],24),"not cancelled")</f>
        <v>not cancelled</v>
      </c>
      <c r="K7759" s="32">
        <f>1/Table1[[#This Row],[Duration (Time between doses '[in hours'])]]</f>
        <v>0.125</v>
      </c>
      <c r="L7759" s="33">
        <f>Table1[[#This Row],[number doses per hour]]*INDEX(Table2[price per dose],Table1[[#This Row],[Drug ID]])</f>
        <v>0.84929166666666667</v>
      </c>
      <c r="M7759" s="11" t="b">
        <f>AND(Table1[[#This Row],[hour of cancellation 0 to 23]]&gt;=0,Table1[[#This Row],[hour of cancellation 0 to 23]]&lt;=23)</f>
        <v>0</v>
      </c>
    </row>
    <row r="7760" spans="1:13" x14ac:dyDescent="0.3">
      <c r="A7760" s="1">
        <v>7759</v>
      </c>
      <c r="B7760" s="1">
        <v>6</v>
      </c>
      <c r="C7760" s="2">
        <v>41248.852138047332</v>
      </c>
      <c r="D7760" s="2">
        <v>41308.852083333339</v>
      </c>
      <c r="E7760" s="1">
        <v>24</v>
      </c>
      <c r="F7760" s="2">
        <v>41255.564869460075</v>
      </c>
      <c r="G7760" s="1">
        <v>0</v>
      </c>
      <c r="H7760" s="32">
        <f>IFERROR(HOUR(Table1[[#This Row],[Cancel Date/time]])+MINUTE(Table1[[#This Row],[Cancel Date/time]])/60,"not cancelled")</f>
        <v>13.55</v>
      </c>
      <c r="I7760" s="47">
        <f>IFERROR(ROUND(Table1[[#This Row],[cancellation time decimal]],0),"not cancelled")</f>
        <v>14</v>
      </c>
      <c r="J7760" s="10">
        <f>IFERROR(MOD(Table1[[#This Row],[cancellation hour rounded]],24),"not cancelled")</f>
        <v>14</v>
      </c>
      <c r="K7760" s="32">
        <f>1/Table1[[#This Row],[Duration (Time between doses '[in hours'])]]</f>
        <v>4.1666666666666664E-2</v>
      </c>
      <c r="L7760" s="33">
        <f>Table1[[#This Row],[number doses per hour]]*INDEX(Table2[price per dose],Table1[[#This Row],[Drug ID]])</f>
        <v>0.35218749999999999</v>
      </c>
      <c r="M7760" s="11" t="b">
        <f>AND(Table1[[#This Row],[hour of cancellation 0 to 23]]&gt;=0,Table1[[#This Row],[hour of cancellation 0 to 23]]&lt;=23)</f>
        <v>1</v>
      </c>
    </row>
    <row r="7761" spans="1:13" x14ac:dyDescent="0.3">
      <c r="A7761" s="1">
        <v>7760</v>
      </c>
      <c r="B7761" s="1">
        <v>6</v>
      </c>
      <c r="C7761" s="2">
        <v>41249.009665407379</v>
      </c>
      <c r="D7761" s="2">
        <v>41309.009027777778</v>
      </c>
      <c r="E7761" s="1">
        <v>24</v>
      </c>
      <c r="F7761" s="2">
        <v>41260.34548962488</v>
      </c>
      <c r="G7761" s="1">
        <v>0</v>
      </c>
      <c r="H7761" s="32">
        <f>IFERROR(HOUR(Table1[[#This Row],[Cancel Date/time]])+MINUTE(Table1[[#This Row],[Cancel Date/time]])/60,"not cancelled")</f>
        <v>8.2833333333333332</v>
      </c>
      <c r="I7761" s="47">
        <f>IFERROR(ROUND(Table1[[#This Row],[cancellation time decimal]],0),"not cancelled")</f>
        <v>8</v>
      </c>
      <c r="J7761" s="10">
        <f>IFERROR(MOD(Table1[[#This Row],[cancellation hour rounded]],24),"not cancelled")</f>
        <v>8</v>
      </c>
      <c r="K7761" s="32">
        <f>1/Table1[[#This Row],[Duration (Time between doses '[in hours'])]]</f>
        <v>4.1666666666666664E-2</v>
      </c>
      <c r="L7761" s="33">
        <f>Table1[[#This Row],[number doses per hour]]*INDEX(Table2[price per dose],Table1[[#This Row],[Drug ID]])</f>
        <v>0.35218749999999999</v>
      </c>
      <c r="M7761" s="11" t="b">
        <f>AND(Table1[[#This Row],[hour of cancellation 0 to 23]]&gt;=0,Table1[[#This Row],[hour of cancellation 0 to 23]]&lt;=23)</f>
        <v>1</v>
      </c>
    </row>
    <row r="7762" spans="1:13" x14ac:dyDescent="0.3">
      <c r="A7762" s="1">
        <v>7761</v>
      </c>
      <c r="B7762" s="1">
        <v>1</v>
      </c>
      <c r="C7762" s="2">
        <v>41249.05433337947</v>
      </c>
      <c r="D7762" s="2">
        <v>41251.345833333333</v>
      </c>
      <c r="E7762" s="1">
        <v>12</v>
      </c>
      <c r="F7762" s="2">
        <v>41250.445636274162</v>
      </c>
      <c r="G7762" s="1">
        <v>0</v>
      </c>
      <c r="H7762" s="32">
        <f>IFERROR(HOUR(Table1[[#This Row],[Cancel Date/time]])+MINUTE(Table1[[#This Row],[Cancel Date/time]])/60,"not cancelled")</f>
        <v>10.683333333333334</v>
      </c>
      <c r="I7762" s="47">
        <f>IFERROR(ROUND(Table1[[#This Row],[cancellation time decimal]],0),"not cancelled")</f>
        <v>11</v>
      </c>
      <c r="J7762" s="10">
        <f>IFERROR(MOD(Table1[[#This Row],[cancellation hour rounded]],24),"not cancelled")</f>
        <v>11</v>
      </c>
      <c r="K7762" s="32">
        <f>1/Table1[[#This Row],[Duration (Time between doses '[in hours'])]]</f>
        <v>8.3333333333333329E-2</v>
      </c>
      <c r="L7762" s="33">
        <f>Table1[[#This Row],[number doses per hour]]*INDEX(Table2[price per dose],Table1[[#This Row],[Drug ID]])</f>
        <v>0.56619444444444444</v>
      </c>
      <c r="M7762" s="11" t="b">
        <f>AND(Table1[[#This Row],[hour of cancellation 0 to 23]]&gt;=0,Table1[[#This Row],[hour of cancellation 0 to 23]]&lt;=23)</f>
        <v>1</v>
      </c>
    </row>
    <row r="7763" spans="1:13" x14ac:dyDescent="0.3">
      <c r="A7763" s="1">
        <v>7762</v>
      </c>
      <c r="B7763" s="1">
        <v>11</v>
      </c>
      <c r="C7763" s="2">
        <v>41249.252167123239</v>
      </c>
      <c r="D7763" s="2">
        <v>41309.252083333333</v>
      </c>
      <c r="E7763" s="1">
        <v>1</v>
      </c>
      <c r="F7763" s="2">
        <v>41256.462636074546</v>
      </c>
      <c r="G7763" s="1">
        <v>4</v>
      </c>
      <c r="H7763" s="32">
        <f>IFERROR(HOUR(Table1[[#This Row],[Cancel Date/time]])+MINUTE(Table1[[#This Row],[Cancel Date/time]])/60,"not cancelled")</f>
        <v>11.1</v>
      </c>
      <c r="I7763" s="47">
        <f>IFERROR(ROUND(Table1[[#This Row],[cancellation time decimal]],0),"not cancelled")</f>
        <v>11</v>
      </c>
      <c r="J7763" s="10">
        <f>IFERROR(MOD(Table1[[#This Row],[cancellation hour rounded]],24),"not cancelled")</f>
        <v>11</v>
      </c>
      <c r="K7763" s="32">
        <f>1/Table1[[#This Row],[Duration (Time between doses '[in hours'])]]</f>
        <v>1</v>
      </c>
      <c r="L7763" s="33">
        <f>Table1[[#This Row],[number doses per hour]]*INDEX(Table2[price per dose],Table1[[#This Row],[Drug ID]])</f>
        <v>1</v>
      </c>
      <c r="M7763" s="11" t="b">
        <f>AND(Table1[[#This Row],[hour of cancellation 0 to 23]]&gt;=0,Table1[[#This Row],[hour of cancellation 0 to 23]]&lt;=23)</f>
        <v>1</v>
      </c>
    </row>
    <row r="7764" spans="1:13" x14ac:dyDescent="0.3">
      <c r="A7764" s="1">
        <v>7763</v>
      </c>
      <c r="B7764" s="1">
        <v>2</v>
      </c>
      <c r="C7764" s="2">
        <v>41249.280586256333</v>
      </c>
      <c r="D7764" s="2">
        <v>41309.280555555553</v>
      </c>
      <c r="E7764" s="1">
        <v>10</v>
      </c>
      <c r="F7764" s="2">
        <v>41251.425175939308</v>
      </c>
      <c r="G7764" s="1">
        <v>0</v>
      </c>
      <c r="H7764" s="32">
        <f>IFERROR(HOUR(Table1[[#This Row],[Cancel Date/time]])+MINUTE(Table1[[#This Row],[Cancel Date/time]])/60,"not cancelled")</f>
        <v>10.199999999999999</v>
      </c>
      <c r="I7764" s="47">
        <f>IFERROR(ROUND(Table1[[#This Row],[cancellation time decimal]],0),"not cancelled")</f>
        <v>10</v>
      </c>
      <c r="J7764" s="10">
        <f>IFERROR(MOD(Table1[[#This Row],[cancellation hour rounded]],24),"not cancelled")</f>
        <v>10</v>
      </c>
      <c r="K7764" s="32">
        <f>1/Table1[[#This Row],[Duration (Time between doses '[in hours'])]]</f>
        <v>0.1</v>
      </c>
      <c r="L7764" s="33">
        <f>Table1[[#This Row],[number doses per hour]]*INDEX(Table2[price per dose],Table1[[#This Row],[Drug ID]])</f>
        <v>0.84959999999999969</v>
      </c>
      <c r="M7764" s="11" t="b">
        <f>AND(Table1[[#This Row],[hour of cancellation 0 to 23]]&gt;=0,Table1[[#This Row],[hour of cancellation 0 to 23]]&lt;=23)</f>
        <v>1</v>
      </c>
    </row>
    <row r="7765" spans="1:13" x14ac:dyDescent="0.3">
      <c r="A7765" s="1">
        <v>7764</v>
      </c>
      <c r="B7765" s="1">
        <v>11</v>
      </c>
      <c r="C7765" s="2">
        <v>41249.451491390013</v>
      </c>
      <c r="D7765" s="2">
        <v>41309.451388888883</v>
      </c>
      <c r="E7765" s="1">
        <v>1</v>
      </c>
      <c r="F7765" s="2">
        <v>41256.779376175029</v>
      </c>
      <c r="G7765" s="1">
        <v>1</v>
      </c>
      <c r="H7765" s="32">
        <f>IFERROR(HOUR(Table1[[#This Row],[Cancel Date/time]])+MINUTE(Table1[[#This Row],[Cancel Date/time]])/60,"not cancelled")</f>
        <v>18.7</v>
      </c>
      <c r="I7765" s="47">
        <f>IFERROR(ROUND(Table1[[#This Row],[cancellation time decimal]],0),"not cancelled")</f>
        <v>19</v>
      </c>
      <c r="J7765" s="10">
        <f>IFERROR(MOD(Table1[[#This Row],[cancellation hour rounded]],24),"not cancelled")</f>
        <v>19</v>
      </c>
      <c r="K7765" s="32">
        <f>1/Table1[[#This Row],[Duration (Time between doses '[in hours'])]]</f>
        <v>1</v>
      </c>
      <c r="L7765" s="33">
        <f>Table1[[#This Row],[number doses per hour]]*INDEX(Table2[price per dose],Table1[[#This Row],[Drug ID]])</f>
        <v>1</v>
      </c>
      <c r="M7765" s="11" t="b">
        <f>AND(Table1[[#This Row],[hour of cancellation 0 to 23]]&gt;=0,Table1[[#This Row],[hour of cancellation 0 to 23]]&lt;=23)</f>
        <v>1</v>
      </c>
    </row>
    <row r="7766" spans="1:13" x14ac:dyDescent="0.3">
      <c r="A7766" s="1">
        <v>7765</v>
      </c>
      <c r="B7766" s="1">
        <v>5</v>
      </c>
      <c r="C7766" s="2">
        <v>41249.434177224299</v>
      </c>
      <c r="D7766" s="2">
        <v>41309.434027777774</v>
      </c>
      <c r="E7766" s="1">
        <v>24</v>
      </c>
      <c r="F7766" s="2">
        <v>41253.600238276296</v>
      </c>
      <c r="G7766" s="1">
        <v>0</v>
      </c>
      <c r="H7766" s="32">
        <f>IFERROR(HOUR(Table1[[#This Row],[Cancel Date/time]])+MINUTE(Table1[[#This Row],[Cancel Date/time]])/60,"not cancelled")</f>
        <v>14.4</v>
      </c>
      <c r="I7766" s="47">
        <f>IFERROR(ROUND(Table1[[#This Row],[cancellation time decimal]],0),"not cancelled")</f>
        <v>14</v>
      </c>
      <c r="J7766" s="10">
        <f>IFERROR(MOD(Table1[[#This Row],[cancellation hour rounded]],24),"not cancelled")</f>
        <v>14</v>
      </c>
      <c r="K7766" s="32">
        <f>1/Table1[[#This Row],[Duration (Time between doses '[in hours'])]]</f>
        <v>4.1666666666666664E-2</v>
      </c>
      <c r="L7766" s="33">
        <f>Table1[[#This Row],[number doses per hour]]*INDEX(Table2[price per dose],Table1[[#This Row],[Drug ID]])</f>
        <v>0.2815833333333333</v>
      </c>
      <c r="M7766" s="11" t="b">
        <f>AND(Table1[[#This Row],[hour of cancellation 0 to 23]]&gt;=0,Table1[[#This Row],[hour of cancellation 0 to 23]]&lt;=23)</f>
        <v>1</v>
      </c>
    </row>
    <row r="7767" spans="1:13" x14ac:dyDescent="0.3">
      <c r="A7767" s="1">
        <v>7766</v>
      </c>
      <c r="B7767" s="1">
        <v>3</v>
      </c>
      <c r="C7767" s="2">
        <v>41249.418580721824</v>
      </c>
      <c r="D7767" s="2">
        <v>41309.41805555555</v>
      </c>
      <c r="E7767" s="1">
        <v>24</v>
      </c>
      <c r="F7767" s="2">
        <v>41252.585351051435</v>
      </c>
      <c r="G7767" s="1">
        <v>0</v>
      </c>
      <c r="H7767" s="32">
        <f>IFERROR(HOUR(Table1[[#This Row],[Cancel Date/time]])+MINUTE(Table1[[#This Row],[Cancel Date/time]])/60,"not cancelled")</f>
        <v>14.033333333333333</v>
      </c>
      <c r="I7767" s="47">
        <f>IFERROR(ROUND(Table1[[#This Row],[cancellation time decimal]],0),"not cancelled")</f>
        <v>14</v>
      </c>
      <c r="J7767" s="10">
        <f>IFERROR(MOD(Table1[[#This Row],[cancellation hour rounded]],24),"not cancelled")</f>
        <v>14</v>
      </c>
      <c r="K7767" s="32">
        <f>1/Table1[[#This Row],[Duration (Time between doses '[in hours'])]]</f>
        <v>4.1666666666666664E-2</v>
      </c>
      <c r="L7767" s="33">
        <f>Table1[[#This Row],[number doses per hour]]*INDEX(Table2[price per dose],Table1[[#This Row],[Drug ID]])</f>
        <v>0.18133000000000002</v>
      </c>
      <c r="M7767" s="11" t="b">
        <f>AND(Table1[[#This Row],[hour of cancellation 0 to 23]]&gt;=0,Table1[[#This Row],[hour of cancellation 0 to 23]]&lt;=23)</f>
        <v>1</v>
      </c>
    </row>
    <row r="7768" spans="1:13" x14ac:dyDescent="0.3">
      <c r="A7768" s="1">
        <v>7767</v>
      </c>
      <c r="B7768" s="1">
        <v>3</v>
      </c>
      <c r="C7768" s="2">
        <v>41249.426144421093</v>
      </c>
      <c r="D7768" s="2">
        <v>41309.425694444442</v>
      </c>
      <c r="E7768" s="1">
        <v>24</v>
      </c>
      <c r="F7768" s="2">
        <v>41252.442680908527</v>
      </c>
      <c r="G7768" s="1">
        <v>0</v>
      </c>
      <c r="H7768" s="32">
        <f>IFERROR(HOUR(Table1[[#This Row],[Cancel Date/time]])+MINUTE(Table1[[#This Row],[Cancel Date/time]])/60,"not cancelled")</f>
        <v>10.616666666666667</v>
      </c>
      <c r="I7768" s="47">
        <f>IFERROR(ROUND(Table1[[#This Row],[cancellation time decimal]],0),"not cancelled")</f>
        <v>11</v>
      </c>
      <c r="J7768" s="10">
        <f>IFERROR(MOD(Table1[[#This Row],[cancellation hour rounded]],24),"not cancelled")</f>
        <v>11</v>
      </c>
      <c r="K7768" s="32">
        <f>1/Table1[[#This Row],[Duration (Time between doses '[in hours'])]]</f>
        <v>4.1666666666666664E-2</v>
      </c>
      <c r="L7768" s="33">
        <f>Table1[[#This Row],[number doses per hour]]*INDEX(Table2[price per dose],Table1[[#This Row],[Drug ID]])</f>
        <v>0.18133000000000002</v>
      </c>
      <c r="M7768" s="11" t="b">
        <f>AND(Table1[[#This Row],[hour of cancellation 0 to 23]]&gt;=0,Table1[[#This Row],[hour of cancellation 0 to 23]]&lt;=23)</f>
        <v>1</v>
      </c>
    </row>
    <row r="7769" spans="1:13" x14ac:dyDescent="0.3">
      <c r="A7769" s="1">
        <v>7768</v>
      </c>
      <c r="B7769" s="1">
        <v>6</v>
      </c>
      <c r="C7769" s="2">
        <v>41249.428582701985</v>
      </c>
      <c r="D7769" s="2">
        <v>41309.428472222222</v>
      </c>
      <c r="E7769" s="1">
        <v>24</v>
      </c>
      <c r="F7769" s="2">
        <v>41255.42468034396</v>
      </c>
      <c r="G7769" s="1">
        <v>0</v>
      </c>
      <c r="H7769" s="32">
        <f>IFERROR(HOUR(Table1[[#This Row],[Cancel Date/time]])+MINUTE(Table1[[#This Row],[Cancel Date/time]])/60,"not cancelled")</f>
        <v>10.183333333333334</v>
      </c>
      <c r="I7769" s="47">
        <f>IFERROR(ROUND(Table1[[#This Row],[cancellation time decimal]],0),"not cancelled")</f>
        <v>10</v>
      </c>
      <c r="J7769" s="10">
        <f>IFERROR(MOD(Table1[[#This Row],[cancellation hour rounded]],24),"not cancelled")</f>
        <v>10</v>
      </c>
      <c r="K7769" s="32">
        <f>1/Table1[[#This Row],[Duration (Time between doses '[in hours'])]]</f>
        <v>4.1666666666666664E-2</v>
      </c>
      <c r="L7769" s="33">
        <f>Table1[[#This Row],[number doses per hour]]*INDEX(Table2[price per dose],Table1[[#This Row],[Drug ID]])</f>
        <v>0.35218749999999999</v>
      </c>
      <c r="M7769" s="11" t="b">
        <f>AND(Table1[[#This Row],[hour of cancellation 0 to 23]]&gt;=0,Table1[[#This Row],[hour of cancellation 0 to 23]]&lt;=23)</f>
        <v>1</v>
      </c>
    </row>
    <row r="7770" spans="1:13" x14ac:dyDescent="0.3">
      <c r="A7770" s="1">
        <v>7769</v>
      </c>
      <c r="B7770" s="1">
        <v>5</v>
      </c>
      <c r="C7770" s="2">
        <v>41249.473602206563</v>
      </c>
      <c r="D7770" s="2">
        <v>41309.472916666666</v>
      </c>
      <c r="E7770" s="1">
        <v>24</v>
      </c>
      <c r="F7770" s="2">
        <v>41252.364278847439</v>
      </c>
      <c r="G7770" s="1">
        <v>0</v>
      </c>
      <c r="H7770" s="32">
        <f>IFERROR(HOUR(Table1[[#This Row],[Cancel Date/time]])+MINUTE(Table1[[#This Row],[Cancel Date/time]])/60,"not cancelled")</f>
        <v>8.7333333333333325</v>
      </c>
      <c r="I7770" s="47">
        <f>IFERROR(ROUND(Table1[[#This Row],[cancellation time decimal]],0),"not cancelled")</f>
        <v>9</v>
      </c>
      <c r="J7770" s="10">
        <f>IFERROR(MOD(Table1[[#This Row],[cancellation hour rounded]],24),"not cancelled")</f>
        <v>9</v>
      </c>
      <c r="K7770" s="32">
        <f>1/Table1[[#This Row],[Duration (Time between doses '[in hours'])]]</f>
        <v>4.1666666666666664E-2</v>
      </c>
      <c r="L7770" s="33">
        <f>Table1[[#This Row],[number doses per hour]]*INDEX(Table2[price per dose],Table1[[#This Row],[Drug ID]])</f>
        <v>0.2815833333333333</v>
      </c>
      <c r="M7770" s="11" t="b">
        <f>AND(Table1[[#This Row],[hour of cancellation 0 to 23]]&gt;=0,Table1[[#This Row],[hour of cancellation 0 to 23]]&lt;=23)</f>
        <v>1</v>
      </c>
    </row>
    <row r="7771" spans="1:13" x14ac:dyDescent="0.3">
      <c r="A7771" s="1">
        <v>7770</v>
      </c>
      <c r="B7771" s="1">
        <v>1</v>
      </c>
      <c r="C7771" s="2">
        <v>41249.522291181493</v>
      </c>
      <c r="D7771" s="2">
        <v>41309.522222222222</v>
      </c>
      <c r="E7771" s="1">
        <v>8</v>
      </c>
      <c r="F7771" s="2">
        <v>41250.137811708708</v>
      </c>
      <c r="G7771" s="1">
        <v>0</v>
      </c>
      <c r="H7771" s="32">
        <f>IFERROR(HOUR(Table1[[#This Row],[Cancel Date/time]])+MINUTE(Table1[[#This Row],[Cancel Date/time]])/60,"not cancelled")</f>
        <v>3.3</v>
      </c>
      <c r="I7771" s="47">
        <f>IFERROR(ROUND(Table1[[#This Row],[cancellation time decimal]],0),"not cancelled")</f>
        <v>3</v>
      </c>
      <c r="J7771" s="10">
        <f>IFERROR(MOD(Table1[[#This Row],[cancellation hour rounded]],24),"not cancelled")</f>
        <v>3</v>
      </c>
      <c r="K7771" s="32">
        <f>1/Table1[[#This Row],[Duration (Time between doses '[in hours'])]]</f>
        <v>0.125</v>
      </c>
      <c r="L7771" s="33">
        <f>Table1[[#This Row],[number doses per hour]]*INDEX(Table2[price per dose],Table1[[#This Row],[Drug ID]])</f>
        <v>0.84929166666666667</v>
      </c>
      <c r="M7771" s="11" t="b">
        <f>AND(Table1[[#This Row],[hour of cancellation 0 to 23]]&gt;=0,Table1[[#This Row],[hour of cancellation 0 to 23]]&lt;=23)</f>
        <v>1</v>
      </c>
    </row>
    <row r="7772" spans="1:13" x14ac:dyDescent="0.3">
      <c r="A7772" s="1">
        <v>7771</v>
      </c>
      <c r="B7772" s="1">
        <v>2</v>
      </c>
      <c r="C7772" s="2">
        <v>41249.514169173701</v>
      </c>
      <c r="D7772" s="2">
        <v>41309.513888888891</v>
      </c>
      <c r="E7772" s="1">
        <v>10</v>
      </c>
      <c r="F7772" s="2">
        <v>41250.640063757157</v>
      </c>
      <c r="G7772" s="1">
        <v>0</v>
      </c>
      <c r="H7772" s="32">
        <f>IFERROR(HOUR(Table1[[#This Row],[Cancel Date/time]])+MINUTE(Table1[[#This Row],[Cancel Date/time]])/60,"not cancelled")</f>
        <v>15.35</v>
      </c>
      <c r="I7772" s="47">
        <f>IFERROR(ROUND(Table1[[#This Row],[cancellation time decimal]],0),"not cancelled")</f>
        <v>15</v>
      </c>
      <c r="J7772" s="10">
        <f>IFERROR(MOD(Table1[[#This Row],[cancellation hour rounded]],24),"not cancelled")</f>
        <v>15</v>
      </c>
      <c r="K7772" s="32">
        <f>1/Table1[[#This Row],[Duration (Time between doses '[in hours'])]]</f>
        <v>0.1</v>
      </c>
      <c r="L7772" s="33">
        <f>Table1[[#This Row],[number doses per hour]]*INDEX(Table2[price per dose],Table1[[#This Row],[Drug ID]])</f>
        <v>0.84959999999999969</v>
      </c>
      <c r="M7772" s="11" t="b">
        <f>AND(Table1[[#This Row],[hour of cancellation 0 to 23]]&gt;=0,Table1[[#This Row],[hour of cancellation 0 to 23]]&lt;=23)</f>
        <v>1</v>
      </c>
    </row>
    <row r="7773" spans="1:13" hidden="1" x14ac:dyDescent="0.3">
      <c r="A7773" s="1">
        <v>7772</v>
      </c>
      <c r="B7773" s="1">
        <v>7</v>
      </c>
      <c r="C7773" s="2">
        <v>41249.532240528992</v>
      </c>
      <c r="D7773" s="2">
        <v>41251.948425550065</v>
      </c>
      <c r="E7773" s="1">
        <v>24</v>
      </c>
      <c r="F7773" s="2" t="s">
        <v>5</v>
      </c>
      <c r="G7773" s="1">
        <v>0</v>
      </c>
      <c r="H7773" s="32" t="str">
        <f>IFERROR(HOUR(Table1[[#This Row],[Cancel Date/time]])+MINUTE(Table1[[#This Row],[Cancel Date/time]])/60,"not cancelled")</f>
        <v>not cancelled</v>
      </c>
      <c r="I7773" s="47" t="str">
        <f>IFERROR(ROUND(Table1[[#This Row],[cancellation time decimal]],0),"not cancelled")</f>
        <v>not cancelled</v>
      </c>
      <c r="J7773" s="10" t="str">
        <f>IFERROR(MOD(Table1[[#This Row],[cancellation hour rounded]],24),"not cancelled")</f>
        <v>not cancelled</v>
      </c>
      <c r="K7773" s="32">
        <f>1/Table1[[#This Row],[Duration (Time between doses '[in hours'])]]</f>
        <v>4.1666666666666664E-2</v>
      </c>
      <c r="L7773" s="33">
        <f>Table1[[#This Row],[number doses per hour]]*INDEX(Table2[price per dose],Table1[[#This Row],[Drug ID]])</f>
        <v>1.2958049999999997</v>
      </c>
      <c r="M7773" s="11" t="b">
        <f>AND(Table1[[#This Row],[hour of cancellation 0 to 23]]&gt;=0,Table1[[#This Row],[hour of cancellation 0 to 23]]&lt;=23)</f>
        <v>0</v>
      </c>
    </row>
    <row r="7774" spans="1:13" hidden="1" x14ac:dyDescent="0.3">
      <c r="A7774" s="1">
        <v>7773</v>
      </c>
      <c r="B7774" s="1">
        <v>7</v>
      </c>
      <c r="C7774" s="2">
        <v>41249.654673388126</v>
      </c>
      <c r="D7774" s="2">
        <v>41252.654166666667</v>
      </c>
      <c r="E7774" s="1">
        <v>24</v>
      </c>
      <c r="F7774" s="2" t="s">
        <v>5</v>
      </c>
      <c r="G7774" s="1">
        <v>0</v>
      </c>
      <c r="H7774" s="32" t="str">
        <f>IFERROR(HOUR(Table1[[#This Row],[Cancel Date/time]])+MINUTE(Table1[[#This Row],[Cancel Date/time]])/60,"not cancelled")</f>
        <v>not cancelled</v>
      </c>
      <c r="I7774" s="47" t="str">
        <f>IFERROR(ROUND(Table1[[#This Row],[cancellation time decimal]],0),"not cancelled")</f>
        <v>not cancelled</v>
      </c>
      <c r="J7774" s="10" t="str">
        <f>IFERROR(MOD(Table1[[#This Row],[cancellation hour rounded]],24),"not cancelled")</f>
        <v>not cancelled</v>
      </c>
      <c r="K7774" s="32">
        <f>1/Table1[[#This Row],[Duration (Time between doses '[in hours'])]]</f>
        <v>4.1666666666666664E-2</v>
      </c>
      <c r="L7774" s="33">
        <f>Table1[[#This Row],[number doses per hour]]*INDEX(Table2[price per dose],Table1[[#This Row],[Drug ID]])</f>
        <v>1.2958049999999997</v>
      </c>
      <c r="M7774" s="11" t="b">
        <f>AND(Table1[[#This Row],[hour of cancellation 0 to 23]]&gt;=0,Table1[[#This Row],[hour of cancellation 0 to 23]]&lt;=23)</f>
        <v>0</v>
      </c>
    </row>
    <row r="7775" spans="1:13" x14ac:dyDescent="0.3">
      <c r="A7775" s="1">
        <v>7774</v>
      </c>
      <c r="B7775" s="1">
        <v>2</v>
      </c>
      <c r="C7775" s="2">
        <v>41249.740932910769</v>
      </c>
      <c r="D7775" s="2">
        <v>41309.740277777782</v>
      </c>
      <c r="E7775" s="1">
        <v>10</v>
      </c>
      <c r="F7775" s="2">
        <v>41250.748254224367</v>
      </c>
      <c r="G7775" s="1">
        <v>0</v>
      </c>
      <c r="H7775" s="32">
        <f>IFERROR(HOUR(Table1[[#This Row],[Cancel Date/time]])+MINUTE(Table1[[#This Row],[Cancel Date/time]])/60,"not cancelled")</f>
        <v>17.95</v>
      </c>
      <c r="I7775" s="47">
        <f>IFERROR(ROUND(Table1[[#This Row],[cancellation time decimal]],0),"not cancelled")</f>
        <v>18</v>
      </c>
      <c r="J7775" s="10">
        <f>IFERROR(MOD(Table1[[#This Row],[cancellation hour rounded]],24),"not cancelled")</f>
        <v>18</v>
      </c>
      <c r="K7775" s="32">
        <f>1/Table1[[#This Row],[Duration (Time between doses '[in hours'])]]</f>
        <v>0.1</v>
      </c>
      <c r="L7775" s="33">
        <f>Table1[[#This Row],[number doses per hour]]*INDEX(Table2[price per dose],Table1[[#This Row],[Drug ID]])</f>
        <v>0.84959999999999969</v>
      </c>
      <c r="M7775" s="11" t="b">
        <f>AND(Table1[[#This Row],[hour of cancellation 0 to 23]]&gt;=0,Table1[[#This Row],[hour of cancellation 0 to 23]]&lt;=23)</f>
        <v>1</v>
      </c>
    </row>
    <row r="7776" spans="1:13" x14ac:dyDescent="0.3">
      <c r="A7776" s="1">
        <v>7775</v>
      </c>
      <c r="B7776" s="1">
        <v>3</v>
      </c>
      <c r="C7776" s="2">
        <v>41249.730941689246</v>
      </c>
      <c r="D7776" s="2">
        <v>41309.730555555558</v>
      </c>
      <c r="E7776" s="1">
        <v>24</v>
      </c>
      <c r="F7776" s="2">
        <v>41252.41856915618</v>
      </c>
      <c r="G7776" s="1">
        <v>0</v>
      </c>
      <c r="H7776" s="32">
        <f>IFERROR(HOUR(Table1[[#This Row],[Cancel Date/time]])+MINUTE(Table1[[#This Row],[Cancel Date/time]])/60,"not cancelled")</f>
        <v>10.033333333333333</v>
      </c>
      <c r="I7776" s="47">
        <f>IFERROR(ROUND(Table1[[#This Row],[cancellation time decimal]],0),"not cancelled")</f>
        <v>10</v>
      </c>
      <c r="J7776" s="10">
        <f>IFERROR(MOD(Table1[[#This Row],[cancellation hour rounded]],24),"not cancelled")</f>
        <v>10</v>
      </c>
      <c r="K7776" s="32">
        <f>1/Table1[[#This Row],[Duration (Time between doses '[in hours'])]]</f>
        <v>4.1666666666666664E-2</v>
      </c>
      <c r="L7776" s="33">
        <f>Table1[[#This Row],[number doses per hour]]*INDEX(Table2[price per dose],Table1[[#This Row],[Drug ID]])</f>
        <v>0.18133000000000002</v>
      </c>
      <c r="M7776" s="11" t="b">
        <f>AND(Table1[[#This Row],[hour of cancellation 0 to 23]]&gt;=0,Table1[[#This Row],[hour of cancellation 0 to 23]]&lt;=23)</f>
        <v>1</v>
      </c>
    </row>
    <row r="7777" spans="1:13" x14ac:dyDescent="0.3">
      <c r="A7777" s="1">
        <v>7776</v>
      </c>
      <c r="B7777" s="1">
        <v>7</v>
      </c>
      <c r="C7777" s="2">
        <v>41249.801013463701</v>
      </c>
      <c r="D7777" s="2">
        <v>41309.800694444442</v>
      </c>
      <c r="E7777" s="1">
        <v>24</v>
      </c>
      <c r="F7777" s="2">
        <v>41259.619205354356</v>
      </c>
      <c r="G7777" s="1">
        <v>0</v>
      </c>
      <c r="H7777" s="32">
        <f>IFERROR(HOUR(Table1[[#This Row],[Cancel Date/time]])+MINUTE(Table1[[#This Row],[Cancel Date/time]])/60,"not cancelled")</f>
        <v>14.85</v>
      </c>
      <c r="I7777" s="47">
        <f>IFERROR(ROUND(Table1[[#This Row],[cancellation time decimal]],0),"not cancelled")</f>
        <v>15</v>
      </c>
      <c r="J7777" s="10">
        <f>IFERROR(MOD(Table1[[#This Row],[cancellation hour rounded]],24),"not cancelled")</f>
        <v>15</v>
      </c>
      <c r="K7777" s="32">
        <f>1/Table1[[#This Row],[Duration (Time between doses '[in hours'])]]</f>
        <v>4.1666666666666664E-2</v>
      </c>
      <c r="L7777" s="33">
        <f>Table1[[#This Row],[number doses per hour]]*INDEX(Table2[price per dose],Table1[[#This Row],[Drug ID]])</f>
        <v>1.2958049999999997</v>
      </c>
      <c r="M7777" s="11" t="b">
        <f>AND(Table1[[#This Row],[hour of cancellation 0 to 23]]&gt;=0,Table1[[#This Row],[hour of cancellation 0 to 23]]&lt;=23)</f>
        <v>1</v>
      </c>
    </row>
    <row r="7778" spans="1:13" x14ac:dyDescent="0.3">
      <c r="A7778" s="1">
        <v>7777</v>
      </c>
      <c r="B7778" s="1">
        <v>5</v>
      </c>
      <c r="C7778" s="2">
        <v>41249.868312034268</v>
      </c>
      <c r="D7778" s="2">
        <v>41309.868055555555</v>
      </c>
      <c r="E7778" s="1">
        <v>24</v>
      </c>
      <c r="F7778" s="2">
        <v>41251.564850598086</v>
      </c>
      <c r="G7778" s="1">
        <v>0</v>
      </c>
      <c r="H7778" s="32">
        <f>IFERROR(HOUR(Table1[[#This Row],[Cancel Date/time]])+MINUTE(Table1[[#This Row],[Cancel Date/time]])/60,"not cancelled")</f>
        <v>13.55</v>
      </c>
      <c r="I7778" s="47">
        <f>IFERROR(ROUND(Table1[[#This Row],[cancellation time decimal]],0),"not cancelled")</f>
        <v>14</v>
      </c>
      <c r="J7778" s="10">
        <f>IFERROR(MOD(Table1[[#This Row],[cancellation hour rounded]],24),"not cancelled")</f>
        <v>14</v>
      </c>
      <c r="K7778" s="32">
        <f>1/Table1[[#This Row],[Duration (Time between doses '[in hours'])]]</f>
        <v>4.1666666666666664E-2</v>
      </c>
      <c r="L7778" s="33">
        <f>Table1[[#This Row],[number doses per hour]]*INDEX(Table2[price per dose],Table1[[#This Row],[Drug ID]])</f>
        <v>0.2815833333333333</v>
      </c>
      <c r="M7778" s="11" t="b">
        <f>AND(Table1[[#This Row],[hour of cancellation 0 to 23]]&gt;=0,Table1[[#This Row],[hour of cancellation 0 to 23]]&lt;=23)</f>
        <v>1</v>
      </c>
    </row>
    <row r="7779" spans="1:13" x14ac:dyDescent="0.3">
      <c r="A7779" s="1">
        <v>7778</v>
      </c>
      <c r="B7779" s="1">
        <v>5</v>
      </c>
      <c r="C7779" s="2">
        <v>41249.915838094174</v>
      </c>
      <c r="D7779" s="2">
        <v>41309.915277777778</v>
      </c>
      <c r="E7779" s="1">
        <v>24</v>
      </c>
      <c r="F7779" s="2">
        <v>41252.745660932851</v>
      </c>
      <c r="G7779" s="1">
        <v>0</v>
      </c>
      <c r="H7779" s="32">
        <f>IFERROR(HOUR(Table1[[#This Row],[Cancel Date/time]])+MINUTE(Table1[[#This Row],[Cancel Date/time]])/60,"not cancelled")</f>
        <v>17.883333333333333</v>
      </c>
      <c r="I7779" s="47">
        <f>IFERROR(ROUND(Table1[[#This Row],[cancellation time decimal]],0),"not cancelled")</f>
        <v>18</v>
      </c>
      <c r="J7779" s="10">
        <f>IFERROR(MOD(Table1[[#This Row],[cancellation hour rounded]],24),"not cancelled")</f>
        <v>18</v>
      </c>
      <c r="K7779" s="32">
        <f>1/Table1[[#This Row],[Duration (Time between doses '[in hours'])]]</f>
        <v>4.1666666666666664E-2</v>
      </c>
      <c r="L7779" s="33">
        <f>Table1[[#This Row],[number doses per hour]]*INDEX(Table2[price per dose],Table1[[#This Row],[Drug ID]])</f>
        <v>0.2815833333333333</v>
      </c>
      <c r="M7779" s="11" t="b">
        <f>AND(Table1[[#This Row],[hour of cancellation 0 to 23]]&gt;=0,Table1[[#This Row],[hour of cancellation 0 to 23]]&lt;=23)</f>
        <v>1</v>
      </c>
    </row>
    <row r="7780" spans="1:13" x14ac:dyDescent="0.3">
      <c r="A7780" s="1">
        <v>7779</v>
      </c>
      <c r="B7780" s="1">
        <v>6</v>
      </c>
      <c r="C7780" s="2">
        <v>41249.960490531637</v>
      </c>
      <c r="D7780" s="2">
        <v>41309.960416666669</v>
      </c>
      <c r="E7780" s="1">
        <v>24</v>
      </c>
      <c r="F7780" s="2">
        <v>41253.777446293934</v>
      </c>
      <c r="G7780" s="1">
        <v>0</v>
      </c>
      <c r="H7780" s="32">
        <f>IFERROR(HOUR(Table1[[#This Row],[Cancel Date/time]])+MINUTE(Table1[[#This Row],[Cancel Date/time]])/60,"not cancelled")</f>
        <v>18.649999999999999</v>
      </c>
      <c r="I7780" s="47">
        <f>IFERROR(ROUND(Table1[[#This Row],[cancellation time decimal]],0),"not cancelled")</f>
        <v>19</v>
      </c>
      <c r="J7780" s="10">
        <f>IFERROR(MOD(Table1[[#This Row],[cancellation hour rounded]],24),"not cancelled")</f>
        <v>19</v>
      </c>
      <c r="K7780" s="32">
        <f>1/Table1[[#This Row],[Duration (Time between doses '[in hours'])]]</f>
        <v>4.1666666666666664E-2</v>
      </c>
      <c r="L7780" s="33">
        <f>Table1[[#This Row],[number doses per hour]]*INDEX(Table2[price per dose],Table1[[#This Row],[Drug ID]])</f>
        <v>0.35218749999999999</v>
      </c>
      <c r="M7780" s="11" t="b">
        <f>AND(Table1[[#This Row],[hour of cancellation 0 to 23]]&gt;=0,Table1[[#This Row],[hour of cancellation 0 to 23]]&lt;=23)</f>
        <v>1</v>
      </c>
    </row>
    <row r="7781" spans="1:13" x14ac:dyDescent="0.3">
      <c r="A7781" s="1">
        <v>7780</v>
      </c>
      <c r="B7781" s="1">
        <v>2</v>
      </c>
      <c r="C7781" s="2">
        <v>41249.961889445549</v>
      </c>
      <c r="D7781" s="2">
        <v>41309.961805555555</v>
      </c>
      <c r="E7781" s="1">
        <v>10</v>
      </c>
      <c r="F7781" s="2">
        <v>41250.88997445436</v>
      </c>
      <c r="G7781" s="1">
        <v>0</v>
      </c>
      <c r="H7781" s="32">
        <f>IFERROR(HOUR(Table1[[#This Row],[Cancel Date/time]])+MINUTE(Table1[[#This Row],[Cancel Date/time]])/60,"not cancelled")</f>
        <v>21.35</v>
      </c>
      <c r="I7781" s="47">
        <f>IFERROR(ROUND(Table1[[#This Row],[cancellation time decimal]],0),"not cancelled")</f>
        <v>21</v>
      </c>
      <c r="J7781" s="10">
        <f>IFERROR(MOD(Table1[[#This Row],[cancellation hour rounded]],24),"not cancelled")</f>
        <v>21</v>
      </c>
      <c r="K7781" s="32">
        <f>1/Table1[[#This Row],[Duration (Time between doses '[in hours'])]]</f>
        <v>0.1</v>
      </c>
      <c r="L7781" s="33">
        <f>Table1[[#This Row],[number doses per hour]]*INDEX(Table2[price per dose],Table1[[#This Row],[Drug ID]])</f>
        <v>0.84959999999999969</v>
      </c>
      <c r="M7781" s="11" t="b">
        <f>AND(Table1[[#This Row],[hour of cancellation 0 to 23]]&gt;=0,Table1[[#This Row],[hour of cancellation 0 to 23]]&lt;=23)</f>
        <v>1</v>
      </c>
    </row>
    <row r="7782" spans="1:13" hidden="1" x14ac:dyDescent="0.3">
      <c r="A7782" s="1">
        <v>7781</v>
      </c>
      <c r="B7782" s="1">
        <v>3</v>
      </c>
      <c r="C7782" s="2">
        <v>41250.029684406283</v>
      </c>
      <c r="D7782" s="2">
        <v>41252.86260260702</v>
      </c>
      <c r="E7782" s="1">
        <v>24</v>
      </c>
      <c r="F7782" s="2" t="s">
        <v>5</v>
      </c>
      <c r="G7782" s="1">
        <v>0</v>
      </c>
      <c r="H7782" s="32" t="str">
        <f>IFERROR(HOUR(Table1[[#This Row],[Cancel Date/time]])+MINUTE(Table1[[#This Row],[Cancel Date/time]])/60,"not cancelled")</f>
        <v>not cancelled</v>
      </c>
      <c r="I7782" s="47" t="str">
        <f>IFERROR(ROUND(Table1[[#This Row],[cancellation time decimal]],0),"not cancelled")</f>
        <v>not cancelled</v>
      </c>
      <c r="J7782" s="10" t="str">
        <f>IFERROR(MOD(Table1[[#This Row],[cancellation hour rounded]],24),"not cancelled")</f>
        <v>not cancelled</v>
      </c>
      <c r="K7782" s="32">
        <f>1/Table1[[#This Row],[Duration (Time between doses '[in hours'])]]</f>
        <v>4.1666666666666664E-2</v>
      </c>
      <c r="L7782" s="33">
        <f>Table1[[#This Row],[number doses per hour]]*INDEX(Table2[price per dose],Table1[[#This Row],[Drug ID]])</f>
        <v>0.18133000000000002</v>
      </c>
      <c r="M7782" s="11" t="b">
        <f>AND(Table1[[#This Row],[hour of cancellation 0 to 23]]&gt;=0,Table1[[#This Row],[hour of cancellation 0 to 23]]&lt;=23)</f>
        <v>0</v>
      </c>
    </row>
    <row r="7783" spans="1:13" x14ac:dyDescent="0.3">
      <c r="A7783" s="1">
        <v>7782</v>
      </c>
      <c r="B7783" s="1">
        <v>1</v>
      </c>
      <c r="C7783" s="2">
        <v>41250.016985028175</v>
      </c>
      <c r="D7783" s="2">
        <v>41310.01666666667</v>
      </c>
      <c r="E7783" s="1">
        <v>12</v>
      </c>
      <c r="F7783" s="2">
        <v>41250.586569476829</v>
      </c>
      <c r="G7783" s="1">
        <v>0</v>
      </c>
      <c r="H7783" s="32">
        <f>IFERROR(HOUR(Table1[[#This Row],[Cancel Date/time]])+MINUTE(Table1[[#This Row],[Cancel Date/time]])/60,"not cancelled")</f>
        <v>14.066666666666666</v>
      </c>
      <c r="I7783" s="47">
        <f>IFERROR(ROUND(Table1[[#This Row],[cancellation time decimal]],0),"not cancelled")</f>
        <v>14</v>
      </c>
      <c r="J7783" s="10">
        <f>IFERROR(MOD(Table1[[#This Row],[cancellation hour rounded]],24),"not cancelled")</f>
        <v>14</v>
      </c>
      <c r="K7783" s="32">
        <f>1/Table1[[#This Row],[Duration (Time between doses '[in hours'])]]</f>
        <v>8.3333333333333329E-2</v>
      </c>
      <c r="L7783" s="33">
        <f>Table1[[#This Row],[number doses per hour]]*INDEX(Table2[price per dose],Table1[[#This Row],[Drug ID]])</f>
        <v>0.56619444444444444</v>
      </c>
      <c r="M7783" s="11" t="b">
        <f>AND(Table1[[#This Row],[hour of cancellation 0 to 23]]&gt;=0,Table1[[#This Row],[hour of cancellation 0 to 23]]&lt;=23)</f>
        <v>1</v>
      </c>
    </row>
    <row r="7784" spans="1:13" x14ac:dyDescent="0.3">
      <c r="A7784" s="1">
        <v>7783</v>
      </c>
      <c r="B7784" s="1">
        <v>1</v>
      </c>
      <c r="C7784" s="2">
        <v>41250.01298445672</v>
      </c>
      <c r="D7784" s="2">
        <v>41310.012499999997</v>
      </c>
      <c r="E7784" s="1">
        <v>8</v>
      </c>
      <c r="F7784" s="2">
        <v>41251.474070816519</v>
      </c>
      <c r="G7784" s="1">
        <v>0</v>
      </c>
      <c r="H7784" s="32">
        <f>IFERROR(HOUR(Table1[[#This Row],[Cancel Date/time]])+MINUTE(Table1[[#This Row],[Cancel Date/time]])/60,"not cancelled")</f>
        <v>11.366666666666667</v>
      </c>
      <c r="I7784" s="47">
        <f>IFERROR(ROUND(Table1[[#This Row],[cancellation time decimal]],0),"not cancelled")</f>
        <v>11</v>
      </c>
      <c r="J7784" s="10">
        <f>IFERROR(MOD(Table1[[#This Row],[cancellation hour rounded]],24),"not cancelled")</f>
        <v>11</v>
      </c>
      <c r="K7784" s="32">
        <f>1/Table1[[#This Row],[Duration (Time between doses '[in hours'])]]</f>
        <v>0.125</v>
      </c>
      <c r="L7784" s="33">
        <f>Table1[[#This Row],[number doses per hour]]*INDEX(Table2[price per dose],Table1[[#This Row],[Drug ID]])</f>
        <v>0.84929166666666667</v>
      </c>
      <c r="M7784" s="11" t="b">
        <f>AND(Table1[[#This Row],[hour of cancellation 0 to 23]]&gt;=0,Table1[[#This Row],[hour of cancellation 0 to 23]]&lt;=23)</f>
        <v>1</v>
      </c>
    </row>
    <row r="7785" spans="1:13" hidden="1" x14ac:dyDescent="0.3">
      <c r="A7785" s="1">
        <v>7784</v>
      </c>
      <c r="B7785" s="1">
        <v>5</v>
      </c>
      <c r="C7785" s="2">
        <v>41250.2109386831</v>
      </c>
      <c r="D7785" s="2">
        <v>41252.502326926318</v>
      </c>
      <c r="E7785" s="1">
        <v>24</v>
      </c>
      <c r="F7785" s="2" t="s">
        <v>5</v>
      </c>
      <c r="G7785" s="1">
        <v>0</v>
      </c>
      <c r="H7785" s="32" t="str">
        <f>IFERROR(HOUR(Table1[[#This Row],[Cancel Date/time]])+MINUTE(Table1[[#This Row],[Cancel Date/time]])/60,"not cancelled")</f>
        <v>not cancelled</v>
      </c>
      <c r="I7785" s="47" t="str">
        <f>IFERROR(ROUND(Table1[[#This Row],[cancellation time decimal]],0),"not cancelled")</f>
        <v>not cancelled</v>
      </c>
      <c r="J7785" s="10" t="str">
        <f>IFERROR(MOD(Table1[[#This Row],[cancellation hour rounded]],24),"not cancelled")</f>
        <v>not cancelled</v>
      </c>
      <c r="K7785" s="32">
        <f>1/Table1[[#This Row],[Duration (Time between doses '[in hours'])]]</f>
        <v>4.1666666666666664E-2</v>
      </c>
      <c r="L7785" s="33">
        <f>Table1[[#This Row],[number doses per hour]]*INDEX(Table2[price per dose],Table1[[#This Row],[Drug ID]])</f>
        <v>0.2815833333333333</v>
      </c>
      <c r="M7785" s="11" t="b">
        <f>AND(Table1[[#This Row],[hour of cancellation 0 to 23]]&gt;=0,Table1[[#This Row],[hour of cancellation 0 to 23]]&lt;=23)</f>
        <v>0</v>
      </c>
    </row>
    <row r="7786" spans="1:13" x14ac:dyDescent="0.3">
      <c r="A7786" s="1">
        <v>7785</v>
      </c>
      <c r="B7786" s="1">
        <v>8</v>
      </c>
      <c r="C7786" s="2">
        <v>41250.384396539586</v>
      </c>
      <c r="D7786" s="2">
        <v>41255.134027777778</v>
      </c>
      <c r="E7786" s="1">
        <v>3</v>
      </c>
      <c r="F7786" s="2">
        <v>41254.423831218002</v>
      </c>
      <c r="G7786" s="1">
        <v>0</v>
      </c>
      <c r="H7786" s="32">
        <f>IFERROR(HOUR(Table1[[#This Row],[Cancel Date/time]])+MINUTE(Table1[[#This Row],[Cancel Date/time]])/60,"not cancelled")</f>
        <v>10.166666666666666</v>
      </c>
      <c r="I7786" s="47">
        <f>IFERROR(ROUND(Table1[[#This Row],[cancellation time decimal]],0),"not cancelled")</f>
        <v>10</v>
      </c>
      <c r="J7786" s="10">
        <f>IFERROR(MOD(Table1[[#This Row],[cancellation hour rounded]],24),"not cancelled")</f>
        <v>10</v>
      </c>
      <c r="K7786" s="32">
        <f>1/Table1[[#This Row],[Duration (Time between doses '[in hours'])]]</f>
        <v>0.33333333333333331</v>
      </c>
      <c r="L7786" s="33">
        <f>Table1[[#This Row],[number doses per hour]]*INDEX(Table2[price per dose],Table1[[#This Row],[Drug ID]])</f>
        <v>0.29998222222222221</v>
      </c>
      <c r="M7786" s="11" t="b">
        <f>AND(Table1[[#This Row],[hour of cancellation 0 to 23]]&gt;=0,Table1[[#This Row],[hour of cancellation 0 to 23]]&lt;=23)</f>
        <v>1</v>
      </c>
    </row>
    <row r="7787" spans="1:13" x14ac:dyDescent="0.3">
      <c r="A7787" s="1">
        <v>7786</v>
      </c>
      <c r="B7787" s="1">
        <v>5</v>
      </c>
      <c r="C7787" s="2">
        <v>41250.378667863566</v>
      </c>
      <c r="D7787" s="2">
        <v>41310.378472222219</v>
      </c>
      <c r="E7787" s="1">
        <v>24</v>
      </c>
      <c r="F7787" s="2">
        <v>41252.641942397284</v>
      </c>
      <c r="G7787" s="1">
        <v>0</v>
      </c>
      <c r="H7787" s="32">
        <f>IFERROR(HOUR(Table1[[#This Row],[Cancel Date/time]])+MINUTE(Table1[[#This Row],[Cancel Date/time]])/60,"not cancelled")</f>
        <v>15.4</v>
      </c>
      <c r="I7787" s="47">
        <f>IFERROR(ROUND(Table1[[#This Row],[cancellation time decimal]],0),"not cancelled")</f>
        <v>15</v>
      </c>
      <c r="J7787" s="10">
        <f>IFERROR(MOD(Table1[[#This Row],[cancellation hour rounded]],24),"not cancelled")</f>
        <v>15</v>
      </c>
      <c r="K7787" s="32">
        <f>1/Table1[[#This Row],[Duration (Time between doses '[in hours'])]]</f>
        <v>4.1666666666666664E-2</v>
      </c>
      <c r="L7787" s="33">
        <f>Table1[[#This Row],[number doses per hour]]*INDEX(Table2[price per dose],Table1[[#This Row],[Drug ID]])</f>
        <v>0.2815833333333333</v>
      </c>
      <c r="M7787" s="11" t="b">
        <f>AND(Table1[[#This Row],[hour of cancellation 0 to 23]]&gt;=0,Table1[[#This Row],[hour of cancellation 0 to 23]]&lt;=23)</f>
        <v>1</v>
      </c>
    </row>
    <row r="7788" spans="1:13" hidden="1" x14ac:dyDescent="0.3">
      <c r="A7788" s="1">
        <v>7787</v>
      </c>
      <c r="B7788" s="1">
        <v>7</v>
      </c>
      <c r="C7788" s="2">
        <v>41250.498206436299</v>
      </c>
      <c r="D7788" s="2">
        <v>41253.372606255492</v>
      </c>
      <c r="E7788" s="1">
        <v>24</v>
      </c>
      <c r="F7788" s="2" t="s">
        <v>5</v>
      </c>
      <c r="G7788" s="1">
        <v>0</v>
      </c>
      <c r="H7788" s="32" t="str">
        <f>IFERROR(HOUR(Table1[[#This Row],[Cancel Date/time]])+MINUTE(Table1[[#This Row],[Cancel Date/time]])/60,"not cancelled")</f>
        <v>not cancelled</v>
      </c>
      <c r="I7788" s="47" t="str">
        <f>IFERROR(ROUND(Table1[[#This Row],[cancellation time decimal]],0),"not cancelled")</f>
        <v>not cancelled</v>
      </c>
      <c r="J7788" s="10" t="str">
        <f>IFERROR(MOD(Table1[[#This Row],[cancellation hour rounded]],24),"not cancelled")</f>
        <v>not cancelled</v>
      </c>
      <c r="K7788" s="32">
        <f>1/Table1[[#This Row],[Duration (Time between doses '[in hours'])]]</f>
        <v>4.1666666666666664E-2</v>
      </c>
      <c r="L7788" s="33">
        <f>Table1[[#This Row],[number doses per hour]]*INDEX(Table2[price per dose],Table1[[#This Row],[Drug ID]])</f>
        <v>1.2958049999999997</v>
      </c>
      <c r="M7788" s="11" t="b">
        <f>AND(Table1[[#This Row],[hour of cancellation 0 to 23]]&gt;=0,Table1[[#This Row],[hour of cancellation 0 to 23]]&lt;=23)</f>
        <v>0</v>
      </c>
    </row>
    <row r="7789" spans="1:13" x14ac:dyDescent="0.3">
      <c r="A7789" s="1">
        <v>7788</v>
      </c>
      <c r="B7789" s="1">
        <v>1</v>
      </c>
      <c r="C7789" s="2">
        <v>41250.49155100705</v>
      </c>
      <c r="D7789" s="2">
        <v>41310.490972222222</v>
      </c>
      <c r="E7789" s="1">
        <v>12</v>
      </c>
      <c r="F7789" s="2">
        <v>41251.401832701806</v>
      </c>
      <c r="G7789" s="1">
        <v>0</v>
      </c>
      <c r="H7789" s="32">
        <f>IFERROR(HOUR(Table1[[#This Row],[Cancel Date/time]])+MINUTE(Table1[[#This Row],[Cancel Date/time]])/60,"not cancelled")</f>
        <v>9.6333333333333329</v>
      </c>
      <c r="I7789" s="47">
        <f>IFERROR(ROUND(Table1[[#This Row],[cancellation time decimal]],0),"not cancelled")</f>
        <v>10</v>
      </c>
      <c r="J7789" s="10">
        <f>IFERROR(MOD(Table1[[#This Row],[cancellation hour rounded]],24),"not cancelled")</f>
        <v>10</v>
      </c>
      <c r="K7789" s="32">
        <f>1/Table1[[#This Row],[Duration (Time between doses '[in hours'])]]</f>
        <v>8.3333333333333329E-2</v>
      </c>
      <c r="L7789" s="33">
        <f>Table1[[#This Row],[number doses per hour]]*INDEX(Table2[price per dose],Table1[[#This Row],[Drug ID]])</f>
        <v>0.56619444444444444</v>
      </c>
      <c r="M7789" s="11" t="b">
        <f>AND(Table1[[#This Row],[hour of cancellation 0 to 23]]&gt;=0,Table1[[#This Row],[hour of cancellation 0 to 23]]&lt;=23)</f>
        <v>1</v>
      </c>
    </row>
    <row r="7790" spans="1:13" x14ac:dyDescent="0.3">
      <c r="A7790" s="1">
        <v>7789</v>
      </c>
      <c r="B7790" s="1">
        <v>4</v>
      </c>
      <c r="C7790" s="2">
        <v>41250.462124743375</v>
      </c>
      <c r="D7790" s="2">
        <v>41310.461805555555</v>
      </c>
      <c r="E7790" s="1">
        <v>12</v>
      </c>
      <c r="F7790" s="2">
        <v>41253.406624829011</v>
      </c>
      <c r="G7790" s="1">
        <v>0</v>
      </c>
      <c r="H7790" s="32">
        <f>IFERROR(HOUR(Table1[[#This Row],[Cancel Date/time]])+MINUTE(Table1[[#This Row],[Cancel Date/time]])/60,"not cancelled")</f>
        <v>9.75</v>
      </c>
      <c r="I7790" s="47">
        <f>IFERROR(ROUND(Table1[[#This Row],[cancellation time decimal]],0),"not cancelled")</f>
        <v>10</v>
      </c>
      <c r="J7790" s="10">
        <f>IFERROR(MOD(Table1[[#This Row],[cancellation hour rounded]],24),"not cancelled")</f>
        <v>10</v>
      </c>
      <c r="K7790" s="32">
        <f>1/Table1[[#This Row],[Duration (Time between doses '[in hours'])]]</f>
        <v>8.3333333333333329E-2</v>
      </c>
      <c r="L7790" s="33">
        <f>Table1[[#This Row],[number doses per hour]]*INDEX(Table2[price per dose],Table1[[#This Row],[Drug ID]])</f>
        <v>1.448055119047619</v>
      </c>
      <c r="M7790" s="11" t="b">
        <f>AND(Table1[[#This Row],[hour of cancellation 0 to 23]]&gt;=0,Table1[[#This Row],[hour of cancellation 0 to 23]]&lt;=23)</f>
        <v>1</v>
      </c>
    </row>
    <row r="7791" spans="1:13" x14ac:dyDescent="0.3">
      <c r="A7791" s="1">
        <v>7790</v>
      </c>
      <c r="B7791" s="1">
        <v>1</v>
      </c>
      <c r="C7791" s="2">
        <v>41250.477607920104</v>
      </c>
      <c r="D7791" s="2">
        <v>41310.477083333339</v>
      </c>
      <c r="E7791" s="1">
        <v>12</v>
      </c>
      <c r="F7791" s="2">
        <v>41251.418003674509</v>
      </c>
      <c r="G7791" s="1">
        <v>0</v>
      </c>
      <c r="H7791" s="32">
        <f>IFERROR(HOUR(Table1[[#This Row],[Cancel Date/time]])+MINUTE(Table1[[#This Row],[Cancel Date/time]])/60,"not cancelled")</f>
        <v>10.016666666666667</v>
      </c>
      <c r="I7791" s="47">
        <f>IFERROR(ROUND(Table1[[#This Row],[cancellation time decimal]],0),"not cancelled")</f>
        <v>10</v>
      </c>
      <c r="J7791" s="10">
        <f>IFERROR(MOD(Table1[[#This Row],[cancellation hour rounded]],24),"not cancelled")</f>
        <v>10</v>
      </c>
      <c r="K7791" s="32">
        <f>1/Table1[[#This Row],[Duration (Time between doses '[in hours'])]]</f>
        <v>8.3333333333333329E-2</v>
      </c>
      <c r="L7791" s="33">
        <f>Table1[[#This Row],[number doses per hour]]*INDEX(Table2[price per dose],Table1[[#This Row],[Drug ID]])</f>
        <v>0.56619444444444444</v>
      </c>
      <c r="M7791" s="11" t="b">
        <f>AND(Table1[[#This Row],[hour of cancellation 0 to 23]]&gt;=0,Table1[[#This Row],[hour of cancellation 0 to 23]]&lt;=23)</f>
        <v>1</v>
      </c>
    </row>
    <row r="7792" spans="1:13" x14ac:dyDescent="0.3">
      <c r="A7792" s="1">
        <v>7791</v>
      </c>
      <c r="B7792" s="1">
        <v>4</v>
      </c>
      <c r="C7792" s="2">
        <v>41250.555144903963</v>
      </c>
      <c r="D7792" s="2">
        <v>41310.554861111108</v>
      </c>
      <c r="E7792" s="1">
        <v>12</v>
      </c>
      <c r="F7792" s="2">
        <v>41252.467530902468</v>
      </c>
      <c r="G7792" s="1">
        <v>0</v>
      </c>
      <c r="H7792" s="32">
        <f>IFERROR(HOUR(Table1[[#This Row],[Cancel Date/time]])+MINUTE(Table1[[#This Row],[Cancel Date/time]])/60,"not cancelled")</f>
        <v>11.216666666666667</v>
      </c>
      <c r="I7792" s="47">
        <f>IFERROR(ROUND(Table1[[#This Row],[cancellation time decimal]],0),"not cancelled")</f>
        <v>11</v>
      </c>
      <c r="J7792" s="10">
        <f>IFERROR(MOD(Table1[[#This Row],[cancellation hour rounded]],24),"not cancelled")</f>
        <v>11</v>
      </c>
      <c r="K7792" s="32">
        <f>1/Table1[[#This Row],[Duration (Time between doses '[in hours'])]]</f>
        <v>8.3333333333333329E-2</v>
      </c>
      <c r="L7792" s="33">
        <f>Table1[[#This Row],[number doses per hour]]*INDEX(Table2[price per dose],Table1[[#This Row],[Drug ID]])</f>
        <v>1.448055119047619</v>
      </c>
      <c r="M7792" s="11" t="b">
        <f>AND(Table1[[#This Row],[hour of cancellation 0 to 23]]&gt;=0,Table1[[#This Row],[hour of cancellation 0 to 23]]&lt;=23)</f>
        <v>1</v>
      </c>
    </row>
    <row r="7793" spans="1:13" x14ac:dyDescent="0.3">
      <c r="A7793" s="1">
        <v>7792</v>
      </c>
      <c r="B7793" s="1">
        <v>2</v>
      </c>
      <c r="C7793" s="2">
        <v>41250.571153353027</v>
      </c>
      <c r="D7793" s="2">
        <v>41310.570833333331</v>
      </c>
      <c r="E7793" s="1">
        <v>10</v>
      </c>
      <c r="F7793" s="2">
        <v>41251.555925642795</v>
      </c>
      <c r="G7793" s="1">
        <v>0</v>
      </c>
      <c r="H7793" s="32">
        <f>IFERROR(HOUR(Table1[[#This Row],[Cancel Date/time]])+MINUTE(Table1[[#This Row],[Cancel Date/time]])/60,"not cancelled")</f>
        <v>13.333333333333334</v>
      </c>
      <c r="I7793" s="47">
        <f>IFERROR(ROUND(Table1[[#This Row],[cancellation time decimal]],0),"not cancelled")</f>
        <v>13</v>
      </c>
      <c r="J7793" s="10">
        <f>IFERROR(MOD(Table1[[#This Row],[cancellation hour rounded]],24),"not cancelled")</f>
        <v>13</v>
      </c>
      <c r="K7793" s="32">
        <f>1/Table1[[#This Row],[Duration (Time between doses '[in hours'])]]</f>
        <v>0.1</v>
      </c>
      <c r="L7793" s="33">
        <f>Table1[[#This Row],[number doses per hour]]*INDEX(Table2[price per dose],Table1[[#This Row],[Drug ID]])</f>
        <v>0.84959999999999969</v>
      </c>
      <c r="M7793" s="11" t="b">
        <f>AND(Table1[[#This Row],[hour of cancellation 0 to 23]]&gt;=0,Table1[[#This Row],[hour of cancellation 0 to 23]]&lt;=23)</f>
        <v>1</v>
      </c>
    </row>
    <row r="7794" spans="1:13" x14ac:dyDescent="0.3">
      <c r="A7794" s="1">
        <v>7793</v>
      </c>
      <c r="B7794" s="1">
        <v>4</v>
      </c>
      <c r="C7794" s="2">
        <v>41250.546836766705</v>
      </c>
      <c r="D7794" s="2">
        <v>41310.546527777777</v>
      </c>
      <c r="E7794" s="1">
        <v>12</v>
      </c>
      <c r="F7794" s="2">
        <v>41253.452473926714</v>
      </c>
      <c r="G7794" s="1">
        <v>0</v>
      </c>
      <c r="H7794" s="32">
        <f>IFERROR(HOUR(Table1[[#This Row],[Cancel Date/time]])+MINUTE(Table1[[#This Row],[Cancel Date/time]])/60,"not cancelled")</f>
        <v>10.85</v>
      </c>
      <c r="I7794" s="47">
        <f>IFERROR(ROUND(Table1[[#This Row],[cancellation time decimal]],0),"not cancelled")</f>
        <v>11</v>
      </c>
      <c r="J7794" s="10">
        <f>IFERROR(MOD(Table1[[#This Row],[cancellation hour rounded]],24),"not cancelled")</f>
        <v>11</v>
      </c>
      <c r="K7794" s="32">
        <f>1/Table1[[#This Row],[Duration (Time between doses '[in hours'])]]</f>
        <v>8.3333333333333329E-2</v>
      </c>
      <c r="L7794" s="33">
        <f>Table1[[#This Row],[number doses per hour]]*INDEX(Table2[price per dose],Table1[[#This Row],[Drug ID]])</f>
        <v>1.448055119047619</v>
      </c>
      <c r="M7794" s="11" t="b">
        <f>AND(Table1[[#This Row],[hour of cancellation 0 to 23]]&gt;=0,Table1[[#This Row],[hour of cancellation 0 to 23]]&lt;=23)</f>
        <v>1</v>
      </c>
    </row>
    <row r="7795" spans="1:13" x14ac:dyDescent="0.3">
      <c r="A7795" s="1">
        <v>7794</v>
      </c>
      <c r="B7795" s="1">
        <v>1</v>
      </c>
      <c r="C7795" s="2">
        <v>41250.576389636706</v>
      </c>
      <c r="D7795" s="2">
        <v>41310.576388888883</v>
      </c>
      <c r="E7795" s="1">
        <v>12</v>
      </c>
      <c r="F7795" s="2">
        <v>41251.454072336681</v>
      </c>
      <c r="G7795" s="1">
        <v>0</v>
      </c>
      <c r="H7795" s="32">
        <f>IFERROR(HOUR(Table1[[#This Row],[Cancel Date/time]])+MINUTE(Table1[[#This Row],[Cancel Date/time]])/60,"not cancelled")</f>
        <v>10.883333333333333</v>
      </c>
      <c r="I7795" s="47">
        <f>IFERROR(ROUND(Table1[[#This Row],[cancellation time decimal]],0),"not cancelled")</f>
        <v>11</v>
      </c>
      <c r="J7795" s="10">
        <f>IFERROR(MOD(Table1[[#This Row],[cancellation hour rounded]],24),"not cancelled")</f>
        <v>11</v>
      </c>
      <c r="K7795" s="32">
        <f>1/Table1[[#This Row],[Duration (Time between doses '[in hours'])]]</f>
        <v>8.3333333333333329E-2</v>
      </c>
      <c r="L7795" s="33">
        <f>Table1[[#This Row],[number doses per hour]]*INDEX(Table2[price per dose],Table1[[#This Row],[Drug ID]])</f>
        <v>0.56619444444444444</v>
      </c>
      <c r="M7795" s="11" t="b">
        <f>AND(Table1[[#This Row],[hour of cancellation 0 to 23]]&gt;=0,Table1[[#This Row],[hour of cancellation 0 to 23]]&lt;=23)</f>
        <v>1</v>
      </c>
    </row>
    <row r="7796" spans="1:13" x14ac:dyDescent="0.3">
      <c r="A7796" s="1">
        <v>7795</v>
      </c>
      <c r="B7796" s="1">
        <v>1</v>
      </c>
      <c r="C7796" s="2">
        <v>41250.554890204032</v>
      </c>
      <c r="D7796" s="2">
        <v>41310.554861111108</v>
      </c>
      <c r="E7796" s="1">
        <v>8</v>
      </c>
      <c r="F7796" s="2">
        <v>41251.363445964678</v>
      </c>
      <c r="G7796" s="1">
        <v>0</v>
      </c>
      <c r="H7796" s="32">
        <f>IFERROR(HOUR(Table1[[#This Row],[Cancel Date/time]])+MINUTE(Table1[[#This Row],[Cancel Date/time]])/60,"not cancelled")</f>
        <v>8.7166666666666668</v>
      </c>
      <c r="I7796" s="47">
        <f>IFERROR(ROUND(Table1[[#This Row],[cancellation time decimal]],0),"not cancelled")</f>
        <v>9</v>
      </c>
      <c r="J7796" s="10">
        <f>IFERROR(MOD(Table1[[#This Row],[cancellation hour rounded]],24),"not cancelled")</f>
        <v>9</v>
      </c>
      <c r="K7796" s="32">
        <f>1/Table1[[#This Row],[Duration (Time between doses '[in hours'])]]</f>
        <v>0.125</v>
      </c>
      <c r="L7796" s="33">
        <f>Table1[[#This Row],[number doses per hour]]*INDEX(Table2[price per dose],Table1[[#This Row],[Drug ID]])</f>
        <v>0.84929166666666667</v>
      </c>
      <c r="M7796" s="11" t="b">
        <f>AND(Table1[[#This Row],[hour of cancellation 0 to 23]]&gt;=0,Table1[[#This Row],[hour of cancellation 0 to 23]]&lt;=23)</f>
        <v>1</v>
      </c>
    </row>
    <row r="7797" spans="1:13" x14ac:dyDescent="0.3">
      <c r="A7797" s="1">
        <v>7796</v>
      </c>
      <c r="B7797" s="1">
        <v>2</v>
      </c>
      <c r="C7797" s="2">
        <v>41250.622078133529</v>
      </c>
      <c r="D7797" s="2">
        <v>41310.621527777781</v>
      </c>
      <c r="E7797" s="1">
        <v>10</v>
      </c>
      <c r="F7797" s="2">
        <v>41252.410352031788</v>
      </c>
      <c r="G7797" s="1">
        <v>0</v>
      </c>
      <c r="H7797" s="32">
        <f>IFERROR(HOUR(Table1[[#This Row],[Cancel Date/time]])+MINUTE(Table1[[#This Row],[Cancel Date/time]])/60,"not cancelled")</f>
        <v>9.8333333333333339</v>
      </c>
      <c r="I7797" s="47">
        <f>IFERROR(ROUND(Table1[[#This Row],[cancellation time decimal]],0),"not cancelled")</f>
        <v>10</v>
      </c>
      <c r="J7797" s="10">
        <f>IFERROR(MOD(Table1[[#This Row],[cancellation hour rounded]],24),"not cancelled")</f>
        <v>10</v>
      </c>
      <c r="K7797" s="32">
        <f>1/Table1[[#This Row],[Duration (Time between doses '[in hours'])]]</f>
        <v>0.1</v>
      </c>
      <c r="L7797" s="33">
        <f>Table1[[#This Row],[number doses per hour]]*INDEX(Table2[price per dose],Table1[[#This Row],[Drug ID]])</f>
        <v>0.84959999999999969</v>
      </c>
      <c r="M7797" s="11" t="b">
        <f>AND(Table1[[#This Row],[hour of cancellation 0 to 23]]&gt;=0,Table1[[#This Row],[hour of cancellation 0 to 23]]&lt;=23)</f>
        <v>1</v>
      </c>
    </row>
    <row r="7798" spans="1:13" x14ac:dyDescent="0.3">
      <c r="A7798" s="1">
        <v>7797</v>
      </c>
      <c r="B7798" s="1">
        <v>3</v>
      </c>
      <c r="C7798" s="2">
        <v>41250.652630552504</v>
      </c>
      <c r="D7798" s="2">
        <v>41310.652083333334</v>
      </c>
      <c r="E7798" s="1">
        <v>24</v>
      </c>
      <c r="F7798" s="2">
        <v>41252.847889540091</v>
      </c>
      <c r="G7798" s="1">
        <v>0</v>
      </c>
      <c r="H7798" s="32">
        <f>IFERROR(HOUR(Table1[[#This Row],[Cancel Date/time]])+MINUTE(Table1[[#This Row],[Cancel Date/time]])/60,"not cancelled")</f>
        <v>20.333333333333332</v>
      </c>
      <c r="I7798" s="47">
        <f>IFERROR(ROUND(Table1[[#This Row],[cancellation time decimal]],0),"not cancelled")</f>
        <v>20</v>
      </c>
      <c r="J7798" s="10">
        <f>IFERROR(MOD(Table1[[#This Row],[cancellation hour rounded]],24),"not cancelled")</f>
        <v>20</v>
      </c>
      <c r="K7798" s="32">
        <f>1/Table1[[#This Row],[Duration (Time between doses '[in hours'])]]</f>
        <v>4.1666666666666664E-2</v>
      </c>
      <c r="L7798" s="33">
        <f>Table1[[#This Row],[number doses per hour]]*INDEX(Table2[price per dose],Table1[[#This Row],[Drug ID]])</f>
        <v>0.18133000000000002</v>
      </c>
      <c r="M7798" s="11" t="b">
        <f>AND(Table1[[#This Row],[hour of cancellation 0 to 23]]&gt;=0,Table1[[#This Row],[hour of cancellation 0 to 23]]&lt;=23)</f>
        <v>1</v>
      </c>
    </row>
    <row r="7799" spans="1:13" x14ac:dyDescent="0.3">
      <c r="A7799" s="1">
        <v>7798</v>
      </c>
      <c r="B7799" s="1">
        <v>2</v>
      </c>
      <c r="C7799" s="2">
        <v>41250.683106744458</v>
      </c>
      <c r="D7799" s="2">
        <v>41310.682638888888</v>
      </c>
      <c r="E7799" s="1">
        <v>10</v>
      </c>
      <c r="F7799" s="2">
        <v>41252.774327741237</v>
      </c>
      <c r="G7799" s="1">
        <v>0</v>
      </c>
      <c r="H7799" s="32">
        <f>IFERROR(HOUR(Table1[[#This Row],[Cancel Date/time]])+MINUTE(Table1[[#This Row],[Cancel Date/time]])/60,"not cancelled")</f>
        <v>18.583333333333332</v>
      </c>
      <c r="I7799" s="47">
        <f>IFERROR(ROUND(Table1[[#This Row],[cancellation time decimal]],0),"not cancelled")</f>
        <v>19</v>
      </c>
      <c r="J7799" s="10">
        <f>IFERROR(MOD(Table1[[#This Row],[cancellation hour rounded]],24),"not cancelled")</f>
        <v>19</v>
      </c>
      <c r="K7799" s="32">
        <f>1/Table1[[#This Row],[Duration (Time between doses '[in hours'])]]</f>
        <v>0.1</v>
      </c>
      <c r="L7799" s="33">
        <f>Table1[[#This Row],[number doses per hour]]*INDEX(Table2[price per dose],Table1[[#This Row],[Drug ID]])</f>
        <v>0.84959999999999969</v>
      </c>
      <c r="M7799" s="11" t="b">
        <f>AND(Table1[[#This Row],[hour of cancellation 0 to 23]]&gt;=0,Table1[[#This Row],[hour of cancellation 0 to 23]]&lt;=23)</f>
        <v>1</v>
      </c>
    </row>
    <row r="7800" spans="1:13" hidden="1" x14ac:dyDescent="0.3">
      <c r="A7800" s="1">
        <v>7799</v>
      </c>
      <c r="B7800" s="1">
        <v>3</v>
      </c>
      <c r="C7800" s="2">
        <v>41250.700150242817</v>
      </c>
      <c r="D7800" s="2">
        <v>41253.741628404874</v>
      </c>
      <c r="E7800" s="1">
        <v>24</v>
      </c>
      <c r="F7800" s="2" t="s">
        <v>5</v>
      </c>
      <c r="G7800" s="1">
        <v>0</v>
      </c>
      <c r="H7800" s="32" t="str">
        <f>IFERROR(HOUR(Table1[[#This Row],[Cancel Date/time]])+MINUTE(Table1[[#This Row],[Cancel Date/time]])/60,"not cancelled")</f>
        <v>not cancelled</v>
      </c>
      <c r="I7800" s="47" t="str">
        <f>IFERROR(ROUND(Table1[[#This Row],[cancellation time decimal]],0),"not cancelled")</f>
        <v>not cancelled</v>
      </c>
      <c r="J7800" s="10" t="str">
        <f>IFERROR(MOD(Table1[[#This Row],[cancellation hour rounded]],24),"not cancelled")</f>
        <v>not cancelled</v>
      </c>
      <c r="K7800" s="32">
        <f>1/Table1[[#This Row],[Duration (Time between doses '[in hours'])]]</f>
        <v>4.1666666666666664E-2</v>
      </c>
      <c r="L7800" s="33">
        <f>Table1[[#This Row],[number doses per hour]]*INDEX(Table2[price per dose],Table1[[#This Row],[Drug ID]])</f>
        <v>0.18133000000000002</v>
      </c>
      <c r="M7800" s="11" t="b">
        <f>AND(Table1[[#This Row],[hour of cancellation 0 to 23]]&gt;=0,Table1[[#This Row],[hour of cancellation 0 to 23]]&lt;=23)</f>
        <v>0</v>
      </c>
    </row>
    <row r="7801" spans="1:13" x14ac:dyDescent="0.3">
      <c r="A7801" s="1">
        <v>7800</v>
      </c>
      <c r="B7801" s="1">
        <v>7</v>
      </c>
      <c r="C7801" s="2">
        <v>41250.74397557979</v>
      </c>
      <c r="D7801" s="2">
        <v>41310.743750000001</v>
      </c>
      <c r="E7801" s="1">
        <v>24</v>
      </c>
      <c r="F7801" s="2">
        <v>41260.89640681781</v>
      </c>
      <c r="G7801" s="1">
        <v>0</v>
      </c>
      <c r="H7801" s="32">
        <f>IFERROR(HOUR(Table1[[#This Row],[Cancel Date/time]])+MINUTE(Table1[[#This Row],[Cancel Date/time]])/60,"not cancelled")</f>
        <v>21.5</v>
      </c>
      <c r="I7801" s="47">
        <f>IFERROR(ROUND(Table1[[#This Row],[cancellation time decimal]],0),"not cancelled")</f>
        <v>22</v>
      </c>
      <c r="J7801" s="10">
        <f>IFERROR(MOD(Table1[[#This Row],[cancellation hour rounded]],24),"not cancelled")</f>
        <v>22</v>
      </c>
      <c r="K7801" s="32">
        <f>1/Table1[[#This Row],[Duration (Time between doses '[in hours'])]]</f>
        <v>4.1666666666666664E-2</v>
      </c>
      <c r="L7801" s="33">
        <f>Table1[[#This Row],[number doses per hour]]*INDEX(Table2[price per dose],Table1[[#This Row],[Drug ID]])</f>
        <v>1.2958049999999997</v>
      </c>
      <c r="M7801" s="11" t="b">
        <f>AND(Table1[[#This Row],[hour of cancellation 0 to 23]]&gt;=0,Table1[[#This Row],[hour of cancellation 0 to 23]]&lt;=23)</f>
        <v>1</v>
      </c>
    </row>
    <row r="7802" spans="1:13" x14ac:dyDescent="0.3">
      <c r="A7802" s="1">
        <v>7801</v>
      </c>
      <c r="B7802" s="1">
        <v>1</v>
      </c>
      <c r="C7802" s="2">
        <v>41250.722041094523</v>
      </c>
      <c r="D7802" s="2">
        <v>41310.72152777778</v>
      </c>
      <c r="E7802" s="1">
        <v>8</v>
      </c>
      <c r="F7802" s="2">
        <v>41251.39137469908</v>
      </c>
      <c r="G7802" s="1">
        <v>0</v>
      </c>
      <c r="H7802" s="32">
        <f>IFERROR(HOUR(Table1[[#This Row],[Cancel Date/time]])+MINUTE(Table1[[#This Row],[Cancel Date/time]])/60,"not cancelled")</f>
        <v>9.3833333333333329</v>
      </c>
      <c r="I7802" s="47">
        <f>IFERROR(ROUND(Table1[[#This Row],[cancellation time decimal]],0),"not cancelled")</f>
        <v>9</v>
      </c>
      <c r="J7802" s="10">
        <f>IFERROR(MOD(Table1[[#This Row],[cancellation hour rounded]],24),"not cancelled")</f>
        <v>9</v>
      </c>
      <c r="K7802" s="32">
        <f>1/Table1[[#This Row],[Duration (Time between doses '[in hours'])]]</f>
        <v>0.125</v>
      </c>
      <c r="L7802" s="33">
        <f>Table1[[#This Row],[number doses per hour]]*INDEX(Table2[price per dose],Table1[[#This Row],[Drug ID]])</f>
        <v>0.84929166666666667</v>
      </c>
      <c r="M7802" s="11" t="b">
        <f>AND(Table1[[#This Row],[hour of cancellation 0 to 23]]&gt;=0,Table1[[#This Row],[hour of cancellation 0 to 23]]&lt;=23)</f>
        <v>1</v>
      </c>
    </row>
    <row r="7803" spans="1:13" hidden="1" x14ac:dyDescent="0.3">
      <c r="A7803" s="1">
        <v>7802</v>
      </c>
      <c r="B7803" s="1">
        <v>8</v>
      </c>
      <c r="C7803" s="2">
        <v>41250.755002016755</v>
      </c>
      <c r="D7803" s="2">
        <v>41254.296038997752</v>
      </c>
      <c r="E7803" s="1">
        <v>3</v>
      </c>
      <c r="F7803" s="2" t="s">
        <v>5</v>
      </c>
      <c r="G7803" s="1">
        <v>0</v>
      </c>
      <c r="H7803" s="32" t="str">
        <f>IFERROR(HOUR(Table1[[#This Row],[Cancel Date/time]])+MINUTE(Table1[[#This Row],[Cancel Date/time]])/60,"not cancelled")</f>
        <v>not cancelled</v>
      </c>
      <c r="I7803" s="47" t="str">
        <f>IFERROR(ROUND(Table1[[#This Row],[cancellation time decimal]],0),"not cancelled")</f>
        <v>not cancelled</v>
      </c>
      <c r="J7803" s="10" t="str">
        <f>IFERROR(MOD(Table1[[#This Row],[cancellation hour rounded]],24),"not cancelled")</f>
        <v>not cancelled</v>
      </c>
      <c r="K7803" s="32">
        <f>1/Table1[[#This Row],[Duration (Time between doses '[in hours'])]]</f>
        <v>0.33333333333333331</v>
      </c>
      <c r="L7803" s="33">
        <f>Table1[[#This Row],[number doses per hour]]*INDEX(Table2[price per dose],Table1[[#This Row],[Drug ID]])</f>
        <v>0.29998222222222221</v>
      </c>
      <c r="M7803" s="11" t="b">
        <f>AND(Table1[[#This Row],[hour of cancellation 0 to 23]]&gt;=0,Table1[[#This Row],[hour of cancellation 0 to 23]]&lt;=23)</f>
        <v>0</v>
      </c>
    </row>
    <row r="7804" spans="1:13" x14ac:dyDescent="0.3">
      <c r="A7804" s="1">
        <v>7803</v>
      </c>
      <c r="B7804" s="1">
        <v>2</v>
      </c>
      <c r="C7804" s="2">
        <v>41250.83002361728</v>
      </c>
      <c r="D7804" s="2">
        <v>41310.829861111109</v>
      </c>
      <c r="E7804" s="1">
        <v>10</v>
      </c>
      <c r="F7804" s="2">
        <v>41251.443980536475</v>
      </c>
      <c r="G7804" s="1">
        <v>0</v>
      </c>
      <c r="H7804" s="32">
        <f>IFERROR(HOUR(Table1[[#This Row],[Cancel Date/time]])+MINUTE(Table1[[#This Row],[Cancel Date/time]])/60,"not cancelled")</f>
        <v>10.65</v>
      </c>
      <c r="I7804" s="47">
        <f>IFERROR(ROUND(Table1[[#This Row],[cancellation time decimal]],0),"not cancelled")</f>
        <v>11</v>
      </c>
      <c r="J7804" s="10">
        <f>IFERROR(MOD(Table1[[#This Row],[cancellation hour rounded]],24),"not cancelled")</f>
        <v>11</v>
      </c>
      <c r="K7804" s="32">
        <f>1/Table1[[#This Row],[Duration (Time between doses '[in hours'])]]</f>
        <v>0.1</v>
      </c>
      <c r="L7804" s="33">
        <f>Table1[[#This Row],[number doses per hour]]*INDEX(Table2[price per dose],Table1[[#This Row],[Drug ID]])</f>
        <v>0.84959999999999969</v>
      </c>
      <c r="M7804" s="11" t="b">
        <f>AND(Table1[[#This Row],[hour of cancellation 0 to 23]]&gt;=0,Table1[[#This Row],[hour of cancellation 0 to 23]]&lt;=23)</f>
        <v>1</v>
      </c>
    </row>
    <row r="7805" spans="1:13" hidden="1" x14ac:dyDescent="0.3">
      <c r="A7805" s="1">
        <v>7804</v>
      </c>
      <c r="B7805" s="1">
        <v>6</v>
      </c>
      <c r="C7805" s="2">
        <v>41251.033246314517</v>
      </c>
      <c r="D7805" s="2">
        <v>41255.615972222222</v>
      </c>
      <c r="E7805" s="1">
        <v>24</v>
      </c>
      <c r="F7805" s="2" t="s">
        <v>5</v>
      </c>
      <c r="G7805" s="1">
        <v>0</v>
      </c>
      <c r="H7805" s="32" t="str">
        <f>IFERROR(HOUR(Table1[[#This Row],[Cancel Date/time]])+MINUTE(Table1[[#This Row],[Cancel Date/time]])/60,"not cancelled")</f>
        <v>not cancelled</v>
      </c>
      <c r="I7805" s="47" t="str">
        <f>IFERROR(ROUND(Table1[[#This Row],[cancellation time decimal]],0),"not cancelled")</f>
        <v>not cancelled</v>
      </c>
      <c r="J7805" s="10" t="str">
        <f>IFERROR(MOD(Table1[[#This Row],[cancellation hour rounded]],24),"not cancelled")</f>
        <v>not cancelled</v>
      </c>
      <c r="K7805" s="32">
        <f>1/Table1[[#This Row],[Duration (Time between doses '[in hours'])]]</f>
        <v>4.1666666666666664E-2</v>
      </c>
      <c r="L7805" s="33">
        <f>Table1[[#This Row],[number doses per hour]]*INDEX(Table2[price per dose],Table1[[#This Row],[Drug ID]])</f>
        <v>0.35218749999999999</v>
      </c>
      <c r="M7805" s="11" t="b">
        <f>AND(Table1[[#This Row],[hour of cancellation 0 to 23]]&gt;=0,Table1[[#This Row],[hour of cancellation 0 to 23]]&lt;=23)</f>
        <v>0</v>
      </c>
    </row>
    <row r="7806" spans="1:13" x14ac:dyDescent="0.3">
      <c r="A7806" s="1">
        <v>7805</v>
      </c>
      <c r="B7806" s="1">
        <v>1</v>
      </c>
      <c r="C7806" s="2">
        <v>41251.022656063753</v>
      </c>
      <c r="D7806" s="2">
        <v>41311.022222222222</v>
      </c>
      <c r="E7806" s="1">
        <v>12</v>
      </c>
      <c r="F7806" s="2">
        <v>41252.464750681371</v>
      </c>
      <c r="G7806" s="1">
        <v>0</v>
      </c>
      <c r="H7806" s="32">
        <f>IFERROR(HOUR(Table1[[#This Row],[Cancel Date/time]])+MINUTE(Table1[[#This Row],[Cancel Date/time]])/60,"not cancelled")</f>
        <v>11.15</v>
      </c>
      <c r="I7806" s="47">
        <f>IFERROR(ROUND(Table1[[#This Row],[cancellation time decimal]],0),"not cancelled")</f>
        <v>11</v>
      </c>
      <c r="J7806" s="10">
        <f>IFERROR(MOD(Table1[[#This Row],[cancellation hour rounded]],24),"not cancelled")</f>
        <v>11</v>
      </c>
      <c r="K7806" s="32">
        <f>1/Table1[[#This Row],[Duration (Time between doses '[in hours'])]]</f>
        <v>8.3333333333333329E-2</v>
      </c>
      <c r="L7806" s="33">
        <f>Table1[[#This Row],[number doses per hour]]*INDEX(Table2[price per dose],Table1[[#This Row],[Drug ID]])</f>
        <v>0.56619444444444444</v>
      </c>
      <c r="M7806" s="11" t="b">
        <f>AND(Table1[[#This Row],[hour of cancellation 0 to 23]]&gt;=0,Table1[[#This Row],[hour of cancellation 0 to 23]]&lt;=23)</f>
        <v>1</v>
      </c>
    </row>
    <row r="7807" spans="1:13" x14ac:dyDescent="0.3">
      <c r="A7807" s="1">
        <v>7806</v>
      </c>
      <c r="B7807" s="1">
        <v>3</v>
      </c>
      <c r="C7807" s="2">
        <v>41251.144168529507</v>
      </c>
      <c r="D7807" s="2">
        <v>41311.143750000003</v>
      </c>
      <c r="E7807" s="1">
        <v>24</v>
      </c>
      <c r="F7807" s="2">
        <v>41251.929961041489</v>
      </c>
      <c r="G7807" s="1">
        <v>0</v>
      </c>
      <c r="H7807" s="32">
        <f>IFERROR(HOUR(Table1[[#This Row],[Cancel Date/time]])+MINUTE(Table1[[#This Row],[Cancel Date/time]])/60,"not cancelled")</f>
        <v>22.316666666666666</v>
      </c>
      <c r="I7807" s="47">
        <f>IFERROR(ROUND(Table1[[#This Row],[cancellation time decimal]],0),"not cancelled")</f>
        <v>22</v>
      </c>
      <c r="J7807" s="10">
        <f>IFERROR(MOD(Table1[[#This Row],[cancellation hour rounded]],24),"not cancelled")</f>
        <v>22</v>
      </c>
      <c r="K7807" s="32">
        <f>1/Table1[[#This Row],[Duration (Time between doses '[in hours'])]]</f>
        <v>4.1666666666666664E-2</v>
      </c>
      <c r="L7807" s="33">
        <f>Table1[[#This Row],[number doses per hour]]*INDEX(Table2[price per dose],Table1[[#This Row],[Drug ID]])</f>
        <v>0.18133000000000002</v>
      </c>
      <c r="M7807" s="11" t="b">
        <f>AND(Table1[[#This Row],[hour of cancellation 0 to 23]]&gt;=0,Table1[[#This Row],[hour of cancellation 0 to 23]]&lt;=23)</f>
        <v>1</v>
      </c>
    </row>
    <row r="7808" spans="1:13" x14ac:dyDescent="0.3">
      <c r="A7808" s="1">
        <v>7807</v>
      </c>
      <c r="B7808" s="1">
        <v>2</v>
      </c>
      <c r="C7808" s="2">
        <v>41251.26589721116</v>
      </c>
      <c r="D7808" s="2">
        <v>41311.265277777777</v>
      </c>
      <c r="E7808" s="1">
        <v>10</v>
      </c>
      <c r="F7808" s="2">
        <v>41253.415948662943</v>
      </c>
      <c r="G7808" s="1">
        <v>0</v>
      </c>
      <c r="H7808" s="32">
        <f>IFERROR(HOUR(Table1[[#This Row],[Cancel Date/time]])+MINUTE(Table1[[#This Row],[Cancel Date/time]])/60,"not cancelled")</f>
        <v>9.9666666666666668</v>
      </c>
      <c r="I7808" s="47">
        <f>IFERROR(ROUND(Table1[[#This Row],[cancellation time decimal]],0),"not cancelled")</f>
        <v>10</v>
      </c>
      <c r="J7808" s="10">
        <f>IFERROR(MOD(Table1[[#This Row],[cancellation hour rounded]],24),"not cancelled")</f>
        <v>10</v>
      </c>
      <c r="K7808" s="32">
        <f>1/Table1[[#This Row],[Duration (Time between doses '[in hours'])]]</f>
        <v>0.1</v>
      </c>
      <c r="L7808" s="33">
        <f>Table1[[#This Row],[number doses per hour]]*INDEX(Table2[price per dose],Table1[[#This Row],[Drug ID]])</f>
        <v>0.84959999999999969</v>
      </c>
      <c r="M7808" s="11" t="b">
        <f>AND(Table1[[#This Row],[hour of cancellation 0 to 23]]&gt;=0,Table1[[#This Row],[hour of cancellation 0 to 23]]&lt;=23)</f>
        <v>1</v>
      </c>
    </row>
    <row r="7809" spans="1:13" x14ac:dyDescent="0.3">
      <c r="A7809" s="1">
        <v>7808</v>
      </c>
      <c r="B7809" s="1">
        <v>1</v>
      </c>
      <c r="C7809" s="2">
        <v>41251.260293754727</v>
      </c>
      <c r="D7809" s="2">
        <v>41311.259722222225</v>
      </c>
      <c r="E7809" s="1">
        <v>8</v>
      </c>
      <c r="F7809" s="2">
        <v>41251.724866157223</v>
      </c>
      <c r="G7809" s="1">
        <v>0</v>
      </c>
      <c r="H7809" s="32">
        <f>IFERROR(HOUR(Table1[[#This Row],[Cancel Date/time]])+MINUTE(Table1[[#This Row],[Cancel Date/time]])/60,"not cancelled")</f>
        <v>17.383333333333333</v>
      </c>
      <c r="I7809" s="47">
        <f>IFERROR(ROUND(Table1[[#This Row],[cancellation time decimal]],0),"not cancelled")</f>
        <v>17</v>
      </c>
      <c r="J7809" s="10">
        <f>IFERROR(MOD(Table1[[#This Row],[cancellation hour rounded]],24),"not cancelled")</f>
        <v>17</v>
      </c>
      <c r="K7809" s="32">
        <f>1/Table1[[#This Row],[Duration (Time between doses '[in hours'])]]</f>
        <v>0.125</v>
      </c>
      <c r="L7809" s="33">
        <f>Table1[[#This Row],[number doses per hour]]*INDEX(Table2[price per dose],Table1[[#This Row],[Drug ID]])</f>
        <v>0.84929166666666667</v>
      </c>
      <c r="M7809" s="11" t="b">
        <f>AND(Table1[[#This Row],[hour of cancellation 0 to 23]]&gt;=0,Table1[[#This Row],[hour of cancellation 0 to 23]]&lt;=23)</f>
        <v>1</v>
      </c>
    </row>
    <row r="7810" spans="1:13" x14ac:dyDescent="0.3">
      <c r="A7810" s="1">
        <v>7809</v>
      </c>
      <c r="B7810" s="1">
        <v>5</v>
      </c>
      <c r="C7810" s="2">
        <v>41251.297389372863</v>
      </c>
      <c r="D7810" s="2">
        <v>41311.297222222223</v>
      </c>
      <c r="E7810" s="1">
        <v>24</v>
      </c>
      <c r="F7810" s="2">
        <v>41254.687771786957</v>
      </c>
      <c r="G7810" s="1">
        <v>0</v>
      </c>
      <c r="H7810" s="32">
        <f>IFERROR(HOUR(Table1[[#This Row],[Cancel Date/time]])+MINUTE(Table1[[#This Row],[Cancel Date/time]])/60,"not cancelled")</f>
        <v>16.5</v>
      </c>
      <c r="I7810" s="47">
        <f>IFERROR(ROUND(Table1[[#This Row],[cancellation time decimal]],0),"not cancelled")</f>
        <v>17</v>
      </c>
      <c r="J7810" s="10">
        <f>IFERROR(MOD(Table1[[#This Row],[cancellation hour rounded]],24),"not cancelled")</f>
        <v>17</v>
      </c>
      <c r="K7810" s="32">
        <f>1/Table1[[#This Row],[Duration (Time between doses '[in hours'])]]</f>
        <v>4.1666666666666664E-2</v>
      </c>
      <c r="L7810" s="33">
        <f>Table1[[#This Row],[number doses per hour]]*INDEX(Table2[price per dose],Table1[[#This Row],[Drug ID]])</f>
        <v>0.2815833333333333</v>
      </c>
      <c r="M7810" s="11" t="b">
        <f>AND(Table1[[#This Row],[hour of cancellation 0 to 23]]&gt;=0,Table1[[#This Row],[hour of cancellation 0 to 23]]&lt;=23)</f>
        <v>1</v>
      </c>
    </row>
    <row r="7811" spans="1:13" x14ac:dyDescent="0.3">
      <c r="A7811" s="1">
        <v>7810</v>
      </c>
      <c r="B7811" s="1">
        <v>5</v>
      </c>
      <c r="C7811" s="2">
        <v>41251.31821404471</v>
      </c>
      <c r="D7811" s="2">
        <v>41311.318055555552</v>
      </c>
      <c r="E7811" s="1">
        <v>24</v>
      </c>
      <c r="F7811" s="2">
        <v>41254.883510410014</v>
      </c>
      <c r="G7811" s="1">
        <v>0</v>
      </c>
      <c r="H7811" s="32">
        <f>IFERROR(HOUR(Table1[[#This Row],[Cancel Date/time]])+MINUTE(Table1[[#This Row],[Cancel Date/time]])/60,"not cancelled")</f>
        <v>21.2</v>
      </c>
      <c r="I7811" s="47">
        <f>IFERROR(ROUND(Table1[[#This Row],[cancellation time decimal]],0),"not cancelled")</f>
        <v>21</v>
      </c>
      <c r="J7811" s="10">
        <f>IFERROR(MOD(Table1[[#This Row],[cancellation hour rounded]],24),"not cancelled")</f>
        <v>21</v>
      </c>
      <c r="K7811" s="32">
        <f>1/Table1[[#This Row],[Duration (Time between doses '[in hours'])]]</f>
        <v>4.1666666666666664E-2</v>
      </c>
      <c r="L7811" s="33">
        <f>Table1[[#This Row],[number doses per hour]]*INDEX(Table2[price per dose],Table1[[#This Row],[Drug ID]])</f>
        <v>0.2815833333333333</v>
      </c>
      <c r="M7811" s="11" t="b">
        <f>AND(Table1[[#This Row],[hour of cancellation 0 to 23]]&gt;=0,Table1[[#This Row],[hour of cancellation 0 to 23]]&lt;=23)</f>
        <v>1</v>
      </c>
    </row>
    <row r="7812" spans="1:13" x14ac:dyDescent="0.3">
      <c r="A7812" s="1">
        <v>7811</v>
      </c>
      <c r="B7812" s="1">
        <v>10</v>
      </c>
      <c r="C7812" s="2">
        <v>41251.320784713243</v>
      </c>
      <c r="D7812" s="2">
        <v>41311.320138888885</v>
      </c>
      <c r="E7812" s="1">
        <v>1</v>
      </c>
      <c r="F7812" s="2">
        <v>41258.712110913912</v>
      </c>
      <c r="G7812" s="1">
        <v>2</v>
      </c>
      <c r="H7812" s="32">
        <f>IFERROR(HOUR(Table1[[#This Row],[Cancel Date/time]])+MINUTE(Table1[[#This Row],[Cancel Date/time]])/60,"not cancelled")</f>
        <v>17.083333333333332</v>
      </c>
      <c r="I7812" s="47">
        <f>IFERROR(ROUND(Table1[[#This Row],[cancellation time decimal]],0),"not cancelled")</f>
        <v>17</v>
      </c>
      <c r="J7812" s="10">
        <f>IFERROR(MOD(Table1[[#This Row],[cancellation hour rounded]],24),"not cancelled")</f>
        <v>17</v>
      </c>
      <c r="K7812" s="32">
        <f>1/Table1[[#This Row],[Duration (Time between doses '[in hours'])]]</f>
        <v>1</v>
      </c>
      <c r="L7812" s="33">
        <f>Table1[[#This Row],[number doses per hour]]*INDEX(Table2[price per dose],Table1[[#This Row],[Drug ID]])</f>
        <v>2.5716000000000001</v>
      </c>
      <c r="M7812" s="11" t="b">
        <f>AND(Table1[[#This Row],[hour of cancellation 0 to 23]]&gt;=0,Table1[[#This Row],[hour of cancellation 0 to 23]]&lt;=23)</f>
        <v>1</v>
      </c>
    </row>
    <row r="7813" spans="1:13" hidden="1" x14ac:dyDescent="0.3">
      <c r="A7813" s="1">
        <v>7812</v>
      </c>
      <c r="B7813" s="1">
        <v>9</v>
      </c>
      <c r="C7813" s="2">
        <v>41251.388381251592</v>
      </c>
      <c r="D7813" s="2">
        <v>41255.638174498628</v>
      </c>
      <c r="E7813" s="1">
        <v>5</v>
      </c>
      <c r="F7813" s="2" t="s">
        <v>5</v>
      </c>
      <c r="G7813" s="1">
        <v>0</v>
      </c>
      <c r="H7813" s="32" t="str">
        <f>IFERROR(HOUR(Table1[[#This Row],[Cancel Date/time]])+MINUTE(Table1[[#This Row],[Cancel Date/time]])/60,"not cancelled")</f>
        <v>not cancelled</v>
      </c>
      <c r="I7813" s="47" t="str">
        <f>IFERROR(ROUND(Table1[[#This Row],[cancellation time decimal]],0),"not cancelled")</f>
        <v>not cancelled</v>
      </c>
      <c r="J7813" s="10" t="str">
        <f>IFERROR(MOD(Table1[[#This Row],[cancellation hour rounded]],24),"not cancelled")</f>
        <v>not cancelled</v>
      </c>
      <c r="K7813" s="32">
        <f>1/Table1[[#This Row],[Duration (Time between doses '[in hours'])]]</f>
        <v>0.2</v>
      </c>
      <c r="L7813" s="33">
        <f>Table1[[#This Row],[number doses per hour]]*INDEX(Table2[price per dose],Table1[[#This Row],[Drug ID]])</f>
        <v>5.6740000000000004</v>
      </c>
      <c r="M7813" s="11" t="b">
        <f>AND(Table1[[#This Row],[hour of cancellation 0 to 23]]&gt;=0,Table1[[#This Row],[hour of cancellation 0 to 23]]&lt;=23)</f>
        <v>0</v>
      </c>
    </row>
    <row r="7814" spans="1:13" x14ac:dyDescent="0.3">
      <c r="A7814" s="1">
        <v>7813</v>
      </c>
      <c r="B7814" s="1">
        <v>1</v>
      </c>
      <c r="C7814" s="2">
        <v>41251.38609579613</v>
      </c>
      <c r="D7814" s="2">
        <v>41311.385416666664</v>
      </c>
      <c r="E7814" s="1">
        <v>8</v>
      </c>
      <c r="F7814" s="2">
        <v>41252.573975254025</v>
      </c>
      <c r="G7814" s="1">
        <v>0</v>
      </c>
      <c r="H7814" s="32">
        <f>IFERROR(HOUR(Table1[[#This Row],[Cancel Date/time]])+MINUTE(Table1[[#This Row],[Cancel Date/time]])/60,"not cancelled")</f>
        <v>13.766666666666667</v>
      </c>
      <c r="I7814" s="47">
        <f>IFERROR(ROUND(Table1[[#This Row],[cancellation time decimal]],0),"not cancelled")</f>
        <v>14</v>
      </c>
      <c r="J7814" s="10">
        <f>IFERROR(MOD(Table1[[#This Row],[cancellation hour rounded]],24),"not cancelled")</f>
        <v>14</v>
      </c>
      <c r="K7814" s="32">
        <f>1/Table1[[#This Row],[Duration (Time between doses '[in hours'])]]</f>
        <v>0.125</v>
      </c>
      <c r="L7814" s="33">
        <f>Table1[[#This Row],[number doses per hour]]*INDEX(Table2[price per dose],Table1[[#This Row],[Drug ID]])</f>
        <v>0.84929166666666667</v>
      </c>
      <c r="M7814" s="11" t="b">
        <f>AND(Table1[[#This Row],[hour of cancellation 0 to 23]]&gt;=0,Table1[[#This Row],[hour of cancellation 0 to 23]]&lt;=23)</f>
        <v>1</v>
      </c>
    </row>
    <row r="7815" spans="1:13" hidden="1" x14ac:dyDescent="0.3">
      <c r="A7815" s="1">
        <v>7814</v>
      </c>
      <c r="B7815" s="1">
        <v>9</v>
      </c>
      <c r="C7815" s="2">
        <v>41251.390165596611</v>
      </c>
      <c r="D7815" s="2">
        <v>41253.931145312563</v>
      </c>
      <c r="E7815" s="1">
        <v>5</v>
      </c>
      <c r="F7815" s="2" t="s">
        <v>5</v>
      </c>
      <c r="G7815" s="1">
        <v>0</v>
      </c>
      <c r="H7815" s="32" t="str">
        <f>IFERROR(HOUR(Table1[[#This Row],[Cancel Date/time]])+MINUTE(Table1[[#This Row],[Cancel Date/time]])/60,"not cancelled")</f>
        <v>not cancelled</v>
      </c>
      <c r="I7815" s="47" t="str">
        <f>IFERROR(ROUND(Table1[[#This Row],[cancellation time decimal]],0),"not cancelled")</f>
        <v>not cancelled</v>
      </c>
      <c r="J7815" s="10" t="str">
        <f>IFERROR(MOD(Table1[[#This Row],[cancellation hour rounded]],24),"not cancelled")</f>
        <v>not cancelled</v>
      </c>
      <c r="K7815" s="32">
        <f>1/Table1[[#This Row],[Duration (Time between doses '[in hours'])]]</f>
        <v>0.2</v>
      </c>
      <c r="L7815" s="33">
        <f>Table1[[#This Row],[number doses per hour]]*INDEX(Table2[price per dose],Table1[[#This Row],[Drug ID]])</f>
        <v>5.6740000000000004</v>
      </c>
      <c r="M7815" s="11" t="b">
        <f>AND(Table1[[#This Row],[hour of cancellation 0 to 23]]&gt;=0,Table1[[#This Row],[hour of cancellation 0 to 23]]&lt;=23)</f>
        <v>0</v>
      </c>
    </row>
    <row r="7816" spans="1:13" x14ac:dyDescent="0.3">
      <c r="A7816" s="1">
        <v>7815</v>
      </c>
      <c r="B7816" s="1">
        <v>3</v>
      </c>
      <c r="C7816" s="2">
        <v>41251.539864275808</v>
      </c>
      <c r="D7816" s="2">
        <v>41311.539583333331</v>
      </c>
      <c r="E7816" s="1">
        <v>24</v>
      </c>
      <c r="F7816" s="2">
        <v>41253.492723311945</v>
      </c>
      <c r="G7816" s="1">
        <v>0</v>
      </c>
      <c r="H7816" s="32">
        <f>IFERROR(HOUR(Table1[[#This Row],[Cancel Date/time]])+MINUTE(Table1[[#This Row],[Cancel Date/time]])/60,"not cancelled")</f>
        <v>11.816666666666666</v>
      </c>
      <c r="I7816" s="47">
        <f>IFERROR(ROUND(Table1[[#This Row],[cancellation time decimal]],0),"not cancelled")</f>
        <v>12</v>
      </c>
      <c r="J7816" s="10">
        <f>IFERROR(MOD(Table1[[#This Row],[cancellation hour rounded]],24),"not cancelled")</f>
        <v>12</v>
      </c>
      <c r="K7816" s="32">
        <f>1/Table1[[#This Row],[Duration (Time between doses '[in hours'])]]</f>
        <v>4.1666666666666664E-2</v>
      </c>
      <c r="L7816" s="33">
        <f>Table1[[#This Row],[number doses per hour]]*INDEX(Table2[price per dose],Table1[[#This Row],[Drug ID]])</f>
        <v>0.18133000000000002</v>
      </c>
      <c r="M7816" s="11" t="b">
        <f>AND(Table1[[#This Row],[hour of cancellation 0 to 23]]&gt;=0,Table1[[#This Row],[hour of cancellation 0 to 23]]&lt;=23)</f>
        <v>1</v>
      </c>
    </row>
    <row r="7817" spans="1:13" x14ac:dyDescent="0.3">
      <c r="A7817" s="1">
        <v>7816</v>
      </c>
      <c r="B7817" s="1">
        <v>5</v>
      </c>
      <c r="C7817" s="2">
        <v>41251.510446056323</v>
      </c>
      <c r="D7817" s="2">
        <v>41311.510416666664</v>
      </c>
      <c r="E7817" s="1">
        <v>24</v>
      </c>
      <c r="F7817" s="2">
        <v>41255.529061663809</v>
      </c>
      <c r="G7817" s="1">
        <v>0</v>
      </c>
      <c r="H7817" s="32">
        <f>IFERROR(HOUR(Table1[[#This Row],[Cancel Date/time]])+MINUTE(Table1[[#This Row],[Cancel Date/time]])/60,"not cancelled")</f>
        <v>12.683333333333334</v>
      </c>
      <c r="I7817" s="47">
        <f>IFERROR(ROUND(Table1[[#This Row],[cancellation time decimal]],0),"not cancelled")</f>
        <v>13</v>
      </c>
      <c r="J7817" s="10">
        <f>IFERROR(MOD(Table1[[#This Row],[cancellation hour rounded]],24),"not cancelled")</f>
        <v>13</v>
      </c>
      <c r="K7817" s="32">
        <f>1/Table1[[#This Row],[Duration (Time between doses '[in hours'])]]</f>
        <v>4.1666666666666664E-2</v>
      </c>
      <c r="L7817" s="33">
        <f>Table1[[#This Row],[number doses per hour]]*INDEX(Table2[price per dose],Table1[[#This Row],[Drug ID]])</f>
        <v>0.2815833333333333</v>
      </c>
      <c r="M7817" s="11" t="b">
        <f>AND(Table1[[#This Row],[hour of cancellation 0 to 23]]&gt;=0,Table1[[#This Row],[hour of cancellation 0 to 23]]&lt;=23)</f>
        <v>1</v>
      </c>
    </row>
    <row r="7818" spans="1:13" x14ac:dyDescent="0.3">
      <c r="A7818" s="1">
        <v>7817</v>
      </c>
      <c r="B7818" s="1">
        <v>1</v>
      </c>
      <c r="C7818" s="2">
        <v>41251.572640160608</v>
      </c>
      <c r="D7818" s="2">
        <v>41311.572222222218</v>
      </c>
      <c r="E7818" s="1">
        <v>8</v>
      </c>
      <c r="F7818" s="2">
        <v>41252.333852444142</v>
      </c>
      <c r="G7818" s="1">
        <v>0</v>
      </c>
      <c r="H7818" s="32">
        <f>IFERROR(HOUR(Table1[[#This Row],[Cancel Date/time]])+MINUTE(Table1[[#This Row],[Cancel Date/time]])/60,"not cancelled")</f>
        <v>8</v>
      </c>
      <c r="I7818" s="47">
        <f>IFERROR(ROUND(Table1[[#This Row],[cancellation time decimal]],0),"not cancelled")</f>
        <v>8</v>
      </c>
      <c r="J7818" s="10">
        <f>IFERROR(MOD(Table1[[#This Row],[cancellation hour rounded]],24),"not cancelled")</f>
        <v>8</v>
      </c>
      <c r="K7818" s="32">
        <f>1/Table1[[#This Row],[Duration (Time between doses '[in hours'])]]</f>
        <v>0.125</v>
      </c>
      <c r="L7818" s="33">
        <f>Table1[[#This Row],[number doses per hour]]*INDEX(Table2[price per dose],Table1[[#This Row],[Drug ID]])</f>
        <v>0.84929166666666667</v>
      </c>
      <c r="M7818" s="11" t="b">
        <f>AND(Table1[[#This Row],[hour of cancellation 0 to 23]]&gt;=0,Table1[[#This Row],[hour of cancellation 0 to 23]]&lt;=23)</f>
        <v>1</v>
      </c>
    </row>
    <row r="7819" spans="1:13" x14ac:dyDescent="0.3">
      <c r="A7819" s="1">
        <v>7818</v>
      </c>
      <c r="B7819" s="1">
        <v>1</v>
      </c>
      <c r="C7819" s="2">
        <v>41251.60527759156</v>
      </c>
      <c r="D7819" s="2">
        <v>41311.604861111111</v>
      </c>
      <c r="E7819" s="1">
        <v>8</v>
      </c>
      <c r="F7819" s="2">
        <v>41251.651753597675</v>
      </c>
      <c r="G7819" s="1">
        <v>0</v>
      </c>
      <c r="H7819" s="32">
        <f>IFERROR(HOUR(Table1[[#This Row],[Cancel Date/time]])+MINUTE(Table1[[#This Row],[Cancel Date/time]])/60,"not cancelled")</f>
        <v>15.633333333333333</v>
      </c>
      <c r="I7819" s="47">
        <f>IFERROR(ROUND(Table1[[#This Row],[cancellation time decimal]],0),"not cancelled")</f>
        <v>16</v>
      </c>
      <c r="J7819" s="10">
        <f>IFERROR(MOD(Table1[[#This Row],[cancellation hour rounded]],24),"not cancelled")</f>
        <v>16</v>
      </c>
      <c r="K7819" s="32">
        <f>1/Table1[[#This Row],[Duration (Time between doses '[in hours'])]]</f>
        <v>0.125</v>
      </c>
      <c r="L7819" s="33">
        <f>Table1[[#This Row],[number doses per hour]]*INDEX(Table2[price per dose],Table1[[#This Row],[Drug ID]])</f>
        <v>0.84929166666666667</v>
      </c>
      <c r="M7819" s="11" t="b">
        <f>AND(Table1[[#This Row],[hour of cancellation 0 to 23]]&gt;=0,Table1[[#This Row],[hour of cancellation 0 to 23]]&lt;=23)</f>
        <v>1</v>
      </c>
    </row>
    <row r="7820" spans="1:13" hidden="1" x14ac:dyDescent="0.3">
      <c r="A7820" s="1">
        <v>7819</v>
      </c>
      <c r="B7820" s="1">
        <v>3</v>
      </c>
      <c r="C7820" s="2">
        <v>41251.584578466594</v>
      </c>
      <c r="D7820" s="2">
        <v>41255.917351237222</v>
      </c>
      <c r="E7820" s="1">
        <v>24</v>
      </c>
      <c r="F7820" s="2" t="s">
        <v>5</v>
      </c>
      <c r="G7820" s="1">
        <v>0</v>
      </c>
      <c r="H7820" s="32" t="str">
        <f>IFERROR(HOUR(Table1[[#This Row],[Cancel Date/time]])+MINUTE(Table1[[#This Row],[Cancel Date/time]])/60,"not cancelled")</f>
        <v>not cancelled</v>
      </c>
      <c r="I7820" s="47" t="str">
        <f>IFERROR(ROUND(Table1[[#This Row],[cancellation time decimal]],0),"not cancelled")</f>
        <v>not cancelled</v>
      </c>
      <c r="J7820" s="10" t="str">
        <f>IFERROR(MOD(Table1[[#This Row],[cancellation hour rounded]],24),"not cancelled")</f>
        <v>not cancelled</v>
      </c>
      <c r="K7820" s="32">
        <f>1/Table1[[#This Row],[Duration (Time between doses '[in hours'])]]</f>
        <v>4.1666666666666664E-2</v>
      </c>
      <c r="L7820" s="33">
        <f>Table1[[#This Row],[number doses per hour]]*INDEX(Table2[price per dose],Table1[[#This Row],[Drug ID]])</f>
        <v>0.18133000000000002</v>
      </c>
      <c r="M7820" s="11" t="b">
        <f>AND(Table1[[#This Row],[hour of cancellation 0 to 23]]&gt;=0,Table1[[#This Row],[hour of cancellation 0 to 23]]&lt;=23)</f>
        <v>0</v>
      </c>
    </row>
    <row r="7821" spans="1:13" x14ac:dyDescent="0.3">
      <c r="A7821" s="1">
        <v>7820</v>
      </c>
      <c r="B7821" s="1">
        <v>1</v>
      </c>
      <c r="C7821" s="2">
        <v>41251.651854451375</v>
      </c>
      <c r="D7821" s="2">
        <v>41311.651388888888</v>
      </c>
      <c r="E7821" s="1">
        <v>8</v>
      </c>
      <c r="F7821" s="2">
        <v>41252.584522605459</v>
      </c>
      <c r="G7821" s="1">
        <v>0</v>
      </c>
      <c r="H7821" s="32">
        <f>IFERROR(HOUR(Table1[[#This Row],[Cancel Date/time]])+MINUTE(Table1[[#This Row],[Cancel Date/time]])/60,"not cancelled")</f>
        <v>14.016666666666667</v>
      </c>
      <c r="I7821" s="47">
        <f>IFERROR(ROUND(Table1[[#This Row],[cancellation time decimal]],0),"not cancelled")</f>
        <v>14</v>
      </c>
      <c r="J7821" s="10">
        <f>IFERROR(MOD(Table1[[#This Row],[cancellation hour rounded]],24),"not cancelled")</f>
        <v>14</v>
      </c>
      <c r="K7821" s="32">
        <f>1/Table1[[#This Row],[Duration (Time between doses '[in hours'])]]</f>
        <v>0.125</v>
      </c>
      <c r="L7821" s="33">
        <f>Table1[[#This Row],[number doses per hour]]*INDEX(Table2[price per dose],Table1[[#This Row],[Drug ID]])</f>
        <v>0.84929166666666667</v>
      </c>
      <c r="M7821" s="11" t="b">
        <f>AND(Table1[[#This Row],[hour of cancellation 0 to 23]]&gt;=0,Table1[[#This Row],[hour of cancellation 0 to 23]]&lt;=23)</f>
        <v>1</v>
      </c>
    </row>
    <row r="7822" spans="1:13" x14ac:dyDescent="0.3">
      <c r="A7822" s="1">
        <v>7821</v>
      </c>
      <c r="B7822" s="1">
        <v>4</v>
      </c>
      <c r="C7822" s="2">
        <v>41251.640936050491</v>
      </c>
      <c r="D7822" s="2">
        <v>41311.640277777777</v>
      </c>
      <c r="E7822" s="1">
        <v>12</v>
      </c>
      <c r="F7822" s="2">
        <v>41253.857940396992</v>
      </c>
      <c r="G7822" s="1">
        <v>0</v>
      </c>
      <c r="H7822" s="32">
        <f>IFERROR(HOUR(Table1[[#This Row],[Cancel Date/time]])+MINUTE(Table1[[#This Row],[Cancel Date/time]])/60,"not cancelled")</f>
        <v>20.583333333333332</v>
      </c>
      <c r="I7822" s="47">
        <f>IFERROR(ROUND(Table1[[#This Row],[cancellation time decimal]],0),"not cancelled")</f>
        <v>21</v>
      </c>
      <c r="J7822" s="10">
        <f>IFERROR(MOD(Table1[[#This Row],[cancellation hour rounded]],24),"not cancelled")</f>
        <v>21</v>
      </c>
      <c r="K7822" s="32">
        <f>1/Table1[[#This Row],[Duration (Time between doses '[in hours'])]]</f>
        <v>8.3333333333333329E-2</v>
      </c>
      <c r="L7822" s="33">
        <f>Table1[[#This Row],[number doses per hour]]*INDEX(Table2[price per dose],Table1[[#This Row],[Drug ID]])</f>
        <v>1.448055119047619</v>
      </c>
      <c r="M7822" s="11" t="b">
        <f>AND(Table1[[#This Row],[hour of cancellation 0 to 23]]&gt;=0,Table1[[#This Row],[hour of cancellation 0 to 23]]&lt;=23)</f>
        <v>1</v>
      </c>
    </row>
    <row r="7823" spans="1:13" x14ac:dyDescent="0.3">
      <c r="A7823" s="1">
        <v>7822</v>
      </c>
      <c r="B7823" s="1">
        <v>3</v>
      </c>
      <c r="C7823" s="2">
        <v>41251.633169710913</v>
      </c>
      <c r="D7823" s="2">
        <v>41311.632638888892</v>
      </c>
      <c r="E7823" s="1">
        <v>24</v>
      </c>
      <c r="F7823" s="2">
        <v>41253.452555318727</v>
      </c>
      <c r="G7823" s="1">
        <v>0</v>
      </c>
      <c r="H7823" s="32">
        <f>IFERROR(HOUR(Table1[[#This Row],[Cancel Date/time]])+MINUTE(Table1[[#This Row],[Cancel Date/time]])/60,"not cancelled")</f>
        <v>10.85</v>
      </c>
      <c r="I7823" s="47">
        <f>IFERROR(ROUND(Table1[[#This Row],[cancellation time decimal]],0),"not cancelled")</f>
        <v>11</v>
      </c>
      <c r="J7823" s="10">
        <f>IFERROR(MOD(Table1[[#This Row],[cancellation hour rounded]],24),"not cancelled")</f>
        <v>11</v>
      </c>
      <c r="K7823" s="32">
        <f>1/Table1[[#This Row],[Duration (Time between doses '[in hours'])]]</f>
        <v>4.1666666666666664E-2</v>
      </c>
      <c r="L7823" s="33">
        <f>Table1[[#This Row],[number doses per hour]]*INDEX(Table2[price per dose],Table1[[#This Row],[Drug ID]])</f>
        <v>0.18133000000000002</v>
      </c>
      <c r="M7823" s="11" t="b">
        <f>AND(Table1[[#This Row],[hour of cancellation 0 to 23]]&gt;=0,Table1[[#This Row],[hour of cancellation 0 to 23]]&lt;=23)</f>
        <v>1</v>
      </c>
    </row>
    <row r="7824" spans="1:13" x14ac:dyDescent="0.3">
      <c r="A7824" s="1">
        <v>7823</v>
      </c>
      <c r="B7824" s="1">
        <v>4</v>
      </c>
      <c r="C7824" s="2">
        <v>41251.658841310462</v>
      </c>
      <c r="D7824" s="2">
        <v>41311.658333333333</v>
      </c>
      <c r="E7824" s="1">
        <v>12</v>
      </c>
      <c r="F7824" s="2">
        <v>41255.399023448081</v>
      </c>
      <c r="G7824" s="1">
        <v>0</v>
      </c>
      <c r="H7824" s="32">
        <f>IFERROR(HOUR(Table1[[#This Row],[Cancel Date/time]])+MINUTE(Table1[[#This Row],[Cancel Date/time]])/60,"not cancelled")</f>
        <v>9.5666666666666664</v>
      </c>
      <c r="I7824" s="47">
        <f>IFERROR(ROUND(Table1[[#This Row],[cancellation time decimal]],0),"not cancelled")</f>
        <v>10</v>
      </c>
      <c r="J7824" s="10">
        <f>IFERROR(MOD(Table1[[#This Row],[cancellation hour rounded]],24),"not cancelled")</f>
        <v>10</v>
      </c>
      <c r="K7824" s="32">
        <f>1/Table1[[#This Row],[Duration (Time between doses '[in hours'])]]</f>
        <v>8.3333333333333329E-2</v>
      </c>
      <c r="L7824" s="33">
        <f>Table1[[#This Row],[number doses per hour]]*INDEX(Table2[price per dose],Table1[[#This Row],[Drug ID]])</f>
        <v>1.448055119047619</v>
      </c>
      <c r="M7824" s="11" t="b">
        <f>AND(Table1[[#This Row],[hour of cancellation 0 to 23]]&gt;=0,Table1[[#This Row],[hour of cancellation 0 to 23]]&lt;=23)</f>
        <v>1</v>
      </c>
    </row>
    <row r="7825" spans="1:13" x14ac:dyDescent="0.3">
      <c r="A7825" s="1">
        <v>7824</v>
      </c>
      <c r="B7825" s="1">
        <v>1</v>
      </c>
      <c r="C7825" s="2">
        <v>41251.677827616077</v>
      </c>
      <c r="D7825" s="2">
        <v>41311.677777777775</v>
      </c>
      <c r="E7825" s="1">
        <v>8</v>
      </c>
      <c r="F7825" s="2">
        <v>41252.369293409007</v>
      </c>
      <c r="G7825" s="1">
        <v>0</v>
      </c>
      <c r="H7825" s="32">
        <f>IFERROR(HOUR(Table1[[#This Row],[Cancel Date/time]])+MINUTE(Table1[[#This Row],[Cancel Date/time]])/60,"not cancelled")</f>
        <v>8.85</v>
      </c>
      <c r="I7825" s="47">
        <f>IFERROR(ROUND(Table1[[#This Row],[cancellation time decimal]],0),"not cancelled")</f>
        <v>9</v>
      </c>
      <c r="J7825" s="10">
        <f>IFERROR(MOD(Table1[[#This Row],[cancellation hour rounded]],24),"not cancelled")</f>
        <v>9</v>
      </c>
      <c r="K7825" s="32">
        <f>1/Table1[[#This Row],[Duration (Time between doses '[in hours'])]]</f>
        <v>0.125</v>
      </c>
      <c r="L7825" s="33">
        <f>Table1[[#This Row],[number doses per hour]]*INDEX(Table2[price per dose],Table1[[#This Row],[Drug ID]])</f>
        <v>0.84929166666666667</v>
      </c>
      <c r="M7825" s="11" t="b">
        <f>AND(Table1[[#This Row],[hour of cancellation 0 to 23]]&gt;=0,Table1[[#This Row],[hour of cancellation 0 to 23]]&lt;=23)</f>
        <v>1</v>
      </c>
    </row>
    <row r="7826" spans="1:13" x14ac:dyDescent="0.3">
      <c r="A7826" s="1">
        <v>7825</v>
      </c>
      <c r="B7826" s="1">
        <v>10</v>
      </c>
      <c r="C7826" s="2">
        <v>41251.744428391095</v>
      </c>
      <c r="D7826" s="2">
        <v>41311.743750000001</v>
      </c>
      <c r="E7826" s="1">
        <v>1</v>
      </c>
      <c r="F7826" s="2">
        <v>41258.718224857934</v>
      </c>
      <c r="G7826" s="1">
        <v>3</v>
      </c>
      <c r="H7826" s="32">
        <f>IFERROR(HOUR(Table1[[#This Row],[Cancel Date/time]])+MINUTE(Table1[[#This Row],[Cancel Date/time]])/60,"not cancelled")</f>
        <v>17.233333333333334</v>
      </c>
      <c r="I7826" s="47">
        <f>IFERROR(ROUND(Table1[[#This Row],[cancellation time decimal]],0),"not cancelled")</f>
        <v>17</v>
      </c>
      <c r="J7826" s="10">
        <f>IFERROR(MOD(Table1[[#This Row],[cancellation hour rounded]],24),"not cancelled")</f>
        <v>17</v>
      </c>
      <c r="K7826" s="32">
        <f>1/Table1[[#This Row],[Duration (Time between doses '[in hours'])]]</f>
        <v>1</v>
      </c>
      <c r="L7826" s="33">
        <f>Table1[[#This Row],[number doses per hour]]*INDEX(Table2[price per dose],Table1[[#This Row],[Drug ID]])</f>
        <v>2.5716000000000001</v>
      </c>
      <c r="M7826" s="11" t="b">
        <f>AND(Table1[[#This Row],[hour of cancellation 0 to 23]]&gt;=0,Table1[[#This Row],[hour of cancellation 0 to 23]]&lt;=23)</f>
        <v>1</v>
      </c>
    </row>
    <row r="7827" spans="1:13" x14ac:dyDescent="0.3">
      <c r="A7827" s="1">
        <v>7826</v>
      </c>
      <c r="B7827" s="1">
        <v>8</v>
      </c>
      <c r="C7827" s="2">
        <v>41251.765757524663</v>
      </c>
      <c r="D7827" s="2">
        <v>41311.765277777777</v>
      </c>
      <c r="E7827" s="1">
        <v>3</v>
      </c>
      <c r="F7827" s="2">
        <v>41258.727452287327</v>
      </c>
      <c r="G7827" s="1">
        <v>1</v>
      </c>
      <c r="H7827" s="32">
        <f>IFERROR(HOUR(Table1[[#This Row],[Cancel Date/time]])+MINUTE(Table1[[#This Row],[Cancel Date/time]])/60,"not cancelled")</f>
        <v>17.45</v>
      </c>
      <c r="I7827" s="47">
        <f>IFERROR(ROUND(Table1[[#This Row],[cancellation time decimal]],0),"not cancelled")</f>
        <v>17</v>
      </c>
      <c r="J7827" s="10">
        <f>IFERROR(MOD(Table1[[#This Row],[cancellation hour rounded]],24),"not cancelled")</f>
        <v>17</v>
      </c>
      <c r="K7827" s="32">
        <f>1/Table1[[#This Row],[Duration (Time between doses '[in hours'])]]</f>
        <v>0.33333333333333331</v>
      </c>
      <c r="L7827" s="33">
        <f>Table1[[#This Row],[number doses per hour]]*INDEX(Table2[price per dose],Table1[[#This Row],[Drug ID]])</f>
        <v>0.29998222222222221</v>
      </c>
      <c r="M7827" s="11" t="b">
        <f>AND(Table1[[#This Row],[hour of cancellation 0 to 23]]&gt;=0,Table1[[#This Row],[hour of cancellation 0 to 23]]&lt;=23)</f>
        <v>1</v>
      </c>
    </row>
    <row r="7828" spans="1:13" x14ac:dyDescent="0.3">
      <c r="A7828" s="1">
        <v>7827</v>
      </c>
      <c r="B7828" s="1">
        <v>1</v>
      </c>
      <c r="C7828" s="2">
        <v>41251.784702013669</v>
      </c>
      <c r="D7828" s="2">
        <v>41311.78402777778</v>
      </c>
      <c r="E7828" s="1">
        <v>8</v>
      </c>
      <c r="F7828" s="2">
        <v>41252.520065619909</v>
      </c>
      <c r="G7828" s="1">
        <v>0</v>
      </c>
      <c r="H7828" s="32">
        <f>IFERROR(HOUR(Table1[[#This Row],[Cancel Date/time]])+MINUTE(Table1[[#This Row],[Cancel Date/time]])/60,"not cancelled")</f>
        <v>12.466666666666667</v>
      </c>
      <c r="I7828" s="47">
        <f>IFERROR(ROUND(Table1[[#This Row],[cancellation time decimal]],0),"not cancelled")</f>
        <v>12</v>
      </c>
      <c r="J7828" s="10">
        <f>IFERROR(MOD(Table1[[#This Row],[cancellation hour rounded]],24),"not cancelled")</f>
        <v>12</v>
      </c>
      <c r="K7828" s="32">
        <f>1/Table1[[#This Row],[Duration (Time between doses '[in hours'])]]</f>
        <v>0.125</v>
      </c>
      <c r="L7828" s="33">
        <f>Table1[[#This Row],[number doses per hour]]*INDEX(Table2[price per dose],Table1[[#This Row],[Drug ID]])</f>
        <v>0.84929166666666667</v>
      </c>
      <c r="M7828" s="11" t="b">
        <f>AND(Table1[[#This Row],[hour of cancellation 0 to 23]]&gt;=0,Table1[[#This Row],[hour of cancellation 0 to 23]]&lt;=23)</f>
        <v>1</v>
      </c>
    </row>
    <row r="7829" spans="1:13" x14ac:dyDescent="0.3">
      <c r="A7829" s="1">
        <v>7828</v>
      </c>
      <c r="B7829" s="1">
        <v>2</v>
      </c>
      <c r="C7829" s="2">
        <v>41251.887357958876</v>
      </c>
      <c r="D7829" s="2">
        <v>41311.886805555558</v>
      </c>
      <c r="E7829" s="1">
        <v>10</v>
      </c>
      <c r="F7829" s="2">
        <v>41251.958926584768</v>
      </c>
      <c r="G7829" s="1">
        <v>0</v>
      </c>
      <c r="H7829" s="32">
        <f>IFERROR(HOUR(Table1[[#This Row],[Cancel Date/time]])+MINUTE(Table1[[#This Row],[Cancel Date/time]])/60,"not cancelled")</f>
        <v>23</v>
      </c>
      <c r="I7829" s="47">
        <f>IFERROR(ROUND(Table1[[#This Row],[cancellation time decimal]],0),"not cancelled")</f>
        <v>23</v>
      </c>
      <c r="J7829" s="10">
        <f>IFERROR(MOD(Table1[[#This Row],[cancellation hour rounded]],24),"not cancelled")</f>
        <v>23</v>
      </c>
      <c r="K7829" s="32">
        <f>1/Table1[[#This Row],[Duration (Time between doses '[in hours'])]]</f>
        <v>0.1</v>
      </c>
      <c r="L7829" s="33">
        <f>Table1[[#This Row],[number doses per hour]]*INDEX(Table2[price per dose],Table1[[#This Row],[Drug ID]])</f>
        <v>0.84959999999999969</v>
      </c>
      <c r="M7829" s="11" t="b">
        <f>AND(Table1[[#This Row],[hour of cancellation 0 to 23]]&gt;=0,Table1[[#This Row],[hour of cancellation 0 to 23]]&lt;=23)</f>
        <v>1</v>
      </c>
    </row>
    <row r="7830" spans="1:13" x14ac:dyDescent="0.3">
      <c r="A7830" s="1">
        <v>7829</v>
      </c>
      <c r="B7830" s="1">
        <v>6</v>
      </c>
      <c r="C7830" s="2">
        <v>41251.942352265272</v>
      </c>
      <c r="D7830" s="2">
        <v>41311.941666666666</v>
      </c>
      <c r="E7830" s="1">
        <v>24</v>
      </c>
      <c r="F7830" s="2">
        <v>41256.33435047583</v>
      </c>
      <c r="G7830" s="1">
        <v>0</v>
      </c>
      <c r="H7830" s="32">
        <f>IFERROR(HOUR(Table1[[#This Row],[Cancel Date/time]])+MINUTE(Table1[[#This Row],[Cancel Date/time]])/60,"not cancelled")</f>
        <v>8.0166666666666675</v>
      </c>
      <c r="I7830" s="47">
        <f>IFERROR(ROUND(Table1[[#This Row],[cancellation time decimal]],0),"not cancelled")</f>
        <v>8</v>
      </c>
      <c r="J7830" s="10">
        <f>IFERROR(MOD(Table1[[#This Row],[cancellation hour rounded]],24),"not cancelled")</f>
        <v>8</v>
      </c>
      <c r="K7830" s="32">
        <f>1/Table1[[#This Row],[Duration (Time between doses '[in hours'])]]</f>
        <v>4.1666666666666664E-2</v>
      </c>
      <c r="L7830" s="33">
        <f>Table1[[#This Row],[number doses per hour]]*INDEX(Table2[price per dose],Table1[[#This Row],[Drug ID]])</f>
        <v>0.35218749999999999</v>
      </c>
      <c r="M7830" s="11" t="b">
        <f>AND(Table1[[#This Row],[hour of cancellation 0 to 23]]&gt;=0,Table1[[#This Row],[hour of cancellation 0 to 23]]&lt;=23)</f>
        <v>1</v>
      </c>
    </row>
    <row r="7831" spans="1:13" x14ac:dyDescent="0.3">
      <c r="A7831" s="1">
        <v>7830</v>
      </c>
      <c r="B7831" s="1">
        <v>6</v>
      </c>
      <c r="C7831" s="2">
        <v>41251.996853720149</v>
      </c>
      <c r="D7831" s="2">
        <v>41311.996527777781</v>
      </c>
      <c r="E7831" s="1">
        <v>24</v>
      </c>
      <c r="F7831" s="2">
        <v>41264.551235628714</v>
      </c>
      <c r="G7831" s="1">
        <v>0</v>
      </c>
      <c r="H7831" s="32">
        <f>IFERROR(HOUR(Table1[[#This Row],[Cancel Date/time]])+MINUTE(Table1[[#This Row],[Cancel Date/time]])/60,"not cancelled")</f>
        <v>13.216666666666667</v>
      </c>
      <c r="I7831" s="47">
        <f>IFERROR(ROUND(Table1[[#This Row],[cancellation time decimal]],0),"not cancelled")</f>
        <v>13</v>
      </c>
      <c r="J7831" s="10">
        <f>IFERROR(MOD(Table1[[#This Row],[cancellation hour rounded]],24),"not cancelled")</f>
        <v>13</v>
      </c>
      <c r="K7831" s="32">
        <f>1/Table1[[#This Row],[Duration (Time between doses '[in hours'])]]</f>
        <v>4.1666666666666664E-2</v>
      </c>
      <c r="L7831" s="33">
        <f>Table1[[#This Row],[number doses per hour]]*INDEX(Table2[price per dose],Table1[[#This Row],[Drug ID]])</f>
        <v>0.35218749999999999</v>
      </c>
      <c r="M7831" s="11" t="b">
        <f>AND(Table1[[#This Row],[hour of cancellation 0 to 23]]&gt;=0,Table1[[#This Row],[hour of cancellation 0 to 23]]&lt;=23)</f>
        <v>1</v>
      </c>
    </row>
    <row r="7832" spans="1:13" x14ac:dyDescent="0.3">
      <c r="A7832" s="1">
        <v>7831</v>
      </c>
      <c r="B7832" s="1">
        <v>7</v>
      </c>
      <c r="C7832" s="2">
        <v>41252.075943186719</v>
      </c>
      <c r="D7832" s="2">
        <v>41312.075694444444</v>
      </c>
      <c r="E7832" s="1">
        <v>24</v>
      </c>
      <c r="F7832" s="2">
        <v>41255.276497001905</v>
      </c>
      <c r="G7832" s="1">
        <v>0</v>
      </c>
      <c r="H7832" s="32">
        <f>IFERROR(HOUR(Table1[[#This Row],[Cancel Date/time]])+MINUTE(Table1[[#This Row],[Cancel Date/time]])/60,"not cancelled")</f>
        <v>6.6333333333333329</v>
      </c>
      <c r="I7832" s="47">
        <f>IFERROR(ROUND(Table1[[#This Row],[cancellation time decimal]],0),"not cancelled")</f>
        <v>7</v>
      </c>
      <c r="J7832" s="10">
        <f>IFERROR(MOD(Table1[[#This Row],[cancellation hour rounded]],24),"not cancelled")</f>
        <v>7</v>
      </c>
      <c r="K7832" s="32">
        <f>1/Table1[[#This Row],[Duration (Time between doses '[in hours'])]]</f>
        <v>4.1666666666666664E-2</v>
      </c>
      <c r="L7832" s="33">
        <f>Table1[[#This Row],[number doses per hour]]*INDEX(Table2[price per dose],Table1[[#This Row],[Drug ID]])</f>
        <v>1.2958049999999997</v>
      </c>
      <c r="M7832" s="11" t="b">
        <f>AND(Table1[[#This Row],[hour of cancellation 0 to 23]]&gt;=0,Table1[[#This Row],[hour of cancellation 0 to 23]]&lt;=23)</f>
        <v>1</v>
      </c>
    </row>
    <row r="7833" spans="1:13" x14ac:dyDescent="0.3">
      <c r="A7833" s="1">
        <v>7832</v>
      </c>
      <c r="B7833" s="1">
        <v>6</v>
      </c>
      <c r="C7833" s="2">
        <v>41252.181940817281</v>
      </c>
      <c r="D7833" s="2">
        <v>41312.181944444441</v>
      </c>
      <c r="E7833" s="1">
        <v>24</v>
      </c>
      <c r="F7833" s="2">
        <v>41253.883843142721</v>
      </c>
      <c r="G7833" s="1">
        <v>0</v>
      </c>
      <c r="H7833" s="32">
        <f>IFERROR(HOUR(Table1[[#This Row],[Cancel Date/time]])+MINUTE(Table1[[#This Row],[Cancel Date/time]])/60,"not cancelled")</f>
        <v>21.2</v>
      </c>
      <c r="I7833" s="47">
        <f>IFERROR(ROUND(Table1[[#This Row],[cancellation time decimal]],0),"not cancelled")</f>
        <v>21</v>
      </c>
      <c r="J7833" s="10">
        <f>IFERROR(MOD(Table1[[#This Row],[cancellation hour rounded]],24),"not cancelled")</f>
        <v>21</v>
      </c>
      <c r="K7833" s="32">
        <f>1/Table1[[#This Row],[Duration (Time between doses '[in hours'])]]</f>
        <v>4.1666666666666664E-2</v>
      </c>
      <c r="L7833" s="33">
        <f>Table1[[#This Row],[number doses per hour]]*INDEX(Table2[price per dose],Table1[[#This Row],[Drug ID]])</f>
        <v>0.35218749999999999</v>
      </c>
      <c r="M7833" s="11" t="b">
        <f>AND(Table1[[#This Row],[hour of cancellation 0 to 23]]&gt;=0,Table1[[#This Row],[hour of cancellation 0 to 23]]&lt;=23)</f>
        <v>1</v>
      </c>
    </row>
    <row r="7834" spans="1:13" hidden="1" x14ac:dyDescent="0.3">
      <c r="A7834" s="1">
        <v>7833</v>
      </c>
      <c r="B7834" s="1">
        <v>11</v>
      </c>
      <c r="C7834" s="2">
        <v>41252.167092457574</v>
      </c>
      <c r="D7834" s="2">
        <v>41255.625</v>
      </c>
      <c r="E7834" s="1">
        <v>1</v>
      </c>
      <c r="F7834" s="2" t="s">
        <v>5</v>
      </c>
      <c r="G7834" s="1">
        <v>0</v>
      </c>
      <c r="H7834" s="32" t="str">
        <f>IFERROR(HOUR(Table1[[#This Row],[Cancel Date/time]])+MINUTE(Table1[[#This Row],[Cancel Date/time]])/60,"not cancelled")</f>
        <v>not cancelled</v>
      </c>
      <c r="I7834" s="47" t="str">
        <f>IFERROR(ROUND(Table1[[#This Row],[cancellation time decimal]],0),"not cancelled")</f>
        <v>not cancelled</v>
      </c>
      <c r="J7834" s="10" t="str">
        <f>IFERROR(MOD(Table1[[#This Row],[cancellation hour rounded]],24),"not cancelled")</f>
        <v>not cancelled</v>
      </c>
      <c r="K7834" s="32">
        <f>1/Table1[[#This Row],[Duration (Time between doses '[in hours'])]]</f>
        <v>1</v>
      </c>
      <c r="L7834" s="33">
        <f>Table1[[#This Row],[number doses per hour]]*INDEX(Table2[price per dose],Table1[[#This Row],[Drug ID]])</f>
        <v>1</v>
      </c>
      <c r="M7834" s="11" t="b">
        <f>AND(Table1[[#This Row],[hour of cancellation 0 to 23]]&gt;=0,Table1[[#This Row],[hour of cancellation 0 to 23]]&lt;=23)</f>
        <v>0</v>
      </c>
    </row>
    <row r="7835" spans="1:13" x14ac:dyDescent="0.3">
      <c r="A7835" s="1">
        <v>7834</v>
      </c>
      <c r="B7835" s="1">
        <v>6</v>
      </c>
      <c r="C7835" s="2">
        <v>41252.406077926848</v>
      </c>
      <c r="D7835" s="2">
        <v>41312.405555555553</v>
      </c>
      <c r="E7835" s="1">
        <v>24</v>
      </c>
      <c r="F7835" s="2">
        <v>41254.485506698169</v>
      </c>
      <c r="G7835" s="1">
        <v>0</v>
      </c>
      <c r="H7835" s="32">
        <f>IFERROR(HOUR(Table1[[#This Row],[Cancel Date/time]])+MINUTE(Table1[[#This Row],[Cancel Date/time]])/60,"not cancelled")</f>
        <v>11.65</v>
      </c>
      <c r="I7835" s="47">
        <f>IFERROR(ROUND(Table1[[#This Row],[cancellation time decimal]],0),"not cancelled")</f>
        <v>12</v>
      </c>
      <c r="J7835" s="10">
        <f>IFERROR(MOD(Table1[[#This Row],[cancellation hour rounded]],24),"not cancelled")</f>
        <v>12</v>
      </c>
      <c r="K7835" s="32">
        <f>1/Table1[[#This Row],[Duration (Time between doses '[in hours'])]]</f>
        <v>4.1666666666666664E-2</v>
      </c>
      <c r="L7835" s="33">
        <f>Table1[[#This Row],[number doses per hour]]*INDEX(Table2[price per dose],Table1[[#This Row],[Drug ID]])</f>
        <v>0.35218749999999999</v>
      </c>
      <c r="M7835" s="11" t="b">
        <f>AND(Table1[[#This Row],[hour of cancellation 0 to 23]]&gt;=0,Table1[[#This Row],[hour of cancellation 0 to 23]]&lt;=23)</f>
        <v>1</v>
      </c>
    </row>
    <row r="7836" spans="1:13" x14ac:dyDescent="0.3">
      <c r="A7836" s="1">
        <v>7835</v>
      </c>
      <c r="B7836" s="1">
        <v>4</v>
      </c>
      <c r="C7836" s="2">
        <v>41252.444924722069</v>
      </c>
      <c r="D7836" s="2">
        <v>41312.444444444445</v>
      </c>
      <c r="E7836" s="1">
        <v>12</v>
      </c>
      <c r="F7836" s="2">
        <v>41255.646873761216</v>
      </c>
      <c r="G7836" s="1">
        <v>0</v>
      </c>
      <c r="H7836" s="32">
        <f>IFERROR(HOUR(Table1[[#This Row],[Cancel Date/time]])+MINUTE(Table1[[#This Row],[Cancel Date/time]])/60,"not cancelled")</f>
        <v>15.516666666666667</v>
      </c>
      <c r="I7836" s="47">
        <f>IFERROR(ROUND(Table1[[#This Row],[cancellation time decimal]],0),"not cancelled")</f>
        <v>16</v>
      </c>
      <c r="J7836" s="10">
        <f>IFERROR(MOD(Table1[[#This Row],[cancellation hour rounded]],24),"not cancelled")</f>
        <v>16</v>
      </c>
      <c r="K7836" s="32">
        <f>1/Table1[[#This Row],[Duration (Time between doses '[in hours'])]]</f>
        <v>8.3333333333333329E-2</v>
      </c>
      <c r="L7836" s="33">
        <f>Table1[[#This Row],[number doses per hour]]*INDEX(Table2[price per dose],Table1[[#This Row],[Drug ID]])</f>
        <v>1.448055119047619</v>
      </c>
      <c r="M7836" s="11" t="b">
        <f>AND(Table1[[#This Row],[hour of cancellation 0 to 23]]&gt;=0,Table1[[#This Row],[hour of cancellation 0 to 23]]&lt;=23)</f>
        <v>1</v>
      </c>
    </row>
    <row r="7837" spans="1:13" x14ac:dyDescent="0.3">
      <c r="A7837" s="1">
        <v>7836</v>
      </c>
      <c r="B7837" s="1">
        <v>11</v>
      </c>
      <c r="C7837" s="2">
        <v>41252.445020914442</v>
      </c>
      <c r="D7837" s="2">
        <v>41312.444444444445</v>
      </c>
      <c r="E7837" s="1">
        <v>1</v>
      </c>
      <c r="F7837" s="2">
        <v>41259.430443262674</v>
      </c>
      <c r="G7837" s="1">
        <v>4</v>
      </c>
      <c r="H7837" s="32">
        <f>IFERROR(HOUR(Table1[[#This Row],[Cancel Date/time]])+MINUTE(Table1[[#This Row],[Cancel Date/time]])/60,"not cancelled")</f>
        <v>10.316666666666666</v>
      </c>
      <c r="I7837" s="47">
        <f>IFERROR(ROUND(Table1[[#This Row],[cancellation time decimal]],0),"not cancelled")</f>
        <v>10</v>
      </c>
      <c r="J7837" s="10">
        <f>IFERROR(MOD(Table1[[#This Row],[cancellation hour rounded]],24),"not cancelled")</f>
        <v>10</v>
      </c>
      <c r="K7837" s="32">
        <f>1/Table1[[#This Row],[Duration (Time between doses '[in hours'])]]</f>
        <v>1</v>
      </c>
      <c r="L7837" s="33">
        <f>Table1[[#This Row],[number doses per hour]]*INDEX(Table2[price per dose],Table1[[#This Row],[Drug ID]])</f>
        <v>1</v>
      </c>
      <c r="M7837" s="11" t="b">
        <f>AND(Table1[[#This Row],[hour of cancellation 0 to 23]]&gt;=0,Table1[[#This Row],[hour of cancellation 0 to 23]]&lt;=23)</f>
        <v>1</v>
      </c>
    </row>
    <row r="7838" spans="1:13" x14ac:dyDescent="0.3">
      <c r="A7838" s="1">
        <v>7837</v>
      </c>
      <c r="B7838" s="1">
        <v>1</v>
      </c>
      <c r="C7838" s="2">
        <v>41252.427712408433</v>
      </c>
      <c r="D7838" s="2">
        <v>41312.427083333328</v>
      </c>
      <c r="E7838" s="1">
        <v>12</v>
      </c>
      <c r="F7838" s="2">
        <v>41253.705177307645</v>
      </c>
      <c r="G7838" s="1">
        <v>0</v>
      </c>
      <c r="H7838" s="32">
        <f>IFERROR(HOUR(Table1[[#This Row],[Cancel Date/time]])+MINUTE(Table1[[#This Row],[Cancel Date/time]])/60,"not cancelled")</f>
        <v>16.916666666666668</v>
      </c>
      <c r="I7838" s="47">
        <f>IFERROR(ROUND(Table1[[#This Row],[cancellation time decimal]],0),"not cancelled")</f>
        <v>17</v>
      </c>
      <c r="J7838" s="10">
        <f>IFERROR(MOD(Table1[[#This Row],[cancellation hour rounded]],24),"not cancelled")</f>
        <v>17</v>
      </c>
      <c r="K7838" s="32">
        <f>1/Table1[[#This Row],[Duration (Time between doses '[in hours'])]]</f>
        <v>8.3333333333333329E-2</v>
      </c>
      <c r="L7838" s="33">
        <f>Table1[[#This Row],[number doses per hour]]*INDEX(Table2[price per dose],Table1[[#This Row],[Drug ID]])</f>
        <v>0.56619444444444444</v>
      </c>
      <c r="M7838" s="11" t="b">
        <f>AND(Table1[[#This Row],[hour of cancellation 0 to 23]]&gt;=0,Table1[[#This Row],[hour of cancellation 0 to 23]]&lt;=23)</f>
        <v>1</v>
      </c>
    </row>
    <row r="7839" spans="1:13" x14ac:dyDescent="0.3">
      <c r="A7839" s="1">
        <v>7838</v>
      </c>
      <c r="B7839" s="1">
        <v>7</v>
      </c>
      <c r="C7839" s="2">
        <v>41252.460062556594</v>
      </c>
      <c r="D7839" s="2">
        <v>41312.459722222222</v>
      </c>
      <c r="E7839" s="1">
        <v>24</v>
      </c>
      <c r="F7839" s="2">
        <v>41262.33695262191</v>
      </c>
      <c r="G7839" s="1">
        <v>0</v>
      </c>
      <c r="H7839" s="32">
        <f>IFERROR(HOUR(Table1[[#This Row],[Cancel Date/time]])+MINUTE(Table1[[#This Row],[Cancel Date/time]])/60,"not cancelled")</f>
        <v>8.0833333333333339</v>
      </c>
      <c r="I7839" s="47">
        <f>IFERROR(ROUND(Table1[[#This Row],[cancellation time decimal]],0),"not cancelled")</f>
        <v>8</v>
      </c>
      <c r="J7839" s="10">
        <f>IFERROR(MOD(Table1[[#This Row],[cancellation hour rounded]],24),"not cancelled")</f>
        <v>8</v>
      </c>
      <c r="K7839" s="32">
        <f>1/Table1[[#This Row],[Duration (Time between doses '[in hours'])]]</f>
        <v>4.1666666666666664E-2</v>
      </c>
      <c r="L7839" s="33">
        <f>Table1[[#This Row],[number doses per hour]]*INDEX(Table2[price per dose],Table1[[#This Row],[Drug ID]])</f>
        <v>1.2958049999999997</v>
      </c>
      <c r="M7839" s="11" t="b">
        <f>AND(Table1[[#This Row],[hour of cancellation 0 to 23]]&gt;=0,Table1[[#This Row],[hour of cancellation 0 to 23]]&lt;=23)</f>
        <v>1</v>
      </c>
    </row>
    <row r="7840" spans="1:13" x14ac:dyDescent="0.3">
      <c r="A7840" s="1">
        <v>7839</v>
      </c>
      <c r="B7840" s="1">
        <v>7</v>
      </c>
      <c r="C7840" s="2">
        <v>41252.466146248335</v>
      </c>
      <c r="D7840" s="2">
        <v>41312.465972222228</v>
      </c>
      <c r="E7840" s="1">
        <v>24</v>
      </c>
      <c r="F7840" s="2">
        <v>41262.501568658372</v>
      </c>
      <c r="G7840" s="1">
        <v>0</v>
      </c>
      <c r="H7840" s="32">
        <f>IFERROR(HOUR(Table1[[#This Row],[Cancel Date/time]])+MINUTE(Table1[[#This Row],[Cancel Date/time]])/60,"not cancelled")</f>
        <v>12.033333333333333</v>
      </c>
      <c r="I7840" s="47">
        <f>IFERROR(ROUND(Table1[[#This Row],[cancellation time decimal]],0),"not cancelled")</f>
        <v>12</v>
      </c>
      <c r="J7840" s="10">
        <f>IFERROR(MOD(Table1[[#This Row],[cancellation hour rounded]],24),"not cancelled")</f>
        <v>12</v>
      </c>
      <c r="K7840" s="32">
        <f>1/Table1[[#This Row],[Duration (Time between doses '[in hours'])]]</f>
        <v>4.1666666666666664E-2</v>
      </c>
      <c r="L7840" s="33">
        <f>Table1[[#This Row],[number doses per hour]]*INDEX(Table2[price per dose],Table1[[#This Row],[Drug ID]])</f>
        <v>1.2958049999999997</v>
      </c>
      <c r="M7840" s="11" t="b">
        <f>AND(Table1[[#This Row],[hour of cancellation 0 to 23]]&gt;=0,Table1[[#This Row],[hour of cancellation 0 to 23]]&lt;=23)</f>
        <v>1</v>
      </c>
    </row>
    <row r="7841" spans="1:13" x14ac:dyDescent="0.3">
      <c r="A7841" s="1">
        <v>7840</v>
      </c>
      <c r="B7841" s="1">
        <v>5</v>
      </c>
      <c r="C7841" s="2">
        <v>41252.533186257009</v>
      </c>
      <c r="D7841" s="2">
        <v>41312.532638888886</v>
      </c>
      <c r="E7841" s="1">
        <v>24</v>
      </c>
      <c r="F7841" s="2">
        <v>41256.158666393821</v>
      </c>
      <c r="G7841" s="1">
        <v>0</v>
      </c>
      <c r="H7841" s="32">
        <f>IFERROR(HOUR(Table1[[#This Row],[Cancel Date/time]])+MINUTE(Table1[[#This Row],[Cancel Date/time]])/60,"not cancelled")</f>
        <v>3.8</v>
      </c>
      <c r="I7841" s="47">
        <f>IFERROR(ROUND(Table1[[#This Row],[cancellation time decimal]],0),"not cancelled")</f>
        <v>4</v>
      </c>
      <c r="J7841" s="10">
        <f>IFERROR(MOD(Table1[[#This Row],[cancellation hour rounded]],24),"not cancelled")</f>
        <v>4</v>
      </c>
      <c r="K7841" s="32">
        <f>1/Table1[[#This Row],[Duration (Time between doses '[in hours'])]]</f>
        <v>4.1666666666666664E-2</v>
      </c>
      <c r="L7841" s="33">
        <f>Table1[[#This Row],[number doses per hour]]*INDEX(Table2[price per dose],Table1[[#This Row],[Drug ID]])</f>
        <v>0.2815833333333333</v>
      </c>
      <c r="M7841" s="11" t="b">
        <f>AND(Table1[[#This Row],[hour of cancellation 0 to 23]]&gt;=0,Table1[[#This Row],[hour of cancellation 0 to 23]]&lt;=23)</f>
        <v>1</v>
      </c>
    </row>
    <row r="7842" spans="1:13" x14ac:dyDescent="0.3">
      <c r="A7842" s="1">
        <v>7841</v>
      </c>
      <c r="B7842" s="1">
        <v>1</v>
      </c>
      <c r="C7842" s="2">
        <v>41252.608645397107</v>
      </c>
      <c r="D7842" s="2">
        <v>41312.608333333337</v>
      </c>
      <c r="E7842" s="1">
        <v>8</v>
      </c>
      <c r="F7842" s="2">
        <v>41253.325083617026</v>
      </c>
      <c r="G7842" s="1">
        <v>0</v>
      </c>
      <c r="H7842" s="32">
        <f>IFERROR(HOUR(Table1[[#This Row],[Cancel Date/time]])+MINUTE(Table1[[#This Row],[Cancel Date/time]])/60,"not cancelled")</f>
        <v>7.8</v>
      </c>
      <c r="I7842" s="47">
        <f>IFERROR(ROUND(Table1[[#This Row],[cancellation time decimal]],0),"not cancelled")</f>
        <v>8</v>
      </c>
      <c r="J7842" s="10">
        <f>IFERROR(MOD(Table1[[#This Row],[cancellation hour rounded]],24),"not cancelled")</f>
        <v>8</v>
      </c>
      <c r="K7842" s="32">
        <f>1/Table1[[#This Row],[Duration (Time between doses '[in hours'])]]</f>
        <v>0.125</v>
      </c>
      <c r="L7842" s="33">
        <f>Table1[[#This Row],[number doses per hour]]*INDEX(Table2[price per dose],Table1[[#This Row],[Drug ID]])</f>
        <v>0.84929166666666667</v>
      </c>
      <c r="M7842" s="11" t="b">
        <f>AND(Table1[[#This Row],[hour of cancellation 0 to 23]]&gt;=0,Table1[[#This Row],[hour of cancellation 0 to 23]]&lt;=23)</f>
        <v>1</v>
      </c>
    </row>
    <row r="7843" spans="1:13" x14ac:dyDescent="0.3">
      <c r="A7843" s="1">
        <v>7842</v>
      </c>
      <c r="B7843" s="1">
        <v>2</v>
      </c>
      <c r="C7843" s="2">
        <v>41252.598274853306</v>
      </c>
      <c r="D7843" s="2">
        <v>41255.722916666666</v>
      </c>
      <c r="E7843" s="1">
        <v>10</v>
      </c>
      <c r="F7843" s="2">
        <v>41254.681815608339</v>
      </c>
      <c r="G7843" s="1">
        <v>0</v>
      </c>
      <c r="H7843" s="32">
        <f>IFERROR(HOUR(Table1[[#This Row],[Cancel Date/time]])+MINUTE(Table1[[#This Row],[Cancel Date/time]])/60,"not cancelled")</f>
        <v>16.350000000000001</v>
      </c>
      <c r="I7843" s="47">
        <f>IFERROR(ROUND(Table1[[#This Row],[cancellation time decimal]],0),"not cancelled")</f>
        <v>16</v>
      </c>
      <c r="J7843" s="10">
        <f>IFERROR(MOD(Table1[[#This Row],[cancellation hour rounded]],24),"not cancelled")</f>
        <v>16</v>
      </c>
      <c r="K7843" s="32">
        <f>1/Table1[[#This Row],[Duration (Time between doses '[in hours'])]]</f>
        <v>0.1</v>
      </c>
      <c r="L7843" s="33">
        <f>Table1[[#This Row],[number doses per hour]]*INDEX(Table2[price per dose],Table1[[#This Row],[Drug ID]])</f>
        <v>0.84959999999999969</v>
      </c>
      <c r="M7843" s="11" t="b">
        <f>AND(Table1[[#This Row],[hour of cancellation 0 to 23]]&gt;=0,Table1[[#This Row],[hour of cancellation 0 to 23]]&lt;=23)</f>
        <v>1</v>
      </c>
    </row>
    <row r="7844" spans="1:13" x14ac:dyDescent="0.3">
      <c r="A7844" s="1">
        <v>7843</v>
      </c>
      <c r="B7844" s="1">
        <v>3</v>
      </c>
      <c r="C7844" s="2">
        <v>41252.615452484024</v>
      </c>
      <c r="D7844" s="2">
        <v>41312.615277777782</v>
      </c>
      <c r="E7844" s="1">
        <v>24</v>
      </c>
      <c r="F7844" s="2">
        <v>41255.443410532258</v>
      </c>
      <c r="G7844" s="1">
        <v>0</v>
      </c>
      <c r="H7844" s="32">
        <f>IFERROR(HOUR(Table1[[#This Row],[Cancel Date/time]])+MINUTE(Table1[[#This Row],[Cancel Date/time]])/60,"not cancelled")</f>
        <v>10.633333333333333</v>
      </c>
      <c r="I7844" s="47">
        <f>IFERROR(ROUND(Table1[[#This Row],[cancellation time decimal]],0),"not cancelled")</f>
        <v>11</v>
      </c>
      <c r="J7844" s="10">
        <f>IFERROR(MOD(Table1[[#This Row],[cancellation hour rounded]],24),"not cancelled")</f>
        <v>11</v>
      </c>
      <c r="K7844" s="32">
        <f>1/Table1[[#This Row],[Duration (Time between doses '[in hours'])]]</f>
        <v>4.1666666666666664E-2</v>
      </c>
      <c r="L7844" s="33">
        <f>Table1[[#This Row],[number doses per hour]]*INDEX(Table2[price per dose],Table1[[#This Row],[Drug ID]])</f>
        <v>0.18133000000000002</v>
      </c>
      <c r="M7844" s="11" t="b">
        <f>AND(Table1[[#This Row],[hour of cancellation 0 to 23]]&gt;=0,Table1[[#This Row],[hour of cancellation 0 to 23]]&lt;=23)</f>
        <v>1</v>
      </c>
    </row>
    <row r="7845" spans="1:13" x14ac:dyDescent="0.3">
      <c r="A7845" s="1">
        <v>7844</v>
      </c>
      <c r="B7845" s="1">
        <v>4</v>
      </c>
      <c r="C7845" s="2">
        <v>41252.674449420607</v>
      </c>
      <c r="D7845" s="2">
        <v>41312.674305555556</v>
      </c>
      <c r="E7845" s="1">
        <v>12</v>
      </c>
      <c r="F7845" s="2">
        <v>41254.517926118744</v>
      </c>
      <c r="G7845" s="1">
        <v>0</v>
      </c>
      <c r="H7845" s="32">
        <f>IFERROR(HOUR(Table1[[#This Row],[Cancel Date/time]])+MINUTE(Table1[[#This Row],[Cancel Date/time]])/60,"not cancelled")</f>
        <v>12.416666666666666</v>
      </c>
      <c r="I7845" s="47">
        <f>IFERROR(ROUND(Table1[[#This Row],[cancellation time decimal]],0),"not cancelled")</f>
        <v>12</v>
      </c>
      <c r="J7845" s="10">
        <f>IFERROR(MOD(Table1[[#This Row],[cancellation hour rounded]],24),"not cancelled")</f>
        <v>12</v>
      </c>
      <c r="K7845" s="32">
        <f>1/Table1[[#This Row],[Duration (Time between doses '[in hours'])]]</f>
        <v>8.3333333333333329E-2</v>
      </c>
      <c r="L7845" s="33">
        <f>Table1[[#This Row],[number doses per hour]]*INDEX(Table2[price per dose],Table1[[#This Row],[Drug ID]])</f>
        <v>1.448055119047619</v>
      </c>
      <c r="M7845" s="11" t="b">
        <f>AND(Table1[[#This Row],[hour of cancellation 0 to 23]]&gt;=0,Table1[[#This Row],[hour of cancellation 0 to 23]]&lt;=23)</f>
        <v>1</v>
      </c>
    </row>
    <row r="7846" spans="1:13" hidden="1" x14ac:dyDescent="0.3">
      <c r="A7846" s="1">
        <v>7845</v>
      </c>
      <c r="B7846" s="1">
        <v>1</v>
      </c>
      <c r="C7846" s="2">
        <v>41252.765087121319</v>
      </c>
      <c r="D7846" s="2">
        <v>41255.764562735101</v>
      </c>
      <c r="E7846" s="1">
        <v>8</v>
      </c>
      <c r="F7846" s="2" t="s">
        <v>5</v>
      </c>
      <c r="G7846" s="1">
        <v>0</v>
      </c>
      <c r="H7846" s="32" t="str">
        <f>IFERROR(HOUR(Table1[[#This Row],[Cancel Date/time]])+MINUTE(Table1[[#This Row],[Cancel Date/time]])/60,"not cancelled")</f>
        <v>not cancelled</v>
      </c>
      <c r="I7846" s="47" t="str">
        <f>IFERROR(ROUND(Table1[[#This Row],[cancellation time decimal]],0),"not cancelled")</f>
        <v>not cancelled</v>
      </c>
      <c r="J7846" s="10" t="str">
        <f>IFERROR(MOD(Table1[[#This Row],[cancellation hour rounded]],24),"not cancelled")</f>
        <v>not cancelled</v>
      </c>
      <c r="K7846" s="32">
        <f>1/Table1[[#This Row],[Duration (Time between doses '[in hours'])]]</f>
        <v>0.125</v>
      </c>
      <c r="L7846" s="33">
        <f>Table1[[#This Row],[number doses per hour]]*INDEX(Table2[price per dose],Table1[[#This Row],[Drug ID]])</f>
        <v>0.84929166666666667</v>
      </c>
      <c r="M7846" s="11" t="b">
        <f>AND(Table1[[#This Row],[hour of cancellation 0 to 23]]&gt;=0,Table1[[#This Row],[hour of cancellation 0 to 23]]&lt;=23)</f>
        <v>0</v>
      </c>
    </row>
    <row r="7847" spans="1:13" x14ac:dyDescent="0.3">
      <c r="A7847" s="1">
        <v>7846</v>
      </c>
      <c r="B7847" s="1">
        <v>4</v>
      </c>
      <c r="C7847" s="2">
        <v>41252.750739141127</v>
      </c>
      <c r="D7847" s="2">
        <v>41312.750694444447</v>
      </c>
      <c r="E7847" s="1">
        <v>12</v>
      </c>
      <c r="F7847" s="2">
        <v>41254.532191133665</v>
      </c>
      <c r="G7847" s="1">
        <v>0</v>
      </c>
      <c r="H7847" s="32">
        <f>IFERROR(HOUR(Table1[[#This Row],[Cancel Date/time]])+MINUTE(Table1[[#This Row],[Cancel Date/time]])/60,"not cancelled")</f>
        <v>12.766666666666667</v>
      </c>
      <c r="I7847" s="47">
        <f>IFERROR(ROUND(Table1[[#This Row],[cancellation time decimal]],0),"not cancelled")</f>
        <v>13</v>
      </c>
      <c r="J7847" s="10">
        <f>IFERROR(MOD(Table1[[#This Row],[cancellation hour rounded]],24),"not cancelled")</f>
        <v>13</v>
      </c>
      <c r="K7847" s="32">
        <f>1/Table1[[#This Row],[Duration (Time between doses '[in hours'])]]</f>
        <v>8.3333333333333329E-2</v>
      </c>
      <c r="L7847" s="33">
        <f>Table1[[#This Row],[number doses per hour]]*INDEX(Table2[price per dose],Table1[[#This Row],[Drug ID]])</f>
        <v>1.448055119047619</v>
      </c>
      <c r="M7847" s="11" t="b">
        <f>AND(Table1[[#This Row],[hour of cancellation 0 to 23]]&gt;=0,Table1[[#This Row],[hour of cancellation 0 to 23]]&lt;=23)</f>
        <v>1</v>
      </c>
    </row>
    <row r="7848" spans="1:13" x14ac:dyDescent="0.3">
      <c r="A7848" s="1">
        <v>7847</v>
      </c>
      <c r="B7848" s="1">
        <v>5</v>
      </c>
      <c r="C7848" s="2">
        <v>41252.84399049839</v>
      </c>
      <c r="D7848" s="2">
        <v>41312.84375</v>
      </c>
      <c r="E7848" s="1">
        <v>24</v>
      </c>
      <c r="F7848" s="2">
        <v>41255.437295269694</v>
      </c>
      <c r="G7848" s="1">
        <v>0</v>
      </c>
      <c r="H7848" s="32">
        <f>IFERROR(HOUR(Table1[[#This Row],[Cancel Date/time]])+MINUTE(Table1[[#This Row],[Cancel Date/time]])/60,"not cancelled")</f>
        <v>10.483333333333333</v>
      </c>
      <c r="I7848" s="47">
        <f>IFERROR(ROUND(Table1[[#This Row],[cancellation time decimal]],0),"not cancelled")</f>
        <v>10</v>
      </c>
      <c r="J7848" s="10">
        <f>IFERROR(MOD(Table1[[#This Row],[cancellation hour rounded]],24),"not cancelled")</f>
        <v>10</v>
      </c>
      <c r="K7848" s="32">
        <f>1/Table1[[#This Row],[Duration (Time between doses '[in hours'])]]</f>
        <v>4.1666666666666664E-2</v>
      </c>
      <c r="L7848" s="33">
        <f>Table1[[#This Row],[number doses per hour]]*INDEX(Table2[price per dose],Table1[[#This Row],[Drug ID]])</f>
        <v>0.2815833333333333</v>
      </c>
      <c r="M7848" s="11" t="b">
        <f>AND(Table1[[#This Row],[hour of cancellation 0 to 23]]&gt;=0,Table1[[#This Row],[hour of cancellation 0 to 23]]&lt;=23)</f>
        <v>1</v>
      </c>
    </row>
    <row r="7849" spans="1:13" x14ac:dyDescent="0.3">
      <c r="A7849" s="1">
        <v>7848</v>
      </c>
      <c r="B7849" s="1">
        <v>4</v>
      </c>
      <c r="C7849" s="2">
        <v>41252.908987777417</v>
      </c>
      <c r="D7849" s="2">
        <v>41312.908333333333</v>
      </c>
      <c r="E7849" s="1">
        <v>12</v>
      </c>
      <c r="F7849" s="2">
        <v>41254.861658240043</v>
      </c>
      <c r="G7849" s="1">
        <v>0</v>
      </c>
      <c r="H7849" s="32">
        <f>IFERROR(HOUR(Table1[[#This Row],[Cancel Date/time]])+MINUTE(Table1[[#This Row],[Cancel Date/time]])/60,"not cancelled")</f>
        <v>20.666666666666668</v>
      </c>
      <c r="I7849" s="47">
        <f>IFERROR(ROUND(Table1[[#This Row],[cancellation time decimal]],0),"not cancelled")</f>
        <v>21</v>
      </c>
      <c r="J7849" s="10">
        <f>IFERROR(MOD(Table1[[#This Row],[cancellation hour rounded]],24),"not cancelled")</f>
        <v>21</v>
      </c>
      <c r="K7849" s="32">
        <f>1/Table1[[#This Row],[Duration (Time between doses '[in hours'])]]</f>
        <v>8.3333333333333329E-2</v>
      </c>
      <c r="L7849" s="33">
        <f>Table1[[#This Row],[number doses per hour]]*INDEX(Table2[price per dose],Table1[[#This Row],[Drug ID]])</f>
        <v>1.448055119047619</v>
      </c>
      <c r="M7849" s="11" t="b">
        <f>AND(Table1[[#This Row],[hour of cancellation 0 to 23]]&gt;=0,Table1[[#This Row],[hour of cancellation 0 to 23]]&lt;=23)</f>
        <v>1</v>
      </c>
    </row>
    <row r="7850" spans="1:13" x14ac:dyDescent="0.3">
      <c r="A7850" s="1">
        <v>7849</v>
      </c>
      <c r="B7850" s="1">
        <v>1</v>
      </c>
      <c r="C7850" s="2">
        <v>41252.941109016036</v>
      </c>
      <c r="D7850" s="2">
        <v>41312.940972222219</v>
      </c>
      <c r="E7850" s="1">
        <v>8</v>
      </c>
      <c r="F7850" s="2">
        <v>41253.385694414414</v>
      </c>
      <c r="G7850" s="1">
        <v>0</v>
      </c>
      <c r="H7850" s="32">
        <f>IFERROR(HOUR(Table1[[#This Row],[Cancel Date/time]])+MINUTE(Table1[[#This Row],[Cancel Date/time]])/60,"not cancelled")</f>
        <v>9.25</v>
      </c>
      <c r="I7850" s="47">
        <f>IFERROR(ROUND(Table1[[#This Row],[cancellation time decimal]],0),"not cancelled")</f>
        <v>9</v>
      </c>
      <c r="J7850" s="10">
        <f>IFERROR(MOD(Table1[[#This Row],[cancellation hour rounded]],24),"not cancelled")</f>
        <v>9</v>
      </c>
      <c r="K7850" s="32">
        <f>1/Table1[[#This Row],[Duration (Time between doses '[in hours'])]]</f>
        <v>0.125</v>
      </c>
      <c r="L7850" s="33">
        <f>Table1[[#This Row],[number doses per hour]]*INDEX(Table2[price per dose],Table1[[#This Row],[Drug ID]])</f>
        <v>0.84929166666666667</v>
      </c>
      <c r="M7850" s="11" t="b">
        <f>AND(Table1[[#This Row],[hour of cancellation 0 to 23]]&gt;=0,Table1[[#This Row],[hour of cancellation 0 to 23]]&lt;=23)</f>
        <v>1</v>
      </c>
    </row>
    <row r="7851" spans="1:13" x14ac:dyDescent="0.3">
      <c r="A7851" s="1">
        <v>7850</v>
      </c>
      <c r="B7851" s="1">
        <v>6</v>
      </c>
      <c r="C7851" s="2">
        <v>41253.026744774012</v>
      </c>
      <c r="D7851" s="2">
        <v>41313.026388888888</v>
      </c>
      <c r="E7851" s="1">
        <v>24</v>
      </c>
      <c r="F7851" s="2">
        <v>41260.02900121011</v>
      </c>
      <c r="G7851" s="1">
        <v>0</v>
      </c>
      <c r="H7851" s="32">
        <f>IFERROR(HOUR(Table1[[#This Row],[Cancel Date/time]])+MINUTE(Table1[[#This Row],[Cancel Date/time]])/60,"not cancelled")</f>
        <v>0.68333333333333335</v>
      </c>
      <c r="I7851" s="47">
        <f>IFERROR(ROUND(Table1[[#This Row],[cancellation time decimal]],0),"not cancelled")</f>
        <v>1</v>
      </c>
      <c r="J7851" s="10">
        <f>IFERROR(MOD(Table1[[#This Row],[cancellation hour rounded]],24),"not cancelled")</f>
        <v>1</v>
      </c>
      <c r="K7851" s="32">
        <f>1/Table1[[#This Row],[Duration (Time between doses '[in hours'])]]</f>
        <v>4.1666666666666664E-2</v>
      </c>
      <c r="L7851" s="33">
        <f>Table1[[#This Row],[number doses per hour]]*INDEX(Table2[price per dose],Table1[[#This Row],[Drug ID]])</f>
        <v>0.35218749999999999</v>
      </c>
      <c r="M7851" s="11" t="b">
        <f>AND(Table1[[#This Row],[hour of cancellation 0 to 23]]&gt;=0,Table1[[#This Row],[hour of cancellation 0 to 23]]&lt;=23)</f>
        <v>1</v>
      </c>
    </row>
    <row r="7852" spans="1:13" x14ac:dyDescent="0.3">
      <c r="A7852" s="1">
        <v>7851</v>
      </c>
      <c r="B7852" s="1">
        <v>3</v>
      </c>
      <c r="C7852" s="2">
        <v>41253.094694601568</v>
      </c>
      <c r="D7852" s="2">
        <v>41313.094444444447</v>
      </c>
      <c r="E7852" s="1">
        <v>24</v>
      </c>
      <c r="F7852" s="2">
        <v>41254.771960210754</v>
      </c>
      <c r="G7852" s="1">
        <v>0</v>
      </c>
      <c r="H7852" s="32">
        <f>IFERROR(HOUR(Table1[[#This Row],[Cancel Date/time]])+MINUTE(Table1[[#This Row],[Cancel Date/time]])/60,"not cancelled")</f>
        <v>18.516666666666666</v>
      </c>
      <c r="I7852" s="47">
        <f>IFERROR(ROUND(Table1[[#This Row],[cancellation time decimal]],0),"not cancelled")</f>
        <v>19</v>
      </c>
      <c r="J7852" s="10">
        <f>IFERROR(MOD(Table1[[#This Row],[cancellation hour rounded]],24),"not cancelled")</f>
        <v>19</v>
      </c>
      <c r="K7852" s="32">
        <f>1/Table1[[#This Row],[Duration (Time between doses '[in hours'])]]</f>
        <v>4.1666666666666664E-2</v>
      </c>
      <c r="L7852" s="33">
        <f>Table1[[#This Row],[number doses per hour]]*INDEX(Table2[price per dose],Table1[[#This Row],[Drug ID]])</f>
        <v>0.18133000000000002</v>
      </c>
      <c r="M7852" s="11" t="b">
        <f>AND(Table1[[#This Row],[hour of cancellation 0 to 23]]&gt;=0,Table1[[#This Row],[hour of cancellation 0 to 23]]&lt;=23)</f>
        <v>1</v>
      </c>
    </row>
    <row r="7853" spans="1:13" x14ac:dyDescent="0.3">
      <c r="A7853" s="1">
        <v>7852</v>
      </c>
      <c r="B7853" s="1">
        <v>6</v>
      </c>
      <c r="C7853" s="2">
        <v>41253.140896510209</v>
      </c>
      <c r="D7853" s="2">
        <v>41313.140277777777</v>
      </c>
      <c r="E7853" s="1">
        <v>24</v>
      </c>
      <c r="F7853" s="2">
        <v>41258.390074008705</v>
      </c>
      <c r="G7853" s="1">
        <v>0</v>
      </c>
      <c r="H7853" s="32">
        <f>IFERROR(HOUR(Table1[[#This Row],[Cancel Date/time]])+MINUTE(Table1[[#This Row],[Cancel Date/time]])/60,"not cancelled")</f>
        <v>9.35</v>
      </c>
      <c r="I7853" s="47">
        <f>IFERROR(ROUND(Table1[[#This Row],[cancellation time decimal]],0),"not cancelled")</f>
        <v>9</v>
      </c>
      <c r="J7853" s="10">
        <f>IFERROR(MOD(Table1[[#This Row],[cancellation hour rounded]],24),"not cancelled")</f>
        <v>9</v>
      </c>
      <c r="K7853" s="32">
        <f>1/Table1[[#This Row],[Duration (Time between doses '[in hours'])]]</f>
        <v>4.1666666666666664E-2</v>
      </c>
      <c r="L7853" s="33">
        <f>Table1[[#This Row],[number doses per hour]]*INDEX(Table2[price per dose],Table1[[#This Row],[Drug ID]])</f>
        <v>0.35218749999999999</v>
      </c>
      <c r="M7853" s="11" t="b">
        <f>AND(Table1[[#This Row],[hour of cancellation 0 to 23]]&gt;=0,Table1[[#This Row],[hour of cancellation 0 to 23]]&lt;=23)</f>
        <v>1</v>
      </c>
    </row>
    <row r="7854" spans="1:13" x14ac:dyDescent="0.3">
      <c r="A7854" s="1">
        <v>7853</v>
      </c>
      <c r="B7854" s="1">
        <v>5</v>
      </c>
      <c r="C7854" s="2">
        <v>41253.23398927079</v>
      </c>
      <c r="D7854" s="2">
        <v>41313.233333333337</v>
      </c>
      <c r="E7854" s="1">
        <v>24</v>
      </c>
      <c r="F7854" s="2">
        <v>41257.635035707681</v>
      </c>
      <c r="G7854" s="1">
        <v>0</v>
      </c>
      <c r="H7854" s="32">
        <f>IFERROR(HOUR(Table1[[#This Row],[Cancel Date/time]])+MINUTE(Table1[[#This Row],[Cancel Date/time]])/60,"not cancelled")</f>
        <v>15.233333333333333</v>
      </c>
      <c r="I7854" s="47">
        <f>IFERROR(ROUND(Table1[[#This Row],[cancellation time decimal]],0),"not cancelled")</f>
        <v>15</v>
      </c>
      <c r="J7854" s="10">
        <f>IFERROR(MOD(Table1[[#This Row],[cancellation hour rounded]],24),"not cancelled")</f>
        <v>15</v>
      </c>
      <c r="K7854" s="32">
        <f>1/Table1[[#This Row],[Duration (Time between doses '[in hours'])]]</f>
        <v>4.1666666666666664E-2</v>
      </c>
      <c r="L7854" s="33">
        <f>Table1[[#This Row],[number doses per hour]]*INDEX(Table2[price per dose],Table1[[#This Row],[Drug ID]])</f>
        <v>0.2815833333333333</v>
      </c>
      <c r="M7854" s="11" t="b">
        <f>AND(Table1[[#This Row],[hour of cancellation 0 to 23]]&gt;=0,Table1[[#This Row],[hour of cancellation 0 to 23]]&lt;=23)</f>
        <v>1</v>
      </c>
    </row>
    <row r="7855" spans="1:13" x14ac:dyDescent="0.3">
      <c r="A7855" s="1">
        <v>7854</v>
      </c>
      <c r="B7855" s="1">
        <v>2</v>
      </c>
      <c r="C7855" s="2">
        <v>41253.356186748875</v>
      </c>
      <c r="D7855" s="2">
        <v>41313.355555555558</v>
      </c>
      <c r="E7855" s="1">
        <v>10</v>
      </c>
      <c r="F7855" s="2">
        <v>41254.746470399092</v>
      </c>
      <c r="G7855" s="1">
        <v>0</v>
      </c>
      <c r="H7855" s="32">
        <f>IFERROR(HOUR(Table1[[#This Row],[Cancel Date/time]])+MINUTE(Table1[[#This Row],[Cancel Date/time]])/60,"not cancelled")</f>
        <v>17.899999999999999</v>
      </c>
      <c r="I7855" s="47">
        <f>IFERROR(ROUND(Table1[[#This Row],[cancellation time decimal]],0),"not cancelled")</f>
        <v>18</v>
      </c>
      <c r="J7855" s="10">
        <f>IFERROR(MOD(Table1[[#This Row],[cancellation hour rounded]],24),"not cancelled")</f>
        <v>18</v>
      </c>
      <c r="K7855" s="32">
        <f>1/Table1[[#This Row],[Duration (Time between doses '[in hours'])]]</f>
        <v>0.1</v>
      </c>
      <c r="L7855" s="33">
        <f>Table1[[#This Row],[number doses per hour]]*INDEX(Table2[price per dose],Table1[[#This Row],[Drug ID]])</f>
        <v>0.84959999999999969</v>
      </c>
      <c r="M7855" s="11" t="b">
        <f>AND(Table1[[#This Row],[hour of cancellation 0 to 23]]&gt;=0,Table1[[#This Row],[hour of cancellation 0 to 23]]&lt;=23)</f>
        <v>1</v>
      </c>
    </row>
    <row r="7856" spans="1:13" x14ac:dyDescent="0.3">
      <c r="A7856" s="1">
        <v>7855</v>
      </c>
      <c r="B7856" s="1">
        <v>8</v>
      </c>
      <c r="C7856" s="2">
        <v>41253.395516952092</v>
      </c>
      <c r="D7856" s="2">
        <v>41313.395138888889</v>
      </c>
      <c r="E7856" s="1">
        <v>3</v>
      </c>
      <c r="F7856" s="2">
        <v>41256.515557575338</v>
      </c>
      <c r="G7856" s="1">
        <v>0</v>
      </c>
      <c r="H7856" s="32">
        <f>IFERROR(HOUR(Table1[[#This Row],[Cancel Date/time]])+MINUTE(Table1[[#This Row],[Cancel Date/time]])/60,"not cancelled")</f>
        <v>12.366666666666667</v>
      </c>
      <c r="I7856" s="47">
        <f>IFERROR(ROUND(Table1[[#This Row],[cancellation time decimal]],0),"not cancelled")</f>
        <v>12</v>
      </c>
      <c r="J7856" s="10">
        <f>IFERROR(MOD(Table1[[#This Row],[cancellation hour rounded]],24),"not cancelled")</f>
        <v>12</v>
      </c>
      <c r="K7856" s="32">
        <f>1/Table1[[#This Row],[Duration (Time between doses '[in hours'])]]</f>
        <v>0.33333333333333331</v>
      </c>
      <c r="L7856" s="33">
        <f>Table1[[#This Row],[number doses per hour]]*INDEX(Table2[price per dose],Table1[[#This Row],[Drug ID]])</f>
        <v>0.29998222222222221</v>
      </c>
      <c r="M7856" s="11" t="b">
        <f>AND(Table1[[#This Row],[hour of cancellation 0 to 23]]&gt;=0,Table1[[#This Row],[hour of cancellation 0 to 23]]&lt;=23)</f>
        <v>1</v>
      </c>
    </row>
    <row r="7857" spans="1:13" x14ac:dyDescent="0.3">
      <c r="A7857" s="1">
        <v>7856</v>
      </c>
      <c r="B7857" s="1">
        <v>6</v>
      </c>
      <c r="C7857" s="2">
        <v>41253.380922454984</v>
      </c>
      <c r="D7857" s="2">
        <v>41313.380555555559</v>
      </c>
      <c r="E7857" s="1">
        <v>24</v>
      </c>
      <c r="F7857" s="2">
        <v>41255.902202335506</v>
      </c>
      <c r="G7857" s="1">
        <v>0</v>
      </c>
      <c r="H7857" s="32">
        <f>IFERROR(HOUR(Table1[[#This Row],[Cancel Date/time]])+MINUTE(Table1[[#This Row],[Cancel Date/time]])/60,"not cancelled")</f>
        <v>21.65</v>
      </c>
      <c r="I7857" s="47">
        <f>IFERROR(ROUND(Table1[[#This Row],[cancellation time decimal]],0),"not cancelled")</f>
        <v>22</v>
      </c>
      <c r="J7857" s="10">
        <f>IFERROR(MOD(Table1[[#This Row],[cancellation hour rounded]],24),"not cancelled")</f>
        <v>22</v>
      </c>
      <c r="K7857" s="32">
        <f>1/Table1[[#This Row],[Duration (Time between doses '[in hours'])]]</f>
        <v>4.1666666666666664E-2</v>
      </c>
      <c r="L7857" s="33">
        <f>Table1[[#This Row],[number doses per hour]]*INDEX(Table2[price per dose],Table1[[#This Row],[Drug ID]])</f>
        <v>0.35218749999999999</v>
      </c>
      <c r="M7857" s="11" t="b">
        <f>AND(Table1[[#This Row],[hour of cancellation 0 to 23]]&gt;=0,Table1[[#This Row],[hour of cancellation 0 to 23]]&lt;=23)</f>
        <v>1</v>
      </c>
    </row>
    <row r="7858" spans="1:13" x14ac:dyDescent="0.3">
      <c r="A7858" s="1">
        <v>7857</v>
      </c>
      <c r="B7858" s="1">
        <v>1</v>
      </c>
      <c r="C7858" s="2">
        <v>41253.450599729549</v>
      </c>
      <c r="D7858" s="2">
        <v>41313.449999999997</v>
      </c>
      <c r="E7858" s="1">
        <v>8</v>
      </c>
      <c r="F7858" s="2">
        <v>41254.3961621161</v>
      </c>
      <c r="G7858" s="1">
        <v>0</v>
      </c>
      <c r="H7858" s="32">
        <f>IFERROR(HOUR(Table1[[#This Row],[Cancel Date/time]])+MINUTE(Table1[[#This Row],[Cancel Date/time]])/60,"not cancelled")</f>
        <v>9.5</v>
      </c>
      <c r="I7858" s="47">
        <f>IFERROR(ROUND(Table1[[#This Row],[cancellation time decimal]],0),"not cancelled")</f>
        <v>10</v>
      </c>
      <c r="J7858" s="10">
        <f>IFERROR(MOD(Table1[[#This Row],[cancellation hour rounded]],24),"not cancelled")</f>
        <v>10</v>
      </c>
      <c r="K7858" s="32">
        <f>1/Table1[[#This Row],[Duration (Time between doses '[in hours'])]]</f>
        <v>0.125</v>
      </c>
      <c r="L7858" s="33">
        <f>Table1[[#This Row],[number doses per hour]]*INDEX(Table2[price per dose],Table1[[#This Row],[Drug ID]])</f>
        <v>0.84929166666666667</v>
      </c>
      <c r="M7858" s="11" t="b">
        <f>AND(Table1[[#This Row],[hour of cancellation 0 to 23]]&gt;=0,Table1[[#This Row],[hour of cancellation 0 to 23]]&lt;=23)</f>
        <v>1</v>
      </c>
    </row>
    <row r="7859" spans="1:13" x14ac:dyDescent="0.3">
      <c r="A7859" s="1">
        <v>7858</v>
      </c>
      <c r="B7859" s="1">
        <v>7</v>
      </c>
      <c r="C7859" s="2">
        <v>41253.454478723244</v>
      </c>
      <c r="D7859" s="2">
        <v>41313.454166666663</v>
      </c>
      <c r="E7859" s="1">
        <v>24</v>
      </c>
      <c r="F7859" s="2">
        <v>41263.416673758096</v>
      </c>
      <c r="G7859" s="1">
        <v>0</v>
      </c>
      <c r="H7859" s="32">
        <f>IFERROR(HOUR(Table1[[#This Row],[Cancel Date/time]])+MINUTE(Table1[[#This Row],[Cancel Date/time]])/60,"not cancelled")</f>
        <v>10</v>
      </c>
      <c r="I7859" s="47">
        <f>IFERROR(ROUND(Table1[[#This Row],[cancellation time decimal]],0),"not cancelled")</f>
        <v>10</v>
      </c>
      <c r="J7859" s="10">
        <f>IFERROR(MOD(Table1[[#This Row],[cancellation hour rounded]],24),"not cancelled")</f>
        <v>10</v>
      </c>
      <c r="K7859" s="32">
        <f>1/Table1[[#This Row],[Duration (Time between doses '[in hours'])]]</f>
        <v>4.1666666666666664E-2</v>
      </c>
      <c r="L7859" s="33">
        <f>Table1[[#This Row],[number doses per hour]]*INDEX(Table2[price per dose],Table1[[#This Row],[Drug ID]])</f>
        <v>1.2958049999999997</v>
      </c>
      <c r="M7859" s="11" t="b">
        <f>AND(Table1[[#This Row],[hour of cancellation 0 to 23]]&gt;=0,Table1[[#This Row],[hour of cancellation 0 to 23]]&lt;=23)</f>
        <v>1</v>
      </c>
    </row>
    <row r="7860" spans="1:13" hidden="1" x14ac:dyDescent="0.3">
      <c r="A7860" s="1">
        <v>7859</v>
      </c>
      <c r="B7860" s="1">
        <v>7</v>
      </c>
      <c r="C7860" s="2">
        <v>41253.438588229816</v>
      </c>
      <c r="D7860" s="2">
        <v>41258.063194444439</v>
      </c>
      <c r="E7860" s="1">
        <v>24</v>
      </c>
      <c r="F7860" s="2" t="s">
        <v>5</v>
      </c>
      <c r="G7860" s="1">
        <v>0</v>
      </c>
      <c r="H7860" s="32" t="str">
        <f>IFERROR(HOUR(Table1[[#This Row],[Cancel Date/time]])+MINUTE(Table1[[#This Row],[Cancel Date/time]])/60,"not cancelled")</f>
        <v>not cancelled</v>
      </c>
      <c r="I7860" s="47" t="str">
        <f>IFERROR(ROUND(Table1[[#This Row],[cancellation time decimal]],0),"not cancelled")</f>
        <v>not cancelled</v>
      </c>
      <c r="J7860" s="10" t="str">
        <f>IFERROR(MOD(Table1[[#This Row],[cancellation hour rounded]],24),"not cancelled")</f>
        <v>not cancelled</v>
      </c>
      <c r="K7860" s="32">
        <f>1/Table1[[#This Row],[Duration (Time between doses '[in hours'])]]</f>
        <v>4.1666666666666664E-2</v>
      </c>
      <c r="L7860" s="33">
        <f>Table1[[#This Row],[number doses per hour]]*INDEX(Table2[price per dose],Table1[[#This Row],[Drug ID]])</f>
        <v>1.2958049999999997</v>
      </c>
      <c r="M7860" s="11" t="b">
        <f>AND(Table1[[#This Row],[hour of cancellation 0 to 23]]&gt;=0,Table1[[#This Row],[hour of cancellation 0 to 23]]&lt;=23)</f>
        <v>0</v>
      </c>
    </row>
    <row r="7861" spans="1:13" x14ac:dyDescent="0.3">
      <c r="A7861" s="1">
        <v>7860</v>
      </c>
      <c r="B7861" s="1">
        <v>1</v>
      </c>
      <c r="C7861" s="2">
        <v>41253.50686156247</v>
      </c>
      <c r="D7861" s="2">
        <v>41313.506249999999</v>
      </c>
      <c r="E7861" s="1">
        <v>8</v>
      </c>
      <c r="F7861" s="2">
        <v>41254.686142934115</v>
      </c>
      <c r="G7861" s="1">
        <v>0</v>
      </c>
      <c r="H7861" s="32">
        <f>IFERROR(HOUR(Table1[[#This Row],[Cancel Date/time]])+MINUTE(Table1[[#This Row],[Cancel Date/time]])/60,"not cancelled")</f>
        <v>16.466666666666665</v>
      </c>
      <c r="I7861" s="47">
        <f>IFERROR(ROUND(Table1[[#This Row],[cancellation time decimal]],0),"not cancelled")</f>
        <v>16</v>
      </c>
      <c r="J7861" s="10">
        <f>IFERROR(MOD(Table1[[#This Row],[cancellation hour rounded]],24),"not cancelled")</f>
        <v>16</v>
      </c>
      <c r="K7861" s="32">
        <f>1/Table1[[#This Row],[Duration (Time between doses '[in hours'])]]</f>
        <v>0.125</v>
      </c>
      <c r="L7861" s="33">
        <f>Table1[[#This Row],[number doses per hour]]*INDEX(Table2[price per dose],Table1[[#This Row],[Drug ID]])</f>
        <v>0.84929166666666667</v>
      </c>
      <c r="M7861" s="11" t="b">
        <f>AND(Table1[[#This Row],[hour of cancellation 0 to 23]]&gt;=0,Table1[[#This Row],[hour of cancellation 0 to 23]]&lt;=23)</f>
        <v>1</v>
      </c>
    </row>
    <row r="7862" spans="1:13" x14ac:dyDescent="0.3">
      <c r="A7862" s="1">
        <v>7861</v>
      </c>
      <c r="B7862" s="1">
        <v>1</v>
      </c>
      <c r="C7862" s="2">
        <v>41253.575342158569</v>
      </c>
      <c r="D7862" s="2">
        <v>41313.574999999997</v>
      </c>
      <c r="E7862" s="1">
        <v>12</v>
      </c>
      <c r="F7862" s="2">
        <v>41254.633036925807</v>
      </c>
      <c r="G7862" s="1">
        <v>0</v>
      </c>
      <c r="H7862" s="32">
        <f>IFERROR(HOUR(Table1[[#This Row],[Cancel Date/time]])+MINUTE(Table1[[#This Row],[Cancel Date/time]])/60,"not cancelled")</f>
        <v>15.183333333333334</v>
      </c>
      <c r="I7862" s="47">
        <f>IFERROR(ROUND(Table1[[#This Row],[cancellation time decimal]],0),"not cancelled")</f>
        <v>15</v>
      </c>
      <c r="J7862" s="10">
        <f>IFERROR(MOD(Table1[[#This Row],[cancellation hour rounded]],24),"not cancelled")</f>
        <v>15</v>
      </c>
      <c r="K7862" s="32">
        <f>1/Table1[[#This Row],[Duration (Time between doses '[in hours'])]]</f>
        <v>8.3333333333333329E-2</v>
      </c>
      <c r="L7862" s="33">
        <f>Table1[[#This Row],[number doses per hour]]*INDEX(Table2[price per dose],Table1[[#This Row],[Drug ID]])</f>
        <v>0.56619444444444444</v>
      </c>
      <c r="M7862" s="11" t="b">
        <f>AND(Table1[[#This Row],[hour of cancellation 0 to 23]]&gt;=0,Table1[[#This Row],[hour of cancellation 0 to 23]]&lt;=23)</f>
        <v>1</v>
      </c>
    </row>
    <row r="7863" spans="1:13" x14ac:dyDescent="0.3">
      <c r="A7863" s="1">
        <v>7862</v>
      </c>
      <c r="B7863" s="1">
        <v>1</v>
      </c>
      <c r="C7863" s="2">
        <v>41253.631284419127</v>
      </c>
      <c r="D7863" s="2">
        <v>41313.631249999999</v>
      </c>
      <c r="E7863" s="1">
        <v>12</v>
      </c>
      <c r="F7863" s="2">
        <v>41254.863000009966</v>
      </c>
      <c r="G7863" s="1">
        <v>0</v>
      </c>
      <c r="H7863" s="32">
        <f>IFERROR(HOUR(Table1[[#This Row],[Cancel Date/time]])+MINUTE(Table1[[#This Row],[Cancel Date/time]])/60,"not cancelled")</f>
        <v>20.7</v>
      </c>
      <c r="I7863" s="47">
        <f>IFERROR(ROUND(Table1[[#This Row],[cancellation time decimal]],0),"not cancelled")</f>
        <v>21</v>
      </c>
      <c r="J7863" s="10">
        <f>IFERROR(MOD(Table1[[#This Row],[cancellation hour rounded]],24),"not cancelled")</f>
        <v>21</v>
      </c>
      <c r="K7863" s="32">
        <f>1/Table1[[#This Row],[Duration (Time between doses '[in hours'])]]</f>
        <v>8.3333333333333329E-2</v>
      </c>
      <c r="L7863" s="33">
        <f>Table1[[#This Row],[number doses per hour]]*INDEX(Table2[price per dose],Table1[[#This Row],[Drug ID]])</f>
        <v>0.56619444444444444</v>
      </c>
      <c r="M7863" s="11" t="b">
        <f>AND(Table1[[#This Row],[hour of cancellation 0 to 23]]&gt;=0,Table1[[#This Row],[hour of cancellation 0 to 23]]&lt;=23)</f>
        <v>1</v>
      </c>
    </row>
    <row r="7864" spans="1:13" hidden="1" x14ac:dyDescent="0.3">
      <c r="A7864" s="1">
        <v>7863</v>
      </c>
      <c r="B7864" s="1">
        <v>5</v>
      </c>
      <c r="C7864" s="2">
        <v>41253.685292859911</v>
      </c>
      <c r="D7864" s="2">
        <v>41256.101374547339</v>
      </c>
      <c r="E7864" s="1">
        <v>24</v>
      </c>
      <c r="F7864" s="2" t="s">
        <v>5</v>
      </c>
      <c r="G7864" s="1">
        <v>0</v>
      </c>
      <c r="H7864" s="32" t="str">
        <f>IFERROR(HOUR(Table1[[#This Row],[Cancel Date/time]])+MINUTE(Table1[[#This Row],[Cancel Date/time]])/60,"not cancelled")</f>
        <v>not cancelled</v>
      </c>
      <c r="I7864" s="47" t="str">
        <f>IFERROR(ROUND(Table1[[#This Row],[cancellation time decimal]],0),"not cancelled")</f>
        <v>not cancelled</v>
      </c>
      <c r="J7864" s="10" t="str">
        <f>IFERROR(MOD(Table1[[#This Row],[cancellation hour rounded]],24),"not cancelled")</f>
        <v>not cancelled</v>
      </c>
      <c r="K7864" s="32">
        <f>1/Table1[[#This Row],[Duration (Time between doses '[in hours'])]]</f>
        <v>4.1666666666666664E-2</v>
      </c>
      <c r="L7864" s="33">
        <f>Table1[[#This Row],[number doses per hour]]*INDEX(Table2[price per dose],Table1[[#This Row],[Drug ID]])</f>
        <v>0.2815833333333333</v>
      </c>
      <c r="M7864" s="11" t="b">
        <f>AND(Table1[[#This Row],[hour of cancellation 0 to 23]]&gt;=0,Table1[[#This Row],[hour of cancellation 0 to 23]]&lt;=23)</f>
        <v>0</v>
      </c>
    </row>
    <row r="7865" spans="1:13" x14ac:dyDescent="0.3">
      <c r="A7865" s="1">
        <v>7864</v>
      </c>
      <c r="B7865" s="1">
        <v>1</v>
      </c>
      <c r="C7865" s="2">
        <v>41253.678233045794</v>
      </c>
      <c r="D7865" s="2">
        <v>41313.677777777775</v>
      </c>
      <c r="E7865" s="1">
        <v>8</v>
      </c>
      <c r="F7865" s="2">
        <v>41254.347444041596</v>
      </c>
      <c r="G7865" s="1">
        <v>0</v>
      </c>
      <c r="H7865" s="32">
        <f>IFERROR(HOUR(Table1[[#This Row],[Cancel Date/time]])+MINUTE(Table1[[#This Row],[Cancel Date/time]])/60,"not cancelled")</f>
        <v>8.3333333333333339</v>
      </c>
      <c r="I7865" s="47">
        <f>IFERROR(ROUND(Table1[[#This Row],[cancellation time decimal]],0),"not cancelled")</f>
        <v>8</v>
      </c>
      <c r="J7865" s="10">
        <f>IFERROR(MOD(Table1[[#This Row],[cancellation hour rounded]],24),"not cancelled")</f>
        <v>8</v>
      </c>
      <c r="K7865" s="32">
        <f>1/Table1[[#This Row],[Duration (Time between doses '[in hours'])]]</f>
        <v>0.125</v>
      </c>
      <c r="L7865" s="33">
        <f>Table1[[#This Row],[number doses per hour]]*INDEX(Table2[price per dose],Table1[[#This Row],[Drug ID]])</f>
        <v>0.84929166666666667</v>
      </c>
      <c r="M7865" s="11" t="b">
        <f>AND(Table1[[#This Row],[hour of cancellation 0 to 23]]&gt;=0,Table1[[#This Row],[hour of cancellation 0 to 23]]&lt;=23)</f>
        <v>1</v>
      </c>
    </row>
    <row r="7866" spans="1:13" x14ac:dyDescent="0.3">
      <c r="A7866" s="1">
        <v>7865</v>
      </c>
      <c r="B7866" s="1">
        <v>5</v>
      </c>
      <c r="C7866" s="2">
        <v>41253.704565249231</v>
      </c>
      <c r="D7866" s="2">
        <v>41313.704166666663</v>
      </c>
      <c r="E7866" s="1">
        <v>24</v>
      </c>
      <c r="F7866" s="2">
        <v>41257.538428287095</v>
      </c>
      <c r="G7866" s="1">
        <v>0</v>
      </c>
      <c r="H7866" s="32">
        <f>IFERROR(HOUR(Table1[[#This Row],[Cancel Date/time]])+MINUTE(Table1[[#This Row],[Cancel Date/time]])/60,"not cancelled")</f>
        <v>12.916666666666666</v>
      </c>
      <c r="I7866" s="47">
        <f>IFERROR(ROUND(Table1[[#This Row],[cancellation time decimal]],0),"not cancelled")</f>
        <v>13</v>
      </c>
      <c r="J7866" s="10">
        <f>IFERROR(MOD(Table1[[#This Row],[cancellation hour rounded]],24),"not cancelled")</f>
        <v>13</v>
      </c>
      <c r="K7866" s="32">
        <f>1/Table1[[#This Row],[Duration (Time between doses '[in hours'])]]</f>
        <v>4.1666666666666664E-2</v>
      </c>
      <c r="L7866" s="33">
        <f>Table1[[#This Row],[number doses per hour]]*INDEX(Table2[price per dose],Table1[[#This Row],[Drug ID]])</f>
        <v>0.2815833333333333</v>
      </c>
      <c r="M7866" s="11" t="b">
        <f>AND(Table1[[#This Row],[hour of cancellation 0 to 23]]&gt;=0,Table1[[#This Row],[hour of cancellation 0 to 23]]&lt;=23)</f>
        <v>1</v>
      </c>
    </row>
    <row r="7867" spans="1:13" x14ac:dyDescent="0.3">
      <c r="A7867" s="1">
        <v>7866</v>
      </c>
      <c r="B7867" s="1">
        <v>4</v>
      </c>
      <c r="C7867" s="2">
        <v>41253.705162584127</v>
      </c>
      <c r="D7867" s="2">
        <v>41313.704861111109</v>
      </c>
      <c r="E7867" s="1">
        <v>12</v>
      </c>
      <c r="F7867" s="2">
        <v>41256.397493560595</v>
      </c>
      <c r="G7867" s="1">
        <v>0</v>
      </c>
      <c r="H7867" s="32">
        <f>IFERROR(HOUR(Table1[[#This Row],[Cancel Date/time]])+MINUTE(Table1[[#This Row],[Cancel Date/time]])/60,"not cancelled")</f>
        <v>9.5333333333333332</v>
      </c>
      <c r="I7867" s="47">
        <f>IFERROR(ROUND(Table1[[#This Row],[cancellation time decimal]],0),"not cancelled")</f>
        <v>10</v>
      </c>
      <c r="J7867" s="10">
        <f>IFERROR(MOD(Table1[[#This Row],[cancellation hour rounded]],24),"not cancelled")</f>
        <v>10</v>
      </c>
      <c r="K7867" s="32">
        <f>1/Table1[[#This Row],[Duration (Time between doses '[in hours'])]]</f>
        <v>8.3333333333333329E-2</v>
      </c>
      <c r="L7867" s="33">
        <f>Table1[[#This Row],[number doses per hour]]*INDEX(Table2[price per dose],Table1[[#This Row],[Drug ID]])</f>
        <v>1.448055119047619</v>
      </c>
      <c r="M7867" s="11" t="b">
        <f>AND(Table1[[#This Row],[hour of cancellation 0 to 23]]&gt;=0,Table1[[#This Row],[hour of cancellation 0 to 23]]&lt;=23)</f>
        <v>1</v>
      </c>
    </row>
    <row r="7868" spans="1:13" x14ac:dyDescent="0.3">
      <c r="A7868" s="1">
        <v>7867</v>
      </c>
      <c r="B7868" s="1">
        <v>1</v>
      </c>
      <c r="C7868" s="2">
        <v>41253.700589827306</v>
      </c>
      <c r="D7868" s="2">
        <v>41313.699999999997</v>
      </c>
      <c r="E7868" s="1">
        <v>8</v>
      </c>
      <c r="F7868" s="2">
        <v>41254.464183057025</v>
      </c>
      <c r="G7868" s="1">
        <v>0</v>
      </c>
      <c r="H7868" s="32">
        <f>IFERROR(HOUR(Table1[[#This Row],[Cancel Date/time]])+MINUTE(Table1[[#This Row],[Cancel Date/time]])/60,"not cancelled")</f>
        <v>11.133333333333333</v>
      </c>
      <c r="I7868" s="47">
        <f>IFERROR(ROUND(Table1[[#This Row],[cancellation time decimal]],0),"not cancelled")</f>
        <v>11</v>
      </c>
      <c r="J7868" s="10">
        <f>IFERROR(MOD(Table1[[#This Row],[cancellation hour rounded]],24),"not cancelled")</f>
        <v>11</v>
      </c>
      <c r="K7868" s="32">
        <f>1/Table1[[#This Row],[Duration (Time between doses '[in hours'])]]</f>
        <v>0.125</v>
      </c>
      <c r="L7868" s="33">
        <f>Table1[[#This Row],[number doses per hour]]*INDEX(Table2[price per dose],Table1[[#This Row],[Drug ID]])</f>
        <v>0.84929166666666667</v>
      </c>
      <c r="M7868" s="11" t="b">
        <f>AND(Table1[[#This Row],[hour of cancellation 0 to 23]]&gt;=0,Table1[[#This Row],[hour of cancellation 0 to 23]]&lt;=23)</f>
        <v>1</v>
      </c>
    </row>
    <row r="7869" spans="1:13" hidden="1" x14ac:dyDescent="0.3">
      <c r="A7869" s="1">
        <v>7868</v>
      </c>
      <c r="B7869" s="1">
        <v>1</v>
      </c>
      <c r="C7869" s="2">
        <v>41253.702261204606</v>
      </c>
      <c r="D7869" s="2">
        <v>41256.534979798322</v>
      </c>
      <c r="E7869" s="1">
        <v>12</v>
      </c>
      <c r="F7869" s="2" t="s">
        <v>5</v>
      </c>
      <c r="G7869" s="1">
        <v>0</v>
      </c>
      <c r="H7869" s="32" t="str">
        <f>IFERROR(HOUR(Table1[[#This Row],[Cancel Date/time]])+MINUTE(Table1[[#This Row],[Cancel Date/time]])/60,"not cancelled")</f>
        <v>not cancelled</v>
      </c>
      <c r="I7869" s="47" t="str">
        <f>IFERROR(ROUND(Table1[[#This Row],[cancellation time decimal]],0),"not cancelled")</f>
        <v>not cancelled</v>
      </c>
      <c r="J7869" s="10" t="str">
        <f>IFERROR(MOD(Table1[[#This Row],[cancellation hour rounded]],24),"not cancelled")</f>
        <v>not cancelled</v>
      </c>
      <c r="K7869" s="32">
        <f>1/Table1[[#This Row],[Duration (Time between doses '[in hours'])]]</f>
        <v>8.3333333333333329E-2</v>
      </c>
      <c r="L7869" s="33">
        <f>Table1[[#This Row],[number doses per hour]]*INDEX(Table2[price per dose],Table1[[#This Row],[Drug ID]])</f>
        <v>0.56619444444444444</v>
      </c>
      <c r="M7869" s="11" t="b">
        <f>AND(Table1[[#This Row],[hour of cancellation 0 to 23]]&gt;=0,Table1[[#This Row],[hour of cancellation 0 to 23]]&lt;=23)</f>
        <v>0</v>
      </c>
    </row>
    <row r="7870" spans="1:13" x14ac:dyDescent="0.3">
      <c r="A7870" s="1">
        <v>7869</v>
      </c>
      <c r="B7870" s="1">
        <v>10</v>
      </c>
      <c r="C7870" s="2">
        <v>41253.740381120602</v>
      </c>
      <c r="D7870" s="2">
        <v>41313.740277777782</v>
      </c>
      <c r="E7870" s="1">
        <v>1</v>
      </c>
      <c r="F7870" s="2">
        <v>41260.653513396173</v>
      </c>
      <c r="G7870" s="1">
        <v>4</v>
      </c>
      <c r="H7870" s="32">
        <f>IFERROR(HOUR(Table1[[#This Row],[Cancel Date/time]])+MINUTE(Table1[[#This Row],[Cancel Date/time]])/60,"not cancelled")</f>
        <v>15.683333333333334</v>
      </c>
      <c r="I7870" s="47">
        <f>IFERROR(ROUND(Table1[[#This Row],[cancellation time decimal]],0),"not cancelled")</f>
        <v>16</v>
      </c>
      <c r="J7870" s="10">
        <f>IFERROR(MOD(Table1[[#This Row],[cancellation hour rounded]],24),"not cancelled")</f>
        <v>16</v>
      </c>
      <c r="K7870" s="32">
        <f>1/Table1[[#This Row],[Duration (Time between doses '[in hours'])]]</f>
        <v>1</v>
      </c>
      <c r="L7870" s="33">
        <f>Table1[[#This Row],[number doses per hour]]*INDEX(Table2[price per dose],Table1[[#This Row],[Drug ID]])</f>
        <v>2.5716000000000001</v>
      </c>
      <c r="M7870" s="11" t="b">
        <f>AND(Table1[[#This Row],[hour of cancellation 0 to 23]]&gt;=0,Table1[[#This Row],[hour of cancellation 0 to 23]]&lt;=23)</f>
        <v>1</v>
      </c>
    </row>
    <row r="7871" spans="1:13" x14ac:dyDescent="0.3">
      <c r="A7871" s="1">
        <v>7870</v>
      </c>
      <c r="B7871" s="1">
        <v>8</v>
      </c>
      <c r="C7871" s="2">
        <v>41253.768567828229</v>
      </c>
      <c r="D7871" s="2">
        <v>41313.768055555556</v>
      </c>
      <c r="E7871" s="1">
        <v>3</v>
      </c>
      <c r="F7871" s="2">
        <v>41258.43506184766</v>
      </c>
      <c r="G7871" s="1">
        <v>0</v>
      </c>
      <c r="H7871" s="32">
        <f>IFERROR(HOUR(Table1[[#This Row],[Cancel Date/time]])+MINUTE(Table1[[#This Row],[Cancel Date/time]])/60,"not cancelled")</f>
        <v>10.433333333333334</v>
      </c>
      <c r="I7871" s="47">
        <f>IFERROR(ROUND(Table1[[#This Row],[cancellation time decimal]],0),"not cancelled")</f>
        <v>10</v>
      </c>
      <c r="J7871" s="10">
        <f>IFERROR(MOD(Table1[[#This Row],[cancellation hour rounded]],24),"not cancelled")</f>
        <v>10</v>
      </c>
      <c r="K7871" s="32">
        <f>1/Table1[[#This Row],[Duration (Time between doses '[in hours'])]]</f>
        <v>0.33333333333333331</v>
      </c>
      <c r="L7871" s="33">
        <f>Table1[[#This Row],[number doses per hour]]*INDEX(Table2[price per dose],Table1[[#This Row],[Drug ID]])</f>
        <v>0.29998222222222221</v>
      </c>
      <c r="M7871" s="11" t="b">
        <f>AND(Table1[[#This Row],[hour of cancellation 0 to 23]]&gt;=0,Table1[[#This Row],[hour of cancellation 0 to 23]]&lt;=23)</f>
        <v>1</v>
      </c>
    </row>
    <row r="7872" spans="1:13" x14ac:dyDescent="0.3">
      <c r="A7872" s="1">
        <v>7871</v>
      </c>
      <c r="B7872" s="1">
        <v>1</v>
      </c>
      <c r="C7872" s="2">
        <v>41253.794723136161</v>
      </c>
      <c r="D7872" s="2">
        <v>41313.794444444444</v>
      </c>
      <c r="E7872" s="1">
        <v>12</v>
      </c>
      <c r="F7872" s="2">
        <v>41254.581515744801</v>
      </c>
      <c r="G7872" s="1">
        <v>0</v>
      </c>
      <c r="H7872" s="32">
        <f>IFERROR(HOUR(Table1[[#This Row],[Cancel Date/time]])+MINUTE(Table1[[#This Row],[Cancel Date/time]])/60,"not cancelled")</f>
        <v>13.95</v>
      </c>
      <c r="I7872" s="47">
        <f>IFERROR(ROUND(Table1[[#This Row],[cancellation time decimal]],0),"not cancelled")</f>
        <v>14</v>
      </c>
      <c r="J7872" s="10">
        <f>IFERROR(MOD(Table1[[#This Row],[cancellation hour rounded]],24),"not cancelled")</f>
        <v>14</v>
      </c>
      <c r="K7872" s="32">
        <f>1/Table1[[#This Row],[Duration (Time between doses '[in hours'])]]</f>
        <v>8.3333333333333329E-2</v>
      </c>
      <c r="L7872" s="33">
        <f>Table1[[#This Row],[number doses per hour]]*INDEX(Table2[price per dose],Table1[[#This Row],[Drug ID]])</f>
        <v>0.56619444444444444</v>
      </c>
      <c r="M7872" s="11" t="b">
        <f>AND(Table1[[#This Row],[hour of cancellation 0 to 23]]&gt;=0,Table1[[#This Row],[hour of cancellation 0 to 23]]&lt;=23)</f>
        <v>1</v>
      </c>
    </row>
    <row r="7873" spans="1:13" x14ac:dyDescent="0.3">
      <c r="A7873" s="1">
        <v>7872</v>
      </c>
      <c r="B7873" s="1">
        <v>5</v>
      </c>
      <c r="C7873" s="2">
        <v>41253.839601767046</v>
      </c>
      <c r="D7873" s="2">
        <v>41313.839583333334</v>
      </c>
      <c r="E7873" s="1">
        <v>24</v>
      </c>
      <c r="F7873" s="2">
        <v>41256.524776937644</v>
      </c>
      <c r="G7873" s="1">
        <v>0</v>
      </c>
      <c r="H7873" s="32">
        <f>IFERROR(HOUR(Table1[[#This Row],[Cancel Date/time]])+MINUTE(Table1[[#This Row],[Cancel Date/time]])/60,"not cancelled")</f>
        <v>12.583333333333334</v>
      </c>
      <c r="I7873" s="47">
        <f>IFERROR(ROUND(Table1[[#This Row],[cancellation time decimal]],0),"not cancelled")</f>
        <v>13</v>
      </c>
      <c r="J7873" s="10">
        <f>IFERROR(MOD(Table1[[#This Row],[cancellation hour rounded]],24),"not cancelled")</f>
        <v>13</v>
      </c>
      <c r="K7873" s="32">
        <f>1/Table1[[#This Row],[Duration (Time between doses '[in hours'])]]</f>
        <v>4.1666666666666664E-2</v>
      </c>
      <c r="L7873" s="33">
        <f>Table1[[#This Row],[number doses per hour]]*INDEX(Table2[price per dose],Table1[[#This Row],[Drug ID]])</f>
        <v>0.2815833333333333</v>
      </c>
      <c r="M7873" s="11" t="b">
        <f>AND(Table1[[#This Row],[hour of cancellation 0 to 23]]&gt;=0,Table1[[#This Row],[hour of cancellation 0 to 23]]&lt;=23)</f>
        <v>1</v>
      </c>
    </row>
    <row r="7874" spans="1:13" x14ac:dyDescent="0.3">
      <c r="A7874" s="1">
        <v>7873</v>
      </c>
      <c r="B7874" s="1">
        <v>4</v>
      </c>
      <c r="C7874" s="2">
        <v>41253.91586965973</v>
      </c>
      <c r="D7874" s="2">
        <v>41313.915277777778</v>
      </c>
      <c r="E7874" s="1">
        <v>12</v>
      </c>
      <c r="F7874" s="2">
        <v>41255.46144376375</v>
      </c>
      <c r="G7874" s="1">
        <v>0</v>
      </c>
      <c r="H7874" s="32">
        <f>IFERROR(HOUR(Table1[[#This Row],[Cancel Date/time]])+MINUTE(Table1[[#This Row],[Cancel Date/time]])/60,"not cancelled")</f>
        <v>11.066666666666666</v>
      </c>
      <c r="I7874" s="47">
        <f>IFERROR(ROUND(Table1[[#This Row],[cancellation time decimal]],0),"not cancelled")</f>
        <v>11</v>
      </c>
      <c r="J7874" s="10">
        <f>IFERROR(MOD(Table1[[#This Row],[cancellation hour rounded]],24),"not cancelled")</f>
        <v>11</v>
      </c>
      <c r="K7874" s="32">
        <f>1/Table1[[#This Row],[Duration (Time between doses '[in hours'])]]</f>
        <v>8.3333333333333329E-2</v>
      </c>
      <c r="L7874" s="33">
        <f>Table1[[#This Row],[number doses per hour]]*INDEX(Table2[price per dose],Table1[[#This Row],[Drug ID]])</f>
        <v>1.448055119047619</v>
      </c>
      <c r="M7874" s="11" t="b">
        <f>AND(Table1[[#This Row],[hour of cancellation 0 to 23]]&gt;=0,Table1[[#This Row],[hour of cancellation 0 to 23]]&lt;=23)</f>
        <v>1</v>
      </c>
    </row>
    <row r="7875" spans="1:13" x14ac:dyDescent="0.3">
      <c r="A7875" s="1">
        <v>7874</v>
      </c>
      <c r="B7875" s="1">
        <v>3</v>
      </c>
      <c r="C7875" s="2">
        <v>41254.02444494026</v>
      </c>
      <c r="D7875" s="2">
        <v>41314.024305555555</v>
      </c>
      <c r="E7875" s="1">
        <v>24</v>
      </c>
      <c r="F7875" s="2">
        <v>41257.485434656068</v>
      </c>
      <c r="G7875" s="1">
        <v>0</v>
      </c>
      <c r="H7875" s="32">
        <f>IFERROR(HOUR(Table1[[#This Row],[Cancel Date/time]])+MINUTE(Table1[[#This Row],[Cancel Date/time]])/60,"not cancelled")</f>
        <v>11.65</v>
      </c>
      <c r="I7875" s="47">
        <f>IFERROR(ROUND(Table1[[#This Row],[cancellation time decimal]],0),"not cancelled")</f>
        <v>12</v>
      </c>
      <c r="J7875" s="10">
        <f>IFERROR(MOD(Table1[[#This Row],[cancellation hour rounded]],24),"not cancelled")</f>
        <v>12</v>
      </c>
      <c r="K7875" s="32">
        <f>1/Table1[[#This Row],[Duration (Time between doses '[in hours'])]]</f>
        <v>4.1666666666666664E-2</v>
      </c>
      <c r="L7875" s="33">
        <f>Table1[[#This Row],[number doses per hour]]*INDEX(Table2[price per dose],Table1[[#This Row],[Drug ID]])</f>
        <v>0.18133000000000002</v>
      </c>
      <c r="M7875" s="11" t="b">
        <f>AND(Table1[[#This Row],[hour of cancellation 0 to 23]]&gt;=0,Table1[[#This Row],[hour of cancellation 0 to 23]]&lt;=23)</f>
        <v>1</v>
      </c>
    </row>
    <row r="7876" spans="1:13" x14ac:dyDescent="0.3">
      <c r="A7876" s="1">
        <v>7875</v>
      </c>
      <c r="B7876" s="1">
        <v>3</v>
      </c>
      <c r="C7876" s="2">
        <v>41254.024351484833</v>
      </c>
      <c r="D7876" s="2">
        <v>41314.024305555555</v>
      </c>
      <c r="E7876" s="1">
        <v>24</v>
      </c>
      <c r="F7876" s="2">
        <v>41255.536393557246</v>
      </c>
      <c r="G7876" s="1">
        <v>0</v>
      </c>
      <c r="H7876" s="32">
        <f>IFERROR(HOUR(Table1[[#This Row],[Cancel Date/time]])+MINUTE(Table1[[#This Row],[Cancel Date/time]])/60,"not cancelled")</f>
        <v>12.866666666666667</v>
      </c>
      <c r="I7876" s="47">
        <f>IFERROR(ROUND(Table1[[#This Row],[cancellation time decimal]],0),"not cancelled")</f>
        <v>13</v>
      </c>
      <c r="J7876" s="10">
        <f>IFERROR(MOD(Table1[[#This Row],[cancellation hour rounded]],24),"not cancelled")</f>
        <v>13</v>
      </c>
      <c r="K7876" s="32">
        <f>1/Table1[[#This Row],[Duration (Time between doses '[in hours'])]]</f>
        <v>4.1666666666666664E-2</v>
      </c>
      <c r="L7876" s="33">
        <f>Table1[[#This Row],[number doses per hour]]*INDEX(Table2[price per dose],Table1[[#This Row],[Drug ID]])</f>
        <v>0.18133000000000002</v>
      </c>
      <c r="M7876" s="11" t="b">
        <f>AND(Table1[[#This Row],[hour of cancellation 0 to 23]]&gt;=0,Table1[[#This Row],[hour of cancellation 0 to 23]]&lt;=23)</f>
        <v>1</v>
      </c>
    </row>
    <row r="7877" spans="1:13" hidden="1" x14ac:dyDescent="0.3">
      <c r="A7877" s="1">
        <v>7876</v>
      </c>
      <c r="B7877" s="1">
        <v>11</v>
      </c>
      <c r="C7877" s="2">
        <v>41254.341449474749</v>
      </c>
      <c r="D7877" s="2">
        <v>41256.465772359217</v>
      </c>
      <c r="E7877" s="1">
        <v>1</v>
      </c>
      <c r="F7877" s="2" t="s">
        <v>5</v>
      </c>
      <c r="G7877" s="1">
        <v>3</v>
      </c>
      <c r="H7877" s="32" t="str">
        <f>IFERROR(HOUR(Table1[[#This Row],[Cancel Date/time]])+MINUTE(Table1[[#This Row],[Cancel Date/time]])/60,"not cancelled")</f>
        <v>not cancelled</v>
      </c>
      <c r="I7877" s="47" t="str">
        <f>IFERROR(ROUND(Table1[[#This Row],[cancellation time decimal]],0),"not cancelled")</f>
        <v>not cancelled</v>
      </c>
      <c r="J7877" s="10" t="str">
        <f>IFERROR(MOD(Table1[[#This Row],[cancellation hour rounded]],24),"not cancelled")</f>
        <v>not cancelled</v>
      </c>
      <c r="K7877" s="32">
        <f>1/Table1[[#This Row],[Duration (Time between doses '[in hours'])]]</f>
        <v>1</v>
      </c>
      <c r="L7877" s="33">
        <f>Table1[[#This Row],[number doses per hour]]*INDEX(Table2[price per dose],Table1[[#This Row],[Drug ID]])</f>
        <v>1</v>
      </c>
      <c r="M7877" s="11" t="b">
        <f>AND(Table1[[#This Row],[hour of cancellation 0 to 23]]&gt;=0,Table1[[#This Row],[hour of cancellation 0 to 23]]&lt;=23)</f>
        <v>0</v>
      </c>
    </row>
    <row r="7878" spans="1:13" x14ac:dyDescent="0.3">
      <c r="A7878" s="1">
        <v>7877</v>
      </c>
      <c r="B7878" s="1">
        <v>2</v>
      </c>
      <c r="C7878" s="2">
        <v>41254.364685540131</v>
      </c>
      <c r="D7878" s="2">
        <v>41314.364583333336</v>
      </c>
      <c r="E7878" s="1">
        <v>10</v>
      </c>
      <c r="F7878" s="2">
        <v>41255.414881315664</v>
      </c>
      <c r="G7878" s="1">
        <v>0</v>
      </c>
      <c r="H7878" s="32">
        <f>IFERROR(HOUR(Table1[[#This Row],[Cancel Date/time]])+MINUTE(Table1[[#This Row],[Cancel Date/time]])/60,"not cancelled")</f>
        <v>9.9499999999999993</v>
      </c>
      <c r="I7878" s="47">
        <f>IFERROR(ROUND(Table1[[#This Row],[cancellation time decimal]],0),"not cancelled")</f>
        <v>10</v>
      </c>
      <c r="J7878" s="10">
        <f>IFERROR(MOD(Table1[[#This Row],[cancellation hour rounded]],24),"not cancelled")</f>
        <v>10</v>
      </c>
      <c r="K7878" s="32">
        <f>1/Table1[[#This Row],[Duration (Time between doses '[in hours'])]]</f>
        <v>0.1</v>
      </c>
      <c r="L7878" s="33">
        <f>Table1[[#This Row],[number doses per hour]]*INDEX(Table2[price per dose],Table1[[#This Row],[Drug ID]])</f>
        <v>0.84959999999999969</v>
      </c>
      <c r="M7878" s="11" t="b">
        <f>AND(Table1[[#This Row],[hour of cancellation 0 to 23]]&gt;=0,Table1[[#This Row],[hour of cancellation 0 to 23]]&lt;=23)</f>
        <v>1</v>
      </c>
    </row>
    <row r="7879" spans="1:13" x14ac:dyDescent="0.3">
      <c r="A7879" s="1">
        <v>7878</v>
      </c>
      <c r="B7879" s="1">
        <v>2</v>
      </c>
      <c r="C7879" s="2">
        <v>41254.359406100564</v>
      </c>
      <c r="D7879" s="2">
        <v>41314.359027777777</v>
      </c>
      <c r="E7879" s="1">
        <v>10</v>
      </c>
      <c r="F7879" s="2">
        <v>41255.580760405603</v>
      </c>
      <c r="G7879" s="1">
        <v>0</v>
      </c>
      <c r="H7879" s="32">
        <f>IFERROR(HOUR(Table1[[#This Row],[Cancel Date/time]])+MINUTE(Table1[[#This Row],[Cancel Date/time]])/60,"not cancelled")</f>
        <v>13.933333333333334</v>
      </c>
      <c r="I7879" s="47">
        <f>IFERROR(ROUND(Table1[[#This Row],[cancellation time decimal]],0),"not cancelled")</f>
        <v>14</v>
      </c>
      <c r="J7879" s="10">
        <f>IFERROR(MOD(Table1[[#This Row],[cancellation hour rounded]],24),"not cancelled")</f>
        <v>14</v>
      </c>
      <c r="K7879" s="32">
        <f>1/Table1[[#This Row],[Duration (Time between doses '[in hours'])]]</f>
        <v>0.1</v>
      </c>
      <c r="L7879" s="33">
        <f>Table1[[#This Row],[number doses per hour]]*INDEX(Table2[price per dose],Table1[[#This Row],[Drug ID]])</f>
        <v>0.84959999999999969</v>
      </c>
      <c r="M7879" s="11" t="b">
        <f>AND(Table1[[#This Row],[hour of cancellation 0 to 23]]&gt;=0,Table1[[#This Row],[hour of cancellation 0 to 23]]&lt;=23)</f>
        <v>1</v>
      </c>
    </row>
    <row r="7880" spans="1:13" x14ac:dyDescent="0.3">
      <c r="A7880" s="1">
        <v>7879</v>
      </c>
      <c r="B7880" s="1">
        <v>7</v>
      </c>
      <c r="C7880" s="2">
        <v>41254.359792502233</v>
      </c>
      <c r="D7880" s="2">
        <v>41314.359722222223</v>
      </c>
      <c r="E7880" s="1">
        <v>24</v>
      </c>
      <c r="F7880" s="2">
        <v>41263.421594811662</v>
      </c>
      <c r="G7880" s="1">
        <v>0</v>
      </c>
      <c r="H7880" s="32">
        <f>IFERROR(HOUR(Table1[[#This Row],[Cancel Date/time]])+MINUTE(Table1[[#This Row],[Cancel Date/time]])/60,"not cancelled")</f>
        <v>10.116666666666667</v>
      </c>
      <c r="I7880" s="47">
        <f>IFERROR(ROUND(Table1[[#This Row],[cancellation time decimal]],0),"not cancelled")</f>
        <v>10</v>
      </c>
      <c r="J7880" s="10">
        <f>IFERROR(MOD(Table1[[#This Row],[cancellation hour rounded]],24),"not cancelled")</f>
        <v>10</v>
      </c>
      <c r="K7880" s="32">
        <f>1/Table1[[#This Row],[Duration (Time between doses '[in hours'])]]</f>
        <v>4.1666666666666664E-2</v>
      </c>
      <c r="L7880" s="33">
        <f>Table1[[#This Row],[number doses per hour]]*INDEX(Table2[price per dose],Table1[[#This Row],[Drug ID]])</f>
        <v>1.2958049999999997</v>
      </c>
      <c r="M7880" s="11" t="b">
        <f>AND(Table1[[#This Row],[hour of cancellation 0 to 23]]&gt;=0,Table1[[#This Row],[hour of cancellation 0 to 23]]&lt;=23)</f>
        <v>1</v>
      </c>
    </row>
    <row r="7881" spans="1:13" hidden="1" x14ac:dyDescent="0.3">
      <c r="A7881" s="1">
        <v>7880</v>
      </c>
      <c r="B7881" s="1">
        <v>3</v>
      </c>
      <c r="C7881" s="2">
        <v>41254.365048620188</v>
      </c>
      <c r="D7881" s="2">
        <v>41257.489444696941</v>
      </c>
      <c r="E7881" s="1">
        <v>24</v>
      </c>
      <c r="F7881" s="2" t="s">
        <v>5</v>
      </c>
      <c r="G7881" s="1">
        <v>0</v>
      </c>
      <c r="H7881" s="32" t="str">
        <f>IFERROR(HOUR(Table1[[#This Row],[Cancel Date/time]])+MINUTE(Table1[[#This Row],[Cancel Date/time]])/60,"not cancelled")</f>
        <v>not cancelled</v>
      </c>
      <c r="I7881" s="47" t="str">
        <f>IFERROR(ROUND(Table1[[#This Row],[cancellation time decimal]],0),"not cancelled")</f>
        <v>not cancelled</v>
      </c>
      <c r="J7881" s="10" t="str">
        <f>IFERROR(MOD(Table1[[#This Row],[cancellation hour rounded]],24),"not cancelled")</f>
        <v>not cancelled</v>
      </c>
      <c r="K7881" s="32">
        <f>1/Table1[[#This Row],[Duration (Time between doses '[in hours'])]]</f>
        <v>4.1666666666666664E-2</v>
      </c>
      <c r="L7881" s="33">
        <f>Table1[[#This Row],[number doses per hour]]*INDEX(Table2[price per dose],Table1[[#This Row],[Drug ID]])</f>
        <v>0.18133000000000002</v>
      </c>
      <c r="M7881" s="11" t="b">
        <f>AND(Table1[[#This Row],[hour of cancellation 0 to 23]]&gt;=0,Table1[[#This Row],[hour of cancellation 0 to 23]]&lt;=23)</f>
        <v>0</v>
      </c>
    </row>
    <row r="7882" spans="1:13" x14ac:dyDescent="0.3">
      <c r="A7882" s="1">
        <v>7881</v>
      </c>
      <c r="B7882" s="1">
        <v>2</v>
      </c>
      <c r="C7882" s="2">
        <v>41254.461896635577</v>
      </c>
      <c r="D7882" s="2">
        <v>41256.503472222219</v>
      </c>
      <c r="E7882" s="1">
        <v>10</v>
      </c>
      <c r="F7882" s="2">
        <v>41255.649257264442</v>
      </c>
      <c r="G7882" s="1">
        <v>0</v>
      </c>
      <c r="H7882" s="32">
        <f>IFERROR(HOUR(Table1[[#This Row],[Cancel Date/time]])+MINUTE(Table1[[#This Row],[Cancel Date/time]])/60,"not cancelled")</f>
        <v>15.566666666666666</v>
      </c>
      <c r="I7882" s="47">
        <f>IFERROR(ROUND(Table1[[#This Row],[cancellation time decimal]],0),"not cancelled")</f>
        <v>16</v>
      </c>
      <c r="J7882" s="10">
        <f>IFERROR(MOD(Table1[[#This Row],[cancellation hour rounded]],24),"not cancelled")</f>
        <v>16</v>
      </c>
      <c r="K7882" s="32">
        <f>1/Table1[[#This Row],[Duration (Time between doses '[in hours'])]]</f>
        <v>0.1</v>
      </c>
      <c r="L7882" s="33">
        <f>Table1[[#This Row],[number doses per hour]]*INDEX(Table2[price per dose],Table1[[#This Row],[Drug ID]])</f>
        <v>0.84959999999999969</v>
      </c>
      <c r="M7882" s="11" t="b">
        <f>AND(Table1[[#This Row],[hour of cancellation 0 to 23]]&gt;=0,Table1[[#This Row],[hour of cancellation 0 to 23]]&lt;=23)</f>
        <v>1</v>
      </c>
    </row>
    <row r="7883" spans="1:13" x14ac:dyDescent="0.3">
      <c r="A7883" s="1">
        <v>7882</v>
      </c>
      <c r="B7883" s="1">
        <v>2</v>
      </c>
      <c r="C7883" s="2">
        <v>41254.476420750892</v>
      </c>
      <c r="D7883" s="2">
        <v>41314.476388888892</v>
      </c>
      <c r="E7883" s="1">
        <v>10</v>
      </c>
      <c r="F7883" s="2">
        <v>41255.447887407368</v>
      </c>
      <c r="G7883" s="1">
        <v>0</v>
      </c>
      <c r="H7883" s="32">
        <f>IFERROR(HOUR(Table1[[#This Row],[Cancel Date/time]])+MINUTE(Table1[[#This Row],[Cancel Date/time]])/60,"not cancelled")</f>
        <v>10.733333333333333</v>
      </c>
      <c r="I7883" s="47">
        <f>IFERROR(ROUND(Table1[[#This Row],[cancellation time decimal]],0),"not cancelled")</f>
        <v>11</v>
      </c>
      <c r="J7883" s="10">
        <f>IFERROR(MOD(Table1[[#This Row],[cancellation hour rounded]],24),"not cancelled")</f>
        <v>11</v>
      </c>
      <c r="K7883" s="32">
        <f>1/Table1[[#This Row],[Duration (Time between doses '[in hours'])]]</f>
        <v>0.1</v>
      </c>
      <c r="L7883" s="33">
        <f>Table1[[#This Row],[number doses per hour]]*INDEX(Table2[price per dose],Table1[[#This Row],[Drug ID]])</f>
        <v>0.84959999999999969</v>
      </c>
      <c r="M7883" s="11" t="b">
        <f>AND(Table1[[#This Row],[hour of cancellation 0 to 23]]&gt;=0,Table1[[#This Row],[hour of cancellation 0 to 23]]&lt;=23)</f>
        <v>1</v>
      </c>
    </row>
    <row r="7884" spans="1:13" x14ac:dyDescent="0.3">
      <c r="A7884" s="1">
        <v>7883</v>
      </c>
      <c r="B7884" s="1">
        <v>5</v>
      </c>
      <c r="C7884" s="2">
        <v>41254.504548595847</v>
      </c>
      <c r="D7884" s="2">
        <v>41314.504166666666</v>
      </c>
      <c r="E7884" s="1">
        <v>24</v>
      </c>
      <c r="F7884" s="2">
        <v>41258.648403506493</v>
      </c>
      <c r="G7884" s="1">
        <v>0</v>
      </c>
      <c r="H7884" s="32">
        <f>IFERROR(HOUR(Table1[[#This Row],[Cancel Date/time]])+MINUTE(Table1[[#This Row],[Cancel Date/time]])/60,"not cancelled")</f>
        <v>15.55</v>
      </c>
      <c r="I7884" s="47">
        <f>IFERROR(ROUND(Table1[[#This Row],[cancellation time decimal]],0),"not cancelled")</f>
        <v>16</v>
      </c>
      <c r="J7884" s="10">
        <f>IFERROR(MOD(Table1[[#This Row],[cancellation hour rounded]],24),"not cancelled")</f>
        <v>16</v>
      </c>
      <c r="K7884" s="32">
        <f>1/Table1[[#This Row],[Duration (Time between doses '[in hours'])]]</f>
        <v>4.1666666666666664E-2</v>
      </c>
      <c r="L7884" s="33">
        <f>Table1[[#This Row],[number doses per hour]]*INDEX(Table2[price per dose],Table1[[#This Row],[Drug ID]])</f>
        <v>0.2815833333333333</v>
      </c>
      <c r="M7884" s="11" t="b">
        <f>AND(Table1[[#This Row],[hour of cancellation 0 to 23]]&gt;=0,Table1[[#This Row],[hour of cancellation 0 to 23]]&lt;=23)</f>
        <v>1</v>
      </c>
    </row>
    <row r="7885" spans="1:13" x14ac:dyDescent="0.3">
      <c r="A7885" s="1">
        <v>7884</v>
      </c>
      <c r="B7885" s="1">
        <v>6</v>
      </c>
      <c r="C7885" s="2">
        <v>41254.615669360464</v>
      </c>
      <c r="D7885" s="2">
        <v>41314.615277777782</v>
      </c>
      <c r="E7885" s="1">
        <v>24</v>
      </c>
      <c r="F7885" s="2">
        <v>41261.646523920273</v>
      </c>
      <c r="G7885" s="1">
        <v>0</v>
      </c>
      <c r="H7885" s="32">
        <f>IFERROR(HOUR(Table1[[#This Row],[Cancel Date/time]])+MINUTE(Table1[[#This Row],[Cancel Date/time]])/60,"not cancelled")</f>
        <v>15.516666666666667</v>
      </c>
      <c r="I7885" s="47">
        <f>IFERROR(ROUND(Table1[[#This Row],[cancellation time decimal]],0),"not cancelled")</f>
        <v>16</v>
      </c>
      <c r="J7885" s="10">
        <f>IFERROR(MOD(Table1[[#This Row],[cancellation hour rounded]],24),"not cancelled")</f>
        <v>16</v>
      </c>
      <c r="K7885" s="32">
        <f>1/Table1[[#This Row],[Duration (Time between doses '[in hours'])]]</f>
        <v>4.1666666666666664E-2</v>
      </c>
      <c r="L7885" s="33">
        <f>Table1[[#This Row],[number doses per hour]]*INDEX(Table2[price per dose],Table1[[#This Row],[Drug ID]])</f>
        <v>0.35218749999999999</v>
      </c>
      <c r="M7885" s="11" t="b">
        <f>AND(Table1[[#This Row],[hour of cancellation 0 to 23]]&gt;=0,Table1[[#This Row],[hour of cancellation 0 to 23]]&lt;=23)</f>
        <v>1</v>
      </c>
    </row>
    <row r="7886" spans="1:13" x14ac:dyDescent="0.3">
      <c r="A7886" s="1">
        <v>7885</v>
      </c>
      <c r="B7886" s="1">
        <v>1</v>
      </c>
      <c r="C7886" s="2">
        <v>41254.67087659063</v>
      </c>
      <c r="D7886" s="2">
        <v>41314.67083333333</v>
      </c>
      <c r="E7886" s="1">
        <v>8</v>
      </c>
      <c r="F7886" s="2">
        <v>41255.759748450997</v>
      </c>
      <c r="G7886" s="1">
        <v>0</v>
      </c>
      <c r="H7886" s="32">
        <f>IFERROR(HOUR(Table1[[#This Row],[Cancel Date/time]])+MINUTE(Table1[[#This Row],[Cancel Date/time]])/60,"not cancelled")</f>
        <v>18.233333333333334</v>
      </c>
      <c r="I7886" s="47">
        <f>IFERROR(ROUND(Table1[[#This Row],[cancellation time decimal]],0),"not cancelled")</f>
        <v>18</v>
      </c>
      <c r="J7886" s="10">
        <f>IFERROR(MOD(Table1[[#This Row],[cancellation hour rounded]],24),"not cancelled")</f>
        <v>18</v>
      </c>
      <c r="K7886" s="32">
        <f>1/Table1[[#This Row],[Duration (Time between doses '[in hours'])]]</f>
        <v>0.125</v>
      </c>
      <c r="L7886" s="33">
        <f>Table1[[#This Row],[number doses per hour]]*INDEX(Table2[price per dose],Table1[[#This Row],[Drug ID]])</f>
        <v>0.84929166666666667</v>
      </c>
      <c r="M7886" s="11" t="b">
        <f>AND(Table1[[#This Row],[hour of cancellation 0 to 23]]&gt;=0,Table1[[#This Row],[hour of cancellation 0 to 23]]&lt;=23)</f>
        <v>1</v>
      </c>
    </row>
    <row r="7887" spans="1:13" x14ac:dyDescent="0.3">
      <c r="A7887" s="1">
        <v>7886</v>
      </c>
      <c r="B7887" s="1">
        <v>7</v>
      </c>
      <c r="C7887" s="2">
        <v>41254.674203261166</v>
      </c>
      <c r="D7887" s="2">
        <v>41314.673611111109</v>
      </c>
      <c r="E7887" s="1">
        <v>24</v>
      </c>
      <c r="F7887" s="2">
        <v>41307.508031655154</v>
      </c>
      <c r="G7887" s="1">
        <v>0</v>
      </c>
      <c r="H7887" s="32">
        <f>IFERROR(HOUR(Table1[[#This Row],[Cancel Date/time]])+MINUTE(Table1[[#This Row],[Cancel Date/time]])/60,"not cancelled")</f>
        <v>12.183333333333334</v>
      </c>
      <c r="I7887" s="47">
        <f>IFERROR(ROUND(Table1[[#This Row],[cancellation time decimal]],0),"not cancelled")</f>
        <v>12</v>
      </c>
      <c r="J7887" s="10">
        <f>IFERROR(MOD(Table1[[#This Row],[cancellation hour rounded]],24),"not cancelled")</f>
        <v>12</v>
      </c>
      <c r="K7887" s="32">
        <f>1/Table1[[#This Row],[Duration (Time between doses '[in hours'])]]</f>
        <v>4.1666666666666664E-2</v>
      </c>
      <c r="L7887" s="33">
        <f>Table1[[#This Row],[number doses per hour]]*INDEX(Table2[price per dose],Table1[[#This Row],[Drug ID]])</f>
        <v>1.2958049999999997</v>
      </c>
      <c r="M7887" s="11" t="b">
        <f>AND(Table1[[#This Row],[hour of cancellation 0 to 23]]&gt;=0,Table1[[#This Row],[hour of cancellation 0 to 23]]&lt;=23)</f>
        <v>1</v>
      </c>
    </row>
    <row r="7888" spans="1:13" x14ac:dyDescent="0.3">
      <c r="A7888" s="1">
        <v>7887</v>
      </c>
      <c r="B7888" s="1">
        <v>1</v>
      </c>
      <c r="C7888" s="2">
        <v>41254.699792443171</v>
      </c>
      <c r="D7888" s="2">
        <v>41314.69930555555</v>
      </c>
      <c r="E7888" s="1">
        <v>8</v>
      </c>
      <c r="F7888" s="2">
        <v>41254.761925553081</v>
      </c>
      <c r="G7888" s="1">
        <v>0</v>
      </c>
      <c r="H7888" s="32">
        <f>IFERROR(HOUR(Table1[[#This Row],[Cancel Date/time]])+MINUTE(Table1[[#This Row],[Cancel Date/time]])/60,"not cancelled")</f>
        <v>18.283333333333335</v>
      </c>
      <c r="I7888" s="47">
        <f>IFERROR(ROUND(Table1[[#This Row],[cancellation time decimal]],0),"not cancelled")</f>
        <v>18</v>
      </c>
      <c r="J7888" s="10">
        <f>IFERROR(MOD(Table1[[#This Row],[cancellation hour rounded]],24),"not cancelled")</f>
        <v>18</v>
      </c>
      <c r="K7888" s="32">
        <f>1/Table1[[#This Row],[Duration (Time between doses '[in hours'])]]</f>
        <v>0.125</v>
      </c>
      <c r="L7888" s="33">
        <f>Table1[[#This Row],[number doses per hour]]*INDEX(Table2[price per dose],Table1[[#This Row],[Drug ID]])</f>
        <v>0.84929166666666667</v>
      </c>
      <c r="M7888" s="11" t="b">
        <f>AND(Table1[[#This Row],[hour of cancellation 0 to 23]]&gt;=0,Table1[[#This Row],[hour of cancellation 0 to 23]]&lt;=23)</f>
        <v>1</v>
      </c>
    </row>
    <row r="7889" spans="1:13" x14ac:dyDescent="0.3">
      <c r="A7889" s="1">
        <v>7888</v>
      </c>
      <c r="B7889" s="1">
        <v>5</v>
      </c>
      <c r="C7889" s="2">
        <v>41254.787777410522</v>
      </c>
      <c r="D7889" s="2">
        <v>41314.787499999999</v>
      </c>
      <c r="E7889" s="1">
        <v>24</v>
      </c>
      <c r="F7889" s="2">
        <v>41257.905193344661</v>
      </c>
      <c r="G7889" s="1">
        <v>0</v>
      </c>
      <c r="H7889" s="32">
        <f>IFERROR(HOUR(Table1[[#This Row],[Cancel Date/time]])+MINUTE(Table1[[#This Row],[Cancel Date/time]])/60,"not cancelled")</f>
        <v>21.716666666666665</v>
      </c>
      <c r="I7889" s="47">
        <f>IFERROR(ROUND(Table1[[#This Row],[cancellation time decimal]],0),"not cancelled")</f>
        <v>22</v>
      </c>
      <c r="J7889" s="10">
        <f>IFERROR(MOD(Table1[[#This Row],[cancellation hour rounded]],24),"not cancelled")</f>
        <v>22</v>
      </c>
      <c r="K7889" s="32">
        <f>1/Table1[[#This Row],[Duration (Time between doses '[in hours'])]]</f>
        <v>4.1666666666666664E-2</v>
      </c>
      <c r="L7889" s="33">
        <f>Table1[[#This Row],[number doses per hour]]*INDEX(Table2[price per dose],Table1[[#This Row],[Drug ID]])</f>
        <v>0.2815833333333333</v>
      </c>
      <c r="M7889" s="11" t="b">
        <f>AND(Table1[[#This Row],[hour of cancellation 0 to 23]]&gt;=0,Table1[[#This Row],[hour of cancellation 0 to 23]]&lt;=23)</f>
        <v>1</v>
      </c>
    </row>
    <row r="7890" spans="1:13" x14ac:dyDescent="0.3">
      <c r="A7890" s="1">
        <v>7889</v>
      </c>
      <c r="B7890" s="1">
        <v>1</v>
      </c>
      <c r="C7890" s="2">
        <v>41254.774852316281</v>
      </c>
      <c r="D7890" s="2">
        <v>41314.774305555555</v>
      </c>
      <c r="E7890" s="1">
        <v>8</v>
      </c>
      <c r="F7890" s="2">
        <v>41254.881029366137</v>
      </c>
      <c r="G7890" s="1">
        <v>0</v>
      </c>
      <c r="H7890" s="32">
        <f>IFERROR(HOUR(Table1[[#This Row],[Cancel Date/time]])+MINUTE(Table1[[#This Row],[Cancel Date/time]])/60,"not cancelled")</f>
        <v>21.133333333333333</v>
      </c>
      <c r="I7890" s="47">
        <f>IFERROR(ROUND(Table1[[#This Row],[cancellation time decimal]],0),"not cancelled")</f>
        <v>21</v>
      </c>
      <c r="J7890" s="10">
        <f>IFERROR(MOD(Table1[[#This Row],[cancellation hour rounded]],24),"not cancelled")</f>
        <v>21</v>
      </c>
      <c r="K7890" s="32">
        <f>1/Table1[[#This Row],[Duration (Time between doses '[in hours'])]]</f>
        <v>0.125</v>
      </c>
      <c r="L7890" s="33">
        <f>Table1[[#This Row],[number doses per hour]]*INDEX(Table2[price per dose],Table1[[#This Row],[Drug ID]])</f>
        <v>0.84929166666666667</v>
      </c>
      <c r="M7890" s="11" t="b">
        <f>AND(Table1[[#This Row],[hour of cancellation 0 to 23]]&gt;=0,Table1[[#This Row],[hour of cancellation 0 to 23]]&lt;=23)</f>
        <v>1</v>
      </c>
    </row>
    <row r="7891" spans="1:13" x14ac:dyDescent="0.3">
      <c r="A7891" s="1">
        <v>7890</v>
      </c>
      <c r="B7891" s="1">
        <v>1</v>
      </c>
      <c r="C7891" s="2">
        <v>41254.826395641358</v>
      </c>
      <c r="D7891" s="2">
        <v>41314.826388888883</v>
      </c>
      <c r="E7891" s="1">
        <v>8</v>
      </c>
      <c r="F7891" s="2">
        <v>41255.413470055973</v>
      </c>
      <c r="G7891" s="1">
        <v>0</v>
      </c>
      <c r="H7891" s="32">
        <f>IFERROR(HOUR(Table1[[#This Row],[Cancel Date/time]])+MINUTE(Table1[[#This Row],[Cancel Date/time]])/60,"not cancelled")</f>
        <v>9.9166666666666661</v>
      </c>
      <c r="I7891" s="47">
        <f>IFERROR(ROUND(Table1[[#This Row],[cancellation time decimal]],0),"not cancelled")</f>
        <v>10</v>
      </c>
      <c r="J7891" s="10">
        <f>IFERROR(MOD(Table1[[#This Row],[cancellation hour rounded]],24),"not cancelled")</f>
        <v>10</v>
      </c>
      <c r="K7891" s="32">
        <f>1/Table1[[#This Row],[Duration (Time between doses '[in hours'])]]</f>
        <v>0.125</v>
      </c>
      <c r="L7891" s="33">
        <f>Table1[[#This Row],[number doses per hour]]*INDEX(Table2[price per dose],Table1[[#This Row],[Drug ID]])</f>
        <v>0.84929166666666667</v>
      </c>
      <c r="M7891" s="11" t="b">
        <f>AND(Table1[[#This Row],[hour of cancellation 0 to 23]]&gt;=0,Table1[[#This Row],[hour of cancellation 0 to 23]]&lt;=23)</f>
        <v>1</v>
      </c>
    </row>
    <row r="7892" spans="1:13" x14ac:dyDescent="0.3">
      <c r="A7892" s="1">
        <v>7891</v>
      </c>
      <c r="B7892" s="1">
        <v>2</v>
      </c>
      <c r="C7892" s="2">
        <v>41254.810054483598</v>
      </c>
      <c r="D7892" s="2">
        <v>41314.80972222222</v>
      </c>
      <c r="E7892" s="1">
        <v>10</v>
      </c>
      <c r="F7892" s="2">
        <v>41255.675092185484</v>
      </c>
      <c r="G7892" s="1">
        <v>0</v>
      </c>
      <c r="H7892" s="32">
        <f>IFERROR(HOUR(Table1[[#This Row],[Cancel Date/time]])+MINUTE(Table1[[#This Row],[Cancel Date/time]])/60,"not cancelled")</f>
        <v>16.2</v>
      </c>
      <c r="I7892" s="47">
        <f>IFERROR(ROUND(Table1[[#This Row],[cancellation time decimal]],0),"not cancelled")</f>
        <v>16</v>
      </c>
      <c r="J7892" s="10">
        <f>IFERROR(MOD(Table1[[#This Row],[cancellation hour rounded]],24),"not cancelled")</f>
        <v>16</v>
      </c>
      <c r="K7892" s="32">
        <f>1/Table1[[#This Row],[Duration (Time between doses '[in hours'])]]</f>
        <v>0.1</v>
      </c>
      <c r="L7892" s="33">
        <f>Table1[[#This Row],[number doses per hour]]*INDEX(Table2[price per dose],Table1[[#This Row],[Drug ID]])</f>
        <v>0.84959999999999969</v>
      </c>
      <c r="M7892" s="11" t="b">
        <f>AND(Table1[[#This Row],[hour of cancellation 0 to 23]]&gt;=0,Table1[[#This Row],[hour of cancellation 0 to 23]]&lt;=23)</f>
        <v>1</v>
      </c>
    </row>
    <row r="7893" spans="1:13" x14ac:dyDescent="0.3">
      <c r="A7893" s="1">
        <v>7892</v>
      </c>
      <c r="B7893" s="1">
        <v>11</v>
      </c>
      <c r="C7893" s="2">
        <v>41254.955675972262</v>
      </c>
      <c r="D7893" s="2">
        <v>41314.955555555556</v>
      </c>
      <c r="E7893" s="1">
        <v>1</v>
      </c>
      <c r="F7893" s="2">
        <v>41261.895751812088</v>
      </c>
      <c r="G7893" s="1">
        <v>2</v>
      </c>
      <c r="H7893" s="32">
        <f>IFERROR(HOUR(Table1[[#This Row],[Cancel Date/time]])+MINUTE(Table1[[#This Row],[Cancel Date/time]])/60,"not cancelled")</f>
        <v>21.483333333333334</v>
      </c>
      <c r="I7893" s="47">
        <f>IFERROR(ROUND(Table1[[#This Row],[cancellation time decimal]],0),"not cancelled")</f>
        <v>21</v>
      </c>
      <c r="J7893" s="10">
        <f>IFERROR(MOD(Table1[[#This Row],[cancellation hour rounded]],24),"not cancelled")</f>
        <v>21</v>
      </c>
      <c r="K7893" s="32">
        <f>1/Table1[[#This Row],[Duration (Time between doses '[in hours'])]]</f>
        <v>1</v>
      </c>
      <c r="L7893" s="33">
        <f>Table1[[#This Row],[number doses per hour]]*INDEX(Table2[price per dose],Table1[[#This Row],[Drug ID]])</f>
        <v>1</v>
      </c>
      <c r="M7893" s="11" t="b">
        <f>AND(Table1[[#This Row],[hour of cancellation 0 to 23]]&gt;=0,Table1[[#This Row],[hour of cancellation 0 to 23]]&lt;=23)</f>
        <v>1</v>
      </c>
    </row>
    <row r="7894" spans="1:13" x14ac:dyDescent="0.3">
      <c r="A7894" s="1">
        <v>7893</v>
      </c>
      <c r="B7894" s="1">
        <v>1</v>
      </c>
      <c r="C7894" s="2">
        <v>41255.047616446704</v>
      </c>
      <c r="D7894" s="2">
        <v>41315.047222222223</v>
      </c>
      <c r="E7894" s="1">
        <v>12</v>
      </c>
      <c r="F7894" s="2">
        <v>41256.40254557084</v>
      </c>
      <c r="G7894" s="1">
        <v>0</v>
      </c>
      <c r="H7894" s="32">
        <f>IFERROR(HOUR(Table1[[#This Row],[Cancel Date/time]])+MINUTE(Table1[[#This Row],[Cancel Date/time]])/60,"not cancelled")</f>
        <v>9.65</v>
      </c>
      <c r="I7894" s="47">
        <f>IFERROR(ROUND(Table1[[#This Row],[cancellation time decimal]],0),"not cancelled")</f>
        <v>10</v>
      </c>
      <c r="J7894" s="10">
        <f>IFERROR(MOD(Table1[[#This Row],[cancellation hour rounded]],24),"not cancelled")</f>
        <v>10</v>
      </c>
      <c r="K7894" s="32">
        <f>1/Table1[[#This Row],[Duration (Time between doses '[in hours'])]]</f>
        <v>8.3333333333333329E-2</v>
      </c>
      <c r="L7894" s="33">
        <f>Table1[[#This Row],[number doses per hour]]*INDEX(Table2[price per dose],Table1[[#This Row],[Drug ID]])</f>
        <v>0.56619444444444444</v>
      </c>
      <c r="M7894" s="11" t="b">
        <f>AND(Table1[[#This Row],[hour of cancellation 0 to 23]]&gt;=0,Table1[[#This Row],[hour of cancellation 0 to 23]]&lt;=23)</f>
        <v>1</v>
      </c>
    </row>
    <row r="7895" spans="1:13" x14ac:dyDescent="0.3">
      <c r="A7895" s="1">
        <v>7894</v>
      </c>
      <c r="B7895" s="1">
        <v>6</v>
      </c>
      <c r="C7895" s="2">
        <v>41255.190857543923</v>
      </c>
      <c r="D7895" s="2">
        <v>41315.190277777772</v>
      </c>
      <c r="E7895" s="1">
        <v>24</v>
      </c>
      <c r="F7895" s="2">
        <v>41257.13855591225</v>
      </c>
      <c r="G7895" s="1">
        <v>0</v>
      </c>
      <c r="H7895" s="32">
        <f>IFERROR(HOUR(Table1[[#This Row],[Cancel Date/time]])+MINUTE(Table1[[#This Row],[Cancel Date/time]])/60,"not cancelled")</f>
        <v>3.3166666666666664</v>
      </c>
      <c r="I7895" s="47">
        <f>IFERROR(ROUND(Table1[[#This Row],[cancellation time decimal]],0),"not cancelled")</f>
        <v>3</v>
      </c>
      <c r="J7895" s="10">
        <f>IFERROR(MOD(Table1[[#This Row],[cancellation hour rounded]],24),"not cancelled")</f>
        <v>3</v>
      </c>
      <c r="K7895" s="32">
        <f>1/Table1[[#This Row],[Duration (Time between doses '[in hours'])]]</f>
        <v>4.1666666666666664E-2</v>
      </c>
      <c r="L7895" s="33">
        <f>Table1[[#This Row],[number doses per hour]]*INDEX(Table2[price per dose],Table1[[#This Row],[Drug ID]])</f>
        <v>0.35218749999999999</v>
      </c>
      <c r="M7895" s="11" t="b">
        <f>AND(Table1[[#This Row],[hour of cancellation 0 to 23]]&gt;=0,Table1[[#This Row],[hour of cancellation 0 to 23]]&lt;=23)</f>
        <v>1</v>
      </c>
    </row>
    <row r="7896" spans="1:13" x14ac:dyDescent="0.3">
      <c r="A7896" s="1">
        <v>7895</v>
      </c>
      <c r="B7896" s="1">
        <v>1</v>
      </c>
      <c r="C7896" s="2">
        <v>41255.260675057361</v>
      </c>
      <c r="D7896" s="2">
        <v>41315.260416666664</v>
      </c>
      <c r="E7896" s="1">
        <v>12</v>
      </c>
      <c r="F7896" s="2">
        <v>41256.729841793269</v>
      </c>
      <c r="G7896" s="1">
        <v>0</v>
      </c>
      <c r="H7896" s="32">
        <f>IFERROR(HOUR(Table1[[#This Row],[Cancel Date/time]])+MINUTE(Table1[[#This Row],[Cancel Date/time]])/60,"not cancelled")</f>
        <v>17.5</v>
      </c>
      <c r="I7896" s="47">
        <f>IFERROR(ROUND(Table1[[#This Row],[cancellation time decimal]],0),"not cancelled")</f>
        <v>18</v>
      </c>
      <c r="J7896" s="10">
        <f>IFERROR(MOD(Table1[[#This Row],[cancellation hour rounded]],24),"not cancelled")</f>
        <v>18</v>
      </c>
      <c r="K7896" s="32">
        <f>1/Table1[[#This Row],[Duration (Time between doses '[in hours'])]]</f>
        <v>8.3333333333333329E-2</v>
      </c>
      <c r="L7896" s="33">
        <f>Table1[[#This Row],[number doses per hour]]*INDEX(Table2[price per dose],Table1[[#This Row],[Drug ID]])</f>
        <v>0.56619444444444444</v>
      </c>
      <c r="M7896" s="11" t="b">
        <f>AND(Table1[[#This Row],[hour of cancellation 0 to 23]]&gt;=0,Table1[[#This Row],[hour of cancellation 0 to 23]]&lt;=23)</f>
        <v>1</v>
      </c>
    </row>
    <row r="7897" spans="1:13" x14ac:dyDescent="0.3">
      <c r="A7897" s="1">
        <v>7896</v>
      </c>
      <c r="B7897" s="1">
        <v>3</v>
      </c>
      <c r="C7897" s="2">
        <v>41255.35504554231</v>
      </c>
      <c r="D7897" s="2">
        <v>41315.354861111111</v>
      </c>
      <c r="E7897" s="1">
        <v>24</v>
      </c>
      <c r="F7897" s="2">
        <v>41257.420487085503</v>
      </c>
      <c r="G7897" s="1">
        <v>0</v>
      </c>
      <c r="H7897" s="32">
        <f>IFERROR(HOUR(Table1[[#This Row],[Cancel Date/time]])+MINUTE(Table1[[#This Row],[Cancel Date/time]])/60,"not cancelled")</f>
        <v>10.083333333333334</v>
      </c>
      <c r="I7897" s="47">
        <f>IFERROR(ROUND(Table1[[#This Row],[cancellation time decimal]],0),"not cancelled")</f>
        <v>10</v>
      </c>
      <c r="J7897" s="10">
        <f>IFERROR(MOD(Table1[[#This Row],[cancellation hour rounded]],24),"not cancelled")</f>
        <v>10</v>
      </c>
      <c r="K7897" s="32">
        <f>1/Table1[[#This Row],[Duration (Time between doses '[in hours'])]]</f>
        <v>4.1666666666666664E-2</v>
      </c>
      <c r="L7897" s="33">
        <f>Table1[[#This Row],[number doses per hour]]*INDEX(Table2[price per dose],Table1[[#This Row],[Drug ID]])</f>
        <v>0.18133000000000002</v>
      </c>
      <c r="M7897" s="11" t="b">
        <f>AND(Table1[[#This Row],[hour of cancellation 0 to 23]]&gt;=0,Table1[[#This Row],[hour of cancellation 0 to 23]]&lt;=23)</f>
        <v>1</v>
      </c>
    </row>
    <row r="7898" spans="1:13" x14ac:dyDescent="0.3">
      <c r="A7898" s="1">
        <v>7897</v>
      </c>
      <c r="B7898" s="1">
        <v>4</v>
      </c>
      <c r="C7898" s="2">
        <v>41255.338950931582</v>
      </c>
      <c r="D7898" s="2">
        <v>41315.338888888895</v>
      </c>
      <c r="E7898" s="1">
        <v>12</v>
      </c>
      <c r="F7898" s="2">
        <v>41257.823037864342</v>
      </c>
      <c r="G7898" s="1">
        <v>0</v>
      </c>
      <c r="H7898" s="32">
        <f>IFERROR(HOUR(Table1[[#This Row],[Cancel Date/time]])+MINUTE(Table1[[#This Row],[Cancel Date/time]])/60,"not cancelled")</f>
        <v>19.75</v>
      </c>
      <c r="I7898" s="47">
        <f>IFERROR(ROUND(Table1[[#This Row],[cancellation time decimal]],0),"not cancelled")</f>
        <v>20</v>
      </c>
      <c r="J7898" s="10">
        <f>IFERROR(MOD(Table1[[#This Row],[cancellation hour rounded]],24),"not cancelled")</f>
        <v>20</v>
      </c>
      <c r="K7898" s="32">
        <f>1/Table1[[#This Row],[Duration (Time between doses '[in hours'])]]</f>
        <v>8.3333333333333329E-2</v>
      </c>
      <c r="L7898" s="33">
        <f>Table1[[#This Row],[number doses per hour]]*INDEX(Table2[price per dose],Table1[[#This Row],[Drug ID]])</f>
        <v>1.448055119047619</v>
      </c>
      <c r="M7898" s="11" t="b">
        <f>AND(Table1[[#This Row],[hour of cancellation 0 to 23]]&gt;=0,Table1[[#This Row],[hour of cancellation 0 to 23]]&lt;=23)</f>
        <v>1</v>
      </c>
    </row>
    <row r="7899" spans="1:13" x14ac:dyDescent="0.3">
      <c r="A7899" s="1">
        <v>7898</v>
      </c>
      <c r="B7899" s="1">
        <v>5</v>
      </c>
      <c r="C7899" s="2">
        <v>41255.372290871965</v>
      </c>
      <c r="D7899" s="2">
        <v>41315.372222222228</v>
      </c>
      <c r="E7899" s="1">
        <v>24</v>
      </c>
      <c r="F7899" s="2">
        <v>41258.440609538084</v>
      </c>
      <c r="G7899" s="1">
        <v>0</v>
      </c>
      <c r="H7899" s="32">
        <f>IFERROR(HOUR(Table1[[#This Row],[Cancel Date/time]])+MINUTE(Table1[[#This Row],[Cancel Date/time]])/60,"not cancelled")</f>
        <v>10.566666666666666</v>
      </c>
      <c r="I7899" s="47">
        <f>IFERROR(ROUND(Table1[[#This Row],[cancellation time decimal]],0),"not cancelled")</f>
        <v>11</v>
      </c>
      <c r="J7899" s="10">
        <f>IFERROR(MOD(Table1[[#This Row],[cancellation hour rounded]],24),"not cancelled")</f>
        <v>11</v>
      </c>
      <c r="K7899" s="32">
        <f>1/Table1[[#This Row],[Duration (Time between doses '[in hours'])]]</f>
        <v>4.1666666666666664E-2</v>
      </c>
      <c r="L7899" s="33">
        <f>Table1[[#This Row],[number doses per hour]]*INDEX(Table2[price per dose],Table1[[#This Row],[Drug ID]])</f>
        <v>0.2815833333333333</v>
      </c>
      <c r="M7899" s="11" t="b">
        <f>AND(Table1[[#This Row],[hour of cancellation 0 to 23]]&gt;=0,Table1[[#This Row],[hour of cancellation 0 to 23]]&lt;=23)</f>
        <v>1</v>
      </c>
    </row>
    <row r="7900" spans="1:13" x14ac:dyDescent="0.3">
      <c r="A7900" s="1">
        <v>7899</v>
      </c>
      <c r="B7900" s="1">
        <v>3</v>
      </c>
      <c r="C7900" s="2">
        <v>41255.367301417842</v>
      </c>
      <c r="D7900" s="2">
        <v>41258.533333333333</v>
      </c>
      <c r="E7900" s="1">
        <v>24</v>
      </c>
      <c r="F7900" s="2">
        <v>41257.442235105547</v>
      </c>
      <c r="G7900" s="1">
        <v>0</v>
      </c>
      <c r="H7900" s="32">
        <f>IFERROR(HOUR(Table1[[#This Row],[Cancel Date/time]])+MINUTE(Table1[[#This Row],[Cancel Date/time]])/60,"not cancelled")</f>
        <v>10.6</v>
      </c>
      <c r="I7900" s="47">
        <f>IFERROR(ROUND(Table1[[#This Row],[cancellation time decimal]],0),"not cancelled")</f>
        <v>11</v>
      </c>
      <c r="J7900" s="10">
        <f>IFERROR(MOD(Table1[[#This Row],[cancellation hour rounded]],24),"not cancelled")</f>
        <v>11</v>
      </c>
      <c r="K7900" s="32">
        <f>1/Table1[[#This Row],[Duration (Time between doses '[in hours'])]]</f>
        <v>4.1666666666666664E-2</v>
      </c>
      <c r="L7900" s="33">
        <f>Table1[[#This Row],[number doses per hour]]*INDEX(Table2[price per dose],Table1[[#This Row],[Drug ID]])</f>
        <v>0.18133000000000002</v>
      </c>
      <c r="M7900" s="11" t="b">
        <f>AND(Table1[[#This Row],[hour of cancellation 0 to 23]]&gt;=0,Table1[[#This Row],[hour of cancellation 0 to 23]]&lt;=23)</f>
        <v>1</v>
      </c>
    </row>
    <row r="7901" spans="1:13" x14ac:dyDescent="0.3">
      <c r="A7901" s="1">
        <v>7900</v>
      </c>
      <c r="B7901" s="1">
        <v>2</v>
      </c>
      <c r="C7901" s="2">
        <v>41255.333915825257</v>
      </c>
      <c r="D7901" s="2">
        <v>41315.333333333336</v>
      </c>
      <c r="E7901" s="1">
        <v>10</v>
      </c>
      <c r="F7901" s="2">
        <v>41256.760996456316</v>
      </c>
      <c r="G7901" s="1">
        <v>0</v>
      </c>
      <c r="H7901" s="32">
        <f>IFERROR(HOUR(Table1[[#This Row],[Cancel Date/time]])+MINUTE(Table1[[#This Row],[Cancel Date/time]])/60,"not cancelled")</f>
        <v>18.25</v>
      </c>
      <c r="I7901" s="47">
        <f>IFERROR(ROUND(Table1[[#This Row],[cancellation time decimal]],0),"not cancelled")</f>
        <v>18</v>
      </c>
      <c r="J7901" s="10">
        <f>IFERROR(MOD(Table1[[#This Row],[cancellation hour rounded]],24),"not cancelled")</f>
        <v>18</v>
      </c>
      <c r="K7901" s="32">
        <f>1/Table1[[#This Row],[Duration (Time between doses '[in hours'])]]</f>
        <v>0.1</v>
      </c>
      <c r="L7901" s="33">
        <f>Table1[[#This Row],[number doses per hour]]*INDEX(Table2[price per dose],Table1[[#This Row],[Drug ID]])</f>
        <v>0.84959999999999969</v>
      </c>
      <c r="M7901" s="11" t="b">
        <f>AND(Table1[[#This Row],[hour of cancellation 0 to 23]]&gt;=0,Table1[[#This Row],[hour of cancellation 0 to 23]]&lt;=23)</f>
        <v>1</v>
      </c>
    </row>
    <row r="7902" spans="1:13" x14ac:dyDescent="0.3">
      <c r="A7902" s="1">
        <v>7901</v>
      </c>
      <c r="B7902" s="1">
        <v>2</v>
      </c>
      <c r="C7902" s="2">
        <v>41255.369747274941</v>
      </c>
      <c r="D7902" s="2">
        <v>41315.369444444448</v>
      </c>
      <c r="E7902" s="1">
        <v>10</v>
      </c>
      <c r="F7902" s="2">
        <v>41256.447474242857</v>
      </c>
      <c r="G7902" s="1">
        <v>0</v>
      </c>
      <c r="H7902" s="32">
        <f>IFERROR(HOUR(Table1[[#This Row],[Cancel Date/time]])+MINUTE(Table1[[#This Row],[Cancel Date/time]])/60,"not cancelled")</f>
        <v>10.733333333333333</v>
      </c>
      <c r="I7902" s="47">
        <f>IFERROR(ROUND(Table1[[#This Row],[cancellation time decimal]],0),"not cancelled")</f>
        <v>11</v>
      </c>
      <c r="J7902" s="10">
        <f>IFERROR(MOD(Table1[[#This Row],[cancellation hour rounded]],24),"not cancelled")</f>
        <v>11</v>
      </c>
      <c r="K7902" s="32">
        <f>1/Table1[[#This Row],[Duration (Time between doses '[in hours'])]]</f>
        <v>0.1</v>
      </c>
      <c r="L7902" s="33">
        <f>Table1[[#This Row],[number doses per hour]]*INDEX(Table2[price per dose],Table1[[#This Row],[Drug ID]])</f>
        <v>0.84959999999999969</v>
      </c>
      <c r="M7902" s="11" t="b">
        <f>AND(Table1[[#This Row],[hour of cancellation 0 to 23]]&gt;=0,Table1[[#This Row],[hour of cancellation 0 to 23]]&lt;=23)</f>
        <v>1</v>
      </c>
    </row>
    <row r="7903" spans="1:13" x14ac:dyDescent="0.3">
      <c r="A7903" s="1">
        <v>7902</v>
      </c>
      <c r="B7903" s="1">
        <v>9</v>
      </c>
      <c r="C7903" s="2">
        <v>41255.40566353879</v>
      </c>
      <c r="D7903" s="2">
        <v>41315.405555555553</v>
      </c>
      <c r="E7903" s="1">
        <v>5</v>
      </c>
      <c r="F7903" s="2">
        <v>41258.304406630799</v>
      </c>
      <c r="G7903" s="1">
        <v>0</v>
      </c>
      <c r="H7903" s="32">
        <f>IFERROR(HOUR(Table1[[#This Row],[Cancel Date/time]])+MINUTE(Table1[[#This Row],[Cancel Date/time]])/60,"not cancelled")</f>
        <v>7.3</v>
      </c>
      <c r="I7903" s="47">
        <f>IFERROR(ROUND(Table1[[#This Row],[cancellation time decimal]],0),"not cancelled")</f>
        <v>7</v>
      </c>
      <c r="J7903" s="10">
        <f>IFERROR(MOD(Table1[[#This Row],[cancellation hour rounded]],24),"not cancelled")</f>
        <v>7</v>
      </c>
      <c r="K7903" s="32">
        <f>1/Table1[[#This Row],[Duration (Time between doses '[in hours'])]]</f>
        <v>0.2</v>
      </c>
      <c r="L7903" s="33">
        <f>Table1[[#This Row],[number doses per hour]]*INDEX(Table2[price per dose],Table1[[#This Row],[Drug ID]])</f>
        <v>5.6740000000000004</v>
      </c>
      <c r="M7903" s="11" t="b">
        <f>AND(Table1[[#This Row],[hour of cancellation 0 to 23]]&gt;=0,Table1[[#This Row],[hour of cancellation 0 to 23]]&lt;=23)</f>
        <v>1</v>
      </c>
    </row>
    <row r="7904" spans="1:13" x14ac:dyDescent="0.3">
      <c r="A7904" s="1">
        <v>7903</v>
      </c>
      <c r="B7904" s="1">
        <v>3</v>
      </c>
      <c r="C7904" s="2">
        <v>41255.618619279892</v>
      </c>
      <c r="D7904" s="2">
        <v>41315.618055555555</v>
      </c>
      <c r="E7904" s="1">
        <v>24</v>
      </c>
      <c r="F7904" s="2">
        <v>41258.786869083451</v>
      </c>
      <c r="G7904" s="1">
        <v>0</v>
      </c>
      <c r="H7904" s="32">
        <f>IFERROR(HOUR(Table1[[#This Row],[Cancel Date/time]])+MINUTE(Table1[[#This Row],[Cancel Date/time]])/60,"not cancelled")</f>
        <v>18.883333333333333</v>
      </c>
      <c r="I7904" s="47">
        <f>IFERROR(ROUND(Table1[[#This Row],[cancellation time decimal]],0),"not cancelled")</f>
        <v>19</v>
      </c>
      <c r="J7904" s="10">
        <f>IFERROR(MOD(Table1[[#This Row],[cancellation hour rounded]],24),"not cancelled")</f>
        <v>19</v>
      </c>
      <c r="K7904" s="32">
        <f>1/Table1[[#This Row],[Duration (Time between doses '[in hours'])]]</f>
        <v>4.1666666666666664E-2</v>
      </c>
      <c r="L7904" s="33">
        <f>Table1[[#This Row],[number doses per hour]]*INDEX(Table2[price per dose],Table1[[#This Row],[Drug ID]])</f>
        <v>0.18133000000000002</v>
      </c>
      <c r="M7904" s="11" t="b">
        <f>AND(Table1[[#This Row],[hour of cancellation 0 to 23]]&gt;=0,Table1[[#This Row],[hour of cancellation 0 to 23]]&lt;=23)</f>
        <v>1</v>
      </c>
    </row>
    <row r="7905" spans="1:13" x14ac:dyDescent="0.3">
      <c r="A7905" s="1">
        <v>7904</v>
      </c>
      <c r="B7905" s="1">
        <v>4</v>
      </c>
      <c r="C7905" s="2">
        <v>41255.629473887988</v>
      </c>
      <c r="D7905" s="2">
        <v>41315.629166666666</v>
      </c>
      <c r="E7905" s="1">
        <v>12</v>
      </c>
      <c r="F7905" s="2">
        <v>41258.527379514431</v>
      </c>
      <c r="G7905" s="1">
        <v>0</v>
      </c>
      <c r="H7905" s="32">
        <f>IFERROR(HOUR(Table1[[#This Row],[Cancel Date/time]])+MINUTE(Table1[[#This Row],[Cancel Date/time]])/60,"not cancelled")</f>
        <v>12.65</v>
      </c>
      <c r="I7905" s="47">
        <f>IFERROR(ROUND(Table1[[#This Row],[cancellation time decimal]],0),"not cancelled")</f>
        <v>13</v>
      </c>
      <c r="J7905" s="10">
        <f>IFERROR(MOD(Table1[[#This Row],[cancellation hour rounded]],24),"not cancelled")</f>
        <v>13</v>
      </c>
      <c r="K7905" s="32">
        <f>1/Table1[[#This Row],[Duration (Time between doses '[in hours'])]]</f>
        <v>8.3333333333333329E-2</v>
      </c>
      <c r="L7905" s="33">
        <f>Table1[[#This Row],[number doses per hour]]*INDEX(Table2[price per dose],Table1[[#This Row],[Drug ID]])</f>
        <v>1.448055119047619</v>
      </c>
      <c r="M7905" s="11" t="b">
        <f>AND(Table1[[#This Row],[hour of cancellation 0 to 23]]&gt;=0,Table1[[#This Row],[hour of cancellation 0 to 23]]&lt;=23)</f>
        <v>1</v>
      </c>
    </row>
    <row r="7906" spans="1:13" x14ac:dyDescent="0.3">
      <c r="A7906" s="1">
        <v>7905</v>
      </c>
      <c r="B7906" s="1">
        <v>2</v>
      </c>
      <c r="C7906" s="2">
        <v>41255.632893961476</v>
      </c>
      <c r="D7906" s="2">
        <v>41315.632638888892</v>
      </c>
      <c r="E7906" s="1">
        <v>10</v>
      </c>
      <c r="F7906" s="2">
        <v>41256.298289428392</v>
      </c>
      <c r="G7906" s="1">
        <v>0</v>
      </c>
      <c r="H7906" s="32">
        <f>IFERROR(HOUR(Table1[[#This Row],[Cancel Date/time]])+MINUTE(Table1[[#This Row],[Cancel Date/time]])/60,"not cancelled")</f>
        <v>7.15</v>
      </c>
      <c r="I7906" s="47">
        <f>IFERROR(ROUND(Table1[[#This Row],[cancellation time decimal]],0),"not cancelled")</f>
        <v>7</v>
      </c>
      <c r="J7906" s="10">
        <f>IFERROR(MOD(Table1[[#This Row],[cancellation hour rounded]],24),"not cancelled")</f>
        <v>7</v>
      </c>
      <c r="K7906" s="32">
        <f>1/Table1[[#This Row],[Duration (Time between doses '[in hours'])]]</f>
        <v>0.1</v>
      </c>
      <c r="L7906" s="33">
        <f>Table1[[#This Row],[number doses per hour]]*INDEX(Table2[price per dose],Table1[[#This Row],[Drug ID]])</f>
        <v>0.84959999999999969</v>
      </c>
      <c r="M7906" s="11" t="b">
        <f>AND(Table1[[#This Row],[hour of cancellation 0 to 23]]&gt;=0,Table1[[#This Row],[hour of cancellation 0 to 23]]&lt;=23)</f>
        <v>1</v>
      </c>
    </row>
    <row r="7907" spans="1:13" x14ac:dyDescent="0.3">
      <c r="A7907" s="1">
        <v>7906</v>
      </c>
      <c r="B7907" s="1">
        <v>1</v>
      </c>
      <c r="C7907" s="2">
        <v>41255.684601307461</v>
      </c>
      <c r="D7907" s="2">
        <v>41315.684027777774</v>
      </c>
      <c r="E7907" s="1">
        <v>8</v>
      </c>
      <c r="F7907" s="2">
        <v>41255.894622861881</v>
      </c>
      <c r="G7907" s="1">
        <v>0</v>
      </c>
      <c r="H7907" s="32">
        <f>IFERROR(HOUR(Table1[[#This Row],[Cancel Date/time]])+MINUTE(Table1[[#This Row],[Cancel Date/time]])/60,"not cancelled")</f>
        <v>21.466666666666665</v>
      </c>
      <c r="I7907" s="47">
        <f>IFERROR(ROUND(Table1[[#This Row],[cancellation time decimal]],0),"not cancelled")</f>
        <v>21</v>
      </c>
      <c r="J7907" s="10">
        <f>IFERROR(MOD(Table1[[#This Row],[cancellation hour rounded]],24),"not cancelled")</f>
        <v>21</v>
      </c>
      <c r="K7907" s="32">
        <f>1/Table1[[#This Row],[Duration (Time between doses '[in hours'])]]</f>
        <v>0.125</v>
      </c>
      <c r="L7907" s="33">
        <f>Table1[[#This Row],[number doses per hour]]*INDEX(Table2[price per dose],Table1[[#This Row],[Drug ID]])</f>
        <v>0.84929166666666667</v>
      </c>
      <c r="M7907" s="11" t="b">
        <f>AND(Table1[[#This Row],[hour of cancellation 0 to 23]]&gt;=0,Table1[[#This Row],[hour of cancellation 0 to 23]]&lt;=23)</f>
        <v>1</v>
      </c>
    </row>
    <row r="7908" spans="1:13" hidden="1" x14ac:dyDescent="0.3">
      <c r="A7908" s="1">
        <v>7907</v>
      </c>
      <c r="B7908" s="1">
        <v>3</v>
      </c>
      <c r="C7908" s="2">
        <v>41255.895916118738</v>
      </c>
      <c r="D7908" s="2">
        <v>41259.68730229525</v>
      </c>
      <c r="E7908" s="1">
        <v>24</v>
      </c>
      <c r="F7908" s="2" t="s">
        <v>5</v>
      </c>
      <c r="G7908" s="1">
        <v>0</v>
      </c>
      <c r="H7908" s="32" t="str">
        <f>IFERROR(HOUR(Table1[[#This Row],[Cancel Date/time]])+MINUTE(Table1[[#This Row],[Cancel Date/time]])/60,"not cancelled")</f>
        <v>not cancelled</v>
      </c>
      <c r="I7908" s="47" t="str">
        <f>IFERROR(ROUND(Table1[[#This Row],[cancellation time decimal]],0),"not cancelled")</f>
        <v>not cancelled</v>
      </c>
      <c r="J7908" s="10" t="str">
        <f>IFERROR(MOD(Table1[[#This Row],[cancellation hour rounded]],24),"not cancelled")</f>
        <v>not cancelled</v>
      </c>
      <c r="K7908" s="32">
        <f>1/Table1[[#This Row],[Duration (Time between doses '[in hours'])]]</f>
        <v>4.1666666666666664E-2</v>
      </c>
      <c r="L7908" s="33">
        <f>Table1[[#This Row],[number doses per hour]]*INDEX(Table2[price per dose],Table1[[#This Row],[Drug ID]])</f>
        <v>0.18133000000000002</v>
      </c>
      <c r="M7908" s="11" t="b">
        <f>AND(Table1[[#This Row],[hour of cancellation 0 to 23]]&gt;=0,Table1[[#This Row],[hour of cancellation 0 to 23]]&lt;=23)</f>
        <v>0</v>
      </c>
    </row>
    <row r="7909" spans="1:13" x14ac:dyDescent="0.3">
      <c r="A7909" s="1">
        <v>7908</v>
      </c>
      <c r="B7909" s="1">
        <v>3</v>
      </c>
      <c r="C7909" s="2">
        <v>41256.382768922042</v>
      </c>
      <c r="D7909" s="2">
        <v>41260.424305555556</v>
      </c>
      <c r="E7909" s="1">
        <v>24</v>
      </c>
      <c r="F7909" s="2">
        <v>41257.554614716631</v>
      </c>
      <c r="G7909" s="1">
        <v>0</v>
      </c>
      <c r="H7909" s="32">
        <f>IFERROR(HOUR(Table1[[#This Row],[Cancel Date/time]])+MINUTE(Table1[[#This Row],[Cancel Date/time]])/60,"not cancelled")</f>
        <v>13.3</v>
      </c>
      <c r="I7909" s="47">
        <f>IFERROR(ROUND(Table1[[#This Row],[cancellation time decimal]],0),"not cancelled")</f>
        <v>13</v>
      </c>
      <c r="J7909" s="10">
        <f>IFERROR(MOD(Table1[[#This Row],[cancellation hour rounded]],24),"not cancelled")</f>
        <v>13</v>
      </c>
      <c r="K7909" s="32">
        <f>1/Table1[[#This Row],[Duration (Time between doses '[in hours'])]]</f>
        <v>4.1666666666666664E-2</v>
      </c>
      <c r="L7909" s="33">
        <f>Table1[[#This Row],[number doses per hour]]*INDEX(Table2[price per dose],Table1[[#This Row],[Drug ID]])</f>
        <v>0.18133000000000002</v>
      </c>
      <c r="M7909" s="11" t="b">
        <f>AND(Table1[[#This Row],[hour of cancellation 0 to 23]]&gt;=0,Table1[[#This Row],[hour of cancellation 0 to 23]]&lt;=23)</f>
        <v>1</v>
      </c>
    </row>
    <row r="7910" spans="1:13" x14ac:dyDescent="0.3">
      <c r="A7910" s="1">
        <v>7909</v>
      </c>
      <c r="B7910" s="1">
        <v>7</v>
      </c>
      <c r="C7910" s="2">
        <v>41256.44681740614</v>
      </c>
      <c r="D7910" s="2">
        <v>41316.446527777778</v>
      </c>
      <c r="E7910" s="1">
        <v>24</v>
      </c>
      <c r="F7910" s="2">
        <v>41272.476310506798</v>
      </c>
      <c r="G7910" s="1">
        <v>0</v>
      </c>
      <c r="H7910" s="32">
        <f>IFERROR(HOUR(Table1[[#This Row],[Cancel Date/time]])+MINUTE(Table1[[#This Row],[Cancel Date/time]])/60,"not cancelled")</f>
        <v>11.416666666666666</v>
      </c>
      <c r="I7910" s="47">
        <f>IFERROR(ROUND(Table1[[#This Row],[cancellation time decimal]],0),"not cancelled")</f>
        <v>11</v>
      </c>
      <c r="J7910" s="10">
        <f>IFERROR(MOD(Table1[[#This Row],[cancellation hour rounded]],24),"not cancelled")</f>
        <v>11</v>
      </c>
      <c r="K7910" s="32">
        <f>1/Table1[[#This Row],[Duration (Time between doses '[in hours'])]]</f>
        <v>4.1666666666666664E-2</v>
      </c>
      <c r="L7910" s="33">
        <f>Table1[[#This Row],[number doses per hour]]*INDEX(Table2[price per dose],Table1[[#This Row],[Drug ID]])</f>
        <v>1.2958049999999997</v>
      </c>
      <c r="M7910" s="11" t="b">
        <f>AND(Table1[[#This Row],[hour of cancellation 0 to 23]]&gt;=0,Table1[[#This Row],[hour of cancellation 0 to 23]]&lt;=23)</f>
        <v>1</v>
      </c>
    </row>
    <row r="7911" spans="1:13" x14ac:dyDescent="0.3">
      <c r="A7911" s="1">
        <v>7910</v>
      </c>
      <c r="B7911" s="1">
        <v>4</v>
      </c>
      <c r="C7911" s="2">
        <v>41256.486088114165</v>
      </c>
      <c r="D7911" s="2">
        <v>41316.48541666667</v>
      </c>
      <c r="E7911" s="1">
        <v>12</v>
      </c>
      <c r="F7911" s="2">
        <v>41259.413966628403</v>
      </c>
      <c r="G7911" s="1">
        <v>0</v>
      </c>
      <c r="H7911" s="32">
        <f>IFERROR(HOUR(Table1[[#This Row],[Cancel Date/time]])+MINUTE(Table1[[#This Row],[Cancel Date/time]])/60,"not cancelled")</f>
        <v>9.9333333333333336</v>
      </c>
      <c r="I7911" s="47">
        <f>IFERROR(ROUND(Table1[[#This Row],[cancellation time decimal]],0),"not cancelled")</f>
        <v>10</v>
      </c>
      <c r="J7911" s="10">
        <f>IFERROR(MOD(Table1[[#This Row],[cancellation hour rounded]],24),"not cancelled")</f>
        <v>10</v>
      </c>
      <c r="K7911" s="32">
        <f>1/Table1[[#This Row],[Duration (Time between doses '[in hours'])]]</f>
        <v>8.3333333333333329E-2</v>
      </c>
      <c r="L7911" s="33">
        <f>Table1[[#This Row],[number doses per hour]]*INDEX(Table2[price per dose],Table1[[#This Row],[Drug ID]])</f>
        <v>1.448055119047619</v>
      </c>
      <c r="M7911" s="11" t="b">
        <f>AND(Table1[[#This Row],[hour of cancellation 0 to 23]]&gt;=0,Table1[[#This Row],[hour of cancellation 0 to 23]]&lt;=23)</f>
        <v>1</v>
      </c>
    </row>
    <row r="7912" spans="1:13" hidden="1" x14ac:dyDescent="0.3">
      <c r="A7912" s="1">
        <v>7911</v>
      </c>
      <c r="B7912" s="1">
        <v>2</v>
      </c>
      <c r="C7912" s="2">
        <v>41256.461209810135</v>
      </c>
      <c r="D7912" s="2">
        <v>41259.585605886889</v>
      </c>
      <c r="E7912" s="1">
        <v>10</v>
      </c>
      <c r="F7912" s="2" t="s">
        <v>5</v>
      </c>
      <c r="G7912" s="1">
        <v>0</v>
      </c>
      <c r="H7912" s="32" t="str">
        <f>IFERROR(HOUR(Table1[[#This Row],[Cancel Date/time]])+MINUTE(Table1[[#This Row],[Cancel Date/time]])/60,"not cancelled")</f>
        <v>not cancelled</v>
      </c>
      <c r="I7912" s="47" t="str">
        <f>IFERROR(ROUND(Table1[[#This Row],[cancellation time decimal]],0),"not cancelled")</f>
        <v>not cancelled</v>
      </c>
      <c r="J7912" s="10" t="str">
        <f>IFERROR(MOD(Table1[[#This Row],[cancellation hour rounded]],24),"not cancelled")</f>
        <v>not cancelled</v>
      </c>
      <c r="K7912" s="32">
        <f>1/Table1[[#This Row],[Duration (Time between doses '[in hours'])]]</f>
        <v>0.1</v>
      </c>
      <c r="L7912" s="33">
        <f>Table1[[#This Row],[number doses per hour]]*INDEX(Table2[price per dose],Table1[[#This Row],[Drug ID]])</f>
        <v>0.84959999999999969</v>
      </c>
      <c r="M7912" s="11" t="b">
        <f>AND(Table1[[#This Row],[hour of cancellation 0 to 23]]&gt;=0,Table1[[#This Row],[hour of cancellation 0 to 23]]&lt;=23)</f>
        <v>0</v>
      </c>
    </row>
    <row r="7913" spans="1:13" x14ac:dyDescent="0.3">
      <c r="A7913" s="1">
        <v>7912</v>
      </c>
      <c r="B7913" s="1">
        <v>1</v>
      </c>
      <c r="C7913" s="2">
        <v>41256.467106318058</v>
      </c>
      <c r="D7913" s="2">
        <v>41316.466666666667</v>
      </c>
      <c r="E7913" s="1">
        <v>12</v>
      </c>
      <c r="F7913" s="2">
        <v>41257.358962649945</v>
      </c>
      <c r="G7913" s="1">
        <v>0</v>
      </c>
      <c r="H7913" s="32">
        <f>IFERROR(HOUR(Table1[[#This Row],[Cancel Date/time]])+MINUTE(Table1[[#This Row],[Cancel Date/time]])/60,"not cancelled")</f>
        <v>8.6</v>
      </c>
      <c r="I7913" s="47">
        <f>IFERROR(ROUND(Table1[[#This Row],[cancellation time decimal]],0),"not cancelled")</f>
        <v>9</v>
      </c>
      <c r="J7913" s="10">
        <f>IFERROR(MOD(Table1[[#This Row],[cancellation hour rounded]],24),"not cancelled")</f>
        <v>9</v>
      </c>
      <c r="K7913" s="32">
        <f>1/Table1[[#This Row],[Duration (Time between doses '[in hours'])]]</f>
        <v>8.3333333333333329E-2</v>
      </c>
      <c r="L7913" s="33">
        <f>Table1[[#This Row],[number doses per hour]]*INDEX(Table2[price per dose],Table1[[#This Row],[Drug ID]])</f>
        <v>0.56619444444444444</v>
      </c>
      <c r="M7913" s="11" t="b">
        <f>AND(Table1[[#This Row],[hour of cancellation 0 to 23]]&gt;=0,Table1[[#This Row],[hour of cancellation 0 to 23]]&lt;=23)</f>
        <v>1</v>
      </c>
    </row>
    <row r="7914" spans="1:13" hidden="1" x14ac:dyDescent="0.3">
      <c r="A7914" s="1">
        <v>7913</v>
      </c>
      <c r="B7914" s="1">
        <v>1</v>
      </c>
      <c r="C7914" s="2">
        <v>41256.517105390012</v>
      </c>
      <c r="D7914" s="2">
        <v>41259.183452742225</v>
      </c>
      <c r="E7914" s="1">
        <v>12</v>
      </c>
      <c r="F7914" s="2" t="s">
        <v>5</v>
      </c>
      <c r="G7914" s="1">
        <v>0</v>
      </c>
      <c r="H7914" s="32" t="str">
        <f>IFERROR(HOUR(Table1[[#This Row],[Cancel Date/time]])+MINUTE(Table1[[#This Row],[Cancel Date/time]])/60,"not cancelled")</f>
        <v>not cancelled</v>
      </c>
      <c r="I7914" s="47" t="str">
        <f>IFERROR(ROUND(Table1[[#This Row],[cancellation time decimal]],0),"not cancelled")</f>
        <v>not cancelled</v>
      </c>
      <c r="J7914" s="10" t="str">
        <f>IFERROR(MOD(Table1[[#This Row],[cancellation hour rounded]],24),"not cancelled")</f>
        <v>not cancelled</v>
      </c>
      <c r="K7914" s="32">
        <f>1/Table1[[#This Row],[Duration (Time between doses '[in hours'])]]</f>
        <v>8.3333333333333329E-2</v>
      </c>
      <c r="L7914" s="33">
        <f>Table1[[#This Row],[number doses per hour]]*INDEX(Table2[price per dose],Table1[[#This Row],[Drug ID]])</f>
        <v>0.56619444444444444</v>
      </c>
      <c r="M7914" s="11" t="b">
        <f>AND(Table1[[#This Row],[hour of cancellation 0 to 23]]&gt;=0,Table1[[#This Row],[hour of cancellation 0 to 23]]&lt;=23)</f>
        <v>0</v>
      </c>
    </row>
    <row r="7915" spans="1:13" x14ac:dyDescent="0.3">
      <c r="A7915" s="1">
        <v>7914</v>
      </c>
      <c r="B7915" s="1">
        <v>5</v>
      </c>
      <c r="C7915" s="2">
        <v>41256.533127523493</v>
      </c>
      <c r="D7915" s="2">
        <v>41316.532638888886</v>
      </c>
      <c r="E7915" s="1">
        <v>24</v>
      </c>
      <c r="F7915" s="2">
        <v>41260.408957959837</v>
      </c>
      <c r="G7915" s="1">
        <v>0</v>
      </c>
      <c r="H7915" s="32">
        <f>IFERROR(HOUR(Table1[[#This Row],[Cancel Date/time]])+MINUTE(Table1[[#This Row],[Cancel Date/time]])/60,"not cancelled")</f>
        <v>9.8000000000000007</v>
      </c>
      <c r="I7915" s="47">
        <f>IFERROR(ROUND(Table1[[#This Row],[cancellation time decimal]],0),"not cancelled")</f>
        <v>10</v>
      </c>
      <c r="J7915" s="10">
        <f>IFERROR(MOD(Table1[[#This Row],[cancellation hour rounded]],24),"not cancelled")</f>
        <v>10</v>
      </c>
      <c r="K7915" s="32">
        <f>1/Table1[[#This Row],[Duration (Time between doses '[in hours'])]]</f>
        <v>4.1666666666666664E-2</v>
      </c>
      <c r="L7915" s="33">
        <f>Table1[[#This Row],[number doses per hour]]*INDEX(Table2[price per dose],Table1[[#This Row],[Drug ID]])</f>
        <v>0.2815833333333333</v>
      </c>
      <c r="M7915" s="11" t="b">
        <f>AND(Table1[[#This Row],[hour of cancellation 0 to 23]]&gt;=0,Table1[[#This Row],[hour of cancellation 0 to 23]]&lt;=23)</f>
        <v>1</v>
      </c>
    </row>
    <row r="7916" spans="1:13" x14ac:dyDescent="0.3">
      <c r="A7916" s="1">
        <v>7915</v>
      </c>
      <c r="B7916" s="1">
        <v>4</v>
      </c>
      <c r="C7916" s="2">
        <v>41256.576492428598</v>
      </c>
      <c r="D7916" s="2">
        <v>41316.576388888883</v>
      </c>
      <c r="E7916" s="1">
        <v>12</v>
      </c>
      <c r="F7916" s="2">
        <v>41258.643463405213</v>
      </c>
      <c r="G7916" s="1">
        <v>0</v>
      </c>
      <c r="H7916" s="32">
        <f>IFERROR(HOUR(Table1[[#This Row],[Cancel Date/time]])+MINUTE(Table1[[#This Row],[Cancel Date/time]])/60,"not cancelled")</f>
        <v>15.433333333333334</v>
      </c>
      <c r="I7916" s="47">
        <f>IFERROR(ROUND(Table1[[#This Row],[cancellation time decimal]],0),"not cancelled")</f>
        <v>15</v>
      </c>
      <c r="J7916" s="10">
        <f>IFERROR(MOD(Table1[[#This Row],[cancellation hour rounded]],24),"not cancelled")</f>
        <v>15</v>
      </c>
      <c r="K7916" s="32">
        <f>1/Table1[[#This Row],[Duration (Time between doses '[in hours'])]]</f>
        <v>8.3333333333333329E-2</v>
      </c>
      <c r="L7916" s="33">
        <f>Table1[[#This Row],[number doses per hour]]*INDEX(Table2[price per dose],Table1[[#This Row],[Drug ID]])</f>
        <v>1.448055119047619</v>
      </c>
      <c r="M7916" s="11" t="b">
        <f>AND(Table1[[#This Row],[hour of cancellation 0 to 23]]&gt;=0,Table1[[#This Row],[hour of cancellation 0 to 23]]&lt;=23)</f>
        <v>1</v>
      </c>
    </row>
    <row r="7917" spans="1:13" x14ac:dyDescent="0.3">
      <c r="A7917" s="1">
        <v>7916</v>
      </c>
      <c r="B7917" s="1">
        <v>4</v>
      </c>
      <c r="C7917" s="2">
        <v>41256.558862133155</v>
      </c>
      <c r="D7917" s="2">
        <v>41316.558333333334</v>
      </c>
      <c r="E7917" s="1">
        <v>12</v>
      </c>
      <c r="F7917" s="2">
        <v>41258.405596199023</v>
      </c>
      <c r="G7917" s="1">
        <v>0</v>
      </c>
      <c r="H7917" s="32">
        <f>IFERROR(HOUR(Table1[[#This Row],[Cancel Date/time]])+MINUTE(Table1[[#This Row],[Cancel Date/time]])/60,"not cancelled")</f>
        <v>9.7333333333333325</v>
      </c>
      <c r="I7917" s="47">
        <f>IFERROR(ROUND(Table1[[#This Row],[cancellation time decimal]],0),"not cancelled")</f>
        <v>10</v>
      </c>
      <c r="J7917" s="10">
        <f>IFERROR(MOD(Table1[[#This Row],[cancellation hour rounded]],24),"not cancelled")</f>
        <v>10</v>
      </c>
      <c r="K7917" s="32">
        <f>1/Table1[[#This Row],[Duration (Time between doses '[in hours'])]]</f>
        <v>8.3333333333333329E-2</v>
      </c>
      <c r="L7917" s="33">
        <f>Table1[[#This Row],[number doses per hour]]*INDEX(Table2[price per dose],Table1[[#This Row],[Drug ID]])</f>
        <v>1.448055119047619</v>
      </c>
      <c r="M7917" s="11" t="b">
        <f>AND(Table1[[#This Row],[hour of cancellation 0 to 23]]&gt;=0,Table1[[#This Row],[hour of cancellation 0 to 23]]&lt;=23)</f>
        <v>1</v>
      </c>
    </row>
    <row r="7918" spans="1:13" x14ac:dyDescent="0.3">
      <c r="A7918" s="1">
        <v>7917</v>
      </c>
      <c r="B7918" s="1">
        <v>2</v>
      </c>
      <c r="C7918" s="2">
        <v>41256.73897756161</v>
      </c>
      <c r="D7918" s="2">
        <v>41316.738888888889</v>
      </c>
      <c r="E7918" s="1">
        <v>10</v>
      </c>
      <c r="F7918" s="2">
        <v>41257.413500929673</v>
      </c>
      <c r="G7918" s="1">
        <v>0</v>
      </c>
      <c r="H7918" s="32">
        <f>IFERROR(HOUR(Table1[[#This Row],[Cancel Date/time]])+MINUTE(Table1[[#This Row],[Cancel Date/time]])/60,"not cancelled")</f>
        <v>9.9166666666666661</v>
      </c>
      <c r="I7918" s="47">
        <f>IFERROR(ROUND(Table1[[#This Row],[cancellation time decimal]],0),"not cancelled")</f>
        <v>10</v>
      </c>
      <c r="J7918" s="10">
        <f>IFERROR(MOD(Table1[[#This Row],[cancellation hour rounded]],24),"not cancelled")</f>
        <v>10</v>
      </c>
      <c r="K7918" s="32">
        <f>1/Table1[[#This Row],[Duration (Time between doses '[in hours'])]]</f>
        <v>0.1</v>
      </c>
      <c r="L7918" s="33">
        <f>Table1[[#This Row],[number doses per hour]]*INDEX(Table2[price per dose],Table1[[#This Row],[Drug ID]])</f>
        <v>0.84959999999999969</v>
      </c>
      <c r="M7918" s="11" t="b">
        <f>AND(Table1[[#This Row],[hour of cancellation 0 to 23]]&gt;=0,Table1[[#This Row],[hour of cancellation 0 to 23]]&lt;=23)</f>
        <v>1</v>
      </c>
    </row>
    <row r="7919" spans="1:13" x14ac:dyDescent="0.3">
      <c r="A7919" s="1">
        <v>7918</v>
      </c>
      <c r="B7919" s="1">
        <v>8</v>
      </c>
      <c r="C7919" s="2">
        <v>41256.759065689279</v>
      </c>
      <c r="D7919" s="2">
        <v>41316.759027777778</v>
      </c>
      <c r="E7919" s="1">
        <v>3</v>
      </c>
      <c r="F7919" s="2">
        <v>41263.277679868537</v>
      </c>
      <c r="G7919" s="1">
        <v>0</v>
      </c>
      <c r="H7919" s="32">
        <f>IFERROR(HOUR(Table1[[#This Row],[Cancel Date/time]])+MINUTE(Table1[[#This Row],[Cancel Date/time]])/60,"not cancelled")</f>
        <v>6.65</v>
      </c>
      <c r="I7919" s="47">
        <f>IFERROR(ROUND(Table1[[#This Row],[cancellation time decimal]],0),"not cancelled")</f>
        <v>7</v>
      </c>
      <c r="J7919" s="10">
        <f>IFERROR(MOD(Table1[[#This Row],[cancellation hour rounded]],24),"not cancelled")</f>
        <v>7</v>
      </c>
      <c r="K7919" s="32">
        <f>1/Table1[[#This Row],[Duration (Time between doses '[in hours'])]]</f>
        <v>0.33333333333333331</v>
      </c>
      <c r="L7919" s="33">
        <f>Table1[[#This Row],[number doses per hour]]*INDEX(Table2[price per dose],Table1[[#This Row],[Drug ID]])</f>
        <v>0.29998222222222221</v>
      </c>
      <c r="M7919" s="11" t="b">
        <f>AND(Table1[[#This Row],[hour of cancellation 0 to 23]]&gt;=0,Table1[[#This Row],[hour of cancellation 0 to 23]]&lt;=23)</f>
        <v>1</v>
      </c>
    </row>
    <row r="7920" spans="1:13" x14ac:dyDescent="0.3">
      <c r="A7920" s="1">
        <v>7919</v>
      </c>
      <c r="B7920" s="1">
        <v>8</v>
      </c>
      <c r="C7920" s="2">
        <v>41256.753725261369</v>
      </c>
      <c r="D7920" s="2">
        <v>41316.753472222219</v>
      </c>
      <c r="E7920" s="1">
        <v>3</v>
      </c>
      <c r="F7920" s="2">
        <v>41261.612799712406</v>
      </c>
      <c r="G7920" s="1">
        <v>0</v>
      </c>
      <c r="H7920" s="32">
        <f>IFERROR(HOUR(Table1[[#This Row],[Cancel Date/time]])+MINUTE(Table1[[#This Row],[Cancel Date/time]])/60,"not cancelled")</f>
        <v>14.7</v>
      </c>
      <c r="I7920" s="47">
        <f>IFERROR(ROUND(Table1[[#This Row],[cancellation time decimal]],0),"not cancelled")</f>
        <v>15</v>
      </c>
      <c r="J7920" s="10">
        <f>IFERROR(MOD(Table1[[#This Row],[cancellation hour rounded]],24),"not cancelled")</f>
        <v>15</v>
      </c>
      <c r="K7920" s="32">
        <f>1/Table1[[#This Row],[Duration (Time between doses '[in hours'])]]</f>
        <v>0.33333333333333331</v>
      </c>
      <c r="L7920" s="33">
        <f>Table1[[#This Row],[number doses per hour]]*INDEX(Table2[price per dose],Table1[[#This Row],[Drug ID]])</f>
        <v>0.29998222222222221</v>
      </c>
      <c r="M7920" s="11" t="b">
        <f>AND(Table1[[#This Row],[hour of cancellation 0 to 23]]&gt;=0,Table1[[#This Row],[hour of cancellation 0 to 23]]&lt;=23)</f>
        <v>1</v>
      </c>
    </row>
    <row r="7921" spans="1:13" x14ac:dyDescent="0.3">
      <c r="A7921" s="1">
        <v>7920</v>
      </c>
      <c r="B7921" s="1">
        <v>1</v>
      </c>
      <c r="C7921" s="2">
        <v>41256.76021660446</v>
      </c>
      <c r="D7921" s="2">
        <v>41316.759722222225</v>
      </c>
      <c r="E7921" s="1">
        <v>8</v>
      </c>
      <c r="F7921" s="2">
        <v>41257.544560306698</v>
      </c>
      <c r="G7921" s="1">
        <v>0</v>
      </c>
      <c r="H7921" s="32">
        <f>IFERROR(HOUR(Table1[[#This Row],[Cancel Date/time]])+MINUTE(Table1[[#This Row],[Cancel Date/time]])/60,"not cancelled")</f>
        <v>13.066666666666666</v>
      </c>
      <c r="I7921" s="47">
        <f>IFERROR(ROUND(Table1[[#This Row],[cancellation time decimal]],0),"not cancelled")</f>
        <v>13</v>
      </c>
      <c r="J7921" s="10">
        <f>IFERROR(MOD(Table1[[#This Row],[cancellation hour rounded]],24),"not cancelled")</f>
        <v>13</v>
      </c>
      <c r="K7921" s="32">
        <f>1/Table1[[#This Row],[Duration (Time between doses '[in hours'])]]</f>
        <v>0.125</v>
      </c>
      <c r="L7921" s="33">
        <f>Table1[[#This Row],[number doses per hour]]*INDEX(Table2[price per dose],Table1[[#This Row],[Drug ID]])</f>
        <v>0.84929166666666667</v>
      </c>
      <c r="M7921" s="11" t="b">
        <f>AND(Table1[[#This Row],[hour of cancellation 0 to 23]]&gt;=0,Table1[[#This Row],[hour of cancellation 0 to 23]]&lt;=23)</f>
        <v>1</v>
      </c>
    </row>
    <row r="7922" spans="1:13" x14ac:dyDescent="0.3">
      <c r="A7922" s="1">
        <v>7921</v>
      </c>
      <c r="B7922" s="1">
        <v>4</v>
      </c>
      <c r="C7922" s="2">
        <v>41256.785395486295</v>
      </c>
      <c r="D7922" s="2">
        <v>41316.784722222219</v>
      </c>
      <c r="E7922" s="1">
        <v>12</v>
      </c>
      <c r="F7922" s="2">
        <v>41258.592401991256</v>
      </c>
      <c r="G7922" s="1">
        <v>0</v>
      </c>
      <c r="H7922" s="32">
        <f>IFERROR(HOUR(Table1[[#This Row],[Cancel Date/time]])+MINUTE(Table1[[#This Row],[Cancel Date/time]])/60,"not cancelled")</f>
        <v>14.216666666666667</v>
      </c>
      <c r="I7922" s="47">
        <f>IFERROR(ROUND(Table1[[#This Row],[cancellation time decimal]],0),"not cancelled")</f>
        <v>14</v>
      </c>
      <c r="J7922" s="10">
        <f>IFERROR(MOD(Table1[[#This Row],[cancellation hour rounded]],24),"not cancelled")</f>
        <v>14</v>
      </c>
      <c r="K7922" s="32">
        <f>1/Table1[[#This Row],[Duration (Time between doses '[in hours'])]]</f>
        <v>8.3333333333333329E-2</v>
      </c>
      <c r="L7922" s="33">
        <f>Table1[[#This Row],[number doses per hour]]*INDEX(Table2[price per dose],Table1[[#This Row],[Drug ID]])</f>
        <v>1.448055119047619</v>
      </c>
      <c r="M7922" s="11" t="b">
        <f>AND(Table1[[#This Row],[hour of cancellation 0 to 23]]&gt;=0,Table1[[#This Row],[hour of cancellation 0 to 23]]&lt;=23)</f>
        <v>1</v>
      </c>
    </row>
    <row r="7923" spans="1:13" x14ac:dyDescent="0.3">
      <c r="A7923" s="1">
        <v>7922</v>
      </c>
      <c r="B7923" s="1">
        <v>1</v>
      </c>
      <c r="C7923" s="2">
        <v>41256.763199620676</v>
      </c>
      <c r="D7923" s="2">
        <v>41316.763194444444</v>
      </c>
      <c r="E7923" s="1">
        <v>12</v>
      </c>
      <c r="F7923" s="2">
        <v>41257.627156448354</v>
      </c>
      <c r="G7923" s="1">
        <v>0</v>
      </c>
      <c r="H7923" s="32">
        <f>IFERROR(HOUR(Table1[[#This Row],[Cancel Date/time]])+MINUTE(Table1[[#This Row],[Cancel Date/time]])/60,"not cancelled")</f>
        <v>15.05</v>
      </c>
      <c r="I7923" s="47">
        <f>IFERROR(ROUND(Table1[[#This Row],[cancellation time decimal]],0),"not cancelled")</f>
        <v>15</v>
      </c>
      <c r="J7923" s="10">
        <f>IFERROR(MOD(Table1[[#This Row],[cancellation hour rounded]],24),"not cancelled")</f>
        <v>15</v>
      </c>
      <c r="K7923" s="32">
        <f>1/Table1[[#This Row],[Duration (Time between doses '[in hours'])]]</f>
        <v>8.3333333333333329E-2</v>
      </c>
      <c r="L7923" s="33">
        <f>Table1[[#This Row],[number doses per hour]]*INDEX(Table2[price per dose],Table1[[#This Row],[Drug ID]])</f>
        <v>0.56619444444444444</v>
      </c>
      <c r="M7923" s="11" t="b">
        <f>AND(Table1[[#This Row],[hour of cancellation 0 to 23]]&gt;=0,Table1[[#This Row],[hour of cancellation 0 to 23]]&lt;=23)</f>
        <v>1</v>
      </c>
    </row>
    <row r="7924" spans="1:13" x14ac:dyDescent="0.3">
      <c r="A7924" s="1">
        <v>7923</v>
      </c>
      <c r="B7924" s="1">
        <v>1</v>
      </c>
      <c r="C7924" s="2">
        <v>41256.784367972759</v>
      </c>
      <c r="D7924" s="2">
        <v>41316.78402777778</v>
      </c>
      <c r="E7924" s="1">
        <v>8</v>
      </c>
      <c r="F7924" s="2">
        <v>41257.594972645253</v>
      </c>
      <c r="G7924" s="1">
        <v>0</v>
      </c>
      <c r="H7924" s="32">
        <f>IFERROR(HOUR(Table1[[#This Row],[Cancel Date/time]])+MINUTE(Table1[[#This Row],[Cancel Date/time]])/60,"not cancelled")</f>
        <v>14.266666666666667</v>
      </c>
      <c r="I7924" s="47">
        <f>IFERROR(ROUND(Table1[[#This Row],[cancellation time decimal]],0),"not cancelled")</f>
        <v>14</v>
      </c>
      <c r="J7924" s="10">
        <f>IFERROR(MOD(Table1[[#This Row],[cancellation hour rounded]],24),"not cancelled")</f>
        <v>14</v>
      </c>
      <c r="K7924" s="32">
        <f>1/Table1[[#This Row],[Duration (Time between doses '[in hours'])]]</f>
        <v>0.125</v>
      </c>
      <c r="L7924" s="33">
        <f>Table1[[#This Row],[number doses per hour]]*INDEX(Table2[price per dose],Table1[[#This Row],[Drug ID]])</f>
        <v>0.84929166666666667</v>
      </c>
      <c r="M7924" s="11" t="b">
        <f>AND(Table1[[#This Row],[hour of cancellation 0 to 23]]&gt;=0,Table1[[#This Row],[hour of cancellation 0 to 23]]&lt;=23)</f>
        <v>1</v>
      </c>
    </row>
    <row r="7925" spans="1:13" x14ac:dyDescent="0.3">
      <c r="A7925" s="1">
        <v>7924</v>
      </c>
      <c r="B7925" s="1">
        <v>1</v>
      </c>
      <c r="C7925" s="2">
        <v>41256.81843567051</v>
      </c>
      <c r="D7925" s="2">
        <v>41316.818055555552</v>
      </c>
      <c r="E7925" s="1">
        <v>8</v>
      </c>
      <c r="F7925" s="2">
        <v>41257.155686915867</v>
      </c>
      <c r="G7925" s="1">
        <v>0</v>
      </c>
      <c r="H7925" s="32">
        <f>IFERROR(HOUR(Table1[[#This Row],[Cancel Date/time]])+MINUTE(Table1[[#This Row],[Cancel Date/time]])/60,"not cancelled")</f>
        <v>3.7333333333333334</v>
      </c>
      <c r="I7925" s="47">
        <f>IFERROR(ROUND(Table1[[#This Row],[cancellation time decimal]],0),"not cancelled")</f>
        <v>4</v>
      </c>
      <c r="J7925" s="10">
        <f>IFERROR(MOD(Table1[[#This Row],[cancellation hour rounded]],24),"not cancelled")</f>
        <v>4</v>
      </c>
      <c r="K7925" s="32">
        <f>1/Table1[[#This Row],[Duration (Time between doses '[in hours'])]]</f>
        <v>0.125</v>
      </c>
      <c r="L7925" s="33">
        <f>Table1[[#This Row],[number doses per hour]]*INDEX(Table2[price per dose],Table1[[#This Row],[Drug ID]])</f>
        <v>0.84929166666666667</v>
      </c>
      <c r="M7925" s="11" t="b">
        <f>AND(Table1[[#This Row],[hour of cancellation 0 to 23]]&gt;=0,Table1[[#This Row],[hour of cancellation 0 to 23]]&lt;=23)</f>
        <v>1</v>
      </c>
    </row>
    <row r="7926" spans="1:13" hidden="1" x14ac:dyDescent="0.3">
      <c r="A7926" s="1">
        <v>7925</v>
      </c>
      <c r="B7926" s="1">
        <v>3</v>
      </c>
      <c r="C7926" s="2">
        <v>41256.900951205396</v>
      </c>
      <c r="D7926" s="2">
        <v>41259.941969720967</v>
      </c>
      <c r="E7926" s="1">
        <v>24</v>
      </c>
      <c r="F7926" s="2" t="s">
        <v>5</v>
      </c>
      <c r="G7926" s="1">
        <v>0</v>
      </c>
      <c r="H7926" s="32" t="str">
        <f>IFERROR(HOUR(Table1[[#This Row],[Cancel Date/time]])+MINUTE(Table1[[#This Row],[Cancel Date/time]])/60,"not cancelled")</f>
        <v>not cancelled</v>
      </c>
      <c r="I7926" s="47" t="str">
        <f>IFERROR(ROUND(Table1[[#This Row],[cancellation time decimal]],0),"not cancelled")</f>
        <v>not cancelled</v>
      </c>
      <c r="J7926" s="10" t="str">
        <f>IFERROR(MOD(Table1[[#This Row],[cancellation hour rounded]],24),"not cancelled")</f>
        <v>not cancelled</v>
      </c>
      <c r="K7926" s="32">
        <f>1/Table1[[#This Row],[Duration (Time between doses '[in hours'])]]</f>
        <v>4.1666666666666664E-2</v>
      </c>
      <c r="L7926" s="33">
        <f>Table1[[#This Row],[number doses per hour]]*INDEX(Table2[price per dose],Table1[[#This Row],[Drug ID]])</f>
        <v>0.18133000000000002</v>
      </c>
      <c r="M7926" s="11" t="b">
        <f>AND(Table1[[#This Row],[hour of cancellation 0 to 23]]&gt;=0,Table1[[#This Row],[hour of cancellation 0 to 23]]&lt;=23)</f>
        <v>0</v>
      </c>
    </row>
    <row r="7927" spans="1:13" x14ac:dyDescent="0.3">
      <c r="A7927" s="1">
        <v>7926</v>
      </c>
      <c r="B7927" s="1">
        <v>10</v>
      </c>
      <c r="C7927" s="2">
        <v>41256.93658589261</v>
      </c>
      <c r="D7927" s="2">
        <v>41316.936111111107</v>
      </c>
      <c r="E7927" s="1">
        <v>1</v>
      </c>
      <c r="F7927" s="2">
        <v>41263.451834962369</v>
      </c>
      <c r="G7927" s="1">
        <v>1</v>
      </c>
      <c r="H7927" s="32">
        <f>IFERROR(HOUR(Table1[[#This Row],[Cancel Date/time]])+MINUTE(Table1[[#This Row],[Cancel Date/time]])/60,"not cancelled")</f>
        <v>10.833333333333334</v>
      </c>
      <c r="I7927" s="47">
        <f>IFERROR(ROUND(Table1[[#This Row],[cancellation time decimal]],0),"not cancelled")</f>
        <v>11</v>
      </c>
      <c r="J7927" s="10">
        <f>IFERROR(MOD(Table1[[#This Row],[cancellation hour rounded]],24),"not cancelled")</f>
        <v>11</v>
      </c>
      <c r="K7927" s="32">
        <f>1/Table1[[#This Row],[Duration (Time between doses '[in hours'])]]</f>
        <v>1</v>
      </c>
      <c r="L7927" s="33">
        <f>Table1[[#This Row],[number doses per hour]]*INDEX(Table2[price per dose],Table1[[#This Row],[Drug ID]])</f>
        <v>2.5716000000000001</v>
      </c>
      <c r="M7927" s="11" t="b">
        <f>AND(Table1[[#This Row],[hour of cancellation 0 to 23]]&gt;=0,Table1[[#This Row],[hour of cancellation 0 to 23]]&lt;=23)</f>
        <v>1</v>
      </c>
    </row>
    <row r="7928" spans="1:13" x14ac:dyDescent="0.3">
      <c r="A7928" s="1">
        <v>7927</v>
      </c>
      <c r="B7928" s="1">
        <v>1</v>
      </c>
      <c r="C7928" s="2">
        <v>41257.065147437672</v>
      </c>
      <c r="D7928" s="2">
        <v>41317.064583333333</v>
      </c>
      <c r="E7928" s="1">
        <v>12</v>
      </c>
      <c r="F7928" s="2">
        <v>41258.620884780394</v>
      </c>
      <c r="G7928" s="1">
        <v>0</v>
      </c>
      <c r="H7928" s="32">
        <f>IFERROR(HOUR(Table1[[#This Row],[Cancel Date/time]])+MINUTE(Table1[[#This Row],[Cancel Date/time]])/60,"not cancelled")</f>
        <v>14.9</v>
      </c>
      <c r="I7928" s="47">
        <f>IFERROR(ROUND(Table1[[#This Row],[cancellation time decimal]],0),"not cancelled")</f>
        <v>15</v>
      </c>
      <c r="J7928" s="10">
        <f>IFERROR(MOD(Table1[[#This Row],[cancellation hour rounded]],24),"not cancelled")</f>
        <v>15</v>
      </c>
      <c r="K7928" s="32">
        <f>1/Table1[[#This Row],[Duration (Time between doses '[in hours'])]]</f>
        <v>8.3333333333333329E-2</v>
      </c>
      <c r="L7928" s="33">
        <f>Table1[[#This Row],[number doses per hour]]*INDEX(Table2[price per dose],Table1[[#This Row],[Drug ID]])</f>
        <v>0.56619444444444444</v>
      </c>
      <c r="M7928" s="11" t="b">
        <f>AND(Table1[[#This Row],[hour of cancellation 0 to 23]]&gt;=0,Table1[[#This Row],[hour of cancellation 0 to 23]]&lt;=23)</f>
        <v>1</v>
      </c>
    </row>
    <row r="7929" spans="1:13" x14ac:dyDescent="0.3">
      <c r="A7929" s="1">
        <v>7928</v>
      </c>
      <c r="B7929" s="1">
        <v>7</v>
      </c>
      <c r="C7929" s="2">
        <v>41257.109721480752</v>
      </c>
      <c r="D7929" s="2">
        <v>41317.109722222223</v>
      </c>
      <c r="E7929" s="1">
        <v>24</v>
      </c>
      <c r="F7929" s="2">
        <v>41270.393915567911</v>
      </c>
      <c r="G7929" s="1">
        <v>0</v>
      </c>
      <c r="H7929" s="32">
        <f>IFERROR(HOUR(Table1[[#This Row],[Cancel Date/time]])+MINUTE(Table1[[#This Row],[Cancel Date/time]])/60,"not cancelled")</f>
        <v>9.4499999999999993</v>
      </c>
      <c r="I7929" s="47">
        <f>IFERROR(ROUND(Table1[[#This Row],[cancellation time decimal]],0),"not cancelled")</f>
        <v>9</v>
      </c>
      <c r="J7929" s="10">
        <f>IFERROR(MOD(Table1[[#This Row],[cancellation hour rounded]],24),"not cancelled")</f>
        <v>9</v>
      </c>
      <c r="K7929" s="32">
        <f>1/Table1[[#This Row],[Duration (Time between doses '[in hours'])]]</f>
        <v>4.1666666666666664E-2</v>
      </c>
      <c r="L7929" s="33">
        <f>Table1[[#This Row],[number doses per hour]]*INDEX(Table2[price per dose],Table1[[#This Row],[Drug ID]])</f>
        <v>1.2958049999999997</v>
      </c>
      <c r="M7929" s="11" t="b">
        <f>AND(Table1[[#This Row],[hour of cancellation 0 to 23]]&gt;=0,Table1[[#This Row],[hour of cancellation 0 to 23]]&lt;=23)</f>
        <v>1</v>
      </c>
    </row>
    <row r="7930" spans="1:13" x14ac:dyDescent="0.3">
      <c r="A7930" s="1">
        <v>7929</v>
      </c>
      <c r="B7930" s="1">
        <v>1</v>
      </c>
      <c r="C7930" s="2">
        <v>41257.133382790205</v>
      </c>
      <c r="D7930" s="2">
        <v>41317.133333333331</v>
      </c>
      <c r="E7930" s="1">
        <v>8</v>
      </c>
      <c r="F7930" s="2">
        <v>41258.173132755204</v>
      </c>
      <c r="G7930" s="1">
        <v>0</v>
      </c>
      <c r="H7930" s="32">
        <f>IFERROR(HOUR(Table1[[#This Row],[Cancel Date/time]])+MINUTE(Table1[[#This Row],[Cancel Date/time]])/60,"not cancelled")</f>
        <v>4.1500000000000004</v>
      </c>
      <c r="I7930" s="47">
        <f>IFERROR(ROUND(Table1[[#This Row],[cancellation time decimal]],0),"not cancelled")</f>
        <v>4</v>
      </c>
      <c r="J7930" s="10">
        <f>IFERROR(MOD(Table1[[#This Row],[cancellation hour rounded]],24),"not cancelled")</f>
        <v>4</v>
      </c>
      <c r="K7930" s="32">
        <f>1/Table1[[#This Row],[Duration (Time between doses '[in hours'])]]</f>
        <v>0.125</v>
      </c>
      <c r="L7930" s="33">
        <f>Table1[[#This Row],[number doses per hour]]*INDEX(Table2[price per dose],Table1[[#This Row],[Drug ID]])</f>
        <v>0.84929166666666667</v>
      </c>
      <c r="M7930" s="11" t="b">
        <f>AND(Table1[[#This Row],[hour of cancellation 0 to 23]]&gt;=0,Table1[[#This Row],[hour of cancellation 0 to 23]]&lt;=23)</f>
        <v>1</v>
      </c>
    </row>
    <row r="7931" spans="1:13" x14ac:dyDescent="0.3">
      <c r="A7931" s="1">
        <v>7930</v>
      </c>
      <c r="B7931" s="1">
        <v>3</v>
      </c>
      <c r="C7931" s="2">
        <v>41257.233780252529</v>
      </c>
      <c r="D7931" s="2">
        <v>41317.233333333337</v>
      </c>
      <c r="E7931" s="1">
        <v>24</v>
      </c>
      <c r="F7931" s="2">
        <v>41260.450741102242</v>
      </c>
      <c r="G7931" s="1">
        <v>0</v>
      </c>
      <c r="H7931" s="32">
        <f>IFERROR(HOUR(Table1[[#This Row],[Cancel Date/time]])+MINUTE(Table1[[#This Row],[Cancel Date/time]])/60,"not cancelled")</f>
        <v>10.816666666666666</v>
      </c>
      <c r="I7931" s="47">
        <f>IFERROR(ROUND(Table1[[#This Row],[cancellation time decimal]],0),"not cancelled")</f>
        <v>11</v>
      </c>
      <c r="J7931" s="10">
        <f>IFERROR(MOD(Table1[[#This Row],[cancellation hour rounded]],24),"not cancelled")</f>
        <v>11</v>
      </c>
      <c r="K7931" s="32">
        <f>1/Table1[[#This Row],[Duration (Time between doses '[in hours'])]]</f>
        <v>4.1666666666666664E-2</v>
      </c>
      <c r="L7931" s="33">
        <f>Table1[[#This Row],[number doses per hour]]*INDEX(Table2[price per dose],Table1[[#This Row],[Drug ID]])</f>
        <v>0.18133000000000002</v>
      </c>
      <c r="M7931" s="11" t="b">
        <f>AND(Table1[[#This Row],[hour of cancellation 0 to 23]]&gt;=0,Table1[[#This Row],[hour of cancellation 0 to 23]]&lt;=23)</f>
        <v>1</v>
      </c>
    </row>
    <row r="7932" spans="1:13" hidden="1" x14ac:dyDescent="0.3">
      <c r="A7932" s="1">
        <v>7931</v>
      </c>
      <c r="B7932" s="1">
        <v>5</v>
      </c>
      <c r="C7932" s="2">
        <v>41257.221575601005</v>
      </c>
      <c r="D7932" s="2">
        <v>41260.471191911187</v>
      </c>
      <c r="E7932" s="1">
        <v>24</v>
      </c>
      <c r="F7932" s="2" t="s">
        <v>5</v>
      </c>
      <c r="G7932" s="1">
        <v>0</v>
      </c>
      <c r="H7932" s="32" t="str">
        <f>IFERROR(HOUR(Table1[[#This Row],[Cancel Date/time]])+MINUTE(Table1[[#This Row],[Cancel Date/time]])/60,"not cancelled")</f>
        <v>not cancelled</v>
      </c>
      <c r="I7932" s="47" t="str">
        <f>IFERROR(ROUND(Table1[[#This Row],[cancellation time decimal]],0),"not cancelled")</f>
        <v>not cancelled</v>
      </c>
      <c r="J7932" s="10" t="str">
        <f>IFERROR(MOD(Table1[[#This Row],[cancellation hour rounded]],24),"not cancelled")</f>
        <v>not cancelled</v>
      </c>
      <c r="K7932" s="32">
        <f>1/Table1[[#This Row],[Duration (Time between doses '[in hours'])]]</f>
        <v>4.1666666666666664E-2</v>
      </c>
      <c r="L7932" s="33">
        <f>Table1[[#This Row],[number doses per hour]]*INDEX(Table2[price per dose],Table1[[#This Row],[Drug ID]])</f>
        <v>0.2815833333333333</v>
      </c>
      <c r="M7932" s="11" t="b">
        <f>AND(Table1[[#This Row],[hour of cancellation 0 to 23]]&gt;=0,Table1[[#This Row],[hour of cancellation 0 to 23]]&lt;=23)</f>
        <v>0</v>
      </c>
    </row>
    <row r="7933" spans="1:13" x14ac:dyDescent="0.3">
      <c r="A7933" s="1">
        <v>7932</v>
      </c>
      <c r="B7933" s="1">
        <v>3</v>
      </c>
      <c r="C7933" s="2">
        <v>41257.33501503196</v>
      </c>
      <c r="D7933" s="2">
        <v>41317.334722222222</v>
      </c>
      <c r="E7933" s="1">
        <v>24</v>
      </c>
      <c r="F7933" s="2">
        <v>41259.735415056355</v>
      </c>
      <c r="G7933" s="1">
        <v>0</v>
      </c>
      <c r="H7933" s="32">
        <f>IFERROR(HOUR(Table1[[#This Row],[Cancel Date/time]])+MINUTE(Table1[[#This Row],[Cancel Date/time]])/60,"not cancelled")</f>
        <v>17.649999999999999</v>
      </c>
      <c r="I7933" s="47">
        <f>IFERROR(ROUND(Table1[[#This Row],[cancellation time decimal]],0),"not cancelled")</f>
        <v>18</v>
      </c>
      <c r="J7933" s="10">
        <f>IFERROR(MOD(Table1[[#This Row],[cancellation hour rounded]],24),"not cancelled")</f>
        <v>18</v>
      </c>
      <c r="K7933" s="32">
        <f>1/Table1[[#This Row],[Duration (Time between doses '[in hours'])]]</f>
        <v>4.1666666666666664E-2</v>
      </c>
      <c r="L7933" s="33">
        <f>Table1[[#This Row],[number doses per hour]]*INDEX(Table2[price per dose],Table1[[#This Row],[Drug ID]])</f>
        <v>0.18133000000000002</v>
      </c>
      <c r="M7933" s="11" t="b">
        <f>AND(Table1[[#This Row],[hour of cancellation 0 to 23]]&gt;=0,Table1[[#This Row],[hour of cancellation 0 to 23]]&lt;=23)</f>
        <v>1</v>
      </c>
    </row>
    <row r="7934" spans="1:13" x14ac:dyDescent="0.3">
      <c r="A7934" s="1">
        <v>7933</v>
      </c>
      <c r="B7934" s="1">
        <v>7</v>
      </c>
      <c r="C7934" s="2">
        <v>41257.409468307422</v>
      </c>
      <c r="D7934" s="2">
        <v>41317.40902777778</v>
      </c>
      <c r="E7934" s="1">
        <v>24</v>
      </c>
      <c r="F7934" s="2">
        <v>41260.096546790868</v>
      </c>
      <c r="G7934" s="1">
        <v>0</v>
      </c>
      <c r="H7934" s="32">
        <f>IFERROR(HOUR(Table1[[#This Row],[Cancel Date/time]])+MINUTE(Table1[[#This Row],[Cancel Date/time]])/60,"not cancelled")</f>
        <v>2.3166666666666664</v>
      </c>
      <c r="I7934" s="47">
        <f>IFERROR(ROUND(Table1[[#This Row],[cancellation time decimal]],0),"not cancelled")</f>
        <v>2</v>
      </c>
      <c r="J7934" s="10">
        <f>IFERROR(MOD(Table1[[#This Row],[cancellation hour rounded]],24),"not cancelled")</f>
        <v>2</v>
      </c>
      <c r="K7934" s="32">
        <f>1/Table1[[#This Row],[Duration (Time between doses '[in hours'])]]</f>
        <v>4.1666666666666664E-2</v>
      </c>
      <c r="L7934" s="33">
        <f>Table1[[#This Row],[number doses per hour]]*INDEX(Table2[price per dose],Table1[[#This Row],[Drug ID]])</f>
        <v>1.2958049999999997</v>
      </c>
      <c r="M7934" s="11" t="b">
        <f>AND(Table1[[#This Row],[hour of cancellation 0 to 23]]&gt;=0,Table1[[#This Row],[hour of cancellation 0 to 23]]&lt;=23)</f>
        <v>1</v>
      </c>
    </row>
    <row r="7935" spans="1:13" x14ac:dyDescent="0.3">
      <c r="A7935" s="1">
        <v>7934</v>
      </c>
      <c r="B7935" s="1">
        <v>8</v>
      </c>
      <c r="C7935" s="2">
        <v>41257.390657242671</v>
      </c>
      <c r="D7935" s="2">
        <v>41317.390277777777</v>
      </c>
      <c r="E7935" s="1">
        <v>3</v>
      </c>
      <c r="F7935" s="2">
        <v>41262.209525332029</v>
      </c>
      <c r="G7935" s="1">
        <v>1</v>
      </c>
      <c r="H7935" s="32">
        <f>IFERROR(HOUR(Table1[[#This Row],[Cancel Date/time]])+MINUTE(Table1[[#This Row],[Cancel Date/time]])/60,"not cancelled")</f>
        <v>5.0166666666666666</v>
      </c>
      <c r="I7935" s="47">
        <f>IFERROR(ROUND(Table1[[#This Row],[cancellation time decimal]],0),"not cancelled")</f>
        <v>5</v>
      </c>
      <c r="J7935" s="10">
        <f>IFERROR(MOD(Table1[[#This Row],[cancellation hour rounded]],24),"not cancelled")</f>
        <v>5</v>
      </c>
      <c r="K7935" s="32">
        <f>1/Table1[[#This Row],[Duration (Time between doses '[in hours'])]]</f>
        <v>0.33333333333333331</v>
      </c>
      <c r="L7935" s="33">
        <f>Table1[[#This Row],[number doses per hour]]*INDEX(Table2[price per dose],Table1[[#This Row],[Drug ID]])</f>
        <v>0.29998222222222221</v>
      </c>
      <c r="M7935" s="11" t="b">
        <f>AND(Table1[[#This Row],[hour of cancellation 0 to 23]]&gt;=0,Table1[[#This Row],[hour of cancellation 0 to 23]]&lt;=23)</f>
        <v>1</v>
      </c>
    </row>
    <row r="7936" spans="1:13" x14ac:dyDescent="0.3">
      <c r="A7936" s="1">
        <v>7935</v>
      </c>
      <c r="B7936" s="1">
        <v>3</v>
      </c>
      <c r="C7936" s="2">
        <v>41257.441839114268</v>
      </c>
      <c r="D7936" s="2">
        <v>41317.441666666666</v>
      </c>
      <c r="E7936" s="1">
        <v>24</v>
      </c>
      <c r="F7936" s="2">
        <v>41259.525956465353</v>
      </c>
      <c r="G7936" s="1">
        <v>0</v>
      </c>
      <c r="H7936" s="32">
        <f>IFERROR(HOUR(Table1[[#This Row],[Cancel Date/time]])+MINUTE(Table1[[#This Row],[Cancel Date/time]])/60,"not cancelled")</f>
        <v>12.616666666666667</v>
      </c>
      <c r="I7936" s="47">
        <f>IFERROR(ROUND(Table1[[#This Row],[cancellation time decimal]],0),"not cancelled")</f>
        <v>13</v>
      </c>
      <c r="J7936" s="10">
        <f>IFERROR(MOD(Table1[[#This Row],[cancellation hour rounded]],24),"not cancelled")</f>
        <v>13</v>
      </c>
      <c r="K7936" s="32">
        <f>1/Table1[[#This Row],[Duration (Time between doses '[in hours'])]]</f>
        <v>4.1666666666666664E-2</v>
      </c>
      <c r="L7936" s="33">
        <f>Table1[[#This Row],[number doses per hour]]*INDEX(Table2[price per dose],Table1[[#This Row],[Drug ID]])</f>
        <v>0.18133000000000002</v>
      </c>
      <c r="M7936" s="11" t="b">
        <f>AND(Table1[[#This Row],[hour of cancellation 0 to 23]]&gt;=0,Table1[[#This Row],[hour of cancellation 0 to 23]]&lt;=23)</f>
        <v>1</v>
      </c>
    </row>
    <row r="7937" spans="1:13" x14ac:dyDescent="0.3">
      <c r="A7937" s="1">
        <v>7936</v>
      </c>
      <c r="B7937" s="1">
        <v>3</v>
      </c>
      <c r="C7937" s="2">
        <v>41257.449542393486</v>
      </c>
      <c r="D7937" s="2">
        <v>41317.44930555555</v>
      </c>
      <c r="E7937" s="1">
        <v>24</v>
      </c>
      <c r="F7937" s="2">
        <v>41259.662119225221</v>
      </c>
      <c r="G7937" s="1">
        <v>0</v>
      </c>
      <c r="H7937" s="32">
        <f>IFERROR(HOUR(Table1[[#This Row],[Cancel Date/time]])+MINUTE(Table1[[#This Row],[Cancel Date/time]])/60,"not cancelled")</f>
        <v>15.883333333333333</v>
      </c>
      <c r="I7937" s="47">
        <f>IFERROR(ROUND(Table1[[#This Row],[cancellation time decimal]],0),"not cancelled")</f>
        <v>16</v>
      </c>
      <c r="J7937" s="10">
        <f>IFERROR(MOD(Table1[[#This Row],[cancellation hour rounded]],24),"not cancelled")</f>
        <v>16</v>
      </c>
      <c r="K7937" s="32">
        <f>1/Table1[[#This Row],[Duration (Time between doses '[in hours'])]]</f>
        <v>4.1666666666666664E-2</v>
      </c>
      <c r="L7937" s="33">
        <f>Table1[[#This Row],[number doses per hour]]*INDEX(Table2[price per dose],Table1[[#This Row],[Drug ID]])</f>
        <v>0.18133000000000002</v>
      </c>
      <c r="M7937" s="11" t="b">
        <f>AND(Table1[[#This Row],[hour of cancellation 0 to 23]]&gt;=0,Table1[[#This Row],[hour of cancellation 0 to 23]]&lt;=23)</f>
        <v>1</v>
      </c>
    </row>
    <row r="7938" spans="1:13" hidden="1" x14ac:dyDescent="0.3">
      <c r="A7938" s="1">
        <v>7937</v>
      </c>
      <c r="B7938" s="1">
        <v>5</v>
      </c>
      <c r="C7938" s="2">
        <v>41257.468811818486</v>
      </c>
      <c r="D7938" s="2">
        <v>41262.051537726191</v>
      </c>
      <c r="E7938" s="1">
        <v>24</v>
      </c>
      <c r="F7938" s="2" t="s">
        <v>5</v>
      </c>
      <c r="G7938" s="1">
        <v>0</v>
      </c>
      <c r="H7938" s="32" t="str">
        <f>IFERROR(HOUR(Table1[[#This Row],[Cancel Date/time]])+MINUTE(Table1[[#This Row],[Cancel Date/time]])/60,"not cancelled")</f>
        <v>not cancelled</v>
      </c>
      <c r="I7938" s="47" t="str">
        <f>IFERROR(ROUND(Table1[[#This Row],[cancellation time decimal]],0),"not cancelled")</f>
        <v>not cancelled</v>
      </c>
      <c r="J7938" s="10" t="str">
        <f>IFERROR(MOD(Table1[[#This Row],[cancellation hour rounded]],24),"not cancelled")</f>
        <v>not cancelled</v>
      </c>
      <c r="K7938" s="32">
        <f>1/Table1[[#This Row],[Duration (Time between doses '[in hours'])]]</f>
        <v>4.1666666666666664E-2</v>
      </c>
      <c r="L7938" s="33">
        <f>Table1[[#This Row],[number doses per hour]]*INDEX(Table2[price per dose],Table1[[#This Row],[Drug ID]])</f>
        <v>0.2815833333333333</v>
      </c>
      <c r="M7938" s="11" t="b">
        <f>AND(Table1[[#This Row],[hour of cancellation 0 to 23]]&gt;=0,Table1[[#This Row],[hour of cancellation 0 to 23]]&lt;=23)</f>
        <v>0</v>
      </c>
    </row>
    <row r="7939" spans="1:13" x14ac:dyDescent="0.3">
      <c r="A7939" s="1">
        <v>7938</v>
      </c>
      <c r="B7939" s="1">
        <v>3</v>
      </c>
      <c r="C7939" s="2">
        <v>41257.478050216196</v>
      </c>
      <c r="D7939" s="2">
        <v>41317.477777777778</v>
      </c>
      <c r="E7939" s="1">
        <v>24</v>
      </c>
      <c r="F7939" s="2">
        <v>41260.554307615363</v>
      </c>
      <c r="G7939" s="1">
        <v>0</v>
      </c>
      <c r="H7939" s="32">
        <f>IFERROR(HOUR(Table1[[#This Row],[Cancel Date/time]])+MINUTE(Table1[[#This Row],[Cancel Date/time]])/60,"not cancelled")</f>
        <v>13.3</v>
      </c>
      <c r="I7939" s="47">
        <f>IFERROR(ROUND(Table1[[#This Row],[cancellation time decimal]],0),"not cancelled")</f>
        <v>13</v>
      </c>
      <c r="J7939" s="10">
        <f>IFERROR(MOD(Table1[[#This Row],[cancellation hour rounded]],24),"not cancelled")</f>
        <v>13</v>
      </c>
      <c r="K7939" s="32">
        <f>1/Table1[[#This Row],[Duration (Time between doses '[in hours'])]]</f>
        <v>4.1666666666666664E-2</v>
      </c>
      <c r="L7939" s="33">
        <f>Table1[[#This Row],[number doses per hour]]*INDEX(Table2[price per dose],Table1[[#This Row],[Drug ID]])</f>
        <v>0.18133000000000002</v>
      </c>
      <c r="M7939" s="11" t="b">
        <f>AND(Table1[[#This Row],[hour of cancellation 0 to 23]]&gt;=0,Table1[[#This Row],[hour of cancellation 0 to 23]]&lt;=23)</f>
        <v>1</v>
      </c>
    </row>
    <row r="7940" spans="1:13" x14ac:dyDescent="0.3">
      <c r="A7940" s="1">
        <v>7939</v>
      </c>
      <c r="B7940" s="1">
        <v>3</v>
      </c>
      <c r="C7940" s="2">
        <v>41257.468521943192</v>
      </c>
      <c r="D7940" s="2">
        <v>41317.468055555561</v>
      </c>
      <c r="E7940" s="1">
        <v>24</v>
      </c>
      <c r="F7940" s="2">
        <v>41259.581339431534</v>
      </c>
      <c r="G7940" s="1">
        <v>0</v>
      </c>
      <c r="H7940" s="32">
        <f>IFERROR(HOUR(Table1[[#This Row],[Cancel Date/time]])+MINUTE(Table1[[#This Row],[Cancel Date/time]])/60,"not cancelled")</f>
        <v>13.95</v>
      </c>
      <c r="I7940" s="47">
        <f>IFERROR(ROUND(Table1[[#This Row],[cancellation time decimal]],0),"not cancelled")</f>
        <v>14</v>
      </c>
      <c r="J7940" s="10">
        <f>IFERROR(MOD(Table1[[#This Row],[cancellation hour rounded]],24),"not cancelled")</f>
        <v>14</v>
      </c>
      <c r="K7940" s="32">
        <f>1/Table1[[#This Row],[Duration (Time between doses '[in hours'])]]</f>
        <v>4.1666666666666664E-2</v>
      </c>
      <c r="L7940" s="33">
        <f>Table1[[#This Row],[number doses per hour]]*INDEX(Table2[price per dose],Table1[[#This Row],[Drug ID]])</f>
        <v>0.18133000000000002</v>
      </c>
      <c r="M7940" s="11" t="b">
        <f>AND(Table1[[#This Row],[hour of cancellation 0 to 23]]&gt;=0,Table1[[#This Row],[hour of cancellation 0 to 23]]&lt;=23)</f>
        <v>1</v>
      </c>
    </row>
    <row r="7941" spans="1:13" x14ac:dyDescent="0.3">
      <c r="A7941" s="1">
        <v>7940</v>
      </c>
      <c r="B7941" s="1">
        <v>1</v>
      </c>
      <c r="C7941" s="2">
        <v>41257.534789931298</v>
      </c>
      <c r="D7941" s="2">
        <v>41317.534722222219</v>
      </c>
      <c r="E7941" s="1">
        <v>8</v>
      </c>
      <c r="F7941" s="2">
        <v>41258.487305326205</v>
      </c>
      <c r="G7941" s="1">
        <v>0</v>
      </c>
      <c r="H7941" s="32">
        <f>IFERROR(HOUR(Table1[[#This Row],[Cancel Date/time]])+MINUTE(Table1[[#This Row],[Cancel Date/time]])/60,"not cancelled")</f>
        <v>11.683333333333334</v>
      </c>
      <c r="I7941" s="47">
        <f>IFERROR(ROUND(Table1[[#This Row],[cancellation time decimal]],0),"not cancelled")</f>
        <v>12</v>
      </c>
      <c r="J7941" s="10">
        <f>IFERROR(MOD(Table1[[#This Row],[cancellation hour rounded]],24),"not cancelled")</f>
        <v>12</v>
      </c>
      <c r="K7941" s="32">
        <f>1/Table1[[#This Row],[Duration (Time between doses '[in hours'])]]</f>
        <v>0.125</v>
      </c>
      <c r="L7941" s="33">
        <f>Table1[[#This Row],[number doses per hour]]*INDEX(Table2[price per dose],Table1[[#This Row],[Drug ID]])</f>
        <v>0.84929166666666667</v>
      </c>
      <c r="M7941" s="11" t="b">
        <f>AND(Table1[[#This Row],[hour of cancellation 0 to 23]]&gt;=0,Table1[[#This Row],[hour of cancellation 0 to 23]]&lt;=23)</f>
        <v>1</v>
      </c>
    </row>
    <row r="7942" spans="1:13" x14ac:dyDescent="0.3">
      <c r="A7942" s="1">
        <v>7941</v>
      </c>
      <c r="B7942" s="1">
        <v>1</v>
      </c>
      <c r="C7942" s="2">
        <v>41257.534353928429</v>
      </c>
      <c r="D7942" s="2">
        <v>41317.53402777778</v>
      </c>
      <c r="E7942" s="1">
        <v>8</v>
      </c>
      <c r="F7942" s="2">
        <v>41258.412315094218</v>
      </c>
      <c r="G7942" s="1">
        <v>0</v>
      </c>
      <c r="H7942" s="32">
        <f>IFERROR(HOUR(Table1[[#This Row],[Cancel Date/time]])+MINUTE(Table1[[#This Row],[Cancel Date/time]])/60,"not cancelled")</f>
        <v>9.8833333333333329</v>
      </c>
      <c r="I7942" s="47">
        <f>IFERROR(ROUND(Table1[[#This Row],[cancellation time decimal]],0),"not cancelled")</f>
        <v>10</v>
      </c>
      <c r="J7942" s="10">
        <f>IFERROR(MOD(Table1[[#This Row],[cancellation hour rounded]],24),"not cancelled")</f>
        <v>10</v>
      </c>
      <c r="K7942" s="32">
        <f>1/Table1[[#This Row],[Duration (Time between doses '[in hours'])]]</f>
        <v>0.125</v>
      </c>
      <c r="L7942" s="33">
        <f>Table1[[#This Row],[number doses per hour]]*INDEX(Table2[price per dose],Table1[[#This Row],[Drug ID]])</f>
        <v>0.84929166666666667</v>
      </c>
      <c r="M7942" s="11" t="b">
        <f>AND(Table1[[#This Row],[hour of cancellation 0 to 23]]&gt;=0,Table1[[#This Row],[hour of cancellation 0 to 23]]&lt;=23)</f>
        <v>1</v>
      </c>
    </row>
    <row r="7943" spans="1:13" x14ac:dyDescent="0.3">
      <c r="A7943" s="1">
        <v>7942</v>
      </c>
      <c r="B7943" s="1">
        <v>1</v>
      </c>
      <c r="C7943" s="2">
        <v>41257.560332863228</v>
      </c>
      <c r="D7943" s="2">
        <v>41317.55972222222</v>
      </c>
      <c r="E7943" s="1">
        <v>12</v>
      </c>
      <c r="F7943" s="2">
        <v>41258.455468252796</v>
      </c>
      <c r="G7943" s="1">
        <v>0</v>
      </c>
      <c r="H7943" s="32">
        <f>IFERROR(HOUR(Table1[[#This Row],[Cancel Date/time]])+MINUTE(Table1[[#This Row],[Cancel Date/time]])/60,"not cancelled")</f>
        <v>10.916666666666666</v>
      </c>
      <c r="I7943" s="47">
        <f>IFERROR(ROUND(Table1[[#This Row],[cancellation time decimal]],0),"not cancelled")</f>
        <v>11</v>
      </c>
      <c r="J7943" s="10">
        <f>IFERROR(MOD(Table1[[#This Row],[cancellation hour rounded]],24),"not cancelled")</f>
        <v>11</v>
      </c>
      <c r="K7943" s="32">
        <f>1/Table1[[#This Row],[Duration (Time between doses '[in hours'])]]</f>
        <v>8.3333333333333329E-2</v>
      </c>
      <c r="L7943" s="33">
        <f>Table1[[#This Row],[number doses per hour]]*INDEX(Table2[price per dose],Table1[[#This Row],[Drug ID]])</f>
        <v>0.56619444444444444</v>
      </c>
      <c r="M7943" s="11" t="b">
        <f>AND(Table1[[#This Row],[hour of cancellation 0 to 23]]&gt;=0,Table1[[#This Row],[hour of cancellation 0 to 23]]&lt;=23)</f>
        <v>1</v>
      </c>
    </row>
    <row r="7944" spans="1:13" x14ac:dyDescent="0.3">
      <c r="A7944" s="1">
        <v>7943</v>
      </c>
      <c r="B7944" s="1">
        <v>4</v>
      </c>
      <c r="C7944" s="2">
        <v>41257.572133054928</v>
      </c>
      <c r="D7944" s="2">
        <v>41317.571527777778</v>
      </c>
      <c r="E7944" s="1">
        <v>12</v>
      </c>
      <c r="F7944" s="2">
        <v>41259.462402480989</v>
      </c>
      <c r="G7944" s="1">
        <v>0</v>
      </c>
      <c r="H7944" s="32">
        <f>IFERROR(HOUR(Table1[[#This Row],[Cancel Date/time]])+MINUTE(Table1[[#This Row],[Cancel Date/time]])/60,"not cancelled")</f>
        <v>11.083333333333334</v>
      </c>
      <c r="I7944" s="47">
        <f>IFERROR(ROUND(Table1[[#This Row],[cancellation time decimal]],0),"not cancelled")</f>
        <v>11</v>
      </c>
      <c r="J7944" s="10">
        <f>IFERROR(MOD(Table1[[#This Row],[cancellation hour rounded]],24),"not cancelled")</f>
        <v>11</v>
      </c>
      <c r="K7944" s="32">
        <f>1/Table1[[#This Row],[Duration (Time between doses '[in hours'])]]</f>
        <v>8.3333333333333329E-2</v>
      </c>
      <c r="L7944" s="33">
        <f>Table1[[#This Row],[number doses per hour]]*INDEX(Table2[price per dose],Table1[[#This Row],[Drug ID]])</f>
        <v>1.448055119047619</v>
      </c>
      <c r="M7944" s="11" t="b">
        <f>AND(Table1[[#This Row],[hour of cancellation 0 to 23]]&gt;=0,Table1[[#This Row],[hour of cancellation 0 to 23]]&lt;=23)</f>
        <v>1</v>
      </c>
    </row>
    <row r="7945" spans="1:13" x14ac:dyDescent="0.3">
      <c r="A7945" s="1">
        <v>7944</v>
      </c>
      <c r="B7945" s="1">
        <v>7</v>
      </c>
      <c r="C7945" s="2">
        <v>41257.55999148322</v>
      </c>
      <c r="D7945" s="2">
        <v>41317.55972222222</v>
      </c>
      <c r="E7945" s="1">
        <v>24</v>
      </c>
      <c r="F7945" s="2">
        <v>41298.334565981786</v>
      </c>
      <c r="G7945" s="1">
        <v>2</v>
      </c>
      <c r="H7945" s="32">
        <f>IFERROR(HOUR(Table1[[#This Row],[Cancel Date/time]])+MINUTE(Table1[[#This Row],[Cancel Date/time]])/60,"not cancelled")</f>
        <v>8.0166666666666675</v>
      </c>
      <c r="I7945" s="47">
        <f>IFERROR(ROUND(Table1[[#This Row],[cancellation time decimal]],0),"not cancelled")</f>
        <v>8</v>
      </c>
      <c r="J7945" s="10">
        <f>IFERROR(MOD(Table1[[#This Row],[cancellation hour rounded]],24),"not cancelled")</f>
        <v>8</v>
      </c>
      <c r="K7945" s="32">
        <f>1/Table1[[#This Row],[Duration (Time between doses '[in hours'])]]</f>
        <v>4.1666666666666664E-2</v>
      </c>
      <c r="L7945" s="33">
        <f>Table1[[#This Row],[number doses per hour]]*INDEX(Table2[price per dose],Table1[[#This Row],[Drug ID]])</f>
        <v>1.2958049999999997</v>
      </c>
      <c r="M7945" s="11" t="b">
        <f>AND(Table1[[#This Row],[hour of cancellation 0 to 23]]&gt;=0,Table1[[#This Row],[hour of cancellation 0 to 23]]&lt;=23)</f>
        <v>1</v>
      </c>
    </row>
    <row r="7946" spans="1:13" x14ac:dyDescent="0.3">
      <c r="A7946" s="1">
        <v>7945</v>
      </c>
      <c r="B7946" s="1">
        <v>3</v>
      </c>
      <c r="C7946" s="2">
        <v>41257.586271551845</v>
      </c>
      <c r="D7946" s="2">
        <v>41317.586111111115</v>
      </c>
      <c r="E7946" s="1">
        <v>24</v>
      </c>
      <c r="F7946" s="2">
        <v>41260.427771630137</v>
      </c>
      <c r="G7946" s="1">
        <v>0</v>
      </c>
      <c r="H7946" s="32">
        <f>IFERROR(HOUR(Table1[[#This Row],[Cancel Date/time]])+MINUTE(Table1[[#This Row],[Cancel Date/time]])/60,"not cancelled")</f>
        <v>10.25</v>
      </c>
      <c r="I7946" s="47">
        <f>IFERROR(ROUND(Table1[[#This Row],[cancellation time decimal]],0),"not cancelled")</f>
        <v>10</v>
      </c>
      <c r="J7946" s="10">
        <f>IFERROR(MOD(Table1[[#This Row],[cancellation hour rounded]],24),"not cancelled")</f>
        <v>10</v>
      </c>
      <c r="K7946" s="32">
        <f>1/Table1[[#This Row],[Duration (Time between doses '[in hours'])]]</f>
        <v>4.1666666666666664E-2</v>
      </c>
      <c r="L7946" s="33">
        <f>Table1[[#This Row],[number doses per hour]]*INDEX(Table2[price per dose],Table1[[#This Row],[Drug ID]])</f>
        <v>0.18133000000000002</v>
      </c>
      <c r="M7946" s="11" t="b">
        <f>AND(Table1[[#This Row],[hour of cancellation 0 to 23]]&gt;=0,Table1[[#This Row],[hour of cancellation 0 to 23]]&lt;=23)</f>
        <v>1</v>
      </c>
    </row>
    <row r="7947" spans="1:13" x14ac:dyDescent="0.3">
      <c r="A7947" s="1">
        <v>7946</v>
      </c>
      <c r="B7947" s="1">
        <v>1</v>
      </c>
      <c r="C7947" s="2">
        <v>41257.669778117066</v>
      </c>
      <c r="D7947" s="2">
        <v>41317.669444444444</v>
      </c>
      <c r="E7947" s="1">
        <v>12</v>
      </c>
      <c r="F7947" s="2">
        <v>41258.841047461821</v>
      </c>
      <c r="G7947" s="1">
        <v>0</v>
      </c>
      <c r="H7947" s="32">
        <f>IFERROR(HOUR(Table1[[#This Row],[Cancel Date/time]])+MINUTE(Table1[[#This Row],[Cancel Date/time]])/60,"not cancelled")</f>
        <v>20.183333333333334</v>
      </c>
      <c r="I7947" s="47">
        <f>IFERROR(ROUND(Table1[[#This Row],[cancellation time decimal]],0),"not cancelled")</f>
        <v>20</v>
      </c>
      <c r="J7947" s="10">
        <f>IFERROR(MOD(Table1[[#This Row],[cancellation hour rounded]],24),"not cancelled")</f>
        <v>20</v>
      </c>
      <c r="K7947" s="32">
        <f>1/Table1[[#This Row],[Duration (Time between doses '[in hours'])]]</f>
        <v>8.3333333333333329E-2</v>
      </c>
      <c r="L7947" s="33">
        <f>Table1[[#This Row],[number doses per hour]]*INDEX(Table2[price per dose],Table1[[#This Row],[Drug ID]])</f>
        <v>0.56619444444444444</v>
      </c>
      <c r="M7947" s="11" t="b">
        <f>AND(Table1[[#This Row],[hour of cancellation 0 to 23]]&gt;=0,Table1[[#This Row],[hour of cancellation 0 to 23]]&lt;=23)</f>
        <v>1</v>
      </c>
    </row>
    <row r="7948" spans="1:13" x14ac:dyDescent="0.3">
      <c r="A7948" s="1">
        <v>7947</v>
      </c>
      <c r="B7948" s="1">
        <v>1</v>
      </c>
      <c r="C7948" s="2">
        <v>41257.709003060016</v>
      </c>
      <c r="D7948" s="2">
        <v>41317.708333333336</v>
      </c>
      <c r="E7948" s="1">
        <v>12</v>
      </c>
      <c r="F7948" s="2">
        <v>41258.932867613956</v>
      </c>
      <c r="G7948" s="1">
        <v>0</v>
      </c>
      <c r="H7948" s="32">
        <f>IFERROR(HOUR(Table1[[#This Row],[Cancel Date/time]])+MINUTE(Table1[[#This Row],[Cancel Date/time]])/60,"not cancelled")</f>
        <v>22.383333333333333</v>
      </c>
      <c r="I7948" s="47">
        <f>IFERROR(ROUND(Table1[[#This Row],[cancellation time decimal]],0),"not cancelled")</f>
        <v>22</v>
      </c>
      <c r="J7948" s="10">
        <f>IFERROR(MOD(Table1[[#This Row],[cancellation hour rounded]],24),"not cancelled")</f>
        <v>22</v>
      </c>
      <c r="K7948" s="32">
        <f>1/Table1[[#This Row],[Duration (Time between doses '[in hours'])]]</f>
        <v>8.3333333333333329E-2</v>
      </c>
      <c r="L7948" s="33">
        <f>Table1[[#This Row],[number doses per hour]]*INDEX(Table2[price per dose],Table1[[#This Row],[Drug ID]])</f>
        <v>0.56619444444444444</v>
      </c>
      <c r="M7948" s="11" t="b">
        <f>AND(Table1[[#This Row],[hour of cancellation 0 to 23]]&gt;=0,Table1[[#This Row],[hour of cancellation 0 to 23]]&lt;=23)</f>
        <v>1</v>
      </c>
    </row>
    <row r="7949" spans="1:13" x14ac:dyDescent="0.3">
      <c r="A7949" s="1">
        <v>7948</v>
      </c>
      <c r="B7949" s="1">
        <v>5</v>
      </c>
      <c r="C7949" s="2">
        <v>41257.719255234675</v>
      </c>
      <c r="D7949" s="2">
        <v>41317.71875</v>
      </c>
      <c r="E7949" s="1">
        <v>24</v>
      </c>
      <c r="F7949" s="2">
        <v>41261.714698843432</v>
      </c>
      <c r="G7949" s="1">
        <v>0</v>
      </c>
      <c r="H7949" s="32">
        <f>IFERROR(HOUR(Table1[[#This Row],[Cancel Date/time]])+MINUTE(Table1[[#This Row],[Cancel Date/time]])/60,"not cancelled")</f>
        <v>17.149999999999999</v>
      </c>
      <c r="I7949" s="47">
        <f>IFERROR(ROUND(Table1[[#This Row],[cancellation time decimal]],0),"not cancelled")</f>
        <v>17</v>
      </c>
      <c r="J7949" s="10">
        <f>IFERROR(MOD(Table1[[#This Row],[cancellation hour rounded]],24),"not cancelled")</f>
        <v>17</v>
      </c>
      <c r="K7949" s="32">
        <f>1/Table1[[#This Row],[Duration (Time between doses '[in hours'])]]</f>
        <v>4.1666666666666664E-2</v>
      </c>
      <c r="L7949" s="33">
        <f>Table1[[#This Row],[number doses per hour]]*INDEX(Table2[price per dose],Table1[[#This Row],[Drug ID]])</f>
        <v>0.2815833333333333</v>
      </c>
      <c r="M7949" s="11" t="b">
        <f>AND(Table1[[#This Row],[hour of cancellation 0 to 23]]&gt;=0,Table1[[#This Row],[hour of cancellation 0 to 23]]&lt;=23)</f>
        <v>1</v>
      </c>
    </row>
    <row r="7950" spans="1:13" x14ac:dyDescent="0.3">
      <c r="A7950" s="1">
        <v>7949</v>
      </c>
      <c r="B7950" s="1">
        <v>2</v>
      </c>
      <c r="C7950" s="2">
        <v>41257.73910291084</v>
      </c>
      <c r="D7950" s="2">
        <v>41317.738888888889</v>
      </c>
      <c r="E7950" s="1">
        <v>10</v>
      </c>
      <c r="F7950" s="2">
        <v>41259.511777127933</v>
      </c>
      <c r="G7950" s="1">
        <v>0</v>
      </c>
      <c r="H7950" s="32">
        <f>IFERROR(HOUR(Table1[[#This Row],[Cancel Date/time]])+MINUTE(Table1[[#This Row],[Cancel Date/time]])/60,"not cancelled")</f>
        <v>12.266666666666667</v>
      </c>
      <c r="I7950" s="47">
        <f>IFERROR(ROUND(Table1[[#This Row],[cancellation time decimal]],0),"not cancelled")</f>
        <v>12</v>
      </c>
      <c r="J7950" s="10">
        <f>IFERROR(MOD(Table1[[#This Row],[cancellation hour rounded]],24),"not cancelled")</f>
        <v>12</v>
      </c>
      <c r="K7950" s="32">
        <f>1/Table1[[#This Row],[Duration (Time between doses '[in hours'])]]</f>
        <v>0.1</v>
      </c>
      <c r="L7950" s="33">
        <f>Table1[[#This Row],[number doses per hour]]*INDEX(Table2[price per dose],Table1[[#This Row],[Drug ID]])</f>
        <v>0.84959999999999969</v>
      </c>
      <c r="M7950" s="11" t="b">
        <f>AND(Table1[[#This Row],[hour of cancellation 0 to 23]]&gt;=0,Table1[[#This Row],[hour of cancellation 0 to 23]]&lt;=23)</f>
        <v>1</v>
      </c>
    </row>
    <row r="7951" spans="1:13" x14ac:dyDescent="0.3">
      <c r="A7951" s="1">
        <v>7950</v>
      </c>
      <c r="B7951" s="1">
        <v>2</v>
      </c>
      <c r="C7951" s="2">
        <v>41257.806810830996</v>
      </c>
      <c r="D7951" s="2">
        <v>41260.097916666666</v>
      </c>
      <c r="E7951" s="1">
        <v>10</v>
      </c>
      <c r="F7951" s="2">
        <v>41259.321348335405</v>
      </c>
      <c r="G7951" s="1">
        <v>0</v>
      </c>
      <c r="H7951" s="32">
        <f>IFERROR(HOUR(Table1[[#This Row],[Cancel Date/time]])+MINUTE(Table1[[#This Row],[Cancel Date/time]])/60,"not cancelled")</f>
        <v>7.7</v>
      </c>
      <c r="I7951" s="47">
        <f>IFERROR(ROUND(Table1[[#This Row],[cancellation time decimal]],0),"not cancelled")</f>
        <v>8</v>
      </c>
      <c r="J7951" s="10">
        <f>IFERROR(MOD(Table1[[#This Row],[cancellation hour rounded]],24),"not cancelled")</f>
        <v>8</v>
      </c>
      <c r="K7951" s="32">
        <f>1/Table1[[#This Row],[Duration (Time between doses '[in hours'])]]</f>
        <v>0.1</v>
      </c>
      <c r="L7951" s="33">
        <f>Table1[[#This Row],[number doses per hour]]*INDEX(Table2[price per dose],Table1[[#This Row],[Drug ID]])</f>
        <v>0.84959999999999969</v>
      </c>
      <c r="M7951" s="11" t="b">
        <f>AND(Table1[[#This Row],[hour of cancellation 0 to 23]]&gt;=0,Table1[[#This Row],[hour of cancellation 0 to 23]]&lt;=23)</f>
        <v>1</v>
      </c>
    </row>
    <row r="7952" spans="1:13" x14ac:dyDescent="0.3">
      <c r="A7952" s="1">
        <v>7951</v>
      </c>
      <c r="B7952" s="1">
        <v>6</v>
      </c>
      <c r="C7952" s="2">
        <v>41257.836812030684</v>
      </c>
      <c r="D7952" s="2">
        <v>41317.836805555555</v>
      </c>
      <c r="E7952" s="1">
        <v>24</v>
      </c>
      <c r="F7952" s="2">
        <v>41276.577205168709</v>
      </c>
      <c r="G7952" s="1">
        <v>0</v>
      </c>
      <c r="H7952" s="32">
        <f>IFERROR(HOUR(Table1[[#This Row],[Cancel Date/time]])+MINUTE(Table1[[#This Row],[Cancel Date/time]])/60,"not cancelled")</f>
        <v>13.85</v>
      </c>
      <c r="I7952" s="47">
        <f>IFERROR(ROUND(Table1[[#This Row],[cancellation time decimal]],0),"not cancelled")</f>
        <v>14</v>
      </c>
      <c r="J7952" s="10">
        <f>IFERROR(MOD(Table1[[#This Row],[cancellation hour rounded]],24),"not cancelled")</f>
        <v>14</v>
      </c>
      <c r="K7952" s="32">
        <f>1/Table1[[#This Row],[Duration (Time between doses '[in hours'])]]</f>
        <v>4.1666666666666664E-2</v>
      </c>
      <c r="L7952" s="33">
        <f>Table1[[#This Row],[number doses per hour]]*INDEX(Table2[price per dose],Table1[[#This Row],[Drug ID]])</f>
        <v>0.35218749999999999</v>
      </c>
      <c r="M7952" s="11" t="b">
        <f>AND(Table1[[#This Row],[hour of cancellation 0 to 23]]&gt;=0,Table1[[#This Row],[hour of cancellation 0 to 23]]&lt;=23)</f>
        <v>1</v>
      </c>
    </row>
    <row r="7953" spans="1:13" hidden="1" x14ac:dyDescent="0.3">
      <c r="A7953" s="1">
        <v>7952</v>
      </c>
      <c r="B7953" s="1">
        <v>6</v>
      </c>
      <c r="C7953" s="2">
        <v>41257.911078554782</v>
      </c>
      <c r="D7953" s="2">
        <v>41261.410470123177</v>
      </c>
      <c r="E7953" s="1">
        <v>24</v>
      </c>
      <c r="F7953" s="2" t="s">
        <v>5</v>
      </c>
      <c r="G7953" s="1">
        <v>0</v>
      </c>
      <c r="H7953" s="32" t="str">
        <f>IFERROR(HOUR(Table1[[#This Row],[Cancel Date/time]])+MINUTE(Table1[[#This Row],[Cancel Date/time]])/60,"not cancelled")</f>
        <v>not cancelled</v>
      </c>
      <c r="I7953" s="47" t="str">
        <f>IFERROR(ROUND(Table1[[#This Row],[cancellation time decimal]],0),"not cancelled")</f>
        <v>not cancelled</v>
      </c>
      <c r="J7953" s="10" t="str">
        <f>IFERROR(MOD(Table1[[#This Row],[cancellation hour rounded]],24),"not cancelled")</f>
        <v>not cancelled</v>
      </c>
      <c r="K7953" s="32">
        <f>1/Table1[[#This Row],[Duration (Time between doses '[in hours'])]]</f>
        <v>4.1666666666666664E-2</v>
      </c>
      <c r="L7953" s="33">
        <f>Table1[[#This Row],[number doses per hour]]*INDEX(Table2[price per dose],Table1[[#This Row],[Drug ID]])</f>
        <v>0.35218749999999999</v>
      </c>
      <c r="M7953" s="11" t="b">
        <f>AND(Table1[[#This Row],[hour of cancellation 0 to 23]]&gt;=0,Table1[[#This Row],[hour of cancellation 0 to 23]]&lt;=23)</f>
        <v>0</v>
      </c>
    </row>
    <row r="7954" spans="1:13" x14ac:dyDescent="0.3">
      <c r="A7954" s="1">
        <v>7953</v>
      </c>
      <c r="B7954" s="1">
        <v>7</v>
      </c>
      <c r="C7954" s="2">
        <v>41258.051431057378</v>
      </c>
      <c r="D7954" s="2">
        <v>41318.051388888889</v>
      </c>
      <c r="E7954" s="1">
        <v>24</v>
      </c>
      <c r="F7954" s="2">
        <v>41263.444664069779</v>
      </c>
      <c r="G7954" s="1">
        <v>0</v>
      </c>
      <c r="H7954" s="32">
        <f>IFERROR(HOUR(Table1[[#This Row],[Cancel Date/time]])+MINUTE(Table1[[#This Row],[Cancel Date/time]])/60,"not cancelled")</f>
        <v>10.666666666666666</v>
      </c>
      <c r="I7954" s="47">
        <f>IFERROR(ROUND(Table1[[#This Row],[cancellation time decimal]],0),"not cancelled")</f>
        <v>11</v>
      </c>
      <c r="J7954" s="10">
        <f>IFERROR(MOD(Table1[[#This Row],[cancellation hour rounded]],24),"not cancelled")</f>
        <v>11</v>
      </c>
      <c r="K7954" s="32">
        <f>1/Table1[[#This Row],[Duration (Time between doses '[in hours'])]]</f>
        <v>4.1666666666666664E-2</v>
      </c>
      <c r="L7954" s="33">
        <f>Table1[[#This Row],[number doses per hour]]*INDEX(Table2[price per dose],Table1[[#This Row],[Drug ID]])</f>
        <v>1.2958049999999997</v>
      </c>
      <c r="M7954" s="11" t="b">
        <f>AND(Table1[[#This Row],[hour of cancellation 0 to 23]]&gt;=0,Table1[[#This Row],[hour of cancellation 0 to 23]]&lt;=23)</f>
        <v>1</v>
      </c>
    </row>
    <row r="7955" spans="1:13" x14ac:dyDescent="0.3">
      <c r="A7955" s="1">
        <v>7954</v>
      </c>
      <c r="B7955" s="1">
        <v>6</v>
      </c>
      <c r="C7955" s="2">
        <v>41258.401874981093</v>
      </c>
      <c r="D7955" s="2">
        <v>41318.401388888888</v>
      </c>
      <c r="E7955" s="1">
        <v>24</v>
      </c>
      <c r="F7955" s="2">
        <v>41261.674792913269</v>
      </c>
      <c r="G7955" s="1">
        <v>0</v>
      </c>
      <c r="H7955" s="32">
        <f>IFERROR(HOUR(Table1[[#This Row],[Cancel Date/time]])+MINUTE(Table1[[#This Row],[Cancel Date/time]])/60,"not cancelled")</f>
        <v>16.183333333333334</v>
      </c>
      <c r="I7955" s="47">
        <f>IFERROR(ROUND(Table1[[#This Row],[cancellation time decimal]],0),"not cancelled")</f>
        <v>16</v>
      </c>
      <c r="J7955" s="10">
        <f>IFERROR(MOD(Table1[[#This Row],[cancellation hour rounded]],24),"not cancelled")</f>
        <v>16</v>
      </c>
      <c r="K7955" s="32">
        <f>1/Table1[[#This Row],[Duration (Time between doses '[in hours'])]]</f>
        <v>4.1666666666666664E-2</v>
      </c>
      <c r="L7955" s="33">
        <f>Table1[[#This Row],[number doses per hour]]*INDEX(Table2[price per dose],Table1[[#This Row],[Drug ID]])</f>
        <v>0.35218749999999999</v>
      </c>
      <c r="M7955" s="11" t="b">
        <f>AND(Table1[[#This Row],[hour of cancellation 0 to 23]]&gt;=0,Table1[[#This Row],[hour of cancellation 0 to 23]]&lt;=23)</f>
        <v>1</v>
      </c>
    </row>
    <row r="7956" spans="1:13" x14ac:dyDescent="0.3">
      <c r="A7956" s="1">
        <v>7955</v>
      </c>
      <c r="B7956" s="1">
        <v>5</v>
      </c>
      <c r="C7956" s="2">
        <v>41258.409657457043</v>
      </c>
      <c r="D7956" s="2">
        <v>41261.40902777778</v>
      </c>
      <c r="E7956" s="1">
        <v>24</v>
      </c>
      <c r="F7956" s="2">
        <v>41260.549133772925</v>
      </c>
      <c r="G7956" s="1">
        <v>0</v>
      </c>
      <c r="H7956" s="32">
        <f>IFERROR(HOUR(Table1[[#This Row],[Cancel Date/time]])+MINUTE(Table1[[#This Row],[Cancel Date/time]])/60,"not cancelled")</f>
        <v>13.166666666666666</v>
      </c>
      <c r="I7956" s="47">
        <f>IFERROR(ROUND(Table1[[#This Row],[cancellation time decimal]],0),"not cancelled")</f>
        <v>13</v>
      </c>
      <c r="J7956" s="10">
        <f>IFERROR(MOD(Table1[[#This Row],[cancellation hour rounded]],24),"not cancelled")</f>
        <v>13</v>
      </c>
      <c r="K7956" s="32">
        <f>1/Table1[[#This Row],[Duration (Time between doses '[in hours'])]]</f>
        <v>4.1666666666666664E-2</v>
      </c>
      <c r="L7956" s="33">
        <f>Table1[[#This Row],[number doses per hour]]*INDEX(Table2[price per dose],Table1[[#This Row],[Drug ID]])</f>
        <v>0.2815833333333333</v>
      </c>
      <c r="M7956" s="11" t="b">
        <f>AND(Table1[[#This Row],[hour of cancellation 0 to 23]]&gt;=0,Table1[[#This Row],[hour of cancellation 0 to 23]]&lt;=23)</f>
        <v>1</v>
      </c>
    </row>
    <row r="7957" spans="1:13" x14ac:dyDescent="0.3">
      <c r="A7957" s="1">
        <v>7956</v>
      </c>
      <c r="B7957" s="1">
        <v>9</v>
      </c>
      <c r="C7957" s="2">
        <v>41258.410209872534</v>
      </c>
      <c r="D7957" s="2">
        <v>41318.409722222219</v>
      </c>
      <c r="E7957" s="1">
        <v>5</v>
      </c>
      <c r="F7957" s="2">
        <v>41261.30043786882</v>
      </c>
      <c r="G7957" s="1">
        <v>0</v>
      </c>
      <c r="H7957" s="32">
        <f>IFERROR(HOUR(Table1[[#This Row],[Cancel Date/time]])+MINUTE(Table1[[#This Row],[Cancel Date/time]])/60,"not cancelled")</f>
        <v>7.2</v>
      </c>
      <c r="I7957" s="47">
        <f>IFERROR(ROUND(Table1[[#This Row],[cancellation time decimal]],0),"not cancelled")</f>
        <v>7</v>
      </c>
      <c r="J7957" s="10">
        <f>IFERROR(MOD(Table1[[#This Row],[cancellation hour rounded]],24),"not cancelled")</f>
        <v>7</v>
      </c>
      <c r="K7957" s="32">
        <f>1/Table1[[#This Row],[Duration (Time between doses '[in hours'])]]</f>
        <v>0.2</v>
      </c>
      <c r="L7957" s="33">
        <f>Table1[[#This Row],[number doses per hour]]*INDEX(Table2[price per dose],Table1[[#This Row],[Drug ID]])</f>
        <v>5.6740000000000004</v>
      </c>
      <c r="M7957" s="11" t="b">
        <f>AND(Table1[[#This Row],[hour of cancellation 0 to 23]]&gt;=0,Table1[[#This Row],[hour of cancellation 0 to 23]]&lt;=23)</f>
        <v>1</v>
      </c>
    </row>
    <row r="7958" spans="1:13" x14ac:dyDescent="0.3">
      <c r="A7958" s="1">
        <v>7957</v>
      </c>
      <c r="B7958" s="1">
        <v>8</v>
      </c>
      <c r="C7958" s="2">
        <v>41258.401623885875</v>
      </c>
      <c r="D7958" s="2">
        <v>41318.401388888888</v>
      </c>
      <c r="E7958" s="1">
        <v>3</v>
      </c>
      <c r="F7958" s="2">
        <v>41261.551949937908</v>
      </c>
      <c r="G7958" s="1">
        <v>0</v>
      </c>
      <c r="H7958" s="32">
        <f>IFERROR(HOUR(Table1[[#This Row],[Cancel Date/time]])+MINUTE(Table1[[#This Row],[Cancel Date/time]])/60,"not cancelled")</f>
        <v>13.233333333333333</v>
      </c>
      <c r="I7958" s="47">
        <f>IFERROR(ROUND(Table1[[#This Row],[cancellation time decimal]],0),"not cancelled")</f>
        <v>13</v>
      </c>
      <c r="J7958" s="10">
        <f>IFERROR(MOD(Table1[[#This Row],[cancellation hour rounded]],24),"not cancelled")</f>
        <v>13</v>
      </c>
      <c r="K7958" s="32">
        <f>1/Table1[[#This Row],[Duration (Time between doses '[in hours'])]]</f>
        <v>0.33333333333333331</v>
      </c>
      <c r="L7958" s="33">
        <f>Table1[[#This Row],[number doses per hour]]*INDEX(Table2[price per dose],Table1[[#This Row],[Drug ID]])</f>
        <v>0.29998222222222221</v>
      </c>
      <c r="M7958" s="11" t="b">
        <f>AND(Table1[[#This Row],[hour of cancellation 0 to 23]]&gt;=0,Table1[[#This Row],[hour of cancellation 0 to 23]]&lt;=23)</f>
        <v>1</v>
      </c>
    </row>
    <row r="7959" spans="1:13" x14ac:dyDescent="0.3">
      <c r="A7959" s="1">
        <v>7958</v>
      </c>
      <c r="B7959" s="1">
        <v>11</v>
      </c>
      <c r="C7959" s="2">
        <v>41258.432278595901</v>
      </c>
      <c r="D7959" s="2">
        <v>41318.431944444441</v>
      </c>
      <c r="E7959" s="1">
        <v>1</v>
      </c>
      <c r="F7959" s="2">
        <v>41265.505665655735</v>
      </c>
      <c r="G7959" s="1">
        <v>3</v>
      </c>
      <c r="H7959" s="32">
        <f>IFERROR(HOUR(Table1[[#This Row],[Cancel Date/time]])+MINUTE(Table1[[#This Row],[Cancel Date/time]])/60,"not cancelled")</f>
        <v>12.133333333333333</v>
      </c>
      <c r="I7959" s="47">
        <f>IFERROR(ROUND(Table1[[#This Row],[cancellation time decimal]],0),"not cancelled")</f>
        <v>12</v>
      </c>
      <c r="J7959" s="10">
        <f>IFERROR(MOD(Table1[[#This Row],[cancellation hour rounded]],24),"not cancelled")</f>
        <v>12</v>
      </c>
      <c r="K7959" s="32">
        <f>1/Table1[[#This Row],[Duration (Time between doses '[in hours'])]]</f>
        <v>1</v>
      </c>
      <c r="L7959" s="33">
        <f>Table1[[#This Row],[number doses per hour]]*INDEX(Table2[price per dose],Table1[[#This Row],[Drug ID]])</f>
        <v>1</v>
      </c>
      <c r="M7959" s="11" t="b">
        <f>AND(Table1[[#This Row],[hour of cancellation 0 to 23]]&gt;=0,Table1[[#This Row],[hour of cancellation 0 to 23]]&lt;=23)</f>
        <v>1</v>
      </c>
    </row>
    <row r="7960" spans="1:13" x14ac:dyDescent="0.3">
      <c r="A7960" s="1">
        <v>7959</v>
      </c>
      <c r="B7960" s="1">
        <v>1</v>
      </c>
      <c r="C7960" s="2">
        <v>41258.45637399541</v>
      </c>
      <c r="D7960" s="2">
        <v>41318.456249999996</v>
      </c>
      <c r="E7960" s="1">
        <v>8</v>
      </c>
      <c r="F7960" s="2">
        <v>41259.325000964425</v>
      </c>
      <c r="G7960" s="1">
        <v>0</v>
      </c>
      <c r="H7960" s="32">
        <f>IFERROR(HOUR(Table1[[#This Row],[Cancel Date/time]])+MINUTE(Table1[[#This Row],[Cancel Date/time]])/60,"not cancelled")</f>
        <v>7.8</v>
      </c>
      <c r="I7960" s="47">
        <f>IFERROR(ROUND(Table1[[#This Row],[cancellation time decimal]],0),"not cancelled")</f>
        <v>8</v>
      </c>
      <c r="J7960" s="10">
        <f>IFERROR(MOD(Table1[[#This Row],[cancellation hour rounded]],24),"not cancelled")</f>
        <v>8</v>
      </c>
      <c r="K7960" s="32">
        <f>1/Table1[[#This Row],[Duration (Time between doses '[in hours'])]]</f>
        <v>0.125</v>
      </c>
      <c r="L7960" s="33">
        <f>Table1[[#This Row],[number doses per hour]]*INDEX(Table2[price per dose],Table1[[#This Row],[Drug ID]])</f>
        <v>0.84929166666666667</v>
      </c>
      <c r="M7960" s="11" t="b">
        <f>AND(Table1[[#This Row],[hour of cancellation 0 to 23]]&gt;=0,Table1[[#This Row],[hour of cancellation 0 to 23]]&lt;=23)</f>
        <v>1</v>
      </c>
    </row>
    <row r="7961" spans="1:13" hidden="1" x14ac:dyDescent="0.3">
      <c r="A7961" s="1">
        <v>7960</v>
      </c>
      <c r="B7961" s="1">
        <v>7</v>
      </c>
      <c r="C7961" s="2">
        <v>41258.420569890819</v>
      </c>
      <c r="D7961" s="2">
        <v>41260.503846160173</v>
      </c>
      <c r="E7961" s="1">
        <v>24</v>
      </c>
      <c r="F7961" s="2" t="s">
        <v>5</v>
      </c>
      <c r="G7961" s="1">
        <v>0</v>
      </c>
      <c r="H7961" s="32" t="str">
        <f>IFERROR(HOUR(Table1[[#This Row],[Cancel Date/time]])+MINUTE(Table1[[#This Row],[Cancel Date/time]])/60,"not cancelled")</f>
        <v>not cancelled</v>
      </c>
      <c r="I7961" s="47" t="str">
        <f>IFERROR(ROUND(Table1[[#This Row],[cancellation time decimal]],0),"not cancelled")</f>
        <v>not cancelled</v>
      </c>
      <c r="J7961" s="10" t="str">
        <f>IFERROR(MOD(Table1[[#This Row],[cancellation hour rounded]],24),"not cancelled")</f>
        <v>not cancelled</v>
      </c>
      <c r="K7961" s="32">
        <f>1/Table1[[#This Row],[Duration (Time between doses '[in hours'])]]</f>
        <v>4.1666666666666664E-2</v>
      </c>
      <c r="L7961" s="33">
        <f>Table1[[#This Row],[number doses per hour]]*INDEX(Table2[price per dose],Table1[[#This Row],[Drug ID]])</f>
        <v>1.2958049999999997</v>
      </c>
      <c r="M7961" s="11" t="b">
        <f>AND(Table1[[#This Row],[hour of cancellation 0 to 23]]&gt;=0,Table1[[#This Row],[hour of cancellation 0 to 23]]&lt;=23)</f>
        <v>0</v>
      </c>
    </row>
    <row r="7962" spans="1:13" x14ac:dyDescent="0.3">
      <c r="A7962" s="1">
        <v>7961</v>
      </c>
      <c r="B7962" s="1">
        <v>4</v>
      </c>
      <c r="C7962" s="2">
        <v>41258.46706488623</v>
      </c>
      <c r="D7962" s="2">
        <v>41318.466666666667</v>
      </c>
      <c r="E7962" s="1">
        <v>12</v>
      </c>
      <c r="F7962" s="2">
        <v>41261.58103975108</v>
      </c>
      <c r="G7962" s="1">
        <v>0</v>
      </c>
      <c r="H7962" s="32">
        <f>IFERROR(HOUR(Table1[[#This Row],[Cancel Date/time]])+MINUTE(Table1[[#This Row],[Cancel Date/time]])/60,"not cancelled")</f>
        <v>13.933333333333334</v>
      </c>
      <c r="I7962" s="47">
        <f>IFERROR(ROUND(Table1[[#This Row],[cancellation time decimal]],0),"not cancelled")</f>
        <v>14</v>
      </c>
      <c r="J7962" s="10">
        <f>IFERROR(MOD(Table1[[#This Row],[cancellation hour rounded]],24),"not cancelled")</f>
        <v>14</v>
      </c>
      <c r="K7962" s="32">
        <f>1/Table1[[#This Row],[Duration (Time between doses '[in hours'])]]</f>
        <v>8.3333333333333329E-2</v>
      </c>
      <c r="L7962" s="33">
        <f>Table1[[#This Row],[number doses per hour]]*INDEX(Table2[price per dose],Table1[[#This Row],[Drug ID]])</f>
        <v>1.448055119047619</v>
      </c>
      <c r="M7962" s="11" t="b">
        <f>AND(Table1[[#This Row],[hour of cancellation 0 to 23]]&gt;=0,Table1[[#This Row],[hour of cancellation 0 to 23]]&lt;=23)</f>
        <v>1</v>
      </c>
    </row>
    <row r="7963" spans="1:13" x14ac:dyDescent="0.3">
      <c r="A7963" s="1">
        <v>7962</v>
      </c>
      <c r="B7963" s="1">
        <v>1</v>
      </c>
      <c r="C7963" s="2">
        <v>41258.463127890333</v>
      </c>
      <c r="D7963" s="2">
        <v>41318.462500000001</v>
      </c>
      <c r="E7963" s="1">
        <v>8</v>
      </c>
      <c r="F7963" s="2">
        <v>41259.444173900381</v>
      </c>
      <c r="G7963" s="1">
        <v>0</v>
      </c>
      <c r="H7963" s="32">
        <f>IFERROR(HOUR(Table1[[#This Row],[Cancel Date/time]])+MINUTE(Table1[[#This Row],[Cancel Date/time]])/60,"not cancelled")</f>
        <v>10.65</v>
      </c>
      <c r="I7963" s="47">
        <f>IFERROR(ROUND(Table1[[#This Row],[cancellation time decimal]],0),"not cancelled")</f>
        <v>11</v>
      </c>
      <c r="J7963" s="10">
        <f>IFERROR(MOD(Table1[[#This Row],[cancellation hour rounded]],24),"not cancelled")</f>
        <v>11</v>
      </c>
      <c r="K7963" s="32">
        <f>1/Table1[[#This Row],[Duration (Time between doses '[in hours'])]]</f>
        <v>0.125</v>
      </c>
      <c r="L7963" s="33">
        <f>Table1[[#This Row],[number doses per hour]]*INDEX(Table2[price per dose],Table1[[#This Row],[Drug ID]])</f>
        <v>0.84929166666666667</v>
      </c>
      <c r="M7963" s="11" t="b">
        <f>AND(Table1[[#This Row],[hour of cancellation 0 to 23]]&gt;=0,Table1[[#This Row],[hour of cancellation 0 to 23]]&lt;=23)</f>
        <v>1</v>
      </c>
    </row>
    <row r="7964" spans="1:13" x14ac:dyDescent="0.3">
      <c r="A7964" s="1">
        <v>7963</v>
      </c>
      <c r="B7964" s="1">
        <v>3</v>
      </c>
      <c r="C7964" s="2">
        <v>41258.494707268117</v>
      </c>
      <c r="D7964" s="2">
        <v>41318.494444444448</v>
      </c>
      <c r="E7964" s="1">
        <v>24</v>
      </c>
      <c r="F7964" s="2">
        <v>41260.209587987127</v>
      </c>
      <c r="G7964" s="1">
        <v>0</v>
      </c>
      <c r="H7964" s="32">
        <f>IFERROR(HOUR(Table1[[#This Row],[Cancel Date/time]])+MINUTE(Table1[[#This Row],[Cancel Date/time]])/60,"not cancelled")</f>
        <v>5.0166666666666666</v>
      </c>
      <c r="I7964" s="47">
        <f>IFERROR(ROUND(Table1[[#This Row],[cancellation time decimal]],0),"not cancelled")</f>
        <v>5</v>
      </c>
      <c r="J7964" s="10">
        <f>IFERROR(MOD(Table1[[#This Row],[cancellation hour rounded]],24),"not cancelled")</f>
        <v>5</v>
      </c>
      <c r="K7964" s="32">
        <f>1/Table1[[#This Row],[Duration (Time between doses '[in hours'])]]</f>
        <v>4.1666666666666664E-2</v>
      </c>
      <c r="L7964" s="33">
        <f>Table1[[#This Row],[number doses per hour]]*INDEX(Table2[price per dose],Table1[[#This Row],[Drug ID]])</f>
        <v>0.18133000000000002</v>
      </c>
      <c r="M7964" s="11" t="b">
        <f>AND(Table1[[#This Row],[hour of cancellation 0 to 23]]&gt;=0,Table1[[#This Row],[hour of cancellation 0 to 23]]&lt;=23)</f>
        <v>1</v>
      </c>
    </row>
    <row r="7965" spans="1:13" x14ac:dyDescent="0.3">
      <c r="A7965" s="1">
        <v>7964</v>
      </c>
      <c r="B7965" s="1">
        <v>1</v>
      </c>
      <c r="C7965" s="2">
        <v>41258.460512039295</v>
      </c>
      <c r="D7965" s="2">
        <v>41318.460416666669</v>
      </c>
      <c r="E7965" s="1">
        <v>8</v>
      </c>
      <c r="F7965" s="2">
        <v>41259.644577879844</v>
      </c>
      <c r="G7965" s="1">
        <v>0</v>
      </c>
      <c r="H7965" s="32">
        <f>IFERROR(HOUR(Table1[[#This Row],[Cancel Date/time]])+MINUTE(Table1[[#This Row],[Cancel Date/time]])/60,"not cancelled")</f>
        <v>15.466666666666667</v>
      </c>
      <c r="I7965" s="47">
        <f>IFERROR(ROUND(Table1[[#This Row],[cancellation time decimal]],0),"not cancelled")</f>
        <v>15</v>
      </c>
      <c r="J7965" s="10">
        <f>IFERROR(MOD(Table1[[#This Row],[cancellation hour rounded]],24),"not cancelled")</f>
        <v>15</v>
      </c>
      <c r="K7965" s="32">
        <f>1/Table1[[#This Row],[Duration (Time between doses '[in hours'])]]</f>
        <v>0.125</v>
      </c>
      <c r="L7965" s="33">
        <f>Table1[[#This Row],[number doses per hour]]*INDEX(Table2[price per dose],Table1[[#This Row],[Drug ID]])</f>
        <v>0.84929166666666667</v>
      </c>
      <c r="M7965" s="11" t="b">
        <f>AND(Table1[[#This Row],[hour of cancellation 0 to 23]]&gt;=0,Table1[[#This Row],[hour of cancellation 0 to 23]]&lt;=23)</f>
        <v>1</v>
      </c>
    </row>
    <row r="7966" spans="1:13" x14ac:dyDescent="0.3">
      <c r="A7966" s="1">
        <v>7965</v>
      </c>
      <c r="B7966" s="1">
        <v>1</v>
      </c>
      <c r="C7966" s="2">
        <v>41258.527038722787</v>
      </c>
      <c r="D7966" s="2">
        <v>41318.526388888888</v>
      </c>
      <c r="E7966" s="1">
        <v>8</v>
      </c>
      <c r="F7966" s="2">
        <v>41258.915356201876</v>
      </c>
      <c r="G7966" s="1">
        <v>0</v>
      </c>
      <c r="H7966" s="32">
        <f>IFERROR(HOUR(Table1[[#This Row],[Cancel Date/time]])+MINUTE(Table1[[#This Row],[Cancel Date/time]])/60,"not cancelled")</f>
        <v>21.966666666666665</v>
      </c>
      <c r="I7966" s="47">
        <f>IFERROR(ROUND(Table1[[#This Row],[cancellation time decimal]],0),"not cancelled")</f>
        <v>22</v>
      </c>
      <c r="J7966" s="10">
        <f>IFERROR(MOD(Table1[[#This Row],[cancellation hour rounded]],24),"not cancelled")</f>
        <v>22</v>
      </c>
      <c r="K7966" s="32">
        <f>1/Table1[[#This Row],[Duration (Time between doses '[in hours'])]]</f>
        <v>0.125</v>
      </c>
      <c r="L7966" s="33">
        <f>Table1[[#This Row],[number doses per hour]]*INDEX(Table2[price per dose],Table1[[#This Row],[Drug ID]])</f>
        <v>0.84929166666666667</v>
      </c>
      <c r="M7966" s="11" t="b">
        <f>AND(Table1[[#This Row],[hour of cancellation 0 to 23]]&gt;=0,Table1[[#This Row],[hour of cancellation 0 to 23]]&lt;=23)</f>
        <v>1</v>
      </c>
    </row>
    <row r="7967" spans="1:13" x14ac:dyDescent="0.3">
      <c r="A7967" s="1">
        <v>7966</v>
      </c>
      <c r="B7967" s="1">
        <v>3</v>
      </c>
      <c r="C7967" s="2">
        <v>41258.529511349094</v>
      </c>
      <c r="D7967" s="2">
        <v>41318.529166666667</v>
      </c>
      <c r="E7967" s="1">
        <v>24</v>
      </c>
      <c r="F7967" s="2">
        <v>41260.516889567341</v>
      </c>
      <c r="G7967" s="1">
        <v>0</v>
      </c>
      <c r="H7967" s="32">
        <f>IFERROR(HOUR(Table1[[#This Row],[Cancel Date/time]])+MINUTE(Table1[[#This Row],[Cancel Date/time]])/60,"not cancelled")</f>
        <v>12.4</v>
      </c>
      <c r="I7967" s="47">
        <f>IFERROR(ROUND(Table1[[#This Row],[cancellation time decimal]],0),"not cancelled")</f>
        <v>12</v>
      </c>
      <c r="J7967" s="10">
        <f>IFERROR(MOD(Table1[[#This Row],[cancellation hour rounded]],24),"not cancelled")</f>
        <v>12</v>
      </c>
      <c r="K7967" s="32">
        <f>1/Table1[[#This Row],[Duration (Time between doses '[in hours'])]]</f>
        <v>4.1666666666666664E-2</v>
      </c>
      <c r="L7967" s="33">
        <f>Table1[[#This Row],[number doses per hour]]*INDEX(Table2[price per dose],Table1[[#This Row],[Drug ID]])</f>
        <v>0.18133000000000002</v>
      </c>
      <c r="M7967" s="11" t="b">
        <f>AND(Table1[[#This Row],[hour of cancellation 0 to 23]]&gt;=0,Table1[[#This Row],[hour of cancellation 0 to 23]]&lt;=23)</f>
        <v>1</v>
      </c>
    </row>
    <row r="7968" spans="1:13" x14ac:dyDescent="0.3">
      <c r="A7968" s="1">
        <v>7967</v>
      </c>
      <c r="B7968" s="1">
        <v>1</v>
      </c>
      <c r="C7968" s="2">
        <v>41258.655867993577</v>
      </c>
      <c r="D7968" s="2">
        <v>41318.655555555553</v>
      </c>
      <c r="E7968" s="1">
        <v>8</v>
      </c>
      <c r="F7968" s="2">
        <v>41258.792251608924</v>
      </c>
      <c r="G7968" s="1">
        <v>0</v>
      </c>
      <c r="H7968" s="32">
        <f>IFERROR(HOUR(Table1[[#This Row],[Cancel Date/time]])+MINUTE(Table1[[#This Row],[Cancel Date/time]])/60,"not cancelled")</f>
        <v>19</v>
      </c>
      <c r="I7968" s="47">
        <f>IFERROR(ROUND(Table1[[#This Row],[cancellation time decimal]],0),"not cancelled")</f>
        <v>19</v>
      </c>
      <c r="J7968" s="10">
        <f>IFERROR(MOD(Table1[[#This Row],[cancellation hour rounded]],24),"not cancelled")</f>
        <v>19</v>
      </c>
      <c r="K7968" s="32">
        <f>1/Table1[[#This Row],[Duration (Time between doses '[in hours'])]]</f>
        <v>0.125</v>
      </c>
      <c r="L7968" s="33">
        <f>Table1[[#This Row],[number doses per hour]]*INDEX(Table2[price per dose],Table1[[#This Row],[Drug ID]])</f>
        <v>0.84929166666666667</v>
      </c>
      <c r="M7968" s="11" t="b">
        <f>AND(Table1[[#This Row],[hour of cancellation 0 to 23]]&gt;=0,Table1[[#This Row],[hour of cancellation 0 to 23]]&lt;=23)</f>
        <v>1</v>
      </c>
    </row>
    <row r="7969" spans="1:13" x14ac:dyDescent="0.3">
      <c r="A7969" s="1">
        <v>7968</v>
      </c>
      <c r="B7969" s="1">
        <v>1</v>
      </c>
      <c r="C7969" s="2">
        <v>41258.736799150873</v>
      </c>
      <c r="D7969" s="2">
        <v>41318.736111111117</v>
      </c>
      <c r="E7969" s="1">
        <v>8</v>
      </c>
      <c r="F7969" s="2">
        <v>41259.39603618643</v>
      </c>
      <c r="G7969" s="1">
        <v>0</v>
      </c>
      <c r="H7969" s="32">
        <f>IFERROR(HOUR(Table1[[#This Row],[Cancel Date/time]])+MINUTE(Table1[[#This Row],[Cancel Date/time]])/60,"not cancelled")</f>
        <v>9.5</v>
      </c>
      <c r="I7969" s="47">
        <f>IFERROR(ROUND(Table1[[#This Row],[cancellation time decimal]],0),"not cancelled")</f>
        <v>10</v>
      </c>
      <c r="J7969" s="10">
        <f>IFERROR(MOD(Table1[[#This Row],[cancellation hour rounded]],24),"not cancelled")</f>
        <v>10</v>
      </c>
      <c r="K7969" s="32">
        <f>1/Table1[[#This Row],[Duration (Time between doses '[in hours'])]]</f>
        <v>0.125</v>
      </c>
      <c r="L7969" s="33">
        <f>Table1[[#This Row],[number doses per hour]]*INDEX(Table2[price per dose],Table1[[#This Row],[Drug ID]])</f>
        <v>0.84929166666666667</v>
      </c>
      <c r="M7969" s="11" t="b">
        <f>AND(Table1[[#This Row],[hour of cancellation 0 to 23]]&gt;=0,Table1[[#This Row],[hour of cancellation 0 to 23]]&lt;=23)</f>
        <v>1</v>
      </c>
    </row>
    <row r="7970" spans="1:13" x14ac:dyDescent="0.3">
      <c r="A7970" s="1">
        <v>7969</v>
      </c>
      <c r="B7970" s="1">
        <v>1</v>
      </c>
      <c r="C7970" s="2">
        <v>41258.742319509416</v>
      </c>
      <c r="D7970" s="2">
        <v>41318.741666666669</v>
      </c>
      <c r="E7970" s="1">
        <v>8</v>
      </c>
      <c r="F7970" s="2">
        <v>41258.920083613055</v>
      </c>
      <c r="G7970" s="1">
        <v>0</v>
      </c>
      <c r="H7970" s="32">
        <f>IFERROR(HOUR(Table1[[#This Row],[Cancel Date/time]])+MINUTE(Table1[[#This Row],[Cancel Date/time]])/60,"not cancelled")</f>
        <v>22.066666666666666</v>
      </c>
      <c r="I7970" s="47">
        <f>IFERROR(ROUND(Table1[[#This Row],[cancellation time decimal]],0),"not cancelled")</f>
        <v>22</v>
      </c>
      <c r="J7970" s="10">
        <f>IFERROR(MOD(Table1[[#This Row],[cancellation hour rounded]],24),"not cancelled")</f>
        <v>22</v>
      </c>
      <c r="K7970" s="32">
        <f>1/Table1[[#This Row],[Duration (Time between doses '[in hours'])]]</f>
        <v>0.125</v>
      </c>
      <c r="L7970" s="33">
        <f>Table1[[#This Row],[number doses per hour]]*INDEX(Table2[price per dose],Table1[[#This Row],[Drug ID]])</f>
        <v>0.84929166666666667</v>
      </c>
      <c r="M7970" s="11" t="b">
        <f>AND(Table1[[#This Row],[hour of cancellation 0 to 23]]&gt;=0,Table1[[#This Row],[hour of cancellation 0 to 23]]&lt;=23)</f>
        <v>1</v>
      </c>
    </row>
    <row r="7971" spans="1:13" hidden="1" x14ac:dyDescent="0.3">
      <c r="A7971" s="1">
        <v>7970</v>
      </c>
      <c r="B7971" s="1">
        <v>5</v>
      </c>
      <c r="C7971" s="2">
        <v>41258.719763758898</v>
      </c>
      <c r="D7971" s="2">
        <v>41261.386111111111</v>
      </c>
      <c r="E7971" s="1">
        <v>24</v>
      </c>
      <c r="F7971" s="2" t="s">
        <v>5</v>
      </c>
      <c r="G7971" s="1">
        <v>0</v>
      </c>
      <c r="H7971" s="32" t="str">
        <f>IFERROR(HOUR(Table1[[#This Row],[Cancel Date/time]])+MINUTE(Table1[[#This Row],[Cancel Date/time]])/60,"not cancelled")</f>
        <v>not cancelled</v>
      </c>
      <c r="I7971" s="47" t="str">
        <f>IFERROR(ROUND(Table1[[#This Row],[cancellation time decimal]],0),"not cancelled")</f>
        <v>not cancelled</v>
      </c>
      <c r="J7971" s="10" t="str">
        <f>IFERROR(MOD(Table1[[#This Row],[cancellation hour rounded]],24),"not cancelled")</f>
        <v>not cancelled</v>
      </c>
      <c r="K7971" s="32">
        <f>1/Table1[[#This Row],[Duration (Time between doses '[in hours'])]]</f>
        <v>4.1666666666666664E-2</v>
      </c>
      <c r="L7971" s="33">
        <f>Table1[[#This Row],[number doses per hour]]*INDEX(Table2[price per dose],Table1[[#This Row],[Drug ID]])</f>
        <v>0.2815833333333333</v>
      </c>
      <c r="M7971" s="11" t="b">
        <f>AND(Table1[[#This Row],[hour of cancellation 0 to 23]]&gt;=0,Table1[[#This Row],[hour of cancellation 0 to 23]]&lt;=23)</f>
        <v>0</v>
      </c>
    </row>
    <row r="7972" spans="1:13" x14ac:dyDescent="0.3">
      <c r="A7972" s="1">
        <v>7971</v>
      </c>
      <c r="B7972" s="1">
        <v>5</v>
      </c>
      <c r="C7972" s="2">
        <v>41258.731331291914</v>
      </c>
      <c r="D7972" s="2">
        <v>41318.731250000004</v>
      </c>
      <c r="E7972" s="1">
        <v>24</v>
      </c>
      <c r="F7972" s="2">
        <v>41261.740999561232</v>
      </c>
      <c r="G7972" s="1">
        <v>0</v>
      </c>
      <c r="H7972" s="32">
        <f>IFERROR(HOUR(Table1[[#This Row],[Cancel Date/time]])+MINUTE(Table1[[#This Row],[Cancel Date/time]])/60,"not cancelled")</f>
        <v>17.783333333333335</v>
      </c>
      <c r="I7972" s="47">
        <f>IFERROR(ROUND(Table1[[#This Row],[cancellation time decimal]],0),"not cancelled")</f>
        <v>18</v>
      </c>
      <c r="J7972" s="10">
        <f>IFERROR(MOD(Table1[[#This Row],[cancellation hour rounded]],24),"not cancelled")</f>
        <v>18</v>
      </c>
      <c r="K7972" s="32">
        <f>1/Table1[[#This Row],[Duration (Time between doses '[in hours'])]]</f>
        <v>4.1666666666666664E-2</v>
      </c>
      <c r="L7972" s="33">
        <f>Table1[[#This Row],[number doses per hour]]*INDEX(Table2[price per dose],Table1[[#This Row],[Drug ID]])</f>
        <v>0.2815833333333333</v>
      </c>
      <c r="M7972" s="11" t="b">
        <f>AND(Table1[[#This Row],[hour of cancellation 0 to 23]]&gt;=0,Table1[[#This Row],[hour of cancellation 0 to 23]]&lt;=23)</f>
        <v>1</v>
      </c>
    </row>
    <row r="7973" spans="1:13" x14ac:dyDescent="0.3">
      <c r="A7973" s="1">
        <v>7972</v>
      </c>
      <c r="B7973" s="1">
        <v>2</v>
      </c>
      <c r="C7973" s="2">
        <v>41258.748811795558</v>
      </c>
      <c r="D7973" s="2">
        <v>41318.748611111114</v>
      </c>
      <c r="E7973" s="1">
        <v>10</v>
      </c>
      <c r="F7973" s="2">
        <v>41259.385891359409</v>
      </c>
      <c r="G7973" s="1">
        <v>0</v>
      </c>
      <c r="H7973" s="32">
        <f>IFERROR(HOUR(Table1[[#This Row],[Cancel Date/time]])+MINUTE(Table1[[#This Row],[Cancel Date/time]])/60,"not cancelled")</f>
        <v>9.25</v>
      </c>
      <c r="I7973" s="47">
        <f>IFERROR(ROUND(Table1[[#This Row],[cancellation time decimal]],0),"not cancelled")</f>
        <v>9</v>
      </c>
      <c r="J7973" s="10">
        <f>IFERROR(MOD(Table1[[#This Row],[cancellation hour rounded]],24),"not cancelled")</f>
        <v>9</v>
      </c>
      <c r="K7973" s="32">
        <f>1/Table1[[#This Row],[Duration (Time between doses '[in hours'])]]</f>
        <v>0.1</v>
      </c>
      <c r="L7973" s="33">
        <f>Table1[[#This Row],[number doses per hour]]*INDEX(Table2[price per dose],Table1[[#This Row],[Drug ID]])</f>
        <v>0.84959999999999969</v>
      </c>
      <c r="M7973" s="11" t="b">
        <f>AND(Table1[[#This Row],[hour of cancellation 0 to 23]]&gt;=0,Table1[[#This Row],[hour of cancellation 0 to 23]]&lt;=23)</f>
        <v>1</v>
      </c>
    </row>
    <row r="7974" spans="1:13" x14ac:dyDescent="0.3">
      <c r="A7974" s="1">
        <v>7973</v>
      </c>
      <c r="B7974" s="1">
        <v>10</v>
      </c>
      <c r="C7974" s="2">
        <v>41258.729691905988</v>
      </c>
      <c r="D7974" s="2">
        <v>41318.729166666672</v>
      </c>
      <c r="E7974" s="1">
        <v>1</v>
      </c>
      <c r="F7974" s="2">
        <v>41265.408559167721</v>
      </c>
      <c r="G7974" s="1">
        <v>5</v>
      </c>
      <c r="H7974" s="32">
        <f>IFERROR(HOUR(Table1[[#This Row],[Cancel Date/time]])+MINUTE(Table1[[#This Row],[Cancel Date/time]])/60,"not cancelled")</f>
        <v>9.8000000000000007</v>
      </c>
      <c r="I7974" s="47">
        <f>IFERROR(ROUND(Table1[[#This Row],[cancellation time decimal]],0),"not cancelled")</f>
        <v>10</v>
      </c>
      <c r="J7974" s="10">
        <f>IFERROR(MOD(Table1[[#This Row],[cancellation hour rounded]],24),"not cancelled")</f>
        <v>10</v>
      </c>
      <c r="K7974" s="32">
        <f>1/Table1[[#This Row],[Duration (Time between doses '[in hours'])]]</f>
        <v>1</v>
      </c>
      <c r="L7974" s="33">
        <f>Table1[[#This Row],[number doses per hour]]*INDEX(Table2[price per dose],Table1[[#This Row],[Drug ID]])</f>
        <v>2.5716000000000001</v>
      </c>
      <c r="M7974" s="11" t="b">
        <f>AND(Table1[[#This Row],[hour of cancellation 0 to 23]]&gt;=0,Table1[[#This Row],[hour of cancellation 0 to 23]]&lt;=23)</f>
        <v>1</v>
      </c>
    </row>
    <row r="7975" spans="1:13" x14ac:dyDescent="0.3">
      <c r="A7975" s="1">
        <v>7974</v>
      </c>
      <c r="B7975" s="1">
        <v>8</v>
      </c>
      <c r="C7975" s="2">
        <v>41258.768470385105</v>
      </c>
      <c r="D7975" s="2">
        <v>41318.768055555556</v>
      </c>
      <c r="E7975" s="1">
        <v>3</v>
      </c>
      <c r="F7975" s="2">
        <v>41265.502378919191</v>
      </c>
      <c r="G7975" s="1">
        <v>1</v>
      </c>
      <c r="H7975" s="32">
        <f>IFERROR(HOUR(Table1[[#This Row],[Cancel Date/time]])+MINUTE(Table1[[#This Row],[Cancel Date/time]])/60,"not cancelled")</f>
        <v>12.05</v>
      </c>
      <c r="I7975" s="47">
        <f>IFERROR(ROUND(Table1[[#This Row],[cancellation time decimal]],0),"not cancelled")</f>
        <v>12</v>
      </c>
      <c r="J7975" s="10">
        <f>IFERROR(MOD(Table1[[#This Row],[cancellation hour rounded]],24),"not cancelled")</f>
        <v>12</v>
      </c>
      <c r="K7975" s="32">
        <f>1/Table1[[#This Row],[Duration (Time between doses '[in hours'])]]</f>
        <v>0.33333333333333331</v>
      </c>
      <c r="L7975" s="33">
        <f>Table1[[#This Row],[number doses per hour]]*INDEX(Table2[price per dose],Table1[[#This Row],[Drug ID]])</f>
        <v>0.29998222222222221</v>
      </c>
      <c r="M7975" s="11" t="b">
        <f>AND(Table1[[#This Row],[hour of cancellation 0 to 23]]&gt;=0,Table1[[#This Row],[hour of cancellation 0 to 23]]&lt;=23)</f>
        <v>1</v>
      </c>
    </row>
    <row r="7976" spans="1:13" x14ac:dyDescent="0.3">
      <c r="A7976" s="1">
        <v>7975</v>
      </c>
      <c r="B7976" s="1">
        <v>1</v>
      </c>
      <c r="C7976" s="2">
        <v>41258.858500983501</v>
      </c>
      <c r="D7976" s="2">
        <v>41262.733333333337</v>
      </c>
      <c r="E7976" s="1">
        <v>12</v>
      </c>
      <c r="F7976" s="2">
        <v>41260.462100907404</v>
      </c>
      <c r="G7976" s="1">
        <v>0</v>
      </c>
      <c r="H7976" s="32">
        <f>IFERROR(HOUR(Table1[[#This Row],[Cancel Date/time]])+MINUTE(Table1[[#This Row],[Cancel Date/time]])/60,"not cancelled")</f>
        <v>11.083333333333334</v>
      </c>
      <c r="I7976" s="47">
        <f>IFERROR(ROUND(Table1[[#This Row],[cancellation time decimal]],0),"not cancelled")</f>
        <v>11</v>
      </c>
      <c r="J7976" s="10">
        <f>IFERROR(MOD(Table1[[#This Row],[cancellation hour rounded]],24),"not cancelled")</f>
        <v>11</v>
      </c>
      <c r="K7976" s="32">
        <f>1/Table1[[#This Row],[Duration (Time between doses '[in hours'])]]</f>
        <v>8.3333333333333329E-2</v>
      </c>
      <c r="L7976" s="33">
        <f>Table1[[#This Row],[number doses per hour]]*INDEX(Table2[price per dose],Table1[[#This Row],[Drug ID]])</f>
        <v>0.56619444444444444</v>
      </c>
      <c r="M7976" s="11" t="b">
        <f>AND(Table1[[#This Row],[hour of cancellation 0 to 23]]&gt;=0,Table1[[#This Row],[hour of cancellation 0 to 23]]&lt;=23)</f>
        <v>1</v>
      </c>
    </row>
    <row r="7977" spans="1:13" hidden="1" x14ac:dyDescent="0.3">
      <c r="A7977" s="1">
        <v>7976</v>
      </c>
      <c r="B7977" s="1">
        <v>3</v>
      </c>
      <c r="C7977" s="2">
        <v>41258.884325301726</v>
      </c>
      <c r="D7977" s="2">
        <v>41261.592356155947</v>
      </c>
      <c r="E7977" s="1">
        <v>24</v>
      </c>
      <c r="F7977" s="2" t="s">
        <v>5</v>
      </c>
      <c r="G7977" s="1">
        <v>0</v>
      </c>
      <c r="H7977" s="32" t="str">
        <f>IFERROR(HOUR(Table1[[#This Row],[Cancel Date/time]])+MINUTE(Table1[[#This Row],[Cancel Date/time]])/60,"not cancelled")</f>
        <v>not cancelled</v>
      </c>
      <c r="I7977" s="47" t="str">
        <f>IFERROR(ROUND(Table1[[#This Row],[cancellation time decimal]],0),"not cancelled")</f>
        <v>not cancelled</v>
      </c>
      <c r="J7977" s="10" t="str">
        <f>IFERROR(MOD(Table1[[#This Row],[cancellation hour rounded]],24),"not cancelled")</f>
        <v>not cancelled</v>
      </c>
      <c r="K7977" s="32">
        <f>1/Table1[[#This Row],[Duration (Time between doses '[in hours'])]]</f>
        <v>4.1666666666666664E-2</v>
      </c>
      <c r="L7977" s="33">
        <f>Table1[[#This Row],[number doses per hour]]*INDEX(Table2[price per dose],Table1[[#This Row],[Drug ID]])</f>
        <v>0.18133000000000002</v>
      </c>
      <c r="M7977" s="11" t="b">
        <f>AND(Table1[[#This Row],[hour of cancellation 0 to 23]]&gt;=0,Table1[[#This Row],[hour of cancellation 0 to 23]]&lt;=23)</f>
        <v>0</v>
      </c>
    </row>
    <row r="7978" spans="1:13" x14ac:dyDescent="0.3">
      <c r="A7978" s="1">
        <v>7977</v>
      </c>
      <c r="B7978" s="1">
        <v>5</v>
      </c>
      <c r="C7978" s="2">
        <v>41258.960880197948</v>
      </c>
      <c r="D7978" s="2">
        <v>41318.960416666669</v>
      </c>
      <c r="E7978" s="1">
        <v>24</v>
      </c>
      <c r="F7978" s="2">
        <v>41261.370854445049</v>
      </c>
      <c r="G7978" s="1">
        <v>0</v>
      </c>
      <c r="H7978" s="32">
        <f>IFERROR(HOUR(Table1[[#This Row],[Cancel Date/time]])+MINUTE(Table1[[#This Row],[Cancel Date/time]])/60,"not cancelled")</f>
        <v>8.9</v>
      </c>
      <c r="I7978" s="47">
        <f>IFERROR(ROUND(Table1[[#This Row],[cancellation time decimal]],0),"not cancelled")</f>
        <v>9</v>
      </c>
      <c r="J7978" s="10">
        <f>IFERROR(MOD(Table1[[#This Row],[cancellation hour rounded]],24),"not cancelled")</f>
        <v>9</v>
      </c>
      <c r="K7978" s="32">
        <f>1/Table1[[#This Row],[Duration (Time between doses '[in hours'])]]</f>
        <v>4.1666666666666664E-2</v>
      </c>
      <c r="L7978" s="33">
        <f>Table1[[#This Row],[number doses per hour]]*INDEX(Table2[price per dose],Table1[[#This Row],[Drug ID]])</f>
        <v>0.2815833333333333</v>
      </c>
      <c r="M7978" s="11" t="b">
        <f>AND(Table1[[#This Row],[hour of cancellation 0 to 23]]&gt;=0,Table1[[#This Row],[hour of cancellation 0 to 23]]&lt;=23)</f>
        <v>1</v>
      </c>
    </row>
    <row r="7979" spans="1:13" x14ac:dyDescent="0.3">
      <c r="A7979" s="1">
        <v>7978</v>
      </c>
      <c r="B7979" s="1">
        <v>1</v>
      </c>
      <c r="C7979" s="2">
        <v>41259.069008298393</v>
      </c>
      <c r="D7979" s="2">
        <v>41319.068749999999</v>
      </c>
      <c r="E7979" s="1">
        <v>8</v>
      </c>
      <c r="F7979" s="2">
        <v>41260.398712803144</v>
      </c>
      <c r="G7979" s="1">
        <v>0</v>
      </c>
      <c r="H7979" s="32">
        <f>IFERROR(HOUR(Table1[[#This Row],[Cancel Date/time]])+MINUTE(Table1[[#This Row],[Cancel Date/time]])/60,"not cancelled")</f>
        <v>9.5666666666666664</v>
      </c>
      <c r="I7979" s="47">
        <f>IFERROR(ROUND(Table1[[#This Row],[cancellation time decimal]],0),"not cancelled")</f>
        <v>10</v>
      </c>
      <c r="J7979" s="10">
        <f>IFERROR(MOD(Table1[[#This Row],[cancellation hour rounded]],24),"not cancelled")</f>
        <v>10</v>
      </c>
      <c r="K7979" s="32">
        <f>1/Table1[[#This Row],[Duration (Time between doses '[in hours'])]]</f>
        <v>0.125</v>
      </c>
      <c r="L7979" s="33">
        <f>Table1[[#This Row],[number doses per hour]]*INDEX(Table2[price per dose],Table1[[#This Row],[Drug ID]])</f>
        <v>0.84929166666666667</v>
      </c>
      <c r="M7979" s="11" t="b">
        <f>AND(Table1[[#This Row],[hour of cancellation 0 to 23]]&gt;=0,Table1[[#This Row],[hour of cancellation 0 to 23]]&lt;=23)</f>
        <v>1</v>
      </c>
    </row>
    <row r="7980" spans="1:13" x14ac:dyDescent="0.3">
      <c r="A7980" s="1">
        <v>7979</v>
      </c>
      <c r="B7980" s="1">
        <v>3</v>
      </c>
      <c r="C7980" s="2">
        <v>41259.223265033543</v>
      </c>
      <c r="D7980" s="2">
        <v>41319.222916666666</v>
      </c>
      <c r="E7980" s="1">
        <v>24</v>
      </c>
      <c r="F7980" s="2">
        <v>41262.645317411589</v>
      </c>
      <c r="G7980" s="1">
        <v>0</v>
      </c>
      <c r="H7980" s="32">
        <f>IFERROR(HOUR(Table1[[#This Row],[Cancel Date/time]])+MINUTE(Table1[[#This Row],[Cancel Date/time]])/60,"not cancelled")</f>
        <v>15.483333333333333</v>
      </c>
      <c r="I7980" s="47">
        <f>IFERROR(ROUND(Table1[[#This Row],[cancellation time decimal]],0),"not cancelled")</f>
        <v>15</v>
      </c>
      <c r="J7980" s="10">
        <f>IFERROR(MOD(Table1[[#This Row],[cancellation hour rounded]],24),"not cancelled")</f>
        <v>15</v>
      </c>
      <c r="K7980" s="32">
        <f>1/Table1[[#This Row],[Duration (Time between doses '[in hours'])]]</f>
        <v>4.1666666666666664E-2</v>
      </c>
      <c r="L7980" s="33">
        <f>Table1[[#This Row],[number doses per hour]]*INDEX(Table2[price per dose],Table1[[#This Row],[Drug ID]])</f>
        <v>0.18133000000000002</v>
      </c>
      <c r="M7980" s="11" t="b">
        <f>AND(Table1[[#This Row],[hour of cancellation 0 to 23]]&gt;=0,Table1[[#This Row],[hour of cancellation 0 to 23]]&lt;=23)</f>
        <v>1</v>
      </c>
    </row>
    <row r="7981" spans="1:13" x14ac:dyDescent="0.3">
      <c r="A7981" s="1">
        <v>7980</v>
      </c>
      <c r="B7981" s="1">
        <v>11</v>
      </c>
      <c r="C7981" s="2">
        <v>41259.290202997137</v>
      </c>
      <c r="D7981" s="2">
        <v>41319.289583333331</v>
      </c>
      <c r="E7981" s="1">
        <v>1</v>
      </c>
      <c r="F7981" s="2">
        <v>41266.684865546413</v>
      </c>
      <c r="G7981" s="1">
        <v>5</v>
      </c>
      <c r="H7981" s="32">
        <f>IFERROR(HOUR(Table1[[#This Row],[Cancel Date/time]])+MINUTE(Table1[[#This Row],[Cancel Date/time]])/60,"not cancelled")</f>
        <v>16.433333333333334</v>
      </c>
      <c r="I7981" s="47">
        <f>IFERROR(ROUND(Table1[[#This Row],[cancellation time decimal]],0),"not cancelled")</f>
        <v>16</v>
      </c>
      <c r="J7981" s="10">
        <f>IFERROR(MOD(Table1[[#This Row],[cancellation hour rounded]],24),"not cancelled")</f>
        <v>16</v>
      </c>
      <c r="K7981" s="32">
        <f>1/Table1[[#This Row],[Duration (Time between doses '[in hours'])]]</f>
        <v>1</v>
      </c>
      <c r="L7981" s="33">
        <f>Table1[[#This Row],[number doses per hour]]*INDEX(Table2[price per dose],Table1[[#This Row],[Drug ID]])</f>
        <v>1</v>
      </c>
      <c r="M7981" s="11" t="b">
        <f>AND(Table1[[#This Row],[hour of cancellation 0 to 23]]&gt;=0,Table1[[#This Row],[hour of cancellation 0 to 23]]&lt;=23)</f>
        <v>1</v>
      </c>
    </row>
    <row r="7982" spans="1:13" x14ac:dyDescent="0.3">
      <c r="A7982" s="1">
        <v>7981</v>
      </c>
      <c r="B7982" s="1">
        <v>1</v>
      </c>
      <c r="C7982" s="2">
        <v>41259.299141912976</v>
      </c>
      <c r="D7982" s="2">
        <v>41319.298611111109</v>
      </c>
      <c r="E7982" s="1">
        <v>8</v>
      </c>
      <c r="F7982" s="2">
        <v>41259.444234806295</v>
      </c>
      <c r="G7982" s="1">
        <v>0</v>
      </c>
      <c r="H7982" s="32">
        <f>IFERROR(HOUR(Table1[[#This Row],[Cancel Date/time]])+MINUTE(Table1[[#This Row],[Cancel Date/time]])/60,"not cancelled")</f>
        <v>10.65</v>
      </c>
      <c r="I7982" s="47">
        <f>IFERROR(ROUND(Table1[[#This Row],[cancellation time decimal]],0),"not cancelled")</f>
        <v>11</v>
      </c>
      <c r="J7982" s="10">
        <f>IFERROR(MOD(Table1[[#This Row],[cancellation hour rounded]],24),"not cancelled")</f>
        <v>11</v>
      </c>
      <c r="K7982" s="32">
        <f>1/Table1[[#This Row],[Duration (Time between doses '[in hours'])]]</f>
        <v>0.125</v>
      </c>
      <c r="L7982" s="33">
        <f>Table1[[#This Row],[number doses per hour]]*INDEX(Table2[price per dose],Table1[[#This Row],[Drug ID]])</f>
        <v>0.84929166666666667</v>
      </c>
      <c r="M7982" s="11" t="b">
        <f>AND(Table1[[#This Row],[hour of cancellation 0 to 23]]&gt;=0,Table1[[#This Row],[hour of cancellation 0 to 23]]&lt;=23)</f>
        <v>1</v>
      </c>
    </row>
    <row r="7983" spans="1:13" x14ac:dyDescent="0.3">
      <c r="A7983" s="1">
        <v>7982</v>
      </c>
      <c r="B7983" s="1">
        <v>8</v>
      </c>
      <c r="C7983" s="2">
        <v>41259.36487232551</v>
      </c>
      <c r="D7983" s="2">
        <v>41319.364583333336</v>
      </c>
      <c r="E7983" s="1">
        <v>3</v>
      </c>
      <c r="F7983" s="2">
        <v>41264.730075424668</v>
      </c>
      <c r="G7983" s="1">
        <v>0</v>
      </c>
      <c r="H7983" s="32">
        <f>IFERROR(HOUR(Table1[[#This Row],[Cancel Date/time]])+MINUTE(Table1[[#This Row],[Cancel Date/time]])/60,"not cancelled")</f>
        <v>17.516666666666666</v>
      </c>
      <c r="I7983" s="47">
        <f>IFERROR(ROUND(Table1[[#This Row],[cancellation time decimal]],0),"not cancelled")</f>
        <v>18</v>
      </c>
      <c r="J7983" s="10">
        <f>IFERROR(MOD(Table1[[#This Row],[cancellation hour rounded]],24),"not cancelled")</f>
        <v>18</v>
      </c>
      <c r="K7983" s="32">
        <f>1/Table1[[#This Row],[Duration (Time between doses '[in hours'])]]</f>
        <v>0.33333333333333331</v>
      </c>
      <c r="L7983" s="33">
        <f>Table1[[#This Row],[number doses per hour]]*INDEX(Table2[price per dose],Table1[[#This Row],[Drug ID]])</f>
        <v>0.29998222222222221</v>
      </c>
      <c r="M7983" s="11" t="b">
        <f>AND(Table1[[#This Row],[hour of cancellation 0 to 23]]&gt;=0,Table1[[#This Row],[hour of cancellation 0 to 23]]&lt;=23)</f>
        <v>1</v>
      </c>
    </row>
    <row r="7984" spans="1:13" x14ac:dyDescent="0.3">
      <c r="A7984" s="1">
        <v>7983</v>
      </c>
      <c r="B7984" s="1">
        <v>1</v>
      </c>
      <c r="C7984" s="2">
        <v>41259.338413900718</v>
      </c>
      <c r="D7984" s="2">
        <v>41319.338194444448</v>
      </c>
      <c r="E7984" s="1">
        <v>8</v>
      </c>
      <c r="F7984" s="2">
        <v>41260.659522823618</v>
      </c>
      <c r="G7984" s="1">
        <v>0</v>
      </c>
      <c r="H7984" s="32">
        <f>IFERROR(HOUR(Table1[[#This Row],[Cancel Date/time]])+MINUTE(Table1[[#This Row],[Cancel Date/time]])/60,"not cancelled")</f>
        <v>15.816666666666666</v>
      </c>
      <c r="I7984" s="47">
        <f>IFERROR(ROUND(Table1[[#This Row],[cancellation time decimal]],0),"not cancelled")</f>
        <v>16</v>
      </c>
      <c r="J7984" s="10">
        <f>IFERROR(MOD(Table1[[#This Row],[cancellation hour rounded]],24),"not cancelled")</f>
        <v>16</v>
      </c>
      <c r="K7984" s="32">
        <f>1/Table1[[#This Row],[Duration (Time between doses '[in hours'])]]</f>
        <v>0.125</v>
      </c>
      <c r="L7984" s="33">
        <f>Table1[[#This Row],[number doses per hour]]*INDEX(Table2[price per dose],Table1[[#This Row],[Drug ID]])</f>
        <v>0.84929166666666667</v>
      </c>
      <c r="M7984" s="11" t="b">
        <f>AND(Table1[[#This Row],[hour of cancellation 0 to 23]]&gt;=0,Table1[[#This Row],[hour of cancellation 0 to 23]]&lt;=23)</f>
        <v>1</v>
      </c>
    </row>
    <row r="7985" spans="1:13" x14ac:dyDescent="0.3">
      <c r="A7985" s="1">
        <v>7984</v>
      </c>
      <c r="B7985" s="1">
        <v>6</v>
      </c>
      <c r="C7985" s="2">
        <v>41259.346642239558</v>
      </c>
      <c r="D7985" s="2">
        <v>41319.34652777778</v>
      </c>
      <c r="E7985" s="1">
        <v>24</v>
      </c>
      <c r="F7985" s="2">
        <v>41263.340884997408</v>
      </c>
      <c r="G7985" s="1">
        <v>0</v>
      </c>
      <c r="H7985" s="32">
        <f>IFERROR(HOUR(Table1[[#This Row],[Cancel Date/time]])+MINUTE(Table1[[#This Row],[Cancel Date/time]])/60,"not cancelled")</f>
        <v>8.1666666666666661</v>
      </c>
      <c r="I7985" s="47">
        <f>IFERROR(ROUND(Table1[[#This Row],[cancellation time decimal]],0),"not cancelled")</f>
        <v>8</v>
      </c>
      <c r="J7985" s="10">
        <f>IFERROR(MOD(Table1[[#This Row],[cancellation hour rounded]],24),"not cancelled")</f>
        <v>8</v>
      </c>
      <c r="K7985" s="32">
        <f>1/Table1[[#This Row],[Duration (Time between doses '[in hours'])]]</f>
        <v>4.1666666666666664E-2</v>
      </c>
      <c r="L7985" s="33">
        <f>Table1[[#This Row],[number doses per hour]]*INDEX(Table2[price per dose],Table1[[#This Row],[Drug ID]])</f>
        <v>0.35218749999999999</v>
      </c>
      <c r="M7985" s="11" t="b">
        <f>AND(Table1[[#This Row],[hour of cancellation 0 to 23]]&gt;=0,Table1[[#This Row],[hour of cancellation 0 to 23]]&lt;=23)</f>
        <v>1</v>
      </c>
    </row>
    <row r="7986" spans="1:13" x14ac:dyDescent="0.3">
      <c r="A7986" s="1">
        <v>7985</v>
      </c>
      <c r="B7986" s="1">
        <v>1</v>
      </c>
      <c r="C7986" s="2">
        <v>41259.372890017316</v>
      </c>
      <c r="D7986" s="2">
        <v>41261.830555555556</v>
      </c>
      <c r="E7986" s="1">
        <v>8</v>
      </c>
      <c r="F7986" s="2">
        <v>41260.718879149659</v>
      </c>
      <c r="G7986" s="1">
        <v>0</v>
      </c>
      <c r="H7986" s="32">
        <f>IFERROR(HOUR(Table1[[#This Row],[Cancel Date/time]])+MINUTE(Table1[[#This Row],[Cancel Date/time]])/60,"not cancelled")</f>
        <v>17.25</v>
      </c>
      <c r="I7986" s="47">
        <f>IFERROR(ROUND(Table1[[#This Row],[cancellation time decimal]],0),"not cancelled")</f>
        <v>17</v>
      </c>
      <c r="J7986" s="10">
        <f>IFERROR(MOD(Table1[[#This Row],[cancellation hour rounded]],24),"not cancelled")</f>
        <v>17</v>
      </c>
      <c r="K7986" s="32">
        <f>1/Table1[[#This Row],[Duration (Time between doses '[in hours'])]]</f>
        <v>0.125</v>
      </c>
      <c r="L7986" s="33">
        <f>Table1[[#This Row],[number doses per hour]]*INDEX(Table2[price per dose],Table1[[#This Row],[Drug ID]])</f>
        <v>0.84929166666666667</v>
      </c>
      <c r="M7986" s="11" t="b">
        <f>AND(Table1[[#This Row],[hour of cancellation 0 to 23]]&gt;=0,Table1[[#This Row],[hour of cancellation 0 to 23]]&lt;=23)</f>
        <v>1</v>
      </c>
    </row>
    <row r="7987" spans="1:13" x14ac:dyDescent="0.3">
      <c r="A7987" s="1">
        <v>7986</v>
      </c>
      <c r="B7987" s="1">
        <v>8</v>
      </c>
      <c r="C7987" s="2">
        <v>41259.357505909778</v>
      </c>
      <c r="D7987" s="2">
        <v>41319.356944444444</v>
      </c>
      <c r="E7987" s="1">
        <v>3</v>
      </c>
      <c r="F7987" s="2">
        <v>41264.459142710439</v>
      </c>
      <c r="G7987" s="1">
        <v>1</v>
      </c>
      <c r="H7987" s="32">
        <f>IFERROR(HOUR(Table1[[#This Row],[Cancel Date/time]])+MINUTE(Table1[[#This Row],[Cancel Date/time]])/60,"not cancelled")</f>
        <v>11.016666666666667</v>
      </c>
      <c r="I7987" s="47">
        <f>IFERROR(ROUND(Table1[[#This Row],[cancellation time decimal]],0),"not cancelled")</f>
        <v>11</v>
      </c>
      <c r="J7987" s="10">
        <f>IFERROR(MOD(Table1[[#This Row],[cancellation hour rounded]],24),"not cancelled")</f>
        <v>11</v>
      </c>
      <c r="K7987" s="32">
        <f>1/Table1[[#This Row],[Duration (Time between doses '[in hours'])]]</f>
        <v>0.33333333333333331</v>
      </c>
      <c r="L7987" s="33">
        <f>Table1[[#This Row],[number doses per hour]]*INDEX(Table2[price per dose],Table1[[#This Row],[Drug ID]])</f>
        <v>0.29998222222222221</v>
      </c>
      <c r="M7987" s="11" t="b">
        <f>AND(Table1[[#This Row],[hour of cancellation 0 to 23]]&gt;=0,Table1[[#This Row],[hour of cancellation 0 to 23]]&lt;=23)</f>
        <v>1</v>
      </c>
    </row>
    <row r="7988" spans="1:13" x14ac:dyDescent="0.3">
      <c r="A7988" s="1">
        <v>7987</v>
      </c>
      <c r="B7988" s="1">
        <v>5</v>
      </c>
      <c r="C7988" s="2">
        <v>41259.3584210923</v>
      </c>
      <c r="D7988" s="2">
        <v>41319.358333333337</v>
      </c>
      <c r="E7988" s="1">
        <v>24</v>
      </c>
      <c r="F7988" s="2">
        <v>41261.345584591953</v>
      </c>
      <c r="G7988" s="1">
        <v>0</v>
      </c>
      <c r="H7988" s="32">
        <f>IFERROR(HOUR(Table1[[#This Row],[Cancel Date/time]])+MINUTE(Table1[[#This Row],[Cancel Date/time]])/60,"not cancelled")</f>
        <v>8.2833333333333332</v>
      </c>
      <c r="I7988" s="47">
        <f>IFERROR(ROUND(Table1[[#This Row],[cancellation time decimal]],0),"not cancelled")</f>
        <v>8</v>
      </c>
      <c r="J7988" s="10">
        <f>IFERROR(MOD(Table1[[#This Row],[cancellation hour rounded]],24),"not cancelled")</f>
        <v>8</v>
      </c>
      <c r="K7988" s="32">
        <f>1/Table1[[#This Row],[Duration (Time between doses '[in hours'])]]</f>
        <v>4.1666666666666664E-2</v>
      </c>
      <c r="L7988" s="33">
        <f>Table1[[#This Row],[number doses per hour]]*INDEX(Table2[price per dose],Table1[[#This Row],[Drug ID]])</f>
        <v>0.2815833333333333</v>
      </c>
      <c r="M7988" s="11" t="b">
        <f>AND(Table1[[#This Row],[hour of cancellation 0 to 23]]&gt;=0,Table1[[#This Row],[hour of cancellation 0 to 23]]&lt;=23)</f>
        <v>1</v>
      </c>
    </row>
    <row r="7989" spans="1:13" x14ac:dyDescent="0.3">
      <c r="A7989" s="1">
        <v>7988</v>
      </c>
      <c r="B7989" s="1">
        <v>1</v>
      </c>
      <c r="C7989" s="2">
        <v>41259.396436143194</v>
      </c>
      <c r="D7989" s="2">
        <v>41319.395833333336</v>
      </c>
      <c r="E7989" s="1">
        <v>8</v>
      </c>
      <c r="F7989" s="2">
        <v>41259.756067721217</v>
      </c>
      <c r="G7989" s="1">
        <v>0</v>
      </c>
      <c r="H7989" s="32">
        <f>IFERROR(HOUR(Table1[[#This Row],[Cancel Date/time]])+MINUTE(Table1[[#This Row],[Cancel Date/time]])/60,"not cancelled")</f>
        <v>18.133333333333333</v>
      </c>
      <c r="I7989" s="47">
        <f>IFERROR(ROUND(Table1[[#This Row],[cancellation time decimal]],0),"not cancelled")</f>
        <v>18</v>
      </c>
      <c r="J7989" s="10">
        <f>IFERROR(MOD(Table1[[#This Row],[cancellation hour rounded]],24),"not cancelled")</f>
        <v>18</v>
      </c>
      <c r="K7989" s="32">
        <f>1/Table1[[#This Row],[Duration (Time between doses '[in hours'])]]</f>
        <v>0.125</v>
      </c>
      <c r="L7989" s="33">
        <f>Table1[[#This Row],[number doses per hour]]*INDEX(Table2[price per dose],Table1[[#This Row],[Drug ID]])</f>
        <v>0.84929166666666667</v>
      </c>
      <c r="M7989" s="11" t="b">
        <f>AND(Table1[[#This Row],[hour of cancellation 0 to 23]]&gt;=0,Table1[[#This Row],[hour of cancellation 0 to 23]]&lt;=23)</f>
        <v>1</v>
      </c>
    </row>
    <row r="7990" spans="1:13" x14ac:dyDescent="0.3">
      <c r="A7990" s="1">
        <v>7989</v>
      </c>
      <c r="B7990" s="1">
        <v>5</v>
      </c>
      <c r="C7990" s="2">
        <v>41259.40601560464</v>
      </c>
      <c r="D7990" s="2">
        <v>41319.405555555553</v>
      </c>
      <c r="E7990" s="1">
        <v>24</v>
      </c>
      <c r="F7990" s="2">
        <v>41261.478160284576</v>
      </c>
      <c r="G7990" s="1">
        <v>0</v>
      </c>
      <c r="H7990" s="32">
        <f>IFERROR(HOUR(Table1[[#This Row],[Cancel Date/time]])+MINUTE(Table1[[#This Row],[Cancel Date/time]])/60,"not cancelled")</f>
        <v>11.466666666666667</v>
      </c>
      <c r="I7990" s="47">
        <f>IFERROR(ROUND(Table1[[#This Row],[cancellation time decimal]],0),"not cancelled")</f>
        <v>11</v>
      </c>
      <c r="J7990" s="10">
        <f>IFERROR(MOD(Table1[[#This Row],[cancellation hour rounded]],24),"not cancelled")</f>
        <v>11</v>
      </c>
      <c r="K7990" s="32">
        <f>1/Table1[[#This Row],[Duration (Time between doses '[in hours'])]]</f>
        <v>4.1666666666666664E-2</v>
      </c>
      <c r="L7990" s="33">
        <f>Table1[[#This Row],[number doses per hour]]*INDEX(Table2[price per dose],Table1[[#This Row],[Drug ID]])</f>
        <v>0.2815833333333333</v>
      </c>
      <c r="M7990" s="11" t="b">
        <f>AND(Table1[[#This Row],[hour of cancellation 0 to 23]]&gt;=0,Table1[[#This Row],[hour of cancellation 0 to 23]]&lt;=23)</f>
        <v>1</v>
      </c>
    </row>
    <row r="7991" spans="1:13" x14ac:dyDescent="0.3">
      <c r="A7991" s="1">
        <v>7990</v>
      </c>
      <c r="B7991" s="1">
        <v>5</v>
      </c>
      <c r="C7991" s="2">
        <v>41259.391070842859</v>
      </c>
      <c r="D7991" s="2">
        <v>41319.390972222223</v>
      </c>
      <c r="E7991" s="1">
        <v>24</v>
      </c>
      <c r="F7991" s="2">
        <v>41261.498587085262</v>
      </c>
      <c r="G7991" s="1">
        <v>0</v>
      </c>
      <c r="H7991" s="32">
        <f>IFERROR(HOUR(Table1[[#This Row],[Cancel Date/time]])+MINUTE(Table1[[#This Row],[Cancel Date/time]])/60,"not cancelled")</f>
        <v>11.95</v>
      </c>
      <c r="I7991" s="47">
        <f>IFERROR(ROUND(Table1[[#This Row],[cancellation time decimal]],0),"not cancelled")</f>
        <v>12</v>
      </c>
      <c r="J7991" s="10">
        <f>IFERROR(MOD(Table1[[#This Row],[cancellation hour rounded]],24),"not cancelled")</f>
        <v>12</v>
      </c>
      <c r="K7991" s="32">
        <f>1/Table1[[#This Row],[Duration (Time between doses '[in hours'])]]</f>
        <v>4.1666666666666664E-2</v>
      </c>
      <c r="L7991" s="33">
        <f>Table1[[#This Row],[number doses per hour]]*INDEX(Table2[price per dose],Table1[[#This Row],[Drug ID]])</f>
        <v>0.2815833333333333</v>
      </c>
      <c r="M7991" s="11" t="b">
        <f>AND(Table1[[#This Row],[hour of cancellation 0 to 23]]&gt;=0,Table1[[#This Row],[hour of cancellation 0 to 23]]&lt;=23)</f>
        <v>1</v>
      </c>
    </row>
    <row r="7992" spans="1:13" x14ac:dyDescent="0.3">
      <c r="A7992" s="1">
        <v>7991</v>
      </c>
      <c r="B7992" s="1">
        <v>8</v>
      </c>
      <c r="C7992" s="2">
        <v>41259.39656618666</v>
      </c>
      <c r="D7992" s="2">
        <v>41319.396527777775</v>
      </c>
      <c r="E7992" s="1">
        <v>3</v>
      </c>
      <c r="F7992" s="2">
        <v>41263.646728019135</v>
      </c>
      <c r="G7992" s="1">
        <v>1</v>
      </c>
      <c r="H7992" s="32">
        <f>IFERROR(HOUR(Table1[[#This Row],[Cancel Date/time]])+MINUTE(Table1[[#This Row],[Cancel Date/time]])/60,"not cancelled")</f>
        <v>15.516666666666667</v>
      </c>
      <c r="I7992" s="47">
        <f>IFERROR(ROUND(Table1[[#This Row],[cancellation time decimal]],0),"not cancelled")</f>
        <v>16</v>
      </c>
      <c r="J7992" s="10">
        <f>IFERROR(MOD(Table1[[#This Row],[cancellation hour rounded]],24),"not cancelled")</f>
        <v>16</v>
      </c>
      <c r="K7992" s="32">
        <f>1/Table1[[#This Row],[Duration (Time between doses '[in hours'])]]</f>
        <v>0.33333333333333331</v>
      </c>
      <c r="L7992" s="33">
        <f>Table1[[#This Row],[number doses per hour]]*INDEX(Table2[price per dose],Table1[[#This Row],[Drug ID]])</f>
        <v>0.29998222222222221</v>
      </c>
      <c r="M7992" s="11" t="b">
        <f>AND(Table1[[#This Row],[hour of cancellation 0 to 23]]&gt;=0,Table1[[#This Row],[hour of cancellation 0 to 23]]&lt;=23)</f>
        <v>1</v>
      </c>
    </row>
    <row r="7993" spans="1:13" x14ac:dyDescent="0.3">
      <c r="A7993" s="1">
        <v>7992</v>
      </c>
      <c r="B7993" s="1">
        <v>1</v>
      </c>
      <c r="C7993" s="2">
        <v>41259.443291341973</v>
      </c>
      <c r="D7993" s="2">
        <v>41319.443055555552</v>
      </c>
      <c r="E7993" s="1">
        <v>8</v>
      </c>
      <c r="F7993" s="2">
        <v>41260.547122231423</v>
      </c>
      <c r="G7993" s="1">
        <v>0</v>
      </c>
      <c r="H7993" s="32">
        <f>IFERROR(HOUR(Table1[[#This Row],[Cancel Date/time]])+MINUTE(Table1[[#This Row],[Cancel Date/time]])/60,"not cancelled")</f>
        <v>13.116666666666667</v>
      </c>
      <c r="I7993" s="47">
        <f>IFERROR(ROUND(Table1[[#This Row],[cancellation time decimal]],0),"not cancelled")</f>
        <v>13</v>
      </c>
      <c r="J7993" s="10">
        <f>IFERROR(MOD(Table1[[#This Row],[cancellation hour rounded]],24),"not cancelled")</f>
        <v>13</v>
      </c>
      <c r="K7993" s="32">
        <f>1/Table1[[#This Row],[Duration (Time between doses '[in hours'])]]</f>
        <v>0.125</v>
      </c>
      <c r="L7993" s="33">
        <f>Table1[[#This Row],[number doses per hour]]*INDEX(Table2[price per dose],Table1[[#This Row],[Drug ID]])</f>
        <v>0.84929166666666667</v>
      </c>
      <c r="M7993" s="11" t="b">
        <f>AND(Table1[[#This Row],[hour of cancellation 0 to 23]]&gt;=0,Table1[[#This Row],[hour of cancellation 0 to 23]]&lt;=23)</f>
        <v>1</v>
      </c>
    </row>
    <row r="7994" spans="1:13" x14ac:dyDescent="0.3">
      <c r="A7994" s="1">
        <v>7993</v>
      </c>
      <c r="B7994" s="1">
        <v>4</v>
      </c>
      <c r="C7994" s="2">
        <v>41259.423994938435</v>
      </c>
      <c r="D7994" s="2">
        <v>41319.423611111109</v>
      </c>
      <c r="E7994" s="1">
        <v>12</v>
      </c>
      <c r="F7994" s="2">
        <v>41262.615716302666</v>
      </c>
      <c r="G7994" s="1">
        <v>0</v>
      </c>
      <c r="H7994" s="32">
        <f>IFERROR(HOUR(Table1[[#This Row],[Cancel Date/time]])+MINUTE(Table1[[#This Row],[Cancel Date/time]])/60,"not cancelled")</f>
        <v>14.766666666666667</v>
      </c>
      <c r="I7994" s="47">
        <f>IFERROR(ROUND(Table1[[#This Row],[cancellation time decimal]],0),"not cancelled")</f>
        <v>15</v>
      </c>
      <c r="J7994" s="10">
        <f>IFERROR(MOD(Table1[[#This Row],[cancellation hour rounded]],24),"not cancelled")</f>
        <v>15</v>
      </c>
      <c r="K7994" s="32">
        <f>1/Table1[[#This Row],[Duration (Time between doses '[in hours'])]]</f>
        <v>8.3333333333333329E-2</v>
      </c>
      <c r="L7994" s="33">
        <f>Table1[[#This Row],[number doses per hour]]*INDEX(Table2[price per dose],Table1[[#This Row],[Drug ID]])</f>
        <v>1.448055119047619</v>
      </c>
      <c r="M7994" s="11" t="b">
        <f>AND(Table1[[#This Row],[hour of cancellation 0 to 23]]&gt;=0,Table1[[#This Row],[hour of cancellation 0 to 23]]&lt;=23)</f>
        <v>1</v>
      </c>
    </row>
    <row r="7995" spans="1:13" hidden="1" x14ac:dyDescent="0.3">
      <c r="A7995" s="1">
        <v>7994</v>
      </c>
      <c r="B7995" s="1">
        <v>3</v>
      </c>
      <c r="C7995" s="2">
        <v>41259.454558597899</v>
      </c>
      <c r="D7995" s="2">
        <v>41263.704351844935</v>
      </c>
      <c r="E7995" s="1">
        <v>24</v>
      </c>
      <c r="F7995" s="2" t="s">
        <v>5</v>
      </c>
      <c r="G7995" s="1">
        <v>0</v>
      </c>
      <c r="H7995" s="32" t="str">
        <f>IFERROR(HOUR(Table1[[#This Row],[Cancel Date/time]])+MINUTE(Table1[[#This Row],[Cancel Date/time]])/60,"not cancelled")</f>
        <v>not cancelled</v>
      </c>
      <c r="I7995" s="47" t="str">
        <f>IFERROR(ROUND(Table1[[#This Row],[cancellation time decimal]],0),"not cancelled")</f>
        <v>not cancelled</v>
      </c>
      <c r="J7995" s="10" t="str">
        <f>IFERROR(MOD(Table1[[#This Row],[cancellation hour rounded]],24),"not cancelled")</f>
        <v>not cancelled</v>
      </c>
      <c r="K7995" s="32">
        <f>1/Table1[[#This Row],[Duration (Time between doses '[in hours'])]]</f>
        <v>4.1666666666666664E-2</v>
      </c>
      <c r="L7995" s="33">
        <f>Table1[[#This Row],[number doses per hour]]*INDEX(Table2[price per dose],Table1[[#This Row],[Drug ID]])</f>
        <v>0.18133000000000002</v>
      </c>
      <c r="M7995" s="11" t="b">
        <f>AND(Table1[[#This Row],[hour of cancellation 0 to 23]]&gt;=0,Table1[[#This Row],[hour of cancellation 0 to 23]]&lt;=23)</f>
        <v>0</v>
      </c>
    </row>
    <row r="7996" spans="1:13" x14ac:dyDescent="0.3">
      <c r="A7996" s="1">
        <v>7995</v>
      </c>
      <c r="B7996" s="1">
        <v>3</v>
      </c>
      <c r="C7996" s="2">
        <v>41259.4922404319</v>
      </c>
      <c r="D7996" s="2">
        <v>41319.491666666669</v>
      </c>
      <c r="E7996" s="1">
        <v>24</v>
      </c>
      <c r="F7996" s="2">
        <v>41262.502427236053</v>
      </c>
      <c r="G7996" s="1">
        <v>0</v>
      </c>
      <c r="H7996" s="32">
        <f>IFERROR(HOUR(Table1[[#This Row],[Cancel Date/time]])+MINUTE(Table1[[#This Row],[Cancel Date/time]])/60,"not cancelled")</f>
        <v>12.05</v>
      </c>
      <c r="I7996" s="47">
        <f>IFERROR(ROUND(Table1[[#This Row],[cancellation time decimal]],0),"not cancelled")</f>
        <v>12</v>
      </c>
      <c r="J7996" s="10">
        <f>IFERROR(MOD(Table1[[#This Row],[cancellation hour rounded]],24),"not cancelled")</f>
        <v>12</v>
      </c>
      <c r="K7996" s="32">
        <f>1/Table1[[#This Row],[Duration (Time between doses '[in hours'])]]</f>
        <v>4.1666666666666664E-2</v>
      </c>
      <c r="L7996" s="33">
        <f>Table1[[#This Row],[number doses per hour]]*INDEX(Table2[price per dose],Table1[[#This Row],[Drug ID]])</f>
        <v>0.18133000000000002</v>
      </c>
      <c r="M7996" s="11" t="b">
        <f>AND(Table1[[#This Row],[hour of cancellation 0 to 23]]&gt;=0,Table1[[#This Row],[hour of cancellation 0 to 23]]&lt;=23)</f>
        <v>1</v>
      </c>
    </row>
    <row r="7997" spans="1:13" x14ac:dyDescent="0.3">
      <c r="A7997" s="1">
        <v>7996</v>
      </c>
      <c r="B7997" s="1">
        <v>8</v>
      </c>
      <c r="C7997" s="2">
        <v>41259.485726368119</v>
      </c>
      <c r="D7997" s="2">
        <v>41319.48541666667</v>
      </c>
      <c r="E7997" s="1">
        <v>3</v>
      </c>
      <c r="F7997" s="2">
        <v>41266.384359779513</v>
      </c>
      <c r="G7997" s="1">
        <v>2</v>
      </c>
      <c r="H7997" s="32">
        <f>IFERROR(HOUR(Table1[[#This Row],[Cancel Date/time]])+MINUTE(Table1[[#This Row],[Cancel Date/time]])/60,"not cancelled")</f>
        <v>9.2166666666666668</v>
      </c>
      <c r="I7997" s="47">
        <f>IFERROR(ROUND(Table1[[#This Row],[cancellation time decimal]],0),"not cancelled")</f>
        <v>9</v>
      </c>
      <c r="J7997" s="10">
        <f>IFERROR(MOD(Table1[[#This Row],[cancellation hour rounded]],24),"not cancelled")</f>
        <v>9</v>
      </c>
      <c r="K7997" s="32">
        <f>1/Table1[[#This Row],[Duration (Time between doses '[in hours'])]]</f>
        <v>0.33333333333333331</v>
      </c>
      <c r="L7997" s="33">
        <f>Table1[[#This Row],[number doses per hour]]*INDEX(Table2[price per dose],Table1[[#This Row],[Drug ID]])</f>
        <v>0.29998222222222221</v>
      </c>
      <c r="M7997" s="11" t="b">
        <f>AND(Table1[[#This Row],[hour of cancellation 0 to 23]]&gt;=0,Table1[[#This Row],[hour of cancellation 0 to 23]]&lt;=23)</f>
        <v>1</v>
      </c>
    </row>
    <row r="7998" spans="1:13" x14ac:dyDescent="0.3">
      <c r="A7998" s="1">
        <v>7997</v>
      </c>
      <c r="B7998" s="1">
        <v>3</v>
      </c>
      <c r="C7998" s="2">
        <v>41259.478814176924</v>
      </c>
      <c r="D7998" s="2">
        <v>41319.478472222225</v>
      </c>
      <c r="E7998" s="1">
        <v>24</v>
      </c>
      <c r="F7998" s="2">
        <v>41262.271102455292</v>
      </c>
      <c r="G7998" s="1">
        <v>0</v>
      </c>
      <c r="H7998" s="32">
        <f>IFERROR(HOUR(Table1[[#This Row],[Cancel Date/time]])+MINUTE(Table1[[#This Row],[Cancel Date/time]])/60,"not cancelled")</f>
        <v>6.5</v>
      </c>
      <c r="I7998" s="47">
        <f>IFERROR(ROUND(Table1[[#This Row],[cancellation time decimal]],0),"not cancelled")</f>
        <v>7</v>
      </c>
      <c r="J7998" s="10">
        <f>IFERROR(MOD(Table1[[#This Row],[cancellation hour rounded]],24),"not cancelled")</f>
        <v>7</v>
      </c>
      <c r="K7998" s="32">
        <f>1/Table1[[#This Row],[Duration (Time between doses '[in hours'])]]</f>
        <v>4.1666666666666664E-2</v>
      </c>
      <c r="L7998" s="33">
        <f>Table1[[#This Row],[number doses per hour]]*INDEX(Table2[price per dose],Table1[[#This Row],[Drug ID]])</f>
        <v>0.18133000000000002</v>
      </c>
      <c r="M7998" s="11" t="b">
        <f>AND(Table1[[#This Row],[hour of cancellation 0 to 23]]&gt;=0,Table1[[#This Row],[hour of cancellation 0 to 23]]&lt;=23)</f>
        <v>1</v>
      </c>
    </row>
    <row r="7999" spans="1:13" x14ac:dyDescent="0.3">
      <c r="A7999" s="1">
        <v>7998</v>
      </c>
      <c r="B7999" s="1">
        <v>1</v>
      </c>
      <c r="C7999" s="2">
        <v>41259.480936151776</v>
      </c>
      <c r="D7999" s="2">
        <v>41319.480555555558</v>
      </c>
      <c r="E7999" s="1">
        <v>8</v>
      </c>
      <c r="F7999" s="2">
        <v>41260.361919348601</v>
      </c>
      <c r="G7999" s="1">
        <v>0</v>
      </c>
      <c r="H7999" s="32">
        <f>IFERROR(HOUR(Table1[[#This Row],[Cancel Date/time]])+MINUTE(Table1[[#This Row],[Cancel Date/time]])/60,"not cancelled")</f>
        <v>8.6833333333333336</v>
      </c>
      <c r="I7999" s="47">
        <f>IFERROR(ROUND(Table1[[#This Row],[cancellation time decimal]],0),"not cancelled")</f>
        <v>9</v>
      </c>
      <c r="J7999" s="10">
        <f>IFERROR(MOD(Table1[[#This Row],[cancellation hour rounded]],24),"not cancelled")</f>
        <v>9</v>
      </c>
      <c r="K7999" s="32">
        <f>1/Table1[[#This Row],[Duration (Time between doses '[in hours'])]]</f>
        <v>0.125</v>
      </c>
      <c r="L7999" s="33">
        <f>Table1[[#This Row],[number doses per hour]]*INDEX(Table2[price per dose],Table1[[#This Row],[Drug ID]])</f>
        <v>0.84929166666666667</v>
      </c>
      <c r="M7999" s="11" t="b">
        <f>AND(Table1[[#This Row],[hour of cancellation 0 to 23]]&gt;=0,Table1[[#This Row],[hour of cancellation 0 to 23]]&lt;=23)</f>
        <v>1</v>
      </c>
    </row>
    <row r="8000" spans="1:13" x14ac:dyDescent="0.3">
      <c r="A8000" s="1">
        <v>7999</v>
      </c>
      <c r="B8000" s="1">
        <v>7</v>
      </c>
      <c r="C8000" s="2">
        <v>41259.510997320111</v>
      </c>
      <c r="D8000" s="2">
        <v>41319.510416666664</v>
      </c>
      <c r="E8000" s="1">
        <v>24</v>
      </c>
      <c r="F8000" s="2">
        <v>41272.66415096126</v>
      </c>
      <c r="G8000" s="1">
        <v>0</v>
      </c>
      <c r="H8000" s="32">
        <f>IFERROR(HOUR(Table1[[#This Row],[Cancel Date/time]])+MINUTE(Table1[[#This Row],[Cancel Date/time]])/60,"not cancelled")</f>
        <v>15.933333333333334</v>
      </c>
      <c r="I8000" s="47">
        <f>IFERROR(ROUND(Table1[[#This Row],[cancellation time decimal]],0),"not cancelled")</f>
        <v>16</v>
      </c>
      <c r="J8000" s="10">
        <f>IFERROR(MOD(Table1[[#This Row],[cancellation hour rounded]],24),"not cancelled")</f>
        <v>16</v>
      </c>
      <c r="K8000" s="32">
        <f>1/Table1[[#This Row],[Duration (Time between doses '[in hours'])]]</f>
        <v>4.1666666666666664E-2</v>
      </c>
      <c r="L8000" s="33">
        <f>Table1[[#This Row],[number doses per hour]]*INDEX(Table2[price per dose],Table1[[#This Row],[Drug ID]])</f>
        <v>1.2958049999999997</v>
      </c>
      <c r="M8000" s="11" t="b">
        <f>AND(Table1[[#This Row],[hour of cancellation 0 to 23]]&gt;=0,Table1[[#This Row],[hour of cancellation 0 to 23]]&lt;=23)</f>
        <v>1</v>
      </c>
    </row>
    <row r="8001" spans="1:13" x14ac:dyDescent="0.3">
      <c r="A8001" s="1">
        <v>8000</v>
      </c>
      <c r="B8001" s="1">
        <v>4</v>
      </c>
      <c r="C8001" s="2">
        <v>41259.524950368897</v>
      </c>
      <c r="D8001" s="2">
        <v>41319.524305555555</v>
      </c>
      <c r="E8001" s="1">
        <v>12</v>
      </c>
      <c r="F8001" s="2">
        <v>41262.145726978866</v>
      </c>
      <c r="G8001" s="1">
        <v>0</v>
      </c>
      <c r="H8001" s="32">
        <f>IFERROR(HOUR(Table1[[#This Row],[Cancel Date/time]])+MINUTE(Table1[[#This Row],[Cancel Date/time]])/60,"not cancelled")</f>
        <v>3.4833333333333334</v>
      </c>
      <c r="I8001" s="47">
        <f>IFERROR(ROUND(Table1[[#This Row],[cancellation time decimal]],0),"not cancelled")</f>
        <v>3</v>
      </c>
      <c r="J8001" s="10">
        <f>IFERROR(MOD(Table1[[#This Row],[cancellation hour rounded]],24),"not cancelled")</f>
        <v>3</v>
      </c>
      <c r="K8001" s="32">
        <f>1/Table1[[#This Row],[Duration (Time between doses '[in hours'])]]</f>
        <v>8.3333333333333329E-2</v>
      </c>
      <c r="L8001" s="33">
        <f>Table1[[#This Row],[number doses per hour]]*INDEX(Table2[price per dose],Table1[[#This Row],[Drug ID]])</f>
        <v>1.448055119047619</v>
      </c>
      <c r="M8001" s="11" t="b">
        <f>AND(Table1[[#This Row],[hour of cancellation 0 to 23]]&gt;=0,Table1[[#This Row],[hour of cancellation 0 to 23]]&lt;=23)</f>
        <v>1</v>
      </c>
    </row>
    <row r="8002" spans="1:13" hidden="1" x14ac:dyDescent="0.3">
      <c r="A8002" s="1">
        <v>8001</v>
      </c>
      <c r="B8002" s="1">
        <v>4</v>
      </c>
      <c r="C8002" s="2">
        <v>41259.621297976155</v>
      </c>
      <c r="D8002" s="2">
        <v>41262.079284104773</v>
      </c>
      <c r="E8002" s="1">
        <v>12</v>
      </c>
      <c r="F8002" s="2" t="s">
        <v>5</v>
      </c>
      <c r="G8002" s="1">
        <v>0</v>
      </c>
      <c r="H8002" s="32" t="str">
        <f>IFERROR(HOUR(Table1[[#This Row],[Cancel Date/time]])+MINUTE(Table1[[#This Row],[Cancel Date/time]])/60,"not cancelled")</f>
        <v>not cancelled</v>
      </c>
      <c r="I8002" s="47" t="str">
        <f>IFERROR(ROUND(Table1[[#This Row],[cancellation time decimal]],0),"not cancelled")</f>
        <v>not cancelled</v>
      </c>
      <c r="J8002" s="10" t="str">
        <f>IFERROR(MOD(Table1[[#This Row],[cancellation hour rounded]],24),"not cancelled")</f>
        <v>not cancelled</v>
      </c>
      <c r="K8002" s="32">
        <f>1/Table1[[#This Row],[Duration (Time between doses '[in hours'])]]</f>
        <v>8.3333333333333329E-2</v>
      </c>
      <c r="L8002" s="33">
        <f>Table1[[#This Row],[number doses per hour]]*INDEX(Table2[price per dose],Table1[[#This Row],[Drug ID]])</f>
        <v>1.448055119047619</v>
      </c>
      <c r="M8002" s="11" t="b">
        <f>AND(Table1[[#This Row],[hour of cancellation 0 to 23]]&gt;=0,Table1[[#This Row],[hour of cancellation 0 to 23]]&lt;=23)</f>
        <v>0</v>
      </c>
    </row>
    <row r="8003" spans="1:13" x14ac:dyDescent="0.3">
      <c r="A8003" s="1">
        <v>8002</v>
      </c>
      <c r="B8003" s="1">
        <v>6</v>
      </c>
      <c r="C8003" s="2">
        <v>41259.678042081032</v>
      </c>
      <c r="D8003" s="2">
        <v>41319.677777777775</v>
      </c>
      <c r="E8003" s="1">
        <v>24</v>
      </c>
      <c r="F8003" s="2">
        <v>41270.889140177962</v>
      </c>
      <c r="G8003" s="1">
        <v>0</v>
      </c>
      <c r="H8003" s="32">
        <f>IFERROR(HOUR(Table1[[#This Row],[Cancel Date/time]])+MINUTE(Table1[[#This Row],[Cancel Date/time]])/60,"not cancelled")</f>
        <v>21.333333333333332</v>
      </c>
      <c r="I8003" s="47">
        <f>IFERROR(ROUND(Table1[[#This Row],[cancellation time decimal]],0),"not cancelled")</f>
        <v>21</v>
      </c>
      <c r="J8003" s="10">
        <f>IFERROR(MOD(Table1[[#This Row],[cancellation hour rounded]],24),"not cancelled")</f>
        <v>21</v>
      </c>
      <c r="K8003" s="32">
        <f>1/Table1[[#This Row],[Duration (Time between doses '[in hours'])]]</f>
        <v>4.1666666666666664E-2</v>
      </c>
      <c r="L8003" s="33">
        <f>Table1[[#This Row],[number doses per hour]]*INDEX(Table2[price per dose],Table1[[#This Row],[Drug ID]])</f>
        <v>0.35218749999999999</v>
      </c>
      <c r="M8003" s="11" t="b">
        <f>AND(Table1[[#This Row],[hour of cancellation 0 to 23]]&gt;=0,Table1[[#This Row],[hour of cancellation 0 to 23]]&lt;=23)</f>
        <v>1</v>
      </c>
    </row>
    <row r="8004" spans="1:13" x14ac:dyDescent="0.3">
      <c r="A8004" s="1">
        <v>8003</v>
      </c>
      <c r="B8004" s="1">
        <v>5</v>
      </c>
      <c r="C8004" s="2">
        <v>41259.704581605169</v>
      </c>
      <c r="D8004" s="2">
        <v>41319.704166666663</v>
      </c>
      <c r="E8004" s="1">
        <v>24</v>
      </c>
      <c r="F8004" s="2">
        <v>41264.523663413172</v>
      </c>
      <c r="G8004" s="1">
        <v>0</v>
      </c>
      <c r="H8004" s="32">
        <f>IFERROR(HOUR(Table1[[#This Row],[Cancel Date/time]])+MINUTE(Table1[[#This Row],[Cancel Date/time]])/60,"not cancelled")</f>
        <v>12.566666666666666</v>
      </c>
      <c r="I8004" s="47">
        <f>IFERROR(ROUND(Table1[[#This Row],[cancellation time decimal]],0),"not cancelled")</f>
        <v>13</v>
      </c>
      <c r="J8004" s="10">
        <f>IFERROR(MOD(Table1[[#This Row],[cancellation hour rounded]],24),"not cancelled")</f>
        <v>13</v>
      </c>
      <c r="K8004" s="32">
        <f>1/Table1[[#This Row],[Duration (Time between doses '[in hours'])]]</f>
        <v>4.1666666666666664E-2</v>
      </c>
      <c r="L8004" s="33">
        <f>Table1[[#This Row],[number doses per hour]]*INDEX(Table2[price per dose],Table1[[#This Row],[Drug ID]])</f>
        <v>0.2815833333333333</v>
      </c>
      <c r="M8004" s="11" t="b">
        <f>AND(Table1[[#This Row],[hour of cancellation 0 to 23]]&gt;=0,Table1[[#This Row],[hour of cancellation 0 to 23]]&lt;=23)</f>
        <v>1</v>
      </c>
    </row>
    <row r="8005" spans="1:13" x14ac:dyDescent="0.3">
      <c r="A8005" s="1">
        <v>8004</v>
      </c>
      <c r="B8005" s="1">
        <v>1</v>
      </c>
      <c r="C8005" s="2">
        <v>41259.702288008899</v>
      </c>
      <c r="D8005" s="2">
        <v>41319.70208333333</v>
      </c>
      <c r="E8005" s="1">
        <v>8</v>
      </c>
      <c r="F8005" s="2">
        <v>41259.845119875747</v>
      </c>
      <c r="G8005" s="1">
        <v>0</v>
      </c>
      <c r="H8005" s="32">
        <f>IFERROR(HOUR(Table1[[#This Row],[Cancel Date/time]])+MINUTE(Table1[[#This Row],[Cancel Date/time]])/60,"not cancelled")</f>
        <v>20.266666666666666</v>
      </c>
      <c r="I8005" s="47">
        <f>IFERROR(ROUND(Table1[[#This Row],[cancellation time decimal]],0),"not cancelled")</f>
        <v>20</v>
      </c>
      <c r="J8005" s="10">
        <f>IFERROR(MOD(Table1[[#This Row],[cancellation hour rounded]],24),"not cancelled")</f>
        <v>20</v>
      </c>
      <c r="K8005" s="32">
        <f>1/Table1[[#This Row],[Duration (Time between doses '[in hours'])]]</f>
        <v>0.125</v>
      </c>
      <c r="L8005" s="33">
        <f>Table1[[#This Row],[number doses per hour]]*INDEX(Table2[price per dose],Table1[[#This Row],[Drug ID]])</f>
        <v>0.84929166666666667</v>
      </c>
      <c r="M8005" s="11" t="b">
        <f>AND(Table1[[#This Row],[hour of cancellation 0 to 23]]&gt;=0,Table1[[#This Row],[hour of cancellation 0 to 23]]&lt;=23)</f>
        <v>1</v>
      </c>
    </row>
    <row r="8006" spans="1:13" x14ac:dyDescent="0.3">
      <c r="A8006" s="1">
        <v>8005</v>
      </c>
      <c r="B8006" s="1">
        <v>1</v>
      </c>
      <c r="C8006" s="2">
        <v>41259.742299910045</v>
      </c>
      <c r="D8006" s="2">
        <v>41319.741666666669</v>
      </c>
      <c r="E8006" s="1">
        <v>12</v>
      </c>
      <c r="F8006" s="2">
        <v>41260.444160800296</v>
      </c>
      <c r="G8006" s="1">
        <v>0</v>
      </c>
      <c r="H8006" s="32">
        <f>IFERROR(HOUR(Table1[[#This Row],[Cancel Date/time]])+MINUTE(Table1[[#This Row],[Cancel Date/time]])/60,"not cancelled")</f>
        <v>10.65</v>
      </c>
      <c r="I8006" s="47">
        <f>IFERROR(ROUND(Table1[[#This Row],[cancellation time decimal]],0),"not cancelled")</f>
        <v>11</v>
      </c>
      <c r="J8006" s="10">
        <f>IFERROR(MOD(Table1[[#This Row],[cancellation hour rounded]],24),"not cancelled")</f>
        <v>11</v>
      </c>
      <c r="K8006" s="32">
        <f>1/Table1[[#This Row],[Duration (Time between doses '[in hours'])]]</f>
        <v>8.3333333333333329E-2</v>
      </c>
      <c r="L8006" s="33">
        <f>Table1[[#This Row],[number doses per hour]]*INDEX(Table2[price per dose],Table1[[#This Row],[Drug ID]])</f>
        <v>0.56619444444444444</v>
      </c>
      <c r="M8006" s="11" t="b">
        <f>AND(Table1[[#This Row],[hour of cancellation 0 to 23]]&gt;=0,Table1[[#This Row],[hour of cancellation 0 to 23]]&lt;=23)</f>
        <v>1</v>
      </c>
    </row>
    <row r="8007" spans="1:13" x14ac:dyDescent="0.3">
      <c r="A8007" s="1">
        <v>8006</v>
      </c>
      <c r="B8007" s="1">
        <v>1</v>
      </c>
      <c r="C8007" s="2">
        <v>41259.722301313588</v>
      </c>
      <c r="D8007" s="2">
        <v>41319.722222222226</v>
      </c>
      <c r="E8007" s="1">
        <v>12</v>
      </c>
      <c r="F8007" s="2">
        <v>41260.641869620267</v>
      </c>
      <c r="G8007" s="1">
        <v>0</v>
      </c>
      <c r="H8007" s="32">
        <f>IFERROR(HOUR(Table1[[#This Row],[Cancel Date/time]])+MINUTE(Table1[[#This Row],[Cancel Date/time]])/60,"not cancelled")</f>
        <v>15.4</v>
      </c>
      <c r="I8007" s="47">
        <f>IFERROR(ROUND(Table1[[#This Row],[cancellation time decimal]],0),"not cancelled")</f>
        <v>15</v>
      </c>
      <c r="J8007" s="10">
        <f>IFERROR(MOD(Table1[[#This Row],[cancellation hour rounded]],24),"not cancelled")</f>
        <v>15</v>
      </c>
      <c r="K8007" s="32">
        <f>1/Table1[[#This Row],[Duration (Time between doses '[in hours'])]]</f>
        <v>8.3333333333333329E-2</v>
      </c>
      <c r="L8007" s="33">
        <f>Table1[[#This Row],[number doses per hour]]*INDEX(Table2[price per dose],Table1[[#This Row],[Drug ID]])</f>
        <v>0.56619444444444444</v>
      </c>
      <c r="M8007" s="11" t="b">
        <f>AND(Table1[[#This Row],[hour of cancellation 0 to 23]]&gt;=0,Table1[[#This Row],[hour of cancellation 0 to 23]]&lt;=23)</f>
        <v>1</v>
      </c>
    </row>
    <row r="8008" spans="1:13" x14ac:dyDescent="0.3">
      <c r="A8008" s="1">
        <v>8007</v>
      </c>
      <c r="B8008" s="1">
        <v>1</v>
      </c>
      <c r="C8008" s="2">
        <v>41259.744616078096</v>
      </c>
      <c r="D8008" s="2">
        <v>41319.744444444448</v>
      </c>
      <c r="E8008" s="1">
        <v>12</v>
      </c>
      <c r="F8008" s="2">
        <v>41260.328613532787</v>
      </c>
      <c r="G8008" s="1">
        <v>0</v>
      </c>
      <c r="H8008" s="32">
        <f>IFERROR(HOUR(Table1[[#This Row],[Cancel Date/time]])+MINUTE(Table1[[#This Row],[Cancel Date/time]])/60,"not cancelled")</f>
        <v>7.8833333333333329</v>
      </c>
      <c r="I8008" s="47">
        <f>IFERROR(ROUND(Table1[[#This Row],[cancellation time decimal]],0),"not cancelled")</f>
        <v>8</v>
      </c>
      <c r="J8008" s="10">
        <f>IFERROR(MOD(Table1[[#This Row],[cancellation hour rounded]],24),"not cancelled")</f>
        <v>8</v>
      </c>
      <c r="K8008" s="32">
        <f>1/Table1[[#This Row],[Duration (Time between doses '[in hours'])]]</f>
        <v>8.3333333333333329E-2</v>
      </c>
      <c r="L8008" s="33">
        <f>Table1[[#This Row],[number doses per hour]]*INDEX(Table2[price per dose],Table1[[#This Row],[Drug ID]])</f>
        <v>0.56619444444444444</v>
      </c>
      <c r="M8008" s="11" t="b">
        <f>AND(Table1[[#This Row],[hour of cancellation 0 to 23]]&gt;=0,Table1[[#This Row],[hour of cancellation 0 to 23]]&lt;=23)</f>
        <v>1</v>
      </c>
    </row>
    <row r="8009" spans="1:13" hidden="1" x14ac:dyDescent="0.3">
      <c r="A8009" s="1">
        <v>8008</v>
      </c>
      <c r="B8009" s="1">
        <v>7</v>
      </c>
      <c r="C8009" s="2">
        <v>41259.710351907888</v>
      </c>
      <c r="D8009" s="2">
        <v>41263.251388888886</v>
      </c>
      <c r="E8009" s="1">
        <v>24</v>
      </c>
      <c r="F8009" s="2" t="s">
        <v>5</v>
      </c>
      <c r="G8009" s="1">
        <v>0</v>
      </c>
      <c r="H8009" s="32" t="str">
        <f>IFERROR(HOUR(Table1[[#This Row],[Cancel Date/time]])+MINUTE(Table1[[#This Row],[Cancel Date/time]])/60,"not cancelled")</f>
        <v>not cancelled</v>
      </c>
      <c r="I8009" s="47" t="str">
        <f>IFERROR(ROUND(Table1[[#This Row],[cancellation time decimal]],0),"not cancelled")</f>
        <v>not cancelled</v>
      </c>
      <c r="J8009" s="10" t="str">
        <f>IFERROR(MOD(Table1[[#This Row],[cancellation hour rounded]],24),"not cancelled")</f>
        <v>not cancelled</v>
      </c>
      <c r="K8009" s="32">
        <f>1/Table1[[#This Row],[Duration (Time between doses '[in hours'])]]</f>
        <v>4.1666666666666664E-2</v>
      </c>
      <c r="L8009" s="33">
        <f>Table1[[#This Row],[number doses per hour]]*INDEX(Table2[price per dose],Table1[[#This Row],[Drug ID]])</f>
        <v>1.2958049999999997</v>
      </c>
      <c r="M8009" s="11" t="b">
        <f>AND(Table1[[#This Row],[hour of cancellation 0 to 23]]&gt;=0,Table1[[#This Row],[hour of cancellation 0 to 23]]&lt;=23)</f>
        <v>0</v>
      </c>
    </row>
    <row r="8010" spans="1:13" x14ac:dyDescent="0.3">
      <c r="A8010" s="1">
        <v>8009</v>
      </c>
      <c r="B8010" s="1">
        <v>7</v>
      </c>
      <c r="C8010" s="2">
        <v>41259.727893621879</v>
      </c>
      <c r="D8010" s="2">
        <v>41319.727777777778</v>
      </c>
      <c r="E8010" s="1">
        <v>24</v>
      </c>
      <c r="F8010" s="2">
        <v>41272.432978947174</v>
      </c>
      <c r="G8010" s="1">
        <v>0</v>
      </c>
      <c r="H8010" s="32">
        <f>IFERROR(HOUR(Table1[[#This Row],[Cancel Date/time]])+MINUTE(Table1[[#This Row],[Cancel Date/time]])/60,"not cancelled")</f>
        <v>10.383333333333333</v>
      </c>
      <c r="I8010" s="47">
        <f>IFERROR(ROUND(Table1[[#This Row],[cancellation time decimal]],0),"not cancelled")</f>
        <v>10</v>
      </c>
      <c r="J8010" s="10">
        <f>IFERROR(MOD(Table1[[#This Row],[cancellation hour rounded]],24),"not cancelled")</f>
        <v>10</v>
      </c>
      <c r="K8010" s="32">
        <f>1/Table1[[#This Row],[Duration (Time between doses '[in hours'])]]</f>
        <v>4.1666666666666664E-2</v>
      </c>
      <c r="L8010" s="33">
        <f>Table1[[#This Row],[number doses per hour]]*INDEX(Table2[price per dose],Table1[[#This Row],[Drug ID]])</f>
        <v>1.2958049999999997</v>
      </c>
      <c r="M8010" s="11" t="b">
        <f>AND(Table1[[#This Row],[hour of cancellation 0 to 23]]&gt;=0,Table1[[#This Row],[hour of cancellation 0 to 23]]&lt;=23)</f>
        <v>1</v>
      </c>
    </row>
    <row r="8011" spans="1:13" x14ac:dyDescent="0.3">
      <c r="A8011" s="1">
        <v>8010</v>
      </c>
      <c r="B8011" s="1">
        <v>8</v>
      </c>
      <c r="C8011" s="2">
        <v>41259.76010247958</v>
      </c>
      <c r="D8011" s="2">
        <v>41319.759722222225</v>
      </c>
      <c r="E8011" s="1">
        <v>3</v>
      </c>
      <c r="F8011" s="2">
        <v>41266.764862392563</v>
      </c>
      <c r="G8011" s="1">
        <v>0</v>
      </c>
      <c r="H8011" s="32">
        <f>IFERROR(HOUR(Table1[[#This Row],[Cancel Date/time]])+MINUTE(Table1[[#This Row],[Cancel Date/time]])/60,"not cancelled")</f>
        <v>18.350000000000001</v>
      </c>
      <c r="I8011" s="47">
        <f>IFERROR(ROUND(Table1[[#This Row],[cancellation time decimal]],0),"not cancelled")</f>
        <v>18</v>
      </c>
      <c r="J8011" s="10">
        <f>IFERROR(MOD(Table1[[#This Row],[cancellation hour rounded]],24),"not cancelled")</f>
        <v>18</v>
      </c>
      <c r="K8011" s="32">
        <f>1/Table1[[#This Row],[Duration (Time between doses '[in hours'])]]</f>
        <v>0.33333333333333331</v>
      </c>
      <c r="L8011" s="33">
        <f>Table1[[#This Row],[number doses per hour]]*INDEX(Table2[price per dose],Table1[[#This Row],[Drug ID]])</f>
        <v>0.29998222222222221</v>
      </c>
      <c r="M8011" s="11" t="b">
        <f>AND(Table1[[#This Row],[hour of cancellation 0 to 23]]&gt;=0,Table1[[#This Row],[hour of cancellation 0 to 23]]&lt;=23)</f>
        <v>1</v>
      </c>
    </row>
    <row r="8012" spans="1:13" x14ac:dyDescent="0.3">
      <c r="A8012" s="1">
        <v>8011</v>
      </c>
      <c r="B8012" s="1">
        <v>2</v>
      </c>
      <c r="C8012" s="2">
        <v>41259.808545227948</v>
      </c>
      <c r="D8012" s="2">
        <v>41319.808333333334</v>
      </c>
      <c r="E8012" s="1">
        <v>10</v>
      </c>
      <c r="F8012" s="2">
        <v>41261.392855395119</v>
      </c>
      <c r="G8012" s="1">
        <v>0</v>
      </c>
      <c r="H8012" s="32">
        <f>IFERROR(HOUR(Table1[[#This Row],[Cancel Date/time]])+MINUTE(Table1[[#This Row],[Cancel Date/time]])/60,"not cancelled")</f>
        <v>9.4166666666666661</v>
      </c>
      <c r="I8012" s="47">
        <f>IFERROR(ROUND(Table1[[#This Row],[cancellation time decimal]],0),"not cancelled")</f>
        <v>9</v>
      </c>
      <c r="J8012" s="10">
        <f>IFERROR(MOD(Table1[[#This Row],[cancellation hour rounded]],24),"not cancelled")</f>
        <v>9</v>
      </c>
      <c r="K8012" s="32">
        <f>1/Table1[[#This Row],[Duration (Time between doses '[in hours'])]]</f>
        <v>0.1</v>
      </c>
      <c r="L8012" s="33">
        <f>Table1[[#This Row],[number doses per hour]]*INDEX(Table2[price per dose],Table1[[#This Row],[Drug ID]])</f>
        <v>0.84959999999999969</v>
      </c>
      <c r="M8012" s="11" t="b">
        <f>AND(Table1[[#This Row],[hour of cancellation 0 to 23]]&gt;=0,Table1[[#This Row],[hour of cancellation 0 to 23]]&lt;=23)</f>
        <v>1</v>
      </c>
    </row>
    <row r="8013" spans="1:13" x14ac:dyDescent="0.3">
      <c r="A8013" s="1">
        <v>8012</v>
      </c>
      <c r="B8013" s="1">
        <v>2</v>
      </c>
      <c r="C8013" s="2">
        <v>41259.893545032959</v>
      </c>
      <c r="D8013" s="2">
        <v>41319.893055555556</v>
      </c>
      <c r="E8013" s="1">
        <v>10</v>
      </c>
      <c r="F8013" s="2">
        <v>41260.34854144368</v>
      </c>
      <c r="G8013" s="1">
        <v>0</v>
      </c>
      <c r="H8013" s="32">
        <f>IFERROR(HOUR(Table1[[#This Row],[Cancel Date/time]])+MINUTE(Table1[[#This Row],[Cancel Date/time]])/60,"not cancelled")</f>
        <v>8.35</v>
      </c>
      <c r="I8013" s="47">
        <f>IFERROR(ROUND(Table1[[#This Row],[cancellation time decimal]],0),"not cancelled")</f>
        <v>8</v>
      </c>
      <c r="J8013" s="10">
        <f>IFERROR(MOD(Table1[[#This Row],[cancellation hour rounded]],24),"not cancelled")</f>
        <v>8</v>
      </c>
      <c r="K8013" s="32">
        <f>1/Table1[[#This Row],[Duration (Time between doses '[in hours'])]]</f>
        <v>0.1</v>
      </c>
      <c r="L8013" s="33">
        <f>Table1[[#This Row],[number doses per hour]]*INDEX(Table2[price per dose],Table1[[#This Row],[Drug ID]])</f>
        <v>0.84959999999999969</v>
      </c>
      <c r="M8013" s="11" t="b">
        <f>AND(Table1[[#This Row],[hour of cancellation 0 to 23]]&gt;=0,Table1[[#This Row],[hour of cancellation 0 to 23]]&lt;=23)</f>
        <v>1</v>
      </c>
    </row>
    <row r="8014" spans="1:13" x14ac:dyDescent="0.3">
      <c r="A8014" s="1">
        <v>8013</v>
      </c>
      <c r="B8014" s="1">
        <v>6</v>
      </c>
      <c r="C8014" s="2">
        <v>41259.950454049686</v>
      </c>
      <c r="D8014" s="2">
        <v>41319.949999999997</v>
      </c>
      <c r="E8014" s="1">
        <v>24</v>
      </c>
      <c r="F8014" s="2">
        <v>41261.89162315971</v>
      </c>
      <c r="G8014" s="1">
        <v>0</v>
      </c>
      <c r="H8014" s="32">
        <f>IFERROR(HOUR(Table1[[#This Row],[Cancel Date/time]])+MINUTE(Table1[[#This Row],[Cancel Date/time]])/60,"not cancelled")</f>
        <v>21.383333333333333</v>
      </c>
      <c r="I8014" s="47">
        <f>IFERROR(ROUND(Table1[[#This Row],[cancellation time decimal]],0),"not cancelled")</f>
        <v>21</v>
      </c>
      <c r="J8014" s="10">
        <f>IFERROR(MOD(Table1[[#This Row],[cancellation hour rounded]],24),"not cancelled")</f>
        <v>21</v>
      </c>
      <c r="K8014" s="32">
        <f>1/Table1[[#This Row],[Duration (Time between doses '[in hours'])]]</f>
        <v>4.1666666666666664E-2</v>
      </c>
      <c r="L8014" s="33">
        <f>Table1[[#This Row],[number doses per hour]]*INDEX(Table2[price per dose],Table1[[#This Row],[Drug ID]])</f>
        <v>0.35218749999999999</v>
      </c>
      <c r="M8014" s="11" t="b">
        <f>AND(Table1[[#This Row],[hour of cancellation 0 to 23]]&gt;=0,Table1[[#This Row],[hour of cancellation 0 to 23]]&lt;=23)</f>
        <v>1</v>
      </c>
    </row>
    <row r="8015" spans="1:13" x14ac:dyDescent="0.3">
      <c r="A8015" s="1">
        <v>8014</v>
      </c>
      <c r="B8015" s="1">
        <v>6</v>
      </c>
      <c r="C8015" s="2">
        <v>41260.344353926681</v>
      </c>
      <c r="D8015" s="2">
        <v>41320.34375</v>
      </c>
      <c r="E8015" s="1">
        <v>24</v>
      </c>
      <c r="F8015" s="2">
        <v>41264.659905697677</v>
      </c>
      <c r="G8015" s="1">
        <v>0</v>
      </c>
      <c r="H8015" s="32">
        <f>IFERROR(HOUR(Table1[[#This Row],[Cancel Date/time]])+MINUTE(Table1[[#This Row],[Cancel Date/time]])/60,"not cancelled")</f>
        <v>15.833333333333334</v>
      </c>
      <c r="I8015" s="47">
        <f>IFERROR(ROUND(Table1[[#This Row],[cancellation time decimal]],0),"not cancelled")</f>
        <v>16</v>
      </c>
      <c r="J8015" s="10">
        <f>IFERROR(MOD(Table1[[#This Row],[cancellation hour rounded]],24),"not cancelled")</f>
        <v>16</v>
      </c>
      <c r="K8015" s="32">
        <f>1/Table1[[#This Row],[Duration (Time between doses '[in hours'])]]</f>
        <v>4.1666666666666664E-2</v>
      </c>
      <c r="L8015" s="33">
        <f>Table1[[#This Row],[number doses per hour]]*INDEX(Table2[price per dose],Table1[[#This Row],[Drug ID]])</f>
        <v>0.35218749999999999</v>
      </c>
      <c r="M8015" s="11" t="b">
        <f>AND(Table1[[#This Row],[hour of cancellation 0 to 23]]&gt;=0,Table1[[#This Row],[hour of cancellation 0 to 23]]&lt;=23)</f>
        <v>1</v>
      </c>
    </row>
    <row r="8016" spans="1:13" hidden="1" x14ac:dyDescent="0.3">
      <c r="A8016" s="1">
        <v>8015</v>
      </c>
      <c r="B8016" s="1">
        <v>1</v>
      </c>
      <c r="C8016" s="2">
        <v>41260.345465258048</v>
      </c>
      <c r="D8016" s="2">
        <v>41263.636482263755</v>
      </c>
      <c r="E8016" s="1">
        <v>8</v>
      </c>
      <c r="F8016" s="2" t="s">
        <v>5</v>
      </c>
      <c r="G8016" s="1">
        <v>0</v>
      </c>
      <c r="H8016" s="32" t="str">
        <f>IFERROR(HOUR(Table1[[#This Row],[Cancel Date/time]])+MINUTE(Table1[[#This Row],[Cancel Date/time]])/60,"not cancelled")</f>
        <v>not cancelled</v>
      </c>
      <c r="I8016" s="47" t="str">
        <f>IFERROR(ROUND(Table1[[#This Row],[cancellation time decimal]],0),"not cancelled")</f>
        <v>not cancelled</v>
      </c>
      <c r="J8016" s="10" t="str">
        <f>IFERROR(MOD(Table1[[#This Row],[cancellation hour rounded]],24),"not cancelled")</f>
        <v>not cancelled</v>
      </c>
      <c r="K8016" s="32">
        <f>1/Table1[[#This Row],[Duration (Time between doses '[in hours'])]]</f>
        <v>0.125</v>
      </c>
      <c r="L8016" s="33">
        <f>Table1[[#This Row],[number doses per hour]]*INDEX(Table2[price per dose],Table1[[#This Row],[Drug ID]])</f>
        <v>0.84929166666666667</v>
      </c>
      <c r="M8016" s="11" t="b">
        <f>AND(Table1[[#This Row],[hour of cancellation 0 to 23]]&gt;=0,Table1[[#This Row],[hour of cancellation 0 to 23]]&lt;=23)</f>
        <v>0</v>
      </c>
    </row>
    <row r="8017" spans="1:13" x14ac:dyDescent="0.3">
      <c r="A8017" s="1">
        <v>8016</v>
      </c>
      <c r="B8017" s="1">
        <v>4</v>
      </c>
      <c r="C8017" s="2">
        <v>41260.372129694828</v>
      </c>
      <c r="D8017" s="2">
        <v>41320.371527777781</v>
      </c>
      <c r="E8017" s="1">
        <v>12</v>
      </c>
      <c r="F8017" s="2">
        <v>41262.464033469434</v>
      </c>
      <c r="G8017" s="1">
        <v>0</v>
      </c>
      <c r="H8017" s="32">
        <f>IFERROR(HOUR(Table1[[#This Row],[Cancel Date/time]])+MINUTE(Table1[[#This Row],[Cancel Date/time]])/60,"not cancelled")</f>
        <v>11.133333333333333</v>
      </c>
      <c r="I8017" s="47">
        <f>IFERROR(ROUND(Table1[[#This Row],[cancellation time decimal]],0),"not cancelled")</f>
        <v>11</v>
      </c>
      <c r="J8017" s="10">
        <f>IFERROR(MOD(Table1[[#This Row],[cancellation hour rounded]],24),"not cancelled")</f>
        <v>11</v>
      </c>
      <c r="K8017" s="32">
        <f>1/Table1[[#This Row],[Duration (Time between doses '[in hours'])]]</f>
        <v>8.3333333333333329E-2</v>
      </c>
      <c r="L8017" s="33">
        <f>Table1[[#This Row],[number doses per hour]]*INDEX(Table2[price per dose],Table1[[#This Row],[Drug ID]])</f>
        <v>1.448055119047619</v>
      </c>
      <c r="M8017" s="11" t="b">
        <f>AND(Table1[[#This Row],[hour of cancellation 0 to 23]]&gt;=0,Table1[[#This Row],[hour of cancellation 0 to 23]]&lt;=23)</f>
        <v>1</v>
      </c>
    </row>
    <row r="8018" spans="1:13" x14ac:dyDescent="0.3">
      <c r="A8018" s="1">
        <v>8017</v>
      </c>
      <c r="B8018" s="1">
        <v>1</v>
      </c>
      <c r="C8018" s="2">
        <v>41260.355362217269</v>
      </c>
      <c r="D8018" s="2">
        <v>41320.354861111111</v>
      </c>
      <c r="E8018" s="1">
        <v>8</v>
      </c>
      <c r="F8018" s="2">
        <v>41261.736622927921</v>
      </c>
      <c r="G8018" s="1">
        <v>0</v>
      </c>
      <c r="H8018" s="32">
        <f>IFERROR(HOUR(Table1[[#This Row],[Cancel Date/time]])+MINUTE(Table1[[#This Row],[Cancel Date/time]])/60,"not cancelled")</f>
        <v>17.666666666666668</v>
      </c>
      <c r="I8018" s="47">
        <f>IFERROR(ROUND(Table1[[#This Row],[cancellation time decimal]],0),"not cancelled")</f>
        <v>18</v>
      </c>
      <c r="J8018" s="10">
        <f>IFERROR(MOD(Table1[[#This Row],[cancellation hour rounded]],24),"not cancelled")</f>
        <v>18</v>
      </c>
      <c r="K8018" s="32">
        <f>1/Table1[[#This Row],[Duration (Time between doses '[in hours'])]]</f>
        <v>0.125</v>
      </c>
      <c r="L8018" s="33">
        <f>Table1[[#This Row],[number doses per hour]]*INDEX(Table2[price per dose],Table1[[#This Row],[Drug ID]])</f>
        <v>0.84929166666666667</v>
      </c>
      <c r="M8018" s="11" t="b">
        <f>AND(Table1[[#This Row],[hour of cancellation 0 to 23]]&gt;=0,Table1[[#This Row],[hour of cancellation 0 to 23]]&lt;=23)</f>
        <v>1</v>
      </c>
    </row>
    <row r="8019" spans="1:13" x14ac:dyDescent="0.3">
      <c r="A8019" s="1">
        <v>8018</v>
      </c>
      <c r="B8019" s="1">
        <v>8</v>
      </c>
      <c r="C8019" s="2">
        <v>41260.406991183256</v>
      </c>
      <c r="D8019" s="2">
        <v>41320.406944444447</v>
      </c>
      <c r="E8019" s="1">
        <v>3</v>
      </c>
      <c r="F8019" s="2">
        <v>41263.626579603544</v>
      </c>
      <c r="G8019" s="1">
        <v>1</v>
      </c>
      <c r="H8019" s="32">
        <f>IFERROR(HOUR(Table1[[#This Row],[Cancel Date/time]])+MINUTE(Table1[[#This Row],[Cancel Date/time]])/60,"not cancelled")</f>
        <v>15.033333333333333</v>
      </c>
      <c r="I8019" s="47">
        <f>IFERROR(ROUND(Table1[[#This Row],[cancellation time decimal]],0),"not cancelled")</f>
        <v>15</v>
      </c>
      <c r="J8019" s="10">
        <f>IFERROR(MOD(Table1[[#This Row],[cancellation hour rounded]],24),"not cancelled")</f>
        <v>15</v>
      </c>
      <c r="K8019" s="32">
        <f>1/Table1[[#This Row],[Duration (Time between doses '[in hours'])]]</f>
        <v>0.33333333333333331</v>
      </c>
      <c r="L8019" s="33">
        <f>Table1[[#This Row],[number doses per hour]]*INDEX(Table2[price per dose],Table1[[#This Row],[Drug ID]])</f>
        <v>0.29998222222222221</v>
      </c>
      <c r="M8019" s="11" t="b">
        <f>AND(Table1[[#This Row],[hour of cancellation 0 to 23]]&gt;=0,Table1[[#This Row],[hour of cancellation 0 to 23]]&lt;=23)</f>
        <v>1</v>
      </c>
    </row>
    <row r="8020" spans="1:13" x14ac:dyDescent="0.3">
      <c r="A8020" s="1">
        <v>8019</v>
      </c>
      <c r="B8020" s="1">
        <v>4</v>
      </c>
      <c r="C8020" s="2">
        <v>41260.412592376095</v>
      </c>
      <c r="D8020" s="2">
        <v>41320.412499999999</v>
      </c>
      <c r="E8020" s="1">
        <v>12</v>
      </c>
      <c r="F8020" s="2">
        <v>41260.877178993702</v>
      </c>
      <c r="G8020" s="1">
        <v>0</v>
      </c>
      <c r="H8020" s="32">
        <f>IFERROR(HOUR(Table1[[#This Row],[Cancel Date/time]])+MINUTE(Table1[[#This Row],[Cancel Date/time]])/60,"not cancelled")</f>
        <v>21.05</v>
      </c>
      <c r="I8020" s="47">
        <f>IFERROR(ROUND(Table1[[#This Row],[cancellation time decimal]],0),"not cancelled")</f>
        <v>21</v>
      </c>
      <c r="J8020" s="10">
        <f>IFERROR(MOD(Table1[[#This Row],[cancellation hour rounded]],24),"not cancelled")</f>
        <v>21</v>
      </c>
      <c r="K8020" s="32">
        <f>1/Table1[[#This Row],[Duration (Time between doses '[in hours'])]]</f>
        <v>8.3333333333333329E-2</v>
      </c>
      <c r="L8020" s="33">
        <f>Table1[[#This Row],[number doses per hour]]*INDEX(Table2[price per dose],Table1[[#This Row],[Drug ID]])</f>
        <v>1.448055119047619</v>
      </c>
      <c r="M8020" s="11" t="b">
        <f>AND(Table1[[#This Row],[hour of cancellation 0 to 23]]&gt;=0,Table1[[#This Row],[hour of cancellation 0 to 23]]&lt;=23)</f>
        <v>1</v>
      </c>
    </row>
    <row r="8021" spans="1:13" x14ac:dyDescent="0.3">
      <c r="A8021" s="1">
        <v>8020</v>
      </c>
      <c r="B8021" s="1">
        <v>1</v>
      </c>
      <c r="C8021" s="2">
        <v>41260.559514391236</v>
      </c>
      <c r="D8021" s="2">
        <v>41320.559027777774</v>
      </c>
      <c r="E8021" s="1">
        <v>8</v>
      </c>
      <c r="F8021" s="2">
        <v>41261.424242496687</v>
      </c>
      <c r="G8021" s="1">
        <v>0</v>
      </c>
      <c r="H8021" s="32">
        <f>IFERROR(HOUR(Table1[[#This Row],[Cancel Date/time]])+MINUTE(Table1[[#This Row],[Cancel Date/time]])/60,"not cancelled")</f>
        <v>10.166666666666666</v>
      </c>
      <c r="I8021" s="47">
        <f>IFERROR(ROUND(Table1[[#This Row],[cancellation time decimal]],0),"not cancelled")</f>
        <v>10</v>
      </c>
      <c r="J8021" s="10">
        <f>IFERROR(MOD(Table1[[#This Row],[cancellation hour rounded]],24),"not cancelled")</f>
        <v>10</v>
      </c>
      <c r="K8021" s="32">
        <f>1/Table1[[#This Row],[Duration (Time between doses '[in hours'])]]</f>
        <v>0.125</v>
      </c>
      <c r="L8021" s="33">
        <f>Table1[[#This Row],[number doses per hour]]*INDEX(Table2[price per dose],Table1[[#This Row],[Drug ID]])</f>
        <v>0.84929166666666667</v>
      </c>
      <c r="M8021" s="11" t="b">
        <f>AND(Table1[[#This Row],[hour of cancellation 0 to 23]]&gt;=0,Table1[[#This Row],[hour of cancellation 0 to 23]]&lt;=23)</f>
        <v>1</v>
      </c>
    </row>
    <row r="8022" spans="1:13" x14ac:dyDescent="0.3">
      <c r="A8022" s="1">
        <v>8021</v>
      </c>
      <c r="B8022" s="1">
        <v>3</v>
      </c>
      <c r="C8022" s="2">
        <v>41260.625920984072</v>
      </c>
      <c r="D8022" s="2">
        <v>41320.625694444447</v>
      </c>
      <c r="E8022" s="1">
        <v>24</v>
      </c>
      <c r="F8022" s="2">
        <v>41262.789760452943</v>
      </c>
      <c r="G8022" s="1">
        <v>0</v>
      </c>
      <c r="H8022" s="32">
        <f>IFERROR(HOUR(Table1[[#This Row],[Cancel Date/time]])+MINUTE(Table1[[#This Row],[Cancel Date/time]])/60,"not cancelled")</f>
        <v>18.95</v>
      </c>
      <c r="I8022" s="47">
        <f>IFERROR(ROUND(Table1[[#This Row],[cancellation time decimal]],0),"not cancelled")</f>
        <v>19</v>
      </c>
      <c r="J8022" s="10">
        <f>IFERROR(MOD(Table1[[#This Row],[cancellation hour rounded]],24),"not cancelled")</f>
        <v>19</v>
      </c>
      <c r="K8022" s="32">
        <f>1/Table1[[#This Row],[Duration (Time between doses '[in hours'])]]</f>
        <v>4.1666666666666664E-2</v>
      </c>
      <c r="L8022" s="33">
        <f>Table1[[#This Row],[number doses per hour]]*INDEX(Table2[price per dose],Table1[[#This Row],[Drug ID]])</f>
        <v>0.18133000000000002</v>
      </c>
      <c r="M8022" s="11" t="b">
        <f>AND(Table1[[#This Row],[hour of cancellation 0 to 23]]&gt;=0,Table1[[#This Row],[hour of cancellation 0 to 23]]&lt;=23)</f>
        <v>1</v>
      </c>
    </row>
    <row r="8023" spans="1:13" x14ac:dyDescent="0.3">
      <c r="A8023" s="1">
        <v>8022</v>
      </c>
      <c r="B8023" s="1">
        <v>1</v>
      </c>
      <c r="C8023" s="2">
        <v>41260.640866637274</v>
      </c>
      <c r="D8023" s="2">
        <v>41320.640277777777</v>
      </c>
      <c r="E8023" s="1">
        <v>12</v>
      </c>
      <c r="F8023" s="2">
        <v>41261.486423837538</v>
      </c>
      <c r="G8023" s="1">
        <v>0</v>
      </c>
      <c r="H8023" s="32">
        <f>IFERROR(HOUR(Table1[[#This Row],[Cancel Date/time]])+MINUTE(Table1[[#This Row],[Cancel Date/time]])/60,"not cancelled")</f>
        <v>11.666666666666666</v>
      </c>
      <c r="I8023" s="47">
        <f>IFERROR(ROUND(Table1[[#This Row],[cancellation time decimal]],0),"not cancelled")</f>
        <v>12</v>
      </c>
      <c r="J8023" s="10">
        <f>IFERROR(MOD(Table1[[#This Row],[cancellation hour rounded]],24),"not cancelled")</f>
        <v>12</v>
      </c>
      <c r="K8023" s="32">
        <f>1/Table1[[#This Row],[Duration (Time between doses '[in hours'])]]</f>
        <v>8.3333333333333329E-2</v>
      </c>
      <c r="L8023" s="33">
        <f>Table1[[#This Row],[number doses per hour]]*INDEX(Table2[price per dose],Table1[[#This Row],[Drug ID]])</f>
        <v>0.56619444444444444</v>
      </c>
      <c r="M8023" s="11" t="b">
        <f>AND(Table1[[#This Row],[hour of cancellation 0 to 23]]&gt;=0,Table1[[#This Row],[hour of cancellation 0 to 23]]&lt;=23)</f>
        <v>1</v>
      </c>
    </row>
    <row r="8024" spans="1:13" x14ac:dyDescent="0.3">
      <c r="A8024" s="1">
        <v>8023</v>
      </c>
      <c r="B8024" s="1">
        <v>1</v>
      </c>
      <c r="C8024" s="2">
        <v>41260.625402921352</v>
      </c>
      <c r="D8024" s="2">
        <v>41320.625</v>
      </c>
      <c r="E8024" s="1">
        <v>8</v>
      </c>
      <c r="F8024" s="2">
        <v>41261.301089279586</v>
      </c>
      <c r="G8024" s="1">
        <v>0</v>
      </c>
      <c r="H8024" s="32">
        <f>IFERROR(HOUR(Table1[[#This Row],[Cancel Date/time]])+MINUTE(Table1[[#This Row],[Cancel Date/time]])/60,"not cancelled")</f>
        <v>7.2166666666666668</v>
      </c>
      <c r="I8024" s="47">
        <f>IFERROR(ROUND(Table1[[#This Row],[cancellation time decimal]],0),"not cancelled")</f>
        <v>7</v>
      </c>
      <c r="J8024" s="10">
        <f>IFERROR(MOD(Table1[[#This Row],[cancellation hour rounded]],24),"not cancelled")</f>
        <v>7</v>
      </c>
      <c r="K8024" s="32">
        <f>1/Table1[[#This Row],[Duration (Time between doses '[in hours'])]]</f>
        <v>0.125</v>
      </c>
      <c r="L8024" s="33">
        <f>Table1[[#This Row],[number doses per hour]]*INDEX(Table2[price per dose],Table1[[#This Row],[Drug ID]])</f>
        <v>0.84929166666666667</v>
      </c>
      <c r="M8024" s="11" t="b">
        <f>AND(Table1[[#This Row],[hour of cancellation 0 to 23]]&gt;=0,Table1[[#This Row],[hour of cancellation 0 to 23]]&lt;=23)</f>
        <v>1</v>
      </c>
    </row>
    <row r="8025" spans="1:13" x14ac:dyDescent="0.3">
      <c r="A8025" s="1">
        <v>8024</v>
      </c>
      <c r="B8025" s="1">
        <v>3</v>
      </c>
      <c r="C8025" s="2">
        <v>41260.636681619384</v>
      </c>
      <c r="D8025" s="2">
        <v>41320.636111111111</v>
      </c>
      <c r="E8025" s="1">
        <v>24</v>
      </c>
      <c r="F8025" s="2">
        <v>41263.178104665894</v>
      </c>
      <c r="G8025" s="1">
        <v>0</v>
      </c>
      <c r="H8025" s="32">
        <f>IFERROR(HOUR(Table1[[#This Row],[Cancel Date/time]])+MINUTE(Table1[[#This Row],[Cancel Date/time]])/60,"not cancelled")</f>
        <v>4.2666666666666666</v>
      </c>
      <c r="I8025" s="47">
        <f>IFERROR(ROUND(Table1[[#This Row],[cancellation time decimal]],0),"not cancelled")</f>
        <v>4</v>
      </c>
      <c r="J8025" s="10">
        <f>IFERROR(MOD(Table1[[#This Row],[cancellation hour rounded]],24),"not cancelled")</f>
        <v>4</v>
      </c>
      <c r="K8025" s="32">
        <f>1/Table1[[#This Row],[Duration (Time between doses '[in hours'])]]</f>
        <v>4.1666666666666664E-2</v>
      </c>
      <c r="L8025" s="33">
        <f>Table1[[#This Row],[number doses per hour]]*INDEX(Table2[price per dose],Table1[[#This Row],[Drug ID]])</f>
        <v>0.18133000000000002</v>
      </c>
      <c r="M8025" s="11" t="b">
        <f>AND(Table1[[#This Row],[hour of cancellation 0 to 23]]&gt;=0,Table1[[#This Row],[hour of cancellation 0 to 23]]&lt;=23)</f>
        <v>1</v>
      </c>
    </row>
    <row r="8026" spans="1:13" x14ac:dyDescent="0.3">
      <c r="A8026" s="1">
        <v>8025</v>
      </c>
      <c r="B8026" s="1">
        <v>1</v>
      </c>
      <c r="C8026" s="2">
        <v>41260.690240972035</v>
      </c>
      <c r="D8026" s="2">
        <v>41320.689583333333</v>
      </c>
      <c r="E8026" s="1">
        <v>12</v>
      </c>
      <c r="F8026" s="2">
        <v>41261.487576295694</v>
      </c>
      <c r="G8026" s="1">
        <v>0</v>
      </c>
      <c r="H8026" s="32">
        <f>IFERROR(HOUR(Table1[[#This Row],[Cancel Date/time]])+MINUTE(Table1[[#This Row],[Cancel Date/time]])/60,"not cancelled")</f>
        <v>11.7</v>
      </c>
      <c r="I8026" s="47">
        <f>IFERROR(ROUND(Table1[[#This Row],[cancellation time decimal]],0),"not cancelled")</f>
        <v>12</v>
      </c>
      <c r="J8026" s="10">
        <f>IFERROR(MOD(Table1[[#This Row],[cancellation hour rounded]],24),"not cancelled")</f>
        <v>12</v>
      </c>
      <c r="K8026" s="32">
        <f>1/Table1[[#This Row],[Duration (Time between doses '[in hours'])]]</f>
        <v>8.3333333333333329E-2</v>
      </c>
      <c r="L8026" s="33">
        <f>Table1[[#This Row],[number doses per hour]]*INDEX(Table2[price per dose],Table1[[#This Row],[Drug ID]])</f>
        <v>0.56619444444444444</v>
      </c>
      <c r="M8026" s="11" t="b">
        <f>AND(Table1[[#This Row],[hour of cancellation 0 to 23]]&gt;=0,Table1[[#This Row],[hour of cancellation 0 to 23]]&lt;=23)</f>
        <v>1</v>
      </c>
    </row>
    <row r="8027" spans="1:13" x14ac:dyDescent="0.3">
      <c r="A8027" s="1">
        <v>8026</v>
      </c>
      <c r="B8027" s="1">
        <v>4</v>
      </c>
      <c r="C8027" s="2">
        <v>41260.67498713018</v>
      </c>
      <c r="D8027" s="2">
        <v>41320.674305555556</v>
      </c>
      <c r="E8027" s="1">
        <v>12</v>
      </c>
      <c r="F8027" s="2">
        <v>41263.488960079223</v>
      </c>
      <c r="G8027" s="1">
        <v>0</v>
      </c>
      <c r="H8027" s="32">
        <f>IFERROR(HOUR(Table1[[#This Row],[Cancel Date/time]])+MINUTE(Table1[[#This Row],[Cancel Date/time]])/60,"not cancelled")</f>
        <v>11.733333333333333</v>
      </c>
      <c r="I8027" s="47">
        <f>IFERROR(ROUND(Table1[[#This Row],[cancellation time decimal]],0),"not cancelled")</f>
        <v>12</v>
      </c>
      <c r="J8027" s="10">
        <f>IFERROR(MOD(Table1[[#This Row],[cancellation hour rounded]],24),"not cancelled")</f>
        <v>12</v>
      </c>
      <c r="K8027" s="32">
        <f>1/Table1[[#This Row],[Duration (Time between doses '[in hours'])]]</f>
        <v>8.3333333333333329E-2</v>
      </c>
      <c r="L8027" s="33">
        <f>Table1[[#This Row],[number doses per hour]]*INDEX(Table2[price per dose],Table1[[#This Row],[Drug ID]])</f>
        <v>1.448055119047619</v>
      </c>
      <c r="M8027" s="11" t="b">
        <f>AND(Table1[[#This Row],[hour of cancellation 0 to 23]]&gt;=0,Table1[[#This Row],[hour of cancellation 0 to 23]]&lt;=23)</f>
        <v>1</v>
      </c>
    </row>
    <row r="8028" spans="1:13" hidden="1" x14ac:dyDescent="0.3">
      <c r="A8028" s="1">
        <v>8027</v>
      </c>
      <c r="B8028" s="1">
        <v>10</v>
      </c>
      <c r="C8028" s="2">
        <v>41260.736917839313</v>
      </c>
      <c r="D8028" s="2">
        <v>41262.861805555556</v>
      </c>
      <c r="E8028" s="1">
        <v>1</v>
      </c>
      <c r="F8028" s="2" t="s">
        <v>5</v>
      </c>
      <c r="G8028" s="1">
        <v>3</v>
      </c>
      <c r="H8028" s="32" t="str">
        <f>IFERROR(HOUR(Table1[[#This Row],[Cancel Date/time]])+MINUTE(Table1[[#This Row],[Cancel Date/time]])/60,"not cancelled")</f>
        <v>not cancelled</v>
      </c>
      <c r="I8028" s="47" t="str">
        <f>IFERROR(ROUND(Table1[[#This Row],[cancellation time decimal]],0),"not cancelled")</f>
        <v>not cancelled</v>
      </c>
      <c r="J8028" s="10" t="str">
        <f>IFERROR(MOD(Table1[[#This Row],[cancellation hour rounded]],24),"not cancelled")</f>
        <v>not cancelled</v>
      </c>
      <c r="K8028" s="32">
        <f>1/Table1[[#This Row],[Duration (Time between doses '[in hours'])]]</f>
        <v>1</v>
      </c>
      <c r="L8028" s="33">
        <f>Table1[[#This Row],[number doses per hour]]*INDEX(Table2[price per dose],Table1[[#This Row],[Drug ID]])</f>
        <v>2.5716000000000001</v>
      </c>
      <c r="M8028" s="11" t="b">
        <f>AND(Table1[[#This Row],[hour of cancellation 0 to 23]]&gt;=0,Table1[[#This Row],[hour of cancellation 0 to 23]]&lt;=23)</f>
        <v>0</v>
      </c>
    </row>
    <row r="8029" spans="1:13" x14ac:dyDescent="0.3">
      <c r="A8029" s="1">
        <v>8028</v>
      </c>
      <c r="B8029" s="1">
        <v>1</v>
      </c>
      <c r="C8029" s="2">
        <v>41260.729325858432</v>
      </c>
      <c r="D8029" s="2">
        <v>41320.729166666672</v>
      </c>
      <c r="E8029" s="1">
        <v>12</v>
      </c>
      <c r="F8029" s="2">
        <v>41261.686271653423</v>
      </c>
      <c r="G8029" s="1">
        <v>0</v>
      </c>
      <c r="H8029" s="32">
        <f>IFERROR(HOUR(Table1[[#This Row],[Cancel Date/time]])+MINUTE(Table1[[#This Row],[Cancel Date/time]])/60,"not cancelled")</f>
        <v>16.466666666666665</v>
      </c>
      <c r="I8029" s="47">
        <f>IFERROR(ROUND(Table1[[#This Row],[cancellation time decimal]],0),"not cancelled")</f>
        <v>16</v>
      </c>
      <c r="J8029" s="10">
        <f>IFERROR(MOD(Table1[[#This Row],[cancellation hour rounded]],24),"not cancelled")</f>
        <v>16</v>
      </c>
      <c r="K8029" s="32">
        <f>1/Table1[[#This Row],[Duration (Time between doses '[in hours'])]]</f>
        <v>8.3333333333333329E-2</v>
      </c>
      <c r="L8029" s="33">
        <f>Table1[[#This Row],[number doses per hour]]*INDEX(Table2[price per dose],Table1[[#This Row],[Drug ID]])</f>
        <v>0.56619444444444444</v>
      </c>
      <c r="M8029" s="11" t="b">
        <f>AND(Table1[[#This Row],[hour of cancellation 0 to 23]]&gt;=0,Table1[[#This Row],[hour of cancellation 0 to 23]]&lt;=23)</f>
        <v>1</v>
      </c>
    </row>
    <row r="8030" spans="1:13" x14ac:dyDescent="0.3">
      <c r="A8030" s="1">
        <v>8029</v>
      </c>
      <c r="B8030" s="1">
        <v>1</v>
      </c>
      <c r="C8030" s="2">
        <v>41260.778939594195</v>
      </c>
      <c r="D8030" s="2">
        <v>41320.77847222222</v>
      </c>
      <c r="E8030" s="1">
        <v>8</v>
      </c>
      <c r="F8030" s="2">
        <v>41261.119857132653</v>
      </c>
      <c r="G8030" s="1">
        <v>0</v>
      </c>
      <c r="H8030" s="32">
        <f>IFERROR(HOUR(Table1[[#This Row],[Cancel Date/time]])+MINUTE(Table1[[#This Row],[Cancel Date/time]])/60,"not cancelled")</f>
        <v>2.8666666666666667</v>
      </c>
      <c r="I8030" s="47">
        <f>IFERROR(ROUND(Table1[[#This Row],[cancellation time decimal]],0),"not cancelled")</f>
        <v>3</v>
      </c>
      <c r="J8030" s="10">
        <f>IFERROR(MOD(Table1[[#This Row],[cancellation hour rounded]],24),"not cancelled")</f>
        <v>3</v>
      </c>
      <c r="K8030" s="32">
        <f>1/Table1[[#This Row],[Duration (Time between doses '[in hours'])]]</f>
        <v>0.125</v>
      </c>
      <c r="L8030" s="33">
        <f>Table1[[#This Row],[number doses per hour]]*INDEX(Table2[price per dose],Table1[[#This Row],[Drug ID]])</f>
        <v>0.84929166666666667</v>
      </c>
      <c r="M8030" s="11" t="b">
        <f>AND(Table1[[#This Row],[hour of cancellation 0 to 23]]&gt;=0,Table1[[#This Row],[hour of cancellation 0 to 23]]&lt;=23)</f>
        <v>1</v>
      </c>
    </row>
    <row r="8031" spans="1:13" x14ac:dyDescent="0.3">
      <c r="A8031" s="1">
        <v>8030</v>
      </c>
      <c r="B8031" s="1">
        <v>1</v>
      </c>
      <c r="C8031" s="2">
        <v>41260.758714442272</v>
      </c>
      <c r="D8031" s="2">
        <v>41320.758333333331</v>
      </c>
      <c r="E8031" s="1">
        <v>8</v>
      </c>
      <c r="F8031" s="2">
        <v>41261.299454818312</v>
      </c>
      <c r="G8031" s="1">
        <v>0</v>
      </c>
      <c r="H8031" s="32">
        <f>IFERROR(HOUR(Table1[[#This Row],[Cancel Date/time]])+MINUTE(Table1[[#This Row],[Cancel Date/time]])/60,"not cancelled")</f>
        <v>7.1833333333333336</v>
      </c>
      <c r="I8031" s="47">
        <f>IFERROR(ROUND(Table1[[#This Row],[cancellation time decimal]],0),"not cancelled")</f>
        <v>7</v>
      </c>
      <c r="J8031" s="10">
        <f>IFERROR(MOD(Table1[[#This Row],[cancellation hour rounded]],24),"not cancelled")</f>
        <v>7</v>
      </c>
      <c r="K8031" s="32">
        <f>1/Table1[[#This Row],[Duration (Time between doses '[in hours'])]]</f>
        <v>0.125</v>
      </c>
      <c r="L8031" s="33">
        <f>Table1[[#This Row],[number doses per hour]]*INDEX(Table2[price per dose],Table1[[#This Row],[Drug ID]])</f>
        <v>0.84929166666666667</v>
      </c>
      <c r="M8031" s="11" t="b">
        <f>AND(Table1[[#This Row],[hour of cancellation 0 to 23]]&gt;=0,Table1[[#This Row],[hour of cancellation 0 to 23]]&lt;=23)</f>
        <v>1</v>
      </c>
    </row>
    <row r="8032" spans="1:13" x14ac:dyDescent="0.3">
      <c r="A8032" s="1">
        <v>8031</v>
      </c>
      <c r="B8032" s="1">
        <v>2</v>
      </c>
      <c r="C8032" s="2">
        <v>41260.803258420077</v>
      </c>
      <c r="D8032" s="2">
        <v>41320.802777777775</v>
      </c>
      <c r="E8032" s="1">
        <v>10</v>
      </c>
      <c r="F8032" s="2">
        <v>41261.690653926715</v>
      </c>
      <c r="G8032" s="1">
        <v>0</v>
      </c>
      <c r="H8032" s="32">
        <f>IFERROR(HOUR(Table1[[#This Row],[Cancel Date/time]])+MINUTE(Table1[[#This Row],[Cancel Date/time]])/60,"not cancelled")</f>
        <v>16.566666666666666</v>
      </c>
      <c r="I8032" s="47">
        <f>IFERROR(ROUND(Table1[[#This Row],[cancellation time decimal]],0),"not cancelled")</f>
        <v>17</v>
      </c>
      <c r="J8032" s="10">
        <f>IFERROR(MOD(Table1[[#This Row],[cancellation hour rounded]],24),"not cancelled")</f>
        <v>17</v>
      </c>
      <c r="K8032" s="32">
        <f>1/Table1[[#This Row],[Duration (Time between doses '[in hours'])]]</f>
        <v>0.1</v>
      </c>
      <c r="L8032" s="33">
        <f>Table1[[#This Row],[number doses per hour]]*INDEX(Table2[price per dose],Table1[[#This Row],[Drug ID]])</f>
        <v>0.84959999999999969</v>
      </c>
      <c r="M8032" s="11" t="b">
        <f>AND(Table1[[#This Row],[hour of cancellation 0 to 23]]&gt;=0,Table1[[#This Row],[hour of cancellation 0 to 23]]&lt;=23)</f>
        <v>1</v>
      </c>
    </row>
    <row r="8033" spans="1:13" x14ac:dyDescent="0.3">
      <c r="A8033" s="1">
        <v>8032</v>
      </c>
      <c r="B8033" s="1">
        <v>1</v>
      </c>
      <c r="C8033" s="2">
        <v>41260.857615889705</v>
      </c>
      <c r="D8033" s="2">
        <v>41320.856944444444</v>
      </c>
      <c r="E8033" s="1">
        <v>12</v>
      </c>
      <c r="F8033" s="2">
        <v>41262.964752624641</v>
      </c>
      <c r="G8033" s="1">
        <v>0</v>
      </c>
      <c r="H8033" s="32">
        <f>IFERROR(HOUR(Table1[[#This Row],[Cancel Date/time]])+MINUTE(Table1[[#This Row],[Cancel Date/time]])/60,"not cancelled")</f>
        <v>23.15</v>
      </c>
      <c r="I8033" s="47">
        <f>IFERROR(ROUND(Table1[[#This Row],[cancellation time decimal]],0),"not cancelled")</f>
        <v>23</v>
      </c>
      <c r="J8033" s="10">
        <f>IFERROR(MOD(Table1[[#This Row],[cancellation hour rounded]],24),"not cancelled")</f>
        <v>23</v>
      </c>
      <c r="K8033" s="32">
        <f>1/Table1[[#This Row],[Duration (Time between doses '[in hours'])]]</f>
        <v>8.3333333333333329E-2</v>
      </c>
      <c r="L8033" s="33">
        <f>Table1[[#This Row],[number doses per hour]]*INDEX(Table2[price per dose],Table1[[#This Row],[Drug ID]])</f>
        <v>0.56619444444444444</v>
      </c>
      <c r="M8033" s="11" t="b">
        <f>AND(Table1[[#This Row],[hour of cancellation 0 to 23]]&gt;=0,Table1[[#This Row],[hour of cancellation 0 to 23]]&lt;=23)</f>
        <v>1</v>
      </c>
    </row>
    <row r="8034" spans="1:13" x14ac:dyDescent="0.3">
      <c r="A8034" s="1">
        <v>8033</v>
      </c>
      <c r="B8034" s="1">
        <v>1</v>
      </c>
      <c r="C8034" s="2">
        <v>41260.903375005881</v>
      </c>
      <c r="D8034" s="2">
        <v>41320.902777777781</v>
      </c>
      <c r="E8034" s="1">
        <v>8</v>
      </c>
      <c r="F8034" s="2">
        <v>41261.355576354967</v>
      </c>
      <c r="G8034" s="1">
        <v>0</v>
      </c>
      <c r="H8034" s="32">
        <f>IFERROR(HOUR(Table1[[#This Row],[Cancel Date/time]])+MINUTE(Table1[[#This Row],[Cancel Date/time]])/60,"not cancelled")</f>
        <v>8.5333333333333332</v>
      </c>
      <c r="I8034" s="47">
        <f>IFERROR(ROUND(Table1[[#This Row],[cancellation time decimal]],0),"not cancelled")</f>
        <v>9</v>
      </c>
      <c r="J8034" s="10">
        <f>IFERROR(MOD(Table1[[#This Row],[cancellation hour rounded]],24),"not cancelled")</f>
        <v>9</v>
      </c>
      <c r="K8034" s="32">
        <f>1/Table1[[#This Row],[Duration (Time between doses '[in hours'])]]</f>
        <v>0.125</v>
      </c>
      <c r="L8034" s="33">
        <f>Table1[[#This Row],[number doses per hour]]*INDEX(Table2[price per dose],Table1[[#This Row],[Drug ID]])</f>
        <v>0.84929166666666667</v>
      </c>
      <c r="M8034" s="11" t="b">
        <f>AND(Table1[[#This Row],[hour of cancellation 0 to 23]]&gt;=0,Table1[[#This Row],[hour of cancellation 0 to 23]]&lt;=23)</f>
        <v>1</v>
      </c>
    </row>
    <row r="8035" spans="1:13" x14ac:dyDescent="0.3">
      <c r="A8035" s="1">
        <v>8034</v>
      </c>
      <c r="B8035" s="1">
        <v>11</v>
      </c>
      <c r="C8035" s="2">
        <v>41260.919798795367</v>
      </c>
      <c r="D8035" s="2">
        <v>41320.919444444444</v>
      </c>
      <c r="E8035" s="1">
        <v>1</v>
      </c>
      <c r="F8035" s="2">
        <v>41267.790105650623</v>
      </c>
      <c r="G8035" s="1">
        <v>1</v>
      </c>
      <c r="H8035" s="32">
        <f>IFERROR(HOUR(Table1[[#This Row],[Cancel Date/time]])+MINUTE(Table1[[#This Row],[Cancel Date/time]])/60,"not cancelled")</f>
        <v>18.95</v>
      </c>
      <c r="I8035" s="47">
        <f>IFERROR(ROUND(Table1[[#This Row],[cancellation time decimal]],0),"not cancelled")</f>
        <v>19</v>
      </c>
      <c r="J8035" s="10">
        <f>IFERROR(MOD(Table1[[#This Row],[cancellation hour rounded]],24),"not cancelled")</f>
        <v>19</v>
      </c>
      <c r="K8035" s="32">
        <f>1/Table1[[#This Row],[Duration (Time between doses '[in hours'])]]</f>
        <v>1</v>
      </c>
      <c r="L8035" s="33">
        <f>Table1[[#This Row],[number doses per hour]]*INDEX(Table2[price per dose],Table1[[#This Row],[Drug ID]])</f>
        <v>1</v>
      </c>
      <c r="M8035" s="11" t="b">
        <f>AND(Table1[[#This Row],[hour of cancellation 0 to 23]]&gt;=0,Table1[[#This Row],[hour of cancellation 0 to 23]]&lt;=23)</f>
        <v>1</v>
      </c>
    </row>
    <row r="8036" spans="1:13" x14ac:dyDescent="0.3">
      <c r="A8036" s="1">
        <v>8035</v>
      </c>
      <c r="B8036" s="1">
        <v>1</v>
      </c>
      <c r="C8036" s="2">
        <v>41261.023101824227</v>
      </c>
      <c r="D8036" s="2">
        <v>41321.022916666669</v>
      </c>
      <c r="E8036" s="1">
        <v>12</v>
      </c>
      <c r="F8036" s="2">
        <v>41261.524482229659</v>
      </c>
      <c r="G8036" s="1">
        <v>0</v>
      </c>
      <c r="H8036" s="32">
        <f>IFERROR(HOUR(Table1[[#This Row],[Cancel Date/time]])+MINUTE(Table1[[#This Row],[Cancel Date/time]])/60,"not cancelled")</f>
        <v>12.583333333333334</v>
      </c>
      <c r="I8036" s="47">
        <f>IFERROR(ROUND(Table1[[#This Row],[cancellation time decimal]],0),"not cancelled")</f>
        <v>13</v>
      </c>
      <c r="J8036" s="10">
        <f>IFERROR(MOD(Table1[[#This Row],[cancellation hour rounded]],24),"not cancelled")</f>
        <v>13</v>
      </c>
      <c r="K8036" s="32">
        <f>1/Table1[[#This Row],[Duration (Time between doses '[in hours'])]]</f>
        <v>8.3333333333333329E-2</v>
      </c>
      <c r="L8036" s="33">
        <f>Table1[[#This Row],[number doses per hour]]*INDEX(Table2[price per dose],Table1[[#This Row],[Drug ID]])</f>
        <v>0.56619444444444444</v>
      </c>
      <c r="M8036" s="11" t="b">
        <f>AND(Table1[[#This Row],[hour of cancellation 0 to 23]]&gt;=0,Table1[[#This Row],[hour of cancellation 0 to 23]]&lt;=23)</f>
        <v>1</v>
      </c>
    </row>
    <row r="8037" spans="1:13" x14ac:dyDescent="0.3">
      <c r="A8037" s="1">
        <v>8036</v>
      </c>
      <c r="B8037" s="1">
        <v>7</v>
      </c>
      <c r="C8037" s="2">
        <v>41261.062858406585</v>
      </c>
      <c r="D8037" s="2">
        <v>41321.0625</v>
      </c>
      <c r="E8037" s="1">
        <v>24</v>
      </c>
      <c r="F8037" s="2">
        <v>41281.250880848624</v>
      </c>
      <c r="G8037" s="1">
        <v>0</v>
      </c>
      <c r="H8037" s="32">
        <f>IFERROR(HOUR(Table1[[#This Row],[Cancel Date/time]])+MINUTE(Table1[[#This Row],[Cancel Date/time]])/60,"not cancelled")</f>
        <v>6.0166666666666666</v>
      </c>
      <c r="I8037" s="47">
        <f>IFERROR(ROUND(Table1[[#This Row],[cancellation time decimal]],0),"not cancelled")</f>
        <v>6</v>
      </c>
      <c r="J8037" s="10">
        <f>IFERROR(MOD(Table1[[#This Row],[cancellation hour rounded]],24),"not cancelled")</f>
        <v>6</v>
      </c>
      <c r="K8037" s="32">
        <f>1/Table1[[#This Row],[Duration (Time between doses '[in hours'])]]</f>
        <v>4.1666666666666664E-2</v>
      </c>
      <c r="L8037" s="33">
        <f>Table1[[#This Row],[number doses per hour]]*INDEX(Table2[price per dose],Table1[[#This Row],[Drug ID]])</f>
        <v>1.2958049999999997</v>
      </c>
      <c r="M8037" s="11" t="b">
        <f>AND(Table1[[#This Row],[hour of cancellation 0 to 23]]&gt;=0,Table1[[#This Row],[hour of cancellation 0 to 23]]&lt;=23)</f>
        <v>1</v>
      </c>
    </row>
    <row r="8038" spans="1:13" x14ac:dyDescent="0.3">
      <c r="A8038" s="1">
        <v>8037</v>
      </c>
      <c r="B8038" s="1">
        <v>3</v>
      </c>
      <c r="C8038" s="2">
        <v>41261.136037901946</v>
      </c>
      <c r="D8038" s="2">
        <v>41321.135416666664</v>
      </c>
      <c r="E8038" s="1">
        <v>24</v>
      </c>
      <c r="F8038" s="2">
        <v>41262.823686777549</v>
      </c>
      <c r="G8038" s="1">
        <v>0</v>
      </c>
      <c r="H8038" s="32">
        <f>IFERROR(HOUR(Table1[[#This Row],[Cancel Date/time]])+MINUTE(Table1[[#This Row],[Cancel Date/time]])/60,"not cancelled")</f>
        <v>19.766666666666666</v>
      </c>
      <c r="I8038" s="47">
        <f>IFERROR(ROUND(Table1[[#This Row],[cancellation time decimal]],0),"not cancelled")</f>
        <v>20</v>
      </c>
      <c r="J8038" s="10">
        <f>IFERROR(MOD(Table1[[#This Row],[cancellation hour rounded]],24),"not cancelled")</f>
        <v>20</v>
      </c>
      <c r="K8038" s="32">
        <f>1/Table1[[#This Row],[Duration (Time between doses '[in hours'])]]</f>
        <v>4.1666666666666664E-2</v>
      </c>
      <c r="L8038" s="33">
        <f>Table1[[#This Row],[number doses per hour]]*INDEX(Table2[price per dose],Table1[[#This Row],[Drug ID]])</f>
        <v>0.18133000000000002</v>
      </c>
      <c r="M8038" s="11" t="b">
        <f>AND(Table1[[#This Row],[hour of cancellation 0 to 23]]&gt;=0,Table1[[#This Row],[hour of cancellation 0 to 23]]&lt;=23)</f>
        <v>1</v>
      </c>
    </row>
    <row r="8039" spans="1:13" hidden="1" x14ac:dyDescent="0.3">
      <c r="A8039" s="1">
        <v>8038</v>
      </c>
      <c r="B8039" s="1">
        <v>10</v>
      </c>
      <c r="C8039" s="2">
        <v>41261.370956561885</v>
      </c>
      <c r="D8039" s="2">
        <v>41264.829166666663</v>
      </c>
      <c r="E8039" s="1">
        <v>1</v>
      </c>
      <c r="F8039" s="2" t="s">
        <v>5</v>
      </c>
      <c r="G8039" s="1">
        <v>1</v>
      </c>
      <c r="H8039" s="32" t="str">
        <f>IFERROR(HOUR(Table1[[#This Row],[Cancel Date/time]])+MINUTE(Table1[[#This Row],[Cancel Date/time]])/60,"not cancelled")</f>
        <v>not cancelled</v>
      </c>
      <c r="I8039" s="47" t="str">
        <f>IFERROR(ROUND(Table1[[#This Row],[cancellation time decimal]],0),"not cancelled")</f>
        <v>not cancelled</v>
      </c>
      <c r="J8039" s="10" t="str">
        <f>IFERROR(MOD(Table1[[#This Row],[cancellation hour rounded]],24),"not cancelled")</f>
        <v>not cancelled</v>
      </c>
      <c r="K8039" s="32">
        <f>1/Table1[[#This Row],[Duration (Time between doses '[in hours'])]]</f>
        <v>1</v>
      </c>
      <c r="L8039" s="33">
        <f>Table1[[#This Row],[number doses per hour]]*INDEX(Table2[price per dose],Table1[[#This Row],[Drug ID]])</f>
        <v>2.5716000000000001</v>
      </c>
      <c r="M8039" s="11" t="b">
        <f>AND(Table1[[#This Row],[hour of cancellation 0 to 23]]&gt;=0,Table1[[#This Row],[hour of cancellation 0 to 23]]&lt;=23)</f>
        <v>0</v>
      </c>
    </row>
    <row r="8040" spans="1:13" x14ac:dyDescent="0.3">
      <c r="A8040" s="1">
        <v>8039</v>
      </c>
      <c r="B8040" s="1">
        <v>2</v>
      </c>
      <c r="C8040" s="2">
        <v>41261.356499609574</v>
      </c>
      <c r="D8040" s="2">
        <v>41321.356250000004</v>
      </c>
      <c r="E8040" s="1">
        <v>10</v>
      </c>
      <c r="F8040" s="2">
        <v>41262.365318102427</v>
      </c>
      <c r="G8040" s="1">
        <v>0</v>
      </c>
      <c r="H8040" s="32">
        <f>IFERROR(HOUR(Table1[[#This Row],[Cancel Date/time]])+MINUTE(Table1[[#This Row],[Cancel Date/time]])/60,"not cancelled")</f>
        <v>8.7666666666666675</v>
      </c>
      <c r="I8040" s="47">
        <f>IFERROR(ROUND(Table1[[#This Row],[cancellation time decimal]],0),"not cancelled")</f>
        <v>9</v>
      </c>
      <c r="J8040" s="10">
        <f>IFERROR(MOD(Table1[[#This Row],[cancellation hour rounded]],24),"not cancelled")</f>
        <v>9</v>
      </c>
      <c r="K8040" s="32">
        <f>1/Table1[[#This Row],[Duration (Time between doses '[in hours'])]]</f>
        <v>0.1</v>
      </c>
      <c r="L8040" s="33">
        <f>Table1[[#This Row],[number doses per hour]]*INDEX(Table2[price per dose],Table1[[#This Row],[Drug ID]])</f>
        <v>0.84959999999999969</v>
      </c>
      <c r="M8040" s="11" t="b">
        <f>AND(Table1[[#This Row],[hour of cancellation 0 to 23]]&gt;=0,Table1[[#This Row],[hour of cancellation 0 to 23]]&lt;=23)</f>
        <v>1</v>
      </c>
    </row>
    <row r="8041" spans="1:13" x14ac:dyDescent="0.3">
      <c r="A8041" s="1">
        <v>8040</v>
      </c>
      <c r="B8041" s="1">
        <v>5</v>
      </c>
      <c r="C8041" s="2">
        <v>41261.371362082704</v>
      </c>
      <c r="D8041" s="2">
        <v>41321.370833333334</v>
      </c>
      <c r="E8041" s="1">
        <v>24</v>
      </c>
      <c r="F8041" s="2">
        <v>41264.630299421144</v>
      </c>
      <c r="G8041" s="1">
        <v>0</v>
      </c>
      <c r="H8041" s="32">
        <f>IFERROR(HOUR(Table1[[#This Row],[Cancel Date/time]])+MINUTE(Table1[[#This Row],[Cancel Date/time]])/60,"not cancelled")</f>
        <v>15.116666666666667</v>
      </c>
      <c r="I8041" s="47">
        <f>IFERROR(ROUND(Table1[[#This Row],[cancellation time decimal]],0),"not cancelled")</f>
        <v>15</v>
      </c>
      <c r="J8041" s="10">
        <f>IFERROR(MOD(Table1[[#This Row],[cancellation hour rounded]],24),"not cancelled")</f>
        <v>15</v>
      </c>
      <c r="K8041" s="32">
        <f>1/Table1[[#This Row],[Duration (Time between doses '[in hours'])]]</f>
        <v>4.1666666666666664E-2</v>
      </c>
      <c r="L8041" s="33">
        <f>Table1[[#This Row],[number doses per hour]]*INDEX(Table2[price per dose],Table1[[#This Row],[Drug ID]])</f>
        <v>0.2815833333333333</v>
      </c>
      <c r="M8041" s="11" t="b">
        <f>AND(Table1[[#This Row],[hour of cancellation 0 to 23]]&gt;=0,Table1[[#This Row],[hour of cancellation 0 to 23]]&lt;=23)</f>
        <v>1</v>
      </c>
    </row>
    <row r="8042" spans="1:13" x14ac:dyDescent="0.3">
      <c r="A8042" s="1">
        <v>8041</v>
      </c>
      <c r="B8042" s="1">
        <v>1</v>
      </c>
      <c r="C8042" s="2">
        <v>41261.411391239817</v>
      </c>
      <c r="D8042" s="2">
        <v>41321.411111111112</v>
      </c>
      <c r="E8042" s="1">
        <v>8</v>
      </c>
      <c r="F8042" s="2">
        <v>41261.555277559426</v>
      </c>
      <c r="G8042" s="1">
        <v>0</v>
      </c>
      <c r="H8042" s="32">
        <f>IFERROR(HOUR(Table1[[#This Row],[Cancel Date/time]])+MINUTE(Table1[[#This Row],[Cancel Date/time]])/60,"not cancelled")</f>
        <v>13.316666666666666</v>
      </c>
      <c r="I8042" s="47">
        <f>IFERROR(ROUND(Table1[[#This Row],[cancellation time decimal]],0),"not cancelled")</f>
        <v>13</v>
      </c>
      <c r="J8042" s="10">
        <f>IFERROR(MOD(Table1[[#This Row],[cancellation hour rounded]],24),"not cancelled")</f>
        <v>13</v>
      </c>
      <c r="K8042" s="32">
        <f>1/Table1[[#This Row],[Duration (Time between doses '[in hours'])]]</f>
        <v>0.125</v>
      </c>
      <c r="L8042" s="33">
        <f>Table1[[#This Row],[number doses per hour]]*INDEX(Table2[price per dose],Table1[[#This Row],[Drug ID]])</f>
        <v>0.84929166666666667</v>
      </c>
      <c r="M8042" s="11" t="b">
        <f>AND(Table1[[#This Row],[hour of cancellation 0 to 23]]&gt;=0,Table1[[#This Row],[hour of cancellation 0 to 23]]&lt;=23)</f>
        <v>1</v>
      </c>
    </row>
    <row r="8043" spans="1:13" x14ac:dyDescent="0.3">
      <c r="A8043" s="1">
        <v>8042</v>
      </c>
      <c r="B8043" s="1">
        <v>2</v>
      </c>
      <c r="C8043" s="2">
        <v>41261.457044188661</v>
      </c>
      <c r="D8043" s="2">
        <v>41321.456944444442</v>
      </c>
      <c r="E8043" s="1">
        <v>10</v>
      </c>
      <c r="F8043" s="2">
        <v>41262.494872342177</v>
      </c>
      <c r="G8043" s="1">
        <v>0</v>
      </c>
      <c r="H8043" s="32">
        <f>IFERROR(HOUR(Table1[[#This Row],[Cancel Date/time]])+MINUTE(Table1[[#This Row],[Cancel Date/time]])/60,"not cancelled")</f>
        <v>11.866666666666667</v>
      </c>
      <c r="I8043" s="47">
        <f>IFERROR(ROUND(Table1[[#This Row],[cancellation time decimal]],0),"not cancelled")</f>
        <v>12</v>
      </c>
      <c r="J8043" s="10">
        <f>IFERROR(MOD(Table1[[#This Row],[cancellation hour rounded]],24),"not cancelled")</f>
        <v>12</v>
      </c>
      <c r="K8043" s="32">
        <f>1/Table1[[#This Row],[Duration (Time between doses '[in hours'])]]</f>
        <v>0.1</v>
      </c>
      <c r="L8043" s="33">
        <f>Table1[[#This Row],[number doses per hour]]*INDEX(Table2[price per dose],Table1[[#This Row],[Drug ID]])</f>
        <v>0.84959999999999969</v>
      </c>
      <c r="M8043" s="11" t="b">
        <f>AND(Table1[[#This Row],[hour of cancellation 0 to 23]]&gt;=0,Table1[[#This Row],[hour of cancellation 0 to 23]]&lt;=23)</f>
        <v>1</v>
      </c>
    </row>
    <row r="8044" spans="1:13" x14ac:dyDescent="0.3">
      <c r="A8044" s="1">
        <v>8043</v>
      </c>
      <c r="B8044" s="1">
        <v>4</v>
      </c>
      <c r="C8044" s="2">
        <v>41261.425630535741</v>
      </c>
      <c r="D8044" s="2">
        <v>41264.966666666667</v>
      </c>
      <c r="E8044" s="1">
        <v>12</v>
      </c>
      <c r="F8044" s="2">
        <v>41264.447117168209</v>
      </c>
      <c r="G8044" s="1">
        <v>0</v>
      </c>
      <c r="H8044" s="32">
        <f>IFERROR(HOUR(Table1[[#This Row],[Cancel Date/time]])+MINUTE(Table1[[#This Row],[Cancel Date/time]])/60,"not cancelled")</f>
        <v>10.716666666666667</v>
      </c>
      <c r="I8044" s="47">
        <f>IFERROR(ROUND(Table1[[#This Row],[cancellation time decimal]],0),"not cancelled")</f>
        <v>11</v>
      </c>
      <c r="J8044" s="10">
        <f>IFERROR(MOD(Table1[[#This Row],[cancellation hour rounded]],24),"not cancelled")</f>
        <v>11</v>
      </c>
      <c r="K8044" s="32">
        <f>1/Table1[[#This Row],[Duration (Time between doses '[in hours'])]]</f>
        <v>8.3333333333333329E-2</v>
      </c>
      <c r="L8044" s="33">
        <f>Table1[[#This Row],[number doses per hour]]*INDEX(Table2[price per dose],Table1[[#This Row],[Drug ID]])</f>
        <v>1.448055119047619</v>
      </c>
      <c r="M8044" s="11" t="b">
        <f>AND(Table1[[#This Row],[hour of cancellation 0 to 23]]&gt;=0,Table1[[#This Row],[hour of cancellation 0 to 23]]&lt;=23)</f>
        <v>1</v>
      </c>
    </row>
    <row r="8045" spans="1:13" x14ac:dyDescent="0.3">
      <c r="A8045" s="1">
        <v>8044</v>
      </c>
      <c r="B8045" s="1">
        <v>1</v>
      </c>
      <c r="C8045" s="2">
        <v>41261.435270541398</v>
      </c>
      <c r="D8045" s="2">
        <v>41321.43472222222</v>
      </c>
      <c r="E8045" s="1">
        <v>12</v>
      </c>
      <c r="F8045" s="2">
        <v>41262.535021636264</v>
      </c>
      <c r="G8045" s="1">
        <v>0</v>
      </c>
      <c r="H8045" s="32">
        <f>IFERROR(HOUR(Table1[[#This Row],[Cancel Date/time]])+MINUTE(Table1[[#This Row],[Cancel Date/time]])/60,"not cancelled")</f>
        <v>12.833333333333334</v>
      </c>
      <c r="I8045" s="47">
        <f>IFERROR(ROUND(Table1[[#This Row],[cancellation time decimal]],0),"not cancelled")</f>
        <v>13</v>
      </c>
      <c r="J8045" s="10">
        <f>IFERROR(MOD(Table1[[#This Row],[cancellation hour rounded]],24),"not cancelled")</f>
        <v>13</v>
      </c>
      <c r="K8045" s="32">
        <f>1/Table1[[#This Row],[Duration (Time between doses '[in hours'])]]</f>
        <v>8.3333333333333329E-2</v>
      </c>
      <c r="L8045" s="33">
        <f>Table1[[#This Row],[number doses per hour]]*INDEX(Table2[price per dose],Table1[[#This Row],[Drug ID]])</f>
        <v>0.56619444444444444</v>
      </c>
      <c r="M8045" s="11" t="b">
        <f>AND(Table1[[#This Row],[hour of cancellation 0 to 23]]&gt;=0,Table1[[#This Row],[hour of cancellation 0 to 23]]&lt;=23)</f>
        <v>1</v>
      </c>
    </row>
    <row r="8046" spans="1:13" x14ac:dyDescent="0.3">
      <c r="A8046" s="1">
        <v>8045</v>
      </c>
      <c r="B8046" s="1">
        <v>2</v>
      </c>
      <c r="C8046" s="2">
        <v>41261.469656682857</v>
      </c>
      <c r="D8046" s="2">
        <v>41321.469444444447</v>
      </c>
      <c r="E8046" s="1">
        <v>10</v>
      </c>
      <c r="F8046" s="2">
        <v>41262.73799998586</v>
      </c>
      <c r="G8046" s="1">
        <v>0</v>
      </c>
      <c r="H8046" s="32">
        <f>IFERROR(HOUR(Table1[[#This Row],[Cancel Date/time]])+MINUTE(Table1[[#This Row],[Cancel Date/time]])/60,"not cancelled")</f>
        <v>17.7</v>
      </c>
      <c r="I8046" s="47">
        <f>IFERROR(ROUND(Table1[[#This Row],[cancellation time decimal]],0),"not cancelled")</f>
        <v>18</v>
      </c>
      <c r="J8046" s="10">
        <f>IFERROR(MOD(Table1[[#This Row],[cancellation hour rounded]],24),"not cancelled")</f>
        <v>18</v>
      </c>
      <c r="K8046" s="32">
        <f>1/Table1[[#This Row],[Duration (Time between doses '[in hours'])]]</f>
        <v>0.1</v>
      </c>
      <c r="L8046" s="33">
        <f>Table1[[#This Row],[number doses per hour]]*INDEX(Table2[price per dose],Table1[[#This Row],[Drug ID]])</f>
        <v>0.84959999999999969</v>
      </c>
      <c r="M8046" s="11" t="b">
        <f>AND(Table1[[#This Row],[hour of cancellation 0 to 23]]&gt;=0,Table1[[#This Row],[hour of cancellation 0 to 23]]&lt;=23)</f>
        <v>1</v>
      </c>
    </row>
    <row r="8047" spans="1:13" x14ac:dyDescent="0.3">
      <c r="A8047" s="1">
        <v>8046</v>
      </c>
      <c r="B8047" s="1">
        <v>8</v>
      </c>
      <c r="C8047" s="2">
        <v>41261.479975506118</v>
      </c>
      <c r="D8047" s="2">
        <v>41321.479861111111</v>
      </c>
      <c r="E8047" s="1">
        <v>3</v>
      </c>
      <c r="F8047" s="2">
        <v>41268.390954523333</v>
      </c>
      <c r="G8047" s="1">
        <v>2</v>
      </c>
      <c r="H8047" s="32">
        <f>IFERROR(HOUR(Table1[[#This Row],[Cancel Date/time]])+MINUTE(Table1[[#This Row],[Cancel Date/time]])/60,"not cancelled")</f>
        <v>9.3666666666666671</v>
      </c>
      <c r="I8047" s="47">
        <f>IFERROR(ROUND(Table1[[#This Row],[cancellation time decimal]],0),"not cancelled")</f>
        <v>9</v>
      </c>
      <c r="J8047" s="10">
        <f>IFERROR(MOD(Table1[[#This Row],[cancellation hour rounded]],24),"not cancelled")</f>
        <v>9</v>
      </c>
      <c r="K8047" s="32">
        <f>1/Table1[[#This Row],[Duration (Time between doses '[in hours'])]]</f>
        <v>0.33333333333333331</v>
      </c>
      <c r="L8047" s="33">
        <f>Table1[[#This Row],[number doses per hour]]*INDEX(Table2[price per dose],Table1[[#This Row],[Drug ID]])</f>
        <v>0.29998222222222221</v>
      </c>
      <c r="M8047" s="11" t="b">
        <f>AND(Table1[[#This Row],[hour of cancellation 0 to 23]]&gt;=0,Table1[[#This Row],[hour of cancellation 0 to 23]]&lt;=23)</f>
        <v>1</v>
      </c>
    </row>
    <row r="8048" spans="1:13" hidden="1" x14ac:dyDescent="0.3">
      <c r="A8048" s="1">
        <v>8047</v>
      </c>
      <c r="B8048" s="1">
        <v>4</v>
      </c>
      <c r="C8048" s="2">
        <v>41261.470084509965</v>
      </c>
      <c r="D8048" s="2">
        <v>41265.636187090422</v>
      </c>
      <c r="E8048" s="1">
        <v>12</v>
      </c>
      <c r="F8048" s="2" t="s">
        <v>5</v>
      </c>
      <c r="G8048" s="1">
        <v>0</v>
      </c>
      <c r="H8048" s="32" t="str">
        <f>IFERROR(HOUR(Table1[[#This Row],[Cancel Date/time]])+MINUTE(Table1[[#This Row],[Cancel Date/time]])/60,"not cancelled")</f>
        <v>not cancelled</v>
      </c>
      <c r="I8048" s="47" t="str">
        <f>IFERROR(ROUND(Table1[[#This Row],[cancellation time decimal]],0),"not cancelled")</f>
        <v>not cancelled</v>
      </c>
      <c r="J8048" s="10" t="str">
        <f>IFERROR(MOD(Table1[[#This Row],[cancellation hour rounded]],24),"not cancelled")</f>
        <v>not cancelled</v>
      </c>
      <c r="K8048" s="32">
        <f>1/Table1[[#This Row],[Duration (Time between doses '[in hours'])]]</f>
        <v>8.3333333333333329E-2</v>
      </c>
      <c r="L8048" s="33">
        <f>Table1[[#This Row],[number doses per hour]]*INDEX(Table2[price per dose],Table1[[#This Row],[Drug ID]])</f>
        <v>1.448055119047619</v>
      </c>
      <c r="M8048" s="11" t="b">
        <f>AND(Table1[[#This Row],[hour of cancellation 0 to 23]]&gt;=0,Table1[[#This Row],[hour of cancellation 0 to 23]]&lt;=23)</f>
        <v>0</v>
      </c>
    </row>
    <row r="8049" spans="1:13" x14ac:dyDescent="0.3">
      <c r="A8049" s="1">
        <v>8048</v>
      </c>
      <c r="B8049" s="1">
        <v>2</v>
      </c>
      <c r="C8049" s="2">
        <v>41261.639462514708</v>
      </c>
      <c r="D8049" s="2">
        <v>41321.638888888891</v>
      </c>
      <c r="E8049" s="1">
        <v>10</v>
      </c>
      <c r="F8049" s="2">
        <v>41262.524346344537</v>
      </c>
      <c r="G8049" s="1">
        <v>0</v>
      </c>
      <c r="H8049" s="32">
        <f>IFERROR(HOUR(Table1[[#This Row],[Cancel Date/time]])+MINUTE(Table1[[#This Row],[Cancel Date/time]])/60,"not cancelled")</f>
        <v>12.583333333333334</v>
      </c>
      <c r="I8049" s="47">
        <f>IFERROR(ROUND(Table1[[#This Row],[cancellation time decimal]],0),"not cancelled")</f>
        <v>13</v>
      </c>
      <c r="J8049" s="10">
        <f>IFERROR(MOD(Table1[[#This Row],[cancellation hour rounded]],24),"not cancelled")</f>
        <v>13</v>
      </c>
      <c r="K8049" s="32">
        <f>1/Table1[[#This Row],[Duration (Time between doses '[in hours'])]]</f>
        <v>0.1</v>
      </c>
      <c r="L8049" s="33">
        <f>Table1[[#This Row],[number doses per hour]]*INDEX(Table2[price per dose],Table1[[#This Row],[Drug ID]])</f>
        <v>0.84959999999999969</v>
      </c>
      <c r="M8049" s="11" t="b">
        <f>AND(Table1[[#This Row],[hour of cancellation 0 to 23]]&gt;=0,Table1[[#This Row],[hour of cancellation 0 to 23]]&lt;=23)</f>
        <v>1</v>
      </c>
    </row>
    <row r="8050" spans="1:13" x14ac:dyDescent="0.3">
      <c r="A8050" s="1">
        <v>8049</v>
      </c>
      <c r="B8050" s="1">
        <v>3</v>
      </c>
      <c r="C8050" s="2">
        <v>41261.746312494688</v>
      </c>
      <c r="D8050" s="2">
        <v>41321.745833333334</v>
      </c>
      <c r="E8050" s="1">
        <v>24</v>
      </c>
      <c r="F8050" s="2">
        <v>41264.317192586706</v>
      </c>
      <c r="G8050" s="1">
        <v>0</v>
      </c>
      <c r="H8050" s="32">
        <f>IFERROR(HOUR(Table1[[#This Row],[Cancel Date/time]])+MINUTE(Table1[[#This Row],[Cancel Date/time]])/60,"not cancelled")</f>
        <v>7.6</v>
      </c>
      <c r="I8050" s="47">
        <f>IFERROR(ROUND(Table1[[#This Row],[cancellation time decimal]],0),"not cancelled")</f>
        <v>8</v>
      </c>
      <c r="J8050" s="10">
        <f>IFERROR(MOD(Table1[[#This Row],[cancellation hour rounded]],24),"not cancelled")</f>
        <v>8</v>
      </c>
      <c r="K8050" s="32">
        <f>1/Table1[[#This Row],[Duration (Time between doses '[in hours'])]]</f>
        <v>4.1666666666666664E-2</v>
      </c>
      <c r="L8050" s="33">
        <f>Table1[[#This Row],[number doses per hour]]*INDEX(Table2[price per dose],Table1[[#This Row],[Drug ID]])</f>
        <v>0.18133000000000002</v>
      </c>
      <c r="M8050" s="11" t="b">
        <f>AND(Table1[[#This Row],[hour of cancellation 0 to 23]]&gt;=0,Table1[[#This Row],[hour of cancellation 0 to 23]]&lt;=23)</f>
        <v>1</v>
      </c>
    </row>
    <row r="8051" spans="1:13" x14ac:dyDescent="0.3">
      <c r="A8051" s="1">
        <v>8050</v>
      </c>
      <c r="B8051" s="1">
        <v>7</v>
      </c>
      <c r="C8051" s="2">
        <v>41261.734469318573</v>
      </c>
      <c r="D8051" s="2">
        <v>41321.734027777777</v>
      </c>
      <c r="E8051" s="1">
        <v>24</v>
      </c>
      <c r="F8051" s="2">
        <v>41277.389063805611</v>
      </c>
      <c r="G8051" s="1">
        <v>0</v>
      </c>
      <c r="H8051" s="32">
        <f>IFERROR(HOUR(Table1[[#This Row],[Cancel Date/time]])+MINUTE(Table1[[#This Row],[Cancel Date/time]])/60,"not cancelled")</f>
        <v>9.3333333333333339</v>
      </c>
      <c r="I8051" s="47">
        <f>IFERROR(ROUND(Table1[[#This Row],[cancellation time decimal]],0),"not cancelled")</f>
        <v>9</v>
      </c>
      <c r="J8051" s="10">
        <f>IFERROR(MOD(Table1[[#This Row],[cancellation hour rounded]],24),"not cancelled")</f>
        <v>9</v>
      </c>
      <c r="K8051" s="32">
        <f>1/Table1[[#This Row],[Duration (Time between doses '[in hours'])]]</f>
        <v>4.1666666666666664E-2</v>
      </c>
      <c r="L8051" s="33">
        <f>Table1[[#This Row],[number doses per hour]]*INDEX(Table2[price per dose],Table1[[#This Row],[Drug ID]])</f>
        <v>1.2958049999999997</v>
      </c>
      <c r="M8051" s="11" t="b">
        <f>AND(Table1[[#This Row],[hour of cancellation 0 to 23]]&gt;=0,Table1[[#This Row],[hour of cancellation 0 to 23]]&lt;=23)</f>
        <v>1</v>
      </c>
    </row>
    <row r="8052" spans="1:13" x14ac:dyDescent="0.3">
      <c r="A8052" s="1">
        <v>8051</v>
      </c>
      <c r="B8052" s="1">
        <v>7</v>
      </c>
      <c r="C8052" s="2">
        <v>41261.785314027868</v>
      </c>
      <c r="D8052" s="2">
        <v>41321.784722222219</v>
      </c>
      <c r="E8052" s="1">
        <v>24</v>
      </c>
      <c r="F8052" s="2">
        <v>41266.285226042288</v>
      </c>
      <c r="G8052" s="1">
        <v>0</v>
      </c>
      <c r="H8052" s="32">
        <f>IFERROR(HOUR(Table1[[#This Row],[Cancel Date/time]])+MINUTE(Table1[[#This Row],[Cancel Date/time]])/60,"not cancelled")</f>
        <v>6.833333333333333</v>
      </c>
      <c r="I8052" s="47">
        <f>IFERROR(ROUND(Table1[[#This Row],[cancellation time decimal]],0),"not cancelled")</f>
        <v>7</v>
      </c>
      <c r="J8052" s="10">
        <f>IFERROR(MOD(Table1[[#This Row],[cancellation hour rounded]],24),"not cancelled")</f>
        <v>7</v>
      </c>
      <c r="K8052" s="32">
        <f>1/Table1[[#This Row],[Duration (Time between doses '[in hours'])]]</f>
        <v>4.1666666666666664E-2</v>
      </c>
      <c r="L8052" s="33">
        <f>Table1[[#This Row],[number doses per hour]]*INDEX(Table2[price per dose],Table1[[#This Row],[Drug ID]])</f>
        <v>1.2958049999999997</v>
      </c>
      <c r="M8052" s="11" t="b">
        <f>AND(Table1[[#This Row],[hour of cancellation 0 to 23]]&gt;=0,Table1[[#This Row],[hour of cancellation 0 to 23]]&lt;=23)</f>
        <v>1</v>
      </c>
    </row>
    <row r="8053" spans="1:13" x14ac:dyDescent="0.3">
      <c r="A8053" s="1">
        <v>8052</v>
      </c>
      <c r="B8053" s="1">
        <v>2</v>
      </c>
      <c r="C8053" s="2">
        <v>41261.811945836693</v>
      </c>
      <c r="D8053" s="2">
        <v>41321.811805555553</v>
      </c>
      <c r="E8053" s="1">
        <v>10</v>
      </c>
      <c r="F8053" s="2">
        <v>41262.547716448018</v>
      </c>
      <c r="G8053" s="1">
        <v>0</v>
      </c>
      <c r="H8053" s="32">
        <f>IFERROR(HOUR(Table1[[#This Row],[Cancel Date/time]])+MINUTE(Table1[[#This Row],[Cancel Date/time]])/60,"not cancelled")</f>
        <v>13.133333333333333</v>
      </c>
      <c r="I8053" s="47">
        <f>IFERROR(ROUND(Table1[[#This Row],[cancellation time decimal]],0),"not cancelled")</f>
        <v>13</v>
      </c>
      <c r="J8053" s="10">
        <f>IFERROR(MOD(Table1[[#This Row],[cancellation hour rounded]],24),"not cancelled")</f>
        <v>13</v>
      </c>
      <c r="K8053" s="32">
        <f>1/Table1[[#This Row],[Duration (Time between doses '[in hours'])]]</f>
        <v>0.1</v>
      </c>
      <c r="L8053" s="33">
        <f>Table1[[#This Row],[number doses per hour]]*INDEX(Table2[price per dose],Table1[[#This Row],[Drug ID]])</f>
        <v>0.84959999999999969</v>
      </c>
      <c r="M8053" s="11" t="b">
        <f>AND(Table1[[#This Row],[hour of cancellation 0 to 23]]&gt;=0,Table1[[#This Row],[hour of cancellation 0 to 23]]&lt;=23)</f>
        <v>1</v>
      </c>
    </row>
    <row r="8054" spans="1:13" hidden="1" x14ac:dyDescent="0.3">
      <c r="A8054" s="1">
        <v>8053</v>
      </c>
      <c r="B8054" s="1">
        <v>1</v>
      </c>
      <c r="C8054" s="2">
        <v>41261.880203120803</v>
      </c>
      <c r="D8054" s="2">
        <v>41265.338413225581</v>
      </c>
      <c r="E8054" s="1">
        <v>8</v>
      </c>
      <c r="F8054" s="2" t="s">
        <v>5</v>
      </c>
      <c r="G8054" s="1">
        <v>0</v>
      </c>
      <c r="H8054" s="32" t="str">
        <f>IFERROR(HOUR(Table1[[#This Row],[Cancel Date/time]])+MINUTE(Table1[[#This Row],[Cancel Date/time]])/60,"not cancelled")</f>
        <v>not cancelled</v>
      </c>
      <c r="I8054" s="47" t="str">
        <f>IFERROR(ROUND(Table1[[#This Row],[cancellation time decimal]],0),"not cancelled")</f>
        <v>not cancelled</v>
      </c>
      <c r="J8054" s="10" t="str">
        <f>IFERROR(MOD(Table1[[#This Row],[cancellation hour rounded]],24),"not cancelled")</f>
        <v>not cancelled</v>
      </c>
      <c r="K8054" s="32">
        <f>1/Table1[[#This Row],[Duration (Time between doses '[in hours'])]]</f>
        <v>0.125</v>
      </c>
      <c r="L8054" s="33">
        <f>Table1[[#This Row],[number doses per hour]]*INDEX(Table2[price per dose],Table1[[#This Row],[Drug ID]])</f>
        <v>0.84929166666666667</v>
      </c>
      <c r="M8054" s="11" t="b">
        <f>AND(Table1[[#This Row],[hour of cancellation 0 to 23]]&gt;=0,Table1[[#This Row],[hour of cancellation 0 to 23]]&lt;=23)</f>
        <v>0</v>
      </c>
    </row>
    <row r="8055" spans="1:13" x14ac:dyDescent="0.3">
      <c r="A8055" s="1">
        <v>8054</v>
      </c>
      <c r="B8055" s="1">
        <v>6</v>
      </c>
      <c r="C8055" s="2">
        <v>41261.886176199601</v>
      </c>
      <c r="D8055" s="2">
        <v>41321.886111111111</v>
      </c>
      <c r="E8055" s="1">
        <v>24</v>
      </c>
      <c r="F8055" s="2">
        <v>41265.711333581799</v>
      </c>
      <c r="G8055" s="1">
        <v>0</v>
      </c>
      <c r="H8055" s="32">
        <f>IFERROR(HOUR(Table1[[#This Row],[Cancel Date/time]])+MINUTE(Table1[[#This Row],[Cancel Date/time]])/60,"not cancelled")</f>
        <v>17.066666666666666</v>
      </c>
      <c r="I8055" s="47">
        <f>IFERROR(ROUND(Table1[[#This Row],[cancellation time decimal]],0),"not cancelled")</f>
        <v>17</v>
      </c>
      <c r="J8055" s="10">
        <f>IFERROR(MOD(Table1[[#This Row],[cancellation hour rounded]],24),"not cancelled")</f>
        <v>17</v>
      </c>
      <c r="K8055" s="32">
        <f>1/Table1[[#This Row],[Duration (Time between doses '[in hours'])]]</f>
        <v>4.1666666666666664E-2</v>
      </c>
      <c r="L8055" s="33">
        <f>Table1[[#This Row],[number doses per hour]]*INDEX(Table2[price per dose],Table1[[#This Row],[Drug ID]])</f>
        <v>0.35218749999999999</v>
      </c>
      <c r="M8055" s="11" t="b">
        <f>AND(Table1[[#This Row],[hour of cancellation 0 to 23]]&gt;=0,Table1[[#This Row],[hour of cancellation 0 to 23]]&lt;=23)</f>
        <v>1</v>
      </c>
    </row>
    <row r="8056" spans="1:13" x14ac:dyDescent="0.3">
      <c r="A8056" s="1">
        <v>8055</v>
      </c>
      <c r="B8056" s="1">
        <v>1</v>
      </c>
      <c r="C8056" s="2">
        <v>41262.002172169094</v>
      </c>
      <c r="D8056" s="2">
        <v>41322.002083333333</v>
      </c>
      <c r="E8056" s="1">
        <v>12</v>
      </c>
      <c r="F8056" s="2">
        <v>41264.349527889237</v>
      </c>
      <c r="G8056" s="1">
        <v>0</v>
      </c>
      <c r="H8056" s="32">
        <f>IFERROR(HOUR(Table1[[#This Row],[Cancel Date/time]])+MINUTE(Table1[[#This Row],[Cancel Date/time]])/60,"not cancelled")</f>
        <v>8.3833333333333329</v>
      </c>
      <c r="I8056" s="47">
        <f>IFERROR(ROUND(Table1[[#This Row],[cancellation time decimal]],0),"not cancelled")</f>
        <v>8</v>
      </c>
      <c r="J8056" s="10">
        <f>IFERROR(MOD(Table1[[#This Row],[cancellation hour rounded]],24),"not cancelled")</f>
        <v>8</v>
      </c>
      <c r="K8056" s="32">
        <f>1/Table1[[#This Row],[Duration (Time between doses '[in hours'])]]</f>
        <v>8.3333333333333329E-2</v>
      </c>
      <c r="L8056" s="33">
        <f>Table1[[#This Row],[number doses per hour]]*INDEX(Table2[price per dose],Table1[[#This Row],[Drug ID]])</f>
        <v>0.56619444444444444</v>
      </c>
      <c r="M8056" s="11" t="b">
        <f>AND(Table1[[#This Row],[hour of cancellation 0 to 23]]&gt;=0,Table1[[#This Row],[hour of cancellation 0 to 23]]&lt;=23)</f>
        <v>1</v>
      </c>
    </row>
    <row r="8057" spans="1:13" x14ac:dyDescent="0.3">
      <c r="A8057" s="1">
        <v>8056</v>
      </c>
      <c r="B8057" s="1">
        <v>6</v>
      </c>
      <c r="C8057" s="2">
        <v>41262.020347333542</v>
      </c>
      <c r="D8057" s="2">
        <v>41322.020138888889</v>
      </c>
      <c r="E8057" s="1">
        <v>24</v>
      </c>
      <c r="F8057" s="2">
        <v>41281.483876215338</v>
      </c>
      <c r="G8057" s="1">
        <v>1</v>
      </c>
      <c r="H8057" s="32">
        <f>IFERROR(HOUR(Table1[[#This Row],[Cancel Date/time]])+MINUTE(Table1[[#This Row],[Cancel Date/time]])/60,"not cancelled")</f>
        <v>11.6</v>
      </c>
      <c r="I8057" s="47">
        <f>IFERROR(ROUND(Table1[[#This Row],[cancellation time decimal]],0),"not cancelled")</f>
        <v>12</v>
      </c>
      <c r="J8057" s="10">
        <f>IFERROR(MOD(Table1[[#This Row],[cancellation hour rounded]],24),"not cancelled")</f>
        <v>12</v>
      </c>
      <c r="K8057" s="32">
        <f>1/Table1[[#This Row],[Duration (Time between doses '[in hours'])]]</f>
        <v>4.1666666666666664E-2</v>
      </c>
      <c r="L8057" s="33">
        <f>Table1[[#This Row],[number doses per hour]]*INDEX(Table2[price per dose],Table1[[#This Row],[Drug ID]])</f>
        <v>0.35218749999999999</v>
      </c>
      <c r="M8057" s="11" t="b">
        <f>AND(Table1[[#This Row],[hour of cancellation 0 to 23]]&gt;=0,Table1[[#This Row],[hour of cancellation 0 to 23]]&lt;=23)</f>
        <v>1</v>
      </c>
    </row>
    <row r="8058" spans="1:13" x14ac:dyDescent="0.3">
      <c r="A8058" s="1">
        <v>8057</v>
      </c>
      <c r="B8058" s="1">
        <v>5</v>
      </c>
      <c r="C8058" s="2">
        <v>41262.154459497295</v>
      </c>
      <c r="D8058" s="2">
        <v>41322.154166666667</v>
      </c>
      <c r="E8058" s="1">
        <v>24</v>
      </c>
      <c r="F8058" s="2">
        <v>41264.481977540352</v>
      </c>
      <c r="G8058" s="1">
        <v>0</v>
      </c>
      <c r="H8058" s="32">
        <f>IFERROR(HOUR(Table1[[#This Row],[Cancel Date/time]])+MINUTE(Table1[[#This Row],[Cancel Date/time]])/60,"not cancelled")</f>
        <v>11.566666666666666</v>
      </c>
      <c r="I8058" s="47">
        <f>IFERROR(ROUND(Table1[[#This Row],[cancellation time decimal]],0),"not cancelled")</f>
        <v>12</v>
      </c>
      <c r="J8058" s="10">
        <f>IFERROR(MOD(Table1[[#This Row],[cancellation hour rounded]],24),"not cancelled")</f>
        <v>12</v>
      </c>
      <c r="K8058" s="32">
        <f>1/Table1[[#This Row],[Duration (Time between doses '[in hours'])]]</f>
        <v>4.1666666666666664E-2</v>
      </c>
      <c r="L8058" s="33">
        <f>Table1[[#This Row],[number doses per hour]]*INDEX(Table2[price per dose],Table1[[#This Row],[Drug ID]])</f>
        <v>0.2815833333333333</v>
      </c>
      <c r="M8058" s="11" t="b">
        <f>AND(Table1[[#This Row],[hour of cancellation 0 to 23]]&gt;=0,Table1[[#This Row],[hour of cancellation 0 to 23]]&lt;=23)</f>
        <v>1</v>
      </c>
    </row>
    <row r="8059" spans="1:13" x14ac:dyDescent="0.3">
      <c r="A8059" s="1">
        <v>8058</v>
      </c>
      <c r="B8059" s="1">
        <v>10</v>
      </c>
      <c r="C8059" s="2">
        <v>41262.182203200522</v>
      </c>
      <c r="D8059" s="2">
        <v>41322.181944444441</v>
      </c>
      <c r="E8059" s="1">
        <v>1</v>
      </c>
      <c r="F8059" s="2">
        <v>41264.995305936805</v>
      </c>
      <c r="G8059" s="1">
        <v>1</v>
      </c>
      <c r="H8059" s="32">
        <f>IFERROR(HOUR(Table1[[#This Row],[Cancel Date/time]])+MINUTE(Table1[[#This Row],[Cancel Date/time]])/60,"not cancelled")</f>
        <v>23.883333333333333</v>
      </c>
      <c r="I8059" s="47">
        <f>IFERROR(ROUND(Table1[[#This Row],[cancellation time decimal]],0),"not cancelled")</f>
        <v>24</v>
      </c>
      <c r="J8059" s="10">
        <f>IFERROR(MOD(Table1[[#This Row],[cancellation hour rounded]],24),"not cancelled")</f>
        <v>0</v>
      </c>
      <c r="K8059" s="32">
        <f>1/Table1[[#This Row],[Duration (Time between doses '[in hours'])]]</f>
        <v>1</v>
      </c>
      <c r="L8059" s="33">
        <f>Table1[[#This Row],[number doses per hour]]*INDEX(Table2[price per dose],Table1[[#This Row],[Drug ID]])</f>
        <v>2.5716000000000001</v>
      </c>
      <c r="M8059" s="11" t="b">
        <f>AND(Table1[[#This Row],[hour of cancellation 0 to 23]]&gt;=0,Table1[[#This Row],[hour of cancellation 0 to 23]]&lt;=23)</f>
        <v>1</v>
      </c>
    </row>
    <row r="8060" spans="1:13" x14ac:dyDescent="0.3">
      <c r="A8060" s="1">
        <v>8059</v>
      </c>
      <c r="B8060" s="1">
        <v>10</v>
      </c>
      <c r="C8060" s="2">
        <v>41262.356020815976</v>
      </c>
      <c r="D8060" s="2">
        <v>41322.355555555558</v>
      </c>
      <c r="E8060" s="1">
        <v>1</v>
      </c>
      <c r="F8060" s="2">
        <v>41269.493443525185</v>
      </c>
      <c r="G8060" s="1">
        <v>4</v>
      </c>
      <c r="H8060" s="32">
        <f>IFERROR(HOUR(Table1[[#This Row],[Cancel Date/time]])+MINUTE(Table1[[#This Row],[Cancel Date/time]])/60,"not cancelled")</f>
        <v>11.833333333333334</v>
      </c>
      <c r="I8060" s="47">
        <f>IFERROR(ROUND(Table1[[#This Row],[cancellation time decimal]],0),"not cancelled")</f>
        <v>12</v>
      </c>
      <c r="J8060" s="10">
        <f>IFERROR(MOD(Table1[[#This Row],[cancellation hour rounded]],24),"not cancelled")</f>
        <v>12</v>
      </c>
      <c r="K8060" s="32">
        <f>1/Table1[[#This Row],[Duration (Time between doses '[in hours'])]]</f>
        <v>1</v>
      </c>
      <c r="L8060" s="33">
        <f>Table1[[#This Row],[number doses per hour]]*INDEX(Table2[price per dose],Table1[[#This Row],[Drug ID]])</f>
        <v>2.5716000000000001</v>
      </c>
      <c r="M8060" s="11" t="b">
        <f>AND(Table1[[#This Row],[hour of cancellation 0 to 23]]&gt;=0,Table1[[#This Row],[hour of cancellation 0 to 23]]&lt;=23)</f>
        <v>1</v>
      </c>
    </row>
    <row r="8061" spans="1:13" x14ac:dyDescent="0.3">
      <c r="A8061" s="1">
        <v>8060</v>
      </c>
      <c r="B8061" s="1">
        <v>6</v>
      </c>
      <c r="C8061" s="2">
        <v>41262.397877795222</v>
      </c>
      <c r="D8061" s="2">
        <v>41322.397222222222</v>
      </c>
      <c r="E8061" s="1">
        <v>24</v>
      </c>
      <c r="F8061" s="2">
        <v>41264.881159158038</v>
      </c>
      <c r="G8061" s="1">
        <v>0</v>
      </c>
      <c r="H8061" s="32">
        <f>IFERROR(HOUR(Table1[[#This Row],[Cancel Date/time]])+MINUTE(Table1[[#This Row],[Cancel Date/time]])/60,"not cancelled")</f>
        <v>21.133333333333333</v>
      </c>
      <c r="I8061" s="47">
        <f>IFERROR(ROUND(Table1[[#This Row],[cancellation time decimal]],0),"not cancelled")</f>
        <v>21</v>
      </c>
      <c r="J8061" s="10">
        <f>IFERROR(MOD(Table1[[#This Row],[cancellation hour rounded]],24),"not cancelled")</f>
        <v>21</v>
      </c>
      <c r="K8061" s="32">
        <f>1/Table1[[#This Row],[Duration (Time between doses '[in hours'])]]</f>
        <v>4.1666666666666664E-2</v>
      </c>
      <c r="L8061" s="33">
        <f>Table1[[#This Row],[number doses per hour]]*INDEX(Table2[price per dose],Table1[[#This Row],[Drug ID]])</f>
        <v>0.35218749999999999</v>
      </c>
      <c r="M8061" s="11" t="b">
        <f>AND(Table1[[#This Row],[hour of cancellation 0 to 23]]&gt;=0,Table1[[#This Row],[hour of cancellation 0 to 23]]&lt;=23)</f>
        <v>1</v>
      </c>
    </row>
    <row r="8062" spans="1:13" x14ac:dyDescent="0.3">
      <c r="A8062" s="1">
        <v>8061</v>
      </c>
      <c r="B8062" s="1">
        <v>9</v>
      </c>
      <c r="C8062" s="2">
        <v>41262.410600035844</v>
      </c>
      <c r="D8062" s="2">
        <v>41322.410416666666</v>
      </c>
      <c r="E8062" s="1">
        <v>5</v>
      </c>
      <c r="F8062" s="2">
        <v>41265.237808659062</v>
      </c>
      <c r="G8062" s="1">
        <v>0</v>
      </c>
      <c r="H8062" s="32">
        <f>IFERROR(HOUR(Table1[[#This Row],[Cancel Date/time]])+MINUTE(Table1[[#This Row],[Cancel Date/time]])/60,"not cancelled")</f>
        <v>5.7</v>
      </c>
      <c r="I8062" s="47">
        <f>IFERROR(ROUND(Table1[[#This Row],[cancellation time decimal]],0),"not cancelled")</f>
        <v>6</v>
      </c>
      <c r="J8062" s="10">
        <f>IFERROR(MOD(Table1[[#This Row],[cancellation hour rounded]],24),"not cancelled")</f>
        <v>6</v>
      </c>
      <c r="K8062" s="32">
        <f>1/Table1[[#This Row],[Duration (Time between doses '[in hours'])]]</f>
        <v>0.2</v>
      </c>
      <c r="L8062" s="33">
        <f>Table1[[#This Row],[number doses per hour]]*INDEX(Table2[price per dose],Table1[[#This Row],[Drug ID]])</f>
        <v>5.6740000000000004</v>
      </c>
      <c r="M8062" s="11" t="b">
        <f>AND(Table1[[#This Row],[hour of cancellation 0 to 23]]&gt;=0,Table1[[#This Row],[hour of cancellation 0 to 23]]&lt;=23)</f>
        <v>1</v>
      </c>
    </row>
    <row r="8063" spans="1:13" x14ac:dyDescent="0.3">
      <c r="A8063" s="1">
        <v>8062</v>
      </c>
      <c r="B8063" s="1">
        <v>4</v>
      </c>
      <c r="C8063" s="2">
        <v>41262.375824511058</v>
      </c>
      <c r="D8063" s="2">
        <v>41322.375694444447</v>
      </c>
      <c r="E8063" s="1">
        <v>12</v>
      </c>
      <c r="F8063" s="2">
        <v>41263.312577077522</v>
      </c>
      <c r="G8063" s="1">
        <v>0</v>
      </c>
      <c r="H8063" s="32">
        <f>IFERROR(HOUR(Table1[[#This Row],[Cancel Date/time]])+MINUTE(Table1[[#This Row],[Cancel Date/time]])/60,"not cancelled")</f>
        <v>7.5</v>
      </c>
      <c r="I8063" s="47">
        <f>IFERROR(ROUND(Table1[[#This Row],[cancellation time decimal]],0),"not cancelled")</f>
        <v>8</v>
      </c>
      <c r="J8063" s="10">
        <f>IFERROR(MOD(Table1[[#This Row],[cancellation hour rounded]],24),"not cancelled")</f>
        <v>8</v>
      </c>
      <c r="K8063" s="32">
        <f>1/Table1[[#This Row],[Duration (Time between doses '[in hours'])]]</f>
        <v>8.3333333333333329E-2</v>
      </c>
      <c r="L8063" s="33">
        <f>Table1[[#This Row],[number doses per hour]]*INDEX(Table2[price per dose],Table1[[#This Row],[Drug ID]])</f>
        <v>1.448055119047619</v>
      </c>
      <c r="M8063" s="11" t="b">
        <f>AND(Table1[[#This Row],[hour of cancellation 0 to 23]]&gt;=0,Table1[[#This Row],[hour of cancellation 0 to 23]]&lt;=23)</f>
        <v>1</v>
      </c>
    </row>
    <row r="8064" spans="1:13" x14ac:dyDescent="0.3">
      <c r="A8064" s="1">
        <v>8063</v>
      </c>
      <c r="B8064" s="1">
        <v>3</v>
      </c>
      <c r="C8064" s="2">
        <v>41262.402974706289</v>
      </c>
      <c r="D8064" s="2">
        <v>41322.402777777781</v>
      </c>
      <c r="E8064" s="1">
        <v>24</v>
      </c>
      <c r="F8064" s="2">
        <v>41263.348245263966</v>
      </c>
      <c r="G8064" s="1">
        <v>0</v>
      </c>
      <c r="H8064" s="32">
        <f>IFERROR(HOUR(Table1[[#This Row],[Cancel Date/time]])+MINUTE(Table1[[#This Row],[Cancel Date/time]])/60,"not cancelled")</f>
        <v>8.35</v>
      </c>
      <c r="I8064" s="47">
        <f>IFERROR(ROUND(Table1[[#This Row],[cancellation time decimal]],0),"not cancelled")</f>
        <v>8</v>
      </c>
      <c r="J8064" s="10">
        <f>IFERROR(MOD(Table1[[#This Row],[cancellation hour rounded]],24),"not cancelled")</f>
        <v>8</v>
      </c>
      <c r="K8064" s="32">
        <f>1/Table1[[#This Row],[Duration (Time between doses '[in hours'])]]</f>
        <v>4.1666666666666664E-2</v>
      </c>
      <c r="L8064" s="33">
        <f>Table1[[#This Row],[number doses per hour]]*INDEX(Table2[price per dose],Table1[[#This Row],[Drug ID]])</f>
        <v>0.18133000000000002</v>
      </c>
      <c r="M8064" s="11" t="b">
        <f>AND(Table1[[#This Row],[hour of cancellation 0 to 23]]&gt;=0,Table1[[#This Row],[hour of cancellation 0 to 23]]&lt;=23)</f>
        <v>1</v>
      </c>
    </row>
    <row r="8065" spans="1:13" x14ac:dyDescent="0.3">
      <c r="A8065" s="1">
        <v>8064</v>
      </c>
      <c r="B8065" s="1">
        <v>1</v>
      </c>
      <c r="C8065" s="2">
        <v>41262.426884377644</v>
      </c>
      <c r="D8065" s="2">
        <v>41322.426388888889</v>
      </c>
      <c r="E8065" s="1">
        <v>8</v>
      </c>
      <c r="F8065" s="2">
        <v>41262.681424277907</v>
      </c>
      <c r="G8065" s="1">
        <v>0</v>
      </c>
      <c r="H8065" s="32">
        <f>IFERROR(HOUR(Table1[[#This Row],[Cancel Date/time]])+MINUTE(Table1[[#This Row],[Cancel Date/time]])/60,"not cancelled")</f>
        <v>16.350000000000001</v>
      </c>
      <c r="I8065" s="47">
        <f>IFERROR(ROUND(Table1[[#This Row],[cancellation time decimal]],0),"not cancelled")</f>
        <v>16</v>
      </c>
      <c r="J8065" s="10">
        <f>IFERROR(MOD(Table1[[#This Row],[cancellation hour rounded]],24),"not cancelled")</f>
        <v>16</v>
      </c>
      <c r="K8065" s="32">
        <f>1/Table1[[#This Row],[Duration (Time between doses '[in hours'])]]</f>
        <v>0.125</v>
      </c>
      <c r="L8065" s="33">
        <f>Table1[[#This Row],[number doses per hour]]*INDEX(Table2[price per dose],Table1[[#This Row],[Drug ID]])</f>
        <v>0.84929166666666667</v>
      </c>
      <c r="M8065" s="11" t="b">
        <f>AND(Table1[[#This Row],[hour of cancellation 0 to 23]]&gt;=0,Table1[[#This Row],[hour of cancellation 0 to 23]]&lt;=23)</f>
        <v>1</v>
      </c>
    </row>
    <row r="8066" spans="1:13" x14ac:dyDescent="0.3">
      <c r="A8066" s="1">
        <v>8065</v>
      </c>
      <c r="B8066" s="1">
        <v>6</v>
      </c>
      <c r="C8066" s="2">
        <v>41262.437184102106</v>
      </c>
      <c r="D8066" s="2">
        <v>41322.436805555553</v>
      </c>
      <c r="E8066" s="1">
        <v>24</v>
      </c>
      <c r="F8066" s="2">
        <v>41269.662940246541</v>
      </c>
      <c r="G8066" s="1">
        <v>0</v>
      </c>
      <c r="H8066" s="32">
        <f>IFERROR(HOUR(Table1[[#This Row],[Cancel Date/time]])+MINUTE(Table1[[#This Row],[Cancel Date/time]])/60,"not cancelled")</f>
        <v>15.9</v>
      </c>
      <c r="I8066" s="47">
        <f>IFERROR(ROUND(Table1[[#This Row],[cancellation time decimal]],0),"not cancelled")</f>
        <v>16</v>
      </c>
      <c r="J8066" s="10">
        <f>IFERROR(MOD(Table1[[#This Row],[cancellation hour rounded]],24),"not cancelled")</f>
        <v>16</v>
      </c>
      <c r="K8066" s="32">
        <f>1/Table1[[#This Row],[Duration (Time between doses '[in hours'])]]</f>
        <v>4.1666666666666664E-2</v>
      </c>
      <c r="L8066" s="33">
        <f>Table1[[#This Row],[number doses per hour]]*INDEX(Table2[price per dose],Table1[[#This Row],[Drug ID]])</f>
        <v>0.35218749999999999</v>
      </c>
      <c r="M8066" s="11" t="b">
        <f>AND(Table1[[#This Row],[hour of cancellation 0 to 23]]&gt;=0,Table1[[#This Row],[hour of cancellation 0 to 23]]&lt;=23)</f>
        <v>1</v>
      </c>
    </row>
    <row r="8067" spans="1:13" x14ac:dyDescent="0.3">
      <c r="A8067" s="1">
        <v>8066</v>
      </c>
      <c r="B8067" s="1">
        <v>4</v>
      </c>
      <c r="C8067" s="2">
        <v>41262.42526562648</v>
      </c>
      <c r="D8067" s="2">
        <v>41322.424999999996</v>
      </c>
      <c r="E8067" s="1">
        <v>12</v>
      </c>
      <c r="F8067" s="2">
        <v>41265.603271539221</v>
      </c>
      <c r="G8067" s="1">
        <v>0</v>
      </c>
      <c r="H8067" s="32">
        <f>IFERROR(HOUR(Table1[[#This Row],[Cancel Date/time]])+MINUTE(Table1[[#This Row],[Cancel Date/time]])/60,"not cancelled")</f>
        <v>14.466666666666667</v>
      </c>
      <c r="I8067" s="47">
        <f>IFERROR(ROUND(Table1[[#This Row],[cancellation time decimal]],0),"not cancelled")</f>
        <v>14</v>
      </c>
      <c r="J8067" s="10">
        <f>IFERROR(MOD(Table1[[#This Row],[cancellation hour rounded]],24),"not cancelled")</f>
        <v>14</v>
      </c>
      <c r="K8067" s="32">
        <f>1/Table1[[#This Row],[Duration (Time between doses '[in hours'])]]</f>
        <v>8.3333333333333329E-2</v>
      </c>
      <c r="L8067" s="33">
        <f>Table1[[#This Row],[number doses per hour]]*INDEX(Table2[price per dose],Table1[[#This Row],[Drug ID]])</f>
        <v>1.448055119047619</v>
      </c>
      <c r="M8067" s="11" t="b">
        <f>AND(Table1[[#This Row],[hour of cancellation 0 to 23]]&gt;=0,Table1[[#This Row],[hour of cancellation 0 to 23]]&lt;=23)</f>
        <v>1</v>
      </c>
    </row>
    <row r="8068" spans="1:13" hidden="1" x14ac:dyDescent="0.3">
      <c r="A8068" s="1">
        <v>8067</v>
      </c>
      <c r="B8068" s="1">
        <v>1</v>
      </c>
      <c r="C8068" s="2">
        <v>41262.494179284171</v>
      </c>
      <c r="D8068" s="2">
        <v>41265.577409697747</v>
      </c>
      <c r="E8068" s="1">
        <v>12</v>
      </c>
      <c r="F8068" s="2" t="s">
        <v>5</v>
      </c>
      <c r="G8068" s="1">
        <v>0</v>
      </c>
      <c r="H8068" s="32" t="str">
        <f>IFERROR(HOUR(Table1[[#This Row],[Cancel Date/time]])+MINUTE(Table1[[#This Row],[Cancel Date/time]])/60,"not cancelled")</f>
        <v>not cancelled</v>
      </c>
      <c r="I8068" s="47" t="str">
        <f>IFERROR(ROUND(Table1[[#This Row],[cancellation time decimal]],0),"not cancelled")</f>
        <v>not cancelled</v>
      </c>
      <c r="J8068" s="10" t="str">
        <f>IFERROR(MOD(Table1[[#This Row],[cancellation hour rounded]],24),"not cancelled")</f>
        <v>not cancelled</v>
      </c>
      <c r="K8068" s="32">
        <f>1/Table1[[#This Row],[Duration (Time between doses '[in hours'])]]</f>
        <v>8.3333333333333329E-2</v>
      </c>
      <c r="L8068" s="33">
        <f>Table1[[#This Row],[number doses per hour]]*INDEX(Table2[price per dose],Table1[[#This Row],[Drug ID]])</f>
        <v>0.56619444444444444</v>
      </c>
      <c r="M8068" s="11" t="b">
        <f>AND(Table1[[#This Row],[hour of cancellation 0 to 23]]&gt;=0,Table1[[#This Row],[hour of cancellation 0 to 23]]&lt;=23)</f>
        <v>0</v>
      </c>
    </row>
    <row r="8069" spans="1:13" x14ac:dyDescent="0.3">
      <c r="A8069" s="1">
        <v>8068</v>
      </c>
      <c r="B8069" s="1">
        <v>4</v>
      </c>
      <c r="C8069" s="2">
        <v>41262.491268512844</v>
      </c>
      <c r="D8069" s="2">
        <v>41322.490972222222</v>
      </c>
      <c r="E8069" s="1">
        <v>12</v>
      </c>
      <c r="F8069" s="2">
        <v>41265.549057977099</v>
      </c>
      <c r="G8069" s="1">
        <v>0</v>
      </c>
      <c r="H8069" s="32">
        <f>IFERROR(HOUR(Table1[[#This Row],[Cancel Date/time]])+MINUTE(Table1[[#This Row],[Cancel Date/time]])/60,"not cancelled")</f>
        <v>13.166666666666666</v>
      </c>
      <c r="I8069" s="47">
        <f>IFERROR(ROUND(Table1[[#This Row],[cancellation time decimal]],0),"not cancelled")</f>
        <v>13</v>
      </c>
      <c r="J8069" s="10">
        <f>IFERROR(MOD(Table1[[#This Row],[cancellation hour rounded]],24),"not cancelled")</f>
        <v>13</v>
      </c>
      <c r="K8069" s="32">
        <f>1/Table1[[#This Row],[Duration (Time between doses '[in hours'])]]</f>
        <v>8.3333333333333329E-2</v>
      </c>
      <c r="L8069" s="33">
        <f>Table1[[#This Row],[number doses per hour]]*INDEX(Table2[price per dose],Table1[[#This Row],[Drug ID]])</f>
        <v>1.448055119047619</v>
      </c>
      <c r="M8069" s="11" t="b">
        <f>AND(Table1[[#This Row],[hour of cancellation 0 to 23]]&gt;=0,Table1[[#This Row],[hour of cancellation 0 to 23]]&lt;=23)</f>
        <v>1</v>
      </c>
    </row>
    <row r="8070" spans="1:13" x14ac:dyDescent="0.3">
      <c r="A8070" s="1">
        <v>8069</v>
      </c>
      <c r="B8070" s="1">
        <v>1</v>
      </c>
      <c r="C8070" s="2">
        <v>41262.486807417401</v>
      </c>
      <c r="D8070" s="2">
        <v>41322.486805555556</v>
      </c>
      <c r="E8070" s="1">
        <v>12</v>
      </c>
      <c r="F8070" s="2">
        <v>41263.200395367377</v>
      </c>
      <c r="G8070" s="1">
        <v>0</v>
      </c>
      <c r="H8070" s="32">
        <f>IFERROR(HOUR(Table1[[#This Row],[Cancel Date/time]])+MINUTE(Table1[[#This Row],[Cancel Date/time]])/60,"not cancelled")</f>
        <v>4.8</v>
      </c>
      <c r="I8070" s="47">
        <f>IFERROR(ROUND(Table1[[#This Row],[cancellation time decimal]],0),"not cancelled")</f>
        <v>5</v>
      </c>
      <c r="J8070" s="10">
        <f>IFERROR(MOD(Table1[[#This Row],[cancellation hour rounded]],24),"not cancelled")</f>
        <v>5</v>
      </c>
      <c r="K8070" s="32">
        <f>1/Table1[[#This Row],[Duration (Time between doses '[in hours'])]]</f>
        <v>8.3333333333333329E-2</v>
      </c>
      <c r="L8070" s="33">
        <f>Table1[[#This Row],[number doses per hour]]*INDEX(Table2[price per dose],Table1[[#This Row],[Drug ID]])</f>
        <v>0.56619444444444444</v>
      </c>
      <c r="M8070" s="11" t="b">
        <f>AND(Table1[[#This Row],[hour of cancellation 0 to 23]]&gt;=0,Table1[[#This Row],[hour of cancellation 0 to 23]]&lt;=23)</f>
        <v>1</v>
      </c>
    </row>
    <row r="8071" spans="1:13" x14ac:dyDescent="0.3">
      <c r="A8071" s="1">
        <v>8070</v>
      </c>
      <c r="B8071" s="1">
        <v>5</v>
      </c>
      <c r="C8071" s="2">
        <v>41262.558917563867</v>
      </c>
      <c r="D8071" s="2">
        <v>41322.558333333334</v>
      </c>
      <c r="E8071" s="1">
        <v>24</v>
      </c>
      <c r="F8071" s="2">
        <v>41266.350259860978</v>
      </c>
      <c r="G8071" s="1">
        <v>0</v>
      </c>
      <c r="H8071" s="32">
        <f>IFERROR(HOUR(Table1[[#This Row],[Cancel Date/time]])+MINUTE(Table1[[#This Row],[Cancel Date/time]])/60,"not cancelled")</f>
        <v>8.4</v>
      </c>
      <c r="I8071" s="47">
        <f>IFERROR(ROUND(Table1[[#This Row],[cancellation time decimal]],0),"not cancelled")</f>
        <v>8</v>
      </c>
      <c r="J8071" s="10">
        <f>IFERROR(MOD(Table1[[#This Row],[cancellation hour rounded]],24),"not cancelled")</f>
        <v>8</v>
      </c>
      <c r="K8071" s="32">
        <f>1/Table1[[#This Row],[Duration (Time between doses '[in hours'])]]</f>
        <v>4.1666666666666664E-2</v>
      </c>
      <c r="L8071" s="33">
        <f>Table1[[#This Row],[number doses per hour]]*INDEX(Table2[price per dose],Table1[[#This Row],[Drug ID]])</f>
        <v>0.2815833333333333</v>
      </c>
      <c r="M8071" s="11" t="b">
        <f>AND(Table1[[#This Row],[hour of cancellation 0 to 23]]&gt;=0,Table1[[#This Row],[hour of cancellation 0 to 23]]&lt;=23)</f>
        <v>1</v>
      </c>
    </row>
    <row r="8072" spans="1:13" x14ac:dyDescent="0.3">
      <c r="A8072" s="1">
        <v>8071</v>
      </c>
      <c r="B8072" s="1">
        <v>3</v>
      </c>
      <c r="C8072" s="2">
        <v>41262.620116232436</v>
      </c>
      <c r="D8072" s="2">
        <v>41322.619444444448</v>
      </c>
      <c r="E8072" s="1">
        <v>24</v>
      </c>
      <c r="F8072" s="2">
        <v>41265.378692752878</v>
      </c>
      <c r="G8072" s="1">
        <v>0</v>
      </c>
      <c r="H8072" s="32">
        <f>IFERROR(HOUR(Table1[[#This Row],[Cancel Date/time]])+MINUTE(Table1[[#This Row],[Cancel Date/time]])/60,"not cancelled")</f>
        <v>9.0833333333333339</v>
      </c>
      <c r="I8072" s="47">
        <f>IFERROR(ROUND(Table1[[#This Row],[cancellation time decimal]],0),"not cancelled")</f>
        <v>9</v>
      </c>
      <c r="J8072" s="10">
        <f>IFERROR(MOD(Table1[[#This Row],[cancellation hour rounded]],24),"not cancelled")</f>
        <v>9</v>
      </c>
      <c r="K8072" s="32">
        <f>1/Table1[[#This Row],[Duration (Time between doses '[in hours'])]]</f>
        <v>4.1666666666666664E-2</v>
      </c>
      <c r="L8072" s="33">
        <f>Table1[[#This Row],[number doses per hour]]*INDEX(Table2[price per dose],Table1[[#This Row],[Drug ID]])</f>
        <v>0.18133000000000002</v>
      </c>
      <c r="M8072" s="11" t="b">
        <f>AND(Table1[[#This Row],[hour of cancellation 0 to 23]]&gt;=0,Table1[[#This Row],[hour of cancellation 0 to 23]]&lt;=23)</f>
        <v>1</v>
      </c>
    </row>
    <row r="8073" spans="1:13" x14ac:dyDescent="0.3">
      <c r="A8073" s="1">
        <v>8072</v>
      </c>
      <c r="B8073" s="1">
        <v>6</v>
      </c>
      <c r="C8073" s="2">
        <v>41262.594117510846</v>
      </c>
      <c r="D8073" s="2">
        <v>41322.59375</v>
      </c>
      <c r="E8073" s="1">
        <v>24</v>
      </c>
      <c r="F8073" s="2">
        <v>41269.419678545128</v>
      </c>
      <c r="G8073" s="1">
        <v>0</v>
      </c>
      <c r="H8073" s="32">
        <f>IFERROR(HOUR(Table1[[#This Row],[Cancel Date/time]])+MINUTE(Table1[[#This Row],[Cancel Date/time]])/60,"not cancelled")</f>
        <v>10.066666666666666</v>
      </c>
      <c r="I8073" s="47">
        <f>IFERROR(ROUND(Table1[[#This Row],[cancellation time decimal]],0),"not cancelled")</f>
        <v>10</v>
      </c>
      <c r="J8073" s="10">
        <f>IFERROR(MOD(Table1[[#This Row],[cancellation hour rounded]],24),"not cancelled")</f>
        <v>10</v>
      </c>
      <c r="K8073" s="32">
        <f>1/Table1[[#This Row],[Duration (Time between doses '[in hours'])]]</f>
        <v>4.1666666666666664E-2</v>
      </c>
      <c r="L8073" s="33">
        <f>Table1[[#This Row],[number doses per hour]]*INDEX(Table2[price per dose],Table1[[#This Row],[Drug ID]])</f>
        <v>0.35218749999999999</v>
      </c>
      <c r="M8073" s="11" t="b">
        <f>AND(Table1[[#This Row],[hour of cancellation 0 to 23]]&gt;=0,Table1[[#This Row],[hour of cancellation 0 to 23]]&lt;=23)</f>
        <v>1</v>
      </c>
    </row>
    <row r="8074" spans="1:13" hidden="1" x14ac:dyDescent="0.3">
      <c r="A8074" s="1">
        <v>8073</v>
      </c>
      <c r="B8074" s="1">
        <v>8</v>
      </c>
      <c r="C8074" s="2">
        <v>41262.586287468235</v>
      </c>
      <c r="D8074" s="2">
        <v>41265.710683544989</v>
      </c>
      <c r="E8074" s="1">
        <v>3</v>
      </c>
      <c r="F8074" s="2" t="s">
        <v>5</v>
      </c>
      <c r="G8074" s="1">
        <v>2</v>
      </c>
      <c r="H8074" s="32" t="str">
        <f>IFERROR(HOUR(Table1[[#This Row],[Cancel Date/time]])+MINUTE(Table1[[#This Row],[Cancel Date/time]])/60,"not cancelled")</f>
        <v>not cancelled</v>
      </c>
      <c r="I8074" s="47" t="str">
        <f>IFERROR(ROUND(Table1[[#This Row],[cancellation time decimal]],0),"not cancelled")</f>
        <v>not cancelled</v>
      </c>
      <c r="J8074" s="10" t="str">
        <f>IFERROR(MOD(Table1[[#This Row],[cancellation hour rounded]],24),"not cancelled")</f>
        <v>not cancelled</v>
      </c>
      <c r="K8074" s="32">
        <f>1/Table1[[#This Row],[Duration (Time between doses '[in hours'])]]</f>
        <v>0.33333333333333331</v>
      </c>
      <c r="L8074" s="33">
        <f>Table1[[#This Row],[number doses per hour]]*INDEX(Table2[price per dose],Table1[[#This Row],[Drug ID]])</f>
        <v>0.29998222222222221</v>
      </c>
      <c r="M8074" s="11" t="b">
        <f>AND(Table1[[#This Row],[hour of cancellation 0 to 23]]&gt;=0,Table1[[#This Row],[hour of cancellation 0 to 23]]&lt;=23)</f>
        <v>0</v>
      </c>
    </row>
    <row r="8075" spans="1:13" x14ac:dyDescent="0.3">
      <c r="A8075" s="1">
        <v>8074</v>
      </c>
      <c r="B8075" s="1">
        <v>1</v>
      </c>
      <c r="C8075" s="2">
        <v>41262.663589686745</v>
      </c>
      <c r="D8075" s="2">
        <v>41322.663194444445</v>
      </c>
      <c r="E8075" s="1">
        <v>8</v>
      </c>
      <c r="F8075" s="2">
        <v>41263.519799127309</v>
      </c>
      <c r="G8075" s="1">
        <v>0</v>
      </c>
      <c r="H8075" s="32">
        <f>IFERROR(HOUR(Table1[[#This Row],[Cancel Date/time]])+MINUTE(Table1[[#This Row],[Cancel Date/time]])/60,"not cancelled")</f>
        <v>12.466666666666667</v>
      </c>
      <c r="I8075" s="47">
        <f>IFERROR(ROUND(Table1[[#This Row],[cancellation time decimal]],0),"not cancelled")</f>
        <v>12</v>
      </c>
      <c r="J8075" s="10">
        <f>IFERROR(MOD(Table1[[#This Row],[cancellation hour rounded]],24),"not cancelled")</f>
        <v>12</v>
      </c>
      <c r="K8075" s="32">
        <f>1/Table1[[#This Row],[Duration (Time between doses '[in hours'])]]</f>
        <v>0.125</v>
      </c>
      <c r="L8075" s="33">
        <f>Table1[[#This Row],[number doses per hour]]*INDEX(Table2[price per dose],Table1[[#This Row],[Drug ID]])</f>
        <v>0.84929166666666667</v>
      </c>
      <c r="M8075" s="11" t="b">
        <f>AND(Table1[[#This Row],[hour of cancellation 0 to 23]]&gt;=0,Table1[[#This Row],[hour of cancellation 0 to 23]]&lt;=23)</f>
        <v>1</v>
      </c>
    </row>
    <row r="8076" spans="1:13" x14ac:dyDescent="0.3">
      <c r="A8076" s="1">
        <v>8075</v>
      </c>
      <c r="B8076" s="1">
        <v>4</v>
      </c>
      <c r="C8076" s="2">
        <v>41262.646031769706</v>
      </c>
      <c r="D8076" s="2">
        <v>41322.645833333336</v>
      </c>
      <c r="E8076" s="1">
        <v>12</v>
      </c>
      <c r="F8076" s="2">
        <v>41266.074825530719</v>
      </c>
      <c r="G8076" s="1">
        <v>0</v>
      </c>
      <c r="H8076" s="32">
        <f>IFERROR(HOUR(Table1[[#This Row],[Cancel Date/time]])+MINUTE(Table1[[#This Row],[Cancel Date/time]])/60,"not cancelled")</f>
        <v>1.7833333333333332</v>
      </c>
      <c r="I8076" s="47">
        <f>IFERROR(ROUND(Table1[[#This Row],[cancellation time decimal]],0),"not cancelled")</f>
        <v>2</v>
      </c>
      <c r="J8076" s="10">
        <f>IFERROR(MOD(Table1[[#This Row],[cancellation hour rounded]],24),"not cancelled")</f>
        <v>2</v>
      </c>
      <c r="K8076" s="32">
        <f>1/Table1[[#This Row],[Duration (Time between doses '[in hours'])]]</f>
        <v>8.3333333333333329E-2</v>
      </c>
      <c r="L8076" s="33">
        <f>Table1[[#This Row],[number doses per hour]]*INDEX(Table2[price per dose],Table1[[#This Row],[Drug ID]])</f>
        <v>1.448055119047619</v>
      </c>
      <c r="M8076" s="11" t="b">
        <f>AND(Table1[[#This Row],[hour of cancellation 0 to 23]]&gt;=0,Table1[[#This Row],[hour of cancellation 0 to 23]]&lt;=23)</f>
        <v>1</v>
      </c>
    </row>
    <row r="8077" spans="1:13" x14ac:dyDescent="0.3">
      <c r="A8077" s="1">
        <v>8076</v>
      </c>
      <c r="B8077" s="1">
        <v>11</v>
      </c>
      <c r="C8077" s="2">
        <v>41262.713220978527</v>
      </c>
      <c r="D8077" s="2">
        <v>41322.713194444448</v>
      </c>
      <c r="E8077" s="1">
        <v>1</v>
      </c>
      <c r="F8077" s="2">
        <v>41269.435917453236</v>
      </c>
      <c r="G8077" s="1">
        <v>2</v>
      </c>
      <c r="H8077" s="32">
        <f>IFERROR(HOUR(Table1[[#This Row],[Cancel Date/time]])+MINUTE(Table1[[#This Row],[Cancel Date/time]])/60,"not cancelled")</f>
        <v>10.45</v>
      </c>
      <c r="I8077" s="47">
        <f>IFERROR(ROUND(Table1[[#This Row],[cancellation time decimal]],0),"not cancelled")</f>
        <v>10</v>
      </c>
      <c r="J8077" s="10">
        <f>IFERROR(MOD(Table1[[#This Row],[cancellation hour rounded]],24),"not cancelled")</f>
        <v>10</v>
      </c>
      <c r="K8077" s="32">
        <f>1/Table1[[#This Row],[Duration (Time between doses '[in hours'])]]</f>
        <v>1</v>
      </c>
      <c r="L8077" s="33">
        <f>Table1[[#This Row],[number doses per hour]]*INDEX(Table2[price per dose],Table1[[#This Row],[Drug ID]])</f>
        <v>1</v>
      </c>
      <c r="M8077" s="11" t="b">
        <f>AND(Table1[[#This Row],[hour of cancellation 0 to 23]]&gt;=0,Table1[[#This Row],[hour of cancellation 0 to 23]]&lt;=23)</f>
        <v>1</v>
      </c>
    </row>
    <row r="8078" spans="1:13" x14ac:dyDescent="0.3">
      <c r="A8078" s="1">
        <v>8077</v>
      </c>
      <c r="B8078" s="1">
        <v>10</v>
      </c>
      <c r="C8078" s="2">
        <v>41262.733571189645</v>
      </c>
      <c r="D8078" s="2">
        <v>41322.733333333337</v>
      </c>
      <c r="E8078" s="1">
        <v>1</v>
      </c>
      <c r="F8078" s="2">
        <v>41269.46947044292</v>
      </c>
      <c r="G8078" s="1">
        <v>2</v>
      </c>
      <c r="H8078" s="32">
        <f>IFERROR(HOUR(Table1[[#This Row],[Cancel Date/time]])+MINUTE(Table1[[#This Row],[Cancel Date/time]])/60,"not cancelled")</f>
        <v>11.266666666666667</v>
      </c>
      <c r="I8078" s="47">
        <f>IFERROR(ROUND(Table1[[#This Row],[cancellation time decimal]],0),"not cancelled")</f>
        <v>11</v>
      </c>
      <c r="J8078" s="10">
        <f>IFERROR(MOD(Table1[[#This Row],[cancellation hour rounded]],24),"not cancelled")</f>
        <v>11</v>
      </c>
      <c r="K8078" s="32">
        <f>1/Table1[[#This Row],[Duration (Time between doses '[in hours'])]]</f>
        <v>1</v>
      </c>
      <c r="L8078" s="33">
        <f>Table1[[#This Row],[number doses per hour]]*INDEX(Table2[price per dose],Table1[[#This Row],[Drug ID]])</f>
        <v>2.5716000000000001</v>
      </c>
      <c r="M8078" s="11" t="b">
        <f>AND(Table1[[#This Row],[hour of cancellation 0 to 23]]&gt;=0,Table1[[#This Row],[hour of cancellation 0 to 23]]&lt;=23)</f>
        <v>1</v>
      </c>
    </row>
    <row r="8079" spans="1:13" hidden="1" x14ac:dyDescent="0.3">
      <c r="A8079" s="1">
        <v>8078</v>
      </c>
      <c r="B8079" s="1">
        <v>6</v>
      </c>
      <c r="C8079" s="2">
        <v>41262.762998775856</v>
      </c>
      <c r="D8079" s="2">
        <v>41265.762474389638</v>
      </c>
      <c r="E8079" s="1">
        <v>24</v>
      </c>
      <c r="F8079" s="2" t="s">
        <v>5</v>
      </c>
      <c r="G8079" s="1">
        <v>0</v>
      </c>
      <c r="H8079" s="32" t="str">
        <f>IFERROR(HOUR(Table1[[#This Row],[Cancel Date/time]])+MINUTE(Table1[[#This Row],[Cancel Date/time]])/60,"not cancelled")</f>
        <v>not cancelled</v>
      </c>
      <c r="I8079" s="47" t="str">
        <f>IFERROR(ROUND(Table1[[#This Row],[cancellation time decimal]],0),"not cancelled")</f>
        <v>not cancelled</v>
      </c>
      <c r="J8079" s="10" t="str">
        <f>IFERROR(MOD(Table1[[#This Row],[cancellation hour rounded]],24),"not cancelled")</f>
        <v>not cancelled</v>
      </c>
      <c r="K8079" s="32">
        <f>1/Table1[[#This Row],[Duration (Time between doses '[in hours'])]]</f>
        <v>4.1666666666666664E-2</v>
      </c>
      <c r="L8079" s="33">
        <f>Table1[[#This Row],[number doses per hour]]*INDEX(Table2[price per dose],Table1[[#This Row],[Drug ID]])</f>
        <v>0.35218749999999999</v>
      </c>
      <c r="M8079" s="11" t="b">
        <f>AND(Table1[[#This Row],[hour of cancellation 0 to 23]]&gt;=0,Table1[[#This Row],[hour of cancellation 0 to 23]]&lt;=23)</f>
        <v>0</v>
      </c>
    </row>
    <row r="8080" spans="1:13" x14ac:dyDescent="0.3">
      <c r="A8080" s="1">
        <v>8079</v>
      </c>
      <c r="B8080" s="1">
        <v>4</v>
      </c>
      <c r="C8080" s="2">
        <v>41262.796794583221</v>
      </c>
      <c r="D8080" s="2">
        <v>41322.796527777777</v>
      </c>
      <c r="E8080" s="1">
        <v>12</v>
      </c>
      <c r="F8080" s="2">
        <v>41266.494516041508</v>
      </c>
      <c r="G8080" s="1">
        <v>0</v>
      </c>
      <c r="H8080" s="32">
        <f>IFERROR(HOUR(Table1[[#This Row],[Cancel Date/time]])+MINUTE(Table1[[#This Row],[Cancel Date/time]])/60,"not cancelled")</f>
        <v>11.866666666666667</v>
      </c>
      <c r="I8080" s="47">
        <f>IFERROR(ROUND(Table1[[#This Row],[cancellation time decimal]],0),"not cancelled")</f>
        <v>12</v>
      </c>
      <c r="J8080" s="10">
        <f>IFERROR(MOD(Table1[[#This Row],[cancellation hour rounded]],24),"not cancelled")</f>
        <v>12</v>
      </c>
      <c r="K8080" s="32">
        <f>1/Table1[[#This Row],[Duration (Time between doses '[in hours'])]]</f>
        <v>8.3333333333333329E-2</v>
      </c>
      <c r="L8080" s="33">
        <f>Table1[[#This Row],[number doses per hour]]*INDEX(Table2[price per dose],Table1[[#This Row],[Drug ID]])</f>
        <v>1.448055119047619</v>
      </c>
      <c r="M8080" s="11" t="b">
        <f>AND(Table1[[#This Row],[hour of cancellation 0 to 23]]&gt;=0,Table1[[#This Row],[hour of cancellation 0 to 23]]&lt;=23)</f>
        <v>1</v>
      </c>
    </row>
    <row r="8081" spans="1:13" x14ac:dyDescent="0.3">
      <c r="A8081" s="1">
        <v>8080</v>
      </c>
      <c r="B8081" s="1">
        <v>1</v>
      </c>
      <c r="C8081" s="2">
        <v>41262.836925387128</v>
      </c>
      <c r="D8081" s="2">
        <v>41322.836805555555</v>
      </c>
      <c r="E8081" s="1">
        <v>8</v>
      </c>
      <c r="F8081" s="2">
        <v>41263.580402004882</v>
      </c>
      <c r="G8081" s="1">
        <v>0</v>
      </c>
      <c r="H8081" s="32">
        <f>IFERROR(HOUR(Table1[[#This Row],[Cancel Date/time]])+MINUTE(Table1[[#This Row],[Cancel Date/time]])/60,"not cancelled")</f>
        <v>13.916666666666666</v>
      </c>
      <c r="I8081" s="47">
        <f>IFERROR(ROUND(Table1[[#This Row],[cancellation time decimal]],0),"not cancelled")</f>
        <v>14</v>
      </c>
      <c r="J8081" s="10">
        <f>IFERROR(MOD(Table1[[#This Row],[cancellation hour rounded]],24),"not cancelled")</f>
        <v>14</v>
      </c>
      <c r="K8081" s="32">
        <f>1/Table1[[#This Row],[Duration (Time between doses '[in hours'])]]</f>
        <v>0.125</v>
      </c>
      <c r="L8081" s="33">
        <f>Table1[[#This Row],[number doses per hour]]*INDEX(Table2[price per dose],Table1[[#This Row],[Drug ID]])</f>
        <v>0.84929166666666667</v>
      </c>
      <c r="M8081" s="11" t="b">
        <f>AND(Table1[[#This Row],[hour of cancellation 0 to 23]]&gt;=0,Table1[[#This Row],[hour of cancellation 0 to 23]]&lt;=23)</f>
        <v>1</v>
      </c>
    </row>
    <row r="8082" spans="1:13" hidden="1" x14ac:dyDescent="0.3">
      <c r="A8082" s="1">
        <v>8081</v>
      </c>
      <c r="B8082" s="1">
        <v>1</v>
      </c>
      <c r="C8082" s="2">
        <v>41262.85017353989</v>
      </c>
      <c r="D8082" s="2">
        <v>41267.224711525814</v>
      </c>
      <c r="E8082" s="1">
        <v>8</v>
      </c>
      <c r="F8082" s="2" t="s">
        <v>5</v>
      </c>
      <c r="G8082" s="1">
        <v>0</v>
      </c>
      <c r="H8082" s="32" t="str">
        <f>IFERROR(HOUR(Table1[[#This Row],[Cancel Date/time]])+MINUTE(Table1[[#This Row],[Cancel Date/time]])/60,"not cancelled")</f>
        <v>not cancelled</v>
      </c>
      <c r="I8082" s="47" t="str">
        <f>IFERROR(ROUND(Table1[[#This Row],[cancellation time decimal]],0),"not cancelled")</f>
        <v>not cancelled</v>
      </c>
      <c r="J8082" s="10" t="str">
        <f>IFERROR(MOD(Table1[[#This Row],[cancellation hour rounded]],24),"not cancelled")</f>
        <v>not cancelled</v>
      </c>
      <c r="K8082" s="32">
        <f>1/Table1[[#This Row],[Duration (Time between doses '[in hours'])]]</f>
        <v>0.125</v>
      </c>
      <c r="L8082" s="33">
        <f>Table1[[#This Row],[number doses per hour]]*INDEX(Table2[price per dose],Table1[[#This Row],[Drug ID]])</f>
        <v>0.84929166666666667</v>
      </c>
      <c r="M8082" s="11" t="b">
        <f>AND(Table1[[#This Row],[hour of cancellation 0 to 23]]&gt;=0,Table1[[#This Row],[hour of cancellation 0 to 23]]&lt;=23)</f>
        <v>0</v>
      </c>
    </row>
    <row r="8083" spans="1:13" x14ac:dyDescent="0.3">
      <c r="A8083" s="1">
        <v>8082</v>
      </c>
      <c r="B8083" s="1">
        <v>11</v>
      </c>
      <c r="C8083" s="2">
        <v>41262.941576222525</v>
      </c>
      <c r="D8083" s="2">
        <v>41322.940972222219</v>
      </c>
      <c r="E8083" s="1">
        <v>1</v>
      </c>
      <c r="F8083" s="2">
        <v>41269.617115888825</v>
      </c>
      <c r="G8083" s="1">
        <v>3</v>
      </c>
      <c r="H8083" s="32">
        <f>IFERROR(HOUR(Table1[[#This Row],[Cancel Date/time]])+MINUTE(Table1[[#This Row],[Cancel Date/time]])/60,"not cancelled")</f>
        <v>14.8</v>
      </c>
      <c r="I8083" s="47">
        <f>IFERROR(ROUND(Table1[[#This Row],[cancellation time decimal]],0),"not cancelled")</f>
        <v>15</v>
      </c>
      <c r="J8083" s="10">
        <f>IFERROR(MOD(Table1[[#This Row],[cancellation hour rounded]],24),"not cancelled")</f>
        <v>15</v>
      </c>
      <c r="K8083" s="32">
        <f>1/Table1[[#This Row],[Duration (Time between doses '[in hours'])]]</f>
        <v>1</v>
      </c>
      <c r="L8083" s="33">
        <f>Table1[[#This Row],[number doses per hour]]*INDEX(Table2[price per dose],Table1[[#This Row],[Drug ID]])</f>
        <v>1</v>
      </c>
      <c r="M8083" s="11" t="b">
        <f>AND(Table1[[#This Row],[hour of cancellation 0 to 23]]&gt;=0,Table1[[#This Row],[hour of cancellation 0 to 23]]&lt;=23)</f>
        <v>1</v>
      </c>
    </row>
    <row r="8084" spans="1:13" x14ac:dyDescent="0.3">
      <c r="A8084" s="1">
        <v>8083</v>
      </c>
      <c r="B8084" s="1">
        <v>5</v>
      </c>
      <c r="C8084" s="2">
        <v>41262.948485008223</v>
      </c>
      <c r="D8084" s="2">
        <v>41322.947916666664</v>
      </c>
      <c r="E8084" s="1">
        <v>24</v>
      </c>
      <c r="F8084" s="2">
        <v>41263.498684333477</v>
      </c>
      <c r="G8084" s="1">
        <v>0</v>
      </c>
      <c r="H8084" s="32">
        <f>IFERROR(HOUR(Table1[[#This Row],[Cancel Date/time]])+MINUTE(Table1[[#This Row],[Cancel Date/time]])/60,"not cancelled")</f>
        <v>11.966666666666667</v>
      </c>
      <c r="I8084" s="47">
        <f>IFERROR(ROUND(Table1[[#This Row],[cancellation time decimal]],0),"not cancelled")</f>
        <v>12</v>
      </c>
      <c r="J8084" s="10">
        <f>IFERROR(MOD(Table1[[#This Row],[cancellation hour rounded]],24),"not cancelled")</f>
        <v>12</v>
      </c>
      <c r="K8084" s="32">
        <f>1/Table1[[#This Row],[Duration (Time between doses '[in hours'])]]</f>
        <v>4.1666666666666664E-2</v>
      </c>
      <c r="L8084" s="33">
        <f>Table1[[#This Row],[number doses per hour]]*INDEX(Table2[price per dose],Table1[[#This Row],[Drug ID]])</f>
        <v>0.2815833333333333</v>
      </c>
      <c r="M8084" s="11" t="b">
        <f>AND(Table1[[#This Row],[hour of cancellation 0 to 23]]&gt;=0,Table1[[#This Row],[hour of cancellation 0 to 23]]&lt;=23)</f>
        <v>1</v>
      </c>
    </row>
    <row r="8085" spans="1:13" x14ac:dyDescent="0.3">
      <c r="A8085" s="1">
        <v>8084</v>
      </c>
      <c r="B8085" s="1">
        <v>2</v>
      </c>
      <c r="C8085" s="2">
        <v>41262.987883302914</v>
      </c>
      <c r="D8085" s="2">
        <v>41322.987500000003</v>
      </c>
      <c r="E8085" s="1">
        <v>10</v>
      </c>
      <c r="F8085" s="2">
        <v>41264.343377473415</v>
      </c>
      <c r="G8085" s="1">
        <v>0</v>
      </c>
      <c r="H8085" s="32">
        <f>IFERROR(HOUR(Table1[[#This Row],[Cancel Date/time]])+MINUTE(Table1[[#This Row],[Cancel Date/time]])/60,"not cancelled")</f>
        <v>8.2333333333333325</v>
      </c>
      <c r="I8085" s="47">
        <f>IFERROR(ROUND(Table1[[#This Row],[cancellation time decimal]],0),"not cancelled")</f>
        <v>8</v>
      </c>
      <c r="J8085" s="10">
        <f>IFERROR(MOD(Table1[[#This Row],[cancellation hour rounded]],24),"not cancelled")</f>
        <v>8</v>
      </c>
      <c r="K8085" s="32">
        <f>1/Table1[[#This Row],[Duration (Time between doses '[in hours'])]]</f>
        <v>0.1</v>
      </c>
      <c r="L8085" s="33">
        <f>Table1[[#This Row],[number doses per hour]]*INDEX(Table2[price per dose],Table1[[#This Row],[Drug ID]])</f>
        <v>0.84959999999999969</v>
      </c>
      <c r="M8085" s="11" t="b">
        <f>AND(Table1[[#This Row],[hour of cancellation 0 to 23]]&gt;=0,Table1[[#This Row],[hour of cancellation 0 to 23]]&lt;=23)</f>
        <v>1</v>
      </c>
    </row>
    <row r="8086" spans="1:13" x14ac:dyDescent="0.3">
      <c r="A8086" s="1">
        <v>8085</v>
      </c>
      <c r="B8086" s="1">
        <v>11</v>
      </c>
      <c r="C8086" s="2">
        <v>41263.19972457947</v>
      </c>
      <c r="D8086" s="2">
        <v>41323.19930555555</v>
      </c>
      <c r="E8086" s="1">
        <v>1</v>
      </c>
      <c r="F8086" s="2">
        <v>41267.523411921255</v>
      </c>
      <c r="G8086" s="1">
        <v>2</v>
      </c>
      <c r="H8086" s="32">
        <f>IFERROR(HOUR(Table1[[#This Row],[Cancel Date/time]])+MINUTE(Table1[[#This Row],[Cancel Date/time]])/60,"not cancelled")</f>
        <v>12.55</v>
      </c>
      <c r="I8086" s="47">
        <f>IFERROR(ROUND(Table1[[#This Row],[cancellation time decimal]],0),"not cancelled")</f>
        <v>13</v>
      </c>
      <c r="J8086" s="10">
        <f>IFERROR(MOD(Table1[[#This Row],[cancellation hour rounded]],24),"not cancelled")</f>
        <v>13</v>
      </c>
      <c r="K8086" s="32">
        <f>1/Table1[[#This Row],[Duration (Time between doses '[in hours'])]]</f>
        <v>1</v>
      </c>
      <c r="L8086" s="33">
        <f>Table1[[#This Row],[number doses per hour]]*INDEX(Table2[price per dose],Table1[[#This Row],[Drug ID]])</f>
        <v>1</v>
      </c>
      <c r="M8086" s="11" t="b">
        <f>AND(Table1[[#This Row],[hour of cancellation 0 to 23]]&gt;=0,Table1[[#This Row],[hour of cancellation 0 to 23]]&lt;=23)</f>
        <v>1</v>
      </c>
    </row>
    <row r="8087" spans="1:13" hidden="1" x14ac:dyDescent="0.3">
      <c r="A8087" s="1">
        <v>8086</v>
      </c>
      <c r="B8087" s="1">
        <v>6</v>
      </c>
      <c r="C8087" s="2">
        <v>41263.339047410343</v>
      </c>
      <c r="D8087" s="2">
        <v>41267.671820180971</v>
      </c>
      <c r="E8087" s="1">
        <v>24</v>
      </c>
      <c r="F8087" s="2" t="s">
        <v>5</v>
      </c>
      <c r="G8087" s="1">
        <v>0</v>
      </c>
      <c r="H8087" s="32" t="str">
        <f>IFERROR(HOUR(Table1[[#This Row],[Cancel Date/time]])+MINUTE(Table1[[#This Row],[Cancel Date/time]])/60,"not cancelled")</f>
        <v>not cancelled</v>
      </c>
      <c r="I8087" s="47" t="str">
        <f>IFERROR(ROUND(Table1[[#This Row],[cancellation time decimal]],0),"not cancelled")</f>
        <v>not cancelled</v>
      </c>
      <c r="J8087" s="10" t="str">
        <f>IFERROR(MOD(Table1[[#This Row],[cancellation hour rounded]],24),"not cancelled")</f>
        <v>not cancelled</v>
      </c>
      <c r="K8087" s="32">
        <f>1/Table1[[#This Row],[Duration (Time between doses '[in hours'])]]</f>
        <v>4.1666666666666664E-2</v>
      </c>
      <c r="L8087" s="33">
        <f>Table1[[#This Row],[number doses per hour]]*INDEX(Table2[price per dose],Table1[[#This Row],[Drug ID]])</f>
        <v>0.35218749999999999</v>
      </c>
      <c r="M8087" s="11" t="b">
        <f>AND(Table1[[#This Row],[hour of cancellation 0 to 23]]&gt;=0,Table1[[#This Row],[hour of cancellation 0 to 23]]&lt;=23)</f>
        <v>0</v>
      </c>
    </row>
    <row r="8088" spans="1:13" x14ac:dyDescent="0.3">
      <c r="A8088" s="1">
        <v>8087</v>
      </c>
      <c r="B8088" s="1">
        <v>2</v>
      </c>
      <c r="C8088" s="2">
        <v>41263.392159665535</v>
      </c>
      <c r="D8088" s="2">
        <v>41323.39166666667</v>
      </c>
      <c r="E8088" s="1">
        <v>10</v>
      </c>
      <c r="F8088" s="2">
        <v>41263.517967380081</v>
      </c>
      <c r="G8088" s="1">
        <v>0</v>
      </c>
      <c r="H8088" s="32">
        <f>IFERROR(HOUR(Table1[[#This Row],[Cancel Date/time]])+MINUTE(Table1[[#This Row],[Cancel Date/time]])/60,"not cancelled")</f>
        <v>12.416666666666666</v>
      </c>
      <c r="I8088" s="47">
        <f>IFERROR(ROUND(Table1[[#This Row],[cancellation time decimal]],0),"not cancelled")</f>
        <v>12</v>
      </c>
      <c r="J8088" s="10">
        <f>IFERROR(MOD(Table1[[#This Row],[cancellation hour rounded]],24),"not cancelled")</f>
        <v>12</v>
      </c>
      <c r="K8088" s="32">
        <f>1/Table1[[#This Row],[Duration (Time between doses '[in hours'])]]</f>
        <v>0.1</v>
      </c>
      <c r="L8088" s="33">
        <f>Table1[[#This Row],[number doses per hour]]*INDEX(Table2[price per dose],Table1[[#This Row],[Drug ID]])</f>
        <v>0.84959999999999969</v>
      </c>
      <c r="M8088" s="11" t="b">
        <f>AND(Table1[[#This Row],[hour of cancellation 0 to 23]]&gt;=0,Table1[[#This Row],[hour of cancellation 0 to 23]]&lt;=23)</f>
        <v>1</v>
      </c>
    </row>
    <row r="8089" spans="1:13" hidden="1" x14ac:dyDescent="0.3">
      <c r="A8089" s="1">
        <v>8088</v>
      </c>
      <c r="B8089" s="1">
        <v>5</v>
      </c>
      <c r="C8089" s="2">
        <v>41263.397094354077</v>
      </c>
      <c r="D8089" s="2">
        <v>41265.438380931548</v>
      </c>
      <c r="E8089" s="1">
        <v>24</v>
      </c>
      <c r="F8089" s="2" t="s">
        <v>5</v>
      </c>
      <c r="G8089" s="1">
        <v>0</v>
      </c>
      <c r="H8089" s="32" t="str">
        <f>IFERROR(HOUR(Table1[[#This Row],[Cancel Date/time]])+MINUTE(Table1[[#This Row],[Cancel Date/time]])/60,"not cancelled")</f>
        <v>not cancelled</v>
      </c>
      <c r="I8089" s="47" t="str">
        <f>IFERROR(ROUND(Table1[[#This Row],[cancellation time decimal]],0),"not cancelled")</f>
        <v>not cancelled</v>
      </c>
      <c r="J8089" s="10" t="str">
        <f>IFERROR(MOD(Table1[[#This Row],[cancellation hour rounded]],24),"not cancelled")</f>
        <v>not cancelled</v>
      </c>
      <c r="K8089" s="32">
        <f>1/Table1[[#This Row],[Duration (Time between doses '[in hours'])]]</f>
        <v>4.1666666666666664E-2</v>
      </c>
      <c r="L8089" s="33">
        <f>Table1[[#This Row],[number doses per hour]]*INDEX(Table2[price per dose],Table1[[#This Row],[Drug ID]])</f>
        <v>0.2815833333333333</v>
      </c>
      <c r="M8089" s="11" t="b">
        <f>AND(Table1[[#This Row],[hour of cancellation 0 to 23]]&gt;=0,Table1[[#This Row],[hour of cancellation 0 to 23]]&lt;=23)</f>
        <v>0</v>
      </c>
    </row>
    <row r="8090" spans="1:13" x14ac:dyDescent="0.3">
      <c r="A8090" s="1">
        <v>8089</v>
      </c>
      <c r="B8090" s="1">
        <v>1</v>
      </c>
      <c r="C8090" s="2">
        <v>41263.394477879527</v>
      </c>
      <c r="D8090" s="2">
        <v>41323.394444444442</v>
      </c>
      <c r="E8090" s="1">
        <v>8</v>
      </c>
      <c r="F8090" s="2">
        <v>41263.533089813725</v>
      </c>
      <c r="G8090" s="1">
        <v>0</v>
      </c>
      <c r="H8090" s="32">
        <f>IFERROR(HOUR(Table1[[#This Row],[Cancel Date/time]])+MINUTE(Table1[[#This Row],[Cancel Date/time]])/60,"not cancelled")</f>
        <v>12.783333333333333</v>
      </c>
      <c r="I8090" s="47">
        <f>IFERROR(ROUND(Table1[[#This Row],[cancellation time decimal]],0),"not cancelled")</f>
        <v>13</v>
      </c>
      <c r="J8090" s="10">
        <f>IFERROR(MOD(Table1[[#This Row],[cancellation hour rounded]],24),"not cancelled")</f>
        <v>13</v>
      </c>
      <c r="K8090" s="32">
        <f>1/Table1[[#This Row],[Duration (Time between doses '[in hours'])]]</f>
        <v>0.125</v>
      </c>
      <c r="L8090" s="33">
        <f>Table1[[#This Row],[number doses per hour]]*INDEX(Table2[price per dose],Table1[[#This Row],[Drug ID]])</f>
        <v>0.84929166666666667</v>
      </c>
      <c r="M8090" s="11" t="b">
        <f>AND(Table1[[#This Row],[hour of cancellation 0 to 23]]&gt;=0,Table1[[#This Row],[hour of cancellation 0 to 23]]&lt;=23)</f>
        <v>1</v>
      </c>
    </row>
    <row r="8091" spans="1:13" hidden="1" x14ac:dyDescent="0.3">
      <c r="A8091" s="1">
        <v>8090</v>
      </c>
      <c r="B8091" s="1">
        <v>3</v>
      </c>
      <c r="C8091" s="2">
        <v>41263.38843936436</v>
      </c>
      <c r="D8091" s="2">
        <v>41266.138249105898</v>
      </c>
      <c r="E8091" s="1">
        <v>24</v>
      </c>
      <c r="F8091" s="2" t="s">
        <v>5</v>
      </c>
      <c r="G8091" s="1">
        <v>0</v>
      </c>
      <c r="H8091" s="32" t="str">
        <f>IFERROR(HOUR(Table1[[#This Row],[Cancel Date/time]])+MINUTE(Table1[[#This Row],[Cancel Date/time]])/60,"not cancelled")</f>
        <v>not cancelled</v>
      </c>
      <c r="I8091" s="47" t="str">
        <f>IFERROR(ROUND(Table1[[#This Row],[cancellation time decimal]],0),"not cancelled")</f>
        <v>not cancelled</v>
      </c>
      <c r="J8091" s="10" t="str">
        <f>IFERROR(MOD(Table1[[#This Row],[cancellation hour rounded]],24),"not cancelled")</f>
        <v>not cancelled</v>
      </c>
      <c r="K8091" s="32">
        <f>1/Table1[[#This Row],[Duration (Time between doses '[in hours'])]]</f>
        <v>4.1666666666666664E-2</v>
      </c>
      <c r="L8091" s="33">
        <f>Table1[[#This Row],[number doses per hour]]*INDEX(Table2[price per dose],Table1[[#This Row],[Drug ID]])</f>
        <v>0.18133000000000002</v>
      </c>
      <c r="M8091" s="11" t="b">
        <f>AND(Table1[[#This Row],[hour of cancellation 0 to 23]]&gt;=0,Table1[[#This Row],[hour of cancellation 0 to 23]]&lt;=23)</f>
        <v>0</v>
      </c>
    </row>
    <row r="8092" spans="1:13" x14ac:dyDescent="0.3">
      <c r="A8092" s="1">
        <v>8091</v>
      </c>
      <c r="B8092" s="1">
        <v>5</v>
      </c>
      <c r="C8092" s="2">
        <v>41263.47505388756</v>
      </c>
      <c r="D8092" s="2">
        <v>41323.475000000006</v>
      </c>
      <c r="E8092" s="1">
        <v>24</v>
      </c>
      <c r="F8092" s="2">
        <v>41267.714743493299</v>
      </c>
      <c r="G8092" s="1">
        <v>0</v>
      </c>
      <c r="H8092" s="32">
        <f>IFERROR(HOUR(Table1[[#This Row],[Cancel Date/time]])+MINUTE(Table1[[#This Row],[Cancel Date/time]])/60,"not cancelled")</f>
        <v>17.149999999999999</v>
      </c>
      <c r="I8092" s="47">
        <f>IFERROR(ROUND(Table1[[#This Row],[cancellation time decimal]],0),"not cancelled")</f>
        <v>17</v>
      </c>
      <c r="J8092" s="10">
        <f>IFERROR(MOD(Table1[[#This Row],[cancellation hour rounded]],24),"not cancelled")</f>
        <v>17</v>
      </c>
      <c r="K8092" s="32">
        <f>1/Table1[[#This Row],[Duration (Time between doses '[in hours'])]]</f>
        <v>4.1666666666666664E-2</v>
      </c>
      <c r="L8092" s="33">
        <f>Table1[[#This Row],[number doses per hour]]*INDEX(Table2[price per dose],Table1[[#This Row],[Drug ID]])</f>
        <v>0.2815833333333333</v>
      </c>
      <c r="M8092" s="11" t="b">
        <f>AND(Table1[[#This Row],[hour of cancellation 0 to 23]]&gt;=0,Table1[[#This Row],[hour of cancellation 0 to 23]]&lt;=23)</f>
        <v>1</v>
      </c>
    </row>
    <row r="8093" spans="1:13" x14ac:dyDescent="0.3">
      <c r="A8093" s="1">
        <v>8092</v>
      </c>
      <c r="B8093" s="1">
        <v>2</v>
      </c>
      <c r="C8093" s="2">
        <v>41263.564657886564</v>
      </c>
      <c r="D8093" s="2">
        <v>41323.564583333333</v>
      </c>
      <c r="E8093" s="1">
        <v>10</v>
      </c>
      <c r="F8093" s="2">
        <v>41264.292832844149</v>
      </c>
      <c r="G8093" s="1">
        <v>0</v>
      </c>
      <c r="H8093" s="32">
        <f>IFERROR(HOUR(Table1[[#This Row],[Cancel Date/time]])+MINUTE(Table1[[#This Row],[Cancel Date/time]])/60,"not cancelled")</f>
        <v>7.0166666666666666</v>
      </c>
      <c r="I8093" s="47">
        <f>IFERROR(ROUND(Table1[[#This Row],[cancellation time decimal]],0),"not cancelled")</f>
        <v>7</v>
      </c>
      <c r="J8093" s="10">
        <f>IFERROR(MOD(Table1[[#This Row],[cancellation hour rounded]],24),"not cancelled")</f>
        <v>7</v>
      </c>
      <c r="K8093" s="32">
        <f>1/Table1[[#This Row],[Duration (Time between doses '[in hours'])]]</f>
        <v>0.1</v>
      </c>
      <c r="L8093" s="33">
        <f>Table1[[#This Row],[number doses per hour]]*INDEX(Table2[price per dose],Table1[[#This Row],[Drug ID]])</f>
        <v>0.84959999999999969</v>
      </c>
      <c r="M8093" s="11" t="b">
        <f>AND(Table1[[#This Row],[hour of cancellation 0 to 23]]&gt;=0,Table1[[#This Row],[hour of cancellation 0 to 23]]&lt;=23)</f>
        <v>1</v>
      </c>
    </row>
    <row r="8094" spans="1:13" x14ac:dyDescent="0.3">
      <c r="A8094" s="1">
        <v>8093</v>
      </c>
      <c r="B8094" s="1">
        <v>1</v>
      </c>
      <c r="C8094" s="2">
        <v>41263.568909191381</v>
      </c>
      <c r="D8094" s="2">
        <v>41323.568749999999</v>
      </c>
      <c r="E8094" s="1">
        <v>8</v>
      </c>
      <c r="F8094" s="2">
        <v>41263.706072387053</v>
      </c>
      <c r="G8094" s="1">
        <v>0</v>
      </c>
      <c r="H8094" s="32">
        <f>IFERROR(HOUR(Table1[[#This Row],[Cancel Date/time]])+MINUTE(Table1[[#This Row],[Cancel Date/time]])/60,"not cancelled")</f>
        <v>16.933333333333334</v>
      </c>
      <c r="I8094" s="47">
        <f>IFERROR(ROUND(Table1[[#This Row],[cancellation time decimal]],0),"not cancelled")</f>
        <v>17</v>
      </c>
      <c r="J8094" s="10">
        <f>IFERROR(MOD(Table1[[#This Row],[cancellation hour rounded]],24),"not cancelled")</f>
        <v>17</v>
      </c>
      <c r="K8094" s="32">
        <f>1/Table1[[#This Row],[Duration (Time between doses '[in hours'])]]</f>
        <v>0.125</v>
      </c>
      <c r="L8094" s="33">
        <f>Table1[[#This Row],[number doses per hour]]*INDEX(Table2[price per dose],Table1[[#This Row],[Drug ID]])</f>
        <v>0.84929166666666667</v>
      </c>
      <c r="M8094" s="11" t="b">
        <f>AND(Table1[[#This Row],[hour of cancellation 0 to 23]]&gt;=0,Table1[[#This Row],[hour of cancellation 0 to 23]]&lt;=23)</f>
        <v>1</v>
      </c>
    </row>
    <row r="8095" spans="1:13" x14ac:dyDescent="0.3">
      <c r="A8095" s="1">
        <v>8094</v>
      </c>
      <c r="B8095" s="1">
        <v>2</v>
      </c>
      <c r="C8095" s="2">
        <v>41263.647123775168</v>
      </c>
      <c r="D8095" s="2">
        <v>41323.646527777775</v>
      </c>
      <c r="E8095" s="1">
        <v>10</v>
      </c>
      <c r="F8095" s="2">
        <v>41264.498462514246</v>
      </c>
      <c r="G8095" s="1">
        <v>0</v>
      </c>
      <c r="H8095" s="32">
        <f>IFERROR(HOUR(Table1[[#This Row],[Cancel Date/time]])+MINUTE(Table1[[#This Row],[Cancel Date/time]])/60,"not cancelled")</f>
        <v>11.95</v>
      </c>
      <c r="I8095" s="47">
        <f>IFERROR(ROUND(Table1[[#This Row],[cancellation time decimal]],0),"not cancelled")</f>
        <v>12</v>
      </c>
      <c r="J8095" s="10">
        <f>IFERROR(MOD(Table1[[#This Row],[cancellation hour rounded]],24),"not cancelled")</f>
        <v>12</v>
      </c>
      <c r="K8095" s="32">
        <f>1/Table1[[#This Row],[Duration (Time between doses '[in hours'])]]</f>
        <v>0.1</v>
      </c>
      <c r="L8095" s="33">
        <f>Table1[[#This Row],[number doses per hour]]*INDEX(Table2[price per dose],Table1[[#This Row],[Drug ID]])</f>
        <v>0.84959999999999969</v>
      </c>
      <c r="M8095" s="11" t="b">
        <f>AND(Table1[[#This Row],[hour of cancellation 0 to 23]]&gt;=0,Table1[[#This Row],[hour of cancellation 0 to 23]]&lt;=23)</f>
        <v>1</v>
      </c>
    </row>
    <row r="8096" spans="1:13" x14ac:dyDescent="0.3">
      <c r="A8096" s="1">
        <v>8095</v>
      </c>
      <c r="B8096" s="1">
        <v>1</v>
      </c>
      <c r="C8096" s="2">
        <v>41263.7187922757</v>
      </c>
      <c r="D8096" s="2">
        <v>41323.71875</v>
      </c>
      <c r="E8096" s="1">
        <v>8</v>
      </c>
      <c r="F8096" s="2">
        <v>41264.375820285444</v>
      </c>
      <c r="G8096" s="1">
        <v>0</v>
      </c>
      <c r="H8096" s="32">
        <f>IFERROR(HOUR(Table1[[#This Row],[Cancel Date/time]])+MINUTE(Table1[[#This Row],[Cancel Date/time]])/60,"not cancelled")</f>
        <v>9.0166666666666675</v>
      </c>
      <c r="I8096" s="47">
        <f>IFERROR(ROUND(Table1[[#This Row],[cancellation time decimal]],0),"not cancelled")</f>
        <v>9</v>
      </c>
      <c r="J8096" s="10">
        <f>IFERROR(MOD(Table1[[#This Row],[cancellation hour rounded]],24),"not cancelled")</f>
        <v>9</v>
      </c>
      <c r="K8096" s="32">
        <f>1/Table1[[#This Row],[Duration (Time between doses '[in hours'])]]</f>
        <v>0.125</v>
      </c>
      <c r="L8096" s="33">
        <f>Table1[[#This Row],[number doses per hour]]*INDEX(Table2[price per dose],Table1[[#This Row],[Drug ID]])</f>
        <v>0.84929166666666667</v>
      </c>
      <c r="M8096" s="11" t="b">
        <f>AND(Table1[[#This Row],[hour of cancellation 0 to 23]]&gt;=0,Table1[[#This Row],[hour of cancellation 0 to 23]]&lt;=23)</f>
        <v>1</v>
      </c>
    </row>
    <row r="8097" spans="1:13" x14ac:dyDescent="0.3">
      <c r="A8097" s="1">
        <v>8096</v>
      </c>
      <c r="B8097" s="1">
        <v>2</v>
      </c>
      <c r="C8097" s="2">
        <v>41263.710813394115</v>
      </c>
      <c r="D8097" s="2">
        <v>41323.710416666669</v>
      </c>
      <c r="E8097" s="1">
        <v>10</v>
      </c>
      <c r="F8097" s="2">
        <v>41265.404898113295</v>
      </c>
      <c r="G8097" s="1">
        <v>0</v>
      </c>
      <c r="H8097" s="32">
        <f>IFERROR(HOUR(Table1[[#This Row],[Cancel Date/time]])+MINUTE(Table1[[#This Row],[Cancel Date/time]])/60,"not cancelled")</f>
        <v>9.7166666666666668</v>
      </c>
      <c r="I8097" s="47">
        <f>IFERROR(ROUND(Table1[[#This Row],[cancellation time decimal]],0),"not cancelled")</f>
        <v>10</v>
      </c>
      <c r="J8097" s="10">
        <f>IFERROR(MOD(Table1[[#This Row],[cancellation hour rounded]],24),"not cancelled")</f>
        <v>10</v>
      </c>
      <c r="K8097" s="32">
        <f>1/Table1[[#This Row],[Duration (Time between doses '[in hours'])]]</f>
        <v>0.1</v>
      </c>
      <c r="L8097" s="33">
        <f>Table1[[#This Row],[number doses per hour]]*INDEX(Table2[price per dose],Table1[[#This Row],[Drug ID]])</f>
        <v>0.84959999999999969</v>
      </c>
      <c r="M8097" s="11" t="b">
        <f>AND(Table1[[#This Row],[hour of cancellation 0 to 23]]&gt;=0,Table1[[#This Row],[hour of cancellation 0 to 23]]&lt;=23)</f>
        <v>1</v>
      </c>
    </row>
    <row r="8098" spans="1:13" x14ac:dyDescent="0.3">
      <c r="A8098" s="1">
        <v>8097</v>
      </c>
      <c r="B8098" s="1">
        <v>1</v>
      </c>
      <c r="C8098" s="2">
        <v>41263.759028708533</v>
      </c>
      <c r="D8098" s="2">
        <v>41323.759027777778</v>
      </c>
      <c r="E8098" s="1">
        <v>12</v>
      </c>
      <c r="F8098" s="2">
        <v>41264.502688167762</v>
      </c>
      <c r="G8098" s="1">
        <v>0</v>
      </c>
      <c r="H8098" s="32">
        <f>IFERROR(HOUR(Table1[[#This Row],[Cancel Date/time]])+MINUTE(Table1[[#This Row],[Cancel Date/time]])/60,"not cancelled")</f>
        <v>12.05</v>
      </c>
      <c r="I8098" s="47">
        <f>IFERROR(ROUND(Table1[[#This Row],[cancellation time decimal]],0),"not cancelled")</f>
        <v>12</v>
      </c>
      <c r="J8098" s="10">
        <f>IFERROR(MOD(Table1[[#This Row],[cancellation hour rounded]],24),"not cancelled")</f>
        <v>12</v>
      </c>
      <c r="K8098" s="32">
        <f>1/Table1[[#This Row],[Duration (Time between doses '[in hours'])]]</f>
        <v>8.3333333333333329E-2</v>
      </c>
      <c r="L8098" s="33">
        <f>Table1[[#This Row],[number doses per hour]]*INDEX(Table2[price per dose],Table1[[#This Row],[Drug ID]])</f>
        <v>0.56619444444444444</v>
      </c>
      <c r="M8098" s="11" t="b">
        <f>AND(Table1[[#This Row],[hour of cancellation 0 to 23]]&gt;=0,Table1[[#This Row],[hour of cancellation 0 to 23]]&lt;=23)</f>
        <v>1</v>
      </c>
    </row>
    <row r="8099" spans="1:13" x14ac:dyDescent="0.3">
      <c r="A8099" s="1">
        <v>8098</v>
      </c>
      <c r="B8099" s="1">
        <v>2</v>
      </c>
      <c r="C8099" s="2">
        <v>41263.804539701559</v>
      </c>
      <c r="D8099" s="2">
        <v>41323.804166666661</v>
      </c>
      <c r="E8099" s="1">
        <v>10</v>
      </c>
      <c r="F8099" s="2">
        <v>41265.675812921902</v>
      </c>
      <c r="G8099" s="1">
        <v>0</v>
      </c>
      <c r="H8099" s="32">
        <f>IFERROR(HOUR(Table1[[#This Row],[Cancel Date/time]])+MINUTE(Table1[[#This Row],[Cancel Date/time]])/60,"not cancelled")</f>
        <v>16.216666666666665</v>
      </c>
      <c r="I8099" s="47">
        <f>IFERROR(ROUND(Table1[[#This Row],[cancellation time decimal]],0),"not cancelled")</f>
        <v>16</v>
      </c>
      <c r="J8099" s="10">
        <f>IFERROR(MOD(Table1[[#This Row],[cancellation hour rounded]],24),"not cancelled")</f>
        <v>16</v>
      </c>
      <c r="K8099" s="32">
        <f>1/Table1[[#This Row],[Duration (Time between doses '[in hours'])]]</f>
        <v>0.1</v>
      </c>
      <c r="L8099" s="33">
        <f>Table1[[#This Row],[number doses per hour]]*INDEX(Table2[price per dose],Table1[[#This Row],[Drug ID]])</f>
        <v>0.84959999999999969</v>
      </c>
      <c r="M8099" s="11" t="b">
        <f>AND(Table1[[#This Row],[hour of cancellation 0 to 23]]&gt;=0,Table1[[#This Row],[hour of cancellation 0 to 23]]&lt;=23)</f>
        <v>1</v>
      </c>
    </row>
    <row r="8100" spans="1:13" x14ac:dyDescent="0.3">
      <c r="A8100" s="1">
        <v>8099</v>
      </c>
      <c r="B8100" s="1">
        <v>2</v>
      </c>
      <c r="C8100" s="2">
        <v>41263.799260066473</v>
      </c>
      <c r="D8100" s="2">
        <v>41323.798611111109</v>
      </c>
      <c r="E8100" s="1">
        <v>10</v>
      </c>
      <c r="F8100" s="2">
        <v>41265.029373948593</v>
      </c>
      <c r="G8100" s="1">
        <v>0</v>
      </c>
      <c r="H8100" s="32">
        <f>IFERROR(HOUR(Table1[[#This Row],[Cancel Date/time]])+MINUTE(Table1[[#This Row],[Cancel Date/time]])/60,"not cancelled")</f>
        <v>0.7</v>
      </c>
      <c r="I8100" s="47">
        <f>IFERROR(ROUND(Table1[[#This Row],[cancellation time decimal]],0),"not cancelled")</f>
        <v>1</v>
      </c>
      <c r="J8100" s="10">
        <f>IFERROR(MOD(Table1[[#This Row],[cancellation hour rounded]],24),"not cancelled")</f>
        <v>1</v>
      </c>
      <c r="K8100" s="32">
        <f>1/Table1[[#This Row],[Duration (Time between doses '[in hours'])]]</f>
        <v>0.1</v>
      </c>
      <c r="L8100" s="33">
        <f>Table1[[#This Row],[number doses per hour]]*INDEX(Table2[price per dose],Table1[[#This Row],[Drug ID]])</f>
        <v>0.84959999999999969</v>
      </c>
      <c r="M8100" s="11" t="b">
        <f>AND(Table1[[#This Row],[hour of cancellation 0 to 23]]&gt;=0,Table1[[#This Row],[hour of cancellation 0 to 23]]&lt;=23)</f>
        <v>1</v>
      </c>
    </row>
    <row r="8101" spans="1:13" x14ac:dyDescent="0.3">
      <c r="A8101" s="1">
        <v>8100</v>
      </c>
      <c r="B8101" s="1">
        <v>1</v>
      </c>
      <c r="C8101" s="2">
        <v>41263.815505938648</v>
      </c>
      <c r="D8101" s="2">
        <v>41323.815277777772</v>
      </c>
      <c r="E8101" s="1">
        <v>8</v>
      </c>
      <c r="F8101" s="2">
        <v>41264.156240060598</v>
      </c>
      <c r="G8101" s="1">
        <v>0</v>
      </c>
      <c r="H8101" s="32">
        <f>IFERROR(HOUR(Table1[[#This Row],[Cancel Date/time]])+MINUTE(Table1[[#This Row],[Cancel Date/time]])/60,"not cancelled")</f>
        <v>3.7333333333333334</v>
      </c>
      <c r="I8101" s="47">
        <f>IFERROR(ROUND(Table1[[#This Row],[cancellation time decimal]],0),"not cancelled")</f>
        <v>4</v>
      </c>
      <c r="J8101" s="10">
        <f>IFERROR(MOD(Table1[[#This Row],[cancellation hour rounded]],24),"not cancelled")</f>
        <v>4</v>
      </c>
      <c r="K8101" s="32">
        <f>1/Table1[[#This Row],[Duration (Time between doses '[in hours'])]]</f>
        <v>0.125</v>
      </c>
      <c r="L8101" s="33">
        <f>Table1[[#This Row],[number doses per hour]]*INDEX(Table2[price per dose],Table1[[#This Row],[Drug ID]])</f>
        <v>0.84929166666666667</v>
      </c>
      <c r="M8101" s="11" t="b">
        <f>AND(Table1[[#This Row],[hour of cancellation 0 to 23]]&gt;=0,Table1[[#This Row],[hour of cancellation 0 to 23]]&lt;=23)</f>
        <v>1</v>
      </c>
    </row>
    <row r="8102" spans="1:13" x14ac:dyDescent="0.3">
      <c r="A8102" s="1">
        <v>8101</v>
      </c>
      <c r="B8102" s="1">
        <v>6</v>
      </c>
      <c r="C8102" s="2">
        <v>41263.85242959232</v>
      </c>
      <c r="D8102" s="2">
        <v>41323.852083333339</v>
      </c>
      <c r="E8102" s="1">
        <v>24</v>
      </c>
      <c r="F8102" s="2">
        <v>41270.526581707221</v>
      </c>
      <c r="G8102" s="1">
        <v>0</v>
      </c>
      <c r="H8102" s="32">
        <f>IFERROR(HOUR(Table1[[#This Row],[Cancel Date/time]])+MINUTE(Table1[[#This Row],[Cancel Date/time]])/60,"not cancelled")</f>
        <v>12.633333333333333</v>
      </c>
      <c r="I8102" s="47">
        <f>IFERROR(ROUND(Table1[[#This Row],[cancellation time decimal]],0),"not cancelled")</f>
        <v>13</v>
      </c>
      <c r="J8102" s="10">
        <f>IFERROR(MOD(Table1[[#This Row],[cancellation hour rounded]],24),"not cancelled")</f>
        <v>13</v>
      </c>
      <c r="K8102" s="32">
        <f>1/Table1[[#This Row],[Duration (Time between doses '[in hours'])]]</f>
        <v>4.1666666666666664E-2</v>
      </c>
      <c r="L8102" s="33">
        <f>Table1[[#This Row],[number doses per hour]]*INDEX(Table2[price per dose],Table1[[#This Row],[Drug ID]])</f>
        <v>0.35218749999999999</v>
      </c>
      <c r="M8102" s="11" t="b">
        <f>AND(Table1[[#This Row],[hour of cancellation 0 to 23]]&gt;=0,Table1[[#This Row],[hour of cancellation 0 to 23]]&lt;=23)</f>
        <v>1</v>
      </c>
    </row>
    <row r="8103" spans="1:13" hidden="1" x14ac:dyDescent="0.3">
      <c r="A8103" s="1">
        <v>8102</v>
      </c>
      <c r="B8103" s="1">
        <v>1</v>
      </c>
      <c r="C8103" s="2">
        <v>41263.996441579344</v>
      </c>
      <c r="D8103" s="2">
        <v>41267.45434912177</v>
      </c>
      <c r="E8103" s="1">
        <v>8</v>
      </c>
      <c r="F8103" s="2" t="s">
        <v>5</v>
      </c>
      <c r="G8103" s="1">
        <v>0</v>
      </c>
      <c r="H8103" s="32" t="str">
        <f>IFERROR(HOUR(Table1[[#This Row],[Cancel Date/time]])+MINUTE(Table1[[#This Row],[Cancel Date/time]])/60,"not cancelled")</f>
        <v>not cancelled</v>
      </c>
      <c r="I8103" s="47" t="str">
        <f>IFERROR(ROUND(Table1[[#This Row],[cancellation time decimal]],0),"not cancelled")</f>
        <v>not cancelled</v>
      </c>
      <c r="J8103" s="10" t="str">
        <f>IFERROR(MOD(Table1[[#This Row],[cancellation hour rounded]],24),"not cancelled")</f>
        <v>not cancelled</v>
      </c>
      <c r="K8103" s="32">
        <f>1/Table1[[#This Row],[Duration (Time between doses '[in hours'])]]</f>
        <v>0.125</v>
      </c>
      <c r="L8103" s="33">
        <f>Table1[[#This Row],[number doses per hour]]*INDEX(Table2[price per dose],Table1[[#This Row],[Drug ID]])</f>
        <v>0.84929166666666667</v>
      </c>
      <c r="M8103" s="11" t="b">
        <f>AND(Table1[[#This Row],[hour of cancellation 0 to 23]]&gt;=0,Table1[[#This Row],[hour of cancellation 0 to 23]]&lt;=23)</f>
        <v>0</v>
      </c>
    </row>
    <row r="8104" spans="1:13" x14ac:dyDescent="0.3">
      <c r="A8104" s="1">
        <v>8103</v>
      </c>
      <c r="B8104" s="1">
        <v>9</v>
      </c>
      <c r="C8104" s="2">
        <v>41264.395353696586</v>
      </c>
      <c r="D8104" s="2">
        <v>41269.395138888889</v>
      </c>
      <c r="E8104" s="1">
        <v>5</v>
      </c>
      <c r="F8104" s="2">
        <v>41267.561666146736</v>
      </c>
      <c r="G8104" s="1">
        <v>0</v>
      </c>
      <c r="H8104" s="32">
        <f>IFERROR(HOUR(Table1[[#This Row],[Cancel Date/time]])+MINUTE(Table1[[#This Row],[Cancel Date/time]])/60,"not cancelled")</f>
        <v>13.466666666666667</v>
      </c>
      <c r="I8104" s="47">
        <f>IFERROR(ROUND(Table1[[#This Row],[cancellation time decimal]],0),"not cancelled")</f>
        <v>13</v>
      </c>
      <c r="J8104" s="10">
        <f>IFERROR(MOD(Table1[[#This Row],[cancellation hour rounded]],24),"not cancelled")</f>
        <v>13</v>
      </c>
      <c r="K8104" s="32">
        <f>1/Table1[[#This Row],[Duration (Time between doses '[in hours'])]]</f>
        <v>0.2</v>
      </c>
      <c r="L8104" s="33">
        <f>Table1[[#This Row],[number doses per hour]]*INDEX(Table2[price per dose],Table1[[#This Row],[Drug ID]])</f>
        <v>5.6740000000000004</v>
      </c>
      <c r="M8104" s="11" t="b">
        <f>AND(Table1[[#This Row],[hour of cancellation 0 to 23]]&gt;=0,Table1[[#This Row],[hour of cancellation 0 to 23]]&lt;=23)</f>
        <v>1</v>
      </c>
    </row>
    <row r="8105" spans="1:13" hidden="1" x14ac:dyDescent="0.3">
      <c r="A8105" s="1">
        <v>8104</v>
      </c>
      <c r="B8105" s="1">
        <v>9</v>
      </c>
      <c r="C8105" s="2">
        <v>41264.412859077973</v>
      </c>
      <c r="D8105" s="2">
        <v>41266.537746794216</v>
      </c>
      <c r="E8105" s="1">
        <v>5</v>
      </c>
      <c r="F8105" s="2" t="s">
        <v>5</v>
      </c>
      <c r="G8105" s="1">
        <v>0</v>
      </c>
      <c r="H8105" s="32" t="str">
        <f>IFERROR(HOUR(Table1[[#This Row],[Cancel Date/time]])+MINUTE(Table1[[#This Row],[Cancel Date/time]])/60,"not cancelled")</f>
        <v>not cancelled</v>
      </c>
      <c r="I8105" s="47" t="str">
        <f>IFERROR(ROUND(Table1[[#This Row],[cancellation time decimal]],0),"not cancelled")</f>
        <v>not cancelled</v>
      </c>
      <c r="J8105" s="10" t="str">
        <f>IFERROR(MOD(Table1[[#This Row],[cancellation hour rounded]],24),"not cancelled")</f>
        <v>not cancelled</v>
      </c>
      <c r="K8105" s="32">
        <f>1/Table1[[#This Row],[Duration (Time between doses '[in hours'])]]</f>
        <v>0.2</v>
      </c>
      <c r="L8105" s="33">
        <f>Table1[[#This Row],[number doses per hour]]*INDEX(Table2[price per dose],Table1[[#This Row],[Drug ID]])</f>
        <v>5.6740000000000004</v>
      </c>
      <c r="M8105" s="11" t="b">
        <f>AND(Table1[[#This Row],[hour of cancellation 0 to 23]]&gt;=0,Table1[[#This Row],[hour of cancellation 0 to 23]]&lt;=23)</f>
        <v>0</v>
      </c>
    </row>
    <row r="8106" spans="1:13" x14ac:dyDescent="0.3">
      <c r="A8106" s="1">
        <v>8105</v>
      </c>
      <c r="B8106" s="1">
        <v>6</v>
      </c>
      <c r="C8106" s="2">
        <v>41264.383504211808</v>
      </c>
      <c r="D8106" s="2">
        <v>41324.383333333331</v>
      </c>
      <c r="E8106" s="1">
        <v>24</v>
      </c>
      <c r="F8106" s="2">
        <v>41267.635642983427</v>
      </c>
      <c r="G8106" s="1">
        <v>0</v>
      </c>
      <c r="H8106" s="32">
        <f>IFERROR(HOUR(Table1[[#This Row],[Cancel Date/time]])+MINUTE(Table1[[#This Row],[Cancel Date/time]])/60,"not cancelled")</f>
        <v>15.25</v>
      </c>
      <c r="I8106" s="47">
        <f>IFERROR(ROUND(Table1[[#This Row],[cancellation time decimal]],0),"not cancelled")</f>
        <v>15</v>
      </c>
      <c r="J8106" s="10">
        <f>IFERROR(MOD(Table1[[#This Row],[cancellation hour rounded]],24),"not cancelled")</f>
        <v>15</v>
      </c>
      <c r="K8106" s="32">
        <f>1/Table1[[#This Row],[Duration (Time between doses '[in hours'])]]</f>
        <v>4.1666666666666664E-2</v>
      </c>
      <c r="L8106" s="33">
        <f>Table1[[#This Row],[number doses per hour]]*INDEX(Table2[price per dose],Table1[[#This Row],[Drug ID]])</f>
        <v>0.35218749999999999</v>
      </c>
      <c r="M8106" s="11" t="b">
        <f>AND(Table1[[#This Row],[hour of cancellation 0 to 23]]&gt;=0,Table1[[#This Row],[hour of cancellation 0 to 23]]&lt;=23)</f>
        <v>1</v>
      </c>
    </row>
    <row r="8107" spans="1:13" x14ac:dyDescent="0.3">
      <c r="A8107" s="1">
        <v>8106</v>
      </c>
      <c r="B8107" s="1">
        <v>9</v>
      </c>
      <c r="C8107" s="2">
        <v>41264.394644274311</v>
      </c>
      <c r="D8107" s="2">
        <v>41324.394444444442</v>
      </c>
      <c r="E8107" s="1">
        <v>5</v>
      </c>
      <c r="F8107" s="2">
        <v>41267.464287983406</v>
      </c>
      <c r="G8107" s="1">
        <v>0</v>
      </c>
      <c r="H8107" s="32">
        <f>IFERROR(HOUR(Table1[[#This Row],[Cancel Date/time]])+MINUTE(Table1[[#This Row],[Cancel Date/time]])/60,"not cancelled")</f>
        <v>11.133333333333333</v>
      </c>
      <c r="I8107" s="47">
        <f>IFERROR(ROUND(Table1[[#This Row],[cancellation time decimal]],0),"not cancelled")</f>
        <v>11</v>
      </c>
      <c r="J8107" s="10">
        <f>IFERROR(MOD(Table1[[#This Row],[cancellation hour rounded]],24),"not cancelled")</f>
        <v>11</v>
      </c>
      <c r="K8107" s="32">
        <f>1/Table1[[#This Row],[Duration (Time between doses '[in hours'])]]</f>
        <v>0.2</v>
      </c>
      <c r="L8107" s="33">
        <f>Table1[[#This Row],[number doses per hour]]*INDEX(Table2[price per dose],Table1[[#This Row],[Drug ID]])</f>
        <v>5.6740000000000004</v>
      </c>
      <c r="M8107" s="11" t="b">
        <f>AND(Table1[[#This Row],[hour of cancellation 0 to 23]]&gt;=0,Table1[[#This Row],[hour of cancellation 0 to 23]]&lt;=23)</f>
        <v>1</v>
      </c>
    </row>
    <row r="8108" spans="1:13" x14ac:dyDescent="0.3">
      <c r="A8108" s="1">
        <v>8107</v>
      </c>
      <c r="B8108" s="1">
        <v>9</v>
      </c>
      <c r="C8108" s="2">
        <v>41264.39514115631</v>
      </c>
      <c r="D8108" s="2">
        <v>41324.395138888889</v>
      </c>
      <c r="E8108" s="1">
        <v>5</v>
      </c>
      <c r="F8108" s="2">
        <v>41267.64158660519</v>
      </c>
      <c r="G8108" s="1">
        <v>0</v>
      </c>
      <c r="H8108" s="32">
        <f>IFERROR(HOUR(Table1[[#This Row],[Cancel Date/time]])+MINUTE(Table1[[#This Row],[Cancel Date/time]])/60,"not cancelled")</f>
        <v>15.383333333333333</v>
      </c>
      <c r="I8108" s="47">
        <f>IFERROR(ROUND(Table1[[#This Row],[cancellation time decimal]],0),"not cancelled")</f>
        <v>15</v>
      </c>
      <c r="J8108" s="10">
        <f>IFERROR(MOD(Table1[[#This Row],[cancellation hour rounded]],24),"not cancelled")</f>
        <v>15</v>
      </c>
      <c r="K8108" s="32">
        <f>1/Table1[[#This Row],[Duration (Time between doses '[in hours'])]]</f>
        <v>0.2</v>
      </c>
      <c r="L8108" s="33">
        <f>Table1[[#This Row],[number doses per hour]]*INDEX(Table2[price per dose],Table1[[#This Row],[Drug ID]])</f>
        <v>5.6740000000000004</v>
      </c>
      <c r="M8108" s="11" t="b">
        <f>AND(Table1[[#This Row],[hour of cancellation 0 to 23]]&gt;=0,Table1[[#This Row],[hour of cancellation 0 to 23]]&lt;=23)</f>
        <v>1</v>
      </c>
    </row>
    <row r="8109" spans="1:13" x14ac:dyDescent="0.3">
      <c r="A8109" s="1">
        <v>8108</v>
      </c>
      <c r="B8109" s="1">
        <v>1</v>
      </c>
      <c r="C8109" s="2">
        <v>41264.48513566317</v>
      </c>
      <c r="D8109" s="2">
        <v>41324.484722222223</v>
      </c>
      <c r="E8109" s="1">
        <v>12</v>
      </c>
      <c r="F8109" s="2">
        <v>41265.299049473579</v>
      </c>
      <c r="G8109" s="1">
        <v>0</v>
      </c>
      <c r="H8109" s="32">
        <f>IFERROR(HOUR(Table1[[#This Row],[Cancel Date/time]])+MINUTE(Table1[[#This Row],[Cancel Date/time]])/60,"not cancelled")</f>
        <v>7.166666666666667</v>
      </c>
      <c r="I8109" s="47">
        <f>IFERROR(ROUND(Table1[[#This Row],[cancellation time decimal]],0),"not cancelled")</f>
        <v>7</v>
      </c>
      <c r="J8109" s="10">
        <f>IFERROR(MOD(Table1[[#This Row],[cancellation hour rounded]],24),"not cancelled")</f>
        <v>7</v>
      </c>
      <c r="K8109" s="32">
        <f>1/Table1[[#This Row],[Duration (Time between doses '[in hours'])]]</f>
        <v>8.3333333333333329E-2</v>
      </c>
      <c r="L8109" s="33">
        <f>Table1[[#This Row],[number doses per hour]]*INDEX(Table2[price per dose],Table1[[#This Row],[Drug ID]])</f>
        <v>0.56619444444444444</v>
      </c>
      <c r="M8109" s="11" t="b">
        <f>AND(Table1[[#This Row],[hour of cancellation 0 to 23]]&gt;=0,Table1[[#This Row],[hour of cancellation 0 to 23]]&lt;=23)</f>
        <v>1</v>
      </c>
    </row>
    <row r="8110" spans="1:13" x14ac:dyDescent="0.3">
      <c r="A8110" s="1">
        <v>8109</v>
      </c>
      <c r="B8110" s="1">
        <v>5</v>
      </c>
      <c r="C8110" s="2">
        <v>41264.467942765608</v>
      </c>
      <c r="D8110" s="2">
        <v>41324.467361111114</v>
      </c>
      <c r="E8110" s="1">
        <v>24</v>
      </c>
      <c r="F8110" s="2">
        <v>41267.421994729804</v>
      </c>
      <c r="G8110" s="1">
        <v>0</v>
      </c>
      <c r="H8110" s="32">
        <f>IFERROR(HOUR(Table1[[#This Row],[Cancel Date/time]])+MINUTE(Table1[[#This Row],[Cancel Date/time]])/60,"not cancelled")</f>
        <v>10.116666666666667</v>
      </c>
      <c r="I8110" s="47">
        <f>IFERROR(ROUND(Table1[[#This Row],[cancellation time decimal]],0),"not cancelled")</f>
        <v>10</v>
      </c>
      <c r="J8110" s="10">
        <f>IFERROR(MOD(Table1[[#This Row],[cancellation hour rounded]],24),"not cancelled")</f>
        <v>10</v>
      </c>
      <c r="K8110" s="32">
        <f>1/Table1[[#This Row],[Duration (Time between doses '[in hours'])]]</f>
        <v>4.1666666666666664E-2</v>
      </c>
      <c r="L8110" s="33">
        <f>Table1[[#This Row],[number doses per hour]]*INDEX(Table2[price per dose],Table1[[#This Row],[Drug ID]])</f>
        <v>0.2815833333333333</v>
      </c>
      <c r="M8110" s="11" t="b">
        <f>AND(Table1[[#This Row],[hour of cancellation 0 to 23]]&gt;=0,Table1[[#This Row],[hour of cancellation 0 to 23]]&lt;=23)</f>
        <v>1</v>
      </c>
    </row>
    <row r="8111" spans="1:13" x14ac:dyDescent="0.3">
      <c r="A8111" s="1">
        <v>8110</v>
      </c>
      <c r="B8111" s="1">
        <v>1</v>
      </c>
      <c r="C8111" s="2">
        <v>41264.473817203776</v>
      </c>
      <c r="D8111" s="2">
        <v>41324.473611111112</v>
      </c>
      <c r="E8111" s="1">
        <v>8</v>
      </c>
      <c r="F8111" s="2">
        <v>41265.333845874797</v>
      </c>
      <c r="G8111" s="1">
        <v>0</v>
      </c>
      <c r="H8111" s="32">
        <f>IFERROR(HOUR(Table1[[#This Row],[Cancel Date/time]])+MINUTE(Table1[[#This Row],[Cancel Date/time]])/60,"not cancelled")</f>
        <v>8</v>
      </c>
      <c r="I8111" s="47">
        <f>IFERROR(ROUND(Table1[[#This Row],[cancellation time decimal]],0),"not cancelled")</f>
        <v>8</v>
      </c>
      <c r="J8111" s="10">
        <f>IFERROR(MOD(Table1[[#This Row],[cancellation hour rounded]],24),"not cancelled")</f>
        <v>8</v>
      </c>
      <c r="K8111" s="32">
        <f>1/Table1[[#This Row],[Duration (Time between doses '[in hours'])]]</f>
        <v>0.125</v>
      </c>
      <c r="L8111" s="33">
        <f>Table1[[#This Row],[number doses per hour]]*INDEX(Table2[price per dose],Table1[[#This Row],[Drug ID]])</f>
        <v>0.84929166666666667</v>
      </c>
      <c r="M8111" s="11" t="b">
        <f>AND(Table1[[#This Row],[hour of cancellation 0 to 23]]&gt;=0,Table1[[#This Row],[hour of cancellation 0 to 23]]&lt;=23)</f>
        <v>1</v>
      </c>
    </row>
    <row r="8112" spans="1:13" x14ac:dyDescent="0.3">
      <c r="A8112" s="1">
        <v>8111</v>
      </c>
      <c r="B8112" s="1">
        <v>1</v>
      </c>
      <c r="C8112" s="2">
        <v>41264.504687895533</v>
      </c>
      <c r="D8112" s="2">
        <v>41324.504166666666</v>
      </c>
      <c r="E8112" s="1">
        <v>8</v>
      </c>
      <c r="F8112" s="2">
        <v>41264.669731269198</v>
      </c>
      <c r="G8112" s="1">
        <v>0</v>
      </c>
      <c r="H8112" s="32">
        <f>IFERROR(HOUR(Table1[[#This Row],[Cancel Date/time]])+MINUTE(Table1[[#This Row],[Cancel Date/time]])/60,"not cancelled")</f>
        <v>16.066666666666666</v>
      </c>
      <c r="I8112" s="47">
        <f>IFERROR(ROUND(Table1[[#This Row],[cancellation time decimal]],0),"not cancelled")</f>
        <v>16</v>
      </c>
      <c r="J8112" s="10">
        <f>IFERROR(MOD(Table1[[#This Row],[cancellation hour rounded]],24),"not cancelled")</f>
        <v>16</v>
      </c>
      <c r="K8112" s="32">
        <f>1/Table1[[#This Row],[Duration (Time between doses '[in hours'])]]</f>
        <v>0.125</v>
      </c>
      <c r="L8112" s="33">
        <f>Table1[[#This Row],[number doses per hour]]*INDEX(Table2[price per dose],Table1[[#This Row],[Drug ID]])</f>
        <v>0.84929166666666667</v>
      </c>
      <c r="M8112" s="11" t="b">
        <f>AND(Table1[[#This Row],[hour of cancellation 0 to 23]]&gt;=0,Table1[[#This Row],[hour of cancellation 0 to 23]]&lt;=23)</f>
        <v>1</v>
      </c>
    </row>
    <row r="8113" spans="1:13" x14ac:dyDescent="0.3">
      <c r="A8113" s="1">
        <v>8112</v>
      </c>
      <c r="B8113" s="1">
        <v>6</v>
      </c>
      <c r="C8113" s="2">
        <v>41264.534942222133</v>
      </c>
      <c r="D8113" s="2">
        <v>41324.534722222219</v>
      </c>
      <c r="E8113" s="1">
        <v>24</v>
      </c>
      <c r="F8113" s="2">
        <v>41271.386554843542</v>
      </c>
      <c r="G8113" s="1">
        <v>0</v>
      </c>
      <c r="H8113" s="32">
        <f>IFERROR(HOUR(Table1[[#This Row],[Cancel Date/time]])+MINUTE(Table1[[#This Row],[Cancel Date/time]])/60,"not cancelled")</f>
        <v>9.2666666666666675</v>
      </c>
      <c r="I8113" s="47">
        <f>IFERROR(ROUND(Table1[[#This Row],[cancellation time decimal]],0),"not cancelled")</f>
        <v>9</v>
      </c>
      <c r="J8113" s="10">
        <f>IFERROR(MOD(Table1[[#This Row],[cancellation hour rounded]],24),"not cancelled")</f>
        <v>9</v>
      </c>
      <c r="K8113" s="32">
        <f>1/Table1[[#This Row],[Duration (Time between doses '[in hours'])]]</f>
        <v>4.1666666666666664E-2</v>
      </c>
      <c r="L8113" s="33">
        <f>Table1[[#This Row],[number doses per hour]]*INDEX(Table2[price per dose],Table1[[#This Row],[Drug ID]])</f>
        <v>0.35218749999999999</v>
      </c>
      <c r="M8113" s="11" t="b">
        <f>AND(Table1[[#This Row],[hour of cancellation 0 to 23]]&gt;=0,Table1[[#This Row],[hour of cancellation 0 to 23]]&lt;=23)</f>
        <v>1</v>
      </c>
    </row>
    <row r="8114" spans="1:13" x14ac:dyDescent="0.3">
      <c r="A8114" s="1">
        <v>8113</v>
      </c>
      <c r="B8114" s="1">
        <v>5</v>
      </c>
      <c r="C8114" s="2">
        <v>41264.525757087882</v>
      </c>
      <c r="D8114" s="2">
        <v>41324.525694444441</v>
      </c>
      <c r="E8114" s="1">
        <v>24</v>
      </c>
      <c r="F8114" s="2">
        <v>41267.390187585712</v>
      </c>
      <c r="G8114" s="1">
        <v>0</v>
      </c>
      <c r="H8114" s="32">
        <f>IFERROR(HOUR(Table1[[#This Row],[Cancel Date/time]])+MINUTE(Table1[[#This Row],[Cancel Date/time]])/60,"not cancelled")</f>
        <v>9.35</v>
      </c>
      <c r="I8114" s="47">
        <f>IFERROR(ROUND(Table1[[#This Row],[cancellation time decimal]],0),"not cancelled")</f>
        <v>9</v>
      </c>
      <c r="J8114" s="10">
        <f>IFERROR(MOD(Table1[[#This Row],[cancellation hour rounded]],24),"not cancelled")</f>
        <v>9</v>
      </c>
      <c r="K8114" s="32">
        <f>1/Table1[[#This Row],[Duration (Time between doses '[in hours'])]]</f>
        <v>4.1666666666666664E-2</v>
      </c>
      <c r="L8114" s="33">
        <f>Table1[[#This Row],[number doses per hour]]*INDEX(Table2[price per dose],Table1[[#This Row],[Drug ID]])</f>
        <v>0.2815833333333333</v>
      </c>
      <c r="M8114" s="11" t="b">
        <f>AND(Table1[[#This Row],[hour of cancellation 0 to 23]]&gt;=0,Table1[[#This Row],[hour of cancellation 0 to 23]]&lt;=23)</f>
        <v>1</v>
      </c>
    </row>
    <row r="8115" spans="1:13" x14ac:dyDescent="0.3">
      <c r="A8115" s="1">
        <v>8114</v>
      </c>
      <c r="B8115" s="1">
        <v>1</v>
      </c>
      <c r="C8115" s="2">
        <v>41264.521323318906</v>
      </c>
      <c r="D8115" s="2">
        <v>41324.520833333336</v>
      </c>
      <c r="E8115" s="1">
        <v>8</v>
      </c>
      <c r="F8115" s="2">
        <v>41265.593579153923</v>
      </c>
      <c r="G8115" s="1">
        <v>0</v>
      </c>
      <c r="H8115" s="32">
        <f>IFERROR(HOUR(Table1[[#This Row],[Cancel Date/time]])+MINUTE(Table1[[#This Row],[Cancel Date/time]])/60,"not cancelled")</f>
        <v>14.233333333333333</v>
      </c>
      <c r="I8115" s="47">
        <f>IFERROR(ROUND(Table1[[#This Row],[cancellation time decimal]],0),"not cancelled")</f>
        <v>14</v>
      </c>
      <c r="J8115" s="10">
        <f>IFERROR(MOD(Table1[[#This Row],[cancellation hour rounded]],24),"not cancelled")</f>
        <v>14</v>
      </c>
      <c r="K8115" s="32">
        <f>1/Table1[[#This Row],[Duration (Time between doses '[in hours'])]]</f>
        <v>0.125</v>
      </c>
      <c r="L8115" s="33">
        <f>Table1[[#This Row],[number doses per hour]]*INDEX(Table2[price per dose],Table1[[#This Row],[Drug ID]])</f>
        <v>0.84929166666666667</v>
      </c>
      <c r="M8115" s="11" t="b">
        <f>AND(Table1[[#This Row],[hour of cancellation 0 to 23]]&gt;=0,Table1[[#This Row],[hour of cancellation 0 to 23]]&lt;=23)</f>
        <v>1</v>
      </c>
    </row>
    <row r="8116" spans="1:13" x14ac:dyDescent="0.3">
      <c r="A8116" s="1">
        <v>8115</v>
      </c>
      <c r="B8116" s="1">
        <v>1</v>
      </c>
      <c r="C8116" s="2">
        <v>41264.531205150284</v>
      </c>
      <c r="D8116" s="2">
        <v>41324.530555555553</v>
      </c>
      <c r="E8116" s="1">
        <v>8</v>
      </c>
      <c r="F8116" s="2">
        <v>41265.535640520597</v>
      </c>
      <c r="G8116" s="1">
        <v>0</v>
      </c>
      <c r="H8116" s="32">
        <f>IFERROR(HOUR(Table1[[#This Row],[Cancel Date/time]])+MINUTE(Table1[[#This Row],[Cancel Date/time]])/60,"not cancelled")</f>
        <v>12.85</v>
      </c>
      <c r="I8116" s="47">
        <f>IFERROR(ROUND(Table1[[#This Row],[cancellation time decimal]],0),"not cancelled")</f>
        <v>13</v>
      </c>
      <c r="J8116" s="10">
        <f>IFERROR(MOD(Table1[[#This Row],[cancellation hour rounded]],24),"not cancelled")</f>
        <v>13</v>
      </c>
      <c r="K8116" s="32">
        <f>1/Table1[[#This Row],[Duration (Time between doses '[in hours'])]]</f>
        <v>0.125</v>
      </c>
      <c r="L8116" s="33">
        <f>Table1[[#This Row],[number doses per hour]]*INDEX(Table2[price per dose],Table1[[#This Row],[Drug ID]])</f>
        <v>0.84929166666666667</v>
      </c>
      <c r="M8116" s="11" t="b">
        <f>AND(Table1[[#This Row],[hour of cancellation 0 to 23]]&gt;=0,Table1[[#This Row],[hour of cancellation 0 to 23]]&lt;=23)</f>
        <v>1</v>
      </c>
    </row>
    <row r="8117" spans="1:13" x14ac:dyDescent="0.3">
      <c r="A8117" s="1">
        <v>8116</v>
      </c>
      <c r="B8117" s="1">
        <v>2</v>
      </c>
      <c r="C8117" s="2">
        <v>41264.633471878791</v>
      </c>
      <c r="D8117" s="2">
        <v>41324.633333333331</v>
      </c>
      <c r="E8117" s="1">
        <v>10</v>
      </c>
      <c r="F8117" s="2">
        <v>41265.477881412771</v>
      </c>
      <c r="G8117" s="1">
        <v>0</v>
      </c>
      <c r="H8117" s="32">
        <f>IFERROR(HOUR(Table1[[#This Row],[Cancel Date/time]])+MINUTE(Table1[[#This Row],[Cancel Date/time]])/60,"not cancelled")</f>
        <v>11.466666666666667</v>
      </c>
      <c r="I8117" s="47">
        <f>IFERROR(ROUND(Table1[[#This Row],[cancellation time decimal]],0),"not cancelled")</f>
        <v>11</v>
      </c>
      <c r="J8117" s="10">
        <f>IFERROR(MOD(Table1[[#This Row],[cancellation hour rounded]],24),"not cancelled")</f>
        <v>11</v>
      </c>
      <c r="K8117" s="32">
        <f>1/Table1[[#This Row],[Duration (Time between doses '[in hours'])]]</f>
        <v>0.1</v>
      </c>
      <c r="L8117" s="33">
        <f>Table1[[#This Row],[number doses per hour]]*INDEX(Table2[price per dose],Table1[[#This Row],[Drug ID]])</f>
        <v>0.84959999999999969</v>
      </c>
      <c r="M8117" s="11" t="b">
        <f>AND(Table1[[#This Row],[hour of cancellation 0 to 23]]&gt;=0,Table1[[#This Row],[hour of cancellation 0 to 23]]&lt;=23)</f>
        <v>1</v>
      </c>
    </row>
    <row r="8118" spans="1:13" x14ac:dyDescent="0.3">
      <c r="A8118" s="1">
        <v>8117</v>
      </c>
      <c r="B8118" s="1">
        <v>1</v>
      </c>
      <c r="C8118" s="2">
        <v>41264.675531624918</v>
      </c>
      <c r="D8118" s="2">
        <v>41324.674999999996</v>
      </c>
      <c r="E8118" s="1">
        <v>8</v>
      </c>
      <c r="F8118" s="2">
        <v>41265.250917981233</v>
      </c>
      <c r="G8118" s="1">
        <v>0</v>
      </c>
      <c r="H8118" s="32">
        <f>IFERROR(HOUR(Table1[[#This Row],[Cancel Date/time]])+MINUTE(Table1[[#This Row],[Cancel Date/time]])/60,"not cancelled")</f>
        <v>6.0166666666666666</v>
      </c>
      <c r="I8118" s="47">
        <f>IFERROR(ROUND(Table1[[#This Row],[cancellation time decimal]],0),"not cancelled")</f>
        <v>6</v>
      </c>
      <c r="J8118" s="10">
        <f>IFERROR(MOD(Table1[[#This Row],[cancellation hour rounded]],24),"not cancelled")</f>
        <v>6</v>
      </c>
      <c r="K8118" s="32">
        <f>1/Table1[[#This Row],[Duration (Time between doses '[in hours'])]]</f>
        <v>0.125</v>
      </c>
      <c r="L8118" s="33">
        <f>Table1[[#This Row],[number doses per hour]]*INDEX(Table2[price per dose],Table1[[#This Row],[Drug ID]])</f>
        <v>0.84929166666666667</v>
      </c>
      <c r="M8118" s="11" t="b">
        <f>AND(Table1[[#This Row],[hour of cancellation 0 to 23]]&gt;=0,Table1[[#This Row],[hour of cancellation 0 to 23]]&lt;=23)</f>
        <v>1</v>
      </c>
    </row>
    <row r="8119" spans="1:13" x14ac:dyDescent="0.3">
      <c r="A8119" s="1">
        <v>8118</v>
      </c>
      <c r="B8119" s="1">
        <v>3</v>
      </c>
      <c r="C8119" s="2">
        <v>41264.7512922569</v>
      </c>
      <c r="D8119" s="2">
        <v>41324.750694444447</v>
      </c>
      <c r="E8119" s="1">
        <v>24</v>
      </c>
      <c r="F8119" s="2">
        <v>41266.611755123755</v>
      </c>
      <c r="G8119" s="1">
        <v>0</v>
      </c>
      <c r="H8119" s="32">
        <f>IFERROR(HOUR(Table1[[#This Row],[Cancel Date/time]])+MINUTE(Table1[[#This Row],[Cancel Date/time]])/60,"not cancelled")</f>
        <v>14.666666666666666</v>
      </c>
      <c r="I8119" s="47">
        <f>IFERROR(ROUND(Table1[[#This Row],[cancellation time decimal]],0),"not cancelled")</f>
        <v>15</v>
      </c>
      <c r="J8119" s="10">
        <f>IFERROR(MOD(Table1[[#This Row],[cancellation hour rounded]],24),"not cancelled")</f>
        <v>15</v>
      </c>
      <c r="K8119" s="32">
        <f>1/Table1[[#This Row],[Duration (Time between doses '[in hours'])]]</f>
        <v>4.1666666666666664E-2</v>
      </c>
      <c r="L8119" s="33">
        <f>Table1[[#This Row],[number doses per hour]]*INDEX(Table2[price per dose],Table1[[#This Row],[Drug ID]])</f>
        <v>0.18133000000000002</v>
      </c>
      <c r="M8119" s="11" t="b">
        <f>AND(Table1[[#This Row],[hour of cancellation 0 to 23]]&gt;=0,Table1[[#This Row],[hour of cancellation 0 to 23]]&lt;=23)</f>
        <v>1</v>
      </c>
    </row>
    <row r="8120" spans="1:13" hidden="1" x14ac:dyDescent="0.3">
      <c r="A8120" s="1">
        <v>8119</v>
      </c>
      <c r="B8120" s="1">
        <v>8</v>
      </c>
      <c r="C8120" s="2">
        <v>41264.77818001691</v>
      </c>
      <c r="D8120" s="2">
        <v>41267.777714208169</v>
      </c>
      <c r="E8120" s="1">
        <v>3</v>
      </c>
      <c r="F8120" s="2" t="s">
        <v>5</v>
      </c>
      <c r="G8120" s="1">
        <v>0</v>
      </c>
      <c r="H8120" s="32" t="str">
        <f>IFERROR(HOUR(Table1[[#This Row],[Cancel Date/time]])+MINUTE(Table1[[#This Row],[Cancel Date/time]])/60,"not cancelled")</f>
        <v>not cancelled</v>
      </c>
      <c r="I8120" s="47" t="str">
        <f>IFERROR(ROUND(Table1[[#This Row],[cancellation time decimal]],0),"not cancelled")</f>
        <v>not cancelled</v>
      </c>
      <c r="J8120" s="10" t="str">
        <f>IFERROR(MOD(Table1[[#This Row],[cancellation hour rounded]],24),"not cancelled")</f>
        <v>not cancelled</v>
      </c>
      <c r="K8120" s="32">
        <f>1/Table1[[#This Row],[Duration (Time between doses '[in hours'])]]</f>
        <v>0.33333333333333331</v>
      </c>
      <c r="L8120" s="33">
        <f>Table1[[#This Row],[number doses per hour]]*INDEX(Table2[price per dose],Table1[[#This Row],[Drug ID]])</f>
        <v>0.29998222222222221</v>
      </c>
      <c r="M8120" s="11" t="b">
        <f>AND(Table1[[#This Row],[hour of cancellation 0 to 23]]&gt;=0,Table1[[#This Row],[hour of cancellation 0 to 23]]&lt;=23)</f>
        <v>0</v>
      </c>
    </row>
    <row r="8121" spans="1:13" x14ac:dyDescent="0.3">
      <c r="A8121" s="1">
        <v>8120</v>
      </c>
      <c r="B8121" s="1">
        <v>6</v>
      </c>
      <c r="C8121" s="2">
        <v>41264.933552572351</v>
      </c>
      <c r="D8121" s="2">
        <v>41324.933333333334</v>
      </c>
      <c r="E8121" s="1">
        <v>24</v>
      </c>
      <c r="F8121" s="2">
        <v>41267.437191057608</v>
      </c>
      <c r="G8121" s="1">
        <v>0</v>
      </c>
      <c r="H8121" s="32">
        <f>IFERROR(HOUR(Table1[[#This Row],[Cancel Date/time]])+MINUTE(Table1[[#This Row],[Cancel Date/time]])/60,"not cancelled")</f>
        <v>10.483333333333333</v>
      </c>
      <c r="I8121" s="47">
        <f>IFERROR(ROUND(Table1[[#This Row],[cancellation time decimal]],0),"not cancelled")</f>
        <v>10</v>
      </c>
      <c r="J8121" s="10">
        <f>IFERROR(MOD(Table1[[#This Row],[cancellation hour rounded]],24),"not cancelled")</f>
        <v>10</v>
      </c>
      <c r="K8121" s="32">
        <f>1/Table1[[#This Row],[Duration (Time between doses '[in hours'])]]</f>
        <v>4.1666666666666664E-2</v>
      </c>
      <c r="L8121" s="33">
        <f>Table1[[#This Row],[number doses per hour]]*INDEX(Table2[price per dose],Table1[[#This Row],[Drug ID]])</f>
        <v>0.35218749999999999</v>
      </c>
      <c r="M8121" s="11" t="b">
        <f>AND(Table1[[#This Row],[hour of cancellation 0 to 23]]&gt;=0,Table1[[#This Row],[hour of cancellation 0 to 23]]&lt;=23)</f>
        <v>1</v>
      </c>
    </row>
    <row r="8122" spans="1:13" x14ac:dyDescent="0.3">
      <c r="A8122" s="1">
        <v>8121</v>
      </c>
      <c r="B8122" s="1">
        <v>6</v>
      </c>
      <c r="C8122" s="2">
        <v>41264.981105199484</v>
      </c>
      <c r="D8122" s="2">
        <v>41324.980555555558</v>
      </c>
      <c r="E8122" s="1">
        <v>24</v>
      </c>
      <c r="F8122" s="2">
        <v>41272.371993469103</v>
      </c>
      <c r="G8122" s="1">
        <v>0</v>
      </c>
      <c r="H8122" s="32">
        <f>IFERROR(HOUR(Table1[[#This Row],[Cancel Date/time]])+MINUTE(Table1[[#This Row],[Cancel Date/time]])/60,"not cancelled")</f>
        <v>8.9166666666666661</v>
      </c>
      <c r="I8122" s="47">
        <f>IFERROR(ROUND(Table1[[#This Row],[cancellation time decimal]],0),"not cancelled")</f>
        <v>9</v>
      </c>
      <c r="J8122" s="10">
        <f>IFERROR(MOD(Table1[[#This Row],[cancellation hour rounded]],24),"not cancelled")</f>
        <v>9</v>
      </c>
      <c r="K8122" s="32">
        <f>1/Table1[[#This Row],[Duration (Time between doses '[in hours'])]]</f>
        <v>4.1666666666666664E-2</v>
      </c>
      <c r="L8122" s="33">
        <f>Table1[[#This Row],[number doses per hour]]*INDEX(Table2[price per dose],Table1[[#This Row],[Drug ID]])</f>
        <v>0.35218749999999999</v>
      </c>
      <c r="M8122" s="11" t="b">
        <f>AND(Table1[[#This Row],[hour of cancellation 0 to 23]]&gt;=0,Table1[[#This Row],[hour of cancellation 0 to 23]]&lt;=23)</f>
        <v>1</v>
      </c>
    </row>
    <row r="8123" spans="1:13" x14ac:dyDescent="0.3">
      <c r="A8123" s="1">
        <v>8122</v>
      </c>
      <c r="B8123" s="1">
        <v>3</v>
      </c>
      <c r="C8123" s="2">
        <v>41265.036039449784</v>
      </c>
      <c r="D8123" s="2">
        <v>41325.035416666666</v>
      </c>
      <c r="E8123" s="1">
        <v>24</v>
      </c>
      <c r="F8123" s="2">
        <v>41267.379488227743</v>
      </c>
      <c r="G8123" s="1">
        <v>0</v>
      </c>
      <c r="H8123" s="32">
        <f>IFERROR(HOUR(Table1[[#This Row],[Cancel Date/time]])+MINUTE(Table1[[#This Row],[Cancel Date/time]])/60,"not cancelled")</f>
        <v>9.1</v>
      </c>
      <c r="I8123" s="47">
        <f>IFERROR(ROUND(Table1[[#This Row],[cancellation time decimal]],0),"not cancelled")</f>
        <v>9</v>
      </c>
      <c r="J8123" s="10">
        <f>IFERROR(MOD(Table1[[#This Row],[cancellation hour rounded]],24),"not cancelled")</f>
        <v>9</v>
      </c>
      <c r="K8123" s="32">
        <f>1/Table1[[#This Row],[Duration (Time between doses '[in hours'])]]</f>
        <v>4.1666666666666664E-2</v>
      </c>
      <c r="L8123" s="33">
        <f>Table1[[#This Row],[number doses per hour]]*INDEX(Table2[price per dose],Table1[[#This Row],[Drug ID]])</f>
        <v>0.18133000000000002</v>
      </c>
      <c r="M8123" s="11" t="b">
        <f>AND(Table1[[#This Row],[hour of cancellation 0 to 23]]&gt;=0,Table1[[#This Row],[hour of cancellation 0 to 23]]&lt;=23)</f>
        <v>1</v>
      </c>
    </row>
    <row r="8124" spans="1:13" x14ac:dyDescent="0.3">
      <c r="A8124" s="1">
        <v>8123</v>
      </c>
      <c r="B8124" s="1">
        <v>6</v>
      </c>
      <c r="C8124" s="2">
        <v>41265.038790400926</v>
      </c>
      <c r="D8124" s="2">
        <v>41325.038194444445</v>
      </c>
      <c r="E8124" s="1">
        <v>24</v>
      </c>
      <c r="F8124" s="2">
        <v>41272.461106017057</v>
      </c>
      <c r="G8124" s="1">
        <v>0</v>
      </c>
      <c r="H8124" s="32">
        <f>IFERROR(HOUR(Table1[[#This Row],[Cancel Date/time]])+MINUTE(Table1[[#This Row],[Cancel Date/time]])/60,"not cancelled")</f>
        <v>11.066666666666666</v>
      </c>
      <c r="I8124" s="47">
        <f>IFERROR(ROUND(Table1[[#This Row],[cancellation time decimal]],0),"not cancelled")</f>
        <v>11</v>
      </c>
      <c r="J8124" s="10">
        <f>IFERROR(MOD(Table1[[#This Row],[cancellation hour rounded]],24),"not cancelled")</f>
        <v>11</v>
      </c>
      <c r="K8124" s="32">
        <f>1/Table1[[#This Row],[Duration (Time between doses '[in hours'])]]</f>
        <v>4.1666666666666664E-2</v>
      </c>
      <c r="L8124" s="33">
        <f>Table1[[#This Row],[number doses per hour]]*INDEX(Table2[price per dose],Table1[[#This Row],[Drug ID]])</f>
        <v>0.35218749999999999</v>
      </c>
      <c r="M8124" s="11" t="b">
        <f>AND(Table1[[#This Row],[hour of cancellation 0 to 23]]&gt;=0,Table1[[#This Row],[hour of cancellation 0 to 23]]&lt;=23)</f>
        <v>1</v>
      </c>
    </row>
    <row r="8125" spans="1:13" x14ac:dyDescent="0.3">
      <c r="A8125" s="1">
        <v>8124</v>
      </c>
      <c r="B8125" s="1">
        <v>7</v>
      </c>
      <c r="C8125" s="2">
        <v>41265.062094990324</v>
      </c>
      <c r="D8125" s="2">
        <v>41325.061805555553</v>
      </c>
      <c r="E8125" s="1">
        <v>24</v>
      </c>
      <c r="F8125" s="2">
        <v>41284.776200698499</v>
      </c>
      <c r="G8125" s="1">
        <v>0</v>
      </c>
      <c r="H8125" s="32">
        <f>IFERROR(HOUR(Table1[[#This Row],[Cancel Date/time]])+MINUTE(Table1[[#This Row],[Cancel Date/time]])/60,"not cancelled")</f>
        <v>18.616666666666667</v>
      </c>
      <c r="I8125" s="47">
        <f>IFERROR(ROUND(Table1[[#This Row],[cancellation time decimal]],0),"not cancelled")</f>
        <v>19</v>
      </c>
      <c r="J8125" s="10">
        <f>IFERROR(MOD(Table1[[#This Row],[cancellation hour rounded]],24),"not cancelled")</f>
        <v>19</v>
      </c>
      <c r="K8125" s="32">
        <f>1/Table1[[#This Row],[Duration (Time between doses '[in hours'])]]</f>
        <v>4.1666666666666664E-2</v>
      </c>
      <c r="L8125" s="33">
        <f>Table1[[#This Row],[number doses per hour]]*INDEX(Table2[price per dose],Table1[[#This Row],[Drug ID]])</f>
        <v>1.2958049999999997</v>
      </c>
      <c r="M8125" s="11" t="b">
        <f>AND(Table1[[#This Row],[hour of cancellation 0 to 23]]&gt;=0,Table1[[#This Row],[hour of cancellation 0 to 23]]&lt;=23)</f>
        <v>1</v>
      </c>
    </row>
    <row r="8126" spans="1:13" hidden="1" x14ac:dyDescent="0.3">
      <c r="A8126" s="1">
        <v>8125</v>
      </c>
      <c r="B8126" s="1">
        <v>6</v>
      </c>
      <c r="C8126" s="2">
        <v>41265.33428383588</v>
      </c>
      <c r="D8126" s="2">
        <v>41268.042314690101</v>
      </c>
      <c r="E8126" s="1">
        <v>24</v>
      </c>
      <c r="F8126" s="2" t="s">
        <v>5</v>
      </c>
      <c r="G8126" s="1">
        <v>0</v>
      </c>
      <c r="H8126" s="32" t="str">
        <f>IFERROR(HOUR(Table1[[#This Row],[Cancel Date/time]])+MINUTE(Table1[[#This Row],[Cancel Date/time]])/60,"not cancelled")</f>
        <v>not cancelled</v>
      </c>
      <c r="I8126" s="47" t="str">
        <f>IFERROR(ROUND(Table1[[#This Row],[cancellation time decimal]],0),"not cancelled")</f>
        <v>not cancelled</v>
      </c>
      <c r="J8126" s="10" t="str">
        <f>IFERROR(MOD(Table1[[#This Row],[cancellation hour rounded]],24),"not cancelled")</f>
        <v>not cancelled</v>
      </c>
      <c r="K8126" s="32">
        <f>1/Table1[[#This Row],[Duration (Time between doses '[in hours'])]]</f>
        <v>4.1666666666666664E-2</v>
      </c>
      <c r="L8126" s="33">
        <f>Table1[[#This Row],[number doses per hour]]*INDEX(Table2[price per dose],Table1[[#This Row],[Drug ID]])</f>
        <v>0.35218749999999999</v>
      </c>
      <c r="M8126" s="11" t="b">
        <f>AND(Table1[[#This Row],[hour of cancellation 0 to 23]]&gt;=0,Table1[[#This Row],[hour of cancellation 0 to 23]]&lt;=23)</f>
        <v>0</v>
      </c>
    </row>
    <row r="8127" spans="1:13" x14ac:dyDescent="0.3">
      <c r="A8127" s="1">
        <v>8126</v>
      </c>
      <c r="B8127" s="1">
        <v>4</v>
      </c>
      <c r="C8127" s="2">
        <v>41265.356550766795</v>
      </c>
      <c r="D8127" s="2">
        <v>41325.356250000004</v>
      </c>
      <c r="E8127" s="1">
        <v>12</v>
      </c>
      <c r="F8127" s="2">
        <v>41267.347940637737</v>
      </c>
      <c r="G8127" s="1">
        <v>0</v>
      </c>
      <c r="H8127" s="32">
        <f>IFERROR(HOUR(Table1[[#This Row],[Cancel Date/time]])+MINUTE(Table1[[#This Row],[Cancel Date/time]])/60,"not cancelled")</f>
        <v>8.35</v>
      </c>
      <c r="I8127" s="47">
        <f>IFERROR(ROUND(Table1[[#This Row],[cancellation time decimal]],0),"not cancelled")</f>
        <v>8</v>
      </c>
      <c r="J8127" s="10">
        <f>IFERROR(MOD(Table1[[#This Row],[cancellation hour rounded]],24),"not cancelled")</f>
        <v>8</v>
      </c>
      <c r="K8127" s="32">
        <f>1/Table1[[#This Row],[Duration (Time between doses '[in hours'])]]</f>
        <v>8.3333333333333329E-2</v>
      </c>
      <c r="L8127" s="33">
        <f>Table1[[#This Row],[number doses per hour]]*INDEX(Table2[price per dose],Table1[[#This Row],[Drug ID]])</f>
        <v>1.448055119047619</v>
      </c>
      <c r="M8127" s="11" t="b">
        <f>AND(Table1[[#This Row],[hour of cancellation 0 to 23]]&gt;=0,Table1[[#This Row],[hour of cancellation 0 to 23]]&lt;=23)</f>
        <v>1</v>
      </c>
    </row>
    <row r="8128" spans="1:13" hidden="1" x14ac:dyDescent="0.3">
      <c r="A8128" s="1">
        <v>8127</v>
      </c>
      <c r="B8128" s="1">
        <v>1</v>
      </c>
      <c r="C8128" s="2">
        <v>41265.344740104185</v>
      </c>
      <c r="D8128" s="2">
        <v>41267.760732811024</v>
      </c>
      <c r="E8128" s="1">
        <v>8</v>
      </c>
      <c r="F8128" s="2" t="s">
        <v>5</v>
      </c>
      <c r="G8128" s="1">
        <v>0</v>
      </c>
      <c r="H8128" s="32" t="str">
        <f>IFERROR(HOUR(Table1[[#This Row],[Cancel Date/time]])+MINUTE(Table1[[#This Row],[Cancel Date/time]])/60,"not cancelled")</f>
        <v>not cancelled</v>
      </c>
      <c r="I8128" s="47" t="str">
        <f>IFERROR(ROUND(Table1[[#This Row],[cancellation time decimal]],0),"not cancelled")</f>
        <v>not cancelled</v>
      </c>
      <c r="J8128" s="10" t="str">
        <f>IFERROR(MOD(Table1[[#This Row],[cancellation hour rounded]],24),"not cancelled")</f>
        <v>not cancelled</v>
      </c>
      <c r="K8128" s="32">
        <f>1/Table1[[#This Row],[Duration (Time between doses '[in hours'])]]</f>
        <v>0.125</v>
      </c>
      <c r="L8128" s="33">
        <f>Table1[[#This Row],[number doses per hour]]*INDEX(Table2[price per dose],Table1[[#This Row],[Drug ID]])</f>
        <v>0.84929166666666667</v>
      </c>
      <c r="M8128" s="11" t="b">
        <f>AND(Table1[[#This Row],[hour of cancellation 0 to 23]]&gt;=0,Table1[[#This Row],[hour of cancellation 0 to 23]]&lt;=23)</f>
        <v>0</v>
      </c>
    </row>
    <row r="8129" spans="1:13" hidden="1" x14ac:dyDescent="0.3">
      <c r="A8129" s="1">
        <v>8128</v>
      </c>
      <c r="B8129" s="1">
        <v>4</v>
      </c>
      <c r="C8129" s="2">
        <v>41265.346485248476</v>
      </c>
      <c r="D8129" s="2">
        <v>41268.096294990013</v>
      </c>
      <c r="E8129" s="1">
        <v>12</v>
      </c>
      <c r="F8129" s="2" t="s">
        <v>5</v>
      </c>
      <c r="G8129" s="1">
        <v>0</v>
      </c>
      <c r="H8129" s="32" t="str">
        <f>IFERROR(HOUR(Table1[[#This Row],[Cancel Date/time]])+MINUTE(Table1[[#This Row],[Cancel Date/time]])/60,"not cancelled")</f>
        <v>not cancelled</v>
      </c>
      <c r="I8129" s="47" t="str">
        <f>IFERROR(ROUND(Table1[[#This Row],[cancellation time decimal]],0),"not cancelled")</f>
        <v>not cancelled</v>
      </c>
      <c r="J8129" s="10" t="str">
        <f>IFERROR(MOD(Table1[[#This Row],[cancellation hour rounded]],24),"not cancelled")</f>
        <v>not cancelled</v>
      </c>
      <c r="K8129" s="32">
        <f>1/Table1[[#This Row],[Duration (Time between doses '[in hours'])]]</f>
        <v>8.3333333333333329E-2</v>
      </c>
      <c r="L8129" s="33">
        <f>Table1[[#This Row],[number doses per hour]]*INDEX(Table2[price per dose],Table1[[#This Row],[Drug ID]])</f>
        <v>1.448055119047619</v>
      </c>
      <c r="M8129" s="11" t="b">
        <f>AND(Table1[[#This Row],[hour of cancellation 0 to 23]]&gt;=0,Table1[[#This Row],[hour of cancellation 0 to 23]]&lt;=23)</f>
        <v>0</v>
      </c>
    </row>
    <row r="8130" spans="1:13" x14ac:dyDescent="0.3">
      <c r="A8130" s="1">
        <v>8129</v>
      </c>
      <c r="B8130" s="1">
        <v>6</v>
      </c>
      <c r="C8130" s="2">
        <v>41265.333440349561</v>
      </c>
      <c r="D8130" s="2">
        <v>41325.333333333336</v>
      </c>
      <c r="E8130" s="1">
        <v>24</v>
      </c>
      <c r="F8130" s="2">
        <v>41269.431495566198</v>
      </c>
      <c r="G8130" s="1">
        <v>0</v>
      </c>
      <c r="H8130" s="32">
        <f>IFERROR(HOUR(Table1[[#This Row],[Cancel Date/time]])+MINUTE(Table1[[#This Row],[Cancel Date/time]])/60,"not cancelled")</f>
        <v>10.35</v>
      </c>
      <c r="I8130" s="47">
        <f>IFERROR(ROUND(Table1[[#This Row],[cancellation time decimal]],0),"not cancelled")</f>
        <v>10</v>
      </c>
      <c r="J8130" s="10">
        <f>IFERROR(MOD(Table1[[#This Row],[cancellation hour rounded]],24),"not cancelled")</f>
        <v>10</v>
      </c>
      <c r="K8130" s="32">
        <f>1/Table1[[#This Row],[Duration (Time between doses '[in hours'])]]</f>
        <v>4.1666666666666664E-2</v>
      </c>
      <c r="L8130" s="33">
        <f>Table1[[#This Row],[number doses per hour]]*INDEX(Table2[price per dose],Table1[[#This Row],[Drug ID]])</f>
        <v>0.35218749999999999</v>
      </c>
      <c r="M8130" s="11" t="b">
        <f>AND(Table1[[#This Row],[hour of cancellation 0 to 23]]&gt;=0,Table1[[#This Row],[hour of cancellation 0 to 23]]&lt;=23)</f>
        <v>1</v>
      </c>
    </row>
    <row r="8131" spans="1:13" x14ac:dyDescent="0.3">
      <c r="A8131" s="1">
        <v>8130</v>
      </c>
      <c r="B8131" s="1">
        <v>7</v>
      </c>
      <c r="C8131" s="2">
        <v>41265.3729434169</v>
      </c>
      <c r="D8131" s="2">
        <v>41325.372916666667</v>
      </c>
      <c r="E8131" s="1">
        <v>24</v>
      </c>
      <c r="F8131" s="2">
        <v>41272.472103757427</v>
      </c>
      <c r="G8131" s="1">
        <v>0</v>
      </c>
      <c r="H8131" s="32">
        <f>IFERROR(HOUR(Table1[[#This Row],[Cancel Date/time]])+MINUTE(Table1[[#This Row],[Cancel Date/time]])/60,"not cancelled")</f>
        <v>11.316666666666666</v>
      </c>
      <c r="I8131" s="47">
        <f>IFERROR(ROUND(Table1[[#This Row],[cancellation time decimal]],0),"not cancelled")</f>
        <v>11</v>
      </c>
      <c r="J8131" s="10">
        <f>IFERROR(MOD(Table1[[#This Row],[cancellation hour rounded]],24),"not cancelled")</f>
        <v>11</v>
      </c>
      <c r="K8131" s="32">
        <f>1/Table1[[#This Row],[Duration (Time between doses '[in hours'])]]</f>
        <v>4.1666666666666664E-2</v>
      </c>
      <c r="L8131" s="33">
        <f>Table1[[#This Row],[number doses per hour]]*INDEX(Table2[price per dose],Table1[[#This Row],[Drug ID]])</f>
        <v>1.2958049999999997</v>
      </c>
      <c r="M8131" s="11" t="b">
        <f>AND(Table1[[#This Row],[hour of cancellation 0 to 23]]&gt;=0,Table1[[#This Row],[hour of cancellation 0 to 23]]&lt;=23)</f>
        <v>1</v>
      </c>
    </row>
    <row r="8132" spans="1:13" x14ac:dyDescent="0.3">
      <c r="A8132" s="1">
        <v>8131</v>
      </c>
      <c r="B8132" s="1">
        <v>3</v>
      </c>
      <c r="C8132" s="2">
        <v>41265.358010601922</v>
      </c>
      <c r="D8132" s="2">
        <v>41325.357638888891</v>
      </c>
      <c r="E8132" s="1">
        <v>24</v>
      </c>
      <c r="F8132" s="2">
        <v>41267.457410501018</v>
      </c>
      <c r="G8132" s="1">
        <v>0</v>
      </c>
      <c r="H8132" s="32">
        <f>IFERROR(HOUR(Table1[[#This Row],[Cancel Date/time]])+MINUTE(Table1[[#This Row],[Cancel Date/time]])/60,"not cancelled")</f>
        <v>10.966666666666667</v>
      </c>
      <c r="I8132" s="47">
        <f>IFERROR(ROUND(Table1[[#This Row],[cancellation time decimal]],0),"not cancelled")</f>
        <v>11</v>
      </c>
      <c r="J8132" s="10">
        <f>IFERROR(MOD(Table1[[#This Row],[cancellation hour rounded]],24),"not cancelled")</f>
        <v>11</v>
      </c>
      <c r="K8132" s="32">
        <f>1/Table1[[#This Row],[Duration (Time between doses '[in hours'])]]</f>
        <v>4.1666666666666664E-2</v>
      </c>
      <c r="L8132" s="33">
        <f>Table1[[#This Row],[number doses per hour]]*INDEX(Table2[price per dose],Table1[[#This Row],[Drug ID]])</f>
        <v>0.18133000000000002</v>
      </c>
      <c r="M8132" s="11" t="b">
        <f>AND(Table1[[#This Row],[hour of cancellation 0 to 23]]&gt;=0,Table1[[#This Row],[hour of cancellation 0 to 23]]&lt;=23)</f>
        <v>1</v>
      </c>
    </row>
    <row r="8133" spans="1:13" x14ac:dyDescent="0.3">
      <c r="A8133" s="1">
        <v>8132</v>
      </c>
      <c r="B8133" s="1">
        <v>7</v>
      </c>
      <c r="C8133" s="2">
        <v>41265.418529511597</v>
      </c>
      <c r="D8133" s="2">
        <v>41325.41805555555</v>
      </c>
      <c r="E8133" s="1">
        <v>24</v>
      </c>
      <c r="F8133" s="2">
        <v>41275.50004149547</v>
      </c>
      <c r="G8133" s="1">
        <v>1</v>
      </c>
      <c r="H8133" s="32">
        <f>IFERROR(HOUR(Table1[[#This Row],[Cancel Date/time]])+MINUTE(Table1[[#This Row],[Cancel Date/time]])/60,"not cancelled")</f>
        <v>12</v>
      </c>
      <c r="I8133" s="47">
        <f>IFERROR(ROUND(Table1[[#This Row],[cancellation time decimal]],0),"not cancelled")</f>
        <v>12</v>
      </c>
      <c r="J8133" s="10">
        <f>IFERROR(MOD(Table1[[#This Row],[cancellation hour rounded]],24),"not cancelled")</f>
        <v>12</v>
      </c>
      <c r="K8133" s="32">
        <f>1/Table1[[#This Row],[Duration (Time between doses '[in hours'])]]</f>
        <v>4.1666666666666664E-2</v>
      </c>
      <c r="L8133" s="33">
        <f>Table1[[#This Row],[number doses per hour]]*INDEX(Table2[price per dose],Table1[[#This Row],[Drug ID]])</f>
        <v>1.2958049999999997</v>
      </c>
      <c r="M8133" s="11" t="b">
        <f>AND(Table1[[#This Row],[hour of cancellation 0 to 23]]&gt;=0,Table1[[#This Row],[hour of cancellation 0 to 23]]&lt;=23)</f>
        <v>1</v>
      </c>
    </row>
    <row r="8134" spans="1:13" x14ac:dyDescent="0.3">
      <c r="A8134" s="1">
        <v>8133</v>
      </c>
      <c r="B8134" s="1">
        <v>4</v>
      </c>
      <c r="C8134" s="2">
        <v>41265.538292597848</v>
      </c>
      <c r="D8134" s="2">
        <v>41325.538194444445</v>
      </c>
      <c r="E8134" s="1">
        <v>12</v>
      </c>
      <c r="F8134" s="2">
        <v>41268.627056261037</v>
      </c>
      <c r="G8134" s="1">
        <v>0</v>
      </c>
      <c r="H8134" s="32">
        <f>IFERROR(HOUR(Table1[[#This Row],[Cancel Date/time]])+MINUTE(Table1[[#This Row],[Cancel Date/time]])/60,"not cancelled")</f>
        <v>15.033333333333333</v>
      </c>
      <c r="I8134" s="47">
        <f>IFERROR(ROUND(Table1[[#This Row],[cancellation time decimal]],0),"not cancelled")</f>
        <v>15</v>
      </c>
      <c r="J8134" s="10">
        <f>IFERROR(MOD(Table1[[#This Row],[cancellation hour rounded]],24),"not cancelled")</f>
        <v>15</v>
      </c>
      <c r="K8134" s="32">
        <f>1/Table1[[#This Row],[Duration (Time between doses '[in hours'])]]</f>
        <v>8.3333333333333329E-2</v>
      </c>
      <c r="L8134" s="33">
        <f>Table1[[#This Row],[number doses per hour]]*INDEX(Table2[price per dose],Table1[[#This Row],[Drug ID]])</f>
        <v>1.448055119047619</v>
      </c>
      <c r="M8134" s="11" t="b">
        <f>AND(Table1[[#This Row],[hour of cancellation 0 to 23]]&gt;=0,Table1[[#This Row],[hour of cancellation 0 to 23]]&lt;=23)</f>
        <v>1</v>
      </c>
    </row>
    <row r="8135" spans="1:13" x14ac:dyDescent="0.3">
      <c r="A8135" s="1">
        <v>8134</v>
      </c>
      <c r="B8135" s="1">
        <v>4</v>
      </c>
      <c r="C8135" s="2">
        <v>41265.507388880971</v>
      </c>
      <c r="D8135" s="2">
        <v>41325.506944444445</v>
      </c>
      <c r="E8135" s="1">
        <v>12</v>
      </c>
      <c r="F8135" s="2">
        <v>41267.407003961147</v>
      </c>
      <c r="G8135" s="1">
        <v>0</v>
      </c>
      <c r="H8135" s="32">
        <f>IFERROR(HOUR(Table1[[#This Row],[Cancel Date/time]])+MINUTE(Table1[[#This Row],[Cancel Date/time]])/60,"not cancelled")</f>
        <v>9.7666666666666675</v>
      </c>
      <c r="I8135" s="47">
        <f>IFERROR(ROUND(Table1[[#This Row],[cancellation time decimal]],0),"not cancelled")</f>
        <v>10</v>
      </c>
      <c r="J8135" s="10">
        <f>IFERROR(MOD(Table1[[#This Row],[cancellation hour rounded]],24),"not cancelled")</f>
        <v>10</v>
      </c>
      <c r="K8135" s="32">
        <f>1/Table1[[#This Row],[Duration (Time between doses '[in hours'])]]</f>
        <v>8.3333333333333329E-2</v>
      </c>
      <c r="L8135" s="33">
        <f>Table1[[#This Row],[number doses per hour]]*INDEX(Table2[price per dose],Table1[[#This Row],[Drug ID]])</f>
        <v>1.448055119047619</v>
      </c>
      <c r="M8135" s="11" t="b">
        <f>AND(Table1[[#This Row],[hour of cancellation 0 to 23]]&gt;=0,Table1[[#This Row],[hour of cancellation 0 to 23]]&lt;=23)</f>
        <v>1</v>
      </c>
    </row>
    <row r="8136" spans="1:13" hidden="1" x14ac:dyDescent="0.3">
      <c r="A8136" s="1">
        <v>8135</v>
      </c>
      <c r="B8136" s="1">
        <v>1</v>
      </c>
      <c r="C8136" s="2">
        <v>41265.56571605058</v>
      </c>
      <c r="D8136" s="2">
        <v>41268.356969709559</v>
      </c>
      <c r="E8136" s="1">
        <v>12</v>
      </c>
      <c r="F8136" s="2" t="s">
        <v>5</v>
      </c>
      <c r="G8136" s="1">
        <v>0</v>
      </c>
      <c r="H8136" s="32" t="str">
        <f>IFERROR(HOUR(Table1[[#This Row],[Cancel Date/time]])+MINUTE(Table1[[#This Row],[Cancel Date/time]])/60,"not cancelled")</f>
        <v>not cancelled</v>
      </c>
      <c r="I8136" s="47" t="str">
        <f>IFERROR(ROUND(Table1[[#This Row],[cancellation time decimal]],0),"not cancelled")</f>
        <v>not cancelled</v>
      </c>
      <c r="J8136" s="10" t="str">
        <f>IFERROR(MOD(Table1[[#This Row],[cancellation hour rounded]],24),"not cancelled")</f>
        <v>not cancelled</v>
      </c>
      <c r="K8136" s="32">
        <f>1/Table1[[#This Row],[Duration (Time between doses '[in hours'])]]</f>
        <v>8.3333333333333329E-2</v>
      </c>
      <c r="L8136" s="33">
        <f>Table1[[#This Row],[number doses per hour]]*INDEX(Table2[price per dose],Table1[[#This Row],[Drug ID]])</f>
        <v>0.56619444444444444</v>
      </c>
      <c r="M8136" s="11" t="b">
        <f>AND(Table1[[#This Row],[hour of cancellation 0 to 23]]&gt;=0,Table1[[#This Row],[hour of cancellation 0 to 23]]&lt;=23)</f>
        <v>0</v>
      </c>
    </row>
    <row r="8137" spans="1:13" hidden="1" x14ac:dyDescent="0.3">
      <c r="A8137" s="1">
        <v>8136</v>
      </c>
      <c r="B8137" s="1">
        <v>3</v>
      </c>
      <c r="C8137" s="2">
        <v>41265.623958315824</v>
      </c>
      <c r="D8137" s="2">
        <v>41268.081944444442</v>
      </c>
      <c r="E8137" s="1">
        <v>24</v>
      </c>
      <c r="F8137" s="2" t="s">
        <v>5</v>
      </c>
      <c r="G8137" s="1">
        <v>0</v>
      </c>
      <c r="H8137" s="32" t="str">
        <f>IFERROR(HOUR(Table1[[#This Row],[Cancel Date/time]])+MINUTE(Table1[[#This Row],[Cancel Date/time]])/60,"not cancelled")</f>
        <v>not cancelled</v>
      </c>
      <c r="I8137" s="47" t="str">
        <f>IFERROR(ROUND(Table1[[#This Row],[cancellation time decimal]],0),"not cancelled")</f>
        <v>not cancelled</v>
      </c>
      <c r="J8137" s="10" t="str">
        <f>IFERROR(MOD(Table1[[#This Row],[cancellation hour rounded]],24),"not cancelled")</f>
        <v>not cancelled</v>
      </c>
      <c r="K8137" s="32">
        <f>1/Table1[[#This Row],[Duration (Time between doses '[in hours'])]]</f>
        <v>4.1666666666666664E-2</v>
      </c>
      <c r="L8137" s="33">
        <f>Table1[[#This Row],[number doses per hour]]*INDEX(Table2[price per dose],Table1[[#This Row],[Drug ID]])</f>
        <v>0.18133000000000002</v>
      </c>
      <c r="M8137" s="11" t="b">
        <f>AND(Table1[[#This Row],[hour of cancellation 0 to 23]]&gt;=0,Table1[[#This Row],[hour of cancellation 0 to 23]]&lt;=23)</f>
        <v>0</v>
      </c>
    </row>
    <row r="8138" spans="1:13" x14ac:dyDescent="0.3">
      <c r="A8138" s="1">
        <v>8137</v>
      </c>
      <c r="B8138" s="1">
        <v>1</v>
      </c>
      <c r="C8138" s="2">
        <v>41265.609913666114</v>
      </c>
      <c r="D8138" s="2">
        <v>41325.609722222223</v>
      </c>
      <c r="E8138" s="1">
        <v>8</v>
      </c>
      <c r="F8138" s="2">
        <v>41265.652651426681</v>
      </c>
      <c r="G8138" s="1">
        <v>0</v>
      </c>
      <c r="H8138" s="32">
        <f>IFERROR(HOUR(Table1[[#This Row],[Cancel Date/time]])+MINUTE(Table1[[#This Row],[Cancel Date/time]])/60,"not cancelled")</f>
        <v>15.65</v>
      </c>
      <c r="I8138" s="47">
        <f>IFERROR(ROUND(Table1[[#This Row],[cancellation time decimal]],0),"not cancelled")</f>
        <v>16</v>
      </c>
      <c r="J8138" s="10">
        <f>IFERROR(MOD(Table1[[#This Row],[cancellation hour rounded]],24),"not cancelled")</f>
        <v>16</v>
      </c>
      <c r="K8138" s="32">
        <f>1/Table1[[#This Row],[Duration (Time between doses '[in hours'])]]</f>
        <v>0.125</v>
      </c>
      <c r="L8138" s="33">
        <f>Table1[[#This Row],[number doses per hour]]*INDEX(Table2[price per dose],Table1[[#This Row],[Drug ID]])</f>
        <v>0.84929166666666667</v>
      </c>
      <c r="M8138" s="11" t="b">
        <f>AND(Table1[[#This Row],[hour of cancellation 0 to 23]]&gt;=0,Table1[[#This Row],[hour of cancellation 0 to 23]]&lt;=23)</f>
        <v>1</v>
      </c>
    </row>
    <row r="8139" spans="1:13" x14ac:dyDescent="0.3">
      <c r="A8139" s="1">
        <v>8138</v>
      </c>
      <c r="B8139" s="1">
        <v>1</v>
      </c>
      <c r="C8139" s="2">
        <v>41265.605097281739</v>
      </c>
      <c r="D8139" s="2">
        <v>41325.604861111111</v>
      </c>
      <c r="E8139" s="1">
        <v>8</v>
      </c>
      <c r="F8139" s="2">
        <v>41265.816027996509</v>
      </c>
      <c r="G8139" s="1">
        <v>0</v>
      </c>
      <c r="H8139" s="32">
        <f>IFERROR(HOUR(Table1[[#This Row],[Cancel Date/time]])+MINUTE(Table1[[#This Row],[Cancel Date/time]])/60,"not cancelled")</f>
        <v>19.583333333333332</v>
      </c>
      <c r="I8139" s="47">
        <f>IFERROR(ROUND(Table1[[#This Row],[cancellation time decimal]],0),"not cancelled")</f>
        <v>20</v>
      </c>
      <c r="J8139" s="10">
        <f>IFERROR(MOD(Table1[[#This Row],[cancellation hour rounded]],24),"not cancelled")</f>
        <v>20</v>
      </c>
      <c r="K8139" s="32">
        <f>1/Table1[[#This Row],[Duration (Time between doses '[in hours'])]]</f>
        <v>0.125</v>
      </c>
      <c r="L8139" s="33">
        <f>Table1[[#This Row],[number doses per hour]]*INDEX(Table2[price per dose],Table1[[#This Row],[Drug ID]])</f>
        <v>0.84929166666666667</v>
      </c>
      <c r="M8139" s="11" t="b">
        <f>AND(Table1[[#This Row],[hour of cancellation 0 to 23]]&gt;=0,Table1[[#This Row],[hour of cancellation 0 to 23]]&lt;=23)</f>
        <v>1</v>
      </c>
    </row>
    <row r="8140" spans="1:13" x14ac:dyDescent="0.3">
      <c r="A8140" s="1">
        <v>8139</v>
      </c>
      <c r="B8140" s="1">
        <v>1</v>
      </c>
      <c r="C8140" s="2">
        <v>41265.68008461516</v>
      </c>
      <c r="D8140" s="2">
        <v>41325.679861111108</v>
      </c>
      <c r="E8140" s="1">
        <v>12</v>
      </c>
      <c r="F8140" s="2">
        <v>41266.844521059465</v>
      </c>
      <c r="G8140" s="1">
        <v>0</v>
      </c>
      <c r="H8140" s="32">
        <f>IFERROR(HOUR(Table1[[#This Row],[Cancel Date/time]])+MINUTE(Table1[[#This Row],[Cancel Date/time]])/60,"not cancelled")</f>
        <v>20.266666666666666</v>
      </c>
      <c r="I8140" s="47">
        <f>IFERROR(ROUND(Table1[[#This Row],[cancellation time decimal]],0),"not cancelled")</f>
        <v>20</v>
      </c>
      <c r="J8140" s="10">
        <f>IFERROR(MOD(Table1[[#This Row],[cancellation hour rounded]],24),"not cancelled")</f>
        <v>20</v>
      </c>
      <c r="K8140" s="32">
        <f>1/Table1[[#This Row],[Duration (Time between doses '[in hours'])]]</f>
        <v>8.3333333333333329E-2</v>
      </c>
      <c r="L8140" s="33">
        <f>Table1[[#This Row],[number doses per hour]]*INDEX(Table2[price per dose],Table1[[#This Row],[Drug ID]])</f>
        <v>0.56619444444444444</v>
      </c>
      <c r="M8140" s="11" t="b">
        <f>AND(Table1[[#This Row],[hour of cancellation 0 to 23]]&gt;=0,Table1[[#This Row],[hour of cancellation 0 to 23]]&lt;=23)</f>
        <v>1</v>
      </c>
    </row>
    <row r="8141" spans="1:13" hidden="1" x14ac:dyDescent="0.3">
      <c r="A8141" s="1">
        <v>8140</v>
      </c>
      <c r="B8141" s="1">
        <v>6</v>
      </c>
      <c r="C8141" s="2">
        <v>41265.671550857434</v>
      </c>
      <c r="D8141" s="2">
        <v>41269.129771755252</v>
      </c>
      <c r="E8141" s="1">
        <v>24</v>
      </c>
      <c r="F8141" s="2" t="s">
        <v>5</v>
      </c>
      <c r="G8141" s="1">
        <v>0</v>
      </c>
      <c r="H8141" s="32" t="str">
        <f>IFERROR(HOUR(Table1[[#This Row],[Cancel Date/time]])+MINUTE(Table1[[#This Row],[Cancel Date/time]])/60,"not cancelled")</f>
        <v>not cancelled</v>
      </c>
      <c r="I8141" s="47" t="str">
        <f>IFERROR(ROUND(Table1[[#This Row],[cancellation time decimal]],0),"not cancelled")</f>
        <v>not cancelled</v>
      </c>
      <c r="J8141" s="10" t="str">
        <f>IFERROR(MOD(Table1[[#This Row],[cancellation hour rounded]],24),"not cancelled")</f>
        <v>not cancelled</v>
      </c>
      <c r="K8141" s="32">
        <f>1/Table1[[#This Row],[Duration (Time between doses '[in hours'])]]</f>
        <v>4.1666666666666664E-2</v>
      </c>
      <c r="L8141" s="33">
        <f>Table1[[#This Row],[number doses per hour]]*INDEX(Table2[price per dose],Table1[[#This Row],[Drug ID]])</f>
        <v>0.35218749999999999</v>
      </c>
      <c r="M8141" s="11" t="b">
        <f>AND(Table1[[#This Row],[hour of cancellation 0 to 23]]&gt;=0,Table1[[#This Row],[hour of cancellation 0 to 23]]&lt;=23)</f>
        <v>0</v>
      </c>
    </row>
    <row r="8142" spans="1:13" x14ac:dyDescent="0.3">
      <c r="A8142" s="1">
        <v>8141</v>
      </c>
      <c r="B8142" s="1">
        <v>2</v>
      </c>
      <c r="C8142" s="2">
        <v>41265.711398253079</v>
      </c>
      <c r="D8142" s="2">
        <v>41325.711111111115</v>
      </c>
      <c r="E8142" s="1">
        <v>10</v>
      </c>
      <c r="F8142" s="2">
        <v>41267.74736448851</v>
      </c>
      <c r="G8142" s="1">
        <v>0</v>
      </c>
      <c r="H8142" s="32">
        <f>IFERROR(HOUR(Table1[[#This Row],[Cancel Date/time]])+MINUTE(Table1[[#This Row],[Cancel Date/time]])/60,"not cancelled")</f>
        <v>17.933333333333334</v>
      </c>
      <c r="I8142" s="47">
        <f>IFERROR(ROUND(Table1[[#This Row],[cancellation time decimal]],0),"not cancelled")</f>
        <v>18</v>
      </c>
      <c r="J8142" s="10">
        <f>IFERROR(MOD(Table1[[#This Row],[cancellation hour rounded]],24),"not cancelled")</f>
        <v>18</v>
      </c>
      <c r="K8142" s="32">
        <f>1/Table1[[#This Row],[Duration (Time between doses '[in hours'])]]</f>
        <v>0.1</v>
      </c>
      <c r="L8142" s="33">
        <f>Table1[[#This Row],[number doses per hour]]*INDEX(Table2[price per dose],Table1[[#This Row],[Drug ID]])</f>
        <v>0.84959999999999969</v>
      </c>
      <c r="M8142" s="11" t="b">
        <f>AND(Table1[[#This Row],[hour of cancellation 0 to 23]]&gt;=0,Table1[[#This Row],[hour of cancellation 0 to 23]]&lt;=23)</f>
        <v>1</v>
      </c>
    </row>
    <row r="8143" spans="1:13" x14ac:dyDescent="0.3">
      <c r="A8143" s="1">
        <v>8142</v>
      </c>
      <c r="B8143" s="1">
        <v>1</v>
      </c>
      <c r="C8143" s="2">
        <v>41265.856489576283</v>
      </c>
      <c r="D8143" s="2">
        <v>41325.856250000004</v>
      </c>
      <c r="E8143" s="1">
        <v>8</v>
      </c>
      <c r="F8143" s="2">
        <v>41266.509376564529</v>
      </c>
      <c r="G8143" s="1">
        <v>0</v>
      </c>
      <c r="H8143" s="32">
        <f>IFERROR(HOUR(Table1[[#This Row],[Cancel Date/time]])+MINUTE(Table1[[#This Row],[Cancel Date/time]])/60,"not cancelled")</f>
        <v>12.216666666666667</v>
      </c>
      <c r="I8143" s="47">
        <f>IFERROR(ROUND(Table1[[#This Row],[cancellation time decimal]],0),"not cancelled")</f>
        <v>12</v>
      </c>
      <c r="J8143" s="10">
        <f>IFERROR(MOD(Table1[[#This Row],[cancellation hour rounded]],24),"not cancelled")</f>
        <v>12</v>
      </c>
      <c r="K8143" s="32">
        <f>1/Table1[[#This Row],[Duration (Time between doses '[in hours'])]]</f>
        <v>0.125</v>
      </c>
      <c r="L8143" s="33">
        <f>Table1[[#This Row],[number doses per hour]]*INDEX(Table2[price per dose],Table1[[#This Row],[Drug ID]])</f>
        <v>0.84929166666666667</v>
      </c>
      <c r="M8143" s="11" t="b">
        <f>AND(Table1[[#This Row],[hour of cancellation 0 to 23]]&gt;=0,Table1[[#This Row],[hour of cancellation 0 to 23]]&lt;=23)</f>
        <v>1</v>
      </c>
    </row>
    <row r="8144" spans="1:13" x14ac:dyDescent="0.3">
      <c r="A8144" s="1">
        <v>8143</v>
      </c>
      <c r="B8144" s="1">
        <v>5</v>
      </c>
      <c r="C8144" s="2">
        <v>41265.88361593429</v>
      </c>
      <c r="D8144" s="2">
        <v>41325.883333333331</v>
      </c>
      <c r="E8144" s="1">
        <v>24</v>
      </c>
      <c r="F8144" s="2">
        <v>41268.637436857236</v>
      </c>
      <c r="G8144" s="1">
        <v>0</v>
      </c>
      <c r="H8144" s="32">
        <f>IFERROR(HOUR(Table1[[#This Row],[Cancel Date/time]])+MINUTE(Table1[[#This Row],[Cancel Date/time]])/60,"not cancelled")</f>
        <v>15.283333333333333</v>
      </c>
      <c r="I8144" s="47">
        <f>IFERROR(ROUND(Table1[[#This Row],[cancellation time decimal]],0),"not cancelled")</f>
        <v>15</v>
      </c>
      <c r="J8144" s="10">
        <f>IFERROR(MOD(Table1[[#This Row],[cancellation hour rounded]],24),"not cancelled")</f>
        <v>15</v>
      </c>
      <c r="K8144" s="32">
        <f>1/Table1[[#This Row],[Duration (Time between doses '[in hours'])]]</f>
        <v>4.1666666666666664E-2</v>
      </c>
      <c r="L8144" s="33">
        <f>Table1[[#This Row],[number doses per hour]]*INDEX(Table2[price per dose],Table1[[#This Row],[Drug ID]])</f>
        <v>0.2815833333333333</v>
      </c>
      <c r="M8144" s="11" t="b">
        <f>AND(Table1[[#This Row],[hour of cancellation 0 to 23]]&gt;=0,Table1[[#This Row],[hour of cancellation 0 to 23]]&lt;=23)</f>
        <v>1</v>
      </c>
    </row>
    <row r="8145" spans="1:13" x14ac:dyDescent="0.3">
      <c r="A8145" s="1">
        <v>8144</v>
      </c>
      <c r="B8145" s="1">
        <v>2</v>
      </c>
      <c r="C8145" s="2">
        <v>41265.896986571082</v>
      </c>
      <c r="D8145" s="2">
        <v>41325.896527777775</v>
      </c>
      <c r="E8145" s="1">
        <v>10</v>
      </c>
      <c r="F8145" s="2">
        <v>41265.980559980497</v>
      </c>
      <c r="G8145" s="1">
        <v>0</v>
      </c>
      <c r="H8145" s="32">
        <f>IFERROR(HOUR(Table1[[#This Row],[Cancel Date/time]])+MINUTE(Table1[[#This Row],[Cancel Date/time]])/60,"not cancelled")</f>
        <v>23.533333333333335</v>
      </c>
      <c r="I8145" s="47">
        <f>IFERROR(ROUND(Table1[[#This Row],[cancellation time decimal]],0),"not cancelled")</f>
        <v>24</v>
      </c>
      <c r="J8145" s="10">
        <f>IFERROR(MOD(Table1[[#This Row],[cancellation hour rounded]],24),"not cancelled")</f>
        <v>0</v>
      </c>
      <c r="K8145" s="32">
        <f>1/Table1[[#This Row],[Duration (Time between doses '[in hours'])]]</f>
        <v>0.1</v>
      </c>
      <c r="L8145" s="33">
        <f>Table1[[#This Row],[number doses per hour]]*INDEX(Table2[price per dose],Table1[[#This Row],[Drug ID]])</f>
        <v>0.84959999999999969</v>
      </c>
      <c r="M8145" s="11" t="b">
        <f>AND(Table1[[#This Row],[hour of cancellation 0 to 23]]&gt;=0,Table1[[#This Row],[hour of cancellation 0 to 23]]&lt;=23)</f>
        <v>1</v>
      </c>
    </row>
    <row r="8146" spans="1:13" x14ac:dyDescent="0.3">
      <c r="A8146" s="1">
        <v>8145</v>
      </c>
      <c r="B8146" s="1">
        <v>6</v>
      </c>
      <c r="C8146" s="2">
        <v>41265.986712436505</v>
      </c>
      <c r="D8146" s="2">
        <v>41325.986111111117</v>
      </c>
      <c r="E8146" s="1">
        <v>24</v>
      </c>
      <c r="F8146" s="2">
        <v>41270.338856558898</v>
      </c>
      <c r="G8146" s="1">
        <v>0</v>
      </c>
      <c r="H8146" s="32">
        <f>IFERROR(HOUR(Table1[[#This Row],[Cancel Date/time]])+MINUTE(Table1[[#This Row],[Cancel Date/time]])/60,"not cancelled")</f>
        <v>8.1166666666666671</v>
      </c>
      <c r="I8146" s="47">
        <f>IFERROR(ROUND(Table1[[#This Row],[cancellation time decimal]],0),"not cancelled")</f>
        <v>8</v>
      </c>
      <c r="J8146" s="10">
        <f>IFERROR(MOD(Table1[[#This Row],[cancellation hour rounded]],24),"not cancelled")</f>
        <v>8</v>
      </c>
      <c r="K8146" s="32">
        <f>1/Table1[[#This Row],[Duration (Time between doses '[in hours'])]]</f>
        <v>4.1666666666666664E-2</v>
      </c>
      <c r="L8146" s="33">
        <f>Table1[[#This Row],[number doses per hour]]*INDEX(Table2[price per dose],Table1[[#This Row],[Drug ID]])</f>
        <v>0.35218749999999999</v>
      </c>
      <c r="M8146" s="11" t="b">
        <f>AND(Table1[[#This Row],[hour of cancellation 0 to 23]]&gt;=0,Table1[[#This Row],[hour of cancellation 0 to 23]]&lt;=23)</f>
        <v>1</v>
      </c>
    </row>
    <row r="8147" spans="1:13" x14ac:dyDescent="0.3">
      <c r="A8147" s="1">
        <v>8146</v>
      </c>
      <c r="B8147" s="1">
        <v>1</v>
      </c>
      <c r="C8147" s="2">
        <v>41266.210858117891</v>
      </c>
      <c r="D8147" s="2">
        <v>41326.210416666669</v>
      </c>
      <c r="E8147" s="1">
        <v>12</v>
      </c>
      <c r="F8147" s="2">
        <v>41267.606115638111</v>
      </c>
      <c r="G8147" s="1">
        <v>0</v>
      </c>
      <c r="H8147" s="32">
        <f>IFERROR(HOUR(Table1[[#This Row],[Cancel Date/time]])+MINUTE(Table1[[#This Row],[Cancel Date/time]])/60,"not cancelled")</f>
        <v>14.533333333333333</v>
      </c>
      <c r="I8147" s="47">
        <f>IFERROR(ROUND(Table1[[#This Row],[cancellation time decimal]],0),"not cancelled")</f>
        <v>15</v>
      </c>
      <c r="J8147" s="10">
        <f>IFERROR(MOD(Table1[[#This Row],[cancellation hour rounded]],24),"not cancelled")</f>
        <v>15</v>
      </c>
      <c r="K8147" s="32">
        <f>1/Table1[[#This Row],[Duration (Time between doses '[in hours'])]]</f>
        <v>8.3333333333333329E-2</v>
      </c>
      <c r="L8147" s="33">
        <f>Table1[[#This Row],[number doses per hour]]*INDEX(Table2[price per dose],Table1[[#This Row],[Drug ID]])</f>
        <v>0.56619444444444444</v>
      </c>
      <c r="M8147" s="11" t="b">
        <f>AND(Table1[[#This Row],[hour of cancellation 0 to 23]]&gt;=0,Table1[[#This Row],[hour of cancellation 0 to 23]]&lt;=23)</f>
        <v>1</v>
      </c>
    </row>
    <row r="8148" spans="1:13" x14ac:dyDescent="0.3">
      <c r="A8148" s="1">
        <v>8147</v>
      </c>
      <c r="B8148" s="1">
        <v>5</v>
      </c>
      <c r="C8148" s="2">
        <v>41266.354133612767</v>
      </c>
      <c r="D8148" s="2">
        <v>41326.353472222225</v>
      </c>
      <c r="E8148" s="1">
        <v>24</v>
      </c>
      <c r="F8148" s="2">
        <v>41268.572566345596</v>
      </c>
      <c r="G8148" s="1">
        <v>0</v>
      </c>
      <c r="H8148" s="32">
        <f>IFERROR(HOUR(Table1[[#This Row],[Cancel Date/time]])+MINUTE(Table1[[#This Row],[Cancel Date/time]])/60,"not cancelled")</f>
        <v>13.733333333333333</v>
      </c>
      <c r="I8148" s="47">
        <f>IFERROR(ROUND(Table1[[#This Row],[cancellation time decimal]],0),"not cancelled")</f>
        <v>14</v>
      </c>
      <c r="J8148" s="10">
        <f>IFERROR(MOD(Table1[[#This Row],[cancellation hour rounded]],24),"not cancelled")</f>
        <v>14</v>
      </c>
      <c r="K8148" s="32">
        <f>1/Table1[[#This Row],[Duration (Time between doses '[in hours'])]]</f>
        <v>4.1666666666666664E-2</v>
      </c>
      <c r="L8148" s="33">
        <f>Table1[[#This Row],[number doses per hour]]*INDEX(Table2[price per dose],Table1[[#This Row],[Drug ID]])</f>
        <v>0.2815833333333333</v>
      </c>
      <c r="M8148" s="11" t="b">
        <f>AND(Table1[[#This Row],[hour of cancellation 0 to 23]]&gt;=0,Table1[[#This Row],[hour of cancellation 0 to 23]]&lt;=23)</f>
        <v>1</v>
      </c>
    </row>
    <row r="8149" spans="1:13" x14ac:dyDescent="0.3">
      <c r="A8149" s="1">
        <v>8148</v>
      </c>
      <c r="B8149" s="1">
        <v>9</v>
      </c>
      <c r="C8149" s="2">
        <v>41266.409947399356</v>
      </c>
      <c r="D8149" s="2">
        <v>41326.409722222219</v>
      </c>
      <c r="E8149" s="1">
        <v>5</v>
      </c>
      <c r="F8149" s="2">
        <v>41269.442459393307</v>
      </c>
      <c r="G8149" s="1">
        <v>0</v>
      </c>
      <c r="H8149" s="32">
        <f>IFERROR(HOUR(Table1[[#This Row],[Cancel Date/time]])+MINUTE(Table1[[#This Row],[Cancel Date/time]])/60,"not cancelled")</f>
        <v>10.616666666666667</v>
      </c>
      <c r="I8149" s="47">
        <f>IFERROR(ROUND(Table1[[#This Row],[cancellation time decimal]],0),"not cancelled")</f>
        <v>11</v>
      </c>
      <c r="J8149" s="10">
        <f>IFERROR(MOD(Table1[[#This Row],[cancellation hour rounded]],24),"not cancelled")</f>
        <v>11</v>
      </c>
      <c r="K8149" s="32">
        <f>1/Table1[[#This Row],[Duration (Time between doses '[in hours'])]]</f>
        <v>0.2</v>
      </c>
      <c r="L8149" s="33">
        <f>Table1[[#This Row],[number doses per hour]]*INDEX(Table2[price per dose],Table1[[#This Row],[Drug ID]])</f>
        <v>5.6740000000000004</v>
      </c>
      <c r="M8149" s="11" t="b">
        <f>AND(Table1[[#This Row],[hour of cancellation 0 to 23]]&gt;=0,Table1[[#This Row],[hour of cancellation 0 to 23]]&lt;=23)</f>
        <v>1</v>
      </c>
    </row>
    <row r="8150" spans="1:13" x14ac:dyDescent="0.3">
      <c r="A8150" s="1">
        <v>8149</v>
      </c>
      <c r="B8150" s="1">
        <v>9</v>
      </c>
      <c r="C8150" s="2">
        <v>41266.403409370192</v>
      </c>
      <c r="D8150" s="2">
        <v>41326.402777777781</v>
      </c>
      <c r="E8150" s="1">
        <v>5</v>
      </c>
      <c r="F8150" s="2">
        <v>41268.875313482335</v>
      </c>
      <c r="G8150" s="1">
        <v>0</v>
      </c>
      <c r="H8150" s="32">
        <f>IFERROR(HOUR(Table1[[#This Row],[Cancel Date/time]])+MINUTE(Table1[[#This Row],[Cancel Date/time]])/60,"not cancelled")</f>
        <v>21</v>
      </c>
      <c r="I8150" s="47">
        <f>IFERROR(ROUND(Table1[[#This Row],[cancellation time decimal]],0),"not cancelled")</f>
        <v>21</v>
      </c>
      <c r="J8150" s="10">
        <f>IFERROR(MOD(Table1[[#This Row],[cancellation hour rounded]],24),"not cancelled")</f>
        <v>21</v>
      </c>
      <c r="K8150" s="32">
        <f>1/Table1[[#This Row],[Duration (Time between doses '[in hours'])]]</f>
        <v>0.2</v>
      </c>
      <c r="L8150" s="33">
        <f>Table1[[#This Row],[number doses per hour]]*INDEX(Table2[price per dose],Table1[[#This Row],[Drug ID]])</f>
        <v>5.6740000000000004</v>
      </c>
      <c r="M8150" s="11" t="b">
        <f>AND(Table1[[#This Row],[hour of cancellation 0 to 23]]&gt;=0,Table1[[#This Row],[hour of cancellation 0 to 23]]&lt;=23)</f>
        <v>1</v>
      </c>
    </row>
    <row r="8151" spans="1:13" x14ac:dyDescent="0.3">
      <c r="A8151" s="1">
        <v>8150</v>
      </c>
      <c r="B8151" s="1">
        <v>5</v>
      </c>
      <c r="C8151" s="2">
        <v>41266.392396979514</v>
      </c>
      <c r="D8151" s="2">
        <v>41326.392361111109</v>
      </c>
      <c r="E8151" s="1">
        <v>24</v>
      </c>
      <c r="F8151" s="2">
        <v>41268.592899418429</v>
      </c>
      <c r="G8151" s="1">
        <v>0</v>
      </c>
      <c r="H8151" s="32">
        <f>IFERROR(HOUR(Table1[[#This Row],[Cancel Date/time]])+MINUTE(Table1[[#This Row],[Cancel Date/time]])/60,"not cancelled")</f>
        <v>14.216666666666667</v>
      </c>
      <c r="I8151" s="47">
        <f>IFERROR(ROUND(Table1[[#This Row],[cancellation time decimal]],0),"not cancelled")</f>
        <v>14</v>
      </c>
      <c r="J8151" s="10">
        <f>IFERROR(MOD(Table1[[#This Row],[cancellation hour rounded]],24),"not cancelled")</f>
        <v>14</v>
      </c>
      <c r="K8151" s="32">
        <f>1/Table1[[#This Row],[Duration (Time between doses '[in hours'])]]</f>
        <v>4.1666666666666664E-2</v>
      </c>
      <c r="L8151" s="33">
        <f>Table1[[#This Row],[number doses per hour]]*INDEX(Table2[price per dose],Table1[[#This Row],[Drug ID]])</f>
        <v>0.2815833333333333</v>
      </c>
      <c r="M8151" s="11" t="b">
        <f>AND(Table1[[#This Row],[hour of cancellation 0 to 23]]&gt;=0,Table1[[#This Row],[hour of cancellation 0 to 23]]&lt;=23)</f>
        <v>1</v>
      </c>
    </row>
    <row r="8152" spans="1:13" x14ac:dyDescent="0.3">
      <c r="A8152" s="1">
        <v>8151</v>
      </c>
      <c r="B8152" s="1">
        <v>7</v>
      </c>
      <c r="C8152" s="2">
        <v>41266.375745804791</v>
      </c>
      <c r="D8152" s="2">
        <v>41326.375694444447</v>
      </c>
      <c r="E8152" s="1">
        <v>24</v>
      </c>
      <c r="F8152" s="2">
        <v>41269.118241768512</v>
      </c>
      <c r="G8152" s="1">
        <v>0</v>
      </c>
      <c r="H8152" s="32">
        <f>IFERROR(HOUR(Table1[[#This Row],[Cancel Date/time]])+MINUTE(Table1[[#This Row],[Cancel Date/time]])/60,"not cancelled")</f>
        <v>2.8333333333333335</v>
      </c>
      <c r="I8152" s="47">
        <f>IFERROR(ROUND(Table1[[#This Row],[cancellation time decimal]],0),"not cancelled")</f>
        <v>3</v>
      </c>
      <c r="J8152" s="10">
        <f>IFERROR(MOD(Table1[[#This Row],[cancellation hour rounded]],24),"not cancelled")</f>
        <v>3</v>
      </c>
      <c r="K8152" s="32">
        <f>1/Table1[[#This Row],[Duration (Time between doses '[in hours'])]]</f>
        <v>4.1666666666666664E-2</v>
      </c>
      <c r="L8152" s="33">
        <f>Table1[[#This Row],[number doses per hour]]*INDEX(Table2[price per dose],Table1[[#This Row],[Drug ID]])</f>
        <v>1.2958049999999997</v>
      </c>
      <c r="M8152" s="11" t="b">
        <f>AND(Table1[[#This Row],[hour of cancellation 0 to 23]]&gt;=0,Table1[[#This Row],[hour of cancellation 0 to 23]]&lt;=23)</f>
        <v>1</v>
      </c>
    </row>
    <row r="8153" spans="1:13" x14ac:dyDescent="0.3">
      <c r="A8153" s="1">
        <v>8152</v>
      </c>
      <c r="B8153" s="1">
        <v>1</v>
      </c>
      <c r="C8153" s="2">
        <v>41266.432942946813</v>
      </c>
      <c r="D8153" s="2">
        <v>41326.432638888888</v>
      </c>
      <c r="E8153" s="1">
        <v>8</v>
      </c>
      <c r="F8153" s="2">
        <v>41266.648034992977</v>
      </c>
      <c r="G8153" s="1">
        <v>0</v>
      </c>
      <c r="H8153" s="32">
        <f>IFERROR(HOUR(Table1[[#This Row],[Cancel Date/time]])+MINUTE(Table1[[#This Row],[Cancel Date/time]])/60,"not cancelled")</f>
        <v>15.55</v>
      </c>
      <c r="I8153" s="47">
        <f>IFERROR(ROUND(Table1[[#This Row],[cancellation time decimal]],0),"not cancelled")</f>
        <v>16</v>
      </c>
      <c r="J8153" s="10">
        <f>IFERROR(MOD(Table1[[#This Row],[cancellation hour rounded]],24),"not cancelled")</f>
        <v>16</v>
      </c>
      <c r="K8153" s="32">
        <f>1/Table1[[#This Row],[Duration (Time between doses '[in hours'])]]</f>
        <v>0.125</v>
      </c>
      <c r="L8153" s="33">
        <f>Table1[[#This Row],[number doses per hour]]*INDEX(Table2[price per dose],Table1[[#This Row],[Drug ID]])</f>
        <v>0.84929166666666667</v>
      </c>
      <c r="M8153" s="11" t="b">
        <f>AND(Table1[[#This Row],[hour of cancellation 0 to 23]]&gt;=0,Table1[[#This Row],[hour of cancellation 0 to 23]]&lt;=23)</f>
        <v>1</v>
      </c>
    </row>
    <row r="8154" spans="1:13" hidden="1" x14ac:dyDescent="0.3">
      <c r="A8154" s="1">
        <v>8153</v>
      </c>
      <c r="B8154" s="1">
        <v>1</v>
      </c>
      <c r="C8154" s="2">
        <v>41266.495380640197</v>
      </c>
      <c r="D8154" s="2">
        <v>41270.078540205897</v>
      </c>
      <c r="E8154" s="1">
        <v>12</v>
      </c>
      <c r="F8154" s="2" t="s">
        <v>5</v>
      </c>
      <c r="G8154" s="1">
        <v>0</v>
      </c>
      <c r="H8154" s="32" t="str">
        <f>IFERROR(HOUR(Table1[[#This Row],[Cancel Date/time]])+MINUTE(Table1[[#This Row],[Cancel Date/time]])/60,"not cancelled")</f>
        <v>not cancelled</v>
      </c>
      <c r="I8154" s="47" t="str">
        <f>IFERROR(ROUND(Table1[[#This Row],[cancellation time decimal]],0),"not cancelled")</f>
        <v>not cancelled</v>
      </c>
      <c r="J8154" s="10" t="str">
        <f>IFERROR(MOD(Table1[[#This Row],[cancellation hour rounded]],24),"not cancelled")</f>
        <v>not cancelled</v>
      </c>
      <c r="K8154" s="32">
        <f>1/Table1[[#This Row],[Duration (Time between doses '[in hours'])]]</f>
        <v>8.3333333333333329E-2</v>
      </c>
      <c r="L8154" s="33">
        <f>Table1[[#This Row],[number doses per hour]]*INDEX(Table2[price per dose],Table1[[#This Row],[Drug ID]])</f>
        <v>0.56619444444444444</v>
      </c>
      <c r="M8154" s="11" t="b">
        <f>AND(Table1[[#This Row],[hour of cancellation 0 to 23]]&gt;=0,Table1[[#This Row],[hour of cancellation 0 to 23]]&lt;=23)</f>
        <v>0</v>
      </c>
    </row>
    <row r="8155" spans="1:13" hidden="1" x14ac:dyDescent="0.3">
      <c r="A8155" s="1">
        <v>8154</v>
      </c>
      <c r="B8155" s="1">
        <v>5</v>
      </c>
      <c r="C8155" s="2">
        <v>41266.465693580503</v>
      </c>
      <c r="D8155" s="2">
        <v>41269.04889297302</v>
      </c>
      <c r="E8155" s="1">
        <v>24</v>
      </c>
      <c r="F8155" s="2" t="s">
        <v>5</v>
      </c>
      <c r="G8155" s="1">
        <v>0</v>
      </c>
      <c r="H8155" s="32" t="str">
        <f>IFERROR(HOUR(Table1[[#This Row],[Cancel Date/time]])+MINUTE(Table1[[#This Row],[Cancel Date/time]])/60,"not cancelled")</f>
        <v>not cancelled</v>
      </c>
      <c r="I8155" s="47" t="str">
        <f>IFERROR(ROUND(Table1[[#This Row],[cancellation time decimal]],0),"not cancelled")</f>
        <v>not cancelled</v>
      </c>
      <c r="J8155" s="10" t="str">
        <f>IFERROR(MOD(Table1[[#This Row],[cancellation hour rounded]],24),"not cancelled")</f>
        <v>not cancelled</v>
      </c>
      <c r="K8155" s="32">
        <f>1/Table1[[#This Row],[Duration (Time between doses '[in hours'])]]</f>
        <v>4.1666666666666664E-2</v>
      </c>
      <c r="L8155" s="33">
        <f>Table1[[#This Row],[number doses per hour]]*INDEX(Table2[price per dose],Table1[[#This Row],[Drug ID]])</f>
        <v>0.2815833333333333</v>
      </c>
      <c r="M8155" s="11" t="b">
        <f>AND(Table1[[#This Row],[hour of cancellation 0 to 23]]&gt;=0,Table1[[#This Row],[hour of cancellation 0 to 23]]&lt;=23)</f>
        <v>0</v>
      </c>
    </row>
    <row r="8156" spans="1:13" x14ac:dyDescent="0.3">
      <c r="A8156" s="1">
        <v>8155</v>
      </c>
      <c r="B8156" s="1">
        <v>4</v>
      </c>
      <c r="C8156" s="2">
        <v>41266.508364796413</v>
      </c>
      <c r="D8156" s="2">
        <v>41326.508333333331</v>
      </c>
      <c r="E8156" s="1">
        <v>12</v>
      </c>
      <c r="F8156" s="2">
        <v>41268.65454252089</v>
      </c>
      <c r="G8156" s="1">
        <v>0</v>
      </c>
      <c r="H8156" s="32">
        <f>IFERROR(HOUR(Table1[[#This Row],[Cancel Date/time]])+MINUTE(Table1[[#This Row],[Cancel Date/time]])/60,"not cancelled")</f>
        <v>15.7</v>
      </c>
      <c r="I8156" s="47">
        <f>IFERROR(ROUND(Table1[[#This Row],[cancellation time decimal]],0),"not cancelled")</f>
        <v>16</v>
      </c>
      <c r="J8156" s="10">
        <f>IFERROR(MOD(Table1[[#This Row],[cancellation hour rounded]],24),"not cancelled")</f>
        <v>16</v>
      </c>
      <c r="K8156" s="32">
        <f>1/Table1[[#This Row],[Duration (Time between doses '[in hours'])]]</f>
        <v>8.3333333333333329E-2</v>
      </c>
      <c r="L8156" s="33">
        <f>Table1[[#This Row],[number doses per hour]]*INDEX(Table2[price per dose],Table1[[#This Row],[Drug ID]])</f>
        <v>1.448055119047619</v>
      </c>
      <c r="M8156" s="11" t="b">
        <f>AND(Table1[[#This Row],[hour of cancellation 0 to 23]]&gt;=0,Table1[[#This Row],[hour of cancellation 0 to 23]]&lt;=23)</f>
        <v>1</v>
      </c>
    </row>
    <row r="8157" spans="1:13" x14ac:dyDescent="0.3">
      <c r="A8157" s="1">
        <v>8156</v>
      </c>
      <c r="B8157" s="1">
        <v>5</v>
      </c>
      <c r="C8157" s="2">
        <v>41266.521497741931</v>
      </c>
      <c r="D8157" s="2">
        <v>41326.520833333336</v>
      </c>
      <c r="E8157" s="1">
        <v>24</v>
      </c>
      <c r="F8157" s="2">
        <v>41270.149428426492</v>
      </c>
      <c r="G8157" s="1">
        <v>0</v>
      </c>
      <c r="H8157" s="32">
        <f>IFERROR(HOUR(Table1[[#This Row],[Cancel Date/time]])+MINUTE(Table1[[#This Row],[Cancel Date/time]])/60,"not cancelled")</f>
        <v>3.5833333333333335</v>
      </c>
      <c r="I8157" s="47">
        <f>IFERROR(ROUND(Table1[[#This Row],[cancellation time decimal]],0),"not cancelled")</f>
        <v>4</v>
      </c>
      <c r="J8157" s="10">
        <f>IFERROR(MOD(Table1[[#This Row],[cancellation hour rounded]],24),"not cancelled")</f>
        <v>4</v>
      </c>
      <c r="K8157" s="32">
        <f>1/Table1[[#This Row],[Duration (Time between doses '[in hours'])]]</f>
        <v>4.1666666666666664E-2</v>
      </c>
      <c r="L8157" s="33">
        <f>Table1[[#This Row],[number doses per hour]]*INDEX(Table2[price per dose],Table1[[#This Row],[Drug ID]])</f>
        <v>0.2815833333333333</v>
      </c>
      <c r="M8157" s="11" t="b">
        <f>AND(Table1[[#This Row],[hour of cancellation 0 to 23]]&gt;=0,Table1[[#This Row],[hour of cancellation 0 to 23]]&lt;=23)</f>
        <v>1</v>
      </c>
    </row>
    <row r="8158" spans="1:13" x14ac:dyDescent="0.3">
      <c r="A8158" s="1">
        <v>8157</v>
      </c>
      <c r="B8158" s="1">
        <v>4</v>
      </c>
      <c r="C8158" s="2">
        <v>41266.707142377811</v>
      </c>
      <c r="D8158" s="2">
        <v>41326.706944444442</v>
      </c>
      <c r="E8158" s="1">
        <v>12</v>
      </c>
      <c r="F8158" s="2">
        <v>41269.431056067086</v>
      </c>
      <c r="G8158" s="1">
        <v>0</v>
      </c>
      <c r="H8158" s="32">
        <f>IFERROR(HOUR(Table1[[#This Row],[Cancel Date/time]])+MINUTE(Table1[[#This Row],[Cancel Date/time]])/60,"not cancelled")</f>
        <v>10.333333333333334</v>
      </c>
      <c r="I8158" s="47">
        <f>IFERROR(ROUND(Table1[[#This Row],[cancellation time decimal]],0),"not cancelled")</f>
        <v>10</v>
      </c>
      <c r="J8158" s="10">
        <f>IFERROR(MOD(Table1[[#This Row],[cancellation hour rounded]],24),"not cancelled")</f>
        <v>10</v>
      </c>
      <c r="K8158" s="32">
        <f>1/Table1[[#This Row],[Duration (Time between doses '[in hours'])]]</f>
        <v>8.3333333333333329E-2</v>
      </c>
      <c r="L8158" s="33">
        <f>Table1[[#This Row],[number doses per hour]]*INDEX(Table2[price per dose],Table1[[#This Row],[Drug ID]])</f>
        <v>1.448055119047619</v>
      </c>
      <c r="M8158" s="11" t="b">
        <f>AND(Table1[[#This Row],[hour of cancellation 0 to 23]]&gt;=0,Table1[[#This Row],[hour of cancellation 0 to 23]]&lt;=23)</f>
        <v>1</v>
      </c>
    </row>
    <row r="8159" spans="1:13" x14ac:dyDescent="0.3">
      <c r="A8159" s="1">
        <v>8158</v>
      </c>
      <c r="B8159" s="1">
        <v>1</v>
      </c>
      <c r="C8159" s="2">
        <v>41266.717315653928</v>
      </c>
      <c r="D8159" s="2">
        <v>41326.716666666667</v>
      </c>
      <c r="E8159" s="1">
        <v>12</v>
      </c>
      <c r="F8159" s="2">
        <v>41267.479819739659</v>
      </c>
      <c r="G8159" s="1">
        <v>0</v>
      </c>
      <c r="H8159" s="32">
        <f>IFERROR(HOUR(Table1[[#This Row],[Cancel Date/time]])+MINUTE(Table1[[#This Row],[Cancel Date/time]])/60,"not cancelled")</f>
        <v>11.5</v>
      </c>
      <c r="I8159" s="47">
        <f>IFERROR(ROUND(Table1[[#This Row],[cancellation time decimal]],0),"not cancelled")</f>
        <v>12</v>
      </c>
      <c r="J8159" s="10">
        <f>IFERROR(MOD(Table1[[#This Row],[cancellation hour rounded]],24),"not cancelled")</f>
        <v>12</v>
      </c>
      <c r="K8159" s="32">
        <f>1/Table1[[#This Row],[Duration (Time between doses '[in hours'])]]</f>
        <v>8.3333333333333329E-2</v>
      </c>
      <c r="L8159" s="33">
        <f>Table1[[#This Row],[number doses per hour]]*INDEX(Table2[price per dose],Table1[[#This Row],[Drug ID]])</f>
        <v>0.56619444444444444</v>
      </c>
      <c r="M8159" s="11" t="b">
        <f>AND(Table1[[#This Row],[hour of cancellation 0 to 23]]&gt;=0,Table1[[#This Row],[hour of cancellation 0 to 23]]&lt;=23)</f>
        <v>1</v>
      </c>
    </row>
    <row r="8160" spans="1:13" x14ac:dyDescent="0.3">
      <c r="A8160" s="1">
        <v>8159</v>
      </c>
      <c r="B8160" s="1">
        <v>1</v>
      </c>
      <c r="C8160" s="2">
        <v>41266.789934898887</v>
      </c>
      <c r="D8160" s="2">
        <v>41326.789583333331</v>
      </c>
      <c r="E8160" s="1">
        <v>8</v>
      </c>
      <c r="F8160" s="2">
        <v>41266.90430519377</v>
      </c>
      <c r="G8160" s="1">
        <v>0</v>
      </c>
      <c r="H8160" s="32">
        <f>IFERROR(HOUR(Table1[[#This Row],[Cancel Date/time]])+MINUTE(Table1[[#This Row],[Cancel Date/time]])/60,"not cancelled")</f>
        <v>21.7</v>
      </c>
      <c r="I8160" s="47">
        <f>IFERROR(ROUND(Table1[[#This Row],[cancellation time decimal]],0),"not cancelled")</f>
        <v>22</v>
      </c>
      <c r="J8160" s="10">
        <f>IFERROR(MOD(Table1[[#This Row],[cancellation hour rounded]],24),"not cancelled")</f>
        <v>22</v>
      </c>
      <c r="K8160" s="32">
        <f>1/Table1[[#This Row],[Duration (Time between doses '[in hours'])]]</f>
        <v>0.125</v>
      </c>
      <c r="L8160" s="33">
        <f>Table1[[#This Row],[number doses per hour]]*INDEX(Table2[price per dose],Table1[[#This Row],[Drug ID]])</f>
        <v>0.84929166666666667</v>
      </c>
      <c r="M8160" s="11" t="b">
        <f>AND(Table1[[#This Row],[hour of cancellation 0 to 23]]&gt;=0,Table1[[#This Row],[hour of cancellation 0 to 23]]&lt;=23)</f>
        <v>1</v>
      </c>
    </row>
    <row r="8161" spans="1:13" x14ac:dyDescent="0.3">
      <c r="A8161" s="1">
        <v>8160</v>
      </c>
      <c r="B8161" s="1">
        <v>1</v>
      </c>
      <c r="C8161" s="2">
        <v>41266.785751040807</v>
      </c>
      <c r="D8161" s="2">
        <v>41326.785416666666</v>
      </c>
      <c r="E8161" s="1">
        <v>8</v>
      </c>
      <c r="F8161" s="2">
        <v>41267.325573760492</v>
      </c>
      <c r="G8161" s="1">
        <v>0</v>
      </c>
      <c r="H8161" s="32">
        <f>IFERROR(HOUR(Table1[[#This Row],[Cancel Date/time]])+MINUTE(Table1[[#This Row],[Cancel Date/time]])/60,"not cancelled")</f>
        <v>7.8</v>
      </c>
      <c r="I8161" s="47">
        <f>IFERROR(ROUND(Table1[[#This Row],[cancellation time decimal]],0),"not cancelled")</f>
        <v>8</v>
      </c>
      <c r="J8161" s="10">
        <f>IFERROR(MOD(Table1[[#This Row],[cancellation hour rounded]],24),"not cancelled")</f>
        <v>8</v>
      </c>
      <c r="K8161" s="32">
        <f>1/Table1[[#This Row],[Duration (Time between doses '[in hours'])]]</f>
        <v>0.125</v>
      </c>
      <c r="L8161" s="33">
        <f>Table1[[#This Row],[number doses per hour]]*INDEX(Table2[price per dose],Table1[[#This Row],[Drug ID]])</f>
        <v>0.84929166666666667</v>
      </c>
      <c r="M8161" s="11" t="b">
        <f>AND(Table1[[#This Row],[hour of cancellation 0 to 23]]&gt;=0,Table1[[#This Row],[hour of cancellation 0 to 23]]&lt;=23)</f>
        <v>1</v>
      </c>
    </row>
    <row r="8162" spans="1:13" x14ac:dyDescent="0.3">
      <c r="A8162" s="1">
        <v>8161</v>
      </c>
      <c r="B8162" s="1">
        <v>5</v>
      </c>
      <c r="C8162" s="2">
        <v>41266.871226658528</v>
      </c>
      <c r="D8162" s="2">
        <v>41326.870833333334</v>
      </c>
      <c r="E8162" s="1">
        <v>24</v>
      </c>
      <c r="F8162" s="2">
        <v>41269.581648579231</v>
      </c>
      <c r="G8162" s="1">
        <v>0</v>
      </c>
      <c r="H8162" s="32">
        <f>IFERROR(HOUR(Table1[[#This Row],[Cancel Date/time]])+MINUTE(Table1[[#This Row],[Cancel Date/time]])/60,"not cancelled")</f>
        <v>13.95</v>
      </c>
      <c r="I8162" s="47">
        <f>IFERROR(ROUND(Table1[[#This Row],[cancellation time decimal]],0),"not cancelled")</f>
        <v>14</v>
      </c>
      <c r="J8162" s="10">
        <f>IFERROR(MOD(Table1[[#This Row],[cancellation hour rounded]],24),"not cancelled")</f>
        <v>14</v>
      </c>
      <c r="K8162" s="32">
        <f>1/Table1[[#This Row],[Duration (Time between doses '[in hours'])]]</f>
        <v>4.1666666666666664E-2</v>
      </c>
      <c r="L8162" s="33">
        <f>Table1[[#This Row],[number doses per hour]]*INDEX(Table2[price per dose],Table1[[#This Row],[Drug ID]])</f>
        <v>0.2815833333333333</v>
      </c>
      <c r="M8162" s="11" t="b">
        <f>AND(Table1[[#This Row],[hour of cancellation 0 to 23]]&gt;=0,Table1[[#This Row],[hour of cancellation 0 to 23]]&lt;=23)</f>
        <v>1</v>
      </c>
    </row>
    <row r="8163" spans="1:13" x14ac:dyDescent="0.3">
      <c r="A8163" s="1">
        <v>8162</v>
      </c>
      <c r="B8163" s="1">
        <v>5</v>
      </c>
      <c r="C8163" s="2">
        <v>41266.840388469856</v>
      </c>
      <c r="D8163" s="2">
        <v>41326.840277777781</v>
      </c>
      <c r="E8163" s="1">
        <v>24</v>
      </c>
      <c r="F8163" s="2">
        <v>41269.858646967776</v>
      </c>
      <c r="G8163" s="1">
        <v>0</v>
      </c>
      <c r="H8163" s="32">
        <f>IFERROR(HOUR(Table1[[#This Row],[Cancel Date/time]])+MINUTE(Table1[[#This Row],[Cancel Date/time]])/60,"not cancelled")</f>
        <v>20.6</v>
      </c>
      <c r="I8163" s="47">
        <f>IFERROR(ROUND(Table1[[#This Row],[cancellation time decimal]],0),"not cancelled")</f>
        <v>21</v>
      </c>
      <c r="J8163" s="10">
        <f>IFERROR(MOD(Table1[[#This Row],[cancellation hour rounded]],24),"not cancelled")</f>
        <v>21</v>
      </c>
      <c r="K8163" s="32">
        <f>1/Table1[[#This Row],[Duration (Time between doses '[in hours'])]]</f>
        <v>4.1666666666666664E-2</v>
      </c>
      <c r="L8163" s="33">
        <f>Table1[[#This Row],[number doses per hour]]*INDEX(Table2[price per dose],Table1[[#This Row],[Drug ID]])</f>
        <v>0.2815833333333333</v>
      </c>
      <c r="M8163" s="11" t="b">
        <f>AND(Table1[[#This Row],[hour of cancellation 0 to 23]]&gt;=0,Table1[[#This Row],[hour of cancellation 0 to 23]]&lt;=23)</f>
        <v>1</v>
      </c>
    </row>
    <row r="8164" spans="1:13" hidden="1" x14ac:dyDescent="0.3">
      <c r="A8164" s="1">
        <v>8163</v>
      </c>
      <c r="B8164" s="1">
        <v>2</v>
      </c>
      <c r="C8164" s="2">
        <v>41266.898729639681</v>
      </c>
      <c r="D8164" s="2">
        <v>41269.065000118324</v>
      </c>
      <c r="E8164" s="1">
        <v>10</v>
      </c>
      <c r="F8164" s="2" t="s">
        <v>5</v>
      </c>
      <c r="G8164" s="1">
        <v>0</v>
      </c>
      <c r="H8164" s="32" t="str">
        <f>IFERROR(HOUR(Table1[[#This Row],[Cancel Date/time]])+MINUTE(Table1[[#This Row],[Cancel Date/time]])/60,"not cancelled")</f>
        <v>not cancelled</v>
      </c>
      <c r="I8164" s="47" t="str">
        <f>IFERROR(ROUND(Table1[[#This Row],[cancellation time decimal]],0),"not cancelled")</f>
        <v>not cancelled</v>
      </c>
      <c r="J8164" s="10" t="str">
        <f>IFERROR(MOD(Table1[[#This Row],[cancellation hour rounded]],24),"not cancelled")</f>
        <v>not cancelled</v>
      </c>
      <c r="K8164" s="32">
        <f>1/Table1[[#This Row],[Duration (Time between doses '[in hours'])]]</f>
        <v>0.1</v>
      </c>
      <c r="L8164" s="33">
        <f>Table1[[#This Row],[number doses per hour]]*INDEX(Table2[price per dose],Table1[[#This Row],[Drug ID]])</f>
        <v>0.84959999999999969</v>
      </c>
      <c r="M8164" s="11" t="b">
        <f>AND(Table1[[#This Row],[hour of cancellation 0 to 23]]&gt;=0,Table1[[#This Row],[hour of cancellation 0 to 23]]&lt;=23)</f>
        <v>0</v>
      </c>
    </row>
    <row r="8165" spans="1:13" x14ac:dyDescent="0.3">
      <c r="A8165" s="1">
        <v>8164</v>
      </c>
      <c r="B8165" s="1">
        <v>5</v>
      </c>
      <c r="C8165" s="2">
        <v>41266.933105571959</v>
      </c>
      <c r="D8165" s="2">
        <v>41326.932638888888</v>
      </c>
      <c r="E8165" s="1">
        <v>24</v>
      </c>
      <c r="F8165" s="2">
        <v>41267.453721719401</v>
      </c>
      <c r="G8165" s="1">
        <v>0</v>
      </c>
      <c r="H8165" s="32">
        <f>IFERROR(HOUR(Table1[[#This Row],[Cancel Date/time]])+MINUTE(Table1[[#This Row],[Cancel Date/time]])/60,"not cancelled")</f>
        <v>10.883333333333333</v>
      </c>
      <c r="I8165" s="47">
        <f>IFERROR(ROUND(Table1[[#This Row],[cancellation time decimal]],0),"not cancelled")</f>
        <v>11</v>
      </c>
      <c r="J8165" s="10">
        <f>IFERROR(MOD(Table1[[#This Row],[cancellation hour rounded]],24),"not cancelled")</f>
        <v>11</v>
      </c>
      <c r="K8165" s="32">
        <f>1/Table1[[#This Row],[Duration (Time between doses '[in hours'])]]</f>
        <v>4.1666666666666664E-2</v>
      </c>
      <c r="L8165" s="33">
        <f>Table1[[#This Row],[number doses per hour]]*INDEX(Table2[price per dose],Table1[[#This Row],[Drug ID]])</f>
        <v>0.2815833333333333</v>
      </c>
      <c r="M8165" s="11" t="b">
        <f>AND(Table1[[#This Row],[hour of cancellation 0 to 23]]&gt;=0,Table1[[#This Row],[hour of cancellation 0 to 23]]&lt;=23)</f>
        <v>1</v>
      </c>
    </row>
    <row r="8166" spans="1:13" x14ac:dyDescent="0.3">
      <c r="A8166" s="1">
        <v>8165</v>
      </c>
      <c r="B8166" s="1">
        <v>5</v>
      </c>
      <c r="C8166" s="2">
        <v>41266.98905530414</v>
      </c>
      <c r="D8166" s="2">
        <v>41326.988888888889</v>
      </c>
      <c r="E8166" s="1">
        <v>24</v>
      </c>
      <c r="F8166" s="2">
        <v>41268.574911553325</v>
      </c>
      <c r="G8166" s="1">
        <v>0</v>
      </c>
      <c r="H8166" s="32">
        <f>IFERROR(HOUR(Table1[[#This Row],[Cancel Date/time]])+MINUTE(Table1[[#This Row],[Cancel Date/time]])/60,"not cancelled")</f>
        <v>13.783333333333333</v>
      </c>
      <c r="I8166" s="47">
        <f>IFERROR(ROUND(Table1[[#This Row],[cancellation time decimal]],0),"not cancelled")</f>
        <v>14</v>
      </c>
      <c r="J8166" s="10">
        <f>IFERROR(MOD(Table1[[#This Row],[cancellation hour rounded]],24),"not cancelled")</f>
        <v>14</v>
      </c>
      <c r="K8166" s="32">
        <f>1/Table1[[#This Row],[Duration (Time between doses '[in hours'])]]</f>
        <v>4.1666666666666664E-2</v>
      </c>
      <c r="L8166" s="33">
        <f>Table1[[#This Row],[number doses per hour]]*INDEX(Table2[price per dose],Table1[[#This Row],[Drug ID]])</f>
        <v>0.2815833333333333</v>
      </c>
      <c r="M8166" s="11" t="b">
        <f>AND(Table1[[#This Row],[hour of cancellation 0 to 23]]&gt;=0,Table1[[#This Row],[hour of cancellation 0 to 23]]&lt;=23)</f>
        <v>1</v>
      </c>
    </row>
    <row r="8167" spans="1:13" x14ac:dyDescent="0.3">
      <c r="A8167" s="1">
        <v>8166</v>
      </c>
      <c r="B8167" s="1">
        <v>1</v>
      </c>
      <c r="C8167" s="2">
        <v>41267.050107482421</v>
      </c>
      <c r="D8167" s="2">
        <v>41327.049999999996</v>
      </c>
      <c r="E8167" s="1">
        <v>8</v>
      </c>
      <c r="F8167" s="2">
        <v>41267.931095902575</v>
      </c>
      <c r="G8167" s="1">
        <v>0</v>
      </c>
      <c r="H8167" s="32">
        <f>IFERROR(HOUR(Table1[[#This Row],[Cancel Date/time]])+MINUTE(Table1[[#This Row],[Cancel Date/time]])/60,"not cancelled")</f>
        <v>22.333333333333332</v>
      </c>
      <c r="I8167" s="47">
        <f>IFERROR(ROUND(Table1[[#This Row],[cancellation time decimal]],0),"not cancelled")</f>
        <v>22</v>
      </c>
      <c r="J8167" s="10">
        <f>IFERROR(MOD(Table1[[#This Row],[cancellation hour rounded]],24),"not cancelled")</f>
        <v>22</v>
      </c>
      <c r="K8167" s="32">
        <f>1/Table1[[#This Row],[Duration (Time between doses '[in hours'])]]</f>
        <v>0.125</v>
      </c>
      <c r="L8167" s="33">
        <f>Table1[[#This Row],[number doses per hour]]*INDEX(Table2[price per dose],Table1[[#This Row],[Drug ID]])</f>
        <v>0.84929166666666667</v>
      </c>
      <c r="M8167" s="11" t="b">
        <f>AND(Table1[[#This Row],[hour of cancellation 0 to 23]]&gt;=0,Table1[[#This Row],[hour of cancellation 0 to 23]]&lt;=23)</f>
        <v>1</v>
      </c>
    </row>
    <row r="8168" spans="1:13" x14ac:dyDescent="0.3">
      <c r="A8168" s="1">
        <v>8167</v>
      </c>
      <c r="B8168" s="1">
        <v>11</v>
      </c>
      <c r="C8168" s="2">
        <v>41267.187821551925</v>
      </c>
      <c r="D8168" s="2">
        <v>41327.1875</v>
      </c>
      <c r="E8168" s="1">
        <v>1</v>
      </c>
      <c r="F8168" s="2">
        <v>41273.909265666312</v>
      </c>
      <c r="G8168" s="1">
        <v>1</v>
      </c>
      <c r="H8168" s="32">
        <f>IFERROR(HOUR(Table1[[#This Row],[Cancel Date/time]])+MINUTE(Table1[[#This Row],[Cancel Date/time]])/60,"not cancelled")</f>
        <v>21.816666666666666</v>
      </c>
      <c r="I8168" s="47">
        <f>IFERROR(ROUND(Table1[[#This Row],[cancellation time decimal]],0),"not cancelled")</f>
        <v>22</v>
      </c>
      <c r="J8168" s="10">
        <f>IFERROR(MOD(Table1[[#This Row],[cancellation hour rounded]],24),"not cancelled")</f>
        <v>22</v>
      </c>
      <c r="K8168" s="32">
        <f>1/Table1[[#This Row],[Duration (Time between doses '[in hours'])]]</f>
        <v>1</v>
      </c>
      <c r="L8168" s="33">
        <f>Table1[[#This Row],[number doses per hour]]*INDEX(Table2[price per dose],Table1[[#This Row],[Drug ID]])</f>
        <v>1</v>
      </c>
      <c r="M8168" s="11" t="b">
        <f>AND(Table1[[#This Row],[hour of cancellation 0 to 23]]&gt;=0,Table1[[#This Row],[hour of cancellation 0 to 23]]&lt;=23)</f>
        <v>1</v>
      </c>
    </row>
    <row r="8169" spans="1:13" x14ac:dyDescent="0.3">
      <c r="A8169" s="1">
        <v>8168</v>
      </c>
      <c r="B8169" s="1">
        <v>1</v>
      </c>
      <c r="C8169" s="2">
        <v>41267.225486831849</v>
      </c>
      <c r="D8169" s="2">
        <v>41327.225000000006</v>
      </c>
      <c r="E8169" s="1">
        <v>8</v>
      </c>
      <c r="F8169" s="2">
        <v>41268.643503568106</v>
      </c>
      <c r="G8169" s="1">
        <v>0</v>
      </c>
      <c r="H8169" s="32">
        <f>IFERROR(HOUR(Table1[[#This Row],[Cancel Date/time]])+MINUTE(Table1[[#This Row],[Cancel Date/time]])/60,"not cancelled")</f>
        <v>15.433333333333334</v>
      </c>
      <c r="I8169" s="47">
        <f>IFERROR(ROUND(Table1[[#This Row],[cancellation time decimal]],0),"not cancelled")</f>
        <v>15</v>
      </c>
      <c r="J8169" s="10">
        <f>IFERROR(MOD(Table1[[#This Row],[cancellation hour rounded]],24),"not cancelled")</f>
        <v>15</v>
      </c>
      <c r="K8169" s="32">
        <f>1/Table1[[#This Row],[Duration (Time between doses '[in hours'])]]</f>
        <v>0.125</v>
      </c>
      <c r="L8169" s="33">
        <f>Table1[[#This Row],[number doses per hour]]*INDEX(Table2[price per dose],Table1[[#This Row],[Drug ID]])</f>
        <v>0.84929166666666667</v>
      </c>
      <c r="M8169" s="11" t="b">
        <f>AND(Table1[[#This Row],[hour of cancellation 0 to 23]]&gt;=0,Table1[[#This Row],[hour of cancellation 0 to 23]]&lt;=23)</f>
        <v>1</v>
      </c>
    </row>
    <row r="8170" spans="1:13" x14ac:dyDescent="0.3">
      <c r="A8170" s="1">
        <v>8169</v>
      </c>
      <c r="B8170" s="1">
        <v>1</v>
      </c>
      <c r="C8170" s="2">
        <v>41267.321421546949</v>
      </c>
      <c r="D8170" s="2">
        <v>41327.320833333331</v>
      </c>
      <c r="E8170" s="1">
        <v>12</v>
      </c>
      <c r="F8170" s="2">
        <v>41268.698985375573</v>
      </c>
      <c r="G8170" s="1">
        <v>0</v>
      </c>
      <c r="H8170" s="32">
        <f>IFERROR(HOUR(Table1[[#This Row],[Cancel Date/time]])+MINUTE(Table1[[#This Row],[Cancel Date/time]])/60,"not cancelled")</f>
        <v>16.766666666666666</v>
      </c>
      <c r="I8170" s="47">
        <f>IFERROR(ROUND(Table1[[#This Row],[cancellation time decimal]],0),"not cancelled")</f>
        <v>17</v>
      </c>
      <c r="J8170" s="10">
        <f>IFERROR(MOD(Table1[[#This Row],[cancellation hour rounded]],24),"not cancelled")</f>
        <v>17</v>
      </c>
      <c r="K8170" s="32">
        <f>1/Table1[[#This Row],[Duration (Time between doses '[in hours'])]]</f>
        <v>8.3333333333333329E-2</v>
      </c>
      <c r="L8170" s="33">
        <f>Table1[[#This Row],[number doses per hour]]*INDEX(Table2[price per dose],Table1[[#This Row],[Drug ID]])</f>
        <v>0.56619444444444444</v>
      </c>
      <c r="M8170" s="11" t="b">
        <f>AND(Table1[[#This Row],[hour of cancellation 0 to 23]]&gt;=0,Table1[[#This Row],[hour of cancellation 0 to 23]]&lt;=23)</f>
        <v>1</v>
      </c>
    </row>
    <row r="8171" spans="1:13" x14ac:dyDescent="0.3">
      <c r="A8171" s="1">
        <v>8170</v>
      </c>
      <c r="B8171" s="1">
        <v>2</v>
      </c>
      <c r="C8171" s="2">
        <v>41267.343594699094</v>
      </c>
      <c r="D8171" s="2">
        <v>41327.343055555561</v>
      </c>
      <c r="E8171" s="1">
        <v>10</v>
      </c>
      <c r="F8171" s="2">
        <v>41267.484576703813</v>
      </c>
      <c r="G8171" s="1">
        <v>0</v>
      </c>
      <c r="H8171" s="32">
        <f>IFERROR(HOUR(Table1[[#This Row],[Cancel Date/time]])+MINUTE(Table1[[#This Row],[Cancel Date/time]])/60,"not cancelled")</f>
        <v>11.616666666666667</v>
      </c>
      <c r="I8171" s="47">
        <f>IFERROR(ROUND(Table1[[#This Row],[cancellation time decimal]],0),"not cancelled")</f>
        <v>12</v>
      </c>
      <c r="J8171" s="10">
        <f>IFERROR(MOD(Table1[[#This Row],[cancellation hour rounded]],24),"not cancelled")</f>
        <v>12</v>
      </c>
      <c r="K8171" s="32">
        <f>1/Table1[[#This Row],[Duration (Time between doses '[in hours'])]]</f>
        <v>0.1</v>
      </c>
      <c r="L8171" s="33">
        <f>Table1[[#This Row],[number doses per hour]]*INDEX(Table2[price per dose],Table1[[#This Row],[Drug ID]])</f>
        <v>0.84959999999999969</v>
      </c>
      <c r="M8171" s="11" t="b">
        <f>AND(Table1[[#This Row],[hour of cancellation 0 to 23]]&gt;=0,Table1[[#This Row],[hour of cancellation 0 to 23]]&lt;=23)</f>
        <v>1</v>
      </c>
    </row>
    <row r="8172" spans="1:13" x14ac:dyDescent="0.3">
      <c r="A8172" s="1">
        <v>8171</v>
      </c>
      <c r="B8172" s="1">
        <v>10</v>
      </c>
      <c r="C8172" s="2">
        <v>41267.333790866302</v>
      </c>
      <c r="D8172" s="2">
        <v>41327.333333333336</v>
      </c>
      <c r="E8172" s="1">
        <v>1</v>
      </c>
      <c r="F8172" s="2">
        <v>41274.463786638385</v>
      </c>
      <c r="G8172" s="1">
        <v>6</v>
      </c>
      <c r="H8172" s="32">
        <f>IFERROR(HOUR(Table1[[#This Row],[Cancel Date/time]])+MINUTE(Table1[[#This Row],[Cancel Date/time]])/60,"not cancelled")</f>
        <v>11.116666666666667</v>
      </c>
      <c r="I8172" s="47">
        <f>IFERROR(ROUND(Table1[[#This Row],[cancellation time decimal]],0),"not cancelled")</f>
        <v>11</v>
      </c>
      <c r="J8172" s="10">
        <f>IFERROR(MOD(Table1[[#This Row],[cancellation hour rounded]],24),"not cancelled")</f>
        <v>11</v>
      </c>
      <c r="K8172" s="32">
        <f>1/Table1[[#This Row],[Duration (Time between doses '[in hours'])]]</f>
        <v>1</v>
      </c>
      <c r="L8172" s="33">
        <f>Table1[[#This Row],[number doses per hour]]*INDEX(Table2[price per dose],Table1[[#This Row],[Drug ID]])</f>
        <v>2.5716000000000001</v>
      </c>
      <c r="M8172" s="11" t="b">
        <f>AND(Table1[[#This Row],[hour of cancellation 0 to 23]]&gt;=0,Table1[[#This Row],[hour of cancellation 0 to 23]]&lt;=23)</f>
        <v>1</v>
      </c>
    </row>
    <row r="8173" spans="1:13" x14ac:dyDescent="0.3">
      <c r="A8173" s="1">
        <v>8172</v>
      </c>
      <c r="B8173" s="1">
        <v>4</v>
      </c>
      <c r="C8173" s="2">
        <v>41267.371409713887</v>
      </c>
      <c r="D8173" s="2">
        <v>41327.370833333334</v>
      </c>
      <c r="E8173" s="1">
        <v>12</v>
      </c>
      <c r="F8173" s="2">
        <v>41269.397450956494</v>
      </c>
      <c r="G8173" s="1">
        <v>0</v>
      </c>
      <c r="H8173" s="32">
        <f>IFERROR(HOUR(Table1[[#This Row],[Cancel Date/time]])+MINUTE(Table1[[#This Row],[Cancel Date/time]])/60,"not cancelled")</f>
        <v>9.5333333333333332</v>
      </c>
      <c r="I8173" s="47">
        <f>IFERROR(ROUND(Table1[[#This Row],[cancellation time decimal]],0),"not cancelled")</f>
        <v>10</v>
      </c>
      <c r="J8173" s="10">
        <f>IFERROR(MOD(Table1[[#This Row],[cancellation hour rounded]],24),"not cancelled")</f>
        <v>10</v>
      </c>
      <c r="K8173" s="32">
        <f>1/Table1[[#This Row],[Duration (Time between doses '[in hours'])]]</f>
        <v>8.3333333333333329E-2</v>
      </c>
      <c r="L8173" s="33">
        <f>Table1[[#This Row],[number doses per hour]]*INDEX(Table2[price per dose],Table1[[#This Row],[Drug ID]])</f>
        <v>1.448055119047619</v>
      </c>
      <c r="M8173" s="11" t="b">
        <f>AND(Table1[[#This Row],[hour of cancellation 0 to 23]]&gt;=0,Table1[[#This Row],[hour of cancellation 0 to 23]]&lt;=23)</f>
        <v>1</v>
      </c>
    </row>
    <row r="8174" spans="1:13" hidden="1" x14ac:dyDescent="0.3">
      <c r="A8174" s="1">
        <v>8173</v>
      </c>
      <c r="B8174" s="1">
        <v>7</v>
      </c>
      <c r="C8174" s="2">
        <v>41267.374126609357</v>
      </c>
      <c r="D8174" s="2">
        <v>41271.956852517062</v>
      </c>
      <c r="E8174" s="1">
        <v>24</v>
      </c>
      <c r="F8174" s="2" t="s">
        <v>5</v>
      </c>
      <c r="G8174" s="1">
        <v>0</v>
      </c>
      <c r="H8174" s="32" t="str">
        <f>IFERROR(HOUR(Table1[[#This Row],[Cancel Date/time]])+MINUTE(Table1[[#This Row],[Cancel Date/time]])/60,"not cancelled")</f>
        <v>not cancelled</v>
      </c>
      <c r="I8174" s="47" t="str">
        <f>IFERROR(ROUND(Table1[[#This Row],[cancellation time decimal]],0),"not cancelled")</f>
        <v>not cancelled</v>
      </c>
      <c r="J8174" s="10" t="str">
        <f>IFERROR(MOD(Table1[[#This Row],[cancellation hour rounded]],24),"not cancelled")</f>
        <v>not cancelled</v>
      </c>
      <c r="K8174" s="32">
        <f>1/Table1[[#This Row],[Duration (Time between doses '[in hours'])]]</f>
        <v>4.1666666666666664E-2</v>
      </c>
      <c r="L8174" s="33">
        <f>Table1[[#This Row],[number doses per hour]]*INDEX(Table2[price per dose],Table1[[#This Row],[Drug ID]])</f>
        <v>1.2958049999999997</v>
      </c>
      <c r="M8174" s="11" t="b">
        <f>AND(Table1[[#This Row],[hour of cancellation 0 to 23]]&gt;=0,Table1[[#This Row],[hour of cancellation 0 to 23]]&lt;=23)</f>
        <v>0</v>
      </c>
    </row>
    <row r="8175" spans="1:13" x14ac:dyDescent="0.3">
      <c r="A8175" s="1">
        <v>8174</v>
      </c>
      <c r="B8175" s="1">
        <v>3</v>
      </c>
      <c r="C8175" s="2">
        <v>41267.348332140653</v>
      </c>
      <c r="D8175" s="2">
        <v>41269.722916666666</v>
      </c>
      <c r="E8175" s="1">
        <v>24</v>
      </c>
      <c r="F8175" s="2">
        <v>41269.58236048324</v>
      </c>
      <c r="G8175" s="1">
        <v>0</v>
      </c>
      <c r="H8175" s="32">
        <f>IFERROR(HOUR(Table1[[#This Row],[Cancel Date/time]])+MINUTE(Table1[[#This Row],[Cancel Date/time]])/60,"not cancelled")</f>
        <v>13.966666666666667</v>
      </c>
      <c r="I8175" s="47">
        <f>IFERROR(ROUND(Table1[[#This Row],[cancellation time decimal]],0),"not cancelled")</f>
        <v>14</v>
      </c>
      <c r="J8175" s="10">
        <f>IFERROR(MOD(Table1[[#This Row],[cancellation hour rounded]],24),"not cancelled")</f>
        <v>14</v>
      </c>
      <c r="K8175" s="32">
        <f>1/Table1[[#This Row],[Duration (Time between doses '[in hours'])]]</f>
        <v>4.1666666666666664E-2</v>
      </c>
      <c r="L8175" s="33">
        <f>Table1[[#This Row],[number doses per hour]]*INDEX(Table2[price per dose],Table1[[#This Row],[Drug ID]])</f>
        <v>0.18133000000000002</v>
      </c>
      <c r="M8175" s="11" t="b">
        <f>AND(Table1[[#This Row],[hour of cancellation 0 to 23]]&gt;=0,Table1[[#This Row],[hour of cancellation 0 to 23]]&lt;=23)</f>
        <v>1</v>
      </c>
    </row>
    <row r="8176" spans="1:13" x14ac:dyDescent="0.3">
      <c r="A8176" s="1">
        <v>8175</v>
      </c>
      <c r="B8176" s="1">
        <v>1</v>
      </c>
      <c r="C8176" s="2">
        <v>41267.370345065276</v>
      </c>
      <c r="D8176" s="2">
        <v>41327.370138888895</v>
      </c>
      <c r="E8176" s="1">
        <v>8</v>
      </c>
      <c r="F8176" s="2">
        <v>41268.672024115294</v>
      </c>
      <c r="G8176" s="1">
        <v>0</v>
      </c>
      <c r="H8176" s="32">
        <f>IFERROR(HOUR(Table1[[#This Row],[Cancel Date/time]])+MINUTE(Table1[[#This Row],[Cancel Date/time]])/60,"not cancelled")</f>
        <v>16.116666666666667</v>
      </c>
      <c r="I8176" s="47">
        <f>IFERROR(ROUND(Table1[[#This Row],[cancellation time decimal]],0),"not cancelled")</f>
        <v>16</v>
      </c>
      <c r="J8176" s="10">
        <f>IFERROR(MOD(Table1[[#This Row],[cancellation hour rounded]],24),"not cancelled")</f>
        <v>16</v>
      </c>
      <c r="K8176" s="32">
        <f>1/Table1[[#This Row],[Duration (Time between doses '[in hours'])]]</f>
        <v>0.125</v>
      </c>
      <c r="L8176" s="33">
        <f>Table1[[#This Row],[number doses per hour]]*INDEX(Table2[price per dose],Table1[[#This Row],[Drug ID]])</f>
        <v>0.84929166666666667</v>
      </c>
      <c r="M8176" s="11" t="b">
        <f>AND(Table1[[#This Row],[hour of cancellation 0 to 23]]&gt;=0,Table1[[#This Row],[hour of cancellation 0 to 23]]&lt;=23)</f>
        <v>1</v>
      </c>
    </row>
    <row r="8177" spans="1:13" hidden="1" x14ac:dyDescent="0.3">
      <c r="A8177" s="1">
        <v>8176</v>
      </c>
      <c r="B8177" s="1">
        <v>4</v>
      </c>
      <c r="C8177" s="2">
        <v>41267.500979039796</v>
      </c>
      <c r="D8177" s="2">
        <v>41269.709128073904</v>
      </c>
      <c r="E8177" s="1">
        <v>12</v>
      </c>
      <c r="F8177" s="2" t="s">
        <v>5</v>
      </c>
      <c r="G8177" s="1">
        <v>0</v>
      </c>
      <c r="H8177" s="32" t="str">
        <f>IFERROR(HOUR(Table1[[#This Row],[Cancel Date/time]])+MINUTE(Table1[[#This Row],[Cancel Date/time]])/60,"not cancelled")</f>
        <v>not cancelled</v>
      </c>
      <c r="I8177" s="47" t="str">
        <f>IFERROR(ROUND(Table1[[#This Row],[cancellation time decimal]],0),"not cancelled")</f>
        <v>not cancelled</v>
      </c>
      <c r="J8177" s="10" t="str">
        <f>IFERROR(MOD(Table1[[#This Row],[cancellation hour rounded]],24),"not cancelled")</f>
        <v>not cancelled</v>
      </c>
      <c r="K8177" s="32">
        <f>1/Table1[[#This Row],[Duration (Time between doses '[in hours'])]]</f>
        <v>8.3333333333333329E-2</v>
      </c>
      <c r="L8177" s="33">
        <f>Table1[[#This Row],[number doses per hour]]*INDEX(Table2[price per dose],Table1[[#This Row],[Drug ID]])</f>
        <v>1.448055119047619</v>
      </c>
      <c r="M8177" s="11" t="b">
        <f>AND(Table1[[#This Row],[hour of cancellation 0 to 23]]&gt;=0,Table1[[#This Row],[hour of cancellation 0 to 23]]&lt;=23)</f>
        <v>0</v>
      </c>
    </row>
    <row r="8178" spans="1:13" x14ac:dyDescent="0.3">
      <c r="A8178" s="1">
        <v>8177</v>
      </c>
      <c r="B8178" s="1">
        <v>1</v>
      </c>
      <c r="C8178" s="2">
        <v>41267.504169638429</v>
      </c>
      <c r="D8178" s="2">
        <v>41327.504166666666</v>
      </c>
      <c r="E8178" s="1">
        <v>8</v>
      </c>
      <c r="F8178" s="2">
        <v>41267.91163211099</v>
      </c>
      <c r="G8178" s="1">
        <v>0</v>
      </c>
      <c r="H8178" s="32">
        <f>IFERROR(HOUR(Table1[[#This Row],[Cancel Date/time]])+MINUTE(Table1[[#This Row],[Cancel Date/time]])/60,"not cancelled")</f>
        <v>21.866666666666667</v>
      </c>
      <c r="I8178" s="47">
        <f>IFERROR(ROUND(Table1[[#This Row],[cancellation time decimal]],0),"not cancelled")</f>
        <v>22</v>
      </c>
      <c r="J8178" s="10">
        <f>IFERROR(MOD(Table1[[#This Row],[cancellation hour rounded]],24),"not cancelled")</f>
        <v>22</v>
      </c>
      <c r="K8178" s="32">
        <f>1/Table1[[#This Row],[Duration (Time between doses '[in hours'])]]</f>
        <v>0.125</v>
      </c>
      <c r="L8178" s="33">
        <f>Table1[[#This Row],[number doses per hour]]*INDEX(Table2[price per dose],Table1[[#This Row],[Drug ID]])</f>
        <v>0.84929166666666667</v>
      </c>
      <c r="M8178" s="11" t="b">
        <f>AND(Table1[[#This Row],[hour of cancellation 0 to 23]]&gt;=0,Table1[[#This Row],[hour of cancellation 0 to 23]]&lt;=23)</f>
        <v>1</v>
      </c>
    </row>
    <row r="8179" spans="1:13" x14ac:dyDescent="0.3">
      <c r="A8179" s="1">
        <v>8178</v>
      </c>
      <c r="B8179" s="1">
        <v>5</v>
      </c>
      <c r="C8179" s="2">
        <v>41267.527161264821</v>
      </c>
      <c r="D8179" s="2">
        <v>41327.527083333334</v>
      </c>
      <c r="E8179" s="1">
        <v>24</v>
      </c>
      <c r="F8179" s="2">
        <v>41271.387467689456</v>
      </c>
      <c r="G8179" s="1">
        <v>0</v>
      </c>
      <c r="H8179" s="32">
        <f>IFERROR(HOUR(Table1[[#This Row],[Cancel Date/time]])+MINUTE(Table1[[#This Row],[Cancel Date/time]])/60,"not cancelled")</f>
        <v>9.2833333333333332</v>
      </c>
      <c r="I8179" s="47">
        <f>IFERROR(ROUND(Table1[[#This Row],[cancellation time decimal]],0),"not cancelled")</f>
        <v>9</v>
      </c>
      <c r="J8179" s="10">
        <f>IFERROR(MOD(Table1[[#This Row],[cancellation hour rounded]],24),"not cancelled")</f>
        <v>9</v>
      </c>
      <c r="K8179" s="32">
        <f>1/Table1[[#This Row],[Duration (Time between doses '[in hours'])]]</f>
        <v>4.1666666666666664E-2</v>
      </c>
      <c r="L8179" s="33">
        <f>Table1[[#This Row],[number doses per hour]]*INDEX(Table2[price per dose],Table1[[#This Row],[Drug ID]])</f>
        <v>0.2815833333333333</v>
      </c>
      <c r="M8179" s="11" t="b">
        <f>AND(Table1[[#This Row],[hour of cancellation 0 to 23]]&gt;=0,Table1[[#This Row],[hour of cancellation 0 to 23]]&lt;=23)</f>
        <v>1</v>
      </c>
    </row>
    <row r="8180" spans="1:13" x14ac:dyDescent="0.3">
      <c r="A8180" s="1">
        <v>8179</v>
      </c>
      <c r="B8180" s="1">
        <v>1</v>
      </c>
      <c r="C8180" s="2">
        <v>41267.525511258747</v>
      </c>
      <c r="D8180" s="2">
        <v>41327.525000000001</v>
      </c>
      <c r="E8180" s="1">
        <v>8</v>
      </c>
      <c r="F8180" s="2">
        <v>41268.481076453209</v>
      </c>
      <c r="G8180" s="1">
        <v>0</v>
      </c>
      <c r="H8180" s="32">
        <f>IFERROR(HOUR(Table1[[#This Row],[Cancel Date/time]])+MINUTE(Table1[[#This Row],[Cancel Date/time]])/60,"not cancelled")</f>
        <v>11.533333333333333</v>
      </c>
      <c r="I8180" s="47">
        <f>IFERROR(ROUND(Table1[[#This Row],[cancellation time decimal]],0),"not cancelled")</f>
        <v>12</v>
      </c>
      <c r="J8180" s="10">
        <f>IFERROR(MOD(Table1[[#This Row],[cancellation hour rounded]],24),"not cancelled")</f>
        <v>12</v>
      </c>
      <c r="K8180" s="32">
        <f>1/Table1[[#This Row],[Duration (Time between doses '[in hours'])]]</f>
        <v>0.125</v>
      </c>
      <c r="L8180" s="33">
        <f>Table1[[#This Row],[number doses per hour]]*INDEX(Table2[price per dose],Table1[[#This Row],[Drug ID]])</f>
        <v>0.84929166666666667</v>
      </c>
      <c r="M8180" s="11" t="b">
        <f>AND(Table1[[#This Row],[hour of cancellation 0 to 23]]&gt;=0,Table1[[#This Row],[hour of cancellation 0 to 23]]&lt;=23)</f>
        <v>1</v>
      </c>
    </row>
    <row r="8181" spans="1:13" x14ac:dyDescent="0.3">
      <c r="A8181" s="1">
        <v>8180</v>
      </c>
      <c r="B8181" s="1">
        <v>3</v>
      </c>
      <c r="C8181" s="2">
        <v>41267.565874539607</v>
      </c>
      <c r="D8181" s="2">
        <v>41327.565277777772</v>
      </c>
      <c r="E8181" s="1">
        <v>24</v>
      </c>
      <c r="F8181" s="2">
        <v>41269.565472828901</v>
      </c>
      <c r="G8181" s="1">
        <v>0</v>
      </c>
      <c r="H8181" s="32">
        <f>IFERROR(HOUR(Table1[[#This Row],[Cancel Date/time]])+MINUTE(Table1[[#This Row],[Cancel Date/time]])/60,"not cancelled")</f>
        <v>13.566666666666666</v>
      </c>
      <c r="I8181" s="47">
        <f>IFERROR(ROUND(Table1[[#This Row],[cancellation time decimal]],0),"not cancelled")</f>
        <v>14</v>
      </c>
      <c r="J8181" s="10">
        <f>IFERROR(MOD(Table1[[#This Row],[cancellation hour rounded]],24),"not cancelled")</f>
        <v>14</v>
      </c>
      <c r="K8181" s="32">
        <f>1/Table1[[#This Row],[Duration (Time between doses '[in hours'])]]</f>
        <v>4.1666666666666664E-2</v>
      </c>
      <c r="L8181" s="33">
        <f>Table1[[#This Row],[number doses per hour]]*INDEX(Table2[price per dose],Table1[[#This Row],[Drug ID]])</f>
        <v>0.18133000000000002</v>
      </c>
      <c r="M8181" s="11" t="b">
        <f>AND(Table1[[#This Row],[hour of cancellation 0 to 23]]&gt;=0,Table1[[#This Row],[hour of cancellation 0 to 23]]&lt;=23)</f>
        <v>1</v>
      </c>
    </row>
    <row r="8182" spans="1:13" x14ac:dyDescent="0.3">
      <c r="A8182" s="1">
        <v>8181</v>
      </c>
      <c r="B8182" s="1">
        <v>4</v>
      </c>
      <c r="C8182" s="2">
        <v>41267.558982211689</v>
      </c>
      <c r="D8182" s="2">
        <v>41327.558333333334</v>
      </c>
      <c r="E8182" s="1">
        <v>12</v>
      </c>
      <c r="F8182" s="2">
        <v>41269.423578925911</v>
      </c>
      <c r="G8182" s="1">
        <v>0</v>
      </c>
      <c r="H8182" s="32">
        <f>IFERROR(HOUR(Table1[[#This Row],[Cancel Date/time]])+MINUTE(Table1[[#This Row],[Cancel Date/time]])/60,"not cancelled")</f>
        <v>10.15</v>
      </c>
      <c r="I8182" s="47">
        <f>IFERROR(ROUND(Table1[[#This Row],[cancellation time decimal]],0),"not cancelled")</f>
        <v>10</v>
      </c>
      <c r="J8182" s="10">
        <f>IFERROR(MOD(Table1[[#This Row],[cancellation hour rounded]],24),"not cancelled")</f>
        <v>10</v>
      </c>
      <c r="K8182" s="32">
        <f>1/Table1[[#This Row],[Duration (Time between doses '[in hours'])]]</f>
        <v>8.3333333333333329E-2</v>
      </c>
      <c r="L8182" s="33">
        <f>Table1[[#This Row],[number doses per hour]]*INDEX(Table2[price per dose],Table1[[#This Row],[Drug ID]])</f>
        <v>1.448055119047619</v>
      </c>
      <c r="M8182" s="11" t="b">
        <f>AND(Table1[[#This Row],[hour of cancellation 0 to 23]]&gt;=0,Table1[[#This Row],[hour of cancellation 0 to 23]]&lt;=23)</f>
        <v>1</v>
      </c>
    </row>
    <row r="8183" spans="1:13" x14ac:dyDescent="0.3">
      <c r="A8183" s="1">
        <v>8182</v>
      </c>
      <c r="B8183" s="1">
        <v>3</v>
      </c>
      <c r="C8183" s="2">
        <v>41267.596235041179</v>
      </c>
      <c r="D8183" s="2">
        <v>41327.595833333333</v>
      </c>
      <c r="E8183" s="1">
        <v>24</v>
      </c>
      <c r="F8183" s="2">
        <v>41270.41492639354</v>
      </c>
      <c r="G8183" s="1">
        <v>0</v>
      </c>
      <c r="H8183" s="32">
        <f>IFERROR(HOUR(Table1[[#This Row],[Cancel Date/time]])+MINUTE(Table1[[#This Row],[Cancel Date/time]])/60,"not cancelled")</f>
        <v>9.9499999999999993</v>
      </c>
      <c r="I8183" s="47">
        <f>IFERROR(ROUND(Table1[[#This Row],[cancellation time decimal]],0),"not cancelled")</f>
        <v>10</v>
      </c>
      <c r="J8183" s="10">
        <f>IFERROR(MOD(Table1[[#This Row],[cancellation hour rounded]],24),"not cancelled")</f>
        <v>10</v>
      </c>
      <c r="K8183" s="32">
        <f>1/Table1[[#This Row],[Duration (Time between doses '[in hours'])]]</f>
        <v>4.1666666666666664E-2</v>
      </c>
      <c r="L8183" s="33">
        <f>Table1[[#This Row],[number doses per hour]]*INDEX(Table2[price per dose],Table1[[#This Row],[Drug ID]])</f>
        <v>0.18133000000000002</v>
      </c>
      <c r="M8183" s="11" t="b">
        <f>AND(Table1[[#This Row],[hour of cancellation 0 to 23]]&gt;=0,Table1[[#This Row],[hour of cancellation 0 to 23]]&lt;=23)</f>
        <v>1</v>
      </c>
    </row>
    <row r="8184" spans="1:13" x14ac:dyDescent="0.3">
      <c r="A8184" s="1">
        <v>8183</v>
      </c>
      <c r="B8184" s="1">
        <v>3</v>
      </c>
      <c r="C8184" s="2">
        <v>41267.66440814954</v>
      </c>
      <c r="D8184" s="2">
        <v>41327.663888888892</v>
      </c>
      <c r="E8184" s="1">
        <v>24</v>
      </c>
      <c r="F8184" s="2">
        <v>41270.461908221223</v>
      </c>
      <c r="G8184" s="1">
        <v>0</v>
      </c>
      <c r="H8184" s="32">
        <f>IFERROR(HOUR(Table1[[#This Row],[Cancel Date/time]])+MINUTE(Table1[[#This Row],[Cancel Date/time]])/60,"not cancelled")</f>
        <v>11.083333333333334</v>
      </c>
      <c r="I8184" s="47">
        <f>IFERROR(ROUND(Table1[[#This Row],[cancellation time decimal]],0),"not cancelled")</f>
        <v>11</v>
      </c>
      <c r="J8184" s="10">
        <f>IFERROR(MOD(Table1[[#This Row],[cancellation hour rounded]],24),"not cancelled")</f>
        <v>11</v>
      </c>
      <c r="K8184" s="32">
        <f>1/Table1[[#This Row],[Duration (Time between doses '[in hours'])]]</f>
        <v>4.1666666666666664E-2</v>
      </c>
      <c r="L8184" s="33">
        <f>Table1[[#This Row],[number doses per hour]]*INDEX(Table2[price per dose],Table1[[#This Row],[Drug ID]])</f>
        <v>0.18133000000000002</v>
      </c>
      <c r="M8184" s="11" t="b">
        <f>AND(Table1[[#This Row],[hour of cancellation 0 to 23]]&gt;=0,Table1[[#This Row],[hour of cancellation 0 to 23]]&lt;=23)</f>
        <v>1</v>
      </c>
    </row>
    <row r="8185" spans="1:13" x14ac:dyDescent="0.3">
      <c r="A8185" s="1">
        <v>8184</v>
      </c>
      <c r="B8185" s="1">
        <v>7</v>
      </c>
      <c r="C8185" s="2">
        <v>41267.648046290655</v>
      </c>
      <c r="D8185" s="2">
        <v>41327.647916666669</v>
      </c>
      <c r="E8185" s="1">
        <v>24</v>
      </c>
      <c r="F8185" s="2">
        <v>41290.004691409762</v>
      </c>
      <c r="G8185" s="1">
        <v>0</v>
      </c>
      <c r="H8185" s="32">
        <f>IFERROR(HOUR(Table1[[#This Row],[Cancel Date/time]])+MINUTE(Table1[[#This Row],[Cancel Date/time]])/60,"not cancelled")</f>
        <v>0.1</v>
      </c>
      <c r="I8185" s="47">
        <f>IFERROR(ROUND(Table1[[#This Row],[cancellation time decimal]],0),"not cancelled")</f>
        <v>0</v>
      </c>
      <c r="J8185" s="10">
        <f>IFERROR(MOD(Table1[[#This Row],[cancellation hour rounded]],24),"not cancelled")</f>
        <v>0</v>
      </c>
      <c r="K8185" s="32">
        <f>1/Table1[[#This Row],[Duration (Time between doses '[in hours'])]]</f>
        <v>4.1666666666666664E-2</v>
      </c>
      <c r="L8185" s="33">
        <f>Table1[[#This Row],[number doses per hour]]*INDEX(Table2[price per dose],Table1[[#This Row],[Drug ID]])</f>
        <v>1.2958049999999997</v>
      </c>
      <c r="M8185" s="11" t="b">
        <f>AND(Table1[[#This Row],[hour of cancellation 0 to 23]]&gt;=0,Table1[[#This Row],[hour of cancellation 0 to 23]]&lt;=23)</f>
        <v>1</v>
      </c>
    </row>
    <row r="8186" spans="1:13" x14ac:dyDescent="0.3">
      <c r="A8186" s="1">
        <v>8185</v>
      </c>
      <c r="B8186" s="1">
        <v>11</v>
      </c>
      <c r="C8186" s="2">
        <v>41267.71895925462</v>
      </c>
      <c r="D8186" s="2">
        <v>41327.71875</v>
      </c>
      <c r="E8186" s="1">
        <v>1</v>
      </c>
      <c r="F8186" s="2">
        <v>41274.409418284718</v>
      </c>
      <c r="G8186" s="1">
        <v>2</v>
      </c>
      <c r="H8186" s="32">
        <f>IFERROR(HOUR(Table1[[#This Row],[Cancel Date/time]])+MINUTE(Table1[[#This Row],[Cancel Date/time]])/60,"not cancelled")</f>
        <v>9.8166666666666664</v>
      </c>
      <c r="I8186" s="47">
        <f>IFERROR(ROUND(Table1[[#This Row],[cancellation time decimal]],0),"not cancelled")</f>
        <v>10</v>
      </c>
      <c r="J8186" s="10">
        <f>IFERROR(MOD(Table1[[#This Row],[cancellation hour rounded]],24),"not cancelled")</f>
        <v>10</v>
      </c>
      <c r="K8186" s="32">
        <f>1/Table1[[#This Row],[Duration (Time between doses '[in hours'])]]</f>
        <v>1</v>
      </c>
      <c r="L8186" s="33">
        <f>Table1[[#This Row],[number doses per hour]]*INDEX(Table2[price per dose],Table1[[#This Row],[Drug ID]])</f>
        <v>1</v>
      </c>
      <c r="M8186" s="11" t="b">
        <f>AND(Table1[[#This Row],[hour of cancellation 0 to 23]]&gt;=0,Table1[[#This Row],[hour of cancellation 0 to 23]]&lt;=23)</f>
        <v>1</v>
      </c>
    </row>
    <row r="8187" spans="1:13" x14ac:dyDescent="0.3">
      <c r="A8187" s="1">
        <v>8186</v>
      </c>
      <c r="B8187" s="1">
        <v>3</v>
      </c>
      <c r="C8187" s="2">
        <v>41267.764620734772</v>
      </c>
      <c r="D8187" s="2">
        <v>41327.76458333333</v>
      </c>
      <c r="E8187" s="1">
        <v>24</v>
      </c>
      <c r="F8187" s="2">
        <v>41269.956102422897</v>
      </c>
      <c r="G8187" s="1">
        <v>0</v>
      </c>
      <c r="H8187" s="32">
        <f>IFERROR(HOUR(Table1[[#This Row],[Cancel Date/time]])+MINUTE(Table1[[#This Row],[Cancel Date/time]])/60,"not cancelled")</f>
        <v>22.933333333333334</v>
      </c>
      <c r="I8187" s="47">
        <f>IFERROR(ROUND(Table1[[#This Row],[cancellation time decimal]],0),"not cancelled")</f>
        <v>23</v>
      </c>
      <c r="J8187" s="10">
        <f>IFERROR(MOD(Table1[[#This Row],[cancellation hour rounded]],24),"not cancelled")</f>
        <v>23</v>
      </c>
      <c r="K8187" s="32">
        <f>1/Table1[[#This Row],[Duration (Time between doses '[in hours'])]]</f>
        <v>4.1666666666666664E-2</v>
      </c>
      <c r="L8187" s="33">
        <f>Table1[[#This Row],[number doses per hour]]*INDEX(Table2[price per dose],Table1[[#This Row],[Drug ID]])</f>
        <v>0.18133000000000002</v>
      </c>
      <c r="M8187" s="11" t="b">
        <f>AND(Table1[[#This Row],[hour of cancellation 0 to 23]]&gt;=0,Table1[[#This Row],[hour of cancellation 0 to 23]]&lt;=23)</f>
        <v>1</v>
      </c>
    </row>
    <row r="8188" spans="1:13" x14ac:dyDescent="0.3">
      <c r="A8188" s="1">
        <v>8187</v>
      </c>
      <c r="B8188" s="1">
        <v>5</v>
      </c>
      <c r="C8188" s="2">
        <v>41267.858403940845</v>
      </c>
      <c r="D8188" s="2">
        <v>41327.858333333337</v>
      </c>
      <c r="E8188" s="1">
        <v>24</v>
      </c>
      <c r="F8188" s="2">
        <v>41270.606223135946</v>
      </c>
      <c r="G8188" s="1">
        <v>0</v>
      </c>
      <c r="H8188" s="32">
        <f>IFERROR(HOUR(Table1[[#This Row],[Cancel Date/time]])+MINUTE(Table1[[#This Row],[Cancel Date/time]])/60,"not cancelled")</f>
        <v>14.533333333333333</v>
      </c>
      <c r="I8188" s="47">
        <f>IFERROR(ROUND(Table1[[#This Row],[cancellation time decimal]],0),"not cancelled")</f>
        <v>15</v>
      </c>
      <c r="J8188" s="10">
        <f>IFERROR(MOD(Table1[[#This Row],[cancellation hour rounded]],24),"not cancelled")</f>
        <v>15</v>
      </c>
      <c r="K8188" s="32">
        <f>1/Table1[[#This Row],[Duration (Time between doses '[in hours'])]]</f>
        <v>4.1666666666666664E-2</v>
      </c>
      <c r="L8188" s="33">
        <f>Table1[[#This Row],[number doses per hour]]*INDEX(Table2[price per dose],Table1[[#This Row],[Drug ID]])</f>
        <v>0.2815833333333333</v>
      </c>
      <c r="M8188" s="11" t="b">
        <f>AND(Table1[[#This Row],[hour of cancellation 0 to 23]]&gt;=0,Table1[[#This Row],[hour of cancellation 0 to 23]]&lt;=23)</f>
        <v>1</v>
      </c>
    </row>
    <row r="8189" spans="1:13" x14ac:dyDescent="0.3">
      <c r="A8189" s="1">
        <v>8188</v>
      </c>
      <c r="B8189" s="1">
        <v>3</v>
      </c>
      <c r="C8189" s="2">
        <v>41267.914936921115</v>
      </c>
      <c r="D8189" s="2">
        <v>41327.914583333331</v>
      </c>
      <c r="E8189" s="1">
        <v>24</v>
      </c>
      <c r="F8189" s="2">
        <v>41269.58519587398</v>
      </c>
      <c r="G8189" s="1">
        <v>0</v>
      </c>
      <c r="H8189" s="32">
        <f>IFERROR(HOUR(Table1[[#This Row],[Cancel Date/time]])+MINUTE(Table1[[#This Row],[Cancel Date/time]])/60,"not cancelled")</f>
        <v>14.033333333333333</v>
      </c>
      <c r="I8189" s="47">
        <f>IFERROR(ROUND(Table1[[#This Row],[cancellation time decimal]],0),"not cancelled")</f>
        <v>14</v>
      </c>
      <c r="J8189" s="10">
        <f>IFERROR(MOD(Table1[[#This Row],[cancellation hour rounded]],24),"not cancelled")</f>
        <v>14</v>
      </c>
      <c r="K8189" s="32">
        <f>1/Table1[[#This Row],[Duration (Time between doses '[in hours'])]]</f>
        <v>4.1666666666666664E-2</v>
      </c>
      <c r="L8189" s="33">
        <f>Table1[[#This Row],[number doses per hour]]*INDEX(Table2[price per dose],Table1[[#This Row],[Drug ID]])</f>
        <v>0.18133000000000002</v>
      </c>
      <c r="M8189" s="11" t="b">
        <f>AND(Table1[[#This Row],[hour of cancellation 0 to 23]]&gt;=0,Table1[[#This Row],[hour of cancellation 0 to 23]]&lt;=23)</f>
        <v>1</v>
      </c>
    </row>
    <row r="8190" spans="1:13" x14ac:dyDescent="0.3">
      <c r="A8190" s="1">
        <v>8189</v>
      </c>
      <c r="B8190" s="1">
        <v>2</v>
      </c>
      <c r="C8190" s="2">
        <v>41267.902345996001</v>
      </c>
      <c r="D8190" s="2">
        <v>41327.902083333334</v>
      </c>
      <c r="E8190" s="1">
        <v>10</v>
      </c>
      <c r="F8190" s="2">
        <v>41268.860189591178</v>
      </c>
      <c r="G8190" s="1">
        <v>0</v>
      </c>
      <c r="H8190" s="32">
        <f>IFERROR(HOUR(Table1[[#This Row],[Cancel Date/time]])+MINUTE(Table1[[#This Row],[Cancel Date/time]])/60,"not cancelled")</f>
        <v>20.633333333333333</v>
      </c>
      <c r="I8190" s="47">
        <f>IFERROR(ROUND(Table1[[#This Row],[cancellation time decimal]],0),"not cancelled")</f>
        <v>21</v>
      </c>
      <c r="J8190" s="10">
        <f>IFERROR(MOD(Table1[[#This Row],[cancellation hour rounded]],24),"not cancelled")</f>
        <v>21</v>
      </c>
      <c r="K8190" s="32">
        <f>1/Table1[[#This Row],[Duration (Time between doses '[in hours'])]]</f>
        <v>0.1</v>
      </c>
      <c r="L8190" s="33">
        <f>Table1[[#This Row],[number doses per hour]]*INDEX(Table2[price per dose],Table1[[#This Row],[Drug ID]])</f>
        <v>0.84959999999999969</v>
      </c>
      <c r="M8190" s="11" t="b">
        <f>AND(Table1[[#This Row],[hour of cancellation 0 to 23]]&gt;=0,Table1[[#This Row],[hour of cancellation 0 to 23]]&lt;=23)</f>
        <v>1</v>
      </c>
    </row>
    <row r="8191" spans="1:13" hidden="1" x14ac:dyDescent="0.3">
      <c r="A8191" s="1">
        <v>8190</v>
      </c>
      <c r="B8191" s="1">
        <v>10</v>
      </c>
      <c r="C8191" s="2">
        <v>41267.92384789182</v>
      </c>
      <c r="D8191" s="2">
        <v>41271.25709061521</v>
      </c>
      <c r="E8191" s="1">
        <v>1</v>
      </c>
      <c r="F8191" s="2" t="s">
        <v>5</v>
      </c>
      <c r="G8191" s="1">
        <v>2</v>
      </c>
      <c r="H8191" s="32" t="str">
        <f>IFERROR(HOUR(Table1[[#This Row],[Cancel Date/time]])+MINUTE(Table1[[#This Row],[Cancel Date/time]])/60,"not cancelled")</f>
        <v>not cancelled</v>
      </c>
      <c r="I8191" s="47" t="str">
        <f>IFERROR(ROUND(Table1[[#This Row],[cancellation time decimal]],0),"not cancelled")</f>
        <v>not cancelled</v>
      </c>
      <c r="J8191" s="10" t="str">
        <f>IFERROR(MOD(Table1[[#This Row],[cancellation hour rounded]],24),"not cancelled")</f>
        <v>not cancelled</v>
      </c>
      <c r="K8191" s="32">
        <f>1/Table1[[#This Row],[Duration (Time between doses '[in hours'])]]</f>
        <v>1</v>
      </c>
      <c r="L8191" s="33">
        <f>Table1[[#This Row],[number doses per hour]]*INDEX(Table2[price per dose],Table1[[#This Row],[Drug ID]])</f>
        <v>2.5716000000000001</v>
      </c>
      <c r="M8191" s="11" t="b">
        <f>AND(Table1[[#This Row],[hour of cancellation 0 to 23]]&gt;=0,Table1[[#This Row],[hour of cancellation 0 to 23]]&lt;=23)</f>
        <v>0</v>
      </c>
    </row>
    <row r="8192" spans="1:13" x14ac:dyDescent="0.3">
      <c r="A8192" s="1">
        <v>8191</v>
      </c>
      <c r="B8192" s="1">
        <v>1</v>
      </c>
      <c r="C8192" s="2">
        <v>41267.926345288244</v>
      </c>
      <c r="D8192" s="2">
        <v>41327.925694444442</v>
      </c>
      <c r="E8192" s="1">
        <v>8</v>
      </c>
      <c r="F8192" s="2">
        <v>41268.48821514556</v>
      </c>
      <c r="G8192" s="1">
        <v>0</v>
      </c>
      <c r="H8192" s="32">
        <f>IFERROR(HOUR(Table1[[#This Row],[Cancel Date/time]])+MINUTE(Table1[[#This Row],[Cancel Date/time]])/60,"not cancelled")</f>
        <v>11.716666666666667</v>
      </c>
      <c r="I8192" s="47">
        <f>IFERROR(ROUND(Table1[[#This Row],[cancellation time decimal]],0),"not cancelled")</f>
        <v>12</v>
      </c>
      <c r="J8192" s="10">
        <f>IFERROR(MOD(Table1[[#This Row],[cancellation hour rounded]],24),"not cancelled")</f>
        <v>12</v>
      </c>
      <c r="K8192" s="32">
        <f>1/Table1[[#This Row],[Duration (Time between doses '[in hours'])]]</f>
        <v>0.125</v>
      </c>
      <c r="L8192" s="33">
        <f>Table1[[#This Row],[number doses per hour]]*INDEX(Table2[price per dose],Table1[[#This Row],[Drug ID]])</f>
        <v>0.84929166666666667</v>
      </c>
      <c r="M8192" s="11" t="b">
        <f>AND(Table1[[#This Row],[hour of cancellation 0 to 23]]&gt;=0,Table1[[#This Row],[hour of cancellation 0 to 23]]&lt;=23)</f>
        <v>1</v>
      </c>
    </row>
    <row r="8193" spans="1:13" x14ac:dyDescent="0.3">
      <c r="A8193" s="1">
        <v>8192</v>
      </c>
      <c r="B8193" s="1">
        <v>5</v>
      </c>
      <c r="C8193" s="2">
        <v>41267.975083534177</v>
      </c>
      <c r="D8193" s="2">
        <v>41327.975000000006</v>
      </c>
      <c r="E8193" s="1">
        <v>24</v>
      </c>
      <c r="F8193" s="2">
        <v>41270.953837783389</v>
      </c>
      <c r="G8193" s="1">
        <v>0</v>
      </c>
      <c r="H8193" s="32">
        <f>IFERROR(HOUR(Table1[[#This Row],[Cancel Date/time]])+MINUTE(Table1[[#This Row],[Cancel Date/time]])/60,"not cancelled")</f>
        <v>22.883333333333333</v>
      </c>
      <c r="I8193" s="47">
        <f>IFERROR(ROUND(Table1[[#This Row],[cancellation time decimal]],0),"not cancelled")</f>
        <v>23</v>
      </c>
      <c r="J8193" s="10">
        <f>IFERROR(MOD(Table1[[#This Row],[cancellation hour rounded]],24),"not cancelled")</f>
        <v>23</v>
      </c>
      <c r="K8193" s="32">
        <f>1/Table1[[#This Row],[Duration (Time between doses '[in hours'])]]</f>
        <v>4.1666666666666664E-2</v>
      </c>
      <c r="L8193" s="33">
        <f>Table1[[#This Row],[number doses per hour]]*INDEX(Table2[price per dose],Table1[[#This Row],[Drug ID]])</f>
        <v>0.2815833333333333</v>
      </c>
      <c r="M8193" s="11" t="b">
        <f>AND(Table1[[#This Row],[hour of cancellation 0 to 23]]&gt;=0,Table1[[#This Row],[hour of cancellation 0 to 23]]&lt;=23)</f>
        <v>1</v>
      </c>
    </row>
    <row r="8194" spans="1:13" hidden="1" x14ac:dyDescent="0.3">
      <c r="A8194" s="1">
        <v>8193</v>
      </c>
      <c r="B8194" s="1">
        <v>1</v>
      </c>
      <c r="C8194" s="2">
        <v>41268.01258037104</v>
      </c>
      <c r="D8194" s="2">
        <v>41270.886932446025</v>
      </c>
      <c r="E8194" s="1">
        <v>8</v>
      </c>
      <c r="F8194" s="2" t="s">
        <v>5</v>
      </c>
      <c r="G8194" s="1">
        <v>0</v>
      </c>
      <c r="H8194" s="32" t="str">
        <f>IFERROR(HOUR(Table1[[#This Row],[Cancel Date/time]])+MINUTE(Table1[[#This Row],[Cancel Date/time]])/60,"not cancelled")</f>
        <v>not cancelled</v>
      </c>
      <c r="I8194" s="47" t="str">
        <f>IFERROR(ROUND(Table1[[#This Row],[cancellation time decimal]],0),"not cancelled")</f>
        <v>not cancelled</v>
      </c>
      <c r="J8194" s="10" t="str">
        <f>IFERROR(MOD(Table1[[#This Row],[cancellation hour rounded]],24),"not cancelled")</f>
        <v>not cancelled</v>
      </c>
      <c r="K8194" s="32">
        <f>1/Table1[[#This Row],[Duration (Time between doses '[in hours'])]]</f>
        <v>0.125</v>
      </c>
      <c r="L8194" s="33">
        <f>Table1[[#This Row],[number doses per hour]]*INDEX(Table2[price per dose],Table1[[#This Row],[Drug ID]])</f>
        <v>0.84929166666666667</v>
      </c>
      <c r="M8194" s="11" t="b">
        <f>AND(Table1[[#This Row],[hour of cancellation 0 to 23]]&gt;=0,Table1[[#This Row],[hour of cancellation 0 to 23]]&lt;=23)</f>
        <v>0</v>
      </c>
    </row>
    <row r="8195" spans="1:13" hidden="1" x14ac:dyDescent="0.3">
      <c r="A8195" s="1">
        <v>8194</v>
      </c>
      <c r="B8195" s="1">
        <v>3</v>
      </c>
      <c r="C8195" s="2">
        <v>41268.00447557088</v>
      </c>
      <c r="D8195" s="2">
        <v>41271.045494086451</v>
      </c>
      <c r="E8195" s="1">
        <v>24</v>
      </c>
      <c r="F8195" s="2" t="s">
        <v>5</v>
      </c>
      <c r="G8195" s="1">
        <v>0</v>
      </c>
      <c r="H8195" s="32" t="str">
        <f>IFERROR(HOUR(Table1[[#This Row],[Cancel Date/time]])+MINUTE(Table1[[#This Row],[Cancel Date/time]])/60,"not cancelled")</f>
        <v>not cancelled</v>
      </c>
      <c r="I8195" s="47" t="str">
        <f>IFERROR(ROUND(Table1[[#This Row],[cancellation time decimal]],0),"not cancelled")</f>
        <v>not cancelled</v>
      </c>
      <c r="J8195" s="10" t="str">
        <f>IFERROR(MOD(Table1[[#This Row],[cancellation hour rounded]],24),"not cancelled")</f>
        <v>not cancelled</v>
      </c>
      <c r="K8195" s="32">
        <f>1/Table1[[#This Row],[Duration (Time between doses '[in hours'])]]</f>
        <v>4.1666666666666664E-2</v>
      </c>
      <c r="L8195" s="33">
        <f>Table1[[#This Row],[number doses per hour]]*INDEX(Table2[price per dose],Table1[[#This Row],[Drug ID]])</f>
        <v>0.18133000000000002</v>
      </c>
      <c r="M8195" s="11" t="b">
        <f>AND(Table1[[#This Row],[hour of cancellation 0 to 23]]&gt;=0,Table1[[#This Row],[hour of cancellation 0 to 23]]&lt;=23)</f>
        <v>0</v>
      </c>
    </row>
    <row r="8196" spans="1:13" x14ac:dyDescent="0.3">
      <c r="A8196" s="1">
        <v>8195</v>
      </c>
      <c r="B8196" s="1">
        <v>1</v>
      </c>
      <c r="C8196" s="2">
        <v>41268.272589360182</v>
      </c>
      <c r="D8196" s="2">
        <v>41328.272222222222</v>
      </c>
      <c r="E8196" s="1">
        <v>8</v>
      </c>
      <c r="F8196" s="2">
        <v>41269.551075905889</v>
      </c>
      <c r="G8196" s="1">
        <v>0</v>
      </c>
      <c r="H8196" s="32">
        <f>IFERROR(HOUR(Table1[[#This Row],[Cancel Date/time]])+MINUTE(Table1[[#This Row],[Cancel Date/time]])/60,"not cancelled")</f>
        <v>13.216666666666667</v>
      </c>
      <c r="I8196" s="47">
        <f>IFERROR(ROUND(Table1[[#This Row],[cancellation time decimal]],0),"not cancelled")</f>
        <v>13</v>
      </c>
      <c r="J8196" s="10">
        <f>IFERROR(MOD(Table1[[#This Row],[cancellation hour rounded]],24),"not cancelled")</f>
        <v>13</v>
      </c>
      <c r="K8196" s="32">
        <f>1/Table1[[#This Row],[Duration (Time between doses '[in hours'])]]</f>
        <v>0.125</v>
      </c>
      <c r="L8196" s="33">
        <f>Table1[[#This Row],[number doses per hour]]*INDEX(Table2[price per dose],Table1[[#This Row],[Drug ID]])</f>
        <v>0.84929166666666667</v>
      </c>
      <c r="M8196" s="11" t="b">
        <f>AND(Table1[[#This Row],[hour of cancellation 0 to 23]]&gt;=0,Table1[[#This Row],[hour of cancellation 0 to 23]]&lt;=23)</f>
        <v>1</v>
      </c>
    </row>
    <row r="8197" spans="1:13" x14ac:dyDescent="0.3">
      <c r="A8197" s="1">
        <v>8196</v>
      </c>
      <c r="B8197" s="1">
        <v>11</v>
      </c>
      <c r="C8197" s="2">
        <v>41268.33738794869</v>
      </c>
      <c r="D8197" s="2">
        <v>41328.336805555555</v>
      </c>
      <c r="E8197" s="1">
        <v>1</v>
      </c>
      <c r="F8197" s="2">
        <v>41275.78410758789</v>
      </c>
      <c r="G8197" s="1">
        <v>1</v>
      </c>
      <c r="H8197" s="32">
        <f>IFERROR(HOUR(Table1[[#This Row],[Cancel Date/time]])+MINUTE(Table1[[#This Row],[Cancel Date/time]])/60,"not cancelled")</f>
        <v>18.816666666666666</v>
      </c>
      <c r="I8197" s="47">
        <f>IFERROR(ROUND(Table1[[#This Row],[cancellation time decimal]],0),"not cancelled")</f>
        <v>19</v>
      </c>
      <c r="J8197" s="10">
        <f>IFERROR(MOD(Table1[[#This Row],[cancellation hour rounded]],24),"not cancelled")</f>
        <v>19</v>
      </c>
      <c r="K8197" s="32">
        <f>1/Table1[[#This Row],[Duration (Time between doses '[in hours'])]]</f>
        <v>1</v>
      </c>
      <c r="L8197" s="33">
        <f>Table1[[#This Row],[number doses per hour]]*INDEX(Table2[price per dose],Table1[[#This Row],[Drug ID]])</f>
        <v>1</v>
      </c>
      <c r="M8197" s="11" t="b">
        <f>AND(Table1[[#This Row],[hour of cancellation 0 to 23]]&gt;=0,Table1[[#This Row],[hour of cancellation 0 to 23]]&lt;=23)</f>
        <v>1</v>
      </c>
    </row>
    <row r="8198" spans="1:13" hidden="1" x14ac:dyDescent="0.3">
      <c r="A8198" s="1">
        <v>8197</v>
      </c>
      <c r="B8198" s="1">
        <v>2</v>
      </c>
      <c r="C8198" s="2">
        <v>41268.348868570829</v>
      </c>
      <c r="D8198" s="2">
        <v>41271.723425700075</v>
      </c>
      <c r="E8198" s="1">
        <v>10</v>
      </c>
      <c r="F8198" s="2" t="s">
        <v>5</v>
      </c>
      <c r="G8198" s="1">
        <v>0</v>
      </c>
      <c r="H8198" s="32" t="str">
        <f>IFERROR(HOUR(Table1[[#This Row],[Cancel Date/time]])+MINUTE(Table1[[#This Row],[Cancel Date/time]])/60,"not cancelled")</f>
        <v>not cancelled</v>
      </c>
      <c r="I8198" s="47" t="str">
        <f>IFERROR(ROUND(Table1[[#This Row],[cancellation time decimal]],0),"not cancelled")</f>
        <v>not cancelled</v>
      </c>
      <c r="J8198" s="10" t="str">
        <f>IFERROR(MOD(Table1[[#This Row],[cancellation hour rounded]],24),"not cancelled")</f>
        <v>not cancelled</v>
      </c>
      <c r="K8198" s="32">
        <f>1/Table1[[#This Row],[Duration (Time between doses '[in hours'])]]</f>
        <v>0.1</v>
      </c>
      <c r="L8198" s="33">
        <f>Table1[[#This Row],[number doses per hour]]*INDEX(Table2[price per dose],Table1[[#This Row],[Drug ID]])</f>
        <v>0.84959999999999969</v>
      </c>
      <c r="M8198" s="11" t="b">
        <f>AND(Table1[[#This Row],[hour of cancellation 0 to 23]]&gt;=0,Table1[[#This Row],[hour of cancellation 0 to 23]]&lt;=23)</f>
        <v>0</v>
      </c>
    </row>
    <row r="8199" spans="1:13" x14ac:dyDescent="0.3">
      <c r="A8199" s="1">
        <v>8198</v>
      </c>
      <c r="B8199" s="1">
        <v>9</v>
      </c>
      <c r="C8199" s="2">
        <v>41268.404887680314</v>
      </c>
      <c r="D8199" s="2">
        <v>41328.404861111114</v>
      </c>
      <c r="E8199" s="1">
        <v>5</v>
      </c>
      <c r="F8199" s="2">
        <v>41271.568485800759</v>
      </c>
      <c r="G8199" s="1">
        <v>0</v>
      </c>
      <c r="H8199" s="32">
        <f>IFERROR(HOUR(Table1[[#This Row],[Cancel Date/time]])+MINUTE(Table1[[#This Row],[Cancel Date/time]])/60,"not cancelled")</f>
        <v>13.633333333333333</v>
      </c>
      <c r="I8199" s="47">
        <f>IFERROR(ROUND(Table1[[#This Row],[cancellation time decimal]],0),"not cancelled")</f>
        <v>14</v>
      </c>
      <c r="J8199" s="10">
        <f>IFERROR(MOD(Table1[[#This Row],[cancellation hour rounded]],24),"not cancelled")</f>
        <v>14</v>
      </c>
      <c r="K8199" s="32">
        <f>1/Table1[[#This Row],[Duration (Time between doses '[in hours'])]]</f>
        <v>0.2</v>
      </c>
      <c r="L8199" s="33">
        <f>Table1[[#This Row],[number doses per hour]]*INDEX(Table2[price per dose],Table1[[#This Row],[Drug ID]])</f>
        <v>5.6740000000000004</v>
      </c>
      <c r="M8199" s="11" t="b">
        <f>AND(Table1[[#This Row],[hour of cancellation 0 to 23]]&gt;=0,Table1[[#This Row],[hour of cancellation 0 to 23]]&lt;=23)</f>
        <v>1</v>
      </c>
    </row>
    <row r="8200" spans="1:13" x14ac:dyDescent="0.3">
      <c r="A8200" s="1">
        <v>8199</v>
      </c>
      <c r="B8200" s="1">
        <v>3</v>
      </c>
      <c r="C8200" s="2">
        <v>41268.443449064413</v>
      </c>
      <c r="D8200" s="2">
        <v>41328.443055555552</v>
      </c>
      <c r="E8200" s="1">
        <v>24</v>
      </c>
      <c r="F8200" s="2">
        <v>41270.512545449601</v>
      </c>
      <c r="G8200" s="1">
        <v>0</v>
      </c>
      <c r="H8200" s="32">
        <f>IFERROR(HOUR(Table1[[#This Row],[Cancel Date/time]])+MINUTE(Table1[[#This Row],[Cancel Date/time]])/60,"not cancelled")</f>
        <v>12.3</v>
      </c>
      <c r="I8200" s="47">
        <f>IFERROR(ROUND(Table1[[#This Row],[cancellation time decimal]],0),"not cancelled")</f>
        <v>12</v>
      </c>
      <c r="J8200" s="10">
        <f>IFERROR(MOD(Table1[[#This Row],[cancellation hour rounded]],24),"not cancelled")</f>
        <v>12</v>
      </c>
      <c r="K8200" s="32">
        <f>1/Table1[[#This Row],[Duration (Time between doses '[in hours'])]]</f>
        <v>4.1666666666666664E-2</v>
      </c>
      <c r="L8200" s="33">
        <f>Table1[[#This Row],[number doses per hour]]*INDEX(Table2[price per dose],Table1[[#This Row],[Drug ID]])</f>
        <v>0.18133000000000002</v>
      </c>
      <c r="M8200" s="11" t="b">
        <f>AND(Table1[[#This Row],[hour of cancellation 0 to 23]]&gt;=0,Table1[[#This Row],[hour of cancellation 0 to 23]]&lt;=23)</f>
        <v>1</v>
      </c>
    </row>
    <row r="8201" spans="1:13" x14ac:dyDescent="0.3">
      <c r="A8201" s="1">
        <v>8200</v>
      </c>
      <c r="B8201" s="1">
        <v>4</v>
      </c>
      <c r="C8201" s="2">
        <v>41268.447121687022</v>
      </c>
      <c r="D8201" s="2">
        <v>41328.446527777778</v>
      </c>
      <c r="E8201" s="1">
        <v>12</v>
      </c>
      <c r="F8201" s="2">
        <v>41271.465455847836</v>
      </c>
      <c r="G8201" s="1">
        <v>0</v>
      </c>
      <c r="H8201" s="32">
        <f>IFERROR(HOUR(Table1[[#This Row],[Cancel Date/time]])+MINUTE(Table1[[#This Row],[Cancel Date/time]])/60,"not cancelled")</f>
        <v>11.166666666666666</v>
      </c>
      <c r="I8201" s="47">
        <f>IFERROR(ROUND(Table1[[#This Row],[cancellation time decimal]],0),"not cancelled")</f>
        <v>11</v>
      </c>
      <c r="J8201" s="10">
        <f>IFERROR(MOD(Table1[[#This Row],[cancellation hour rounded]],24),"not cancelled")</f>
        <v>11</v>
      </c>
      <c r="K8201" s="32">
        <f>1/Table1[[#This Row],[Duration (Time between doses '[in hours'])]]</f>
        <v>8.3333333333333329E-2</v>
      </c>
      <c r="L8201" s="33">
        <f>Table1[[#This Row],[number doses per hour]]*INDEX(Table2[price per dose],Table1[[#This Row],[Drug ID]])</f>
        <v>1.448055119047619</v>
      </c>
      <c r="M8201" s="11" t="b">
        <f>AND(Table1[[#This Row],[hour of cancellation 0 to 23]]&gt;=0,Table1[[#This Row],[hour of cancellation 0 to 23]]&lt;=23)</f>
        <v>1</v>
      </c>
    </row>
    <row r="8202" spans="1:13" hidden="1" x14ac:dyDescent="0.3">
      <c r="A8202" s="1">
        <v>8201</v>
      </c>
      <c r="B8202" s="1">
        <v>5</v>
      </c>
      <c r="C8202" s="2">
        <v>41268.470679743798</v>
      </c>
      <c r="D8202" s="2">
        <v>41270.886672450637</v>
      </c>
      <c r="E8202" s="1">
        <v>24</v>
      </c>
      <c r="F8202" s="2" t="s">
        <v>5</v>
      </c>
      <c r="G8202" s="1">
        <v>0</v>
      </c>
      <c r="H8202" s="32" t="str">
        <f>IFERROR(HOUR(Table1[[#This Row],[Cancel Date/time]])+MINUTE(Table1[[#This Row],[Cancel Date/time]])/60,"not cancelled")</f>
        <v>not cancelled</v>
      </c>
      <c r="I8202" s="47" t="str">
        <f>IFERROR(ROUND(Table1[[#This Row],[cancellation time decimal]],0),"not cancelled")</f>
        <v>not cancelled</v>
      </c>
      <c r="J8202" s="10" t="str">
        <f>IFERROR(MOD(Table1[[#This Row],[cancellation hour rounded]],24),"not cancelled")</f>
        <v>not cancelled</v>
      </c>
      <c r="K8202" s="32">
        <f>1/Table1[[#This Row],[Duration (Time between doses '[in hours'])]]</f>
        <v>4.1666666666666664E-2</v>
      </c>
      <c r="L8202" s="33">
        <f>Table1[[#This Row],[number doses per hour]]*INDEX(Table2[price per dose],Table1[[#This Row],[Drug ID]])</f>
        <v>0.2815833333333333</v>
      </c>
      <c r="M8202" s="11" t="b">
        <f>AND(Table1[[#This Row],[hour of cancellation 0 to 23]]&gt;=0,Table1[[#This Row],[hour of cancellation 0 to 23]]&lt;=23)</f>
        <v>0</v>
      </c>
    </row>
    <row r="8203" spans="1:13" hidden="1" x14ac:dyDescent="0.3">
      <c r="A8203" s="1">
        <v>8202</v>
      </c>
      <c r="B8203" s="1">
        <v>5</v>
      </c>
      <c r="C8203" s="2">
        <v>41268.490891300462</v>
      </c>
      <c r="D8203" s="2">
        <v>41272.282277476974</v>
      </c>
      <c r="E8203" s="1">
        <v>24</v>
      </c>
      <c r="F8203" s="2" t="s">
        <v>5</v>
      </c>
      <c r="G8203" s="1">
        <v>0</v>
      </c>
      <c r="H8203" s="32" t="str">
        <f>IFERROR(HOUR(Table1[[#This Row],[Cancel Date/time]])+MINUTE(Table1[[#This Row],[Cancel Date/time]])/60,"not cancelled")</f>
        <v>not cancelled</v>
      </c>
      <c r="I8203" s="47" t="str">
        <f>IFERROR(ROUND(Table1[[#This Row],[cancellation time decimal]],0),"not cancelled")</f>
        <v>not cancelled</v>
      </c>
      <c r="J8203" s="10" t="str">
        <f>IFERROR(MOD(Table1[[#This Row],[cancellation hour rounded]],24),"not cancelled")</f>
        <v>not cancelled</v>
      </c>
      <c r="K8203" s="32">
        <f>1/Table1[[#This Row],[Duration (Time between doses '[in hours'])]]</f>
        <v>4.1666666666666664E-2</v>
      </c>
      <c r="L8203" s="33">
        <f>Table1[[#This Row],[number doses per hour]]*INDEX(Table2[price per dose],Table1[[#This Row],[Drug ID]])</f>
        <v>0.2815833333333333</v>
      </c>
      <c r="M8203" s="11" t="b">
        <f>AND(Table1[[#This Row],[hour of cancellation 0 to 23]]&gt;=0,Table1[[#This Row],[hour of cancellation 0 to 23]]&lt;=23)</f>
        <v>0</v>
      </c>
    </row>
    <row r="8204" spans="1:13" x14ac:dyDescent="0.3">
      <c r="A8204" s="1">
        <v>8203</v>
      </c>
      <c r="B8204" s="1">
        <v>2</v>
      </c>
      <c r="C8204" s="2">
        <v>41268.476382009678</v>
      </c>
      <c r="D8204" s="2">
        <v>41328.475694444445</v>
      </c>
      <c r="E8204" s="1">
        <v>10</v>
      </c>
      <c r="F8204" s="2">
        <v>41269.577844806576</v>
      </c>
      <c r="G8204" s="1">
        <v>0</v>
      </c>
      <c r="H8204" s="32">
        <f>IFERROR(HOUR(Table1[[#This Row],[Cancel Date/time]])+MINUTE(Table1[[#This Row],[Cancel Date/time]])/60,"not cancelled")</f>
        <v>13.866666666666667</v>
      </c>
      <c r="I8204" s="47">
        <f>IFERROR(ROUND(Table1[[#This Row],[cancellation time decimal]],0),"not cancelled")</f>
        <v>14</v>
      </c>
      <c r="J8204" s="10">
        <f>IFERROR(MOD(Table1[[#This Row],[cancellation hour rounded]],24),"not cancelled")</f>
        <v>14</v>
      </c>
      <c r="K8204" s="32">
        <f>1/Table1[[#This Row],[Duration (Time between doses '[in hours'])]]</f>
        <v>0.1</v>
      </c>
      <c r="L8204" s="33">
        <f>Table1[[#This Row],[number doses per hour]]*INDEX(Table2[price per dose],Table1[[#This Row],[Drug ID]])</f>
        <v>0.84959999999999969</v>
      </c>
      <c r="M8204" s="11" t="b">
        <f>AND(Table1[[#This Row],[hour of cancellation 0 to 23]]&gt;=0,Table1[[#This Row],[hour of cancellation 0 to 23]]&lt;=23)</f>
        <v>1</v>
      </c>
    </row>
    <row r="8205" spans="1:13" x14ac:dyDescent="0.3">
      <c r="A8205" s="1">
        <v>8204</v>
      </c>
      <c r="B8205" s="1">
        <v>3</v>
      </c>
      <c r="C8205" s="2">
        <v>41268.46644916237</v>
      </c>
      <c r="D8205" s="2">
        <v>41328.465972222228</v>
      </c>
      <c r="E8205" s="1">
        <v>24</v>
      </c>
      <c r="F8205" s="2">
        <v>41271.53489032323</v>
      </c>
      <c r="G8205" s="1">
        <v>0</v>
      </c>
      <c r="H8205" s="32">
        <f>IFERROR(HOUR(Table1[[#This Row],[Cancel Date/time]])+MINUTE(Table1[[#This Row],[Cancel Date/time]])/60,"not cancelled")</f>
        <v>12.833333333333334</v>
      </c>
      <c r="I8205" s="47">
        <f>IFERROR(ROUND(Table1[[#This Row],[cancellation time decimal]],0),"not cancelled")</f>
        <v>13</v>
      </c>
      <c r="J8205" s="10">
        <f>IFERROR(MOD(Table1[[#This Row],[cancellation hour rounded]],24),"not cancelled")</f>
        <v>13</v>
      </c>
      <c r="K8205" s="32">
        <f>1/Table1[[#This Row],[Duration (Time between doses '[in hours'])]]</f>
        <v>4.1666666666666664E-2</v>
      </c>
      <c r="L8205" s="33">
        <f>Table1[[#This Row],[number doses per hour]]*INDEX(Table2[price per dose],Table1[[#This Row],[Drug ID]])</f>
        <v>0.18133000000000002</v>
      </c>
      <c r="M8205" s="11" t="b">
        <f>AND(Table1[[#This Row],[hour of cancellation 0 to 23]]&gt;=0,Table1[[#This Row],[hour of cancellation 0 to 23]]&lt;=23)</f>
        <v>1</v>
      </c>
    </row>
    <row r="8206" spans="1:13" x14ac:dyDescent="0.3">
      <c r="A8206" s="1">
        <v>8205</v>
      </c>
      <c r="B8206" s="1">
        <v>1</v>
      </c>
      <c r="C8206" s="2">
        <v>41268.628015118506</v>
      </c>
      <c r="D8206" s="2">
        <v>41328.62777777778</v>
      </c>
      <c r="E8206" s="1">
        <v>8</v>
      </c>
      <c r="F8206" s="2">
        <v>41270.037136500119</v>
      </c>
      <c r="G8206" s="1">
        <v>0</v>
      </c>
      <c r="H8206" s="32">
        <f>IFERROR(HOUR(Table1[[#This Row],[Cancel Date/time]])+MINUTE(Table1[[#This Row],[Cancel Date/time]])/60,"not cancelled")</f>
        <v>0.8833333333333333</v>
      </c>
      <c r="I8206" s="47">
        <f>IFERROR(ROUND(Table1[[#This Row],[cancellation time decimal]],0),"not cancelled")</f>
        <v>1</v>
      </c>
      <c r="J8206" s="10">
        <f>IFERROR(MOD(Table1[[#This Row],[cancellation hour rounded]],24),"not cancelled")</f>
        <v>1</v>
      </c>
      <c r="K8206" s="32">
        <f>1/Table1[[#This Row],[Duration (Time between doses '[in hours'])]]</f>
        <v>0.125</v>
      </c>
      <c r="L8206" s="33">
        <f>Table1[[#This Row],[number doses per hour]]*INDEX(Table2[price per dose],Table1[[#This Row],[Drug ID]])</f>
        <v>0.84929166666666667</v>
      </c>
      <c r="M8206" s="11" t="b">
        <f>AND(Table1[[#This Row],[hour of cancellation 0 to 23]]&gt;=0,Table1[[#This Row],[hour of cancellation 0 to 23]]&lt;=23)</f>
        <v>1</v>
      </c>
    </row>
    <row r="8207" spans="1:13" x14ac:dyDescent="0.3">
      <c r="A8207" s="1">
        <v>8206</v>
      </c>
      <c r="B8207" s="1">
        <v>1</v>
      </c>
      <c r="C8207" s="2">
        <v>41268.707543480363</v>
      </c>
      <c r="D8207" s="2">
        <v>41328.706944444442</v>
      </c>
      <c r="E8207" s="1">
        <v>12</v>
      </c>
      <c r="F8207" s="2">
        <v>41269.361003411512</v>
      </c>
      <c r="G8207" s="1">
        <v>0</v>
      </c>
      <c r="H8207" s="32">
        <f>IFERROR(HOUR(Table1[[#This Row],[Cancel Date/time]])+MINUTE(Table1[[#This Row],[Cancel Date/time]])/60,"not cancelled")</f>
        <v>8.65</v>
      </c>
      <c r="I8207" s="47">
        <f>IFERROR(ROUND(Table1[[#This Row],[cancellation time decimal]],0),"not cancelled")</f>
        <v>9</v>
      </c>
      <c r="J8207" s="10">
        <f>IFERROR(MOD(Table1[[#This Row],[cancellation hour rounded]],24),"not cancelled")</f>
        <v>9</v>
      </c>
      <c r="K8207" s="32">
        <f>1/Table1[[#This Row],[Duration (Time between doses '[in hours'])]]</f>
        <v>8.3333333333333329E-2</v>
      </c>
      <c r="L8207" s="33">
        <f>Table1[[#This Row],[number doses per hour]]*INDEX(Table2[price per dose],Table1[[#This Row],[Drug ID]])</f>
        <v>0.56619444444444444</v>
      </c>
      <c r="M8207" s="11" t="b">
        <f>AND(Table1[[#This Row],[hour of cancellation 0 to 23]]&gt;=0,Table1[[#This Row],[hour of cancellation 0 to 23]]&lt;=23)</f>
        <v>1</v>
      </c>
    </row>
    <row r="8208" spans="1:13" x14ac:dyDescent="0.3">
      <c r="A8208" s="1">
        <v>8207</v>
      </c>
      <c r="B8208" s="1">
        <v>1</v>
      </c>
      <c r="C8208" s="2">
        <v>41268.735165776023</v>
      </c>
      <c r="D8208" s="2">
        <v>41328.734722222223</v>
      </c>
      <c r="E8208" s="1">
        <v>8</v>
      </c>
      <c r="F8208" s="2">
        <v>41269.46294983093</v>
      </c>
      <c r="G8208" s="1">
        <v>0</v>
      </c>
      <c r="H8208" s="32">
        <f>IFERROR(HOUR(Table1[[#This Row],[Cancel Date/time]])+MINUTE(Table1[[#This Row],[Cancel Date/time]])/60,"not cancelled")</f>
        <v>11.1</v>
      </c>
      <c r="I8208" s="47">
        <f>IFERROR(ROUND(Table1[[#This Row],[cancellation time decimal]],0),"not cancelled")</f>
        <v>11</v>
      </c>
      <c r="J8208" s="10">
        <f>IFERROR(MOD(Table1[[#This Row],[cancellation hour rounded]],24),"not cancelled")</f>
        <v>11</v>
      </c>
      <c r="K8208" s="32">
        <f>1/Table1[[#This Row],[Duration (Time between doses '[in hours'])]]</f>
        <v>0.125</v>
      </c>
      <c r="L8208" s="33">
        <f>Table1[[#This Row],[number doses per hour]]*INDEX(Table2[price per dose],Table1[[#This Row],[Drug ID]])</f>
        <v>0.84929166666666667</v>
      </c>
      <c r="M8208" s="11" t="b">
        <f>AND(Table1[[#This Row],[hour of cancellation 0 to 23]]&gt;=0,Table1[[#This Row],[hour of cancellation 0 to 23]]&lt;=23)</f>
        <v>1</v>
      </c>
    </row>
    <row r="8209" spans="1:13" hidden="1" x14ac:dyDescent="0.3">
      <c r="A8209" s="1">
        <v>8208</v>
      </c>
      <c r="B8209" s="1">
        <v>2</v>
      </c>
      <c r="C8209" s="2">
        <v>41268.735210148778</v>
      </c>
      <c r="D8209" s="2">
        <v>41272.026227154485</v>
      </c>
      <c r="E8209" s="1">
        <v>10</v>
      </c>
      <c r="F8209" s="2" t="s">
        <v>5</v>
      </c>
      <c r="G8209" s="1">
        <v>0</v>
      </c>
      <c r="H8209" s="32" t="str">
        <f>IFERROR(HOUR(Table1[[#This Row],[Cancel Date/time]])+MINUTE(Table1[[#This Row],[Cancel Date/time]])/60,"not cancelled")</f>
        <v>not cancelled</v>
      </c>
      <c r="I8209" s="47" t="str">
        <f>IFERROR(ROUND(Table1[[#This Row],[cancellation time decimal]],0),"not cancelled")</f>
        <v>not cancelled</v>
      </c>
      <c r="J8209" s="10" t="str">
        <f>IFERROR(MOD(Table1[[#This Row],[cancellation hour rounded]],24),"not cancelled")</f>
        <v>not cancelled</v>
      </c>
      <c r="K8209" s="32">
        <f>1/Table1[[#This Row],[Duration (Time between doses '[in hours'])]]</f>
        <v>0.1</v>
      </c>
      <c r="L8209" s="33">
        <f>Table1[[#This Row],[number doses per hour]]*INDEX(Table2[price per dose],Table1[[#This Row],[Drug ID]])</f>
        <v>0.84959999999999969</v>
      </c>
      <c r="M8209" s="11" t="b">
        <f>AND(Table1[[#This Row],[hour of cancellation 0 to 23]]&gt;=0,Table1[[#This Row],[hour of cancellation 0 to 23]]&lt;=23)</f>
        <v>0</v>
      </c>
    </row>
    <row r="8210" spans="1:13" x14ac:dyDescent="0.3">
      <c r="A8210" s="1">
        <v>8209</v>
      </c>
      <c r="B8210" s="1">
        <v>10</v>
      </c>
      <c r="C8210" s="2">
        <v>41268.715362274925</v>
      </c>
      <c r="D8210" s="2">
        <v>41328.715277777781</v>
      </c>
      <c r="E8210" s="1">
        <v>1</v>
      </c>
      <c r="F8210" s="2">
        <v>41275.644223703821</v>
      </c>
      <c r="G8210" s="1">
        <v>0</v>
      </c>
      <c r="H8210" s="32">
        <f>IFERROR(HOUR(Table1[[#This Row],[Cancel Date/time]])+MINUTE(Table1[[#This Row],[Cancel Date/time]])/60,"not cancelled")</f>
        <v>15.45</v>
      </c>
      <c r="I8210" s="47">
        <f>IFERROR(ROUND(Table1[[#This Row],[cancellation time decimal]],0),"not cancelled")</f>
        <v>15</v>
      </c>
      <c r="J8210" s="10">
        <f>IFERROR(MOD(Table1[[#This Row],[cancellation hour rounded]],24),"not cancelled")</f>
        <v>15</v>
      </c>
      <c r="K8210" s="32">
        <f>1/Table1[[#This Row],[Duration (Time between doses '[in hours'])]]</f>
        <v>1</v>
      </c>
      <c r="L8210" s="33">
        <f>Table1[[#This Row],[number doses per hour]]*INDEX(Table2[price per dose],Table1[[#This Row],[Drug ID]])</f>
        <v>2.5716000000000001</v>
      </c>
      <c r="M8210" s="11" t="b">
        <f>AND(Table1[[#This Row],[hour of cancellation 0 to 23]]&gt;=0,Table1[[#This Row],[hour of cancellation 0 to 23]]&lt;=23)</f>
        <v>1</v>
      </c>
    </row>
    <row r="8211" spans="1:13" x14ac:dyDescent="0.3">
      <c r="A8211" s="1">
        <v>8210</v>
      </c>
      <c r="B8211" s="1">
        <v>2</v>
      </c>
      <c r="C8211" s="2">
        <v>41268.746269334144</v>
      </c>
      <c r="D8211" s="2">
        <v>41328.745833333334</v>
      </c>
      <c r="E8211" s="1">
        <v>10</v>
      </c>
      <c r="F8211" s="2">
        <v>41269.458737079665</v>
      </c>
      <c r="G8211" s="1">
        <v>0</v>
      </c>
      <c r="H8211" s="32">
        <f>IFERROR(HOUR(Table1[[#This Row],[Cancel Date/time]])+MINUTE(Table1[[#This Row],[Cancel Date/time]])/60,"not cancelled")</f>
        <v>11</v>
      </c>
      <c r="I8211" s="47">
        <f>IFERROR(ROUND(Table1[[#This Row],[cancellation time decimal]],0),"not cancelled")</f>
        <v>11</v>
      </c>
      <c r="J8211" s="10">
        <f>IFERROR(MOD(Table1[[#This Row],[cancellation hour rounded]],24),"not cancelled")</f>
        <v>11</v>
      </c>
      <c r="K8211" s="32">
        <f>1/Table1[[#This Row],[Duration (Time between doses '[in hours'])]]</f>
        <v>0.1</v>
      </c>
      <c r="L8211" s="33">
        <f>Table1[[#This Row],[number doses per hour]]*INDEX(Table2[price per dose],Table1[[#This Row],[Drug ID]])</f>
        <v>0.84959999999999969</v>
      </c>
      <c r="M8211" s="11" t="b">
        <f>AND(Table1[[#This Row],[hour of cancellation 0 to 23]]&gt;=0,Table1[[#This Row],[hour of cancellation 0 to 23]]&lt;=23)</f>
        <v>1</v>
      </c>
    </row>
    <row r="8212" spans="1:13" hidden="1" x14ac:dyDescent="0.3">
      <c r="A8212" s="1">
        <v>8211</v>
      </c>
      <c r="B8212" s="1">
        <v>6</v>
      </c>
      <c r="C8212" s="2">
        <v>41268.727620081889</v>
      </c>
      <c r="D8212" s="2">
        <v>41272.185840979706</v>
      </c>
      <c r="E8212" s="1">
        <v>24</v>
      </c>
      <c r="F8212" s="2" t="s">
        <v>5</v>
      </c>
      <c r="G8212" s="1">
        <v>0</v>
      </c>
      <c r="H8212" s="32" t="str">
        <f>IFERROR(HOUR(Table1[[#This Row],[Cancel Date/time]])+MINUTE(Table1[[#This Row],[Cancel Date/time]])/60,"not cancelled")</f>
        <v>not cancelled</v>
      </c>
      <c r="I8212" s="47" t="str">
        <f>IFERROR(ROUND(Table1[[#This Row],[cancellation time decimal]],0),"not cancelled")</f>
        <v>not cancelled</v>
      </c>
      <c r="J8212" s="10" t="str">
        <f>IFERROR(MOD(Table1[[#This Row],[cancellation hour rounded]],24),"not cancelled")</f>
        <v>not cancelled</v>
      </c>
      <c r="K8212" s="32">
        <f>1/Table1[[#This Row],[Duration (Time between doses '[in hours'])]]</f>
        <v>4.1666666666666664E-2</v>
      </c>
      <c r="L8212" s="33">
        <f>Table1[[#This Row],[number doses per hour]]*INDEX(Table2[price per dose],Table1[[#This Row],[Drug ID]])</f>
        <v>0.35218749999999999</v>
      </c>
      <c r="M8212" s="11" t="b">
        <f>AND(Table1[[#This Row],[hour of cancellation 0 to 23]]&gt;=0,Table1[[#This Row],[hour of cancellation 0 to 23]]&lt;=23)</f>
        <v>0</v>
      </c>
    </row>
    <row r="8213" spans="1:13" x14ac:dyDescent="0.3">
      <c r="A8213" s="1">
        <v>8212</v>
      </c>
      <c r="B8213" s="1">
        <v>8</v>
      </c>
      <c r="C8213" s="2">
        <v>41268.77304421064</v>
      </c>
      <c r="D8213" s="2">
        <v>41328.772916666669</v>
      </c>
      <c r="E8213" s="1">
        <v>3</v>
      </c>
      <c r="F8213" s="2">
        <v>41273.36179544789</v>
      </c>
      <c r="G8213" s="1">
        <v>2</v>
      </c>
      <c r="H8213" s="32">
        <f>IFERROR(HOUR(Table1[[#This Row],[Cancel Date/time]])+MINUTE(Table1[[#This Row],[Cancel Date/time]])/60,"not cancelled")</f>
        <v>8.6666666666666661</v>
      </c>
      <c r="I8213" s="47">
        <f>IFERROR(ROUND(Table1[[#This Row],[cancellation time decimal]],0),"not cancelled")</f>
        <v>9</v>
      </c>
      <c r="J8213" s="10">
        <f>IFERROR(MOD(Table1[[#This Row],[cancellation hour rounded]],24),"not cancelled")</f>
        <v>9</v>
      </c>
      <c r="K8213" s="32">
        <f>1/Table1[[#This Row],[Duration (Time between doses '[in hours'])]]</f>
        <v>0.33333333333333331</v>
      </c>
      <c r="L8213" s="33">
        <f>Table1[[#This Row],[number doses per hour]]*INDEX(Table2[price per dose],Table1[[#This Row],[Drug ID]])</f>
        <v>0.29998222222222221</v>
      </c>
      <c r="M8213" s="11" t="b">
        <f>AND(Table1[[#This Row],[hour of cancellation 0 to 23]]&gt;=0,Table1[[#This Row],[hour of cancellation 0 to 23]]&lt;=23)</f>
        <v>1</v>
      </c>
    </row>
    <row r="8214" spans="1:13" x14ac:dyDescent="0.3">
      <c r="A8214" s="1">
        <v>8213</v>
      </c>
      <c r="B8214" s="1">
        <v>4</v>
      </c>
      <c r="C8214" s="2">
        <v>41268.887428070062</v>
      </c>
      <c r="D8214" s="2">
        <v>41328.886805555558</v>
      </c>
      <c r="E8214" s="1">
        <v>12</v>
      </c>
      <c r="F8214" s="2">
        <v>41271.427365483876</v>
      </c>
      <c r="G8214" s="1">
        <v>0</v>
      </c>
      <c r="H8214" s="32">
        <f>IFERROR(HOUR(Table1[[#This Row],[Cancel Date/time]])+MINUTE(Table1[[#This Row],[Cancel Date/time]])/60,"not cancelled")</f>
        <v>10.25</v>
      </c>
      <c r="I8214" s="47">
        <f>IFERROR(ROUND(Table1[[#This Row],[cancellation time decimal]],0),"not cancelled")</f>
        <v>10</v>
      </c>
      <c r="J8214" s="10">
        <f>IFERROR(MOD(Table1[[#This Row],[cancellation hour rounded]],24),"not cancelled")</f>
        <v>10</v>
      </c>
      <c r="K8214" s="32">
        <f>1/Table1[[#This Row],[Duration (Time between doses '[in hours'])]]</f>
        <v>8.3333333333333329E-2</v>
      </c>
      <c r="L8214" s="33">
        <f>Table1[[#This Row],[number doses per hour]]*INDEX(Table2[price per dose],Table1[[#This Row],[Drug ID]])</f>
        <v>1.448055119047619</v>
      </c>
      <c r="M8214" s="11" t="b">
        <f>AND(Table1[[#This Row],[hour of cancellation 0 to 23]]&gt;=0,Table1[[#This Row],[hour of cancellation 0 to 23]]&lt;=23)</f>
        <v>1</v>
      </c>
    </row>
    <row r="8215" spans="1:13" x14ac:dyDescent="0.3">
      <c r="A8215" s="1">
        <v>8214</v>
      </c>
      <c r="B8215" s="1">
        <v>1</v>
      </c>
      <c r="C8215" s="2">
        <v>41269.003719309912</v>
      </c>
      <c r="D8215" s="2">
        <v>41329.003472222219</v>
      </c>
      <c r="E8215" s="1">
        <v>12</v>
      </c>
      <c r="F8215" s="2">
        <v>41269.587641350081</v>
      </c>
      <c r="G8215" s="1">
        <v>0</v>
      </c>
      <c r="H8215" s="32">
        <f>IFERROR(HOUR(Table1[[#This Row],[Cancel Date/time]])+MINUTE(Table1[[#This Row],[Cancel Date/time]])/60,"not cancelled")</f>
        <v>14.1</v>
      </c>
      <c r="I8215" s="47">
        <f>IFERROR(ROUND(Table1[[#This Row],[cancellation time decimal]],0),"not cancelled")</f>
        <v>14</v>
      </c>
      <c r="J8215" s="10">
        <f>IFERROR(MOD(Table1[[#This Row],[cancellation hour rounded]],24),"not cancelled")</f>
        <v>14</v>
      </c>
      <c r="K8215" s="32">
        <f>1/Table1[[#This Row],[Duration (Time between doses '[in hours'])]]</f>
        <v>8.3333333333333329E-2</v>
      </c>
      <c r="L8215" s="33">
        <f>Table1[[#This Row],[number doses per hour]]*INDEX(Table2[price per dose],Table1[[#This Row],[Drug ID]])</f>
        <v>0.56619444444444444</v>
      </c>
      <c r="M8215" s="11" t="b">
        <f>AND(Table1[[#This Row],[hour of cancellation 0 to 23]]&gt;=0,Table1[[#This Row],[hour of cancellation 0 to 23]]&lt;=23)</f>
        <v>1</v>
      </c>
    </row>
    <row r="8216" spans="1:13" x14ac:dyDescent="0.3">
      <c r="A8216" s="1">
        <v>8215</v>
      </c>
      <c r="B8216" s="1">
        <v>6</v>
      </c>
      <c r="C8216" s="2">
        <v>41269.014643731767</v>
      </c>
      <c r="D8216" s="2">
        <v>41329.01458333333</v>
      </c>
      <c r="E8216" s="1">
        <v>24</v>
      </c>
      <c r="F8216" s="2">
        <v>41288.498316846817</v>
      </c>
      <c r="G8216" s="1">
        <v>0</v>
      </c>
      <c r="H8216" s="32">
        <f>IFERROR(HOUR(Table1[[#This Row],[Cancel Date/time]])+MINUTE(Table1[[#This Row],[Cancel Date/time]])/60,"not cancelled")</f>
        <v>11.95</v>
      </c>
      <c r="I8216" s="47">
        <f>IFERROR(ROUND(Table1[[#This Row],[cancellation time decimal]],0),"not cancelled")</f>
        <v>12</v>
      </c>
      <c r="J8216" s="10">
        <f>IFERROR(MOD(Table1[[#This Row],[cancellation hour rounded]],24),"not cancelled")</f>
        <v>12</v>
      </c>
      <c r="K8216" s="32">
        <f>1/Table1[[#This Row],[Duration (Time between doses '[in hours'])]]</f>
        <v>4.1666666666666664E-2</v>
      </c>
      <c r="L8216" s="33">
        <f>Table1[[#This Row],[number doses per hour]]*INDEX(Table2[price per dose],Table1[[#This Row],[Drug ID]])</f>
        <v>0.35218749999999999</v>
      </c>
      <c r="M8216" s="11" t="b">
        <f>AND(Table1[[#This Row],[hour of cancellation 0 to 23]]&gt;=0,Table1[[#This Row],[hour of cancellation 0 to 23]]&lt;=23)</f>
        <v>1</v>
      </c>
    </row>
    <row r="8217" spans="1:13" x14ac:dyDescent="0.3">
      <c r="A8217" s="1">
        <v>8216</v>
      </c>
      <c r="B8217" s="1">
        <v>11</v>
      </c>
      <c r="C8217" s="2">
        <v>41269.196438732186</v>
      </c>
      <c r="D8217" s="2">
        <v>41329.195833333331</v>
      </c>
      <c r="E8217" s="1">
        <v>1</v>
      </c>
      <c r="F8217" s="2">
        <v>41276.126855798306</v>
      </c>
      <c r="G8217" s="1">
        <v>4</v>
      </c>
      <c r="H8217" s="32">
        <f>IFERROR(HOUR(Table1[[#This Row],[Cancel Date/time]])+MINUTE(Table1[[#This Row],[Cancel Date/time]])/60,"not cancelled")</f>
        <v>3.0333333333333332</v>
      </c>
      <c r="I8217" s="47">
        <f>IFERROR(ROUND(Table1[[#This Row],[cancellation time decimal]],0),"not cancelled")</f>
        <v>3</v>
      </c>
      <c r="J8217" s="10">
        <f>IFERROR(MOD(Table1[[#This Row],[cancellation hour rounded]],24),"not cancelled")</f>
        <v>3</v>
      </c>
      <c r="K8217" s="32">
        <f>1/Table1[[#This Row],[Duration (Time between doses '[in hours'])]]</f>
        <v>1</v>
      </c>
      <c r="L8217" s="33">
        <f>Table1[[#This Row],[number doses per hour]]*INDEX(Table2[price per dose],Table1[[#This Row],[Drug ID]])</f>
        <v>1</v>
      </c>
      <c r="M8217" s="11" t="b">
        <f>AND(Table1[[#This Row],[hour of cancellation 0 to 23]]&gt;=0,Table1[[#This Row],[hour of cancellation 0 to 23]]&lt;=23)</f>
        <v>1</v>
      </c>
    </row>
    <row r="8218" spans="1:13" x14ac:dyDescent="0.3">
      <c r="A8218" s="1">
        <v>8217</v>
      </c>
      <c r="B8218" s="1">
        <v>6</v>
      </c>
      <c r="C8218" s="2">
        <v>41269.167636373291</v>
      </c>
      <c r="D8218" s="2">
        <v>41329.167361111111</v>
      </c>
      <c r="E8218" s="1">
        <v>24</v>
      </c>
      <c r="F8218" s="2">
        <v>41270.507721344984</v>
      </c>
      <c r="G8218" s="1">
        <v>0</v>
      </c>
      <c r="H8218" s="32">
        <f>IFERROR(HOUR(Table1[[#This Row],[Cancel Date/time]])+MINUTE(Table1[[#This Row],[Cancel Date/time]])/60,"not cancelled")</f>
        <v>12.183333333333334</v>
      </c>
      <c r="I8218" s="47">
        <f>IFERROR(ROUND(Table1[[#This Row],[cancellation time decimal]],0),"not cancelled")</f>
        <v>12</v>
      </c>
      <c r="J8218" s="10">
        <f>IFERROR(MOD(Table1[[#This Row],[cancellation hour rounded]],24),"not cancelled")</f>
        <v>12</v>
      </c>
      <c r="K8218" s="32">
        <f>1/Table1[[#This Row],[Duration (Time between doses '[in hours'])]]</f>
        <v>4.1666666666666664E-2</v>
      </c>
      <c r="L8218" s="33">
        <f>Table1[[#This Row],[number doses per hour]]*INDEX(Table2[price per dose],Table1[[#This Row],[Drug ID]])</f>
        <v>0.35218749999999999</v>
      </c>
      <c r="M8218" s="11" t="b">
        <f>AND(Table1[[#This Row],[hour of cancellation 0 to 23]]&gt;=0,Table1[[#This Row],[hour of cancellation 0 to 23]]&lt;=23)</f>
        <v>1</v>
      </c>
    </row>
    <row r="8219" spans="1:13" x14ac:dyDescent="0.3">
      <c r="A8219" s="1">
        <v>8218</v>
      </c>
      <c r="B8219" s="1">
        <v>7</v>
      </c>
      <c r="C8219" s="2">
        <v>41269.289898547453</v>
      </c>
      <c r="D8219" s="2">
        <v>41329.289583333331</v>
      </c>
      <c r="E8219" s="1">
        <v>24</v>
      </c>
      <c r="F8219" s="2">
        <v>41273.6441688704</v>
      </c>
      <c r="G8219" s="1">
        <v>0</v>
      </c>
      <c r="H8219" s="32">
        <f>IFERROR(HOUR(Table1[[#This Row],[Cancel Date/time]])+MINUTE(Table1[[#This Row],[Cancel Date/time]])/60,"not cancelled")</f>
        <v>15.45</v>
      </c>
      <c r="I8219" s="47">
        <f>IFERROR(ROUND(Table1[[#This Row],[cancellation time decimal]],0),"not cancelled")</f>
        <v>15</v>
      </c>
      <c r="J8219" s="10">
        <f>IFERROR(MOD(Table1[[#This Row],[cancellation hour rounded]],24),"not cancelled")</f>
        <v>15</v>
      </c>
      <c r="K8219" s="32">
        <f>1/Table1[[#This Row],[Duration (Time between doses '[in hours'])]]</f>
        <v>4.1666666666666664E-2</v>
      </c>
      <c r="L8219" s="33">
        <f>Table1[[#This Row],[number doses per hour]]*INDEX(Table2[price per dose],Table1[[#This Row],[Drug ID]])</f>
        <v>1.2958049999999997</v>
      </c>
      <c r="M8219" s="11" t="b">
        <f>AND(Table1[[#This Row],[hour of cancellation 0 to 23]]&gt;=0,Table1[[#This Row],[hour of cancellation 0 to 23]]&lt;=23)</f>
        <v>1</v>
      </c>
    </row>
    <row r="8220" spans="1:13" x14ac:dyDescent="0.3">
      <c r="A8220" s="1">
        <v>8219</v>
      </c>
      <c r="B8220" s="1">
        <v>2</v>
      </c>
      <c r="C8220" s="2">
        <v>41269.364160685764</v>
      </c>
      <c r="D8220" s="2">
        <v>41329.363888888889</v>
      </c>
      <c r="E8220" s="1">
        <v>10</v>
      </c>
      <c r="F8220" s="2">
        <v>41269.726413521763</v>
      </c>
      <c r="G8220" s="1">
        <v>0</v>
      </c>
      <c r="H8220" s="32">
        <f>IFERROR(HOUR(Table1[[#This Row],[Cancel Date/time]])+MINUTE(Table1[[#This Row],[Cancel Date/time]])/60,"not cancelled")</f>
        <v>17.433333333333334</v>
      </c>
      <c r="I8220" s="47">
        <f>IFERROR(ROUND(Table1[[#This Row],[cancellation time decimal]],0),"not cancelled")</f>
        <v>17</v>
      </c>
      <c r="J8220" s="10">
        <f>IFERROR(MOD(Table1[[#This Row],[cancellation hour rounded]],24),"not cancelled")</f>
        <v>17</v>
      </c>
      <c r="K8220" s="32">
        <f>1/Table1[[#This Row],[Duration (Time between doses '[in hours'])]]</f>
        <v>0.1</v>
      </c>
      <c r="L8220" s="33">
        <f>Table1[[#This Row],[number doses per hour]]*INDEX(Table2[price per dose],Table1[[#This Row],[Drug ID]])</f>
        <v>0.84959999999999969</v>
      </c>
      <c r="M8220" s="11" t="b">
        <f>AND(Table1[[#This Row],[hour of cancellation 0 to 23]]&gt;=0,Table1[[#This Row],[hour of cancellation 0 to 23]]&lt;=23)</f>
        <v>1</v>
      </c>
    </row>
    <row r="8221" spans="1:13" x14ac:dyDescent="0.3">
      <c r="A8221" s="1">
        <v>8220</v>
      </c>
      <c r="B8221" s="1">
        <v>3</v>
      </c>
      <c r="C8221" s="2">
        <v>41269.393845257116</v>
      </c>
      <c r="D8221" s="2">
        <v>41329.393750000003</v>
      </c>
      <c r="E8221" s="1">
        <v>24</v>
      </c>
      <c r="F8221" s="2">
        <v>41270.246787976532</v>
      </c>
      <c r="G8221" s="1">
        <v>0</v>
      </c>
      <c r="H8221" s="32">
        <f>IFERROR(HOUR(Table1[[#This Row],[Cancel Date/time]])+MINUTE(Table1[[#This Row],[Cancel Date/time]])/60,"not cancelled")</f>
        <v>5.916666666666667</v>
      </c>
      <c r="I8221" s="47">
        <f>IFERROR(ROUND(Table1[[#This Row],[cancellation time decimal]],0),"not cancelled")</f>
        <v>6</v>
      </c>
      <c r="J8221" s="10">
        <f>IFERROR(MOD(Table1[[#This Row],[cancellation hour rounded]],24),"not cancelled")</f>
        <v>6</v>
      </c>
      <c r="K8221" s="32">
        <f>1/Table1[[#This Row],[Duration (Time between doses '[in hours'])]]</f>
        <v>4.1666666666666664E-2</v>
      </c>
      <c r="L8221" s="33">
        <f>Table1[[#This Row],[number doses per hour]]*INDEX(Table2[price per dose],Table1[[#This Row],[Drug ID]])</f>
        <v>0.18133000000000002</v>
      </c>
      <c r="M8221" s="11" t="b">
        <f>AND(Table1[[#This Row],[hour of cancellation 0 to 23]]&gt;=0,Table1[[#This Row],[hour of cancellation 0 to 23]]&lt;=23)</f>
        <v>1</v>
      </c>
    </row>
    <row r="8222" spans="1:13" hidden="1" x14ac:dyDescent="0.3">
      <c r="A8222" s="1">
        <v>8221</v>
      </c>
      <c r="B8222" s="1">
        <v>6</v>
      </c>
      <c r="C8222" s="2">
        <v>41269.377733113732</v>
      </c>
      <c r="D8222" s="2">
        <v>41274.252693976079</v>
      </c>
      <c r="E8222" s="1">
        <v>24</v>
      </c>
      <c r="F8222" s="2" t="s">
        <v>5</v>
      </c>
      <c r="G8222" s="1">
        <v>0</v>
      </c>
      <c r="H8222" s="32" t="str">
        <f>IFERROR(HOUR(Table1[[#This Row],[Cancel Date/time]])+MINUTE(Table1[[#This Row],[Cancel Date/time]])/60,"not cancelled")</f>
        <v>not cancelled</v>
      </c>
      <c r="I8222" s="47" t="str">
        <f>IFERROR(ROUND(Table1[[#This Row],[cancellation time decimal]],0),"not cancelled")</f>
        <v>not cancelled</v>
      </c>
      <c r="J8222" s="10" t="str">
        <f>IFERROR(MOD(Table1[[#This Row],[cancellation hour rounded]],24),"not cancelled")</f>
        <v>not cancelled</v>
      </c>
      <c r="K8222" s="32">
        <f>1/Table1[[#This Row],[Duration (Time between doses '[in hours'])]]</f>
        <v>4.1666666666666664E-2</v>
      </c>
      <c r="L8222" s="33">
        <f>Table1[[#This Row],[number doses per hour]]*INDEX(Table2[price per dose],Table1[[#This Row],[Drug ID]])</f>
        <v>0.35218749999999999</v>
      </c>
      <c r="M8222" s="11" t="b">
        <f>AND(Table1[[#This Row],[hour of cancellation 0 to 23]]&gt;=0,Table1[[#This Row],[hour of cancellation 0 to 23]]&lt;=23)</f>
        <v>0</v>
      </c>
    </row>
    <row r="8223" spans="1:13" x14ac:dyDescent="0.3">
      <c r="A8223" s="1">
        <v>8222</v>
      </c>
      <c r="B8223" s="1">
        <v>3</v>
      </c>
      <c r="C8223" s="2">
        <v>41269.436507565864</v>
      </c>
      <c r="D8223" s="2">
        <v>41329.436111111107</v>
      </c>
      <c r="E8223" s="1">
        <v>24</v>
      </c>
      <c r="F8223" s="2">
        <v>41271.481196235247</v>
      </c>
      <c r="G8223" s="1">
        <v>0</v>
      </c>
      <c r="H8223" s="32">
        <f>IFERROR(HOUR(Table1[[#This Row],[Cancel Date/time]])+MINUTE(Table1[[#This Row],[Cancel Date/time]])/60,"not cancelled")</f>
        <v>11.533333333333333</v>
      </c>
      <c r="I8223" s="47">
        <f>IFERROR(ROUND(Table1[[#This Row],[cancellation time decimal]],0),"not cancelled")</f>
        <v>12</v>
      </c>
      <c r="J8223" s="10">
        <f>IFERROR(MOD(Table1[[#This Row],[cancellation hour rounded]],24),"not cancelled")</f>
        <v>12</v>
      </c>
      <c r="K8223" s="32">
        <f>1/Table1[[#This Row],[Duration (Time between doses '[in hours'])]]</f>
        <v>4.1666666666666664E-2</v>
      </c>
      <c r="L8223" s="33">
        <f>Table1[[#This Row],[number doses per hour]]*INDEX(Table2[price per dose],Table1[[#This Row],[Drug ID]])</f>
        <v>0.18133000000000002</v>
      </c>
      <c r="M8223" s="11" t="b">
        <f>AND(Table1[[#This Row],[hour of cancellation 0 to 23]]&gt;=0,Table1[[#This Row],[hour of cancellation 0 to 23]]&lt;=23)</f>
        <v>1</v>
      </c>
    </row>
    <row r="8224" spans="1:13" hidden="1" x14ac:dyDescent="0.3">
      <c r="A8224" s="1">
        <v>8223</v>
      </c>
      <c r="B8224" s="1">
        <v>4</v>
      </c>
      <c r="C8224" s="2">
        <v>41269.493583594667</v>
      </c>
      <c r="D8224" s="2">
        <v>41272.534859528969</v>
      </c>
      <c r="E8224" s="1">
        <v>12</v>
      </c>
      <c r="F8224" s="2" t="s">
        <v>5</v>
      </c>
      <c r="G8224" s="1">
        <v>0</v>
      </c>
      <c r="H8224" s="32" t="str">
        <f>IFERROR(HOUR(Table1[[#This Row],[Cancel Date/time]])+MINUTE(Table1[[#This Row],[Cancel Date/time]])/60,"not cancelled")</f>
        <v>not cancelled</v>
      </c>
      <c r="I8224" s="47" t="str">
        <f>IFERROR(ROUND(Table1[[#This Row],[cancellation time decimal]],0),"not cancelled")</f>
        <v>not cancelled</v>
      </c>
      <c r="J8224" s="10" t="str">
        <f>IFERROR(MOD(Table1[[#This Row],[cancellation hour rounded]],24),"not cancelled")</f>
        <v>not cancelled</v>
      </c>
      <c r="K8224" s="32">
        <f>1/Table1[[#This Row],[Duration (Time between doses '[in hours'])]]</f>
        <v>8.3333333333333329E-2</v>
      </c>
      <c r="L8224" s="33">
        <f>Table1[[#This Row],[number doses per hour]]*INDEX(Table2[price per dose],Table1[[#This Row],[Drug ID]])</f>
        <v>1.448055119047619</v>
      </c>
      <c r="M8224" s="11" t="b">
        <f>AND(Table1[[#This Row],[hour of cancellation 0 to 23]]&gt;=0,Table1[[#This Row],[hour of cancellation 0 to 23]]&lt;=23)</f>
        <v>0</v>
      </c>
    </row>
    <row r="8225" spans="1:13" x14ac:dyDescent="0.3">
      <c r="A8225" s="1">
        <v>8224</v>
      </c>
      <c r="B8225" s="1">
        <v>10</v>
      </c>
      <c r="C8225" s="2">
        <v>41269.492608510038</v>
      </c>
      <c r="D8225" s="2">
        <v>41329.492361111115</v>
      </c>
      <c r="E8225" s="1">
        <v>1</v>
      </c>
      <c r="F8225" s="2">
        <v>41276.439749284742</v>
      </c>
      <c r="G8225" s="1">
        <v>0</v>
      </c>
      <c r="H8225" s="32">
        <f>IFERROR(HOUR(Table1[[#This Row],[Cancel Date/time]])+MINUTE(Table1[[#This Row],[Cancel Date/time]])/60,"not cancelled")</f>
        <v>10.55</v>
      </c>
      <c r="I8225" s="47">
        <f>IFERROR(ROUND(Table1[[#This Row],[cancellation time decimal]],0),"not cancelled")</f>
        <v>11</v>
      </c>
      <c r="J8225" s="10">
        <f>IFERROR(MOD(Table1[[#This Row],[cancellation hour rounded]],24),"not cancelled")</f>
        <v>11</v>
      </c>
      <c r="K8225" s="32">
        <f>1/Table1[[#This Row],[Duration (Time between doses '[in hours'])]]</f>
        <v>1</v>
      </c>
      <c r="L8225" s="33">
        <f>Table1[[#This Row],[number doses per hour]]*INDEX(Table2[price per dose],Table1[[#This Row],[Drug ID]])</f>
        <v>2.5716000000000001</v>
      </c>
      <c r="M8225" s="11" t="b">
        <f>AND(Table1[[#This Row],[hour of cancellation 0 to 23]]&gt;=0,Table1[[#This Row],[hour of cancellation 0 to 23]]&lt;=23)</f>
        <v>1</v>
      </c>
    </row>
    <row r="8226" spans="1:13" x14ac:dyDescent="0.3">
      <c r="A8226" s="1">
        <v>8225</v>
      </c>
      <c r="B8226" s="1">
        <v>2</v>
      </c>
      <c r="C8226" s="2">
        <v>41269.498633746625</v>
      </c>
      <c r="D8226" s="2">
        <v>41329.498611111114</v>
      </c>
      <c r="E8226" s="1">
        <v>10</v>
      </c>
      <c r="F8226" s="2">
        <v>41270.435449350523</v>
      </c>
      <c r="G8226" s="1">
        <v>0</v>
      </c>
      <c r="H8226" s="32">
        <f>IFERROR(HOUR(Table1[[#This Row],[Cancel Date/time]])+MINUTE(Table1[[#This Row],[Cancel Date/time]])/60,"not cancelled")</f>
        <v>10.45</v>
      </c>
      <c r="I8226" s="47">
        <f>IFERROR(ROUND(Table1[[#This Row],[cancellation time decimal]],0),"not cancelled")</f>
        <v>10</v>
      </c>
      <c r="J8226" s="10">
        <f>IFERROR(MOD(Table1[[#This Row],[cancellation hour rounded]],24),"not cancelled")</f>
        <v>10</v>
      </c>
      <c r="K8226" s="32">
        <f>1/Table1[[#This Row],[Duration (Time between doses '[in hours'])]]</f>
        <v>0.1</v>
      </c>
      <c r="L8226" s="33">
        <f>Table1[[#This Row],[number doses per hour]]*INDEX(Table2[price per dose],Table1[[#This Row],[Drug ID]])</f>
        <v>0.84959999999999969</v>
      </c>
      <c r="M8226" s="11" t="b">
        <f>AND(Table1[[#This Row],[hour of cancellation 0 to 23]]&gt;=0,Table1[[#This Row],[hour of cancellation 0 to 23]]&lt;=23)</f>
        <v>1</v>
      </c>
    </row>
    <row r="8227" spans="1:13" x14ac:dyDescent="0.3">
      <c r="A8227" s="1">
        <v>8226</v>
      </c>
      <c r="B8227" s="1">
        <v>3</v>
      </c>
      <c r="C8227" s="2">
        <v>41269.540428888511</v>
      </c>
      <c r="D8227" s="2">
        <v>41329.540277777778</v>
      </c>
      <c r="E8227" s="1">
        <v>24</v>
      </c>
      <c r="F8227" s="2">
        <v>41271.479734202192</v>
      </c>
      <c r="G8227" s="1">
        <v>0</v>
      </c>
      <c r="H8227" s="32">
        <f>IFERROR(HOUR(Table1[[#This Row],[Cancel Date/time]])+MINUTE(Table1[[#This Row],[Cancel Date/time]])/60,"not cancelled")</f>
        <v>11.5</v>
      </c>
      <c r="I8227" s="47">
        <f>IFERROR(ROUND(Table1[[#This Row],[cancellation time decimal]],0),"not cancelled")</f>
        <v>12</v>
      </c>
      <c r="J8227" s="10">
        <f>IFERROR(MOD(Table1[[#This Row],[cancellation hour rounded]],24),"not cancelled")</f>
        <v>12</v>
      </c>
      <c r="K8227" s="32">
        <f>1/Table1[[#This Row],[Duration (Time between doses '[in hours'])]]</f>
        <v>4.1666666666666664E-2</v>
      </c>
      <c r="L8227" s="33">
        <f>Table1[[#This Row],[number doses per hour]]*INDEX(Table2[price per dose],Table1[[#This Row],[Drug ID]])</f>
        <v>0.18133000000000002</v>
      </c>
      <c r="M8227" s="11" t="b">
        <f>AND(Table1[[#This Row],[hour of cancellation 0 to 23]]&gt;=0,Table1[[#This Row],[hour of cancellation 0 to 23]]&lt;=23)</f>
        <v>1</v>
      </c>
    </row>
    <row r="8228" spans="1:13" x14ac:dyDescent="0.3">
      <c r="A8228" s="1">
        <v>8227</v>
      </c>
      <c r="B8228" s="1">
        <v>6</v>
      </c>
      <c r="C8228" s="2">
        <v>41269.514702397777</v>
      </c>
      <c r="D8228" s="2">
        <v>41329.51458333333</v>
      </c>
      <c r="E8228" s="1">
        <v>24</v>
      </c>
      <c r="F8228" s="2">
        <v>41275.391785292981</v>
      </c>
      <c r="G8228" s="1">
        <v>0</v>
      </c>
      <c r="H8228" s="32">
        <f>IFERROR(HOUR(Table1[[#This Row],[Cancel Date/time]])+MINUTE(Table1[[#This Row],[Cancel Date/time]])/60,"not cancelled")</f>
        <v>9.4</v>
      </c>
      <c r="I8228" s="47">
        <f>IFERROR(ROUND(Table1[[#This Row],[cancellation time decimal]],0),"not cancelled")</f>
        <v>9</v>
      </c>
      <c r="J8228" s="10">
        <f>IFERROR(MOD(Table1[[#This Row],[cancellation hour rounded]],24),"not cancelled")</f>
        <v>9</v>
      </c>
      <c r="K8228" s="32">
        <f>1/Table1[[#This Row],[Duration (Time between doses '[in hours'])]]</f>
        <v>4.1666666666666664E-2</v>
      </c>
      <c r="L8228" s="33">
        <f>Table1[[#This Row],[number doses per hour]]*INDEX(Table2[price per dose],Table1[[#This Row],[Drug ID]])</f>
        <v>0.35218749999999999</v>
      </c>
      <c r="M8228" s="11" t="b">
        <f>AND(Table1[[#This Row],[hour of cancellation 0 to 23]]&gt;=0,Table1[[#This Row],[hour of cancellation 0 to 23]]&lt;=23)</f>
        <v>1</v>
      </c>
    </row>
    <row r="8229" spans="1:13" x14ac:dyDescent="0.3">
      <c r="A8229" s="1">
        <v>8228</v>
      </c>
      <c r="B8229" s="1">
        <v>1</v>
      </c>
      <c r="C8229" s="2">
        <v>41269.521851346857</v>
      </c>
      <c r="D8229" s="2">
        <v>41329.521527777775</v>
      </c>
      <c r="E8229" s="1">
        <v>8</v>
      </c>
      <c r="F8229" s="2">
        <v>41269.687358893032</v>
      </c>
      <c r="G8229" s="1">
        <v>0</v>
      </c>
      <c r="H8229" s="32">
        <f>IFERROR(HOUR(Table1[[#This Row],[Cancel Date/time]])+MINUTE(Table1[[#This Row],[Cancel Date/time]])/60,"not cancelled")</f>
        <v>16.483333333333334</v>
      </c>
      <c r="I8229" s="47">
        <f>IFERROR(ROUND(Table1[[#This Row],[cancellation time decimal]],0),"not cancelled")</f>
        <v>16</v>
      </c>
      <c r="J8229" s="10">
        <f>IFERROR(MOD(Table1[[#This Row],[cancellation hour rounded]],24),"not cancelled")</f>
        <v>16</v>
      </c>
      <c r="K8229" s="32">
        <f>1/Table1[[#This Row],[Duration (Time between doses '[in hours'])]]</f>
        <v>0.125</v>
      </c>
      <c r="L8229" s="33">
        <f>Table1[[#This Row],[number doses per hour]]*INDEX(Table2[price per dose],Table1[[#This Row],[Drug ID]])</f>
        <v>0.84929166666666667</v>
      </c>
      <c r="M8229" s="11" t="b">
        <f>AND(Table1[[#This Row],[hour of cancellation 0 to 23]]&gt;=0,Table1[[#This Row],[hour of cancellation 0 to 23]]&lt;=23)</f>
        <v>1</v>
      </c>
    </row>
    <row r="8230" spans="1:13" x14ac:dyDescent="0.3">
      <c r="A8230" s="1">
        <v>8229</v>
      </c>
      <c r="B8230" s="1">
        <v>1</v>
      </c>
      <c r="C8230" s="2">
        <v>41269.515516826476</v>
      </c>
      <c r="D8230" s="2">
        <v>41329.515277777777</v>
      </c>
      <c r="E8230" s="1">
        <v>8</v>
      </c>
      <c r="F8230" s="2">
        <v>41270.693909039735</v>
      </c>
      <c r="G8230" s="1">
        <v>0</v>
      </c>
      <c r="H8230" s="32">
        <f>IFERROR(HOUR(Table1[[#This Row],[Cancel Date/time]])+MINUTE(Table1[[#This Row],[Cancel Date/time]])/60,"not cancelled")</f>
        <v>16.649999999999999</v>
      </c>
      <c r="I8230" s="47">
        <f>IFERROR(ROUND(Table1[[#This Row],[cancellation time decimal]],0),"not cancelled")</f>
        <v>17</v>
      </c>
      <c r="J8230" s="10">
        <f>IFERROR(MOD(Table1[[#This Row],[cancellation hour rounded]],24),"not cancelled")</f>
        <v>17</v>
      </c>
      <c r="K8230" s="32">
        <f>1/Table1[[#This Row],[Duration (Time between doses '[in hours'])]]</f>
        <v>0.125</v>
      </c>
      <c r="L8230" s="33">
        <f>Table1[[#This Row],[number doses per hour]]*INDEX(Table2[price per dose],Table1[[#This Row],[Drug ID]])</f>
        <v>0.84929166666666667</v>
      </c>
      <c r="M8230" s="11" t="b">
        <f>AND(Table1[[#This Row],[hour of cancellation 0 to 23]]&gt;=0,Table1[[#This Row],[hour of cancellation 0 to 23]]&lt;=23)</f>
        <v>1</v>
      </c>
    </row>
    <row r="8231" spans="1:13" x14ac:dyDescent="0.3">
      <c r="A8231" s="1">
        <v>8230</v>
      </c>
      <c r="B8231" s="1">
        <v>3</v>
      </c>
      <c r="C8231" s="2">
        <v>41269.610772851149</v>
      </c>
      <c r="D8231" s="2">
        <v>41329.61041666667</v>
      </c>
      <c r="E8231" s="1">
        <v>24</v>
      </c>
      <c r="F8231" s="2">
        <v>41272.388845489018</v>
      </c>
      <c r="G8231" s="1">
        <v>0</v>
      </c>
      <c r="H8231" s="32">
        <f>IFERROR(HOUR(Table1[[#This Row],[Cancel Date/time]])+MINUTE(Table1[[#This Row],[Cancel Date/time]])/60,"not cancelled")</f>
        <v>9.3166666666666664</v>
      </c>
      <c r="I8231" s="47">
        <f>IFERROR(ROUND(Table1[[#This Row],[cancellation time decimal]],0),"not cancelled")</f>
        <v>9</v>
      </c>
      <c r="J8231" s="10">
        <f>IFERROR(MOD(Table1[[#This Row],[cancellation hour rounded]],24),"not cancelled")</f>
        <v>9</v>
      </c>
      <c r="K8231" s="32">
        <f>1/Table1[[#This Row],[Duration (Time between doses '[in hours'])]]</f>
        <v>4.1666666666666664E-2</v>
      </c>
      <c r="L8231" s="33">
        <f>Table1[[#This Row],[number doses per hour]]*INDEX(Table2[price per dose],Table1[[#This Row],[Drug ID]])</f>
        <v>0.18133000000000002</v>
      </c>
      <c r="M8231" s="11" t="b">
        <f>AND(Table1[[#This Row],[hour of cancellation 0 to 23]]&gt;=0,Table1[[#This Row],[hour of cancellation 0 to 23]]&lt;=23)</f>
        <v>1</v>
      </c>
    </row>
    <row r="8232" spans="1:13" x14ac:dyDescent="0.3">
      <c r="A8232" s="1">
        <v>8231</v>
      </c>
      <c r="B8232" s="1">
        <v>3</v>
      </c>
      <c r="C8232" s="2">
        <v>41269.585545065485</v>
      </c>
      <c r="D8232" s="2">
        <v>41329.585416666669</v>
      </c>
      <c r="E8232" s="1">
        <v>24</v>
      </c>
      <c r="F8232" s="2">
        <v>41272.315859138165</v>
      </c>
      <c r="G8232" s="1">
        <v>0</v>
      </c>
      <c r="H8232" s="32">
        <f>IFERROR(HOUR(Table1[[#This Row],[Cancel Date/time]])+MINUTE(Table1[[#This Row],[Cancel Date/time]])/60,"not cancelled")</f>
        <v>7.5666666666666664</v>
      </c>
      <c r="I8232" s="47">
        <f>IFERROR(ROUND(Table1[[#This Row],[cancellation time decimal]],0),"not cancelled")</f>
        <v>8</v>
      </c>
      <c r="J8232" s="10">
        <f>IFERROR(MOD(Table1[[#This Row],[cancellation hour rounded]],24),"not cancelled")</f>
        <v>8</v>
      </c>
      <c r="K8232" s="32">
        <f>1/Table1[[#This Row],[Duration (Time between doses '[in hours'])]]</f>
        <v>4.1666666666666664E-2</v>
      </c>
      <c r="L8232" s="33">
        <f>Table1[[#This Row],[number doses per hour]]*INDEX(Table2[price per dose],Table1[[#This Row],[Drug ID]])</f>
        <v>0.18133000000000002</v>
      </c>
      <c r="M8232" s="11" t="b">
        <f>AND(Table1[[#This Row],[hour of cancellation 0 to 23]]&gt;=0,Table1[[#This Row],[hour of cancellation 0 to 23]]&lt;=23)</f>
        <v>1</v>
      </c>
    </row>
    <row r="8233" spans="1:13" x14ac:dyDescent="0.3">
      <c r="A8233" s="1">
        <v>8232</v>
      </c>
      <c r="B8233" s="1">
        <v>3</v>
      </c>
      <c r="C8233" s="2">
        <v>41269.586558803254</v>
      </c>
      <c r="D8233" s="2">
        <v>41329.586111111115</v>
      </c>
      <c r="E8233" s="1">
        <v>24</v>
      </c>
      <c r="F8233" s="2">
        <v>41272.765356116921</v>
      </c>
      <c r="G8233" s="1">
        <v>0</v>
      </c>
      <c r="H8233" s="32">
        <f>IFERROR(HOUR(Table1[[#This Row],[Cancel Date/time]])+MINUTE(Table1[[#This Row],[Cancel Date/time]])/60,"not cancelled")</f>
        <v>18.366666666666667</v>
      </c>
      <c r="I8233" s="47">
        <f>IFERROR(ROUND(Table1[[#This Row],[cancellation time decimal]],0),"not cancelled")</f>
        <v>18</v>
      </c>
      <c r="J8233" s="10">
        <f>IFERROR(MOD(Table1[[#This Row],[cancellation hour rounded]],24),"not cancelled")</f>
        <v>18</v>
      </c>
      <c r="K8233" s="32">
        <f>1/Table1[[#This Row],[Duration (Time between doses '[in hours'])]]</f>
        <v>4.1666666666666664E-2</v>
      </c>
      <c r="L8233" s="33">
        <f>Table1[[#This Row],[number doses per hour]]*INDEX(Table2[price per dose],Table1[[#This Row],[Drug ID]])</f>
        <v>0.18133000000000002</v>
      </c>
      <c r="M8233" s="11" t="b">
        <f>AND(Table1[[#This Row],[hour of cancellation 0 to 23]]&gt;=0,Table1[[#This Row],[hour of cancellation 0 to 23]]&lt;=23)</f>
        <v>1</v>
      </c>
    </row>
    <row r="8234" spans="1:13" x14ac:dyDescent="0.3">
      <c r="A8234" s="1">
        <v>8233</v>
      </c>
      <c r="B8234" s="1">
        <v>1</v>
      </c>
      <c r="C8234" s="2">
        <v>41269.634630612643</v>
      </c>
      <c r="D8234" s="2">
        <v>41329.634027777778</v>
      </c>
      <c r="E8234" s="1">
        <v>12</v>
      </c>
      <c r="F8234" s="2">
        <v>41270.424642622827</v>
      </c>
      <c r="G8234" s="1">
        <v>0</v>
      </c>
      <c r="H8234" s="32">
        <f>IFERROR(HOUR(Table1[[#This Row],[Cancel Date/time]])+MINUTE(Table1[[#This Row],[Cancel Date/time]])/60,"not cancelled")</f>
        <v>10.183333333333334</v>
      </c>
      <c r="I8234" s="47">
        <f>IFERROR(ROUND(Table1[[#This Row],[cancellation time decimal]],0),"not cancelled")</f>
        <v>10</v>
      </c>
      <c r="J8234" s="10">
        <f>IFERROR(MOD(Table1[[#This Row],[cancellation hour rounded]],24),"not cancelled")</f>
        <v>10</v>
      </c>
      <c r="K8234" s="32">
        <f>1/Table1[[#This Row],[Duration (Time between doses '[in hours'])]]</f>
        <v>8.3333333333333329E-2</v>
      </c>
      <c r="L8234" s="33">
        <f>Table1[[#This Row],[number doses per hour]]*INDEX(Table2[price per dose],Table1[[#This Row],[Drug ID]])</f>
        <v>0.56619444444444444</v>
      </c>
      <c r="M8234" s="11" t="b">
        <f>AND(Table1[[#This Row],[hour of cancellation 0 to 23]]&gt;=0,Table1[[#This Row],[hour of cancellation 0 to 23]]&lt;=23)</f>
        <v>1</v>
      </c>
    </row>
    <row r="8235" spans="1:13" x14ac:dyDescent="0.3">
      <c r="A8235" s="1">
        <v>8234</v>
      </c>
      <c r="B8235" s="1">
        <v>4</v>
      </c>
      <c r="C8235" s="2">
        <v>41269.678343560903</v>
      </c>
      <c r="D8235" s="2">
        <v>41329.677777777775</v>
      </c>
      <c r="E8235" s="1">
        <v>12</v>
      </c>
      <c r="F8235" s="2">
        <v>41272.537015354101</v>
      </c>
      <c r="G8235" s="1">
        <v>0</v>
      </c>
      <c r="H8235" s="32">
        <f>IFERROR(HOUR(Table1[[#This Row],[Cancel Date/time]])+MINUTE(Table1[[#This Row],[Cancel Date/time]])/60,"not cancelled")</f>
        <v>12.883333333333333</v>
      </c>
      <c r="I8235" s="47">
        <f>IFERROR(ROUND(Table1[[#This Row],[cancellation time decimal]],0),"not cancelled")</f>
        <v>13</v>
      </c>
      <c r="J8235" s="10">
        <f>IFERROR(MOD(Table1[[#This Row],[cancellation hour rounded]],24),"not cancelled")</f>
        <v>13</v>
      </c>
      <c r="K8235" s="32">
        <f>1/Table1[[#This Row],[Duration (Time between doses '[in hours'])]]</f>
        <v>8.3333333333333329E-2</v>
      </c>
      <c r="L8235" s="33">
        <f>Table1[[#This Row],[number doses per hour]]*INDEX(Table2[price per dose],Table1[[#This Row],[Drug ID]])</f>
        <v>1.448055119047619</v>
      </c>
      <c r="M8235" s="11" t="b">
        <f>AND(Table1[[#This Row],[hour of cancellation 0 to 23]]&gt;=0,Table1[[#This Row],[hour of cancellation 0 to 23]]&lt;=23)</f>
        <v>1</v>
      </c>
    </row>
    <row r="8236" spans="1:13" x14ac:dyDescent="0.3">
      <c r="A8236" s="1">
        <v>8235</v>
      </c>
      <c r="B8236" s="1">
        <v>2</v>
      </c>
      <c r="C8236" s="2">
        <v>41269.697445271275</v>
      </c>
      <c r="D8236" s="2">
        <v>41329.697222222218</v>
      </c>
      <c r="E8236" s="1">
        <v>10</v>
      </c>
      <c r="F8236" s="2">
        <v>41270.626404068855</v>
      </c>
      <c r="G8236" s="1">
        <v>0</v>
      </c>
      <c r="H8236" s="32">
        <f>IFERROR(HOUR(Table1[[#This Row],[Cancel Date/time]])+MINUTE(Table1[[#This Row],[Cancel Date/time]])/60,"not cancelled")</f>
        <v>15.033333333333333</v>
      </c>
      <c r="I8236" s="47">
        <f>IFERROR(ROUND(Table1[[#This Row],[cancellation time decimal]],0),"not cancelled")</f>
        <v>15</v>
      </c>
      <c r="J8236" s="10">
        <f>IFERROR(MOD(Table1[[#This Row],[cancellation hour rounded]],24),"not cancelled")</f>
        <v>15</v>
      </c>
      <c r="K8236" s="32">
        <f>1/Table1[[#This Row],[Duration (Time between doses '[in hours'])]]</f>
        <v>0.1</v>
      </c>
      <c r="L8236" s="33">
        <f>Table1[[#This Row],[number doses per hour]]*INDEX(Table2[price per dose],Table1[[#This Row],[Drug ID]])</f>
        <v>0.84959999999999969</v>
      </c>
      <c r="M8236" s="11" t="b">
        <f>AND(Table1[[#This Row],[hour of cancellation 0 to 23]]&gt;=0,Table1[[#This Row],[hour of cancellation 0 to 23]]&lt;=23)</f>
        <v>1</v>
      </c>
    </row>
    <row r="8237" spans="1:13" x14ac:dyDescent="0.3">
      <c r="A8237" s="1">
        <v>8236</v>
      </c>
      <c r="B8237" s="1">
        <v>2</v>
      </c>
      <c r="C8237" s="2">
        <v>41269.716700939112</v>
      </c>
      <c r="D8237" s="2">
        <v>41329.716666666667</v>
      </c>
      <c r="E8237" s="1">
        <v>10</v>
      </c>
      <c r="F8237" s="2">
        <v>41271.31785645066</v>
      </c>
      <c r="G8237" s="1">
        <v>0</v>
      </c>
      <c r="H8237" s="32">
        <f>IFERROR(HOUR(Table1[[#This Row],[Cancel Date/time]])+MINUTE(Table1[[#This Row],[Cancel Date/time]])/60,"not cancelled")</f>
        <v>7.6166666666666671</v>
      </c>
      <c r="I8237" s="47">
        <f>IFERROR(ROUND(Table1[[#This Row],[cancellation time decimal]],0),"not cancelled")</f>
        <v>8</v>
      </c>
      <c r="J8237" s="10">
        <f>IFERROR(MOD(Table1[[#This Row],[cancellation hour rounded]],24),"not cancelled")</f>
        <v>8</v>
      </c>
      <c r="K8237" s="32">
        <f>1/Table1[[#This Row],[Duration (Time between doses '[in hours'])]]</f>
        <v>0.1</v>
      </c>
      <c r="L8237" s="33">
        <f>Table1[[#This Row],[number doses per hour]]*INDEX(Table2[price per dose],Table1[[#This Row],[Drug ID]])</f>
        <v>0.84959999999999969</v>
      </c>
      <c r="M8237" s="11" t="b">
        <f>AND(Table1[[#This Row],[hour of cancellation 0 to 23]]&gt;=0,Table1[[#This Row],[hour of cancellation 0 to 23]]&lt;=23)</f>
        <v>1</v>
      </c>
    </row>
    <row r="8238" spans="1:13" x14ac:dyDescent="0.3">
      <c r="A8238" s="1">
        <v>8237</v>
      </c>
      <c r="B8238" s="1">
        <v>11</v>
      </c>
      <c r="C8238" s="2">
        <v>41269.730143962093</v>
      </c>
      <c r="D8238" s="2">
        <v>41329.729861111111</v>
      </c>
      <c r="E8238" s="1">
        <v>1</v>
      </c>
      <c r="F8238" s="2">
        <v>41276.259239881809</v>
      </c>
      <c r="G8238" s="1">
        <v>4</v>
      </c>
      <c r="H8238" s="32">
        <f>IFERROR(HOUR(Table1[[#This Row],[Cancel Date/time]])+MINUTE(Table1[[#This Row],[Cancel Date/time]])/60,"not cancelled")</f>
        <v>6.2166666666666668</v>
      </c>
      <c r="I8238" s="47">
        <f>IFERROR(ROUND(Table1[[#This Row],[cancellation time decimal]],0),"not cancelled")</f>
        <v>6</v>
      </c>
      <c r="J8238" s="10">
        <f>IFERROR(MOD(Table1[[#This Row],[cancellation hour rounded]],24),"not cancelled")</f>
        <v>6</v>
      </c>
      <c r="K8238" s="32">
        <f>1/Table1[[#This Row],[Duration (Time between doses '[in hours'])]]</f>
        <v>1</v>
      </c>
      <c r="L8238" s="33">
        <f>Table1[[#This Row],[number doses per hour]]*INDEX(Table2[price per dose],Table1[[#This Row],[Drug ID]])</f>
        <v>1</v>
      </c>
      <c r="M8238" s="11" t="b">
        <f>AND(Table1[[#This Row],[hour of cancellation 0 to 23]]&gt;=0,Table1[[#This Row],[hour of cancellation 0 to 23]]&lt;=23)</f>
        <v>1</v>
      </c>
    </row>
    <row r="8239" spans="1:13" x14ac:dyDescent="0.3">
      <c r="A8239" s="1">
        <v>8238</v>
      </c>
      <c r="B8239" s="1">
        <v>1</v>
      </c>
      <c r="C8239" s="2">
        <v>41269.764730125171</v>
      </c>
      <c r="D8239" s="2">
        <v>41329.76458333333</v>
      </c>
      <c r="E8239" s="1">
        <v>12</v>
      </c>
      <c r="F8239" s="2">
        <v>41270.914768591458</v>
      </c>
      <c r="G8239" s="1">
        <v>0</v>
      </c>
      <c r="H8239" s="32">
        <f>IFERROR(HOUR(Table1[[#This Row],[Cancel Date/time]])+MINUTE(Table1[[#This Row],[Cancel Date/time]])/60,"not cancelled")</f>
        <v>21.95</v>
      </c>
      <c r="I8239" s="47">
        <f>IFERROR(ROUND(Table1[[#This Row],[cancellation time decimal]],0),"not cancelled")</f>
        <v>22</v>
      </c>
      <c r="J8239" s="10">
        <f>IFERROR(MOD(Table1[[#This Row],[cancellation hour rounded]],24),"not cancelled")</f>
        <v>22</v>
      </c>
      <c r="K8239" s="32">
        <f>1/Table1[[#This Row],[Duration (Time between doses '[in hours'])]]</f>
        <v>8.3333333333333329E-2</v>
      </c>
      <c r="L8239" s="33">
        <f>Table1[[#This Row],[number doses per hour]]*INDEX(Table2[price per dose],Table1[[#This Row],[Drug ID]])</f>
        <v>0.56619444444444444</v>
      </c>
      <c r="M8239" s="11" t="b">
        <f>AND(Table1[[#This Row],[hour of cancellation 0 to 23]]&gt;=0,Table1[[#This Row],[hour of cancellation 0 to 23]]&lt;=23)</f>
        <v>1</v>
      </c>
    </row>
    <row r="8240" spans="1:13" x14ac:dyDescent="0.3">
      <c r="A8240" s="1">
        <v>8239</v>
      </c>
      <c r="B8240" s="1">
        <v>1</v>
      </c>
      <c r="C8240" s="2">
        <v>41269.911577862484</v>
      </c>
      <c r="D8240" s="2">
        <v>41329.911111111112</v>
      </c>
      <c r="E8240" s="1">
        <v>8</v>
      </c>
      <c r="F8240" s="2">
        <v>41270.385331263831</v>
      </c>
      <c r="G8240" s="1">
        <v>0</v>
      </c>
      <c r="H8240" s="32">
        <f>IFERROR(HOUR(Table1[[#This Row],[Cancel Date/time]])+MINUTE(Table1[[#This Row],[Cancel Date/time]])/60,"not cancelled")</f>
        <v>9.2333333333333325</v>
      </c>
      <c r="I8240" s="47">
        <f>IFERROR(ROUND(Table1[[#This Row],[cancellation time decimal]],0),"not cancelled")</f>
        <v>9</v>
      </c>
      <c r="J8240" s="10">
        <f>IFERROR(MOD(Table1[[#This Row],[cancellation hour rounded]],24),"not cancelled")</f>
        <v>9</v>
      </c>
      <c r="K8240" s="32">
        <f>1/Table1[[#This Row],[Duration (Time between doses '[in hours'])]]</f>
        <v>0.125</v>
      </c>
      <c r="L8240" s="33">
        <f>Table1[[#This Row],[number doses per hour]]*INDEX(Table2[price per dose],Table1[[#This Row],[Drug ID]])</f>
        <v>0.84929166666666667</v>
      </c>
      <c r="M8240" s="11" t="b">
        <f>AND(Table1[[#This Row],[hour of cancellation 0 to 23]]&gt;=0,Table1[[#This Row],[hour of cancellation 0 to 23]]&lt;=23)</f>
        <v>1</v>
      </c>
    </row>
    <row r="8241" spans="1:13" x14ac:dyDescent="0.3">
      <c r="A8241" s="1">
        <v>8240</v>
      </c>
      <c r="B8241" s="1">
        <v>6</v>
      </c>
      <c r="C8241" s="2">
        <v>41270.200633292603</v>
      </c>
      <c r="D8241" s="2">
        <v>41330.199999999997</v>
      </c>
      <c r="E8241" s="1">
        <v>24</v>
      </c>
      <c r="F8241" s="2">
        <v>41271.761588966932</v>
      </c>
      <c r="G8241" s="1">
        <v>0</v>
      </c>
      <c r="H8241" s="32">
        <f>IFERROR(HOUR(Table1[[#This Row],[Cancel Date/time]])+MINUTE(Table1[[#This Row],[Cancel Date/time]])/60,"not cancelled")</f>
        <v>18.266666666666666</v>
      </c>
      <c r="I8241" s="47">
        <f>IFERROR(ROUND(Table1[[#This Row],[cancellation time decimal]],0),"not cancelled")</f>
        <v>18</v>
      </c>
      <c r="J8241" s="10">
        <f>IFERROR(MOD(Table1[[#This Row],[cancellation hour rounded]],24),"not cancelled")</f>
        <v>18</v>
      </c>
      <c r="K8241" s="32">
        <f>1/Table1[[#This Row],[Duration (Time between doses '[in hours'])]]</f>
        <v>4.1666666666666664E-2</v>
      </c>
      <c r="L8241" s="33">
        <f>Table1[[#This Row],[number doses per hour]]*INDEX(Table2[price per dose],Table1[[#This Row],[Drug ID]])</f>
        <v>0.35218749999999999</v>
      </c>
      <c r="M8241" s="11" t="b">
        <f>AND(Table1[[#This Row],[hour of cancellation 0 to 23]]&gt;=0,Table1[[#This Row],[hour of cancellation 0 to 23]]&lt;=23)</f>
        <v>1</v>
      </c>
    </row>
    <row r="8242" spans="1:13" x14ac:dyDescent="0.3">
      <c r="A8242" s="1">
        <v>8241</v>
      </c>
      <c r="B8242" s="1">
        <v>1</v>
      </c>
      <c r="C8242" s="2">
        <v>41270.354305070381</v>
      </c>
      <c r="D8242" s="2">
        <v>41330.354166666672</v>
      </c>
      <c r="E8242" s="1">
        <v>8</v>
      </c>
      <c r="F8242" s="2">
        <v>41271.743321222377</v>
      </c>
      <c r="G8242" s="1">
        <v>0</v>
      </c>
      <c r="H8242" s="32">
        <f>IFERROR(HOUR(Table1[[#This Row],[Cancel Date/time]])+MINUTE(Table1[[#This Row],[Cancel Date/time]])/60,"not cancelled")</f>
        <v>17.833333333333332</v>
      </c>
      <c r="I8242" s="47">
        <f>IFERROR(ROUND(Table1[[#This Row],[cancellation time decimal]],0),"not cancelled")</f>
        <v>18</v>
      </c>
      <c r="J8242" s="10">
        <f>IFERROR(MOD(Table1[[#This Row],[cancellation hour rounded]],24),"not cancelled")</f>
        <v>18</v>
      </c>
      <c r="K8242" s="32">
        <f>1/Table1[[#This Row],[Duration (Time between doses '[in hours'])]]</f>
        <v>0.125</v>
      </c>
      <c r="L8242" s="33">
        <f>Table1[[#This Row],[number doses per hour]]*INDEX(Table2[price per dose],Table1[[#This Row],[Drug ID]])</f>
        <v>0.84929166666666667</v>
      </c>
      <c r="M8242" s="11" t="b">
        <f>AND(Table1[[#This Row],[hour of cancellation 0 to 23]]&gt;=0,Table1[[#This Row],[hour of cancellation 0 to 23]]&lt;=23)</f>
        <v>1</v>
      </c>
    </row>
    <row r="8243" spans="1:13" hidden="1" x14ac:dyDescent="0.3">
      <c r="A8243" s="1">
        <v>8242</v>
      </c>
      <c r="B8243" s="1">
        <v>3</v>
      </c>
      <c r="C8243" s="2">
        <v>41270.383002008137</v>
      </c>
      <c r="D8243" s="2">
        <v>41273.5492374108</v>
      </c>
      <c r="E8243" s="1">
        <v>24</v>
      </c>
      <c r="F8243" s="2" t="s">
        <v>5</v>
      </c>
      <c r="G8243" s="1">
        <v>0</v>
      </c>
      <c r="H8243" s="32" t="str">
        <f>IFERROR(HOUR(Table1[[#This Row],[Cancel Date/time]])+MINUTE(Table1[[#This Row],[Cancel Date/time]])/60,"not cancelled")</f>
        <v>not cancelled</v>
      </c>
      <c r="I8243" s="47" t="str">
        <f>IFERROR(ROUND(Table1[[#This Row],[cancellation time decimal]],0),"not cancelled")</f>
        <v>not cancelled</v>
      </c>
      <c r="J8243" s="10" t="str">
        <f>IFERROR(MOD(Table1[[#This Row],[cancellation hour rounded]],24),"not cancelled")</f>
        <v>not cancelled</v>
      </c>
      <c r="K8243" s="32">
        <f>1/Table1[[#This Row],[Duration (Time between doses '[in hours'])]]</f>
        <v>4.1666666666666664E-2</v>
      </c>
      <c r="L8243" s="33">
        <f>Table1[[#This Row],[number doses per hour]]*INDEX(Table2[price per dose],Table1[[#This Row],[Drug ID]])</f>
        <v>0.18133000000000002</v>
      </c>
      <c r="M8243" s="11" t="b">
        <f>AND(Table1[[#This Row],[hour of cancellation 0 to 23]]&gt;=0,Table1[[#This Row],[hour of cancellation 0 to 23]]&lt;=23)</f>
        <v>0</v>
      </c>
    </row>
    <row r="8244" spans="1:13" x14ac:dyDescent="0.3">
      <c r="A8244" s="1">
        <v>8243</v>
      </c>
      <c r="B8244" s="1">
        <v>9</v>
      </c>
      <c r="C8244" s="2">
        <v>41270.389482643121</v>
      </c>
      <c r="D8244" s="2">
        <v>41330.388888888891</v>
      </c>
      <c r="E8244" s="1">
        <v>5</v>
      </c>
      <c r="F8244" s="2">
        <v>41273.214982054655</v>
      </c>
      <c r="G8244" s="1">
        <v>0</v>
      </c>
      <c r="H8244" s="32">
        <f>IFERROR(HOUR(Table1[[#This Row],[Cancel Date/time]])+MINUTE(Table1[[#This Row],[Cancel Date/time]])/60,"not cancelled")</f>
        <v>5.15</v>
      </c>
      <c r="I8244" s="47">
        <f>IFERROR(ROUND(Table1[[#This Row],[cancellation time decimal]],0),"not cancelled")</f>
        <v>5</v>
      </c>
      <c r="J8244" s="10">
        <f>IFERROR(MOD(Table1[[#This Row],[cancellation hour rounded]],24),"not cancelled")</f>
        <v>5</v>
      </c>
      <c r="K8244" s="32">
        <f>1/Table1[[#This Row],[Duration (Time between doses '[in hours'])]]</f>
        <v>0.2</v>
      </c>
      <c r="L8244" s="33">
        <f>Table1[[#This Row],[number doses per hour]]*INDEX(Table2[price per dose],Table1[[#This Row],[Drug ID]])</f>
        <v>5.6740000000000004</v>
      </c>
      <c r="M8244" s="11" t="b">
        <f>AND(Table1[[#This Row],[hour of cancellation 0 to 23]]&gt;=0,Table1[[#This Row],[hour of cancellation 0 to 23]]&lt;=23)</f>
        <v>1</v>
      </c>
    </row>
    <row r="8245" spans="1:13" x14ac:dyDescent="0.3">
      <c r="A8245" s="1">
        <v>8244</v>
      </c>
      <c r="B8245" s="1">
        <v>3</v>
      </c>
      <c r="C8245" s="2">
        <v>41270.4960823855</v>
      </c>
      <c r="D8245" s="2">
        <v>41330.495833333334</v>
      </c>
      <c r="E8245" s="1">
        <v>24</v>
      </c>
      <c r="F8245" s="2">
        <v>41273.563138983358</v>
      </c>
      <c r="G8245" s="1">
        <v>0</v>
      </c>
      <c r="H8245" s="32">
        <f>IFERROR(HOUR(Table1[[#This Row],[Cancel Date/time]])+MINUTE(Table1[[#This Row],[Cancel Date/time]])/60,"not cancelled")</f>
        <v>13.5</v>
      </c>
      <c r="I8245" s="47">
        <f>IFERROR(ROUND(Table1[[#This Row],[cancellation time decimal]],0),"not cancelled")</f>
        <v>14</v>
      </c>
      <c r="J8245" s="10">
        <f>IFERROR(MOD(Table1[[#This Row],[cancellation hour rounded]],24),"not cancelled")</f>
        <v>14</v>
      </c>
      <c r="K8245" s="32">
        <f>1/Table1[[#This Row],[Duration (Time between doses '[in hours'])]]</f>
        <v>4.1666666666666664E-2</v>
      </c>
      <c r="L8245" s="33">
        <f>Table1[[#This Row],[number doses per hour]]*INDEX(Table2[price per dose],Table1[[#This Row],[Drug ID]])</f>
        <v>0.18133000000000002</v>
      </c>
      <c r="M8245" s="11" t="b">
        <f>AND(Table1[[#This Row],[hour of cancellation 0 to 23]]&gt;=0,Table1[[#This Row],[hour of cancellation 0 to 23]]&lt;=23)</f>
        <v>1</v>
      </c>
    </row>
    <row r="8246" spans="1:13" x14ac:dyDescent="0.3">
      <c r="A8246" s="1">
        <v>8245</v>
      </c>
      <c r="B8246" s="1">
        <v>2</v>
      </c>
      <c r="C8246" s="2">
        <v>41270.459710340125</v>
      </c>
      <c r="D8246" s="2">
        <v>41330.459027777782</v>
      </c>
      <c r="E8246" s="1">
        <v>10</v>
      </c>
      <c r="F8246" s="2">
        <v>41271.913768509919</v>
      </c>
      <c r="G8246" s="1">
        <v>0</v>
      </c>
      <c r="H8246" s="32">
        <f>IFERROR(HOUR(Table1[[#This Row],[Cancel Date/time]])+MINUTE(Table1[[#This Row],[Cancel Date/time]])/60,"not cancelled")</f>
        <v>21.916666666666668</v>
      </c>
      <c r="I8246" s="47">
        <f>IFERROR(ROUND(Table1[[#This Row],[cancellation time decimal]],0),"not cancelled")</f>
        <v>22</v>
      </c>
      <c r="J8246" s="10">
        <f>IFERROR(MOD(Table1[[#This Row],[cancellation hour rounded]],24),"not cancelled")</f>
        <v>22</v>
      </c>
      <c r="K8246" s="32">
        <f>1/Table1[[#This Row],[Duration (Time between doses '[in hours'])]]</f>
        <v>0.1</v>
      </c>
      <c r="L8246" s="33">
        <f>Table1[[#This Row],[number doses per hour]]*INDEX(Table2[price per dose],Table1[[#This Row],[Drug ID]])</f>
        <v>0.84959999999999969</v>
      </c>
      <c r="M8246" s="11" t="b">
        <f>AND(Table1[[#This Row],[hour of cancellation 0 to 23]]&gt;=0,Table1[[#This Row],[hour of cancellation 0 to 23]]&lt;=23)</f>
        <v>1</v>
      </c>
    </row>
    <row r="8247" spans="1:13" x14ac:dyDescent="0.3">
      <c r="A8247" s="1">
        <v>8246</v>
      </c>
      <c r="B8247" s="1">
        <v>3</v>
      </c>
      <c r="C8247" s="2">
        <v>41270.471541171653</v>
      </c>
      <c r="D8247" s="2">
        <v>41330.47152777778</v>
      </c>
      <c r="E8247" s="1">
        <v>24</v>
      </c>
      <c r="F8247" s="2">
        <v>41272.834312776307</v>
      </c>
      <c r="G8247" s="1">
        <v>0</v>
      </c>
      <c r="H8247" s="32">
        <f>IFERROR(HOUR(Table1[[#This Row],[Cancel Date/time]])+MINUTE(Table1[[#This Row],[Cancel Date/time]])/60,"not cancelled")</f>
        <v>20.016666666666666</v>
      </c>
      <c r="I8247" s="47">
        <f>IFERROR(ROUND(Table1[[#This Row],[cancellation time decimal]],0),"not cancelled")</f>
        <v>20</v>
      </c>
      <c r="J8247" s="10">
        <f>IFERROR(MOD(Table1[[#This Row],[cancellation hour rounded]],24),"not cancelled")</f>
        <v>20</v>
      </c>
      <c r="K8247" s="32">
        <f>1/Table1[[#This Row],[Duration (Time between doses '[in hours'])]]</f>
        <v>4.1666666666666664E-2</v>
      </c>
      <c r="L8247" s="33">
        <f>Table1[[#This Row],[number doses per hour]]*INDEX(Table2[price per dose],Table1[[#This Row],[Drug ID]])</f>
        <v>0.18133000000000002</v>
      </c>
      <c r="M8247" s="11" t="b">
        <f>AND(Table1[[#This Row],[hour of cancellation 0 to 23]]&gt;=0,Table1[[#This Row],[hour of cancellation 0 to 23]]&lt;=23)</f>
        <v>1</v>
      </c>
    </row>
    <row r="8248" spans="1:13" hidden="1" x14ac:dyDescent="0.3">
      <c r="A8248" s="1">
        <v>8247</v>
      </c>
      <c r="B8248" s="1">
        <v>8</v>
      </c>
      <c r="C8248" s="2">
        <v>41270.463532136695</v>
      </c>
      <c r="D8248" s="2">
        <v>41274.504648892704</v>
      </c>
      <c r="E8248" s="1">
        <v>3</v>
      </c>
      <c r="F8248" s="2" t="s">
        <v>5</v>
      </c>
      <c r="G8248" s="1">
        <v>1</v>
      </c>
      <c r="H8248" s="32" t="str">
        <f>IFERROR(HOUR(Table1[[#This Row],[Cancel Date/time]])+MINUTE(Table1[[#This Row],[Cancel Date/time]])/60,"not cancelled")</f>
        <v>not cancelled</v>
      </c>
      <c r="I8248" s="47" t="str">
        <f>IFERROR(ROUND(Table1[[#This Row],[cancellation time decimal]],0),"not cancelled")</f>
        <v>not cancelled</v>
      </c>
      <c r="J8248" s="10" t="str">
        <f>IFERROR(MOD(Table1[[#This Row],[cancellation hour rounded]],24),"not cancelled")</f>
        <v>not cancelled</v>
      </c>
      <c r="K8248" s="32">
        <f>1/Table1[[#This Row],[Duration (Time between doses '[in hours'])]]</f>
        <v>0.33333333333333331</v>
      </c>
      <c r="L8248" s="33">
        <f>Table1[[#This Row],[number doses per hour]]*INDEX(Table2[price per dose],Table1[[#This Row],[Drug ID]])</f>
        <v>0.29998222222222221</v>
      </c>
      <c r="M8248" s="11" t="b">
        <f>AND(Table1[[#This Row],[hour of cancellation 0 to 23]]&gt;=0,Table1[[#This Row],[hour of cancellation 0 to 23]]&lt;=23)</f>
        <v>0</v>
      </c>
    </row>
    <row r="8249" spans="1:13" x14ac:dyDescent="0.3">
      <c r="A8249" s="1">
        <v>8248</v>
      </c>
      <c r="B8249" s="1">
        <v>1</v>
      </c>
      <c r="C8249" s="2">
        <v>41270.617782325193</v>
      </c>
      <c r="D8249" s="2">
        <v>41330.617361111115</v>
      </c>
      <c r="E8249" s="1">
        <v>12</v>
      </c>
      <c r="F8249" s="2">
        <v>41271.380458101223</v>
      </c>
      <c r="G8249" s="1">
        <v>0</v>
      </c>
      <c r="H8249" s="32">
        <f>IFERROR(HOUR(Table1[[#This Row],[Cancel Date/time]])+MINUTE(Table1[[#This Row],[Cancel Date/time]])/60,"not cancelled")</f>
        <v>9.1166666666666671</v>
      </c>
      <c r="I8249" s="47">
        <f>IFERROR(ROUND(Table1[[#This Row],[cancellation time decimal]],0),"not cancelled")</f>
        <v>9</v>
      </c>
      <c r="J8249" s="10">
        <f>IFERROR(MOD(Table1[[#This Row],[cancellation hour rounded]],24),"not cancelled")</f>
        <v>9</v>
      </c>
      <c r="K8249" s="32">
        <f>1/Table1[[#This Row],[Duration (Time between doses '[in hours'])]]</f>
        <v>8.3333333333333329E-2</v>
      </c>
      <c r="L8249" s="33">
        <f>Table1[[#This Row],[number doses per hour]]*INDEX(Table2[price per dose],Table1[[#This Row],[Drug ID]])</f>
        <v>0.56619444444444444</v>
      </c>
      <c r="M8249" s="11" t="b">
        <f>AND(Table1[[#This Row],[hour of cancellation 0 to 23]]&gt;=0,Table1[[#This Row],[hour of cancellation 0 to 23]]&lt;=23)</f>
        <v>1</v>
      </c>
    </row>
    <row r="8250" spans="1:13" x14ac:dyDescent="0.3">
      <c r="A8250" s="1">
        <v>8249</v>
      </c>
      <c r="B8250" s="1">
        <v>3</v>
      </c>
      <c r="C8250" s="2">
        <v>41270.616744507381</v>
      </c>
      <c r="D8250" s="2">
        <v>41330.616666666669</v>
      </c>
      <c r="E8250" s="1">
        <v>24</v>
      </c>
      <c r="F8250" s="2">
        <v>41273.649006022606</v>
      </c>
      <c r="G8250" s="1">
        <v>0</v>
      </c>
      <c r="H8250" s="32">
        <f>IFERROR(HOUR(Table1[[#This Row],[Cancel Date/time]])+MINUTE(Table1[[#This Row],[Cancel Date/time]])/60,"not cancelled")</f>
        <v>15.566666666666666</v>
      </c>
      <c r="I8250" s="47">
        <f>IFERROR(ROUND(Table1[[#This Row],[cancellation time decimal]],0),"not cancelled")</f>
        <v>16</v>
      </c>
      <c r="J8250" s="10">
        <f>IFERROR(MOD(Table1[[#This Row],[cancellation hour rounded]],24),"not cancelled")</f>
        <v>16</v>
      </c>
      <c r="K8250" s="32">
        <f>1/Table1[[#This Row],[Duration (Time between doses '[in hours'])]]</f>
        <v>4.1666666666666664E-2</v>
      </c>
      <c r="L8250" s="33">
        <f>Table1[[#This Row],[number doses per hour]]*INDEX(Table2[price per dose],Table1[[#This Row],[Drug ID]])</f>
        <v>0.18133000000000002</v>
      </c>
      <c r="M8250" s="11" t="b">
        <f>AND(Table1[[#This Row],[hour of cancellation 0 to 23]]&gt;=0,Table1[[#This Row],[hour of cancellation 0 to 23]]&lt;=23)</f>
        <v>1</v>
      </c>
    </row>
    <row r="8251" spans="1:13" x14ac:dyDescent="0.3">
      <c r="A8251" s="1">
        <v>8250</v>
      </c>
      <c r="B8251" s="1">
        <v>1</v>
      </c>
      <c r="C8251" s="2">
        <v>41270.614268142628</v>
      </c>
      <c r="D8251" s="2">
        <v>41274.363888888889</v>
      </c>
      <c r="E8251" s="1">
        <v>8</v>
      </c>
      <c r="F8251" s="2">
        <v>41271.345273190826</v>
      </c>
      <c r="G8251" s="1">
        <v>0</v>
      </c>
      <c r="H8251" s="32">
        <f>IFERROR(HOUR(Table1[[#This Row],[Cancel Date/time]])+MINUTE(Table1[[#This Row],[Cancel Date/time]])/60,"not cancelled")</f>
        <v>8.2833333333333332</v>
      </c>
      <c r="I8251" s="47">
        <f>IFERROR(ROUND(Table1[[#This Row],[cancellation time decimal]],0),"not cancelled")</f>
        <v>8</v>
      </c>
      <c r="J8251" s="10">
        <f>IFERROR(MOD(Table1[[#This Row],[cancellation hour rounded]],24),"not cancelled")</f>
        <v>8</v>
      </c>
      <c r="K8251" s="32">
        <f>1/Table1[[#This Row],[Duration (Time between doses '[in hours'])]]</f>
        <v>0.125</v>
      </c>
      <c r="L8251" s="33">
        <f>Table1[[#This Row],[number doses per hour]]*INDEX(Table2[price per dose],Table1[[#This Row],[Drug ID]])</f>
        <v>0.84929166666666667</v>
      </c>
      <c r="M8251" s="11" t="b">
        <f>AND(Table1[[#This Row],[hour of cancellation 0 to 23]]&gt;=0,Table1[[#This Row],[hour of cancellation 0 to 23]]&lt;=23)</f>
        <v>1</v>
      </c>
    </row>
    <row r="8252" spans="1:13" x14ac:dyDescent="0.3">
      <c r="A8252" s="1">
        <v>8251</v>
      </c>
      <c r="B8252" s="1">
        <v>5</v>
      </c>
      <c r="C8252" s="2">
        <v>41270.594176930266</v>
      </c>
      <c r="D8252" s="2">
        <v>41330.59375</v>
      </c>
      <c r="E8252" s="1">
        <v>24</v>
      </c>
      <c r="F8252" s="2">
        <v>41274.579878474367</v>
      </c>
      <c r="G8252" s="1">
        <v>0</v>
      </c>
      <c r="H8252" s="32">
        <f>IFERROR(HOUR(Table1[[#This Row],[Cancel Date/time]])+MINUTE(Table1[[#This Row],[Cancel Date/time]])/60,"not cancelled")</f>
        <v>13.916666666666666</v>
      </c>
      <c r="I8252" s="47">
        <f>IFERROR(ROUND(Table1[[#This Row],[cancellation time decimal]],0),"not cancelled")</f>
        <v>14</v>
      </c>
      <c r="J8252" s="10">
        <f>IFERROR(MOD(Table1[[#This Row],[cancellation hour rounded]],24),"not cancelled")</f>
        <v>14</v>
      </c>
      <c r="K8252" s="32">
        <f>1/Table1[[#This Row],[Duration (Time between doses '[in hours'])]]</f>
        <v>4.1666666666666664E-2</v>
      </c>
      <c r="L8252" s="33">
        <f>Table1[[#This Row],[number doses per hour]]*INDEX(Table2[price per dose],Table1[[#This Row],[Drug ID]])</f>
        <v>0.2815833333333333</v>
      </c>
      <c r="M8252" s="11" t="b">
        <f>AND(Table1[[#This Row],[hour of cancellation 0 to 23]]&gt;=0,Table1[[#This Row],[hour of cancellation 0 to 23]]&lt;=23)</f>
        <v>1</v>
      </c>
    </row>
    <row r="8253" spans="1:13" hidden="1" x14ac:dyDescent="0.3">
      <c r="A8253" s="1">
        <v>8252</v>
      </c>
      <c r="B8253" s="1">
        <v>2</v>
      </c>
      <c r="C8253" s="2">
        <v>41270.623236293621</v>
      </c>
      <c r="D8253" s="2">
        <v>41273.456246498179</v>
      </c>
      <c r="E8253" s="1">
        <v>10</v>
      </c>
      <c r="F8253" s="2" t="s">
        <v>5</v>
      </c>
      <c r="G8253" s="1">
        <v>0</v>
      </c>
      <c r="H8253" s="32" t="str">
        <f>IFERROR(HOUR(Table1[[#This Row],[Cancel Date/time]])+MINUTE(Table1[[#This Row],[Cancel Date/time]])/60,"not cancelled")</f>
        <v>not cancelled</v>
      </c>
      <c r="I8253" s="47" t="str">
        <f>IFERROR(ROUND(Table1[[#This Row],[cancellation time decimal]],0),"not cancelled")</f>
        <v>not cancelled</v>
      </c>
      <c r="J8253" s="10" t="str">
        <f>IFERROR(MOD(Table1[[#This Row],[cancellation hour rounded]],24),"not cancelled")</f>
        <v>not cancelled</v>
      </c>
      <c r="K8253" s="32">
        <f>1/Table1[[#This Row],[Duration (Time between doses '[in hours'])]]</f>
        <v>0.1</v>
      </c>
      <c r="L8253" s="33">
        <f>Table1[[#This Row],[number doses per hour]]*INDEX(Table2[price per dose],Table1[[#This Row],[Drug ID]])</f>
        <v>0.84959999999999969</v>
      </c>
      <c r="M8253" s="11" t="b">
        <f>AND(Table1[[#This Row],[hour of cancellation 0 to 23]]&gt;=0,Table1[[#This Row],[hour of cancellation 0 to 23]]&lt;=23)</f>
        <v>0</v>
      </c>
    </row>
    <row r="8254" spans="1:13" hidden="1" x14ac:dyDescent="0.3">
      <c r="A8254" s="1">
        <v>8253</v>
      </c>
      <c r="B8254" s="1">
        <v>4</v>
      </c>
      <c r="C8254" s="2">
        <v>41270.655158252717</v>
      </c>
      <c r="D8254" s="2">
        <v>41273.571198536716</v>
      </c>
      <c r="E8254" s="1">
        <v>12</v>
      </c>
      <c r="F8254" s="2" t="s">
        <v>5</v>
      </c>
      <c r="G8254" s="1">
        <v>0</v>
      </c>
      <c r="H8254" s="32" t="str">
        <f>IFERROR(HOUR(Table1[[#This Row],[Cancel Date/time]])+MINUTE(Table1[[#This Row],[Cancel Date/time]])/60,"not cancelled")</f>
        <v>not cancelled</v>
      </c>
      <c r="I8254" s="47" t="str">
        <f>IFERROR(ROUND(Table1[[#This Row],[cancellation time decimal]],0),"not cancelled")</f>
        <v>not cancelled</v>
      </c>
      <c r="J8254" s="10" t="str">
        <f>IFERROR(MOD(Table1[[#This Row],[cancellation hour rounded]],24),"not cancelled")</f>
        <v>not cancelled</v>
      </c>
      <c r="K8254" s="32">
        <f>1/Table1[[#This Row],[Duration (Time between doses '[in hours'])]]</f>
        <v>8.3333333333333329E-2</v>
      </c>
      <c r="L8254" s="33">
        <f>Table1[[#This Row],[number doses per hour]]*INDEX(Table2[price per dose],Table1[[#This Row],[Drug ID]])</f>
        <v>1.448055119047619</v>
      </c>
      <c r="M8254" s="11" t="b">
        <f>AND(Table1[[#This Row],[hour of cancellation 0 to 23]]&gt;=0,Table1[[#This Row],[hour of cancellation 0 to 23]]&lt;=23)</f>
        <v>0</v>
      </c>
    </row>
    <row r="8255" spans="1:13" hidden="1" x14ac:dyDescent="0.3">
      <c r="A8255" s="1">
        <v>8254</v>
      </c>
      <c r="B8255" s="1">
        <v>3</v>
      </c>
      <c r="C8255" s="2">
        <v>41270.640005033725</v>
      </c>
      <c r="D8255" s="2">
        <v>41273.306643107258</v>
      </c>
      <c r="E8255" s="1">
        <v>24</v>
      </c>
      <c r="F8255" s="2" t="s">
        <v>5</v>
      </c>
      <c r="G8255" s="1">
        <v>0</v>
      </c>
      <c r="H8255" s="32" t="str">
        <f>IFERROR(HOUR(Table1[[#This Row],[Cancel Date/time]])+MINUTE(Table1[[#This Row],[Cancel Date/time]])/60,"not cancelled")</f>
        <v>not cancelled</v>
      </c>
      <c r="I8255" s="47" t="str">
        <f>IFERROR(ROUND(Table1[[#This Row],[cancellation time decimal]],0),"not cancelled")</f>
        <v>not cancelled</v>
      </c>
      <c r="J8255" s="10" t="str">
        <f>IFERROR(MOD(Table1[[#This Row],[cancellation hour rounded]],24),"not cancelled")</f>
        <v>not cancelled</v>
      </c>
      <c r="K8255" s="32">
        <f>1/Table1[[#This Row],[Duration (Time between doses '[in hours'])]]</f>
        <v>4.1666666666666664E-2</v>
      </c>
      <c r="L8255" s="33">
        <f>Table1[[#This Row],[number doses per hour]]*INDEX(Table2[price per dose],Table1[[#This Row],[Drug ID]])</f>
        <v>0.18133000000000002</v>
      </c>
      <c r="M8255" s="11" t="b">
        <f>AND(Table1[[#This Row],[hour of cancellation 0 to 23]]&gt;=0,Table1[[#This Row],[hour of cancellation 0 to 23]]&lt;=23)</f>
        <v>0</v>
      </c>
    </row>
    <row r="8256" spans="1:13" x14ac:dyDescent="0.3">
      <c r="A8256" s="1">
        <v>8255</v>
      </c>
      <c r="B8256" s="1">
        <v>4</v>
      </c>
      <c r="C8256" s="2">
        <v>41270.702899476877</v>
      </c>
      <c r="D8256" s="2">
        <v>41330.702777777777</v>
      </c>
      <c r="E8256" s="1">
        <v>12</v>
      </c>
      <c r="F8256" s="2">
        <v>41273.409805857162</v>
      </c>
      <c r="G8256" s="1">
        <v>0</v>
      </c>
      <c r="H8256" s="32">
        <f>IFERROR(HOUR(Table1[[#This Row],[Cancel Date/time]])+MINUTE(Table1[[#This Row],[Cancel Date/time]])/60,"not cancelled")</f>
        <v>9.8333333333333339</v>
      </c>
      <c r="I8256" s="47">
        <f>IFERROR(ROUND(Table1[[#This Row],[cancellation time decimal]],0),"not cancelled")</f>
        <v>10</v>
      </c>
      <c r="J8256" s="10">
        <f>IFERROR(MOD(Table1[[#This Row],[cancellation hour rounded]],24),"not cancelled")</f>
        <v>10</v>
      </c>
      <c r="K8256" s="32">
        <f>1/Table1[[#This Row],[Duration (Time between doses '[in hours'])]]</f>
        <v>8.3333333333333329E-2</v>
      </c>
      <c r="L8256" s="33">
        <f>Table1[[#This Row],[number doses per hour]]*INDEX(Table2[price per dose],Table1[[#This Row],[Drug ID]])</f>
        <v>1.448055119047619</v>
      </c>
      <c r="M8256" s="11" t="b">
        <f>AND(Table1[[#This Row],[hour of cancellation 0 to 23]]&gt;=0,Table1[[#This Row],[hour of cancellation 0 to 23]]&lt;=23)</f>
        <v>1</v>
      </c>
    </row>
    <row r="8257" spans="1:13" x14ac:dyDescent="0.3">
      <c r="A8257" s="1">
        <v>8256</v>
      </c>
      <c r="B8257" s="1">
        <v>1</v>
      </c>
      <c r="C8257" s="2">
        <v>41270.714992520065</v>
      </c>
      <c r="D8257" s="2">
        <v>41330.714583333334</v>
      </c>
      <c r="E8257" s="1">
        <v>8</v>
      </c>
      <c r="F8257" s="2">
        <v>41271.552458209961</v>
      </c>
      <c r="G8257" s="1">
        <v>0</v>
      </c>
      <c r="H8257" s="32">
        <f>IFERROR(HOUR(Table1[[#This Row],[Cancel Date/time]])+MINUTE(Table1[[#This Row],[Cancel Date/time]])/60,"not cancelled")</f>
        <v>13.25</v>
      </c>
      <c r="I8257" s="47">
        <f>IFERROR(ROUND(Table1[[#This Row],[cancellation time decimal]],0),"not cancelled")</f>
        <v>13</v>
      </c>
      <c r="J8257" s="10">
        <f>IFERROR(MOD(Table1[[#This Row],[cancellation hour rounded]],24),"not cancelled")</f>
        <v>13</v>
      </c>
      <c r="K8257" s="32">
        <f>1/Table1[[#This Row],[Duration (Time between doses '[in hours'])]]</f>
        <v>0.125</v>
      </c>
      <c r="L8257" s="33">
        <f>Table1[[#This Row],[number doses per hour]]*INDEX(Table2[price per dose],Table1[[#This Row],[Drug ID]])</f>
        <v>0.84929166666666667</v>
      </c>
      <c r="M8257" s="11" t="b">
        <f>AND(Table1[[#This Row],[hour of cancellation 0 to 23]]&gt;=0,Table1[[#This Row],[hour of cancellation 0 to 23]]&lt;=23)</f>
        <v>1</v>
      </c>
    </row>
    <row r="8258" spans="1:13" x14ac:dyDescent="0.3">
      <c r="A8258" s="1">
        <v>8257</v>
      </c>
      <c r="B8258" s="1">
        <v>5</v>
      </c>
      <c r="C8258" s="2">
        <v>41270.779487573833</v>
      </c>
      <c r="D8258" s="2">
        <v>41330.779166666667</v>
      </c>
      <c r="E8258" s="1">
        <v>24</v>
      </c>
      <c r="F8258" s="2">
        <v>41273.986605095139</v>
      </c>
      <c r="G8258" s="1">
        <v>0</v>
      </c>
      <c r="H8258" s="32">
        <f>IFERROR(HOUR(Table1[[#This Row],[Cancel Date/time]])+MINUTE(Table1[[#This Row],[Cancel Date/time]])/60,"not cancelled")</f>
        <v>23.666666666666668</v>
      </c>
      <c r="I8258" s="47">
        <f>IFERROR(ROUND(Table1[[#This Row],[cancellation time decimal]],0),"not cancelled")</f>
        <v>24</v>
      </c>
      <c r="J8258" s="10">
        <f>IFERROR(MOD(Table1[[#This Row],[cancellation hour rounded]],24),"not cancelled")</f>
        <v>0</v>
      </c>
      <c r="K8258" s="32">
        <f>1/Table1[[#This Row],[Duration (Time between doses '[in hours'])]]</f>
        <v>4.1666666666666664E-2</v>
      </c>
      <c r="L8258" s="33">
        <f>Table1[[#This Row],[number doses per hour]]*INDEX(Table2[price per dose],Table1[[#This Row],[Drug ID]])</f>
        <v>0.2815833333333333</v>
      </c>
      <c r="M8258" s="11" t="b">
        <f>AND(Table1[[#This Row],[hour of cancellation 0 to 23]]&gt;=0,Table1[[#This Row],[hour of cancellation 0 to 23]]&lt;=23)</f>
        <v>1</v>
      </c>
    </row>
    <row r="8259" spans="1:13" x14ac:dyDescent="0.3">
      <c r="A8259" s="1">
        <v>8258</v>
      </c>
      <c r="B8259" s="1">
        <v>2</v>
      </c>
      <c r="C8259" s="2">
        <v>41270.776564179709</v>
      </c>
      <c r="D8259" s="2">
        <v>41330.776388888888</v>
      </c>
      <c r="E8259" s="1">
        <v>10</v>
      </c>
      <c r="F8259" s="2">
        <v>41271.631406974047</v>
      </c>
      <c r="G8259" s="1">
        <v>0</v>
      </c>
      <c r="H8259" s="32">
        <f>IFERROR(HOUR(Table1[[#This Row],[Cancel Date/time]])+MINUTE(Table1[[#This Row],[Cancel Date/time]])/60,"not cancelled")</f>
        <v>15.15</v>
      </c>
      <c r="I8259" s="47">
        <f>IFERROR(ROUND(Table1[[#This Row],[cancellation time decimal]],0),"not cancelled")</f>
        <v>15</v>
      </c>
      <c r="J8259" s="10">
        <f>IFERROR(MOD(Table1[[#This Row],[cancellation hour rounded]],24),"not cancelled")</f>
        <v>15</v>
      </c>
      <c r="K8259" s="32">
        <f>1/Table1[[#This Row],[Duration (Time between doses '[in hours'])]]</f>
        <v>0.1</v>
      </c>
      <c r="L8259" s="33">
        <f>Table1[[#This Row],[number doses per hour]]*INDEX(Table2[price per dose],Table1[[#This Row],[Drug ID]])</f>
        <v>0.84959999999999969</v>
      </c>
      <c r="M8259" s="11" t="b">
        <f>AND(Table1[[#This Row],[hour of cancellation 0 to 23]]&gt;=0,Table1[[#This Row],[hour of cancellation 0 to 23]]&lt;=23)</f>
        <v>1</v>
      </c>
    </row>
    <row r="8260" spans="1:13" x14ac:dyDescent="0.3">
      <c r="A8260" s="1">
        <v>8259</v>
      </c>
      <c r="B8260" s="1">
        <v>6</v>
      </c>
      <c r="C8260" s="2">
        <v>41270.848529920942</v>
      </c>
      <c r="D8260" s="2">
        <v>41330.847916666666</v>
      </c>
      <c r="E8260" s="1">
        <v>24</v>
      </c>
      <c r="F8260" s="2">
        <v>41277.553999984018</v>
      </c>
      <c r="G8260" s="1">
        <v>0</v>
      </c>
      <c r="H8260" s="32">
        <f>IFERROR(HOUR(Table1[[#This Row],[Cancel Date/time]])+MINUTE(Table1[[#This Row],[Cancel Date/time]])/60,"not cancelled")</f>
        <v>13.283333333333333</v>
      </c>
      <c r="I8260" s="47">
        <f>IFERROR(ROUND(Table1[[#This Row],[cancellation time decimal]],0),"not cancelled")</f>
        <v>13</v>
      </c>
      <c r="J8260" s="10">
        <f>IFERROR(MOD(Table1[[#This Row],[cancellation hour rounded]],24),"not cancelled")</f>
        <v>13</v>
      </c>
      <c r="K8260" s="32">
        <f>1/Table1[[#This Row],[Duration (Time between doses '[in hours'])]]</f>
        <v>4.1666666666666664E-2</v>
      </c>
      <c r="L8260" s="33">
        <f>Table1[[#This Row],[number doses per hour]]*INDEX(Table2[price per dose],Table1[[#This Row],[Drug ID]])</f>
        <v>0.35218749999999999</v>
      </c>
      <c r="M8260" s="11" t="b">
        <f>AND(Table1[[#This Row],[hour of cancellation 0 to 23]]&gt;=0,Table1[[#This Row],[hour of cancellation 0 to 23]]&lt;=23)</f>
        <v>1</v>
      </c>
    </row>
    <row r="8261" spans="1:13" hidden="1" x14ac:dyDescent="0.3">
      <c r="A8261" s="1">
        <v>8260</v>
      </c>
      <c r="B8261" s="1">
        <v>10</v>
      </c>
      <c r="C8261" s="2">
        <v>41270.930590877659</v>
      </c>
      <c r="D8261" s="2">
        <v>41273.305386212494</v>
      </c>
      <c r="E8261" s="1">
        <v>1</v>
      </c>
      <c r="F8261" s="2" t="s">
        <v>5</v>
      </c>
      <c r="G8261" s="1">
        <v>2</v>
      </c>
      <c r="H8261" s="32" t="str">
        <f>IFERROR(HOUR(Table1[[#This Row],[Cancel Date/time]])+MINUTE(Table1[[#This Row],[Cancel Date/time]])/60,"not cancelled")</f>
        <v>not cancelled</v>
      </c>
      <c r="I8261" s="47" t="str">
        <f>IFERROR(ROUND(Table1[[#This Row],[cancellation time decimal]],0),"not cancelled")</f>
        <v>not cancelled</v>
      </c>
      <c r="J8261" s="10" t="str">
        <f>IFERROR(MOD(Table1[[#This Row],[cancellation hour rounded]],24),"not cancelled")</f>
        <v>not cancelled</v>
      </c>
      <c r="K8261" s="32">
        <f>1/Table1[[#This Row],[Duration (Time between doses '[in hours'])]]</f>
        <v>1</v>
      </c>
      <c r="L8261" s="33">
        <f>Table1[[#This Row],[number doses per hour]]*INDEX(Table2[price per dose],Table1[[#This Row],[Drug ID]])</f>
        <v>2.5716000000000001</v>
      </c>
      <c r="M8261" s="11" t="b">
        <f>AND(Table1[[#This Row],[hour of cancellation 0 to 23]]&gt;=0,Table1[[#This Row],[hour of cancellation 0 to 23]]&lt;=23)</f>
        <v>0</v>
      </c>
    </row>
    <row r="8262" spans="1:13" x14ac:dyDescent="0.3">
      <c r="A8262" s="1">
        <v>8261</v>
      </c>
      <c r="B8262" s="1">
        <v>1</v>
      </c>
      <c r="C8262" s="2">
        <v>41270.969662768162</v>
      </c>
      <c r="D8262" s="2">
        <v>41330.969444444447</v>
      </c>
      <c r="E8262" s="1">
        <v>8</v>
      </c>
      <c r="F8262" s="2">
        <v>41271.357768930815</v>
      </c>
      <c r="G8262" s="1">
        <v>0</v>
      </c>
      <c r="H8262" s="32">
        <f>IFERROR(HOUR(Table1[[#This Row],[Cancel Date/time]])+MINUTE(Table1[[#This Row],[Cancel Date/time]])/60,"not cancelled")</f>
        <v>8.5833333333333339</v>
      </c>
      <c r="I8262" s="47">
        <f>IFERROR(ROUND(Table1[[#This Row],[cancellation time decimal]],0),"not cancelled")</f>
        <v>9</v>
      </c>
      <c r="J8262" s="10">
        <f>IFERROR(MOD(Table1[[#This Row],[cancellation hour rounded]],24),"not cancelled")</f>
        <v>9</v>
      </c>
      <c r="K8262" s="32">
        <f>1/Table1[[#This Row],[Duration (Time between doses '[in hours'])]]</f>
        <v>0.125</v>
      </c>
      <c r="L8262" s="33">
        <f>Table1[[#This Row],[number doses per hour]]*INDEX(Table2[price per dose],Table1[[#This Row],[Drug ID]])</f>
        <v>0.84929166666666667</v>
      </c>
      <c r="M8262" s="11" t="b">
        <f>AND(Table1[[#This Row],[hour of cancellation 0 to 23]]&gt;=0,Table1[[#This Row],[hour of cancellation 0 to 23]]&lt;=23)</f>
        <v>1</v>
      </c>
    </row>
    <row r="8263" spans="1:13" x14ac:dyDescent="0.3">
      <c r="A8263" s="1">
        <v>8262</v>
      </c>
      <c r="B8263" s="1">
        <v>6</v>
      </c>
      <c r="C8263" s="2">
        <v>41271.029446207445</v>
      </c>
      <c r="D8263" s="2">
        <v>41331.029166666667</v>
      </c>
      <c r="E8263" s="1">
        <v>24</v>
      </c>
      <c r="F8263" s="2">
        <v>41277.504252293023</v>
      </c>
      <c r="G8263" s="1">
        <v>0</v>
      </c>
      <c r="H8263" s="32">
        <f>IFERROR(HOUR(Table1[[#This Row],[Cancel Date/time]])+MINUTE(Table1[[#This Row],[Cancel Date/time]])/60,"not cancelled")</f>
        <v>12.1</v>
      </c>
      <c r="I8263" s="47">
        <f>IFERROR(ROUND(Table1[[#This Row],[cancellation time decimal]],0),"not cancelled")</f>
        <v>12</v>
      </c>
      <c r="J8263" s="10">
        <f>IFERROR(MOD(Table1[[#This Row],[cancellation hour rounded]],24),"not cancelled")</f>
        <v>12</v>
      </c>
      <c r="K8263" s="32">
        <f>1/Table1[[#This Row],[Duration (Time between doses '[in hours'])]]</f>
        <v>4.1666666666666664E-2</v>
      </c>
      <c r="L8263" s="33">
        <f>Table1[[#This Row],[number doses per hour]]*INDEX(Table2[price per dose],Table1[[#This Row],[Drug ID]])</f>
        <v>0.35218749999999999</v>
      </c>
      <c r="M8263" s="11" t="b">
        <f>AND(Table1[[#This Row],[hour of cancellation 0 to 23]]&gt;=0,Table1[[#This Row],[hour of cancellation 0 to 23]]&lt;=23)</f>
        <v>1</v>
      </c>
    </row>
    <row r="8264" spans="1:13" hidden="1" x14ac:dyDescent="0.3">
      <c r="A8264" s="1">
        <v>8263</v>
      </c>
      <c r="B8264" s="1">
        <v>1</v>
      </c>
      <c r="C8264" s="2">
        <v>41271.013448688951</v>
      </c>
      <c r="D8264" s="2">
        <v>41275.638054903575</v>
      </c>
      <c r="E8264" s="1">
        <v>8</v>
      </c>
      <c r="F8264" s="2" t="s">
        <v>5</v>
      </c>
      <c r="G8264" s="1">
        <v>0</v>
      </c>
      <c r="H8264" s="32" t="str">
        <f>IFERROR(HOUR(Table1[[#This Row],[Cancel Date/time]])+MINUTE(Table1[[#This Row],[Cancel Date/time]])/60,"not cancelled")</f>
        <v>not cancelled</v>
      </c>
      <c r="I8264" s="47" t="str">
        <f>IFERROR(ROUND(Table1[[#This Row],[cancellation time decimal]],0),"not cancelled")</f>
        <v>not cancelled</v>
      </c>
      <c r="J8264" s="10" t="str">
        <f>IFERROR(MOD(Table1[[#This Row],[cancellation hour rounded]],24),"not cancelled")</f>
        <v>not cancelled</v>
      </c>
      <c r="K8264" s="32">
        <f>1/Table1[[#This Row],[Duration (Time between doses '[in hours'])]]</f>
        <v>0.125</v>
      </c>
      <c r="L8264" s="33">
        <f>Table1[[#This Row],[number doses per hour]]*INDEX(Table2[price per dose],Table1[[#This Row],[Drug ID]])</f>
        <v>0.84929166666666667</v>
      </c>
      <c r="M8264" s="11" t="b">
        <f>AND(Table1[[#This Row],[hour of cancellation 0 to 23]]&gt;=0,Table1[[#This Row],[hour of cancellation 0 to 23]]&lt;=23)</f>
        <v>0</v>
      </c>
    </row>
    <row r="8265" spans="1:13" x14ac:dyDescent="0.3">
      <c r="A8265" s="1">
        <v>8264</v>
      </c>
      <c r="B8265" s="1">
        <v>3</v>
      </c>
      <c r="C8265" s="2">
        <v>41271.003543996434</v>
      </c>
      <c r="D8265" s="2">
        <v>41331.003472222219</v>
      </c>
      <c r="E8265" s="1">
        <v>24</v>
      </c>
      <c r="F8265" s="2">
        <v>41273.60273964081</v>
      </c>
      <c r="G8265" s="1">
        <v>0</v>
      </c>
      <c r="H8265" s="32">
        <f>IFERROR(HOUR(Table1[[#This Row],[Cancel Date/time]])+MINUTE(Table1[[#This Row],[Cancel Date/time]])/60,"not cancelled")</f>
        <v>14.45</v>
      </c>
      <c r="I8265" s="47">
        <f>IFERROR(ROUND(Table1[[#This Row],[cancellation time decimal]],0),"not cancelled")</f>
        <v>14</v>
      </c>
      <c r="J8265" s="10">
        <f>IFERROR(MOD(Table1[[#This Row],[cancellation hour rounded]],24),"not cancelled")</f>
        <v>14</v>
      </c>
      <c r="K8265" s="32">
        <f>1/Table1[[#This Row],[Duration (Time between doses '[in hours'])]]</f>
        <v>4.1666666666666664E-2</v>
      </c>
      <c r="L8265" s="33">
        <f>Table1[[#This Row],[number doses per hour]]*INDEX(Table2[price per dose],Table1[[#This Row],[Drug ID]])</f>
        <v>0.18133000000000002</v>
      </c>
      <c r="M8265" s="11" t="b">
        <f>AND(Table1[[#This Row],[hour of cancellation 0 to 23]]&gt;=0,Table1[[#This Row],[hour of cancellation 0 to 23]]&lt;=23)</f>
        <v>1</v>
      </c>
    </row>
    <row r="8266" spans="1:13" x14ac:dyDescent="0.3">
      <c r="A8266" s="1">
        <v>8265</v>
      </c>
      <c r="B8266" s="1">
        <v>6</v>
      </c>
      <c r="C8266" s="2">
        <v>41271.194600705137</v>
      </c>
      <c r="D8266" s="2">
        <v>41331.194444444445</v>
      </c>
      <c r="E8266" s="1">
        <v>24</v>
      </c>
      <c r="F8266" s="2">
        <v>41273.431309062908</v>
      </c>
      <c r="G8266" s="1">
        <v>0</v>
      </c>
      <c r="H8266" s="32">
        <f>IFERROR(HOUR(Table1[[#This Row],[Cancel Date/time]])+MINUTE(Table1[[#This Row],[Cancel Date/time]])/60,"not cancelled")</f>
        <v>10.35</v>
      </c>
      <c r="I8266" s="47">
        <f>IFERROR(ROUND(Table1[[#This Row],[cancellation time decimal]],0),"not cancelled")</f>
        <v>10</v>
      </c>
      <c r="J8266" s="10">
        <f>IFERROR(MOD(Table1[[#This Row],[cancellation hour rounded]],24),"not cancelled")</f>
        <v>10</v>
      </c>
      <c r="K8266" s="32">
        <f>1/Table1[[#This Row],[Duration (Time between doses '[in hours'])]]</f>
        <v>4.1666666666666664E-2</v>
      </c>
      <c r="L8266" s="33">
        <f>Table1[[#This Row],[number doses per hour]]*INDEX(Table2[price per dose],Table1[[#This Row],[Drug ID]])</f>
        <v>0.35218749999999999</v>
      </c>
      <c r="M8266" s="11" t="b">
        <f>AND(Table1[[#This Row],[hour of cancellation 0 to 23]]&gt;=0,Table1[[#This Row],[hour of cancellation 0 to 23]]&lt;=23)</f>
        <v>1</v>
      </c>
    </row>
    <row r="8267" spans="1:13" x14ac:dyDescent="0.3">
      <c r="A8267" s="1">
        <v>8266</v>
      </c>
      <c r="B8267" s="1">
        <v>3</v>
      </c>
      <c r="C8267" s="2">
        <v>41271.213689444528</v>
      </c>
      <c r="D8267" s="2">
        <v>41331.213194444448</v>
      </c>
      <c r="E8267" s="1">
        <v>24</v>
      </c>
      <c r="F8267" s="2">
        <v>41274.405091423061</v>
      </c>
      <c r="G8267" s="1">
        <v>0</v>
      </c>
      <c r="H8267" s="32">
        <f>IFERROR(HOUR(Table1[[#This Row],[Cancel Date/time]])+MINUTE(Table1[[#This Row],[Cancel Date/time]])/60,"not cancelled")</f>
        <v>9.7166666666666668</v>
      </c>
      <c r="I8267" s="47">
        <f>IFERROR(ROUND(Table1[[#This Row],[cancellation time decimal]],0),"not cancelled")</f>
        <v>10</v>
      </c>
      <c r="J8267" s="10">
        <f>IFERROR(MOD(Table1[[#This Row],[cancellation hour rounded]],24),"not cancelled")</f>
        <v>10</v>
      </c>
      <c r="K8267" s="32">
        <f>1/Table1[[#This Row],[Duration (Time between doses '[in hours'])]]</f>
        <v>4.1666666666666664E-2</v>
      </c>
      <c r="L8267" s="33">
        <f>Table1[[#This Row],[number doses per hour]]*INDEX(Table2[price per dose],Table1[[#This Row],[Drug ID]])</f>
        <v>0.18133000000000002</v>
      </c>
      <c r="M8267" s="11" t="b">
        <f>AND(Table1[[#This Row],[hour of cancellation 0 to 23]]&gt;=0,Table1[[#This Row],[hour of cancellation 0 to 23]]&lt;=23)</f>
        <v>1</v>
      </c>
    </row>
    <row r="8268" spans="1:13" hidden="1" x14ac:dyDescent="0.3">
      <c r="A8268" s="1">
        <v>8267</v>
      </c>
      <c r="B8268" s="1">
        <v>8</v>
      </c>
      <c r="C8268" s="2">
        <v>41271.400972060423</v>
      </c>
      <c r="D8268" s="2">
        <v>41273.858865512258</v>
      </c>
      <c r="E8268" s="1">
        <v>3</v>
      </c>
      <c r="F8268" s="2" t="s">
        <v>5</v>
      </c>
      <c r="G8268" s="1">
        <v>1</v>
      </c>
      <c r="H8268" s="32" t="str">
        <f>IFERROR(HOUR(Table1[[#This Row],[Cancel Date/time]])+MINUTE(Table1[[#This Row],[Cancel Date/time]])/60,"not cancelled")</f>
        <v>not cancelled</v>
      </c>
      <c r="I8268" s="47" t="str">
        <f>IFERROR(ROUND(Table1[[#This Row],[cancellation time decimal]],0),"not cancelled")</f>
        <v>not cancelled</v>
      </c>
      <c r="J8268" s="10" t="str">
        <f>IFERROR(MOD(Table1[[#This Row],[cancellation hour rounded]],24),"not cancelled")</f>
        <v>not cancelled</v>
      </c>
      <c r="K8268" s="32">
        <f>1/Table1[[#This Row],[Duration (Time between doses '[in hours'])]]</f>
        <v>0.33333333333333331</v>
      </c>
      <c r="L8268" s="33">
        <f>Table1[[#This Row],[number doses per hour]]*INDEX(Table2[price per dose],Table1[[#This Row],[Drug ID]])</f>
        <v>0.29998222222222221</v>
      </c>
      <c r="M8268" s="11" t="b">
        <f>AND(Table1[[#This Row],[hour of cancellation 0 to 23]]&gt;=0,Table1[[#This Row],[hour of cancellation 0 to 23]]&lt;=23)</f>
        <v>0</v>
      </c>
    </row>
    <row r="8269" spans="1:13" x14ac:dyDescent="0.3">
      <c r="A8269" s="1">
        <v>8268</v>
      </c>
      <c r="B8269" s="1">
        <v>3</v>
      </c>
      <c r="C8269" s="2">
        <v>41271.381048368523</v>
      </c>
      <c r="D8269" s="2">
        <v>41331.380555555559</v>
      </c>
      <c r="E8269" s="1">
        <v>24</v>
      </c>
      <c r="F8269" s="2">
        <v>41272.567794144728</v>
      </c>
      <c r="G8269" s="1">
        <v>0</v>
      </c>
      <c r="H8269" s="32">
        <f>IFERROR(HOUR(Table1[[#This Row],[Cancel Date/time]])+MINUTE(Table1[[#This Row],[Cancel Date/time]])/60,"not cancelled")</f>
        <v>13.616666666666667</v>
      </c>
      <c r="I8269" s="47">
        <f>IFERROR(ROUND(Table1[[#This Row],[cancellation time decimal]],0),"not cancelled")</f>
        <v>14</v>
      </c>
      <c r="J8269" s="10">
        <f>IFERROR(MOD(Table1[[#This Row],[cancellation hour rounded]],24),"not cancelled")</f>
        <v>14</v>
      </c>
      <c r="K8269" s="32">
        <f>1/Table1[[#This Row],[Duration (Time between doses '[in hours'])]]</f>
        <v>4.1666666666666664E-2</v>
      </c>
      <c r="L8269" s="33">
        <f>Table1[[#This Row],[number doses per hour]]*INDEX(Table2[price per dose],Table1[[#This Row],[Drug ID]])</f>
        <v>0.18133000000000002</v>
      </c>
      <c r="M8269" s="11" t="b">
        <f>AND(Table1[[#This Row],[hour of cancellation 0 to 23]]&gt;=0,Table1[[#This Row],[hour of cancellation 0 to 23]]&lt;=23)</f>
        <v>1</v>
      </c>
    </row>
    <row r="8270" spans="1:13" x14ac:dyDescent="0.3">
      <c r="A8270" s="1">
        <v>8269</v>
      </c>
      <c r="B8270" s="1">
        <v>6</v>
      </c>
      <c r="C8270" s="2">
        <v>41271.38048590457</v>
      </c>
      <c r="D8270" s="2">
        <v>41331.379861111112</v>
      </c>
      <c r="E8270" s="1">
        <v>24</v>
      </c>
      <c r="F8270" s="2">
        <v>41273.502114970426</v>
      </c>
      <c r="G8270" s="1">
        <v>0</v>
      </c>
      <c r="H8270" s="32">
        <f>IFERROR(HOUR(Table1[[#This Row],[Cancel Date/time]])+MINUTE(Table1[[#This Row],[Cancel Date/time]])/60,"not cancelled")</f>
        <v>12.05</v>
      </c>
      <c r="I8270" s="47">
        <f>IFERROR(ROUND(Table1[[#This Row],[cancellation time decimal]],0),"not cancelled")</f>
        <v>12</v>
      </c>
      <c r="J8270" s="10">
        <f>IFERROR(MOD(Table1[[#This Row],[cancellation hour rounded]],24),"not cancelled")</f>
        <v>12</v>
      </c>
      <c r="K8270" s="32">
        <f>1/Table1[[#This Row],[Duration (Time between doses '[in hours'])]]</f>
        <v>4.1666666666666664E-2</v>
      </c>
      <c r="L8270" s="33">
        <f>Table1[[#This Row],[number doses per hour]]*INDEX(Table2[price per dose],Table1[[#This Row],[Drug ID]])</f>
        <v>0.35218749999999999</v>
      </c>
      <c r="M8270" s="11" t="b">
        <f>AND(Table1[[#This Row],[hour of cancellation 0 to 23]]&gt;=0,Table1[[#This Row],[hour of cancellation 0 to 23]]&lt;=23)</f>
        <v>1</v>
      </c>
    </row>
    <row r="8271" spans="1:13" x14ac:dyDescent="0.3">
      <c r="A8271" s="1">
        <v>8270</v>
      </c>
      <c r="B8271" s="1">
        <v>8</v>
      </c>
      <c r="C8271" s="2">
        <v>41271.414257146804</v>
      </c>
      <c r="D8271" s="2">
        <v>41331.413888888892</v>
      </c>
      <c r="E8271" s="1">
        <v>3</v>
      </c>
      <c r="F8271" s="2">
        <v>41275.518124926115</v>
      </c>
      <c r="G8271" s="1">
        <v>0</v>
      </c>
      <c r="H8271" s="32">
        <f>IFERROR(HOUR(Table1[[#This Row],[Cancel Date/time]])+MINUTE(Table1[[#This Row],[Cancel Date/time]])/60,"not cancelled")</f>
        <v>12.433333333333334</v>
      </c>
      <c r="I8271" s="47">
        <f>IFERROR(ROUND(Table1[[#This Row],[cancellation time decimal]],0),"not cancelled")</f>
        <v>12</v>
      </c>
      <c r="J8271" s="10">
        <f>IFERROR(MOD(Table1[[#This Row],[cancellation hour rounded]],24),"not cancelled")</f>
        <v>12</v>
      </c>
      <c r="K8271" s="32">
        <f>1/Table1[[#This Row],[Duration (Time between doses '[in hours'])]]</f>
        <v>0.33333333333333331</v>
      </c>
      <c r="L8271" s="33">
        <f>Table1[[#This Row],[number doses per hour]]*INDEX(Table2[price per dose],Table1[[#This Row],[Drug ID]])</f>
        <v>0.29998222222222221</v>
      </c>
      <c r="M8271" s="11" t="b">
        <f>AND(Table1[[#This Row],[hour of cancellation 0 to 23]]&gt;=0,Table1[[#This Row],[hour of cancellation 0 to 23]]&lt;=23)</f>
        <v>1</v>
      </c>
    </row>
    <row r="8272" spans="1:13" x14ac:dyDescent="0.3">
      <c r="A8272" s="1">
        <v>8271</v>
      </c>
      <c r="B8272" s="1">
        <v>1</v>
      </c>
      <c r="C8272" s="2">
        <v>41271.409074733041</v>
      </c>
      <c r="D8272" s="2">
        <v>41276.03402777778</v>
      </c>
      <c r="E8272" s="1">
        <v>8</v>
      </c>
      <c r="F8272" s="2">
        <v>41271.7012518513</v>
      </c>
      <c r="G8272" s="1">
        <v>0</v>
      </c>
      <c r="H8272" s="32">
        <f>IFERROR(HOUR(Table1[[#This Row],[Cancel Date/time]])+MINUTE(Table1[[#This Row],[Cancel Date/time]])/60,"not cancelled")</f>
        <v>16.816666666666666</v>
      </c>
      <c r="I8272" s="47">
        <f>IFERROR(ROUND(Table1[[#This Row],[cancellation time decimal]],0),"not cancelled")</f>
        <v>17</v>
      </c>
      <c r="J8272" s="10">
        <f>IFERROR(MOD(Table1[[#This Row],[cancellation hour rounded]],24),"not cancelled")</f>
        <v>17</v>
      </c>
      <c r="K8272" s="32">
        <f>1/Table1[[#This Row],[Duration (Time between doses '[in hours'])]]</f>
        <v>0.125</v>
      </c>
      <c r="L8272" s="33">
        <f>Table1[[#This Row],[number doses per hour]]*INDEX(Table2[price per dose],Table1[[#This Row],[Drug ID]])</f>
        <v>0.84929166666666667</v>
      </c>
      <c r="M8272" s="11" t="b">
        <f>AND(Table1[[#This Row],[hour of cancellation 0 to 23]]&gt;=0,Table1[[#This Row],[hour of cancellation 0 to 23]]&lt;=23)</f>
        <v>1</v>
      </c>
    </row>
    <row r="8273" spans="1:13" x14ac:dyDescent="0.3">
      <c r="A8273" s="1">
        <v>8272</v>
      </c>
      <c r="B8273" s="1">
        <v>5</v>
      </c>
      <c r="C8273" s="2">
        <v>41271.397211345517</v>
      </c>
      <c r="D8273" s="2">
        <v>41331.396527777775</v>
      </c>
      <c r="E8273" s="1">
        <v>24</v>
      </c>
      <c r="F8273" s="2">
        <v>41272.890926365661</v>
      </c>
      <c r="G8273" s="1">
        <v>0</v>
      </c>
      <c r="H8273" s="32">
        <f>IFERROR(HOUR(Table1[[#This Row],[Cancel Date/time]])+MINUTE(Table1[[#This Row],[Cancel Date/time]])/60,"not cancelled")</f>
        <v>21.366666666666667</v>
      </c>
      <c r="I8273" s="47">
        <f>IFERROR(ROUND(Table1[[#This Row],[cancellation time decimal]],0),"not cancelled")</f>
        <v>21</v>
      </c>
      <c r="J8273" s="10">
        <f>IFERROR(MOD(Table1[[#This Row],[cancellation hour rounded]],24),"not cancelled")</f>
        <v>21</v>
      </c>
      <c r="K8273" s="32">
        <f>1/Table1[[#This Row],[Duration (Time between doses '[in hours'])]]</f>
        <v>4.1666666666666664E-2</v>
      </c>
      <c r="L8273" s="33">
        <f>Table1[[#This Row],[number doses per hour]]*INDEX(Table2[price per dose],Table1[[#This Row],[Drug ID]])</f>
        <v>0.2815833333333333</v>
      </c>
      <c r="M8273" s="11" t="b">
        <f>AND(Table1[[#This Row],[hour of cancellation 0 to 23]]&gt;=0,Table1[[#This Row],[hour of cancellation 0 to 23]]&lt;=23)</f>
        <v>1</v>
      </c>
    </row>
    <row r="8274" spans="1:13" hidden="1" x14ac:dyDescent="0.3">
      <c r="A8274" s="1">
        <v>8273</v>
      </c>
      <c r="B8274" s="1">
        <v>11</v>
      </c>
      <c r="C8274" s="2">
        <v>41271.469461635752</v>
      </c>
      <c r="D8274" s="2">
        <v>41274.510939797809</v>
      </c>
      <c r="E8274" s="1">
        <v>1</v>
      </c>
      <c r="F8274" s="2" t="s">
        <v>5</v>
      </c>
      <c r="G8274" s="1">
        <v>3</v>
      </c>
      <c r="H8274" s="32" t="str">
        <f>IFERROR(HOUR(Table1[[#This Row],[Cancel Date/time]])+MINUTE(Table1[[#This Row],[Cancel Date/time]])/60,"not cancelled")</f>
        <v>not cancelled</v>
      </c>
      <c r="I8274" s="47" t="str">
        <f>IFERROR(ROUND(Table1[[#This Row],[cancellation time decimal]],0),"not cancelled")</f>
        <v>not cancelled</v>
      </c>
      <c r="J8274" s="10" t="str">
        <f>IFERROR(MOD(Table1[[#This Row],[cancellation hour rounded]],24),"not cancelled")</f>
        <v>not cancelled</v>
      </c>
      <c r="K8274" s="32">
        <f>1/Table1[[#This Row],[Duration (Time between doses '[in hours'])]]</f>
        <v>1</v>
      </c>
      <c r="L8274" s="33">
        <f>Table1[[#This Row],[number doses per hour]]*INDEX(Table2[price per dose],Table1[[#This Row],[Drug ID]])</f>
        <v>1</v>
      </c>
      <c r="M8274" s="11" t="b">
        <f>AND(Table1[[#This Row],[hour of cancellation 0 to 23]]&gt;=0,Table1[[#This Row],[hour of cancellation 0 to 23]]&lt;=23)</f>
        <v>0</v>
      </c>
    </row>
    <row r="8275" spans="1:13" x14ac:dyDescent="0.3">
      <c r="A8275" s="1">
        <v>8274</v>
      </c>
      <c r="B8275" s="1">
        <v>2</v>
      </c>
      <c r="C8275" s="2">
        <v>41271.522652601489</v>
      </c>
      <c r="D8275" s="2">
        <v>41331.522222222222</v>
      </c>
      <c r="E8275" s="1">
        <v>10</v>
      </c>
      <c r="F8275" s="2">
        <v>41272.738218642291</v>
      </c>
      <c r="G8275" s="1">
        <v>0</v>
      </c>
      <c r="H8275" s="32">
        <f>IFERROR(HOUR(Table1[[#This Row],[Cancel Date/time]])+MINUTE(Table1[[#This Row],[Cancel Date/time]])/60,"not cancelled")</f>
        <v>17.716666666666665</v>
      </c>
      <c r="I8275" s="47">
        <f>IFERROR(ROUND(Table1[[#This Row],[cancellation time decimal]],0),"not cancelled")</f>
        <v>18</v>
      </c>
      <c r="J8275" s="10">
        <f>IFERROR(MOD(Table1[[#This Row],[cancellation hour rounded]],24),"not cancelled")</f>
        <v>18</v>
      </c>
      <c r="K8275" s="32">
        <f>1/Table1[[#This Row],[Duration (Time between doses '[in hours'])]]</f>
        <v>0.1</v>
      </c>
      <c r="L8275" s="33">
        <f>Table1[[#This Row],[number doses per hour]]*INDEX(Table2[price per dose],Table1[[#This Row],[Drug ID]])</f>
        <v>0.84959999999999969</v>
      </c>
      <c r="M8275" s="11" t="b">
        <f>AND(Table1[[#This Row],[hour of cancellation 0 to 23]]&gt;=0,Table1[[#This Row],[hour of cancellation 0 to 23]]&lt;=23)</f>
        <v>1</v>
      </c>
    </row>
    <row r="8276" spans="1:13" x14ac:dyDescent="0.3">
      <c r="A8276" s="1">
        <v>8275</v>
      </c>
      <c r="B8276" s="1">
        <v>3</v>
      </c>
      <c r="C8276" s="2">
        <v>41271.513634726725</v>
      </c>
      <c r="D8276" s="2">
        <v>41331.513194444444</v>
      </c>
      <c r="E8276" s="1">
        <v>24</v>
      </c>
      <c r="F8276" s="2">
        <v>41273.521269685967</v>
      </c>
      <c r="G8276" s="1">
        <v>0</v>
      </c>
      <c r="H8276" s="32">
        <f>IFERROR(HOUR(Table1[[#This Row],[Cancel Date/time]])+MINUTE(Table1[[#This Row],[Cancel Date/time]])/60,"not cancelled")</f>
        <v>12.5</v>
      </c>
      <c r="I8276" s="47">
        <f>IFERROR(ROUND(Table1[[#This Row],[cancellation time decimal]],0),"not cancelled")</f>
        <v>13</v>
      </c>
      <c r="J8276" s="10">
        <f>IFERROR(MOD(Table1[[#This Row],[cancellation hour rounded]],24),"not cancelled")</f>
        <v>13</v>
      </c>
      <c r="K8276" s="32">
        <f>1/Table1[[#This Row],[Duration (Time between doses '[in hours'])]]</f>
        <v>4.1666666666666664E-2</v>
      </c>
      <c r="L8276" s="33">
        <f>Table1[[#This Row],[number doses per hour]]*INDEX(Table2[price per dose],Table1[[#This Row],[Drug ID]])</f>
        <v>0.18133000000000002</v>
      </c>
      <c r="M8276" s="11" t="b">
        <f>AND(Table1[[#This Row],[hour of cancellation 0 to 23]]&gt;=0,Table1[[#This Row],[hour of cancellation 0 to 23]]&lt;=23)</f>
        <v>1</v>
      </c>
    </row>
    <row r="8277" spans="1:13" x14ac:dyDescent="0.3">
      <c r="A8277" s="1">
        <v>8276</v>
      </c>
      <c r="B8277" s="1">
        <v>2</v>
      </c>
      <c r="C8277" s="2">
        <v>41271.60112377561</v>
      </c>
      <c r="D8277" s="2">
        <v>41331.600694444445</v>
      </c>
      <c r="E8277" s="1">
        <v>10</v>
      </c>
      <c r="F8277" s="2">
        <v>41273.83512870218</v>
      </c>
      <c r="G8277" s="1">
        <v>0</v>
      </c>
      <c r="H8277" s="32">
        <f>IFERROR(HOUR(Table1[[#This Row],[Cancel Date/time]])+MINUTE(Table1[[#This Row],[Cancel Date/time]])/60,"not cancelled")</f>
        <v>20.033333333333335</v>
      </c>
      <c r="I8277" s="47">
        <f>IFERROR(ROUND(Table1[[#This Row],[cancellation time decimal]],0),"not cancelled")</f>
        <v>20</v>
      </c>
      <c r="J8277" s="10">
        <f>IFERROR(MOD(Table1[[#This Row],[cancellation hour rounded]],24),"not cancelled")</f>
        <v>20</v>
      </c>
      <c r="K8277" s="32">
        <f>1/Table1[[#This Row],[Duration (Time between doses '[in hours'])]]</f>
        <v>0.1</v>
      </c>
      <c r="L8277" s="33">
        <f>Table1[[#This Row],[number doses per hour]]*INDEX(Table2[price per dose],Table1[[#This Row],[Drug ID]])</f>
        <v>0.84959999999999969</v>
      </c>
      <c r="M8277" s="11" t="b">
        <f>AND(Table1[[#This Row],[hour of cancellation 0 to 23]]&gt;=0,Table1[[#This Row],[hour of cancellation 0 to 23]]&lt;=23)</f>
        <v>1</v>
      </c>
    </row>
    <row r="8278" spans="1:13" x14ac:dyDescent="0.3">
      <c r="A8278" s="1">
        <v>8277</v>
      </c>
      <c r="B8278" s="1">
        <v>4</v>
      </c>
      <c r="C8278" s="2">
        <v>41271.706742804075</v>
      </c>
      <c r="D8278" s="2">
        <v>41331.706249999996</v>
      </c>
      <c r="E8278" s="1">
        <v>12</v>
      </c>
      <c r="F8278" s="2">
        <v>41274.776541204366</v>
      </c>
      <c r="G8278" s="1">
        <v>0</v>
      </c>
      <c r="H8278" s="32">
        <f>IFERROR(HOUR(Table1[[#This Row],[Cancel Date/time]])+MINUTE(Table1[[#This Row],[Cancel Date/time]])/60,"not cancelled")</f>
        <v>18.633333333333333</v>
      </c>
      <c r="I8278" s="47">
        <f>IFERROR(ROUND(Table1[[#This Row],[cancellation time decimal]],0),"not cancelled")</f>
        <v>19</v>
      </c>
      <c r="J8278" s="10">
        <f>IFERROR(MOD(Table1[[#This Row],[cancellation hour rounded]],24),"not cancelled")</f>
        <v>19</v>
      </c>
      <c r="K8278" s="32">
        <f>1/Table1[[#This Row],[Duration (Time between doses '[in hours'])]]</f>
        <v>8.3333333333333329E-2</v>
      </c>
      <c r="L8278" s="33">
        <f>Table1[[#This Row],[number doses per hour]]*INDEX(Table2[price per dose],Table1[[#This Row],[Drug ID]])</f>
        <v>1.448055119047619</v>
      </c>
      <c r="M8278" s="11" t="b">
        <f>AND(Table1[[#This Row],[hour of cancellation 0 to 23]]&gt;=0,Table1[[#This Row],[hour of cancellation 0 to 23]]&lt;=23)</f>
        <v>1</v>
      </c>
    </row>
    <row r="8279" spans="1:13" x14ac:dyDescent="0.3">
      <c r="A8279" s="1">
        <v>8278</v>
      </c>
      <c r="B8279" s="1">
        <v>4</v>
      </c>
      <c r="C8279" s="2">
        <v>41271.680048306698</v>
      </c>
      <c r="D8279" s="2">
        <v>41331.679861111108</v>
      </c>
      <c r="E8279" s="1">
        <v>12</v>
      </c>
      <c r="F8279" s="2">
        <v>41274.570970270106</v>
      </c>
      <c r="G8279" s="1">
        <v>0</v>
      </c>
      <c r="H8279" s="32">
        <f>IFERROR(HOUR(Table1[[#This Row],[Cancel Date/time]])+MINUTE(Table1[[#This Row],[Cancel Date/time]])/60,"not cancelled")</f>
        <v>13.7</v>
      </c>
      <c r="I8279" s="47">
        <f>IFERROR(ROUND(Table1[[#This Row],[cancellation time decimal]],0),"not cancelled")</f>
        <v>14</v>
      </c>
      <c r="J8279" s="10">
        <f>IFERROR(MOD(Table1[[#This Row],[cancellation hour rounded]],24),"not cancelled")</f>
        <v>14</v>
      </c>
      <c r="K8279" s="32">
        <f>1/Table1[[#This Row],[Duration (Time between doses '[in hours'])]]</f>
        <v>8.3333333333333329E-2</v>
      </c>
      <c r="L8279" s="33">
        <f>Table1[[#This Row],[number doses per hour]]*INDEX(Table2[price per dose],Table1[[#This Row],[Drug ID]])</f>
        <v>1.448055119047619</v>
      </c>
      <c r="M8279" s="11" t="b">
        <f>AND(Table1[[#This Row],[hour of cancellation 0 to 23]]&gt;=0,Table1[[#This Row],[hour of cancellation 0 to 23]]&lt;=23)</f>
        <v>1</v>
      </c>
    </row>
    <row r="8280" spans="1:13" x14ac:dyDescent="0.3">
      <c r="A8280" s="1">
        <v>8279</v>
      </c>
      <c r="B8280" s="1">
        <v>1</v>
      </c>
      <c r="C8280" s="2">
        <v>41271.740584438165</v>
      </c>
      <c r="D8280" s="2">
        <v>41331.740277777782</v>
      </c>
      <c r="E8280" s="1">
        <v>8</v>
      </c>
      <c r="F8280" s="2">
        <v>41272.906845306105</v>
      </c>
      <c r="G8280" s="1">
        <v>0</v>
      </c>
      <c r="H8280" s="32">
        <f>IFERROR(HOUR(Table1[[#This Row],[Cancel Date/time]])+MINUTE(Table1[[#This Row],[Cancel Date/time]])/60,"not cancelled")</f>
        <v>21.75</v>
      </c>
      <c r="I8280" s="47">
        <f>IFERROR(ROUND(Table1[[#This Row],[cancellation time decimal]],0),"not cancelled")</f>
        <v>22</v>
      </c>
      <c r="J8280" s="10">
        <f>IFERROR(MOD(Table1[[#This Row],[cancellation hour rounded]],24),"not cancelled")</f>
        <v>22</v>
      </c>
      <c r="K8280" s="32">
        <f>1/Table1[[#This Row],[Duration (Time between doses '[in hours'])]]</f>
        <v>0.125</v>
      </c>
      <c r="L8280" s="33">
        <f>Table1[[#This Row],[number doses per hour]]*INDEX(Table2[price per dose],Table1[[#This Row],[Drug ID]])</f>
        <v>0.84929166666666667</v>
      </c>
      <c r="M8280" s="11" t="b">
        <f>AND(Table1[[#This Row],[hour of cancellation 0 to 23]]&gt;=0,Table1[[#This Row],[hour of cancellation 0 to 23]]&lt;=23)</f>
        <v>1</v>
      </c>
    </row>
    <row r="8281" spans="1:13" x14ac:dyDescent="0.3">
      <c r="A8281" s="1">
        <v>8280</v>
      </c>
      <c r="B8281" s="1">
        <v>1</v>
      </c>
      <c r="C8281" s="2">
        <v>41271.716103871266</v>
      </c>
      <c r="D8281" s="2">
        <v>41331.715972222228</v>
      </c>
      <c r="E8281" s="1">
        <v>8</v>
      </c>
      <c r="F8281" s="2">
        <v>41272.548426724359</v>
      </c>
      <c r="G8281" s="1">
        <v>0</v>
      </c>
      <c r="H8281" s="32">
        <f>IFERROR(HOUR(Table1[[#This Row],[Cancel Date/time]])+MINUTE(Table1[[#This Row],[Cancel Date/time]])/60,"not cancelled")</f>
        <v>13.15</v>
      </c>
      <c r="I8281" s="47">
        <f>IFERROR(ROUND(Table1[[#This Row],[cancellation time decimal]],0),"not cancelled")</f>
        <v>13</v>
      </c>
      <c r="J8281" s="10">
        <f>IFERROR(MOD(Table1[[#This Row],[cancellation hour rounded]],24),"not cancelled")</f>
        <v>13</v>
      </c>
      <c r="K8281" s="32">
        <f>1/Table1[[#This Row],[Duration (Time between doses '[in hours'])]]</f>
        <v>0.125</v>
      </c>
      <c r="L8281" s="33">
        <f>Table1[[#This Row],[number doses per hour]]*INDEX(Table2[price per dose],Table1[[#This Row],[Drug ID]])</f>
        <v>0.84929166666666667</v>
      </c>
      <c r="M8281" s="11" t="b">
        <f>AND(Table1[[#This Row],[hour of cancellation 0 to 23]]&gt;=0,Table1[[#This Row],[hour of cancellation 0 to 23]]&lt;=23)</f>
        <v>1</v>
      </c>
    </row>
    <row r="8282" spans="1:13" x14ac:dyDescent="0.3">
      <c r="A8282" s="1">
        <v>8281</v>
      </c>
      <c r="B8282" s="1">
        <v>7</v>
      </c>
      <c r="C8282" s="2">
        <v>41271.737442657242</v>
      </c>
      <c r="D8282" s="2">
        <v>41331.736805555556</v>
      </c>
      <c r="E8282" s="1">
        <v>24</v>
      </c>
      <c r="F8282" s="2">
        <v>41281.412747640141</v>
      </c>
      <c r="G8282" s="1">
        <v>0</v>
      </c>
      <c r="H8282" s="32">
        <f>IFERROR(HOUR(Table1[[#This Row],[Cancel Date/time]])+MINUTE(Table1[[#This Row],[Cancel Date/time]])/60,"not cancelled")</f>
        <v>9.9</v>
      </c>
      <c r="I8282" s="47">
        <f>IFERROR(ROUND(Table1[[#This Row],[cancellation time decimal]],0),"not cancelled")</f>
        <v>10</v>
      </c>
      <c r="J8282" s="10">
        <f>IFERROR(MOD(Table1[[#This Row],[cancellation hour rounded]],24),"not cancelled")</f>
        <v>10</v>
      </c>
      <c r="K8282" s="32">
        <f>1/Table1[[#This Row],[Duration (Time between doses '[in hours'])]]</f>
        <v>4.1666666666666664E-2</v>
      </c>
      <c r="L8282" s="33">
        <f>Table1[[#This Row],[number doses per hour]]*INDEX(Table2[price per dose],Table1[[#This Row],[Drug ID]])</f>
        <v>1.2958049999999997</v>
      </c>
      <c r="M8282" s="11" t="b">
        <f>AND(Table1[[#This Row],[hour of cancellation 0 to 23]]&gt;=0,Table1[[#This Row],[hour of cancellation 0 to 23]]&lt;=23)</f>
        <v>1</v>
      </c>
    </row>
    <row r="8283" spans="1:13" x14ac:dyDescent="0.3">
      <c r="A8283" s="1">
        <v>8282</v>
      </c>
      <c r="B8283" s="1">
        <v>1</v>
      </c>
      <c r="C8283" s="2">
        <v>41271.747829469059</v>
      </c>
      <c r="D8283" s="2">
        <v>41331.747222222228</v>
      </c>
      <c r="E8283" s="1">
        <v>8</v>
      </c>
      <c r="F8283" s="2">
        <v>41272.437245196001</v>
      </c>
      <c r="G8283" s="1">
        <v>0</v>
      </c>
      <c r="H8283" s="32">
        <f>IFERROR(HOUR(Table1[[#This Row],[Cancel Date/time]])+MINUTE(Table1[[#This Row],[Cancel Date/time]])/60,"not cancelled")</f>
        <v>10.483333333333333</v>
      </c>
      <c r="I8283" s="47">
        <f>IFERROR(ROUND(Table1[[#This Row],[cancellation time decimal]],0),"not cancelled")</f>
        <v>10</v>
      </c>
      <c r="J8283" s="10">
        <f>IFERROR(MOD(Table1[[#This Row],[cancellation hour rounded]],24),"not cancelled")</f>
        <v>10</v>
      </c>
      <c r="K8283" s="32">
        <f>1/Table1[[#This Row],[Duration (Time between doses '[in hours'])]]</f>
        <v>0.125</v>
      </c>
      <c r="L8283" s="33">
        <f>Table1[[#This Row],[number doses per hour]]*INDEX(Table2[price per dose],Table1[[#This Row],[Drug ID]])</f>
        <v>0.84929166666666667</v>
      </c>
      <c r="M8283" s="11" t="b">
        <f>AND(Table1[[#This Row],[hour of cancellation 0 to 23]]&gt;=0,Table1[[#This Row],[hour of cancellation 0 to 23]]&lt;=23)</f>
        <v>1</v>
      </c>
    </row>
    <row r="8284" spans="1:13" hidden="1" x14ac:dyDescent="0.3">
      <c r="A8284" s="1">
        <v>8283</v>
      </c>
      <c r="B8284" s="1">
        <v>2</v>
      </c>
      <c r="C8284" s="2">
        <v>41271.717394599436</v>
      </c>
      <c r="D8284" s="2">
        <v>41275.34236861625</v>
      </c>
      <c r="E8284" s="1">
        <v>10</v>
      </c>
      <c r="F8284" s="2" t="s">
        <v>5</v>
      </c>
      <c r="G8284" s="1">
        <v>0</v>
      </c>
      <c r="H8284" s="32" t="str">
        <f>IFERROR(HOUR(Table1[[#This Row],[Cancel Date/time]])+MINUTE(Table1[[#This Row],[Cancel Date/time]])/60,"not cancelled")</f>
        <v>not cancelled</v>
      </c>
      <c r="I8284" s="47" t="str">
        <f>IFERROR(ROUND(Table1[[#This Row],[cancellation time decimal]],0),"not cancelled")</f>
        <v>not cancelled</v>
      </c>
      <c r="J8284" s="10" t="str">
        <f>IFERROR(MOD(Table1[[#This Row],[cancellation hour rounded]],24),"not cancelled")</f>
        <v>not cancelled</v>
      </c>
      <c r="K8284" s="32">
        <f>1/Table1[[#This Row],[Duration (Time between doses '[in hours'])]]</f>
        <v>0.1</v>
      </c>
      <c r="L8284" s="33">
        <f>Table1[[#This Row],[number doses per hour]]*INDEX(Table2[price per dose],Table1[[#This Row],[Drug ID]])</f>
        <v>0.84959999999999969</v>
      </c>
      <c r="M8284" s="11" t="b">
        <f>AND(Table1[[#This Row],[hour of cancellation 0 to 23]]&gt;=0,Table1[[#This Row],[hour of cancellation 0 to 23]]&lt;=23)</f>
        <v>0</v>
      </c>
    </row>
    <row r="8285" spans="1:13" hidden="1" x14ac:dyDescent="0.3">
      <c r="A8285" s="1">
        <v>8284</v>
      </c>
      <c r="B8285" s="1">
        <v>1</v>
      </c>
      <c r="C8285" s="2">
        <v>41271.751804952255</v>
      </c>
      <c r="D8285" s="2">
        <v>41273.793091529726</v>
      </c>
      <c r="E8285" s="1">
        <v>8</v>
      </c>
      <c r="F8285" s="2" t="s">
        <v>5</v>
      </c>
      <c r="G8285" s="1">
        <v>0</v>
      </c>
      <c r="H8285" s="32" t="str">
        <f>IFERROR(HOUR(Table1[[#This Row],[Cancel Date/time]])+MINUTE(Table1[[#This Row],[Cancel Date/time]])/60,"not cancelled")</f>
        <v>not cancelled</v>
      </c>
      <c r="I8285" s="47" t="str">
        <f>IFERROR(ROUND(Table1[[#This Row],[cancellation time decimal]],0),"not cancelled")</f>
        <v>not cancelled</v>
      </c>
      <c r="J8285" s="10" t="str">
        <f>IFERROR(MOD(Table1[[#This Row],[cancellation hour rounded]],24),"not cancelled")</f>
        <v>not cancelled</v>
      </c>
      <c r="K8285" s="32">
        <f>1/Table1[[#This Row],[Duration (Time between doses '[in hours'])]]</f>
        <v>0.125</v>
      </c>
      <c r="L8285" s="33">
        <f>Table1[[#This Row],[number doses per hour]]*INDEX(Table2[price per dose],Table1[[#This Row],[Drug ID]])</f>
        <v>0.84929166666666667</v>
      </c>
      <c r="M8285" s="11" t="b">
        <f>AND(Table1[[#This Row],[hour of cancellation 0 to 23]]&gt;=0,Table1[[#This Row],[hour of cancellation 0 to 23]]&lt;=23)</f>
        <v>0</v>
      </c>
    </row>
    <row r="8286" spans="1:13" hidden="1" x14ac:dyDescent="0.3">
      <c r="A8286" s="1">
        <v>8285</v>
      </c>
      <c r="B8286" s="1">
        <v>2</v>
      </c>
      <c r="C8286" s="2">
        <v>41271.812860937542</v>
      </c>
      <c r="D8286" s="2">
        <v>41274.645761784763</v>
      </c>
      <c r="E8286" s="1">
        <v>10</v>
      </c>
      <c r="F8286" s="2" t="s">
        <v>5</v>
      </c>
      <c r="G8286" s="1">
        <v>0</v>
      </c>
      <c r="H8286" s="32" t="str">
        <f>IFERROR(HOUR(Table1[[#This Row],[Cancel Date/time]])+MINUTE(Table1[[#This Row],[Cancel Date/time]])/60,"not cancelled")</f>
        <v>not cancelled</v>
      </c>
      <c r="I8286" s="47" t="str">
        <f>IFERROR(ROUND(Table1[[#This Row],[cancellation time decimal]],0),"not cancelled")</f>
        <v>not cancelled</v>
      </c>
      <c r="J8286" s="10" t="str">
        <f>IFERROR(MOD(Table1[[#This Row],[cancellation hour rounded]],24),"not cancelled")</f>
        <v>not cancelled</v>
      </c>
      <c r="K8286" s="32">
        <f>1/Table1[[#This Row],[Duration (Time between doses '[in hours'])]]</f>
        <v>0.1</v>
      </c>
      <c r="L8286" s="33">
        <f>Table1[[#This Row],[number doses per hour]]*INDEX(Table2[price per dose],Table1[[#This Row],[Drug ID]])</f>
        <v>0.84959999999999969</v>
      </c>
      <c r="M8286" s="11" t="b">
        <f>AND(Table1[[#This Row],[hour of cancellation 0 to 23]]&gt;=0,Table1[[#This Row],[hour of cancellation 0 to 23]]&lt;=23)</f>
        <v>0</v>
      </c>
    </row>
    <row r="8287" spans="1:13" x14ac:dyDescent="0.3">
      <c r="A8287" s="1">
        <v>8286</v>
      </c>
      <c r="B8287" s="1">
        <v>1</v>
      </c>
      <c r="C8287" s="2">
        <v>41271.827457942898</v>
      </c>
      <c r="D8287" s="2">
        <v>41331.82708333333</v>
      </c>
      <c r="E8287" s="1">
        <v>12</v>
      </c>
      <c r="F8287" s="2">
        <v>41272.752489611921</v>
      </c>
      <c r="G8287" s="1">
        <v>0</v>
      </c>
      <c r="H8287" s="32">
        <f>IFERROR(HOUR(Table1[[#This Row],[Cancel Date/time]])+MINUTE(Table1[[#This Row],[Cancel Date/time]])/60,"not cancelled")</f>
        <v>18.05</v>
      </c>
      <c r="I8287" s="47">
        <f>IFERROR(ROUND(Table1[[#This Row],[cancellation time decimal]],0),"not cancelled")</f>
        <v>18</v>
      </c>
      <c r="J8287" s="10">
        <f>IFERROR(MOD(Table1[[#This Row],[cancellation hour rounded]],24),"not cancelled")</f>
        <v>18</v>
      </c>
      <c r="K8287" s="32">
        <f>1/Table1[[#This Row],[Duration (Time between doses '[in hours'])]]</f>
        <v>8.3333333333333329E-2</v>
      </c>
      <c r="L8287" s="33">
        <f>Table1[[#This Row],[number doses per hour]]*INDEX(Table2[price per dose],Table1[[#This Row],[Drug ID]])</f>
        <v>0.56619444444444444</v>
      </c>
      <c r="M8287" s="11" t="b">
        <f>AND(Table1[[#This Row],[hour of cancellation 0 to 23]]&gt;=0,Table1[[#This Row],[hour of cancellation 0 to 23]]&lt;=23)</f>
        <v>1</v>
      </c>
    </row>
    <row r="8288" spans="1:13" x14ac:dyDescent="0.3">
      <c r="A8288" s="1">
        <v>8287</v>
      </c>
      <c r="B8288" s="1">
        <v>4</v>
      </c>
      <c r="C8288" s="2">
        <v>41271.910186924222</v>
      </c>
      <c r="D8288" s="2">
        <v>41331.909722222219</v>
      </c>
      <c r="E8288" s="1">
        <v>12</v>
      </c>
      <c r="F8288" s="2">
        <v>41274.905357948584</v>
      </c>
      <c r="G8288" s="1">
        <v>0</v>
      </c>
      <c r="H8288" s="32">
        <f>IFERROR(HOUR(Table1[[#This Row],[Cancel Date/time]])+MINUTE(Table1[[#This Row],[Cancel Date/time]])/60,"not cancelled")</f>
        <v>21.716666666666665</v>
      </c>
      <c r="I8288" s="47">
        <f>IFERROR(ROUND(Table1[[#This Row],[cancellation time decimal]],0),"not cancelled")</f>
        <v>22</v>
      </c>
      <c r="J8288" s="10">
        <f>IFERROR(MOD(Table1[[#This Row],[cancellation hour rounded]],24),"not cancelled")</f>
        <v>22</v>
      </c>
      <c r="K8288" s="32">
        <f>1/Table1[[#This Row],[Duration (Time between doses '[in hours'])]]</f>
        <v>8.3333333333333329E-2</v>
      </c>
      <c r="L8288" s="33">
        <f>Table1[[#This Row],[number doses per hour]]*INDEX(Table2[price per dose],Table1[[#This Row],[Drug ID]])</f>
        <v>1.448055119047619</v>
      </c>
      <c r="M8288" s="11" t="b">
        <f>AND(Table1[[#This Row],[hour of cancellation 0 to 23]]&gt;=0,Table1[[#This Row],[hour of cancellation 0 to 23]]&lt;=23)</f>
        <v>1</v>
      </c>
    </row>
    <row r="8289" spans="1:13" x14ac:dyDescent="0.3">
      <c r="A8289" s="1">
        <v>8288</v>
      </c>
      <c r="B8289" s="1">
        <v>1</v>
      </c>
      <c r="C8289" s="2">
        <v>41271.909257447573</v>
      </c>
      <c r="D8289" s="2">
        <v>41331.90902777778</v>
      </c>
      <c r="E8289" s="1">
        <v>8</v>
      </c>
      <c r="F8289" s="2">
        <v>41272.252588862444</v>
      </c>
      <c r="G8289" s="1">
        <v>0</v>
      </c>
      <c r="H8289" s="32">
        <f>IFERROR(HOUR(Table1[[#This Row],[Cancel Date/time]])+MINUTE(Table1[[#This Row],[Cancel Date/time]])/60,"not cancelled")</f>
        <v>6.05</v>
      </c>
      <c r="I8289" s="47">
        <f>IFERROR(ROUND(Table1[[#This Row],[cancellation time decimal]],0),"not cancelled")</f>
        <v>6</v>
      </c>
      <c r="J8289" s="10">
        <f>IFERROR(MOD(Table1[[#This Row],[cancellation hour rounded]],24),"not cancelled")</f>
        <v>6</v>
      </c>
      <c r="K8289" s="32">
        <f>1/Table1[[#This Row],[Duration (Time between doses '[in hours'])]]</f>
        <v>0.125</v>
      </c>
      <c r="L8289" s="33">
        <f>Table1[[#This Row],[number doses per hour]]*INDEX(Table2[price per dose],Table1[[#This Row],[Drug ID]])</f>
        <v>0.84929166666666667</v>
      </c>
      <c r="M8289" s="11" t="b">
        <f>AND(Table1[[#This Row],[hour of cancellation 0 to 23]]&gt;=0,Table1[[#This Row],[hour of cancellation 0 to 23]]&lt;=23)</f>
        <v>1</v>
      </c>
    </row>
    <row r="8290" spans="1:13" x14ac:dyDescent="0.3">
      <c r="A8290" s="1">
        <v>8289</v>
      </c>
      <c r="B8290" s="1">
        <v>6</v>
      </c>
      <c r="C8290" s="2">
        <v>41272.137096126251</v>
      </c>
      <c r="D8290" s="2">
        <v>41332.136805555558</v>
      </c>
      <c r="E8290" s="1">
        <v>24</v>
      </c>
      <c r="F8290" s="2">
        <v>41284.536488326659</v>
      </c>
      <c r="G8290" s="1">
        <v>0</v>
      </c>
      <c r="H8290" s="32">
        <f>IFERROR(HOUR(Table1[[#This Row],[Cancel Date/time]])+MINUTE(Table1[[#This Row],[Cancel Date/time]])/60,"not cancelled")</f>
        <v>12.866666666666667</v>
      </c>
      <c r="I8290" s="47">
        <f>IFERROR(ROUND(Table1[[#This Row],[cancellation time decimal]],0),"not cancelled")</f>
        <v>13</v>
      </c>
      <c r="J8290" s="10">
        <f>IFERROR(MOD(Table1[[#This Row],[cancellation hour rounded]],24),"not cancelled")</f>
        <v>13</v>
      </c>
      <c r="K8290" s="32">
        <f>1/Table1[[#This Row],[Duration (Time between doses '[in hours'])]]</f>
        <v>4.1666666666666664E-2</v>
      </c>
      <c r="L8290" s="33">
        <f>Table1[[#This Row],[number doses per hour]]*INDEX(Table2[price per dose],Table1[[#This Row],[Drug ID]])</f>
        <v>0.35218749999999999</v>
      </c>
      <c r="M8290" s="11" t="b">
        <f>AND(Table1[[#This Row],[hour of cancellation 0 to 23]]&gt;=0,Table1[[#This Row],[hour of cancellation 0 to 23]]&lt;=23)</f>
        <v>1</v>
      </c>
    </row>
    <row r="8291" spans="1:13" x14ac:dyDescent="0.3">
      <c r="A8291" s="1">
        <v>8290</v>
      </c>
      <c r="B8291" s="1">
        <v>1</v>
      </c>
      <c r="C8291" s="2">
        <v>41272.22573698013</v>
      </c>
      <c r="D8291" s="2">
        <v>41332.225694444445</v>
      </c>
      <c r="E8291" s="1">
        <v>8</v>
      </c>
      <c r="F8291" s="2">
        <v>41273.644291379795</v>
      </c>
      <c r="G8291" s="1">
        <v>0</v>
      </c>
      <c r="H8291" s="32">
        <f>IFERROR(HOUR(Table1[[#This Row],[Cancel Date/time]])+MINUTE(Table1[[#This Row],[Cancel Date/time]])/60,"not cancelled")</f>
        <v>15.45</v>
      </c>
      <c r="I8291" s="47">
        <f>IFERROR(ROUND(Table1[[#This Row],[cancellation time decimal]],0),"not cancelled")</f>
        <v>15</v>
      </c>
      <c r="J8291" s="10">
        <f>IFERROR(MOD(Table1[[#This Row],[cancellation hour rounded]],24),"not cancelled")</f>
        <v>15</v>
      </c>
      <c r="K8291" s="32">
        <f>1/Table1[[#This Row],[Duration (Time between doses '[in hours'])]]</f>
        <v>0.125</v>
      </c>
      <c r="L8291" s="33">
        <f>Table1[[#This Row],[number doses per hour]]*INDEX(Table2[price per dose],Table1[[#This Row],[Drug ID]])</f>
        <v>0.84929166666666667</v>
      </c>
      <c r="M8291" s="11" t="b">
        <f>AND(Table1[[#This Row],[hour of cancellation 0 to 23]]&gt;=0,Table1[[#This Row],[hour of cancellation 0 to 23]]&lt;=23)</f>
        <v>1</v>
      </c>
    </row>
    <row r="8292" spans="1:13" x14ac:dyDescent="0.3">
      <c r="A8292" s="1">
        <v>8291</v>
      </c>
      <c r="B8292" s="1">
        <v>1</v>
      </c>
      <c r="C8292" s="2">
        <v>41272.412715520761</v>
      </c>
      <c r="D8292" s="2">
        <v>41332.412499999999</v>
      </c>
      <c r="E8292" s="1">
        <v>8</v>
      </c>
      <c r="F8292" s="2">
        <v>41272.806200874678</v>
      </c>
      <c r="G8292" s="1">
        <v>0</v>
      </c>
      <c r="H8292" s="32">
        <f>IFERROR(HOUR(Table1[[#This Row],[Cancel Date/time]])+MINUTE(Table1[[#This Row],[Cancel Date/time]])/60,"not cancelled")</f>
        <v>19.333333333333332</v>
      </c>
      <c r="I8292" s="47">
        <f>IFERROR(ROUND(Table1[[#This Row],[cancellation time decimal]],0),"not cancelled")</f>
        <v>19</v>
      </c>
      <c r="J8292" s="10">
        <f>IFERROR(MOD(Table1[[#This Row],[cancellation hour rounded]],24),"not cancelled")</f>
        <v>19</v>
      </c>
      <c r="K8292" s="32">
        <f>1/Table1[[#This Row],[Duration (Time between doses '[in hours'])]]</f>
        <v>0.125</v>
      </c>
      <c r="L8292" s="33">
        <f>Table1[[#This Row],[number doses per hour]]*INDEX(Table2[price per dose],Table1[[#This Row],[Drug ID]])</f>
        <v>0.84929166666666667</v>
      </c>
      <c r="M8292" s="11" t="b">
        <f>AND(Table1[[#This Row],[hour of cancellation 0 to 23]]&gt;=0,Table1[[#This Row],[hour of cancellation 0 to 23]]&lt;=23)</f>
        <v>1</v>
      </c>
    </row>
    <row r="8293" spans="1:13" x14ac:dyDescent="0.3">
      <c r="A8293" s="1">
        <v>8292</v>
      </c>
      <c r="B8293" s="1">
        <v>4</v>
      </c>
      <c r="C8293" s="2">
        <v>41272.427611881118</v>
      </c>
      <c r="D8293" s="2">
        <v>41332.427083333328</v>
      </c>
      <c r="E8293" s="1">
        <v>12</v>
      </c>
      <c r="F8293" s="2">
        <v>41275.452245831948</v>
      </c>
      <c r="G8293" s="1">
        <v>0</v>
      </c>
      <c r="H8293" s="32">
        <f>IFERROR(HOUR(Table1[[#This Row],[Cancel Date/time]])+MINUTE(Table1[[#This Row],[Cancel Date/time]])/60,"not cancelled")</f>
        <v>10.85</v>
      </c>
      <c r="I8293" s="47">
        <f>IFERROR(ROUND(Table1[[#This Row],[cancellation time decimal]],0),"not cancelled")</f>
        <v>11</v>
      </c>
      <c r="J8293" s="10">
        <f>IFERROR(MOD(Table1[[#This Row],[cancellation hour rounded]],24),"not cancelled")</f>
        <v>11</v>
      </c>
      <c r="K8293" s="32">
        <f>1/Table1[[#This Row],[Duration (Time between doses '[in hours'])]]</f>
        <v>8.3333333333333329E-2</v>
      </c>
      <c r="L8293" s="33">
        <f>Table1[[#This Row],[number doses per hour]]*INDEX(Table2[price per dose],Table1[[#This Row],[Drug ID]])</f>
        <v>1.448055119047619</v>
      </c>
      <c r="M8293" s="11" t="b">
        <f>AND(Table1[[#This Row],[hour of cancellation 0 to 23]]&gt;=0,Table1[[#This Row],[hour of cancellation 0 to 23]]&lt;=23)</f>
        <v>1</v>
      </c>
    </row>
    <row r="8294" spans="1:13" x14ac:dyDescent="0.3">
      <c r="A8294" s="1">
        <v>8293</v>
      </c>
      <c r="B8294" s="1">
        <v>2</v>
      </c>
      <c r="C8294" s="2">
        <v>41272.469017975192</v>
      </c>
      <c r="D8294" s="2">
        <v>41332.46875</v>
      </c>
      <c r="E8294" s="1">
        <v>10</v>
      </c>
      <c r="F8294" s="2">
        <v>41273.567507056861</v>
      </c>
      <c r="G8294" s="1">
        <v>0</v>
      </c>
      <c r="H8294" s="32">
        <f>IFERROR(HOUR(Table1[[#This Row],[Cancel Date/time]])+MINUTE(Table1[[#This Row],[Cancel Date/time]])/60,"not cancelled")</f>
        <v>13.616666666666667</v>
      </c>
      <c r="I8294" s="47">
        <f>IFERROR(ROUND(Table1[[#This Row],[cancellation time decimal]],0),"not cancelled")</f>
        <v>14</v>
      </c>
      <c r="J8294" s="10">
        <f>IFERROR(MOD(Table1[[#This Row],[cancellation hour rounded]],24),"not cancelled")</f>
        <v>14</v>
      </c>
      <c r="K8294" s="32">
        <f>1/Table1[[#This Row],[Duration (Time between doses '[in hours'])]]</f>
        <v>0.1</v>
      </c>
      <c r="L8294" s="33">
        <f>Table1[[#This Row],[number doses per hour]]*INDEX(Table2[price per dose],Table1[[#This Row],[Drug ID]])</f>
        <v>0.84959999999999969</v>
      </c>
      <c r="M8294" s="11" t="b">
        <f>AND(Table1[[#This Row],[hour of cancellation 0 to 23]]&gt;=0,Table1[[#This Row],[hour of cancellation 0 to 23]]&lt;=23)</f>
        <v>1</v>
      </c>
    </row>
    <row r="8295" spans="1:13" x14ac:dyDescent="0.3">
      <c r="A8295" s="1">
        <v>8294</v>
      </c>
      <c r="B8295" s="1">
        <v>1</v>
      </c>
      <c r="C8295" s="2">
        <v>41272.489579784982</v>
      </c>
      <c r="D8295" s="2">
        <v>41332.489583333336</v>
      </c>
      <c r="E8295" s="1">
        <v>8</v>
      </c>
      <c r="F8295" s="2">
        <v>41272.634184627139</v>
      </c>
      <c r="G8295" s="1">
        <v>0</v>
      </c>
      <c r="H8295" s="32">
        <f>IFERROR(HOUR(Table1[[#This Row],[Cancel Date/time]])+MINUTE(Table1[[#This Row],[Cancel Date/time]])/60,"not cancelled")</f>
        <v>15.216666666666667</v>
      </c>
      <c r="I8295" s="47">
        <f>IFERROR(ROUND(Table1[[#This Row],[cancellation time decimal]],0),"not cancelled")</f>
        <v>15</v>
      </c>
      <c r="J8295" s="10">
        <f>IFERROR(MOD(Table1[[#This Row],[cancellation hour rounded]],24),"not cancelled")</f>
        <v>15</v>
      </c>
      <c r="K8295" s="32">
        <f>1/Table1[[#This Row],[Duration (Time between doses '[in hours'])]]</f>
        <v>0.125</v>
      </c>
      <c r="L8295" s="33">
        <f>Table1[[#This Row],[number doses per hour]]*INDEX(Table2[price per dose],Table1[[#This Row],[Drug ID]])</f>
        <v>0.84929166666666667</v>
      </c>
      <c r="M8295" s="11" t="b">
        <f>AND(Table1[[#This Row],[hour of cancellation 0 to 23]]&gt;=0,Table1[[#This Row],[hour of cancellation 0 to 23]]&lt;=23)</f>
        <v>1</v>
      </c>
    </row>
    <row r="8296" spans="1:13" x14ac:dyDescent="0.3">
      <c r="A8296" s="1">
        <v>8295</v>
      </c>
      <c r="B8296" s="1">
        <v>3</v>
      </c>
      <c r="C8296" s="2">
        <v>41272.488809020455</v>
      </c>
      <c r="D8296" s="2">
        <v>41332.48819444445</v>
      </c>
      <c r="E8296" s="1">
        <v>24</v>
      </c>
      <c r="F8296" s="2">
        <v>41274.644416500392</v>
      </c>
      <c r="G8296" s="1">
        <v>0</v>
      </c>
      <c r="H8296" s="32">
        <f>IFERROR(HOUR(Table1[[#This Row],[Cancel Date/time]])+MINUTE(Table1[[#This Row],[Cancel Date/time]])/60,"not cancelled")</f>
        <v>15.45</v>
      </c>
      <c r="I8296" s="47">
        <f>IFERROR(ROUND(Table1[[#This Row],[cancellation time decimal]],0),"not cancelled")</f>
        <v>15</v>
      </c>
      <c r="J8296" s="10">
        <f>IFERROR(MOD(Table1[[#This Row],[cancellation hour rounded]],24),"not cancelled")</f>
        <v>15</v>
      </c>
      <c r="K8296" s="32">
        <f>1/Table1[[#This Row],[Duration (Time between doses '[in hours'])]]</f>
        <v>4.1666666666666664E-2</v>
      </c>
      <c r="L8296" s="33">
        <f>Table1[[#This Row],[number doses per hour]]*INDEX(Table2[price per dose],Table1[[#This Row],[Drug ID]])</f>
        <v>0.18133000000000002</v>
      </c>
      <c r="M8296" s="11" t="b">
        <f>AND(Table1[[#This Row],[hour of cancellation 0 to 23]]&gt;=0,Table1[[#This Row],[hour of cancellation 0 to 23]]&lt;=23)</f>
        <v>1</v>
      </c>
    </row>
    <row r="8297" spans="1:13" x14ac:dyDescent="0.3">
      <c r="A8297" s="1">
        <v>8296</v>
      </c>
      <c r="B8297" s="1">
        <v>1</v>
      </c>
      <c r="C8297" s="2">
        <v>41272.501922080177</v>
      </c>
      <c r="D8297" s="2">
        <v>41332.501388888886</v>
      </c>
      <c r="E8297" s="1">
        <v>8</v>
      </c>
      <c r="F8297" s="2">
        <v>41273.486217938254</v>
      </c>
      <c r="G8297" s="1">
        <v>0</v>
      </c>
      <c r="H8297" s="32">
        <f>IFERROR(HOUR(Table1[[#This Row],[Cancel Date/time]])+MINUTE(Table1[[#This Row],[Cancel Date/time]])/60,"not cancelled")</f>
        <v>11.666666666666666</v>
      </c>
      <c r="I8297" s="47">
        <f>IFERROR(ROUND(Table1[[#This Row],[cancellation time decimal]],0),"not cancelled")</f>
        <v>12</v>
      </c>
      <c r="J8297" s="10">
        <f>IFERROR(MOD(Table1[[#This Row],[cancellation hour rounded]],24),"not cancelled")</f>
        <v>12</v>
      </c>
      <c r="K8297" s="32">
        <f>1/Table1[[#This Row],[Duration (Time between doses '[in hours'])]]</f>
        <v>0.125</v>
      </c>
      <c r="L8297" s="33">
        <f>Table1[[#This Row],[number doses per hour]]*INDEX(Table2[price per dose],Table1[[#This Row],[Drug ID]])</f>
        <v>0.84929166666666667</v>
      </c>
      <c r="M8297" s="11" t="b">
        <f>AND(Table1[[#This Row],[hour of cancellation 0 to 23]]&gt;=0,Table1[[#This Row],[hour of cancellation 0 to 23]]&lt;=23)</f>
        <v>1</v>
      </c>
    </row>
    <row r="8298" spans="1:13" x14ac:dyDescent="0.3">
      <c r="A8298" s="1">
        <v>8297</v>
      </c>
      <c r="B8298" s="1">
        <v>7</v>
      </c>
      <c r="C8298" s="2">
        <v>41272.5126761422</v>
      </c>
      <c r="D8298" s="2">
        <v>41332.512499999997</v>
      </c>
      <c r="E8298" s="1">
        <v>24</v>
      </c>
      <c r="F8298" s="2">
        <v>41285.626093310071</v>
      </c>
      <c r="G8298" s="1">
        <v>0</v>
      </c>
      <c r="H8298" s="32">
        <f>IFERROR(HOUR(Table1[[#This Row],[Cancel Date/time]])+MINUTE(Table1[[#This Row],[Cancel Date/time]])/60,"not cancelled")</f>
        <v>15.016666666666667</v>
      </c>
      <c r="I8298" s="47">
        <f>IFERROR(ROUND(Table1[[#This Row],[cancellation time decimal]],0),"not cancelled")</f>
        <v>15</v>
      </c>
      <c r="J8298" s="10">
        <f>IFERROR(MOD(Table1[[#This Row],[cancellation hour rounded]],24),"not cancelled")</f>
        <v>15</v>
      </c>
      <c r="K8298" s="32">
        <f>1/Table1[[#This Row],[Duration (Time between doses '[in hours'])]]</f>
        <v>4.1666666666666664E-2</v>
      </c>
      <c r="L8298" s="33">
        <f>Table1[[#This Row],[number doses per hour]]*INDEX(Table2[price per dose],Table1[[#This Row],[Drug ID]])</f>
        <v>1.2958049999999997</v>
      </c>
      <c r="M8298" s="11" t="b">
        <f>AND(Table1[[#This Row],[hour of cancellation 0 to 23]]&gt;=0,Table1[[#This Row],[hour of cancellation 0 to 23]]&lt;=23)</f>
        <v>1</v>
      </c>
    </row>
    <row r="8299" spans="1:13" x14ac:dyDescent="0.3">
      <c r="A8299" s="1">
        <v>8298</v>
      </c>
      <c r="B8299" s="1">
        <v>1</v>
      </c>
      <c r="C8299" s="2">
        <v>41272.508181171353</v>
      </c>
      <c r="D8299" s="2">
        <v>41332.507638888892</v>
      </c>
      <c r="E8299" s="1">
        <v>8</v>
      </c>
      <c r="F8299" s="2">
        <v>41272.700005483028</v>
      </c>
      <c r="G8299" s="1">
        <v>0</v>
      </c>
      <c r="H8299" s="32">
        <f>IFERROR(HOUR(Table1[[#This Row],[Cancel Date/time]])+MINUTE(Table1[[#This Row],[Cancel Date/time]])/60,"not cancelled")</f>
        <v>16.8</v>
      </c>
      <c r="I8299" s="47">
        <f>IFERROR(ROUND(Table1[[#This Row],[cancellation time decimal]],0),"not cancelled")</f>
        <v>17</v>
      </c>
      <c r="J8299" s="10">
        <f>IFERROR(MOD(Table1[[#This Row],[cancellation hour rounded]],24),"not cancelled")</f>
        <v>17</v>
      </c>
      <c r="K8299" s="32">
        <f>1/Table1[[#This Row],[Duration (Time between doses '[in hours'])]]</f>
        <v>0.125</v>
      </c>
      <c r="L8299" s="33">
        <f>Table1[[#This Row],[number doses per hour]]*INDEX(Table2[price per dose],Table1[[#This Row],[Drug ID]])</f>
        <v>0.84929166666666667</v>
      </c>
      <c r="M8299" s="11" t="b">
        <f>AND(Table1[[#This Row],[hour of cancellation 0 to 23]]&gt;=0,Table1[[#This Row],[hour of cancellation 0 to 23]]&lt;=23)</f>
        <v>1</v>
      </c>
    </row>
    <row r="8300" spans="1:13" x14ac:dyDescent="0.3">
      <c r="A8300" s="1">
        <v>8299</v>
      </c>
      <c r="B8300" s="1">
        <v>6</v>
      </c>
      <c r="C8300" s="2">
        <v>41272.547667992767</v>
      </c>
      <c r="D8300" s="2">
        <v>41332.547222222223</v>
      </c>
      <c r="E8300" s="1">
        <v>24</v>
      </c>
      <c r="F8300" s="2">
        <v>41279.670633840869</v>
      </c>
      <c r="G8300" s="1">
        <v>0</v>
      </c>
      <c r="H8300" s="32">
        <f>IFERROR(HOUR(Table1[[#This Row],[Cancel Date/time]])+MINUTE(Table1[[#This Row],[Cancel Date/time]])/60,"not cancelled")</f>
        <v>16.083333333333332</v>
      </c>
      <c r="I8300" s="47">
        <f>IFERROR(ROUND(Table1[[#This Row],[cancellation time decimal]],0),"not cancelled")</f>
        <v>16</v>
      </c>
      <c r="J8300" s="10">
        <f>IFERROR(MOD(Table1[[#This Row],[cancellation hour rounded]],24),"not cancelled")</f>
        <v>16</v>
      </c>
      <c r="K8300" s="32">
        <f>1/Table1[[#This Row],[Duration (Time between doses '[in hours'])]]</f>
        <v>4.1666666666666664E-2</v>
      </c>
      <c r="L8300" s="33">
        <f>Table1[[#This Row],[number doses per hour]]*INDEX(Table2[price per dose],Table1[[#This Row],[Drug ID]])</f>
        <v>0.35218749999999999</v>
      </c>
      <c r="M8300" s="11" t="b">
        <f>AND(Table1[[#This Row],[hour of cancellation 0 to 23]]&gt;=0,Table1[[#This Row],[hour of cancellation 0 to 23]]&lt;=23)</f>
        <v>1</v>
      </c>
    </row>
    <row r="8301" spans="1:13" x14ac:dyDescent="0.3">
      <c r="A8301" s="1">
        <v>8300</v>
      </c>
      <c r="B8301" s="1">
        <v>5</v>
      </c>
      <c r="C8301" s="2">
        <v>41272.683485701069</v>
      </c>
      <c r="D8301" s="2">
        <v>41332.683333333334</v>
      </c>
      <c r="E8301" s="1">
        <v>24</v>
      </c>
      <c r="F8301" s="2">
        <v>41276.535003146259</v>
      </c>
      <c r="G8301" s="1">
        <v>0</v>
      </c>
      <c r="H8301" s="32">
        <f>IFERROR(HOUR(Table1[[#This Row],[Cancel Date/time]])+MINUTE(Table1[[#This Row],[Cancel Date/time]])/60,"not cancelled")</f>
        <v>12.833333333333334</v>
      </c>
      <c r="I8301" s="47">
        <f>IFERROR(ROUND(Table1[[#This Row],[cancellation time decimal]],0),"not cancelled")</f>
        <v>13</v>
      </c>
      <c r="J8301" s="10">
        <f>IFERROR(MOD(Table1[[#This Row],[cancellation hour rounded]],24),"not cancelled")</f>
        <v>13</v>
      </c>
      <c r="K8301" s="32">
        <f>1/Table1[[#This Row],[Duration (Time between doses '[in hours'])]]</f>
        <v>4.1666666666666664E-2</v>
      </c>
      <c r="L8301" s="33">
        <f>Table1[[#This Row],[number doses per hour]]*INDEX(Table2[price per dose],Table1[[#This Row],[Drug ID]])</f>
        <v>0.2815833333333333</v>
      </c>
      <c r="M8301" s="11" t="b">
        <f>AND(Table1[[#This Row],[hour of cancellation 0 to 23]]&gt;=0,Table1[[#This Row],[hour of cancellation 0 to 23]]&lt;=23)</f>
        <v>1</v>
      </c>
    </row>
    <row r="8302" spans="1:13" x14ac:dyDescent="0.3">
      <c r="A8302" s="1">
        <v>8301</v>
      </c>
      <c r="B8302" s="1">
        <v>1</v>
      </c>
      <c r="C8302" s="2">
        <v>41272.686448484674</v>
      </c>
      <c r="D8302" s="2">
        <v>41332.686111111107</v>
      </c>
      <c r="E8302" s="1">
        <v>8</v>
      </c>
      <c r="F8302" s="2">
        <v>41273.685600946534</v>
      </c>
      <c r="G8302" s="1">
        <v>0</v>
      </c>
      <c r="H8302" s="32">
        <f>IFERROR(HOUR(Table1[[#This Row],[Cancel Date/time]])+MINUTE(Table1[[#This Row],[Cancel Date/time]])/60,"not cancelled")</f>
        <v>16.45</v>
      </c>
      <c r="I8302" s="47">
        <f>IFERROR(ROUND(Table1[[#This Row],[cancellation time decimal]],0),"not cancelled")</f>
        <v>16</v>
      </c>
      <c r="J8302" s="10">
        <f>IFERROR(MOD(Table1[[#This Row],[cancellation hour rounded]],24),"not cancelled")</f>
        <v>16</v>
      </c>
      <c r="K8302" s="32">
        <f>1/Table1[[#This Row],[Duration (Time between doses '[in hours'])]]</f>
        <v>0.125</v>
      </c>
      <c r="L8302" s="33">
        <f>Table1[[#This Row],[number doses per hour]]*INDEX(Table2[price per dose],Table1[[#This Row],[Drug ID]])</f>
        <v>0.84929166666666667</v>
      </c>
      <c r="M8302" s="11" t="b">
        <f>AND(Table1[[#This Row],[hour of cancellation 0 to 23]]&gt;=0,Table1[[#This Row],[hour of cancellation 0 to 23]]&lt;=23)</f>
        <v>1</v>
      </c>
    </row>
    <row r="8303" spans="1:13" hidden="1" x14ac:dyDescent="0.3">
      <c r="A8303" s="1">
        <v>8302</v>
      </c>
      <c r="B8303" s="1">
        <v>1</v>
      </c>
      <c r="C8303" s="2">
        <v>41272.766558321506</v>
      </c>
      <c r="D8303" s="2">
        <v>41275.599733521929</v>
      </c>
      <c r="E8303" s="1">
        <v>8</v>
      </c>
      <c r="F8303" s="2" t="s">
        <v>5</v>
      </c>
      <c r="G8303" s="1">
        <v>0</v>
      </c>
      <c r="H8303" s="32" t="str">
        <f>IFERROR(HOUR(Table1[[#This Row],[Cancel Date/time]])+MINUTE(Table1[[#This Row],[Cancel Date/time]])/60,"not cancelled")</f>
        <v>not cancelled</v>
      </c>
      <c r="I8303" s="47" t="str">
        <f>IFERROR(ROUND(Table1[[#This Row],[cancellation time decimal]],0),"not cancelled")</f>
        <v>not cancelled</v>
      </c>
      <c r="J8303" s="10" t="str">
        <f>IFERROR(MOD(Table1[[#This Row],[cancellation hour rounded]],24),"not cancelled")</f>
        <v>not cancelled</v>
      </c>
      <c r="K8303" s="32">
        <f>1/Table1[[#This Row],[Duration (Time between doses '[in hours'])]]</f>
        <v>0.125</v>
      </c>
      <c r="L8303" s="33">
        <f>Table1[[#This Row],[number doses per hour]]*INDEX(Table2[price per dose],Table1[[#This Row],[Drug ID]])</f>
        <v>0.84929166666666667</v>
      </c>
      <c r="M8303" s="11" t="b">
        <f>AND(Table1[[#This Row],[hour of cancellation 0 to 23]]&gt;=0,Table1[[#This Row],[hour of cancellation 0 to 23]]&lt;=23)</f>
        <v>0</v>
      </c>
    </row>
    <row r="8304" spans="1:13" x14ac:dyDescent="0.3">
      <c r="A8304" s="1">
        <v>8303</v>
      </c>
      <c r="B8304" s="1">
        <v>2</v>
      </c>
      <c r="C8304" s="2">
        <v>41272.800914592975</v>
      </c>
      <c r="D8304" s="2">
        <v>41332.800694444442</v>
      </c>
      <c r="E8304" s="1">
        <v>10</v>
      </c>
      <c r="F8304" s="2">
        <v>41274.498361182479</v>
      </c>
      <c r="G8304" s="1">
        <v>0</v>
      </c>
      <c r="H8304" s="32">
        <f>IFERROR(HOUR(Table1[[#This Row],[Cancel Date/time]])+MINUTE(Table1[[#This Row],[Cancel Date/time]])/60,"not cancelled")</f>
        <v>11.95</v>
      </c>
      <c r="I8304" s="47">
        <f>IFERROR(ROUND(Table1[[#This Row],[cancellation time decimal]],0),"not cancelled")</f>
        <v>12</v>
      </c>
      <c r="J8304" s="10">
        <f>IFERROR(MOD(Table1[[#This Row],[cancellation hour rounded]],24),"not cancelled")</f>
        <v>12</v>
      </c>
      <c r="K8304" s="32">
        <f>1/Table1[[#This Row],[Duration (Time between doses '[in hours'])]]</f>
        <v>0.1</v>
      </c>
      <c r="L8304" s="33">
        <f>Table1[[#This Row],[number doses per hour]]*INDEX(Table2[price per dose],Table1[[#This Row],[Drug ID]])</f>
        <v>0.84959999999999969</v>
      </c>
      <c r="M8304" s="11" t="b">
        <f>AND(Table1[[#This Row],[hour of cancellation 0 to 23]]&gt;=0,Table1[[#This Row],[hour of cancellation 0 to 23]]&lt;=23)</f>
        <v>1</v>
      </c>
    </row>
    <row r="8305" spans="1:13" hidden="1" x14ac:dyDescent="0.3">
      <c r="A8305" s="1">
        <v>8304</v>
      </c>
      <c r="B8305" s="1">
        <v>1</v>
      </c>
      <c r="C8305" s="2">
        <v>41272.841446481201</v>
      </c>
      <c r="D8305" s="2">
        <v>41276.632832657713</v>
      </c>
      <c r="E8305" s="1">
        <v>12</v>
      </c>
      <c r="F8305" s="2" t="s">
        <v>5</v>
      </c>
      <c r="G8305" s="1">
        <v>0</v>
      </c>
      <c r="H8305" s="32" t="str">
        <f>IFERROR(HOUR(Table1[[#This Row],[Cancel Date/time]])+MINUTE(Table1[[#This Row],[Cancel Date/time]])/60,"not cancelled")</f>
        <v>not cancelled</v>
      </c>
      <c r="I8305" s="47" t="str">
        <f>IFERROR(ROUND(Table1[[#This Row],[cancellation time decimal]],0),"not cancelled")</f>
        <v>not cancelled</v>
      </c>
      <c r="J8305" s="10" t="str">
        <f>IFERROR(MOD(Table1[[#This Row],[cancellation hour rounded]],24),"not cancelled")</f>
        <v>not cancelled</v>
      </c>
      <c r="K8305" s="32">
        <f>1/Table1[[#This Row],[Duration (Time between doses '[in hours'])]]</f>
        <v>8.3333333333333329E-2</v>
      </c>
      <c r="L8305" s="33">
        <f>Table1[[#This Row],[number doses per hour]]*INDEX(Table2[price per dose],Table1[[#This Row],[Drug ID]])</f>
        <v>0.56619444444444444</v>
      </c>
      <c r="M8305" s="11" t="b">
        <f>AND(Table1[[#This Row],[hour of cancellation 0 to 23]]&gt;=0,Table1[[#This Row],[hour of cancellation 0 to 23]]&lt;=23)</f>
        <v>0</v>
      </c>
    </row>
    <row r="8306" spans="1:13" x14ac:dyDescent="0.3">
      <c r="A8306" s="1">
        <v>8305</v>
      </c>
      <c r="B8306" s="1">
        <v>1</v>
      </c>
      <c r="C8306" s="2">
        <v>41272.859464407426</v>
      </c>
      <c r="D8306" s="2">
        <v>41332.859027777777</v>
      </c>
      <c r="E8306" s="1">
        <v>8</v>
      </c>
      <c r="F8306" s="2">
        <v>41273.555220966584</v>
      </c>
      <c r="G8306" s="1">
        <v>0</v>
      </c>
      <c r="H8306" s="32">
        <f>IFERROR(HOUR(Table1[[#This Row],[Cancel Date/time]])+MINUTE(Table1[[#This Row],[Cancel Date/time]])/60,"not cancelled")</f>
        <v>13.316666666666666</v>
      </c>
      <c r="I8306" s="47">
        <f>IFERROR(ROUND(Table1[[#This Row],[cancellation time decimal]],0),"not cancelled")</f>
        <v>13</v>
      </c>
      <c r="J8306" s="10">
        <f>IFERROR(MOD(Table1[[#This Row],[cancellation hour rounded]],24),"not cancelled")</f>
        <v>13</v>
      </c>
      <c r="K8306" s="32">
        <f>1/Table1[[#This Row],[Duration (Time between doses '[in hours'])]]</f>
        <v>0.125</v>
      </c>
      <c r="L8306" s="33">
        <f>Table1[[#This Row],[number doses per hour]]*INDEX(Table2[price per dose],Table1[[#This Row],[Drug ID]])</f>
        <v>0.84929166666666667</v>
      </c>
      <c r="M8306" s="11" t="b">
        <f>AND(Table1[[#This Row],[hour of cancellation 0 to 23]]&gt;=0,Table1[[#This Row],[hour of cancellation 0 to 23]]&lt;=23)</f>
        <v>1</v>
      </c>
    </row>
    <row r="8307" spans="1:13" x14ac:dyDescent="0.3">
      <c r="A8307" s="1">
        <v>8306</v>
      </c>
      <c r="B8307" s="1">
        <v>6</v>
      </c>
      <c r="C8307" s="2">
        <v>41272.836971742312</v>
      </c>
      <c r="D8307" s="2">
        <v>41332.836805555555</v>
      </c>
      <c r="E8307" s="1">
        <v>24</v>
      </c>
      <c r="F8307" s="2">
        <v>41283.46513937469</v>
      </c>
      <c r="G8307" s="1">
        <v>0</v>
      </c>
      <c r="H8307" s="32">
        <f>IFERROR(HOUR(Table1[[#This Row],[Cancel Date/time]])+MINUTE(Table1[[#This Row],[Cancel Date/time]])/60,"not cancelled")</f>
        <v>11.15</v>
      </c>
      <c r="I8307" s="47">
        <f>IFERROR(ROUND(Table1[[#This Row],[cancellation time decimal]],0),"not cancelled")</f>
        <v>11</v>
      </c>
      <c r="J8307" s="10">
        <f>IFERROR(MOD(Table1[[#This Row],[cancellation hour rounded]],24),"not cancelled")</f>
        <v>11</v>
      </c>
      <c r="K8307" s="32">
        <f>1/Table1[[#This Row],[Duration (Time between doses '[in hours'])]]</f>
        <v>4.1666666666666664E-2</v>
      </c>
      <c r="L8307" s="33">
        <f>Table1[[#This Row],[number doses per hour]]*INDEX(Table2[price per dose],Table1[[#This Row],[Drug ID]])</f>
        <v>0.35218749999999999</v>
      </c>
      <c r="M8307" s="11" t="b">
        <f>AND(Table1[[#This Row],[hour of cancellation 0 to 23]]&gt;=0,Table1[[#This Row],[hour of cancellation 0 to 23]]&lt;=23)</f>
        <v>1</v>
      </c>
    </row>
    <row r="8308" spans="1:13" x14ac:dyDescent="0.3">
      <c r="A8308" s="1">
        <v>8307</v>
      </c>
      <c r="B8308" s="1">
        <v>4</v>
      </c>
      <c r="C8308" s="2">
        <v>41272.875242510163</v>
      </c>
      <c r="D8308" s="2">
        <v>41332.875</v>
      </c>
      <c r="E8308" s="1">
        <v>12</v>
      </c>
      <c r="F8308" s="2">
        <v>41274.594142267721</v>
      </c>
      <c r="G8308" s="1">
        <v>0</v>
      </c>
      <c r="H8308" s="32">
        <f>IFERROR(HOUR(Table1[[#This Row],[Cancel Date/time]])+MINUTE(Table1[[#This Row],[Cancel Date/time]])/60,"not cancelled")</f>
        <v>14.25</v>
      </c>
      <c r="I8308" s="47">
        <f>IFERROR(ROUND(Table1[[#This Row],[cancellation time decimal]],0),"not cancelled")</f>
        <v>14</v>
      </c>
      <c r="J8308" s="10">
        <f>IFERROR(MOD(Table1[[#This Row],[cancellation hour rounded]],24),"not cancelled")</f>
        <v>14</v>
      </c>
      <c r="K8308" s="32">
        <f>1/Table1[[#This Row],[Duration (Time between doses '[in hours'])]]</f>
        <v>8.3333333333333329E-2</v>
      </c>
      <c r="L8308" s="33">
        <f>Table1[[#This Row],[number doses per hour]]*INDEX(Table2[price per dose],Table1[[#This Row],[Drug ID]])</f>
        <v>1.448055119047619</v>
      </c>
      <c r="M8308" s="11" t="b">
        <f>AND(Table1[[#This Row],[hour of cancellation 0 to 23]]&gt;=0,Table1[[#This Row],[hour of cancellation 0 to 23]]&lt;=23)</f>
        <v>1</v>
      </c>
    </row>
    <row r="8309" spans="1:13" x14ac:dyDescent="0.3">
      <c r="A8309" s="1">
        <v>8308</v>
      </c>
      <c r="B8309" s="1">
        <v>1</v>
      </c>
      <c r="C8309" s="2">
        <v>41272.884963153228</v>
      </c>
      <c r="D8309" s="2">
        <v>41332.884722222225</v>
      </c>
      <c r="E8309" s="1">
        <v>8</v>
      </c>
      <c r="F8309" s="2">
        <v>41273.441509720091</v>
      </c>
      <c r="G8309" s="1">
        <v>0</v>
      </c>
      <c r="H8309" s="32">
        <f>IFERROR(HOUR(Table1[[#This Row],[Cancel Date/time]])+MINUTE(Table1[[#This Row],[Cancel Date/time]])/60,"not cancelled")</f>
        <v>10.583333333333334</v>
      </c>
      <c r="I8309" s="47">
        <f>IFERROR(ROUND(Table1[[#This Row],[cancellation time decimal]],0),"not cancelled")</f>
        <v>11</v>
      </c>
      <c r="J8309" s="10">
        <f>IFERROR(MOD(Table1[[#This Row],[cancellation hour rounded]],24),"not cancelled")</f>
        <v>11</v>
      </c>
      <c r="K8309" s="32">
        <f>1/Table1[[#This Row],[Duration (Time between doses '[in hours'])]]</f>
        <v>0.125</v>
      </c>
      <c r="L8309" s="33">
        <f>Table1[[#This Row],[number doses per hour]]*INDEX(Table2[price per dose],Table1[[#This Row],[Drug ID]])</f>
        <v>0.84929166666666667</v>
      </c>
      <c r="M8309" s="11" t="b">
        <f>AND(Table1[[#This Row],[hour of cancellation 0 to 23]]&gt;=0,Table1[[#This Row],[hour of cancellation 0 to 23]]&lt;=23)</f>
        <v>1</v>
      </c>
    </row>
    <row r="8310" spans="1:13" x14ac:dyDescent="0.3">
      <c r="A8310" s="1">
        <v>8309</v>
      </c>
      <c r="B8310" s="1">
        <v>11</v>
      </c>
      <c r="C8310" s="2">
        <v>41272.92058883304</v>
      </c>
      <c r="D8310" s="2">
        <v>41332.920138888883</v>
      </c>
      <c r="E8310" s="1">
        <v>1</v>
      </c>
      <c r="F8310" s="2">
        <v>41280.335896759665</v>
      </c>
      <c r="G8310" s="1">
        <v>4</v>
      </c>
      <c r="H8310" s="32">
        <f>IFERROR(HOUR(Table1[[#This Row],[Cancel Date/time]])+MINUTE(Table1[[#This Row],[Cancel Date/time]])/60,"not cancelled")</f>
        <v>8.0500000000000007</v>
      </c>
      <c r="I8310" s="47">
        <f>IFERROR(ROUND(Table1[[#This Row],[cancellation time decimal]],0),"not cancelled")</f>
        <v>8</v>
      </c>
      <c r="J8310" s="10">
        <f>IFERROR(MOD(Table1[[#This Row],[cancellation hour rounded]],24),"not cancelled")</f>
        <v>8</v>
      </c>
      <c r="K8310" s="32">
        <f>1/Table1[[#This Row],[Duration (Time between doses '[in hours'])]]</f>
        <v>1</v>
      </c>
      <c r="L8310" s="33">
        <f>Table1[[#This Row],[number doses per hour]]*INDEX(Table2[price per dose],Table1[[#This Row],[Drug ID]])</f>
        <v>1</v>
      </c>
      <c r="M8310" s="11" t="b">
        <f>AND(Table1[[#This Row],[hour of cancellation 0 to 23]]&gt;=0,Table1[[#This Row],[hour of cancellation 0 to 23]]&lt;=23)</f>
        <v>1</v>
      </c>
    </row>
    <row r="8311" spans="1:13" x14ac:dyDescent="0.3">
      <c r="A8311" s="1">
        <v>8310</v>
      </c>
      <c r="B8311" s="1">
        <v>1</v>
      </c>
      <c r="C8311" s="2">
        <v>41272.98301180717</v>
      </c>
      <c r="D8311" s="2">
        <v>41332.982638888891</v>
      </c>
      <c r="E8311" s="1">
        <v>8</v>
      </c>
      <c r="F8311" s="2">
        <v>41273.673968678078</v>
      </c>
      <c r="G8311" s="1">
        <v>0</v>
      </c>
      <c r="H8311" s="32">
        <f>IFERROR(HOUR(Table1[[#This Row],[Cancel Date/time]])+MINUTE(Table1[[#This Row],[Cancel Date/time]])/60,"not cancelled")</f>
        <v>16.166666666666668</v>
      </c>
      <c r="I8311" s="47">
        <f>IFERROR(ROUND(Table1[[#This Row],[cancellation time decimal]],0),"not cancelled")</f>
        <v>16</v>
      </c>
      <c r="J8311" s="10">
        <f>IFERROR(MOD(Table1[[#This Row],[cancellation hour rounded]],24),"not cancelled")</f>
        <v>16</v>
      </c>
      <c r="K8311" s="32">
        <f>1/Table1[[#This Row],[Duration (Time between doses '[in hours'])]]</f>
        <v>0.125</v>
      </c>
      <c r="L8311" s="33">
        <f>Table1[[#This Row],[number doses per hour]]*INDEX(Table2[price per dose],Table1[[#This Row],[Drug ID]])</f>
        <v>0.84929166666666667</v>
      </c>
      <c r="M8311" s="11" t="b">
        <f>AND(Table1[[#This Row],[hour of cancellation 0 to 23]]&gt;=0,Table1[[#This Row],[hour of cancellation 0 to 23]]&lt;=23)</f>
        <v>1</v>
      </c>
    </row>
    <row r="8312" spans="1:13" x14ac:dyDescent="0.3">
      <c r="A8312" s="1">
        <v>8311</v>
      </c>
      <c r="B8312" s="1">
        <v>3</v>
      </c>
      <c r="C8312" s="2">
        <v>41273.008256688488</v>
      </c>
      <c r="D8312" s="2">
        <v>41333.007638888892</v>
      </c>
      <c r="E8312" s="1">
        <v>24</v>
      </c>
      <c r="F8312" s="2">
        <v>41276.454571397691</v>
      </c>
      <c r="G8312" s="1">
        <v>0</v>
      </c>
      <c r="H8312" s="32">
        <f>IFERROR(HOUR(Table1[[#This Row],[Cancel Date/time]])+MINUTE(Table1[[#This Row],[Cancel Date/time]])/60,"not cancelled")</f>
        <v>10.9</v>
      </c>
      <c r="I8312" s="47">
        <f>IFERROR(ROUND(Table1[[#This Row],[cancellation time decimal]],0),"not cancelled")</f>
        <v>11</v>
      </c>
      <c r="J8312" s="10">
        <f>IFERROR(MOD(Table1[[#This Row],[cancellation hour rounded]],24),"not cancelled")</f>
        <v>11</v>
      </c>
      <c r="K8312" s="32">
        <f>1/Table1[[#This Row],[Duration (Time between doses '[in hours'])]]</f>
        <v>4.1666666666666664E-2</v>
      </c>
      <c r="L8312" s="33">
        <f>Table1[[#This Row],[number doses per hour]]*INDEX(Table2[price per dose],Table1[[#This Row],[Drug ID]])</f>
        <v>0.18133000000000002</v>
      </c>
      <c r="M8312" s="11" t="b">
        <f>AND(Table1[[#This Row],[hour of cancellation 0 to 23]]&gt;=0,Table1[[#This Row],[hour of cancellation 0 to 23]]&lt;=23)</f>
        <v>1</v>
      </c>
    </row>
    <row r="8313" spans="1:13" x14ac:dyDescent="0.3">
      <c r="A8313" s="1">
        <v>8312</v>
      </c>
      <c r="B8313" s="1">
        <v>1</v>
      </c>
      <c r="C8313" s="2">
        <v>41273.005877250354</v>
      </c>
      <c r="D8313" s="2">
        <v>41333.005555555559</v>
      </c>
      <c r="E8313" s="1">
        <v>12</v>
      </c>
      <c r="F8313" s="2">
        <v>41274.603219161072</v>
      </c>
      <c r="G8313" s="1">
        <v>0</v>
      </c>
      <c r="H8313" s="32">
        <f>IFERROR(HOUR(Table1[[#This Row],[Cancel Date/time]])+MINUTE(Table1[[#This Row],[Cancel Date/time]])/60,"not cancelled")</f>
        <v>14.466666666666667</v>
      </c>
      <c r="I8313" s="47">
        <f>IFERROR(ROUND(Table1[[#This Row],[cancellation time decimal]],0),"not cancelled")</f>
        <v>14</v>
      </c>
      <c r="J8313" s="10">
        <f>IFERROR(MOD(Table1[[#This Row],[cancellation hour rounded]],24),"not cancelled")</f>
        <v>14</v>
      </c>
      <c r="K8313" s="32">
        <f>1/Table1[[#This Row],[Duration (Time between doses '[in hours'])]]</f>
        <v>8.3333333333333329E-2</v>
      </c>
      <c r="L8313" s="33">
        <f>Table1[[#This Row],[number doses per hour]]*INDEX(Table2[price per dose],Table1[[#This Row],[Drug ID]])</f>
        <v>0.56619444444444444</v>
      </c>
      <c r="M8313" s="11" t="b">
        <f>AND(Table1[[#This Row],[hour of cancellation 0 to 23]]&gt;=0,Table1[[#This Row],[hour of cancellation 0 to 23]]&lt;=23)</f>
        <v>1</v>
      </c>
    </row>
    <row r="8314" spans="1:13" x14ac:dyDescent="0.3">
      <c r="A8314" s="1">
        <v>8313</v>
      </c>
      <c r="B8314" s="1">
        <v>11</v>
      </c>
      <c r="C8314" s="2">
        <v>41273.328869584351</v>
      </c>
      <c r="D8314" s="2">
        <v>41333.328472222223</v>
      </c>
      <c r="E8314" s="1">
        <v>1</v>
      </c>
      <c r="F8314" s="2">
        <v>41280.73582557153</v>
      </c>
      <c r="G8314" s="1">
        <v>6</v>
      </c>
      <c r="H8314" s="32">
        <f>IFERROR(HOUR(Table1[[#This Row],[Cancel Date/time]])+MINUTE(Table1[[#This Row],[Cancel Date/time]])/60,"not cancelled")</f>
        <v>17.649999999999999</v>
      </c>
      <c r="I8314" s="47">
        <f>IFERROR(ROUND(Table1[[#This Row],[cancellation time decimal]],0),"not cancelled")</f>
        <v>18</v>
      </c>
      <c r="J8314" s="10">
        <f>IFERROR(MOD(Table1[[#This Row],[cancellation hour rounded]],24),"not cancelled")</f>
        <v>18</v>
      </c>
      <c r="K8314" s="32">
        <f>1/Table1[[#This Row],[Duration (Time between doses '[in hours'])]]</f>
        <v>1</v>
      </c>
      <c r="L8314" s="33">
        <f>Table1[[#This Row],[number doses per hour]]*INDEX(Table2[price per dose],Table1[[#This Row],[Drug ID]])</f>
        <v>1</v>
      </c>
      <c r="M8314" s="11" t="b">
        <f>AND(Table1[[#This Row],[hour of cancellation 0 to 23]]&gt;=0,Table1[[#This Row],[hour of cancellation 0 to 23]]&lt;=23)</f>
        <v>1</v>
      </c>
    </row>
    <row r="8315" spans="1:13" x14ac:dyDescent="0.3">
      <c r="A8315" s="1">
        <v>8314</v>
      </c>
      <c r="B8315" s="1">
        <v>5</v>
      </c>
      <c r="C8315" s="2">
        <v>41273.410606097263</v>
      </c>
      <c r="D8315" s="2">
        <v>41333.410416666666</v>
      </c>
      <c r="E8315" s="1">
        <v>24</v>
      </c>
      <c r="F8315" s="2">
        <v>41275.482032915766</v>
      </c>
      <c r="G8315" s="1">
        <v>0</v>
      </c>
      <c r="H8315" s="32">
        <f>IFERROR(HOUR(Table1[[#This Row],[Cancel Date/time]])+MINUTE(Table1[[#This Row],[Cancel Date/time]])/60,"not cancelled")</f>
        <v>11.566666666666666</v>
      </c>
      <c r="I8315" s="47">
        <f>IFERROR(ROUND(Table1[[#This Row],[cancellation time decimal]],0),"not cancelled")</f>
        <v>12</v>
      </c>
      <c r="J8315" s="10">
        <f>IFERROR(MOD(Table1[[#This Row],[cancellation hour rounded]],24),"not cancelled")</f>
        <v>12</v>
      </c>
      <c r="K8315" s="32">
        <f>1/Table1[[#This Row],[Duration (Time between doses '[in hours'])]]</f>
        <v>4.1666666666666664E-2</v>
      </c>
      <c r="L8315" s="33">
        <f>Table1[[#This Row],[number doses per hour]]*INDEX(Table2[price per dose],Table1[[#This Row],[Drug ID]])</f>
        <v>0.2815833333333333</v>
      </c>
      <c r="M8315" s="11" t="b">
        <f>AND(Table1[[#This Row],[hour of cancellation 0 to 23]]&gt;=0,Table1[[#This Row],[hour of cancellation 0 to 23]]&lt;=23)</f>
        <v>1</v>
      </c>
    </row>
    <row r="8316" spans="1:13" x14ac:dyDescent="0.3">
      <c r="A8316" s="1">
        <v>8315</v>
      </c>
      <c r="B8316" s="1">
        <v>1</v>
      </c>
      <c r="C8316" s="2">
        <v>41273.480953650316</v>
      </c>
      <c r="D8316" s="2">
        <v>41333.480555555558</v>
      </c>
      <c r="E8316" s="1">
        <v>8</v>
      </c>
      <c r="F8316" s="2">
        <v>41273.508788189079</v>
      </c>
      <c r="G8316" s="1">
        <v>0</v>
      </c>
      <c r="H8316" s="32">
        <f>IFERROR(HOUR(Table1[[#This Row],[Cancel Date/time]])+MINUTE(Table1[[#This Row],[Cancel Date/time]])/60,"not cancelled")</f>
        <v>12.2</v>
      </c>
      <c r="I8316" s="47">
        <f>IFERROR(ROUND(Table1[[#This Row],[cancellation time decimal]],0),"not cancelled")</f>
        <v>12</v>
      </c>
      <c r="J8316" s="10">
        <f>IFERROR(MOD(Table1[[#This Row],[cancellation hour rounded]],24),"not cancelled")</f>
        <v>12</v>
      </c>
      <c r="K8316" s="32">
        <f>1/Table1[[#This Row],[Duration (Time between doses '[in hours'])]]</f>
        <v>0.125</v>
      </c>
      <c r="L8316" s="33">
        <f>Table1[[#This Row],[number doses per hour]]*INDEX(Table2[price per dose],Table1[[#This Row],[Drug ID]])</f>
        <v>0.84929166666666667</v>
      </c>
      <c r="M8316" s="11" t="b">
        <f>AND(Table1[[#This Row],[hour of cancellation 0 to 23]]&gt;=0,Table1[[#This Row],[hour of cancellation 0 to 23]]&lt;=23)</f>
        <v>1</v>
      </c>
    </row>
    <row r="8317" spans="1:13" x14ac:dyDescent="0.3">
      <c r="A8317" s="1">
        <v>8316</v>
      </c>
      <c r="B8317" s="1">
        <v>1</v>
      </c>
      <c r="C8317" s="2">
        <v>41273.51004644647</v>
      </c>
      <c r="D8317" s="2">
        <v>41333.509722222225</v>
      </c>
      <c r="E8317" s="1">
        <v>12</v>
      </c>
      <c r="F8317" s="2">
        <v>41274.668005020983</v>
      </c>
      <c r="G8317" s="1">
        <v>0</v>
      </c>
      <c r="H8317" s="32">
        <f>IFERROR(HOUR(Table1[[#This Row],[Cancel Date/time]])+MINUTE(Table1[[#This Row],[Cancel Date/time]])/60,"not cancelled")</f>
        <v>16.016666666666666</v>
      </c>
      <c r="I8317" s="47">
        <f>IFERROR(ROUND(Table1[[#This Row],[cancellation time decimal]],0),"not cancelled")</f>
        <v>16</v>
      </c>
      <c r="J8317" s="10">
        <f>IFERROR(MOD(Table1[[#This Row],[cancellation hour rounded]],24),"not cancelled")</f>
        <v>16</v>
      </c>
      <c r="K8317" s="32">
        <f>1/Table1[[#This Row],[Duration (Time between doses '[in hours'])]]</f>
        <v>8.3333333333333329E-2</v>
      </c>
      <c r="L8317" s="33">
        <f>Table1[[#This Row],[number doses per hour]]*INDEX(Table2[price per dose],Table1[[#This Row],[Drug ID]])</f>
        <v>0.56619444444444444</v>
      </c>
      <c r="M8317" s="11" t="b">
        <f>AND(Table1[[#This Row],[hour of cancellation 0 to 23]]&gt;=0,Table1[[#This Row],[hour of cancellation 0 to 23]]&lt;=23)</f>
        <v>1</v>
      </c>
    </row>
    <row r="8318" spans="1:13" x14ac:dyDescent="0.3">
      <c r="A8318" s="1">
        <v>8317</v>
      </c>
      <c r="B8318" s="1">
        <v>1</v>
      </c>
      <c r="C8318" s="2">
        <v>41273.519610973963</v>
      </c>
      <c r="D8318" s="2">
        <v>41333.519444444442</v>
      </c>
      <c r="E8318" s="1">
        <v>12</v>
      </c>
      <c r="F8318" s="2">
        <v>41274.779076540013</v>
      </c>
      <c r="G8318" s="1">
        <v>0</v>
      </c>
      <c r="H8318" s="32">
        <f>IFERROR(HOUR(Table1[[#This Row],[Cancel Date/time]])+MINUTE(Table1[[#This Row],[Cancel Date/time]])/60,"not cancelled")</f>
        <v>18.683333333333334</v>
      </c>
      <c r="I8318" s="47">
        <f>IFERROR(ROUND(Table1[[#This Row],[cancellation time decimal]],0),"not cancelled")</f>
        <v>19</v>
      </c>
      <c r="J8318" s="10">
        <f>IFERROR(MOD(Table1[[#This Row],[cancellation hour rounded]],24),"not cancelled")</f>
        <v>19</v>
      </c>
      <c r="K8318" s="32">
        <f>1/Table1[[#This Row],[Duration (Time between doses '[in hours'])]]</f>
        <v>8.3333333333333329E-2</v>
      </c>
      <c r="L8318" s="33">
        <f>Table1[[#This Row],[number doses per hour]]*INDEX(Table2[price per dose],Table1[[#This Row],[Drug ID]])</f>
        <v>0.56619444444444444</v>
      </c>
      <c r="M8318" s="11" t="b">
        <f>AND(Table1[[#This Row],[hour of cancellation 0 to 23]]&gt;=0,Table1[[#This Row],[hour of cancellation 0 to 23]]&lt;=23)</f>
        <v>1</v>
      </c>
    </row>
    <row r="8319" spans="1:13" x14ac:dyDescent="0.3">
      <c r="A8319" s="1">
        <v>8318</v>
      </c>
      <c r="B8319" s="1">
        <v>3</v>
      </c>
      <c r="C8319" s="2">
        <v>41273.510261595446</v>
      </c>
      <c r="D8319" s="2">
        <v>41333.509722222225</v>
      </c>
      <c r="E8319" s="1">
        <v>24</v>
      </c>
      <c r="F8319" s="2">
        <v>41275.51749734849</v>
      </c>
      <c r="G8319" s="1">
        <v>0</v>
      </c>
      <c r="H8319" s="32">
        <f>IFERROR(HOUR(Table1[[#This Row],[Cancel Date/time]])+MINUTE(Table1[[#This Row],[Cancel Date/time]])/60,"not cancelled")</f>
        <v>12.416666666666666</v>
      </c>
      <c r="I8319" s="47">
        <f>IFERROR(ROUND(Table1[[#This Row],[cancellation time decimal]],0),"not cancelled")</f>
        <v>12</v>
      </c>
      <c r="J8319" s="10">
        <f>IFERROR(MOD(Table1[[#This Row],[cancellation hour rounded]],24),"not cancelled")</f>
        <v>12</v>
      </c>
      <c r="K8319" s="32">
        <f>1/Table1[[#This Row],[Duration (Time between doses '[in hours'])]]</f>
        <v>4.1666666666666664E-2</v>
      </c>
      <c r="L8319" s="33">
        <f>Table1[[#This Row],[number doses per hour]]*INDEX(Table2[price per dose],Table1[[#This Row],[Drug ID]])</f>
        <v>0.18133000000000002</v>
      </c>
      <c r="M8319" s="11" t="b">
        <f>AND(Table1[[#This Row],[hour of cancellation 0 to 23]]&gt;=0,Table1[[#This Row],[hour of cancellation 0 to 23]]&lt;=23)</f>
        <v>1</v>
      </c>
    </row>
    <row r="8320" spans="1:13" x14ac:dyDescent="0.3">
      <c r="A8320" s="1">
        <v>8319</v>
      </c>
      <c r="B8320" s="1">
        <v>3</v>
      </c>
      <c r="C8320" s="2">
        <v>41273.649646977348</v>
      </c>
      <c r="D8320" s="2">
        <v>41333.649305555555</v>
      </c>
      <c r="E8320" s="1">
        <v>24</v>
      </c>
      <c r="F8320" s="2">
        <v>41276.366499775148</v>
      </c>
      <c r="G8320" s="1">
        <v>0</v>
      </c>
      <c r="H8320" s="32">
        <f>IFERROR(HOUR(Table1[[#This Row],[Cancel Date/time]])+MINUTE(Table1[[#This Row],[Cancel Date/time]])/60,"not cancelled")</f>
        <v>8.7833333333333332</v>
      </c>
      <c r="I8320" s="47">
        <f>IFERROR(ROUND(Table1[[#This Row],[cancellation time decimal]],0),"not cancelled")</f>
        <v>9</v>
      </c>
      <c r="J8320" s="10">
        <f>IFERROR(MOD(Table1[[#This Row],[cancellation hour rounded]],24),"not cancelled")</f>
        <v>9</v>
      </c>
      <c r="K8320" s="32">
        <f>1/Table1[[#This Row],[Duration (Time between doses '[in hours'])]]</f>
        <v>4.1666666666666664E-2</v>
      </c>
      <c r="L8320" s="33">
        <f>Table1[[#This Row],[number doses per hour]]*INDEX(Table2[price per dose],Table1[[#This Row],[Drug ID]])</f>
        <v>0.18133000000000002</v>
      </c>
      <c r="M8320" s="11" t="b">
        <f>AND(Table1[[#This Row],[hour of cancellation 0 to 23]]&gt;=0,Table1[[#This Row],[hour of cancellation 0 to 23]]&lt;=23)</f>
        <v>1</v>
      </c>
    </row>
    <row r="8321" spans="1:13" x14ac:dyDescent="0.3">
      <c r="A8321" s="1">
        <v>8320</v>
      </c>
      <c r="B8321" s="1">
        <v>4</v>
      </c>
      <c r="C8321" s="2">
        <v>41273.638175154905</v>
      </c>
      <c r="D8321" s="2">
        <v>41333.637499999997</v>
      </c>
      <c r="E8321" s="1">
        <v>12</v>
      </c>
      <c r="F8321" s="2">
        <v>41277.901115851761</v>
      </c>
      <c r="G8321" s="1">
        <v>0</v>
      </c>
      <c r="H8321" s="32">
        <f>IFERROR(HOUR(Table1[[#This Row],[Cancel Date/time]])+MINUTE(Table1[[#This Row],[Cancel Date/time]])/60,"not cancelled")</f>
        <v>21.616666666666667</v>
      </c>
      <c r="I8321" s="47">
        <f>IFERROR(ROUND(Table1[[#This Row],[cancellation time decimal]],0),"not cancelled")</f>
        <v>22</v>
      </c>
      <c r="J8321" s="10">
        <f>IFERROR(MOD(Table1[[#This Row],[cancellation hour rounded]],24),"not cancelled")</f>
        <v>22</v>
      </c>
      <c r="K8321" s="32">
        <f>1/Table1[[#This Row],[Duration (Time between doses '[in hours'])]]</f>
        <v>8.3333333333333329E-2</v>
      </c>
      <c r="L8321" s="33">
        <f>Table1[[#This Row],[number doses per hour]]*INDEX(Table2[price per dose],Table1[[#This Row],[Drug ID]])</f>
        <v>1.448055119047619</v>
      </c>
      <c r="M8321" s="11" t="b">
        <f>AND(Table1[[#This Row],[hour of cancellation 0 to 23]]&gt;=0,Table1[[#This Row],[hour of cancellation 0 to 23]]&lt;=23)</f>
        <v>1</v>
      </c>
    </row>
    <row r="8322" spans="1:13" x14ac:dyDescent="0.3">
      <c r="A8322" s="1">
        <v>8321</v>
      </c>
      <c r="B8322" s="1">
        <v>4</v>
      </c>
      <c r="C8322" s="2">
        <v>41273.64519504887</v>
      </c>
      <c r="D8322" s="2">
        <v>41333.645138888889</v>
      </c>
      <c r="E8322" s="1">
        <v>12</v>
      </c>
      <c r="F8322" s="2">
        <v>41276.296117558151</v>
      </c>
      <c r="G8322" s="1">
        <v>0</v>
      </c>
      <c r="H8322" s="32">
        <f>IFERROR(HOUR(Table1[[#This Row],[Cancel Date/time]])+MINUTE(Table1[[#This Row],[Cancel Date/time]])/60,"not cancelled")</f>
        <v>7.1</v>
      </c>
      <c r="I8322" s="47">
        <f>IFERROR(ROUND(Table1[[#This Row],[cancellation time decimal]],0),"not cancelled")</f>
        <v>7</v>
      </c>
      <c r="J8322" s="10">
        <f>IFERROR(MOD(Table1[[#This Row],[cancellation hour rounded]],24),"not cancelled")</f>
        <v>7</v>
      </c>
      <c r="K8322" s="32">
        <f>1/Table1[[#This Row],[Duration (Time between doses '[in hours'])]]</f>
        <v>8.3333333333333329E-2</v>
      </c>
      <c r="L8322" s="33">
        <f>Table1[[#This Row],[number doses per hour]]*INDEX(Table2[price per dose],Table1[[#This Row],[Drug ID]])</f>
        <v>1.448055119047619</v>
      </c>
      <c r="M8322" s="11" t="b">
        <f>AND(Table1[[#This Row],[hour of cancellation 0 to 23]]&gt;=0,Table1[[#This Row],[hour of cancellation 0 to 23]]&lt;=23)</f>
        <v>1</v>
      </c>
    </row>
    <row r="8323" spans="1:13" hidden="1" x14ac:dyDescent="0.3">
      <c r="A8323" s="1">
        <v>8322</v>
      </c>
      <c r="B8323" s="1">
        <v>1</v>
      </c>
      <c r="C8323" s="2">
        <v>41273.66984213196</v>
      </c>
      <c r="D8323" s="2">
        <v>41276.544194206945</v>
      </c>
      <c r="E8323" s="1">
        <v>8</v>
      </c>
      <c r="F8323" s="2" t="s">
        <v>5</v>
      </c>
      <c r="G8323" s="1">
        <v>0</v>
      </c>
      <c r="H8323" s="32" t="str">
        <f>IFERROR(HOUR(Table1[[#This Row],[Cancel Date/time]])+MINUTE(Table1[[#This Row],[Cancel Date/time]])/60,"not cancelled")</f>
        <v>not cancelled</v>
      </c>
      <c r="I8323" s="47" t="str">
        <f>IFERROR(ROUND(Table1[[#This Row],[cancellation time decimal]],0),"not cancelled")</f>
        <v>not cancelled</v>
      </c>
      <c r="J8323" s="10" t="str">
        <f>IFERROR(MOD(Table1[[#This Row],[cancellation hour rounded]],24),"not cancelled")</f>
        <v>not cancelled</v>
      </c>
      <c r="K8323" s="32">
        <f>1/Table1[[#This Row],[Duration (Time between doses '[in hours'])]]</f>
        <v>0.125</v>
      </c>
      <c r="L8323" s="33">
        <f>Table1[[#This Row],[number doses per hour]]*INDEX(Table2[price per dose],Table1[[#This Row],[Drug ID]])</f>
        <v>0.84929166666666667</v>
      </c>
      <c r="M8323" s="11" t="b">
        <f>AND(Table1[[#This Row],[hour of cancellation 0 to 23]]&gt;=0,Table1[[#This Row],[hour of cancellation 0 to 23]]&lt;=23)</f>
        <v>0</v>
      </c>
    </row>
    <row r="8324" spans="1:13" x14ac:dyDescent="0.3">
      <c r="A8324" s="1">
        <v>8323</v>
      </c>
      <c r="B8324" s="1">
        <v>1</v>
      </c>
      <c r="C8324" s="2">
        <v>41273.811144626314</v>
      </c>
      <c r="D8324" s="2">
        <v>41333.811111111107</v>
      </c>
      <c r="E8324" s="1">
        <v>8</v>
      </c>
      <c r="F8324" s="2">
        <v>41274.540157776049</v>
      </c>
      <c r="G8324" s="1">
        <v>0</v>
      </c>
      <c r="H8324" s="32">
        <f>IFERROR(HOUR(Table1[[#This Row],[Cancel Date/time]])+MINUTE(Table1[[#This Row],[Cancel Date/time]])/60,"not cancelled")</f>
        <v>12.95</v>
      </c>
      <c r="I8324" s="47">
        <f>IFERROR(ROUND(Table1[[#This Row],[cancellation time decimal]],0),"not cancelled")</f>
        <v>13</v>
      </c>
      <c r="J8324" s="10">
        <f>IFERROR(MOD(Table1[[#This Row],[cancellation hour rounded]],24),"not cancelled")</f>
        <v>13</v>
      </c>
      <c r="K8324" s="32">
        <f>1/Table1[[#This Row],[Duration (Time between doses '[in hours'])]]</f>
        <v>0.125</v>
      </c>
      <c r="L8324" s="33">
        <f>Table1[[#This Row],[number doses per hour]]*INDEX(Table2[price per dose],Table1[[#This Row],[Drug ID]])</f>
        <v>0.84929166666666667</v>
      </c>
      <c r="M8324" s="11" t="b">
        <f>AND(Table1[[#This Row],[hour of cancellation 0 to 23]]&gt;=0,Table1[[#This Row],[hour of cancellation 0 to 23]]&lt;=23)</f>
        <v>1</v>
      </c>
    </row>
    <row r="8325" spans="1:13" x14ac:dyDescent="0.3">
      <c r="A8325" s="1">
        <v>8324</v>
      </c>
      <c r="B8325" s="1">
        <v>1</v>
      </c>
      <c r="C8325" s="2">
        <v>41273.910700191118</v>
      </c>
      <c r="D8325" s="2">
        <v>41333.910416666666</v>
      </c>
      <c r="E8325" s="1">
        <v>8</v>
      </c>
      <c r="F8325" s="2">
        <v>41275.263287230977</v>
      </c>
      <c r="G8325" s="1">
        <v>0</v>
      </c>
      <c r="H8325" s="32">
        <f>IFERROR(HOUR(Table1[[#This Row],[Cancel Date/time]])+MINUTE(Table1[[#This Row],[Cancel Date/time]])/60,"not cancelled")</f>
        <v>6.3166666666666664</v>
      </c>
      <c r="I8325" s="47">
        <f>IFERROR(ROUND(Table1[[#This Row],[cancellation time decimal]],0),"not cancelled")</f>
        <v>6</v>
      </c>
      <c r="J8325" s="10">
        <f>IFERROR(MOD(Table1[[#This Row],[cancellation hour rounded]],24),"not cancelled")</f>
        <v>6</v>
      </c>
      <c r="K8325" s="32">
        <f>1/Table1[[#This Row],[Duration (Time between doses '[in hours'])]]</f>
        <v>0.125</v>
      </c>
      <c r="L8325" s="33">
        <f>Table1[[#This Row],[number doses per hour]]*INDEX(Table2[price per dose],Table1[[#This Row],[Drug ID]])</f>
        <v>0.84929166666666667</v>
      </c>
      <c r="M8325" s="11" t="b">
        <f>AND(Table1[[#This Row],[hour of cancellation 0 to 23]]&gt;=0,Table1[[#This Row],[hour of cancellation 0 to 23]]&lt;=23)</f>
        <v>1</v>
      </c>
    </row>
    <row r="8326" spans="1:13" x14ac:dyDescent="0.3">
      <c r="A8326" s="1">
        <v>8325</v>
      </c>
      <c r="B8326" s="1">
        <v>1</v>
      </c>
      <c r="C8326" s="2">
        <v>41273.953102837739</v>
      </c>
      <c r="D8326" s="2">
        <v>41333.952777777777</v>
      </c>
      <c r="E8326" s="1">
        <v>8</v>
      </c>
      <c r="F8326" s="2">
        <v>41274.266956555279</v>
      </c>
      <c r="G8326" s="1">
        <v>0</v>
      </c>
      <c r="H8326" s="32">
        <f>IFERROR(HOUR(Table1[[#This Row],[Cancel Date/time]])+MINUTE(Table1[[#This Row],[Cancel Date/time]])/60,"not cancelled")</f>
        <v>6.4</v>
      </c>
      <c r="I8326" s="47">
        <f>IFERROR(ROUND(Table1[[#This Row],[cancellation time decimal]],0),"not cancelled")</f>
        <v>6</v>
      </c>
      <c r="J8326" s="10">
        <f>IFERROR(MOD(Table1[[#This Row],[cancellation hour rounded]],24),"not cancelled")</f>
        <v>6</v>
      </c>
      <c r="K8326" s="32">
        <f>1/Table1[[#This Row],[Duration (Time between doses '[in hours'])]]</f>
        <v>0.125</v>
      </c>
      <c r="L8326" s="33">
        <f>Table1[[#This Row],[number doses per hour]]*INDEX(Table2[price per dose],Table1[[#This Row],[Drug ID]])</f>
        <v>0.84929166666666667</v>
      </c>
      <c r="M8326" s="11" t="b">
        <f>AND(Table1[[#This Row],[hour of cancellation 0 to 23]]&gt;=0,Table1[[#This Row],[hour of cancellation 0 to 23]]&lt;=23)</f>
        <v>1</v>
      </c>
    </row>
    <row r="8327" spans="1:13" x14ac:dyDescent="0.3">
      <c r="A8327" s="1">
        <v>8326</v>
      </c>
      <c r="B8327" s="1">
        <v>4</v>
      </c>
      <c r="C8327" s="2">
        <v>41274.122238085678</v>
      </c>
      <c r="D8327" s="2">
        <v>41334.122222222228</v>
      </c>
      <c r="E8327" s="1">
        <v>12</v>
      </c>
      <c r="F8327" s="2">
        <v>41275.650024337025</v>
      </c>
      <c r="G8327" s="1">
        <v>0</v>
      </c>
      <c r="H8327" s="32">
        <f>IFERROR(HOUR(Table1[[#This Row],[Cancel Date/time]])+MINUTE(Table1[[#This Row],[Cancel Date/time]])/60,"not cancelled")</f>
        <v>15.6</v>
      </c>
      <c r="I8327" s="47">
        <f>IFERROR(ROUND(Table1[[#This Row],[cancellation time decimal]],0),"not cancelled")</f>
        <v>16</v>
      </c>
      <c r="J8327" s="10">
        <f>IFERROR(MOD(Table1[[#This Row],[cancellation hour rounded]],24),"not cancelled")</f>
        <v>16</v>
      </c>
      <c r="K8327" s="32">
        <f>1/Table1[[#This Row],[Duration (Time between doses '[in hours'])]]</f>
        <v>8.3333333333333329E-2</v>
      </c>
      <c r="L8327" s="33">
        <f>Table1[[#This Row],[number doses per hour]]*INDEX(Table2[price per dose],Table1[[#This Row],[Drug ID]])</f>
        <v>1.448055119047619</v>
      </c>
      <c r="M8327" s="11" t="b">
        <f>AND(Table1[[#This Row],[hour of cancellation 0 to 23]]&gt;=0,Table1[[#This Row],[hour of cancellation 0 to 23]]&lt;=23)</f>
        <v>1</v>
      </c>
    </row>
    <row r="8328" spans="1:13" x14ac:dyDescent="0.3">
      <c r="A8328" s="1">
        <v>8327</v>
      </c>
      <c r="B8328" s="1">
        <v>3</v>
      </c>
      <c r="C8328" s="2">
        <v>41274.097247804384</v>
      </c>
      <c r="D8328" s="2">
        <v>41334.097222222226</v>
      </c>
      <c r="E8328" s="1">
        <v>24</v>
      </c>
      <c r="F8328" s="2">
        <v>41276.406038445377</v>
      </c>
      <c r="G8328" s="1">
        <v>0</v>
      </c>
      <c r="H8328" s="32">
        <f>IFERROR(HOUR(Table1[[#This Row],[Cancel Date/time]])+MINUTE(Table1[[#This Row],[Cancel Date/time]])/60,"not cancelled")</f>
        <v>9.7333333333333325</v>
      </c>
      <c r="I8328" s="47">
        <f>IFERROR(ROUND(Table1[[#This Row],[cancellation time decimal]],0),"not cancelled")</f>
        <v>10</v>
      </c>
      <c r="J8328" s="10">
        <f>IFERROR(MOD(Table1[[#This Row],[cancellation hour rounded]],24),"not cancelled")</f>
        <v>10</v>
      </c>
      <c r="K8328" s="32">
        <f>1/Table1[[#This Row],[Duration (Time between doses '[in hours'])]]</f>
        <v>4.1666666666666664E-2</v>
      </c>
      <c r="L8328" s="33">
        <f>Table1[[#This Row],[number doses per hour]]*INDEX(Table2[price per dose],Table1[[#This Row],[Drug ID]])</f>
        <v>0.18133000000000002</v>
      </c>
      <c r="M8328" s="11" t="b">
        <f>AND(Table1[[#This Row],[hour of cancellation 0 to 23]]&gt;=0,Table1[[#This Row],[hour of cancellation 0 to 23]]&lt;=23)</f>
        <v>1</v>
      </c>
    </row>
    <row r="8329" spans="1:13" x14ac:dyDescent="0.3">
      <c r="A8329" s="1">
        <v>8328</v>
      </c>
      <c r="B8329" s="1">
        <v>3</v>
      </c>
      <c r="C8329" s="2">
        <v>41274.131680124883</v>
      </c>
      <c r="D8329" s="2">
        <v>41334.131249999999</v>
      </c>
      <c r="E8329" s="1">
        <v>24</v>
      </c>
      <c r="F8329" s="2">
        <v>41276.526352854897</v>
      </c>
      <c r="G8329" s="1">
        <v>0</v>
      </c>
      <c r="H8329" s="32">
        <f>IFERROR(HOUR(Table1[[#This Row],[Cancel Date/time]])+MINUTE(Table1[[#This Row],[Cancel Date/time]])/60,"not cancelled")</f>
        <v>12.616666666666667</v>
      </c>
      <c r="I8329" s="47">
        <f>IFERROR(ROUND(Table1[[#This Row],[cancellation time decimal]],0),"not cancelled")</f>
        <v>13</v>
      </c>
      <c r="J8329" s="10">
        <f>IFERROR(MOD(Table1[[#This Row],[cancellation hour rounded]],24),"not cancelled")</f>
        <v>13</v>
      </c>
      <c r="K8329" s="32">
        <f>1/Table1[[#This Row],[Duration (Time between doses '[in hours'])]]</f>
        <v>4.1666666666666664E-2</v>
      </c>
      <c r="L8329" s="33">
        <f>Table1[[#This Row],[number doses per hour]]*INDEX(Table2[price per dose],Table1[[#This Row],[Drug ID]])</f>
        <v>0.18133000000000002</v>
      </c>
      <c r="M8329" s="11" t="b">
        <f>AND(Table1[[#This Row],[hour of cancellation 0 to 23]]&gt;=0,Table1[[#This Row],[hour of cancellation 0 to 23]]&lt;=23)</f>
        <v>1</v>
      </c>
    </row>
    <row r="8330" spans="1:13" x14ac:dyDescent="0.3">
      <c r="A8330" s="1">
        <v>8329</v>
      </c>
      <c r="B8330" s="1">
        <v>1</v>
      </c>
      <c r="C8330" s="2">
        <v>41274.191964123427</v>
      </c>
      <c r="D8330" s="2">
        <v>41334.191666666666</v>
      </c>
      <c r="E8330" s="1">
        <v>8</v>
      </c>
      <c r="F8330" s="2">
        <v>41274.964997640091</v>
      </c>
      <c r="G8330" s="1">
        <v>0</v>
      </c>
      <c r="H8330" s="32">
        <f>IFERROR(HOUR(Table1[[#This Row],[Cancel Date/time]])+MINUTE(Table1[[#This Row],[Cancel Date/time]])/60,"not cancelled")</f>
        <v>23.15</v>
      </c>
      <c r="I8330" s="47">
        <f>IFERROR(ROUND(Table1[[#This Row],[cancellation time decimal]],0),"not cancelled")</f>
        <v>23</v>
      </c>
      <c r="J8330" s="10">
        <f>IFERROR(MOD(Table1[[#This Row],[cancellation hour rounded]],24),"not cancelled")</f>
        <v>23</v>
      </c>
      <c r="K8330" s="32">
        <f>1/Table1[[#This Row],[Duration (Time between doses '[in hours'])]]</f>
        <v>0.125</v>
      </c>
      <c r="L8330" s="33">
        <f>Table1[[#This Row],[number doses per hour]]*INDEX(Table2[price per dose],Table1[[#This Row],[Drug ID]])</f>
        <v>0.84929166666666667</v>
      </c>
      <c r="M8330" s="11" t="b">
        <f>AND(Table1[[#This Row],[hour of cancellation 0 to 23]]&gt;=0,Table1[[#This Row],[hour of cancellation 0 to 23]]&lt;=23)</f>
        <v>1</v>
      </c>
    </row>
    <row r="8331" spans="1:13" x14ac:dyDescent="0.3">
      <c r="A8331" s="1">
        <v>8330</v>
      </c>
      <c r="B8331" s="1">
        <v>1</v>
      </c>
      <c r="C8331" s="2">
        <v>41274.263789131866</v>
      </c>
      <c r="D8331" s="2">
        <v>41334.263194444444</v>
      </c>
      <c r="E8331" s="1">
        <v>8</v>
      </c>
      <c r="F8331" s="2">
        <v>41275.717724450536</v>
      </c>
      <c r="G8331" s="1">
        <v>0</v>
      </c>
      <c r="H8331" s="32">
        <f>IFERROR(HOUR(Table1[[#This Row],[Cancel Date/time]])+MINUTE(Table1[[#This Row],[Cancel Date/time]])/60,"not cancelled")</f>
        <v>17.216666666666665</v>
      </c>
      <c r="I8331" s="47">
        <f>IFERROR(ROUND(Table1[[#This Row],[cancellation time decimal]],0),"not cancelled")</f>
        <v>17</v>
      </c>
      <c r="J8331" s="10">
        <f>IFERROR(MOD(Table1[[#This Row],[cancellation hour rounded]],24),"not cancelled")</f>
        <v>17</v>
      </c>
      <c r="K8331" s="32">
        <f>1/Table1[[#This Row],[Duration (Time between doses '[in hours'])]]</f>
        <v>0.125</v>
      </c>
      <c r="L8331" s="33">
        <f>Table1[[#This Row],[number doses per hour]]*INDEX(Table2[price per dose],Table1[[#This Row],[Drug ID]])</f>
        <v>0.84929166666666667</v>
      </c>
      <c r="M8331" s="11" t="b">
        <f>AND(Table1[[#This Row],[hour of cancellation 0 to 23]]&gt;=0,Table1[[#This Row],[hour of cancellation 0 to 23]]&lt;=23)</f>
        <v>1</v>
      </c>
    </row>
    <row r="8332" spans="1:13" x14ac:dyDescent="0.3">
      <c r="A8332" s="1">
        <v>8331</v>
      </c>
      <c r="B8332" s="1">
        <v>7</v>
      </c>
      <c r="C8332" s="2">
        <v>41274.342350772087</v>
      </c>
      <c r="D8332" s="2">
        <v>41334.341666666667</v>
      </c>
      <c r="E8332" s="1">
        <v>24</v>
      </c>
      <c r="F8332" s="2">
        <v>41283.493452790724</v>
      </c>
      <c r="G8332" s="1">
        <v>0</v>
      </c>
      <c r="H8332" s="32">
        <f>IFERROR(HOUR(Table1[[#This Row],[Cancel Date/time]])+MINUTE(Table1[[#This Row],[Cancel Date/time]])/60,"not cancelled")</f>
        <v>11.833333333333334</v>
      </c>
      <c r="I8332" s="47">
        <f>IFERROR(ROUND(Table1[[#This Row],[cancellation time decimal]],0),"not cancelled")</f>
        <v>12</v>
      </c>
      <c r="J8332" s="10">
        <f>IFERROR(MOD(Table1[[#This Row],[cancellation hour rounded]],24),"not cancelled")</f>
        <v>12</v>
      </c>
      <c r="K8332" s="32">
        <f>1/Table1[[#This Row],[Duration (Time between doses '[in hours'])]]</f>
        <v>4.1666666666666664E-2</v>
      </c>
      <c r="L8332" s="33">
        <f>Table1[[#This Row],[number doses per hour]]*INDEX(Table2[price per dose],Table1[[#This Row],[Drug ID]])</f>
        <v>1.2958049999999997</v>
      </c>
      <c r="M8332" s="11" t="b">
        <f>AND(Table1[[#This Row],[hour of cancellation 0 to 23]]&gt;=0,Table1[[#This Row],[hour of cancellation 0 to 23]]&lt;=23)</f>
        <v>1</v>
      </c>
    </row>
    <row r="8333" spans="1:13" x14ac:dyDescent="0.3">
      <c r="A8333" s="1">
        <v>8332</v>
      </c>
      <c r="B8333" s="1">
        <v>3</v>
      </c>
      <c r="C8333" s="2">
        <v>41274.364475345945</v>
      </c>
      <c r="D8333" s="2">
        <v>41334.363888888889</v>
      </c>
      <c r="E8333" s="1">
        <v>24</v>
      </c>
      <c r="F8333" s="2">
        <v>41276.808661178555</v>
      </c>
      <c r="G8333" s="1">
        <v>0</v>
      </c>
      <c r="H8333" s="32">
        <f>IFERROR(HOUR(Table1[[#This Row],[Cancel Date/time]])+MINUTE(Table1[[#This Row],[Cancel Date/time]])/60,"not cancelled")</f>
        <v>19.399999999999999</v>
      </c>
      <c r="I8333" s="47">
        <f>IFERROR(ROUND(Table1[[#This Row],[cancellation time decimal]],0),"not cancelled")</f>
        <v>19</v>
      </c>
      <c r="J8333" s="10">
        <f>IFERROR(MOD(Table1[[#This Row],[cancellation hour rounded]],24),"not cancelled")</f>
        <v>19</v>
      </c>
      <c r="K8333" s="32">
        <f>1/Table1[[#This Row],[Duration (Time between doses '[in hours'])]]</f>
        <v>4.1666666666666664E-2</v>
      </c>
      <c r="L8333" s="33">
        <f>Table1[[#This Row],[number doses per hour]]*INDEX(Table2[price per dose],Table1[[#This Row],[Drug ID]])</f>
        <v>0.18133000000000002</v>
      </c>
      <c r="M8333" s="11" t="b">
        <f>AND(Table1[[#This Row],[hour of cancellation 0 to 23]]&gt;=0,Table1[[#This Row],[hour of cancellation 0 to 23]]&lt;=23)</f>
        <v>1</v>
      </c>
    </row>
    <row r="8334" spans="1:13" x14ac:dyDescent="0.3">
      <c r="A8334" s="1">
        <v>8333</v>
      </c>
      <c r="B8334" s="1">
        <v>6</v>
      </c>
      <c r="C8334" s="2">
        <v>41274.356160506562</v>
      </c>
      <c r="D8334" s="2">
        <v>41334.355555555558</v>
      </c>
      <c r="E8334" s="1">
        <v>24</v>
      </c>
      <c r="F8334" s="2">
        <v>41278.727486518736</v>
      </c>
      <c r="G8334" s="1">
        <v>0</v>
      </c>
      <c r="H8334" s="32">
        <f>IFERROR(HOUR(Table1[[#This Row],[Cancel Date/time]])+MINUTE(Table1[[#This Row],[Cancel Date/time]])/60,"not cancelled")</f>
        <v>17.45</v>
      </c>
      <c r="I8334" s="47">
        <f>IFERROR(ROUND(Table1[[#This Row],[cancellation time decimal]],0),"not cancelled")</f>
        <v>17</v>
      </c>
      <c r="J8334" s="10">
        <f>IFERROR(MOD(Table1[[#This Row],[cancellation hour rounded]],24),"not cancelled")</f>
        <v>17</v>
      </c>
      <c r="K8334" s="32">
        <f>1/Table1[[#This Row],[Duration (Time between doses '[in hours'])]]</f>
        <v>4.1666666666666664E-2</v>
      </c>
      <c r="L8334" s="33">
        <f>Table1[[#This Row],[number doses per hour]]*INDEX(Table2[price per dose],Table1[[#This Row],[Drug ID]])</f>
        <v>0.35218749999999999</v>
      </c>
      <c r="M8334" s="11" t="b">
        <f>AND(Table1[[#This Row],[hour of cancellation 0 to 23]]&gt;=0,Table1[[#This Row],[hour of cancellation 0 to 23]]&lt;=23)</f>
        <v>1</v>
      </c>
    </row>
    <row r="8335" spans="1:13" x14ac:dyDescent="0.3">
      <c r="A8335" s="1">
        <v>8334</v>
      </c>
      <c r="B8335" s="1">
        <v>1</v>
      </c>
      <c r="C8335" s="2">
        <v>41274.413947277215</v>
      </c>
      <c r="D8335" s="2">
        <v>41334.413888888892</v>
      </c>
      <c r="E8335" s="1">
        <v>8</v>
      </c>
      <c r="F8335" s="2">
        <v>41274.64310268758</v>
      </c>
      <c r="G8335" s="1">
        <v>0</v>
      </c>
      <c r="H8335" s="32">
        <f>IFERROR(HOUR(Table1[[#This Row],[Cancel Date/time]])+MINUTE(Table1[[#This Row],[Cancel Date/time]])/60,"not cancelled")</f>
        <v>15.433333333333334</v>
      </c>
      <c r="I8335" s="47">
        <f>IFERROR(ROUND(Table1[[#This Row],[cancellation time decimal]],0),"not cancelled")</f>
        <v>15</v>
      </c>
      <c r="J8335" s="10">
        <f>IFERROR(MOD(Table1[[#This Row],[cancellation hour rounded]],24),"not cancelled")</f>
        <v>15</v>
      </c>
      <c r="K8335" s="32">
        <f>1/Table1[[#This Row],[Duration (Time between doses '[in hours'])]]</f>
        <v>0.125</v>
      </c>
      <c r="L8335" s="33">
        <f>Table1[[#This Row],[number doses per hour]]*INDEX(Table2[price per dose],Table1[[#This Row],[Drug ID]])</f>
        <v>0.84929166666666667</v>
      </c>
      <c r="M8335" s="11" t="b">
        <f>AND(Table1[[#This Row],[hour of cancellation 0 to 23]]&gt;=0,Table1[[#This Row],[hour of cancellation 0 to 23]]&lt;=23)</f>
        <v>1</v>
      </c>
    </row>
    <row r="8336" spans="1:13" x14ac:dyDescent="0.3">
      <c r="A8336" s="1">
        <v>8335</v>
      </c>
      <c r="B8336" s="1">
        <v>1</v>
      </c>
      <c r="C8336" s="2">
        <v>41274.386774407372</v>
      </c>
      <c r="D8336" s="2">
        <v>41334.386111111111</v>
      </c>
      <c r="E8336" s="1">
        <v>8</v>
      </c>
      <c r="F8336" s="2">
        <v>41275.508741432182</v>
      </c>
      <c r="G8336" s="1">
        <v>0</v>
      </c>
      <c r="H8336" s="32">
        <f>IFERROR(HOUR(Table1[[#This Row],[Cancel Date/time]])+MINUTE(Table1[[#This Row],[Cancel Date/time]])/60,"not cancelled")</f>
        <v>12.2</v>
      </c>
      <c r="I8336" s="47">
        <f>IFERROR(ROUND(Table1[[#This Row],[cancellation time decimal]],0),"not cancelled")</f>
        <v>12</v>
      </c>
      <c r="J8336" s="10">
        <f>IFERROR(MOD(Table1[[#This Row],[cancellation hour rounded]],24),"not cancelled")</f>
        <v>12</v>
      </c>
      <c r="K8336" s="32">
        <f>1/Table1[[#This Row],[Duration (Time between doses '[in hours'])]]</f>
        <v>0.125</v>
      </c>
      <c r="L8336" s="33">
        <f>Table1[[#This Row],[number doses per hour]]*INDEX(Table2[price per dose],Table1[[#This Row],[Drug ID]])</f>
        <v>0.84929166666666667</v>
      </c>
      <c r="M8336" s="11" t="b">
        <f>AND(Table1[[#This Row],[hour of cancellation 0 to 23]]&gt;=0,Table1[[#This Row],[hour of cancellation 0 to 23]]&lt;=23)</f>
        <v>1</v>
      </c>
    </row>
    <row r="8337" spans="1:13" x14ac:dyDescent="0.3">
      <c r="A8337" s="1">
        <v>8336</v>
      </c>
      <c r="B8337" s="1">
        <v>1</v>
      </c>
      <c r="C8337" s="2">
        <v>41274.41437230193</v>
      </c>
      <c r="D8337" s="2">
        <v>41334.413888888892</v>
      </c>
      <c r="E8337" s="1">
        <v>8</v>
      </c>
      <c r="F8337" s="2">
        <v>41275.50074509663</v>
      </c>
      <c r="G8337" s="1">
        <v>0</v>
      </c>
      <c r="H8337" s="32">
        <f>IFERROR(HOUR(Table1[[#This Row],[Cancel Date/time]])+MINUTE(Table1[[#This Row],[Cancel Date/time]])/60,"not cancelled")</f>
        <v>12.016666666666667</v>
      </c>
      <c r="I8337" s="47">
        <f>IFERROR(ROUND(Table1[[#This Row],[cancellation time decimal]],0),"not cancelled")</f>
        <v>12</v>
      </c>
      <c r="J8337" s="10">
        <f>IFERROR(MOD(Table1[[#This Row],[cancellation hour rounded]],24),"not cancelled")</f>
        <v>12</v>
      </c>
      <c r="K8337" s="32">
        <f>1/Table1[[#This Row],[Duration (Time between doses '[in hours'])]]</f>
        <v>0.125</v>
      </c>
      <c r="L8337" s="33">
        <f>Table1[[#This Row],[number doses per hour]]*INDEX(Table2[price per dose],Table1[[#This Row],[Drug ID]])</f>
        <v>0.84929166666666667</v>
      </c>
      <c r="M8337" s="11" t="b">
        <f>AND(Table1[[#This Row],[hour of cancellation 0 to 23]]&gt;=0,Table1[[#This Row],[hour of cancellation 0 to 23]]&lt;=23)</f>
        <v>1</v>
      </c>
    </row>
    <row r="8338" spans="1:13" x14ac:dyDescent="0.3">
      <c r="A8338" s="1">
        <v>8337</v>
      </c>
      <c r="B8338" s="1">
        <v>1</v>
      </c>
      <c r="C8338" s="2">
        <v>41274.384949234649</v>
      </c>
      <c r="D8338" s="2">
        <v>41334.384722222225</v>
      </c>
      <c r="E8338" s="1">
        <v>8</v>
      </c>
      <c r="F8338" s="2">
        <v>41275.629205346886</v>
      </c>
      <c r="G8338" s="1">
        <v>0</v>
      </c>
      <c r="H8338" s="32">
        <f>IFERROR(HOUR(Table1[[#This Row],[Cancel Date/time]])+MINUTE(Table1[[#This Row],[Cancel Date/time]])/60,"not cancelled")</f>
        <v>15.1</v>
      </c>
      <c r="I8338" s="47">
        <f>IFERROR(ROUND(Table1[[#This Row],[cancellation time decimal]],0),"not cancelled")</f>
        <v>15</v>
      </c>
      <c r="J8338" s="10">
        <f>IFERROR(MOD(Table1[[#This Row],[cancellation hour rounded]],24),"not cancelled")</f>
        <v>15</v>
      </c>
      <c r="K8338" s="32">
        <f>1/Table1[[#This Row],[Duration (Time between doses '[in hours'])]]</f>
        <v>0.125</v>
      </c>
      <c r="L8338" s="33">
        <f>Table1[[#This Row],[number doses per hour]]*INDEX(Table2[price per dose],Table1[[#This Row],[Drug ID]])</f>
        <v>0.84929166666666667</v>
      </c>
      <c r="M8338" s="11" t="b">
        <f>AND(Table1[[#This Row],[hour of cancellation 0 to 23]]&gt;=0,Table1[[#This Row],[hour of cancellation 0 to 23]]&lt;=23)</f>
        <v>1</v>
      </c>
    </row>
    <row r="8339" spans="1:13" x14ac:dyDescent="0.3">
      <c r="A8339" s="1">
        <v>8338</v>
      </c>
      <c r="B8339" s="1">
        <v>1</v>
      </c>
      <c r="C8339" s="2">
        <v>41274.461016015201</v>
      </c>
      <c r="D8339" s="2">
        <v>41334.460416666669</v>
      </c>
      <c r="E8339" s="1">
        <v>12</v>
      </c>
      <c r="F8339" s="2">
        <v>41275.571752954856</v>
      </c>
      <c r="G8339" s="1">
        <v>0</v>
      </c>
      <c r="H8339" s="32">
        <f>IFERROR(HOUR(Table1[[#This Row],[Cancel Date/time]])+MINUTE(Table1[[#This Row],[Cancel Date/time]])/60,"not cancelled")</f>
        <v>13.716666666666667</v>
      </c>
      <c r="I8339" s="47">
        <f>IFERROR(ROUND(Table1[[#This Row],[cancellation time decimal]],0),"not cancelled")</f>
        <v>14</v>
      </c>
      <c r="J8339" s="10">
        <f>IFERROR(MOD(Table1[[#This Row],[cancellation hour rounded]],24),"not cancelled")</f>
        <v>14</v>
      </c>
      <c r="K8339" s="32">
        <f>1/Table1[[#This Row],[Duration (Time between doses '[in hours'])]]</f>
        <v>8.3333333333333329E-2</v>
      </c>
      <c r="L8339" s="33">
        <f>Table1[[#This Row],[number doses per hour]]*INDEX(Table2[price per dose],Table1[[#This Row],[Drug ID]])</f>
        <v>0.56619444444444444</v>
      </c>
      <c r="M8339" s="11" t="b">
        <f>AND(Table1[[#This Row],[hour of cancellation 0 to 23]]&gt;=0,Table1[[#This Row],[hour of cancellation 0 to 23]]&lt;=23)</f>
        <v>1</v>
      </c>
    </row>
    <row r="8340" spans="1:13" x14ac:dyDescent="0.3">
      <c r="A8340" s="1">
        <v>8339</v>
      </c>
      <c r="B8340" s="1">
        <v>3</v>
      </c>
      <c r="C8340" s="2">
        <v>41274.459945765899</v>
      </c>
      <c r="D8340" s="2">
        <v>41334.459722222222</v>
      </c>
      <c r="E8340" s="1">
        <v>24</v>
      </c>
      <c r="F8340" s="2">
        <v>41277.200451044868</v>
      </c>
      <c r="G8340" s="1">
        <v>0</v>
      </c>
      <c r="H8340" s="32">
        <f>IFERROR(HOUR(Table1[[#This Row],[Cancel Date/time]])+MINUTE(Table1[[#This Row],[Cancel Date/time]])/60,"not cancelled")</f>
        <v>4.8</v>
      </c>
      <c r="I8340" s="47">
        <f>IFERROR(ROUND(Table1[[#This Row],[cancellation time decimal]],0),"not cancelled")</f>
        <v>5</v>
      </c>
      <c r="J8340" s="10">
        <f>IFERROR(MOD(Table1[[#This Row],[cancellation hour rounded]],24),"not cancelled")</f>
        <v>5</v>
      </c>
      <c r="K8340" s="32">
        <f>1/Table1[[#This Row],[Duration (Time between doses '[in hours'])]]</f>
        <v>4.1666666666666664E-2</v>
      </c>
      <c r="L8340" s="33">
        <f>Table1[[#This Row],[number doses per hour]]*INDEX(Table2[price per dose],Table1[[#This Row],[Drug ID]])</f>
        <v>0.18133000000000002</v>
      </c>
      <c r="M8340" s="11" t="b">
        <f>AND(Table1[[#This Row],[hour of cancellation 0 to 23]]&gt;=0,Table1[[#This Row],[hour of cancellation 0 to 23]]&lt;=23)</f>
        <v>1</v>
      </c>
    </row>
    <row r="8341" spans="1:13" hidden="1" x14ac:dyDescent="0.3">
      <c r="A8341" s="1">
        <v>8340</v>
      </c>
      <c r="B8341" s="1">
        <v>5</v>
      </c>
      <c r="C8341" s="2">
        <v>41274.533969272685</v>
      </c>
      <c r="D8341" s="2">
        <v>41279.366881567053</v>
      </c>
      <c r="E8341" s="1">
        <v>24</v>
      </c>
      <c r="F8341" s="2" t="s">
        <v>5</v>
      </c>
      <c r="G8341" s="1">
        <v>0</v>
      </c>
      <c r="H8341" s="32" t="str">
        <f>IFERROR(HOUR(Table1[[#This Row],[Cancel Date/time]])+MINUTE(Table1[[#This Row],[Cancel Date/time]])/60,"not cancelled")</f>
        <v>not cancelled</v>
      </c>
      <c r="I8341" s="47" t="str">
        <f>IFERROR(ROUND(Table1[[#This Row],[cancellation time decimal]],0),"not cancelled")</f>
        <v>not cancelled</v>
      </c>
      <c r="J8341" s="10" t="str">
        <f>IFERROR(MOD(Table1[[#This Row],[cancellation hour rounded]],24),"not cancelled")</f>
        <v>not cancelled</v>
      </c>
      <c r="K8341" s="32">
        <f>1/Table1[[#This Row],[Duration (Time between doses '[in hours'])]]</f>
        <v>4.1666666666666664E-2</v>
      </c>
      <c r="L8341" s="33">
        <f>Table1[[#This Row],[number doses per hour]]*INDEX(Table2[price per dose],Table1[[#This Row],[Drug ID]])</f>
        <v>0.2815833333333333</v>
      </c>
      <c r="M8341" s="11" t="b">
        <f>AND(Table1[[#This Row],[hour of cancellation 0 to 23]]&gt;=0,Table1[[#This Row],[hour of cancellation 0 to 23]]&lt;=23)</f>
        <v>0</v>
      </c>
    </row>
    <row r="8342" spans="1:13" hidden="1" x14ac:dyDescent="0.3">
      <c r="A8342" s="1">
        <v>8341</v>
      </c>
      <c r="B8342" s="1">
        <v>5</v>
      </c>
      <c r="C8342" s="2">
        <v>41274.52890952304</v>
      </c>
      <c r="D8342" s="2">
        <v>41277.195191281731</v>
      </c>
      <c r="E8342" s="1">
        <v>24</v>
      </c>
      <c r="F8342" s="2" t="s">
        <v>5</v>
      </c>
      <c r="G8342" s="1">
        <v>0</v>
      </c>
      <c r="H8342" s="32" t="str">
        <f>IFERROR(HOUR(Table1[[#This Row],[Cancel Date/time]])+MINUTE(Table1[[#This Row],[Cancel Date/time]])/60,"not cancelled")</f>
        <v>not cancelled</v>
      </c>
      <c r="I8342" s="47" t="str">
        <f>IFERROR(ROUND(Table1[[#This Row],[cancellation time decimal]],0),"not cancelled")</f>
        <v>not cancelled</v>
      </c>
      <c r="J8342" s="10" t="str">
        <f>IFERROR(MOD(Table1[[#This Row],[cancellation hour rounded]],24),"not cancelled")</f>
        <v>not cancelled</v>
      </c>
      <c r="K8342" s="32">
        <f>1/Table1[[#This Row],[Duration (Time between doses '[in hours'])]]</f>
        <v>4.1666666666666664E-2</v>
      </c>
      <c r="L8342" s="33">
        <f>Table1[[#This Row],[number doses per hour]]*INDEX(Table2[price per dose],Table1[[#This Row],[Drug ID]])</f>
        <v>0.2815833333333333</v>
      </c>
      <c r="M8342" s="11" t="b">
        <f>AND(Table1[[#This Row],[hour of cancellation 0 to 23]]&gt;=0,Table1[[#This Row],[hour of cancellation 0 to 23]]&lt;=23)</f>
        <v>0</v>
      </c>
    </row>
    <row r="8343" spans="1:13" x14ac:dyDescent="0.3">
      <c r="A8343" s="1">
        <v>8342</v>
      </c>
      <c r="B8343" s="1">
        <v>4</v>
      </c>
      <c r="C8343" s="2">
        <v>41274.58476955205</v>
      </c>
      <c r="D8343" s="2">
        <v>41334.584722222222</v>
      </c>
      <c r="E8343" s="1">
        <v>12</v>
      </c>
      <c r="F8343" s="2">
        <v>41277.821755113269</v>
      </c>
      <c r="G8343" s="1">
        <v>0</v>
      </c>
      <c r="H8343" s="32">
        <f>IFERROR(HOUR(Table1[[#This Row],[Cancel Date/time]])+MINUTE(Table1[[#This Row],[Cancel Date/time]])/60,"not cancelled")</f>
        <v>19.716666666666665</v>
      </c>
      <c r="I8343" s="47">
        <f>IFERROR(ROUND(Table1[[#This Row],[cancellation time decimal]],0),"not cancelled")</f>
        <v>20</v>
      </c>
      <c r="J8343" s="10">
        <f>IFERROR(MOD(Table1[[#This Row],[cancellation hour rounded]],24),"not cancelled")</f>
        <v>20</v>
      </c>
      <c r="K8343" s="32">
        <f>1/Table1[[#This Row],[Duration (Time between doses '[in hours'])]]</f>
        <v>8.3333333333333329E-2</v>
      </c>
      <c r="L8343" s="33">
        <f>Table1[[#This Row],[number doses per hour]]*INDEX(Table2[price per dose],Table1[[#This Row],[Drug ID]])</f>
        <v>1.448055119047619</v>
      </c>
      <c r="M8343" s="11" t="b">
        <f>AND(Table1[[#This Row],[hour of cancellation 0 to 23]]&gt;=0,Table1[[#This Row],[hour of cancellation 0 to 23]]&lt;=23)</f>
        <v>1</v>
      </c>
    </row>
    <row r="8344" spans="1:13" x14ac:dyDescent="0.3">
      <c r="A8344" s="1">
        <v>8343</v>
      </c>
      <c r="B8344" s="1">
        <v>1</v>
      </c>
      <c r="C8344" s="2">
        <v>41274.650701298691</v>
      </c>
      <c r="D8344" s="2">
        <v>41334.650694444441</v>
      </c>
      <c r="E8344" s="1">
        <v>12</v>
      </c>
      <c r="F8344" s="2">
        <v>41275.52839413676</v>
      </c>
      <c r="G8344" s="1">
        <v>0</v>
      </c>
      <c r="H8344" s="32">
        <f>IFERROR(HOUR(Table1[[#This Row],[Cancel Date/time]])+MINUTE(Table1[[#This Row],[Cancel Date/time]])/60,"not cancelled")</f>
        <v>12.666666666666666</v>
      </c>
      <c r="I8344" s="47">
        <f>IFERROR(ROUND(Table1[[#This Row],[cancellation time decimal]],0),"not cancelled")</f>
        <v>13</v>
      </c>
      <c r="J8344" s="10">
        <f>IFERROR(MOD(Table1[[#This Row],[cancellation hour rounded]],24),"not cancelled")</f>
        <v>13</v>
      </c>
      <c r="K8344" s="32">
        <f>1/Table1[[#This Row],[Duration (Time between doses '[in hours'])]]</f>
        <v>8.3333333333333329E-2</v>
      </c>
      <c r="L8344" s="33">
        <f>Table1[[#This Row],[number doses per hour]]*INDEX(Table2[price per dose],Table1[[#This Row],[Drug ID]])</f>
        <v>0.56619444444444444</v>
      </c>
      <c r="M8344" s="11" t="b">
        <f>AND(Table1[[#This Row],[hour of cancellation 0 to 23]]&gt;=0,Table1[[#This Row],[hour of cancellation 0 to 23]]&lt;=23)</f>
        <v>1</v>
      </c>
    </row>
  </sheetData>
  <phoneticPr fontId="4" type="noConversion"/>
  <pageMargins left="0.7" right="0.7" top="0.75" bottom="0.75" header="0.3" footer="0.3"/>
  <pageSetup scale="50" orientation="landscape" horizontalDpi="4294967292" verticalDpi="4294967292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344"/>
  <sheetViews>
    <sheetView workbookViewId="0">
      <selection activeCell="E8355" sqref="E8355"/>
    </sheetView>
  </sheetViews>
  <sheetFormatPr defaultColWidth="8.77734375" defaultRowHeight="14.4" x14ac:dyDescent="0.3"/>
  <cols>
    <col min="1" max="1" width="10.44140625" style="60" customWidth="1"/>
    <col min="2" max="2" width="9.44140625" style="60" customWidth="1"/>
    <col min="3" max="3" width="17.77734375" style="60" customWidth="1"/>
    <col min="4" max="4" width="17" style="60" customWidth="1"/>
    <col min="5" max="5" width="28.44140625" style="60" customWidth="1"/>
    <col min="6" max="6" width="23.6640625" style="60" customWidth="1"/>
    <col min="7" max="7" width="16.77734375" style="60" hidden="1" customWidth="1"/>
  </cols>
  <sheetData>
    <row r="1" spans="1:7" s="8" customFormat="1" ht="27.75" customHeight="1" x14ac:dyDescent="0.3">
      <c r="A1" s="61" t="s">
        <v>0</v>
      </c>
      <c r="B1" s="61" t="s">
        <v>1</v>
      </c>
      <c r="C1" s="61" t="s">
        <v>2</v>
      </c>
      <c r="D1" s="61" t="s">
        <v>3</v>
      </c>
      <c r="E1" s="61" t="s">
        <v>19</v>
      </c>
      <c r="F1" s="61" t="s">
        <v>4</v>
      </c>
      <c r="G1" s="61" t="s">
        <v>18</v>
      </c>
    </row>
    <row r="2" spans="1:7" x14ac:dyDescent="0.3">
      <c r="A2" s="60">
        <v>1</v>
      </c>
      <c r="B2" s="12">
        <v>3</v>
      </c>
      <c r="C2" s="2">
        <v>40909.163322124252</v>
      </c>
      <c r="D2" s="2">
        <v>40969.163194444445</v>
      </c>
      <c r="E2" s="60">
        <v>24</v>
      </c>
      <c r="F2" s="2">
        <v>40910.953925031645</v>
      </c>
      <c r="G2" s="60">
        <v>0</v>
      </c>
    </row>
    <row r="3" spans="1:7" x14ac:dyDescent="0.3">
      <c r="A3" s="60">
        <v>2</v>
      </c>
      <c r="B3" s="12">
        <v>1</v>
      </c>
      <c r="C3" s="2">
        <v>40909.202218883562</v>
      </c>
      <c r="D3" s="2">
        <v>40969.20208333333</v>
      </c>
      <c r="E3" s="60">
        <v>8</v>
      </c>
      <c r="F3" s="2">
        <v>40909.751092984246</v>
      </c>
      <c r="G3" s="60">
        <v>0</v>
      </c>
    </row>
    <row r="4" spans="1:7" x14ac:dyDescent="0.3">
      <c r="A4" s="60">
        <v>3</v>
      </c>
      <c r="B4" s="60">
        <v>1</v>
      </c>
      <c r="C4" s="2">
        <v>40909.241730921851</v>
      </c>
      <c r="D4" s="2">
        <v>40969.241666666669</v>
      </c>
      <c r="E4" s="60">
        <v>8</v>
      </c>
      <c r="F4" s="2">
        <v>40909.993166685053</v>
      </c>
      <c r="G4" s="60">
        <v>0</v>
      </c>
    </row>
    <row r="5" spans="1:7" x14ac:dyDescent="0.3">
      <c r="A5" s="60">
        <v>4</v>
      </c>
      <c r="B5" s="60">
        <v>5</v>
      </c>
      <c r="C5" s="2">
        <v>40909.291704958363</v>
      </c>
      <c r="D5" s="2">
        <v>40969.291666666664</v>
      </c>
      <c r="E5" s="60">
        <v>24</v>
      </c>
      <c r="F5" s="2">
        <v>40913.740242562228</v>
      </c>
      <c r="G5" s="60">
        <v>0</v>
      </c>
    </row>
    <row r="6" spans="1:7" x14ac:dyDescent="0.3">
      <c r="A6" s="60">
        <v>5</v>
      </c>
      <c r="B6" s="60">
        <v>8</v>
      </c>
      <c r="C6" s="2">
        <v>40909.34245429661</v>
      </c>
      <c r="D6" s="2">
        <v>40969.342361111114</v>
      </c>
      <c r="E6" s="60">
        <v>3</v>
      </c>
      <c r="F6" s="2">
        <v>40914.730856196751</v>
      </c>
      <c r="G6" s="60">
        <v>0</v>
      </c>
    </row>
    <row r="7" spans="1:7" x14ac:dyDescent="0.3">
      <c r="A7" s="60">
        <v>6</v>
      </c>
      <c r="B7" s="60">
        <v>7</v>
      </c>
      <c r="C7" s="2">
        <v>40909.341297340419</v>
      </c>
      <c r="D7" s="2">
        <v>40912.049429594335</v>
      </c>
      <c r="E7" s="60">
        <v>24</v>
      </c>
      <c r="F7" s="2" t="s">
        <v>5</v>
      </c>
      <c r="G7" s="60">
        <v>0</v>
      </c>
    </row>
    <row r="8" spans="1:7" x14ac:dyDescent="0.3">
      <c r="A8" s="60">
        <v>7</v>
      </c>
      <c r="B8" s="60">
        <v>1</v>
      </c>
      <c r="C8" s="2">
        <v>40909.373988443316</v>
      </c>
      <c r="D8" s="2">
        <v>40969.373611111114</v>
      </c>
      <c r="E8" s="60">
        <v>8</v>
      </c>
      <c r="F8" s="2">
        <v>40910.383344609392</v>
      </c>
      <c r="G8" s="60">
        <v>0</v>
      </c>
    </row>
    <row r="9" spans="1:7" x14ac:dyDescent="0.3">
      <c r="A9" s="60">
        <v>8</v>
      </c>
      <c r="B9" s="60">
        <v>10</v>
      </c>
      <c r="C9" s="2">
        <v>40909.350266694099</v>
      </c>
      <c r="D9" s="2">
        <v>40969.350000000006</v>
      </c>
      <c r="E9" s="60">
        <v>1</v>
      </c>
      <c r="F9" s="2">
        <v>40916.752256274332</v>
      </c>
      <c r="G9" s="60">
        <v>4</v>
      </c>
    </row>
    <row r="10" spans="1:7" x14ac:dyDescent="0.3">
      <c r="A10" s="60">
        <v>9</v>
      </c>
      <c r="B10" s="60">
        <v>9</v>
      </c>
      <c r="C10" s="2">
        <v>40909.387124889523</v>
      </c>
      <c r="D10" s="2">
        <v>40969.386805555558</v>
      </c>
      <c r="E10" s="60">
        <v>5</v>
      </c>
      <c r="F10" s="2">
        <v>40912.672010270951</v>
      </c>
      <c r="G10" s="60">
        <v>0</v>
      </c>
    </row>
    <row r="11" spans="1:7" x14ac:dyDescent="0.3">
      <c r="A11" s="60">
        <v>10</v>
      </c>
      <c r="B11" s="60">
        <v>9</v>
      </c>
      <c r="C11" s="2">
        <v>40909.406326798671</v>
      </c>
      <c r="D11" s="2">
        <v>40969.40625</v>
      </c>
      <c r="E11" s="60">
        <v>5</v>
      </c>
      <c r="F11" s="2">
        <v>40912.811618088512</v>
      </c>
      <c r="G11" s="60">
        <v>0</v>
      </c>
    </row>
    <row r="12" spans="1:7" x14ac:dyDescent="0.3">
      <c r="A12" s="60">
        <v>11</v>
      </c>
      <c r="B12" s="60">
        <v>8</v>
      </c>
      <c r="C12" s="2">
        <v>40909.408099694876</v>
      </c>
      <c r="D12" s="2">
        <v>40969.407638888886</v>
      </c>
      <c r="E12" s="60">
        <v>3</v>
      </c>
      <c r="F12" s="2">
        <v>40913.578154062357</v>
      </c>
      <c r="G12" s="60">
        <v>1</v>
      </c>
    </row>
    <row r="13" spans="1:7" x14ac:dyDescent="0.3">
      <c r="A13" s="60">
        <v>12</v>
      </c>
      <c r="B13" s="60">
        <v>1</v>
      </c>
      <c r="C13" s="2">
        <v>40909.386766468539</v>
      </c>
      <c r="D13" s="2">
        <v>40969.386111111111</v>
      </c>
      <c r="E13" s="60">
        <v>8</v>
      </c>
      <c r="F13" s="2">
        <v>40909.49475501453</v>
      </c>
      <c r="G13" s="60">
        <v>0</v>
      </c>
    </row>
    <row r="14" spans="1:7" x14ac:dyDescent="0.3">
      <c r="A14" s="60">
        <v>13</v>
      </c>
      <c r="B14" s="60">
        <v>4</v>
      </c>
      <c r="C14" s="2">
        <v>40909.408614944245</v>
      </c>
      <c r="D14" s="2">
        <v>40969.408333333333</v>
      </c>
      <c r="E14" s="60">
        <v>12</v>
      </c>
      <c r="F14" s="2">
        <v>40909.903949298714</v>
      </c>
      <c r="G14" s="60">
        <v>0</v>
      </c>
    </row>
    <row r="15" spans="1:7" x14ac:dyDescent="0.3">
      <c r="A15" s="60">
        <v>14</v>
      </c>
      <c r="B15" s="60">
        <v>5</v>
      </c>
      <c r="C15" s="2">
        <v>40909.410025274439</v>
      </c>
      <c r="D15" s="2">
        <v>40969.409722222219</v>
      </c>
      <c r="E15" s="60">
        <v>24</v>
      </c>
      <c r="F15" s="2">
        <v>40911.424091240202</v>
      </c>
      <c r="G15" s="60">
        <v>0</v>
      </c>
    </row>
    <row r="16" spans="1:7" x14ac:dyDescent="0.3">
      <c r="A16" s="60">
        <v>15</v>
      </c>
      <c r="B16" s="60">
        <v>3</v>
      </c>
      <c r="C16" s="2">
        <v>40909.427674302337</v>
      </c>
      <c r="D16" s="2">
        <v>40969.427083333328</v>
      </c>
      <c r="E16" s="60">
        <v>24</v>
      </c>
      <c r="F16" s="2">
        <v>40911.536779792397</v>
      </c>
      <c r="G16" s="60">
        <v>0</v>
      </c>
    </row>
    <row r="17" spans="1:7" x14ac:dyDescent="0.3">
      <c r="A17" s="60">
        <v>16</v>
      </c>
      <c r="B17" s="60">
        <v>2</v>
      </c>
      <c r="C17" s="2">
        <v>40909.417196262257</v>
      </c>
      <c r="D17" s="2">
        <v>40969.416666666664</v>
      </c>
      <c r="E17" s="60">
        <v>10</v>
      </c>
      <c r="F17" s="2">
        <v>40910.502208668935</v>
      </c>
      <c r="G17" s="60">
        <v>0</v>
      </c>
    </row>
    <row r="18" spans="1:7" x14ac:dyDescent="0.3">
      <c r="A18" s="60">
        <v>17</v>
      </c>
      <c r="B18" s="60">
        <v>1</v>
      </c>
      <c r="C18" s="2">
        <v>40909.617439424095</v>
      </c>
      <c r="D18" s="2">
        <v>40969.617361111115</v>
      </c>
      <c r="E18" s="60">
        <v>8</v>
      </c>
      <c r="F18" s="2">
        <v>40910.401561022845</v>
      </c>
      <c r="G18" s="60">
        <v>0</v>
      </c>
    </row>
    <row r="19" spans="1:7" x14ac:dyDescent="0.3">
      <c r="A19" s="60">
        <v>18</v>
      </c>
      <c r="B19" s="60">
        <v>10</v>
      </c>
      <c r="C19" s="2">
        <v>40909.730757801422</v>
      </c>
      <c r="D19" s="2">
        <v>40913.730555555558</v>
      </c>
      <c r="E19" s="60">
        <v>1</v>
      </c>
      <c r="F19" s="2" t="s">
        <v>5</v>
      </c>
      <c r="G19" s="60">
        <v>0</v>
      </c>
    </row>
    <row r="20" spans="1:7" x14ac:dyDescent="0.3">
      <c r="A20" s="60">
        <v>19</v>
      </c>
      <c r="B20" s="60">
        <v>7</v>
      </c>
      <c r="C20" s="2">
        <v>40909.746416413342</v>
      </c>
      <c r="D20" s="2">
        <v>40969.745833333334</v>
      </c>
      <c r="E20" s="60">
        <v>24</v>
      </c>
      <c r="F20" s="2">
        <v>40918.90783308808</v>
      </c>
      <c r="G20" s="60">
        <v>0</v>
      </c>
    </row>
    <row r="21" spans="1:7" x14ac:dyDescent="0.3">
      <c r="A21" s="60">
        <v>20</v>
      </c>
      <c r="B21" s="60">
        <v>1</v>
      </c>
      <c r="C21" s="2">
        <v>40909.720681181738</v>
      </c>
      <c r="D21" s="2">
        <v>40969.720138888893</v>
      </c>
      <c r="E21" s="60">
        <v>8</v>
      </c>
      <c r="F21" s="2">
        <v>40909.875987090723</v>
      </c>
      <c r="G21" s="60">
        <v>0</v>
      </c>
    </row>
    <row r="22" spans="1:7" x14ac:dyDescent="0.3">
      <c r="A22" s="60">
        <v>21</v>
      </c>
      <c r="B22" s="60">
        <v>3</v>
      </c>
      <c r="C22" s="2">
        <v>40909.726407412541</v>
      </c>
      <c r="D22" s="2">
        <v>40969.726388888892</v>
      </c>
      <c r="E22" s="60">
        <v>24</v>
      </c>
      <c r="F22" s="2">
        <v>40912.748663596787</v>
      </c>
      <c r="G22" s="60">
        <v>0</v>
      </c>
    </row>
    <row r="23" spans="1:7" x14ac:dyDescent="0.3">
      <c r="A23" s="60">
        <v>22</v>
      </c>
      <c r="B23" s="60">
        <v>2</v>
      </c>
      <c r="C23" s="2">
        <v>40909.725138196482</v>
      </c>
      <c r="D23" s="2">
        <v>40969.725000000006</v>
      </c>
      <c r="E23" s="60">
        <v>10</v>
      </c>
      <c r="F23" s="2">
        <v>40911.322022314031</v>
      </c>
      <c r="G23" s="60">
        <v>0</v>
      </c>
    </row>
    <row r="24" spans="1:7" x14ac:dyDescent="0.3">
      <c r="A24" s="60">
        <v>23</v>
      </c>
      <c r="B24" s="60">
        <v>1</v>
      </c>
      <c r="C24" s="2">
        <v>40909.770501468331</v>
      </c>
      <c r="D24" s="2">
        <v>40912.270074128064</v>
      </c>
      <c r="E24" s="60">
        <v>12</v>
      </c>
      <c r="F24" s="2" t="s">
        <v>5</v>
      </c>
      <c r="G24" s="60">
        <v>0</v>
      </c>
    </row>
    <row r="25" spans="1:7" x14ac:dyDescent="0.3">
      <c r="A25" s="60">
        <v>24</v>
      </c>
      <c r="B25" s="60">
        <v>6</v>
      </c>
      <c r="C25" s="2">
        <v>40909.777898665052</v>
      </c>
      <c r="D25" s="2">
        <v>40969.777777777781</v>
      </c>
      <c r="E25" s="60">
        <v>24</v>
      </c>
      <c r="F25" s="2">
        <v>40913.556265264975</v>
      </c>
      <c r="G25" s="60">
        <v>0</v>
      </c>
    </row>
    <row r="26" spans="1:7" x14ac:dyDescent="0.3">
      <c r="A26" s="60">
        <v>25</v>
      </c>
      <c r="B26" s="60">
        <v>1</v>
      </c>
      <c r="C26" s="2">
        <v>40909.77203250453</v>
      </c>
      <c r="D26" s="2">
        <v>40969.771527777775</v>
      </c>
      <c r="E26" s="60">
        <v>8</v>
      </c>
      <c r="F26" s="2">
        <v>40910.470525998542</v>
      </c>
      <c r="G26" s="60">
        <v>0</v>
      </c>
    </row>
    <row r="27" spans="1:7" x14ac:dyDescent="0.3">
      <c r="A27" s="60">
        <v>26</v>
      </c>
      <c r="B27" s="60">
        <v>1</v>
      </c>
      <c r="C27" s="2">
        <v>40909.847972330783</v>
      </c>
      <c r="D27" s="2">
        <v>40969.847916666666</v>
      </c>
      <c r="E27" s="60">
        <v>8</v>
      </c>
      <c r="F27" s="2">
        <v>40910.84140877553</v>
      </c>
      <c r="G27" s="60">
        <v>0</v>
      </c>
    </row>
    <row r="28" spans="1:7" x14ac:dyDescent="0.3">
      <c r="A28" s="60">
        <v>27</v>
      </c>
      <c r="B28" s="60">
        <v>2</v>
      </c>
      <c r="C28" s="2">
        <v>40909.914760980544</v>
      </c>
      <c r="D28" s="2">
        <v>40969.914583333331</v>
      </c>
      <c r="E28" s="60">
        <v>10</v>
      </c>
      <c r="F28" s="2">
        <v>40910.081372325381</v>
      </c>
      <c r="G28" s="60">
        <v>0</v>
      </c>
    </row>
    <row r="29" spans="1:7" x14ac:dyDescent="0.3">
      <c r="A29" s="60">
        <v>28</v>
      </c>
      <c r="B29" s="60">
        <v>2</v>
      </c>
      <c r="C29" s="2">
        <v>40909.969370589388</v>
      </c>
      <c r="D29" s="2">
        <v>40912.385452276816</v>
      </c>
      <c r="E29" s="60">
        <v>10</v>
      </c>
      <c r="F29" s="2" t="s">
        <v>5</v>
      </c>
      <c r="G29" s="60">
        <v>0</v>
      </c>
    </row>
    <row r="30" spans="1:7" x14ac:dyDescent="0.3">
      <c r="A30" s="60">
        <v>29</v>
      </c>
      <c r="B30" s="60">
        <v>11</v>
      </c>
      <c r="C30" s="2">
        <v>40910.197452875233</v>
      </c>
      <c r="D30" s="2">
        <v>40970.197222222218</v>
      </c>
      <c r="E30" s="60">
        <v>1</v>
      </c>
      <c r="F30" s="2">
        <v>40916.876862351986</v>
      </c>
      <c r="G30" s="60">
        <v>4</v>
      </c>
    </row>
    <row r="31" spans="1:7" x14ac:dyDescent="0.3">
      <c r="A31" s="60">
        <v>30</v>
      </c>
      <c r="B31" s="60">
        <v>5</v>
      </c>
      <c r="C31" s="2">
        <v>40910.224398390827</v>
      </c>
      <c r="D31" s="2">
        <v>40970.224305555559</v>
      </c>
      <c r="E31" s="60">
        <v>24</v>
      </c>
      <c r="F31" s="2">
        <v>40915.39763098734</v>
      </c>
      <c r="G31" s="60">
        <v>0</v>
      </c>
    </row>
    <row r="32" spans="1:7" x14ac:dyDescent="0.3">
      <c r="A32" s="60">
        <v>31</v>
      </c>
      <c r="B32" s="60">
        <v>7</v>
      </c>
      <c r="C32" s="2">
        <v>40910.263652399706</v>
      </c>
      <c r="D32" s="2">
        <v>40913.179692683705</v>
      </c>
      <c r="E32" s="60">
        <v>24</v>
      </c>
      <c r="F32" s="2" t="s">
        <v>5</v>
      </c>
      <c r="G32" s="60">
        <v>0</v>
      </c>
    </row>
    <row r="33" spans="1:7" x14ac:dyDescent="0.3">
      <c r="A33" s="60">
        <v>32</v>
      </c>
      <c r="B33" s="60">
        <v>5</v>
      </c>
      <c r="C33" s="2">
        <v>40910.365847771376</v>
      </c>
      <c r="D33" s="2">
        <v>40970.365277777782</v>
      </c>
      <c r="E33" s="60">
        <v>24</v>
      </c>
      <c r="F33" s="2">
        <v>40913.772622805016</v>
      </c>
      <c r="G33" s="60">
        <v>0</v>
      </c>
    </row>
    <row r="34" spans="1:7" x14ac:dyDescent="0.3">
      <c r="A34" s="60">
        <v>33</v>
      </c>
      <c r="B34" s="60">
        <v>5</v>
      </c>
      <c r="C34" s="2">
        <v>40910.401620551842</v>
      </c>
      <c r="D34" s="2">
        <v>40914.693055555552</v>
      </c>
      <c r="E34" s="60">
        <v>24</v>
      </c>
      <c r="F34" s="2">
        <v>40912.656462381194</v>
      </c>
      <c r="G34" s="60">
        <v>0</v>
      </c>
    </row>
    <row r="35" spans="1:7" x14ac:dyDescent="0.3">
      <c r="A35" s="60">
        <v>34</v>
      </c>
      <c r="B35" s="60">
        <v>2</v>
      </c>
      <c r="C35" s="2">
        <v>40910.538605575515</v>
      </c>
      <c r="D35" s="2">
        <v>40970.538194444445</v>
      </c>
      <c r="E35" s="60">
        <v>10</v>
      </c>
      <c r="F35" s="2">
        <v>40911.587259598251</v>
      </c>
      <c r="G35" s="60">
        <v>0</v>
      </c>
    </row>
    <row r="36" spans="1:7" x14ac:dyDescent="0.3">
      <c r="A36" s="60">
        <v>35</v>
      </c>
      <c r="B36" s="60">
        <v>1</v>
      </c>
      <c r="C36" s="2">
        <v>40910.697895429948</v>
      </c>
      <c r="D36" s="2">
        <v>40970.697222222218</v>
      </c>
      <c r="E36" s="60">
        <v>8</v>
      </c>
      <c r="F36" s="2">
        <v>40911.622324599324</v>
      </c>
      <c r="G36" s="60">
        <v>0</v>
      </c>
    </row>
    <row r="37" spans="1:7" x14ac:dyDescent="0.3">
      <c r="A37" s="60">
        <v>36</v>
      </c>
      <c r="B37" s="60">
        <v>1</v>
      </c>
      <c r="C37" s="2">
        <v>40910.694790821552</v>
      </c>
      <c r="D37" s="2">
        <v>40970.694444444445</v>
      </c>
      <c r="E37" s="60">
        <v>8</v>
      </c>
      <c r="F37" s="2">
        <v>40911.523906546405</v>
      </c>
      <c r="G37" s="60">
        <v>0</v>
      </c>
    </row>
    <row r="38" spans="1:7" x14ac:dyDescent="0.3">
      <c r="A38" s="60">
        <v>37</v>
      </c>
      <c r="B38" s="60">
        <v>1</v>
      </c>
      <c r="C38" s="2">
        <v>40910.702525040135</v>
      </c>
      <c r="D38" s="2">
        <v>40913.368872392348</v>
      </c>
      <c r="E38" s="60">
        <v>12</v>
      </c>
      <c r="F38" s="2" t="s">
        <v>5</v>
      </c>
      <c r="G38" s="60">
        <v>0</v>
      </c>
    </row>
    <row r="39" spans="1:7" x14ac:dyDescent="0.3">
      <c r="A39" s="60">
        <v>38</v>
      </c>
      <c r="B39" s="60">
        <v>1</v>
      </c>
      <c r="C39" s="2">
        <v>40910.698334274741</v>
      </c>
      <c r="D39" s="2">
        <v>40970.697916666664</v>
      </c>
      <c r="E39" s="60">
        <v>8</v>
      </c>
      <c r="F39" s="2">
        <v>40911.349176162628</v>
      </c>
      <c r="G39" s="60">
        <v>0</v>
      </c>
    </row>
    <row r="40" spans="1:7" x14ac:dyDescent="0.3">
      <c r="A40" s="60">
        <v>39</v>
      </c>
      <c r="B40" s="60">
        <v>1</v>
      </c>
      <c r="C40" s="2">
        <v>40910.679665691438</v>
      </c>
      <c r="D40" s="2">
        <v>40970.679166666661</v>
      </c>
      <c r="E40" s="60">
        <v>8</v>
      </c>
      <c r="F40" s="2">
        <v>40911.362203080469</v>
      </c>
      <c r="G40" s="60">
        <v>0</v>
      </c>
    </row>
    <row r="41" spans="1:7" x14ac:dyDescent="0.3">
      <c r="A41" s="60">
        <v>40</v>
      </c>
      <c r="B41" s="60">
        <v>1</v>
      </c>
      <c r="C41" s="2">
        <v>40910.691128117222</v>
      </c>
      <c r="D41" s="2">
        <v>40970.690972222219</v>
      </c>
      <c r="E41" s="60">
        <v>8</v>
      </c>
      <c r="F41" s="2">
        <v>40911.428918002246</v>
      </c>
      <c r="G41" s="60">
        <v>0</v>
      </c>
    </row>
    <row r="42" spans="1:7" x14ac:dyDescent="0.3">
      <c r="A42" s="60">
        <v>41</v>
      </c>
      <c r="B42" s="60">
        <v>11</v>
      </c>
      <c r="C42" s="2">
        <v>40910.727993912005</v>
      </c>
      <c r="D42" s="2">
        <v>40913.977610222188</v>
      </c>
      <c r="E42" s="60">
        <v>1</v>
      </c>
      <c r="F42" s="2" t="s">
        <v>5</v>
      </c>
      <c r="G42" s="60">
        <v>4</v>
      </c>
    </row>
    <row r="43" spans="1:7" x14ac:dyDescent="0.3">
      <c r="A43" s="60">
        <v>42</v>
      </c>
      <c r="B43" s="60">
        <v>10</v>
      </c>
      <c r="C43" s="2">
        <v>40910.732171633041</v>
      </c>
      <c r="D43" s="2">
        <v>40914.190381737819</v>
      </c>
      <c r="E43" s="60">
        <v>1</v>
      </c>
      <c r="F43" s="2" t="s">
        <v>5</v>
      </c>
      <c r="G43" s="60">
        <v>6</v>
      </c>
    </row>
    <row r="44" spans="1:7" x14ac:dyDescent="0.3">
      <c r="A44" s="60">
        <v>43</v>
      </c>
      <c r="B44" s="60">
        <v>1</v>
      </c>
      <c r="C44" s="2">
        <v>40910.736868653854</v>
      </c>
      <c r="D44" s="2">
        <v>40970.736805555556</v>
      </c>
      <c r="E44" s="60">
        <v>12</v>
      </c>
      <c r="F44" s="2">
        <v>40911.301535441642</v>
      </c>
      <c r="G44" s="60">
        <v>0</v>
      </c>
    </row>
    <row r="45" spans="1:7" x14ac:dyDescent="0.3">
      <c r="A45" s="60">
        <v>44</v>
      </c>
      <c r="B45" s="60">
        <v>2</v>
      </c>
      <c r="C45" s="2">
        <v>40910.79568743331</v>
      </c>
      <c r="D45" s="2">
        <v>40970.795138888883</v>
      </c>
      <c r="E45" s="60">
        <v>10</v>
      </c>
      <c r="F45" s="2">
        <v>40913.136899265533</v>
      </c>
      <c r="G45" s="60">
        <v>0</v>
      </c>
    </row>
    <row r="46" spans="1:7" x14ac:dyDescent="0.3">
      <c r="A46" s="60">
        <v>45</v>
      </c>
      <c r="B46" s="60">
        <v>5</v>
      </c>
      <c r="C46" s="2">
        <v>40910.837748267644</v>
      </c>
      <c r="D46" s="2">
        <v>40970.837500000001</v>
      </c>
      <c r="E46" s="60">
        <v>24</v>
      </c>
      <c r="F46" s="2">
        <v>40913.970423027793</v>
      </c>
      <c r="G46" s="60">
        <v>0</v>
      </c>
    </row>
    <row r="47" spans="1:7" x14ac:dyDescent="0.3">
      <c r="A47" s="60">
        <v>46</v>
      </c>
      <c r="B47" s="60">
        <v>6</v>
      </c>
      <c r="C47" s="2">
        <v>40910.893013076973</v>
      </c>
      <c r="D47" s="2">
        <v>40970.892361111109</v>
      </c>
      <c r="E47" s="60">
        <v>24</v>
      </c>
      <c r="F47" s="2">
        <v>40916.56648697373</v>
      </c>
      <c r="G47" s="60">
        <v>0</v>
      </c>
    </row>
    <row r="48" spans="1:7" x14ac:dyDescent="0.3">
      <c r="A48" s="60">
        <v>47</v>
      </c>
      <c r="B48" s="60">
        <v>6</v>
      </c>
      <c r="C48" s="2">
        <v>40910.891356241642</v>
      </c>
      <c r="D48" s="2">
        <v>40915.01610450368</v>
      </c>
      <c r="E48" s="60">
        <v>24</v>
      </c>
      <c r="F48" s="2" t="s">
        <v>5</v>
      </c>
      <c r="G48" s="60">
        <v>0</v>
      </c>
    </row>
    <row r="49" spans="1:7" x14ac:dyDescent="0.3">
      <c r="A49" s="60">
        <v>48</v>
      </c>
      <c r="B49" s="60">
        <v>5</v>
      </c>
      <c r="C49" s="2">
        <v>40910.916838165263</v>
      </c>
      <c r="D49" s="2">
        <v>40970.916666666664</v>
      </c>
      <c r="E49" s="60">
        <v>24</v>
      </c>
      <c r="F49" s="2">
        <v>40912.736848570363</v>
      </c>
      <c r="G49" s="60">
        <v>0</v>
      </c>
    </row>
    <row r="50" spans="1:7" x14ac:dyDescent="0.3">
      <c r="A50" s="60">
        <v>49</v>
      </c>
      <c r="B50" s="60">
        <v>6</v>
      </c>
      <c r="C50" s="2">
        <v>40911.034799174318</v>
      </c>
      <c r="D50" s="2">
        <v>40971.034722222219</v>
      </c>
      <c r="E50" s="60">
        <v>24</v>
      </c>
      <c r="F50" s="2">
        <v>40924.438988351052</v>
      </c>
      <c r="G50" s="60">
        <v>0</v>
      </c>
    </row>
    <row r="51" spans="1:7" x14ac:dyDescent="0.3">
      <c r="A51" s="60">
        <v>50</v>
      </c>
      <c r="B51" s="60">
        <v>6</v>
      </c>
      <c r="C51" s="2">
        <v>40911.03709753741</v>
      </c>
      <c r="D51" s="2">
        <v>40971.036805555559</v>
      </c>
      <c r="E51" s="60">
        <v>24</v>
      </c>
      <c r="F51" s="2">
        <v>40917.451850420497</v>
      </c>
      <c r="G51" s="60">
        <v>0</v>
      </c>
    </row>
    <row r="52" spans="1:7" x14ac:dyDescent="0.3">
      <c r="A52" s="60">
        <v>51</v>
      </c>
      <c r="B52" s="60">
        <v>7</v>
      </c>
      <c r="C52" s="2">
        <v>40911.045750898353</v>
      </c>
      <c r="D52" s="2">
        <v>40971.045138888883</v>
      </c>
      <c r="E52" s="60">
        <v>24</v>
      </c>
      <c r="F52" s="2">
        <v>40913.974935199098</v>
      </c>
      <c r="G52" s="60">
        <v>0</v>
      </c>
    </row>
    <row r="53" spans="1:7" x14ac:dyDescent="0.3">
      <c r="A53" s="60">
        <v>52</v>
      </c>
      <c r="B53" s="60">
        <v>6</v>
      </c>
      <c r="C53" s="2">
        <v>40911.145455133403</v>
      </c>
      <c r="D53" s="2">
        <v>40971.145138888889</v>
      </c>
      <c r="E53" s="60">
        <v>24</v>
      </c>
      <c r="F53" s="2">
        <v>40916.592287130217</v>
      </c>
      <c r="G53" s="60">
        <v>0</v>
      </c>
    </row>
    <row r="54" spans="1:7" x14ac:dyDescent="0.3">
      <c r="A54" s="60">
        <v>53</v>
      </c>
      <c r="B54" s="60">
        <v>1</v>
      </c>
      <c r="C54" s="2">
        <v>40911.217134773367</v>
      </c>
      <c r="D54" s="2">
        <v>40971.216666666667</v>
      </c>
      <c r="E54" s="60">
        <v>8</v>
      </c>
      <c r="F54" s="2">
        <v>40912.659386837091</v>
      </c>
      <c r="G54" s="60">
        <v>0</v>
      </c>
    </row>
    <row r="55" spans="1:7" x14ac:dyDescent="0.3">
      <c r="A55" s="60">
        <v>54</v>
      </c>
      <c r="B55" s="60">
        <v>7</v>
      </c>
      <c r="C55" s="2">
        <v>40911.259006644272</v>
      </c>
      <c r="D55" s="2">
        <v>40971.258333333331</v>
      </c>
      <c r="E55" s="60">
        <v>24</v>
      </c>
      <c r="F55" s="2">
        <v>40918.61982322565</v>
      </c>
      <c r="G55" s="60">
        <v>0</v>
      </c>
    </row>
    <row r="56" spans="1:7" x14ac:dyDescent="0.3">
      <c r="A56" s="60">
        <v>55</v>
      </c>
      <c r="B56" s="60">
        <v>10</v>
      </c>
      <c r="C56" s="2">
        <v>40911.350722806907</v>
      </c>
      <c r="D56" s="2">
        <v>40971.350694444445</v>
      </c>
      <c r="E56" s="60">
        <v>1</v>
      </c>
      <c r="F56" s="2">
        <v>40918.718562578004</v>
      </c>
      <c r="G56" s="60">
        <v>3</v>
      </c>
    </row>
    <row r="57" spans="1:7" x14ac:dyDescent="0.3">
      <c r="A57" s="60">
        <v>56</v>
      </c>
      <c r="B57" s="60">
        <v>2</v>
      </c>
      <c r="C57" s="2">
        <v>40911.349849881175</v>
      </c>
      <c r="D57" s="2">
        <v>40971.349305555559</v>
      </c>
      <c r="E57" s="60">
        <v>10</v>
      </c>
      <c r="F57" s="2">
        <v>40911.73562341732</v>
      </c>
      <c r="G57" s="60">
        <v>0</v>
      </c>
    </row>
    <row r="58" spans="1:7" x14ac:dyDescent="0.3">
      <c r="A58" s="60">
        <v>57</v>
      </c>
      <c r="B58" s="60">
        <v>7</v>
      </c>
      <c r="C58" s="2">
        <v>40911.368761153681</v>
      </c>
      <c r="D58" s="2">
        <v>40971.368750000001</v>
      </c>
      <c r="E58" s="60">
        <v>24</v>
      </c>
      <c r="F58" s="2">
        <v>40920.396603410714</v>
      </c>
      <c r="G58" s="60">
        <v>0</v>
      </c>
    </row>
    <row r="59" spans="1:7" x14ac:dyDescent="0.3">
      <c r="A59" s="60">
        <v>58</v>
      </c>
      <c r="B59" s="60">
        <v>8</v>
      </c>
      <c r="C59" s="2">
        <v>40911.414711514626</v>
      </c>
      <c r="D59" s="2">
        <v>40971.414583333331</v>
      </c>
      <c r="E59" s="60">
        <v>3</v>
      </c>
      <c r="F59" s="2">
        <v>40914.625243757437</v>
      </c>
      <c r="G59" s="60">
        <v>0</v>
      </c>
    </row>
    <row r="60" spans="1:7" x14ac:dyDescent="0.3">
      <c r="A60" s="60">
        <v>59</v>
      </c>
      <c r="B60" s="60">
        <v>9</v>
      </c>
      <c r="C60" s="2">
        <v>40911.405234565646</v>
      </c>
      <c r="D60" s="2">
        <v>40971.404861111114</v>
      </c>
      <c r="E60" s="60">
        <v>5</v>
      </c>
      <c r="F60" s="2">
        <v>40914.683537836128</v>
      </c>
      <c r="G60" s="60">
        <v>0</v>
      </c>
    </row>
    <row r="61" spans="1:7" x14ac:dyDescent="0.3">
      <c r="A61" s="60">
        <v>60</v>
      </c>
      <c r="B61" s="60">
        <v>2</v>
      </c>
      <c r="C61" s="2">
        <v>40911.419674708915</v>
      </c>
      <c r="D61" s="2">
        <v>40971.419444444444</v>
      </c>
      <c r="E61" s="60">
        <v>10</v>
      </c>
      <c r="F61" s="2">
        <v>40912.449198757487</v>
      </c>
      <c r="G61" s="60">
        <v>0</v>
      </c>
    </row>
    <row r="62" spans="1:7" x14ac:dyDescent="0.3">
      <c r="A62" s="60">
        <v>61</v>
      </c>
      <c r="B62" s="60">
        <v>1</v>
      </c>
      <c r="C62" s="2">
        <v>40911.418277584438</v>
      </c>
      <c r="D62" s="2">
        <v>40971.41805555555</v>
      </c>
      <c r="E62" s="60">
        <v>8</v>
      </c>
      <c r="F62" s="2">
        <v>40911.686011535872</v>
      </c>
      <c r="G62" s="60">
        <v>0</v>
      </c>
    </row>
    <row r="63" spans="1:7" x14ac:dyDescent="0.3">
      <c r="A63" s="60">
        <v>62</v>
      </c>
      <c r="B63" s="60">
        <v>2</v>
      </c>
      <c r="C63" s="2">
        <v>40911.421737637233</v>
      </c>
      <c r="D63" s="2">
        <v>40914.754980360623</v>
      </c>
      <c r="E63" s="60">
        <v>10</v>
      </c>
      <c r="F63" s="2" t="s">
        <v>5</v>
      </c>
      <c r="G63" s="60">
        <v>0</v>
      </c>
    </row>
    <row r="64" spans="1:7" x14ac:dyDescent="0.3">
      <c r="A64" s="60">
        <v>63</v>
      </c>
      <c r="B64" s="60">
        <v>1</v>
      </c>
      <c r="C64" s="2">
        <v>40911.626029600018</v>
      </c>
      <c r="D64" s="2">
        <v>40971.625694444447</v>
      </c>
      <c r="E64" s="60">
        <v>8</v>
      </c>
      <c r="F64" s="2">
        <v>40912.669082354645</v>
      </c>
      <c r="G64" s="60">
        <v>0</v>
      </c>
    </row>
    <row r="65" spans="1:7" x14ac:dyDescent="0.3">
      <c r="A65" s="60">
        <v>64</v>
      </c>
      <c r="B65" s="60">
        <v>2</v>
      </c>
      <c r="C65" s="2">
        <v>40911.66738093891</v>
      </c>
      <c r="D65" s="2">
        <v>40971.667361111111</v>
      </c>
      <c r="E65" s="60">
        <v>10</v>
      </c>
      <c r="F65" s="2">
        <v>40912.736008347514</v>
      </c>
      <c r="G65" s="60">
        <v>0</v>
      </c>
    </row>
    <row r="66" spans="1:7" x14ac:dyDescent="0.3">
      <c r="A66" s="60">
        <v>65</v>
      </c>
      <c r="B66" s="60">
        <v>3</v>
      </c>
      <c r="C66" s="2">
        <v>40911.713596030633</v>
      </c>
      <c r="D66" s="2">
        <v>40971.713194444448</v>
      </c>
      <c r="E66" s="60">
        <v>24</v>
      </c>
      <c r="F66" s="2">
        <v>40914.42994269418</v>
      </c>
      <c r="G66" s="60">
        <v>0</v>
      </c>
    </row>
    <row r="67" spans="1:7" x14ac:dyDescent="0.3">
      <c r="A67" s="60">
        <v>66</v>
      </c>
      <c r="B67" s="60">
        <v>4</v>
      </c>
      <c r="C67" s="2">
        <v>40911.761032327056</v>
      </c>
      <c r="D67" s="2">
        <v>40971.760416666664</v>
      </c>
      <c r="E67" s="60">
        <v>12</v>
      </c>
      <c r="F67" s="2">
        <v>40913.256228103157</v>
      </c>
      <c r="G67" s="60">
        <v>0</v>
      </c>
    </row>
    <row r="68" spans="1:7" x14ac:dyDescent="0.3">
      <c r="A68" s="60">
        <v>67</v>
      </c>
      <c r="B68" s="60">
        <v>8</v>
      </c>
      <c r="C68" s="2">
        <v>40911.751275218834</v>
      </c>
      <c r="D68" s="2">
        <v>40971.750694444447</v>
      </c>
      <c r="E68" s="60">
        <v>3</v>
      </c>
      <c r="F68" s="2">
        <v>40918.469905276695</v>
      </c>
      <c r="G68" s="60">
        <v>1</v>
      </c>
    </row>
    <row r="69" spans="1:7" x14ac:dyDescent="0.3">
      <c r="A69" s="60">
        <v>68</v>
      </c>
      <c r="B69" s="60">
        <v>1</v>
      </c>
      <c r="C69" s="2">
        <v>40911.757626607592</v>
      </c>
      <c r="D69" s="2">
        <v>40971.756944444445</v>
      </c>
      <c r="E69" s="60">
        <v>12</v>
      </c>
      <c r="F69" s="2">
        <v>40912.318068428387</v>
      </c>
      <c r="G69" s="60">
        <v>0</v>
      </c>
    </row>
    <row r="70" spans="1:7" x14ac:dyDescent="0.3">
      <c r="A70" s="60">
        <v>69</v>
      </c>
      <c r="B70" s="60">
        <v>1</v>
      </c>
      <c r="C70" s="2">
        <v>40911.751233753908</v>
      </c>
      <c r="D70" s="2">
        <v>40915.375979904391</v>
      </c>
      <c r="E70" s="60">
        <v>8</v>
      </c>
      <c r="F70" s="2" t="s">
        <v>5</v>
      </c>
      <c r="G70" s="60">
        <v>0</v>
      </c>
    </row>
    <row r="71" spans="1:7" x14ac:dyDescent="0.3">
      <c r="A71" s="60">
        <v>70</v>
      </c>
      <c r="B71" s="60">
        <v>1</v>
      </c>
      <c r="C71" s="2">
        <v>40911.766149753093</v>
      </c>
      <c r="D71" s="2">
        <v>40971.765972222223</v>
      </c>
      <c r="E71" s="60">
        <v>12</v>
      </c>
      <c r="F71" s="2">
        <v>40912.570203539333</v>
      </c>
      <c r="G71" s="60">
        <v>0</v>
      </c>
    </row>
    <row r="72" spans="1:7" x14ac:dyDescent="0.3">
      <c r="A72" s="60">
        <v>71</v>
      </c>
      <c r="B72" s="60">
        <v>1</v>
      </c>
      <c r="C72" s="2">
        <v>40911.763981291282</v>
      </c>
      <c r="D72" s="2">
        <v>40971.763888888891</v>
      </c>
      <c r="E72" s="60">
        <v>8</v>
      </c>
      <c r="F72" s="2">
        <v>40912.002872106757</v>
      </c>
      <c r="G72" s="60">
        <v>0</v>
      </c>
    </row>
    <row r="73" spans="1:7" x14ac:dyDescent="0.3">
      <c r="A73" s="60">
        <v>72</v>
      </c>
      <c r="B73" s="60">
        <v>3</v>
      </c>
      <c r="C73" s="2">
        <v>40912.240082537181</v>
      </c>
      <c r="D73" s="2">
        <v>40972.239583333336</v>
      </c>
      <c r="E73" s="60">
        <v>24</v>
      </c>
      <c r="F73" s="2">
        <v>40914.489981209306</v>
      </c>
      <c r="G73" s="60">
        <v>0</v>
      </c>
    </row>
    <row r="74" spans="1:7" x14ac:dyDescent="0.3">
      <c r="A74" s="60">
        <v>73</v>
      </c>
      <c r="B74" s="60">
        <v>3</v>
      </c>
      <c r="C74" s="2">
        <v>40912.234752686381</v>
      </c>
      <c r="D74" s="2">
        <v>40914.442901720489</v>
      </c>
      <c r="E74" s="60">
        <v>24</v>
      </c>
      <c r="F74" s="2" t="s">
        <v>5</v>
      </c>
      <c r="G74" s="60">
        <v>0</v>
      </c>
    </row>
    <row r="75" spans="1:7" x14ac:dyDescent="0.3">
      <c r="A75" s="60">
        <v>74</v>
      </c>
      <c r="B75" s="60">
        <v>4</v>
      </c>
      <c r="C75" s="2">
        <v>40912.337357213109</v>
      </c>
      <c r="D75" s="2">
        <v>40972.336805555555</v>
      </c>
      <c r="E75" s="60">
        <v>12</v>
      </c>
      <c r="F75" s="2">
        <v>40914.424838091087</v>
      </c>
      <c r="G75" s="60">
        <v>0</v>
      </c>
    </row>
    <row r="76" spans="1:7" x14ac:dyDescent="0.3">
      <c r="A76" s="60">
        <v>75</v>
      </c>
      <c r="B76" s="60">
        <v>5</v>
      </c>
      <c r="C76" s="2">
        <v>40912.398116342389</v>
      </c>
      <c r="D76" s="2">
        <v>40914.939694918998</v>
      </c>
      <c r="E76" s="60">
        <v>24</v>
      </c>
      <c r="F76" s="2" t="s">
        <v>5</v>
      </c>
      <c r="G76" s="60">
        <v>0</v>
      </c>
    </row>
    <row r="77" spans="1:7" x14ac:dyDescent="0.3">
      <c r="A77" s="60">
        <v>76</v>
      </c>
      <c r="B77" s="60">
        <v>1</v>
      </c>
      <c r="C77" s="2">
        <v>40912.461213232513</v>
      </c>
      <c r="D77" s="2">
        <v>40972.461111111115</v>
      </c>
      <c r="E77" s="60">
        <v>8</v>
      </c>
      <c r="F77" s="2">
        <v>40912.639377667467</v>
      </c>
      <c r="G77" s="60">
        <v>0</v>
      </c>
    </row>
    <row r="78" spans="1:7" x14ac:dyDescent="0.3">
      <c r="A78" s="60">
        <v>77</v>
      </c>
      <c r="B78" s="60">
        <v>1</v>
      </c>
      <c r="C78" s="2">
        <v>40912.458710941857</v>
      </c>
      <c r="D78" s="2">
        <v>40972.458333333336</v>
      </c>
      <c r="E78" s="60">
        <v>12</v>
      </c>
      <c r="F78" s="2">
        <v>40913.393933847707</v>
      </c>
      <c r="G78" s="60">
        <v>0</v>
      </c>
    </row>
    <row r="79" spans="1:7" x14ac:dyDescent="0.3">
      <c r="A79" s="60">
        <v>78</v>
      </c>
      <c r="B79" s="60">
        <v>10</v>
      </c>
      <c r="C79" s="2">
        <v>40912.480425869129</v>
      </c>
      <c r="D79" s="2">
        <v>40972.479861111111</v>
      </c>
      <c r="E79" s="60">
        <v>1</v>
      </c>
      <c r="F79" s="2">
        <v>40919.110470623658</v>
      </c>
      <c r="G79" s="60">
        <v>1</v>
      </c>
    </row>
    <row r="80" spans="1:7" x14ac:dyDescent="0.3">
      <c r="A80" s="60">
        <v>79</v>
      </c>
      <c r="B80" s="60">
        <v>3</v>
      </c>
      <c r="C80" s="2">
        <v>40912.517892866577</v>
      </c>
      <c r="D80" s="2">
        <v>40972.517361111109</v>
      </c>
      <c r="E80" s="60">
        <v>24</v>
      </c>
      <c r="F80" s="2">
        <v>40914.533809671615</v>
      </c>
      <c r="G80" s="60">
        <v>0</v>
      </c>
    </row>
    <row r="81" spans="1:7" x14ac:dyDescent="0.3">
      <c r="A81" s="60">
        <v>80</v>
      </c>
      <c r="B81" s="60">
        <v>4</v>
      </c>
      <c r="C81" s="2">
        <v>40912.507424428608</v>
      </c>
      <c r="D81" s="2">
        <v>40972.506944444445</v>
      </c>
      <c r="E81" s="60">
        <v>12</v>
      </c>
      <c r="F81" s="2">
        <v>40914.502056511403</v>
      </c>
      <c r="G81" s="60">
        <v>0</v>
      </c>
    </row>
    <row r="82" spans="1:7" x14ac:dyDescent="0.3">
      <c r="A82" s="60">
        <v>81</v>
      </c>
      <c r="B82" s="60">
        <v>3</v>
      </c>
      <c r="C82" s="2">
        <v>40912.500648486435</v>
      </c>
      <c r="D82" s="2">
        <v>40972.5</v>
      </c>
      <c r="E82" s="60">
        <v>24</v>
      </c>
      <c r="F82" s="2">
        <v>40914.529489851622</v>
      </c>
      <c r="G82" s="60">
        <v>0</v>
      </c>
    </row>
    <row r="83" spans="1:7" x14ac:dyDescent="0.3">
      <c r="A83" s="60">
        <v>82</v>
      </c>
      <c r="B83" s="60">
        <v>2</v>
      </c>
      <c r="C83" s="2">
        <v>40912.518652472929</v>
      </c>
      <c r="D83" s="2">
        <v>40915.518128086711</v>
      </c>
      <c r="E83" s="60">
        <v>10</v>
      </c>
      <c r="F83" s="2" t="s">
        <v>5</v>
      </c>
      <c r="G83" s="60">
        <v>0</v>
      </c>
    </row>
    <row r="84" spans="1:7" x14ac:dyDescent="0.3">
      <c r="A84" s="60">
        <v>83</v>
      </c>
      <c r="B84" s="60">
        <v>1</v>
      </c>
      <c r="C84" s="2">
        <v>40912.611573305789</v>
      </c>
      <c r="D84" s="2">
        <v>40972.611111111117</v>
      </c>
      <c r="E84" s="60">
        <v>12</v>
      </c>
      <c r="F84" s="2">
        <v>40913.308628594001</v>
      </c>
      <c r="G84" s="60">
        <v>0</v>
      </c>
    </row>
    <row r="85" spans="1:7" x14ac:dyDescent="0.3">
      <c r="A85" s="60">
        <v>84</v>
      </c>
      <c r="B85" s="60">
        <v>4</v>
      </c>
      <c r="C85" s="2">
        <v>40912.624303623132</v>
      </c>
      <c r="D85" s="2">
        <v>40972.624305555561</v>
      </c>
      <c r="E85" s="60">
        <v>12</v>
      </c>
      <c r="F85" s="2">
        <v>40915.38584082426</v>
      </c>
      <c r="G85" s="60">
        <v>0</v>
      </c>
    </row>
    <row r="86" spans="1:7" x14ac:dyDescent="0.3">
      <c r="A86" s="60">
        <v>85</v>
      </c>
      <c r="B86" s="60">
        <v>5</v>
      </c>
      <c r="C86" s="2">
        <v>40912.620351635174</v>
      </c>
      <c r="D86" s="2">
        <v>40972.620138888895</v>
      </c>
      <c r="E86" s="60">
        <v>24</v>
      </c>
      <c r="F86" s="2">
        <v>40917.853898228022</v>
      </c>
      <c r="G86" s="60">
        <v>0</v>
      </c>
    </row>
    <row r="87" spans="1:7" x14ac:dyDescent="0.3">
      <c r="A87" s="60">
        <v>86</v>
      </c>
      <c r="B87" s="60">
        <v>1</v>
      </c>
      <c r="C87" s="2">
        <v>40912.663253217564</v>
      </c>
      <c r="D87" s="2">
        <v>40972.663194444445</v>
      </c>
      <c r="E87" s="60">
        <v>12</v>
      </c>
      <c r="F87" s="2">
        <v>40913.593858871624</v>
      </c>
      <c r="G87" s="60">
        <v>0</v>
      </c>
    </row>
    <row r="88" spans="1:7" x14ac:dyDescent="0.3">
      <c r="A88" s="60">
        <v>87</v>
      </c>
      <c r="B88" s="60">
        <v>5</v>
      </c>
      <c r="C88" s="2">
        <v>40912.673010847218</v>
      </c>
      <c r="D88" s="2">
        <v>40915.256210239735</v>
      </c>
      <c r="E88" s="60">
        <v>24</v>
      </c>
      <c r="F88" s="2" t="s">
        <v>5</v>
      </c>
      <c r="G88" s="60">
        <v>0</v>
      </c>
    </row>
    <row r="89" spans="1:7" x14ac:dyDescent="0.3">
      <c r="A89" s="60">
        <v>88</v>
      </c>
      <c r="B89" s="60">
        <v>4</v>
      </c>
      <c r="C89" s="2">
        <v>40912.6839494995</v>
      </c>
      <c r="D89" s="2">
        <v>40915.933333333334</v>
      </c>
      <c r="E89" s="60">
        <v>12</v>
      </c>
      <c r="F89" s="2">
        <v>40914.518530986992</v>
      </c>
      <c r="G89" s="60">
        <v>0</v>
      </c>
    </row>
    <row r="90" spans="1:7" x14ac:dyDescent="0.3">
      <c r="A90" s="60">
        <v>89</v>
      </c>
      <c r="B90" s="60">
        <v>7</v>
      </c>
      <c r="C90" s="2">
        <v>40912.691145003257</v>
      </c>
      <c r="D90" s="2">
        <v>40972.690972222219</v>
      </c>
      <c r="E90" s="60">
        <v>24</v>
      </c>
      <c r="F90" s="2">
        <v>40953.424826985211</v>
      </c>
      <c r="G90" s="60">
        <v>1</v>
      </c>
    </row>
    <row r="91" spans="1:7" x14ac:dyDescent="0.3">
      <c r="A91" s="60">
        <v>90</v>
      </c>
      <c r="B91" s="60">
        <v>2</v>
      </c>
      <c r="C91" s="2">
        <v>40912.706818021958</v>
      </c>
      <c r="D91" s="2">
        <v>40972.706249999996</v>
      </c>
      <c r="E91" s="60">
        <v>10</v>
      </c>
      <c r="F91" s="2">
        <v>40914.426994578156</v>
      </c>
      <c r="G91" s="60">
        <v>0</v>
      </c>
    </row>
    <row r="92" spans="1:7" x14ac:dyDescent="0.3">
      <c r="A92" s="60">
        <v>91</v>
      </c>
      <c r="B92" s="60">
        <v>5</v>
      </c>
      <c r="C92" s="2">
        <v>40912.726451566006</v>
      </c>
      <c r="D92" s="2">
        <v>40972.726388888892</v>
      </c>
      <c r="E92" s="60">
        <v>24</v>
      </c>
      <c r="F92" s="2">
        <v>40916.68576428236</v>
      </c>
      <c r="G92" s="60">
        <v>0</v>
      </c>
    </row>
    <row r="93" spans="1:7" x14ac:dyDescent="0.3">
      <c r="A93" s="60">
        <v>92</v>
      </c>
      <c r="B93" s="60">
        <v>1</v>
      </c>
      <c r="C93" s="2">
        <v>40912.764102131972</v>
      </c>
      <c r="D93" s="2">
        <v>40972.763888888891</v>
      </c>
      <c r="E93" s="60">
        <v>8</v>
      </c>
      <c r="F93" s="2">
        <v>40913.880375196852</v>
      </c>
      <c r="G93" s="60">
        <v>0</v>
      </c>
    </row>
    <row r="94" spans="1:7" x14ac:dyDescent="0.3">
      <c r="A94" s="60">
        <v>93</v>
      </c>
      <c r="B94" s="60">
        <v>5</v>
      </c>
      <c r="C94" s="2">
        <v>40912.788040836218</v>
      </c>
      <c r="D94" s="2">
        <v>40972.787499999999</v>
      </c>
      <c r="E94" s="60">
        <v>24</v>
      </c>
      <c r="F94" s="2">
        <v>40915.47429749494</v>
      </c>
      <c r="G94" s="60">
        <v>0</v>
      </c>
    </row>
    <row r="95" spans="1:7" x14ac:dyDescent="0.3">
      <c r="A95" s="60">
        <v>94</v>
      </c>
      <c r="B95" s="60">
        <v>1</v>
      </c>
      <c r="C95" s="2">
        <v>40912.865158427827</v>
      </c>
      <c r="D95" s="2">
        <v>40972.864583333336</v>
      </c>
      <c r="E95" s="60">
        <v>8</v>
      </c>
      <c r="F95" s="2">
        <v>40913.254397979734</v>
      </c>
      <c r="G95" s="60">
        <v>0</v>
      </c>
    </row>
    <row r="96" spans="1:7" x14ac:dyDescent="0.3">
      <c r="A96" s="60">
        <v>95</v>
      </c>
      <c r="B96" s="60">
        <v>1</v>
      </c>
      <c r="C96" s="2">
        <v>40913.001704700597</v>
      </c>
      <c r="D96" s="2">
        <v>40915.334644043091</v>
      </c>
      <c r="E96" s="60">
        <v>8</v>
      </c>
      <c r="F96" s="2" t="s">
        <v>5</v>
      </c>
      <c r="G96" s="60">
        <v>0</v>
      </c>
    </row>
    <row r="97" spans="1:7" x14ac:dyDescent="0.3">
      <c r="A97" s="60">
        <v>96</v>
      </c>
      <c r="B97" s="60">
        <v>1</v>
      </c>
      <c r="C97" s="2">
        <v>40913.066293989534</v>
      </c>
      <c r="D97" s="2">
        <v>40973.065972222219</v>
      </c>
      <c r="E97" s="60">
        <v>12</v>
      </c>
      <c r="F97" s="2">
        <v>40914.342642423944</v>
      </c>
      <c r="G97" s="60">
        <v>0</v>
      </c>
    </row>
    <row r="98" spans="1:7" x14ac:dyDescent="0.3">
      <c r="A98" s="60">
        <v>97</v>
      </c>
      <c r="B98" s="60">
        <v>6</v>
      </c>
      <c r="C98" s="2">
        <v>40913.111706863856</v>
      </c>
      <c r="D98" s="2">
        <v>40973.111111111117</v>
      </c>
      <c r="E98" s="60">
        <v>24</v>
      </c>
      <c r="F98" s="2">
        <v>40917.377887793045</v>
      </c>
      <c r="G98" s="60">
        <v>0</v>
      </c>
    </row>
    <row r="99" spans="1:7" x14ac:dyDescent="0.3">
      <c r="A99" s="60">
        <v>98</v>
      </c>
      <c r="B99" s="60">
        <v>5</v>
      </c>
      <c r="C99" s="2">
        <v>40913.136757055654</v>
      </c>
      <c r="D99" s="2">
        <v>40973.136111111111</v>
      </c>
      <c r="E99" s="60">
        <v>24</v>
      </c>
      <c r="F99" s="2">
        <v>40915.196083684394</v>
      </c>
      <c r="G99" s="60">
        <v>0</v>
      </c>
    </row>
    <row r="100" spans="1:7" x14ac:dyDescent="0.3">
      <c r="A100" s="60">
        <v>99</v>
      </c>
      <c r="B100" s="60">
        <v>6</v>
      </c>
      <c r="C100" s="2">
        <v>40913.158698424966</v>
      </c>
      <c r="D100" s="2">
        <v>40973.158333333333</v>
      </c>
      <c r="E100" s="60">
        <v>24</v>
      </c>
      <c r="F100" s="2">
        <v>40920.492696694026</v>
      </c>
      <c r="G100" s="60">
        <v>0</v>
      </c>
    </row>
    <row r="101" spans="1:7" x14ac:dyDescent="0.3">
      <c r="A101" s="60">
        <v>100</v>
      </c>
      <c r="B101" s="60">
        <v>5</v>
      </c>
      <c r="C101" s="2">
        <v>40913.244867123794</v>
      </c>
      <c r="D101" s="2">
        <v>40973.244444444448</v>
      </c>
      <c r="E101" s="60">
        <v>24</v>
      </c>
      <c r="F101" s="2">
        <v>40922.990064007972</v>
      </c>
      <c r="G101" s="60">
        <v>0</v>
      </c>
    </row>
    <row r="102" spans="1:7" x14ac:dyDescent="0.3">
      <c r="A102" s="60">
        <v>101</v>
      </c>
      <c r="B102" s="60">
        <v>4</v>
      </c>
      <c r="C102" s="2">
        <v>40913.362145308703</v>
      </c>
      <c r="D102" s="2">
        <v>40915.653784469476</v>
      </c>
      <c r="E102" s="60">
        <v>12</v>
      </c>
      <c r="F102" s="2" t="s">
        <v>5</v>
      </c>
      <c r="G102" s="60">
        <v>0</v>
      </c>
    </row>
    <row r="103" spans="1:7" x14ac:dyDescent="0.3">
      <c r="A103" s="60">
        <v>102</v>
      </c>
      <c r="B103" s="60">
        <v>7</v>
      </c>
      <c r="C103" s="2">
        <v>40913.347154282048</v>
      </c>
      <c r="D103" s="2">
        <v>40915.638542525267</v>
      </c>
      <c r="E103" s="60">
        <v>24</v>
      </c>
      <c r="F103" s="2" t="s">
        <v>5</v>
      </c>
      <c r="G103" s="60">
        <v>0</v>
      </c>
    </row>
    <row r="104" spans="1:7" x14ac:dyDescent="0.3">
      <c r="A104" s="60">
        <v>103</v>
      </c>
      <c r="B104" s="60">
        <v>6</v>
      </c>
      <c r="C104" s="2">
        <v>40913.355873448425</v>
      </c>
      <c r="D104" s="2">
        <v>40973.355555555558</v>
      </c>
      <c r="E104" s="60">
        <v>24</v>
      </c>
      <c r="F104" s="2">
        <v>40917.40618986862</v>
      </c>
      <c r="G104" s="60">
        <v>0</v>
      </c>
    </row>
    <row r="105" spans="1:7" x14ac:dyDescent="0.3">
      <c r="A105" s="60">
        <v>104</v>
      </c>
      <c r="B105" s="60">
        <v>4</v>
      </c>
      <c r="C105" s="2">
        <v>40913.444108138647</v>
      </c>
      <c r="D105" s="2">
        <v>40973.443749999999</v>
      </c>
      <c r="E105" s="60">
        <v>12</v>
      </c>
      <c r="F105" s="2">
        <v>40916.45978968851</v>
      </c>
      <c r="G105" s="60">
        <v>0</v>
      </c>
    </row>
    <row r="106" spans="1:7" x14ac:dyDescent="0.3">
      <c r="A106" s="60">
        <v>105</v>
      </c>
      <c r="B106" s="60">
        <v>7</v>
      </c>
      <c r="C106" s="2">
        <v>40913.45416799526</v>
      </c>
      <c r="D106" s="2">
        <v>40973.454166666663</v>
      </c>
      <c r="E106" s="60">
        <v>24</v>
      </c>
      <c r="F106" s="2">
        <v>40923.638105587248</v>
      </c>
      <c r="G106" s="60">
        <v>0</v>
      </c>
    </row>
    <row r="107" spans="1:7" x14ac:dyDescent="0.3">
      <c r="A107" s="60">
        <v>106</v>
      </c>
      <c r="B107" s="60">
        <v>1</v>
      </c>
      <c r="C107" s="2">
        <v>40913.450884339356</v>
      </c>
      <c r="D107" s="2">
        <v>40973.450694444444</v>
      </c>
      <c r="E107" s="60">
        <v>8</v>
      </c>
      <c r="F107" s="2">
        <v>40913.691774043407</v>
      </c>
      <c r="G107" s="60">
        <v>0</v>
      </c>
    </row>
    <row r="108" spans="1:7" x14ac:dyDescent="0.3">
      <c r="A108" s="60">
        <v>107</v>
      </c>
      <c r="B108" s="60">
        <v>5</v>
      </c>
      <c r="C108" s="2">
        <v>40913.544410649789</v>
      </c>
      <c r="D108" s="2">
        <v>40973.543749999997</v>
      </c>
      <c r="E108" s="60">
        <v>24</v>
      </c>
      <c r="F108" s="2">
        <v>40917.529219294054</v>
      </c>
      <c r="G108" s="60">
        <v>0</v>
      </c>
    </row>
    <row r="109" spans="1:7" x14ac:dyDescent="0.3">
      <c r="A109" s="60">
        <v>108</v>
      </c>
      <c r="B109" s="60">
        <v>1</v>
      </c>
      <c r="C109" s="2">
        <v>40913.605648422919</v>
      </c>
      <c r="D109" s="2">
        <v>40973.605555555558</v>
      </c>
      <c r="E109" s="60">
        <v>12</v>
      </c>
      <c r="F109" s="2">
        <v>40914.767998466741</v>
      </c>
      <c r="G109" s="60">
        <v>0</v>
      </c>
    </row>
    <row r="110" spans="1:7" x14ac:dyDescent="0.3">
      <c r="A110" s="60">
        <v>109</v>
      </c>
      <c r="B110" s="60">
        <v>1</v>
      </c>
      <c r="C110" s="2">
        <v>40913.614831947707</v>
      </c>
      <c r="D110" s="2">
        <v>40973.614583333336</v>
      </c>
      <c r="E110" s="60">
        <v>8</v>
      </c>
      <c r="F110" s="2">
        <v>40913.863758356536</v>
      </c>
      <c r="G110" s="60">
        <v>0</v>
      </c>
    </row>
    <row r="111" spans="1:7" x14ac:dyDescent="0.3">
      <c r="A111" s="60">
        <v>110</v>
      </c>
      <c r="B111" s="60">
        <v>3</v>
      </c>
      <c r="C111" s="2">
        <v>40913.655911123489</v>
      </c>
      <c r="D111" s="2">
        <v>40973.655555555553</v>
      </c>
      <c r="E111" s="60">
        <v>24</v>
      </c>
      <c r="F111" s="2">
        <v>40916.087893534735</v>
      </c>
      <c r="G111" s="60">
        <v>0</v>
      </c>
    </row>
    <row r="112" spans="1:7" x14ac:dyDescent="0.3">
      <c r="A112" s="60">
        <v>111</v>
      </c>
      <c r="B112" s="60">
        <v>3</v>
      </c>
      <c r="C112" s="2">
        <v>40913.741901260844</v>
      </c>
      <c r="D112" s="2">
        <v>40973.741666666669</v>
      </c>
      <c r="E112" s="60">
        <v>24</v>
      </c>
      <c r="F112" s="2">
        <v>40916.486305377432</v>
      </c>
      <c r="G112" s="60">
        <v>0</v>
      </c>
    </row>
    <row r="113" spans="1:7" x14ac:dyDescent="0.3">
      <c r="A113" s="60">
        <v>112</v>
      </c>
      <c r="B113" s="60">
        <v>3</v>
      </c>
      <c r="C113" s="2">
        <v>40913.721356067865</v>
      </c>
      <c r="D113" s="2">
        <v>40973.720833333333</v>
      </c>
      <c r="E113" s="60">
        <v>24</v>
      </c>
      <c r="F113" s="2">
        <v>40916.717937123831</v>
      </c>
      <c r="G113" s="60">
        <v>0</v>
      </c>
    </row>
    <row r="114" spans="1:7" x14ac:dyDescent="0.3">
      <c r="A114" s="60">
        <v>113</v>
      </c>
      <c r="B114" s="60">
        <v>1</v>
      </c>
      <c r="C114" s="2">
        <v>40913.767254506325</v>
      </c>
      <c r="D114" s="2">
        <v>40973.76666666667</v>
      </c>
      <c r="E114" s="60">
        <v>8</v>
      </c>
      <c r="F114" s="2">
        <v>40914.597925276656</v>
      </c>
      <c r="G114" s="60">
        <v>0</v>
      </c>
    </row>
    <row r="115" spans="1:7" x14ac:dyDescent="0.3">
      <c r="A115" s="60">
        <v>114</v>
      </c>
      <c r="B115" s="60">
        <v>5</v>
      </c>
      <c r="C115" s="2">
        <v>40913.761576354867</v>
      </c>
      <c r="D115" s="2">
        <v>40973.761111111111</v>
      </c>
      <c r="E115" s="60">
        <v>24</v>
      </c>
      <c r="F115" s="2">
        <v>40916.603603755153</v>
      </c>
      <c r="G115" s="60">
        <v>0</v>
      </c>
    </row>
    <row r="116" spans="1:7" x14ac:dyDescent="0.3">
      <c r="A116" s="60">
        <v>115</v>
      </c>
      <c r="B116" s="60">
        <v>5</v>
      </c>
      <c r="C116" s="2">
        <v>40913.835533248617</v>
      </c>
      <c r="D116" s="2">
        <v>40973.835416666669</v>
      </c>
      <c r="E116" s="60">
        <v>24</v>
      </c>
      <c r="F116" s="2">
        <v>40916.951716768985</v>
      </c>
      <c r="G116" s="60">
        <v>0</v>
      </c>
    </row>
    <row r="117" spans="1:7" x14ac:dyDescent="0.3">
      <c r="A117" s="60">
        <v>116</v>
      </c>
      <c r="B117" s="60">
        <v>2</v>
      </c>
      <c r="C117" s="2">
        <v>40913.8868628407</v>
      </c>
      <c r="D117" s="2">
        <v>40973.886805555558</v>
      </c>
      <c r="E117" s="60">
        <v>10</v>
      </c>
      <c r="F117" s="2">
        <v>40914.359536160962</v>
      </c>
      <c r="G117" s="60">
        <v>0</v>
      </c>
    </row>
    <row r="118" spans="1:7" x14ac:dyDescent="0.3">
      <c r="A118" s="60">
        <v>117</v>
      </c>
      <c r="B118" s="60">
        <v>6</v>
      </c>
      <c r="C118" s="2">
        <v>40913.955961057407</v>
      </c>
      <c r="D118" s="2">
        <v>40916.205340271343</v>
      </c>
      <c r="E118" s="60">
        <v>24</v>
      </c>
      <c r="F118" s="2" t="s">
        <v>5</v>
      </c>
      <c r="G118" s="60">
        <v>0</v>
      </c>
    </row>
    <row r="119" spans="1:7" x14ac:dyDescent="0.3">
      <c r="A119" s="60">
        <v>118</v>
      </c>
      <c r="B119" s="60">
        <v>5</v>
      </c>
      <c r="C119" s="2">
        <v>40913.99794895565</v>
      </c>
      <c r="D119" s="2">
        <v>40917.122345032403</v>
      </c>
      <c r="E119" s="60">
        <v>24</v>
      </c>
      <c r="F119" s="2" t="s">
        <v>5</v>
      </c>
      <c r="G119" s="60">
        <v>0</v>
      </c>
    </row>
    <row r="120" spans="1:7" x14ac:dyDescent="0.3">
      <c r="A120" s="60">
        <v>119</v>
      </c>
      <c r="B120" s="60">
        <v>7</v>
      </c>
      <c r="C120" s="2">
        <v>40914.059340815453</v>
      </c>
      <c r="D120" s="2">
        <v>40916.725688167666</v>
      </c>
      <c r="E120" s="60">
        <v>24</v>
      </c>
      <c r="F120" s="2" t="s">
        <v>5</v>
      </c>
      <c r="G120" s="60">
        <v>0</v>
      </c>
    </row>
    <row r="121" spans="1:7" x14ac:dyDescent="0.3">
      <c r="A121" s="60">
        <v>120</v>
      </c>
      <c r="B121" s="60">
        <v>5</v>
      </c>
      <c r="C121" s="2">
        <v>40914.13411974792</v>
      </c>
      <c r="D121" s="2">
        <v>40974.134027777778</v>
      </c>
      <c r="E121" s="60">
        <v>24</v>
      </c>
      <c r="F121" s="2">
        <v>40916.641976640094</v>
      </c>
      <c r="G121" s="60">
        <v>0</v>
      </c>
    </row>
    <row r="122" spans="1:7" x14ac:dyDescent="0.3">
      <c r="A122" s="60">
        <v>121</v>
      </c>
      <c r="B122" s="60">
        <v>3</v>
      </c>
      <c r="C122" s="2">
        <v>40914.228795437324</v>
      </c>
      <c r="D122" s="2">
        <v>40974.228472222225</v>
      </c>
      <c r="E122" s="60">
        <v>24</v>
      </c>
      <c r="F122" s="2">
        <v>40917.468453837362</v>
      </c>
      <c r="G122" s="60">
        <v>0</v>
      </c>
    </row>
    <row r="123" spans="1:7" x14ac:dyDescent="0.3">
      <c r="A123" s="60">
        <v>122</v>
      </c>
      <c r="B123" s="60">
        <v>10</v>
      </c>
      <c r="C123" s="2">
        <v>40914.255078520291</v>
      </c>
      <c r="D123" s="2">
        <v>40916.921425872504</v>
      </c>
      <c r="E123" s="60">
        <v>1</v>
      </c>
      <c r="F123" s="2" t="s">
        <v>5</v>
      </c>
      <c r="G123" s="60">
        <v>1</v>
      </c>
    </row>
    <row r="124" spans="1:7" x14ac:dyDescent="0.3">
      <c r="A124" s="60">
        <v>123</v>
      </c>
      <c r="B124" s="60">
        <v>1</v>
      </c>
      <c r="C124" s="2">
        <v>40914.269603682449</v>
      </c>
      <c r="D124" s="2">
        <v>40974.269444444442</v>
      </c>
      <c r="E124" s="60">
        <v>12</v>
      </c>
      <c r="F124" s="2">
        <v>40915.616708855894</v>
      </c>
      <c r="G124" s="60">
        <v>0</v>
      </c>
    </row>
    <row r="125" spans="1:7" x14ac:dyDescent="0.3">
      <c r="A125" s="60">
        <v>124</v>
      </c>
      <c r="B125" s="60">
        <v>8</v>
      </c>
      <c r="C125" s="2">
        <v>40914.415924750705</v>
      </c>
      <c r="D125" s="2">
        <v>40974.415277777778</v>
      </c>
      <c r="E125" s="60">
        <v>3</v>
      </c>
      <c r="F125" s="2">
        <v>40918.084888900223</v>
      </c>
      <c r="G125" s="60">
        <v>2</v>
      </c>
    </row>
    <row r="126" spans="1:7" x14ac:dyDescent="0.3">
      <c r="A126" s="60">
        <v>125</v>
      </c>
      <c r="B126" s="60">
        <v>5</v>
      </c>
      <c r="C126" s="2">
        <v>40914.376628605765</v>
      </c>
      <c r="D126" s="2">
        <v>40974.376388888886</v>
      </c>
      <c r="E126" s="60">
        <v>24</v>
      </c>
      <c r="F126" s="2">
        <v>40916.562975732195</v>
      </c>
      <c r="G126" s="60">
        <v>0</v>
      </c>
    </row>
    <row r="127" spans="1:7" x14ac:dyDescent="0.3">
      <c r="A127" s="60">
        <v>126</v>
      </c>
      <c r="B127" s="60">
        <v>9</v>
      </c>
      <c r="C127" s="2">
        <v>40914.381234459725</v>
      </c>
      <c r="D127" s="2">
        <v>40974.380555555559</v>
      </c>
      <c r="E127" s="60">
        <v>5</v>
      </c>
      <c r="F127" s="2">
        <v>40917.576833718689</v>
      </c>
      <c r="G127" s="60">
        <v>0</v>
      </c>
    </row>
    <row r="128" spans="1:7" x14ac:dyDescent="0.3">
      <c r="A128" s="60">
        <v>127</v>
      </c>
      <c r="B128" s="60">
        <v>9</v>
      </c>
      <c r="C128" s="2">
        <v>40914.382749361415</v>
      </c>
      <c r="D128" s="2">
        <v>40974.382638888892</v>
      </c>
      <c r="E128" s="60">
        <v>5</v>
      </c>
      <c r="F128" s="2">
        <v>40917.367550967727</v>
      </c>
      <c r="G128" s="60">
        <v>0</v>
      </c>
    </row>
    <row r="129" spans="1:7" x14ac:dyDescent="0.3">
      <c r="A129" s="60">
        <v>128</v>
      </c>
      <c r="B129" s="60">
        <v>1</v>
      </c>
      <c r="C129" s="2">
        <v>40914.392178657319</v>
      </c>
      <c r="D129" s="2">
        <v>40974.39166666667</v>
      </c>
      <c r="E129" s="60">
        <v>8</v>
      </c>
      <c r="F129" s="2">
        <v>40915.575793519092</v>
      </c>
      <c r="G129" s="60">
        <v>0</v>
      </c>
    </row>
    <row r="130" spans="1:7" x14ac:dyDescent="0.3">
      <c r="A130" s="60">
        <v>129</v>
      </c>
      <c r="B130" s="60">
        <v>1</v>
      </c>
      <c r="C130" s="2">
        <v>40914.457383423665</v>
      </c>
      <c r="D130" s="2">
        <v>40974.456944444442</v>
      </c>
      <c r="E130" s="60">
        <v>8</v>
      </c>
      <c r="F130" s="2">
        <v>40914.616588394099</v>
      </c>
      <c r="G130" s="60">
        <v>0</v>
      </c>
    </row>
    <row r="131" spans="1:7" x14ac:dyDescent="0.3">
      <c r="A131" s="60">
        <v>130</v>
      </c>
      <c r="B131" s="60">
        <v>7</v>
      </c>
      <c r="C131" s="2">
        <v>40914.564463147901</v>
      </c>
      <c r="D131" s="2">
        <v>40974.563888888886</v>
      </c>
      <c r="E131" s="60">
        <v>24</v>
      </c>
      <c r="F131" s="2">
        <v>40930.489579373949</v>
      </c>
      <c r="G131" s="60">
        <v>0</v>
      </c>
    </row>
    <row r="132" spans="1:7" x14ac:dyDescent="0.3">
      <c r="A132" s="60">
        <v>131</v>
      </c>
      <c r="B132" s="60">
        <v>3</v>
      </c>
      <c r="C132" s="2">
        <v>40914.596169189776</v>
      </c>
      <c r="D132" s="2">
        <v>40974.595833333333</v>
      </c>
      <c r="E132" s="60">
        <v>24</v>
      </c>
      <c r="F132" s="2">
        <v>40917.626116150874</v>
      </c>
      <c r="G132" s="60">
        <v>0</v>
      </c>
    </row>
    <row r="133" spans="1:7" x14ac:dyDescent="0.3">
      <c r="A133" s="60">
        <v>132</v>
      </c>
      <c r="B133" s="60">
        <v>1</v>
      </c>
      <c r="C133" s="2">
        <v>40914.600725264834</v>
      </c>
      <c r="D133" s="2">
        <v>40918.600588212117</v>
      </c>
      <c r="E133" s="60">
        <v>8</v>
      </c>
      <c r="F133" s="2" t="s">
        <v>5</v>
      </c>
      <c r="G133" s="60">
        <v>0</v>
      </c>
    </row>
    <row r="134" spans="1:7" x14ac:dyDescent="0.3">
      <c r="A134" s="60">
        <v>133</v>
      </c>
      <c r="B134" s="60">
        <v>1</v>
      </c>
      <c r="C134" s="2">
        <v>40914.618451469345</v>
      </c>
      <c r="D134" s="2">
        <v>40974.618055555555</v>
      </c>
      <c r="E134" s="60">
        <v>12</v>
      </c>
      <c r="F134" s="2">
        <v>40915.547412645145</v>
      </c>
      <c r="G134" s="60">
        <v>0</v>
      </c>
    </row>
    <row r="135" spans="1:7" x14ac:dyDescent="0.3">
      <c r="A135" s="60">
        <v>134</v>
      </c>
      <c r="B135" s="60">
        <v>2</v>
      </c>
      <c r="C135" s="2">
        <v>40914.675066852789</v>
      </c>
      <c r="D135" s="2">
        <v>40917.049862187625</v>
      </c>
      <c r="E135" s="60">
        <v>10</v>
      </c>
      <c r="F135" s="2" t="s">
        <v>5</v>
      </c>
      <c r="G135" s="60">
        <v>0</v>
      </c>
    </row>
    <row r="136" spans="1:7" x14ac:dyDescent="0.3">
      <c r="A136" s="60">
        <v>135</v>
      </c>
      <c r="B136" s="60">
        <v>6</v>
      </c>
      <c r="C136" s="2">
        <v>40914.745870948398</v>
      </c>
      <c r="D136" s="2">
        <v>40974.745833333334</v>
      </c>
      <c r="E136" s="60">
        <v>24</v>
      </c>
      <c r="F136" s="2">
        <v>40920.417910176635</v>
      </c>
      <c r="G136" s="60">
        <v>0</v>
      </c>
    </row>
    <row r="137" spans="1:7" x14ac:dyDescent="0.3">
      <c r="A137" s="60">
        <v>136</v>
      </c>
      <c r="B137" s="60">
        <v>1</v>
      </c>
      <c r="C137" s="2">
        <v>40914.738503325229</v>
      </c>
      <c r="D137" s="2">
        <v>40974.73819444445</v>
      </c>
      <c r="E137" s="60">
        <v>8</v>
      </c>
      <c r="F137" s="2">
        <v>40915.678249478151</v>
      </c>
      <c r="G137" s="60">
        <v>0</v>
      </c>
    </row>
    <row r="138" spans="1:7" x14ac:dyDescent="0.3">
      <c r="A138" s="60">
        <v>137</v>
      </c>
      <c r="B138" s="60">
        <v>2</v>
      </c>
      <c r="C138" s="2">
        <v>40914.724137902929</v>
      </c>
      <c r="D138" s="2">
        <v>40974.723611111112</v>
      </c>
      <c r="E138" s="60">
        <v>10</v>
      </c>
      <c r="F138" s="2">
        <v>40915.4289569885</v>
      </c>
      <c r="G138" s="60">
        <v>0</v>
      </c>
    </row>
    <row r="139" spans="1:7" x14ac:dyDescent="0.3">
      <c r="A139" s="60">
        <v>138</v>
      </c>
      <c r="B139" s="60">
        <v>10</v>
      </c>
      <c r="C139" s="2">
        <v>40914.748985898739</v>
      </c>
      <c r="D139" s="2">
        <v>40917.498795640277</v>
      </c>
      <c r="E139" s="60">
        <v>1</v>
      </c>
      <c r="F139" s="2" t="s">
        <v>5</v>
      </c>
      <c r="G139" s="60">
        <v>3</v>
      </c>
    </row>
    <row r="140" spans="1:7" x14ac:dyDescent="0.3">
      <c r="A140" s="60">
        <v>139</v>
      </c>
      <c r="B140" s="60">
        <v>3</v>
      </c>
      <c r="C140" s="2">
        <v>40914.713666982178</v>
      </c>
      <c r="D140" s="2">
        <v>40974.713194444448</v>
      </c>
      <c r="E140" s="60">
        <v>24</v>
      </c>
      <c r="F140" s="2">
        <v>40917.902699087164</v>
      </c>
      <c r="G140" s="60">
        <v>0</v>
      </c>
    </row>
    <row r="141" spans="1:7" x14ac:dyDescent="0.3">
      <c r="A141" s="60">
        <v>140</v>
      </c>
      <c r="B141" s="60">
        <v>1</v>
      </c>
      <c r="C141" s="2">
        <v>40914.769717079405</v>
      </c>
      <c r="D141" s="2">
        <v>40974.769444444442</v>
      </c>
      <c r="E141" s="60">
        <v>12</v>
      </c>
      <c r="F141" s="2">
        <v>40915.369391085129</v>
      </c>
      <c r="G141" s="60">
        <v>0</v>
      </c>
    </row>
    <row r="142" spans="1:7" x14ac:dyDescent="0.3">
      <c r="A142" s="60">
        <v>141</v>
      </c>
      <c r="B142" s="60">
        <v>6</v>
      </c>
      <c r="C142" s="2">
        <v>40914.851935932056</v>
      </c>
      <c r="D142" s="2">
        <v>40974.851388888892</v>
      </c>
      <c r="E142" s="60">
        <v>24</v>
      </c>
      <c r="F142" s="2">
        <v>40925.417312586091</v>
      </c>
      <c r="G142" s="60">
        <v>0</v>
      </c>
    </row>
    <row r="143" spans="1:7" x14ac:dyDescent="0.3">
      <c r="A143" s="60">
        <v>142</v>
      </c>
      <c r="B143" s="60">
        <v>5</v>
      </c>
      <c r="C143" s="2">
        <v>40914.861879808435</v>
      </c>
      <c r="D143" s="2">
        <v>40974.861805555556</v>
      </c>
      <c r="E143" s="60">
        <v>24</v>
      </c>
      <c r="F143" s="2">
        <v>40916.982348829391</v>
      </c>
      <c r="G143" s="60">
        <v>0</v>
      </c>
    </row>
    <row r="144" spans="1:7" x14ac:dyDescent="0.3">
      <c r="A144" s="60">
        <v>143</v>
      </c>
      <c r="B144" s="60">
        <v>4</v>
      </c>
      <c r="C144" s="2">
        <v>40914.88503736454</v>
      </c>
      <c r="D144" s="2">
        <v>40919.759722222225</v>
      </c>
      <c r="E144" s="60">
        <v>12</v>
      </c>
      <c r="F144" s="2">
        <v>40916.757319651944</v>
      </c>
      <c r="G144" s="60">
        <v>0</v>
      </c>
    </row>
    <row r="145" spans="1:7" x14ac:dyDescent="0.3">
      <c r="A145" s="60">
        <v>144</v>
      </c>
      <c r="B145" s="60">
        <v>1</v>
      </c>
      <c r="C145" s="2">
        <v>40915.074824919495</v>
      </c>
      <c r="D145" s="2">
        <v>40975.07430555555</v>
      </c>
      <c r="E145" s="60">
        <v>12</v>
      </c>
      <c r="F145" s="2">
        <v>40916.610993639959</v>
      </c>
      <c r="G145" s="60">
        <v>0</v>
      </c>
    </row>
    <row r="146" spans="1:7" x14ac:dyDescent="0.3">
      <c r="A146" s="60">
        <v>145</v>
      </c>
      <c r="B146" s="60">
        <v>1</v>
      </c>
      <c r="C146" s="2">
        <v>40915.061041303081</v>
      </c>
      <c r="D146" s="2">
        <v>40975.060416666667</v>
      </c>
      <c r="E146" s="60">
        <v>8</v>
      </c>
      <c r="F146" s="2">
        <v>40915.76934632026</v>
      </c>
      <c r="G146" s="60">
        <v>0</v>
      </c>
    </row>
    <row r="147" spans="1:7" x14ac:dyDescent="0.3">
      <c r="A147" s="60">
        <v>146</v>
      </c>
      <c r="B147" s="60">
        <v>11</v>
      </c>
      <c r="C147" s="2">
        <v>40915.276271987357</v>
      </c>
      <c r="D147" s="2">
        <v>40975.275694444441</v>
      </c>
      <c r="E147" s="60">
        <v>1</v>
      </c>
      <c r="F147" s="2">
        <v>40922.55815044578</v>
      </c>
      <c r="G147" s="60">
        <v>4</v>
      </c>
    </row>
    <row r="148" spans="1:7" x14ac:dyDescent="0.3">
      <c r="A148" s="60">
        <v>147</v>
      </c>
      <c r="B148" s="60">
        <v>5</v>
      </c>
      <c r="C148" s="2">
        <v>40915.358371416958</v>
      </c>
      <c r="D148" s="2">
        <v>40975.358333333337</v>
      </c>
      <c r="E148" s="60">
        <v>24</v>
      </c>
      <c r="F148" s="2">
        <v>40917.711469433496</v>
      </c>
      <c r="G148" s="60">
        <v>0</v>
      </c>
    </row>
    <row r="149" spans="1:7" x14ac:dyDescent="0.3">
      <c r="A149" s="60">
        <v>148</v>
      </c>
      <c r="B149" s="60">
        <v>1</v>
      </c>
      <c r="C149" s="2">
        <v>40915.405671178116</v>
      </c>
      <c r="D149" s="2">
        <v>40917.613696833367</v>
      </c>
      <c r="E149" s="60">
        <v>8</v>
      </c>
      <c r="F149" s="2" t="s">
        <v>5</v>
      </c>
      <c r="G149" s="60">
        <v>0</v>
      </c>
    </row>
    <row r="150" spans="1:7" x14ac:dyDescent="0.3">
      <c r="A150" s="60">
        <v>149</v>
      </c>
      <c r="B150" s="60">
        <v>1</v>
      </c>
      <c r="C150" s="2">
        <v>40915.410044043965</v>
      </c>
      <c r="D150" s="2">
        <v>40975.409722222219</v>
      </c>
      <c r="E150" s="60">
        <v>8</v>
      </c>
      <c r="F150" s="2">
        <v>40916.49575777752</v>
      </c>
      <c r="G150" s="60">
        <v>0</v>
      </c>
    </row>
    <row r="151" spans="1:7" x14ac:dyDescent="0.3">
      <c r="A151" s="60">
        <v>150</v>
      </c>
      <c r="B151" s="60">
        <v>3</v>
      </c>
      <c r="C151" s="2">
        <v>40915.437811650132</v>
      </c>
      <c r="D151" s="2">
        <v>40975.4375</v>
      </c>
      <c r="E151" s="60">
        <v>24</v>
      </c>
      <c r="F151" s="2">
        <v>40917.764439638842</v>
      </c>
      <c r="G151" s="60">
        <v>0</v>
      </c>
    </row>
    <row r="152" spans="1:7" x14ac:dyDescent="0.3">
      <c r="A152" s="60">
        <v>151</v>
      </c>
      <c r="B152" s="60">
        <v>4</v>
      </c>
      <c r="C152" s="2">
        <v>40915.435753685852</v>
      </c>
      <c r="D152" s="2">
        <v>40918.185563427389</v>
      </c>
      <c r="E152" s="60">
        <v>12</v>
      </c>
      <c r="F152" s="2" t="s">
        <v>5</v>
      </c>
      <c r="G152" s="60">
        <v>0</v>
      </c>
    </row>
    <row r="153" spans="1:7" x14ac:dyDescent="0.3">
      <c r="A153" s="60">
        <v>152</v>
      </c>
      <c r="B153" s="60">
        <v>4</v>
      </c>
      <c r="C153" s="2">
        <v>40915.422526535956</v>
      </c>
      <c r="D153" s="2">
        <v>40975.422222222223</v>
      </c>
      <c r="E153" s="60">
        <v>12</v>
      </c>
      <c r="F153" s="2">
        <v>40918.460284042652</v>
      </c>
      <c r="G153" s="60">
        <v>0</v>
      </c>
    </row>
    <row r="154" spans="1:7" x14ac:dyDescent="0.3">
      <c r="A154" s="60">
        <v>153</v>
      </c>
      <c r="B154" s="60">
        <v>2</v>
      </c>
      <c r="C154" s="2">
        <v>40915.498806044066</v>
      </c>
      <c r="D154" s="2">
        <v>40918.540277777778</v>
      </c>
      <c r="E154" s="60">
        <v>10</v>
      </c>
      <c r="F154" s="2">
        <v>40916.753686266704</v>
      </c>
      <c r="G154" s="60">
        <v>0</v>
      </c>
    </row>
    <row r="155" spans="1:7" x14ac:dyDescent="0.3">
      <c r="A155" s="60">
        <v>154</v>
      </c>
      <c r="B155" s="60">
        <v>4</v>
      </c>
      <c r="C155" s="2">
        <v>40915.50145929744</v>
      </c>
      <c r="D155" s="2">
        <v>40975.501388888886</v>
      </c>
      <c r="E155" s="60">
        <v>12</v>
      </c>
      <c r="F155" s="2">
        <v>40918.520085271513</v>
      </c>
      <c r="G155" s="60">
        <v>0</v>
      </c>
    </row>
    <row r="156" spans="1:7" x14ac:dyDescent="0.3">
      <c r="A156" s="60">
        <v>155</v>
      </c>
      <c r="B156" s="60">
        <v>4</v>
      </c>
      <c r="C156" s="2">
        <v>40915.621004824214</v>
      </c>
      <c r="D156" s="2">
        <v>40975.620833333334</v>
      </c>
      <c r="E156" s="60">
        <v>12</v>
      </c>
      <c r="F156" s="2">
        <v>40919.495714603356</v>
      </c>
      <c r="G156" s="60">
        <v>0</v>
      </c>
    </row>
    <row r="157" spans="1:7" x14ac:dyDescent="0.3">
      <c r="A157" s="60">
        <v>156</v>
      </c>
      <c r="B157" s="60">
        <v>2</v>
      </c>
      <c r="C157" s="2">
        <v>40915.600064780549</v>
      </c>
      <c r="D157" s="2">
        <v>40975.600000000006</v>
      </c>
      <c r="E157" s="60">
        <v>10</v>
      </c>
      <c r="F157" s="2">
        <v>40916.467111816928</v>
      </c>
      <c r="G157" s="60">
        <v>0</v>
      </c>
    </row>
    <row r="158" spans="1:7" x14ac:dyDescent="0.3">
      <c r="A158" s="60">
        <v>157</v>
      </c>
      <c r="B158" s="60">
        <v>2</v>
      </c>
      <c r="C158" s="2">
        <v>40915.588218190656</v>
      </c>
      <c r="D158" s="2">
        <v>40975.588194444448</v>
      </c>
      <c r="E158" s="60">
        <v>10</v>
      </c>
      <c r="F158" s="2">
        <v>40917.313701139639</v>
      </c>
      <c r="G158" s="60">
        <v>0</v>
      </c>
    </row>
    <row r="159" spans="1:7" x14ac:dyDescent="0.3">
      <c r="A159" s="60">
        <v>158</v>
      </c>
      <c r="B159" s="60">
        <v>1</v>
      </c>
      <c r="C159" s="2">
        <v>40915.635362948618</v>
      </c>
      <c r="D159" s="2">
        <v>40975.634722222225</v>
      </c>
      <c r="E159" s="60">
        <v>8</v>
      </c>
      <c r="F159" s="2">
        <v>40915.715989109485</v>
      </c>
      <c r="G159" s="60">
        <v>0</v>
      </c>
    </row>
    <row r="160" spans="1:7" x14ac:dyDescent="0.3">
      <c r="A160" s="60">
        <v>159</v>
      </c>
      <c r="B160" s="60">
        <v>5</v>
      </c>
      <c r="C160" s="2">
        <v>40915.673747873072</v>
      </c>
      <c r="D160" s="2">
        <v>40975.673611111109</v>
      </c>
      <c r="E160" s="60">
        <v>24</v>
      </c>
      <c r="F160" s="2">
        <v>40919.907039917744</v>
      </c>
      <c r="G160" s="60">
        <v>0</v>
      </c>
    </row>
    <row r="161" spans="1:7" x14ac:dyDescent="0.3">
      <c r="A161" s="60">
        <v>160</v>
      </c>
      <c r="B161" s="60">
        <v>3</v>
      </c>
      <c r="C161" s="2">
        <v>40915.746226558222</v>
      </c>
      <c r="D161" s="2">
        <v>40975.745833333334</v>
      </c>
      <c r="E161" s="60">
        <v>24</v>
      </c>
      <c r="F161" s="2">
        <v>40918.501180577477</v>
      </c>
      <c r="G161" s="60">
        <v>0</v>
      </c>
    </row>
    <row r="162" spans="1:7" x14ac:dyDescent="0.3">
      <c r="A162" s="60">
        <v>161</v>
      </c>
      <c r="B162" s="60">
        <v>3</v>
      </c>
      <c r="C162" s="2">
        <v>40915.70982175714</v>
      </c>
      <c r="D162" s="2">
        <v>40975.709722222222</v>
      </c>
      <c r="E162" s="60">
        <v>24</v>
      </c>
      <c r="F162" s="2">
        <v>40918.406922895134</v>
      </c>
      <c r="G162" s="60">
        <v>0</v>
      </c>
    </row>
    <row r="163" spans="1:7" x14ac:dyDescent="0.3">
      <c r="A163" s="60">
        <v>162</v>
      </c>
      <c r="B163" s="60">
        <v>6</v>
      </c>
      <c r="C163" s="2">
        <v>40915.764550668224</v>
      </c>
      <c r="D163" s="2">
        <v>40975.763888888891</v>
      </c>
      <c r="E163" s="60">
        <v>24</v>
      </c>
      <c r="F163" s="2">
        <v>40919.327653603767</v>
      </c>
      <c r="G163" s="60">
        <v>0</v>
      </c>
    </row>
    <row r="164" spans="1:7" x14ac:dyDescent="0.3">
      <c r="A164" s="60">
        <v>163</v>
      </c>
      <c r="B164" s="60">
        <v>7</v>
      </c>
      <c r="C164" s="2">
        <v>40915.755365078927</v>
      </c>
      <c r="D164" s="2">
        <v>40975.754861111112</v>
      </c>
      <c r="E164" s="60">
        <v>24</v>
      </c>
      <c r="F164" s="2">
        <v>40921.531692259341</v>
      </c>
      <c r="G164" s="60">
        <v>0</v>
      </c>
    </row>
    <row r="165" spans="1:7" x14ac:dyDescent="0.3">
      <c r="A165" s="60">
        <v>164</v>
      </c>
      <c r="B165" s="60">
        <v>7</v>
      </c>
      <c r="C165" s="2">
        <v>40915.807232409119</v>
      </c>
      <c r="D165" s="2">
        <v>40975.806944444441</v>
      </c>
      <c r="E165" s="60">
        <v>24</v>
      </c>
      <c r="F165" s="2">
        <v>40924.666759770371</v>
      </c>
      <c r="G165" s="60">
        <v>0</v>
      </c>
    </row>
    <row r="166" spans="1:7" x14ac:dyDescent="0.3">
      <c r="A166" s="60">
        <v>165</v>
      </c>
      <c r="B166" s="60">
        <v>7</v>
      </c>
      <c r="C166" s="2">
        <v>40915.816991780674</v>
      </c>
      <c r="D166" s="2">
        <v>40975.816666666666</v>
      </c>
      <c r="E166" s="60">
        <v>24</v>
      </c>
      <c r="F166" s="2">
        <v>40924.558235442804</v>
      </c>
      <c r="G166" s="60">
        <v>0</v>
      </c>
    </row>
    <row r="167" spans="1:7" x14ac:dyDescent="0.3">
      <c r="A167" s="60">
        <v>166</v>
      </c>
      <c r="B167" s="60">
        <v>5</v>
      </c>
      <c r="C167" s="2">
        <v>40915.868972017532</v>
      </c>
      <c r="D167" s="2">
        <v>40975.868750000001</v>
      </c>
      <c r="E167" s="60">
        <v>24</v>
      </c>
      <c r="F167" s="2">
        <v>40918.53852255582</v>
      </c>
      <c r="G167" s="60">
        <v>0</v>
      </c>
    </row>
    <row r="168" spans="1:7" x14ac:dyDescent="0.3">
      <c r="A168" s="60">
        <v>167</v>
      </c>
      <c r="B168" s="60">
        <v>1</v>
      </c>
      <c r="C168" s="2">
        <v>40915.852875007251</v>
      </c>
      <c r="D168" s="2">
        <v>40917.894300541528</v>
      </c>
      <c r="E168" s="60">
        <v>12</v>
      </c>
      <c r="F168" s="2" t="s">
        <v>5</v>
      </c>
      <c r="G168" s="60">
        <v>0</v>
      </c>
    </row>
    <row r="169" spans="1:7" x14ac:dyDescent="0.3">
      <c r="A169" s="60">
        <v>168</v>
      </c>
      <c r="B169" s="60">
        <v>6</v>
      </c>
      <c r="C169" s="2">
        <v>40915.910718664491</v>
      </c>
      <c r="D169" s="2">
        <v>40975.910416666666</v>
      </c>
      <c r="E169" s="60">
        <v>24</v>
      </c>
      <c r="F169" s="2">
        <v>40919.895440010019</v>
      </c>
      <c r="G169" s="60">
        <v>0</v>
      </c>
    </row>
    <row r="170" spans="1:7" x14ac:dyDescent="0.3">
      <c r="A170" s="60">
        <v>169</v>
      </c>
      <c r="B170" s="60">
        <v>6</v>
      </c>
      <c r="C170" s="2">
        <v>40915.963811207286</v>
      </c>
      <c r="D170" s="2">
        <v>40975.963194444448</v>
      </c>
      <c r="E170" s="60">
        <v>24</v>
      </c>
      <c r="F170" s="2">
        <v>40922.689145579257</v>
      </c>
      <c r="G170" s="60">
        <v>0</v>
      </c>
    </row>
    <row r="171" spans="1:7" x14ac:dyDescent="0.3">
      <c r="A171" s="60">
        <v>170</v>
      </c>
      <c r="B171" s="60">
        <v>6</v>
      </c>
      <c r="C171" s="2">
        <v>40916.012309669066</v>
      </c>
      <c r="D171" s="2">
        <v>40976.011805555558</v>
      </c>
      <c r="E171" s="60">
        <v>24</v>
      </c>
      <c r="F171" s="2">
        <v>40939.024865807172</v>
      </c>
      <c r="G171" s="60">
        <v>0</v>
      </c>
    </row>
    <row r="172" spans="1:7" x14ac:dyDescent="0.3">
      <c r="A172" s="60">
        <v>171</v>
      </c>
      <c r="B172" s="60">
        <v>3</v>
      </c>
      <c r="C172" s="2">
        <v>40916.038284715185</v>
      </c>
      <c r="D172" s="2">
        <v>40976.038194444445</v>
      </c>
      <c r="E172" s="60">
        <v>24</v>
      </c>
      <c r="F172" s="2">
        <v>40918.50404100788</v>
      </c>
      <c r="G172" s="60">
        <v>0</v>
      </c>
    </row>
    <row r="173" spans="1:7" x14ac:dyDescent="0.3">
      <c r="A173" s="60">
        <v>172</v>
      </c>
      <c r="B173" s="60">
        <v>7</v>
      </c>
      <c r="C173" s="2">
        <v>40916.057367373593</v>
      </c>
      <c r="D173" s="2">
        <v>40976.056944444441</v>
      </c>
      <c r="E173" s="60">
        <v>24</v>
      </c>
      <c r="F173" s="2">
        <v>40925.443680413322</v>
      </c>
      <c r="G173" s="60">
        <v>0</v>
      </c>
    </row>
    <row r="174" spans="1:7" x14ac:dyDescent="0.3">
      <c r="A174" s="60">
        <v>173</v>
      </c>
      <c r="B174" s="60">
        <v>1</v>
      </c>
      <c r="C174" s="2">
        <v>40916.061970235969</v>
      </c>
      <c r="D174" s="2">
        <v>40919.478472222225</v>
      </c>
      <c r="E174" s="60">
        <v>12</v>
      </c>
      <c r="F174" s="2">
        <v>40917.407945603307</v>
      </c>
      <c r="G174" s="60">
        <v>0</v>
      </c>
    </row>
    <row r="175" spans="1:7" x14ac:dyDescent="0.3">
      <c r="A175" s="60">
        <v>174</v>
      </c>
      <c r="B175" s="60">
        <v>7</v>
      </c>
      <c r="C175" s="2">
        <v>40916.052919250767</v>
      </c>
      <c r="D175" s="2">
        <v>40976.052777777775</v>
      </c>
      <c r="E175" s="60">
        <v>24</v>
      </c>
      <c r="F175" s="2">
        <v>40925.351130125317</v>
      </c>
      <c r="G175" s="60">
        <v>0</v>
      </c>
    </row>
    <row r="176" spans="1:7" x14ac:dyDescent="0.3">
      <c r="A176" s="60">
        <v>175</v>
      </c>
      <c r="B176" s="60">
        <v>6</v>
      </c>
      <c r="C176" s="2">
        <v>40916.129252011182</v>
      </c>
      <c r="D176" s="2">
        <v>40976.129166666666</v>
      </c>
      <c r="E176" s="60">
        <v>24</v>
      </c>
      <c r="F176" s="2">
        <v>40922.486987057913</v>
      </c>
      <c r="G176" s="60">
        <v>0</v>
      </c>
    </row>
    <row r="177" spans="1:7" x14ac:dyDescent="0.3">
      <c r="A177" s="60">
        <v>176</v>
      </c>
      <c r="B177" s="60">
        <v>1</v>
      </c>
      <c r="C177" s="2">
        <v>40916.212046262255</v>
      </c>
      <c r="D177" s="2">
        <v>40918.753025978207</v>
      </c>
      <c r="E177" s="60">
        <v>12</v>
      </c>
      <c r="F177" s="2" t="s">
        <v>5</v>
      </c>
      <c r="G177" s="60">
        <v>0</v>
      </c>
    </row>
    <row r="178" spans="1:7" x14ac:dyDescent="0.3">
      <c r="A178" s="60">
        <v>177</v>
      </c>
      <c r="B178" s="60">
        <v>2</v>
      </c>
      <c r="C178" s="2">
        <v>40916.290333761273</v>
      </c>
      <c r="D178" s="2">
        <v>40919.165046656606</v>
      </c>
      <c r="E178" s="60">
        <v>10</v>
      </c>
      <c r="F178" s="2" t="s">
        <v>5</v>
      </c>
      <c r="G178" s="60">
        <v>0</v>
      </c>
    </row>
    <row r="179" spans="1:7" x14ac:dyDescent="0.3">
      <c r="A179" s="60">
        <v>178</v>
      </c>
      <c r="B179" s="60">
        <v>3</v>
      </c>
      <c r="C179" s="2">
        <v>40916.333862759515</v>
      </c>
      <c r="D179" s="2">
        <v>40976.333333333336</v>
      </c>
      <c r="E179" s="60">
        <v>24</v>
      </c>
      <c r="F179" s="2">
        <v>40918.733878436062</v>
      </c>
      <c r="G179" s="60">
        <v>0</v>
      </c>
    </row>
    <row r="180" spans="1:7" x14ac:dyDescent="0.3">
      <c r="A180" s="60">
        <v>179</v>
      </c>
      <c r="B180" s="60">
        <v>3</v>
      </c>
      <c r="C180" s="2">
        <v>40916.381903978167</v>
      </c>
      <c r="D180" s="2">
        <v>40976.381249999999</v>
      </c>
      <c r="E180" s="60">
        <v>24</v>
      </c>
      <c r="F180" s="2">
        <v>40917.577812162403</v>
      </c>
      <c r="G180" s="60">
        <v>0</v>
      </c>
    </row>
    <row r="181" spans="1:7" x14ac:dyDescent="0.3">
      <c r="A181" s="60">
        <v>180</v>
      </c>
      <c r="B181" s="60">
        <v>1</v>
      </c>
      <c r="C181" s="2">
        <v>40916.535683380607</v>
      </c>
      <c r="D181" s="2">
        <v>40976.535416666666</v>
      </c>
      <c r="E181" s="60">
        <v>8</v>
      </c>
      <c r="F181" s="2">
        <v>40917.508822647746</v>
      </c>
      <c r="G181" s="60">
        <v>0</v>
      </c>
    </row>
    <row r="182" spans="1:7" x14ac:dyDescent="0.3">
      <c r="A182" s="60">
        <v>181</v>
      </c>
      <c r="B182" s="60">
        <v>6</v>
      </c>
      <c r="C182" s="2">
        <v>40916.503055799854</v>
      </c>
      <c r="D182" s="2">
        <v>40976.50277777778</v>
      </c>
      <c r="E182" s="60">
        <v>24</v>
      </c>
      <c r="F182" s="2">
        <v>40922.61005923606</v>
      </c>
      <c r="G182" s="60">
        <v>0</v>
      </c>
    </row>
    <row r="183" spans="1:7" x14ac:dyDescent="0.3">
      <c r="A183" s="60">
        <v>182</v>
      </c>
      <c r="B183" s="60">
        <v>7</v>
      </c>
      <c r="C183" s="2">
        <v>40916.532785306736</v>
      </c>
      <c r="D183" s="2">
        <v>40976.532638888886</v>
      </c>
      <c r="E183" s="60">
        <v>24</v>
      </c>
      <c r="F183" s="2">
        <v>40936.687565808526</v>
      </c>
      <c r="G183" s="60">
        <v>0</v>
      </c>
    </row>
    <row r="184" spans="1:7" x14ac:dyDescent="0.3">
      <c r="A184" s="60">
        <v>183</v>
      </c>
      <c r="B184" s="60">
        <v>4</v>
      </c>
      <c r="C184" s="2">
        <v>40916.549591865783</v>
      </c>
      <c r="D184" s="2">
        <v>40976.549305555556</v>
      </c>
      <c r="E184" s="60">
        <v>12</v>
      </c>
      <c r="F184" s="2">
        <v>40919.010717277626</v>
      </c>
      <c r="G184" s="60">
        <v>0</v>
      </c>
    </row>
    <row r="185" spans="1:7" x14ac:dyDescent="0.3">
      <c r="A185" s="60">
        <v>184</v>
      </c>
      <c r="B185" s="60">
        <v>6</v>
      </c>
      <c r="C185" s="2">
        <v>40916.568238505541</v>
      </c>
      <c r="D185" s="2">
        <v>40976.568055555552</v>
      </c>
      <c r="E185" s="60">
        <v>24</v>
      </c>
      <c r="F185" s="2">
        <v>40923.494181435148</v>
      </c>
      <c r="G185" s="60">
        <v>0</v>
      </c>
    </row>
    <row r="186" spans="1:7" x14ac:dyDescent="0.3">
      <c r="A186" s="60">
        <v>185</v>
      </c>
      <c r="B186" s="60">
        <v>4</v>
      </c>
      <c r="C186" s="2">
        <v>40916.552910538565</v>
      </c>
      <c r="D186" s="2">
        <v>40976.552777777775</v>
      </c>
      <c r="E186" s="60">
        <v>12</v>
      </c>
      <c r="F186" s="2">
        <v>40919.6570230824</v>
      </c>
      <c r="G186" s="60">
        <v>0</v>
      </c>
    </row>
    <row r="187" spans="1:7" x14ac:dyDescent="0.3">
      <c r="A187" s="60">
        <v>186</v>
      </c>
      <c r="B187" s="60">
        <v>1</v>
      </c>
      <c r="C187" s="2">
        <v>40916.57835523854</v>
      </c>
      <c r="D187" s="2">
        <v>40976.577777777777</v>
      </c>
      <c r="E187" s="60">
        <v>12</v>
      </c>
      <c r="F187" s="2">
        <v>40917.453245537035</v>
      </c>
      <c r="G187" s="60">
        <v>0</v>
      </c>
    </row>
    <row r="188" spans="1:7" x14ac:dyDescent="0.3">
      <c r="A188" s="60">
        <v>187</v>
      </c>
      <c r="B188" s="60">
        <v>3</v>
      </c>
      <c r="C188" s="2">
        <v>40916.595402886291</v>
      </c>
      <c r="D188" s="2">
        <v>40976.595138888893</v>
      </c>
      <c r="E188" s="60">
        <v>24</v>
      </c>
      <c r="F188" s="2">
        <v>40919.761642858684</v>
      </c>
      <c r="G188" s="60">
        <v>0</v>
      </c>
    </row>
    <row r="189" spans="1:7" x14ac:dyDescent="0.3">
      <c r="A189" s="60">
        <v>188</v>
      </c>
      <c r="B189" s="60">
        <v>4</v>
      </c>
      <c r="C189" s="2">
        <v>40916.627939417893</v>
      </c>
      <c r="D189" s="2">
        <v>40976.62777777778</v>
      </c>
      <c r="E189" s="60">
        <v>12</v>
      </c>
      <c r="F189" s="2">
        <v>40920.869411831052</v>
      </c>
      <c r="G189" s="60">
        <v>0</v>
      </c>
    </row>
    <row r="190" spans="1:7" x14ac:dyDescent="0.3">
      <c r="A190" s="60">
        <v>189</v>
      </c>
      <c r="B190" s="60">
        <v>5</v>
      </c>
      <c r="C190" s="2">
        <v>40916.640354621799</v>
      </c>
      <c r="D190" s="2">
        <v>40976.640277777777</v>
      </c>
      <c r="E190" s="60">
        <v>24</v>
      </c>
      <c r="F190" s="2">
        <v>40920.389783180901</v>
      </c>
      <c r="G190" s="60">
        <v>0</v>
      </c>
    </row>
    <row r="191" spans="1:7" x14ac:dyDescent="0.3">
      <c r="A191" s="60">
        <v>190</v>
      </c>
      <c r="B191" s="60">
        <v>5</v>
      </c>
      <c r="C191" s="2">
        <v>40916.686733727969</v>
      </c>
      <c r="D191" s="2">
        <v>40976.686111111107</v>
      </c>
      <c r="E191" s="60">
        <v>24</v>
      </c>
      <c r="F191" s="2">
        <v>40921.501424948903</v>
      </c>
      <c r="G191" s="60">
        <v>0</v>
      </c>
    </row>
    <row r="192" spans="1:7" x14ac:dyDescent="0.3">
      <c r="A192" s="60">
        <v>191</v>
      </c>
      <c r="B192" s="60">
        <v>1</v>
      </c>
      <c r="C192" s="2">
        <v>40916.728996480175</v>
      </c>
      <c r="D192" s="2">
        <v>40920.395057184418</v>
      </c>
      <c r="E192" s="60">
        <v>8</v>
      </c>
      <c r="F192" s="2" t="s">
        <v>5</v>
      </c>
      <c r="G192" s="60">
        <v>0</v>
      </c>
    </row>
    <row r="193" spans="1:7" x14ac:dyDescent="0.3">
      <c r="A193" s="60">
        <v>192</v>
      </c>
      <c r="B193" s="60">
        <v>5</v>
      </c>
      <c r="C193" s="2">
        <v>40916.766454570155</v>
      </c>
      <c r="D193" s="2">
        <v>40976.765972222223</v>
      </c>
      <c r="E193" s="60">
        <v>24</v>
      </c>
      <c r="F193" s="2">
        <v>40919.510292926207</v>
      </c>
      <c r="G193" s="60">
        <v>0</v>
      </c>
    </row>
    <row r="194" spans="1:7" x14ac:dyDescent="0.3">
      <c r="A194" s="60">
        <v>193</v>
      </c>
      <c r="B194" s="60">
        <v>2</v>
      </c>
      <c r="C194" s="2">
        <v>40916.811035181185</v>
      </c>
      <c r="D194" s="2">
        <v>40976.810416666667</v>
      </c>
      <c r="E194" s="60">
        <v>10</v>
      </c>
      <c r="F194" s="2">
        <v>40919.378705697338</v>
      </c>
      <c r="G194" s="60">
        <v>0</v>
      </c>
    </row>
    <row r="195" spans="1:7" x14ac:dyDescent="0.3">
      <c r="A195" s="60">
        <v>194</v>
      </c>
      <c r="B195" s="60">
        <v>1</v>
      </c>
      <c r="C195" s="2">
        <v>40916.856625196735</v>
      </c>
      <c r="D195" s="2">
        <v>40976.856250000004</v>
      </c>
      <c r="E195" s="60">
        <v>12</v>
      </c>
      <c r="F195" s="2">
        <v>40918.427325718367</v>
      </c>
      <c r="G195" s="60">
        <v>0</v>
      </c>
    </row>
    <row r="196" spans="1:7" x14ac:dyDescent="0.3">
      <c r="A196" s="60">
        <v>195</v>
      </c>
      <c r="B196" s="60">
        <v>5</v>
      </c>
      <c r="C196" s="2">
        <v>40916.841027462957</v>
      </c>
      <c r="D196" s="2">
        <v>40976.840972222228</v>
      </c>
      <c r="E196" s="60">
        <v>24</v>
      </c>
      <c r="F196" s="2">
        <v>40918.869674484362</v>
      </c>
      <c r="G196" s="60">
        <v>0</v>
      </c>
    </row>
    <row r="197" spans="1:7" x14ac:dyDescent="0.3">
      <c r="A197" s="60">
        <v>196</v>
      </c>
      <c r="B197" s="60">
        <v>4</v>
      </c>
      <c r="C197" s="2">
        <v>40916.894487559082</v>
      </c>
      <c r="D197" s="2">
        <v>40976.894444444442</v>
      </c>
      <c r="E197" s="60">
        <v>12</v>
      </c>
      <c r="F197" s="2">
        <v>40919.347419278514</v>
      </c>
      <c r="G197" s="60">
        <v>0</v>
      </c>
    </row>
    <row r="198" spans="1:7" x14ac:dyDescent="0.3">
      <c r="A198" s="60">
        <v>197</v>
      </c>
      <c r="B198" s="60">
        <v>2</v>
      </c>
      <c r="C198" s="2">
        <v>40916.910190035909</v>
      </c>
      <c r="D198" s="2">
        <v>40976.909722222219</v>
      </c>
      <c r="E198" s="60">
        <v>10</v>
      </c>
      <c r="F198" s="2">
        <v>40917.76622422535</v>
      </c>
      <c r="G198" s="60">
        <v>0</v>
      </c>
    </row>
    <row r="199" spans="1:7" x14ac:dyDescent="0.3">
      <c r="A199" s="60">
        <v>198</v>
      </c>
      <c r="B199" s="60">
        <v>5</v>
      </c>
      <c r="C199" s="2">
        <v>40916.984434924423</v>
      </c>
      <c r="D199" s="2">
        <v>40976.984027777777</v>
      </c>
      <c r="E199" s="60">
        <v>24</v>
      </c>
      <c r="F199" s="2">
        <v>40918.341861901368</v>
      </c>
      <c r="G199" s="60">
        <v>0</v>
      </c>
    </row>
    <row r="200" spans="1:7" x14ac:dyDescent="0.3">
      <c r="A200" s="60">
        <v>199</v>
      </c>
      <c r="B200" s="60">
        <v>3</v>
      </c>
      <c r="C200" s="2">
        <v>40917.032522414323</v>
      </c>
      <c r="D200" s="2">
        <v>40977.031944444447</v>
      </c>
      <c r="E200" s="60">
        <v>24</v>
      </c>
      <c r="F200" s="2">
        <v>40920.33963936122</v>
      </c>
      <c r="G200" s="60">
        <v>0</v>
      </c>
    </row>
    <row r="201" spans="1:7" x14ac:dyDescent="0.3">
      <c r="A201" s="60">
        <v>200</v>
      </c>
      <c r="B201" s="60">
        <v>2</v>
      </c>
      <c r="C201" s="2">
        <v>40917.371785927498</v>
      </c>
      <c r="D201" s="2">
        <v>40977.371527777781</v>
      </c>
      <c r="E201" s="60">
        <v>10</v>
      </c>
      <c r="F201" s="2">
        <v>40917.461847364917</v>
      </c>
      <c r="G201" s="60">
        <v>0</v>
      </c>
    </row>
    <row r="202" spans="1:7" x14ac:dyDescent="0.3">
      <c r="A202" s="60">
        <v>201</v>
      </c>
      <c r="B202" s="60">
        <v>7</v>
      </c>
      <c r="C202" s="2">
        <v>40917.374196313525</v>
      </c>
      <c r="D202" s="2">
        <v>40977.373611111114</v>
      </c>
      <c r="E202" s="60">
        <v>24</v>
      </c>
      <c r="F202" s="2">
        <v>40926.441974155132</v>
      </c>
      <c r="G202" s="60">
        <v>0</v>
      </c>
    </row>
    <row r="203" spans="1:7" x14ac:dyDescent="0.3">
      <c r="A203" s="60">
        <v>202</v>
      </c>
      <c r="B203" s="60">
        <v>11</v>
      </c>
      <c r="C203" s="2">
        <v>40917.371135266068</v>
      </c>
      <c r="D203" s="2">
        <v>40977.370833333334</v>
      </c>
      <c r="E203" s="60">
        <v>1</v>
      </c>
      <c r="F203" s="2">
        <v>40924.637181629965</v>
      </c>
      <c r="G203" s="60">
        <v>1</v>
      </c>
    </row>
    <row r="204" spans="1:7" x14ac:dyDescent="0.3">
      <c r="A204" s="60">
        <v>203</v>
      </c>
      <c r="B204" s="60">
        <v>8</v>
      </c>
      <c r="C204" s="2">
        <v>40917.37873252033</v>
      </c>
      <c r="D204" s="2">
        <v>40919.420158054607</v>
      </c>
      <c r="E204" s="60">
        <v>3</v>
      </c>
      <c r="F204" s="2" t="s">
        <v>5</v>
      </c>
      <c r="G204" s="60">
        <v>0</v>
      </c>
    </row>
    <row r="205" spans="1:7" x14ac:dyDescent="0.3">
      <c r="A205" s="60">
        <v>204</v>
      </c>
      <c r="B205" s="60">
        <v>8</v>
      </c>
      <c r="C205" s="2">
        <v>40917.378108775687</v>
      </c>
      <c r="D205" s="2">
        <v>40977.37777777778</v>
      </c>
      <c r="E205" s="60">
        <v>3</v>
      </c>
      <c r="F205" s="2">
        <v>40921.644475224282</v>
      </c>
      <c r="G205" s="60">
        <v>3</v>
      </c>
    </row>
    <row r="206" spans="1:7" x14ac:dyDescent="0.3">
      <c r="A206" s="60">
        <v>205</v>
      </c>
      <c r="B206" s="60">
        <v>5</v>
      </c>
      <c r="C206" s="2">
        <v>40917.391562512195</v>
      </c>
      <c r="D206" s="2">
        <v>40977.390972222223</v>
      </c>
      <c r="E206" s="60">
        <v>24</v>
      </c>
      <c r="F206" s="2">
        <v>40919.630044308062</v>
      </c>
      <c r="G206" s="60">
        <v>0</v>
      </c>
    </row>
    <row r="207" spans="1:7" x14ac:dyDescent="0.3">
      <c r="A207" s="60">
        <v>206</v>
      </c>
      <c r="B207" s="60">
        <v>7</v>
      </c>
      <c r="C207" s="2">
        <v>40917.394182231612</v>
      </c>
      <c r="D207" s="2">
        <v>40921.643495955796</v>
      </c>
      <c r="E207" s="60">
        <v>24</v>
      </c>
      <c r="F207" s="2" t="s">
        <v>5</v>
      </c>
      <c r="G207" s="60">
        <v>0</v>
      </c>
    </row>
    <row r="208" spans="1:7" x14ac:dyDescent="0.3">
      <c r="A208" s="60">
        <v>207</v>
      </c>
      <c r="B208" s="60">
        <v>8</v>
      </c>
      <c r="C208" s="2">
        <v>40917.411640959224</v>
      </c>
      <c r="D208" s="2">
        <v>40977.411111111112</v>
      </c>
      <c r="E208" s="60">
        <v>3</v>
      </c>
      <c r="F208" s="2">
        <v>40921.580294079431</v>
      </c>
      <c r="G208" s="60">
        <v>1</v>
      </c>
    </row>
    <row r="209" spans="1:7" x14ac:dyDescent="0.3">
      <c r="A209" s="60">
        <v>208</v>
      </c>
      <c r="B209" s="60">
        <v>1</v>
      </c>
      <c r="C209" s="2">
        <v>40917.404165206106</v>
      </c>
      <c r="D209" s="2">
        <v>40977.404166666667</v>
      </c>
      <c r="E209" s="60">
        <v>8</v>
      </c>
      <c r="F209" s="2">
        <v>40918.601221194469</v>
      </c>
      <c r="G209" s="60">
        <v>0</v>
      </c>
    </row>
    <row r="210" spans="1:7" x14ac:dyDescent="0.3">
      <c r="A210" s="60">
        <v>209</v>
      </c>
      <c r="B210" s="60">
        <v>3</v>
      </c>
      <c r="C210" s="2">
        <v>40917.445903685686</v>
      </c>
      <c r="D210" s="2">
        <v>40977.445833333331</v>
      </c>
      <c r="E210" s="60">
        <v>24</v>
      </c>
      <c r="F210" s="2">
        <v>40919.517954755385</v>
      </c>
      <c r="G210" s="60">
        <v>0</v>
      </c>
    </row>
    <row r="211" spans="1:7" x14ac:dyDescent="0.3">
      <c r="A211" s="60">
        <v>210</v>
      </c>
      <c r="B211" s="60">
        <v>2</v>
      </c>
      <c r="C211" s="2">
        <v>40917.442594597342</v>
      </c>
      <c r="D211" s="2">
        <v>40977.442361111105</v>
      </c>
      <c r="E211" s="60">
        <v>10</v>
      </c>
      <c r="F211" s="2">
        <v>40918.533790774614</v>
      </c>
      <c r="G211" s="60">
        <v>0</v>
      </c>
    </row>
    <row r="212" spans="1:7" x14ac:dyDescent="0.3">
      <c r="A212" s="60">
        <v>211</v>
      </c>
      <c r="B212" s="60">
        <v>4</v>
      </c>
      <c r="C212" s="2">
        <v>40917.473013105671</v>
      </c>
      <c r="D212" s="2">
        <v>40977.472916666666</v>
      </c>
      <c r="E212" s="60">
        <v>12</v>
      </c>
      <c r="F212" s="2">
        <v>40919.485534753985</v>
      </c>
      <c r="G212" s="60">
        <v>0</v>
      </c>
    </row>
    <row r="213" spans="1:7" x14ac:dyDescent="0.3">
      <c r="A213" s="60">
        <v>212</v>
      </c>
      <c r="B213" s="60">
        <v>2</v>
      </c>
      <c r="C213" s="2">
        <v>40917.468730400607</v>
      </c>
      <c r="D213" s="2">
        <v>40977.468055555561</v>
      </c>
      <c r="E213" s="60">
        <v>10</v>
      </c>
      <c r="F213" s="2">
        <v>40918.381091941847</v>
      </c>
      <c r="G213" s="60">
        <v>0</v>
      </c>
    </row>
    <row r="214" spans="1:7" x14ac:dyDescent="0.3">
      <c r="A214" s="60">
        <v>213</v>
      </c>
      <c r="B214" s="60">
        <v>1</v>
      </c>
      <c r="C214" s="2">
        <v>40917.502373425763</v>
      </c>
      <c r="D214" s="2">
        <v>40977.502083333333</v>
      </c>
      <c r="E214" s="60">
        <v>8</v>
      </c>
      <c r="F214" s="2">
        <v>40917.682168444851</v>
      </c>
      <c r="G214" s="60">
        <v>0</v>
      </c>
    </row>
    <row r="215" spans="1:7" x14ac:dyDescent="0.3">
      <c r="A215" s="60">
        <v>214</v>
      </c>
      <c r="B215" s="60">
        <v>3</v>
      </c>
      <c r="C215" s="2">
        <v>40917.562157863627</v>
      </c>
      <c r="D215" s="2">
        <v>40977.561805555553</v>
      </c>
      <c r="E215" s="60">
        <v>24</v>
      </c>
      <c r="F215" s="2">
        <v>40919.430333230775</v>
      </c>
      <c r="G215" s="60">
        <v>0</v>
      </c>
    </row>
    <row r="216" spans="1:7" x14ac:dyDescent="0.3">
      <c r="A216" s="60">
        <v>215</v>
      </c>
      <c r="B216" s="60">
        <v>1</v>
      </c>
      <c r="C216" s="2">
        <v>40917.587398917734</v>
      </c>
      <c r="D216" s="2">
        <v>40977.586805555555</v>
      </c>
      <c r="E216" s="60">
        <v>8</v>
      </c>
      <c r="F216" s="2">
        <v>40918.645394312109</v>
      </c>
      <c r="G216" s="60">
        <v>0</v>
      </c>
    </row>
    <row r="217" spans="1:7" x14ac:dyDescent="0.3">
      <c r="A217" s="60">
        <v>216</v>
      </c>
      <c r="B217" s="60">
        <v>1</v>
      </c>
      <c r="C217" s="2">
        <v>40917.621400360338</v>
      </c>
      <c r="D217" s="2">
        <v>40977.620833333334</v>
      </c>
      <c r="E217" s="60">
        <v>8</v>
      </c>
      <c r="F217" s="2">
        <v>40918.383533189779</v>
      </c>
      <c r="G217" s="60">
        <v>0</v>
      </c>
    </row>
    <row r="218" spans="1:7" x14ac:dyDescent="0.3">
      <c r="A218" s="60">
        <v>217</v>
      </c>
      <c r="B218" s="60">
        <v>4</v>
      </c>
      <c r="C218" s="2">
        <v>40917.671415422083</v>
      </c>
      <c r="D218" s="2">
        <v>40977.67083333333</v>
      </c>
      <c r="E218" s="60">
        <v>12</v>
      </c>
      <c r="F218" s="2">
        <v>40920.765191212478</v>
      </c>
      <c r="G218" s="60">
        <v>0</v>
      </c>
    </row>
    <row r="219" spans="1:7" x14ac:dyDescent="0.3">
      <c r="A219" s="60">
        <v>218</v>
      </c>
      <c r="B219" s="60">
        <v>1</v>
      </c>
      <c r="C219" s="2">
        <v>40917.727809197633</v>
      </c>
      <c r="D219" s="2">
        <v>40977.727777777778</v>
      </c>
      <c r="E219" s="60">
        <v>8</v>
      </c>
      <c r="F219" s="2">
        <v>40918.893534938594</v>
      </c>
      <c r="G219" s="60">
        <v>0</v>
      </c>
    </row>
    <row r="220" spans="1:7" x14ac:dyDescent="0.3">
      <c r="A220" s="60">
        <v>219</v>
      </c>
      <c r="B220" s="60">
        <v>1</v>
      </c>
      <c r="C220" s="2">
        <v>40917.768288821215</v>
      </c>
      <c r="D220" s="2">
        <v>40977.768055555556</v>
      </c>
      <c r="E220" s="60">
        <v>12</v>
      </c>
      <c r="F220" s="2">
        <v>40918.6037918414</v>
      </c>
      <c r="G220" s="60">
        <v>0</v>
      </c>
    </row>
    <row r="221" spans="1:7" x14ac:dyDescent="0.3">
      <c r="A221" s="60">
        <v>220</v>
      </c>
      <c r="B221" s="60">
        <v>5</v>
      </c>
      <c r="C221" s="2">
        <v>40917.884359533775</v>
      </c>
      <c r="D221" s="2">
        <v>40977.884027777778</v>
      </c>
      <c r="E221" s="60">
        <v>24</v>
      </c>
      <c r="F221" s="2">
        <v>40920.872388603144</v>
      </c>
      <c r="G221" s="60">
        <v>0</v>
      </c>
    </row>
    <row r="222" spans="1:7" x14ac:dyDescent="0.3">
      <c r="A222" s="60">
        <v>221</v>
      </c>
      <c r="B222" s="60">
        <v>6</v>
      </c>
      <c r="C222" s="2">
        <v>40918.013115451657</v>
      </c>
      <c r="D222" s="2">
        <v>40978.012499999997</v>
      </c>
      <c r="E222" s="60">
        <v>24</v>
      </c>
      <c r="F222" s="2">
        <v>40922.597607336655</v>
      </c>
      <c r="G222" s="60">
        <v>0</v>
      </c>
    </row>
    <row r="223" spans="1:7" x14ac:dyDescent="0.3">
      <c r="A223" s="60">
        <v>222</v>
      </c>
      <c r="B223" s="60">
        <v>6</v>
      </c>
      <c r="C223" s="2">
        <v>40918.146697674558</v>
      </c>
      <c r="D223" s="2">
        <v>40920.979571827222</v>
      </c>
      <c r="E223" s="60">
        <v>24</v>
      </c>
      <c r="F223" s="2" t="s">
        <v>5</v>
      </c>
      <c r="G223" s="60">
        <v>0</v>
      </c>
    </row>
    <row r="224" spans="1:7" x14ac:dyDescent="0.3">
      <c r="A224" s="60">
        <v>223</v>
      </c>
      <c r="B224" s="60">
        <v>11</v>
      </c>
      <c r="C224" s="2">
        <v>40918.171834824454</v>
      </c>
      <c r="D224" s="2">
        <v>40978.171527777777</v>
      </c>
      <c r="E224" s="60">
        <v>1</v>
      </c>
      <c r="F224" s="2">
        <v>40922.451026937561</v>
      </c>
      <c r="G224" s="60">
        <v>0</v>
      </c>
    </row>
    <row r="225" spans="1:7" x14ac:dyDescent="0.3">
      <c r="A225" s="60">
        <v>224</v>
      </c>
      <c r="B225" s="60">
        <v>3</v>
      </c>
      <c r="C225" s="2">
        <v>40918.208734477994</v>
      </c>
      <c r="D225" s="2">
        <v>40978.208333333336</v>
      </c>
      <c r="E225" s="60">
        <v>24</v>
      </c>
      <c r="F225" s="2">
        <v>40920.386408945436</v>
      </c>
      <c r="G225" s="60">
        <v>0</v>
      </c>
    </row>
    <row r="226" spans="1:7" x14ac:dyDescent="0.3">
      <c r="A226" s="60">
        <v>225</v>
      </c>
      <c r="B226" s="60">
        <v>1</v>
      </c>
      <c r="C226" s="2">
        <v>40918.27468802275</v>
      </c>
      <c r="D226" s="2">
        <v>40978.274305555555</v>
      </c>
      <c r="E226" s="60">
        <v>8</v>
      </c>
      <c r="F226" s="2">
        <v>40919.482234526833</v>
      </c>
      <c r="G226" s="60">
        <v>0</v>
      </c>
    </row>
    <row r="227" spans="1:7" x14ac:dyDescent="0.3">
      <c r="A227" s="60">
        <v>226</v>
      </c>
      <c r="B227" s="60">
        <v>8</v>
      </c>
      <c r="C227" s="2">
        <v>40918.388979275427</v>
      </c>
      <c r="D227" s="2">
        <v>40978.388888888891</v>
      </c>
      <c r="E227" s="60">
        <v>3</v>
      </c>
      <c r="F227" s="2">
        <v>40922.488172327932</v>
      </c>
      <c r="G227" s="60">
        <v>0</v>
      </c>
    </row>
    <row r="228" spans="1:7" x14ac:dyDescent="0.3">
      <c r="A228" s="60">
        <v>227</v>
      </c>
      <c r="B228" s="60">
        <v>8</v>
      </c>
      <c r="C228" s="2">
        <v>40918.376350779748</v>
      </c>
      <c r="D228" s="2">
        <v>40978.375694444447</v>
      </c>
      <c r="E228" s="60">
        <v>3</v>
      </c>
      <c r="F228" s="2">
        <v>40923.560338926327</v>
      </c>
      <c r="G228" s="60">
        <v>0</v>
      </c>
    </row>
    <row r="229" spans="1:7" x14ac:dyDescent="0.3">
      <c r="A229" s="60">
        <v>228</v>
      </c>
      <c r="B229" s="60">
        <v>6</v>
      </c>
      <c r="C229" s="2">
        <v>40918.378560587051</v>
      </c>
      <c r="D229" s="2">
        <v>40978.378472222219</v>
      </c>
      <c r="E229" s="60">
        <v>24</v>
      </c>
      <c r="F229" s="2">
        <v>40920.472342365043</v>
      </c>
      <c r="G229" s="60">
        <v>0</v>
      </c>
    </row>
    <row r="230" spans="1:7" x14ac:dyDescent="0.3">
      <c r="A230" s="60">
        <v>229</v>
      </c>
      <c r="B230" s="60">
        <v>2</v>
      </c>
      <c r="C230" s="2">
        <v>40918.429439469277</v>
      </c>
      <c r="D230" s="2">
        <v>40978.429166666661</v>
      </c>
      <c r="E230" s="60">
        <v>10</v>
      </c>
      <c r="F230" s="2">
        <v>40919.397960351598</v>
      </c>
      <c r="G230" s="60">
        <v>0</v>
      </c>
    </row>
    <row r="231" spans="1:7" x14ac:dyDescent="0.3">
      <c r="A231" s="60">
        <v>230</v>
      </c>
      <c r="B231" s="60">
        <v>3</v>
      </c>
      <c r="C231" s="2">
        <v>40918.437693282118</v>
      </c>
      <c r="D231" s="2">
        <v>40978.4375</v>
      </c>
      <c r="E231" s="60">
        <v>24</v>
      </c>
      <c r="F231" s="2">
        <v>40920.505144600218</v>
      </c>
      <c r="G231" s="60">
        <v>0</v>
      </c>
    </row>
    <row r="232" spans="1:7" x14ac:dyDescent="0.3">
      <c r="A232" s="60">
        <v>231</v>
      </c>
      <c r="B232" s="60">
        <v>1</v>
      </c>
      <c r="C232" s="2">
        <v>40918.424863531625</v>
      </c>
      <c r="D232" s="2">
        <v>40978.424305555556</v>
      </c>
      <c r="E232" s="60">
        <v>8</v>
      </c>
      <c r="F232" s="2">
        <v>40919.397692767627</v>
      </c>
      <c r="G232" s="60">
        <v>0</v>
      </c>
    </row>
    <row r="233" spans="1:7" x14ac:dyDescent="0.3">
      <c r="A233" s="60">
        <v>232</v>
      </c>
      <c r="B233" s="60">
        <v>3</v>
      </c>
      <c r="C233" s="2">
        <v>40918.467111309015</v>
      </c>
      <c r="D233" s="2">
        <v>40978.466666666667</v>
      </c>
      <c r="E233" s="60">
        <v>24</v>
      </c>
      <c r="F233" s="2">
        <v>40920.369299947073</v>
      </c>
      <c r="G233" s="60">
        <v>0</v>
      </c>
    </row>
    <row r="234" spans="1:7" x14ac:dyDescent="0.3">
      <c r="A234" s="60">
        <v>233</v>
      </c>
      <c r="B234" s="60">
        <v>1</v>
      </c>
      <c r="C234" s="2">
        <v>40918.52316799332</v>
      </c>
      <c r="D234" s="2">
        <v>40978.522916666669</v>
      </c>
      <c r="E234" s="60">
        <v>8</v>
      </c>
      <c r="F234" s="2">
        <v>40918.690284862692</v>
      </c>
      <c r="G234" s="60">
        <v>0</v>
      </c>
    </row>
    <row r="235" spans="1:7" x14ac:dyDescent="0.3">
      <c r="A235" s="60">
        <v>234</v>
      </c>
      <c r="B235" s="60">
        <v>1</v>
      </c>
      <c r="C235" s="2">
        <v>40918.545064537146</v>
      </c>
      <c r="D235" s="2">
        <v>40978.544444444444</v>
      </c>
      <c r="E235" s="60">
        <v>12</v>
      </c>
      <c r="F235" s="2">
        <v>40919.6235336803</v>
      </c>
      <c r="G235" s="60">
        <v>0</v>
      </c>
    </row>
    <row r="236" spans="1:7" x14ac:dyDescent="0.3">
      <c r="A236" s="60">
        <v>235</v>
      </c>
      <c r="B236" s="60">
        <v>3</v>
      </c>
      <c r="C236" s="2">
        <v>40918.66487187631</v>
      </c>
      <c r="D236" s="2">
        <v>40978.664583333331</v>
      </c>
      <c r="E236" s="60">
        <v>24</v>
      </c>
      <c r="F236" s="2">
        <v>40921.41225151268</v>
      </c>
      <c r="G236" s="60">
        <v>0</v>
      </c>
    </row>
    <row r="237" spans="1:7" x14ac:dyDescent="0.3">
      <c r="A237" s="60">
        <v>236</v>
      </c>
      <c r="B237" s="60">
        <v>1</v>
      </c>
      <c r="C237" s="2">
        <v>40918.771386261527</v>
      </c>
      <c r="D237" s="2">
        <v>40978.770833333336</v>
      </c>
      <c r="E237" s="60">
        <v>12</v>
      </c>
      <c r="F237" s="2">
        <v>40919.48925456452</v>
      </c>
      <c r="G237" s="60">
        <v>0</v>
      </c>
    </row>
    <row r="238" spans="1:7" x14ac:dyDescent="0.3">
      <c r="A238" s="60">
        <v>237</v>
      </c>
      <c r="B238" s="60">
        <v>6</v>
      </c>
      <c r="C238" s="2">
        <v>40918.852387605177</v>
      </c>
      <c r="D238" s="2">
        <v>40978.852083333339</v>
      </c>
      <c r="E238" s="60">
        <v>24</v>
      </c>
      <c r="F238" s="2">
        <v>40929.683458813692</v>
      </c>
      <c r="G238" s="60">
        <v>1</v>
      </c>
    </row>
    <row r="239" spans="1:7" x14ac:dyDescent="0.3">
      <c r="A239" s="60">
        <v>238</v>
      </c>
      <c r="B239" s="60">
        <v>1</v>
      </c>
      <c r="C239" s="2">
        <v>40918.850746792297</v>
      </c>
      <c r="D239" s="2">
        <v>40978.850694444445</v>
      </c>
      <c r="E239" s="60">
        <v>12</v>
      </c>
      <c r="F239" s="2">
        <v>40919.851204502149</v>
      </c>
      <c r="G239" s="60">
        <v>0</v>
      </c>
    </row>
    <row r="240" spans="1:7" x14ac:dyDescent="0.3">
      <c r="A240" s="60">
        <v>239</v>
      </c>
      <c r="B240" s="60">
        <v>10</v>
      </c>
      <c r="C240" s="2">
        <v>40918.935393035164</v>
      </c>
      <c r="D240" s="2">
        <v>40978.93472222222</v>
      </c>
      <c r="E240" s="60">
        <v>1</v>
      </c>
      <c r="F240" s="2">
        <v>40925.912932514882</v>
      </c>
      <c r="G240" s="60">
        <v>3</v>
      </c>
    </row>
    <row r="241" spans="1:7" x14ac:dyDescent="0.3">
      <c r="A241" s="60">
        <v>240</v>
      </c>
      <c r="B241" s="60">
        <v>6</v>
      </c>
      <c r="C241" s="2">
        <v>40918.981551148099</v>
      </c>
      <c r="D241" s="2">
        <v>40978.981250000004</v>
      </c>
      <c r="E241" s="60">
        <v>24</v>
      </c>
      <c r="F241" s="2">
        <v>40937.954246930938</v>
      </c>
      <c r="G241" s="60">
        <v>0</v>
      </c>
    </row>
    <row r="242" spans="1:7" x14ac:dyDescent="0.3">
      <c r="A242" s="60">
        <v>241</v>
      </c>
      <c r="B242" s="60">
        <v>5</v>
      </c>
      <c r="C242" s="2">
        <v>40918.969802353342</v>
      </c>
      <c r="D242" s="2">
        <v>40978.969444444447</v>
      </c>
      <c r="E242" s="60">
        <v>24</v>
      </c>
      <c r="F242" s="2">
        <v>40920.685094253116</v>
      </c>
      <c r="G242" s="60">
        <v>0</v>
      </c>
    </row>
    <row r="243" spans="1:7" x14ac:dyDescent="0.3">
      <c r="A243" s="60">
        <v>242</v>
      </c>
      <c r="B243" s="60">
        <v>5</v>
      </c>
      <c r="C243" s="2">
        <v>40918.959168598827</v>
      </c>
      <c r="D243" s="2">
        <v>40978.959027777782</v>
      </c>
      <c r="E243" s="60">
        <v>24</v>
      </c>
      <c r="F243" s="2">
        <v>40921.573942237868</v>
      </c>
      <c r="G243" s="60">
        <v>0</v>
      </c>
    </row>
    <row r="244" spans="1:7" x14ac:dyDescent="0.3">
      <c r="A244" s="60">
        <v>243</v>
      </c>
      <c r="B244" s="60">
        <v>1</v>
      </c>
      <c r="C244" s="2">
        <v>40919.061796021357</v>
      </c>
      <c r="D244" s="2">
        <v>40979.061111111107</v>
      </c>
      <c r="E244" s="60">
        <v>12</v>
      </c>
      <c r="F244" s="2">
        <v>40920.398288907905</v>
      </c>
      <c r="G244" s="60">
        <v>0</v>
      </c>
    </row>
    <row r="245" spans="1:7" x14ac:dyDescent="0.3">
      <c r="A245" s="60">
        <v>244</v>
      </c>
      <c r="B245" s="60">
        <v>6</v>
      </c>
      <c r="C245" s="2">
        <v>40919.144716238923</v>
      </c>
      <c r="D245" s="2">
        <v>40979.144444444442</v>
      </c>
      <c r="E245" s="60">
        <v>24</v>
      </c>
      <c r="F245" s="2">
        <v>40931.468979983925</v>
      </c>
      <c r="G245" s="60">
        <v>0</v>
      </c>
    </row>
    <row r="246" spans="1:7" x14ac:dyDescent="0.3">
      <c r="A246" s="60">
        <v>245</v>
      </c>
      <c r="B246" s="60">
        <v>3</v>
      </c>
      <c r="C246" s="2">
        <v>40919.1466784043</v>
      </c>
      <c r="D246" s="2">
        <v>40979.146527777775</v>
      </c>
      <c r="E246" s="60">
        <v>24</v>
      </c>
      <c r="F246" s="2">
        <v>40920.307457417453</v>
      </c>
      <c r="G246" s="60">
        <v>0</v>
      </c>
    </row>
    <row r="247" spans="1:7" x14ac:dyDescent="0.3">
      <c r="A247" s="60">
        <v>246</v>
      </c>
      <c r="B247" s="60">
        <v>5</v>
      </c>
      <c r="C247" s="2">
        <v>40919.224529737941</v>
      </c>
      <c r="D247" s="2">
        <v>40979.224305555559</v>
      </c>
      <c r="E247" s="60">
        <v>24</v>
      </c>
      <c r="F247" s="2">
        <v>40941.457137868994</v>
      </c>
      <c r="G247" s="60">
        <v>0</v>
      </c>
    </row>
    <row r="248" spans="1:7" x14ac:dyDescent="0.3">
      <c r="A248" s="60">
        <v>247</v>
      </c>
      <c r="B248" s="60">
        <v>1</v>
      </c>
      <c r="C248" s="2">
        <v>40919.214333126736</v>
      </c>
      <c r="D248" s="2">
        <v>40979.213888888895</v>
      </c>
      <c r="E248" s="60">
        <v>12</v>
      </c>
      <c r="F248" s="2">
        <v>40920.434769790256</v>
      </c>
      <c r="G248" s="60">
        <v>0</v>
      </c>
    </row>
    <row r="249" spans="1:7" x14ac:dyDescent="0.3">
      <c r="A249" s="60">
        <v>248</v>
      </c>
      <c r="B249" s="60">
        <v>7</v>
      </c>
      <c r="C249" s="2">
        <v>40919.326503514138</v>
      </c>
      <c r="D249" s="2">
        <v>40922.825983524934</v>
      </c>
      <c r="E249" s="60">
        <v>24</v>
      </c>
      <c r="F249" s="2" t="s">
        <v>5</v>
      </c>
      <c r="G249" s="60">
        <v>0</v>
      </c>
    </row>
    <row r="250" spans="1:7" x14ac:dyDescent="0.3">
      <c r="A250" s="60">
        <v>249</v>
      </c>
      <c r="B250" s="60">
        <v>4</v>
      </c>
      <c r="C250" s="2">
        <v>40919.356661506346</v>
      </c>
      <c r="D250" s="2">
        <v>40922.189583333333</v>
      </c>
      <c r="E250" s="60">
        <v>12</v>
      </c>
      <c r="F250" s="2">
        <v>40921.562020356374</v>
      </c>
      <c r="G250" s="60">
        <v>0</v>
      </c>
    </row>
    <row r="251" spans="1:7" x14ac:dyDescent="0.3">
      <c r="A251" s="60">
        <v>250</v>
      </c>
      <c r="B251" s="60">
        <v>8</v>
      </c>
      <c r="C251" s="2">
        <v>40919.377522098861</v>
      </c>
      <c r="D251" s="2">
        <v>40979.377083333333</v>
      </c>
      <c r="E251" s="60">
        <v>3</v>
      </c>
      <c r="F251" s="2">
        <v>40922.889043889321</v>
      </c>
      <c r="G251" s="60">
        <v>1</v>
      </c>
    </row>
    <row r="252" spans="1:7" x14ac:dyDescent="0.3">
      <c r="A252" s="60">
        <v>251</v>
      </c>
      <c r="B252" s="60">
        <v>5</v>
      </c>
      <c r="C252" s="2">
        <v>40919.377519847461</v>
      </c>
      <c r="D252" s="2">
        <v>40979.377083333333</v>
      </c>
      <c r="E252" s="60">
        <v>24</v>
      </c>
      <c r="F252" s="2">
        <v>40921.364942527245</v>
      </c>
      <c r="G252" s="60">
        <v>0</v>
      </c>
    </row>
    <row r="253" spans="1:7" x14ac:dyDescent="0.3">
      <c r="A253" s="60">
        <v>252</v>
      </c>
      <c r="B253" s="60">
        <v>1</v>
      </c>
      <c r="C253" s="2">
        <v>40919.409998410723</v>
      </c>
      <c r="D253" s="2">
        <v>40979.409722222219</v>
      </c>
      <c r="E253" s="60">
        <v>8</v>
      </c>
      <c r="F253" s="2">
        <v>40920.531129948293</v>
      </c>
      <c r="G253" s="60">
        <v>0</v>
      </c>
    </row>
    <row r="254" spans="1:7" x14ac:dyDescent="0.3">
      <c r="A254" s="60">
        <v>253</v>
      </c>
      <c r="B254" s="60">
        <v>1</v>
      </c>
      <c r="C254" s="2">
        <v>40919.58382722114</v>
      </c>
      <c r="D254" s="2">
        <v>40979.583333333336</v>
      </c>
      <c r="E254" s="60">
        <v>8</v>
      </c>
      <c r="F254" s="2">
        <v>40919.86713253834</v>
      </c>
      <c r="G254" s="60">
        <v>0</v>
      </c>
    </row>
    <row r="255" spans="1:7" x14ac:dyDescent="0.3">
      <c r="A255" s="60">
        <v>254</v>
      </c>
      <c r="B255" s="60">
        <v>1</v>
      </c>
      <c r="C255" s="2">
        <v>40919.709117789898</v>
      </c>
      <c r="D255" s="2">
        <v>40924.125694444447</v>
      </c>
      <c r="E255" s="60">
        <v>8</v>
      </c>
      <c r="F255" s="2">
        <v>40920.452585452345</v>
      </c>
      <c r="G255" s="60">
        <v>0</v>
      </c>
    </row>
    <row r="256" spans="1:7" x14ac:dyDescent="0.3">
      <c r="A256" s="60">
        <v>255</v>
      </c>
      <c r="B256" s="60">
        <v>2</v>
      </c>
      <c r="C256" s="2">
        <v>40919.726570629689</v>
      </c>
      <c r="D256" s="2">
        <v>40979.726388888892</v>
      </c>
      <c r="E256" s="60">
        <v>10</v>
      </c>
      <c r="F256" s="2">
        <v>40920.771780148396</v>
      </c>
      <c r="G256" s="60">
        <v>0</v>
      </c>
    </row>
    <row r="257" spans="1:7" x14ac:dyDescent="0.3">
      <c r="A257" s="60">
        <v>256</v>
      </c>
      <c r="B257" s="60">
        <v>1</v>
      </c>
      <c r="C257" s="2">
        <v>40919.727819853229</v>
      </c>
      <c r="D257" s="2">
        <v>40922.811050266806</v>
      </c>
      <c r="E257" s="60">
        <v>12</v>
      </c>
      <c r="F257" s="2" t="s">
        <v>5</v>
      </c>
      <c r="G257" s="60">
        <v>0</v>
      </c>
    </row>
    <row r="258" spans="1:7" x14ac:dyDescent="0.3">
      <c r="A258" s="60">
        <v>257</v>
      </c>
      <c r="B258" s="60">
        <v>1</v>
      </c>
      <c r="C258" s="2">
        <v>40919.763989419735</v>
      </c>
      <c r="D258" s="2">
        <v>40979.763888888891</v>
      </c>
      <c r="E258" s="60">
        <v>8</v>
      </c>
      <c r="F258" s="2">
        <v>40920.784173660541</v>
      </c>
      <c r="G258" s="60">
        <v>0</v>
      </c>
    </row>
    <row r="259" spans="1:7" x14ac:dyDescent="0.3">
      <c r="A259" s="60">
        <v>258</v>
      </c>
      <c r="B259" s="60">
        <v>4</v>
      </c>
      <c r="C259" s="2">
        <v>40919.795817597304</v>
      </c>
      <c r="D259" s="2">
        <v>40921.920705313547</v>
      </c>
      <c r="E259" s="60">
        <v>12</v>
      </c>
      <c r="F259" s="2" t="s">
        <v>5</v>
      </c>
      <c r="G259" s="60">
        <v>0</v>
      </c>
    </row>
    <row r="260" spans="1:7" x14ac:dyDescent="0.3">
      <c r="A260" s="60">
        <v>259</v>
      </c>
      <c r="B260" s="60">
        <v>1</v>
      </c>
      <c r="C260" s="2">
        <v>40919.800111121403</v>
      </c>
      <c r="D260" s="2">
        <v>40922.341090837355</v>
      </c>
      <c r="E260" s="60">
        <v>12</v>
      </c>
      <c r="F260" s="2" t="s">
        <v>5</v>
      </c>
      <c r="G260" s="60">
        <v>0</v>
      </c>
    </row>
    <row r="261" spans="1:7" x14ac:dyDescent="0.3">
      <c r="A261" s="60">
        <v>260</v>
      </c>
      <c r="B261" s="60">
        <v>6</v>
      </c>
      <c r="C261" s="2">
        <v>40919.864072121563</v>
      </c>
      <c r="D261" s="2">
        <v>40979.863888888889</v>
      </c>
      <c r="E261" s="60">
        <v>24</v>
      </c>
      <c r="F261" s="2">
        <v>40925.586524843289</v>
      </c>
      <c r="G261" s="60">
        <v>0</v>
      </c>
    </row>
    <row r="262" spans="1:7" x14ac:dyDescent="0.3">
      <c r="A262" s="60">
        <v>261</v>
      </c>
      <c r="B262" s="60">
        <v>6</v>
      </c>
      <c r="C262" s="2">
        <v>40919.903303824205</v>
      </c>
      <c r="D262" s="2">
        <v>40979.902777777781</v>
      </c>
      <c r="E262" s="60">
        <v>24</v>
      </c>
      <c r="F262" s="2">
        <v>40923.613608833068</v>
      </c>
      <c r="G262" s="60">
        <v>0</v>
      </c>
    </row>
    <row r="263" spans="1:7" x14ac:dyDescent="0.3">
      <c r="A263" s="60">
        <v>262</v>
      </c>
      <c r="B263" s="60">
        <v>4</v>
      </c>
      <c r="C263" s="2">
        <v>40920.113851717455</v>
      </c>
      <c r="D263" s="2">
        <v>40980.11319444445</v>
      </c>
      <c r="E263" s="60">
        <v>12</v>
      </c>
      <c r="F263" s="2">
        <v>40923.409335144381</v>
      </c>
      <c r="G263" s="60">
        <v>0</v>
      </c>
    </row>
    <row r="264" spans="1:7" x14ac:dyDescent="0.3">
      <c r="A264" s="60">
        <v>263</v>
      </c>
      <c r="B264" s="60">
        <v>1</v>
      </c>
      <c r="C264" s="2">
        <v>40920.450957872192</v>
      </c>
      <c r="D264" s="2">
        <v>40980.450694444444</v>
      </c>
      <c r="E264" s="60">
        <v>8</v>
      </c>
      <c r="F264" s="2">
        <v>40920.679850843553</v>
      </c>
      <c r="G264" s="60">
        <v>0</v>
      </c>
    </row>
    <row r="265" spans="1:7" x14ac:dyDescent="0.3">
      <c r="A265" s="60">
        <v>264</v>
      </c>
      <c r="B265" s="60">
        <v>1</v>
      </c>
      <c r="C265" s="2">
        <v>40920.419065857299</v>
      </c>
      <c r="D265" s="2">
        <v>40980.418749999997</v>
      </c>
      <c r="E265" s="60">
        <v>8</v>
      </c>
      <c r="F265" s="2">
        <v>40920.604742926276</v>
      </c>
      <c r="G265" s="60">
        <v>0</v>
      </c>
    </row>
    <row r="266" spans="1:7" x14ac:dyDescent="0.3">
      <c r="A266" s="60">
        <v>265</v>
      </c>
      <c r="B266" s="60">
        <v>3</v>
      </c>
      <c r="C266" s="2">
        <v>40920.430147557985</v>
      </c>
      <c r="D266" s="2">
        <v>40980.429861111108</v>
      </c>
      <c r="E266" s="60">
        <v>24</v>
      </c>
      <c r="F266" s="2">
        <v>40922.444237640018</v>
      </c>
      <c r="G266" s="60">
        <v>0</v>
      </c>
    </row>
    <row r="267" spans="1:7" x14ac:dyDescent="0.3">
      <c r="A267" s="60">
        <v>266</v>
      </c>
      <c r="B267" s="60">
        <v>1</v>
      </c>
      <c r="C267" s="2">
        <v>40920.538699809345</v>
      </c>
      <c r="D267" s="2">
        <v>40980.538194444445</v>
      </c>
      <c r="E267" s="60">
        <v>8</v>
      </c>
      <c r="F267" s="2">
        <v>40921.904254304893</v>
      </c>
      <c r="G267" s="60">
        <v>0</v>
      </c>
    </row>
    <row r="268" spans="1:7" x14ac:dyDescent="0.3">
      <c r="A268" s="60">
        <v>267</v>
      </c>
      <c r="B268" s="60">
        <v>7</v>
      </c>
      <c r="C268" s="2">
        <v>40920.503380598777</v>
      </c>
      <c r="D268" s="2">
        <v>40980.50277777778</v>
      </c>
      <c r="E268" s="60">
        <v>24</v>
      </c>
      <c r="F268" s="2">
        <v>40940.399332365341</v>
      </c>
      <c r="G268" s="60">
        <v>0</v>
      </c>
    </row>
    <row r="269" spans="1:7" x14ac:dyDescent="0.3">
      <c r="A269" s="60">
        <v>268</v>
      </c>
      <c r="B269" s="60">
        <v>1</v>
      </c>
      <c r="C269" s="2">
        <v>40920.595981104634</v>
      </c>
      <c r="D269" s="2">
        <v>40980.595833333333</v>
      </c>
      <c r="E269" s="60">
        <v>8</v>
      </c>
      <c r="F269" s="2">
        <v>40920.76084503693</v>
      </c>
      <c r="G269" s="60">
        <v>0</v>
      </c>
    </row>
    <row r="270" spans="1:7" x14ac:dyDescent="0.3">
      <c r="A270" s="60">
        <v>269</v>
      </c>
      <c r="B270" s="60">
        <v>1</v>
      </c>
      <c r="C270" s="2">
        <v>40920.586483595143</v>
      </c>
      <c r="D270" s="2">
        <v>40980.586111111115</v>
      </c>
      <c r="E270" s="60">
        <v>12</v>
      </c>
      <c r="F270" s="2">
        <v>40921.72839636221</v>
      </c>
      <c r="G270" s="60">
        <v>0</v>
      </c>
    </row>
    <row r="271" spans="1:7" x14ac:dyDescent="0.3">
      <c r="A271" s="60">
        <v>270</v>
      </c>
      <c r="B271" s="60">
        <v>2</v>
      </c>
      <c r="C271" s="2">
        <v>40920.696695066945</v>
      </c>
      <c r="D271" s="2">
        <v>40980.696527777778</v>
      </c>
      <c r="E271" s="60">
        <v>10</v>
      </c>
      <c r="F271" s="2">
        <v>40922.525036114654</v>
      </c>
      <c r="G271" s="60">
        <v>0</v>
      </c>
    </row>
    <row r="272" spans="1:7" x14ac:dyDescent="0.3">
      <c r="A272" s="60">
        <v>271</v>
      </c>
      <c r="B272" s="60">
        <v>2</v>
      </c>
      <c r="C272" s="2">
        <v>40920.732607899023</v>
      </c>
      <c r="D272" s="2">
        <v>40980.731944444444</v>
      </c>
      <c r="E272" s="60">
        <v>10</v>
      </c>
      <c r="F272" s="2">
        <v>40921.630868467561</v>
      </c>
      <c r="G272" s="60">
        <v>0</v>
      </c>
    </row>
    <row r="273" spans="1:7" x14ac:dyDescent="0.3">
      <c r="A273" s="60">
        <v>272</v>
      </c>
      <c r="B273" s="60">
        <v>1</v>
      </c>
      <c r="C273" s="2">
        <v>40920.763254437174</v>
      </c>
      <c r="D273" s="2">
        <v>40980.763194444444</v>
      </c>
      <c r="E273" s="60">
        <v>8</v>
      </c>
      <c r="F273" s="2">
        <v>40921.492882631414</v>
      </c>
      <c r="G273" s="60">
        <v>0</v>
      </c>
    </row>
    <row r="274" spans="1:7" x14ac:dyDescent="0.3">
      <c r="A274" s="60">
        <v>273</v>
      </c>
      <c r="B274" s="60">
        <v>1</v>
      </c>
      <c r="C274" s="2">
        <v>40920.752918633763</v>
      </c>
      <c r="D274" s="2">
        <v>40980.75277777778</v>
      </c>
      <c r="E274" s="60">
        <v>8</v>
      </c>
      <c r="F274" s="2">
        <v>40921.318735730529</v>
      </c>
      <c r="G274" s="60">
        <v>0</v>
      </c>
    </row>
    <row r="275" spans="1:7" x14ac:dyDescent="0.3">
      <c r="A275" s="60">
        <v>274</v>
      </c>
      <c r="B275" s="60">
        <v>1</v>
      </c>
      <c r="C275" s="2">
        <v>40920.754042194094</v>
      </c>
      <c r="D275" s="2">
        <v>40923.170034900933</v>
      </c>
      <c r="E275" s="60">
        <v>8</v>
      </c>
      <c r="F275" s="2" t="s">
        <v>5</v>
      </c>
      <c r="G275" s="60">
        <v>0</v>
      </c>
    </row>
    <row r="276" spans="1:7" x14ac:dyDescent="0.3">
      <c r="A276" s="60">
        <v>275</v>
      </c>
      <c r="B276" s="60">
        <v>4</v>
      </c>
      <c r="C276" s="2">
        <v>40920.824123688384</v>
      </c>
      <c r="D276" s="2">
        <v>40980.823611111111</v>
      </c>
      <c r="E276" s="60">
        <v>12</v>
      </c>
      <c r="F276" s="2">
        <v>40923.335982766795</v>
      </c>
      <c r="G276" s="60">
        <v>0</v>
      </c>
    </row>
    <row r="277" spans="1:7" x14ac:dyDescent="0.3">
      <c r="A277" s="60">
        <v>276</v>
      </c>
      <c r="B277" s="60">
        <v>1</v>
      </c>
      <c r="C277" s="2">
        <v>40920.87287898951</v>
      </c>
      <c r="D277" s="2">
        <v>40980.872222222228</v>
      </c>
      <c r="E277" s="60">
        <v>12</v>
      </c>
      <c r="F277" s="2">
        <v>40921.561043048692</v>
      </c>
      <c r="G277" s="60">
        <v>0</v>
      </c>
    </row>
    <row r="278" spans="1:7" x14ac:dyDescent="0.3">
      <c r="A278" s="60">
        <v>277</v>
      </c>
      <c r="B278" s="60">
        <v>4</v>
      </c>
      <c r="C278" s="2">
        <v>40920.881661516964</v>
      </c>
      <c r="D278" s="2">
        <v>40980.881249999999</v>
      </c>
      <c r="E278" s="60">
        <v>12</v>
      </c>
      <c r="F278" s="2">
        <v>40922.573896836511</v>
      </c>
      <c r="G278" s="60">
        <v>0</v>
      </c>
    </row>
    <row r="279" spans="1:7" x14ac:dyDescent="0.3">
      <c r="A279" s="60">
        <v>278</v>
      </c>
      <c r="B279" s="60">
        <v>1</v>
      </c>
      <c r="C279" s="2">
        <v>40920.987370580064</v>
      </c>
      <c r="D279" s="2">
        <v>40980.986805555556</v>
      </c>
      <c r="E279" s="60">
        <v>8</v>
      </c>
      <c r="F279" s="2">
        <v>40921.477622958388</v>
      </c>
      <c r="G279" s="60">
        <v>0</v>
      </c>
    </row>
    <row r="280" spans="1:7" x14ac:dyDescent="0.3">
      <c r="A280" s="60">
        <v>279</v>
      </c>
      <c r="B280" s="60">
        <v>7</v>
      </c>
      <c r="C280" s="2">
        <v>40921.060068590254</v>
      </c>
      <c r="D280" s="2">
        <v>40981.05972222222</v>
      </c>
      <c r="E280" s="60">
        <v>24</v>
      </c>
      <c r="F280" s="2">
        <v>40925.502571814766</v>
      </c>
      <c r="G280" s="60">
        <v>0</v>
      </c>
    </row>
    <row r="281" spans="1:7" x14ac:dyDescent="0.3">
      <c r="A281" s="60">
        <v>280</v>
      </c>
      <c r="B281" s="60">
        <v>3</v>
      </c>
      <c r="C281" s="2">
        <v>40921.144329718001</v>
      </c>
      <c r="D281" s="2">
        <v>40981.143750000003</v>
      </c>
      <c r="E281" s="60">
        <v>24</v>
      </c>
      <c r="F281" s="2">
        <v>40922.933925656544</v>
      </c>
      <c r="G281" s="60">
        <v>0</v>
      </c>
    </row>
    <row r="282" spans="1:7" x14ac:dyDescent="0.3">
      <c r="A282" s="60">
        <v>281</v>
      </c>
      <c r="B282" s="60">
        <v>1</v>
      </c>
      <c r="C282" s="2">
        <v>40921.258792861161</v>
      </c>
      <c r="D282" s="2">
        <v>40981.258333333331</v>
      </c>
      <c r="E282" s="60">
        <v>12</v>
      </c>
      <c r="F282" s="2">
        <v>40922.704275154218</v>
      </c>
      <c r="G282" s="60">
        <v>0</v>
      </c>
    </row>
    <row r="283" spans="1:7" x14ac:dyDescent="0.3">
      <c r="A283" s="60">
        <v>282</v>
      </c>
      <c r="B283" s="60">
        <v>2</v>
      </c>
      <c r="C283" s="2">
        <v>40921.284103892925</v>
      </c>
      <c r="D283" s="2">
        <v>40981.28402777778</v>
      </c>
      <c r="E283" s="60">
        <v>10</v>
      </c>
      <c r="F283" s="2">
        <v>40923.658406420021</v>
      </c>
      <c r="G283" s="60">
        <v>0</v>
      </c>
    </row>
    <row r="284" spans="1:7" x14ac:dyDescent="0.3">
      <c r="A284" s="60">
        <v>283</v>
      </c>
      <c r="B284" s="60">
        <v>11</v>
      </c>
      <c r="C284" s="2">
        <v>40921.330255219036</v>
      </c>
      <c r="D284" s="2">
        <v>40923.746527777781</v>
      </c>
      <c r="E284" s="60">
        <v>1</v>
      </c>
      <c r="F284" s="2" t="s">
        <v>5</v>
      </c>
      <c r="G284" s="60">
        <v>1</v>
      </c>
    </row>
    <row r="285" spans="1:7" x14ac:dyDescent="0.3">
      <c r="A285" s="60">
        <v>284</v>
      </c>
      <c r="B285" s="60">
        <v>6</v>
      </c>
      <c r="C285" s="2">
        <v>40921.373678446398</v>
      </c>
      <c r="D285" s="2">
        <v>40981.373611111114</v>
      </c>
      <c r="E285" s="60">
        <v>24</v>
      </c>
      <c r="F285" s="2">
        <v>40925.348812808887</v>
      </c>
      <c r="G285" s="60">
        <v>0</v>
      </c>
    </row>
    <row r="286" spans="1:7" x14ac:dyDescent="0.3">
      <c r="A286" s="60">
        <v>285</v>
      </c>
      <c r="B286" s="60">
        <v>6</v>
      </c>
      <c r="C286" s="2">
        <v>40921.370347078242</v>
      </c>
      <c r="D286" s="2">
        <v>40981.370138888895</v>
      </c>
      <c r="E286" s="60">
        <v>24</v>
      </c>
      <c r="F286" s="2">
        <v>40925.359815251453</v>
      </c>
      <c r="G286" s="60">
        <v>0</v>
      </c>
    </row>
    <row r="287" spans="1:7" x14ac:dyDescent="0.3">
      <c r="A287" s="60">
        <v>286</v>
      </c>
      <c r="B287" s="60">
        <v>2</v>
      </c>
      <c r="C287" s="2">
        <v>40921.535739098239</v>
      </c>
      <c r="D287" s="2">
        <v>40981.535416666666</v>
      </c>
      <c r="E287" s="60">
        <v>10</v>
      </c>
      <c r="F287" s="2">
        <v>40922.518381735077</v>
      </c>
      <c r="G287" s="60">
        <v>0</v>
      </c>
    </row>
    <row r="288" spans="1:7" x14ac:dyDescent="0.3">
      <c r="A288" s="60">
        <v>287</v>
      </c>
      <c r="B288" s="60">
        <v>1</v>
      </c>
      <c r="C288" s="2">
        <v>40921.53350293218</v>
      </c>
      <c r="D288" s="2">
        <v>40981.533333333333</v>
      </c>
      <c r="E288" s="60">
        <v>8</v>
      </c>
      <c r="F288" s="2">
        <v>40922.403477918218</v>
      </c>
      <c r="G288" s="60">
        <v>0</v>
      </c>
    </row>
    <row r="289" spans="1:7" x14ac:dyDescent="0.3">
      <c r="A289" s="60">
        <v>288</v>
      </c>
      <c r="B289" s="60">
        <v>6</v>
      </c>
      <c r="C289" s="2">
        <v>40921.540831126476</v>
      </c>
      <c r="D289" s="2">
        <v>40981.540277777778</v>
      </c>
      <c r="E289" s="60">
        <v>24</v>
      </c>
      <c r="F289" s="2">
        <v>40928.697553799997</v>
      </c>
      <c r="G289" s="60">
        <v>0</v>
      </c>
    </row>
    <row r="290" spans="1:7" x14ac:dyDescent="0.3">
      <c r="A290" s="60">
        <v>289</v>
      </c>
      <c r="B290" s="60">
        <v>4</v>
      </c>
      <c r="C290" s="2">
        <v>40921.559946695183</v>
      </c>
      <c r="D290" s="2">
        <v>40925.059338263578</v>
      </c>
      <c r="E290" s="60">
        <v>12</v>
      </c>
      <c r="F290" s="2" t="s">
        <v>5</v>
      </c>
      <c r="G290" s="60">
        <v>0</v>
      </c>
    </row>
    <row r="291" spans="1:7" x14ac:dyDescent="0.3">
      <c r="A291" s="60">
        <v>290</v>
      </c>
      <c r="B291" s="60">
        <v>6</v>
      </c>
      <c r="C291" s="2">
        <v>40921.559641935281</v>
      </c>
      <c r="D291" s="2">
        <v>40981.559027777774</v>
      </c>
      <c r="E291" s="60">
        <v>24</v>
      </c>
      <c r="F291" s="2">
        <v>40927.439937833595</v>
      </c>
      <c r="G291" s="60">
        <v>0</v>
      </c>
    </row>
    <row r="292" spans="1:7" x14ac:dyDescent="0.3">
      <c r="A292" s="60">
        <v>291</v>
      </c>
      <c r="B292" s="60">
        <v>1</v>
      </c>
      <c r="C292" s="2">
        <v>40921.612973010029</v>
      </c>
      <c r="D292" s="2">
        <v>40981.612500000003</v>
      </c>
      <c r="E292" s="60">
        <v>8</v>
      </c>
      <c r="F292" s="2">
        <v>40922.482972340695</v>
      </c>
      <c r="G292" s="60">
        <v>0</v>
      </c>
    </row>
    <row r="293" spans="1:7" x14ac:dyDescent="0.3">
      <c r="A293" s="60">
        <v>292</v>
      </c>
      <c r="B293" s="60">
        <v>4</v>
      </c>
      <c r="C293" s="2">
        <v>40921.600066783154</v>
      </c>
      <c r="D293" s="2">
        <v>40923.641353360625</v>
      </c>
      <c r="E293" s="60">
        <v>12</v>
      </c>
      <c r="F293" s="2" t="s">
        <v>5</v>
      </c>
      <c r="G293" s="60">
        <v>0</v>
      </c>
    </row>
    <row r="294" spans="1:7" x14ac:dyDescent="0.3">
      <c r="A294" s="60">
        <v>293</v>
      </c>
      <c r="B294" s="60">
        <v>1</v>
      </c>
      <c r="C294" s="2">
        <v>40921.603031582876</v>
      </c>
      <c r="D294" s="2">
        <v>40981.602777777778</v>
      </c>
      <c r="E294" s="60">
        <v>12</v>
      </c>
      <c r="F294" s="2">
        <v>40922.396303182068</v>
      </c>
      <c r="G294" s="60">
        <v>0</v>
      </c>
    </row>
    <row r="295" spans="1:7" x14ac:dyDescent="0.3">
      <c r="A295" s="60">
        <v>294</v>
      </c>
      <c r="B295" s="60">
        <v>4</v>
      </c>
      <c r="C295" s="2">
        <v>40921.628232681069</v>
      </c>
      <c r="D295" s="2">
        <v>40981.62777777778</v>
      </c>
      <c r="E295" s="60">
        <v>12</v>
      </c>
      <c r="F295" s="2">
        <v>40924.317128211929</v>
      </c>
      <c r="G295" s="60">
        <v>0</v>
      </c>
    </row>
    <row r="296" spans="1:7" x14ac:dyDescent="0.3">
      <c r="A296" s="60">
        <v>295</v>
      </c>
      <c r="B296" s="60">
        <v>7</v>
      </c>
      <c r="C296" s="2">
        <v>40921.649091626401</v>
      </c>
      <c r="D296" s="2">
        <v>40981.648611111108</v>
      </c>
      <c r="E296" s="60">
        <v>24</v>
      </c>
      <c r="F296" s="2">
        <v>40943.32053533446</v>
      </c>
      <c r="G296" s="60">
        <v>0</v>
      </c>
    </row>
    <row r="297" spans="1:7" x14ac:dyDescent="0.3">
      <c r="A297" s="60">
        <v>296</v>
      </c>
      <c r="B297" s="60">
        <v>4</v>
      </c>
      <c r="C297" s="2">
        <v>40921.640289164709</v>
      </c>
      <c r="D297" s="2">
        <v>40924.056281871548</v>
      </c>
      <c r="E297" s="60">
        <v>12</v>
      </c>
      <c r="F297" s="2" t="s">
        <v>5</v>
      </c>
      <c r="G297" s="60">
        <v>0</v>
      </c>
    </row>
    <row r="298" spans="1:7" x14ac:dyDescent="0.3">
      <c r="A298" s="60">
        <v>297</v>
      </c>
      <c r="B298" s="60">
        <v>4</v>
      </c>
      <c r="C298" s="2">
        <v>40921.694244282531</v>
      </c>
      <c r="D298" s="2">
        <v>40981.693749999999</v>
      </c>
      <c r="E298" s="60">
        <v>12</v>
      </c>
      <c r="F298" s="2">
        <v>40924.389607069286</v>
      </c>
      <c r="G298" s="60">
        <v>0</v>
      </c>
    </row>
    <row r="299" spans="1:7" x14ac:dyDescent="0.3">
      <c r="A299" s="60">
        <v>298</v>
      </c>
      <c r="B299" s="60">
        <v>1</v>
      </c>
      <c r="C299" s="2">
        <v>40921.715447478535</v>
      </c>
      <c r="D299" s="2">
        <v>40924.798611111109</v>
      </c>
      <c r="E299" s="60">
        <v>8</v>
      </c>
      <c r="F299" s="2">
        <v>40922.519066052824</v>
      </c>
      <c r="G299" s="60">
        <v>0</v>
      </c>
    </row>
    <row r="300" spans="1:7" x14ac:dyDescent="0.3">
      <c r="A300" s="60">
        <v>299</v>
      </c>
      <c r="B300" s="60">
        <v>1</v>
      </c>
      <c r="C300" s="2">
        <v>40921.72195424942</v>
      </c>
      <c r="D300" s="2">
        <v>40981.72152777778</v>
      </c>
      <c r="E300" s="60">
        <v>12</v>
      </c>
      <c r="F300" s="2">
        <v>40922.380612956455</v>
      </c>
      <c r="G300" s="60">
        <v>0</v>
      </c>
    </row>
    <row r="301" spans="1:7" x14ac:dyDescent="0.3">
      <c r="A301" s="60">
        <v>300</v>
      </c>
      <c r="B301" s="60">
        <v>1</v>
      </c>
      <c r="C301" s="2">
        <v>40921.808930559659</v>
      </c>
      <c r="D301" s="2">
        <v>40981.808333333334</v>
      </c>
      <c r="E301" s="60">
        <v>8</v>
      </c>
      <c r="F301" s="2">
        <v>40922.141120261404</v>
      </c>
      <c r="G301" s="60">
        <v>0</v>
      </c>
    </row>
    <row r="302" spans="1:7" x14ac:dyDescent="0.3">
      <c r="A302" s="60">
        <v>301</v>
      </c>
      <c r="B302" s="60">
        <v>4</v>
      </c>
      <c r="C302" s="2">
        <v>40921.805683366518</v>
      </c>
      <c r="D302" s="2">
        <v>40981.805555555555</v>
      </c>
      <c r="E302" s="60">
        <v>12</v>
      </c>
      <c r="F302" s="2">
        <v>40925.704222687884</v>
      </c>
      <c r="G302" s="60">
        <v>0</v>
      </c>
    </row>
    <row r="303" spans="1:7" x14ac:dyDescent="0.3">
      <c r="A303" s="60">
        <v>302</v>
      </c>
      <c r="B303" s="60">
        <v>6</v>
      </c>
      <c r="C303" s="2">
        <v>40921.872418720071</v>
      </c>
      <c r="D303" s="2">
        <v>40981.872222222228</v>
      </c>
      <c r="E303" s="60">
        <v>24</v>
      </c>
      <c r="F303" s="2">
        <v>40925.514565618119</v>
      </c>
      <c r="G303" s="60">
        <v>0</v>
      </c>
    </row>
    <row r="304" spans="1:7" x14ac:dyDescent="0.3">
      <c r="A304" s="60">
        <v>303</v>
      </c>
      <c r="B304" s="60">
        <v>7</v>
      </c>
      <c r="C304" s="2">
        <v>40922.052554158952</v>
      </c>
      <c r="D304" s="2">
        <v>40982.052083333328</v>
      </c>
      <c r="E304" s="60">
        <v>24</v>
      </c>
      <c r="F304" s="2">
        <v>40928.976431015268</v>
      </c>
      <c r="G304" s="60">
        <v>0</v>
      </c>
    </row>
    <row r="305" spans="1:7" x14ac:dyDescent="0.3">
      <c r="A305" s="60">
        <v>304</v>
      </c>
      <c r="B305" s="60">
        <v>7</v>
      </c>
      <c r="C305" s="2">
        <v>40922.042006986165</v>
      </c>
      <c r="D305" s="2">
        <v>40982.041666666664</v>
      </c>
      <c r="E305" s="60">
        <v>24</v>
      </c>
      <c r="F305" s="2">
        <v>40938.287129583165</v>
      </c>
      <c r="G305" s="60">
        <v>0</v>
      </c>
    </row>
    <row r="306" spans="1:7" x14ac:dyDescent="0.3">
      <c r="A306" s="60">
        <v>305</v>
      </c>
      <c r="B306" s="60">
        <v>3</v>
      </c>
      <c r="C306" s="2">
        <v>40922.132519090359</v>
      </c>
      <c r="D306" s="2">
        <v>40982.131944444445</v>
      </c>
      <c r="E306" s="60">
        <v>24</v>
      </c>
      <c r="F306" s="2">
        <v>40924.615416183216</v>
      </c>
      <c r="G306" s="60">
        <v>0</v>
      </c>
    </row>
    <row r="307" spans="1:7" x14ac:dyDescent="0.3">
      <c r="A307" s="60">
        <v>306</v>
      </c>
      <c r="B307" s="60">
        <v>5</v>
      </c>
      <c r="C307" s="2">
        <v>40922.158394060243</v>
      </c>
      <c r="D307" s="2">
        <v>40924.616287512079</v>
      </c>
      <c r="E307" s="60">
        <v>24</v>
      </c>
      <c r="F307" s="2" t="s">
        <v>5</v>
      </c>
      <c r="G307" s="60">
        <v>0</v>
      </c>
    </row>
    <row r="308" spans="1:7" x14ac:dyDescent="0.3">
      <c r="A308" s="60">
        <v>307</v>
      </c>
      <c r="B308" s="60">
        <v>6</v>
      </c>
      <c r="C308" s="2">
        <v>40922.168094334498</v>
      </c>
      <c r="D308" s="2">
        <v>40982.16805555555</v>
      </c>
      <c r="E308" s="60">
        <v>24</v>
      </c>
      <c r="F308" s="2">
        <v>40923.426745029778</v>
      </c>
      <c r="G308" s="60">
        <v>0</v>
      </c>
    </row>
    <row r="309" spans="1:7" x14ac:dyDescent="0.3">
      <c r="A309" s="60">
        <v>308</v>
      </c>
      <c r="B309" s="60">
        <v>5</v>
      </c>
      <c r="C309" s="2">
        <v>40922.212847812487</v>
      </c>
      <c r="D309" s="2">
        <v>40925.045721965151</v>
      </c>
      <c r="E309" s="60">
        <v>24</v>
      </c>
      <c r="F309" s="2" t="s">
        <v>5</v>
      </c>
      <c r="G309" s="60">
        <v>0</v>
      </c>
    </row>
    <row r="310" spans="1:7" x14ac:dyDescent="0.3">
      <c r="A310" s="60">
        <v>309</v>
      </c>
      <c r="B310" s="60">
        <v>7</v>
      </c>
      <c r="C310" s="2">
        <v>40922.258005068914</v>
      </c>
      <c r="D310" s="2">
        <v>40982.257638888892</v>
      </c>
      <c r="E310" s="60">
        <v>24</v>
      </c>
      <c r="F310" s="2">
        <v>40926.409620878185</v>
      </c>
      <c r="G310" s="60">
        <v>0</v>
      </c>
    </row>
    <row r="311" spans="1:7" x14ac:dyDescent="0.3">
      <c r="A311" s="60">
        <v>310</v>
      </c>
      <c r="B311" s="60">
        <v>2</v>
      </c>
      <c r="C311" s="2">
        <v>40922.442974046324</v>
      </c>
      <c r="D311" s="2">
        <v>40982.442361111105</v>
      </c>
      <c r="E311" s="60">
        <v>10</v>
      </c>
      <c r="F311" s="2">
        <v>40923.707402294989</v>
      </c>
      <c r="G311" s="60">
        <v>0</v>
      </c>
    </row>
    <row r="312" spans="1:7" x14ac:dyDescent="0.3">
      <c r="A312" s="60">
        <v>311</v>
      </c>
      <c r="B312" s="60">
        <v>1</v>
      </c>
      <c r="C312" s="2">
        <v>40922.487861158719</v>
      </c>
      <c r="D312" s="2">
        <v>40982.487500000003</v>
      </c>
      <c r="E312" s="60">
        <v>12</v>
      </c>
      <c r="F312" s="2">
        <v>40923.46622994051</v>
      </c>
      <c r="G312" s="60">
        <v>0</v>
      </c>
    </row>
    <row r="313" spans="1:7" x14ac:dyDescent="0.3">
      <c r="A313" s="60">
        <v>312</v>
      </c>
      <c r="B313" s="60">
        <v>1</v>
      </c>
      <c r="C313" s="2">
        <v>40922.496532154291</v>
      </c>
      <c r="D313" s="2">
        <v>40925.0381107309</v>
      </c>
      <c r="E313" s="60">
        <v>8</v>
      </c>
      <c r="F313" s="2" t="s">
        <v>5</v>
      </c>
      <c r="G313" s="60">
        <v>0</v>
      </c>
    </row>
    <row r="314" spans="1:7" x14ac:dyDescent="0.3">
      <c r="A314" s="60">
        <v>313</v>
      </c>
      <c r="B314" s="60">
        <v>1</v>
      </c>
      <c r="C314" s="2">
        <v>40922.498976959323</v>
      </c>
      <c r="D314" s="2">
        <v>40924.581866539513</v>
      </c>
      <c r="E314" s="60">
        <v>8</v>
      </c>
      <c r="F314" s="2" t="s">
        <v>5</v>
      </c>
      <c r="G314" s="60">
        <v>0</v>
      </c>
    </row>
    <row r="315" spans="1:7" x14ac:dyDescent="0.3">
      <c r="A315" s="60">
        <v>314</v>
      </c>
      <c r="B315" s="60">
        <v>7</v>
      </c>
      <c r="C315" s="2">
        <v>40922.545766131996</v>
      </c>
      <c r="D315" s="2">
        <v>40982.545138888883</v>
      </c>
      <c r="E315" s="60">
        <v>24</v>
      </c>
      <c r="F315" s="2">
        <v>40963.665696750984</v>
      </c>
      <c r="G315" s="60">
        <v>0</v>
      </c>
    </row>
    <row r="316" spans="1:7" x14ac:dyDescent="0.3">
      <c r="A316" s="60">
        <v>315</v>
      </c>
      <c r="B316" s="60">
        <v>3</v>
      </c>
      <c r="C316" s="2">
        <v>40922.615468136115</v>
      </c>
      <c r="D316" s="2">
        <v>40982.615277777782</v>
      </c>
      <c r="E316" s="60">
        <v>24</v>
      </c>
      <c r="F316" s="2">
        <v>40925.386407318991</v>
      </c>
      <c r="G316" s="60">
        <v>0</v>
      </c>
    </row>
    <row r="317" spans="1:7" x14ac:dyDescent="0.3">
      <c r="A317" s="60">
        <v>316</v>
      </c>
      <c r="B317" s="60">
        <v>11</v>
      </c>
      <c r="C317" s="2">
        <v>40922.622766771841</v>
      </c>
      <c r="D317" s="2">
        <v>40982.622222222228</v>
      </c>
      <c r="E317" s="60">
        <v>1</v>
      </c>
      <c r="F317" s="2">
        <v>40929.655173090214</v>
      </c>
      <c r="G317" s="60">
        <v>2</v>
      </c>
    </row>
    <row r="318" spans="1:7" x14ac:dyDescent="0.3">
      <c r="A318" s="60">
        <v>317</v>
      </c>
      <c r="B318" s="60">
        <v>6</v>
      </c>
      <c r="C318" s="2">
        <v>40922.621982151555</v>
      </c>
      <c r="D318" s="2">
        <v>40982.621527777781</v>
      </c>
      <c r="E318" s="60">
        <v>24</v>
      </c>
      <c r="F318" s="2">
        <v>40929.82087020258</v>
      </c>
      <c r="G318" s="60">
        <v>0</v>
      </c>
    </row>
    <row r="319" spans="1:7" x14ac:dyDescent="0.3">
      <c r="A319" s="60">
        <v>318</v>
      </c>
      <c r="B319" s="60">
        <v>6</v>
      </c>
      <c r="C319" s="2">
        <v>40922.642292777127</v>
      </c>
      <c r="D319" s="2">
        <v>40982.64166666667</v>
      </c>
      <c r="E319" s="60">
        <v>24</v>
      </c>
      <c r="F319" s="2">
        <v>40934.827276779419</v>
      </c>
      <c r="G319" s="60">
        <v>0</v>
      </c>
    </row>
    <row r="320" spans="1:7" x14ac:dyDescent="0.3">
      <c r="A320" s="60">
        <v>319</v>
      </c>
      <c r="B320" s="60">
        <v>6</v>
      </c>
      <c r="C320" s="2">
        <v>40922.700080047398</v>
      </c>
      <c r="D320" s="2">
        <v>40982.699999999997</v>
      </c>
      <c r="E320" s="60">
        <v>24</v>
      </c>
      <c r="F320" s="2">
        <v>40929.622318062538</v>
      </c>
      <c r="G320" s="60">
        <v>0</v>
      </c>
    </row>
    <row r="321" spans="1:7" x14ac:dyDescent="0.3">
      <c r="A321" s="60">
        <v>320</v>
      </c>
      <c r="B321" s="60">
        <v>1</v>
      </c>
      <c r="C321" s="2">
        <v>40922.73002020795</v>
      </c>
      <c r="D321" s="2">
        <v>40982.729861111111</v>
      </c>
      <c r="E321" s="60">
        <v>8</v>
      </c>
      <c r="F321" s="2">
        <v>40922.886357910858</v>
      </c>
      <c r="G321" s="60">
        <v>0</v>
      </c>
    </row>
    <row r="322" spans="1:7" x14ac:dyDescent="0.3">
      <c r="A322" s="60">
        <v>321</v>
      </c>
      <c r="B322" s="60">
        <v>1</v>
      </c>
      <c r="C322" s="2">
        <v>40922.805519662019</v>
      </c>
      <c r="D322" s="2">
        <v>40982.804861111108</v>
      </c>
      <c r="E322" s="60">
        <v>8</v>
      </c>
      <c r="F322" s="2">
        <v>40923.161645869455</v>
      </c>
      <c r="G322" s="60">
        <v>0</v>
      </c>
    </row>
    <row r="323" spans="1:7" x14ac:dyDescent="0.3">
      <c r="A323" s="60">
        <v>322</v>
      </c>
      <c r="B323" s="60">
        <v>1</v>
      </c>
      <c r="C323" s="2">
        <v>40922.807758288182</v>
      </c>
      <c r="D323" s="2">
        <v>40982.807638888888</v>
      </c>
      <c r="E323" s="60">
        <v>8</v>
      </c>
      <c r="F323" s="2">
        <v>40923.364627321491</v>
      </c>
      <c r="G323" s="60">
        <v>0</v>
      </c>
    </row>
    <row r="324" spans="1:7" x14ac:dyDescent="0.3">
      <c r="A324" s="60">
        <v>323</v>
      </c>
      <c r="B324" s="60">
        <v>2</v>
      </c>
      <c r="C324" s="2">
        <v>40922.812183209389</v>
      </c>
      <c r="D324" s="2">
        <v>40982.811805555553</v>
      </c>
      <c r="E324" s="60">
        <v>10</v>
      </c>
      <c r="F324" s="2">
        <v>40924.385602437258</v>
      </c>
      <c r="G324" s="60">
        <v>0</v>
      </c>
    </row>
    <row r="325" spans="1:7" x14ac:dyDescent="0.3">
      <c r="A325" s="60">
        <v>324</v>
      </c>
      <c r="B325" s="60">
        <v>6</v>
      </c>
      <c r="C325" s="2">
        <v>40922.884502951463</v>
      </c>
      <c r="D325" s="2">
        <v>40982.884027777778</v>
      </c>
      <c r="E325" s="60">
        <v>24</v>
      </c>
      <c r="F325" s="2">
        <v>40928.396565967065</v>
      </c>
      <c r="G325" s="60">
        <v>0</v>
      </c>
    </row>
    <row r="326" spans="1:7" x14ac:dyDescent="0.3">
      <c r="A326" s="60">
        <v>325</v>
      </c>
      <c r="B326" s="60">
        <v>2</v>
      </c>
      <c r="C326" s="2">
        <v>40922.987055540711</v>
      </c>
      <c r="D326" s="2">
        <v>40982.986805555556</v>
      </c>
      <c r="E326" s="60">
        <v>10</v>
      </c>
      <c r="F326" s="2">
        <v>40923.944976759027</v>
      </c>
      <c r="G326" s="60">
        <v>0</v>
      </c>
    </row>
    <row r="327" spans="1:7" x14ac:dyDescent="0.3">
      <c r="A327" s="60">
        <v>326</v>
      </c>
      <c r="B327" s="60">
        <v>3</v>
      </c>
      <c r="C327" s="2">
        <v>40923.016197178433</v>
      </c>
      <c r="D327" s="2">
        <v>40983.015972222223</v>
      </c>
      <c r="E327" s="60">
        <v>24</v>
      </c>
      <c r="F327" s="2">
        <v>40926.396328082577</v>
      </c>
      <c r="G327" s="60">
        <v>0</v>
      </c>
    </row>
    <row r="328" spans="1:7" x14ac:dyDescent="0.3">
      <c r="A328" s="60">
        <v>327</v>
      </c>
      <c r="B328" s="60">
        <v>6</v>
      </c>
      <c r="C328" s="2">
        <v>40923.006613989273</v>
      </c>
      <c r="D328" s="2">
        <v>40983.006249999999</v>
      </c>
      <c r="E328" s="60">
        <v>24</v>
      </c>
      <c r="F328" s="2">
        <v>40927.439099459407</v>
      </c>
      <c r="G328" s="60">
        <v>0</v>
      </c>
    </row>
    <row r="329" spans="1:7" x14ac:dyDescent="0.3">
      <c r="A329" s="60">
        <v>328</v>
      </c>
      <c r="B329" s="60">
        <v>1</v>
      </c>
      <c r="C329" s="2">
        <v>40923.080139074889</v>
      </c>
      <c r="D329" s="2">
        <v>40983.079861111109</v>
      </c>
      <c r="E329" s="60">
        <v>12</v>
      </c>
      <c r="F329" s="2">
        <v>40925.516450331685</v>
      </c>
      <c r="G329" s="60">
        <v>0</v>
      </c>
    </row>
    <row r="330" spans="1:7" x14ac:dyDescent="0.3">
      <c r="A330" s="60">
        <v>329</v>
      </c>
      <c r="B330" s="60">
        <v>10</v>
      </c>
      <c r="C330" s="2">
        <v>40923.169081240718</v>
      </c>
      <c r="D330" s="2">
        <v>40983.168749999997</v>
      </c>
      <c r="E330" s="60">
        <v>1</v>
      </c>
      <c r="F330" s="2">
        <v>40925.995504375249</v>
      </c>
      <c r="G330" s="60">
        <v>0</v>
      </c>
    </row>
    <row r="331" spans="1:7" x14ac:dyDescent="0.3">
      <c r="A331" s="60">
        <v>330</v>
      </c>
      <c r="B331" s="60">
        <v>3</v>
      </c>
      <c r="C331" s="2">
        <v>40923.303379586738</v>
      </c>
      <c r="D331" s="2">
        <v>40983.302777777775</v>
      </c>
      <c r="E331" s="60">
        <v>24</v>
      </c>
      <c r="F331" s="2">
        <v>40925.68182405569</v>
      </c>
      <c r="G331" s="60">
        <v>0</v>
      </c>
    </row>
    <row r="332" spans="1:7" x14ac:dyDescent="0.3">
      <c r="A332" s="60">
        <v>331</v>
      </c>
      <c r="B332" s="60">
        <v>1</v>
      </c>
      <c r="C332" s="2">
        <v>40923.334090952027</v>
      </c>
      <c r="D332" s="2">
        <v>40926.417361111111</v>
      </c>
      <c r="E332" s="60">
        <v>8</v>
      </c>
      <c r="F332" s="2">
        <v>40924.397193352015</v>
      </c>
      <c r="G332" s="60">
        <v>0</v>
      </c>
    </row>
    <row r="333" spans="1:7" x14ac:dyDescent="0.3">
      <c r="A333" s="60">
        <v>332</v>
      </c>
      <c r="B333" s="60">
        <v>9</v>
      </c>
      <c r="C333" s="2">
        <v>40923.378811929972</v>
      </c>
      <c r="D333" s="2">
        <v>40983.378472222219</v>
      </c>
      <c r="E333" s="60">
        <v>5</v>
      </c>
      <c r="F333" s="2">
        <v>40926.662499898724</v>
      </c>
      <c r="G333" s="60">
        <v>0</v>
      </c>
    </row>
    <row r="334" spans="1:7" x14ac:dyDescent="0.3">
      <c r="A334" s="60">
        <v>333</v>
      </c>
      <c r="B334" s="60">
        <v>1</v>
      </c>
      <c r="C334" s="2">
        <v>40923.377416926982</v>
      </c>
      <c r="D334" s="2">
        <v>40983.377083333333</v>
      </c>
      <c r="E334" s="60">
        <v>8</v>
      </c>
      <c r="F334" s="2">
        <v>40924.616835909168</v>
      </c>
      <c r="G334" s="60">
        <v>0</v>
      </c>
    </row>
    <row r="335" spans="1:7" x14ac:dyDescent="0.3">
      <c r="A335" s="60">
        <v>334</v>
      </c>
      <c r="B335" s="60">
        <v>5</v>
      </c>
      <c r="C335" s="2">
        <v>40923.519472466069</v>
      </c>
      <c r="D335" s="2">
        <v>40983.519444444442</v>
      </c>
      <c r="E335" s="60">
        <v>24</v>
      </c>
      <c r="F335" s="2">
        <v>40927.462220648435</v>
      </c>
      <c r="G335" s="60">
        <v>0</v>
      </c>
    </row>
    <row r="336" spans="1:7" x14ac:dyDescent="0.3">
      <c r="A336" s="60">
        <v>335</v>
      </c>
      <c r="B336" s="60">
        <v>2</v>
      </c>
      <c r="C336" s="2">
        <v>40923.519905100227</v>
      </c>
      <c r="D336" s="2">
        <v>40983.519444444442</v>
      </c>
      <c r="E336" s="60">
        <v>10</v>
      </c>
      <c r="F336" s="2">
        <v>40924.402586589444</v>
      </c>
      <c r="G336" s="60">
        <v>0</v>
      </c>
    </row>
    <row r="337" spans="1:7" x14ac:dyDescent="0.3">
      <c r="A337" s="60">
        <v>336</v>
      </c>
      <c r="B337" s="60">
        <v>7</v>
      </c>
      <c r="C337" s="2">
        <v>40923.520145821371</v>
      </c>
      <c r="D337" s="2">
        <v>40983.520138888889</v>
      </c>
      <c r="E337" s="60">
        <v>24</v>
      </c>
      <c r="F337" s="2">
        <v>40933.414661905656</v>
      </c>
      <c r="G337" s="60">
        <v>0</v>
      </c>
    </row>
    <row r="338" spans="1:7" x14ac:dyDescent="0.3">
      <c r="A338" s="60">
        <v>337</v>
      </c>
      <c r="B338" s="60">
        <v>6</v>
      </c>
      <c r="C338" s="2">
        <v>40923.501980277819</v>
      </c>
      <c r="D338" s="2">
        <v>40983.501388888886</v>
      </c>
      <c r="E338" s="60">
        <v>24</v>
      </c>
      <c r="F338" s="2">
        <v>40930.203202653545</v>
      </c>
      <c r="G338" s="60">
        <v>0</v>
      </c>
    </row>
    <row r="339" spans="1:7" x14ac:dyDescent="0.3">
      <c r="A339" s="60">
        <v>338</v>
      </c>
      <c r="B339" s="60">
        <v>4</v>
      </c>
      <c r="C339" s="2">
        <v>40923.543388341699</v>
      </c>
      <c r="D339" s="2">
        <v>40983.54305555555</v>
      </c>
      <c r="E339" s="60">
        <v>12</v>
      </c>
      <c r="F339" s="2">
        <v>40927.011241726614</v>
      </c>
      <c r="G339" s="60">
        <v>0</v>
      </c>
    </row>
    <row r="340" spans="1:7" x14ac:dyDescent="0.3">
      <c r="A340" s="60">
        <v>339</v>
      </c>
      <c r="B340" s="60">
        <v>2</v>
      </c>
      <c r="C340" s="2">
        <v>40923.619074362541</v>
      </c>
      <c r="D340" s="2">
        <v>40926.660092878112</v>
      </c>
      <c r="E340" s="60">
        <v>10</v>
      </c>
      <c r="F340" s="2" t="s">
        <v>5</v>
      </c>
      <c r="G340" s="60">
        <v>0</v>
      </c>
    </row>
    <row r="341" spans="1:7" x14ac:dyDescent="0.3">
      <c r="A341" s="60">
        <v>340</v>
      </c>
      <c r="B341" s="60">
        <v>2</v>
      </c>
      <c r="C341" s="2">
        <v>40923.622281973774</v>
      </c>
      <c r="D341" s="2">
        <v>40926.163261689726</v>
      </c>
      <c r="E341" s="60">
        <v>10</v>
      </c>
      <c r="F341" s="2" t="s">
        <v>5</v>
      </c>
      <c r="G341" s="60">
        <v>0</v>
      </c>
    </row>
    <row r="342" spans="1:7" x14ac:dyDescent="0.3">
      <c r="A342" s="60">
        <v>341</v>
      </c>
      <c r="B342" s="60">
        <v>7</v>
      </c>
      <c r="C342" s="2">
        <v>40923.604826585877</v>
      </c>
      <c r="D342" s="2">
        <v>40983.604166666672</v>
      </c>
      <c r="E342" s="60">
        <v>24</v>
      </c>
      <c r="F342" s="2">
        <v>40943.76043845716</v>
      </c>
      <c r="G342" s="60">
        <v>1</v>
      </c>
    </row>
    <row r="343" spans="1:7" x14ac:dyDescent="0.3">
      <c r="A343" s="60">
        <v>342</v>
      </c>
      <c r="B343" s="60">
        <v>1</v>
      </c>
      <c r="C343" s="2">
        <v>40923.664012114787</v>
      </c>
      <c r="D343" s="2">
        <v>40926.538725010119</v>
      </c>
      <c r="E343" s="60">
        <v>8</v>
      </c>
      <c r="F343" s="2" t="s">
        <v>5</v>
      </c>
      <c r="G343" s="60">
        <v>0</v>
      </c>
    </row>
    <row r="344" spans="1:7" x14ac:dyDescent="0.3">
      <c r="A344" s="60">
        <v>343</v>
      </c>
      <c r="B344" s="60">
        <v>3</v>
      </c>
      <c r="C344" s="2">
        <v>40923.705610305333</v>
      </c>
      <c r="D344" s="2">
        <v>40983.705555555556</v>
      </c>
      <c r="E344" s="60">
        <v>24</v>
      </c>
      <c r="F344" s="2">
        <v>40926.847272740306</v>
      </c>
      <c r="G344" s="60">
        <v>0</v>
      </c>
    </row>
    <row r="345" spans="1:7" x14ac:dyDescent="0.3">
      <c r="A345" s="60">
        <v>344</v>
      </c>
      <c r="B345" s="60">
        <v>8</v>
      </c>
      <c r="C345" s="2">
        <v>40923.770468475908</v>
      </c>
      <c r="D345" s="2">
        <v>40983.770138888889</v>
      </c>
      <c r="E345" s="60">
        <v>3</v>
      </c>
      <c r="F345" s="2">
        <v>40928.880380868875</v>
      </c>
      <c r="G345" s="60">
        <v>0</v>
      </c>
    </row>
    <row r="346" spans="1:7" x14ac:dyDescent="0.3">
      <c r="A346" s="60">
        <v>345</v>
      </c>
      <c r="B346" s="60">
        <v>3</v>
      </c>
      <c r="C346" s="2">
        <v>40923.778333412542</v>
      </c>
      <c r="D346" s="2">
        <v>40983.777777777781</v>
      </c>
      <c r="E346" s="60">
        <v>24</v>
      </c>
      <c r="F346" s="2">
        <v>40925.29483244117</v>
      </c>
      <c r="G346" s="60">
        <v>0</v>
      </c>
    </row>
    <row r="347" spans="1:7" x14ac:dyDescent="0.3">
      <c r="A347" s="60">
        <v>346</v>
      </c>
      <c r="B347" s="60">
        <v>4</v>
      </c>
      <c r="C347" s="2">
        <v>40923.752875218393</v>
      </c>
      <c r="D347" s="2">
        <v>40983.75277777778</v>
      </c>
      <c r="E347" s="60">
        <v>12</v>
      </c>
      <c r="F347" s="2">
        <v>40925.285565399383</v>
      </c>
      <c r="G347" s="60">
        <v>0</v>
      </c>
    </row>
    <row r="348" spans="1:7" x14ac:dyDescent="0.3">
      <c r="A348" s="60">
        <v>347</v>
      </c>
      <c r="B348" s="60">
        <v>1</v>
      </c>
      <c r="C348" s="2">
        <v>40923.776962043383</v>
      </c>
      <c r="D348" s="2">
        <v>40927.776824990666</v>
      </c>
      <c r="E348" s="60">
        <v>8</v>
      </c>
      <c r="F348" s="2" t="s">
        <v>5</v>
      </c>
      <c r="G348" s="60">
        <v>0</v>
      </c>
    </row>
    <row r="349" spans="1:7" x14ac:dyDescent="0.3">
      <c r="A349" s="60">
        <v>348</v>
      </c>
      <c r="B349" s="60">
        <v>1</v>
      </c>
      <c r="C349" s="2">
        <v>40923.787163868881</v>
      </c>
      <c r="D349" s="2">
        <v>40983.786805555559</v>
      </c>
      <c r="E349" s="60">
        <v>8</v>
      </c>
      <c r="F349" s="2">
        <v>40923.882813838609</v>
      </c>
      <c r="G349" s="60">
        <v>0</v>
      </c>
    </row>
    <row r="350" spans="1:7" x14ac:dyDescent="0.3">
      <c r="A350" s="60">
        <v>349</v>
      </c>
      <c r="B350" s="60">
        <v>8</v>
      </c>
      <c r="C350" s="2">
        <v>40923.786925912602</v>
      </c>
      <c r="D350" s="2">
        <v>40983.786805555559</v>
      </c>
      <c r="E350" s="60">
        <v>3</v>
      </c>
      <c r="F350" s="2">
        <v>40928.342709678611</v>
      </c>
      <c r="G350" s="60">
        <v>0</v>
      </c>
    </row>
    <row r="351" spans="1:7" x14ac:dyDescent="0.3">
      <c r="A351" s="60">
        <v>350</v>
      </c>
      <c r="B351" s="60">
        <v>2</v>
      </c>
      <c r="C351" s="2">
        <v>40923.82084427504</v>
      </c>
      <c r="D351" s="2">
        <v>40925.862410482332</v>
      </c>
      <c r="E351" s="60">
        <v>10</v>
      </c>
      <c r="F351" s="2" t="s">
        <v>5</v>
      </c>
      <c r="G351" s="60">
        <v>0</v>
      </c>
    </row>
    <row r="352" spans="1:7" x14ac:dyDescent="0.3">
      <c r="A352" s="60">
        <v>351</v>
      </c>
      <c r="B352" s="60">
        <v>7</v>
      </c>
      <c r="C352" s="2">
        <v>40923.912588090054</v>
      </c>
      <c r="D352" s="2">
        <v>40926.454166666663</v>
      </c>
      <c r="E352" s="60">
        <v>24</v>
      </c>
      <c r="F352" s="2" t="s">
        <v>5</v>
      </c>
      <c r="G352" s="60">
        <v>0</v>
      </c>
    </row>
    <row r="353" spans="1:7" x14ac:dyDescent="0.3">
      <c r="A353" s="60">
        <v>352</v>
      </c>
      <c r="B353" s="60">
        <v>6</v>
      </c>
      <c r="C353" s="2">
        <v>40923.93793855179</v>
      </c>
      <c r="D353" s="2">
        <v>40983.9375</v>
      </c>
      <c r="E353" s="60">
        <v>24</v>
      </c>
      <c r="F353" s="2">
        <v>40925.484688508834</v>
      </c>
      <c r="G353" s="60">
        <v>0</v>
      </c>
    </row>
    <row r="354" spans="1:7" x14ac:dyDescent="0.3">
      <c r="A354" s="60">
        <v>353</v>
      </c>
      <c r="B354" s="60">
        <v>5</v>
      </c>
      <c r="C354" s="2">
        <v>40923.994123912489</v>
      </c>
      <c r="D354" s="2">
        <v>40926.868475987474</v>
      </c>
      <c r="E354" s="60">
        <v>24</v>
      </c>
      <c r="F354" s="2" t="s">
        <v>5</v>
      </c>
      <c r="G354" s="60">
        <v>0</v>
      </c>
    </row>
    <row r="355" spans="1:7" x14ac:dyDescent="0.3">
      <c r="A355" s="60">
        <v>354</v>
      </c>
      <c r="B355" s="60">
        <v>1</v>
      </c>
      <c r="C355" s="2">
        <v>40924.071002744131</v>
      </c>
      <c r="D355" s="2">
        <v>40984.070833333331</v>
      </c>
      <c r="E355" s="60">
        <v>8</v>
      </c>
      <c r="F355" s="2">
        <v>40925.420810189782</v>
      </c>
      <c r="G355" s="60">
        <v>0</v>
      </c>
    </row>
    <row r="356" spans="1:7" x14ac:dyDescent="0.3">
      <c r="A356" s="60">
        <v>355</v>
      </c>
      <c r="B356" s="60">
        <v>11</v>
      </c>
      <c r="C356" s="2">
        <v>40924.204668763145</v>
      </c>
      <c r="D356" s="2">
        <v>40927.204162041686</v>
      </c>
      <c r="E356" s="60">
        <v>1</v>
      </c>
      <c r="F356" s="2" t="s">
        <v>5</v>
      </c>
      <c r="G356" s="60">
        <v>3</v>
      </c>
    </row>
    <row r="357" spans="1:7" x14ac:dyDescent="0.3">
      <c r="A357" s="60">
        <v>356</v>
      </c>
      <c r="B357" s="60">
        <v>3</v>
      </c>
      <c r="C357" s="2">
        <v>40924.303212931714</v>
      </c>
      <c r="D357" s="2">
        <v>40984.302777777775</v>
      </c>
      <c r="E357" s="60">
        <v>24</v>
      </c>
      <c r="F357" s="2">
        <v>40926.668307176718</v>
      </c>
      <c r="G357" s="60">
        <v>0</v>
      </c>
    </row>
    <row r="358" spans="1:7" x14ac:dyDescent="0.3">
      <c r="A358" s="60">
        <v>357</v>
      </c>
      <c r="B358" s="60">
        <v>2</v>
      </c>
      <c r="C358" s="2">
        <v>40924.341688819135</v>
      </c>
      <c r="D358" s="2">
        <v>40984.341666666667</v>
      </c>
      <c r="E358" s="60">
        <v>10</v>
      </c>
      <c r="F358" s="2">
        <v>40924.454392387444</v>
      </c>
      <c r="G358" s="60">
        <v>0</v>
      </c>
    </row>
    <row r="359" spans="1:7" x14ac:dyDescent="0.3">
      <c r="A359" s="60">
        <v>358</v>
      </c>
      <c r="B359" s="60">
        <v>4</v>
      </c>
      <c r="C359" s="2">
        <v>40924.362688297391</v>
      </c>
      <c r="D359" s="2">
        <v>40984.362500000003</v>
      </c>
      <c r="E359" s="60">
        <v>12</v>
      </c>
      <c r="F359" s="2">
        <v>40926.550164818946</v>
      </c>
      <c r="G359" s="60">
        <v>0</v>
      </c>
    </row>
    <row r="360" spans="1:7" x14ac:dyDescent="0.3">
      <c r="A360" s="60">
        <v>359</v>
      </c>
      <c r="B360" s="60">
        <v>4</v>
      </c>
      <c r="C360" s="2">
        <v>40924.349819800133</v>
      </c>
      <c r="D360" s="2">
        <v>40984.349305555559</v>
      </c>
      <c r="E360" s="60">
        <v>12</v>
      </c>
      <c r="F360" s="2">
        <v>40926.410036596957</v>
      </c>
      <c r="G360" s="60">
        <v>0</v>
      </c>
    </row>
    <row r="361" spans="1:7" x14ac:dyDescent="0.3">
      <c r="A361" s="60">
        <v>360</v>
      </c>
      <c r="B361" s="60">
        <v>9</v>
      </c>
      <c r="C361" s="2">
        <v>40924.387804442391</v>
      </c>
      <c r="D361" s="2">
        <v>40927.845492749409</v>
      </c>
      <c r="E361" s="60">
        <v>5</v>
      </c>
      <c r="F361" s="2" t="s">
        <v>5</v>
      </c>
      <c r="G361" s="60">
        <v>0</v>
      </c>
    </row>
    <row r="362" spans="1:7" x14ac:dyDescent="0.3">
      <c r="A362" s="60">
        <v>361</v>
      </c>
      <c r="B362" s="60">
        <v>1</v>
      </c>
      <c r="C362" s="2">
        <v>40924.409298477636</v>
      </c>
      <c r="D362" s="2">
        <v>40984.40902777778</v>
      </c>
      <c r="E362" s="60">
        <v>8</v>
      </c>
      <c r="F362" s="2">
        <v>40924.75727807064</v>
      </c>
      <c r="G362" s="60">
        <v>0</v>
      </c>
    </row>
    <row r="363" spans="1:7" x14ac:dyDescent="0.3">
      <c r="A363" s="60">
        <v>362</v>
      </c>
      <c r="B363" s="60">
        <v>6</v>
      </c>
      <c r="C363" s="2">
        <v>40924.429328320315</v>
      </c>
      <c r="D363" s="2">
        <v>40984.429166666661</v>
      </c>
      <c r="E363" s="60">
        <v>24</v>
      </c>
      <c r="F363" s="2">
        <v>40931.391121371045</v>
      </c>
      <c r="G363" s="60">
        <v>0</v>
      </c>
    </row>
    <row r="364" spans="1:7" x14ac:dyDescent="0.3">
      <c r="A364" s="60">
        <v>363</v>
      </c>
      <c r="B364" s="60">
        <v>5</v>
      </c>
      <c r="C364" s="2">
        <v>40924.418736634543</v>
      </c>
      <c r="D364" s="2">
        <v>40984.41805555555</v>
      </c>
      <c r="E364" s="60">
        <v>24</v>
      </c>
      <c r="F364" s="2">
        <v>40928.652071267505</v>
      </c>
      <c r="G364" s="60">
        <v>0</v>
      </c>
    </row>
    <row r="365" spans="1:7" x14ac:dyDescent="0.3">
      <c r="A365" s="60">
        <v>364</v>
      </c>
      <c r="B365" s="60">
        <v>3</v>
      </c>
      <c r="C365" s="2">
        <v>40924.418257688325</v>
      </c>
      <c r="D365" s="2">
        <v>40984.41805555555</v>
      </c>
      <c r="E365" s="60">
        <v>24</v>
      </c>
      <c r="F365" s="2">
        <v>40926.508784462225</v>
      </c>
      <c r="G365" s="60">
        <v>0</v>
      </c>
    </row>
    <row r="366" spans="1:7" x14ac:dyDescent="0.3">
      <c r="A366" s="60">
        <v>365</v>
      </c>
      <c r="B366" s="60">
        <v>5</v>
      </c>
      <c r="C366" s="2">
        <v>40924.437424825301</v>
      </c>
      <c r="D366" s="2">
        <v>40984.436805555553</v>
      </c>
      <c r="E366" s="60">
        <v>24</v>
      </c>
      <c r="F366" s="2">
        <v>40928.686420401558</v>
      </c>
      <c r="G366" s="60">
        <v>0</v>
      </c>
    </row>
    <row r="367" spans="1:7" x14ac:dyDescent="0.3">
      <c r="A367" s="60">
        <v>366</v>
      </c>
      <c r="B367" s="60">
        <v>1</v>
      </c>
      <c r="C367" s="2">
        <v>40924.46541620585</v>
      </c>
      <c r="D367" s="2">
        <v>40926.54830578604</v>
      </c>
      <c r="E367" s="60">
        <v>12</v>
      </c>
      <c r="F367" s="2" t="s">
        <v>5</v>
      </c>
      <c r="G367" s="60">
        <v>0</v>
      </c>
    </row>
    <row r="368" spans="1:7" x14ac:dyDescent="0.3">
      <c r="A368" s="60">
        <v>367</v>
      </c>
      <c r="B368" s="60">
        <v>3</v>
      </c>
      <c r="C368" s="2">
        <v>40924.532009195638</v>
      </c>
      <c r="D368" s="2">
        <v>40984.531944444447</v>
      </c>
      <c r="E368" s="60">
        <v>24</v>
      </c>
      <c r="F368" s="2">
        <v>40926.567625281859</v>
      </c>
      <c r="G368" s="60">
        <v>0</v>
      </c>
    </row>
    <row r="369" spans="1:7" x14ac:dyDescent="0.3">
      <c r="A369" s="60">
        <v>368</v>
      </c>
      <c r="B369" s="60">
        <v>4</v>
      </c>
      <c r="C369" s="2">
        <v>40924.605933934501</v>
      </c>
      <c r="D369" s="2">
        <v>40984.605555555558</v>
      </c>
      <c r="E369" s="60">
        <v>12</v>
      </c>
      <c r="F369" s="2">
        <v>40928.496281264917</v>
      </c>
      <c r="G369" s="60">
        <v>0</v>
      </c>
    </row>
    <row r="370" spans="1:7" x14ac:dyDescent="0.3">
      <c r="A370" s="60">
        <v>369</v>
      </c>
      <c r="B370" s="60">
        <v>5</v>
      </c>
      <c r="C370" s="2">
        <v>40924.669405565503</v>
      </c>
      <c r="D370" s="2">
        <v>40984.668749999997</v>
      </c>
      <c r="E370" s="60">
        <v>24</v>
      </c>
      <c r="F370" s="2">
        <v>40928.536658787649</v>
      </c>
      <c r="G370" s="60">
        <v>0</v>
      </c>
    </row>
    <row r="371" spans="1:7" x14ac:dyDescent="0.3">
      <c r="A371" s="60">
        <v>370</v>
      </c>
      <c r="B371" s="60">
        <v>2</v>
      </c>
      <c r="C371" s="2">
        <v>40924.748184523654</v>
      </c>
      <c r="D371" s="2">
        <v>40927.414640598712</v>
      </c>
      <c r="E371" s="60">
        <v>10</v>
      </c>
      <c r="F371" s="2" t="s">
        <v>5</v>
      </c>
      <c r="G371" s="60">
        <v>0</v>
      </c>
    </row>
    <row r="372" spans="1:7" x14ac:dyDescent="0.3">
      <c r="A372" s="60">
        <v>371</v>
      </c>
      <c r="B372" s="60">
        <v>6</v>
      </c>
      <c r="C372" s="2">
        <v>40924.862755597671</v>
      </c>
      <c r="D372" s="2">
        <v>40984.862500000003</v>
      </c>
      <c r="E372" s="60">
        <v>24</v>
      </c>
      <c r="F372" s="2">
        <v>40935.447731948865</v>
      </c>
      <c r="G372" s="60">
        <v>0</v>
      </c>
    </row>
    <row r="373" spans="1:7" x14ac:dyDescent="0.3">
      <c r="A373" s="60">
        <v>372</v>
      </c>
      <c r="B373" s="60">
        <v>6</v>
      </c>
      <c r="C373" s="2">
        <v>40924.938512797191</v>
      </c>
      <c r="D373" s="2">
        <v>40984.938194444439</v>
      </c>
      <c r="E373" s="60">
        <v>24</v>
      </c>
      <c r="F373" s="2">
        <v>40927.723277218312</v>
      </c>
      <c r="G373" s="60">
        <v>0</v>
      </c>
    </row>
    <row r="374" spans="1:7" x14ac:dyDescent="0.3">
      <c r="A374" s="60">
        <v>373</v>
      </c>
      <c r="B374" s="60">
        <v>1</v>
      </c>
      <c r="C374" s="2">
        <v>40925.014465273875</v>
      </c>
      <c r="D374" s="2">
        <v>40985.013888888891</v>
      </c>
      <c r="E374" s="60">
        <v>12</v>
      </c>
      <c r="F374" s="2">
        <v>40926.41946694268</v>
      </c>
      <c r="G374" s="60">
        <v>0</v>
      </c>
    </row>
    <row r="375" spans="1:7" x14ac:dyDescent="0.3">
      <c r="A375" s="60">
        <v>374</v>
      </c>
      <c r="B375" s="60">
        <v>1</v>
      </c>
      <c r="C375" s="2">
        <v>40925.012823777353</v>
      </c>
      <c r="D375" s="2">
        <v>40985.012499999997</v>
      </c>
      <c r="E375" s="60">
        <v>12</v>
      </c>
      <c r="F375" s="2">
        <v>40925.752348890477</v>
      </c>
      <c r="G375" s="60">
        <v>0</v>
      </c>
    </row>
    <row r="376" spans="1:7" x14ac:dyDescent="0.3">
      <c r="A376" s="60">
        <v>375</v>
      </c>
      <c r="B376" s="60">
        <v>7</v>
      </c>
      <c r="C376" s="2">
        <v>40925.054861207325</v>
      </c>
      <c r="D376" s="2">
        <v>40985.054861111108</v>
      </c>
      <c r="E376" s="60">
        <v>24</v>
      </c>
      <c r="F376" s="2">
        <v>40928.359132713995</v>
      </c>
      <c r="G376" s="60">
        <v>0</v>
      </c>
    </row>
    <row r="377" spans="1:7" x14ac:dyDescent="0.3">
      <c r="A377" s="60">
        <v>376</v>
      </c>
      <c r="B377" s="60">
        <v>1</v>
      </c>
      <c r="C377" s="2">
        <v>40925.207331053578</v>
      </c>
      <c r="D377" s="2">
        <v>40985.206944444442</v>
      </c>
      <c r="E377" s="60">
        <v>8</v>
      </c>
      <c r="F377" s="2">
        <v>40925.522451744269</v>
      </c>
      <c r="G377" s="60">
        <v>0</v>
      </c>
    </row>
    <row r="378" spans="1:7" x14ac:dyDescent="0.3">
      <c r="A378" s="60">
        <v>377</v>
      </c>
      <c r="B378" s="60">
        <v>5</v>
      </c>
      <c r="C378" s="2">
        <v>40925.329444070107</v>
      </c>
      <c r="D378" s="2">
        <v>40928.204166666663</v>
      </c>
      <c r="E378" s="60">
        <v>24</v>
      </c>
      <c r="F378" s="2">
        <v>40927.89119625905</v>
      </c>
      <c r="G378" s="60">
        <v>0</v>
      </c>
    </row>
    <row r="379" spans="1:7" x14ac:dyDescent="0.3">
      <c r="A379" s="60">
        <v>378</v>
      </c>
      <c r="B379" s="60">
        <v>3</v>
      </c>
      <c r="C379" s="2">
        <v>40925.367275450015</v>
      </c>
      <c r="D379" s="2">
        <v>40929.367138397298</v>
      </c>
      <c r="E379" s="60">
        <v>24</v>
      </c>
      <c r="F379" s="2" t="s">
        <v>5</v>
      </c>
      <c r="G379" s="60">
        <v>0</v>
      </c>
    </row>
    <row r="380" spans="1:7" x14ac:dyDescent="0.3">
      <c r="A380" s="60">
        <v>379</v>
      </c>
      <c r="B380" s="60">
        <v>2</v>
      </c>
      <c r="C380" s="2">
        <v>40925.346185079732</v>
      </c>
      <c r="D380" s="2">
        <v>40985.345833333333</v>
      </c>
      <c r="E380" s="60">
        <v>10</v>
      </c>
      <c r="F380" s="2">
        <v>40925.72371296936</v>
      </c>
      <c r="G380" s="60">
        <v>0</v>
      </c>
    </row>
    <row r="381" spans="1:7" x14ac:dyDescent="0.3">
      <c r="A381" s="60">
        <v>380</v>
      </c>
      <c r="B381" s="60">
        <v>1</v>
      </c>
      <c r="C381" s="2">
        <v>40925.358688358894</v>
      </c>
      <c r="D381" s="2">
        <v>40985.358333333337</v>
      </c>
      <c r="E381" s="60">
        <v>8</v>
      </c>
      <c r="F381" s="2">
        <v>40925.662442685287</v>
      </c>
      <c r="G381" s="60">
        <v>0</v>
      </c>
    </row>
    <row r="382" spans="1:7" x14ac:dyDescent="0.3">
      <c r="A382" s="60">
        <v>381</v>
      </c>
      <c r="B382" s="60">
        <v>7</v>
      </c>
      <c r="C382" s="2">
        <v>40925.407353194067</v>
      </c>
      <c r="D382" s="2">
        <v>40985.406944444447</v>
      </c>
      <c r="E382" s="60">
        <v>24</v>
      </c>
      <c r="F382" s="2">
        <v>40928.681688748438</v>
      </c>
      <c r="G382" s="60">
        <v>0</v>
      </c>
    </row>
    <row r="383" spans="1:7" x14ac:dyDescent="0.3">
      <c r="A383" s="60">
        <v>382</v>
      </c>
      <c r="B383" s="60">
        <v>1</v>
      </c>
      <c r="C383" s="2">
        <v>40925.385255240843</v>
      </c>
      <c r="D383" s="2">
        <v>40985.384722222225</v>
      </c>
      <c r="E383" s="60">
        <v>8</v>
      </c>
      <c r="F383" s="2">
        <v>40925.530344986233</v>
      </c>
      <c r="G383" s="60">
        <v>0</v>
      </c>
    </row>
    <row r="384" spans="1:7" x14ac:dyDescent="0.3">
      <c r="A384" s="60">
        <v>383</v>
      </c>
      <c r="B384" s="60">
        <v>5</v>
      </c>
      <c r="C384" s="2">
        <v>40925.473108473358</v>
      </c>
      <c r="D384" s="2">
        <v>40985.472916666666</v>
      </c>
      <c r="E384" s="60">
        <v>24</v>
      </c>
      <c r="F384" s="2">
        <v>40929.456910016524</v>
      </c>
      <c r="G384" s="60">
        <v>0</v>
      </c>
    </row>
    <row r="385" spans="1:7" x14ac:dyDescent="0.3">
      <c r="A385" s="60">
        <v>384</v>
      </c>
      <c r="B385" s="60">
        <v>1</v>
      </c>
      <c r="C385" s="2">
        <v>40925.521751011511</v>
      </c>
      <c r="D385" s="2">
        <v>40927.563037588981</v>
      </c>
      <c r="E385" s="60">
        <v>8</v>
      </c>
      <c r="F385" s="2" t="s">
        <v>5</v>
      </c>
      <c r="G385" s="60">
        <v>0</v>
      </c>
    </row>
    <row r="386" spans="1:7" x14ac:dyDescent="0.3">
      <c r="A386" s="60">
        <v>385</v>
      </c>
      <c r="B386" s="60">
        <v>7</v>
      </c>
      <c r="C386" s="2">
        <v>40925.530820242704</v>
      </c>
      <c r="D386" s="2">
        <v>40985.530555555553</v>
      </c>
      <c r="E386" s="60">
        <v>24</v>
      </c>
      <c r="F386" s="2">
        <v>40941.508456225747</v>
      </c>
      <c r="G386" s="60">
        <v>0</v>
      </c>
    </row>
    <row r="387" spans="1:7" x14ac:dyDescent="0.3">
      <c r="A387" s="60">
        <v>386</v>
      </c>
      <c r="B387" s="60">
        <v>3</v>
      </c>
      <c r="C387" s="2">
        <v>40925.601486084866</v>
      </c>
      <c r="D387" s="2">
        <v>40985.601388888892</v>
      </c>
      <c r="E387" s="60">
        <v>24</v>
      </c>
      <c r="F387" s="2">
        <v>40928.64590398506</v>
      </c>
      <c r="G387" s="60">
        <v>0</v>
      </c>
    </row>
    <row r="388" spans="1:7" x14ac:dyDescent="0.3">
      <c r="A388" s="60">
        <v>387</v>
      </c>
      <c r="B388" s="60">
        <v>1</v>
      </c>
      <c r="C388" s="2">
        <v>40925.650342381159</v>
      </c>
      <c r="D388" s="2">
        <v>40928.483060974875</v>
      </c>
      <c r="E388" s="60">
        <v>12</v>
      </c>
      <c r="F388" s="2" t="s">
        <v>5</v>
      </c>
      <c r="G388" s="60">
        <v>0</v>
      </c>
    </row>
    <row r="389" spans="1:7" x14ac:dyDescent="0.3">
      <c r="A389" s="60">
        <v>388</v>
      </c>
      <c r="B389" s="60">
        <v>2</v>
      </c>
      <c r="C389" s="2">
        <v>40925.704718556161</v>
      </c>
      <c r="D389" s="2">
        <v>40985.704166666663</v>
      </c>
      <c r="E389" s="60">
        <v>10</v>
      </c>
      <c r="F389" s="2">
        <v>40926.947907821275</v>
      </c>
      <c r="G389" s="60">
        <v>0</v>
      </c>
    </row>
    <row r="390" spans="1:7" x14ac:dyDescent="0.3">
      <c r="A390" s="60">
        <v>389</v>
      </c>
      <c r="B390" s="60">
        <v>6</v>
      </c>
      <c r="C390" s="2">
        <v>40925.673055005005</v>
      </c>
      <c r="D390" s="2">
        <v>40985.672916666663</v>
      </c>
      <c r="E390" s="60">
        <v>24</v>
      </c>
      <c r="F390" s="2">
        <v>40932.572107434928</v>
      </c>
      <c r="G390" s="60">
        <v>0</v>
      </c>
    </row>
    <row r="391" spans="1:7" x14ac:dyDescent="0.3">
      <c r="A391" s="60">
        <v>390</v>
      </c>
      <c r="B391" s="60">
        <v>1</v>
      </c>
      <c r="C391" s="2">
        <v>40925.775257311303</v>
      </c>
      <c r="D391" s="2">
        <v>40985.775000000001</v>
      </c>
      <c r="E391" s="60">
        <v>12</v>
      </c>
      <c r="F391" s="2">
        <v>40926.337338788129</v>
      </c>
      <c r="G391" s="60">
        <v>0</v>
      </c>
    </row>
    <row r="392" spans="1:7" x14ac:dyDescent="0.3">
      <c r="A392" s="60">
        <v>391</v>
      </c>
      <c r="B392" s="60">
        <v>1</v>
      </c>
      <c r="C392" s="2">
        <v>40925.754513571956</v>
      </c>
      <c r="D392" s="2">
        <v>40985.754166666666</v>
      </c>
      <c r="E392" s="60">
        <v>8</v>
      </c>
      <c r="F392" s="2">
        <v>40925.887453221818</v>
      </c>
      <c r="G392" s="60">
        <v>0</v>
      </c>
    </row>
    <row r="393" spans="1:7" x14ac:dyDescent="0.3">
      <c r="A393" s="60">
        <v>392</v>
      </c>
      <c r="B393" s="60">
        <v>6</v>
      </c>
      <c r="C393" s="2">
        <v>40925.78386178855</v>
      </c>
      <c r="D393" s="2">
        <v>40985.783333333333</v>
      </c>
      <c r="E393" s="60">
        <v>24</v>
      </c>
      <c r="F393" s="2">
        <v>40929.549234734623</v>
      </c>
      <c r="G393" s="60">
        <v>0</v>
      </c>
    </row>
    <row r="394" spans="1:7" x14ac:dyDescent="0.3">
      <c r="A394" s="60">
        <v>393</v>
      </c>
      <c r="B394" s="60">
        <v>6</v>
      </c>
      <c r="C394" s="2">
        <v>40925.838876179034</v>
      </c>
      <c r="D394" s="2">
        <v>40985.838194444448</v>
      </c>
      <c r="E394" s="60">
        <v>24</v>
      </c>
      <c r="F394" s="2">
        <v>40931.614789858671</v>
      </c>
      <c r="G394" s="60">
        <v>0</v>
      </c>
    </row>
    <row r="395" spans="1:7" x14ac:dyDescent="0.3">
      <c r="A395" s="60">
        <v>394</v>
      </c>
      <c r="B395" s="60">
        <v>4</v>
      </c>
      <c r="C395" s="2">
        <v>40925.901118184549</v>
      </c>
      <c r="D395" s="2">
        <v>40985.900694444441</v>
      </c>
      <c r="E395" s="60">
        <v>12</v>
      </c>
      <c r="F395" s="2">
        <v>40927.887948753778</v>
      </c>
      <c r="G395" s="60">
        <v>0</v>
      </c>
    </row>
    <row r="396" spans="1:7" x14ac:dyDescent="0.3">
      <c r="A396" s="60">
        <v>395</v>
      </c>
      <c r="B396" s="60">
        <v>1</v>
      </c>
      <c r="C396" s="2">
        <v>40925.983414357484</v>
      </c>
      <c r="D396" s="2">
        <v>40985.983333333337</v>
      </c>
      <c r="E396" s="60">
        <v>8</v>
      </c>
      <c r="F396" s="2">
        <v>40926.489008945326</v>
      </c>
      <c r="G396" s="60">
        <v>0</v>
      </c>
    </row>
    <row r="397" spans="1:7" x14ac:dyDescent="0.3">
      <c r="A397" s="60">
        <v>396</v>
      </c>
      <c r="B397" s="60">
        <v>7</v>
      </c>
      <c r="C397" s="2">
        <v>40926.073831132802</v>
      </c>
      <c r="D397" s="2">
        <v>40986.073611111111</v>
      </c>
      <c r="E397" s="60">
        <v>24</v>
      </c>
      <c r="F397" s="2">
        <v>40929.524494067678</v>
      </c>
      <c r="G397" s="60">
        <v>0</v>
      </c>
    </row>
    <row r="398" spans="1:7" x14ac:dyDescent="0.3">
      <c r="A398" s="60">
        <v>397</v>
      </c>
      <c r="B398" s="60">
        <v>5</v>
      </c>
      <c r="C398" s="2">
        <v>40926.163645175548</v>
      </c>
      <c r="D398" s="2">
        <v>40986.163194444445</v>
      </c>
      <c r="E398" s="60">
        <v>24</v>
      </c>
      <c r="F398" s="2">
        <v>40930.46657431528</v>
      </c>
      <c r="G398" s="60">
        <v>0</v>
      </c>
    </row>
    <row r="399" spans="1:7" x14ac:dyDescent="0.3">
      <c r="A399" s="60">
        <v>398</v>
      </c>
      <c r="B399" s="60">
        <v>3</v>
      </c>
      <c r="C399" s="2">
        <v>40926.35955804649</v>
      </c>
      <c r="D399" s="2">
        <v>40928.942720457533</v>
      </c>
      <c r="E399" s="60">
        <v>24</v>
      </c>
      <c r="F399" s="2" t="s">
        <v>5</v>
      </c>
      <c r="G399" s="60">
        <v>0</v>
      </c>
    </row>
    <row r="400" spans="1:7" x14ac:dyDescent="0.3">
      <c r="A400" s="60">
        <v>399</v>
      </c>
      <c r="B400" s="60">
        <v>6</v>
      </c>
      <c r="C400" s="2">
        <v>40926.383604834627</v>
      </c>
      <c r="D400" s="2">
        <v>40986.383333333331</v>
      </c>
      <c r="E400" s="60">
        <v>24</v>
      </c>
      <c r="F400" s="2">
        <v>40929.638326831002</v>
      </c>
      <c r="G400" s="60">
        <v>0</v>
      </c>
    </row>
    <row r="401" spans="1:7" x14ac:dyDescent="0.3">
      <c r="A401" s="60">
        <v>400</v>
      </c>
      <c r="B401" s="60">
        <v>5</v>
      </c>
      <c r="C401" s="2">
        <v>40926.400082699234</v>
      </c>
      <c r="D401" s="2">
        <v>40930.524522525229</v>
      </c>
      <c r="E401" s="60">
        <v>24</v>
      </c>
      <c r="F401" s="2" t="s">
        <v>5</v>
      </c>
      <c r="G401" s="60">
        <v>0</v>
      </c>
    </row>
    <row r="402" spans="1:7" x14ac:dyDescent="0.3">
      <c r="A402" s="60">
        <v>401</v>
      </c>
      <c r="B402" s="60">
        <v>9</v>
      </c>
      <c r="C402" s="2">
        <v>40926.410693901576</v>
      </c>
      <c r="D402" s="2">
        <v>40986.410416666666</v>
      </c>
      <c r="E402" s="60">
        <v>5</v>
      </c>
      <c r="F402" s="2">
        <v>40929.496117217714</v>
      </c>
      <c r="G402" s="60">
        <v>0</v>
      </c>
    </row>
    <row r="403" spans="1:7" x14ac:dyDescent="0.3">
      <c r="A403" s="60">
        <v>402</v>
      </c>
      <c r="B403" s="60">
        <v>3</v>
      </c>
      <c r="C403" s="2">
        <v>40926.401473227896</v>
      </c>
      <c r="D403" s="2">
        <v>40986.401388888888</v>
      </c>
      <c r="E403" s="60">
        <v>24</v>
      </c>
      <c r="F403" s="2">
        <v>40927.63654593395</v>
      </c>
      <c r="G403" s="60">
        <v>0</v>
      </c>
    </row>
    <row r="404" spans="1:7" x14ac:dyDescent="0.3">
      <c r="A404" s="60">
        <v>403</v>
      </c>
      <c r="B404" s="60">
        <v>9</v>
      </c>
      <c r="C404" s="2">
        <v>40926.391714079356</v>
      </c>
      <c r="D404" s="2">
        <v>40986.39166666667</v>
      </c>
      <c r="E404" s="60">
        <v>5</v>
      </c>
      <c r="F404" s="2">
        <v>40929.636411184423</v>
      </c>
      <c r="G404" s="60">
        <v>0</v>
      </c>
    </row>
    <row r="405" spans="1:7" x14ac:dyDescent="0.3">
      <c r="A405" s="60">
        <v>404</v>
      </c>
      <c r="B405" s="60">
        <v>1</v>
      </c>
      <c r="C405" s="2">
        <v>40926.386490456782</v>
      </c>
      <c r="D405" s="2">
        <v>40986.386111111111</v>
      </c>
      <c r="E405" s="60">
        <v>8</v>
      </c>
      <c r="F405" s="2">
        <v>40926.475732502986</v>
      </c>
      <c r="G405" s="60">
        <v>0</v>
      </c>
    </row>
    <row r="406" spans="1:7" x14ac:dyDescent="0.3">
      <c r="A406" s="60">
        <v>405</v>
      </c>
      <c r="B406" s="60">
        <v>8</v>
      </c>
      <c r="C406" s="2">
        <v>40926.380609191401</v>
      </c>
      <c r="D406" s="2">
        <v>40931.005215406025</v>
      </c>
      <c r="E406" s="60">
        <v>3</v>
      </c>
      <c r="F406" s="2" t="s">
        <v>5</v>
      </c>
      <c r="G406" s="60">
        <v>0</v>
      </c>
    </row>
    <row r="407" spans="1:7" x14ac:dyDescent="0.3">
      <c r="A407" s="60">
        <v>406</v>
      </c>
      <c r="B407" s="60">
        <v>3</v>
      </c>
      <c r="C407" s="2">
        <v>40926.591400300174</v>
      </c>
      <c r="D407" s="2">
        <v>40986.590972222228</v>
      </c>
      <c r="E407" s="60">
        <v>24</v>
      </c>
      <c r="F407" s="2">
        <v>40929.755383767515</v>
      </c>
      <c r="G407" s="60">
        <v>0</v>
      </c>
    </row>
    <row r="408" spans="1:7" x14ac:dyDescent="0.3">
      <c r="A408" s="60">
        <v>407</v>
      </c>
      <c r="B408" s="60">
        <v>2</v>
      </c>
      <c r="C408" s="2">
        <v>40926.731023210472</v>
      </c>
      <c r="D408" s="2">
        <v>40986.730555555558</v>
      </c>
      <c r="E408" s="60">
        <v>10</v>
      </c>
      <c r="F408" s="2">
        <v>40927.441669007429</v>
      </c>
      <c r="G408" s="60">
        <v>0</v>
      </c>
    </row>
    <row r="409" spans="1:7" x14ac:dyDescent="0.3">
      <c r="A409" s="60">
        <v>408</v>
      </c>
      <c r="B409" s="60">
        <v>2</v>
      </c>
      <c r="C409" s="2">
        <v>40926.726824504745</v>
      </c>
      <c r="D409" s="2">
        <v>40986.726388888892</v>
      </c>
      <c r="E409" s="60">
        <v>10</v>
      </c>
      <c r="F409" s="2">
        <v>40928.456149665595</v>
      </c>
      <c r="G409" s="60">
        <v>0</v>
      </c>
    </row>
    <row r="410" spans="1:7" x14ac:dyDescent="0.3">
      <c r="A410" s="60">
        <v>409</v>
      </c>
      <c r="B410" s="60">
        <v>1</v>
      </c>
      <c r="C410" s="2">
        <v>40926.7892538878</v>
      </c>
      <c r="D410" s="2">
        <v>40930.830370643809</v>
      </c>
      <c r="E410" s="60">
        <v>12</v>
      </c>
      <c r="F410" s="2" t="s">
        <v>5</v>
      </c>
      <c r="G410" s="60">
        <v>0</v>
      </c>
    </row>
    <row r="411" spans="1:7" x14ac:dyDescent="0.3">
      <c r="A411" s="60">
        <v>410</v>
      </c>
      <c r="B411" s="60">
        <v>7</v>
      </c>
      <c r="C411" s="2">
        <v>40926.894995999479</v>
      </c>
      <c r="D411" s="2">
        <v>40986.894444444442</v>
      </c>
      <c r="E411" s="60">
        <v>24</v>
      </c>
      <c r="F411" s="2">
        <v>40942.768766336492</v>
      </c>
      <c r="G411" s="60">
        <v>0</v>
      </c>
    </row>
    <row r="412" spans="1:7" x14ac:dyDescent="0.3">
      <c r="A412" s="60">
        <v>411</v>
      </c>
      <c r="B412" s="60">
        <v>2</v>
      </c>
      <c r="C412" s="2">
        <v>40926.896094112846</v>
      </c>
      <c r="D412" s="2">
        <v>40929.72896826551</v>
      </c>
      <c r="E412" s="60">
        <v>10</v>
      </c>
      <c r="F412" s="2" t="s">
        <v>5</v>
      </c>
      <c r="G412" s="60">
        <v>0</v>
      </c>
    </row>
    <row r="413" spans="1:7" x14ac:dyDescent="0.3">
      <c r="A413" s="60">
        <v>412</v>
      </c>
      <c r="B413" s="60">
        <v>11</v>
      </c>
      <c r="C413" s="2">
        <v>40926.92613418174</v>
      </c>
      <c r="D413" s="2">
        <v>40986.925694444442</v>
      </c>
      <c r="E413" s="60">
        <v>1</v>
      </c>
      <c r="F413" s="2">
        <v>40933.789358843023</v>
      </c>
      <c r="G413" s="60">
        <v>1</v>
      </c>
    </row>
    <row r="414" spans="1:7" x14ac:dyDescent="0.3">
      <c r="A414" s="60">
        <v>413</v>
      </c>
      <c r="B414" s="60">
        <v>1</v>
      </c>
      <c r="C414" s="2">
        <v>40927.076317257408</v>
      </c>
      <c r="D414" s="2">
        <v>40987.075694444444</v>
      </c>
      <c r="E414" s="60">
        <v>8</v>
      </c>
      <c r="F414" s="2">
        <v>40928.250597987906</v>
      </c>
      <c r="G414" s="60">
        <v>0</v>
      </c>
    </row>
    <row r="415" spans="1:7" x14ac:dyDescent="0.3">
      <c r="A415" s="60">
        <v>414</v>
      </c>
      <c r="B415" s="60">
        <v>3</v>
      </c>
      <c r="C415" s="2">
        <v>40927.113318567484</v>
      </c>
      <c r="D415" s="2">
        <v>40987.11319444445</v>
      </c>
      <c r="E415" s="60">
        <v>24</v>
      </c>
      <c r="F415" s="2">
        <v>40928.786273133359</v>
      </c>
      <c r="G415" s="60">
        <v>0</v>
      </c>
    </row>
    <row r="416" spans="1:7" x14ac:dyDescent="0.3">
      <c r="A416" s="60">
        <v>415</v>
      </c>
      <c r="B416" s="60">
        <v>3</v>
      </c>
      <c r="C416" s="2">
        <v>40927.102100082273</v>
      </c>
      <c r="D416" s="2">
        <v>40987.102083333339</v>
      </c>
      <c r="E416" s="60">
        <v>24</v>
      </c>
      <c r="F416" s="2">
        <v>40928.638851108066</v>
      </c>
      <c r="G416" s="60">
        <v>0</v>
      </c>
    </row>
    <row r="417" spans="1:7" x14ac:dyDescent="0.3">
      <c r="A417" s="60">
        <v>416</v>
      </c>
      <c r="B417" s="60">
        <v>1</v>
      </c>
      <c r="C417" s="2">
        <v>40927.404524481004</v>
      </c>
      <c r="D417" s="2">
        <v>40987.404166666667</v>
      </c>
      <c r="E417" s="60">
        <v>8</v>
      </c>
      <c r="F417" s="2">
        <v>40927.46628210169</v>
      </c>
      <c r="G417" s="60">
        <v>0</v>
      </c>
    </row>
    <row r="418" spans="1:7" x14ac:dyDescent="0.3">
      <c r="A418" s="60">
        <v>417</v>
      </c>
      <c r="B418" s="60">
        <v>3</v>
      </c>
      <c r="C418" s="2">
        <v>40927.453331743534</v>
      </c>
      <c r="D418" s="2">
        <v>40987.452777777777</v>
      </c>
      <c r="E418" s="60">
        <v>24</v>
      </c>
      <c r="F418" s="2">
        <v>40929.520335555753</v>
      </c>
      <c r="G418" s="60">
        <v>0</v>
      </c>
    </row>
    <row r="419" spans="1:7" x14ac:dyDescent="0.3">
      <c r="A419" s="60">
        <v>418</v>
      </c>
      <c r="B419" s="60">
        <v>11</v>
      </c>
      <c r="C419" s="2">
        <v>40927.418660037772</v>
      </c>
      <c r="D419" s="2">
        <v>40929.460226245064</v>
      </c>
      <c r="E419" s="60">
        <v>1</v>
      </c>
      <c r="F419" s="2" t="s">
        <v>5</v>
      </c>
      <c r="G419" s="60">
        <v>4</v>
      </c>
    </row>
    <row r="420" spans="1:7" x14ac:dyDescent="0.3">
      <c r="A420" s="60">
        <v>419</v>
      </c>
      <c r="B420" s="60">
        <v>1</v>
      </c>
      <c r="C420" s="2">
        <v>40927.483051918935</v>
      </c>
      <c r="D420" s="2">
        <v>40987.482638888891</v>
      </c>
      <c r="E420" s="60">
        <v>8</v>
      </c>
      <c r="F420" s="2">
        <v>40928.551596746103</v>
      </c>
      <c r="G420" s="60">
        <v>0</v>
      </c>
    </row>
    <row r="421" spans="1:7" x14ac:dyDescent="0.3">
      <c r="A421" s="60">
        <v>420</v>
      </c>
      <c r="B421" s="60">
        <v>1</v>
      </c>
      <c r="C421" s="2">
        <v>40927.491688853006</v>
      </c>
      <c r="D421" s="2">
        <v>40987.491666666669</v>
      </c>
      <c r="E421" s="60">
        <v>8</v>
      </c>
      <c r="F421" s="2">
        <v>40928.371350024681</v>
      </c>
      <c r="G421" s="60">
        <v>0</v>
      </c>
    </row>
    <row r="422" spans="1:7" x14ac:dyDescent="0.3">
      <c r="A422" s="60">
        <v>421</v>
      </c>
      <c r="B422" s="60">
        <v>1</v>
      </c>
      <c r="C422" s="2">
        <v>40927.472875080974</v>
      </c>
      <c r="D422" s="2">
        <v>40987.472222222226</v>
      </c>
      <c r="E422" s="60">
        <v>8</v>
      </c>
      <c r="F422" s="2">
        <v>40928.728368606637</v>
      </c>
      <c r="G422" s="60">
        <v>0</v>
      </c>
    </row>
    <row r="423" spans="1:7" x14ac:dyDescent="0.3">
      <c r="A423" s="60">
        <v>422</v>
      </c>
      <c r="B423" s="60">
        <v>1</v>
      </c>
      <c r="C423" s="2">
        <v>40927.475885192187</v>
      </c>
      <c r="D423" s="2">
        <v>40930.517363354244</v>
      </c>
      <c r="E423" s="60">
        <v>8</v>
      </c>
      <c r="F423" s="2" t="s">
        <v>5</v>
      </c>
      <c r="G423" s="60">
        <v>0</v>
      </c>
    </row>
    <row r="424" spans="1:7" x14ac:dyDescent="0.3">
      <c r="A424" s="60">
        <v>423</v>
      </c>
      <c r="B424" s="60">
        <v>3</v>
      </c>
      <c r="C424" s="2">
        <v>40927.534855761558</v>
      </c>
      <c r="D424" s="2">
        <v>40987.534722222219</v>
      </c>
      <c r="E424" s="60">
        <v>24</v>
      </c>
      <c r="F424" s="2">
        <v>40929.515472432045</v>
      </c>
      <c r="G424" s="60">
        <v>0</v>
      </c>
    </row>
    <row r="425" spans="1:7" x14ac:dyDescent="0.3">
      <c r="A425" s="60">
        <v>424</v>
      </c>
      <c r="B425" s="60">
        <v>1</v>
      </c>
      <c r="C425" s="2">
        <v>40927.540515639826</v>
      </c>
      <c r="D425" s="2">
        <v>40930.998736537644</v>
      </c>
      <c r="E425" s="60">
        <v>8</v>
      </c>
      <c r="F425" s="2" t="s">
        <v>5</v>
      </c>
      <c r="G425" s="60">
        <v>0</v>
      </c>
    </row>
    <row r="426" spans="1:7" x14ac:dyDescent="0.3">
      <c r="A426" s="60">
        <v>425</v>
      </c>
      <c r="B426" s="60">
        <v>1</v>
      </c>
      <c r="C426" s="2">
        <v>40927.660316512825</v>
      </c>
      <c r="D426" s="2">
        <v>40931.285290529639</v>
      </c>
      <c r="E426" s="60">
        <v>8</v>
      </c>
      <c r="F426" s="2" t="s">
        <v>5</v>
      </c>
      <c r="G426" s="60">
        <v>0</v>
      </c>
    </row>
    <row r="427" spans="1:7" x14ac:dyDescent="0.3">
      <c r="A427" s="60">
        <v>426</v>
      </c>
      <c r="B427" s="60">
        <v>4</v>
      </c>
      <c r="C427" s="2">
        <v>40927.641439466388</v>
      </c>
      <c r="D427" s="2">
        <v>40987.640972222223</v>
      </c>
      <c r="E427" s="60">
        <v>12</v>
      </c>
      <c r="F427" s="2">
        <v>40931.528117109046</v>
      </c>
      <c r="G427" s="60">
        <v>0</v>
      </c>
    </row>
    <row r="428" spans="1:7" x14ac:dyDescent="0.3">
      <c r="A428" s="60">
        <v>427</v>
      </c>
      <c r="B428" s="60">
        <v>3</v>
      </c>
      <c r="C428" s="2">
        <v>40927.664569698274</v>
      </c>
      <c r="D428" s="2">
        <v>40929.91394891221</v>
      </c>
      <c r="E428" s="60">
        <v>24</v>
      </c>
      <c r="F428" s="2" t="s">
        <v>5</v>
      </c>
      <c r="G428" s="60">
        <v>0</v>
      </c>
    </row>
    <row r="429" spans="1:7" x14ac:dyDescent="0.3">
      <c r="A429" s="60">
        <v>428</v>
      </c>
      <c r="B429" s="60">
        <v>1</v>
      </c>
      <c r="C429" s="2">
        <v>40927.669589394849</v>
      </c>
      <c r="D429" s="2">
        <v>40987.669444444444</v>
      </c>
      <c r="E429" s="60">
        <v>8</v>
      </c>
      <c r="F429" s="2">
        <v>40928.436611694124</v>
      </c>
      <c r="G429" s="60">
        <v>0</v>
      </c>
    </row>
    <row r="430" spans="1:7" x14ac:dyDescent="0.3">
      <c r="A430" s="60">
        <v>429</v>
      </c>
      <c r="B430" s="60">
        <v>1</v>
      </c>
      <c r="C430" s="2">
        <v>40927.711265883314</v>
      </c>
      <c r="D430" s="2">
        <v>40930.79449629689</v>
      </c>
      <c r="E430" s="60">
        <v>12</v>
      </c>
      <c r="F430" s="2" t="s">
        <v>5</v>
      </c>
      <c r="G430" s="60">
        <v>0</v>
      </c>
    </row>
    <row r="431" spans="1:7" x14ac:dyDescent="0.3">
      <c r="A431" s="60">
        <v>430</v>
      </c>
      <c r="B431" s="60">
        <v>7</v>
      </c>
      <c r="C431" s="2">
        <v>40927.795514125566</v>
      </c>
      <c r="D431" s="2">
        <v>40987.795138888883</v>
      </c>
      <c r="E431" s="60">
        <v>24</v>
      </c>
      <c r="F431" s="2">
        <v>40936.704811941665</v>
      </c>
      <c r="G431" s="60">
        <v>0</v>
      </c>
    </row>
    <row r="432" spans="1:7" x14ac:dyDescent="0.3">
      <c r="A432" s="60">
        <v>431</v>
      </c>
      <c r="B432" s="60">
        <v>2</v>
      </c>
      <c r="C432" s="2">
        <v>40927.828231584055</v>
      </c>
      <c r="D432" s="2">
        <v>40987.827777777777</v>
      </c>
      <c r="E432" s="60">
        <v>10</v>
      </c>
      <c r="F432" s="2">
        <v>40930.724105934663</v>
      </c>
      <c r="G432" s="60">
        <v>0</v>
      </c>
    </row>
    <row r="433" spans="1:7" x14ac:dyDescent="0.3">
      <c r="A433" s="60">
        <v>432</v>
      </c>
      <c r="B433" s="60">
        <v>1</v>
      </c>
      <c r="C433" s="2">
        <v>40927.89654594638</v>
      </c>
      <c r="D433" s="2">
        <v>40987.896527777775</v>
      </c>
      <c r="E433" s="60">
        <v>8</v>
      </c>
      <c r="F433" s="2">
        <v>40928.042017134023</v>
      </c>
      <c r="G433" s="60">
        <v>0</v>
      </c>
    </row>
    <row r="434" spans="1:7" x14ac:dyDescent="0.3">
      <c r="A434" s="60">
        <v>433</v>
      </c>
      <c r="B434" s="60">
        <v>1</v>
      </c>
      <c r="C434" s="2">
        <v>40928.020404322997</v>
      </c>
      <c r="D434" s="2">
        <v>40988.020138888889</v>
      </c>
      <c r="E434" s="60">
        <v>12</v>
      </c>
      <c r="F434" s="2">
        <v>40929.001179248822</v>
      </c>
      <c r="G434" s="60">
        <v>0</v>
      </c>
    </row>
    <row r="435" spans="1:7" x14ac:dyDescent="0.3">
      <c r="A435" s="60">
        <v>434</v>
      </c>
      <c r="B435" s="60">
        <v>2</v>
      </c>
      <c r="C435" s="2">
        <v>40928.286491266321</v>
      </c>
      <c r="D435" s="2">
        <v>40988.286111111112</v>
      </c>
      <c r="E435" s="60">
        <v>10</v>
      </c>
      <c r="F435" s="2">
        <v>40930.405829002404</v>
      </c>
      <c r="G435" s="60">
        <v>0</v>
      </c>
    </row>
    <row r="436" spans="1:7" x14ac:dyDescent="0.3">
      <c r="A436" s="60">
        <v>435</v>
      </c>
      <c r="B436" s="60">
        <v>11</v>
      </c>
      <c r="C436" s="2">
        <v>40928.259322951206</v>
      </c>
      <c r="D436" s="2">
        <v>40988.259027777778</v>
      </c>
      <c r="E436" s="60">
        <v>1</v>
      </c>
      <c r="F436" s="2">
        <v>40935.555077378085</v>
      </c>
      <c r="G436" s="60">
        <v>2</v>
      </c>
    </row>
    <row r="437" spans="1:7" x14ac:dyDescent="0.3">
      <c r="A437" s="60">
        <v>436</v>
      </c>
      <c r="B437" s="60">
        <v>1</v>
      </c>
      <c r="C437" s="2">
        <v>40928.412906190599</v>
      </c>
      <c r="D437" s="2">
        <v>40932.204166666663</v>
      </c>
      <c r="E437" s="60">
        <v>8</v>
      </c>
      <c r="F437" s="2">
        <v>40929.636140945542</v>
      </c>
      <c r="G437" s="60">
        <v>0</v>
      </c>
    </row>
    <row r="438" spans="1:7" x14ac:dyDescent="0.3">
      <c r="A438" s="60">
        <v>437</v>
      </c>
      <c r="B438" s="60">
        <v>8</v>
      </c>
      <c r="C438" s="2">
        <v>40928.381378089849</v>
      </c>
      <c r="D438" s="2">
        <v>40988.381249999999</v>
      </c>
      <c r="E438" s="60">
        <v>3</v>
      </c>
      <c r="F438" s="2">
        <v>40932.478916107713</v>
      </c>
      <c r="G438" s="60">
        <v>1</v>
      </c>
    </row>
    <row r="439" spans="1:7" x14ac:dyDescent="0.3">
      <c r="A439" s="60">
        <v>438</v>
      </c>
      <c r="B439" s="60">
        <v>5</v>
      </c>
      <c r="C439" s="2">
        <v>40928.415832559906</v>
      </c>
      <c r="D439" s="2">
        <v>40988.415277777778</v>
      </c>
      <c r="E439" s="60">
        <v>24</v>
      </c>
      <c r="F439" s="2">
        <v>40930.478057673608</v>
      </c>
      <c r="G439" s="60">
        <v>0</v>
      </c>
    </row>
    <row r="440" spans="1:7" x14ac:dyDescent="0.3">
      <c r="A440" s="60">
        <v>439</v>
      </c>
      <c r="B440" s="60">
        <v>1</v>
      </c>
      <c r="C440" s="2">
        <v>40928.46128771465</v>
      </c>
      <c r="D440" s="2">
        <v>40988.461111111115</v>
      </c>
      <c r="E440" s="60">
        <v>8</v>
      </c>
      <c r="F440" s="2">
        <v>40929.443972460947</v>
      </c>
      <c r="G440" s="60">
        <v>0</v>
      </c>
    </row>
    <row r="441" spans="1:7" x14ac:dyDescent="0.3">
      <c r="A441" s="60">
        <v>440</v>
      </c>
      <c r="B441" s="60">
        <v>4</v>
      </c>
      <c r="C441" s="2">
        <v>40928.503108257035</v>
      </c>
      <c r="D441" s="2">
        <v>40988.50277777778</v>
      </c>
      <c r="E441" s="60">
        <v>12</v>
      </c>
      <c r="F441" s="2">
        <v>40931.620459087717</v>
      </c>
      <c r="G441" s="60">
        <v>0</v>
      </c>
    </row>
    <row r="442" spans="1:7" x14ac:dyDescent="0.3">
      <c r="A442" s="60">
        <v>441</v>
      </c>
      <c r="B442" s="60">
        <v>1</v>
      </c>
      <c r="C442" s="2">
        <v>40928.537957503962</v>
      </c>
      <c r="D442" s="2">
        <v>40932.079166666663</v>
      </c>
      <c r="E442" s="60">
        <v>8</v>
      </c>
      <c r="F442" s="2">
        <v>40929.393832172624</v>
      </c>
      <c r="G442" s="60">
        <v>0</v>
      </c>
    </row>
    <row r="443" spans="1:7" x14ac:dyDescent="0.3">
      <c r="A443" s="60">
        <v>442</v>
      </c>
      <c r="B443" s="60">
        <v>2</v>
      </c>
      <c r="C443" s="2">
        <v>40928.619537995568</v>
      </c>
      <c r="D443" s="2">
        <v>40988.619444444448</v>
      </c>
      <c r="E443" s="60">
        <v>10</v>
      </c>
      <c r="F443" s="2">
        <v>40929.871915278643</v>
      </c>
      <c r="G443" s="60">
        <v>0</v>
      </c>
    </row>
    <row r="444" spans="1:7" x14ac:dyDescent="0.3">
      <c r="A444" s="60">
        <v>443</v>
      </c>
      <c r="B444" s="60">
        <v>3</v>
      </c>
      <c r="C444" s="2">
        <v>40928.603762877967</v>
      </c>
      <c r="D444" s="2">
        <v>40988.603472222225</v>
      </c>
      <c r="E444" s="60">
        <v>24</v>
      </c>
      <c r="F444" s="2">
        <v>40931.324517698682</v>
      </c>
      <c r="G444" s="60">
        <v>0</v>
      </c>
    </row>
    <row r="445" spans="1:7" x14ac:dyDescent="0.3">
      <c r="A445" s="60">
        <v>444</v>
      </c>
      <c r="B445" s="60">
        <v>7</v>
      </c>
      <c r="C445" s="2">
        <v>40928.61770769563</v>
      </c>
      <c r="D445" s="2">
        <v>40933.28402777778</v>
      </c>
      <c r="E445" s="60">
        <v>24</v>
      </c>
      <c r="F445" s="2" t="s">
        <v>5</v>
      </c>
      <c r="G445" s="60">
        <v>0</v>
      </c>
    </row>
    <row r="446" spans="1:7" x14ac:dyDescent="0.3">
      <c r="A446" s="60">
        <v>445</v>
      </c>
      <c r="B446" s="60">
        <v>3</v>
      </c>
      <c r="C446" s="2">
        <v>40928.585018126578</v>
      </c>
      <c r="D446" s="2">
        <v>40988.584722222222</v>
      </c>
      <c r="E446" s="60">
        <v>24</v>
      </c>
      <c r="F446" s="2">
        <v>40931.699202001459</v>
      </c>
      <c r="G446" s="60">
        <v>0</v>
      </c>
    </row>
    <row r="447" spans="1:7" x14ac:dyDescent="0.3">
      <c r="A447" s="60">
        <v>446</v>
      </c>
      <c r="B447" s="60">
        <v>2</v>
      </c>
      <c r="C447" s="2">
        <v>40928.661856381761</v>
      </c>
      <c r="D447" s="2">
        <v>40988.661805555559</v>
      </c>
      <c r="E447" s="60">
        <v>10</v>
      </c>
      <c r="F447" s="2">
        <v>40929.474374034304</v>
      </c>
      <c r="G447" s="60">
        <v>0</v>
      </c>
    </row>
    <row r="448" spans="1:7" x14ac:dyDescent="0.3">
      <c r="A448" s="60">
        <v>447</v>
      </c>
      <c r="B448" s="60">
        <v>1</v>
      </c>
      <c r="C448" s="2">
        <v>40928.746910277558</v>
      </c>
      <c r="D448" s="2">
        <v>40988.746527777781</v>
      </c>
      <c r="E448" s="60">
        <v>8</v>
      </c>
      <c r="F448" s="2">
        <v>40929.495772090973</v>
      </c>
      <c r="G448" s="60">
        <v>0</v>
      </c>
    </row>
    <row r="449" spans="1:7" x14ac:dyDescent="0.3">
      <c r="A449" s="60">
        <v>448</v>
      </c>
      <c r="B449" s="60">
        <v>10</v>
      </c>
      <c r="C449" s="2">
        <v>40928.73033237506</v>
      </c>
      <c r="D449" s="2">
        <v>40988.729861111111</v>
      </c>
      <c r="E449" s="60">
        <v>1</v>
      </c>
      <c r="F449" s="2">
        <v>40935.384377318791</v>
      </c>
      <c r="G449" s="60">
        <v>0</v>
      </c>
    </row>
    <row r="450" spans="1:7" x14ac:dyDescent="0.3">
      <c r="A450" s="60">
        <v>449</v>
      </c>
      <c r="B450" s="60">
        <v>6</v>
      </c>
      <c r="C450" s="2">
        <v>40928.783022029653</v>
      </c>
      <c r="D450" s="2">
        <v>40988.782638888886</v>
      </c>
      <c r="E450" s="60">
        <v>24</v>
      </c>
      <c r="F450" s="2">
        <v>40932.900139707126</v>
      </c>
      <c r="G450" s="60">
        <v>0</v>
      </c>
    </row>
    <row r="451" spans="1:7" x14ac:dyDescent="0.3">
      <c r="A451" s="60">
        <v>450</v>
      </c>
      <c r="B451" s="60">
        <v>1</v>
      </c>
      <c r="C451" s="2">
        <v>40928.83638518623</v>
      </c>
      <c r="D451" s="2">
        <v>40988.836111111115</v>
      </c>
      <c r="E451" s="60">
        <v>12</v>
      </c>
      <c r="F451" s="2">
        <v>40929.485433394533</v>
      </c>
      <c r="G451" s="60">
        <v>0</v>
      </c>
    </row>
    <row r="452" spans="1:7" x14ac:dyDescent="0.3">
      <c r="A452" s="60">
        <v>451</v>
      </c>
      <c r="B452" s="60">
        <v>2</v>
      </c>
      <c r="C452" s="2">
        <v>40928.875595925514</v>
      </c>
      <c r="D452" s="2">
        <v>40988.875</v>
      </c>
      <c r="E452" s="60">
        <v>10</v>
      </c>
      <c r="F452" s="2">
        <v>40930.282985146114</v>
      </c>
      <c r="G452" s="60">
        <v>0</v>
      </c>
    </row>
    <row r="453" spans="1:7" x14ac:dyDescent="0.3">
      <c r="A453" s="60">
        <v>452</v>
      </c>
      <c r="B453" s="60">
        <v>6</v>
      </c>
      <c r="C453" s="2">
        <v>40928.907581170817</v>
      </c>
      <c r="D453" s="2">
        <v>40988.906944444447</v>
      </c>
      <c r="E453" s="60">
        <v>24</v>
      </c>
      <c r="F453" s="2">
        <v>40934.440739177291</v>
      </c>
      <c r="G453" s="60">
        <v>0</v>
      </c>
    </row>
    <row r="454" spans="1:7" x14ac:dyDescent="0.3">
      <c r="A454" s="60">
        <v>453</v>
      </c>
      <c r="B454" s="60">
        <v>1</v>
      </c>
      <c r="C454" s="2">
        <v>40928.939896735224</v>
      </c>
      <c r="D454" s="2">
        <v>40933.18968998226</v>
      </c>
      <c r="E454" s="60">
        <v>8</v>
      </c>
      <c r="F454" s="2" t="s">
        <v>5</v>
      </c>
      <c r="G454" s="60">
        <v>0</v>
      </c>
    </row>
    <row r="455" spans="1:7" x14ac:dyDescent="0.3">
      <c r="A455" s="60">
        <v>454</v>
      </c>
      <c r="B455" s="60">
        <v>7</v>
      </c>
      <c r="C455" s="2">
        <v>40929.043705114513</v>
      </c>
      <c r="D455" s="2">
        <v>40989.04305555555</v>
      </c>
      <c r="E455" s="60">
        <v>24</v>
      </c>
      <c r="F455" s="2">
        <v>40931.971183772301</v>
      </c>
      <c r="G455" s="60">
        <v>0</v>
      </c>
    </row>
    <row r="456" spans="1:7" x14ac:dyDescent="0.3">
      <c r="A456" s="60">
        <v>455</v>
      </c>
      <c r="B456" s="60">
        <v>1</v>
      </c>
      <c r="C456" s="2">
        <v>40929.165906963732</v>
      </c>
      <c r="D456" s="2">
        <v>40989.165277777778</v>
      </c>
      <c r="E456" s="60">
        <v>8</v>
      </c>
      <c r="F456" s="2">
        <v>40930.203181300974</v>
      </c>
      <c r="G456" s="60">
        <v>0</v>
      </c>
    </row>
    <row r="457" spans="1:7" x14ac:dyDescent="0.3">
      <c r="A457" s="60">
        <v>456</v>
      </c>
      <c r="B457" s="60">
        <v>2</v>
      </c>
      <c r="C457" s="2">
        <v>40929.357486568158</v>
      </c>
      <c r="D457" s="2">
        <v>40989.356944444444</v>
      </c>
      <c r="E457" s="60">
        <v>10</v>
      </c>
      <c r="F457" s="2">
        <v>40929.827440997164</v>
      </c>
      <c r="G457" s="60">
        <v>0</v>
      </c>
    </row>
    <row r="458" spans="1:7" x14ac:dyDescent="0.3">
      <c r="A458" s="60">
        <v>457</v>
      </c>
      <c r="B458" s="60">
        <v>8</v>
      </c>
      <c r="C458" s="2">
        <v>40929.380601402008</v>
      </c>
      <c r="D458" s="2">
        <v>40989.380555555559</v>
      </c>
      <c r="E458" s="60">
        <v>3</v>
      </c>
      <c r="F458" s="2">
        <v>40932.897803961001</v>
      </c>
      <c r="G458" s="60">
        <v>0</v>
      </c>
    </row>
    <row r="459" spans="1:7" x14ac:dyDescent="0.3">
      <c r="A459" s="60">
        <v>458</v>
      </c>
      <c r="B459" s="60">
        <v>6</v>
      </c>
      <c r="C459" s="2">
        <v>40929.41130340036</v>
      </c>
      <c r="D459" s="2">
        <v>40931.952635049565</v>
      </c>
      <c r="E459" s="60">
        <v>24</v>
      </c>
      <c r="F459" s="2" t="s">
        <v>5</v>
      </c>
      <c r="G459" s="60">
        <v>0</v>
      </c>
    </row>
    <row r="460" spans="1:7" x14ac:dyDescent="0.3">
      <c r="A460" s="60">
        <v>459</v>
      </c>
      <c r="B460" s="60">
        <v>5</v>
      </c>
      <c r="C460" s="2">
        <v>40929.408692155623</v>
      </c>
      <c r="D460" s="2">
        <v>40989.408333333333</v>
      </c>
      <c r="E460" s="60">
        <v>24</v>
      </c>
      <c r="F460" s="2">
        <v>40931.840508773552</v>
      </c>
      <c r="G460" s="60">
        <v>0</v>
      </c>
    </row>
    <row r="461" spans="1:7" x14ac:dyDescent="0.3">
      <c r="A461" s="60">
        <v>460</v>
      </c>
      <c r="B461" s="60">
        <v>2</v>
      </c>
      <c r="C461" s="2">
        <v>40929.420263252272</v>
      </c>
      <c r="D461" s="2">
        <v>40989.420138888883</v>
      </c>
      <c r="E461" s="60">
        <v>10</v>
      </c>
      <c r="F461" s="2">
        <v>40930.457367506104</v>
      </c>
      <c r="G461" s="60">
        <v>0</v>
      </c>
    </row>
    <row r="462" spans="1:7" x14ac:dyDescent="0.3">
      <c r="A462" s="60">
        <v>461</v>
      </c>
      <c r="B462" s="60">
        <v>1</v>
      </c>
      <c r="C462" s="2">
        <v>40929.444016702</v>
      </c>
      <c r="D462" s="2">
        <v>40989.443749999999</v>
      </c>
      <c r="E462" s="60">
        <v>8</v>
      </c>
      <c r="F462" s="2">
        <v>40930.445357425982</v>
      </c>
      <c r="G462" s="60">
        <v>0</v>
      </c>
    </row>
    <row r="463" spans="1:7" x14ac:dyDescent="0.3">
      <c r="A463" s="60">
        <v>462</v>
      </c>
      <c r="B463" s="60">
        <v>2</v>
      </c>
      <c r="C463" s="2">
        <v>40929.506792827269</v>
      </c>
      <c r="D463" s="2">
        <v>40989.506249999999</v>
      </c>
      <c r="E463" s="60">
        <v>10</v>
      </c>
      <c r="F463" s="2">
        <v>40930.387417345359</v>
      </c>
      <c r="G463" s="60">
        <v>0</v>
      </c>
    </row>
    <row r="464" spans="1:7" x14ac:dyDescent="0.3">
      <c r="A464" s="60">
        <v>463</v>
      </c>
      <c r="B464" s="60">
        <v>7</v>
      </c>
      <c r="C464" s="2">
        <v>40929.548668050542</v>
      </c>
      <c r="D464" s="2">
        <v>40933.631361131855</v>
      </c>
      <c r="E464" s="60">
        <v>24</v>
      </c>
      <c r="F464" s="2" t="s">
        <v>5</v>
      </c>
      <c r="G464" s="60">
        <v>1</v>
      </c>
    </row>
    <row r="465" spans="1:7" x14ac:dyDescent="0.3">
      <c r="A465" s="60">
        <v>464</v>
      </c>
      <c r="B465" s="60">
        <v>3</v>
      </c>
      <c r="C465" s="2">
        <v>40929.57744215511</v>
      </c>
      <c r="D465" s="2">
        <v>40932.827058465293</v>
      </c>
      <c r="E465" s="60">
        <v>24</v>
      </c>
      <c r="F465" s="2" t="s">
        <v>5</v>
      </c>
      <c r="G465" s="60">
        <v>0</v>
      </c>
    </row>
    <row r="466" spans="1:7" x14ac:dyDescent="0.3">
      <c r="A466" s="60">
        <v>465</v>
      </c>
      <c r="B466" s="60">
        <v>1</v>
      </c>
      <c r="C466" s="2">
        <v>40929.552781433682</v>
      </c>
      <c r="D466" s="2">
        <v>40989.552777777775</v>
      </c>
      <c r="E466" s="60">
        <v>8</v>
      </c>
      <c r="F466" s="2">
        <v>40930.393775711273</v>
      </c>
      <c r="G466" s="60">
        <v>0</v>
      </c>
    </row>
    <row r="467" spans="1:7" x14ac:dyDescent="0.3">
      <c r="A467" s="60">
        <v>466</v>
      </c>
      <c r="B467" s="60">
        <v>3</v>
      </c>
      <c r="C467" s="2">
        <v>40929.611184171488</v>
      </c>
      <c r="D467" s="2">
        <v>40989.611111111117</v>
      </c>
      <c r="E467" s="60">
        <v>24</v>
      </c>
      <c r="F467" s="2">
        <v>40932.299259832151</v>
      </c>
      <c r="G467" s="60">
        <v>0</v>
      </c>
    </row>
    <row r="468" spans="1:7" x14ac:dyDescent="0.3">
      <c r="A468" s="60">
        <v>467</v>
      </c>
      <c r="B468" s="60">
        <v>1</v>
      </c>
      <c r="C468" s="2">
        <v>40929.78013437488</v>
      </c>
      <c r="D468" s="2">
        <v>40989.779861111114</v>
      </c>
      <c r="E468" s="60">
        <v>12</v>
      </c>
      <c r="F468" s="2">
        <v>40930.648779488052</v>
      </c>
      <c r="G468" s="60">
        <v>0</v>
      </c>
    </row>
    <row r="469" spans="1:7" x14ac:dyDescent="0.3">
      <c r="A469" s="60">
        <v>468</v>
      </c>
      <c r="B469" s="60">
        <v>2</v>
      </c>
      <c r="C469" s="2">
        <v>40929.802916536755</v>
      </c>
      <c r="D469" s="2">
        <v>40989.802777777775</v>
      </c>
      <c r="E469" s="60">
        <v>10</v>
      </c>
      <c r="F469" s="2">
        <v>40931.566600051956</v>
      </c>
      <c r="G469" s="60">
        <v>0</v>
      </c>
    </row>
    <row r="470" spans="1:7" x14ac:dyDescent="0.3">
      <c r="A470" s="60">
        <v>469</v>
      </c>
      <c r="B470" s="60">
        <v>2</v>
      </c>
      <c r="C470" s="2">
        <v>40929.828670543509</v>
      </c>
      <c r="D470" s="2">
        <v>40989.828472222223</v>
      </c>
      <c r="E470" s="60">
        <v>10</v>
      </c>
      <c r="F470" s="2">
        <v>40931.34091266102</v>
      </c>
      <c r="G470" s="60">
        <v>0</v>
      </c>
    </row>
    <row r="471" spans="1:7" x14ac:dyDescent="0.3">
      <c r="A471" s="60">
        <v>470</v>
      </c>
      <c r="B471" s="60">
        <v>1</v>
      </c>
      <c r="C471" s="2">
        <v>40929.816699283656</v>
      </c>
      <c r="D471" s="2">
        <v>40989.816666666666</v>
      </c>
      <c r="E471" s="60">
        <v>12</v>
      </c>
      <c r="F471" s="2">
        <v>40930.360620009749</v>
      </c>
      <c r="G471" s="60">
        <v>0</v>
      </c>
    </row>
    <row r="472" spans="1:7" x14ac:dyDescent="0.3">
      <c r="A472" s="60">
        <v>471</v>
      </c>
      <c r="B472" s="60">
        <v>6</v>
      </c>
      <c r="C472" s="2">
        <v>40929.847393911325</v>
      </c>
      <c r="D472" s="2">
        <v>40932.263475598753</v>
      </c>
      <c r="E472" s="60">
        <v>24</v>
      </c>
      <c r="F472" s="2" t="s">
        <v>5</v>
      </c>
      <c r="G472" s="60">
        <v>0</v>
      </c>
    </row>
    <row r="473" spans="1:7" x14ac:dyDescent="0.3">
      <c r="A473" s="60">
        <v>472</v>
      </c>
      <c r="B473" s="60">
        <v>4</v>
      </c>
      <c r="C473" s="2">
        <v>40929.89027191796</v>
      </c>
      <c r="D473" s="2">
        <v>40989.88958333333</v>
      </c>
      <c r="E473" s="60">
        <v>12</v>
      </c>
      <c r="F473" s="2">
        <v>40931.835285172128</v>
      </c>
      <c r="G473" s="60">
        <v>0</v>
      </c>
    </row>
    <row r="474" spans="1:7" x14ac:dyDescent="0.3">
      <c r="A474" s="60">
        <v>473</v>
      </c>
      <c r="B474" s="60">
        <v>1</v>
      </c>
      <c r="C474" s="2">
        <v>40929.878149782482</v>
      </c>
      <c r="D474" s="2">
        <v>40989.87777777778</v>
      </c>
      <c r="E474" s="60">
        <v>8</v>
      </c>
      <c r="F474" s="2">
        <v>40930.344563287144</v>
      </c>
      <c r="G474" s="60">
        <v>0</v>
      </c>
    </row>
    <row r="475" spans="1:7" x14ac:dyDescent="0.3">
      <c r="A475" s="60">
        <v>474</v>
      </c>
      <c r="B475" s="60">
        <v>6</v>
      </c>
      <c r="C475" s="2">
        <v>40930.011793645965</v>
      </c>
      <c r="D475" s="2">
        <v>40990.011111111111</v>
      </c>
      <c r="E475" s="60">
        <v>24</v>
      </c>
      <c r="F475" s="2">
        <v>40935.506989411995</v>
      </c>
      <c r="G475" s="60">
        <v>0</v>
      </c>
    </row>
    <row r="476" spans="1:7" x14ac:dyDescent="0.3">
      <c r="A476" s="60">
        <v>475</v>
      </c>
      <c r="B476" s="60">
        <v>1</v>
      </c>
      <c r="C476" s="2">
        <v>40930.013847215982</v>
      </c>
      <c r="D476" s="2">
        <v>40990.013194444444</v>
      </c>
      <c r="E476" s="60">
        <v>12</v>
      </c>
      <c r="F476" s="2">
        <v>40930.61161643426</v>
      </c>
      <c r="G476" s="60">
        <v>0</v>
      </c>
    </row>
    <row r="477" spans="1:7" x14ac:dyDescent="0.3">
      <c r="A477" s="60">
        <v>476</v>
      </c>
      <c r="B477" s="60">
        <v>1</v>
      </c>
      <c r="C477" s="2">
        <v>40930.078046638228</v>
      </c>
      <c r="D477" s="2">
        <v>40990.077777777777</v>
      </c>
      <c r="E477" s="60">
        <v>8</v>
      </c>
      <c r="F477" s="2">
        <v>40931.335866544476</v>
      </c>
      <c r="G477" s="60">
        <v>0</v>
      </c>
    </row>
    <row r="478" spans="1:7" x14ac:dyDescent="0.3">
      <c r="A478" s="60">
        <v>477</v>
      </c>
      <c r="B478" s="60">
        <v>3</v>
      </c>
      <c r="C478" s="2">
        <v>40930.215565321487</v>
      </c>
      <c r="D478" s="2">
        <v>40990.215277777781</v>
      </c>
      <c r="E478" s="60">
        <v>24</v>
      </c>
      <c r="F478" s="2">
        <v>40932.65600483356</v>
      </c>
      <c r="G478" s="60">
        <v>0</v>
      </c>
    </row>
    <row r="479" spans="1:7" x14ac:dyDescent="0.3">
      <c r="A479" s="60">
        <v>478</v>
      </c>
      <c r="B479" s="60">
        <v>7</v>
      </c>
      <c r="C479" s="2">
        <v>40930.335781690555</v>
      </c>
      <c r="D479" s="2">
        <v>40932.79382006271</v>
      </c>
      <c r="E479" s="60">
        <v>24</v>
      </c>
      <c r="F479" s="2" t="s">
        <v>5</v>
      </c>
      <c r="G479" s="60">
        <v>0</v>
      </c>
    </row>
    <row r="480" spans="1:7" x14ac:dyDescent="0.3">
      <c r="A480" s="60">
        <v>479</v>
      </c>
      <c r="B480" s="60">
        <v>7</v>
      </c>
      <c r="C480" s="2">
        <v>40930.357309455656</v>
      </c>
      <c r="D480" s="2">
        <v>40990.356944444444</v>
      </c>
      <c r="E480" s="60">
        <v>24</v>
      </c>
      <c r="F480" s="2">
        <v>40935.695381249927</v>
      </c>
      <c r="G480" s="60">
        <v>0</v>
      </c>
    </row>
    <row r="481" spans="1:7" x14ac:dyDescent="0.3">
      <c r="A481" s="60">
        <v>480</v>
      </c>
      <c r="B481" s="60">
        <v>2</v>
      </c>
      <c r="C481" s="2">
        <v>40930.420785139126</v>
      </c>
      <c r="D481" s="2">
        <v>40932.504061408479</v>
      </c>
      <c r="E481" s="60">
        <v>10</v>
      </c>
      <c r="F481" s="2" t="s">
        <v>5</v>
      </c>
      <c r="G481" s="60">
        <v>0</v>
      </c>
    </row>
    <row r="482" spans="1:7" x14ac:dyDescent="0.3">
      <c r="A482" s="60">
        <v>481</v>
      </c>
      <c r="B482" s="60">
        <v>2</v>
      </c>
      <c r="C482" s="2">
        <v>40930.426338149693</v>
      </c>
      <c r="D482" s="2">
        <v>40990.425694444442</v>
      </c>
      <c r="E482" s="60">
        <v>10</v>
      </c>
      <c r="F482" s="2">
        <v>40931.426158152237</v>
      </c>
      <c r="G482" s="60">
        <v>0</v>
      </c>
    </row>
    <row r="483" spans="1:7" x14ac:dyDescent="0.3">
      <c r="A483" s="60">
        <v>482</v>
      </c>
      <c r="B483" s="60">
        <v>5</v>
      </c>
      <c r="C483" s="2">
        <v>40930.458769995668</v>
      </c>
      <c r="D483" s="2">
        <v>40990.458333333336</v>
      </c>
      <c r="E483" s="60">
        <v>24</v>
      </c>
      <c r="F483" s="2">
        <v>40933.532506794931</v>
      </c>
      <c r="G483" s="60">
        <v>0</v>
      </c>
    </row>
    <row r="484" spans="1:7" x14ac:dyDescent="0.3">
      <c r="A484" s="60">
        <v>483</v>
      </c>
      <c r="B484" s="60">
        <v>2</v>
      </c>
      <c r="C484" s="2">
        <v>40930.47852353011</v>
      </c>
      <c r="D484" s="2">
        <v>40990.478472222225</v>
      </c>
      <c r="E484" s="60">
        <v>10</v>
      </c>
      <c r="F484" s="2">
        <v>40931.304928430669</v>
      </c>
      <c r="G484" s="60">
        <v>0</v>
      </c>
    </row>
    <row r="485" spans="1:7" x14ac:dyDescent="0.3">
      <c r="A485" s="60">
        <v>484</v>
      </c>
      <c r="B485" s="60">
        <v>4</v>
      </c>
      <c r="C485" s="2">
        <v>40930.460238365005</v>
      </c>
      <c r="D485" s="2">
        <v>40990.459722222222</v>
      </c>
      <c r="E485" s="60">
        <v>12</v>
      </c>
      <c r="F485" s="2">
        <v>40933.437180345427</v>
      </c>
      <c r="G485" s="60">
        <v>0</v>
      </c>
    </row>
    <row r="486" spans="1:7" x14ac:dyDescent="0.3">
      <c r="A486" s="60">
        <v>485</v>
      </c>
      <c r="B486" s="60">
        <v>3</v>
      </c>
      <c r="C486" s="2">
        <v>40930.493357942527</v>
      </c>
      <c r="D486" s="2">
        <v>40990.493055555555</v>
      </c>
      <c r="E486" s="60">
        <v>24</v>
      </c>
      <c r="F486" s="2">
        <v>40932.500277144871</v>
      </c>
      <c r="G486" s="60">
        <v>0</v>
      </c>
    </row>
    <row r="487" spans="1:7" x14ac:dyDescent="0.3">
      <c r="A487" s="60">
        <v>486</v>
      </c>
      <c r="B487" s="60">
        <v>4</v>
      </c>
      <c r="C487" s="2">
        <v>40930.522850222987</v>
      </c>
      <c r="D487" s="2">
        <v>40990.522222222222</v>
      </c>
      <c r="E487" s="60">
        <v>12</v>
      </c>
      <c r="F487" s="2">
        <v>40932.720761604876</v>
      </c>
      <c r="G487" s="60">
        <v>0</v>
      </c>
    </row>
    <row r="488" spans="1:7" x14ac:dyDescent="0.3">
      <c r="A488" s="60">
        <v>487</v>
      </c>
      <c r="B488" s="60">
        <v>4</v>
      </c>
      <c r="C488" s="2">
        <v>40930.550418898689</v>
      </c>
      <c r="D488" s="2">
        <v>40990.549999999996</v>
      </c>
      <c r="E488" s="60">
        <v>12</v>
      </c>
      <c r="F488" s="2">
        <v>40933.471931761458</v>
      </c>
      <c r="G488" s="60">
        <v>0</v>
      </c>
    </row>
    <row r="489" spans="1:7" x14ac:dyDescent="0.3">
      <c r="A489" s="60">
        <v>488</v>
      </c>
      <c r="B489" s="60">
        <v>4</v>
      </c>
      <c r="C489" s="2">
        <v>40930.581828997201</v>
      </c>
      <c r="D489" s="2">
        <v>40990.581249999996</v>
      </c>
      <c r="E489" s="60">
        <v>12</v>
      </c>
      <c r="F489" s="2">
        <v>40932.437849746522</v>
      </c>
      <c r="G489" s="60">
        <v>0</v>
      </c>
    </row>
    <row r="490" spans="1:7" x14ac:dyDescent="0.3">
      <c r="A490" s="60">
        <v>489</v>
      </c>
      <c r="B490" s="60">
        <v>3</v>
      </c>
      <c r="C490" s="2">
        <v>40930.573772276264</v>
      </c>
      <c r="D490" s="2">
        <v>40990.573611111111</v>
      </c>
      <c r="E490" s="60">
        <v>24</v>
      </c>
      <c r="F490" s="2">
        <v>40932.373550293996</v>
      </c>
      <c r="G490" s="60">
        <v>0</v>
      </c>
    </row>
    <row r="491" spans="1:7" x14ac:dyDescent="0.3">
      <c r="A491" s="60">
        <v>490</v>
      </c>
      <c r="B491" s="60">
        <v>5</v>
      </c>
      <c r="C491" s="2">
        <v>40930.713924213553</v>
      </c>
      <c r="D491" s="2">
        <v>40990.713888888895</v>
      </c>
      <c r="E491" s="60">
        <v>24</v>
      </c>
      <c r="F491" s="2">
        <v>40933.760462278733</v>
      </c>
      <c r="G491" s="60">
        <v>0</v>
      </c>
    </row>
    <row r="492" spans="1:7" x14ac:dyDescent="0.3">
      <c r="A492" s="60">
        <v>491</v>
      </c>
      <c r="B492" s="60">
        <v>3</v>
      </c>
      <c r="C492" s="2">
        <v>40930.731007418377</v>
      </c>
      <c r="D492" s="2">
        <v>40933.772283352679</v>
      </c>
      <c r="E492" s="60">
        <v>24</v>
      </c>
      <c r="F492" s="2" t="s">
        <v>5</v>
      </c>
      <c r="G492" s="60">
        <v>0</v>
      </c>
    </row>
    <row r="493" spans="1:7" x14ac:dyDescent="0.3">
      <c r="A493" s="60">
        <v>492</v>
      </c>
      <c r="B493" s="60">
        <v>1</v>
      </c>
      <c r="C493" s="2">
        <v>40930.72551142153</v>
      </c>
      <c r="D493" s="2">
        <v>40990.725000000006</v>
      </c>
      <c r="E493" s="60">
        <v>8</v>
      </c>
      <c r="F493" s="2">
        <v>40931.451461623692</v>
      </c>
      <c r="G493" s="60">
        <v>0</v>
      </c>
    </row>
    <row r="494" spans="1:7" x14ac:dyDescent="0.3">
      <c r="A494" s="60">
        <v>493</v>
      </c>
      <c r="B494" s="60">
        <v>1</v>
      </c>
      <c r="C494" s="2">
        <v>40930.720852948856</v>
      </c>
      <c r="D494" s="2">
        <v>40990.720833333333</v>
      </c>
      <c r="E494" s="60">
        <v>12</v>
      </c>
      <c r="F494" s="2">
        <v>40931.405658132651</v>
      </c>
      <c r="G494" s="60">
        <v>0</v>
      </c>
    </row>
    <row r="495" spans="1:7" x14ac:dyDescent="0.3">
      <c r="A495" s="60">
        <v>494</v>
      </c>
      <c r="B495" s="60">
        <v>6</v>
      </c>
      <c r="C495" s="2">
        <v>40930.719858553326</v>
      </c>
      <c r="D495" s="2">
        <v>40990.719444444447</v>
      </c>
      <c r="E495" s="60">
        <v>24</v>
      </c>
      <c r="F495" s="2">
        <v>40937.713510582253</v>
      </c>
      <c r="G495" s="60">
        <v>0</v>
      </c>
    </row>
    <row r="496" spans="1:7" x14ac:dyDescent="0.3">
      <c r="A496" s="60">
        <v>495</v>
      </c>
      <c r="B496" s="60">
        <v>3</v>
      </c>
      <c r="C496" s="2">
        <v>40930.775110293354</v>
      </c>
      <c r="D496" s="2">
        <v>40990.775000000001</v>
      </c>
      <c r="E496" s="60">
        <v>24</v>
      </c>
      <c r="F496" s="2">
        <v>40932.28042076213</v>
      </c>
      <c r="G496" s="60">
        <v>0</v>
      </c>
    </row>
    <row r="497" spans="1:7" x14ac:dyDescent="0.3">
      <c r="A497" s="60">
        <v>496</v>
      </c>
      <c r="B497" s="60">
        <v>2</v>
      </c>
      <c r="C497" s="2">
        <v>40930.795124097269</v>
      </c>
      <c r="D497" s="2">
        <v>40990.794444444444</v>
      </c>
      <c r="E497" s="60">
        <v>10</v>
      </c>
      <c r="F497" s="2">
        <v>40931.615464140414</v>
      </c>
      <c r="G497" s="60">
        <v>0</v>
      </c>
    </row>
    <row r="498" spans="1:7" x14ac:dyDescent="0.3">
      <c r="A498" s="60">
        <v>497</v>
      </c>
      <c r="B498" s="60">
        <v>1</v>
      </c>
      <c r="C498" s="2">
        <v>40930.861295063587</v>
      </c>
      <c r="D498" s="2">
        <v>40990.861111111117</v>
      </c>
      <c r="E498" s="60">
        <v>8</v>
      </c>
      <c r="F498" s="2">
        <v>40931.464809036515</v>
      </c>
      <c r="G498" s="60">
        <v>0</v>
      </c>
    </row>
    <row r="499" spans="1:7" x14ac:dyDescent="0.3">
      <c r="A499" s="60">
        <v>498</v>
      </c>
      <c r="B499" s="60">
        <v>1</v>
      </c>
      <c r="C499" s="2">
        <v>40930.83904602976</v>
      </c>
      <c r="D499" s="2">
        <v>40990.838888888895</v>
      </c>
      <c r="E499" s="60">
        <v>12</v>
      </c>
      <c r="F499" s="2">
        <v>40931.48442260571</v>
      </c>
      <c r="G499" s="60">
        <v>0</v>
      </c>
    </row>
    <row r="500" spans="1:7" x14ac:dyDescent="0.3">
      <c r="A500" s="60">
        <v>499</v>
      </c>
      <c r="B500" s="60">
        <v>4</v>
      </c>
      <c r="C500" s="2">
        <v>40930.885682292457</v>
      </c>
      <c r="D500" s="2">
        <v>40990.885416666664</v>
      </c>
      <c r="E500" s="60">
        <v>12</v>
      </c>
      <c r="F500" s="2">
        <v>40933.864776074675</v>
      </c>
      <c r="G500" s="60">
        <v>0</v>
      </c>
    </row>
    <row r="501" spans="1:7" x14ac:dyDescent="0.3">
      <c r="A501" s="60">
        <v>500</v>
      </c>
      <c r="B501" s="60">
        <v>6</v>
      </c>
      <c r="C501" s="2">
        <v>40930.964174812645</v>
      </c>
      <c r="D501" s="2">
        <v>40990.963888888895</v>
      </c>
      <c r="E501" s="60">
        <v>24</v>
      </c>
      <c r="F501" s="2">
        <v>40942.790645785099</v>
      </c>
      <c r="G501" s="60">
        <v>0</v>
      </c>
    </row>
    <row r="502" spans="1:7" x14ac:dyDescent="0.3">
      <c r="A502" s="60">
        <v>501</v>
      </c>
      <c r="B502" s="60">
        <v>3</v>
      </c>
      <c r="C502" s="2">
        <v>40931.006647183014</v>
      </c>
      <c r="D502" s="2">
        <v>40991.006249999999</v>
      </c>
      <c r="E502" s="60">
        <v>24</v>
      </c>
      <c r="F502" s="2">
        <v>40932.583825178364</v>
      </c>
      <c r="G502" s="60">
        <v>0</v>
      </c>
    </row>
    <row r="503" spans="1:7" x14ac:dyDescent="0.3">
      <c r="A503" s="60">
        <v>502</v>
      </c>
      <c r="B503" s="60">
        <v>7</v>
      </c>
      <c r="C503" s="2">
        <v>40931.060389153499</v>
      </c>
      <c r="D503" s="2">
        <v>40991.05972222222</v>
      </c>
      <c r="E503" s="60">
        <v>24</v>
      </c>
      <c r="F503" s="2">
        <v>40939.773762747915</v>
      </c>
      <c r="G503" s="60">
        <v>0</v>
      </c>
    </row>
    <row r="504" spans="1:7" x14ac:dyDescent="0.3">
      <c r="A504" s="60">
        <v>503</v>
      </c>
      <c r="B504" s="60">
        <v>7</v>
      </c>
      <c r="C504" s="2">
        <v>40931.076557745328</v>
      </c>
      <c r="D504" s="2">
        <v>40991.076388888883</v>
      </c>
      <c r="E504" s="60">
        <v>24</v>
      </c>
      <c r="F504" s="2">
        <v>40933.790411780305</v>
      </c>
      <c r="G504" s="60">
        <v>0</v>
      </c>
    </row>
    <row r="505" spans="1:7" x14ac:dyDescent="0.3">
      <c r="A505" s="60">
        <v>504</v>
      </c>
      <c r="B505" s="60">
        <v>3</v>
      </c>
      <c r="C505" s="2">
        <v>40931.146741442157</v>
      </c>
      <c r="D505" s="2">
        <v>40991.146527777775</v>
      </c>
      <c r="E505" s="60">
        <v>24</v>
      </c>
      <c r="F505" s="2">
        <v>40933.186916405968</v>
      </c>
      <c r="G505" s="60">
        <v>0</v>
      </c>
    </row>
    <row r="506" spans="1:7" x14ac:dyDescent="0.3">
      <c r="A506" s="60">
        <v>505</v>
      </c>
      <c r="B506" s="60">
        <v>6</v>
      </c>
      <c r="C506" s="2">
        <v>40931.13149272529</v>
      </c>
      <c r="D506" s="2">
        <v>40991.131249999999</v>
      </c>
      <c r="E506" s="60">
        <v>24</v>
      </c>
      <c r="F506" s="2">
        <v>40938.595693937801</v>
      </c>
      <c r="G506" s="60">
        <v>1</v>
      </c>
    </row>
    <row r="507" spans="1:7" x14ac:dyDescent="0.3">
      <c r="A507" s="60">
        <v>506</v>
      </c>
      <c r="B507" s="60">
        <v>5</v>
      </c>
      <c r="C507" s="2">
        <v>40931.209348490469</v>
      </c>
      <c r="D507" s="2">
        <v>40991.209027777782</v>
      </c>
      <c r="E507" s="60">
        <v>24</v>
      </c>
      <c r="F507" s="2">
        <v>40936.424719770817</v>
      </c>
      <c r="G507" s="60">
        <v>0</v>
      </c>
    </row>
    <row r="508" spans="1:7" x14ac:dyDescent="0.3">
      <c r="A508" s="60">
        <v>507</v>
      </c>
      <c r="B508" s="60">
        <v>2</v>
      </c>
      <c r="C508" s="2">
        <v>40931.32859949064</v>
      </c>
      <c r="D508" s="2">
        <v>40934.370077652697</v>
      </c>
      <c r="E508" s="60">
        <v>10</v>
      </c>
      <c r="F508" s="2" t="s">
        <v>5</v>
      </c>
      <c r="G508" s="60">
        <v>0</v>
      </c>
    </row>
    <row r="509" spans="1:7" x14ac:dyDescent="0.3">
      <c r="A509" s="60">
        <v>508</v>
      </c>
      <c r="B509" s="60">
        <v>2</v>
      </c>
      <c r="C509" s="2">
        <v>40931.369354752896</v>
      </c>
      <c r="D509" s="2">
        <v>40991.368750000001</v>
      </c>
      <c r="E509" s="60">
        <v>10</v>
      </c>
      <c r="F509" s="2">
        <v>40932.731655779753</v>
      </c>
      <c r="G509" s="60">
        <v>0</v>
      </c>
    </row>
    <row r="510" spans="1:7" x14ac:dyDescent="0.3">
      <c r="A510" s="60">
        <v>509</v>
      </c>
      <c r="B510" s="60">
        <v>3</v>
      </c>
      <c r="C510" s="2">
        <v>40931.355091730336</v>
      </c>
      <c r="D510" s="2">
        <v>40991.354861111111</v>
      </c>
      <c r="E510" s="60">
        <v>24</v>
      </c>
      <c r="F510" s="2">
        <v>40933.447043528548</v>
      </c>
      <c r="G510" s="60">
        <v>0</v>
      </c>
    </row>
    <row r="511" spans="1:7" x14ac:dyDescent="0.3">
      <c r="A511" s="60">
        <v>510</v>
      </c>
      <c r="B511" s="60">
        <v>10</v>
      </c>
      <c r="C511" s="2">
        <v>40931.358044689339</v>
      </c>
      <c r="D511" s="2">
        <v>40991.357638888891</v>
      </c>
      <c r="E511" s="60">
        <v>1</v>
      </c>
      <c r="F511" s="2">
        <v>40938.46509988686</v>
      </c>
      <c r="G511" s="60">
        <v>2</v>
      </c>
    </row>
    <row r="512" spans="1:7" x14ac:dyDescent="0.3">
      <c r="A512" s="60">
        <v>511</v>
      </c>
      <c r="B512" s="60">
        <v>6</v>
      </c>
      <c r="C512" s="2">
        <v>40931.373328769347</v>
      </c>
      <c r="D512" s="2">
        <v>40991.372916666667</v>
      </c>
      <c r="E512" s="60">
        <v>24</v>
      </c>
      <c r="F512" s="2">
        <v>40935.685070181469</v>
      </c>
      <c r="G512" s="60">
        <v>0</v>
      </c>
    </row>
    <row r="513" spans="1:7" x14ac:dyDescent="0.3">
      <c r="A513" s="60">
        <v>512</v>
      </c>
      <c r="B513" s="60">
        <v>3</v>
      </c>
      <c r="C513" s="2">
        <v>40931.356563991503</v>
      </c>
      <c r="D513" s="2">
        <v>40933.939726402547</v>
      </c>
      <c r="E513" s="60">
        <v>24</v>
      </c>
      <c r="F513" s="2" t="s">
        <v>5</v>
      </c>
      <c r="G513" s="60">
        <v>0</v>
      </c>
    </row>
    <row r="514" spans="1:7" x14ac:dyDescent="0.3">
      <c r="A514" s="60">
        <v>513</v>
      </c>
      <c r="B514" s="60">
        <v>6</v>
      </c>
      <c r="C514" s="2">
        <v>40931.34663562839</v>
      </c>
      <c r="D514" s="2">
        <v>40991.34652777778</v>
      </c>
      <c r="E514" s="60">
        <v>24</v>
      </c>
      <c r="F514" s="2">
        <v>40935.756150691159</v>
      </c>
      <c r="G514" s="60">
        <v>0</v>
      </c>
    </row>
    <row r="515" spans="1:7" x14ac:dyDescent="0.3">
      <c r="A515" s="60">
        <v>514</v>
      </c>
      <c r="B515" s="60">
        <v>1</v>
      </c>
      <c r="C515" s="2">
        <v>40931.412565048835</v>
      </c>
      <c r="D515" s="2">
        <v>40991.412499999999</v>
      </c>
      <c r="E515" s="60">
        <v>8</v>
      </c>
      <c r="F515" s="2">
        <v>40932.507370544496</v>
      </c>
      <c r="G515" s="60">
        <v>0</v>
      </c>
    </row>
    <row r="516" spans="1:7" x14ac:dyDescent="0.3">
      <c r="A516" s="60">
        <v>515</v>
      </c>
      <c r="B516" s="60">
        <v>8</v>
      </c>
      <c r="C516" s="2">
        <v>40931.390480408576</v>
      </c>
      <c r="D516" s="2">
        <v>40935.431597164585</v>
      </c>
      <c r="E516" s="60">
        <v>3</v>
      </c>
      <c r="F516" s="2" t="s">
        <v>5</v>
      </c>
      <c r="G516" s="60">
        <v>1</v>
      </c>
    </row>
    <row r="517" spans="1:7" x14ac:dyDescent="0.3">
      <c r="A517" s="60">
        <v>516</v>
      </c>
      <c r="B517" s="60">
        <v>9</v>
      </c>
      <c r="C517" s="2">
        <v>40931.403743650444</v>
      </c>
      <c r="D517" s="2">
        <v>40991.40347222222</v>
      </c>
      <c r="E517" s="60">
        <v>5</v>
      </c>
      <c r="F517" s="2">
        <v>40934.636670165142</v>
      </c>
      <c r="G517" s="60">
        <v>0</v>
      </c>
    </row>
    <row r="518" spans="1:7" x14ac:dyDescent="0.3">
      <c r="A518" s="60">
        <v>517</v>
      </c>
      <c r="B518" s="60">
        <v>5</v>
      </c>
      <c r="C518" s="2">
        <v>40931.38099227324</v>
      </c>
      <c r="D518" s="2">
        <v>40991.380555555559</v>
      </c>
      <c r="E518" s="60">
        <v>24</v>
      </c>
      <c r="F518" s="2">
        <v>40933.474184616891</v>
      </c>
      <c r="G518" s="60">
        <v>0</v>
      </c>
    </row>
    <row r="519" spans="1:7" x14ac:dyDescent="0.3">
      <c r="A519" s="60">
        <v>518</v>
      </c>
      <c r="B519" s="60">
        <v>9</v>
      </c>
      <c r="C519" s="2">
        <v>40931.388822012639</v>
      </c>
      <c r="D519" s="2">
        <v>40991.388194444444</v>
      </c>
      <c r="E519" s="60">
        <v>5</v>
      </c>
      <c r="F519" s="2">
        <v>40934.238471281264</v>
      </c>
      <c r="G519" s="60">
        <v>0</v>
      </c>
    </row>
    <row r="520" spans="1:7" x14ac:dyDescent="0.3">
      <c r="A520" s="60">
        <v>519</v>
      </c>
      <c r="B520" s="60">
        <v>2</v>
      </c>
      <c r="C520" s="2">
        <v>40931.433304758786</v>
      </c>
      <c r="D520" s="2">
        <v>40991.432638888888</v>
      </c>
      <c r="E520" s="60">
        <v>10</v>
      </c>
      <c r="F520" s="2">
        <v>40932.485730171815</v>
      </c>
      <c r="G520" s="60">
        <v>0</v>
      </c>
    </row>
    <row r="521" spans="1:7" x14ac:dyDescent="0.3">
      <c r="A521" s="60">
        <v>520</v>
      </c>
      <c r="B521" s="60">
        <v>1</v>
      </c>
      <c r="C521" s="2">
        <v>40931.463131952369</v>
      </c>
      <c r="D521" s="2">
        <v>40991.462500000001</v>
      </c>
      <c r="E521" s="60">
        <v>8</v>
      </c>
      <c r="F521" s="2">
        <v>40932.644291866018</v>
      </c>
      <c r="G521" s="60">
        <v>0</v>
      </c>
    </row>
    <row r="522" spans="1:7" x14ac:dyDescent="0.3">
      <c r="A522" s="60">
        <v>521</v>
      </c>
      <c r="B522" s="60">
        <v>1</v>
      </c>
      <c r="C522" s="2">
        <v>40931.480111219476</v>
      </c>
      <c r="D522" s="2">
        <v>40991.479861111111</v>
      </c>
      <c r="E522" s="60">
        <v>8</v>
      </c>
      <c r="F522" s="2">
        <v>40932.548704028784</v>
      </c>
      <c r="G522" s="60">
        <v>0</v>
      </c>
    </row>
    <row r="523" spans="1:7" x14ac:dyDescent="0.3">
      <c r="A523" s="60">
        <v>522</v>
      </c>
      <c r="B523" s="60">
        <v>8</v>
      </c>
      <c r="C523" s="2">
        <v>40931.493457887904</v>
      </c>
      <c r="D523" s="2">
        <v>40991.493055555555</v>
      </c>
      <c r="E523" s="60">
        <v>3</v>
      </c>
      <c r="F523" s="2">
        <v>40938.437611130008</v>
      </c>
      <c r="G523" s="60">
        <v>1</v>
      </c>
    </row>
    <row r="524" spans="1:7" x14ac:dyDescent="0.3">
      <c r="A524" s="60">
        <v>523</v>
      </c>
      <c r="B524" s="60">
        <v>1</v>
      </c>
      <c r="C524" s="2">
        <v>40931.53027256429</v>
      </c>
      <c r="D524" s="2">
        <v>40991.529861111114</v>
      </c>
      <c r="E524" s="60">
        <v>12</v>
      </c>
      <c r="F524" s="2">
        <v>40932.392004286034</v>
      </c>
      <c r="G524" s="60">
        <v>0</v>
      </c>
    </row>
    <row r="525" spans="1:7" x14ac:dyDescent="0.3">
      <c r="A525" s="60">
        <v>524</v>
      </c>
      <c r="B525" s="60">
        <v>3</v>
      </c>
      <c r="C525" s="2">
        <v>40931.517979147975</v>
      </c>
      <c r="D525" s="2">
        <v>40991.517361111109</v>
      </c>
      <c r="E525" s="60">
        <v>24</v>
      </c>
      <c r="F525" s="2">
        <v>40933.597098346967</v>
      </c>
      <c r="G525" s="60">
        <v>0</v>
      </c>
    </row>
    <row r="526" spans="1:7" x14ac:dyDescent="0.3">
      <c r="A526" s="60">
        <v>525</v>
      </c>
      <c r="B526" s="60">
        <v>7</v>
      </c>
      <c r="C526" s="2">
        <v>40931.516987709678</v>
      </c>
      <c r="D526" s="2">
        <v>40991.51666666667</v>
      </c>
      <c r="E526" s="60">
        <v>24</v>
      </c>
      <c r="F526" s="2">
        <v>40951.486456207713</v>
      </c>
      <c r="G526" s="60">
        <v>0</v>
      </c>
    </row>
    <row r="527" spans="1:7" x14ac:dyDescent="0.3">
      <c r="A527" s="60">
        <v>526</v>
      </c>
      <c r="B527" s="60">
        <v>2</v>
      </c>
      <c r="C527" s="2">
        <v>40931.506470114102</v>
      </c>
      <c r="D527" s="2">
        <v>40935.172530818345</v>
      </c>
      <c r="E527" s="60">
        <v>10</v>
      </c>
      <c r="F527" s="2" t="s">
        <v>5</v>
      </c>
      <c r="G527" s="60">
        <v>0</v>
      </c>
    </row>
    <row r="528" spans="1:7" x14ac:dyDescent="0.3">
      <c r="A528" s="60">
        <v>527</v>
      </c>
      <c r="B528" s="60">
        <v>2</v>
      </c>
      <c r="C528" s="2">
        <v>40931.58500741396</v>
      </c>
      <c r="D528" s="2">
        <v>40991.584722222222</v>
      </c>
      <c r="E528" s="60">
        <v>10</v>
      </c>
      <c r="F528" s="2">
        <v>40932.498766240693</v>
      </c>
      <c r="G528" s="60">
        <v>0</v>
      </c>
    </row>
    <row r="529" spans="1:7" x14ac:dyDescent="0.3">
      <c r="A529" s="60">
        <v>528</v>
      </c>
      <c r="B529" s="60">
        <v>5</v>
      </c>
      <c r="C529" s="2">
        <v>40931.659772404586</v>
      </c>
      <c r="D529" s="2">
        <v>40991.659722222219</v>
      </c>
      <c r="E529" s="60">
        <v>24</v>
      </c>
      <c r="F529" s="2">
        <v>40936.60882934343</v>
      </c>
      <c r="G529" s="60">
        <v>0</v>
      </c>
    </row>
    <row r="530" spans="1:7" x14ac:dyDescent="0.3">
      <c r="A530" s="60">
        <v>529</v>
      </c>
      <c r="B530" s="60">
        <v>4</v>
      </c>
      <c r="C530" s="2">
        <v>40931.664324783</v>
      </c>
      <c r="D530" s="2">
        <v>40934.122218234836</v>
      </c>
      <c r="E530" s="60">
        <v>12</v>
      </c>
      <c r="F530" s="2" t="s">
        <v>5</v>
      </c>
      <c r="G530" s="60">
        <v>0</v>
      </c>
    </row>
    <row r="531" spans="1:7" x14ac:dyDescent="0.3">
      <c r="A531" s="60">
        <v>530</v>
      </c>
      <c r="B531" s="60">
        <v>7</v>
      </c>
      <c r="C531" s="2">
        <v>40931.677081491151</v>
      </c>
      <c r="D531" s="2">
        <v>40991.677083333328</v>
      </c>
      <c r="E531" s="60">
        <v>24</v>
      </c>
      <c r="F531" s="2">
        <v>40972.56998687319</v>
      </c>
      <c r="G531" s="60">
        <v>0</v>
      </c>
    </row>
    <row r="532" spans="1:7" x14ac:dyDescent="0.3">
      <c r="A532" s="60">
        <v>531</v>
      </c>
      <c r="B532" s="60">
        <v>2</v>
      </c>
      <c r="C532" s="2">
        <v>40931.688146218694</v>
      </c>
      <c r="D532" s="2">
        <v>40991.6875</v>
      </c>
      <c r="E532" s="60">
        <v>10</v>
      </c>
      <c r="F532" s="2">
        <v>40932.520778401631</v>
      </c>
      <c r="G532" s="60">
        <v>0</v>
      </c>
    </row>
    <row r="533" spans="1:7" x14ac:dyDescent="0.3">
      <c r="A533" s="60">
        <v>532</v>
      </c>
      <c r="B533" s="60">
        <v>6</v>
      </c>
      <c r="C533" s="2">
        <v>40931.669366594149</v>
      </c>
      <c r="D533" s="2">
        <v>40991.668749999997</v>
      </c>
      <c r="E533" s="60">
        <v>24</v>
      </c>
      <c r="F533" s="2">
        <v>40944.640601103827</v>
      </c>
      <c r="G533" s="60">
        <v>0</v>
      </c>
    </row>
    <row r="534" spans="1:7" x14ac:dyDescent="0.3">
      <c r="A534" s="60">
        <v>533</v>
      </c>
      <c r="B534" s="60">
        <v>1</v>
      </c>
      <c r="C534" s="2">
        <v>40931.714036229074</v>
      </c>
      <c r="D534" s="2">
        <v>40991.713888888895</v>
      </c>
      <c r="E534" s="60">
        <v>12</v>
      </c>
      <c r="F534" s="2">
        <v>40932.655647448875</v>
      </c>
      <c r="G534" s="60">
        <v>0</v>
      </c>
    </row>
    <row r="535" spans="1:7" x14ac:dyDescent="0.3">
      <c r="A535" s="60">
        <v>534</v>
      </c>
      <c r="B535" s="60">
        <v>8</v>
      </c>
      <c r="C535" s="2">
        <v>40931.757352421766</v>
      </c>
      <c r="D535" s="2">
        <v>40991.756944444445</v>
      </c>
      <c r="E535" s="60">
        <v>3</v>
      </c>
      <c r="F535" s="2">
        <v>40936.307567629599</v>
      </c>
      <c r="G535" s="60">
        <v>0</v>
      </c>
    </row>
    <row r="536" spans="1:7" x14ac:dyDescent="0.3">
      <c r="A536" s="60">
        <v>535</v>
      </c>
      <c r="B536" s="60">
        <v>1</v>
      </c>
      <c r="C536" s="2">
        <v>40931.770763245811</v>
      </c>
      <c r="D536" s="2">
        <v>40991.770138888889</v>
      </c>
      <c r="E536" s="60">
        <v>8</v>
      </c>
      <c r="F536" s="2">
        <v>40931.885104678069</v>
      </c>
      <c r="G536" s="60">
        <v>0</v>
      </c>
    </row>
    <row r="537" spans="1:7" x14ac:dyDescent="0.3">
      <c r="A537" s="60">
        <v>536</v>
      </c>
      <c r="B537" s="60">
        <v>6</v>
      </c>
      <c r="C537" s="2">
        <v>40931.835355731753</v>
      </c>
      <c r="D537" s="2">
        <v>40991.834722222222</v>
      </c>
      <c r="E537" s="60">
        <v>24</v>
      </c>
      <c r="F537" s="2">
        <v>40938.520423804228</v>
      </c>
      <c r="G537" s="60">
        <v>0</v>
      </c>
    </row>
    <row r="538" spans="1:7" x14ac:dyDescent="0.3">
      <c r="A538" s="60">
        <v>537</v>
      </c>
      <c r="B538" s="60">
        <v>6</v>
      </c>
      <c r="C538" s="2">
        <v>40931.861590542379</v>
      </c>
      <c r="D538" s="2">
        <v>40991.861111111117</v>
      </c>
      <c r="E538" s="60">
        <v>24</v>
      </c>
      <c r="F538" s="2">
        <v>40944.951165982551</v>
      </c>
      <c r="G538" s="60">
        <v>0</v>
      </c>
    </row>
    <row r="539" spans="1:7" x14ac:dyDescent="0.3">
      <c r="A539" s="60">
        <v>538</v>
      </c>
      <c r="B539" s="60">
        <v>10</v>
      </c>
      <c r="C539" s="2">
        <v>40931.888839492836</v>
      </c>
      <c r="D539" s="2">
        <v>40933.97211576219</v>
      </c>
      <c r="E539" s="60">
        <v>1</v>
      </c>
      <c r="F539" s="2" t="s">
        <v>5</v>
      </c>
      <c r="G539" s="60">
        <v>2</v>
      </c>
    </row>
    <row r="540" spans="1:7" x14ac:dyDescent="0.3">
      <c r="A540" s="60">
        <v>539</v>
      </c>
      <c r="B540" s="60">
        <v>6</v>
      </c>
      <c r="C540" s="2">
        <v>40931.957469038338</v>
      </c>
      <c r="D540" s="2">
        <v>40934.707278779875</v>
      </c>
      <c r="E540" s="60">
        <v>24</v>
      </c>
      <c r="F540" s="2" t="s">
        <v>5</v>
      </c>
      <c r="G540" s="60">
        <v>0</v>
      </c>
    </row>
    <row r="541" spans="1:7" x14ac:dyDescent="0.3">
      <c r="A541" s="60">
        <v>540</v>
      </c>
      <c r="B541" s="60">
        <v>3</v>
      </c>
      <c r="C541" s="2">
        <v>40932.025523147095</v>
      </c>
      <c r="D541" s="2">
        <v>40992.025000000001</v>
      </c>
      <c r="E541" s="60">
        <v>24</v>
      </c>
      <c r="F541" s="2">
        <v>40935.585736663706</v>
      </c>
      <c r="G541" s="60">
        <v>0</v>
      </c>
    </row>
    <row r="542" spans="1:7" x14ac:dyDescent="0.3">
      <c r="A542" s="60">
        <v>541</v>
      </c>
      <c r="B542" s="60">
        <v>7</v>
      </c>
      <c r="C542" s="2">
        <v>40932.099929814685</v>
      </c>
      <c r="D542" s="2">
        <v>40992.099305555559</v>
      </c>
      <c r="E542" s="60">
        <v>24</v>
      </c>
      <c r="F542" s="2">
        <v>40941.767935522308</v>
      </c>
      <c r="G542" s="60">
        <v>0</v>
      </c>
    </row>
    <row r="543" spans="1:7" x14ac:dyDescent="0.3">
      <c r="A543" s="60">
        <v>542</v>
      </c>
      <c r="B543" s="60">
        <v>3</v>
      </c>
      <c r="C543" s="2">
        <v>40932.087797714623</v>
      </c>
      <c r="D543" s="2">
        <v>40992.087500000001</v>
      </c>
      <c r="E543" s="60">
        <v>24</v>
      </c>
      <c r="F543" s="2">
        <v>40934.336275882735</v>
      </c>
      <c r="G543" s="60">
        <v>0</v>
      </c>
    </row>
    <row r="544" spans="1:7" x14ac:dyDescent="0.3">
      <c r="A544" s="60">
        <v>543</v>
      </c>
      <c r="B544" s="60">
        <v>3</v>
      </c>
      <c r="C544" s="2">
        <v>40932.154999873477</v>
      </c>
      <c r="D544" s="2">
        <v>40992.154861111114</v>
      </c>
      <c r="E544" s="60">
        <v>24</v>
      </c>
      <c r="F544" s="2">
        <v>40934.531008636521</v>
      </c>
      <c r="G544" s="60">
        <v>0</v>
      </c>
    </row>
    <row r="545" spans="1:7" x14ac:dyDescent="0.3">
      <c r="A545" s="60">
        <v>544</v>
      </c>
      <c r="B545" s="60">
        <v>7</v>
      </c>
      <c r="C545" s="2">
        <v>40932.278376338647</v>
      </c>
      <c r="D545" s="2">
        <v>40992.277777777781</v>
      </c>
      <c r="E545" s="60">
        <v>24</v>
      </c>
      <c r="F545" s="2">
        <v>40937.579795925631</v>
      </c>
      <c r="G545" s="60">
        <v>0</v>
      </c>
    </row>
    <row r="546" spans="1:7" x14ac:dyDescent="0.3">
      <c r="A546" s="60">
        <v>545</v>
      </c>
      <c r="B546" s="60">
        <v>8</v>
      </c>
      <c r="C546" s="2">
        <v>40932.322034411409</v>
      </c>
      <c r="D546" s="2">
        <v>40992.321527777778</v>
      </c>
      <c r="E546" s="60">
        <v>3</v>
      </c>
      <c r="F546" s="2">
        <v>40937.710343410778</v>
      </c>
      <c r="G546" s="60">
        <v>1</v>
      </c>
    </row>
    <row r="547" spans="1:7" x14ac:dyDescent="0.3">
      <c r="A547" s="60">
        <v>546</v>
      </c>
      <c r="B547" s="60">
        <v>3</v>
      </c>
      <c r="C547" s="2">
        <v>40932.370469548368</v>
      </c>
      <c r="D547" s="2">
        <v>40992.370138888895</v>
      </c>
      <c r="E547" s="60">
        <v>24</v>
      </c>
      <c r="F547" s="2">
        <v>40934.552202331535</v>
      </c>
      <c r="G547" s="60">
        <v>0</v>
      </c>
    </row>
    <row r="548" spans="1:7" x14ac:dyDescent="0.3">
      <c r="A548" s="60">
        <v>547</v>
      </c>
      <c r="B548" s="60">
        <v>7</v>
      </c>
      <c r="C548" s="2">
        <v>40932.369479632005</v>
      </c>
      <c r="D548" s="2">
        <v>40992.369444444448</v>
      </c>
      <c r="E548" s="60">
        <v>24</v>
      </c>
      <c r="F548" s="2">
        <v>40937.476905263626</v>
      </c>
      <c r="G548" s="60">
        <v>0</v>
      </c>
    </row>
    <row r="549" spans="1:7" x14ac:dyDescent="0.3">
      <c r="A549" s="60">
        <v>548</v>
      </c>
      <c r="B549" s="60">
        <v>2</v>
      </c>
      <c r="C549" s="2">
        <v>40932.409042885156</v>
      </c>
      <c r="D549" s="2">
        <v>40936.408905832439</v>
      </c>
      <c r="E549" s="60">
        <v>10</v>
      </c>
      <c r="F549" s="2" t="s">
        <v>5</v>
      </c>
      <c r="G549" s="60">
        <v>0</v>
      </c>
    </row>
    <row r="550" spans="1:7" x14ac:dyDescent="0.3">
      <c r="A550" s="60">
        <v>549</v>
      </c>
      <c r="B550" s="60">
        <v>9</v>
      </c>
      <c r="C550" s="2">
        <v>40932.398451052788</v>
      </c>
      <c r="D550" s="2">
        <v>40992.397916666669</v>
      </c>
      <c r="E550" s="60">
        <v>5</v>
      </c>
      <c r="F550" s="2">
        <v>40935.659386647982</v>
      </c>
      <c r="G550" s="60">
        <v>0</v>
      </c>
    </row>
    <row r="551" spans="1:7" x14ac:dyDescent="0.3">
      <c r="A551" s="60">
        <v>550</v>
      </c>
      <c r="B551" s="60">
        <v>5</v>
      </c>
      <c r="C551" s="2">
        <v>40932.382955174675</v>
      </c>
      <c r="D551" s="2">
        <v>40992.382638888892</v>
      </c>
      <c r="E551" s="60">
        <v>24</v>
      </c>
      <c r="F551" s="2">
        <v>40934.691115775939</v>
      </c>
      <c r="G551" s="60">
        <v>0</v>
      </c>
    </row>
    <row r="552" spans="1:7" x14ac:dyDescent="0.3">
      <c r="A552" s="60">
        <v>551</v>
      </c>
      <c r="B552" s="60">
        <v>8</v>
      </c>
      <c r="C552" s="2">
        <v>40932.378605237544</v>
      </c>
      <c r="D552" s="2">
        <v>40992.378472222219</v>
      </c>
      <c r="E552" s="60">
        <v>3</v>
      </c>
      <c r="F552" s="2">
        <v>40937.49320538449</v>
      </c>
      <c r="G552" s="60">
        <v>0</v>
      </c>
    </row>
    <row r="553" spans="1:7" x14ac:dyDescent="0.3">
      <c r="A553" s="60">
        <v>552</v>
      </c>
      <c r="B553" s="60">
        <v>5</v>
      </c>
      <c r="C553" s="2">
        <v>40932.399023197489</v>
      </c>
      <c r="D553" s="2">
        <v>40992.398611111108</v>
      </c>
      <c r="E553" s="60">
        <v>24</v>
      </c>
      <c r="F553" s="2">
        <v>40934.423156643068</v>
      </c>
      <c r="G553" s="60">
        <v>0</v>
      </c>
    </row>
    <row r="554" spans="1:7" x14ac:dyDescent="0.3">
      <c r="A554" s="60">
        <v>553</v>
      </c>
      <c r="B554" s="60">
        <v>4</v>
      </c>
      <c r="C554" s="2">
        <v>40932.418816083475</v>
      </c>
      <c r="D554" s="2">
        <v>40992.418749999997</v>
      </c>
      <c r="E554" s="60">
        <v>12</v>
      </c>
      <c r="F554" s="2">
        <v>40935.497654389175</v>
      </c>
      <c r="G554" s="60">
        <v>0</v>
      </c>
    </row>
    <row r="555" spans="1:7" x14ac:dyDescent="0.3">
      <c r="A555" s="60">
        <v>554</v>
      </c>
      <c r="B555" s="60">
        <v>3</v>
      </c>
      <c r="C555" s="2">
        <v>40932.435451348945</v>
      </c>
      <c r="D555" s="2">
        <v>40934.893750000003</v>
      </c>
      <c r="E555" s="60">
        <v>24</v>
      </c>
      <c r="F555" s="2">
        <v>40934.697189208317</v>
      </c>
      <c r="G555" s="60">
        <v>0</v>
      </c>
    </row>
    <row r="556" spans="1:7" x14ac:dyDescent="0.3">
      <c r="A556" s="60">
        <v>555</v>
      </c>
      <c r="B556" s="60">
        <v>7</v>
      </c>
      <c r="C556" s="2">
        <v>40932.667599828506</v>
      </c>
      <c r="D556" s="2">
        <v>40992.667361111111</v>
      </c>
      <c r="E556" s="60">
        <v>24</v>
      </c>
      <c r="F556" s="2">
        <v>40973.662563163271</v>
      </c>
      <c r="G556" s="60">
        <v>0</v>
      </c>
    </row>
    <row r="557" spans="1:7" x14ac:dyDescent="0.3">
      <c r="A557" s="60">
        <v>556</v>
      </c>
      <c r="B557" s="60">
        <v>5</v>
      </c>
      <c r="C557" s="2">
        <v>40932.675695356418</v>
      </c>
      <c r="D557" s="2">
        <v>40992.675694444442</v>
      </c>
      <c r="E557" s="60">
        <v>24</v>
      </c>
      <c r="F557" s="2">
        <v>40936.478371325393</v>
      </c>
      <c r="G557" s="60">
        <v>0</v>
      </c>
    </row>
    <row r="558" spans="1:7" x14ac:dyDescent="0.3">
      <c r="A558" s="60">
        <v>557</v>
      </c>
      <c r="B558" s="60">
        <v>1</v>
      </c>
      <c r="C558" s="2">
        <v>40932.70993007176</v>
      </c>
      <c r="D558" s="2">
        <v>40992.709722222222</v>
      </c>
      <c r="E558" s="60">
        <v>8</v>
      </c>
      <c r="F558" s="2">
        <v>40933.630998150096</v>
      </c>
      <c r="G558" s="60">
        <v>0</v>
      </c>
    </row>
    <row r="559" spans="1:7" x14ac:dyDescent="0.3">
      <c r="A559" s="60">
        <v>558</v>
      </c>
      <c r="B559" s="60">
        <v>2</v>
      </c>
      <c r="C559" s="2">
        <v>40932.740332862355</v>
      </c>
      <c r="D559" s="2">
        <v>40992.740277777782</v>
      </c>
      <c r="E559" s="60">
        <v>10</v>
      </c>
      <c r="F559" s="2">
        <v>40933.415198481278</v>
      </c>
      <c r="G559" s="60">
        <v>0</v>
      </c>
    </row>
    <row r="560" spans="1:7" x14ac:dyDescent="0.3">
      <c r="A560" s="60">
        <v>559</v>
      </c>
      <c r="B560" s="60">
        <v>8</v>
      </c>
      <c r="C560" s="2">
        <v>40932.769395264171</v>
      </c>
      <c r="D560" s="2">
        <v>40992.768750000003</v>
      </c>
      <c r="E560" s="60">
        <v>3</v>
      </c>
      <c r="F560" s="2">
        <v>40937.597639513049</v>
      </c>
      <c r="G560" s="60">
        <v>1</v>
      </c>
    </row>
    <row r="561" spans="1:7" x14ac:dyDescent="0.3">
      <c r="A561" s="60">
        <v>560</v>
      </c>
      <c r="B561" s="60">
        <v>6</v>
      </c>
      <c r="C561" s="2">
        <v>40932.863666722558</v>
      </c>
      <c r="D561" s="2">
        <v>40992.86319444445</v>
      </c>
      <c r="E561" s="60">
        <v>24</v>
      </c>
      <c r="F561" s="2">
        <v>40943.997663413327</v>
      </c>
      <c r="G561" s="60">
        <v>0</v>
      </c>
    </row>
    <row r="562" spans="1:7" x14ac:dyDescent="0.3">
      <c r="A562" s="60">
        <v>561</v>
      </c>
      <c r="B562" s="60">
        <v>5</v>
      </c>
      <c r="C562" s="2">
        <v>40932.853646640498</v>
      </c>
      <c r="D562" s="2">
        <v>40992.853472222225</v>
      </c>
      <c r="E562" s="60">
        <v>24</v>
      </c>
      <c r="F562" s="2">
        <v>40935.574173928057</v>
      </c>
      <c r="G562" s="60">
        <v>0</v>
      </c>
    </row>
    <row r="563" spans="1:7" x14ac:dyDescent="0.3">
      <c r="A563" s="60">
        <v>562</v>
      </c>
      <c r="B563" s="60">
        <v>6</v>
      </c>
      <c r="C563" s="2">
        <v>40932.856851459364</v>
      </c>
      <c r="D563" s="2">
        <v>40992.856250000004</v>
      </c>
      <c r="E563" s="60">
        <v>24</v>
      </c>
      <c r="F563" s="2">
        <v>40944.956022623555</v>
      </c>
      <c r="G563" s="60">
        <v>0</v>
      </c>
    </row>
    <row r="564" spans="1:7" x14ac:dyDescent="0.3">
      <c r="A564" s="60">
        <v>563</v>
      </c>
      <c r="B564" s="60">
        <v>6</v>
      </c>
      <c r="C564" s="2">
        <v>40932.923835498339</v>
      </c>
      <c r="D564" s="2">
        <v>40992.923611111109</v>
      </c>
      <c r="E564" s="60">
        <v>24</v>
      </c>
      <c r="F564" s="2">
        <v>40935.501580685064</v>
      </c>
      <c r="G564" s="60">
        <v>0</v>
      </c>
    </row>
    <row r="565" spans="1:7" x14ac:dyDescent="0.3">
      <c r="A565" s="60">
        <v>564</v>
      </c>
      <c r="B565" s="60">
        <v>5</v>
      </c>
      <c r="C565" s="2">
        <v>40932.938067204945</v>
      </c>
      <c r="D565" s="2">
        <v>40992.9375</v>
      </c>
      <c r="E565" s="60">
        <v>24</v>
      </c>
      <c r="F565" s="2">
        <v>40933.468797823552</v>
      </c>
      <c r="G565" s="60">
        <v>0</v>
      </c>
    </row>
    <row r="566" spans="1:7" x14ac:dyDescent="0.3">
      <c r="A566" s="60">
        <v>565</v>
      </c>
      <c r="B566" s="60">
        <v>1</v>
      </c>
      <c r="C566" s="2">
        <v>40932.919810639985</v>
      </c>
      <c r="D566" s="2">
        <v>40992.919444444444</v>
      </c>
      <c r="E566" s="60">
        <v>8</v>
      </c>
      <c r="F566" s="2">
        <v>40933.474850782681</v>
      </c>
      <c r="G566" s="60">
        <v>0</v>
      </c>
    </row>
    <row r="567" spans="1:7" x14ac:dyDescent="0.3">
      <c r="A567" s="60">
        <v>566</v>
      </c>
      <c r="B567" s="60">
        <v>1</v>
      </c>
      <c r="C567" s="2">
        <v>40933.044769635017</v>
      </c>
      <c r="D567" s="2">
        <v>40993.044444444444</v>
      </c>
      <c r="E567" s="60">
        <v>12</v>
      </c>
      <c r="F567" s="2">
        <v>40934.509378226168</v>
      </c>
      <c r="G567" s="60">
        <v>0</v>
      </c>
    </row>
    <row r="568" spans="1:7" x14ac:dyDescent="0.3">
      <c r="A568" s="60">
        <v>567</v>
      </c>
      <c r="B568" s="60">
        <v>2</v>
      </c>
      <c r="C568" s="2">
        <v>40933.361323687022</v>
      </c>
      <c r="D568" s="2">
        <v>40935.777596245767</v>
      </c>
      <c r="E568" s="60">
        <v>10</v>
      </c>
      <c r="F568" s="2" t="s">
        <v>5</v>
      </c>
      <c r="G568" s="60">
        <v>0</v>
      </c>
    </row>
    <row r="569" spans="1:7" x14ac:dyDescent="0.3">
      <c r="A569" s="60">
        <v>568</v>
      </c>
      <c r="B569" s="60">
        <v>2</v>
      </c>
      <c r="C569" s="2">
        <v>40933.337687799096</v>
      </c>
      <c r="D569" s="2">
        <v>40993.337500000001</v>
      </c>
      <c r="E569" s="60">
        <v>10</v>
      </c>
      <c r="F569" s="2">
        <v>40933.653456560758</v>
      </c>
      <c r="G569" s="60">
        <v>0</v>
      </c>
    </row>
    <row r="570" spans="1:7" x14ac:dyDescent="0.3">
      <c r="A570" s="60">
        <v>569</v>
      </c>
      <c r="B570" s="60">
        <v>8</v>
      </c>
      <c r="C570" s="2">
        <v>40933.395493879427</v>
      </c>
      <c r="D570" s="2">
        <v>40993.395138888889</v>
      </c>
      <c r="E570" s="60">
        <v>3</v>
      </c>
      <c r="F570" s="2">
        <v>40938.486318021998</v>
      </c>
      <c r="G570" s="60">
        <v>0</v>
      </c>
    </row>
    <row r="571" spans="1:7" x14ac:dyDescent="0.3">
      <c r="A571" s="60">
        <v>570</v>
      </c>
      <c r="B571" s="60">
        <v>7</v>
      </c>
      <c r="C571" s="2">
        <v>40933.38811422405</v>
      </c>
      <c r="D571" s="2">
        <v>40993.387499999997</v>
      </c>
      <c r="E571" s="60">
        <v>24</v>
      </c>
      <c r="F571" s="2">
        <v>40936.703811189989</v>
      </c>
      <c r="G571" s="60">
        <v>0</v>
      </c>
    </row>
    <row r="572" spans="1:7" x14ac:dyDescent="0.3">
      <c r="A572" s="60">
        <v>571</v>
      </c>
      <c r="B572" s="60">
        <v>6</v>
      </c>
      <c r="C572" s="2">
        <v>40933.390287726783</v>
      </c>
      <c r="D572" s="2">
        <v>40993.390277777777</v>
      </c>
      <c r="E572" s="60">
        <v>24</v>
      </c>
      <c r="F572" s="2">
        <v>40936.478842220014</v>
      </c>
      <c r="G572" s="60">
        <v>0</v>
      </c>
    </row>
    <row r="573" spans="1:7" x14ac:dyDescent="0.3">
      <c r="A573" s="60">
        <v>572</v>
      </c>
      <c r="B573" s="60">
        <v>2</v>
      </c>
      <c r="C573" s="2">
        <v>40933.428566303002</v>
      </c>
      <c r="D573" s="2">
        <v>40993.428472222222</v>
      </c>
      <c r="E573" s="60">
        <v>10</v>
      </c>
      <c r="F573" s="2">
        <v>40934.496900892271</v>
      </c>
      <c r="G573" s="60">
        <v>0</v>
      </c>
    </row>
    <row r="574" spans="1:7" x14ac:dyDescent="0.3">
      <c r="A574" s="60">
        <v>573</v>
      </c>
      <c r="B574" s="60">
        <v>10</v>
      </c>
      <c r="C574" s="2">
        <v>40933.4293257967</v>
      </c>
      <c r="D574" s="2">
        <v>40993.429166666661</v>
      </c>
      <c r="E574" s="60">
        <v>1</v>
      </c>
      <c r="F574" s="2">
        <v>40940.677188596324</v>
      </c>
      <c r="G574" s="60">
        <v>3</v>
      </c>
    </row>
    <row r="575" spans="1:7" x14ac:dyDescent="0.3">
      <c r="A575" s="60">
        <v>574</v>
      </c>
      <c r="B575" s="60">
        <v>2</v>
      </c>
      <c r="C575" s="2">
        <v>40933.448634903791</v>
      </c>
      <c r="D575" s="2">
        <v>40936.823192033036</v>
      </c>
      <c r="E575" s="60">
        <v>10</v>
      </c>
      <c r="F575" s="2" t="s">
        <v>5</v>
      </c>
      <c r="G575" s="60">
        <v>0</v>
      </c>
    </row>
    <row r="576" spans="1:7" x14ac:dyDescent="0.3">
      <c r="A576" s="60">
        <v>575</v>
      </c>
      <c r="B576" s="60">
        <v>11</v>
      </c>
      <c r="C576" s="2">
        <v>40933.444135076512</v>
      </c>
      <c r="D576" s="2">
        <v>40935.52704127098</v>
      </c>
      <c r="E576" s="60">
        <v>1</v>
      </c>
      <c r="F576" s="2" t="s">
        <v>5</v>
      </c>
      <c r="G576" s="60">
        <v>6</v>
      </c>
    </row>
    <row r="577" spans="1:7" x14ac:dyDescent="0.3">
      <c r="A577" s="60">
        <v>576</v>
      </c>
      <c r="B577" s="60">
        <v>2</v>
      </c>
      <c r="C577" s="2">
        <v>40933.445425680111</v>
      </c>
      <c r="D577" s="2">
        <v>40993.445138888885</v>
      </c>
      <c r="E577" s="60">
        <v>10</v>
      </c>
      <c r="F577" s="2">
        <v>40934.479249615324</v>
      </c>
      <c r="G577" s="60">
        <v>0</v>
      </c>
    </row>
    <row r="578" spans="1:7" x14ac:dyDescent="0.3">
      <c r="A578" s="60">
        <v>577</v>
      </c>
      <c r="B578" s="60">
        <v>1</v>
      </c>
      <c r="C578" s="2">
        <v>40933.438787034007</v>
      </c>
      <c r="D578" s="2">
        <v>40993.438194444439</v>
      </c>
      <c r="E578" s="60">
        <v>8</v>
      </c>
      <c r="F578" s="2">
        <v>40934.726079841195</v>
      </c>
      <c r="G578" s="60">
        <v>0</v>
      </c>
    </row>
    <row r="579" spans="1:7" x14ac:dyDescent="0.3">
      <c r="A579" s="60">
        <v>578</v>
      </c>
      <c r="B579" s="60">
        <v>4</v>
      </c>
      <c r="C579" s="2">
        <v>40933.45063035666</v>
      </c>
      <c r="D579" s="2">
        <v>40993.449999999997</v>
      </c>
      <c r="E579" s="60">
        <v>12</v>
      </c>
      <c r="F579" s="2">
        <v>40936.490927932318</v>
      </c>
      <c r="G579" s="60">
        <v>0</v>
      </c>
    </row>
    <row r="580" spans="1:7" x14ac:dyDescent="0.3">
      <c r="A580" s="60">
        <v>579</v>
      </c>
      <c r="B580" s="60">
        <v>1</v>
      </c>
      <c r="C580" s="2">
        <v>40933.480804084655</v>
      </c>
      <c r="D580" s="2">
        <v>40936.938711627081</v>
      </c>
      <c r="E580" s="60">
        <v>8</v>
      </c>
      <c r="F580" s="2" t="s">
        <v>5</v>
      </c>
      <c r="G580" s="60">
        <v>0</v>
      </c>
    </row>
    <row r="581" spans="1:7" x14ac:dyDescent="0.3">
      <c r="A581" s="60">
        <v>580</v>
      </c>
      <c r="B581" s="60">
        <v>2</v>
      </c>
      <c r="C581" s="2">
        <v>40933.466722358819</v>
      </c>
      <c r="D581" s="2">
        <v>40993.466666666667</v>
      </c>
      <c r="E581" s="60">
        <v>10</v>
      </c>
      <c r="F581" s="2">
        <v>40934.204788517316</v>
      </c>
      <c r="G581" s="60">
        <v>0</v>
      </c>
    </row>
    <row r="582" spans="1:7" x14ac:dyDescent="0.3">
      <c r="A582" s="60">
        <v>581</v>
      </c>
      <c r="B582" s="60">
        <v>1</v>
      </c>
      <c r="C582" s="2">
        <v>40933.517268445728</v>
      </c>
      <c r="D582" s="2">
        <v>40938.141874660352</v>
      </c>
      <c r="E582" s="60">
        <v>12</v>
      </c>
      <c r="F582" s="2" t="s">
        <v>5</v>
      </c>
      <c r="G582" s="60">
        <v>0</v>
      </c>
    </row>
    <row r="583" spans="1:7" x14ac:dyDescent="0.3">
      <c r="A583" s="60">
        <v>582</v>
      </c>
      <c r="B583" s="60">
        <v>4</v>
      </c>
      <c r="C583" s="2">
        <v>40933.549623865554</v>
      </c>
      <c r="D583" s="2">
        <v>40993.549305555556</v>
      </c>
      <c r="E583" s="60">
        <v>12</v>
      </c>
      <c r="F583" s="2">
        <v>40936.871560734784</v>
      </c>
      <c r="G583" s="60">
        <v>0</v>
      </c>
    </row>
    <row r="584" spans="1:7" x14ac:dyDescent="0.3">
      <c r="A584" s="60">
        <v>583</v>
      </c>
      <c r="B584" s="60">
        <v>4</v>
      </c>
      <c r="C584" s="2">
        <v>40933.567271120592</v>
      </c>
      <c r="D584" s="2">
        <v>40937.858333333337</v>
      </c>
      <c r="E584" s="60">
        <v>12</v>
      </c>
      <c r="F584" s="2">
        <v>40935.677390436467</v>
      </c>
      <c r="G584" s="60">
        <v>0</v>
      </c>
    </row>
    <row r="585" spans="1:7" x14ac:dyDescent="0.3">
      <c r="A585" s="60">
        <v>584</v>
      </c>
      <c r="B585" s="60">
        <v>3</v>
      </c>
      <c r="C585" s="2">
        <v>40933.614685438864</v>
      </c>
      <c r="D585" s="2">
        <v>40993.614583333336</v>
      </c>
      <c r="E585" s="60">
        <v>24</v>
      </c>
      <c r="F585" s="2">
        <v>40936.467325769088</v>
      </c>
      <c r="G585" s="60">
        <v>0</v>
      </c>
    </row>
    <row r="586" spans="1:7" x14ac:dyDescent="0.3">
      <c r="A586" s="60">
        <v>585</v>
      </c>
      <c r="B586" s="60">
        <v>3</v>
      </c>
      <c r="C586" s="2">
        <v>40933.587774719454</v>
      </c>
      <c r="D586" s="2">
        <v>40993.587500000001</v>
      </c>
      <c r="E586" s="60">
        <v>24</v>
      </c>
      <c r="F586" s="2">
        <v>40936.67310598195</v>
      </c>
      <c r="G586" s="60">
        <v>0</v>
      </c>
    </row>
    <row r="587" spans="1:7" x14ac:dyDescent="0.3">
      <c r="A587" s="60">
        <v>586</v>
      </c>
      <c r="B587" s="60">
        <v>4</v>
      </c>
      <c r="C587" s="2">
        <v>40933.658572573615</v>
      </c>
      <c r="D587" s="2">
        <v>40993.658333333333</v>
      </c>
      <c r="E587" s="60">
        <v>12</v>
      </c>
      <c r="F587" s="2">
        <v>40936.89239228001</v>
      </c>
      <c r="G587" s="60">
        <v>0</v>
      </c>
    </row>
    <row r="588" spans="1:7" x14ac:dyDescent="0.3">
      <c r="A588" s="60">
        <v>587</v>
      </c>
      <c r="B588" s="60">
        <v>7</v>
      </c>
      <c r="C588" s="2">
        <v>40933.799827964671</v>
      </c>
      <c r="D588" s="2">
        <v>40993.799305555556</v>
      </c>
      <c r="E588" s="60">
        <v>24</v>
      </c>
      <c r="F588" s="2">
        <v>40986.470212751425</v>
      </c>
      <c r="G588" s="60">
        <v>0</v>
      </c>
    </row>
    <row r="589" spans="1:7" x14ac:dyDescent="0.3">
      <c r="A589" s="60">
        <v>588</v>
      </c>
      <c r="B589" s="60">
        <v>2</v>
      </c>
      <c r="C589" s="2">
        <v>40933.815219703392</v>
      </c>
      <c r="D589" s="2">
        <v>40993.814583333333</v>
      </c>
      <c r="E589" s="60">
        <v>10</v>
      </c>
      <c r="F589" s="2">
        <v>40935.490845048851</v>
      </c>
      <c r="G589" s="60">
        <v>0</v>
      </c>
    </row>
    <row r="590" spans="1:7" x14ac:dyDescent="0.3">
      <c r="A590" s="60">
        <v>589</v>
      </c>
      <c r="B590" s="60">
        <v>1</v>
      </c>
      <c r="C590" s="2">
        <v>40933.816823420748</v>
      </c>
      <c r="D590" s="2">
        <v>40993.816666666666</v>
      </c>
      <c r="E590" s="60">
        <v>12</v>
      </c>
      <c r="F590" s="2">
        <v>40934.694492360562</v>
      </c>
      <c r="G590" s="60">
        <v>0</v>
      </c>
    </row>
    <row r="591" spans="1:7" x14ac:dyDescent="0.3">
      <c r="A591" s="60">
        <v>590</v>
      </c>
      <c r="B591" s="60">
        <v>2</v>
      </c>
      <c r="C591" s="2">
        <v>40933.819431896765</v>
      </c>
      <c r="D591" s="2">
        <v>40993.818749999999</v>
      </c>
      <c r="E591" s="60">
        <v>10</v>
      </c>
      <c r="F591" s="2">
        <v>40936.030723106196</v>
      </c>
      <c r="G591" s="60">
        <v>0</v>
      </c>
    </row>
    <row r="592" spans="1:7" x14ac:dyDescent="0.3">
      <c r="A592" s="60">
        <v>591</v>
      </c>
      <c r="B592" s="60">
        <v>6</v>
      </c>
      <c r="C592" s="2">
        <v>40933.921022228344</v>
      </c>
      <c r="D592" s="2">
        <v>40993.92083333333</v>
      </c>
      <c r="E592" s="60">
        <v>24</v>
      </c>
      <c r="F592" s="2">
        <v>40937.60438641339</v>
      </c>
      <c r="G592" s="60">
        <v>0</v>
      </c>
    </row>
    <row r="593" spans="1:7" x14ac:dyDescent="0.3">
      <c r="A593" s="60">
        <v>592</v>
      </c>
      <c r="B593" s="60">
        <v>4</v>
      </c>
      <c r="C593" s="2">
        <v>40934.08511026411</v>
      </c>
      <c r="D593" s="2">
        <v>40936.668272675153</v>
      </c>
      <c r="E593" s="60">
        <v>12</v>
      </c>
      <c r="F593" s="2" t="s">
        <v>5</v>
      </c>
      <c r="G593" s="60">
        <v>0</v>
      </c>
    </row>
    <row r="594" spans="1:7" x14ac:dyDescent="0.3">
      <c r="A594" s="60">
        <v>593</v>
      </c>
      <c r="B594" s="60">
        <v>1</v>
      </c>
      <c r="C594" s="2">
        <v>40934.13842055128</v>
      </c>
      <c r="D594" s="2">
        <v>40938.179537307289</v>
      </c>
      <c r="E594" s="60">
        <v>8</v>
      </c>
      <c r="F594" s="2" t="s">
        <v>5</v>
      </c>
      <c r="G594" s="60">
        <v>0</v>
      </c>
    </row>
    <row r="595" spans="1:7" x14ac:dyDescent="0.3">
      <c r="A595" s="60">
        <v>594</v>
      </c>
      <c r="B595" s="60">
        <v>1</v>
      </c>
      <c r="C595" s="2">
        <v>40934.221343267222</v>
      </c>
      <c r="D595" s="2">
        <v>40994.220833333333</v>
      </c>
      <c r="E595" s="60">
        <v>12</v>
      </c>
      <c r="F595" s="2">
        <v>40935.65178252467</v>
      </c>
      <c r="G595" s="60">
        <v>0</v>
      </c>
    </row>
    <row r="596" spans="1:7" x14ac:dyDescent="0.3">
      <c r="A596" s="60">
        <v>595</v>
      </c>
      <c r="B596" s="60">
        <v>2</v>
      </c>
      <c r="C596" s="2">
        <v>40934.354360660524</v>
      </c>
      <c r="D596" s="2">
        <v>40994.354166666672</v>
      </c>
      <c r="E596" s="60">
        <v>10</v>
      </c>
      <c r="F596" s="2">
        <v>40934.712141508513</v>
      </c>
      <c r="G596" s="60">
        <v>0</v>
      </c>
    </row>
    <row r="597" spans="1:7" x14ac:dyDescent="0.3">
      <c r="A597" s="60">
        <v>596</v>
      </c>
      <c r="B597" s="60">
        <v>11</v>
      </c>
      <c r="C597" s="2">
        <v>40934.439040248631</v>
      </c>
      <c r="D597" s="2">
        <v>40994.438888888886</v>
      </c>
      <c r="E597" s="60">
        <v>1</v>
      </c>
      <c r="F597" s="2">
        <v>40941.487316663581</v>
      </c>
      <c r="G597" s="60">
        <v>0</v>
      </c>
    </row>
    <row r="598" spans="1:7" x14ac:dyDescent="0.3">
      <c r="A598" s="60">
        <v>597</v>
      </c>
      <c r="B598" s="60">
        <v>2</v>
      </c>
      <c r="C598" s="2">
        <v>40934.422223100933</v>
      </c>
      <c r="D598" s="2">
        <v>40937.129909947493</v>
      </c>
      <c r="E598" s="60">
        <v>10</v>
      </c>
      <c r="F598" s="2" t="s">
        <v>5</v>
      </c>
      <c r="G598" s="60">
        <v>0</v>
      </c>
    </row>
    <row r="599" spans="1:7" x14ac:dyDescent="0.3">
      <c r="A599" s="60">
        <v>598</v>
      </c>
      <c r="B599" s="60">
        <v>2</v>
      </c>
      <c r="C599" s="2">
        <v>40934.421430152077</v>
      </c>
      <c r="D599" s="2">
        <v>40994.42083333333</v>
      </c>
      <c r="E599" s="60">
        <v>10</v>
      </c>
      <c r="F599" s="2">
        <v>40935.503252952672</v>
      </c>
      <c r="G599" s="60">
        <v>0</v>
      </c>
    </row>
    <row r="600" spans="1:7" x14ac:dyDescent="0.3">
      <c r="A600" s="60">
        <v>599</v>
      </c>
      <c r="B600" s="60">
        <v>4</v>
      </c>
      <c r="C600" s="2">
        <v>40934.460435793029</v>
      </c>
      <c r="D600" s="2">
        <v>40994.460416666669</v>
      </c>
      <c r="E600" s="60">
        <v>12</v>
      </c>
      <c r="F600" s="2">
        <v>40937.5484004791</v>
      </c>
      <c r="G600" s="60">
        <v>0</v>
      </c>
    </row>
    <row r="601" spans="1:7" x14ac:dyDescent="0.3">
      <c r="A601" s="60">
        <v>600</v>
      </c>
      <c r="B601" s="60">
        <v>1</v>
      </c>
      <c r="C601" s="2">
        <v>40934.467677324858</v>
      </c>
      <c r="D601" s="2">
        <v>40938.133738029101</v>
      </c>
      <c r="E601" s="60">
        <v>8</v>
      </c>
      <c r="F601" s="2" t="s">
        <v>5</v>
      </c>
      <c r="G601" s="60">
        <v>0</v>
      </c>
    </row>
    <row r="602" spans="1:7" x14ac:dyDescent="0.3">
      <c r="A602" s="60">
        <v>601</v>
      </c>
      <c r="B602" s="60">
        <v>3</v>
      </c>
      <c r="C602" s="2">
        <v>40934.480092546197</v>
      </c>
      <c r="D602" s="2">
        <v>40994.479861111111</v>
      </c>
      <c r="E602" s="60">
        <v>24</v>
      </c>
      <c r="F602" s="2">
        <v>40936.45046255472</v>
      </c>
      <c r="G602" s="60">
        <v>0</v>
      </c>
    </row>
    <row r="603" spans="1:7" x14ac:dyDescent="0.3">
      <c r="A603" s="60">
        <v>602</v>
      </c>
      <c r="B603" s="60">
        <v>1</v>
      </c>
      <c r="C603" s="2">
        <v>40934.491715021388</v>
      </c>
      <c r="D603" s="2">
        <v>40994.491666666669</v>
      </c>
      <c r="E603" s="60">
        <v>12</v>
      </c>
      <c r="F603" s="2">
        <v>40935.911403465288</v>
      </c>
      <c r="G603" s="60">
        <v>0</v>
      </c>
    </row>
    <row r="604" spans="1:7" x14ac:dyDescent="0.3">
      <c r="A604" s="60">
        <v>603</v>
      </c>
      <c r="B604" s="60">
        <v>7</v>
      </c>
      <c r="C604" s="2">
        <v>40934.507897658288</v>
      </c>
      <c r="D604" s="2">
        <v>40994.507638888892</v>
      </c>
      <c r="E604" s="60">
        <v>24</v>
      </c>
      <c r="F604" s="2">
        <v>40954.633005589974</v>
      </c>
      <c r="G604" s="60">
        <v>0</v>
      </c>
    </row>
    <row r="605" spans="1:7" x14ac:dyDescent="0.3">
      <c r="A605" s="60">
        <v>604</v>
      </c>
      <c r="B605" s="60">
        <v>5</v>
      </c>
      <c r="C605" s="2">
        <v>40934.655229566444</v>
      </c>
      <c r="D605" s="2">
        <v>40994.654861111114</v>
      </c>
      <c r="E605" s="60">
        <v>24</v>
      </c>
      <c r="F605" s="2">
        <v>40939.297265187997</v>
      </c>
      <c r="G605" s="60">
        <v>0</v>
      </c>
    </row>
    <row r="606" spans="1:7" x14ac:dyDescent="0.3">
      <c r="A606" s="60">
        <v>605</v>
      </c>
      <c r="B606" s="60">
        <v>1</v>
      </c>
      <c r="C606" s="2">
        <v>40934.703159202152</v>
      </c>
      <c r="D606" s="2">
        <v>40994.702777777777</v>
      </c>
      <c r="E606" s="60">
        <v>12</v>
      </c>
      <c r="F606" s="2">
        <v>40935.482007074963</v>
      </c>
      <c r="G606" s="60">
        <v>0</v>
      </c>
    </row>
    <row r="607" spans="1:7" x14ac:dyDescent="0.3">
      <c r="A607" s="60">
        <v>606</v>
      </c>
      <c r="B607" s="60">
        <v>7</v>
      </c>
      <c r="C607" s="2">
        <v>40934.731359644727</v>
      </c>
      <c r="D607" s="2">
        <v>40994.731250000004</v>
      </c>
      <c r="E607" s="60">
        <v>24</v>
      </c>
      <c r="F607" s="2">
        <v>40950.76752434027</v>
      </c>
      <c r="G607" s="60">
        <v>1</v>
      </c>
    </row>
    <row r="608" spans="1:7" x14ac:dyDescent="0.3">
      <c r="A608" s="60">
        <v>607</v>
      </c>
      <c r="B608" s="60">
        <v>1</v>
      </c>
      <c r="C608" s="2">
        <v>40934.767412923793</v>
      </c>
      <c r="D608" s="2">
        <v>40994.767361111109</v>
      </c>
      <c r="E608" s="60">
        <v>8</v>
      </c>
      <c r="F608" s="2">
        <v>40935.879234948698</v>
      </c>
      <c r="G608" s="60">
        <v>0</v>
      </c>
    </row>
    <row r="609" spans="1:7" x14ac:dyDescent="0.3">
      <c r="A609" s="60">
        <v>608</v>
      </c>
      <c r="B609" s="60">
        <v>2</v>
      </c>
      <c r="C609" s="2">
        <v>40934.888816134342</v>
      </c>
      <c r="D609" s="2">
        <v>40937.555454207875</v>
      </c>
      <c r="E609" s="60">
        <v>10</v>
      </c>
      <c r="F609" s="2" t="s">
        <v>5</v>
      </c>
      <c r="G609" s="60">
        <v>0</v>
      </c>
    </row>
    <row r="610" spans="1:7" x14ac:dyDescent="0.3">
      <c r="A610" s="60">
        <v>609</v>
      </c>
      <c r="B610" s="60">
        <v>7</v>
      </c>
      <c r="C610" s="2">
        <v>40935.079703134703</v>
      </c>
      <c r="D610" s="2">
        <v>40995.079166666663</v>
      </c>
      <c r="E610" s="60">
        <v>24</v>
      </c>
      <c r="F610" s="2">
        <v>40938.529888588477</v>
      </c>
      <c r="G610" s="60">
        <v>0</v>
      </c>
    </row>
    <row r="611" spans="1:7" x14ac:dyDescent="0.3">
      <c r="A611" s="60">
        <v>610</v>
      </c>
      <c r="B611" s="60">
        <v>1</v>
      </c>
      <c r="C611" s="2">
        <v>40935.139758793288</v>
      </c>
      <c r="D611" s="2">
        <v>40938.222916666666</v>
      </c>
      <c r="E611" s="60">
        <v>8</v>
      </c>
      <c r="F611" s="2">
        <v>40935.338898647424</v>
      </c>
      <c r="G611" s="60">
        <v>0</v>
      </c>
    </row>
    <row r="612" spans="1:7" x14ac:dyDescent="0.3">
      <c r="A612" s="60">
        <v>611</v>
      </c>
      <c r="B612" s="60">
        <v>5</v>
      </c>
      <c r="C612" s="2">
        <v>40935.130552473616</v>
      </c>
      <c r="D612" s="2">
        <v>40995.130555555559</v>
      </c>
      <c r="E612" s="60">
        <v>24</v>
      </c>
      <c r="F612" s="2">
        <v>40939.369222642286</v>
      </c>
      <c r="G612" s="60">
        <v>0</v>
      </c>
    </row>
    <row r="613" spans="1:7" x14ac:dyDescent="0.3">
      <c r="A613" s="60">
        <v>612</v>
      </c>
      <c r="B613" s="60">
        <v>6</v>
      </c>
      <c r="C613" s="2">
        <v>40935.145581307865</v>
      </c>
      <c r="D613" s="2">
        <v>40995.145138888889</v>
      </c>
      <c r="E613" s="60">
        <v>24</v>
      </c>
      <c r="F613" s="2">
        <v>40947.856986684892</v>
      </c>
      <c r="G613" s="60">
        <v>0</v>
      </c>
    </row>
    <row r="614" spans="1:7" x14ac:dyDescent="0.3">
      <c r="A614" s="60">
        <v>613</v>
      </c>
      <c r="B614" s="60">
        <v>3</v>
      </c>
      <c r="C614" s="2">
        <v>40935.302595820052</v>
      </c>
      <c r="D614" s="2">
        <v>40995.302083333328</v>
      </c>
      <c r="E614" s="60">
        <v>24</v>
      </c>
      <c r="F614" s="2">
        <v>40937.402960538922</v>
      </c>
      <c r="G614" s="60">
        <v>0</v>
      </c>
    </row>
    <row r="615" spans="1:7" x14ac:dyDescent="0.3">
      <c r="A615" s="60">
        <v>614</v>
      </c>
      <c r="B615" s="60">
        <v>1</v>
      </c>
      <c r="C615" s="2">
        <v>40935.366255997149</v>
      </c>
      <c r="D615" s="2">
        <v>40995.365972222222</v>
      </c>
      <c r="E615" s="60">
        <v>8</v>
      </c>
      <c r="F615" s="2">
        <v>40936.449260378315</v>
      </c>
      <c r="G615" s="60">
        <v>0</v>
      </c>
    </row>
    <row r="616" spans="1:7" x14ac:dyDescent="0.3">
      <c r="A616" s="60">
        <v>615</v>
      </c>
      <c r="B616" s="60">
        <v>1</v>
      </c>
      <c r="C616" s="2">
        <v>40935.395717906227</v>
      </c>
      <c r="D616" s="2">
        <v>40995.395138888889</v>
      </c>
      <c r="E616" s="60">
        <v>8</v>
      </c>
      <c r="F616" s="2">
        <v>40935.793473679834</v>
      </c>
      <c r="G616" s="60">
        <v>0</v>
      </c>
    </row>
    <row r="617" spans="1:7" x14ac:dyDescent="0.3">
      <c r="A617" s="60">
        <v>616</v>
      </c>
      <c r="B617" s="60">
        <v>8</v>
      </c>
      <c r="C617" s="2">
        <v>40935.37559248913</v>
      </c>
      <c r="D617" s="2">
        <v>40995.375</v>
      </c>
      <c r="E617" s="60">
        <v>3</v>
      </c>
      <c r="F617" s="2">
        <v>40939.440561926356</v>
      </c>
      <c r="G617" s="60">
        <v>0</v>
      </c>
    </row>
    <row r="618" spans="1:7" x14ac:dyDescent="0.3">
      <c r="A618" s="60">
        <v>617</v>
      </c>
      <c r="B618" s="60">
        <v>2</v>
      </c>
      <c r="C618" s="2">
        <v>40935.468881588611</v>
      </c>
      <c r="D618" s="2">
        <v>40939.260045115363</v>
      </c>
      <c r="E618" s="60">
        <v>10</v>
      </c>
      <c r="F618" s="2" t="s">
        <v>5</v>
      </c>
      <c r="G618" s="60">
        <v>0</v>
      </c>
    </row>
    <row r="619" spans="1:7" x14ac:dyDescent="0.3">
      <c r="A619" s="60">
        <v>618</v>
      </c>
      <c r="B619" s="60">
        <v>2</v>
      </c>
      <c r="C619" s="2">
        <v>40935.534602194195</v>
      </c>
      <c r="D619" s="2">
        <v>40939.742361111115</v>
      </c>
      <c r="E619" s="60">
        <v>10</v>
      </c>
      <c r="F619" s="2">
        <v>40936.609109806886</v>
      </c>
      <c r="G619" s="60">
        <v>0</v>
      </c>
    </row>
    <row r="620" spans="1:7" x14ac:dyDescent="0.3">
      <c r="A620" s="60">
        <v>619</v>
      </c>
      <c r="B620" s="60">
        <v>4</v>
      </c>
      <c r="C620" s="2">
        <v>40935.512206540167</v>
      </c>
      <c r="D620" s="2">
        <v>40995.511805555558</v>
      </c>
      <c r="E620" s="60">
        <v>12</v>
      </c>
      <c r="F620" s="2">
        <v>40938.521456083239</v>
      </c>
      <c r="G620" s="60">
        <v>0</v>
      </c>
    </row>
    <row r="621" spans="1:7" x14ac:dyDescent="0.3">
      <c r="A621" s="60">
        <v>620</v>
      </c>
      <c r="B621" s="60">
        <v>1</v>
      </c>
      <c r="C621" s="2">
        <v>40935.542418172779</v>
      </c>
      <c r="D621" s="2">
        <v>40938.292227914317</v>
      </c>
      <c r="E621" s="60">
        <v>8</v>
      </c>
      <c r="F621" s="2" t="s">
        <v>5</v>
      </c>
      <c r="G621" s="60">
        <v>0</v>
      </c>
    </row>
    <row r="622" spans="1:7" x14ac:dyDescent="0.3">
      <c r="A622" s="60">
        <v>621</v>
      </c>
      <c r="B622" s="60">
        <v>1</v>
      </c>
      <c r="C622" s="2">
        <v>40935.652828590544</v>
      </c>
      <c r="D622" s="2">
        <v>40995.652777777781</v>
      </c>
      <c r="E622" s="60">
        <v>12</v>
      </c>
      <c r="F622" s="2">
        <v>40936.381330934892</v>
      </c>
      <c r="G622" s="60">
        <v>0</v>
      </c>
    </row>
    <row r="623" spans="1:7" x14ac:dyDescent="0.3">
      <c r="A623" s="60">
        <v>622</v>
      </c>
      <c r="B623" s="60">
        <v>4</v>
      </c>
      <c r="C623" s="2">
        <v>40935.655631729496</v>
      </c>
      <c r="D623" s="2">
        <v>40995.655555555553</v>
      </c>
      <c r="E623" s="60">
        <v>12</v>
      </c>
      <c r="F623" s="2">
        <v>40939.07200836276</v>
      </c>
      <c r="G623" s="60">
        <v>0</v>
      </c>
    </row>
    <row r="624" spans="1:7" x14ac:dyDescent="0.3">
      <c r="A624" s="60">
        <v>623</v>
      </c>
      <c r="B624" s="60">
        <v>1</v>
      </c>
      <c r="C624" s="2">
        <v>40935.887201955826</v>
      </c>
      <c r="D624" s="2">
        <v>40995.886805555558</v>
      </c>
      <c r="E624" s="60">
        <v>8</v>
      </c>
      <c r="F624" s="2">
        <v>40936.363352013213</v>
      </c>
      <c r="G624" s="60">
        <v>0</v>
      </c>
    </row>
    <row r="625" spans="1:7" x14ac:dyDescent="0.3">
      <c r="A625" s="60">
        <v>624</v>
      </c>
      <c r="B625" s="60">
        <v>6</v>
      </c>
      <c r="C625" s="2">
        <v>40935.956008617788</v>
      </c>
      <c r="D625" s="2">
        <v>40995.955555555556</v>
      </c>
      <c r="E625" s="60">
        <v>24</v>
      </c>
      <c r="F625" s="2">
        <v>40937.520227127985</v>
      </c>
      <c r="G625" s="60">
        <v>0</v>
      </c>
    </row>
    <row r="626" spans="1:7" x14ac:dyDescent="0.3">
      <c r="A626" s="60">
        <v>625</v>
      </c>
      <c r="B626" s="60">
        <v>3</v>
      </c>
      <c r="C626" s="2">
        <v>40936.02083446191</v>
      </c>
      <c r="D626" s="2">
        <v>40996.020833333336</v>
      </c>
      <c r="E626" s="60">
        <v>24</v>
      </c>
      <c r="F626" s="2">
        <v>40939.473324600542</v>
      </c>
      <c r="G626" s="60">
        <v>0</v>
      </c>
    </row>
    <row r="627" spans="1:7" x14ac:dyDescent="0.3">
      <c r="A627" s="60">
        <v>626</v>
      </c>
      <c r="B627" s="60">
        <v>6</v>
      </c>
      <c r="C627" s="2">
        <v>40936.364532883505</v>
      </c>
      <c r="D627" s="2">
        <v>40939.822753781322</v>
      </c>
      <c r="E627" s="60">
        <v>24</v>
      </c>
      <c r="F627" s="2" t="s">
        <v>5</v>
      </c>
      <c r="G627" s="60">
        <v>0</v>
      </c>
    </row>
    <row r="628" spans="1:7" x14ac:dyDescent="0.3">
      <c r="A628" s="60">
        <v>627</v>
      </c>
      <c r="B628" s="60">
        <v>6</v>
      </c>
      <c r="C628" s="2">
        <v>40936.347822403033</v>
      </c>
      <c r="D628" s="2">
        <v>40939.222222222226</v>
      </c>
      <c r="E628" s="60">
        <v>24</v>
      </c>
      <c r="F628" s="2" t="s">
        <v>5</v>
      </c>
      <c r="G628" s="60">
        <v>0</v>
      </c>
    </row>
    <row r="629" spans="1:7" x14ac:dyDescent="0.3">
      <c r="A629" s="60">
        <v>628</v>
      </c>
      <c r="B629" s="60">
        <v>11</v>
      </c>
      <c r="C629" s="2">
        <v>40936.371026422406</v>
      </c>
      <c r="D629" s="2">
        <v>40996.370833333334</v>
      </c>
      <c r="E629" s="60">
        <v>1</v>
      </c>
      <c r="F629" s="2">
        <v>40943.640630050802</v>
      </c>
      <c r="G629" s="60">
        <v>4</v>
      </c>
    </row>
    <row r="630" spans="1:7" x14ac:dyDescent="0.3">
      <c r="A630" s="60">
        <v>629</v>
      </c>
      <c r="B630" s="60">
        <v>4</v>
      </c>
      <c r="C630" s="2">
        <v>40936.378172267832</v>
      </c>
      <c r="D630" s="2">
        <v>40996.37777777778</v>
      </c>
      <c r="E630" s="60">
        <v>12</v>
      </c>
      <c r="F630" s="2">
        <v>40937.229649784589</v>
      </c>
      <c r="G630" s="60">
        <v>0</v>
      </c>
    </row>
    <row r="631" spans="1:7" x14ac:dyDescent="0.3">
      <c r="A631" s="60">
        <v>630</v>
      </c>
      <c r="B631" s="60">
        <v>3</v>
      </c>
      <c r="C631" s="2">
        <v>40936.450254760915</v>
      </c>
      <c r="D631" s="2">
        <v>40996.449999999997</v>
      </c>
      <c r="E631" s="60">
        <v>24</v>
      </c>
      <c r="F631" s="2">
        <v>40939.479280348271</v>
      </c>
      <c r="G631" s="60">
        <v>0</v>
      </c>
    </row>
    <row r="632" spans="1:7" x14ac:dyDescent="0.3">
      <c r="A632" s="60">
        <v>631</v>
      </c>
      <c r="B632" s="60">
        <v>2</v>
      </c>
      <c r="C632" s="2">
        <v>40936.502738539777</v>
      </c>
      <c r="D632" s="2">
        <v>40996.502083333333</v>
      </c>
      <c r="E632" s="60">
        <v>10</v>
      </c>
      <c r="F632" s="2">
        <v>40937.494773671191</v>
      </c>
      <c r="G632" s="60">
        <v>0</v>
      </c>
    </row>
    <row r="633" spans="1:7" x14ac:dyDescent="0.3">
      <c r="A633" s="60">
        <v>632</v>
      </c>
      <c r="B633" s="60">
        <v>5</v>
      </c>
      <c r="C633" s="2">
        <v>40936.522794579359</v>
      </c>
      <c r="D633" s="2">
        <v>40996.522222222222</v>
      </c>
      <c r="E633" s="60">
        <v>24</v>
      </c>
      <c r="F633" s="2">
        <v>40940.586389119599</v>
      </c>
      <c r="G633" s="60">
        <v>0</v>
      </c>
    </row>
    <row r="634" spans="1:7" x14ac:dyDescent="0.3">
      <c r="A634" s="60">
        <v>633</v>
      </c>
      <c r="B634" s="60">
        <v>3</v>
      </c>
      <c r="C634" s="2">
        <v>40936.516899918781</v>
      </c>
      <c r="D634" s="2">
        <v>40996.51666666667</v>
      </c>
      <c r="E634" s="60">
        <v>24</v>
      </c>
      <c r="F634" s="2">
        <v>40938.507204195179</v>
      </c>
      <c r="G634" s="60">
        <v>0</v>
      </c>
    </row>
    <row r="635" spans="1:7" x14ac:dyDescent="0.3">
      <c r="A635" s="60">
        <v>634</v>
      </c>
      <c r="B635" s="60">
        <v>4</v>
      </c>
      <c r="C635" s="2">
        <v>40936.550600613104</v>
      </c>
      <c r="D635" s="2">
        <v>40996.549999999996</v>
      </c>
      <c r="E635" s="60">
        <v>12</v>
      </c>
      <c r="F635" s="2">
        <v>40939.473324480852</v>
      </c>
      <c r="G635" s="60">
        <v>0</v>
      </c>
    </row>
    <row r="636" spans="1:7" x14ac:dyDescent="0.3">
      <c r="A636" s="60">
        <v>635</v>
      </c>
      <c r="B636" s="60">
        <v>1</v>
      </c>
      <c r="C636" s="2">
        <v>40936.601072870013</v>
      </c>
      <c r="D636" s="2">
        <v>40940.76717545047</v>
      </c>
      <c r="E636" s="60">
        <v>8</v>
      </c>
      <c r="F636" s="2" t="s">
        <v>5</v>
      </c>
      <c r="G636" s="60">
        <v>0</v>
      </c>
    </row>
    <row r="637" spans="1:7" x14ac:dyDescent="0.3">
      <c r="A637" s="60">
        <v>636</v>
      </c>
      <c r="B637" s="60">
        <v>3</v>
      </c>
      <c r="C637" s="2">
        <v>40936.738396558569</v>
      </c>
      <c r="D637" s="2">
        <v>40939.86319444445</v>
      </c>
      <c r="E637" s="60">
        <v>24</v>
      </c>
      <c r="F637" s="2">
        <v>40939.630371833206</v>
      </c>
      <c r="G637" s="60">
        <v>0</v>
      </c>
    </row>
    <row r="638" spans="1:7" x14ac:dyDescent="0.3">
      <c r="A638" s="60">
        <v>637</v>
      </c>
      <c r="B638" s="60">
        <v>3</v>
      </c>
      <c r="C638" s="2">
        <v>40936.735655671982</v>
      </c>
      <c r="D638" s="2">
        <v>40996.73541666667</v>
      </c>
      <c r="E638" s="60">
        <v>24</v>
      </c>
      <c r="F638" s="2">
        <v>40939.937727604753</v>
      </c>
      <c r="G638" s="60">
        <v>0</v>
      </c>
    </row>
    <row r="639" spans="1:7" x14ac:dyDescent="0.3">
      <c r="A639" s="60">
        <v>638</v>
      </c>
      <c r="B639" s="60">
        <v>3</v>
      </c>
      <c r="C639" s="2">
        <v>40936.736055206857</v>
      </c>
      <c r="D639" s="2">
        <v>40996.73541666667</v>
      </c>
      <c r="E639" s="60">
        <v>24</v>
      </c>
      <c r="F639" s="2">
        <v>40939.558632873595</v>
      </c>
      <c r="G639" s="60">
        <v>0</v>
      </c>
    </row>
    <row r="640" spans="1:7" x14ac:dyDescent="0.3">
      <c r="A640" s="60">
        <v>639</v>
      </c>
      <c r="B640" s="60">
        <v>1</v>
      </c>
      <c r="C640" s="2">
        <v>40936.79266298141</v>
      </c>
      <c r="D640" s="2">
        <v>40996.792361111111</v>
      </c>
      <c r="E640" s="60">
        <v>8</v>
      </c>
      <c r="F640" s="2">
        <v>40937.391956788488</v>
      </c>
      <c r="G640" s="60">
        <v>0</v>
      </c>
    </row>
    <row r="641" spans="1:7" x14ac:dyDescent="0.3">
      <c r="A641" s="60">
        <v>640</v>
      </c>
      <c r="B641" s="60">
        <v>6</v>
      </c>
      <c r="C641" s="2">
        <v>40936.898301285088</v>
      </c>
      <c r="D641" s="2">
        <v>40996.897916666669</v>
      </c>
      <c r="E641" s="60">
        <v>24</v>
      </c>
      <c r="F641" s="2">
        <v>40940.863083059077</v>
      </c>
      <c r="G641" s="60">
        <v>0</v>
      </c>
    </row>
    <row r="642" spans="1:7" x14ac:dyDescent="0.3">
      <c r="A642" s="60">
        <v>641</v>
      </c>
      <c r="B642" s="60">
        <v>5</v>
      </c>
      <c r="C642" s="2">
        <v>40936.924315209071</v>
      </c>
      <c r="D642" s="2">
        <v>40996.924305555556</v>
      </c>
      <c r="E642" s="60">
        <v>24</v>
      </c>
      <c r="F642" s="2">
        <v>40937.77917626789</v>
      </c>
      <c r="G642" s="60">
        <v>0</v>
      </c>
    </row>
    <row r="643" spans="1:7" x14ac:dyDescent="0.3">
      <c r="A643" s="60">
        <v>642</v>
      </c>
      <c r="B643" s="60">
        <v>1</v>
      </c>
      <c r="C643" s="2">
        <v>40937.027605839176</v>
      </c>
      <c r="D643" s="2">
        <v>40997.027083333334</v>
      </c>
      <c r="E643" s="60">
        <v>8</v>
      </c>
      <c r="F643" s="2">
        <v>40938.359572858353</v>
      </c>
      <c r="G643" s="60">
        <v>0</v>
      </c>
    </row>
    <row r="644" spans="1:7" x14ac:dyDescent="0.3">
      <c r="A644" s="60">
        <v>643</v>
      </c>
      <c r="B644" s="60">
        <v>1</v>
      </c>
      <c r="C644" s="2">
        <v>40937.051013990167</v>
      </c>
      <c r="D644" s="2">
        <v>40997.050694444442</v>
      </c>
      <c r="E644" s="60">
        <v>8</v>
      </c>
      <c r="F644" s="2">
        <v>40937.441215909945</v>
      </c>
      <c r="G644" s="60">
        <v>0</v>
      </c>
    </row>
    <row r="645" spans="1:7" x14ac:dyDescent="0.3">
      <c r="A645" s="60">
        <v>644</v>
      </c>
      <c r="B645" s="60">
        <v>1</v>
      </c>
      <c r="C645" s="2">
        <v>40937.136213364727</v>
      </c>
      <c r="D645" s="2">
        <v>40997.136111111111</v>
      </c>
      <c r="E645" s="60">
        <v>8</v>
      </c>
      <c r="F645" s="2">
        <v>40937.747793126226</v>
      </c>
      <c r="G645" s="60">
        <v>0</v>
      </c>
    </row>
    <row r="646" spans="1:7" x14ac:dyDescent="0.3">
      <c r="A646" s="60">
        <v>645</v>
      </c>
      <c r="B646" s="60">
        <v>3</v>
      </c>
      <c r="C646" s="2">
        <v>40937.134190232755</v>
      </c>
      <c r="D646" s="2">
        <v>40940.842361111114</v>
      </c>
      <c r="E646" s="60">
        <v>24</v>
      </c>
      <c r="F646" s="2">
        <v>40938.867234047982</v>
      </c>
      <c r="G646" s="60">
        <v>0</v>
      </c>
    </row>
    <row r="647" spans="1:7" x14ac:dyDescent="0.3">
      <c r="A647" s="60">
        <v>646</v>
      </c>
      <c r="B647" s="60">
        <v>10</v>
      </c>
      <c r="C647" s="2">
        <v>40937.193157834547</v>
      </c>
      <c r="D647" s="2">
        <v>40997.193055555552</v>
      </c>
      <c r="E647" s="60">
        <v>1</v>
      </c>
      <c r="F647" s="2">
        <v>40940.876053979664</v>
      </c>
      <c r="G647" s="60">
        <v>0</v>
      </c>
    </row>
    <row r="648" spans="1:7" x14ac:dyDescent="0.3">
      <c r="A648" s="60">
        <v>647</v>
      </c>
      <c r="B648" s="60">
        <v>10</v>
      </c>
      <c r="C648" s="2">
        <v>40937.191123218661</v>
      </c>
      <c r="D648" s="2">
        <v>40997.190972222219</v>
      </c>
      <c r="E648" s="60">
        <v>1</v>
      </c>
      <c r="F648" s="2">
        <v>40941.535596146219</v>
      </c>
      <c r="G648" s="60">
        <v>3</v>
      </c>
    </row>
    <row r="649" spans="1:7" x14ac:dyDescent="0.3">
      <c r="A649" s="60">
        <v>648</v>
      </c>
      <c r="B649" s="60">
        <v>1</v>
      </c>
      <c r="C649" s="2">
        <v>40937.269913893178</v>
      </c>
      <c r="D649" s="2">
        <v>40939.478062927286</v>
      </c>
      <c r="E649" s="60">
        <v>8</v>
      </c>
      <c r="F649" s="2" t="s">
        <v>5</v>
      </c>
      <c r="G649" s="60">
        <v>0</v>
      </c>
    </row>
    <row r="650" spans="1:7" x14ac:dyDescent="0.3">
      <c r="A650" s="60">
        <v>649</v>
      </c>
      <c r="B650" s="60">
        <v>5</v>
      </c>
      <c r="C650" s="2">
        <v>40937.317877555906</v>
      </c>
      <c r="D650" s="2">
        <v>40997.317361111105</v>
      </c>
      <c r="E650" s="60">
        <v>24</v>
      </c>
      <c r="F650" s="2">
        <v>40940.41820624868</v>
      </c>
      <c r="G650" s="60">
        <v>0</v>
      </c>
    </row>
    <row r="651" spans="1:7" x14ac:dyDescent="0.3">
      <c r="A651" s="60">
        <v>650</v>
      </c>
      <c r="B651" s="60">
        <v>1</v>
      </c>
      <c r="C651" s="2">
        <v>40937.302069032936</v>
      </c>
      <c r="D651" s="2">
        <v>40940.551388888889</v>
      </c>
      <c r="E651" s="60">
        <v>12</v>
      </c>
      <c r="F651" s="2">
        <v>40938.440465627798</v>
      </c>
      <c r="G651" s="60">
        <v>0</v>
      </c>
    </row>
    <row r="652" spans="1:7" x14ac:dyDescent="0.3">
      <c r="A652" s="60">
        <v>651</v>
      </c>
      <c r="B652" s="60">
        <v>5</v>
      </c>
      <c r="C652" s="2">
        <v>40937.371011512019</v>
      </c>
      <c r="D652" s="2">
        <v>40997.370833333334</v>
      </c>
      <c r="E652" s="60">
        <v>24</v>
      </c>
      <c r="F652" s="2">
        <v>40940.65444764038</v>
      </c>
      <c r="G652" s="60">
        <v>0</v>
      </c>
    </row>
    <row r="653" spans="1:7" x14ac:dyDescent="0.3">
      <c r="A653" s="60">
        <v>652</v>
      </c>
      <c r="B653" s="60">
        <v>7</v>
      </c>
      <c r="C653" s="2">
        <v>40937.388516037652</v>
      </c>
      <c r="D653" s="2">
        <v>40997.388194444444</v>
      </c>
      <c r="E653" s="60">
        <v>24</v>
      </c>
      <c r="F653" s="2">
        <v>40939.896787332524</v>
      </c>
      <c r="G653" s="60">
        <v>0</v>
      </c>
    </row>
    <row r="654" spans="1:7" x14ac:dyDescent="0.3">
      <c r="A654" s="60">
        <v>653</v>
      </c>
      <c r="B654" s="60">
        <v>6</v>
      </c>
      <c r="C654" s="2">
        <v>40937.394161231605</v>
      </c>
      <c r="D654" s="2">
        <v>40939.685549474823</v>
      </c>
      <c r="E654" s="60">
        <v>24</v>
      </c>
      <c r="F654" s="2" t="s">
        <v>5</v>
      </c>
      <c r="G654" s="60">
        <v>0</v>
      </c>
    </row>
    <row r="655" spans="1:7" x14ac:dyDescent="0.3">
      <c r="A655" s="60">
        <v>654</v>
      </c>
      <c r="B655" s="60">
        <v>1</v>
      </c>
      <c r="C655" s="2">
        <v>40937.406632180631</v>
      </c>
      <c r="D655" s="2">
        <v>40940.406166371889</v>
      </c>
      <c r="E655" s="60">
        <v>8</v>
      </c>
      <c r="F655" s="2" t="s">
        <v>5</v>
      </c>
      <c r="G655" s="60">
        <v>0</v>
      </c>
    </row>
    <row r="656" spans="1:7" x14ac:dyDescent="0.3">
      <c r="A656" s="60">
        <v>655</v>
      </c>
      <c r="B656" s="60">
        <v>1</v>
      </c>
      <c r="C656" s="2">
        <v>40937.426001967156</v>
      </c>
      <c r="D656" s="2">
        <v>40997.425694444442</v>
      </c>
      <c r="E656" s="60">
        <v>8</v>
      </c>
      <c r="F656" s="2">
        <v>40938.470536327426</v>
      </c>
      <c r="G656" s="60">
        <v>0</v>
      </c>
    </row>
    <row r="657" spans="1:7" x14ac:dyDescent="0.3">
      <c r="A657" s="60">
        <v>656</v>
      </c>
      <c r="B657" s="60">
        <v>4</v>
      </c>
      <c r="C657" s="2">
        <v>40937.430766166224</v>
      </c>
      <c r="D657" s="2">
        <v>40997.430555555555</v>
      </c>
      <c r="E657" s="60">
        <v>12</v>
      </c>
      <c r="F657" s="2">
        <v>40939.703986365217</v>
      </c>
      <c r="G657" s="60">
        <v>0</v>
      </c>
    </row>
    <row r="658" spans="1:7" x14ac:dyDescent="0.3">
      <c r="A658" s="60">
        <v>657</v>
      </c>
      <c r="B658" s="60">
        <v>6</v>
      </c>
      <c r="C658" s="2">
        <v>40937.428177985792</v>
      </c>
      <c r="D658" s="2">
        <v>40997.427777777775</v>
      </c>
      <c r="E658" s="60">
        <v>24</v>
      </c>
      <c r="F658" s="2">
        <v>40944.671503279998</v>
      </c>
      <c r="G658" s="60">
        <v>0</v>
      </c>
    </row>
    <row r="659" spans="1:7" x14ac:dyDescent="0.3">
      <c r="A659" s="60">
        <v>658</v>
      </c>
      <c r="B659" s="60">
        <v>2</v>
      </c>
      <c r="C659" s="2">
        <v>40937.475983764693</v>
      </c>
      <c r="D659" s="2">
        <v>40997.475694444445</v>
      </c>
      <c r="E659" s="60">
        <v>10</v>
      </c>
      <c r="F659" s="2">
        <v>40938.382305969782</v>
      </c>
      <c r="G659" s="60">
        <v>0</v>
      </c>
    </row>
    <row r="660" spans="1:7" x14ac:dyDescent="0.3">
      <c r="A660" s="60">
        <v>659</v>
      </c>
      <c r="B660" s="60">
        <v>3</v>
      </c>
      <c r="C660" s="2">
        <v>40937.495947565498</v>
      </c>
      <c r="D660" s="2">
        <v>40941.579166666663</v>
      </c>
      <c r="E660" s="60">
        <v>24</v>
      </c>
      <c r="F660" s="2">
        <v>40939.735905067057</v>
      </c>
      <c r="G660" s="60">
        <v>0</v>
      </c>
    </row>
    <row r="661" spans="1:7" x14ac:dyDescent="0.3">
      <c r="A661" s="60">
        <v>660</v>
      </c>
      <c r="B661" s="60">
        <v>1</v>
      </c>
      <c r="C661" s="2">
        <v>40937.475644128113</v>
      </c>
      <c r="D661" s="2">
        <v>40997.475000000006</v>
      </c>
      <c r="E661" s="60">
        <v>12</v>
      </c>
      <c r="F661" s="2">
        <v>40938.35053598696</v>
      </c>
      <c r="G661" s="60">
        <v>0</v>
      </c>
    </row>
    <row r="662" spans="1:7" x14ac:dyDescent="0.3">
      <c r="A662" s="60">
        <v>661</v>
      </c>
      <c r="B662" s="60">
        <v>5</v>
      </c>
      <c r="C662" s="2">
        <v>40937.497236385934</v>
      </c>
      <c r="D662" s="2">
        <v>40997.497222222228</v>
      </c>
      <c r="E662" s="60">
        <v>24</v>
      </c>
      <c r="F662" s="2">
        <v>40941.393462774467</v>
      </c>
      <c r="G662" s="60">
        <v>0</v>
      </c>
    </row>
    <row r="663" spans="1:7" x14ac:dyDescent="0.3">
      <c r="A663" s="60">
        <v>662</v>
      </c>
      <c r="B663" s="60">
        <v>3</v>
      </c>
      <c r="C663" s="2">
        <v>40937.508857589775</v>
      </c>
      <c r="D663" s="2">
        <v>40997.508333333331</v>
      </c>
      <c r="E663" s="60">
        <v>24</v>
      </c>
      <c r="F663" s="2">
        <v>40939.539161923771</v>
      </c>
      <c r="G663" s="60">
        <v>0</v>
      </c>
    </row>
    <row r="664" spans="1:7" x14ac:dyDescent="0.3">
      <c r="A664" s="60">
        <v>663</v>
      </c>
      <c r="B664" s="60">
        <v>4</v>
      </c>
      <c r="C664" s="2">
        <v>40937.565414096913</v>
      </c>
      <c r="D664" s="2">
        <v>40997.565277777772</v>
      </c>
      <c r="E664" s="60">
        <v>12</v>
      </c>
      <c r="F664" s="2">
        <v>40939.308204242639</v>
      </c>
      <c r="G664" s="60">
        <v>0</v>
      </c>
    </row>
    <row r="665" spans="1:7" x14ac:dyDescent="0.3">
      <c r="A665" s="60">
        <v>664</v>
      </c>
      <c r="B665" s="60">
        <v>1</v>
      </c>
      <c r="C665" s="2">
        <v>40937.550288224869</v>
      </c>
      <c r="D665" s="2">
        <v>40997.549999999996</v>
      </c>
      <c r="E665" s="60">
        <v>8</v>
      </c>
      <c r="F665" s="2">
        <v>40938.608379059311</v>
      </c>
      <c r="G665" s="60">
        <v>0</v>
      </c>
    </row>
    <row r="666" spans="1:7" x14ac:dyDescent="0.3">
      <c r="A666" s="60">
        <v>665</v>
      </c>
      <c r="B666" s="60">
        <v>1</v>
      </c>
      <c r="C666" s="2">
        <v>40937.552396500214</v>
      </c>
      <c r="D666" s="2">
        <v>40997.552083333328</v>
      </c>
      <c r="E666" s="60">
        <v>8</v>
      </c>
      <c r="F666" s="2">
        <v>40938.842182847904</v>
      </c>
      <c r="G666" s="60">
        <v>0</v>
      </c>
    </row>
    <row r="667" spans="1:7" x14ac:dyDescent="0.3">
      <c r="A667" s="60">
        <v>666</v>
      </c>
      <c r="B667" s="60">
        <v>5</v>
      </c>
      <c r="C667" s="2">
        <v>40937.605950974961</v>
      </c>
      <c r="D667" s="2">
        <v>40997.605555555558</v>
      </c>
      <c r="E667" s="60">
        <v>24</v>
      </c>
      <c r="F667" s="2">
        <v>40941.48754111732</v>
      </c>
      <c r="G667" s="60">
        <v>0</v>
      </c>
    </row>
    <row r="668" spans="1:7" x14ac:dyDescent="0.3">
      <c r="A668" s="60">
        <v>667</v>
      </c>
      <c r="B668" s="60">
        <v>1</v>
      </c>
      <c r="C668" s="2">
        <v>40937.660699764776</v>
      </c>
      <c r="D668" s="2">
        <v>40942.535660627123</v>
      </c>
      <c r="E668" s="60">
        <v>12</v>
      </c>
      <c r="F668" s="2" t="s">
        <v>5</v>
      </c>
      <c r="G668" s="60">
        <v>0</v>
      </c>
    </row>
    <row r="669" spans="1:7" x14ac:dyDescent="0.3">
      <c r="A669" s="60">
        <v>668</v>
      </c>
      <c r="B669" s="60">
        <v>2</v>
      </c>
      <c r="C669" s="2">
        <v>40937.688970378033</v>
      </c>
      <c r="D669" s="2">
        <v>40997.688888888886</v>
      </c>
      <c r="E669" s="60">
        <v>10</v>
      </c>
      <c r="F669" s="2">
        <v>40939.260026854987</v>
      </c>
      <c r="G669" s="60">
        <v>0</v>
      </c>
    </row>
    <row r="670" spans="1:7" x14ac:dyDescent="0.3">
      <c r="A670" s="60">
        <v>669</v>
      </c>
      <c r="B670" s="60">
        <v>1</v>
      </c>
      <c r="C670" s="2">
        <v>40937.698829371548</v>
      </c>
      <c r="D670" s="2">
        <v>40997.698611111111</v>
      </c>
      <c r="E670" s="60">
        <v>12</v>
      </c>
      <c r="F670" s="2">
        <v>40938.665185602295</v>
      </c>
      <c r="G670" s="60">
        <v>0</v>
      </c>
    </row>
    <row r="671" spans="1:7" x14ac:dyDescent="0.3">
      <c r="A671" s="60">
        <v>670</v>
      </c>
      <c r="B671" s="60">
        <v>4</v>
      </c>
      <c r="C671" s="2">
        <v>40937.678545364572</v>
      </c>
      <c r="D671" s="2">
        <v>40997.678472222222</v>
      </c>
      <c r="E671" s="60">
        <v>12</v>
      </c>
      <c r="F671" s="2">
        <v>40940.488645284575</v>
      </c>
      <c r="G671" s="60">
        <v>0</v>
      </c>
    </row>
    <row r="672" spans="1:7" x14ac:dyDescent="0.3">
      <c r="A672" s="60">
        <v>671</v>
      </c>
      <c r="B672" s="60">
        <v>3</v>
      </c>
      <c r="C672" s="2">
        <v>40937.702276271099</v>
      </c>
      <c r="D672" s="2">
        <v>40997.70208333333</v>
      </c>
      <c r="E672" s="60">
        <v>24</v>
      </c>
      <c r="F672" s="2">
        <v>40940.474529362189</v>
      </c>
      <c r="G672" s="60">
        <v>0</v>
      </c>
    </row>
    <row r="673" spans="1:7" x14ac:dyDescent="0.3">
      <c r="A673" s="60">
        <v>672</v>
      </c>
      <c r="B673" s="60">
        <v>1</v>
      </c>
      <c r="C673" s="2">
        <v>40937.7728035564</v>
      </c>
      <c r="D673" s="2">
        <v>40997.772222222222</v>
      </c>
      <c r="E673" s="60">
        <v>8</v>
      </c>
      <c r="F673" s="2">
        <v>40938.614271864644</v>
      </c>
      <c r="G673" s="60">
        <v>0</v>
      </c>
    </row>
    <row r="674" spans="1:7" x14ac:dyDescent="0.3">
      <c r="A674" s="60">
        <v>673</v>
      </c>
      <c r="B674" s="60">
        <v>5</v>
      </c>
      <c r="C674" s="2">
        <v>40937.769290246273</v>
      </c>
      <c r="D674" s="2">
        <v>40997.768750000003</v>
      </c>
      <c r="E674" s="60">
        <v>24</v>
      </c>
      <c r="F674" s="2">
        <v>40940.372675709084</v>
      </c>
      <c r="G674" s="60">
        <v>0</v>
      </c>
    </row>
    <row r="675" spans="1:7" x14ac:dyDescent="0.3">
      <c r="A675" s="60">
        <v>674</v>
      </c>
      <c r="B675" s="60">
        <v>6</v>
      </c>
      <c r="C675" s="2">
        <v>40937.764748652211</v>
      </c>
      <c r="D675" s="2">
        <v>40997.76458333333</v>
      </c>
      <c r="E675" s="60">
        <v>24</v>
      </c>
      <c r="F675" s="2">
        <v>40941.430542418668</v>
      </c>
      <c r="G675" s="60">
        <v>0</v>
      </c>
    </row>
    <row r="676" spans="1:7" x14ac:dyDescent="0.3">
      <c r="A676" s="60">
        <v>675</v>
      </c>
      <c r="B676" s="60">
        <v>1</v>
      </c>
      <c r="C676" s="2">
        <v>40937.82984780665</v>
      </c>
      <c r="D676" s="2">
        <v>40997.829166666663</v>
      </c>
      <c r="E676" s="60">
        <v>8</v>
      </c>
      <c r="F676" s="2">
        <v>40938.555122236467</v>
      </c>
      <c r="G676" s="60">
        <v>0</v>
      </c>
    </row>
    <row r="677" spans="1:7" x14ac:dyDescent="0.3">
      <c r="A677" s="60">
        <v>676</v>
      </c>
      <c r="B677" s="60">
        <v>10</v>
      </c>
      <c r="C677" s="2">
        <v>40937.904463154446</v>
      </c>
      <c r="D677" s="2">
        <v>40942.529069369069</v>
      </c>
      <c r="E677" s="60">
        <v>1</v>
      </c>
      <c r="F677" s="2" t="s">
        <v>5</v>
      </c>
      <c r="G677" s="60">
        <v>3</v>
      </c>
    </row>
    <row r="678" spans="1:7" x14ac:dyDescent="0.3">
      <c r="A678" s="60">
        <v>677</v>
      </c>
      <c r="B678" s="60">
        <v>6</v>
      </c>
      <c r="C678" s="2">
        <v>40937.975760258763</v>
      </c>
      <c r="D678" s="2">
        <v>40942.14186283922</v>
      </c>
      <c r="E678" s="60">
        <v>24</v>
      </c>
      <c r="F678" s="2" t="s">
        <v>5</v>
      </c>
      <c r="G678" s="60">
        <v>0</v>
      </c>
    </row>
    <row r="679" spans="1:7" x14ac:dyDescent="0.3">
      <c r="A679" s="60">
        <v>678</v>
      </c>
      <c r="B679" s="60">
        <v>5</v>
      </c>
      <c r="C679" s="2">
        <v>40937.978696949809</v>
      </c>
      <c r="D679" s="2">
        <v>40940.228076163745</v>
      </c>
      <c r="E679" s="60">
        <v>24</v>
      </c>
      <c r="F679" s="2" t="s">
        <v>5</v>
      </c>
      <c r="G679" s="60">
        <v>0</v>
      </c>
    </row>
    <row r="680" spans="1:7" x14ac:dyDescent="0.3">
      <c r="A680" s="60">
        <v>679</v>
      </c>
      <c r="B680" s="60">
        <v>10</v>
      </c>
      <c r="C680" s="2">
        <v>40938.197719794283</v>
      </c>
      <c r="D680" s="2">
        <v>40998.197222222218</v>
      </c>
      <c r="E680" s="60">
        <v>1</v>
      </c>
      <c r="F680" s="2">
        <v>40941.456641432545</v>
      </c>
      <c r="G680" s="60">
        <v>1</v>
      </c>
    </row>
    <row r="681" spans="1:7" x14ac:dyDescent="0.3">
      <c r="A681" s="60">
        <v>680</v>
      </c>
      <c r="B681" s="60">
        <v>10</v>
      </c>
      <c r="C681" s="2">
        <v>40938.333577919308</v>
      </c>
      <c r="D681" s="2">
        <v>40998.333333333336</v>
      </c>
      <c r="E681" s="60">
        <v>1</v>
      </c>
      <c r="F681" s="2">
        <v>40945.694523778438</v>
      </c>
      <c r="G681" s="60">
        <v>3</v>
      </c>
    </row>
    <row r="682" spans="1:7" x14ac:dyDescent="0.3">
      <c r="A682" s="60">
        <v>681</v>
      </c>
      <c r="B682" s="60">
        <v>3</v>
      </c>
      <c r="C682" s="2">
        <v>40938.358030451032</v>
      </c>
      <c r="D682" s="2">
        <v>40998.357638888891</v>
      </c>
      <c r="E682" s="60">
        <v>24</v>
      </c>
      <c r="F682" s="2">
        <v>40940.794589182558</v>
      </c>
      <c r="G682" s="60">
        <v>0</v>
      </c>
    </row>
    <row r="683" spans="1:7" x14ac:dyDescent="0.3">
      <c r="A683" s="60">
        <v>682</v>
      </c>
      <c r="B683" s="60">
        <v>8</v>
      </c>
      <c r="C683" s="2">
        <v>40938.388781262693</v>
      </c>
      <c r="D683" s="2">
        <v>40998.388194444444</v>
      </c>
      <c r="E683" s="60">
        <v>3</v>
      </c>
      <c r="F683" s="2">
        <v>40943.450264999359</v>
      </c>
      <c r="G683" s="60">
        <v>0</v>
      </c>
    </row>
    <row r="684" spans="1:7" x14ac:dyDescent="0.3">
      <c r="A684" s="60">
        <v>683</v>
      </c>
      <c r="B684" s="60">
        <v>9</v>
      </c>
      <c r="C684" s="2">
        <v>40938.393706030525</v>
      </c>
      <c r="D684" s="2">
        <v>40998.393055555556</v>
      </c>
      <c r="E684" s="60">
        <v>5</v>
      </c>
      <c r="F684" s="2">
        <v>40941.509926557294</v>
      </c>
      <c r="G684" s="60">
        <v>0</v>
      </c>
    </row>
    <row r="685" spans="1:7" x14ac:dyDescent="0.3">
      <c r="A685" s="60">
        <v>684</v>
      </c>
      <c r="B685" s="60">
        <v>10</v>
      </c>
      <c r="C685" s="2">
        <v>40938.462187478573</v>
      </c>
      <c r="D685" s="2">
        <v>40942.836725464498</v>
      </c>
      <c r="E685" s="60">
        <v>1</v>
      </c>
      <c r="F685" s="2" t="s">
        <v>5</v>
      </c>
      <c r="G685" s="60">
        <v>2</v>
      </c>
    </row>
    <row r="686" spans="1:7" x14ac:dyDescent="0.3">
      <c r="A686" s="60">
        <v>685</v>
      </c>
      <c r="B686" s="60">
        <v>2</v>
      </c>
      <c r="C686" s="2">
        <v>40938.520676158754</v>
      </c>
      <c r="D686" s="2">
        <v>40998.520138888889</v>
      </c>
      <c r="E686" s="60">
        <v>10</v>
      </c>
      <c r="F686" s="2">
        <v>40939.598496172803</v>
      </c>
      <c r="G686" s="60">
        <v>0</v>
      </c>
    </row>
    <row r="687" spans="1:7" x14ac:dyDescent="0.3">
      <c r="A687" s="60">
        <v>686</v>
      </c>
      <c r="B687" s="60">
        <v>6</v>
      </c>
      <c r="C687" s="2">
        <v>40938.574911079799</v>
      </c>
      <c r="D687" s="2">
        <v>40998.57430555555</v>
      </c>
      <c r="E687" s="60">
        <v>24</v>
      </c>
      <c r="F687" s="2">
        <v>40944.436606151365</v>
      </c>
      <c r="G687" s="60">
        <v>0</v>
      </c>
    </row>
    <row r="688" spans="1:7" x14ac:dyDescent="0.3">
      <c r="A688" s="60">
        <v>687</v>
      </c>
      <c r="B688" s="60">
        <v>2</v>
      </c>
      <c r="C688" s="2">
        <v>40938.691289415256</v>
      </c>
      <c r="D688" s="2">
        <v>40998.690972222219</v>
      </c>
      <c r="E688" s="60">
        <v>10</v>
      </c>
      <c r="F688" s="2">
        <v>40939.622054126055</v>
      </c>
      <c r="G688" s="60">
        <v>0</v>
      </c>
    </row>
    <row r="689" spans="1:7" x14ac:dyDescent="0.3">
      <c r="A689" s="60">
        <v>688</v>
      </c>
      <c r="B689" s="60">
        <v>2</v>
      </c>
      <c r="C689" s="2">
        <v>40938.828455893883</v>
      </c>
      <c r="D689" s="2">
        <v>40998.827777777777</v>
      </c>
      <c r="E689" s="60">
        <v>10</v>
      </c>
      <c r="F689" s="2">
        <v>40940.374218373545</v>
      </c>
      <c r="G689" s="60">
        <v>0</v>
      </c>
    </row>
    <row r="690" spans="1:7" x14ac:dyDescent="0.3">
      <c r="A690" s="60">
        <v>689</v>
      </c>
      <c r="B690" s="60">
        <v>7</v>
      </c>
      <c r="C690" s="2">
        <v>40938.829973546628</v>
      </c>
      <c r="D690" s="2">
        <v>40942.288194444445</v>
      </c>
      <c r="E690" s="60">
        <v>24</v>
      </c>
      <c r="F690" s="2" t="s">
        <v>5</v>
      </c>
      <c r="G690" s="60">
        <v>0</v>
      </c>
    </row>
    <row r="691" spans="1:7" x14ac:dyDescent="0.3">
      <c r="A691" s="60">
        <v>690</v>
      </c>
      <c r="B691" s="60">
        <v>1</v>
      </c>
      <c r="C691" s="2">
        <v>40938.859809318012</v>
      </c>
      <c r="D691" s="2">
        <v>40998.859722222223</v>
      </c>
      <c r="E691" s="60">
        <v>12</v>
      </c>
      <c r="F691" s="2">
        <v>40939.547534197642</v>
      </c>
      <c r="G691" s="60">
        <v>0</v>
      </c>
    </row>
    <row r="692" spans="1:7" x14ac:dyDescent="0.3">
      <c r="A692" s="60">
        <v>691</v>
      </c>
      <c r="B692" s="60">
        <v>7</v>
      </c>
      <c r="C692" s="2">
        <v>40939.060330653825</v>
      </c>
      <c r="D692" s="2">
        <v>40942.55972222222</v>
      </c>
      <c r="E692" s="60">
        <v>24</v>
      </c>
      <c r="F692" s="2" t="s">
        <v>5</v>
      </c>
      <c r="G692" s="60">
        <v>0</v>
      </c>
    </row>
    <row r="693" spans="1:7" x14ac:dyDescent="0.3">
      <c r="A693" s="60">
        <v>692</v>
      </c>
      <c r="B693" s="60">
        <v>7</v>
      </c>
      <c r="C693" s="2">
        <v>40939.077207881361</v>
      </c>
      <c r="D693" s="2">
        <v>40999.07708333333</v>
      </c>
      <c r="E693" s="60">
        <v>24</v>
      </c>
      <c r="F693" s="2">
        <v>40941.639600785973</v>
      </c>
      <c r="G693" s="60">
        <v>0</v>
      </c>
    </row>
    <row r="694" spans="1:7" x14ac:dyDescent="0.3">
      <c r="A694" s="60">
        <v>693</v>
      </c>
      <c r="B694" s="60">
        <v>1</v>
      </c>
      <c r="C694" s="2">
        <v>40939.221676517976</v>
      </c>
      <c r="D694" s="2">
        <v>40999.22152777778</v>
      </c>
      <c r="E694" s="60">
        <v>8</v>
      </c>
      <c r="F694" s="2">
        <v>40940.650169316868</v>
      </c>
      <c r="G694" s="60">
        <v>0</v>
      </c>
    </row>
    <row r="695" spans="1:7" x14ac:dyDescent="0.3">
      <c r="A695" s="60">
        <v>694</v>
      </c>
      <c r="B695" s="60">
        <v>5</v>
      </c>
      <c r="C695" s="2">
        <v>40939.352536817292</v>
      </c>
      <c r="D695" s="2">
        <v>40999.352083333339</v>
      </c>
      <c r="E695" s="60">
        <v>24</v>
      </c>
      <c r="F695" s="2">
        <v>40942.451232570835</v>
      </c>
      <c r="G695" s="60">
        <v>0</v>
      </c>
    </row>
    <row r="696" spans="1:7" x14ac:dyDescent="0.3">
      <c r="A696" s="60">
        <v>695</v>
      </c>
      <c r="B696" s="60">
        <v>1</v>
      </c>
      <c r="C696" s="2">
        <v>40939.401058807038</v>
      </c>
      <c r="D696" s="2">
        <v>40999.400694444441</v>
      </c>
      <c r="E696" s="60">
        <v>8</v>
      </c>
      <c r="F696" s="2">
        <v>40940.298884907577</v>
      </c>
      <c r="G696" s="60">
        <v>0</v>
      </c>
    </row>
    <row r="697" spans="1:7" x14ac:dyDescent="0.3">
      <c r="A697" s="60">
        <v>696</v>
      </c>
      <c r="B697" s="60">
        <v>7</v>
      </c>
      <c r="C697" s="2">
        <v>40939.527870352787</v>
      </c>
      <c r="D697" s="2">
        <v>40999.527777777781</v>
      </c>
      <c r="E697" s="60">
        <v>24</v>
      </c>
      <c r="F697" s="2">
        <v>40961.110176369861</v>
      </c>
      <c r="G697" s="60">
        <v>1</v>
      </c>
    </row>
    <row r="698" spans="1:7" x14ac:dyDescent="0.3">
      <c r="A698" s="60">
        <v>697</v>
      </c>
      <c r="B698" s="60">
        <v>1</v>
      </c>
      <c r="C698" s="2">
        <v>40939.58455448944</v>
      </c>
      <c r="D698" s="2">
        <v>40942.584027777782</v>
      </c>
      <c r="E698" s="60">
        <v>8</v>
      </c>
      <c r="F698" s="2">
        <v>40940.393973389597</v>
      </c>
      <c r="G698" s="60">
        <v>0</v>
      </c>
    </row>
    <row r="699" spans="1:7" x14ac:dyDescent="0.3">
      <c r="A699" s="60">
        <v>698</v>
      </c>
      <c r="B699" s="60">
        <v>1</v>
      </c>
      <c r="C699" s="2">
        <v>40939.637433056218</v>
      </c>
      <c r="D699" s="2">
        <v>40943.72012613753</v>
      </c>
      <c r="E699" s="60">
        <v>8</v>
      </c>
      <c r="F699" s="2" t="s">
        <v>5</v>
      </c>
      <c r="G699" s="60">
        <v>0</v>
      </c>
    </row>
    <row r="700" spans="1:7" x14ac:dyDescent="0.3">
      <c r="A700" s="60">
        <v>699</v>
      </c>
      <c r="B700" s="60">
        <v>1</v>
      </c>
      <c r="C700" s="2">
        <v>40939.649525161978</v>
      </c>
      <c r="D700" s="2">
        <v>40999.649305555555</v>
      </c>
      <c r="E700" s="60">
        <v>12</v>
      </c>
      <c r="F700" s="2">
        <v>40940.714186568934</v>
      </c>
      <c r="G700" s="60">
        <v>0</v>
      </c>
    </row>
    <row r="701" spans="1:7" x14ac:dyDescent="0.3">
      <c r="A701" s="60">
        <v>700</v>
      </c>
      <c r="B701" s="60">
        <v>1</v>
      </c>
      <c r="C701" s="2">
        <v>40939.671318888017</v>
      </c>
      <c r="D701" s="2">
        <v>40942.462500000001</v>
      </c>
      <c r="E701" s="60">
        <v>8</v>
      </c>
      <c r="F701" s="2">
        <v>40940.648968926238</v>
      </c>
      <c r="G701" s="60">
        <v>0</v>
      </c>
    </row>
    <row r="702" spans="1:7" x14ac:dyDescent="0.3">
      <c r="A702" s="60">
        <v>701</v>
      </c>
      <c r="B702" s="60">
        <v>6</v>
      </c>
      <c r="C702" s="2">
        <v>40939.757502664666</v>
      </c>
      <c r="D702" s="2">
        <v>40942.006881878602</v>
      </c>
      <c r="E702" s="60">
        <v>24</v>
      </c>
      <c r="F702" s="2" t="s">
        <v>5</v>
      </c>
      <c r="G702" s="60">
        <v>0</v>
      </c>
    </row>
    <row r="703" spans="1:7" x14ac:dyDescent="0.3">
      <c r="A703" s="60">
        <v>702</v>
      </c>
      <c r="B703" s="60">
        <v>4</v>
      </c>
      <c r="C703" s="2">
        <v>40939.776939170304</v>
      </c>
      <c r="D703" s="2">
        <v>40999.776388888888</v>
      </c>
      <c r="E703" s="60">
        <v>12</v>
      </c>
      <c r="F703" s="2">
        <v>40941.588112757781</v>
      </c>
      <c r="G703" s="60">
        <v>0</v>
      </c>
    </row>
    <row r="704" spans="1:7" x14ac:dyDescent="0.3">
      <c r="A704" s="60">
        <v>703</v>
      </c>
      <c r="B704" s="60">
        <v>1</v>
      </c>
      <c r="C704" s="2">
        <v>40939.785939650443</v>
      </c>
      <c r="D704" s="2">
        <v>40999.785416666666</v>
      </c>
      <c r="E704" s="60">
        <v>12</v>
      </c>
      <c r="F704" s="2">
        <v>40940.494656037939</v>
      </c>
      <c r="G704" s="60">
        <v>0</v>
      </c>
    </row>
    <row r="705" spans="1:7" x14ac:dyDescent="0.3">
      <c r="A705" s="60">
        <v>704</v>
      </c>
      <c r="B705" s="60">
        <v>1</v>
      </c>
      <c r="C705" s="2">
        <v>40939.804014937123</v>
      </c>
      <c r="D705" s="2">
        <v>40943.928472222222</v>
      </c>
      <c r="E705" s="60">
        <v>8</v>
      </c>
      <c r="F705" s="2">
        <v>40940.55595756985</v>
      </c>
      <c r="G705" s="60">
        <v>0</v>
      </c>
    </row>
    <row r="706" spans="1:7" x14ac:dyDescent="0.3">
      <c r="A706" s="60">
        <v>705</v>
      </c>
      <c r="B706" s="60">
        <v>5</v>
      </c>
      <c r="C706" s="2">
        <v>40939.863893132868</v>
      </c>
      <c r="D706" s="2">
        <v>40999.863888888889</v>
      </c>
      <c r="E706" s="60">
        <v>24</v>
      </c>
      <c r="F706" s="2">
        <v>40942.599523883146</v>
      </c>
      <c r="G706" s="60">
        <v>0</v>
      </c>
    </row>
    <row r="707" spans="1:7" x14ac:dyDescent="0.3">
      <c r="A707" s="60">
        <v>706</v>
      </c>
      <c r="B707" s="60">
        <v>5</v>
      </c>
      <c r="C707" s="2">
        <v>40939.889532312467</v>
      </c>
      <c r="D707" s="2">
        <v>40999.888888888891</v>
      </c>
      <c r="E707" s="60">
        <v>24</v>
      </c>
      <c r="F707" s="2">
        <v>40942.76904742913</v>
      </c>
      <c r="G707" s="60">
        <v>0</v>
      </c>
    </row>
    <row r="708" spans="1:7" x14ac:dyDescent="0.3">
      <c r="A708" s="60">
        <v>707</v>
      </c>
      <c r="B708" s="60">
        <v>1</v>
      </c>
      <c r="C708" s="2">
        <v>40939.986880028024</v>
      </c>
      <c r="D708" s="2">
        <v>40999.986805555556</v>
      </c>
      <c r="E708" s="60">
        <v>8</v>
      </c>
      <c r="F708" s="2">
        <v>40940.460561337786</v>
      </c>
      <c r="G708" s="60">
        <v>0</v>
      </c>
    </row>
    <row r="709" spans="1:7" x14ac:dyDescent="0.3">
      <c r="A709" s="60">
        <v>708</v>
      </c>
      <c r="B709" s="60">
        <v>5</v>
      </c>
      <c r="C709" s="2">
        <v>40940.142737937829</v>
      </c>
      <c r="D709" s="2">
        <v>40944.392531184865</v>
      </c>
      <c r="E709" s="60">
        <v>24</v>
      </c>
      <c r="F709" s="2" t="s">
        <v>5</v>
      </c>
      <c r="G709" s="60">
        <v>0</v>
      </c>
    </row>
    <row r="710" spans="1:7" x14ac:dyDescent="0.3">
      <c r="A710" s="60">
        <v>709</v>
      </c>
      <c r="B710" s="60">
        <v>3</v>
      </c>
      <c r="C710" s="2">
        <v>40940.12676706315</v>
      </c>
      <c r="D710" s="2">
        <v>40943.417784068857</v>
      </c>
      <c r="E710" s="60">
        <v>24</v>
      </c>
      <c r="F710" s="2" t="s">
        <v>5</v>
      </c>
      <c r="G710" s="60">
        <v>0</v>
      </c>
    </row>
    <row r="711" spans="1:7" x14ac:dyDescent="0.3">
      <c r="A711" s="60">
        <v>710</v>
      </c>
      <c r="B711" s="60">
        <v>3</v>
      </c>
      <c r="C711" s="2">
        <v>40940.245220014978</v>
      </c>
      <c r="D711" s="2">
        <v>40942.911567367191</v>
      </c>
      <c r="E711" s="60">
        <v>24</v>
      </c>
      <c r="F711" s="2" t="s">
        <v>5</v>
      </c>
      <c r="G711" s="60">
        <v>0</v>
      </c>
    </row>
    <row r="712" spans="1:7" x14ac:dyDescent="0.3">
      <c r="A712" s="60">
        <v>711</v>
      </c>
      <c r="B712" s="60">
        <v>1</v>
      </c>
      <c r="C712" s="2">
        <v>40940.328891528508</v>
      </c>
      <c r="D712" s="2">
        <v>41000.328472222223</v>
      </c>
      <c r="E712" s="60">
        <v>8</v>
      </c>
      <c r="F712" s="2">
        <v>40941.436984341279</v>
      </c>
      <c r="G712" s="60">
        <v>0</v>
      </c>
    </row>
    <row r="713" spans="1:7" x14ac:dyDescent="0.3">
      <c r="A713" s="60">
        <v>712</v>
      </c>
      <c r="B713" s="60">
        <v>3</v>
      </c>
      <c r="C713" s="2">
        <v>40940.373665170489</v>
      </c>
      <c r="D713" s="2">
        <v>41000.373611111114</v>
      </c>
      <c r="E713" s="60">
        <v>24</v>
      </c>
      <c r="F713" s="2">
        <v>40942.488440882604</v>
      </c>
      <c r="G713" s="60">
        <v>0</v>
      </c>
    </row>
    <row r="714" spans="1:7" x14ac:dyDescent="0.3">
      <c r="A714" s="60">
        <v>713</v>
      </c>
      <c r="B714" s="60">
        <v>7</v>
      </c>
      <c r="C714" s="2">
        <v>40940.39694412885</v>
      </c>
      <c r="D714" s="2">
        <v>40944.604699802549</v>
      </c>
      <c r="E714" s="60">
        <v>24</v>
      </c>
      <c r="F714" s="2" t="s">
        <v>5</v>
      </c>
      <c r="G714" s="60">
        <v>0</v>
      </c>
    </row>
    <row r="715" spans="1:7" x14ac:dyDescent="0.3">
      <c r="A715" s="60">
        <v>714</v>
      </c>
      <c r="B715" s="60">
        <v>2</v>
      </c>
      <c r="C715" s="2">
        <v>40940.42962755209</v>
      </c>
      <c r="D715" s="2">
        <v>41000.429166666661</v>
      </c>
      <c r="E715" s="60">
        <v>10</v>
      </c>
      <c r="F715" s="2">
        <v>40941.652496844719</v>
      </c>
      <c r="G715" s="60">
        <v>0</v>
      </c>
    </row>
    <row r="716" spans="1:7" x14ac:dyDescent="0.3">
      <c r="A716" s="60">
        <v>715</v>
      </c>
      <c r="B716" s="60">
        <v>1</v>
      </c>
      <c r="C716" s="2">
        <v>40940.478131194926</v>
      </c>
      <c r="D716" s="2">
        <v>41000.477777777778</v>
      </c>
      <c r="E716" s="60">
        <v>8</v>
      </c>
      <c r="F716" s="2">
        <v>40941.479685002676</v>
      </c>
      <c r="G716" s="60">
        <v>0</v>
      </c>
    </row>
    <row r="717" spans="1:7" x14ac:dyDescent="0.3">
      <c r="A717" s="60">
        <v>716</v>
      </c>
      <c r="B717" s="60">
        <v>7</v>
      </c>
      <c r="C717" s="2">
        <v>40940.469171431279</v>
      </c>
      <c r="D717" s="2">
        <v>41000.46875</v>
      </c>
      <c r="E717" s="60">
        <v>24</v>
      </c>
      <c r="F717" s="2">
        <v>40953.514064200303</v>
      </c>
      <c r="G717" s="60">
        <v>0</v>
      </c>
    </row>
    <row r="718" spans="1:7" x14ac:dyDescent="0.3">
      <c r="A718" s="60">
        <v>717</v>
      </c>
      <c r="B718" s="60">
        <v>5</v>
      </c>
      <c r="C718" s="2">
        <v>40940.471492107245</v>
      </c>
      <c r="D718" s="2">
        <v>41000.470833333333</v>
      </c>
      <c r="E718" s="60">
        <v>24</v>
      </c>
      <c r="F718" s="2">
        <v>40943.323839680023</v>
      </c>
      <c r="G718" s="60">
        <v>0</v>
      </c>
    </row>
    <row r="719" spans="1:7" x14ac:dyDescent="0.3">
      <c r="A719" s="60">
        <v>718</v>
      </c>
      <c r="B719" s="60">
        <v>1</v>
      </c>
      <c r="C719" s="2">
        <v>40940.460317851503</v>
      </c>
      <c r="D719" s="2">
        <v>41000.459722222222</v>
      </c>
      <c r="E719" s="60">
        <v>8</v>
      </c>
      <c r="F719" s="2">
        <v>40941.364818392853</v>
      </c>
      <c r="G719" s="60">
        <v>0</v>
      </c>
    </row>
    <row r="720" spans="1:7" x14ac:dyDescent="0.3">
      <c r="A720" s="60">
        <v>719</v>
      </c>
      <c r="B720" s="60">
        <v>3</v>
      </c>
      <c r="C720" s="2">
        <v>40940.648783944678</v>
      </c>
      <c r="D720" s="2">
        <v>41000.648611111108</v>
      </c>
      <c r="E720" s="60">
        <v>24</v>
      </c>
      <c r="F720" s="2">
        <v>40942.914167814692</v>
      </c>
      <c r="G720" s="60">
        <v>0</v>
      </c>
    </row>
    <row r="721" spans="1:7" x14ac:dyDescent="0.3">
      <c r="A721" s="60">
        <v>720</v>
      </c>
      <c r="B721" s="60">
        <v>1</v>
      </c>
      <c r="C721" s="2">
        <v>40940.633647362978</v>
      </c>
      <c r="D721" s="2">
        <v>40943.549999999996</v>
      </c>
      <c r="E721" s="60">
        <v>8</v>
      </c>
      <c r="F721" s="2">
        <v>40941.377546748481</v>
      </c>
      <c r="G721" s="60">
        <v>0</v>
      </c>
    </row>
    <row r="722" spans="1:7" x14ac:dyDescent="0.3">
      <c r="A722" s="60">
        <v>721</v>
      </c>
      <c r="B722" s="60">
        <v>3</v>
      </c>
      <c r="C722" s="2">
        <v>40940.671631473953</v>
      </c>
      <c r="D722" s="2">
        <v>41000.671527777777</v>
      </c>
      <c r="E722" s="60">
        <v>24</v>
      </c>
      <c r="F722" s="2">
        <v>40943.505751076606</v>
      </c>
      <c r="G722" s="60">
        <v>0</v>
      </c>
    </row>
    <row r="723" spans="1:7" x14ac:dyDescent="0.3">
      <c r="A723" s="60">
        <v>722</v>
      </c>
      <c r="B723" s="60">
        <v>8</v>
      </c>
      <c r="C723" s="2">
        <v>40940.756049758471</v>
      </c>
      <c r="D723" s="2">
        <v>41000.755555555559</v>
      </c>
      <c r="E723" s="60">
        <v>3</v>
      </c>
      <c r="F723" s="2">
        <v>40947.495416032842</v>
      </c>
      <c r="G723" s="60">
        <v>2</v>
      </c>
    </row>
    <row r="724" spans="1:7" x14ac:dyDescent="0.3">
      <c r="A724" s="60">
        <v>723</v>
      </c>
      <c r="B724" s="60">
        <v>1</v>
      </c>
      <c r="C724" s="2">
        <v>40940.831054813527</v>
      </c>
      <c r="D724" s="2">
        <v>41000.830555555556</v>
      </c>
      <c r="E724" s="60">
        <v>8</v>
      </c>
      <c r="F724" s="2">
        <v>40941.553972286085</v>
      </c>
      <c r="G724" s="60">
        <v>0</v>
      </c>
    </row>
    <row r="725" spans="1:7" x14ac:dyDescent="0.3">
      <c r="A725" s="60">
        <v>724</v>
      </c>
      <c r="B725" s="60">
        <v>1</v>
      </c>
      <c r="C725" s="2">
        <v>40940.826869168464</v>
      </c>
      <c r="D725" s="2">
        <v>41000.826388888883</v>
      </c>
      <c r="E725" s="60">
        <v>8</v>
      </c>
      <c r="F725" s="2">
        <v>40941.563372419456</v>
      </c>
      <c r="G725" s="60">
        <v>0</v>
      </c>
    </row>
    <row r="726" spans="1:7" x14ac:dyDescent="0.3">
      <c r="A726" s="60">
        <v>725</v>
      </c>
      <c r="B726" s="60">
        <v>1</v>
      </c>
      <c r="C726" s="2">
        <v>40940.861173190067</v>
      </c>
      <c r="D726" s="2">
        <v>40944.527777777781</v>
      </c>
      <c r="E726" s="60">
        <v>12</v>
      </c>
      <c r="F726" s="2">
        <v>40942.48634469384</v>
      </c>
      <c r="G726" s="60">
        <v>0</v>
      </c>
    </row>
    <row r="727" spans="1:7" x14ac:dyDescent="0.3">
      <c r="A727" s="60">
        <v>726</v>
      </c>
      <c r="B727" s="60">
        <v>7</v>
      </c>
      <c r="C727" s="2">
        <v>40940.885056334584</v>
      </c>
      <c r="D727" s="2">
        <v>41000.884722222225</v>
      </c>
      <c r="E727" s="60">
        <v>24</v>
      </c>
      <c r="F727" s="2">
        <v>40953.838467835492</v>
      </c>
      <c r="G727" s="60">
        <v>0</v>
      </c>
    </row>
    <row r="728" spans="1:7" x14ac:dyDescent="0.3">
      <c r="A728" s="60">
        <v>727</v>
      </c>
      <c r="B728" s="60">
        <v>1</v>
      </c>
      <c r="C728" s="2">
        <v>40940.983992305904</v>
      </c>
      <c r="D728" s="2">
        <v>41000.983333333337</v>
      </c>
      <c r="E728" s="60">
        <v>8</v>
      </c>
      <c r="F728" s="2">
        <v>40941.881035932391</v>
      </c>
      <c r="G728" s="60">
        <v>0</v>
      </c>
    </row>
    <row r="729" spans="1:7" x14ac:dyDescent="0.3">
      <c r="A729" s="60">
        <v>728</v>
      </c>
      <c r="B729" s="60">
        <v>3</v>
      </c>
      <c r="C729" s="2">
        <v>40941.372715142927</v>
      </c>
      <c r="D729" s="2">
        <v>40943.788707849766</v>
      </c>
      <c r="E729" s="60">
        <v>24</v>
      </c>
      <c r="F729" s="2" t="s">
        <v>5</v>
      </c>
      <c r="G729" s="60">
        <v>0</v>
      </c>
    </row>
    <row r="730" spans="1:7" x14ac:dyDescent="0.3">
      <c r="A730" s="60">
        <v>729</v>
      </c>
      <c r="B730" s="60">
        <v>6</v>
      </c>
      <c r="C730" s="2">
        <v>40941.396214569249</v>
      </c>
      <c r="D730" s="2">
        <v>41001.395833333336</v>
      </c>
      <c r="E730" s="60">
        <v>24</v>
      </c>
      <c r="F730" s="2">
        <v>40944.780908100089</v>
      </c>
      <c r="G730" s="60">
        <v>0</v>
      </c>
    </row>
    <row r="731" spans="1:7" x14ac:dyDescent="0.3">
      <c r="A731" s="60">
        <v>730</v>
      </c>
      <c r="B731" s="60">
        <v>2</v>
      </c>
      <c r="C731" s="2">
        <v>40941.41851466972</v>
      </c>
      <c r="D731" s="2">
        <v>41001.41805555555</v>
      </c>
      <c r="E731" s="60">
        <v>10</v>
      </c>
      <c r="F731" s="2">
        <v>40942.841149895561</v>
      </c>
      <c r="G731" s="60">
        <v>0</v>
      </c>
    </row>
    <row r="732" spans="1:7" x14ac:dyDescent="0.3">
      <c r="A732" s="60">
        <v>731</v>
      </c>
      <c r="B732" s="60">
        <v>1</v>
      </c>
      <c r="C732" s="2">
        <v>40941.424669977387</v>
      </c>
      <c r="D732" s="2">
        <v>41001.424305555556</v>
      </c>
      <c r="E732" s="60">
        <v>8</v>
      </c>
      <c r="F732" s="2">
        <v>40942.584754625917</v>
      </c>
      <c r="G732" s="60">
        <v>0</v>
      </c>
    </row>
    <row r="733" spans="1:7" x14ac:dyDescent="0.3">
      <c r="A733" s="60">
        <v>732</v>
      </c>
      <c r="B733" s="60">
        <v>1</v>
      </c>
      <c r="C733" s="2">
        <v>40941.539898278883</v>
      </c>
      <c r="D733" s="2">
        <v>41001.539583333331</v>
      </c>
      <c r="E733" s="60">
        <v>8</v>
      </c>
      <c r="F733" s="2">
        <v>40942.588683788439</v>
      </c>
      <c r="G733" s="60">
        <v>0</v>
      </c>
    </row>
    <row r="734" spans="1:7" x14ac:dyDescent="0.3">
      <c r="A734" s="60">
        <v>733</v>
      </c>
      <c r="B734" s="60">
        <v>3</v>
      </c>
      <c r="C734" s="2">
        <v>40941.500954413292</v>
      </c>
      <c r="D734" s="2">
        <v>41001.500694444447</v>
      </c>
      <c r="E734" s="60">
        <v>24</v>
      </c>
      <c r="F734" s="2">
        <v>40943.712645481981</v>
      </c>
      <c r="G734" s="60">
        <v>0</v>
      </c>
    </row>
    <row r="735" spans="1:7" x14ac:dyDescent="0.3">
      <c r="A735" s="60">
        <v>734</v>
      </c>
      <c r="B735" s="60">
        <v>1</v>
      </c>
      <c r="C735" s="2">
        <v>40941.553295033424</v>
      </c>
      <c r="D735" s="2">
        <v>40944.677691110177</v>
      </c>
      <c r="E735" s="60">
        <v>12</v>
      </c>
      <c r="F735" s="2" t="s">
        <v>5</v>
      </c>
      <c r="G735" s="60">
        <v>0</v>
      </c>
    </row>
    <row r="736" spans="1:7" x14ac:dyDescent="0.3">
      <c r="A736" s="60">
        <v>735</v>
      </c>
      <c r="B736" s="60">
        <v>3</v>
      </c>
      <c r="C736" s="2">
        <v>40941.565478745812</v>
      </c>
      <c r="D736" s="2">
        <v>41001.565277777772</v>
      </c>
      <c r="E736" s="60">
        <v>24</v>
      </c>
      <c r="F736" s="2">
        <v>40943.644686438754</v>
      </c>
      <c r="G736" s="60">
        <v>0</v>
      </c>
    </row>
    <row r="737" spans="1:7" x14ac:dyDescent="0.3">
      <c r="A737" s="60">
        <v>736</v>
      </c>
      <c r="B737" s="60">
        <v>5</v>
      </c>
      <c r="C737" s="2">
        <v>40941.567600430957</v>
      </c>
      <c r="D737" s="2">
        <v>41001.567361111105</v>
      </c>
      <c r="E737" s="60">
        <v>24</v>
      </c>
      <c r="F737" s="2">
        <v>40945.626965266521</v>
      </c>
      <c r="G737" s="60">
        <v>0</v>
      </c>
    </row>
    <row r="738" spans="1:7" x14ac:dyDescent="0.3">
      <c r="A738" s="60">
        <v>737</v>
      </c>
      <c r="B738" s="60">
        <v>2</v>
      </c>
      <c r="C738" s="2">
        <v>40941.731065230109</v>
      </c>
      <c r="D738" s="2">
        <v>41001.730555555558</v>
      </c>
      <c r="E738" s="60">
        <v>10</v>
      </c>
      <c r="F738" s="2">
        <v>40943.930364398067</v>
      </c>
      <c r="G738" s="60">
        <v>0</v>
      </c>
    </row>
    <row r="739" spans="1:7" x14ac:dyDescent="0.3">
      <c r="A739" s="60">
        <v>738</v>
      </c>
      <c r="B739" s="60">
        <v>1</v>
      </c>
      <c r="C739" s="2">
        <v>40941.72421330931</v>
      </c>
      <c r="D739" s="2">
        <v>41001.723611111112</v>
      </c>
      <c r="E739" s="60">
        <v>8</v>
      </c>
      <c r="F739" s="2">
        <v>40942.432146261352</v>
      </c>
      <c r="G739" s="60">
        <v>0</v>
      </c>
    </row>
    <row r="740" spans="1:7" x14ac:dyDescent="0.3">
      <c r="A740" s="60">
        <v>739</v>
      </c>
      <c r="B740" s="60">
        <v>10</v>
      </c>
      <c r="C740" s="2">
        <v>40941.717164784088</v>
      </c>
      <c r="D740" s="2">
        <v>41001.716666666667</v>
      </c>
      <c r="E740" s="60">
        <v>1</v>
      </c>
      <c r="F740" s="2">
        <v>40948.713336213244</v>
      </c>
      <c r="G740" s="60">
        <v>0</v>
      </c>
    </row>
    <row r="741" spans="1:7" x14ac:dyDescent="0.3">
      <c r="A741" s="60">
        <v>740</v>
      </c>
      <c r="B741" s="60">
        <v>4</v>
      </c>
      <c r="C741" s="2">
        <v>40941.826250945116</v>
      </c>
      <c r="D741" s="2">
        <v>40945.408922895775</v>
      </c>
      <c r="E741" s="60">
        <v>12</v>
      </c>
      <c r="F741" s="2" t="s">
        <v>5</v>
      </c>
      <c r="G741" s="60">
        <v>0</v>
      </c>
    </row>
    <row r="742" spans="1:7" x14ac:dyDescent="0.3">
      <c r="A742" s="60">
        <v>741</v>
      </c>
      <c r="B742" s="60">
        <v>2</v>
      </c>
      <c r="C742" s="2">
        <v>40941.813669520714</v>
      </c>
      <c r="D742" s="2">
        <v>41001.813194444439</v>
      </c>
      <c r="E742" s="60">
        <v>10</v>
      </c>
      <c r="F742" s="2">
        <v>40942.68664628065</v>
      </c>
      <c r="G742" s="60">
        <v>0</v>
      </c>
    </row>
    <row r="743" spans="1:7" x14ac:dyDescent="0.3">
      <c r="A743" s="60">
        <v>742</v>
      </c>
      <c r="B743" s="60">
        <v>6</v>
      </c>
      <c r="C743" s="2">
        <v>40941.871202477072</v>
      </c>
      <c r="D743" s="2">
        <v>41001.870833333334</v>
      </c>
      <c r="E743" s="60">
        <v>24</v>
      </c>
      <c r="F743" s="2">
        <v>40946.985377907389</v>
      </c>
      <c r="G743" s="60">
        <v>0</v>
      </c>
    </row>
    <row r="744" spans="1:7" x14ac:dyDescent="0.3">
      <c r="A744" s="60">
        <v>743</v>
      </c>
      <c r="B744" s="60">
        <v>4</v>
      </c>
      <c r="C744" s="2">
        <v>40941.888042147511</v>
      </c>
      <c r="D744" s="2">
        <v>40944.262748986672</v>
      </c>
      <c r="E744" s="60">
        <v>12</v>
      </c>
      <c r="F744" s="2" t="s">
        <v>5</v>
      </c>
      <c r="G744" s="60">
        <v>0</v>
      </c>
    </row>
    <row r="745" spans="1:7" x14ac:dyDescent="0.3">
      <c r="A745" s="60">
        <v>744</v>
      </c>
      <c r="B745" s="60">
        <v>5</v>
      </c>
      <c r="C745" s="2">
        <v>40942.140754491775</v>
      </c>
      <c r="D745" s="2">
        <v>41002.140277777777</v>
      </c>
      <c r="E745" s="60">
        <v>24</v>
      </c>
      <c r="F745" s="2">
        <v>40945.528149917707</v>
      </c>
      <c r="G745" s="60">
        <v>0</v>
      </c>
    </row>
    <row r="746" spans="1:7" x14ac:dyDescent="0.3">
      <c r="A746" s="60">
        <v>745</v>
      </c>
      <c r="B746" s="60">
        <v>1</v>
      </c>
      <c r="C746" s="2">
        <v>40942.275591045531</v>
      </c>
      <c r="D746" s="2">
        <v>41002.275000000001</v>
      </c>
      <c r="E746" s="60">
        <v>8</v>
      </c>
      <c r="F746" s="2">
        <v>40943.618397670878</v>
      </c>
      <c r="G746" s="60">
        <v>0</v>
      </c>
    </row>
    <row r="747" spans="1:7" x14ac:dyDescent="0.3">
      <c r="A747" s="60">
        <v>746</v>
      </c>
      <c r="B747" s="60">
        <v>1</v>
      </c>
      <c r="C747" s="2">
        <v>40942.367225120885</v>
      </c>
      <c r="D747" s="2">
        <v>40946.574999999997</v>
      </c>
      <c r="E747" s="60">
        <v>8</v>
      </c>
      <c r="F747" s="2">
        <v>40942.741095281533</v>
      </c>
      <c r="G747" s="60">
        <v>0</v>
      </c>
    </row>
    <row r="748" spans="1:7" x14ac:dyDescent="0.3">
      <c r="A748" s="60">
        <v>747</v>
      </c>
      <c r="B748" s="60">
        <v>1</v>
      </c>
      <c r="C748" s="2">
        <v>40942.366275278349</v>
      </c>
      <c r="D748" s="2">
        <v>40944.449181472817</v>
      </c>
      <c r="E748" s="60">
        <v>8</v>
      </c>
      <c r="F748" s="2" t="s">
        <v>5</v>
      </c>
      <c r="G748" s="60">
        <v>0</v>
      </c>
    </row>
    <row r="749" spans="1:7" x14ac:dyDescent="0.3">
      <c r="A749" s="60">
        <v>748</v>
      </c>
      <c r="B749" s="60">
        <v>10</v>
      </c>
      <c r="C749" s="2">
        <v>40942.362435636045</v>
      </c>
      <c r="D749" s="2">
        <v>41002.361805555556</v>
      </c>
      <c r="E749" s="60">
        <v>1</v>
      </c>
      <c r="F749" s="2">
        <v>40949.335244873495</v>
      </c>
      <c r="G749" s="60">
        <v>3</v>
      </c>
    </row>
    <row r="750" spans="1:7" x14ac:dyDescent="0.3">
      <c r="A750" s="60">
        <v>749</v>
      </c>
      <c r="B750" s="60">
        <v>1</v>
      </c>
      <c r="C750" s="2">
        <v>40942.403998681089</v>
      </c>
      <c r="D750" s="2">
        <v>40944.819996801874</v>
      </c>
      <c r="E750" s="60">
        <v>8</v>
      </c>
      <c r="F750" s="2" t="s">
        <v>5</v>
      </c>
      <c r="G750" s="60">
        <v>0</v>
      </c>
    </row>
    <row r="751" spans="1:7" x14ac:dyDescent="0.3">
      <c r="A751" s="60">
        <v>750</v>
      </c>
      <c r="B751" s="60">
        <v>9</v>
      </c>
      <c r="C751" s="2">
        <v>40942.412407652162</v>
      </c>
      <c r="D751" s="2">
        <v>41002.411805555559</v>
      </c>
      <c r="E751" s="60">
        <v>5</v>
      </c>
      <c r="F751" s="2">
        <v>40945.216479138144</v>
      </c>
      <c r="G751" s="60">
        <v>0</v>
      </c>
    </row>
    <row r="752" spans="1:7" x14ac:dyDescent="0.3">
      <c r="A752" s="60">
        <v>751</v>
      </c>
      <c r="B752" s="60">
        <v>2</v>
      </c>
      <c r="C752" s="2">
        <v>40942.431789677023</v>
      </c>
      <c r="D752" s="2">
        <v>41002.431249999994</v>
      </c>
      <c r="E752" s="60">
        <v>10</v>
      </c>
      <c r="F752" s="2">
        <v>40943.738168166019</v>
      </c>
      <c r="G752" s="60">
        <v>0</v>
      </c>
    </row>
    <row r="753" spans="1:7" x14ac:dyDescent="0.3">
      <c r="A753" s="60">
        <v>752</v>
      </c>
      <c r="B753" s="60">
        <v>6</v>
      </c>
      <c r="C753" s="2">
        <v>40942.445643974454</v>
      </c>
      <c r="D753" s="2">
        <v>40945.15377622837</v>
      </c>
      <c r="E753" s="60">
        <v>24</v>
      </c>
      <c r="F753" s="2" t="s">
        <v>5</v>
      </c>
      <c r="G753" s="60">
        <v>0</v>
      </c>
    </row>
    <row r="754" spans="1:7" x14ac:dyDescent="0.3">
      <c r="A754" s="60">
        <v>753</v>
      </c>
      <c r="B754" s="60">
        <v>3</v>
      </c>
      <c r="C754" s="2">
        <v>40942.425743407221</v>
      </c>
      <c r="D754" s="2">
        <v>41002.425694444442</v>
      </c>
      <c r="E754" s="60">
        <v>24</v>
      </c>
      <c r="F754" s="2">
        <v>40944.392931681694</v>
      </c>
      <c r="G754" s="60">
        <v>0</v>
      </c>
    </row>
    <row r="755" spans="1:7" x14ac:dyDescent="0.3">
      <c r="A755" s="60">
        <v>754</v>
      </c>
      <c r="B755" s="60">
        <v>2</v>
      </c>
      <c r="C755" s="2">
        <v>40942.48768110355</v>
      </c>
      <c r="D755" s="2">
        <v>41002.487500000003</v>
      </c>
      <c r="E755" s="60">
        <v>10</v>
      </c>
      <c r="F755" s="2">
        <v>40943.405256046957</v>
      </c>
      <c r="G755" s="60">
        <v>0</v>
      </c>
    </row>
    <row r="756" spans="1:7" x14ac:dyDescent="0.3">
      <c r="A756" s="60">
        <v>755</v>
      </c>
      <c r="B756" s="60">
        <v>4</v>
      </c>
      <c r="C756" s="2">
        <v>40942.530991205393</v>
      </c>
      <c r="D756" s="2">
        <v>41002.530555555553</v>
      </c>
      <c r="E756" s="60">
        <v>12</v>
      </c>
      <c r="F756" s="2">
        <v>40944.407668495187</v>
      </c>
      <c r="G756" s="60">
        <v>0</v>
      </c>
    </row>
    <row r="757" spans="1:7" x14ac:dyDescent="0.3">
      <c r="A757" s="60">
        <v>756</v>
      </c>
      <c r="B757" s="60">
        <v>6</v>
      </c>
      <c r="C757" s="2">
        <v>40942.619414089735</v>
      </c>
      <c r="D757" s="2">
        <v>41002.618750000001</v>
      </c>
      <c r="E757" s="60">
        <v>24</v>
      </c>
      <c r="F757" s="2">
        <v>40949.700049451378</v>
      </c>
      <c r="G757" s="60">
        <v>0</v>
      </c>
    </row>
    <row r="758" spans="1:7" x14ac:dyDescent="0.3">
      <c r="A758" s="60">
        <v>757</v>
      </c>
      <c r="B758" s="60">
        <v>1</v>
      </c>
      <c r="C758" s="2">
        <v>40942.618493127324</v>
      </c>
      <c r="D758" s="2">
        <v>41002.618055555555</v>
      </c>
      <c r="E758" s="60">
        <v>12</v>
      </c>
      <c r="F758" s="2">
        <v>40943.66393023757</v>
      </c>
      <c r="G758" s="60">
        <v>0</v>
      </c>
    </row>
    <row r="759" spans="1:7" x14ac:dyDescent="0.3">
      <c r="A759" s="60">
        <v>758</v>
      </c>
      <c r="B759" s="60">
        <v>1</v>
      </c>
      <c r="C759" s="2">
        <v>40942.613592476082</v>
      </c>
      <c r="D759" s="2">
        <v>41002.61319444445</v>
      </c>
      <c r="E759" s="60">
        <v>8</v>
      </c>
      <c r="F759" s="2">
        <v>40943.451795492227</v>
      </c>
      <c r="G759" s="60">
        <v>0</v>
      </c>
    </row>
    <row r="760" spans="1:7" x14ac:dyDescent="0.3">
      <c r="A760" s="60">
        <v>759</v>
      </c>
      <c r="B760" s="60">
        <v>1</v>
      </c>
      <c r="C760" s="2">
        <v>40942.597947820061</v>
      </c>
      <c r="D760" s="2">
        <v>41002.597916666666</v>
      </c>
      <c r="E760" s="60">
        <v>12</v>
      </c>
      <c r="F760" s="2">
        <v>40943.37207958215</v>
      </c>
      <c r="G760" s="60">
        <v>0</v>
      </c>
    </row>
    <row r="761" spans="1:7" x14ac:dyDescent="0.3">
      <c r="A761" s="60">
        <v>760</v>
      </c>
      <c r="B761" s="60">
        <v>5</v>
      </c>
      <c r="C761" s="2">
        <v>40942.645742812136</v>
      </c>
      <c r="D761" s="2">
        <v>40945.770138888889</v>
      </c>
      <c r="E761" s="60">
        <v>24</v>
      </c>
      <c r="F761" s="2" t="s">
        <v>5</v>
      </c>
      <c r="G761" s="60">
        <v>0</v>
      </c>
    </row>
    <row r="762" spans="1:7" x14ac:dyDescent="0.3">
      <c r="A762" s="60">
        <v>761</v>
      </c>
      <c r="B762" s="60">
        <v>2</v>
      </c>
      <c r="C762" s="2">
        <v>40942.676356794364</v>
      </c>
      <c r="D762" s="2">
        <v>41002.675694444442</v>
      </c>
      <c r="E762" s="60">
        <v>10</v>
      </c>
      <c r="F762" s="2">
        <v>40944.603978597232</v>
      </c>
      <c r="G762" s="60">
        <v>0</v>
      </c>
    </row>
    <row r="763" spans="1:7" x14ac:dyDescent="0.3">
      <c r="A763" s="60">
        <v>762</v>
      </c>
      <c r="B763" s="60">
        <v>1</v>
      </c>
      <c r="C763" s="2">
        <v>40942.748145096004</v>
      </c>
      <c r="D763" s="2">
        <v>41002.747916666667</v>
      </c>
      <c r="E763" s="60">
        <v>8</v>
      </c>
      <c r="F763" s="2">
        <v>40943.404212694819</v>
      </c>
      <c r="G763" s="60">
        <v>0</v>
      </c>
    </row>
    <row r="764" spans="1:7" x14ac:dyDescent="0.3">
      <c r="A764" s="60">
        <v>763</v>
      </c>
      <c r="B764" s="60">
        <v>2</v>
      </c>
      <c r="C764" s="2">
        <v>40942.720428761473</v>
      </c>
      <c r="D764" s="2">
        <v>41002.720138888893</v>
      </c>
      <c r="E764" s="60">
        <v>10</v>
      </c>
      <c r="F764" s="2">
        <v>40943.490273261319</v>
      </c>
      <c r="G764" s="60">
        <v>0</v>
      </c>
    </row>
    <row r="765" spans="1:7" x14ac:dyDescent="0.3">
      <c r="A765" s="60">
        <v>764</v>
      </c>
      <c r="B765" s="60">
        <v>7</v>
      </c>
      <c r="C765" s="2">
        <v>40942.728711813244</v>
      </c>
      <c r="D765" s="2">
        <v>41002.728472222225</v>
      </c>
      <c r="E765" s="60">
        <v>24</v>
      </c>
      <c r="F765" s="2">
        <v>40952.496633008595</v>
      </c>
      <c r="G765" s="60">
        <v>0</v>
      </c>
    </row>
    <row r="766" spans="1:7" x14ac:dyDescent="0.3">
      <c r="A766" s="60">
        <v>765</v>
      </c>
      <c r="B766" s="60">
        <v>2</v>
      </c>
      <c r="C766" s="2">
        <v>40942.771023952591</v>
      </c>
      <c r="D766" s="2">
        <v>41002.770833333336</v>
      </c>
      <c r="E766" s="60">
        <v>10</v>
      </c>
      <c r="F766" s="2">
        <v>40943.585670831286</v>
      </c>
      <c r="G766" s="60">
        <v>0</v>
      </c>
    </row>
    <row r="767" spans="1:7" x14ac:dyDescent="0.3">
      <c r="A767" s="60">
        <v>766</v>
      </c>
      <c r="B767" s="60">
        <v>6</v>
      </c>
      <c r="C767" s="2">
        <v>40942.754900463937</v>
      </c>
      <c r="D767" s="2">
        <v>41002.754861111112</v>
      </c>
      <c r="E767" s="60">
        <v>24</v>
      </c>
      <c r="F767" s="2">
        <v>40946.303344351349</v>
      </c>
      <c r="G767" s="60">
        <v>0</v>
      </c>
    </row>
    <row r="768" spans="1:7" x14ac:dyDescent="0.3">
      <c r="A768" s="60">
        <v>767</v>
      </c>
      <c r="B768" s="60">
        <v>1</v>
      </c>
      <c r="C768" s="2">
        <v>40942.767139224379</v>
      </c>
      <c r="D768" s="2">
        <v>40946.558525400891</v>
      </c>
      <c r="E768" s="60">
        <v>12</v>
      </c>
      <c r="F768" s="2" t="s">
        <v>5</v>
      </c>
      <c r="G768" s="60">
        <v>0</v>
      </c>
    </row>
    <row r="769" spans="1:7" x14ac:dyDescent="0.3">
      <c r="A769" s="60">
        <v>768</v>
      </c>
      <c r="B769" s="60">
        <v>5</v>
      </c>
      <c r="C769" s="2">
        <v>40942.867191776575</v>
      </c>
      <c r="D769" s="2">
        <v>41002.866666666669</v>
      </c>
      <c r="E769" s="60">
        <v>24</v>
      </c>
      <c r="F769" s="2">
        <v>40945.585681840756</v>
      </c>
      <c r="G769" s="60">
        <v>0</v>
      </c>
    </row>
    <row r="770" spans="1:7" x14ac:dyDescent="0.3">
      <c r="A770" s="60">
        <v>769</v>
      </c>
      <c r="B770" s="60">
        <v>1</v>
      </c>
      <c r="C770" s="2">
        <v>40942.932954303156</v>
      </c>
      <c r="D770" s="2">
        <v>40946.724298750436</v>
      </c>
      <c r="E770" s="60">
        <v>8</v>
      </c>
      <c r="F770" s="2" t="s">
        <v>5</v>
      </c>
      <c r="G770" s="60">
        <v>0</v>
      </c>
    </row>
    <row r="771" spans="1:7" x14ac:dyDescent="0.3">
      <c r="A771" s="60">
        <v>770</v>
      </c>
      <c r="B771" s="60">
        <v>6</v>
      </c>
      <c r="C771" s="2">
        <v>40942.922872222029</v>
      </c>
      <c r="D771" s="2">
        <v>41002.922222222223</v>
      </c>
      <c r="E771" s="60">
        <v>24</v>
      </c>
      <c r="F771" s="2">
        <v>40944.469541179053</v>
      </c>
      <c r="G771" s="60">
        <v>0</v>
      </c>
    </row>
    <row r="772" spans="1:7" x14ac:dyDescent="0.3">
      <c r="A772" s="60">
        <v>771</v>
      </c>
      <c r="B772" s="60">
        <v>1</v>
      </c>
      <c r="C772" s="2">
        <v>40943.028326292952</v>
      </c>
      <c r="D772" s="2">
        <v>41003.027777777781</v>
      </c>
      <c r="E772" s="60">
        <v>8</v>
      </c>
      <c r="F772" s="2">
        <v>40944.471359912488</v>
      </c>
      <c r="G772" s="60">
        <v>0</v>
      </c>
    </row>
    <row r="773" spans="1:7" x14ac:dyDescent="0.3">
      <c r="A773" s="60">
        <v>772</v>
      </c>
      <c r="B773" s="60">
        <v>6</v>
      </c>
      <c r="C773" s="2">
        <v>40943.194620903785</v>
      </c>
      <c r="D773" s="2">
        <v>41003.194444444445</v>
      </c>
      <c r="E773" s="60">
        <v>24</v>
      </c>
      <c r="F773" s="2">
        <v>40946.451329592943</v>
      </c>
      <c r="G773" s="60">
        <v>0</v>
      </c>
    </row>
    <row r="774" spans="1:7" x14ac:dyDescent="0.3">
      <c r="A774" s="60">
        <v>773</v>
      </c>
      <c r="B774" s="60">
        <v>2</v>
      </c>
      <c r="C774" s="2">
        <v>40943.278541105952</v>
      </c>
      <c r="D774" s="2">
        <v>40947.069704632704</v>
      </c>
      <c r="E774" s="60">
        <v>10</v>
      </c>
      <c r="F774" s="2" t="s">
        <v>5</v>
      </c>
      <c r="G774" s="60">
        <v>0</v>
      </c>
    </row>
    <row r="775" spans="1:7" x14ac:dyDescent="0.3">
      <c r="A775" s="60">
        <v>774</v>
      </c>
      <c r="B775" s="60">
        <v>6</v>
      </c>
      <c r="C775" s="2">
        <v>40943.407523271511</v>
      </c>
      <c r="D775" s="2">
        <v>41003.406944444447</v>
      </c>
      <c r="E775" s="60">
        <v>24</v>
      </c>
      <c r="F775" s="2">
        <v>40946.507334114518</v>
      </c>
      <c r="G775" s="60">
        <v>0</v>
      </c>
    </row>
    <row r="776" spans="1:7" x14ac:dyDescent="0.3">
      <c r="A776" s="60">
        <v>775</v>
      </c>
      <c r="B776" s="60">
        <v>6</v>
      </c>
      <c r="C776" s="2">
        <v>40943.404349641751</v>
      </c>
      <c r="D776" s="2">
        <v>41003.404166666667</v>
      </c>
      <c r="E776" s="60">
        <v>24</v>
      </c>
      <c r="F776" s="2">
        <v>40945.222021816917</v>
      </c>
      <c r="G776" s="60">
        <v>0</v>
      </c>
    </row>
    <row r="777" spans="1:7" x14ac:dyDescent="0.3">
      <c r="A777" s="60">
        <v>776</v>
      </c>
      <c r="B777" s="60">
        <v>2</v>
      </c>
      <c r="C777" s="2">
        <v>40943.44572391019</v>
      </c>
      <c r="D777" s="2">
        <v>41003.445138888885</v>
      </c>
      <c r="E777" s="60">
        <v>10</v>
      </c>
      <c r="F777" s="2">
        <v>40944.51444411472</v>
      </c>
      <c r="G777" s="60">
        <v>0</v>
      </c>
    </row>
    <row r="778" spans="1:7" x14ac:dyDescent="0.3">
      <c r="A778" s="60">
        <v>777</v>
      </c>
      <c r="B778" s="60">
        <v>3</v>
      </c>
      <c r="C778" s="2">
        <v>40943.463727417889</v>
      </c>
      <c r="D778" s="2">
        <v>41003.463194444448</v>
      </c>
      <c r="E778" s="60">
        <v>24</v>
      </c>
      <c r="F778" s="2">
        <v>40946.872788483743</v>
      </c>
      <c r="G778" s="60">
        <v>0</v>
      </c>
    </row>
    <row r="779" spans="1:7" x14ac:dyDescent="0.3">
      <c r="A779" s="60">
        <v>778</v>
      </c>
      <c r="B779" s="60">
        <v>2</v>
      </c>
      <c r="C779" s="2">
        <v>40943.572713126632</v>
      </c>
      <c r="D779" s="2">
        <v>40946.447426021965</v>
      </c>
      <c r="E779" s="60">
        <v>10</v>
      </c>
      <c r="F779" s="2" t="s">
        <v>5</v>
      </c>
      <c r="G779" s="60">
        <v>0</v>
      </c>
    </row>
    <row r="780" spans="1:7" x14ac:dyDescent="0.3">
      <c r="A780" s="60">
        <v>779</v>
      </c>
      <c r="B780" s="60">
        <v>3</v>
      </c>
      <c r="C780" s="2">
        <v>40943.621318877507</v>
      </c>
      <c r="D780" s="2">
        <v>41003.620833333334</v>
      </c>
      <c r="E780" s="60">
        <v>24</v>
      </c>
      <c r="F780" s="2">
        <v>40946.35606899071</v>
      </c>
      <c r="G780" s="60">
        <v>0</v>
      </c>
    </row>
    <row r="781" spans="1:7" x14ac:dyDescent="0.3">
      <c r="A781" s="60">
        <v>780</v>
      </c>
      <c r="B781" s="60">
        <v>1</v>
      </c>
      <c r="C781" s="2">
        <v>40943.618386191949</v>
      </c>
      <c r="D781" s="2">
        <v>41003.618055555555</v>
      </c>
      <c r="E781" s="60">
        <v>8</v>
      </c>
      <c r="F781" s="2">
        <v>40943.632120890499</v>
      </c>
      <c r="G781" s="60">
        <v>0</v>
      </c>
    </row>
    <row r="782" spans="1:7" x14ac:dyDescent="0.3">
      <c r="A782" s="60">
        <v>781</v>
      </c>
      <c r="B782" s="60">
        <v>3</v>
      </c>
      <c r="C782" s="2">
        <v>40943.595684095984</v>
      </c>
      <c r="D782" s="2">
        <v>41003.595138888893</v>
      </c>
      <c r="E782" s="60">
        <v>24</v>
      </c>
      <c r="F782" s="2">
        <v>40946.460265796093</v>
      </c>
      <c r="G782" s="60">
        <v>0</v>
      </c>
    </row>
    <row r="783" spans="1:7" x14ac:dyDescent="0.3">
      <c r="A783" s="60">
        <v>782</v>
      </c>
      <c r="B783" s="60">
        <v>5</v>
      </c>
      <c r="C783" s="2">
        <v>40943.595367614944</v>
      </c>
      <c r="D783" s="2">
        <v>41003.595138888893</v>
      </c>
      <c r="E783" s="60">
        <v>24</v>
      </c>
      <c r="F783" s="2">
        <v>40947.750357287943</v>
      </c>
      <c r="G783" s="60">
        <v>0</v>
      </c>
    </row>
    <row r="784" spans="1:7" x14ac:dyDescent="0.3">
      <c r="A784" s="60">
        <v>783</v>
      </c>
      <c r="B784" s="60">
        <v>1</v>
      </c>
      <c r="C784" s="2">
        <v>40943.610594153055</v>
      </c>
      <c r="D784" s="2">
        <v>41003.61041666667</v>
      </c>
      <c r="E784" s="60">
        <v>8</v>
      </c>
      <c r="F784" s="2">
        <v>40944.29327144847</v>
      </c>
      <c r="G784" s="60">
        <v>0</v>
      </c>
    </row>
    <row r="785" spans="1:7" x14ac:dyDescent="0.3">
      <c r="A785" s="60">
        <v>784</v>
      </c>
      <c r="B785" s="60">
        <v>1</v>
      </c>
      <c r="C785" s="2">
        <v>40943.716033506003</v>
      </c>
      <c r="D785" s="2">
        <v>41003.715972222228</v>
      </c>
      <c r="E785" s="60">
        <v>8</v>
      </c>
      <c r="F785" s="2">
        <v>40944.455745530868</v>
      </c>
      <c r="G785" s="60">
        <v>0</v>
      </c>
    </row>
    <row r="786" spans="1:7" x14ac:dyDescent="0.3">
      <c r="A786" s="60">
        <v>785</v>
      </c>
      <c r="B786" s="60">
        <v>1</v>
      </c>
      <c r="C786" s="2">
        <v>40943.732915887558</v>
      </c>
      <c r="D786" s="2">
        <v>40945.732638888891</v>
      </c>
      <c r="E786" s="60">
        <v>12</v>
      </c>
      <c r="F786" s="2">
        <v>40944.481503509684</v>
      </c>
      <c r="G786" s="60">
        <v>0</v>
      </c>
    </row>
    <row r="787" spans="1:7" x14ac:dyDescent="0.3">
      <c r="A787" s="60">
        <v>786</v>
      </c>
      <c r="B787" s="60">
        <v>10</v>
      </c>
      <c r="C787" s="2">
        <v>40943.72575204225</v>
      </c>
      <c r="D787" s="2">
        <v>41003.725694444445</v>
      </c>
      <c r="E787" s="60">
        <v>1</v>
      </c>
      <c r="F787" s="2">
        <v>40950.442756151293</v>
      </c>
      <c r="G787" s="60">
        <v>0</v>
      </c>
    </row>
    <row r="788" spans="1:7" x14ac:dyDescent="0.3">
      <c r="A788" s="60">
        <v>787</v>
      </c>
      <c r="B788" s="60">
        <v>1</v>
      </c>
      <c r="C788" s="2">
        <v>40943.763894129268</v>
      </c>
      <c r="D788" s="2">
        <v>41003.763888888891</v>
      </c>
      <c r="E788" s="60">
        <v>8</v>
      </c>
      <c r="F788" s="2">
        <v>40944.014019304028</v>
      </c>
      <c r="G788" s="60">
        <v>0</v>
      </c>
    </row>
    <row r="789" spans="1:7" x14ac:dyDescent="0.3">
      <c r="A789" s="60">
        <v>788</v>
      </c>
      <c r="B789" s="60">
        <v>8</v>
      </c>
      <c r="C789" s="2">
        <v>40943.758535923742</v>
      </c>
      <c r="D789" s="2">
        <v>40946.425173997275</v>
      </c>
      <c r="E789" s="60">
        <v>3</v>
      </c>
      <c r="F789" s="2" t="s">
        <v>5</v>
      </c>
      <c r="G789" s="60">
        <v>1</v>
      </c>
    </row>
    <row r="790" spans="1:7" x14ac:dyDescent="0.3">
      <c r="A790" s="60">
        <v>789</v>
      </c>
      <c r="B790" s="60">
        <v>4</v>
      </c>
      <c r="C790" s="2">
        <v>40943.768201215898</v>
      </c>
      <c r="D790" s="2">
        <v>41003.768055555556</v>
      </c>
      <c r="E790" s="60">
        <v>12</v>
      </c>
      <c r="F790" s="2">
        <v>40945.371096174247</v>
      </c>
      <c r="G790" s="60">
        <v>0</v>
      </c>
    </row>
    <row r="791" spans="1:7" x14ac:dyDescent="0.3">
      <c r="A791" s="60">
        <v>790</v>
      </c>
      <c r="B791" s="60">
        <v>5</v>
      </c>
      <c r="C791" s="2">
        <v>40943.842777158541</v>
      </c>
      <c r="D791" s="2">
        <v>40946.63403081752</v>
      </c>
      <c r="E791" s="60">
        <v>24</v>
      </c>
      <c r="F791" s="2" t="s">
        <v>5</v>
      </c>
      <c r="G791" s="60">
        <v>0</v>
      </c>
    </row>
    <row r="792" spans="1:7" x14ac:dyDescent="0.3">
      <c r="A792" s="60">
        <v>791</v>
      </c>
      <c r="B792" s="60">
        <v>2</v>
      </c>
      <c r="C792" s="2">
        <v>40943.999200216196</v>
      </c>
      <c r="D792" s="2">
        <v>40947.831944444442</v>
      </c>
      <c r="E792" s="60">
        <v>10</v>
      </c>
      <c r="F792" s="2">
        <v>40944.648391038907</v>
      </c>
      <c r="G792" s="60">
        <v>0</v>
      </c>
    </row>
    <row r="793" spans="1:7" x14ac:dyDescent="0.3">
      <c r="A793" s="60">
        <v>792</v>
      </c>
      <c r="B793" s="60">
        <v>1</v>
      </c>
      <c r="C793" s="2">
        <v>40944.037808324589</v>
      </c>
      <c r="D793" s="2">
        <v>41004.037499999999</v>
      </c>
      <c r="E793" s="60">
        <v>8</v>
      </c>
      <c r="F793" s="2">
        <v>40945.002585164577</v>
      </c>
      <c r="G793" s="60">
        <v>0</v>
      </c>
    </row>
    <row r="794" spans="1:7" x14ac:dyDescent="0.3">
      <c r="A794" s="60">
        <v>793</v>
      </c>
      <c r="B794" s="60">
        <v>1</v>
      </c>
      <c r="C794" s="2">
        <v>40944.050788079287</v>
      </c>
      <c r="D794" s="2">
        <v>41004.050694444442</v>
      </c>
      <c r="E794" s="60">
        <v>12</v>
      </c>
      <c r="F794" s="2">
        <v>40945.422258920364</v>
      </c>
      <c r="G794" s="60">
        <v>0</v>
      </c>
    </row>
    <row r="795" spans="1:7" x14ac:dyDescent="0.3">
      <c r="A795" s="60">
        <v>794</v>
      </c>
      <c r="B795" s="60">
        <v>1</v>
      </c>
      <c r="C795" s="2">
        <v>40944.052917589077</v>
      </c>
      <c r="D795" s="2">
        <v>40947.67766373956</v>
      </c>
      <c r="E795" s="60">
        <v>8</v>
      </c>
      <c r="F795" s="2" t="s">
        <v>5</v>
      </c>
      <c r="G795" s="60">
        <v>0</v>
      </c>
    </row>
    <row r="796" spans="1:7" x14ac:dyDescent="0.3">
      <c r="A796" s="60">
        <v>795</v>
      </c>
      <c r="B796" s="60">
        <v>1</v>
      </c>
      <c r="C796" s="2">
        <v>40944.339658169803</v>
      </c>
      <c r="D796" s="2">
        <v>41004.339583333334</v>
      </c>
      <c r="E796" s="60">
        <v>8</v>
      </c>
      <c r="F796" s="2">
        <v>40945.56380220838</v>
      </c>
      <c r="G796" s="60">
        <v>0</v>
      </c>
    </row>
    <row r="797" spans="1:7" x14ac:dyDescent="0.3">
      <c r="A797" s="60">
        <v>796</v>
      </c>
      <c r="B797" s="60">
        <v>7</v>
      </c>
      <c r="C797" s="2">
        <v>40944.341365684311</v>
      </c>
      <c r="D797" s="2">
        <v>41004.340972222228</v>
      </c>
      <c r="E797" s="60">
        <v>24</v>
      </c>
      <c r="F797" s="2">
        <v>40950.403120760173</v>
      </c>
      <c r="G797" s="60">
        <v>0</v>
      </c>
    </row>
    <row r="798" spans="1:7" x14ac:dyDescent="0.3">
      <c r="A798" s="60">
        <v>797</v>
      </c>
      <c r="B798" s="60">
        <v>3</v>
      </c>
      <c r="C798" s="2">
        <v>40944.393161019143</v>
      </c>
      <c r="D798" s="2">
        <v>40947.93472222222</v>
      </c>
      <c r="E798" s="60">
        <v>24</v>
      </c>
      <c r="F798" s="2">
        <v>40945.783307209458</v>
      </c>
      <c r="G798" s="60">
        <v>0</v>
      </c>
    </row>
    <row r="799" spans="1:7" x14ac:dyDescent="0.3">
      <c r="A799" s="60">
        <v>798</v>
      </c>
      <c r="B799" s="60">
        <v>1</v>
      </c>
      <c r="C799" s="2">
        <v>40944.387236650626</v>
      </c>
      <c r="D799" s="2">
        <v>40947.720138888893</v>
      </c>
      <c r="E799" s="60">
        <v>8</v>
      </c>
      <c r="F799" s="2">
        <v>40944.6483183214</v>
      </c>
      <c r="G799" s="60">
        <v>0</v>
      </c>
    </row>
    <row r="800" spans="1:7" x14ac:dyDescent="0.3">
      <c r="A800" s="60">
        <v>799</v>
      </c>
      <c r="B800" s="60">
        <v>5</v>
      </c>
      <c r="C800" s="2">
        <v>40944.507269900729</v>
      </c>
      <c r="D800" s="2">
        <v>40946.965321346717</v>
      </c>
      <c r="E800" s="60">
        <v>24</v>
      </c>
      <c r="F800" s="2" t="s">
        <v>5</v>
      </c>
      <c r="G800" s="60">
        <v>0</v>
      </c>
    </row>
    <row r="801" spans="1:7" x14ac:dyDescent="0.3">
      <c r="A801" s="60">
        <v>800</v>
      </c>
      <c r="B801" s="60">
        <v>1</v>
      </c>
      <c r="C801" s="2">
        <v>40944.538695214942</v>
      </c>
      <c r="D801" s="2">
        <v>41004.538194444445</v>
      </c>
      <c r="E801" s="60">
        <v>8</v>
      </c>
      <c r="F801" s="2">
        <v>40945.470535495391</v>
      </c>
      <c r="G801" s="60">
        <v>0</v>
      </c>
    </row>
    <row r="802" spans="1:7" x14ac:dyDescent="0.3">
      <c r="A802" s="60">
        <v>801</v>
      </c>
      <c r="B802" s="60">
        <v>6</v>
      </c>
      <c r="C802" s="2">
        <v>40944.580627738607</v>
      </c>
      <c r="D802" s="2">
        <v>41004.580555555556</v>
      </c>
      <c r="E802" s="60">
        <v>24</v>
      </c>
      <c r="F802" s="2">
        <v>40950.664517187477</v>
      </c>
      <c r="G802" s="60">
        <v>0</v>
      </c>
    </row>
    <row r="803" spans="1:7" x14ac:dyDescent="0.3">
      <c r="A803" s="60">
        <v>802</v>
      </c>
      <c r="B803" s="60">
        <v>3</v>
      </c>
      <c r="C803" s="2">
        <v>40944.581231491466</v>
      </c>
      <c r="D803" s="2">
        <v>40946.99750405021</v>
      </c>
      <c r="E803" s="60">
        <v>24</v>
      </c>
      <c r="F803" s="2" t="s">
        <v>5</v>
      </c>
      <c r="G803" s="60">
        <v>0</v>
      </c>
    </row>
    <row r="804" spans="1:7" x14ac:dyDescent="0.3">
      <c r="A804" s="60">
        <v>803</v>
      </c>
      <c r="B804" s="60">
        <v>6</v>
      </c>
      <c r="C804" s="2">
        <v>40944.560123572643</v>
      </c>
      <c r="D804" s="2">
        <v>41004.55972222222</v>
      </c>
      <c r="E804" s="60">
        <v>24</v>
      </c>
      <c r="F804" s="2">
        <v>40951.507025695042</v>
      </c>
      <c r="G804" s="60">
        <v>0</v>
      </c>
    </row>
    <row r="805" spans="1:7" x14ac:dyDescent="0.3">
      <c r="A805" s="60">
        <v>804</v>
      </c>
      <c r="B805" s="60">
        <v>2</v>
      </c>
      <c r="C805" s="2">
        <v>40944.562714941516</v>
      </c>
      <c r="D805" s="2">
        <v>41004.5625</v>
      </c>
      <c r="E805" s="60">
        <v>10</v>
      </c>
      <c r="F805" s="2">
        <v>40945.366357742867</v>
      </c>
      <c r="G805" s="60">
        <v>0</v>
      </c>
    </row>
    <row r="806" spans="1:7" x14ac:dyDescent="0.3">
      <c r="A806" s="60">
        <v>805</v>
      </c>
      <c r="B806" s="60">
        <v>2</v>
      </c>
      <c r="C806" s="2">
        <v>40944.594655367349</v>
      </c>
      <c r="D806" s="2">
        <v>41004.594444444447</v>
      </c>
      <c r="E806" s="60">
        <v>10</v>
      </c>
      <c r="F806" s="2">
        <v>40945.295510595453</v>
      </c>
      <c r="G806" s="60">
        <v>0</v>
      </c>
    </row>
    <row r="807" spans="1:7" x14ac:dyDescent="0.3">
      <c r="A807" s="60">
        <v>806</v>
      </c>
      <c r="B807" s="60">
        <v>1</v>
      </c>
      <c r="C807" s="2">
        <v>40944.680286061652</v>
      </c>
      <c r="D807" s="2">
        <v>41004.679861111108</v>
      </c>
      <c r="E807" s="60">
        <v>8</v>
      </c>
      <c r="F807" s="2">
        <v>40945.270884155179</v>
      </c>
      <c r="G807" s="60">
        <v>0</v>
      </c>
    </row>
    <row r="808" spans="1:7" x14ac:dyDescent="0.3">
      <c r="A808" s="60">
        <v>807</v>
      </c>
      <c r="B808" s="60">
        <v>10</v>
      </c>
      <c r="C808" s="2">
        <v>40944.724604931296</v>
      </c>
      <c r="D808" s="2">
        <v>41004.724305555559</v>
      </c>
      <c r="E808" s="60">
        <v>1</v>
      </c>
      <c r="F808" s="2">
        <v>40951.758943124994</v>
      </c>
      <c r="G808" s="60">
        <v>3</v>
      </c>
    </row>
    <row r="809" spans="1:7" x14ac:dyDescent="0.3">
      <c r="A809" s="60">
        <v>808</v>
      </c>
      <c r="B809" s="60">
        <v>2</v>
      </c>
      <c r="C809" s="2">
        <v>40944.726056161569</v>
      </c>
      <c r="D809" s="2">
        <v>41004.725694444445</v>
      </c>
      <c r="E809" s="60">
        <v>10</v>
      </c>
      <c r="F809" s="2">
        <v>40946.327073028304</v>
      </c>
      <c r="G809" s="60">
        <v>0</v>
      </c>
    </row>
    <row r="810" spans="1:7" x14ac:dyDescent="0.3">
      <c r="A810" s="60">
        <v>809</v>
      </c>
      <c r="B810" s="60">
        <v>4</v>
      </c>
      <c r="C810" s="2">
        <v>40944.781824100159</v>
      </c>
      <c r="D810" s="2">
        <v>41004.78125</v>
      </c>
      <c r="E810" s="60">
        <v>12</v>
      </c>
      <c r="F810" s="2">
        <v>40946.712708171777</v>
      </c>
      <c r="G810" s="60">
        <v>0</v>
      </c>
    </row>
    <row r="811" spans="1:7" x14ac:dyDescent="0.3">
      <c r="A811" s="60">
        <v>810</v>
      </c>
      <c r="B811" s="60">
        <v>7</v>
      </c>
      <c r="C811" s="2">
        <v>40944.828353012628</v>
      </c>
      <c r="D811" s="2">
        <v>41004.827777777777</v>
      </c>
      <c r="E811" s="60">
        <v>24</v>
      </c>
      <c r="F811" s="2">
        <v>40954.425392824116</v>
      </c>
      <c r="G811" s="60">
        <v>0</v>
      </c>
    </row>
    <row r="812" spans="1:7" x14ac:dyDescent="0.3">
      <c r="A812" s="60">
        <v>811</v>
      </c>
      <c r="B812" s="60">
        <v>6</v>
      </c>
      <c r="C812" s="2">
        <v>40944.864128529058</v>
      </c>
      <c r="D812" s="2">
        <v>41004.863888888889</v>
      </c>
      <c r="E812" s="60">
        <v>24</v>
      </c>
      <c r="F812" s="2">
        <v>40951.848896254291</v>
      </c>
      <c r="G812" s="60">
        <v>0</v>
      </c>
    </row>
    <row r="813" spans="1:7" x14ac:dyDescent="0.3">
      <c r="A813" s="60">
        <v>812</v>
      </c>
      <c r="B813" s="60">
        <v>1</v>
      </c>
      <c r="C813" s="2">
        <v>40944.865363988836</v>
      </c>
      <c r="D813" s="2">
        <v>41004.865277777782</v>
      </c>
      <c r="E813" s="60">
        <v>8</v>
      </c>
      <c r="F813" s="2">
        <v>40945.555604992529</v>
      </c>
      <c r="G813" s="60">
        <v>0</v>
      </c>
    </row>
    <row r="814" spans="1:7" x14ac:dyDescent="0.3">
      <c r="A814" s="60">
        <v>813</v>
      </c>
      <c r="B814" s="60">
        <v>5</v>
      </c>
      <c r="C814" s="2">
        <v>40944.896934766286</v>
      </c>
      <c r="D814" s="2">
        <v>41004.896527777775</v>
      </c>
      <c r="E814" s="60">
        <v>24</v>
      </c>
      <c r="F814" s="2">
        <v>40947.623569857504</v>
      </c>
      <c r="G814" s="60">
        <v>0</v>
      </c>
    </row>
    <row r="815" spans="1:7" x14ac:dyDescent="0.3">
      <c r="A815" s="60">
        <v>814</v>
      </c>
      <c r="B815" s="60">
        <v>2</v>
      </c>
      <c r="C815" s="2">
        <v>40944.896610866635</v>
      </c>
      <c r="D815" s="2">
        <v>40948.562741256406</v>
      </c>
      <c r="E815" s="60">
        <v>10</v>
      </c>
      <c r="F815" s="2" t="s">
        <v>5</v>
      </c>
      <c r="G815" s="60">
        <v>0</v>
      </c>
    </row>
    <row r="816" spans="1:7" x14ac:dyDescent="0.3">
      <c r="A816" s="60">
        <v>815</v>
      </c>
      <c r="B816" s="60">
        <v>6</v>
      </c>
      <c r="C816" s="2">
        <v>40945.136170422556</v>
      </c>
      <c r="D816" s="2">
        <v>41005.136111111111</v>
      </c>
      <c r="E816" s="60">
        <v>24</v>
      </c>
      <c r="F816" s="2">
        <v>40956.518520283833</v>
      </c>
      <c r="G816" s="60">
        <v>0</v>
      </c>
    </row>
    <row r="817" spans="1:7" x14ac:dyDescent="0.3">
      <c r="A817" s="60">
        <v>816</v>
      </c>
      <c r="B817" s="60">
        <v>3</v>
      </c>
      <c r="C817" s="2">
        <v>40945.126936135843</v>
      </c>
      <c r="D817" s="2">
        <v>41005.126388888886</v>
      </c>
      <c r="E817" s="60">
        <v>24</v>
      </c>
      <c r="F817" s="2">
        <v>40946.863423984214</v>
      </c>
      <c r="G817" s="60">
        <v>0</v>
      </c>
    </row>
    <row r="818" spans="1:7" x14ac:dyDescent="0.3">
      <c r="A818" s="60">
        <v>817</v>
      </c>
      <c r="B818" s="60">
        <v>5</v>
      </c>
      <c r="C818" s="2">
        <v>40945.209193190902</v>
      </c>
      <c r="D818" s="2">
        <v>41005.209027777782</v>
      </c>
      <c r="E818" s="60">
        <v>24</v>
      </c>
      <c r="F818" s="2">
        <v>40948.98906418548</v>
      </c>
      <c r="G818" s="60">
        <v>0</v>
      </c>
    </row>
    <row r="819" spans="1:7" x14ac:dyDescent="0.3">
      <c r="A819" s="60">
        <v>818</v>
      </c>
      <c r="B819" s="60">
        <v>1</v>
      </c>
      <c r="C819" s="2">
        <v>40945.229681597833</v>
      </c>
      <c r="D819" s="2">
        <v>40947.645679718618</v>
      </c>
      <c r="E819" s="60">
        <v>8</v>
      </c>
      <c r="F819" s="2" t="s">
        <v>5</v>
      </c>
      <c r="G819" s="60">
        <v>0</v>
      </c>
    </row>
    <row r="820" spans="1:7" x14ac:dyDescent="0.3">
      <c r="A820" s="60">
        <v>819</v>
      </c>
      <c r="B820" s="60">
        <v>1</v>
      </c>
      <c r="C820" s="2">
        <v>40945.307439659977</v>
      </c>
      <c r="D820" s="2">
        <v>41005.306944444441</v>
      </c>
      <c r="E820" s="60">
        <v>12</v>
      </c>
      <c r="F820" s="2">
        <v>40946.448919918235</v>
      </c>
      <c r="G820" s="60">
        <v>0</v>
      </c>
    </row>
    <row r="821" spans="1:7" x14ac:dyDescent="0.3">
      <c r="A821" s="60">
        <v>820</v>
      </c>
      <c r="B821" s="60">
        <v>4</v>
      </c>
      <c r="C821" s="2">
        <v>40945.368774459785</v>
      </c>
      <c r="D821" s="2">
        <v>41005.368750000001</v>
      </c>
      <c r="E821" s="60">
        <v>12</v>
      </c>
      <c r="F821" s="2">
        <v>40947.721794778576</v>
      </c>
      <c r="G821" s="60">
        <v>0</v>
      </c>
    </row>
    <row r="822" spans="1:7" x14ac:dyDescent="0.3">
      <c r="A822" s="60">
        <v>821</v>
      </c>
      <c r="B822" s="60">
        <v>10</v>
      </c>
      <c r="C822" s="2">
        <v>40945.355328797683</v>
      </c>
      <c r="D822" s="2">
        <v>41005.354861111111</v>
      </c>
      <c r="E822" s="60">
        <v>1</v>
      </c>
      <c r="F822" s="2">
        <v>40952.484607691906</v>
      </c>
      <c r="G822" s="60">
        <v>5</v>
      </c>
    </row>
    <row r="823" spans="1:7" x14ac:dyDescent="0.3">
      <c r="A823" s="60">
        <v>822</v>
      </c>
      <c r="B823" s="60">
        <v>6</v>
      </c>
      <c r="C823" s="2">
        <v>40945.401432360079</v>
      </c>
      <c r="D823" s="2">
        <v>41005.401388888888</v>
      </c>
      <c r="E823" s="60">
        <v>24</v>
      </c>
      <c r="F823" s="2">
        <v>40948.332313058774</v>
      </c>
      <c r="G823" s="60">
        <v>0</v>
      </c>
    </row>
    <row r="824" spans="1:7" x14ac:dyDescent="0.3">
      <c r="A824" s="60">
        <v>823</v>
      </c>
      <c r="B824" s="60">
        <v>9</v>
      </c>
      <c r="C824" s="2">
        <v>40945.390941615689</v>
      </c>
      <c r="D824" s="2">
        <v>41005.390277777777</v>
      </c>
      <c r="E824" s="60">
        <v>5</v>
      </c>
      <c r="F824" s="2">
        <v>40948.468968665467</v>
      </c>
      <c r="G824" s="60">
        <v>0</v>
      </c>
    </row>
    <row r="825" spans="1:7" x14ac:dyDescent="0.3">
      <c r="A825" s="60">
        <v>824</v>
      </c>
      <c r="B825" s="60">
        <v>5</v>
      </c>
      <c r="C825" s="2">
        <v>40945.395901153344</v>
      </c>
      <c r="D825" s="2">
        <v>41005.395833333336</v>
      </c>
      <c r="E825" s="60">
        <v>24</v>
      </c>
      <c r="F825" s="2">
        <v>40947.689933021604</v>
      </c>
      <c r="G825" s="60">
        <v>0</v>
      </c>
    </row>
    <row r="826" spans="1:7" x14ac:dyDescent="0.3">
      <c r="A826" s="60">
        <v>825</v>
      </c>
      <c r="B826" s="60">
        <v>1</v>
      </c>
      <c r="C826" s="2">
        <v>40945.498184949494</v>
      </c>
      <c r="D826" s="2">
        <v>41005.497916666667</v>
      </c>
      <c r="E826" s="60">
        <v>8</v>
      </c>
      <c r="F826" s="2">
        <v>40946.421675809281</v>
      </c>
      <c r="G826" s="60">
        <v>0</v>
      </c>
    </row>
    <row r="827" spans="1:7" x14ac:dyDescent="0.3">
      <c r="A827" s="60">
        <v>826</v>
      </c>
      <c r="B827" s="60">
        <v>4</v>
      </c>
      <c r="C827" s="2">
        <v>40945.535690700046</v>
      </c>
      <c r="D827" s="2">
        <v>40947.577116234323</v>
      </c>
      <c r="E827" s="60">
        <v>12</v>
      </c>
      <c r="F827" s="2" t="s">
        <v>5</v>
      </c>
      <c r="G827" s="60">
        <v>0</v>
      </c>
    </row>
    <row r="828" spans="1:7" x14ac:dyDescent="0.3">
      <c r="A828" s="60">
        <v>827</v>
      </c>
      <c r="B828" s="60">
        <v>2</v>
      </c>
      <c r="C828" s="2">
        <v>40945.597985917862</v>
      </c>
      <c r="D828" s="2">
        <v>41005.597916666666</v>
      </c>
      <c r="E828" s="60">
        <v>10</v>
      </c>
      <c r="F828" s="2">
        <v>40947.447199175243</v>
      </c>
      <c r="G828" s="60">
        <v>0</v>
      </c>
    </row>
    <row r="829" spans="1:7" x14ac:dyDescent="0.3">
      <c r="A829" s="60">
        <v>828</v>
      </c>
      <c r="B829" s="60">
        <v>2</v>
      </c>
      <c r="C829" s="2">
        <v>40945.606873957156</v>
      </c>
      <c r="D829" s="2">
        <v>41005.606250000004</v>
      </c>
      <c r="E829" s="60">
        <v>10</v>
      </c>
      <c r="F829" s="2">
        <v>40947.650629648262</v>
      </c>
      <c r="G829" s="60">
        <v>0</v>
      </c>
    </row>
    <row r="830" spans="1:7" x14ac:dyDescent="0.3">
      <c r="A830" s="60">
        <v>829</v>
      </c>
      <c r="B830" s="60">
        <v>1</v>
      </c>
      <c r="C830" s="2">
        <v>40945.601984039749</v>
      </c>
      <c r="D830" s="2">
        <v>41005.601388888892</v>
      </c>
      <c r="E830" s="60">
        <v>8</v>
      </c>
      <c r="F830" s="2">
        <v>40946.313649615469</v>
      </c>
      <c r="G830" s="60">
        <v>0</v>
      </c>
    </row>
    <row r="831" spans="1:7" x14ac:dyDescent="0.3">
      <c r="A831" s="60">
        <v>830</v>
      </c>
      <c r="B831" s="60">
        <v>3</v>
      </c>
      <c r="C831" s="2">
        <v>40945.662356449393</v>
      </c>
      <c r="D831" s="2">
        <v>41005.661805555559</v>
      </c>
      <c r="E831" s="60">
        <v>24</v>
      </c>
      <c r="F831" s="2">
        <v>40948.528400621348</v>
      </c>
      <c r="G831" s="60">
        <v>0</v>
      </c>
    </row>
    <row r="832" spans="1:7" x14ac:dyDescent="0.3">
      <c r="A832" s="60">
        <v>831</v>
      </c>
      <c r="B832" s="60">
        <v>7</v>
      </c>
      <c r="C832" s="2">
        <v>40945.670413739703</v>
      </c>
      <c r="D832" s="2">
        <v>41005.670138888883</v>
      </c>
      <c r="E832" s="60">
        <v>24</v>
      </c>
      <c r="F832" s="2">
        <v>40998.331820522508</v>
      </c>
      <c r="G832" s="60">
        <v>1</v>
      </c>
    </row>
    <row r="833" spans="1:7" x14ac:dyDescent="0.3">
      <c r="A833" s="60">
        <v>832</v>
      </c>
      <c r="B833" s="60">
        <v>2</v>
      </c>
      <c r="C833" s="2">
        <v>40945.717835494244</v>
      </c>
      <c r="D833" s="2">
        <v>41005.717361111114</v>
      </c>
      <c r="E833" s="60">
        <v>10</v>
      </c>
      <c r="F833" s="2">
        <v>40946.50209231081</v>
      </c>
      <c r="G833" s="60">
        <v>0</v>
      </c>
    </row>
    <row r="834" spans="1:7" x14ac:dyDescent="0.3">
      <c r="A834" s="60">
        <v>833</v>
      </c>
      <c r="B834" s="60">
        <v>1</v>
      </c>
      <c r="C834" s="2">
        <v>40945.710830943091</v>
      </c>
      <c r="D834" s="2">
        <v>41005.710416666669</v>
      </c>
      <c r="E834" s="60">
        <v>8</v>
      </c>
      <c r="F834" s="2">
        <v>40946.4656812885</v>
      </c>
      <c r="G834" s="60">
        <v>0</v>
      </c>
    </row>
    <row r="835" spans="1:7" x14ac:dyDescent="0.3">
      <c r="A835" s="60">
        <v>834</v>
      </c>
      <c r="B835" s="60">
        <v>6</v>
      </c>
      <c r="C835" s="2">
        <v>40945.743217313749</v>
      </c>
      <c r="D835" s="2">
        <v>41005.743055555555</v>
      </c>
      <c r="E835" s="60">
        <v>24</v>
      </c>
      <c r="F835" s="2">
        <v>40951.46422051423</v>
      </c>
      <c r="G835" s="60">
        <v>0</v>
      </c>
    </row>
    <row r="836" spans="1:7" x14ac:dyDescent="0.3">
      <c r="A836" s="60">
        <v>835</v>
      </c>
      <c r="B836" s="60">
        <v>8</v>
      </c>
      <c r="C836" s="2">
        <v>40945.786968109547</v>
      </c>
      <c r="D836" s="2">
        <v>41005.786805555559</v>
      </c>
      <c r="E836" s="60">
        <v>3</v>
      </c>
      <c r="F836" s="2">
        <v>40952.529742923885</v>
      </c>
      <c r="G836" s="60">
        <v>1</v>
      </c>
    </row>
    <row r="837" spans="1:7" x14ac:dyDescent="0.3">
      <c r="A837" s="60">
        <v>836</v>
      </c>
      <c r="B837" s="60">
        <v>1</v>
      </c>
      <c r="C837" s="2">
        <v>40945.761401173564</v>
      </c>
      <c r="D837" s="2">
        <v>41005.761111111111</v>
      </c>
      <c r="E837" s="60">
        <v>12</v>
      </c>
      <c r="F837" s="2">
        <v>40946.485472458909</v>
      </c>
      <c r="G837" s="60">
        <v>0</v>
      </c>
    </row>
    <row r="838" spans="1:7" x14ac:dyDescent="0.3">
      <c r="A838" s="60">
        <v>837</v>
      </c>
      <c r="B838" s="60">
        <v>1</v>
      </c>
      <c r="C838" s="2">
        <v>40945.873847775219</v>
      </c>
      <c r="D838" s="2">
        <v>41005.873611111114</v>
      </c>
      <c r="E838" s="60">
        <v>12</v>
      </c>
      <c r="F838" s="2">
        <v>40947.566548260977</v>
      </c>
      <c r="G838" s="60">
        <v>0</v>
      </c>
    </row>
    <row r="839" spans="1:7" x14ac:dyDescent="0.3">
      <c r="A839" s="60">
        <v>838</v>
      </c>
      <c r="B839" s="60">
        <v>1</v>
      </c>
      <c r="C839" s="2">
        <v>40945.847328405129</v>
      </c>
      <c r="D839" s="2">
        <v>41005.847222222226</v>
      </c>
      <c r="E839" s="60">
        <v>8</v>
      </c>
      <c r="F839" s="2">
        <v>40946.525730001733</v>
      </c>
      <c r="G839" s="60">
        <v>0</v>
      </c>
    </row>
    <row r="840" spans="1:7" x14ac:dyDescent="0.3">
      <c r="A840" s="60">
        <v>839</v>
      </c>
      <c r="B840" s="60">
        <v>1</v>
      </c>
      <c r="C840" s="2">
        <v>40945.843404265317</v>
      </c>
      <c r="D840" s="2">
        <v>41005.843055555561</v>
      </c>
      <c r="E840" s="60">
        <v>8</v>
      </c>
      <c r="F840" s="2">
        <v>40946.589337001991</v>
      </c>
      <c r="G840" s="60">
        <v>0</v>
      </c>
    </row>
    <row r="841" spans="1:7" x14ac:dyDescent="0.3">
      <c r="A841" s="60">
        <v>840</v>
      </c>
      <c r="B841" s="60">
        <v>6</v>
      </c>
      <c r="C841" s="2">
        <v>40945.86017531476</v>
      </c>
      <c r="D841" s="2">
        <v>41005.859722222223</v>
      </c>
      <c r="E841" s="60">
        <v>24</v>
      </c>
      <c r="F841" s="2">
        <v>40951.360460921045</v>
      </c>
      <c r="G841" s="60">
        <v>0</v>
      </c>
    </row>
    <row r="842" spans="1:7" x14ac:dyDescent="0.3">
      <c r="A842" s="60">
        <v>841</v>
      </c>
      <c r="B842" s="60">
        <v>10</v>
      </c>
      <c r="C842" s="2">
        <v>40945.955933146397</v>
      </c>
      <c r="D842" s="2">
        <v>40950.247222222228</v>
      </c>
      <c r="E842" s="60">
        <v>1</v>
      </c>
      <c r="F842" s="2">
        <v>40949.800935671643</v>
      </c>
      <c r="G842" s="60">
        <v>0</v>
      </c>
    </row>
    <row r="843" spans="1:7" x14ac:dyDescent="0.3">
      <c r="A843" s="60">
        <v>842</v>
      </c>
      <c r="B843" s="60">
        <v>7</v>
      </c>
      <c r="C843" s="2">
        <v>40946.072663419058</v>
      </c>
      <c r="D843" s="2">
        <v>41006.072222222218</v>
      </c>
      <c r="E843" s="60">
        <v>24</v>
      </c>
      <c r="F843" s="2">
        <v>40973.537453469355</v>
      </c>
      <c r="G843" s="60">
        <v>2</v>
      </c>
    </row>
    <row r="844" spans="1:7" x14ac:dyDescent="0.3">
      <c r="A844" s="60">
        <v>843</v>
      </c>
      <c r="B844" s="60">
        <v>1</v>
      </c>
      <c r="C844" s="2">
        <v>40946.276523611064</v>
      </c>
      <c r="D844" s="2">
        <v>41006.276388888888</v>
      </c>
      <c r="E844" s="60">
        <v>8</v>
      </c>
      <c r="F844" s="2">
        <v>40946.313929368356</v>
      </c>
      <c r="G844" s="60">
        <v>0</v>
      </c>
    </row>
    <row r="845" spans="1:7" x14ac:dyDescent="0.3">
      <c r="A845" s="60">
        <v>844</v>
      </c>
      <c r="B845" s="60">
        <v>3</v>
      </c>
      <c r="C845" s="2">
        <v>40946.323671434897</v>
      </c>
      <c r="D845" s="2">
        <v>41006.323611111111</v>
      </c>
      <c r="E845" s="60">
        <v>24</v>
      </c>
      <c r="F845" s="2">
        <v>40949.385820327901</v>
      </c>
      <c r="G845" s="60">
        <v>0</v>
      </c>
    </row>
    <row r="846" spans="1:7" x14ac:dyDescent="0.3">
      <c r="A846" s="60">
        <v>845</v>
      </c>
      <c r="B846" s="60">
        <v>5</v>
      </c>
      <c r="C846" s="2">
        <v>40946.391145364934</v>
      </c>
      <c r="D846" s="2">
        <v>41006.390972222223</v>
      </c>
      <c r="E846" s="60">
        <v>24</v>
      </c>
      <c r="F846" s="2">
        <v>40948.301368457927</v>
      </c>
      <c r="G846" s="60">
        <v>0</v>
      </c>
    </row>
    <row r="847" spans="1:7" x14ac:dyDescent="0.3">
      <c r="A847" s="60">
        <v>846</v>
      </c>
      <c r="B847" s="60">
        <v>3</v>
      </c>
      <c r="C847" s="2">
        <v>40946.454394195753</v>
      </c>
      <c r="D847" s="2">
        <v>41006.454166666663</v>
      </c>
      <c r="E847" s="60">
        <v>24</v>
      </c>
      <c r="F847" s="2">
        <v>40948.480452631491</v>
      </c>
      <c r="G847" s="60">
        <v>0</v>
      </c>
    </row>
    <row r="848" spans="1:7" x14ac:dyDescent="0.3">
      <c r="A848" s="60">
        <v>847</v>
      </c>
      <c r="B848" s="60">
        <v>4</v>
      </c>
      <c r="C848" s="2">
        <v>40946.421051493176</v>
      </c>
      <c r="D848" s="2">
        <v>41006.42083333333</v>
      </c>
      <c r="E848" s="60">
        <v>12</v>
      </c>
      <c r="F848" s="2">
        <v>40948.687445182441</v>
      </c>
      <c r="G848" s="60">
        <v>0</v>
      </c>
    </row>
    <row r="849" spans="1:7" x14ac:dyDescent="0.3">
      <c r="A849" s="60">
        <v>848</v>
      </c>
      <c r="B849" s="60">
        <v>4</v>
      </c>
      <c r="C849" s="2">
        <v>40946.442565776269</v>
      </c>
      <c r="D849" s="2">
        <v>40948.817361111105</v>
      </c>
      <c r="E849" s="60">
        <v>12</v>
      </c>
      <c r="F849" s="2" t="s">
        <v>5</v>
      </c>
      <c r="G849" s="60">
        <v>0</v>
      </c>
    </row>
    <row r="850" spans="1:7" x14ac:dyDescent="0.3">
      <c r="A850" s="60">
        <v>849</v>
      </c>
      <c r="B850" s="60">
        <v>3</v>
      </c>
      <c r="C850" s="2">
        <v>40946.589297653438</v>
      </c>
      <c r="D850" s="2">
        <v>41006.588888888895</v>
      </c>
      <c r="E850" s="60">
        <v>24</v>
      </c>
      <c r="F850" s="2">
        <v>40949.788247861652</v>
      </c>
      <c r="G850" s="60">
        <v>0</v>
      </c>
    </row>
    <row r="851" spans="1:7" x14ac:dyDescent="0.3">
      <c r="A851" s="60">
        <v>850</v>
      </c>
      <c r="B851" s="60">
        <v>2</v>
      </c>
      <c r="C851" s="2">
        <v>40946.609508334586</v>
      </c>
      <c r="D851" s="2">
        <v>41006.609027777777</v>
      </c>
      <c r="E851" s="60">
        <v>10</v>
      </c>
      <c r="F851" s="2">
        <v>40948.494897385543</v>
      </c>
      <c r="G851" s="60">
        <v>0</v>
      </c>
    </row>
    <row r="852" spans="1:7" x14ac:dyDescent="0.3">
      <c r="A852" s="60">
        <v>851</v>
      </c>
      <c r="B852" s="60">
        <v>1</v>
      </c>
      <c r="C852" s="2">
        <v>40946.621952578294</v>
      </c>
      <c r="D852" s="2">
        <v>41006.621527777781</v>
      </c>
      <c r="E852" s="60">
        <v>8</v>
      </c>
      <c r="F852" s="2">
        <v>40947.689653605732</v>
      </c>
      <c r="G852" s="60">
        <v>0</v>
      </c>
    </row>
    <row r="853" spans="1:7" x14ac:dyDescent="0.3">
      <c r="A853" s="60">
        <v>852</v>
      </c>
      <c r="B853" s="60">
        <v>1</v>
      </c>
      <c r="C853" s="2">
        <v>40946.663750635555</v>
      </c>
      <c r="D853" s="2">
        <v>40949.163194413006</v>
      </c>
      <c r="E853" s="60">
        <v>8</v>
      </c>
      <c r="F853" s="2" t="s">
        <v>5</v>
      </c>
      <c r="G853" s="60">
        <v>0</v>
      </c>
    </row>
    <row r="854" spans="1:7" x14ac:dyDescent="0.3">
      <c r="A854" s="60">
        <v>853</v>
      </c>
      <c r="B854" s="60">
        <v>4</v>
      </c>
      <c r="C854" s="2">
        <v>40946.664010900109</v>
      </c>
      <c r="D854" s="2">
        <v>41006.663888888892</v>
      </c>
      <c r="E854" s="60">
        <v>12</v>
      </c>
      <c r="F854" s="2">
        <v>40949.362860127141</v>
      </c>
      <c r="G854" s="60">
        <v>0</v>
      </c>
    </row>
    <row r="855" spans="1:7" x14ac:dyDescent="0.3">
      <c r="A855" s="60">
        <v>854</v>
      </c>
      <c r="B855" s="60">
        <v>6</v>
      </c>
      <c r="C855" s="2">
        <v>40946.65986590337</v>
      </c>
      <c r="D855" s="2">
        <v>41006.659722222219</v>
      </c>
      <c r="E855" s="60">
        <v>24</v>
      </c>
      <c r="F855" s="2">
        <v>40957.489527537939</v>
      </c>
      <c r="G855" s="60">
        <v>0</v>
      </c>
    </row>
    <row r="856" spans="1:7" x14ac:dyDescent="0.3">
      <c r="A856" s="60">
        <v>855</v>
      </c>
      <c r="B856" s="60">
        <v>3</v>
      </c>
      <c r="C856" s="2">
        <v>40946.664149749427</v>
      </c>
      <c r="D856" s="2">
        <v>41006.663888888892</v>
      </c>
      <c r="E856" s="60">
        <v>24</v>
      </c>
      <c r="F856" s="2">
        <v>40949.169510771564</v>
      </c>
      <c r="G856" s="60">
        <v>0</v>
      </c>
    </row>
    <row r="857" spans="1:7" x14ac:dyDescent="0.3">
      <c r="A857" s="60">
        <v>856</v>
      </c>
      <c r="B857" s="60">
        <v>2</v>
      </c>
      <c r="C857" s="2">
        <v>40946.759325918028</v>
      </c>
      <c r="D857" s="2">
        <v>40949.509135659566</v>
      </c>
      <c r="E857" s="60">
        <v>10</v>
      </c>
      <c r="F857" s="2" t="s">
        <v>5</v>
      </c>
      <c r="G857" s="60">
        <v>0</v>
      </c>
    </row>
    <row r="858" spans="1:7" x14ac:dyDescent="0.3">
      <c r="A858" s="60">
        <v>857</v>
      </c>
      <c r="B858" s="60">
        <v>2</v>
      </c>
      <c r="C858" s="2">
        <v>40946.805934045675</v>
      </c>
      <c r="D858" s="2">
        <v>41006.805555555555</v>
      </c>
      <c r="E858" s="60">
        <v>10</v>
      </c>
      <c r="F858" s="2">
        <v>40949.727768998629</v>
      </c>
      <c r="G858" s="60">
        <v>0</v>
      </c>
    </row>
    <row r="859" spans="1:7" x14ac:dyDescent="0.3">
      <c r="A859" s="60">
        <v>858</v>
      </c>
      <c r="B859" s="60">
        <v>2</v>
      </c>
      <c r="C859" s="2">
        <v>40946.811356013393</v>
      </c>
      <c r="D859" s="2">
        <v>41006.811111111107</v>
      </c>
      <c r="E859" s="60">
        <v>10</v>
      </c>
      <c r="F859" s="2">
        <v>40948.35110724422</v>
      </c>
      <c r="G859" s="60">
        <v>0</v>
      </c>
    </row>
    <row r="860" spans="1:7" x14ac:dyDescent="0.3">
      <c r="A860" s="60">
        <v>859</v>
      </c>
      <c r="B860" s="60">
        <v>2</v>
      </c>
      <c r="C860" s="2">
        <v>40946.829662748438</v>
      </c>
      <c r="D860" s="2">
        <v>41006.829166666663</v>
      </c>
      <c r="E860" s="60">
        <v>10</v>
      </c>
      <c r="F860" s="2">
        <v>40948.314255424746</v>
      </c>
      <c r="G860" s="60">
        <v>0</v>
      </c>
    </row>
    <row r="861" spans="1:7" x14ac:dyDescent="0.3">
      <c r="A861" s="60">
        <v>860</v>
      </c>
      <c r="B861" s="60">
        <v>5</v>
      </c>
      <c r="C861" s="2">
        <v>40946.870743399842</v>
      </c>
      <c r="D861" s="2">
        <v>41006.870138888895</v>
      </c>
      <c r="E861" s="60">
        <v>24</v>
      </c>
      <c r="F861" s="2">
        <v>40948.836684778282</v>
      </c>
      <c r="G861" s="60">
        <v>0</v>
      </c>
    </row>
    <row r="862" spans="1:7" x14ac:dyDescent="0.3">
      <c r="A862" s="60">
        <v>861</v>
      </c>
      <c r="B862" s="60">
        <v>6</v>
      </c>
      <c r="C862" s="2">
        <v>40946.986775975442</v>
      </c>
      <c r="D862" s="2">
        <v>41006.986111111117</v>
      </c>
      <c r="E862" s="60">
        <v>24</v>
      </c>
      <c r="F862" s="2">
        <v>40951.555327166294</v>
      </c>
      <c r="G862" s="60">
        <v>0</v>
      </c>
    </row>
    <row r="863" spans="1:7" x14ac:dyDescent="0.3">
      <c r="A863" s="60">
        <v>862</v>
      </c>
      <c r="B863" s="60">
        <v>6</v>
      </c>
      <c r="C863" s="2">
        <v>40947.016335693494</v>
      </c>
      <c r="D863" s="2">
        <v>41007.015972222223</v>
      </c>
      <c r="E863" s="60">
        <v>24</v>
      </c>
      <c r="F863" s="2">
        <v>40953.432378460406</v>
      </c>
      <c r="G863" s="60">
        <v>0</v>
      </c>
    </row>
    <row r="864" spans="1:7" x14ac:dyDescent="0.3">
      <c r="A864" s="60">
        <v>863</v>
      </c>
      <c r="B864" s="60">
        <v>1</v>
      </c>
      <c r="C864" s="2">
        <v>40947.081171708749</v>
      </c>
      <c r="D864" s="2">
        <v>40949.91407255597</v>
      </c>
      <c r="E864" s="60">
        <v>12</v>
      </c>
      <c r="F864" s="2" t="s">
        <v>5</v>
      </c>
      <c r="G864" s="60">
        <v>0</v>
      </c>
    </row>
    <row r="865" spans="1:7" x14ac:dyDescent="0.3">
      <c r="A865" s="60">
        <v>864</v>
      </c>
      <c r="B865" s="60">
        <v>1</v>
      </c>
      <c r="C865" s="2">
        <v>40947.148737080686</v>
      </c>
      <c r="D865" s="2">
        <v>41007.148611111108</v>
      </c>
      <c r="E865" s="60">
        <v>8</v>
      </c>
      <c r="F865" s="2">
        <v>40948.50628899171</v>
      </c>
      <c r="G865" s="60">
        <v>0</v>
      </c>
    </row>
    <row r="866" spans="1:7" x14ac:dyDescent="0.3">
      <c r="A866" s="60">
        <v>865</v>
      </c>
      <c r="B866" s="60">
        <v>1</v>
      </c>
      <c r="C866" s="2">
        <v>40947.30959275303</v>
      </c>
      <c r="D866" s="2">
        <v>40951.642361111109</v>
      </c>
      <c r="E866" s="60">
        <v>12</v>
      </c>
      <c r="F866" s="2">
        <v>40948.471820281135</v>
      </c>
      <c r="G866" s="60">
        <v>0</v>
      </c>
    </row>
    <row r="867" spans="1:7" x14ac:dyDescent="0.3">
      <c r="A867" s="60">
        <v>866</v>
      </c>
      <c r="B867" s="60">
        <v>1</v>
      </c>
      <c r="C867" s="2">
        <v>40947.363466578536</v>
      </c>
      <c r="D867" s="2">
        <v>41007.36319444445</v>
      </c>
      <c r="E867" s="60">
        <v>8</v>
      </c>
      <c r="F867" s="2">
        <v>40948.463014307803</v>
      </c>
      <c r="G867" s="60">
        <v>0</v>
      </c>
    </row>
    <row r="868" spans="1:7" x14ac:dyDescent="0.3">
      <c r="A868" s="60">
        <v>867</v>
      </c>
      <c r="B868" s="60">
        <v>7</v>
      </c>
      <c r="C868" s="2">
        <v>40947.369391566455</v>
      </c>
      <c r="D868" s="2">
        <v>41007.368750000001</v>
      </c>
      <c r="E868" s="60">
        <v>24</v>
      </c>
      <c r="F868" s="2">
        <v>40954.378246217697</v>
      </c>
      <c r="G868" s="60">
        <v>0</v>
      </c>
    </row>
    <row r="869" spans="1:7" x14ac:dyDescent="0.3">
      <c r="A869" s="60">
        <v>868</v>
      </c>
      <c r="B869" s="60">
        <v>11</v>
      </c>
      <c r="C869" s="2">
        <v>40947.36826698704</v>
      </c>
      <c r="D869" s="2">
        <v>41007.368055555555</v>
      </c>
      <c r="E869" s="60">
        <v>1</v>
      </c>
      <c r="F869" s="2">
        <v>40954.766609537604</v>
      </c>
      <c r="G869" s="60">
        <v>1</v>
      </c>
    </row>
    <row r="870" spans="1:7" x14ac:dyDescent="0.3">
      <c r="A870" s="60">
        <v>869</v>
      </c>
      <c r="B870" s="60">
        <v>1</v>
      </c>
      <c r="C870" s="2">
        <v>40947.392875776262</v>
      </c>
      <c r="D870" s="2">
        <v>41007.392361111109</v>
      </c>
      <c r="E870" s="60">
        <v>8</v>
      </c>
      <c r="F870" s="2">
        <v>40948.467748228446</v>
      </c>
      <c r="G870" s="60">
        <v>0</v>
      </c>
    </row>
    <row r="871" spans="1:7" x14ac:dyDescent="0.3">
      <c r="A871" s="60">
        <v>870</v>
      </c>
      <c r="B871" s="60">
        <v>9</v>
      </c>
      <c r="C871" s="2">
        <v>40947.390735937392</v>
      </c>
      <c r="D871" s="2">
        <v>41007.390277777777</v>
      </c>
      <c r="E871" s="60">
        <v>5</v>
      </c>
      <c r="F871" s="2">
        <v>40950.539137054024</v>
      </c>
      <c r="G871" s="60">
        <v>0</v>
      </c>
    </row>
    <row r="872" spans="1:7" x14ac:dyDescent="0.3">
      <c r="A872" s="60">
        <v>871</v>
      </c>
      <c r="B872" s="60">
        <v>6</v>
      </c>
      <c r="C872" s="2">
        <v>40947.411525994117</v>
      </c>
      <c r="D872" s="2">
        <v>41007.411111111112</v>
      </c>
      <c r="E872" s="60">
        <v>24</v>
      </c>
      <c r="F872" s="2">
        <v>40950.642259982582</v>
      </c>
      <c r="G872" s="60">
        <v>0</v>
      </c>
    </row>
    <row r="873" spans="1:7" x14ac:dyDescent="0.3">
      <c r="A873" s="60">
        <v>872</v>
      </c>
      <c r="B873" s="60">
        <v>8</v>
      </c>
      <c r="C873" s="2">
        <v>40947.391692649857</v>
      </c>
      <c r="D873" s="2">
        <v>40951.01666666667</v>
      </c>
      <c r="E873" s="60">
        <v>3</v>
      </c>
      <c r="F873" s="2" t="s">
        <v>5</v>
      </c>
      <c r="G873" s="60">
        <v>1</v>
      </c>
    </row>
    <row r="874" spans="1:7" x14ac:dyDescent="0.3">
      <c r="A874" s="60">
        <v>873</v>
      </c>
      <c r="B874" s="60">
        <v>5</v>
      </c>
      <c r="C874" s="2">
        <v>40947.452529919829</v>
      </c>
      <c r="D874" s="2">
        <v>40950.118877272042</v>
      </c>
      <c r="E874" s="60">
        <v>24</v>
      </c>
      <c r="F874" s="2" t="s">
        <v>5</v>
      </c>
      <c r="G874" s="60">
        <v>0</v>
      </c>
    </row>
    <row r="875" spans="1:7" x14ac:dyDescent="0.3">
      <c r="A875" s="60">
        <v>874</v>
      </c>
      <c r="B875" s="60">
        <v>5</v>
      </c>
      <c r="C875" s="2">
        <v>40947.489713533796</v>
      </c>
      <c r="D875" s="2">
        <v>41007.489583333336</v>
      </c>
      <c r="E875" s="60">
        <v>24</v>
      </c>
      <c r="F875" s="2">
        <v>40950.539366550169</v>
      </c>
      <c r="G875" s="60">
        <v>0</v>
      </c>
    </row>
    <row r="876" spans="1:7" x14ac:dyDescent="0.3">
      <c r="A876" s="60">
        <v>875</v>
      </c>
      <c r="B876" s="60">
        <v>2</v>
      </c>
      <c r="C876" s="2">
        <v>40947.540513094435</v>
      </c>
      <c r="D876" s="2">
        <v>41007.540277777778</v>
      </c>
      <c r="E876" s="60">
        <v>10</v>
      </c>
      <c r="F876" s="2">
        <v>40948.460268263327</v>
      </c>
      <c r="G876" s="60">
        <v>0</v>
      </c>
    </row>
    <row r="877" spans="1:7" x14ac:dyDescent="0.3">
      <c r="A877" s="60">
        <v>876</v>
      </c>
      <c r="B877" s="60">
        <v>3</v>
      </c>
      <c r="C877" s="2">
        <v>40947.507057981238</v>
      </c>
      <c r="D877" s="2">
        <v>41007.506944444445</v>
      </c>
      <c r="E877" s="60">
        <v>24</v>
      </c>
      <c r="F877" s="2">
        <v>40949.666803165281</v>
      </c>
      <c r="G877" s="60">
        <v>0</v>
      </c>
    </row>
    <row r="878" spans="1:7" x14ac:dyDescent="0.3">
      <c r="A878" s="60">
        <v>877</v>
      </c>
      <c r="B878" s="60">
        <v>3</v>
      </c>
      <c r="C878" s="2">
        <v>40947.543009659072</v>
      </c>
      <c r="D878" s="2">
        <v>40950.459049943071</v>
      </c>
      <c r="E878" s="60">
        <v>24</v>
      </c>
      <c r="F878" s="2" t="s">
        <v>5</v>
      </c>
      <c r="G878" s="60">
        <v>0</v>
      </c>
    </row>
    <row r="879" spans="1:7" x14ac:dyDescent="0.3">
      <c r="A879" s="60">
        <v>878</v>
      </c>
      <c r="B879" s="60">
        <v>1</v>
      </c>
      <c r="C879" s="2">
        <v>40947.590674902174</v>
      </c>
      <c r="D879" s="2">
        <v>41007.590277777781</v>
      </c>
      <c r="E879" s="60">
        <v>8</v>
      </c>
      <c r="F879" s="2">
        <v>40948.67573118367</v>
      </c>
      <c r="G879" s="60">
        <v>0</v>
      </c>
    </row>
    <row r="880" spans="1:7" x14ac:dyDescent="0.3">
      <c r="A880" s="60">
        <v>879</v>
      </c>
      <c r="B880" s="60">
        <v>6</v>
      </c>
      <c r="C880" s="2">
        <v>40947.749113987084</v>
      </c>
      <c r="D880" s="2">
        <v>41007.748611111114</v>
      </c>
      <c r="E880" s="60">
        <v>24</v>
      </c>
      <c r="F880" s="2">
        <v>40953.318478834983</v>
      </c>
      <c r="G880" s="60">
        <v>0</v>
      </c>
    </row>
    <row r="881" spans="1:7" x14ac:dyDescent="0.3">
      <c r="A881" s="60">
        <v>880</v>
      </c>
      <c r="B881" s="60">
        <v>6</v>
      </c>
      <c r="C881" s="2">
        <v>40947.750234377505</v>
      </c>
      <c r="D881" s="2">
        <v>41007.75</v>
      </c>
      <c r="E881" s="60">
        <v>24</v>
      </c>
      <c r="F881" s="2">
        <v>40951.424388158834</v>
      </c>
      <c r="G881" s="60">
        <v>0</v>
      </c>
    </row>
    <row r="882" spans="1:7" x14ac:dyDescent="0.3">
      <c r="A882" s="60">
        <v>881</v>
      </c>
      <c r="B882" s="60">
        <v>2</v>
      </c>
      <c r="C882" s="2">
        <v>40947.803702836318</v>
      </c>
      <c r="D882" s="2">
        <v>41007.803472222222</v>
      </c>
      <c r="E882" s="60">
        <v>10</v>
      </c>
      <c r="F882" s="2">
        <v>40949.561227203281</v>
      </c>
      <c r="G882" s="60">
        <v>0</v>
      </c>
    </row>
    <row r="883" spans="1:7" x14ac:dyDescent="0.3">
      <c r="A883" s="60">
        <v>882</v>
      </c>
      <c r="B883" s="60">
        <v>6</v>
      </c>
      <c r="C883" s="2">
        <v>40947.861184611393</v>
      </c>
      <c r="D883" s="2">
        <v>40950.319222983548</v>
      </c>
      <c r="E883" s="60">
        <v>24</v>
      </c>
      <c r="F883" s="2" t="s">
        <v>5</v>
      </c>
      <c r="G883" s="60">
        <v>0</v>
      </c>
    </row>
    <row r="884" spans="1:7" x14ac:dyDescent="0.3">
      <c r="A884" s="60">
        <v>883</v>
      </c>
      <c r="B884" s="60">
        <v>6</v>
      </c>
      <c r="C884" s="2">
        <v>40947.879252447856</v>
      </c>
      <c r="D884" s="2">
        <v>41007.879166666666</v>
      </c>
      <c r="E884" s="60">
        <v>24</v>
      </c>
      <c r="F884" s="2">
        <v>40951.712293620491</v>
      </c>
      <c r="G884" s="60">
        <v>0</v>
      </c>
    </row>
    <row r="885" spans="1:7" x14ac:dyDescent="0.3">
      <c r="A885" s="60">
        <v>884</v>
      </c>
      <c r="B885" s="60">
        <v>5</v>
      </c>
      <c r="C885" s="2">
        <v>40947.920898572353</v>
      </c>
      <c r="D885" s="2">
        <v>40952.504166666666</v>
      </c>
      <c r="E885" s="60">
        <v>24</v>
      </c>
      <c r="F885" s="2">
        <v>40950.361822003506</v>
      </c>
      <c r="G885" s="60">
        <v>0</v>
      </c>
    </row>
    <row r="886" spans="1:7" x14ac:dyDescent="0.3">
      <c r="A886" s="60">
        <v>885</v>
      </c>
      <c r="B886" s="60">
        <v>6</v>
      </c>
      <c r="C886" s="2">
        <v>40948.00096073038</v>
      </c>
      <c r="D886" s="2">
        <v>40952.125400556375</v>
      </c>
      <c r="E886" s="60">
        <v>24</v>
      </c>
      <c r="F886" s="2" t="s">
        <v>5</v>
      </c>
      <c r="G886" s="60">
        <v>0</v>
      </c>
    </row>
    <row r="887" spans="1:7" x14ac:dyDescent="0.3">
      <c r="A887" s="60">
        <v>886</v>
      </c>
      <c r="B887" s="60">
        <v>1</v>
      </c>
      <c r="C887" s="2">
        <v>40948.067311668769</v>
      </c>
      <c r="D887" s="2">
        <v>41008.066666666666</v>
      </c>
      <c r="E887" s="60">
        <v>12</v>
      </c>
      <c r="F887" s="2">
        <v>40948.635717316116</v>
      </c>
      <c r="G887" s="60">
        <v>0</v>
      </c>
    </row>
    <row r="888" spans="1:7" x14ac:dyDescent="0.3">
      <c r="A888" s="60">
        <v>887</v>
      </c>
      <c r="B888" s="60">
        <v>10</v>
      </c>
      <c r="C888" s="2">
        <v>40948.177663506547</v>
      </c>
      <c r="D888" s="2">
        <v>41008.177083333328</v>
      </c>
      <c r="E888" s="60">
        <v>1</v>
      </c>
      <c r="F888" s="2">
        <v>40952.163913598131</v>
      </c>
      <c r="G888" s="60">
        <v>2</v>
      </c>
    </row>
    <row r="889" spans="1:7" x14ac:dyDescent="0.3">
      <c r="A889" s="60">
        <v>888</v>
      </c>
      <c r="B889" s="60">
        <v>3</v>
      </c>
      <c r="C889" s="2">
        <v>40948.362913926991</v>
      </c>
      <c r="D889" s="2">
        <v>41008.362500000003</v>
      </c>
      <c r="E889" s="60">
        <v>24</v>
      </c>
      <c r="F889" s="2">
        <v>40950.570269126685</v>
      </c>
      <c r="G889" s="60">
        <v>0</v>
      </c>
    </row>
    <row r="890" spans="1:7" x14ac:dyDescent="0.3">
      <c r="A890" s="60">
        <v>889</v>
      </c>
      <c r="B890" s="60">
        <v>5</v>
      </c>
      <c r="C890" s="2">
        <v>40948.378841737052</v>
      </c>
      <c r="D890" s="2">
        <v>41008.378472222219</v>
      </c>
      <c r="E890" s="60">
        <v>24</v>
      </c>
      <c r="F890" s="2">
        <v>40950.498646060623</v>
      </c>
      <c r="G890" s="60">
        <v>0</v>
      </c>
    </row>
    <row r="891" spans="1:7" x14ac:dyDescent="0.3">
      <c r="A891" s="60">
        <v>890</v>
      </c>
      <c r="B891" s="60">
        <v>5</v>
      </c>
      <c r="C891" s="2">
        <v>40948.450676643071</v>
      </c>
      <c r="D891" s="2">
        <v>41008.449999999997</v>
      </c>
      <c r="E891" s="60">
        <v>24</v>
      </c>
      <c r="F891" s="2">
        <v>40952.396813070198</v>
      </c>
      <c r="G891" s="60">
        <v>0</v>
      </c>
    </row>
    <row r="892" spans="1:7" x14ac:dyDescent="0.3">
      <c r="A892" s="60">
        <v>891</v>
      </c>
      <c r="B892" s="60">
        <v>3</v>
      </c>
      <c r="C892" s="2">
        <v>40948.473616512012</v>
      </c>
      <c r="D892" s="2">
        <v>41008.473611111112</v>
      </c>
      <c r="E892" s="60">
        <v>24</v>
      </c>
      <c r="F892" s="2">
        <v>40950.478942967093</v>
      </c>
      <c r="G892" s="60">
        <v>0</v>
      </c>
    </row>
    <row r="893" spans="1:7" x14ac:dyDescent="0.3">
      <c r="A893" s="60">
        <v>892</v>
      </c>
      <c r="B893" s="60">
        <v>1</v>
      </c>
      <c r="C893" s="2">
        <v>40948.528530410025</v>
      </c>
      <c r="D893" s="2">
        <v>41008.52847222222</v>
      </c>
      <c r="E893" s="60">
        <v>12</v>
      </c>
      <c r="F893" s="2">
        <v>40949.899925647645</v>
      </c>
      <c r="G893" s="60">
        <v>0</v>
      </c>
    </row>
    <row r="894" spans="1:7" x14ac:dyDescent="0.3">
      <c r="A894" s="60">
        <v>893</v>
      </c>
      <c r="B894" s="60">
        <v>3</v>
      </c>
      <c r="C894" s="2">
        <v>40948.532989572595</v>
      </c>
      <c r="D894" s="2">
        <v>41008.532638888886</v>
      </c>
      <c r="E894" s="60">
        <v>24</v>
      </c>
      <c r="F894" s="2">
        <v>40950.483963586514</v>
      </c>
      <c r="G894" s="60">
        <v>0</v>
      </c>
    </row>
    <row r="895" spans="1:7" x14ac:dyDescent="0.3">
      <c r="A895" s="60">
        <v>894</v>
      </c>
      <c r="B895" s="60">
        <v>1</v>
      </c>
      <c r="C895" s="2">
        <v>40948.551030503557</v>
      </c>
      <c r="D895" s="2">
        <v>41008.550694444442</v>
      </c>
      <c r="E895" s="60">
        <v>12</v>
      </c>
      <c r="F895" s="2">
        <v>40949.325481197549</v>
      </c>
      <c r="G895" s="60">
        <v>0</v>
      </c>
    </row>
    <row r="896" spans="1:7" x14ac:dyDescent="0.3">
      <c r="A896" s="60">
        <v>895</v>
      </c>
      <c r="B896" s="60">
        <v>5</v>
      </c>
      <c r="C896" s="2">
        <v>40948.550840279553</v>
      </c>
      <c r="D896" s="2">
        <v>41008.550694444442</v>
      </c>
      <c r="E896" s="60">
        <v>24</v>
      </c>
      <c r="F896" s="2">
        <v>40952.632120124028</v>
      </c>
      <c r="G896" s="60">
        <v>0</v>
      </c>
    </row>
    <row r="897" spans="1:7" x14ac:dyDescent="0.3">
      <c r="A897" s="60">
        <v>896</v>
      </c>
      <c r="B897" s="60">
        <v>4</v>
      </c>
      <c r="C897" s="2">
        <v>40948.605283448131</v>
      </c>
      <c r="D897" s="2">
        <v>41008.604861111111</v>
      </c>
      <c r="E897" s="60">
        <v>12</v>
      </c>
      <c r="F897" s="2">
        <v>40952.804437936982</v>
      </c>
      <c r="G897" s="60">
        <v>0</v>
      </c>
    </row>
    <row r="898" spans="1:7" x14ac:dyDescent="0.3">
      <c r="A898" s="60">
        <v>897</v>
      </c>
      <c r="B898" s="60">
        <v>1</v>
      </c>
      <c r="C898" s="2">
        <v>40948.593675166856</v>
      </c>
      <c r="D898" s="2">
        <v>41008.593055555561</v>
      </c>
      <c r="E898" s="60">
        <v>8</v>
      </c>
      <c r="F898" s="2">
        <v>40948.691159544476</v>
      </c>
      <c r="G898" s="60">
        <v>0</v>
      </c>
    </row>
    <row r="899" spans="1:7" x14ac:dyDescent="0.3">
      <c r="A899" s="60">
        <v>898</v>
      </c>
      <c r="B899" s="60">
        <v>1</v>
      </c>
      <c r="C899" s="2">
        <v>40948.639513488626</v>
      </c>
      <c r="D899" s="2">
        <v>41008.638888888891</v>
      </c>
      <c r="E899" s="60">
        <v>12</v>
      </c>
      <c r="F899" s="2">
        <v>40949.462093251612</v>
      </c>
      <c r="G899" s="60">
        <v>0</v>
      </c>
    </row>
    <row r="900" spans="1:7" x14ac:dyDescent="0.3">
      <c r="A900" s="60">
        <v>899</v>
      </c>
      <c r="B900" s="60">
        <v>7</v>
      </c>
      <c r="C900" s="2">
        <v>40948.76031177197</v>
      </c>
      <c r="D900" s="2">
        <v>41008.759722222225</v>
      </c>
      <c r="E900" s="60">
        <v>24</v>
      </c>
      <c r="F900" s="2">
        <v>40955.547516431514</v>
      </c>
      <c r="G900" s="60">
        <v>0</v>
      </c>
    </row>
    <row r="901" spans="1:7" x14ac:dyDescent="0.3">
      <c r="A901" s="60">
        <v>900</v>
      </c>
      <c r="B901" s="60">
        <v>1</v>
      </c>
      <c r="C901" s="2">
        <v>40948.807528553734</v>
      </c>
      <c r="D901" s="2">
        <v>40953.640277777777</v>
      </c>
      <c r="E901" s="60">
        <v>8</v>
      </c>
      <c r="F901" s="2">
        <v>40949.361455867482</v>
      </c>
      <c r="G901" s="60">
        <v>0</v>
      </c>
    </row>
    <row r="902" spans="1:7" x14ac:dyDescent="0.3">
      <c r="A902" s="60">
        <v>901</v>
      </c>
      <c r="B902" s="60">
        <v>1</v>
      </c>
      <c r="C902" s="2">
        <v>40948.839749032755</v>
      </c>
      <c r="D902" s="2">
        <v>41008.839583333334</v>
      </c>
      <c r="E902" s="60">
        <v>12</v>
      </c>
      <c r="F902" s="2">
        <v>40949.430669595691</v>
      </c>
      <c r="G902" s="60">
        <v>0</v>
      </c>
    </row>
    <row r="903" spans="1:7" x14ac:dyDescent="0.3">
      <c r="A903" s="60">
        <v>902</v>
      </c>
      <c r="B903" s="60">
        <v>1</v>
      </c>
      <c r="C903" s="2">
        <v>40948.849230723077</v>
      </c>
      <c r="D903" s="2">
        <v>41008.848611111112</v>
      </c>
      <c r="E903" s="60">
        <v>8</v>
      </c>
      <c r="F903" s="2">
        <v>40949.868371682984</v>
      </c>
      <c r="G903" s="60">
        <v>0</v>
      </c>
    </row>
    <row r="904" spans="1:7" x14ac:dyDescent="0.3">
      <c r="A904" s="60">
        <v>903</v>
      </c>
      <c r="B904" s="60">
        <v>7</v>
      </c>
      <c r="C904" s="2">
        <v>40948.90660750102</v>
      </c>
      <c r="D904" s="2">
        <v>41008.90625</v>
      </c>
      <c r="E904" s="60">
        <v>24</v>
      </c>
      <c r="F904" s="2">
        <v>40964.878820590602</v>
      </c>
      <c r="G904" s="60">
        <v>0</v>
      </c>
    </row>
    <row r="905" spans="1:7" x14ac:dyDescent="0.3">
      <c r="A905" s="60">
        <v>904</v>
      </c>
      <c r="B905" s="60">
        <v>6</v>
      </c>
      <c r="C905" s="2">
        <v>40948.976429133603</v>
      </c>
      <c r="D905" s="2">
        <v>41008.976388888892</v>
      </c>
      <c r="E905" s="60">
        <v>24</v>
      </c>
      <c r="F905" s="2">
        <v>40962.368012676641</v>
      </c>
      <c r="G905" s="60">
        <v>0</v>
      </c>
    </row>
    <row r="906" spans="1:7" x14ac:dyDescent="0.3">
      <c r="A906" s="60">
        <v>905</v>
      </c>
      <c r="B906" s="60">
        <v>1</v>
      </c>
      <c r="C906" s="2">
        <v>40949.008083287241</v>
      </c>
      <c r="D906" s="2">
        <v>41009.007638888892</v>
      </c>
      <c r="E906" s="60">
        <v>12</v>
      </c>
      <c r="F906" s="2">
        <v>40949.539295687973</v>
      </c>
      <c r="G906" s="60">
        <v>0</v>
      </c>
    </row>
    <row r="907" spans="1:7" x14ac:dyDescent="0.3">
      <c r="A907" s="60">
        <v>906</v>
      </c>
      <c r="B907" s="60">
        <v>1</v>
      </c>
      <c r="C907" s="2">
        <v>40949.033125227383</v>
      </c>
      <c r="D907" s="2">
        <v>40951.07430555555</v>
      </c>
      <c r="E907" s="60">
        <v>8</v>
      </c>
      <c r="F907" s="2">
        <v>40950.028665558828</v>
      </c>
      <c r="G907" s="60">
        <v>0</v>
      </c>
    </row>
    <row r="908" spans="1:7" x14ac:dyDescent="0.3">
      <c r="A908" s="60">
        <v>907</v>
      </c>
      <c r="B908" s="60">
        <v>1</v>
      </c>
      <c r="C908" s="2">
        <v>40949.071905399607</v>
      </c>
      <c r="D908" s="2">
        <v>40952.69687941642</v>
      </c>
      <c r="E908" s="60">
        <v>12</v>
      </c>
      <c r="F908" s="2" t="s">
        <v>5</v>
      </c>
      <c r="G908" s="60">
        <v>0</v>
      </c>
    </row>
    <row r="909" spans="1:7" x14ac:dyDescent="0.3">
      <c r="A909" s="60">
        <v>908</v>
      </c>
      <c r="B909" s="60">
        <v>11</v>
      </c>
      <c r="C909" s="2">
        <v>40949.203538159149</v>
      </c>
      <c r="D909" s="2">
        <v>41009.203472222223</v>
      </c>
      <c r="E909" s="60">
        <v>1</v>
      </c>
      <c r="F909" s="2">
        <v>40956.145760854182</v>
      </c>
      <c r="G909" s="60">
        <v>4</v>
      </c>
    </row>
    <row r="910" spans="1:7" x14ac:dyDescent="0.3">
      <c r="A910" s="60">
        <v>909</v>
      </c>
      <c r="B910" s="60">
        <v>6</v>
      </c>
      <c r="C910" s="2">
        <v>40949.180690423396</v>
      </c>
      <c r="D910" s="2">
        <v>41009.180555555555</v>
      </c>
      <c r="E910" s="60">
        <v>24</v>
      </c>
      <c r="F910" s="2">
        <v>40952.424351563939</v>
      </c>
      <c r="G910" s="60">
        <v>0</v>
      </c>
    </row>
    <row r="911" spans="1:7" x14ac:dyDescent="0.3">
      <c r="A911" s="60">
        <v>910</v>
      </c>
      <c r="B911" s="60">
        <v>1</v>
      </c>
      <c r="C911" s="2">
        <v>40949.362360947685</v>
      </c>
      <c r="D911" s="2">
        <v>41009.361805555556</v>
      </c>
      <c r="E911" s="60">
        <v>8</v>
      </c>
      <c r="F911" s="2">
        <v>40949.377333592798</v>
      </c>
      <c r="G911" s="60">
        <v>0</v>
      </c>
    </row>
    <row r="912" spans="1:7" x14ac:dyDescent="0.3">
      <c r="A912" s="60">
        <v>911</v>
      </c>
      <c r="B912" s="60">
        <v>1</v>
      </c>
      <c r="C912" s="2">
        <v>40949.396226391873</v>
      </c>
      <c r="D912" s="2">
        <v>40951.645605605809</v>
      </c>
      <c r="E912" s="60">
        <v>8</v>
      </c>
      <c r="F912" s="2" t="s">
        <v>5</v>
      </c>
      <c r="G912" s="60">
        <v>0</v>
      </c>
    </row>
    <row r="913" spans="1:7" x14ac:dyDescent="0.3">
      <c r="A913" s="60">
        <v>912</v>
      </c>
      <c r="B913" s="60">
        <v>8</v>
      </c>
      <c r="C913" s="2">
        <v>40949.413991230271</v>
      </c>
      <c r="D913" s="2">
        <v>41009.413888888892</v>
      </c>
      <c r="E913" s="60">
        <v>3</v>
      </c>
      <c r="F913" s="2">
        <v>40953.557797320085</v>
      </c>
      <c r="G913" s="60">
        <v>0</v>
      </c>
    </row>
    <row r="914" spans="1:7" x14ac:dyDescent="0.3">
      <c r="A914" s="60">
        <v>913</v>
      </c>
      <c r="B914" s="60">
        <v>8</v>
      </c>
      <c r="C914" s="2">
        <v>40949.384726595112</v>
      </c>
      <c r="D914" s="2">
        <v>41009.384722222225</v>
      </c>
      <c r="E914" s="60">
        <v>3</v>
      </c>
      <c r="F914" s="2">
        <v>40953.535031970641</v>
      </c>
      <c r="G914" s="60">
        <v>0</v>
      </c>
    </row>
    <row r="915" spans="1:7" x14ac:dyDescent="0.3">
      <c r="A915" s="60">
        <v>914</v>
      </c>
      <c r="B915" s="60">
        <v>9</v>
      </c>
      <c r="C915" s="2">
        <v>40949.404678748353</v>
      </c>
      <c r="D915" s="2">
        <v>41009.404166666667</v>
      </c>
      <c r="E915" s="60">
        <v>5</v>
      </c>
      <c r="F915" s="2">
        <v>40952.238311920199</v>
      </c>
      <c r="G915" s="60">
        <v>0</v>
      </c>
    </row>
    <row r="916" spans="1:7" x14ac:dyDescent="0.3">
      <c r="A916" s="60">
        <v>915</v>
      </c>
      <c r="B916" s="60">
        <v>4</v>
      </c>
      <c r="C916" s="2">
        <v>40949.377561634887</v>
      </c>
      <c r="D916" s="2">
        <v>41009.377083333333</v>
      </c>
      <c r="E916" s="60">
        <v>12</v>
      </c>
      <c r="F916" s="2">
        <v>40950.229704021142</v>
      </c>
      <c r="G916" s="60">
        <v>0</v>
      </c>
    </row>
    <row r="917" spans="1:7" x14ac:dyDescent="0.3">
      <c r="A917" s="60">
        <v>916</v>
      </c>
      <c r="B917" s="60">
        <v>4</v>
      </c>
      <c r="C917" s="2">
        <v>40949.430249847203</v>
      </c>
      <c r="D917" s="2">
        <v>41009.429861111108</v>
      </c>
      <c r="E917" s="60">
        <v>12</v>
      </c>
      <c r="F917" s="2">
        <v>40952.624296012909</v>
      </c>
      <c r="G917" s="60">
        <v>0</v>
      </c>
    </row>
    <row r="918" spans="1:7" x14ac:dyDescent="0.3">
      <c r="A918" s="60">
        <v>917</v>
      </c>
      <c r="B918" s="60">
        <v>2</v>
      </c>
      <c r="C918" s="2">
        <v>40949.424358051743</v>
      </c>
      <c r="D918" s="2">
        <v>41009.424305555556</v>
      </c>
      <c r="E918" s="60">
        <v>10</v>
      </c>
      <c r="F918" s="2">
        <v>40950.689578875106</v>
      </c>
      <c r="G918" s="60">
        <v>0</v>
      </c>
    </row>
    <row r="919" spans="1:7" x14ac:dyDescent="0.3">
      <c r="A919" s="60">
        <v>918</v>
      </c>
      <c r="B919" s="60">
        <v>1</v>
      </c>
      <c r="C919" s="2">
        <v>40949.544687407986</v>
      </c>
      <c r="D919" s="2">
        <v>41009.544444444444</v>
      </c>
      <c r="E919" s="60">
        <v>8</v>
      </c>
      <c r="F919" s="2">
        <v>40949.642802750037</v>
      </c>
      <c r="G919" s="60">
        <v>0</v>
      </c>
    </row>
    <row r="920" spans="1:7" x14ac:dyDescent="0.3">
      <c r="A920" s="60">
        <v>919</v>
      </c>
      <c r="B920" s="60">
        <v>3</v>
      </c>
      <c r="C920" s="2">
        <v>40949.613151025711</v>
      </c>
      <c r="D920" s="2">
        <v>41009.612500000003</v>
      </c>
      <c r="E920" s="60">
        <v>24</v>
      </c>
      <c r="F920" s="2">
        <v>40952.574339474195</v>
      </c>
      <c r="G920" s="60">
        <v>0</v>
      </c>
    </row>
    <row r="921" spans="1:7" x14ac:dyDescent="0.3">
      <c r="A921" s="60">
        <v>920</v>
      </c>
      <c r="B921" s="60">
        <v>5</v>
      </c>
      <c r="C921" s="2">
        <v>40949.694851994878</v>
      </c>
      <c r="D921" s="2">
        <v>41009.694444444445</v>
      </c>
      <c r="E921" s="60">
        <v>24</v>
      </c>
      <c r="F921" s="2">
        <v>40953.467059479291</v>
      </c>
      <c r="G921" s="60">
        <v>0</v>
      </c>
    </row>
    <row r="922" spans="1:7" x14ac:dyDescent="0.3">
      <c r="A922" s="60">
        <v>921</v>
      </c>
      <c r="B922" s="60">
        <v>5</v>
      </c>
      <c r="C922" s="2">
        <v>40949.693579582519</v>
      </c>
      <c r="D922" s="2">
        <v>41009.693055555552</v>
      </c>
      <c r="E922" s="60">
        <v>24</v>
      </c>
      <c r="F922" s="2">
        <v>40953.65427996307</v>
      </c>
      <c r="G922" s="60">
        <v>0</v>
      </c>
    </row>
    <row r="923" spans="1:7" x14ac:dyDescent="0.3">
      <c r="A923" s="60">
        <v>922</v>
      </c>
      <c r="B923" s="60">
        <v>5</v>
      </c>
      <c r="C923" s="2">
        <v>40949.7055062574</v>
      </c>
      <c r="D923" s="2">
        <v>41009.704861111109</v>
      </c>
      <c r="E923" s="60">
        <v>24</v>
      </c>
      <c r="F923" s="2">
        <v>40954.615957446651</v>
      </c>
      <c r="G923" s="60">
        <v>1</v>
      </c>
    </row>
    <row r="924" spans="1:7" x14ac:dyDescent="0.3">
      <c r="A924" s="60">
        <v>923</v>
      </c>
      <c r="B924" s="60">
        <v>2</v>
      </c>
      <c r="C924" s="2">
        <v>40949.728984149006</v>
      </c>
      <c r="D924" s="2">
        <v>40953.353730299488</v>
      </c>
      <c r="E924" s="60">
        <v>10</v>
      </c>
      <c r="F924" s="2" t="s">
        <v>5</v>
      </c>
      <c r="G924" s="60">
        <v>0</v>
      </c>
    </row>
    <row r="925" spans="1:7" x14ac:dyDescent="0.3">
      <c r="A925" s="60">
        <v>924</v>
      </c>
      <c r="B925" s="60">
        <v>3</v>
      </c>
      <c r="C925" s="2">
        <v>40949.748849528449</v>
      </c>
      <c r="D925" s="2">
        <v>40953.623611111114</v>
      </c>
      <c r="E925" s="60">
        <v>24</v>
      </c>
      <c r="F925" s="2">
        <v>40952.51674552547</v>
      </c>
      <c r="G925" s="60">
        <v>0</v>
      </c>
    </row>
    <row r="926" spans="1:7" x14ac:dyDescent="0.3">
      <c r="A926" s="60">
        <v>925</v>
      </c>
      <c r="B926" s="60">
        <v>5</v>
      </c>
      <c r="C926" s="2">
        <v>40949.784937257566</v>
      </c>
      <c r="D926" s="2">
        <v>40951.826503464858</v>
      </c>
      <c r="E926" s="60">
        <v>24</v>
      </c>
      <c r="F926" s="2" t="s">
        <v>5</v>
      </c>
      <c r="G926" s="60">
        <v>0</v>
      </c>
    </row>
    <row r="927" spans="1:7" x14ac:dyDescent="0.3">
      <c r="A927" s="60">
        <v>926</v>
      </c>
      <c r="B927" s="60">
        <v>5</v>
      </c>
      <c r="C927" s="2">
        <v>40949.750228916906</v>
      </c>
      <c r="D927" s="2">
        <v>41009.75</v>
      </c>
      <c r="E927" s="60">
        <v>24</v>
      </c>
      <c r="F927" s="2">
        <v>40952.740273378469</v>
      </c>
      <c r="G927" s="60">
        <v>0</v>
      </c>
    </row>
    <row r="928" spans="1:7" x14ac:dyDescent="0.3">
      <c r="A928" s="60">
        <v>927</v>
      </c>
      <c r="B928" s="60">
        <v>1</v>
      </c>
      <c r="C928" s="2">
        <v>40949.768097730499</v>
      </c>
      <c r="D928" s="2">
        <v>41009.768055555556</v>
      </c>
      <c r="E928" s="60">
        <v>12</v>
      </c>
      <c r="F928" s="2">
        <v>40950.474282289579</v>
      </c>
      <c r="G928" s="60">
        <v>0</v>
      </c>
    </row>
    <row r="929" spans="1:7" x14ac:dyDescent="0.3">
      <c r="A929" s="60">
        <v>928</v>
      </c>
      <c r="B929" s="60">
        <v>1</v>
      </c>
      <c r="C929" s="2">
        <v>40949.806916205176</v>
      </c>
      <c r="D929" s="2">
        <v>41009.806249999994</v>
      </c>
      <c r="E929" s="60">
        <v>8</v>
      </c>
      <c r="F929" s="2">
        <v>40950.155655608447</v>
      </c>
      <c r="G929" s="60">
        <v>0</v>
      </c>
    </row>
    <row r="930" spans="1:7" x14ac:dyDescent="0.3">
      <c r="A930" s="60">
        <v>929</v>
      </c>
      <c r="B930" s="60">
        <v>2</v>
      </c>
      <c r="C930" s="2">
        <v>40949.886713897038</v>
      </c>
      <c r="D930" s="2">
        <v>41009.886111111111</v>
      </c>
      <c r="E930" s="60">
        <v>10</v>
      </c>
      <c r="F930" s="2">
        <v>40950.277932240955</v>
      </c>
      <c r="G930" s="60">
        <v>0</v>
      </c>
    </row>
    <row r="931" spans="1:7" x14ac:dyDescent="0.3">
      <c r="A931" s="60">
        <v>930</v>
      </c>
      <c r="B931" s="60">
        <v>4</v>
      </c>
      <c r="C931" s="2">
        <v>40949.893412796991</v>
      </c>
      <c r="D931" s="2">
        <v>40952.434744446196</v>
      </c>
      <c r="E931" s="60">
        <v>12</v>
      </c>
      <c r="F931" s="2" t="s">
        <v>5</v>
      </c>
      <c r="G931" s="60">
        <v>0</v>
      </c>
    </row>
    <row r="932" spans="1:7" x14ac:dyDescent="0.3">
      <c r="A932" s="60">
        <v>931</v>
      </c>
      <c r="B932" s="60">
        <v>1</v>
      </c>
      <c r="C932" s="2">
        <v>40950.07653670336</v>
      </c>
      <c r="D932" s="2">
        <v>41010.076388888883</v>
      </c>
      <c r="E932" s="60">
        <v>12</v>
      </c>
      <c r="F932" s="2">
        <v>40950.956226780138</v>
      </c>
      <c r="G932" s="60">
        <v>0</v>
      </c>
    </row>
    <row r="933" spans="1:7" x14ac:dyDescent="0.3">
      <c r="A933" s="60">
        <v>932</v>
      </c>
      <c r="B933" s="60">
        <v>6</v>
      </c>
      <c r="C933" s="2">
        <v>40950.185783246867</v>
      </c>
      <c r="D933" s="2">
        <v>41010.185416666667</v>
      </c>
      <c r="E933" s="60">
        <v>24</v>
      </c>
      <c r="F933" s="2">
        <v>40952.779082361099</v>
      </c>
      <c r="G933" s="60">
        <v>0</v>
      </c>
    </row>
    <row r="934" spans="1:7" x14ac:dyDescent="0.3">
      <c r="A934" s="60">
        <v>933</v>
      </c>
      <c r="B934" s="60">
        <v>3</v>
      </c>
      <c r="C934" s="2">
        <v>40950.212626961067</v>
      </c>
      <c r="D934" s="2">
        <v>41010.212500000001</v>
      </c>
      <c r="E934" s="60">
        <v>24</v>
      </c>
      <c r="F934" s="2">
        <v>40952.645058684364</v>
      </c>
      <c r="G934" s="60">
        <v>0</v>
      </c>
    </row>
    <row r="935" spans="1:7" x14ac:dyDescent="0.3">
      <c r="A935" s="60">
        <v>934</v>
      </c>
      <c r="B935" s="60">
        <v>7</v>
      </c>
      <c r="C935" s="2">
        <v>40950.356171499858</v>
      </c>
      <c r="D935" s="2">
        <v>41010.355555555558</v>
      </c>
      <c r="E935" s="60">
        <v>24</v>
      </c>
      <c r="F935" s="2">
        <v>40955.803303408866</v>
      </c>
      <c r="G935" s="60">
        <v>0</v>
      </c>
    </row>
    <row r="936" spans="1:7" x14ac:dyDescent="0.3">
      <c r="A936" s="60">
        <v>935</v>
      </c>
      <c r="B936" s="60">
        <v>6</v>
      </c>
      <c r="C936" s="2">
        <v>40950.371507651609</v>
      </c>
      <c r="D936" s="2">
        <v>41010.370833333334</v>
      </c>
      <c r="E936" s="60">
        <v>24</v>
      </c>
      <c r="F936" s="2">
        <v>40954.406852450476</v>
      </c>
      <c r="G936" s="60">
        <v>0</v>
      </c>
    </row>
    <row r="937" spans="1:7" x14ac:dyDescent="0.3">
      <c r="A937" s="60">
        <v>936</v>
      </c>
      <c r="B937" s="60">
        <v>1</v>
      </c>
      <c r="C937" s="2">
        <v>40950.497260764794</v>
      </c>
      <c r="D937" s="2">
        <v>41010.497222222228</v>
      </c>
      <c r="E937" s="60">
        <v>8</v>
      </c>
      <c r="F937" s="2">
        <v>40950.914993016573</v>
      </c>
      <c r="G937" s="60">
        <v>0</v>
      </c>
    </row>
    <row r="938" spans="1:7" x14ac:dyDescent="0.3">
      <c r="A938" s="60">
        <v>937</v>
      </c>
      <c r="B938" s="60">
        <v>4</v>
      </c>
      <c r="C938" s="2">
        <v>40950.46998180099</v>
      </c>
      <c r="D938" s="2">
        <v>40952.553258070344</v>
      </c>
      <c r="E938" s="60">
        <v>12</v>
      </c>
      <c r="F938" s="2" t="s">
        <v>5</v>
      </c>
      <c r="G938" s="60">
        <v>0</v>
      </c>
    </row>
    <row r="939" spans="1:7" x14ac:dyDescent="0.3">
      <c r="A939" s="60">
        <v>938</v>
      </c>
      <c r="B939" s="60">
        <v>7</v>
      </c>
      <c r="C939" s="2">
        <v>40950.47768929576</v>
      </c>
      <c r="D939" s="2">
        <v>40954.143750000003</v>
      </c>
      <c r="E939" s="60">
        <v>24</v>
      </c>
      <c r="F939" s="2" t="s">
        <v>5</v>
      </c>
      <c r="G939" s="60">
        <v>0</v>
      </c>
    </row>
    <row r="940" spans="1:7" x14ac:dyDescent="0.3">
      <c r="A940" s="60">
        <v>939</v>
      </c>
      <c r="B940" s="60">
        <v>4</v>
      </c>
      <c r="C940" s="2">
        <v>40950.512263240445</v>
      </c>
      <c r="D940" s="2">
        <v>41010.511805555558</v>
      </c>
      <c r="E940" s="60">
        <v>12</v>
      </c>
      <c r="F940" s="2">
        <v>40952.593529208578</v>
      </c>
      <c r="G940" s="60">
        <v>0</v>
      </c>
    </row>
    <row r="941" spans="1:7" x14ac:dyDescent="0.3">
      <c r="A941" s="60">
        <v>940</v>
      </c>
      <c r="B941" s="60">
        <v>3</v>
      </c>
      <c r="C941" s="2">
        <v>40950.535215185031</v>
      </c>
      <c r="D941" s="2">
        <v>41010.534722222219</v>
      </c>
      <c r="E941" s="60">
        <v>24</v>
      </c>
      <c r="F941" s="2">
        <v>40952.60733278461</v>
      </c>
      <c r="G941" s="60">
        <v>0</v>
      </c>
    </row>
    <row r="942" spans="1:7" x14ac:dyDescent="0.3">
      <c r="A942" s="60">
        <v>941</v>
      </c>
      <c r="B942" s="60">
        <v>5</v>
      </c>
      <c r="C942" s="2">
        <v>40950.515946882784</v>
      </c>
      <c r="D942" s="2">
        <v>41010.515277777777</v>
      </c>
      <c r="E942" s="60">
        <v>24</v>
      </c>
      <c r="F942" s="2">
        <v>40954.611100386399</v>
      </c>
      <c r="G942" s="60">
        <v>0</v>
      </c>
    </row>
    <row r="943" spans="1:7" x14ac:dyDescent="0.3">
      <c r="A943" s="60">
        <v>942</v>
      </c>
      <c r="B943" s="60">
        <v>1</v>
      </c>
      <c r="C943" s="2">
        <v>40950.655139640599</v>
      </c>
      <c r="D943" s="2">
        <v>40953.904833778652</v>
      </c>
      <c r="E943" s="60">
        <v>12</v>
      </c>
      <c r="F943" s="2" t="s">
        <v>5</v>
      </c>
      <c r="G943" s="60">
        <v>0</v>
      </c>
    </row>
    <row r="944" spans="1:7" x14ac:dyDescent="0.3">
      <c r="A944" s="60">
        <v>943</v>
      </c>
      <c r="B944" s="60">
        <v>4</v>
      </c>
      <c r="C944" s="2">
        <v>40950.705660796491</v>
      </c>
      <c r="D944" s="2">
        <v>41010.705555555556</v>
      </c>
      <c r="E944" s="60">
        <v>12</v>
      </c>
      <c r="F944" s="2">
        <v>40953.527652010649</v>
      </c>
      <c r="G944" s="60">
        <v>0</v>
      </c>
    </row>
    <row r="945" spans="1:7" x14ac:dyDescent="0.3">
      <c r="A945" s="60">
        <v>944</v>
      </c>
      <c r="B945" s="60">
        <v>2</v>
      </c>
      <c r="C945" s="2">
        <v>40950.799435118999</v>
      </c>
      <c r="D945" s="2">
        <v>41010.799305555556</v>
      </c>
      <c r="E945" s="60">
        <v>10</v>
      </c>
      <c r="F945" s="2">
        <v>40951.47261795168</v>
      </c>
      <c r="G945" s="60">
        <v>0</v>
      </c>
    </row>
    <row r="946" spans="1:7" x14ac:dyDescent="0.3">
      <c r="A946" s="60">
        <v>945</v>
      </c>
      <c r="B946" s="60">
        <v>2</v>
      </c>
      <c r="C946" s="2">
        <v>40950.826484745929</v>
      </c>
      <c r="D946" s="2">
        <v>41010.826388888883</v>
      </c>
      <c r="E946" s="60">
        <v>10</v>
      </c>
      <c r="F946" s="2">
        <v>40952.34248192449</v>
      </c>
      <c r="G946" s="60">
        <v>0</v>
      </c>
    </row>
    <row r="947" spans="1:7" x14ac:dyDescent="0.3">
      <c r="A947" s="60">
        <v>946</v>
      </c>
      <c r="B947" s="60">
        <v>1</v>
      </c>
      <c r="C947" s="2">
        <v>40950.809528275953</v>
      </c>
      <c r="D947" s="2">
        <v>41010.809027777774</v>
      </c>
      <c r="E947" s="60">
        <v>12</v>
      </c>
      <c r="F947" s="2">
        <v>40951.754647413451</v>
      </c>
      <c r="G947" s="60">
        <v>0</v>
      </c>
    </row>
    <row r="948" spans="1:7" x14ac:dyDescent="0.3">
      <c r="A948" s="60">
        <v>947</v>
      </c>
      <c r="B948" s="60">
        <v>1</v>
      </c>
      <c r="C948" s="2">
        <v>40950.873404002603</v>
      </c>
      <c r="D948" s="2">
        <v>41010.872916666667</v>
      </c>
      <c r="E948" s="60">
        <v>12</v>
      </c>
      <c r="F948" s="2">
        <v>40952.671239966527</v>
      </c>
      <c r="G948" s="60">
        <v>0</v>
      </c>
    </row>
    <row r="949" spans="1:7" x14ac:dyDescent="0.3">
      <c r="A949" s="60">
        <v>948</v>
      </c>
      <c r="B949" s="60">
        <v>5</v>
      </c>
      <c r="C949" s="2">
        <v>40950.837889985545</v>
      </c>
      <c r="D949" s="2">
        <v>41010.837500000001</v>
      </c>
      <c r="E949" s="60">
        <v>24</v>
      </c>
      <c r="F949" s="2">
        <v>40952.598690239283</v>
      </c>
      <c r="G949" s="60">
        <v>0</v>
      </c>
    </row>
    <row r="950" spans="1:7" x14ac:dyDescent="0.3">
      <c r="A950" s="60">
        <v>949</v>
      </c>
      <c r="B950" s="60">
        <v>5</v>
      </c>
      <c r="C950" s="2">
        <v>40950.901791201723</v>
      </c>
      <c r="D950" s="2">
        <v>41010.901388888888</v>
      </c>
      <c r="E950" s="60">
        <v>24</v>
      </c>
      <c r="F950" s="2">
        <v>40954.9715260495</v>
      </c>
      <c r="G950" s="60">
        <v>0</v>
      </c>
    </row>
    <row r="951" spans="1:7" x14ac:dyDescent="0.3">
      <c r="A951" s="60">
        <v>950</v>
      </c>
      <c r="B951" s="60">
        <v>10</v>
      </c>
      <c r="C951" s="2">
        <v>40950.954126579505</v>
      </c>
      <c r="D951" s="2">
        <v>41010.953472222223</v>
      </c>
      <c r="E951" s="60">
        <v>1</v>
      </c>
      <c r="F951" s="2">
        <v>40954.845696199482</v>
      </c>
      <c r="G951" s="60">
        <v>0</v>
      </c>
    </row>
    <row r="952" spans="1:7" x14ac:dyDescent="0.3">
      <c r="A952" s="60">
        <v>951</v>
      </c>
      <c r="B952" s="60">
        <v>4</v>
      </c>
      <c r="C952" s="2">
        <v>40951.10278979288</v>
      </c>
      <c r="D952" s="2">
        <v>41011.102777777778</v>
      </c>
      <c r="E952" s="60">
        <v>12</v>
      </c>
      <c r="F952" s="2">
        <v>40954.301353011666</v>
      </c>
      <c r="G952" s="60">
        <v>0</v>
      </c>
    </row>
    <row r="953" spans="1:7" x14ac:dyDescent="0.3">
      <c r="A953" s="60">
        <v>952</v>
      </c>
      <c r="B953" s="60">
        <v>4</v>
      </c>
      <c r="C953" s="2">
        <v>40951.119314877738</v>
      </c>
      <c r="D953" s="2">
        <v>41011.118750000001</v>
      </c>
      <c r="E953" s="60">
        <v>12</v>
      </c>
      <c r="F953" s="2">
        <v>40953.375264792645</v>
      </c>
      <c r="G953" s="60">
        <v>0</v>
      </c>
    </row>
    <row r="954" spans="1:7" x14ac:dyDescent="0.3">
      <c r="A954" s="60">
        <v>953</v>
      </c>
      <c r="B954" s="60">
        <v>3</v>
      </c>
      <c r="C954" s="2">
        <v>40951.15349484059</v>
      </c>
      <c r="D954" s="2">
        <v>41011.15347222222</v>
      </c>
      <c r="E954" s="60">
        <v>24</v>
      </c>
      <c r="F954" s="2">
        <v>40952.175697208899</v>
      </c>
      <c r="G954" s="60">
        <v>0</v>
      </c>
    </row>
    <row r="955" spans="1:7" x14ac:dyDescent="0.3">
      <c r="A955" s="60">
        <v>954</v>
      </c>
      <c r="B955" s="60">
        <v>2</v>
      </c>
      <c r="C955" s="2">
        <v>40951.347008056371</v>
      </c>
      <c r="D955" s="2">
        <v>41011.34652777778</v>
      </c>
      <c r="E955" s="60">
        <v>10</v>
      </c>
      <c r="F955" s="2">
        <v>40951.432136447169</v>
      </c>
      <c r="G955" s="60">
        <v>0</v>
      </c>
    </row>
    <row r="956" spans="1:7" x14ac:dyDescent="0.3">
      <c r="A956" s="60">
        <v>955</v>
      </c>
      <c r="B956" s="60">
        <v>6</v>
      </c>
      <c r="C956" s="2">
        <v>40951.401567425775</v>
      </c>
      <c r="D956" s="2">
        <v>41011.401388888888</v>
      </c>
      <c r="E956" s="60">
        <v>24</v>
      </c>
      <c r="F956" s="2">
        <v>40954.584974963094</v>
      </c>
      <c r="G956" s="60">
        <v>0</v>
      </c>
    </row>
    <row r="957" spans="1:7" x14ac:dyDescent="0.3">
      <c r="A957" s="60">
        <v>956</v>
      </c>
      <c r="B957" s="60">
        <v>8</v>
      </c>
      <c r="C957" s="2">
        <v>40951.409274748556</v>
      </c>
      <c r="D957" s="2">
        <v>41011.40902777778</v>
      </c>
      <c r="E957" s="60">
        <v>3</v>
      </c>
      <c r="F957" s="2">
        <v>40955.498340813589</v>
      </c>
      <c r="G957" s="60">
        <v>0</v>
      </c>
    </row>
    <row r="958" spans="1:7" x14ac:dyDescent="0.3">
      <c r="A958" s="60">
        <v>957</v>
      </c>
      <c r="B958" s="60">
        <v>6</v>
      </c>
      <c r="C958" s="2">
        <v>40951.450013963244</v>
      </c>
      <c r="D958" s="2">
        <v>41011.449999999997</v>
      </c>
      <c r="E958" s="60">
        <v>24</v>
      </c>
      <c r="F958" s="2">
        <v>40957.522717638654</v>
      </c>
      <c r="G958" s="60">
        <v>0</v>
      </c>
    </row>
    <row r="959" spans="1:7" x14ac:dyDescent="0.3">
      <c r="A959" s="60">
        <v>958</v>
      </c>
      <c r="B959" s="60">
        <v>3</v>
      </c>
      <c r="C959" s="2">
        <v>40951.451074533645</v>
      </c>
      <c r="D959" s="2">
        <v>40953.492361111115</v>
      </c>
      <c r="E959" s="60">
        <v>24</v>
      </c>
      <c r="F959" s="2" t="s">
        <v>5</v>
      </c>
      <c r="G959" s="60">
        <v>0</v>
      </c>
    </row>
    <row r="960" spans="1:7" x14ac:dyDescent="0.3">
      <c r="A960" s="60">
        <v>959</v>
      </c>
      <c r="B960" s="60">
        <v>1</v>
      </c>
      <c r="C960" s="2">
        <v>40951.424091826491</v>
      </c>
      <c r="D960" s="2">
        <v>41011.423611111109</v>
      </c>
      <c r="E960" s="60">
        <v>12</v>
      </c>
      <c r="F960" s="2">
        <v>40952.515414095542</v>
      </c>
      <c r="G960" s="60">
        <v>0</v>
      </c>
    </row>
    <row r="961" spans="1:7" x14ac:dyDescent="0.3">
      <c r="A961" s="60">
        <v>960</v>
      </c>
      <c r="B961" s="60">
        <v>5</v>
      </c>
      <c r="C961" s="2">
        <v>40951.498465095639</v>
      </c>
      <c r="D961" s="2">
        <v>41011.497916666667</v>
      </c>
      <c r="E961" s="60">
        <v>24</v>
      </c>
      <c r="F961" s="2">
        <v>40955.410880514035</v>
      </c>
      <c r="G961" s="60">
        <v>0</v>
      </c>
    </row>
    <row r="962" spans="1:7" x14ac:dyDescent="0.3">
      <c r="A962" s="60">
        <v>961</v>
      </c>
      <c r="B962" s="60">
        <v>8</v>
      </c>
      <c r="C962" s="2">
        <v>40951.481851357887</v>
      </c>
      <c r="D962" s="2">
        <v>41011.481250000004</v>
      </c>
      <c r="E962" s="60">
        <v>3</v>
      </c>
      <c r="F962" s="2">
        <v>40958.448040732328</v>
      </c>
      <c r="G962" s="60">
        <v>2</v>
      </c>
    </row>
    <row r="963" spans="1:7" x14ac:dyDescent="0.3">
      <c r="A963" s="60">
        <v>962</v>
      </c>
      <c r="B963" s="60">
        <v>4</v>
      </c>
      <c r="C963" s="2">
        <v>40951.567870256746</v>
      </c>
      <c r="D963" s="2">
        <v>41011.567361111105</v>
      </c>
      <c r="E963" s="60">
        <v>12</v>
      </c>
      <c r="F963" s="2">
        <v>40953.408645427487</v>
      </c>
      <c r="G963" s="60">
        <v>0</v>
      </c>
    </row>
    <row r="964" spans="1:7" x14ac:dyDescent="0.3">
      <c r="A964" s="60">
        <v>963</v>
      </c>
      <c r="B964" s="60">
        <v>1</v>
      </c>
      <c r="C964" s="2">
        <v>40951.579673629662</v>
      </c>
      <c r="D964" s="2">
        <v>41011.579166666663</v>
      </c>
      <c r="E964" s="60">
        <v>8</v>
      </c>
      <c r="F964" s="2">
        <v>40952.556712716614</v>
      </c>
      <c r="G964" s="60">
        <v>0</v>
      </c>
    </row>
    <row r="965" spans="1:7" x14ac:dyDescent="0.3">
      <c r="A965" s="60">
        <v>964</v>
      </c>
      <c r="B965" s="60">
        <v>1</v>
      </c>
      <c r="C965" s="2">
        <v>40951.562224724294</v>
      </c>
      <c r="D965" s="2">
        <v>41011.561805555553</v>
      </c>
      <c r="E965" s="60">
        <v>8</v>
      </c>
      <c r="F965" s="2">
        <v>40952.665388648355</v>
      </c>
      <c r="G965" s="60">
        <v>0</v>
      </c>
    </row>
    <row r="966" spans="1:7" x14ac:dyDescent="0.3">
      <c r="A966" s="60">
        <v>965</v>
      </c>
      <c r="B966" s="60">
        <v>7</v>
      </c>
      <c r="C966" s="2">
        <v>40951.545668767416</v>
      </c>
      <c r="D966" s="2">
        <v>41011.545138888883</v>
      </c>
      <c r="E966" s="60">
        <v>24</v>
      </c>
      <c r="F966" s="2">
        <v>40992.082447427914</v>
      </c>
      <c r="G966" s="60">
        <v>0</v>
      </c>
    </row>
    <row r="967" spans="1:7" x14ac:dyDescent="0.3">
      <c r="A967" s="60">
        <v>966</v>
      </c>
      <c r="B967" s="60">
        <v>3</v>
      </c>
      <c r="C967" s="2">
        <v>40951.557487588492</v>
      </c>
      <c r="D967" s="2">
        <v>41011.556944444441</v>
      </c>
      <c r="E967" s="60">
        <v>24</v>
      </c>
      <c r="F967" s="2">
        <v>40953.392405200284</v>
      </c>
      <c r="G967" s="60">
        <v>0</v>
      </c>
    </row>
    <row r="968" spans="1:7" x14ac:dyDescent="0.3">
      <c r="A968" s="60">
        <v>967</v>
      </c>
      <c r="B968" s="60">
        <v>2</v>
      </c>
      <c r="C968" s="2">
        <v>40951.596900248296</v>
      </c>
      <c r="D968" s="2">
        <v>41011.59652777778</v>
      </c>
      <c r="E968" s="60">
        <v>10</v>
      </c>
      <c r="F968" s="2">
        <v>40952.738461682151</v>
      </c>
      <c r="G968" s="60">
        <v>0</v>
      </c>
    </row>
    <row r="969" spans="1:7" x14ac:dyDescent="0.3">
      <c r="A969" s="60">
        <v>968</v>
      </c>
      <c r="B969" s="60">
        <v>2</v>
      </c>
      <c r="C969" s="2">
        <v>40951.600061546545</v>
      </c>
      <c r="D969" s="2">
        <v>40956.475022408893</v>
      </c>
      <c r="E969" s="60">
        <v>10</v>
      </c>
      <c r="F969" s="2" t="s">
        <v>5</v>
      </c>
      <c r="G969" s="60">
        <v>0</v>
      </c>
    </row>
    <row r="970" spans="1:7" x14ac:dyDescent="0.3">
      <c r="A970" s="60">
        <v>969</v>
      </c>
      <c r="B970" s="60">
        <v>2</v>
      </c>
      <c r="C970" s="2">
        <v>40951.620620197151</v>
      </c>
      <c r="D970" s="2">
        <v>41011.620138888895</v>
      </c>
      <c r="E970" s="60">
        <v>10</v>
      </c>
      <c r="F970" s="2">
        <v>40952.404912641032</v>
      </c>
      <c r="G970" s="60">
        <v>0</v>
      </c>
    </row>
    <row r="971" spans="1:7" x14ac:dyDescent="0.3">
      <c r="A971" s="60">
        <v>970</v>
      </c>
      <c r="B971" s="60">
        <v>6</v>
      </c>
      <c r="C971" s="2">
        <v>40951.687533114251</v>
      </c>
      <c r="D971" s="2">
        <v>41011.6875</v>
      </c>
      <c r="E971" s="60">
        <v>24</v>
      </c>
      <c r="F971" s="2">
        <v>40963.3535780768</v>
      </c>
      <c r="G971" s="60">
        <v>0</v>
      </c>
    </row>
    <row r="972" spans="1:7" x14ac:dyDescent="0.3">
      <c r="A972" s="60">
        <v>971</v>
      </c>
      <c r="B972" s="60">
        <v>3</v>
      </c>
      <c r="C972" s="2">
        <v>40951.692061587484</v>
      </c>
      <c r="D972" s="2">
        <v>41011.691666666666</v>
      </c>
      <c r="E972" s="60">
        <v>24</v>
      </c>
      <c r="F972" s="2">
        <v>40954.828073328019</v>
      </c>
      <c r="G972" s="60">
        <v>0</v>
      </c>
    </row>
    <row r="973" spans="1:7" x14ac:dyDescent="0.3">
      <c r="A973" s="60">
        <v>972</v>
      </c>
      <c r="B973" s="60">
        <v>1</v>
      </c>
      <c r="C973" s="2">
        <v>40951.743085804883</v>
      </c>
      <c r="D973" s="2">
        <v>41011.743055555555</v>
      </c>
      <c r="E973" s="60">
        <v>8</v>
      </c>
      <c r="F973" s="2">
        <v>40951.903305240543</v>
      </c>
      <c r="G973" s="60">
        <v>0</v>
      </c>
    </row>
    <row r="974" spans="1:7" x14ac:dyDescent="0.3">
      <c r="A974" s="60">
        <v>973</v>
      </c>
      <c r="B974" s="60">
        <v>1</v>
      </c>
      <c r="C974" s="2">
        <v>40951.782664792176</v>
      </c>
      <c r="D974" s="2">
        <v>40955.240874896954</v>
      </c>
      <c r="E974" s="60">
        <v>8</v>
      </c>
      <c r="F974" s="2" t="s">
        <v>5</v>
      </c>
      <c r="G974" s="60">
        <v>0</v>
      </c>
    </row>
    <row r="975" spans="1:7" x14ac:dyDescent="0.3">
      <c r="A975" s="60">
        <v>974</v>
      </c>
      <c r="B975" s="60">
        <v>2</v>
      </c>
      <c r="C975" s="2">
        <v>40951.796536048059</v>
      </c>
      <c r="D975" s="2">
        <v>41011.796527777777</v>
      </c>
      <c r="E975" s="60">
        <v>10</v>
      </c>
      <c r="F975" s="2">
        <v>40954.159048783797</v>
      </c>
      <c r="G975" s="60">
        <v>0</v>
      </c>
    </row>
    <row r="976" spans="1:7" x14ac:dyDescent="0.3">
      <c r="A976" s="60">
        <v>975</v>
      </c>
      <c r="B976" s="60">
        <v>2</v>
      </c>
      <c r="C976" s="2">
        <v>40951.801091407564</v>
      </c>
      <c r="D976" s="2">
        <v>41011.800694444442</v>
      </c>
      <c r="E976" s="60">
        <v>10</v>
      </c>
      <c r="F976" s="2">
        <v>40953.394468873827</v>
      </c>
      <c r="G976" s="60">
        <v>0</v>
      </c>
    </row>
    <row r="977" spans="1:7" x14ac:dyDescent="0.3">
      <c r="A977" s="60">
        <v>976</v>
      </c>
      <c r="B977" s="60">
        <v>1</v>
      </c>
      <c r="C977" s="2">
        <v>40951.872077958986</v>
      </c>
      <c r="D977" s="2">
        <v>41011.871527777781</v>
      </c>
      <c r="E977" s="60">
        <v>8</v>
      </c>
      <c r="F977" s="2">
        <v>40952.004236432709</v>
      </c>
      <c r="G977" s="60">
        <v>0</v>
      </c>
    </row>
    <row r="978" spans="1:7" x14ac:dyDescent="0.3">
      <c r="A978" s="60">
        <v>977</v>
      </c>
      <c r="B978" s="60">
        <v>6</v>
      </c>
      <c r="C978" s="2">
        <v>40951.872204652893</v>
      </c>
      <c r="D978" s="2">
        <v>40955.496950803376</v>
      </c>
      <c r="E978" s="60">
        <v>24</v>
      </c>
      <c r="F978" s="2" t="s">
        <v>5</v>
      </c>
      <c r="G978" s="60">
        <v>0</v>
      </c>
    </row>
    <row r="979" spans="1:7" x14ac:dyDescent="0.3">
      <c r="A979" s="60">
        <v>978</v>
      </c>
      <c r="B979" s="60">
        <v>6</v>
      </c>
      <c r="C979" s="2">
        <v>40951.896728176114</v>
      </c>
      <c r="D979" s="2">
        <v>41011.896527777775</v>
      </c>
      <c r="E979" s="60">
        <v>24</v>
      </c>
      <c r="F979" s="2">
        <v>40955.60619628687</v>
      </c>
      <c r="G979" s="60">
        <v>0</v>
      </c>
    </row>
    <row r="980" spans="1:7" x14ac:dyDescent="0.3">
      <c r="A980" s="60">
        <v>979</v>
      </c>
      <c r="B980" s="60">
        <v>11</v>
      </c>
      <c r="C980" s="2">
        <v>40951.952700815527</v>
      </c>
      <c r="D980" s="2">
        <v>41011.95208333333</v>
      </c>
      <c r="E980" s="60">
        <v>1</v>
      </c>
      <c r="F980" s="2">
        <v>40959.36200280465</v>
      </c>
      <c r="G980" s="60">
        <v>2</v>
      </c>
    </row>
    <row r="981" spans="1:7" x14ac:dyDescent="0.3">
      <c r="A981" s="60">
        <v>980</v>
      </c>
      <c r="B981" s="60">
        <v>4</v>
      </c>
      <c r="C981" s="2">
        <v>40952.10724514036</v>
      </c>
      <c r="D981" s="2">
        <v>41012.106944444444</v>
      </c>
      <c r="E981" s="60">
        <v>12</v>
      </c>
      <c r="F981" s="2">
        <v>40954.356346336172</v>
      </c>
      <c r="G981" s="60">
        <v>0</v>
      </c>
    </row>
    <row r="982" spans="1:7" x14ac:dyDescent="0.3">
      <c r="A982" s="60">
        <v>981</v>
      </c>
      <c r="B982" s="60">
        <v>3</v>
      </c>
      <c r="C982" s="2">
        <v>40952.158784654559</v>
      </c>
      <c r="D982" s="2">
        <v>41012.158333333333</v>
      </c>
      <c r="E982" s="60">
        <v>24</v>
      </c>
      <c r="F982" s="2">
        <v>40953.650920427914</v>
      </c>
      <c r="G982" s="60">
        <v>0</v>
      </c>
    </row>
    <row r="983" spans="1:7" x14ac:dyDescent="0.3">
      <c r="A983" s="60">
        <v>982</v>
      </c>
      <c r="B983" s="60">
        <v>6</v>
      </c>
      <c r="C983" s="2">
        <v>40952.153467524127</v>
      </c>
      <c r="D983" s="2">
        <v>40955.152960802669</v>
      </c>
      <c r="E983" s="60">
        <v>24</v>
      </c>
      <c r="F983" s="2" t="s">
        <v>5</v>
      </c>
      <c r="G983" s="60">
        <v>0</v>
      </c>
    </row>
    <row r="984" spans="1:7" x14ac:dyDescent="0.3">
      <c r="A984" s="60">
        <v>983</v>
      </c>
      <c r="B984" s="60">
        <v>1</v>
      </c>
      <c r="C984" s="2">
        <v>40952.318786592914</v>
      </c>
      <c r="D984" s="2">
        <v>41012.318749999999</v>
      </c>
      <c r="E984" s="60">
        <v>12</v>
      </c>
      <c r="F984" s="2">
        <v>40953.673066156429</v>
      </c>
      <c r="G984" s="60">
        <v>0</v>
      </c>
    </row>
    <row r="985" spans="1:7" x14ac:dyDescent="0.3">
      <c r="A985" s="60">
        <v>984</v>
      </c>
      <c r="B985" s="60">
        <v>3</v>
      </c>
      <c r="C985" s="2">
        <v>40952.367876861761</v>
      </c>
      <c r="D985" s="2">
        <v>41012.367361111115</v>
      </c>
      <c r="E985" s="60">
        <v>24</v>
      </c>
      <c r="F985" s="2">
        <v>40954.696971147612</v>
      </c>
      <c r="G985" s="60">
        <v>0</v>
      </c>
    </row>
    <row r="986" spans="1:7" x14ac:dyDescent="0.3">
      <c r="A986" s="60">
        <v>985</v>
      </c>
      <c r="B986" s="60">
        <v>4</v>
      </c>
      <c r="C986" s="2">
        <v>40952.391148091665</v>
      </c>
      <c r="D986" s="2">
        <v>41012.390972222223</v>
      </c>
      <c r="E986" s="60">
        <v>12</v>
      </c>
      <c r="F986" s="2">
        <v>40953.650331489378</v>
      </c>
      <c r="G986" s="60">
        <v>0</v>
      </c>
    </row>
    <row r="987" spans="1:7" x14ac:dyDescent="0.3">
      <c r="A987" s="60">
        <v>986</v>
      </c>
      <c r="B987" s="60">
        <v>6</v>
      </c>
      <c r="C987" s="2">
        <v>40952.386243952307</v>
      </c>
      <c r="D987" s="2">
        <v>41012.386111111111</v>
      </c>
      <c r="E987" s="60">
        <v>24</v>
      </c>
      <c r="F987" s="2">
        <v>40955.466952009614</v>
      </c>
      <c r="G987" s="60">
        <v>0</v>
      </c>
    </row>
    <row r="988" spans="1:7" x14ac:dyDescent="0.3">
      <c r="A988" s="60">
        <v>987</v>
      </c>
      <c r="B988" s="60">
        <v>1</v>
      </c>
      <c r="C988" s="2">
        <v>40952.43629117067</v>
      </c>
      <c r="D988" s="2">
        <v>41012.436111111107</v>
      </c>
      <c r="E988" s="60">
        <v>12</v>
      </c>
      <c r="F988" s="2">
        <v>40953.607158286708</v>
      </c>
      <c r="G988" s="60">
        <v>0</v>
      </c>
    </row>
    <row r="989" spans="1:7" x14ac:dyDescent="0.3">
      <c r="A989" s="60">
        <v>988</v>
      </c>
      <c r="B989" s="60">
        <v>4</v>
      </c>
      <c r="C989" s="2">
        <v>40952.456150929844</v>
      </c>
      <c r="D989" s="2">
        <v>41012.455555555556</v>
      </c>
      <c r="E989" s="60">
        <v>12</v>
      </c>
      <c r="F989" s="2">
        <v>40955.495999779072</v>
      </c>
      <c r="G989" s="60">
        <v>0</v>
      </c>
    </row>
    <row r="990" spans="1:7" x14ac:dyDescent="0.3">
      <c r="A990" s="60">
        <v>989</v>
      </c>
      <c r="B990" s="60">
        <v>7</v>
      </c>
      <c r="C990" s="2">
        <v>40952.426295415069</v>
      </c>
      <c r="D990" s="2">
        <v>41012.425694444442</v>
      </c>
      <c r="E990" s="60">
        <v>24</v>
      </c>
      <c r="F990" s="2">
        <v>40961.404150324706</v>
      </c>
      <c r="G990" s="60">
        <v>0</v>
      </c>
    </row>
    <row r="991" spans="1:7" x14ac:dyDescent="0.3">
      <c r="A991" s="60">
        <v>990</v>
      </c>
      <c r="B991" s="60">
        <v>5</v>
      </c>
      <c r="C991" s="2">
        <v>40952.42346998553</v>
      </c>
      <c r="D991" s="2">
        <v>40954.965048562139</v>
      </c>
      <c r="E991" s="60">
        <v>24</v>
      </c>
      <c r="F991" s="2" t="s">
        <v>5</v>
      </c>
      <c r="G991" s="60">
        <v>0</v>
      </c>
    </row>
    <row r="992" spans="1:7" x14ac:dyDescent="0.3">
      <c r="A992" s="60">
        <v>991</v>
      </c>
      <c r="B992" s="60">
        <v>1</v>
      </c>
      <c r="C992" s="2">
        <v>40952.447493359359</v>
      </c>
      <c r="D992" s="2">
        <v>41012.447222222218</v>
      </c>
      <c r="E992" s="60">
        <v>8</v>
      </c>
      <c r="F992" s="2">
        <v>40953.660671958904</v>
      </c>
      <c r="G992" s="60">
        <v>0</v>
      </c>
    </row>
    <row r="993" spans="1:7" x14ac:dyDescent="0.3">
      <c r="A993" s="60">
        <v>992</v>
      </c>
      <c r="B993" s="60">
        <v>1</v>
      </c>
      <c r="C993" s="2">
        <v>40952.435190802324</v>
      </c>
      <c r="D993" s="2">
        <v>41012.43472222222</v>
      </c>
      <c r="E993" s="60">
        <v>8</v>
      </c>
      <c r="F993" s="2">
        <v>40953.686995687036</v>
      </c>
      <c r="G993" s="60">
        <v>0</v>
      </c>
    </row>
    <row r="994" spans="1:7" x14ac:dyDescent="0.3">
      <c r="A994" s="60">
        <v>993</v>
      </c>
      <c r="B994" s="60">
        <v>4</v>
      </c>
      <c r="C994" s="2">
        <v>40952.432958881138</v>
      </c>
      <c r="D994" s="2">
        <v>40956.849305555559</v>
      </c>
      <c r="E994" s="60">
        <v>12</v>
      </c>
      <c r="F994" s="2">
        <v>40955.691232297097</v>
      </c>
      <c r="G994" s="60">
        <v>0</v>
      </c>
    </row>
    <row r="995" spans="1:7" x14ac:dyDescent="0.3">
      <c r="A995" s="60">
        <v>994</v>
      </c>
      <c r="B995" s="60">
        <v>1</v>
      </c>
      <c r="C995" s="2">
        <v>40952.48423424131</v>
      </c>
      <c r="D995" s="2">
        <v>40955.817476964701</v>
      </c>
      <c r="E995" s="60">
        <v>8</v>
      </c>
      <c r="F995" s="2" t="s">
        <v>5</v>
      </c>
      <c r="G995" s="60">
        <v>0</v>
      </c>
    </row>
    <row r="996" spans="1:7" x14ac:dyDescent="0.3">
      <c r="A996" s="60">
        <v>995</v>
      </c>
      <c r="B996" s="60">
        <v>1</v>
      </c>
      <c r="C996" s="2">
        <v>40952.605922549934</v>
      </c>
      <c r="D996" s="2">
        <v>40955.105366327385</v>
      </c>
      <c r="E996" s="60">
        <v>12</v>
      </c>
      <c r="F996" s="2" t="s">
        <v>5</v>
      </c>
      <c r="G996" s="60">
        <v>0</v>
      </c>
    </row>
    <row r="997" spans="1:7" x14ac:dyDescent="0.3">
      <c r="A997" s="60">
        <v>996</v>
      </c>
      <c r="B997" s="60">
        <v>5</v>
      </c>
      <c r="C997" s="2">
        <v>40952.595928948089</v>
      </c>
      <c r="D997" s="2">
        <v>40955.59542222663</v>
      </c>
      <c r="E997" s="60">
        <v>24</v>
      </c>
      <c r="F997" s="2" t="s">
        <v>5</v>
      </c>
      <c r="G997" s="60">
        <v>0</v>
      </c>
    </row>
    <row r="998" spans="1:7" x14ac:dyDescent="0.3">
      <c r="A998" s="60">
        <v>997</v>
      </c>
      <c r="B998" s="60">
        <v>4</v>
      </c>
      <c r="C998" s="2">
        <v>40952.585731551764</v>
      </c>
      <c r="D998" s="2">
        <v>41012.585416666669</v>
      </c>
      <c r="E998" s="60">
        <v>12</v>
      </c>
      <c r="F998" s="2">
        <v>40956.66556475548</v>
      </c>
      <c r="G998" s="60">
        <v>0</v>
      </c>
    </row>
    <row r="999" spans="1:7" x14ac:dyDescent="0.3">
      <c r="A999" s="60">
        <v>998</v>
      </c>
      <c r="B999" s="60">
        <v>1</v>
      </c>
      <c r="C999" s="2">
        <v>40952.693913302013</v>
      </c>
      <c r="D999" s="2">
        <v>41012.693749999999</v>
      </c>
      <c r="E999" s="60">
        <v>8</v>
      </c>
      <c r="F999" s="2">
        <v>40953.458849712377</v>
      </c>
      <c r="G999" s="60">
        <v>0</v>
      </c>
    </row>
    <row r="1000" spans="1:7" x14ac:dyDescent="0.3">
      <c r="A1000" s="60">
        <v>999</v>
      </c>
      <c r="B1000" s="60">
        <v>1</v>
      </c>
      <c r="C1000" s="2">
        <v>40952.703533814827</v>
      </c>
      <c r="D1000" s="2">
        <v>41012.703472222223</v>
      </c>
      <c r="E1000" s="60">
        <v>12</v>
      </c>
      <c r="F1000" s="2">
        <v>40953.25713513833</v>
      </c>
      <c r="G1000" s="60">
        <v>0</v>
      </c>
    </row>
    <row r="1001" spans="1:7" x14ac:dyDescent="0.3">
      <c r="A1001" s="60">
        <v>1000</v>
      </c>
      <c r="B1001" s="60">
        <v>3</v>
      </c>
      <c r="C1001" s="2">
        <v>40952.718701179459</v>
      </c>
      <c r="D1001" s="2">
        <v>41012.718055555561</v>
      </c>
      <c r="E1001" s="60">
        <v>24</v>
      </c>
      <c r="F1001" s="2">
        <v>40955.383362433531</v>
      </c>
      <c r="G1001" s="60">
        <v>0</v>
      </c>
    </row>
    <row r="1002" spans="1:7" x14ac:dyDescent="0.3">
      <c r="A1002" s="60">
        <v>1001</v>
      </c>
      <c r="B1002" s="60">
        <v>2</v>
      </c>
      <c r="C1002" s="2">
        <v>40952.742706171026</v>
      </c>
      <c r="D1002" s="2">
        <v>41012.742361111115</v>
      </c>
      <c r="E1002" s="60">
        <v>10</v>
      </c>
      <c r="F1002" s="2">
        <v>40954.517615196659</v>
      </c>
      <c r="G1002" s="60">
        <v>0</v>
      </c>
    </row>
    <row r="1003" spans="1:7" x14ac:dyDescent="0.3">
      <c r="A1003" s="60">
        <v>1002</v>
      </c>
      <c r="B1003" s="60">
        <v>1</v>
      </c>
      <c r="C1003" s="2">
        <v>40952.741917362036</v>
      </c>
      <c r="D1003" s="2">
        <v>41012.741666666669</v>
      </c>
      <c r="E1003" s="60">
        <v>8</v>
      </c>
      <c r="F1003" s="2">
        <v>40953.421711486786</v>
      </c>
      <c r="G1003" s="60">
        <v>0</v>
      </c>
    </row>
    <row r="1004" spans="1:7" x14ac:dyDescent="0.3">
      <c r="A1004" s="60">
        <v>1003</v>
      </c>
      <c r="B1004" s="60">
        <v>1</v>
      </c>
      <c r="C1004" s="2">
        <v>40952.712470368031</v>
      </c>
      <c r="D1004" s="2">
        <v>40955.420602621947</v>
      </c>
      <c r="E1004" s="60">
        <v>8</v>
      </c>
      <c r="F1004" s="2" t="s">
        <v>5</v>
      </c>
      <c r="G1004" s="60">
        <v>0</v>
      </c>
    </row>
    <row r="1005" spans="1:7" x14ac:dyDescent="0.3">
      <c r="A1005" s="60">
        <v>1004</v>
      </c>
      <c r="B1005" s="60">
        <v>11</v>
      </c>
      <c r="C1005" s="2">
        <v>40952.740791569398</v>
      </c>
      <c r="D1005" s="2">
        <v>41012.740277777782</v>
      </c>
      <c r="E1005" s="60">
        <v>1</v>
      </c>
      <c r="F1005" s="2">
        <v>40959.492156691464</v>
      </c>
      <c r="G1005" s="60">
        <v>1</v>
      </c>
    </row>
    <row r="1006" spans="1:7" x14ac:dyDescent="0.3">
      <c r="A1006" s="60">
        <v>1005</v>
      </c>
      <c r="B1006" s="60">
        <v>8</v>
      </c>
      <c r="C1006" s="2">
        <v>40952.757661672404</v>
      </c>
      <c r="D1006" s="2">
        <v>41012.757638888892</v>
      </c>
      <c r="E1006" s="60">
        <v>3</v>
      </c>
      <c r="F1006" s="2">
        <v>40957.6463801805</v>
      </c>
      <c r="G1006" s="60">
        <v>0</v>
      </c>
    </row>
    <row r="1007" spans="1:7" x14ac:dyDescent="0.3">
      <c r="A1007" s="60">
        <v>1006</v>
      </c>
      <c r="B1007" s="60">
        <v>5</v>
      </c>
      <c r="C1007" s="2">
        <v>40952.774524243454</v>
      </c>
      <c r="D1007" s="2">
        <v>41012.774305555555</v>
      </c>
      <c r="E1007" s="60">
        <v>24</v>
      </c>
      <c r="F1007" s="2">
        <v>40955.616016830689</v>
      </c>
      <c r="G1007" s="60">
        <v>0</v>
      </c>
    </row>
    <row r="1008" spans="1:7" x14ac:dyDescent="0.3">
      <c r="A1008" s="60">
        <v>1007</v>
      </c>
      <c r="B1008" s="60">
        <v>6</v>
      </c>
      <c r="C1008" s="2">
        <v>40952.756439989054</v>
      </c>
      <c r="D1008" s="2">
        <v>41012.756249999999</v>
      </c>
      <c r="E1008" s="60">
        <v>24</v>
      </c>
      <c r="F1008" s="2">
        <v>40957.29379635441</v>
      </c>
      <c r="G1008" s="60">
        <v>0</v>
      </c>
    </row>
    <row r="1009" spans="1:7" x14ac:dyDescent="0.3">
      <c r="A1009" s="60">
        <v>1008</v>
      </c>
      <c r="B1009" s="60">
        <v>1</v>
      </c>
      <c r="C1009" s="2">
        <v>40952.845905350099</v>
      </c>
      <c r="D1009" s="2">
        <v>41012.845833333333</v>
      </c>
      <c r="E1009" s="60">
        <v>12</v>
      </c>
      <c r="F1009" s="2">
        <v>40954.603957870953</v>
      </c>
      <c r="G1009" s="60">
        <v>0</v>
      </c>
    </row>
    <row r="1010" spans="1:7" x14ac:dyDescent="0.3">
      <c r="A1010" s="60">
        <v>1009</v>
      </c>
      <c r="B1010" s="60">
        <v>1</v>
      </c>
      <c r="C1010" s="2">
        <v>40952.860721192657</v>
      </c>
      <c r="D1010" s="2">
        <v>41012.86041666667</v>
      </c>
      <c r="E1010" s="60">
        <v>12</v>
      </c>
      <c r="F1010" s="2">
        <v>40954.965884024386</v>
      </c>
      <c r="G1010" s="60">
        <v>0</v>
      </c>
    </row>
    <row r="1011" spans="1:7" x14ac:dyDescent="0.3">
      <c r="A1011" s="60">
        <v>1010</v>
      </c>
      <c r="B1011" s="60">
        <v>1</v>
      </c>
      <c r="C1011" s="2">
        <v>40952.863435211191</v>
      </c>
      <c r="D1011" s="2">
        <v>41012.86319444445</v>
      </c>
      <c r="E1011" s="60">
        <v>8</v>
      </c>
      <c r="F1011" s="2">
        <v>40952.942844595214</v>
      </c>
      <c r="G1011" s="60">
        <v>0</v>
      </c>
    </row>
    <row r="1012" spans="1:7" x14ac:dyDescent="0.3">
      <c r="A1012" s="60">
        <v>1011</v>
      </c>
      <c r="B1012" s="60">
        <v>6</v>
      </c>
      <c r="C1012" s="2">
        <v>40952.872092132653</v>
      </c>
      <c r="D1012" s="2">
        <v>41012.871527777781</v>
      </c>
      <c r="E1012" s="60">
        <v>24</v>
      </c>
      <c r="F1012" s="2">
        <v>40965.61013602827</v>
      </c>
      <c r="G1012" s="60">
        <v>1</v>
      </c>
    </row>
    <row r="1013" spans="1:7" x14ac:dyDescent="0.3">
      <c r="A1013" s="60">
        <v>1012</v>
      </c>
      <c r="B1013" s="60">
        <v>6</v>
      </c>
      <c r="C1013" s="2">
        <v>40952.999164841269</v>
      </c>
      <c r="D1013" s="2">
        <v>41012.998611111114</v>
      </c>
      <c r="E1013" s="60">
        <v>24</v>
      </c>
      <c r="F1013" s="2">
        <v>40959.672483963601</v>
      </c>
      <c r="G1013" s="60">
        <v>0</v>
      </c>
    </row>
    <row r="1014" spans="1:7" x14ac:dyDescent="0.3">
      <c r="A1014" s="60">
        <v>1013</v>
      </c>
      <c r="B1014" s="60">
        <v>1</v>
      </c>
      <c r="C1014" s="2">
        <v>40952.980795708048</v>
      </c>
      <c r="D1014" s="2">
        <v>41012.980555555558</v>
      </c>
      <c r="E1014" s="60">
        <v>8</v>
      </c>
      <c r="F1014" s="2">
        <v>40953.942793959723</v>
      </c>
      <c r="G1014" s="60">
        <v>0</v>
      </c>
    </row>
    <row r="1015" spans="1:7" x14ac:dyDescent="0.3">
      <c r="A1015" s="60">
        <v>1014</v>
      </c>
      <c r="B1015" s="60">
        <v>2</v>
      </c>
      <c r="C1015" s="2">
        <v>40952.984379888549</v>
      </c>
      <c r="D1015" s="2">
        <v>41012.984027777777</v>
      </c>
      <c r="E1015" s="60">
        <v>10</v>
      </c>
      <c r="F1015" s="2">
        <v>40953.36775831267</v>
      </c>
      <c r="G1015" s="60">
        <v>0</v>
      </c>
    </row>
    <row r="1016" spans="1:7" x14ac:dyDescent="0.3">
      <c r="A1016" s="60">
        <v>1015</v>
      </c>
      <c r="B1016" s="60">
        <v>1</v>
      </c>
      <c r="C1016" s="2">
        <v>40953.054035436224</v>
      </c>
      <c r="D1016" s="2">
        <v>41013.053472222222</v>
      </c>
      <c r="E1016" s="60">
        <v>12</v>
      </c>
      <c r="F1016" s="2">
        <v>40953.766899741298</v>
      </c>
      <c r="G1016" s="60">
        <v>0</v>
      </c>
    </row>
    <row r="1017" spans="1:7" x14ac:dyDescent="0.3">
      <c r="A1017" s="60">
        <v>1016</v>
      </c>
      <c r="B1017" s="60">
        <v>3</v>
      </c>
      <c r="C1017" s="2">
        <v>40953.322476789457</v>
      </c>
      <c r="D1017" s="2">
        <v>41013.322222222218</v>
      </c>
      <c r="E1017" s="60">
        <v>24</v>
      </c>
      <c r="F1017" s="2">
        <v>40956.591592812969</v>
      </c>
      <c r="G1017" s="60">
        <v>0</v>
      </c>
    </row>
    <row r="1018" spans="1:7" x14ac:dyDescent="0.3">
      <c r="A1018" s="60">
        <v>1017</v>
      </c>
      <c r="B1018" s="60">
        <v>5</v>
      </c>
      <c r="C1018" s="2">
        <v>40953.383346807554</v>
      </c>
      <c r="D1018" s="2">
        <v>40955.966666666667</v>
      </c>
      <c r="E1018" s="60">
        <v>24</v>
      </c>
      <c r="F1018" s="2">
        <v>40955.490212889898</v>
      </c>
      <c r="G1018" s="60">
        <v>0</v>
      </c>
    </row>
    <row r="1019" spans="1:7" x14ac:dyDescent="0.3">
      <c r="A1019" s="60">
        <v>1018</v>
      </c>
      <c r="B1019" s="60">
        <v>4</v>
      </c>
      <c r="C1019" s="2">
        <v>40953.44539685356</v>
      </c>
      <c r="D1019" s="2">
        <v>40955.944840631011</v>
      </c>
      <c r="E1019" s="60">
        <v>12</v>
      </c>
      <c r="F1019" s="2" t="s">
        <v>5</v>
      </c>
      <c r="G1019" s="60">
        <v>0</v>
      </c>
    </row>
    <row r="1020" spans="1:7" x14ac:dyDescent="0.3">
      <c r="A1020" s="60">
        <v>1019</v>
      </c>
      <c r="B1020" s="60">
        <v>6</v>
      </c>
      <c r="C1020" s="2">
        <v>40953.422461078233</v>
      </c>
      <c r="D1020" s="2">
        <v>41013.422222222223</v>
      </c>
      <c r="E1020" s="60">
        <v>24</v>
      </c>
      <c r="F1020" s="2">
        <v>40960.474794176684</v>
      </c>
      <c r="G1020" s="60">
        <v>0</v>
      </c>
    </row>
    <row r="1021" spans="1:7" x14ac:dyDescent="0.3">
      <c r="A1021" s="60">
        <v>1020</v>
      </c>
      <c r="B1021" s="60">
        <v>4</v>
      </c>
      <c r="C1021" s="2">
        <v>40953.449103072548</v>
      </c>
      <c r="D1021" s="2">
        <v>41013.448611111111</v>
      </c>
      <c r="E1021" s="60">
        <v>12</v>
      </c>
      <c r="F1021" s="2">
        <v>40956.529079376422</v>
      </c>
      <c r="G1021" s="60">
        <v>0</v>
      </c>
    </row>
    <row r="1022" spans="1:7" x14ac:dyDescent="0.3">
      <c r="A1022" s="60">
        <v>1021</v>
      </c>
      <c r="B1022" s="60">
        <v>1</v>
      </c>
      <c r="C1022" s="2">
        <v>40953.491571130799</v>
      </c>
      <c r="D1022" s="2">
        <v>41013.490972222222</v>
      </c>
      <c r="E1022" s="60">
        <v>8</v>
      </c>
      <c r="F1022" s="2">
        <v>40953.576581674206</v>
      </c>
      <c r="G1022" s="60">
        <v>0</v>
      </c>
    </row>
    <row r="1023" spans="1:7" x14ac:dyDescent="0.3">
      <c r="A1023" s="60">
        <v>1022</v>
      </c>
      <c r="B1023" s="60">
        <v>7</v>
      </c>
      <c r="C1023" s="2">
        <v>40953.580243304903</v>
      </c>
      <c r="D1023" s="2">
        <v>41013.579861111109</v>
      </c>
      <c r="E1023" s="60">
        <v>24</v>
      </c>
      <c r="F1023" s="2">
        <v>40980.471201220396</v>
      </c>
      <c r="G1023" s="60">
        <v>1</v>
      </c>
    </row>
    <row r="1024" spans="1:7" x14ac:dyDescent="0.3">
      <c r="A1024" s="60">
        <v>1023</v>
      </c>
      <c r="B1024" s="60">
        <v>6</v>
      </c>
      <c r="C1024" s="2">
        <v>40953.557755685761</v>
      </c>
      <c r="D1024" s="2">
        <v>41013.557638888888</v>
      </c>
      <c r="E1024" s="60">
        <v>24</v>
      </c>
      <c r="F1024" s="2">
        <v>40959.581917708318</v>
      </c>
      <c r="G1024" s="60">
        <v>0</v>
      </c>
    </row>
    <row r="1025" spans="1:7" x14ac:dyDescent="0.3">
      <c r="A1025" s="60">
        <v>1024</v>
      </c>
      <c r="B1025" s="60">
        <v>1</v>
      </c>
      <c r="C1025" s="2">
        <v>40953.562557390491</v>
      </c>
      <c r="D1025" s="2">
        <v>40956.145375060092</v>
      </c>
      <c r="E1025" s="60">
        <v>8</v>
      </c>
      <c r="F1025" s="2" t="s">
        <v>5</v>
      </c>
      <c r="G1025" s="60">
        <v>0</v>
      </c>
    </row>
    <row r="1026" spans="1:7" x14ac:dyDescent="0.3">
      <c r="A1026" s="60">
        <v>1025</v>
      </c>
      <c r="B1026" s="60">
        <v>5</v>
      </c>
      <c r="C1026" s="2">
        <v>40953.57768127833</v>
      </c>
      <c r="D1026" s="2">
        <v>40957.035902176147</v>
      </c>
      <c r="E1026" s="60">
        <v>24</v>
      </c>
      <c r="F1026" s="2" t="s">
        <v>5</v>
      </c>
      <c r="G1026" s="60">
        <v>0</v>
      </c>
    </row>
    <row r="1027" spans="1:7" x14ac:dyDescent="0.3">
      <c r="A1027" s="60">
        <v>1026</v>
      </c>
      <c r="B1027" s="60">
        <v>1</v>
      </c>
      <c r="C1027" s="2">
        <v>40953.605174694843</v>
      </c>
      <c r="D1027" s="2">
        <v>41013.604861111111</v>
      </c>
      <c r="E1027" s="60">
        <v>12</v>
      </c>
      <c r="F1027" s="2">
        <v>40954.646257463071</v>
      </c>
      <c r="G1027" s="60">
        <v>0</v>
      </c>
    </row>
    <row r="1028" spans="1:7" x14ac:dyDescent="0.3">
      <c r="A1028" s="60">
        <v>1027</v>
      </c>
      <c r="B1028" s="60">
        <v>2</v>
      </c>
      <c r="C1028" s="2">
        <v>40953.673498596843</v>
      </c>
      <c r="D1028" s="2">
        <v>41013.672916666663</v>
      </c>
      <c r="E1028" s="60">
        <v>10</v>
      </c>
      <c r="F1028" s="2">
        <v>40955.40899899022</v>
      </c>
      <c r="G1028" s="60">
        <v>0</v>
      </c>
    </row>
    <row r="1029" spans="1:7" x14ac:dyDescent="0.3">
      <c r="A1029" s="60">
        <v>1028</v>
      </c>
      <c r="B1029" s="60">
        <v>5</v>
      </c>
      <c r="C1029" s="2">
        <v>40953.671432629875</v>
      </c>
      <c r="D1029" s="2">
        <v>41013.67083333333</v>
      </c>
      <c r="E1029" s="60">
        <v>24</v>
      </c>
      <c r="F1029" s="2">
        <v>40958.359598856317</v>
      </c>
      <c r="G1029" s="60">
        <v>0</v>
      </c>
    </row>
    <row r="1030" spans="1:7" x14ac:dyDescent="0.3">
      <c r="A1030" s="60">
        <v>1029</v>
      </c>
      <c r="B1030" s="60">
        <v>4</v>
      </c>
      <c r="C1030" s="2">
        <v>40953.697454487192</v>
      </c>
      <c r="D1030" s="2">
        <v>41013.697222222218</v>
      </c>
      <c r="E1030" s="60">
        <v>12</v>
      </c>
      <c r="F1030" s="2">
        <v>40957.504790684223</v>
      </c>
      <c r="G1030" s="60">
        <v>0</v>
      </c>
    </row>
    <row r="1031" spans="1:7" x14ac:dyDescent="0.3">
      <c r="A1031" s="60">
        <v>1030</v>
      </c>
      <c r="B1031" s="60">
        <v>4</v>
      </c>
      <c r="C1031" s="2">
        <v>40953.707560940973</v>
      </c>
      <c r="D1031" s="2">
        <v>41013.706944444442</v>
      </c>
      <c r="E1031" s="60">
        <v>12</v>
      </c>
      <c r="F1031" s="2">
        <v>40956.637380739434</v>
      </c>
      <c r="G1031" s="60">
        <v>0</v>
      </c>
    </row>
    <row r="1032" spans="1:7" x14ac:dyDescent="0.3">
      <c r="A1032" s="60">
        <v>1031</v>
      </c>
      <c r="B1032" s="60">
        <v>6</v>
      </c>
      <c r="C1032" s="2">
        <v>40953.783181816587</v>
      </c>
      <c r="D1032" s="2">
        <v>41013.782638888886</v>
      </c>
      <c r="E1032" s="60">
        <v>24</v>
      </c>
      <c r="F1032" s="2">
        <v>40957.743768707085</v>
      </c>
      <c r="G1032" s="60">
        <v>0</v>
      </c>
    </row>
    <row r="1033" spans="1:7" x14ac:dyDescent="0.3">
      <c r="A1033" s="60">
        <v>1032</v>
      </c>
      <c r="B1033" s="60">
        <v>1</v>
      </c>
      <c r="C1033" s="2">
        <v>40953.853956409454</v>
      </c>
      <c r="D1033" s="2">
        <v>40958.520276491603</v>
      </c>
      <c r="E1033" s="60">
        <v>12</v>
      </c>
      <c r="F1033" s="2" t="s">
        <v>5</v>
      </c>
      <c r="G1033" s="60">
        <v>0</v>
      </c>
    </row>
    <row r="1034" spans="1:7" x14ac:dyDescent="0.3">
      <c r="A1034" s="60">
        <v>1033</v>
      </c>
      <c r="B1034" s="60">
        <v>1</v>
      </c>
      <c r="C1034" s="2">
        <v>40953.859577110015</v>
      </c>
      <c r="D1034" s="2">
        <v>40957.484551126829</v>
      </c>
      <c r="E1034" s="60">
        <v>12</v>
      </c>
      <c r="F1034" s="2" t="s">
        <v>5</v>
      </c>
      <c r="G1034" s="60">
        <v>0</v>
      </c>
    </row>
    <row r="1035" spans="1:7" x14ac:dyDescent="0.3">
      <c r="A1035" s="60">
        <v>1034</v>
      </c>
      <c r="B1035" s="60">
        <v>1</v>
      </c>
      <c r="C1035" s="2">
        <v>40953.876062790725</v>
      </c>
      <c r="D1035" s="2">
        <v>41013.875694444447</v>
      </c>
      <c r="E1035" s="60">
        <v>8</v>
      </c>
      <c r="F1035" s="2">
        <v>40954.908717465863</v>
      </c>
      <c r="G1035" s="60">
        <v>0</v>
      </c>
    </row>
    <row r="1036" spans="1:7" x14ac:dyDescent="0.3">
      <c r="A1036" s="60">
        <v>1035</v>
      </c>
      <c r="B1036" s="60">
        <v>11</v>
      </c>
      <c r="C1036" s="2">
        <v>40953.943317023928</v>
      </c>
      <c r="D1036" s="2">
        <v>40956.609773098986</v>
      </c>
      <c r="E1036" s="60">
        <v>1</v>
      </c>
      <c r="F1036" s="2" t="s">
        <v>5</v>
      </c>
      <c r="G1036" s="60">
        <v>4</v>
      </c>
    </row>
    <row r="1037" spans="1:7" x14ac:dyDescent="0.3">
      <c r="A1037" s="60">
        <v>1036</v>
      </c>
      <c r="B1037" s="60">
        <v>6</v>
      </c>
      <c r="C1037" s="2">
        <v>40954.126169319556</v>
      </c>
      <c r="D1037" s="2">
        <v>41014.125694444447</v>
      </c>
      <c r="E1037" s="60">
        <v>24</v>
      </c>
      <c r="F1037" s="2">
        <v>40973.346993124353</v>
      </c>
      <c r="G1037" s="60">
        <v>0</v>
      </c>
    </row>
    <row r="1038" spans="1:7" x14ac:dyDescent="0.3">
      <c r="A1038" s="60">
        <v>1037</v>
      </c>
      <c r="B1038" s="60">
        <v>3</v>
      </c>
      <c r="C1038" s="2">
        <v>40954.211275385474</v>
      </c>
      <c r="D1038" s="2">
        <v>41014.211111111115</v>
      </c>
      <c r="E1038" s="60">
        <v>24</v>
      </c>
      <c r="F1038" s="2">
        <v>40957.396536323009</v>
      </c>
      <c r="G1038" s="60">
        <v>0</v>
      </c>
    </row>
    <row r="1039" spans="1:7" x14ac:dyDescent="0.3">
      <c r="A1039" s="60">
        <v>1038</v>
      </c>
      <c r="B1039" s="60">
        <v>5</v>
      </c>
      <c r="C1039" s="2">
        <v>40954.309593282742</v>
      </c>
      <c r="D1039" s="2">
        <v>41014.309027777774</v>
      </c>
      <c r="E1039" s="60">
        <v>24</v>
      </c>
      <c r="F1039" s="2">
        <v>40956.382836350662</v>
      </c>
      <c r="G1039" s="60">
        <v>0</v>
      </c>
    </row>
    <row r="1040" spans="1:7" x14ac:dyDescent="0.3">
      <c r="A1040" s="60">
        <v>1039</v>
      </c>
      <c r="B1040" s="60">
        <v>2</v>
      </c>
      <c r="C1040" s="2">
        <v>40954.423653298654</v>
      </c>
      <c r="D1040" s="2">
        <v>41014.423611111109</v>
      </c>
      <c r="E1040" s="60">
        <v>10</v>
      </c>
      <c r="F1040" s="2">
        <v>40955.757271337563</v>
      </c>
      <c r="G1040" s="60">
        <v>0</v>
      </c>
    </row>
    <row r="1041" spans="1:7" x14ac:dyDescent="0.3">
      <c r="A1041" s="60">
        <v>1040</v>
      </c>
      <c r="B1041" s="60">
        <v>7</v>
      </c>
      <c r="C1041" s="2">
        <v>40954.450176459788</v>
      </c>
      <c r="D1041" s="2">
        <v>41014.449999999997</v>
      </c>
      <c r="E1041" s="60">
        <v>24</v>
      </c>
      <c r="F1041" s="2">
        <v>40970.518409395096</v>
      </c>
      <c r="G1041" s="60">
        <v>0</v>
      </c>
    </row>
    <row r="1042" spans="1:7" x14ac:dyDescent="0.3">
      <c r="A1042" s="60">
        <v>1041</v>
      </c>
      <c r="B1042" s="60">
        <v>3</v>
      </c>
      <c r="C1042" s="2">
        <v>40954.427421567634</v>
      </c>
      <c r="D1042" s="2">
        <v>41014.427083333328</v>
      </c>
      <c r="E1042" s="60">
        <v>24</v>
      </c>
      <c r="F1042" s="2">
        <v>40956.469306018225</v>
      </c>
      <c r="G1042" s="60">
        <v>0</v>
      </c>
    </row>
    <row r="1043" spans="1:7" x14ac:dyDescent="0.3">
      <c r="A1043" s="60">
        <v>1042</v>
      </c>
      <c r="B1043" s="60">
        <v>4</v>
      </c>
      <c r="C1043" s="2">
        <v>40954.435913190297</v>
      </c>
      <c r="D1043" s="2">
        <v>40957.268750000003</v>
      </c>
      <c r="E1043" s="60">
        <v>12</v>
      </c>
      <c r="F1043" s="2">
        <v>40956.529042635055</v>
      </c>
      <c r="G1043" s="60">
        <v>0</v>
      </c>
    </row>
    <row r="1044" spans="1:7" x14ac:dyDescent="0.3">
      <c r="A1044" s="60">
        <v>1043</v>
      </c>
      <c r="B1044" s="60">
        <v>11</v>
      </c>
      <c r="C1044" s="2">
        <v>40954.42999650845</v>
      </c>
      <c r="D1044" s="2">
        <v>41014.429861111108</v>
      </c>
      <c r="E1044" s="60">
        <v>1</v>
      </c>
      <c r="F1044" s="2">
        <v>40961.488173854428</v>
      </c>
      <c r="G1044" s="60">
        <v>1</v>
      </c>
    </row>
    <row r="1045" spans="1:7" x14ac:dyDescent="0.3">
      <c r="A1045" s="60">
        <v>1044</v>
      </c>
      <c r="B1045" s="60">
        <v>3</v>
      </c>
      <c r="C1045" s="2">
        <v>40954.449002756548</v>
      </c>
      <c r="D1045" s="2">
        <v>41014.448611111111</v>
      </c>
      <c r="E1045" s="60">
        <v>24</v>
      </c>
      <c r="F1045" s="2">
        <v>40956.736954058819</v>
      </c>
      <c r="G1045" s="60">
        <v>0</v>
      </c>
    </row>
    <row r="1046" spans="1:7" x14ac:dyDescent="0.3">
      <c r="A1046" s="60">
        <v>1045</v>
      </c>
      <c r="B1046" s="60">
        <v>2</v>
      </c>
      <c r="C1046" s="2">
        <v>40954.455878898501</v>
      </c>
      <c r="D1046" s="2">
        <v>41014.455555555556</v>
      </c>
      <c r="E1046" s="60">
        <v>10</v>
      </c>
      <c r="F1046" s="2">
        <v>40955.521495715657</v>
      </c>
      <c r="G1046" s="60">
        <v>0</v>
      </c>
    </row>
    <row r="1047" spans="1:7" x14ac:dyDescent="0.3">
      <c r="A1047" s="60">
        <v>1046</v>
      </c>
      <c r="B1047" s="60">
        <v>1</v>
      </c>
      <c r="C1047" s="2">
        <v>40954.491181238947</v>
      </c>
      <c r="D1047" s="2">
        <v>41014.490972222222</v>
      </c>
      <c r="E1047" s="60">
        <v>12</v>
      </c>
      <c r="F1047" s="2">
        <v>40955.039703157752</v>
      </c>
      <c r="G1047" s="60">
        <v>0</v>
      </c>
    </row>
    <row r="1048" spans="1:7" x14ac:dyDescent="0.3">
      <c r="A1048" s="60">
        <v>1047</v>
      </c>
      <c r="B1048" s="60">
        <v>5</v>
      </c>
      <c r="C1048" s="2">
        <v>40954.546090436568</v>
      </c>
      <c r="D1048" s="2">
        <v>41014.54583333333</v>
      </c>
      <c r="E1048" s="60">
        <v>24</v>
      </c>
      <c r="F1048" s="2">
        <v>40958.058163141526</v>
      </c>
      <c r="G1048" s="60">
        <v>0</v>
      </c>
    </row>
    <row r="1049" spans="1:7" x14ac:dyDescent="0.3">
      <c r="A1049" s="60">
        <v>1048</v>
      </c>
      <c r="B1049" s="60">
        <v>1</v>
      </c>
      <c r="C1049" s="2">
        <v>40954.546924418144</v>
      </c>
      <c r="D1049" s="2">
        <v>41014.546527777777</v>
      </c>
      <c r="E1049" s="60">
        <v>8</v>
      </c>
      <c r="F1049" s="2">
        <v>40955.508798945564</v>
      </c>
      <c r="G1049" s="60">
        <v>0</v>
      </c>
    </row>
    <row r="1050" spans="1:7" x14ac:dyDescent="0.3">
      <c r="A1050" s="60">
        <v>1049</v>
      </c>
      <c r="B1050" s="60">
        <v>4</v>
      </c>
      <c r="C1050" s="2">
        <v>40954.609392554848</v>
      </c>
      <c r="D1050" s="2">
        <v>41014.609027777777</v>
      </c>
      <c r="E1050" s="60">
        <v>12</v>
      </c>
      <c r="F1050" s="2">
        <v>40958.634305882944</v>
      </c>
      <c r="G1050" s="60">
        <v>0</v>
      </c>
    </row>
    <row r="1051" spans="1:7" x14ac:dyDescent="0.3">
      <c r="A1051" s="60">
        <v>1050</v>
      </c>
      <c r="B1051" s="60">
        <v>7</v>
      </c>
      <c r="C1051" s="2">
        <v>40954.606658543395</v>
      </c>
      <c r="D1051" s="2">
        <v>40959.439570837763</v>
      </c>
      <c r="E1051" s="60">
        <v>24</v>
      </c>
      <c r="F1051" s="2" t="s">
        <v>5</v>
      </c>
      <c r="G1051" s="60">
        <v>0</v>
      </c>
    </row>
    <row r="1052" spans="1:7" x14ac:dyDescent="0.3">
      <c r="A1052" s="60">
        <v>1051</v>
      </c>
      <c r="B1052" s="60">
        <v>6</v>
      </c>
      <c r="C1052" s="2">
        <v>40954.651910142784</v>
      </c>
      <c r="D1052" s="2">
        <v>41014.651388888888</v>
      </c>
      <c r="E1052" s="60">
        <v>24</v>
      </c>
      <c r="F1052" s="2">
        <v>40966.00008275365</v>
      </c>
      <c r="G1052" s="60">
        <v>0</v>
      </c>
    </row>
    <row r="1053" spans="1:7" x14ac:dyDescent="0.3">
      <c r="A1053" s="60">
        <v>1052</v>
      </c>
      <c r="B1053" s="60">
        <v>1</v>
      </c>
      <c r="C1053" s="2">
        <v>40954.747207249522</v>
      </c>
      <c r="D1053" s="2">
        <v>41014.746527777781</v>
      </c>
      <c r="E1053" s="60">
        <v>8</v>
      </c>
      <c r="F1053" s="2">
        <v>40955.635466731481</v>
      </c>
      <c r="G1053" s="60">
        <v>0</v>
      </c>
    </row>
    <row r="1054" spans="1:7" x14ac:dyDescent="0.3">
      <c r="A1054" s="60">
        <v>1053</v>
      </c>
      <c r="B1054" s="60">
        <v>11</v>
      </c>
      <c r="C1054" s="2">
        <v>40954.711288325627</v>
      </c>
      <c r="D1054" s="2">
        <v>41014.711111111115</v>
      </c>
      <c r="E1054" s="60">
        <v>1</v>
      </c>
      <c r="F1054" s="2">
        <v>40961.751175216021</v>
      </c>
      <c r="G1054" s="60">
        <v>0</v>
      </c>
    </row>
    <row r="1055" spans="1:7" x14ac:dyDescent="0.3">
      <c r="A1055" s="60">
        <v>1054</v>
      </c>
      <c r="B1055" s="60">
        <v>1</v>
      </c>
      <c r="C1055" s="2">
        <v>40954.725160579066</v>
      </c>
      <c r="D1055" s="2">
        <v>41014.725000000006</v>
      </c>
      <c r="E1055" s="60">
        <v>12</v>
      </c>
      <c r="F1055" s="2">
        <v>40955.531307357494</v>
      </c>
      <c r="G1055" s="60">
        <v>0</v>
      </c>
    </row>
    <row r="1056" spans="1:7" x14ac:dyDescent="0.3">
      <c r="A1056" s="60">
        <v>1055</v>
      </c>
      <c r="B1056" s="60">
        <v>1</v>
      </c>
      <c r="C1056" s="2">
        <v>40954.77367175433</v>
      </c>
      <c r="D1056" s="2">
        <v>40957.231944444444</v>
      </c>
      <c r="E1056" s="60">
        <v>12</v>
      </c>
      <c r="F1056" s="2">
        <v>40955.485192280736</v>
      </c>
      <c r="G1056" s="60">
        <v>0</v>
      </c>
    </row>
    <row r="1057" spans="1:7" x14ac:dyDescent="0.3">
      <c r="A1057" s="60">
        <v>1056</v>
      </c>
      <c r="B1057" s="60">
        <v>11</v>
      </c>
      <c r="C1057" s="2">
        <v>40954.88685016735</v>
      </c>
      <c r="D1057" s="2">
        <v>41014.886805555558</v>
      </c>
      <c r="E1057" s="60">
        <v>1</v>
      </c>
      <c r="F1057" s="2">
        <v>40962.269625245179</v>
      </c>
      <c r="G1057" s="60">
        <v>2</v>
      </c>
    </row>
    <row r="1058" spans="1:7" x14ac:dyDescent="0.3">
      <c r="A1058" s="60">
        <v>1057</v>
      </c>
      <c r="B1058" s="60">
        <v>4</v>
      </c>
      <c r="C1058" s="2">
        <v>40954.879523069074</v>
      </c>
      <c r="D1058" s="2">
        <v>41014.879166666666</v>
      </c>
      <c r="E1058" s="60">
        <v>12</v>
      </c>
      <c r="F1058" s="2">
        <v>40956.614584082112</v>
      </c>
      <c r="G1058" s="60">
        <v>0</v>
      </c>
    </row>
    <row r="1059" spans="1:7" x14ac:dyDescent="0.3">
      <c r="A1059" s="60">
        <v>1058</v>
      </c>
      <c r="B1059" s="60">
        <v>6</v>
      </c>
      <c r="C1059" s="2">
        <v>40954.976919488159</v>
      </c>
      <c r="D1059" s="2">
        <v>41014.976388888892</v>
      </c>
      <c r="E1059" s="60">
        <v>24</v>
      </c>
      <c r="F1059" s="2">
        <v>40960.673379535234</v>
      </c>
      <c r="G1059" s="60">
        <v>0</v>
      </c>
    </row>
    <row r="1060" spans="1:7" x14ac:dyDescent="0.3">
      <c r="A1060" s="60">
        <v>1059</v>
      </c>
      <c r="B1060" s="60">
        <v>1</v>
      </c>
      <c r="C1060" s="2">
        <v>40954.959397882951</v>
      </c>
      <c r="D1060" s="2">
        <v>41014.959027777782</v>
      </c>
      <c r="E1060" s="60">
        <v>8</v>
      </c>
      <c r="F1060" s="2">
        <v>40955.628749442709</v>
      </c>
      <c r="G1060" s="60">
        <v>0</v>
      </c>
    </row>
    <row r="1061" spans="1:7" x14ac:dyDescent="0.3">
      <c r="A1061" s="60">
        <v>1060</v>
      </c>
      <c r="B1061" s="60">
        <v>1</v>
      </c>
      <c r="C1061" s="2">
        <v>40955.011927155567</v>
      </c>
      <c r="D1061" s="2">
        <v>41015.011805555558</v>
      </c>
      <c r="E1061" s="60">
        <v>8</v>
      </c>
      <c r="F1061" s="2">
        <v>40956.036285343631</v>
      </c>
      <c r="G1061" s="60">
        <v>0</v>
      </c>
    </row>
    <row r="1062" spans="1:7" x14ac:dyDescent="0.3">
      <c r="A1062" s="60">
        <v>1061</v>
      </c>
      <c r="B1062" s="60">
        <v>1</v>
      </c>
      <c r="C1062" s="2">
        <v>40955.02709224313</v>
      </c>
      <c r="D1062" s="2">
        <v>41015.027083333334</v>
      </c>
      <c r="E1062" s="60">
        <v>8</v>
      </c>
      <c r="F1062" s="2">
        <v>40955.584039510642</v>
      </c>
      <c r="G1062" s="60">
        <v>0</v>
      </c>
    </row>
    <row r="1063" spans="1:7" x14ac:dyDescent="0.3">
      <c r="A1063" s="60">
        <v>1062</v>
      </c>
      <c r="B1063" s="60">
        <v>5</v>
      </c>
      <c r="C1063" s="2">
        <v>40955.36434762751</v>
      </c>
      <c r="D1063" s="2">
        <v>41015.363888888889</v>
      </c>
      <c r="E1063" s="60">
        <v>24</v>
      </c>
      <c r="F1063" s="2">
        <v>40957.648880429151</v>
      </c>
      <c r="G1063" s="60">
        <v>0</v>
      </c>
    </row>
    <row r="1064" spans="1:7" x14ac:dyDescent="0.3">
      <c r="A1064" s="60">
        <v>1063</v>
      </c>
      <c r="B1064" s="60">
        <v>3</v>
      </c>
      <c r="C1064" s="2">
        <v>40955.445857700426</v>
      </c>
      <c r="D1064" s="2">
        <v>41015.445833333331</v>
      </c>
      <c r="E1064" s="60">
        <v>24</v>
      </c>
      <c r="F1064" s="2">
        <v>40957.699190723644</v>
      </c>
      <c r="G1064" s="60">
        <v>0</v>
      </c>
    </row>
    <row r="1065" spans="1:7" x14ac:dyDescent="0.3">
      <c r="A1065" s="60">
        <v>1064</v>
      </c>
      <c r="B1065" s="60">
        <v>5</v>
      </c>
      <c r="C1065" s="2">
        <v>40955.444180279832</v>
      </c>
      <c r="D1065" s="2">
        <v>41015.443749999999</v>
      </c>
      <c r="E1065" s="60">
        <v>24</v>
      </c>
      <c r="F1065" s="2">
        <v>40959.664378231289</v>
      </c>
      <c r="G1065" s="60">
        <v>0</v>
      </c>
    </row>
    <row r="1066" spans="1:7" x14ac:dyDescent="0.3">
      <c r="A1066" s="60">
        <v>1065</v>
      </c>
      <c r="B1066" s="60">
        <v>1</v>
      </c>
      <c r="C1066" s="2">
        <v>40955.438762746955</v>
      </c>
      <c r="D1066" s="2">
        <v>41015.438194444439</v>
      </c>
      <c r="E1066" s="60">
        <v>8</v>
      </c>
      <c r="F1066" s="2">
        <v>40956.447445384139</v>
      </c>
      <c r="G1066" s="60">
        <v>0</v>
      </c>
    </row>
    <row r="1067" spans="1:7" x14ac:dyDescent="0.3">
      <c r="A1067" s="60">
        <v>1066</v>
      </c>
      <c r="B1067" s="60">
        <v>2</v>
      </c>
      <c r="C1067" s="2">
        <v>40955.491680591709</v>
      </c>
      <c r="D1067" s="2">
        <v>40958.324690796268</v>
      </c>
      <c r="E1067" s="60">
        <v>10</v>
      </c>
      <c r="F1067" s="2" t="s">
        <v>5</v>
      </c>
      <c r="G1067" s="60">
        <v>0</v>
      </c>
    </row>
    <row r="1068" spans="1:7" x14ac:dyDescent="0.3">
      <c r="A1068" s="60">
        <v>1067</v>
      </c>
      <c r="B1068" s="60">
        <v>7</v>
      </c>
      <c r="C1068" s="2">
        <v>40955.474091692173</v>
      </c>
      <c r="D1068" s="2">
        <v>41015.473611111112</v>
      </c>
      <c r="E1068" s="60">
        <v>24</v>
      </c>
      <c r="F1068" s="2">
        <v>40968.547563469299</v>
      </c>
      <c r="G1068" s="60">
        <v>0</v>
      </c>
    </row>
    <row r="1069" spans="1:7" x14ac:dyDescent="0.3">
      <c r="A1069" s="60">
        <v>1068</v>
      </c>
      <c r="B1069" s="60">
        <v>2</v>
      </c>
      <c r="C1069" s="2">
        <v>40955.580420297083</v>
      </c>
      <c r="D1069" s="2">
        <v>41015.579861111109</v>
      </c>
      <c r="E1069" s="60">
        <v>10</v>
      </c>
      <c r="F1069" s="2">
        <v>40956.339851000936</v>
      </c>
      <c r="G1069" s="60">
        <v>0</v>
      </c>
    </row>
    <row r="1070" spans="1:7" x14ac:dyDescent="0.3">
      <c r="A1070" s="60">
        <v>1069</v>
      </c>
      <c r="B1070" s="60">
        <v>1</v>
      </c>
      <c r="C1070" s="2">
        <v>40955.556372127023</v>
      </c>
      <c r="D1070" s="2">
        <v>41015.556249999994</v>
      </c>
      <c r="E1070" s="60">
        <v>8</v>
      </c>
      <c r="F1070" s="2">
        <v>40956.376981696238</v>
      </c>
      <c r="G1070" s="60">
        <v>0</v>
      </c>
    </row>
    <row r="1071" spans="1:7" x14ac:dyDescent="0.3">
      <c r="A1071" s="60">
        <v>1070</v>
      </c>
      <c r="B1071" s="60">
        <v>7</v>
      </c>
      <c r="C1071" s="2">
        <v>40955.559418664576</v>
      </c>
      <c r="D1071" s="2">
        <v>41015.559027777774</v>
      </c>
      <c r="E1071" s="60">
        <v>24</v>
      </c>
      <c r="F1071" s="2">
        <v>40975.657013163393</v>
      </c>
      <c r="G1071" s="60">
        <v>1</v>
      </c>
    </row>
    <row r="1072" spans="1:7" x14ac:dyDescent="0.3">
      <c r="A1072" s="60">
        <v>1071</v>
      </c>
      <c r="B1072" s="60">
        <v>2</v>
      </c>
      <c r="C1072" s="2">
        <v>40955.599982681029</v>
      </c>
      <c r="D1072" s="2">
        <v>40960.140972222223</v>
      </c>
      <c r="E1072" s="60">
        <v>10</v>
      </c>
      <c r="F1072" s="2">
        <v>40956.702334521578</v>
      </c>
      <c r="G1072" s="60">
        <v>0</v>
      </c>
    </row>
    <row r="1073" spans="1:7" x14ac:dyDescent="0.3">
      <c r="A1073" s="60">
        <v>1072</v>
      </c>
      <c r="B1073" s="60">
        <v>1</v>
      </c>
      <c r="C1073" s="2">
        <v>40955.625023695276</v>
      </c>
      <c r="D1073" s="2">
        <v>41015.625</v>
      </c>
      <c r="E1073" s="60">
        <v>12</v>
      </c>
      <c r="F1073" s="2">
        <v>40956.31032654873</v>
      </c>
      <c r="G1073" s="60">
        <v>0</v>
      </c>
    </row>
    <row r="1074" spans="1:7" x14ac:dyDescent="0.3">
      <c r="A1074" s="60">
        <v>1073</v>
      </c>
      <c r="B1074" s="60">
        <v>7</v>
      </c>
      <c r="C1074" s="2">
        <v>40955.670298740821</v>
      </c>
      <c r="D1074" s="2">
        <v>41015.670138888883</v>
      </c>
      <c r="E1074" s="60">
        <v>24</v>
      </c>
      <c r="F1074" s="2">
        <v>40982.413815663618</v>
      </c>
      <c r="G1074" s="60">
        <v>1</v>
      </c>
    </row>
    <row r="1075" spans="1:7" x14ac:dyDescent="0.3">
      <c r="A1075" s="60">
        <v>1074</v>
      </c>
      <c r="B1075" s="60">
        <v>1</v>
      </c>
      <c r="C1075" s="2">
        <v>40955.744099718962</v>
      </c>
      <c r="D1075" s="2">
        <v>41015.743750000001</v>
      </c>
      <c r="E1075" s="60">
        <v>8</v>
      </c>
      <c r="F1075" s="2">
        <v>40955.913733861511</v>
      </c>
      <c r="G1075" s="60">
        <v>0</v>
      </c>
    </row>
    <row r="1076" spans="1:7" x14ac:dyDescent="0.3">
      <c r="A1076" s="60">
        <v>1075</v>
      </c>
      <c r="B1076" s="60">
        <v>2</v>
      </c>
      <c r="C1076" s="2">
        <v>40955.73490684561</v>
      </c>
      <c r="D1076" s="2">
        <v>41015.734722222223</v>
      </c>
      <c r="E1076" s="60">
        <v>10</v>
      </c>
      <c r="F1076" s="2">
        <v>40956.62987180287</v>
      </c>
      <c r="G1076" s="60">
        <v>0</v>
      </c>
    </row>
    <row r="1077" spans="1:7" x14ac:dyDescent="0.3">
      <c r="A1077" s="60">
        <v>1076</v>
      </c>
      <c r="B1077" s="60">
        <v>1</v>
      </c>
      <c r="C1077" s="2">
        <v>40955.913267066564</v>
      </c>
      <c r="D1077" s="2">
        <v>40958.121292721815</v>
      </c>
      <c r="E1077" s="60">
        <v>8</v>
      </c>
      <c r="F1077" s="2" t="s">
        <v>5</v>
      </c>
      <c r="G1077" s="60">
        <v>0</v>
      </c>
    </row>
    <row r="1078" spans="1:7" x14ac:dyDescent="0.3">
      <c r="A1078" s="60">
        <v>1077</v>
      </c>
      <c r="B1078" s="60">
        <v>7</v>
      </c>
      <c r="C1078" s="2">
        <v>40956.059241694456</v>
      </c>
      <c r="D1078" s="2">
        <v>41016.059027777774</v>
      </c>
      <c r="E1078" s="60">
        <v>24</v>
      </c>
      <c r="F1078" s="2">
        <v>40975.591061888517</v>
      </c>
      <c r="G1078" s="60">
        <v>0</v>
      </c>
    </row>
    <row r="1079" spans="1:7" x14ac:dyDescent="0.3">
      <c r="A1079" s="60">
        <v>1078</v>
      </c>
      <c r="B1079" s="60">
        <v>6</v>
      </c>
      <c r="C1079" s="2">
        <v>40956.203347166193</v>
      </c>
      <c r="D1079" s="2">
        <v>41016.202777777777</v>
      </c>
      <c r="E1079" s="60">
        <v>24</v>
      </c>
      <c r="F1079" s="2">
        <v>40958.894974173716</v>
      </c>
      <c r="G1079" s="60">
        <v>0</v>
      </c>
    </row>
    <row r="1080" spans="1:7" x14ac:dyDescent="0.3">
      <c r="A1080" s="60">
        <v>1079</v>
      </c>
      <c r="B1080" s="60">
        <v>7</v>
      </c>
      <c r="C1080" s="2">
        <v>40956.255258672703</v>
      </c>
      <c r="D1080" s="2">
        <v>41016.254861111112</v>
      </c>
      <c r="E1080" s="60">
        <v>24</v>
      </c>
      <c r="F1080" s="2">
        <v>40963.73221489881</v>
      </c>
      <c r="G1080" s="60">
        <v>0</v>
      </c>
    </row>
    <row r="1081" spans="1:7" x14ac:dyDescent="0.3">
      <c r="A1081" s="60">
        <v>1080</v>
      </c>
      <c r="B1081" s="60">
        <v>3</v>
      </c>
      <c r="C1081" s="2">
        <v>40956.314585163826</v>
      </c>
      <c r="D1081" s="2">
        <v>41016.314583333333</v>
      </c>
      <c r="E1081" s="60">
        <v>24</v>
      </c>
      <c r="F1081" s="2">
        <v>40958.720436502299</v>
      </c>
      <c r="G1081" s="60">
        <v>0</v>
      </c>
    </row>
    <row r="1082" spans="1:7" x14ac:dyDescent="0.3">
      <c r="A1082" s="60">
        <v>1081</v>
      </c>
      <c r="B1082" s="60">
        <v>3</v>
      </c>
      <c r="C1082" s="2">
        <v>40956.369003171683</v>
      </c>
      <c r="D1082" s="2">
        <v>41016.368750000001</v>
      </c>
      <c r="E1082" s="60">
        <v>24</v>
      </c>
      <c r="F1082" s="2">
        <v>40958.65456145662</v>
      </c>
      <c r="G1082" s="60">
        <v>0</v>
      </c>
    </row>
    <row r="1083" spans="1:7" x14ac:dyDescent="0.3">
      <c r="A1083" s="60">
        <v>1082</v>
      </c>
      <c r="B1083" s="60">
        <v>3</v>
      </c>
      <c r="C1083" s="2">
        <v>40956.357628555736</v>
      </c>
      <c r="D1083" s="2">
        <v>40958.649010848087</v>
      </c>
      <c r="E1083" s="60">
        <v>24</v>
      </c>
      <c r="F1083" s="2" t="s">
        <v>5</v>
      </c>
      <c r="G1083" s="60">
        <v>0</v>
      </c>
    </row>
    <row r="1084" spans="1:7" x14ac:dyDescent="0.3">
      <c r="A1084" s="60">
        <v>1083</v>
      </c>
      <c r="B1084" s="60">
        <v>2</v>
      </c>
      <c r="C1084" s="2">
        <v>40956.36218040793</v>
      </c>
      <c r="D1084" s="2">
        <v>41016.361805555556</v>
      </c>
      <c r="E1084" s="60">
        <v>10</v>
      </c>
      <c r="F1084" s="2">
        <v>40956.505342638891</v>
      </c>
      <c r="G1084" s="60">
        <v>0</v>
      </c>
    </row>
    <row r="1085" spans="1:7" x14ac:dyDescent="0.3">
      <c r="A1085" s="60">
        <v>1084</v>
      </c>
      <c r="B1085" s="60">
        <v>8</v>
      </c>
      <c r="C1085" s="2">
        <v>40956.339183850068</v>
      </c>
      <c r="D1085" s="2">
        <v>40958.797222222223</v>
      </c>
      <c r="E1085" s="60">
        <v>3</v>
      </c>
      <c r="F1085" s="2" t="s">
        <v>5</v>
      </c>
      <c r="G1085" s="60">
        <v>0</v>
      </c>
    </row>
    <row r="1086" spans="1:7" x14ac:dyDescent="0.3">
      <c r="A1086" s="60">
        <v>1085</v>
      </c>
      <c r="B1086" s="60">
        <v>3</v>
      </c>
      <c r="C1086" s="2">
        <v>40956.369499135246</v>
      </c>
      <c r="D1086" s="2">
        <v>41016.369444444448</v>
      </c>
      <c r="E1086" s="60">
        <v>24</v>
      </c>
      <c r="F1086" s="2">
        <v>40958.467497626363</v>
      </c>
      <c r="G1086" s="60">
        <v>0</v>
      </c>
    </row>
    <row r="1087" spans="1:7" x14ac:dyDescent="0.3">
      <c r="A1087" s="60">
        <v>1086</v>
      </c>
      <c r="B1087" s="60">
        <v>5</v>
      </c>
      <c r="C1087" s="2">
        <v>40956.536773421882</v>
      </c>
      <c r="D1087" s="2">
        <v>41016.536111111112</v>
      </c>
      <c r="E1087" s="60">
        <v>24</v>
      </c>
      <c r="F1087" s="2">
        <v>40960.097846549848</v>
      </c>
      <c r="G1087" s="60">
        <v>0</v>
      </c>
    </row>
    <row r="1088" spans="1:7" x14ac:dyDescent="0.3">
      <c r="A1088" s="60">
        <v>1087</v>
      </c>
      <c r="B1088" s="60">
        <v>1</v>
      </c>
      <c r="C1088" s="2">
        <v>40956.562795562873</v>
      </c>
      <c r="D1088" s="2">
        <v>41016.5625</v>
      </c>
      <c r="E1088" s="60">
        <v>8</v>
      </c>
      <c r="F1088" s="2">
        <v>40957.839315712816</v>
      </c>
      <c r="G1088" s="60">
        <v>0</v>
      </c>
    </row>
    <row r="1089" spans="1:7" x14ac:dyDescent="0.3">
      <c r="A1089" s="60">
        <v>1088</v>
      </c>
      <c r="B1089" s="60">
        <v>6</v>
      </c>
      <c r="C1089" s="2">
        <v>40956.587234117324</v>
      </c>
      <c r="D1089" s="2">
        <v>41016.586805555555</v>
      </c>
      <c r="E1089" s="60">
        <v>24</v>
      </c>
      <c r="F1089" s="2">
        <v>40963.788932296797</v>
      </c>
      <c r="G1089" s="60">
        <v>0</v>
      </c>
    </row>
    <row r="1090" spans="1:7" x14ac:dyDescent="0.3">
      <c r="A1090" s="60">
        <v>1089</v>
      </c>
      <c r="B1090" s="60">
        <v>1</v>
      </c>
      <c r="C1090" s="2">
        <v>40956.620619382542</v>
      </c>
      <c r="D1090" s="2">
        <v>40959.870313520594</v>
      </c>
      <c r="E1090" s="60">
        <v>8</v>
      </c>
      <c r="F1090" s="2" t="s">
        <v>5</v>
      </c>
      <c r="G1090" s="60">
        <v>0</v>
      </c>
    </row>
    <row r="1091" spans="1:7" x14ac:dyDescent="0.3">
      <c r="A1091" s="60">
        <v>1090</v>
      </c>
      <c r="B1091" s="60">
        <v>1</v>
      </c>
      <c r="C1091" s="2">
        <v>40956.589267436546</v>
      </c>
      <c r="D1091" s="2">
        <v>41016.588888888895</v>
      </c>
      <c r="E1091" s="60">
        <v>8</v>
      </c>
      <c r="F1091" s="2">
        <v>40957.414231918498</v>
      </c>
      <c r="G1091" s="60">
        <v>0</v>
      </c>
    </row>
    <row r="1092" spans="1:7" x14ac:dyDescent="0.3">
      <c r="A1092" s="60">
        <v>1091</v>
      </c>
      <c r="B1092" s="60">
        <v>10</v>
      </c>
      <c r="C1092" s="2">
        <v>40956.635562342475</v>
      </c>
      <c r="D1092" s="2">
        <v>41016.635416666664</v>
      </c>
      <c r="E1092" s="60">
        <v>1</v>
      </c>
      <c r="F1092" s="2">
        <v>40963.467725316354</v>
      </c>
      <c r="G1092" s="60">
        <v>5</v>
      </c>
    </row>
    <row r="1093" spans="1:7" x14ac:dyDescent="0.3">
      <c r="A1093" s="60">
        <v>1092</v>
      </c>
      <c r="B1093" s="60">
        <v>2</v>
      </c>
      <c r="C1093" s="2">
        <v>40956.703192830326</v>
      </c>
      <c r="D1093" s="2">
        <v>41016.702777777777</v>
      </c>
      <c r="E1093" s="60">
        <v>10</v>
      </c>
      <c r="F1093" s="2">
        <v>40957.551093126029</v>
      </c>
      <c r="G1093" s="60">
        <v>0</v>
      </c>
    </row>
    <row r="1094" spans="1:7" x14ac:dyDescent="0.3">
      <c r="A1094" s="60">
        <v>1093</v>
      </c>
      <c r="B1094" s="60">
        <v>1</v>
      </c>
      <c r="C1094" s="2">
        <v>40956.6839872251</v>
      </c>
      <c r="D1094" s="2">
        <v>41016.683333333334</v>
      </c>
      <c r="E1094" s="60">
        <v>8</v>
      </c>
      <c r="F1094" s="2">
        <v>40957.490765760129</v>
      </c>
      <c r="G1094" s="60">
        <v>0</v>
      </c>
    </row>
    <row r="1095" spans="1:7" x14ac:dyDescent="0.3">
      <c r="A1095" s="60">
        <v>1094</v>
      </c>
      <c r="B1095" s="60">
        <v>4</v>
      </c>
      <c r="C1095" s="2">
        <v>40956.686680133214</v>
      </c>
      <c r="D1095" s="2">
        <v>41016.686111111107</v>
      </c>
      <c r="E1095" s="60">
        <v>12</v>
      </c>
      <c r="F1095" s="2">
        <v>40960.613322501442</v>
      </c>
      <c r="G1095" s="60">
        <v>0</v>
      </c>
    </row>
    <row r="1096" spans="1:7" x14ac:dyDescent="0.3">
      <c r="A1096" s="60">
        <v>1095</v>
      </c>
      <c r="B1096" s="60">
        <v>3</v>
      </c>
      <c r="C1096" s="2">
        <v>40956.717956155677</v>
      </c>
      <c r="D1096" s="2">
        <v>41016.717361111114</v>
      </c>
      <c r="E1096" s="60">
        <v>24</v>
      </c>
      <c r="F1096" s="2">
        <v>40959.717253026582</v>
      </c>
      <c r="G1096" s="60">
        <v>0</v>
      </c>
    </row>
    <row r="1097" spans="1:7" x14ac:dyDescent="0.3">
      <c r="A1097" s="60">
        <v>1096</v>
      </c>
      <c r="B1097" s="60">
        <v>3</v>
      </c>
      <c r="C1097" s="2">
        <v>40956.733694653514</v>
      </c>
      <c r="D1097" s="2">
        <v>40961.566606947883</v>
      </c>
      <c r="E1097" s="60">
        <v>24</v>
      </c>
      <c r="F1097" s="2" t="s">
        <v>5</v>
      </c>
      <c r="G1097" s="60">
        <v>0</v>
      </c>
    </row>
    <row r="1098" spans="1:7" x14ac:dyDescent="0.3">
      <c r="A1098" s="60">
        <v>1097</v>
      </c>
      <c r="B1098" s="60">
        <v>1</v>
      </c>
      <c r="C1098" s="2">
        <v>40956.743341862151</v>
      </c>
      <c r="D1098" s="2">
        <v>41016.743055555555</v>
      </c>
      <c r="E1098" s="60">
        <v>8</v>
      </c>
      <c r="F1098" s="2">
        <v>40957.26216878718</v>
      </c>
      <c r="G1098" s="60">
        <v>0</v>
      </c>
    </row>
    <row r="1099" spans="1:7" x14ac:dyDescent="0.3">
      <c r="A1099" s="60">
        <v>1098</v>
      </c>
      <c r="B1099" s="60">
        <v>4</v>
      </c>
      <c r="C1099" s="2">
        <v>40956.792916115941</v>
      </c>
      <c r="D1099" s="2">
        <v>40960.458976820184</v>
      </c>
      <c r="E1099" s="60">
        <v>12</v>
      </c>
      <c r="F1099" s="2" t="s">
        <v>5</v>
      </c>
      <c r="G1099" s="60">
        <v>0</v>
      </c>
    </row>
    <row r="1100" spans="1:7" x14ac:dyDescent="0.3">
      <c r="A1100" s="60">
        <v>1099</v>
      </c>
      <c r="B1100" s="60">
        <v>1</v>
      </c>
      <c r="C1100" s="2">
        <v>40956.868185683168</v>
      </c>
      <c r="D1100" s="2">
        <v>40959.284370704241</v>
      </c>
      <c r="E1100" s="60">
        <v>12</v>
      </c>
      <c r="F1100" s="2" t="s">
        <v>5</v>
      </c>
      <c r="G1100" s="60">
        <v>0</v>
      </c>
    </row>
    <row r="1101" spans="1:7" x14ac:dyDescent="0.3">
      <c r="A1101" s="60">
        <v>1100</v>
      </c>
      <c r="B1101" s="60">
        <v>1</v>
      </c>
      <c r="C1101" s="2">
        <v>40957.012603646021</v>
      </c>
      <c r="D1101" s="2">
        <v>41017.012499999997</v>
      </c>
      <c r="E1101" s="60">
        <v>8</v>
      </c>
      <c r="F1101" s="2">
        <v>40957.509164503412</v>
      </c>
      <c r="G1101" s="60">
        <v>0</v>
      </c>
    </row>
    <row r="1102" spans="1:7" x14ac:dyDescent="0.3">
      <c r="A1102" s="60">
        <v>1101</v>
      </c>
      <c r="B1102" s="60">
        <v>1</v>
      </c>
      <c r="C1102" s="2">
        <v>40957.048833457542</v>
      </c>
      <c r="D1102" s="2">
        <v>41017.048611111109</v>
      </c>
      <c r="E1102" s="60">
        <v>8</v>
      </c>
      <c r="F1102" s="2">
        <v>40957.341868576565</v>
      </c>
      <c r="G1102" s="60">
        <v>0</v>
      </c>
    </row>
    <row r="1103" spans="1:7" x14ac:dyDescent="0.3">
      <c r="A1103" s="60">
        <v>1102</v>
      </c>
      <c r="B1103" s="60">
        <v>10</v>
      </c>
      <c r="C1103" s="2">
        <v>40957.256267976278</v>
      </c>
      <c r="D1103" s="2">
        <v>41017.256249999999</v>
      </c>
      <c r="E1103" s="60">
        <v>1</v>
      </c>
      <c r="F1103" s="2">
        <v>40964.658857342118</v>
      </c>
      <c r="G1103" s="60">
        <v>2</v>
      </c>
    </row>
    <row r="1104" spans="1:7" x14ac:dyDescent="0.3">
      <c r="A1104" s="60">
        <v>1103</v>
      </c>
      <c r="B1104" s="60">
        <v>2</v>
      </c>
      <c r="C1104" s="2">
        <v>40957.340605926736</v>
      </c>
      <c r="D1104" s="2">
        <v>40960.381624442307</v>
      </c>
      <c r="E1104" s="60">
        <v>10</v>
      </c>
      <c r="F1104" s="2" t="s">
        <v>5</v>
      </c>
      <c r="G1104" s="60">
        <v>0</v>
      </c>
    </row>
    <row r="1105" spans="1:7" x14ac:dyDescent="0.3">
      <c r="A1105" s="60">
        <v>1104</v>
      </c>
      <c r="B1105" s="60">
        <v>9</v>
      </c>
      <c r="C1105" s="2">
        <v>40957.401054485337</v>
      </c>
      <c r="D1105" s="2">
        <v>41017.400694444441</v>
      </c>
      <c r="E1105" s="60">
        <v>5</v>
      </c>
      <c r="F1105" s="2">
        <v>40960.481587539791</v>
      </c>
      <c r="G1105" s="60">
        <v>0</v>
      </c>
    </row>
    <row r="1106" spans="1:7" x14ac:dyDescent="0.3">
      <c r="A1106" s="60">
        <v>1105</v>
      </c>
      <c r="B1106" s="60">
        <v>7</v>
      </c>
      <c r="C1106" s="2">
        <v>40957.455479017241</v>
      </c>
      <c r="D1106" s="2">
        <v>41017.454861111109</v>
      </c>
      <c r="E1106" s="60">
        <v>24</v>
      </c>
      <c r="F1106" s="2">
        <v>40970.535372048238</v>
      </c>
      <c r="G1106" s="60">
        <v>0</v>
      </c>
    </row>
    <row r="1107" spans="1:7" x14ac:dyDescent="0.3">
      <c r="A1107" s="60">
        <v>1106</v>
      </c>
      <c r="B1107" s="60">
        <v>2</v>
      </c>
      <c r="C1107" s="2">
        <v>40957.419170561858</v>
      </c>
      <c r="D1107" s="2">
        <v>41017.418749999997</v>
      </c>
      <c r="E1107" s="60">
        <v>10</v>
      </c>
      <c r="F1107" s="2">
        <v>40958.685499090541</v>
      </c>
      <c r="G1107" s="60">
        <v>0</v>
      </c>
    </row>
    <row r="1108" spans="1:7" x14ac:dyDescent="0.3">
      <c r="A1108" s="60">
        <v>1107</v>
      </c>
      <c r="B1108" s="60">
        <v>1</v>
      </c>
      <c r="C1108" s="2">
        <v>40957.437914392758</v>
      </c>
      <c r="D1108" s="2">
        <v>41017.4375</v>
      </c>
      <c r="E1108" s="60">
        <v>8</v>
      </c>
      <c r="F1108" s="2">
        <v>40958.651864768937</v>
      </c>
      <c r="G1108" s="60">
        <v>0</v>
      </c>
    </row>
    <row r="1109" spans="1:7" x14ac:dyDescent="0.3">
      <c r="A1109" s="60">
        <v>1108</v>
      </c>
      <c r="B1109" s="60">
        <v>3</v>
      </c>
      <c r="C1109" s="2">
        <v>40957.466880397551</v>
      </c>
      <c r="D1109" s="2">
        <v>41017.466666666667</v>
      </c>
      <c r="E1109" s="60">
        <v>24</v>
      </c>
      <c r="F1109" s="2">
        <v>40959.52722049482</v>
      </c>
      <c r="G1109" s="60">
        <v>0</v>
      </c>
    </row>
    <row r="1110" spans="1:7" x14ac:dyDescent="0.3">
      <c r="A1110" s="60">
        <v>1109</v>
      </c>
      <c r="B1110" s="60">
        <v>2</v>
      </c>
      <c r="C1110" s="2">
        <v>40957.468168033454</v>
      </c>
      <c r="D1110" s="2">
        <v>40960.342880928787</v>
      </c>
      <c r="E1110" s="60">
        <v>10</v>
      </c>
      <c r="F1110" s="2" t="s">
        <v>5</v>
      </c>
      <c r="G1110" s="60">
        <v>0</v>
      </c>
    </row>
    <row r="1111" spans="1:7" x14ac:dyDescent="0.3">
      <c r="A1111" s="60">
        <v>1110</v>
      </c>
      <c r="B1111" s="60">
        <v>1</v>
      </c>
      <c r="C1111" s="2">
        <v>40957.491129187409</v>
      </c>
      <c r="D1111" s="2">
        <v>41017.490972222222</v>
      </c>
      <c r="E1111" s="60">
        <v>8</v>
      </c>
      <c r="F1111" s="2">
        <v>40958.447396209231</v>
      </c>
      <c r="G1111" s="60">
        <v>0</v>
      </c>
    </row>
    <row r="1112" spans="1:7" x14ac:dyDescent="0.3">
      <c r="A1112" s="60">
        <v>1111</v>
      </c>
      <c r="B1112" s="60">
        <v>3</v>
      </c>
      <c r="C1112" s="2">
        <v>40957.520454679063</v>
      </c>
      <c r="D1112" s="2">
        <v>41017.520138888889</v>
      </c>
      <c r="E1112" s="60">
        <v>24</v>
      </c>
      <c r="F1112" s="2">
        <v>40959.406255230242</v>
      </c>
      <c r="G1112" s="60">
        <v>0</v>
      </c>
    </row>
    <row r="1113" spans="1:7" x14ac:dyDescent="0.3">
      <c r="A1113" s="60">
        <v>1112</v>
      </c>
      <c r="B1113" s="60">
        <v>1</v>
      </c>
      <c r="C1113" s="2">
        <v>40957.588895640372</v>
      </c>
      <c r="D1113" s="2">
        <v>40960.129875356324</v>
      </c>
      <c r="E1113" s="60">
        <v>12</v>
      </c>
      <c r="F1113" s="2" t="s">
        <v>5</v>
      </c>
      <c r="G1113" s="60">
        <v>0</v>
      </c>
    </row>
    <row r="1114" spans="1:7" x14ac:dyDescent="0.3">
      <c r="A1114" s="60">
        <v>1113</v>
      </c>
      <c r="B1114" s="60">
        <v>3</v>
      </c>
      <c r="C1114" s="2">
        <v>40957.5929800628</v>
      </c>
      <c r="D1114" s="2">
        <v>41017.592361111114</v>
      </c>
      <c r="E1114" s="60">
        <v>24</v>
      </c>
      <c r="F1114" s="2">
        <v>40960.808291024849</v>
      </c>
      <c r="G1114" s="60">
        <v>0</v>
      </c>
    </row>
    <row r="1115" spans="1:7" x14ac:dyDescent="0.3">
      <c r="A1115" s="60">
        <v>1114</v>
      </c>
      <c r="B1115" s="60">
        <v>1</v>
      </c>
      <c r="C1115" s="2">
        <v>40957.620066135336</v>
      </c>
      <c r="D1115" s="2">
        <v>41017.619444444448</v>
      </c>
      <c r="E1115" s="60">
        <v>8</v>
      </c>
      <c r="F1115" s="2">
        <v>40957.712346264707</v>
      </c>
      <c r="G1115" s="60">
        <v>0</v>
      </c>
    </row>
    <row r="1116" spans="1:7" x14ac:dyDescent="0.3">
      <c r="A1116" s="60">
        <v>1115</v>
      </c>
      <c r="B1116" s="60">
        <v>4</v>
      </c>
      <c r="C1116" s="2">
        <v>40957.605276736605</v>
      </c>
      <c r="D1116" s="2">
        <v>41017.604861111111</v>
      </c>
      <c r="E1116" s="60">
        <v>12</v>
      </c>
      <c r="F1116" s="2">
        <v>40960.848955563684</v>
      </c>
      <c r="G1116" s="60">
        <v>0</v>
      </c>
    </row>
    <row r="1117" spans="1:7" x14ac:dyDescent="0.3">
      <c r="A1117" s="60">
        <v>1116</v>
      </c>
      <c r="B1117" s="60">
        <v>4</v>
      </c>
      <c r="C1117" s="2">
        <v>40957.632106043835</v>
      </c>
      <c r="D1117" s="2">
        <v>41017.631944444445</v>
      </c>
      <c r="E1117" s="60">
        <v>12</v>
      </c>
      <c r="F1117" s="2">
        <v>40960.583557211576</v>
      </c>
      <c r="G1117" s="60">
        <v>0</v>
      </c>
    </row>
    <row r="1118" spans="1:7" x14ac:dyDescent="0.3">
      <c r="A1118" s="60">
        <v>1117</v>
      </c>
      <c r="B1118" s="60">
        <v>1</v>
      </c>
      <c r="C1118" s="2">
        <v>40957.63474943622</v>
      </c>
      <c r="D1118" s="2">
        <v>41017.634722222225</v>
      </c>
      <c r="E1118" s="60">
        <v>8</v>
      </c>
      <c r="F1118" s="2">
        <v>40958.647024068123</v>
      </c>
      <c r="G1118" s="60">
        <v>0</v>
      </c>
    </row>
    <row r="1119" spans="1:7" x14ac:dyDescent="0.3">
      <c r="A1119" s="60">
        <v>1118</v>
      </c>
      <c r="B1119" s="60">
        <v>5</v>
      </c>
      <c r="C1119" s="2">
        <v>40957.689231467266</v>
      </c>
      <c r="D1119" s="2">
        <v>41017.688888888886</v>
      </c>
      <c r="E1119" s="60">
        <v>24</v>
      </c>
      <c r="F1119" s="2">
        <v>40961.39692387297</v>
      </c>
      <c r="G1119" s="60">
        <v>0</v>
      </c>
    </row>
    <row r="1120" spans="1:7" x14ac:dyDescent="0.3">
      <c r="A1120" s="60">
        <v>1119</v>
      </c>
      <c r="B1120" s="60">
        <v>2</v>
      </c>
      <c r="C1120" s="2">
        <v>40957.738682011397</v>
      </c>
      <c r="D1120" s="2">
        <v>41017.73819444445</v>
      </c>
      <c r="E1120" s="60">
        <v>10</v>
      </c>
      <c r="F1120" s="2">
        <v>40958.768371358536</v>
      </c>
      <c r="G1120" s="60">
        <v>0</v>
      </c>
    </row>
    <row r="1121" spans="1:7" x14ac:dyDescent="0.3">
      <c r="A1121" s="60">
        <v>1120</v>
      </c>
      <c r="B1121" s="60">
        <v>5</v>
      </c>
      <c r="C1121" s="2">
        <v>40957.863635195383</v>
      </c>
      <c r="D1121" s="2">
        <v>40960.863169386641</v>
      </c>
      <c r="E1121" s="60">
        <v>24</v>
      </c>
      <c r="F1121" s="2" t="s">
        <v>5</v>
      </c>
      <c r="G1121" s="60">
        <v>0</v>
      </c>
    </row>
    <row r="1122" spans="1:7" x14ac:dyDescent="0.3">
      <c r="A1122" s="60">
        <v>1121</v>
      </c>
      <c r="B1122" s="60">
        <v>4</v>
      </c>
      <c r="C1122" s="2">
        <v>40957.884337641779</v>
      </c>
      <c r="D1122" s="2">
        <v>41017.884027777778</v>
      </c>
      <c r="E1122" s="60">
        <v>12</v>
      </c>
      <c r="F1122" s="2">
        <v>40959.84867510503</v>
      </c>
      <c r="G1122" s="60">
        <v>0</v>
      </c>
    </row>
    <row r="1123" spans="1:7" x14ac:dyDescent="0.3">
      <c r="A1123" s="60">
        <v>1122</v>
      </c>
      <c r="B1123" s="60">
        <v>7</v>
      </c>
      <c r="C1123" s="2">
        <v>40958.04812469396</v>
      </c>
      <c r="D1123" s="2">
        <v>41018.047916666663</v>
      </c>
      <c r="E1123" s="60">
        <v>24</v>
      </c>
      <c r="F1123" s="2">
        <v>40963.509749943914</v>
      </c>
      <c r="G1123" s="60">
        <v>0</v>
      </c>
    </row>
    <row r="1124" spans="1:7" x14ac:dyDescent="0.3">
      <c r="A1124" s="60">
        <v>1123</v>
      </c>
      <c r="B1124" s="60">
        <v>1</v>
      </c>
      <c r="C1124" s="2">
        <v>40958.184882154033</v>
      </c>
      <c r="D1124" s="2">
        <v>41018.18472222222</v>
      </c>
      <c r="E1124" s="60">
        <v>8</v>
      </c>
      <c r="F1124" s="2">
        <v>40958.962681439429</v>
      </c>
      <c r="G1124" s="60">
        <v>0</v>
      </c>
    </row>
    <row r="1125" spans="1:7" x14ac:dyDescent="0.3">
      <c r="A1125" s="60">
        <v>1124</v>
      </c>
      <c r="B1125" s="60">
        <v>1</v>
      </c>
      <c r="C1125" s="2">
        <v>40958.201275151005</v>
      </c>
      <c r="D1125" s="2">
        <v>41018.200694444444</v>
      </c>
      <c r="E1125" s="60">
        <v>8</v>
      </c>
      <c r="F1125" s="2">
        <v>40958.450289800698</v>
      </c>
      <c r="G1125" s="60">
        <v>0</v>
      </c>
    </row>
    <row r="1126" spans="1:7" x14ac:dyDescent="0.3">
      <c r="A1126" s="60">
        <v>1125</v>
      </c>
      <c r="B1126" s="60">
        <v>1</v>
      </c>
      <c r="C1126" s="2">
        <v>40958.327193021607</v>
      </c>
      <c r="D1126" s="2">
        <v>41018.32708333333</v>
      </c>
      <c r="E1126" s="60">
        <v>8</v>
      </c>
      <c r="F1126" s="2">
        <v>40959.429396043561</v>
      </c>
      <c r="G1126" s="60">
        <v>0</v>
      </c>
    </row>
    <row r="1127" spans="1:7" x14ac:dyDescent="0.3">
      <c r="A1127" s="60">
        <v>1126</v>
      </c>
      <c r="B1127" s="60">
        <v>3</v>
      </c>
      <c r="C1127" s="2">
        <v>40958.348042110818</v>
      </c>
      <c r="D1127" s="2">
        <v>41018.347916666666</v>
      </c>
      <c r="E1127" s="60">
        <v>24</v>
      </c>
      <c r="F1127" s="2">
        <v>40960.424861874766</v>
      </c>
      <c r="G1127" s="60">
        <v>0</v>
      </c>
    </row>
    <row r="1128" spans="1:7" x14ac:dyDescent="0.3">
      <c r="A1128" s="60">
        <v>1127</v>
      </c>
      <c r="B1128" s="60">
        <v>5</v>
      </c>
      <c r="C1128" s="2">
        <v>40958.38786259808</v>
      </c>
      <c r="D1128" s="2">
        <v>41018.387499999997</v>
      </c>
      <c r="E1128" s="60">
        <v>24</v>
      </c>
      <c r="F1128" s="2">
        <v>40959.630630211708</v>
      </c>
      <c r="G1128" s="60">
        <v>0</v>
      </c>
    </row>
    <row r="1129" spans="1:7" x14ac:dyDescent="0.3">
      <c r="A1129" s="60">
        <v>1128</v>
      </c>
      <c r="B1129" s="60">
        <v>4</v>
      </c>
      <c r="C1129" s="2">
        <v>40958.402335356594</v>
      </c>
      <c r="D1129" s="2">
        <v>41018.402083333334</v>
      </c>
      <c r="E1129" s="60">
        <v>12</v>
      </c>
      <c r="F1129" s="2">
        <v>40959.373858568251</v>
      </c>
      <c r="G1129" s="60">
        <v>0</v>
      </c>
    </row>
    <row r="1130" spans="1:7" x14ac:dyDescent="0.3">
      <c r="A1130" s="60">
        <v>1129</v>
      </c>
      <c r="B1130" s="60">
        <v>1</v>
      </c>
      <c r="C1130" s="2">
        <v>40958.450067443875</v>
      </c>
      <c r="D1130" s="2">
        <v>41018.449999999997</v>
      </c>
      <c r="E1130" s="60">
        <v>8</v>
      </c>
      <c r="F1130" s="2">
        <v>40959.64301411515</v>
      </c>
      <c r="G1130" s="60">
        <v>0</v>
      </c>
    </row>
    <row r="1131" spans="1:7" x14ac:dyDescent="0.3">
      <c r="A1131" s="60">
        <v>1130</v>
      </c>
      <c r="B1131" s="60">
        <v>4</v>
      </c>
      <c r="C1131" s="2">
        <v>40958.435584202998</v>
      </c>
      <c r="D1131" s="2">
        <v>40960.560471919242</v>
      </c>
      <c r="E1131" s="60">
        <v>12</v>
      </c>
      <c r="F1131" s="2" t="s">
        <v>5</v>
      </c>
      <c r="G1131" s="60">
        <v>0</v>
      </c>
    </row>
    <row r="1132" spans="1:7" x14ac:dyDescent="0.3">
      <c r="A1132" s="60">
        <v>1131</v>
      </c>
      <c r="B1132" s="60">
        <v>1</v>
      </c>
      <c r="C1132" s="2">
        <v>40958.500390836482</v>
      </c>
      <c r="D1132" s="2">
        <v>41018.5</v>
      </c>
      <c r="E1132" s="60">
        <v>8</v>
      </c>
      <c r="F1132" s="2">
        <v>40959.738313376038</v>
      </c>
      <c r="G1132" s="60">
        <v>0</v>
      </c>
    </row>
    <row r="1133" spans="1:7" x14ac:dyDescent="0.3">
      <c r="A1133" s="60">
        <v>1132</v>
      </c>
      <c r="B1133" s="60">
        <v>2</v>
      </c>
      <c r="C1133" s="2">
        <v>40958.592936259192</v>
      </c>
      <c r="D1133" s="2">
        <v>40962.384322435704</v>
      </c>
      <c r="E1133" s="60">
        <v>10</v>
      </c>
      <c r="F1133" s="2" t="s">
        <v>5</v>
      </c>
      <c r="G1133" s="60">
        <v>0</v>
      </c>
    </row>
    <row r="1134" spans="1:7" x14ac:dyDescent="0.3">
      <c r="A1134" s="60">
        <v>1133</v>
      </c>
      <c r="B1134" s="60">
        <v>7</v>
      </c>
      <c r="C1134" s="2">
        <v>40958.605721357329</v>
      </c>
      <c r="D1134" s="2">
        <v>41018.605555555558</v>
      </c>
      <c r="E1134" s="60">
        <v>24</v>
      </c>
      <c r="F1134" s="2">
        <v>40974.86018957397</v>
      </c>
      <c r="G1134" s="60">
        <v>1</v>
      </c>
    </row>
    <row r="1135" spans="1:7" x14ac:dyDescent="0.3">
      <c r="A1135" s="60">
        <v>1134</v>
      </c>
      <c r="B1135" s="60">
        <v>1</v>
      </c>
      <c r="C1135" s="2">
        <v>40958.612007514319</v>
      </c>
      <c r="D1135" s="2">
        <v>41018.611805555556</v>
      </c>
      <c r="E1135" s="60">
        <v>8</v>
      </c>
      <c r="F1135" s="2">
        <v>40959.414484654051</v>
      </c>
      <c r="G1135" s="60">
        <v>0</v>
      </c>
    </row>
    <row r="1136" spans="1:7" x14ac:dyDescent="0.3">
      <c r="A1136" s="60">
        <v>1135</v>
      </c>
      <c r="B1136" s="60">
        <v>4</v>
      </c>
      <c r="C1136" s="2">
        <v>40958.643056078225</v>
      </c>
      <c r="D1136" s="2">
        <v>41018.643055555556</v>
      </c>
      <c r="E1136" s="60">
        <v>12</v>
      </c>
      <c r="F1136" s="2">
        <v>40961.395129030367</v>
      </c>
      <c r="G1136" s="60">
        <v>0</v>
      </c>
    </row>
    <row r="1137" spans="1:7" x14ac:dyDescent="0.3">
      <c r="A1137" s="60">
        <v>1136</v>
      </c>
      <c r="B1137" s="60">
        <v>4</v>
      </c>
      <c r="C1137" s="2">
        <v>40958.659936795928</v>
      </c>
      <c r="D1137" s="2">
        <v>41018.659722222219</v>
      </c>
      <c r="E1137" s="60">
        <v>12</v>
      </c>
      <c r="F1137" s="2">
        <v>40963.087087046697</v>
      </c>
      <c r="G1137" s="60">
        <v>0</v>
      </c>
    </row>
    <row r="1138" spans="1:7" x14ac:dyDescent="0.3">
      <c r="A1138" s="60">
        <v>1137</v>
      </c>
      <c r="B1138" s="60">
        <v>6</v>
      </c>
      <c r="C1138" s="2">
        <v>40958.659958860146</v>
      </c>
      <c r="D1138" s="2">
        <v>41018.659722222219</v>
      </c>
      <c r="E1138" s="60">
        <v>24</v>
      </c>
      <c r="F1138" s="2">
        <v>40969.608853657403</v>
      </c>
      <c r="G1138" s="60">
        <v>0</v>
      </c>
    </row>
    <row r="1139" spans="1:7" x14ac:dyDescent="0.3">
      <c r="A1139" s="60">
        <v>1138</v>
      </c>
      <c r="B1139" s="60">
        <v>1</v>
      </c>
      <c r="C1139" s="2">
        <v>40958.689598271128</v>
      </c>
      <c r="D1139" s="2">
        <v>40960.897623926379</v>
      </c>
      <c r="E1139" s="60">
        <v>8</v>
      </c>
      <c r="F1139" s="2" t="s">
        <v>5</v>
      </c>
      <c r="G1139" s="60">
        <v>0</v>
      </c>
    </row>
    <row r="1140" spans="1:7" x14ac:dyDescent="0.3">
      <c r="A1140" s="60">
        <v>1139</v>
      </c>
      <c r="B1140" s="60">
        <v>1</v>
      </c>
      <c r="C1140" s="2">
        <v>40958.722695936704</v>
      </c>
      <c r="D1140" s="2">
        <v>41018.722222222226</v>
      </c>
      <c r="E1140" s="60">
        <v>8</v>
      </c>
      <c r="F1140" s="2">
        <v>40958.891715047968</v>
      </c>
      <c r="G1140" s="60">
        <v>0</v>
      </c>
    </row>
    <row r="1141" spans="1:7" x14ac:dyDescent="0.3">
      <c r="A1141" s="60">
        <v>1140</v>
      </c>
      <c r="B1141" s="60">
        <v>1</v>
      </c>
      <c r="C1141" s="2">
        <v>40958.748422286801</v>
      </c>
      <c r="D1141" s="2">
        <v>41018.747916666667</v>
      </c>
      <c r="E1141" s="60">
        <v>8</v>
      </c>
      <c r="F1141" s="2">
        <v>40959.41077649119</v>
      </c>
      <c r="G1141" s="60">
        <v>0</v>
      </c>
    </row>
    <row r="1142" spans="1:7" x14ac:dyDescent="0.3">
      <c r="A1142" s="60">
        <v>1141</v>
      </c>
      <c r="B1142" s="60">
        <v>2</v>
      </c>
      <c r="C1142" s="2">
        <v>40958.743629339428</v>
      </c>
      <c r="D1142" s="2">
        <v>41018.743055555555</v>
      </c>
      <c r="E1142" s="60">
        <v>10</v>
      </c>
      <c r="F1142" s="2">
        <v>40959.407789994992</v>
      </c>
      <c r="G1142" s="60">
        <v>0</v>
      </c>
    </row>
    <row r="1143" spans="1:7" x14ac:dyDescent="0.3">
      <c r="A1143" s="60">
        <v>1142</v>
      </c>
      <c r="B1143" s="60">
        <v>4</v>
      </c>
      <c r="C1143" s="2">
        <v>40958.759184037743</v>
      </c>
      <c r="D1143" s="2">
        <v>41018.759027777778</v>
      </c>
      <c r="E1143" s="60">
        <v>12</v>
      </c>
      <c r="F1143" s="2">
        <v>40960.300809578264</v>
      </c>
      <c r="G1143" s="60">
        <v>0</v>
      </c>
    </row>
    <row r="1144" spans="1:7" x14ac:dyDescent="0.3">
      <c r="A1144" s="60">
        <v>1143</v>
      </c>
      <c r="B1144" s="60">
        <v>7</v>
      </c>
      <c r="C1144" s="2">
        <v>40958.825376571695</v>
      </c>
      <c r="D1144" s="2">
        <v>41018.824999999997</v>
      </c>
      <c r="E1144" s="60">
        <v>24</v>
      </c>
      <c r="F1144" s="2">
        <v>40971.569303536431</v>
      </c>
      <c r="G1144" s="60">
        <v>0</v>
      </c>
    </row>
    <row r="1145" spans="1:7" x14ac:dyDescent="0.3">
      <c r="A1145" s="60">
        <v>1144</v>
      </c>
      <c r="B1145" s="60">
        <v>5</v>
      </c>
      <c r="C1145" s="2">
        <v>40958.837430442531</v>
      </c>
      <c r="D1145" s="2">
        <v>41018.836805555555</v>
      </c>
      <c r="E1145" s="60">
        <v>24</v>
      </c>
      <c r="F1145" s="2">
        <v>40961.57279260474</v>
      </c>
      <c r="G1145" s="60">
        <v>0</v>
      </c>
    </row>
    <row r="1146" spans="1:7" x14ac:dyDescent="0.3">
      <c r="A1146" s="60">
        <v>1145</v>
      </c>
      <c r="B1146" s="60">
        <v>7</v>
      </c>
      <c r="C1146" s="2">
        <v>40958.907221766895</v>
      </c>
      <c r="D1146" s="2">
        <v>41018.906944444447</v>
      </c>
      <c r="E1146" s="60">
        <v>24</v>
      </c>
      <c r="F1146" s="2">
        <v>40974.904853020118</v>
      </c>
      <c r="G1146" s="60">
        <v>0</v>
      </c>
    </row>
    <row r="1147" spans="1:7" x14ac:dyDescent="0.3">
      <c r="A1147" s="60">
        <v>1146</v>
      </c>
      <c r="B1147" s="60">
        <v>10</v>
      </c>
      <c r="C1147" s="2">
        <v>40958.932771572006</v>
      </c>
      <c r="D1147" s="2">
        <v>41018.932638888888</v>
      </c>
      <c r="E1147" s="60">
        <v>1</v>
      </c>
      <c r="F1147" s="2">
        <v>40965.469018136311</v>
      </c>
      <c r="G1147" s="60">
        <v>4</v>
      </c>
    </row>
    <row r="1148" spans="1:7" x14ac:dyDescent="0.3">
      <c r="A1148" s="60">
        <v>1147</v>
      </c>
      <c r="B1148" s="60">
        <v>1</v>
      </c>
      <c r="C1148" s="2">
        <v>40959.061106211404</v>
      </c>
      <c r="D1148" s="2">
        <v>40963.394444444442</v>
      </c>
      <c r="E1148" s="60">
        <v>12</v>
      </c>
      <c r="F1148" s="2">
        <v>40959.943682569152</v>
      </c>
      <c r="G1148" s="60">
        <v>0</v>
      </c>
    </row>
    <row r="1149" spans="1:7" x14ac:dyDescent="0.3">
      <c r="A1149" s="60">
        <v>1148</v>
      </c>
      <c r="B1149" s="60">
        <v>7</v>
      </c>
      <c r="C1149" s="2">
        <v>40959.068014403492</v>
      </c>
      <c r="D1149" s="2">
        <v>41019.067361111105</v>
      </c>
      <c r="E1149" s="60">
        <v>24</v>
      </c>
      <c r="F1149" s="2">
        <v>40962.501882155339</v>
      </c>
      <c r="G1149" s="60">
        <v>0</v>
      </c>
    </row>
    <row r="1150" spans="1:7" x14ac:dyDescent="0.3">
      <c r="A1150" s="60">
        <v>1149</v>
      </c>
      <c r="B1150" s="60">
        <v>5</v>
      </c>
      <c r="C1150" s="2">
        <v>40959.237251344894</v>
      </c>
      <c r="D1150" s="2">
        <v>41019.236805555556</v>
      </c>
      <c r="E1150" s="60">
        <v>24</v>
      </c>
      <c r="F1150" s="2">
        <v>40963.451211211577</v>
      </c>
      <c r="G1150" s="60">
        <v>0</v>
      </c>
    </row>
    <row r="1151" spans="1:7" x14ac:dyDescent="0.3">
      <c r="A1151" s="60">
        <v>1150</v>
      </c>
      <c r="B1151" s="60">
        <v>1</v>
      </c>
      <c r="C1151" s="2">
        <v>40959.252581680492</v>
      </c>
      <c r="D1151" s="2">
        <v>41019.252083333333</v>
      </c>
      <c r="E1151" s="60">
        <v>12</v>
      </c>
      <c r="F1151" s="2">
        <v>40960.399665416415</v>
      </c>
      <c r="G1151" s="60">
        <v>0</v>
      </c>
    </row>
    <row r="1152" spans="1:7" x14ac:dyDescent="0.3">
      <c r="A1152" s="60">
        <v>1151</v>
      </c>
      <c r="B1152" s="60">
        <v>3</v>
      </c>
      <c r="C1152" s="2">
        <v>40959.297559658342</v>
      </c>
      <c r="D1152" s="2">
        <v>41019.297222222223</v>
      </c>
      <c r="E1152" s="60">
        <v>24</v>
      </c>
      <c r="F1152" s="2">
        <v>40961.73735718026</v>
      </c>
      <c r="G1152" s="60">
        <v>0</v>
      </c>
    </row>
    <row r="1153" spans="1:7" x14ac:dyDescent="0.3">
      <c r="A1153" s="60">
        <v>1152</v>
      </c>
      <c r="B1153" s="60">
        <v>1</v>
      </c>
      <c r="C1153" s="2">
        <v>40959.478127279748</v>
      </c>
      <c r="D1153" s="2">
        <v>40961.894208967176</v>
      </c>
      <c r="E1153" s="60">
        <v>12</v>
      </c>
      <c r="F1153" s="2" t="s">
        <v>5</v>
      </c>
      <c r="G1153" s="60">
        <v>0</v>
      </c>
    </row>
    <row r="1154" spans="1:7" x14ac:dyDescent="0.3">
      <c r="A1154" s="60">
        <v>1153</v>
      </c>
      <c r="B1154" s="60">
        <v>4</v>
      </c>
      <c r="C1154" s="2">
        <v>40959.473623908525</v>
      </c>
      <c r="D1154" s="2">
        <v>40961.889705595953</v>
      </c>
      <c r="E1154" s="60">
        <v>12</v>
      </c>
      <c r="F1154" s="2" t="s">
        <v>5</v>
      </c>
      <c r="G1154" s="60">
        <v>0</v>
      </c>
    </row>
    <row r="1155" spans="1:7" x14ac:dyDescent="0.3">
      <c r="A1155" s="60">
        <v>1154</v>
      </c>
      <c r="B1155" s="60">
        <v>6</v>
      </c>
      <c r="C1155" s="2">
        <v>40959.522786545342</v>
      </c>
      <c r="D1155" s="2">
        <v>41019.522222222222</v>
      </c>
      <c r="E1155" s="60">
        <v>24</v>
      </c>
      <c r="F1155" s="2">
        <v>40965.789088422767</v>
      </c>
      <c r="G1155" s="60">
        <v>0</v>
      </c>
    </row>
    <row r="1156" spans="1:7" x14ac:dyDescent="0.3">
      <c r="A1156" s="60">
        <v>1155</v>
      </c>
      <c r="B1156" s="60">
        <v>5</v>
      </c>
      <c r="C1156" s="2">
        <v>40959.526569138361</v>
      </c>
      <c r="D1156" s="2">
        <v>41019.526388888888</v>
      </c>
      <c r="E1156" s="60">
        <v>24</v>
      </c>
      <c r="F1156" s="2">
        <v>40963.155114471097</v>
      </c>
      <c r="G1156" s="60">
        <v>0</v>
      </c>
    </row>
    <row r="1157" spans="1:7" x14ac:dyDescent="0.3">
      <c r="A1157" s="60">
        <v>1156</v>
      </c>
      <c r="B1157" s="60">
        <v>1</v>
      </c>
      <c r="C1157" s="2">
        <v>40959.604307646514</v>
      </c>
      <c r="D1157" s="2">
        <v>41019.604166666672</v>
      </c>
      <c r="E1157" s="60">
        <v>8</v>
      </c>
      <c r="F1157" s="2">
        <v>40959.657052625953</v>
      </c>
      <c r="G1157" s="60">
        <v>0</v>
      </c>
    </row>
    <row r="1158" spans="1:7" x14ac:dyDescent="0.3">
      <c r="A1158" s="60">
        <v>1157</v>
      </c>
      <c r="B1158" s="60">
        <v>3</v>
      </c>
      <c r="C1158" s="2">
        <v>40959.62192519629</v>
      </c>
      <c r="D1158" s="2">
        <v>41019.621527777781</v>
      </c>
      <c r="E1158" s="60">
        <v>24</v>
      </c>
      <c r="F1158" s="2">
        <v>40962.433574874427</v>
      </c>
      <c r="G1158" s="60">
        <v>0</v>
      </c>
    </row>
    <row r="1159" spans="1:7" x14ac:dyDescent="0.3">
      <c r="A1159" s="60">
        <v>1158</v>
      </c>
      <c r="B1159" s="60">
        <v>1</v>
      </c>
      <c r="C1159" s="2">
        <v>40959.699551092934</v>
      </c>
      <c r="D1159" s="2">
        <v>40962.949245230986</v>
      </c>
      <c r="E1159" s="60">
        <v>8</v>
      </c>
      <c r="F1159" s="2" t="s">
        <v>5</v>
      </c>
      <c r="G1159" s="60">
        <v>0</v>
      </c>
    </row>
    <row r="1160" spans="1:7" x14ac:dyDescent="0.3">
      <c r="A1160" s="60">
        <v>1159</v>
      </c>
      <c r="B1160" s="60">
        <v>10</v>
      </c>
      <c r="C1160" s="2">
        <v>40959.744209180666</v>
      </c>
      <c r="D1160" s="2">
        <v>40962.57708333333</v>
      </c>
      <c r="E1160" s="60">
        <v>1</v>
      </c>
      <c r="F1160" s="2" t="s">
        <v>5</v>
      </c>
      <c r="G1160" s="60">
        <v>1</v>
      </c>
    </row>
    <row r="1161" spans="1:7" x14ac:dyDescent="0.3">
      <c r="A1161" s="60">
        <v>1160</v>
      </c>
      <c r="B1161" s="60">
        <v>3</v>
      </c>
      <c r="C1161" s="2">
        <v>40959.714477737034</v>
      </c>
      <c r="D1161" s="2">
        <v>41019.713888888895</v>
      </c>
      <c r="E1161" s="60">
        <v>24</v>
      </c>
      <c r="F1161" s="2">
        <v>40962.490904014398</v>
      </c>
      <c r="G1161" s="60">
        <v>0</v>
      </c>
    </row>
    <row r="1162" spans="1:7" x14ac:dyDescent="0.3">
      <c r="A1162" s="60">
        <v>1161</v>
      </c>
      <c r="B1162" s="60">
        <v>3</v>
      </c>
      <c r="C1162" s="2">
        <v>40959.78082313756</v>
      </c>
      <c r="D1162" s="2">
        <v>41019.780555555553</v>
      </c>
      <c r="E1162" s="60">
        <v>24</v>
      </c>
      <c r="F1162" s="2">
        <v>40961.723735286498</v>
      </c>
      <c r="G1162" s="60">
        <v>0</v>
      </c>
    </row>
    <row r="1163" spans="1:7" x14ac:dyDescent="0.3">
      <c r="A1163" s="60">
        <v>1162</v>
      </c>
      <c r="B1163" s="60">
        <v>1</v>
      </c>
      <c r="C1163" s="2">
        <v>40959.819878147275</v>
      </c>
      <c r="D1163" s="2">
        <v>41019.819444444445</v>
      </c>
      <c r="E1163" s="60">
        <v>12</v>
      </c>
      <c r="F1163" s="2">
        <v>40960.521680708101</v>
      </c>
      <c r="G1163" s="60">
        <v>0</v>
      </c>
    </row>
    <row r="1164" spans="1:7" x14ac:dyDescent="0.3">
      <c r="A1164" s="60">
        <v>1163</v>
      </c>
      <c r="B1164" s="60">
        <v>7</v>
      </c>
      <c r="C1164" s="2">
        <v>40959.908459352293</v>
      </c>
      <c r="D1164" s="2">
        <v>41019.908333333333</v>
      </c>
      <c r="E1164" s="60">
        <v>24</v>
      </c>
      <c r="F1164" s="2">
        <v>40975.648560403664</v>
      </c>
      <c r="G1164" s="60">
        <v>0</v>
      </c>
    </row>
    <row r="1165" spans="1:7" x14ac:dyDescent="0.3">
      <c r="A1165" s="60">
        <v>1164</v>
      </c>
      <c r="B1165" s="60">
        <v>11</v>
      </c>
      <c r="C1165" s="2">
        <v>40959.941184304087</v>
      </c>
      <c r="D1165" s="2">
        <v>41019.940972222219</v>
      </c>
      <c r="E1165" s="60">
        <v>1</v>
      </c>
      <c r="F1165" s="2">
        <v>40966.597464118109</v>
      </c>
      <c r="G1165" s="60">
        <v>0</v>
      </c>
    </row>
    <row r="1166" spans="1:7" x14ac:dyDescent="0.3">
      <c r="A1166" s="60">
        <v>1165</v>
      </c>
      <c r="B1166" s="60">
        <v>5</v>
      </c>
      <c r="C1166" s="2">
        <v>40959.980623904412</v>
      </c>
      <c r="D1166" s="2">
        <v>41019.980555555558</v>
      </c>
      <c r="E1166" s="60">
        <v>24</v>
      </c>
      <c r="F1166" s="2">
        <v>40961.558306401537</v>
      </c>
      <c r="G1166" s="60">
        <v>0</v>
      </c>
    </row>
    <row r="1167" spans="1:7" x14ac:dyDescent="0.3">
      <c r="A1167" s="60">
        <v>1166</v>
      </c>
      <c r="B1167" s="60">
        <v>1</v>
      </c>
      <c r="C1167" s="2">
        <v>40960.020235719712</v>
      </c>
      <c r="D1167" s="2">
        <v>41020.020138888889</v>
      </c>
      <c r="E1167" s="60">
        <v>12</v>
      </c>
      <c r="F1167" s="2">
        <v>40961.494847433692</v>
      </c>
      <c r="G1167" s="60">
        <v>0</v>
      </c>
    </row>
    <row r="1168" spans="1:7" x14ac:dyDescent="0.3">
      <c r="A1168" s="60">
        <v>1167</v>
      </c>
      <c r="B1168" s="60">
        <v>7</v>
      </c>
      <c r="C1168" s="2">
        <v>40960.059166107116</v>
      </c>
      <c r="D1168" s="2">
        <v>40962.308545321051</v>
      </c>
      <c r="E1168" s="60">
        <v>24</v>
      </c>
      <c r="F1168" s="2" t="s">
        <v>5</v>
      </c>
      <c r="G1168" s="60">
        <v>0</v>
      </c>
    </row>
    <row r="1169" spans="1:7" x14ac:dyDescent="0.3">
      <c r="A1169" s="60">
        <v>1168</v>
      </c>
      <c r="B1169" s="60">
        <v>6</v>
      </c>
      <c r="C1169" s="2">
        <v>40960.159462513489</v>
      </c>
      <c r="D1169" s="2">
        <v>41020.15902777778</v>
      </c>
      <c r="E1169" s="60">
        <v>24</v>
      </c>
      <c r="F1169" s="2">
        <v>40967.474328009812</v>
      </c>
      <c r="G1169" s="60">
        <v>0</v>
      </c>
    </row>
    <row r="1170" spans="1:7" x14ac:dyDescent="0.3">
      <c r="A1170" s="60">
        <v>1169</v>
      </c>
      <c r="B1170" s="60">
        <v>6</v>
      </c>
      <c r="C1170" s="2">
        <v>40960.26405864433</v>
      </c>
      <c r="D1170" s="2">
        <v>40962.513437858266</v>
      </c>
      <c r="E1170" s="60">
        <v>24</v>
      </c>
      <c r="F1170" s="2" t="s">
        <v>5</v>
      </c>
      <c r="G1170" s="60">
        <v>0</v>
      </c>
    </row>
    <row r="1171" spans="1:7" x14ac:dyDescent="0.3">
      <c r="A1171" s="60">
        <v>1170</v>
      </c>
      <c r="B1171" s="60">
        <v>4</v>
      </c>
      <c r="C1171" s="2">
        <v>40960.333838101709</v>
      </c>
      <c r="D1171" s="2">
        <v>41020.333333333336</v>
      </c>
      <c r="E1171" s="60">
        <v>12</v>
      </c>
      <c r="F1171" s="2">
        <v>40962.722344393696</v>
      </c>
      <c r="G1171" s="60">
        <v>0</v>
      </c>
    </row>
    <row r="1172" spans="1:7" x14ac:dyDescent="0.3">
      <c r="A1172" s="60">
        <v>1171</v>
      </c>
      <c r="B1172" s="60">
        <v>1</v>
      </c>
      <c r="C1172" s="2">
        <v>40960.45591066411</v>
      </c>
      <c r="D1172" s="2">
        <v>41020.455555555556</v>
      </c>
      <c r="E1172" s="60">
        <v>8</v>
      </c>
      <c r="F1172" s="2">
        <v>40960.472842502219</v>
      </c>
      <c r="G1172" s="60">
        <v>0</v>
      </c>
    </row>
    <row r="1173" spans="1:7" x14ac:dyDescent="0.3">
      <c r="A1173" s="60">
        <v>1172</v>
      </c>
      <c r="B1173" s="60">
        <v>2</v>
      </c>
      <c r="C1173" s="2">
        <v>40960.469664388016</v>
      </c>
      <c r="D1173" s="2">
        <v>41020.469444444447</v>
      </c>
      <c r="E1173" s="60">
        <v>10</v>
      </c>
      <c r="F1173" s="2">
        <v>40961.361294976523</v>
      </c>
      <c r="G1173" s="60">
        <v>0</v>
      </c>
    </row>
    <row r="1174" spans="1:7" x14ac:dyDescent="0.3">
      <c r="A1174" s="60">
        <v>1173</v>
      </c>
      <c r="B1174" s="60">
        <v>4</v>
      </c>
      <c r="C1174" s="2">
        <v>40960.49653864088</v>
      </c>
      <c r="D1174" s="2">
        <v>41020.496527777781</v>
      </c>
      <c r="E1174" s="60">
        <v>12</v>
      </c>
      <c r="F1174" s="2">
        <v>40963.362193072935</v>
      </c>
      <c r="G1174" s="60">
        <v>0</v>
      </c>
    </row>
    <row r="1175" spans="1:7" x14ac:dyDescent="0.3">
      <c r="A1175" s="60">
        <v>1174</v>
      </c>
      <c r="B1175" s="60">
        <v>4</v>
      </c>
      <c r="C1175" s="2">
        <v>40960.468482694421</v>
      </c>
      <c r="D1175" s="2">
        <v>40962.551388888889</v>
      </c>
      <c r="E1175" s="60">
        <v>12</v>
      </c>
      <c r="F1175" s="2" t="s">
        <v>5</v>
      </c>
      <c r="G1175" s="60">
        <v>0</v>
      </c>
    </row>
    <row r="1176" spans="1:7" x14ac:dyDescent="0.3">
      <c r="A1176" s="60">
        <v>1175</v>
      </c>
      <c r="B1176" s="60">
        <v>1</v>
      </c>
      <c r="C1176" s="2">
        <v>40960.465620393668</v>
      </c>
      <c r="D1176" s="2">
        <v>40962.548509973858</v>
      </c>
      <c r="E1176" s="60">
        <v>12</v>
      </c>
      <c r="F1176" s="2" t="s">
        <v>5</v>
      </c>
      <c r="G1176" s="60">
        <v>0</v>
      </c>
    </row>
    <row r="1177" spans="1:7" x14ac:dyDescent="0.3">
      <c r="A1177" s="60">
        <v>1176</v>
      </c>
      <c r="B1177" s="60">
        <v>2</v>
      </c>
      <c r="C1177" s="2">
        <v>40960.502574948958</v>
      </c>
      <c r="D1177" s="2">
        <v>41020.502083333333</v>
      </c>
      <c r="E1177" s="60">
        <v>10</v>
      </c>
      <c r="F1177" s="2">
        <v>40961.40676471519</v>
      </c>
      <c r="G1177" s="60">
        <v>0</v>
      </c>
    </row>
    <row r="1178" spans="1:7" x14ac:dyDescent="0.3">
      <c r="A1178" s="60">
        <v>1177</v>
      </c>
      <c r="B1178" s="60">
        <v>1</v>
      </c>
      <c r="C1178" s="2">
        <v>40960.535117233332</v>
      </c>
      <c r="D1178" s="2">
        <v>41020.534722222219</v>
      </c>
      <c r="E1178" s="60">
        <v>8</v>
      </c>
      <c r="F1178" s="2">
        <v>40961.592822037339</v>
      </c>
      <c r="G1178" s="60">
        <v>0</v>
      </c>
    </row>
    <row r="1179" spans="1:7" x14ac:dyDescent="0.3">
      <c r="A1179" s="60">
        <v>1178</v>
      </c>
      <c r="B1179" s="60">
        <v>6</v>
      </c>
      <c r="C1179" s="2">
        <v>40960.569665088267</v>
      </c>
      <c r="D1179" s="2">
        <v>41020.569444444445</v>
      </c>
      <c r="E1179" s="60">
        <v>24</v>
      </c>
      <c r="F1179" s="2">
        <v>40967.56086977174</v>
      </c>
      <c r="G1179" s="60">
        <v>0</v>
      </c>
    </row>
    <row r="1180" spans="1:7" x14ac:dyDescent="0.3">
      <c r="A1180" s="60">
        <v>1179</v>
      </c>
      <c r="B1180" s="60">
        <v>5</v>
      </c>
      <c r="C1180" s="2">
        <v>40960.575380167109</v>
      </c>
      <c r="D1180" s="2">
        <v>41020.574999999997</v>
      </c>
      <c r="E1180" s="60">
        <v>24</v>
      </c>
      <c r="F1180" s="2">
        <v>40964.5239276352</v>
      </c>
      <c r="G1180" s="60">
        <v>0</v>
      </c>
    </row>
    <row r="1181" spans="1:7" x14ac:dyDescent="0.3">
      <c r="A1181" s="60">
        <v>1180</v>
      </c>
      <c r="B1181" s="60">
        <v>1</v>
      </c>
      <c r="C1181" s="2">
        <v>40960.664974352803</v>
      </c>
      <c r="D1181" s="2">
        <v>41020.664583333331</v>
      </c>
      <c r="E1181" s="60">
        <v>8</v>
      </c>
      <c r="F1181" s="2">
        <v>40961.396972883485</v>
      </c>
      <c r="G1181" s="60">
        <v>0</v>
      </c>
    </row>
    <row r="1182" spans="1:7" x14ac:dyDescent="0.3">
      <c r="A1182" s="60">
        <v>1181</v>
      </c>
      <c r="B1182" s="60">
        <v>11</v>
      </c>
      <c r="C1182" s="2">
        <v>40960.725822024106</v>
      </c>
      <c r="D1182" s="2">
        <v>41020.725694444445</v>
      </c>
      <c r="E1182" s="60">
        <v>1</v>
      </c>
      <c r="F1182" s="2">
        <v>40967.725122706201</v>
      </c>
      <c r="G1182" s="60">
        <v>3</v>
      </c>
    </row>
    <row r="1183" spans="1:7" x14ac:dyDescent="0.3">
      <c r="A1183" s="60">
        <v>1182</v>
      </c>
      <c r="B1183" s="60">
        <v>2</v>
      </c>
      <c r="C1183" s="2">
        <v>40960.729816572944</v>
      </c>
      <c r="D1183" s="2">
        <v>41020.729166666672</v>
      </c>
      <c r="E1183" s="60">
        <v>10</v>
      </c>
      <c r="F1183" s="2">
        <v>40962.470727410328</v>
      </c>
      <c r="G1183" s="60">
        <v>0</v>
      </c>
    </row>
    <row r="1184" spans="1:7" x14ac:dyDescent="0.3">
      <c r="A1184" s="60">
        <v>1183</v>
      </c>
      <c r="B1184" s="60">
        <v>5</v>
      </c>
      <c r="C1184" s="2">
        <v>40960.834454182936</v>
      </c>
      <c r="D1184" s="2">
        <v>41020.834027777782</v>
      </c>
      <c r="E1184" s="60">
        <v>24</v>
      </c>
      <c r="F1184" s="2">
        <v>40963.479011821226</v>
      </c>
      <c r="G1184" s="60">
        <v>0</v>
      </c>
    </row>
    <row r="1185" spans="1:7" x14ac:dyDescent="0.3">
      <c r="A1185" s="60">
        <v>1184</v>
      </c>
      <c r="B1185" s="60">
        <v>5</v>
      </c>
      <c r="C1185" s="2">
        <v>40960.835471574726</v>
      </c>
      <c r="D1185" s="2">
        <v>41020.835416666669</v>
      </c>
      <c r="E1185" s="60">
        <v>24</v>
      </c>
      <c r="F1185" s="2">
        <v>40963.429720083339</v>
      </c>
      <c r="G1185" s="60">
        <v>0</v>
      </c>
    </row>
    <row r="1186" spans="1:7" x14ac:dyDescent="0.3">
      <c r="A1186" s="60">
        <v>1185</v>
      </c>
      <c r="B1186" s="60">
        <v>2</v>
      </c>
      <c r="C1186" s="2">
        <v>40960.901887939792</v>
      </c>
      <c r="D1186" s="2">
        <v>41020.901388888888</v>
      </c>
      <c r="E1186" s="60">
        <v>10</v>
      </c>
      <c r="F1186" s="2">
        <v>40962.270685147603</v>
      </c>
      <c r="G1186" s="60">
        <v>0</v>
      </c>
    </row>
    <row r="1187" spans="1:7" x14ac:dyDescent="0.3">
      <c r="A1187" s="60">
        <v>1186</v>
      </c>
      <c r="B1187" s="60">
        <v>4</v>
      </c>
      <c r="C1187" s="2">
        <v>40960.905182625087</v>
      </c>
      <c r="D1187" s="2">
        <v>41020.904861111114</v>
      </c>
      <c r="E1187" s="60">
        <v>12</v>
      </c>
      <c r="F1187" s="2">
        <v>40962.464419316078</v>
      </c>
      <c r="G1187" s="60">
        <v>0</v>
      </c>
    </row>
    <row r="1188" spans="1:7" x14ac:dyDescent="0.3">
      <c r="A1188" s="60">
        <v>1187</v>
      </c>
      <c r="B1188" s="60">
        <v>5</v>
      </c>
      <c r="C1188" s="2">
        <v>40961.164533915209</v>
      </c>
      <c r="D1188" s="2">
        <v>40964.622222222228</v>
      </c>
      <c r="E1188" s="60">
        <v>24</v>
      </c>
      <c r="F1188" s="2" t="s">
        <v>5</v>
      </c>
      <c r="G1188" s="60">
        <v>0</v>
      </c>
    </row>
    <row r="1189" spans="1:7" x14ac:dyDescent="0.3">
      <c r="A1189" s="60">
        <v>1188</v>
      </c>
      <c r="B1189" s="60">
        <v>1</v>
      </c>
      <c r="C1189" s="2">
        <v>40961.202264646949</v>
      </c>
      <c r="D1189" s="2">
        <v>41021.20208333333</v>
      </c>
      <c r="E1189" s="60">
        <v>8</v>
      </c>
      <c r="F1189" s="2">
        <v>40962.523765104052</v>
      </c>
      <c r="G1189" s="60">
        <v>0</v>
      </c>
    </row>
    <row r="1190" spans="1:7" x14ac:dyDescent="0.3">
      <c r="A1190" s="60">
        <v>1189</v>
      </c>
      <c r="B1190" s="60">
        <v>1</v>
      </c>
      <c r="C1190" s="2">
        <v>40961.294762278521</v>
      </c>
      <c r="D1190" s="2">
        <v>41021.294444444444</v>
      </c>
      <c r="E1190" s="60">
        <v>12</v>
      </c>
      <c r="F1190" s="2">
        <v>40962.443049730318</v>
      </c>
      <c r="G1190" s="60">
        <v>0</v>
      </c>
    </row>
    <row r="1191" spans="1:7" x14ac:dyDescent="0.3">
      <c r="A1191" s="60">
        <v>1190</v>
      </c>
      <c r="B1191" s="60">
        <v>3</v>
      </c>
      <c r="C1191" s="2">
        <v>40961.357191016599</v>
      </c>
      <c r="D1191" s="2">
        <v>41021.356944444444</v>
      </c>
      <c r="E1191" s="60">
        <v>24</v>
      </c>
      <c r="F1191" s="2">
        <v>40963.409345336666</v>
      </c>
      <c r="G1191" s="60">
        <v>0</v>
      </c>
    </row>
    <row r="1192" spans="1:7" x14ac:dyDescent="0.3">
      <c r="A1192" s="60">
        <v>1191</v>
      </c>
      <c r="B1192" s="60">
        <v>7</v>
      </c>
      <c r="C1192" s="2">
        <v>40961.360066086163</v>
      </c>
      <c r="D1192" s="2">
        <v>41021.359722222223</v>
      </c>
      <c r="E1192" s="60">
        <v>24</v>
      </c>
      <c r="F1192" s="2">
        <v>40966.467207384951</v>
      </c>
      <c r="G1192" s="60">
        <v>0</v>
      </c>
    </row>
    <row r="1193" spans="1:7" x14ac:dyDescent="0.3">
      <c r="A1193" s="60">
        <v>1192</v>
      </c>
      <c r="B1193" s="60">
        <v>9</v>
      </c>
      <c r="C1193" s="2">
        <v>40961.380924851976</v>
      </c>
      <c r="D1193" s="2">
        <v>41021.380555555559</v>
      </c>
      <c r="E1193" s="60">
        <v>5</v>
      </c>
      <c r="F1193" s="2">
        <v>40964.498145796744</v>
      </c>
      <c r="G1193" s="60">
        <v>0</v>
      </c>
    </row>
    <row r="1194" spans="1:7" x14ac:dyDescent="0.3">
      <c r="A1194" s="60">
        <v>1193</v>
      </c>
      <c r="B1194" s="60">
        <v>2</v>
      </c>
      <c r="C1194" s="2">
        <v>40961.452315994829</v>
      </c>
      <c r="D1194" s="2">
        <v>41021.45208333333</v>
      </c>
      <c r="E1194" s="60">
        <v>10</v>
      </c>
      <c r="F1194" s="2">
        <v>40962.394156026807</v>
      </c>
      <c r="G1194" s="60">
        <v>0</v>
      </c>
    </row>
    <row r="1195" spans="1:7" x14ac:dyDescent="0.3">
      <c r="A1195" s="60">
        <v>1194</v>
      </c>
      <c r="B1195" s="60">
        <v>6</v>
      </c>
      <c r="C1195" s="2">
        <v>40961.444108677868</v>
      </c>
      <c r="D1195" s="2">
        <v>41021.443749999999</v>
      </c>
      <c r="E1195" s="60">
        <v>24</v>
      </c>
      <c r="F1195" s="2">
        <v>40967.531604705007</v>
      </c>
      <c r="G1195" s="60">
        <v>0</v>
      </c>
    </row>
    <row r="1196" spans="1:7" x14ac:dyDescent="0.3">
      <c r="A1196" s="60">
        <v>1195</v>
      </c>
      <c r="B1196" s="60">
        <v>2</v>
      </c>
      <c r="C1196" s="2">
        <v>40961.435136783657</v>
      </c>
      <c r="D1196" s="2">
        <v>41021.43472222222</v>
      </c>
      <c r="E1196" s="60">
        <v>10</v>
      </c>
      <c r="F1196" s="2">
        <v>40962.474668771451</v>
      </c>
      <c r="G1196" s="60">
        <v>0</v>
      </c>
    </row>
    <row r="1197" spans="1:7" x14ac:dyDescent="0.3">
      <c r="A1197" s="60">
        <v>1196</v>
      </c>
      <c r="B1197" s="60">
        <v>5</v>
      </c>
      <c r="C1197" s="2">
        <v>40961.512845454097</v>
      </c>
      <c r="D1197" s="2">
        <v>41021.512499999997</v>
      </c>
      <c r="E1197" s="60">
        <v>24</v>
      </c>
      <c r="F1197" s="2">
        <v>40965.536943185922</v>
      </c>
      <c r="G1197" s="60">
        <v>0</v>
      </c>
    </row>
    <row r="1198" spans="1:7" x14ac:dyDescent="0.3">
      <c r="A1198" s="60">
        <v>1197</v>
      </c>
      <c r="B1198" s="60">
        <v>4</v>
      </c>
      <c r="C1198" s="2">
        <v>40961.501285541803</v>
      </c>
      <c r="D1198" s="2">
        <v>41021.500694444447</v>
      </c>
      <c r="E1198" s="60">
        <v>12</v>
      </c>
      <c r="F1198" s="2">
        <v>40964.150977137448</v>
      </c>
      <c r="G1198" s="60">
        <v>0</v>
      </c>
    </row>
    <row r="1199" spans="1:7" x14ac:dyDescent="0.3">
      <c r="A1199" s="60">
        <v>1198</v>
      </c>
      <c r="B1199" s="60">
        <v>4</v>
      </c>
      <c r="C1199" s="2">
        <v>40961.502005244962</v>
      </c>
      <c r="D1199" s="2">
        <v>41021.501388888886</v>
      </c>
      <c r="E1199" s="60">
        <v>12</v>
      </c>
      <c r="F1199" s="2">
        <v>40964.607790338014</v>
      </c>
      <c r="G1199" s="60">
        <v>0</v>
      </c>
    </row>
    <row r="1200" spans="1:7" x14ac:dyDescent="0.3">
      <c r="A1200" s="60">
        <v>1199</v>
      </c>
      <c r="B1200" s="60">
        <v>5</v>
      </c>
      <c r="C1200" s="2">
        <v>40961.530135115514</v>
      </c>
      <c r="D1200" s="2">
        <v>41021.529861111114</v>
      </c>
      <c r="E1200" s="60">
        <v>24</v>
      </c>
      <c r="F1200" s="2">
        <v>40964.598894673094</v>
      </c>
      <c r="G1200" s="60">
        <v>0</v>
      </c>
    </row>
    <row r="1201" spans="1:7" x14ac:dyDescent="0.3">
      <c r="A1201" s="60">
        <v>1200</v>
      </c>
      <c r="B1201" s="60">
        <v>2</v>
      </c>
      <c r="C1201" s="2">
        <v>40961.557962485305</v>
      </c>
      <c r="D1201" s="2">
        <v>41021.557638888888</v>
      </c>
      <c r="E1201" s="60">
        <v>10</v>
      </c>
      <c r="F1201" s="2">
        <v>40962.350209244381</v>
      </c>
      <c r="G1201" s="60">
        <v>0</v>
      </c>
    </row>
    <row r="1202" spans="1:7" x14ac:dyDescent="0.3">
      <c r="A1202" s="60">
        <v>1201</v>
      </c>
      <c r="B1202" s="60">
        <v>2</v>
      </c>
      <c r="C1202" s="2">
        <v>40961.562309652742</v>
      </c>
      <c r="D1202" s="2">
        <v>40965.020138888889</v>
      </c>
      <c r="E1202" s="60">
        <v>10</v>
      </c>
      <c r="F1202" s="2">
        <v>40962.663995278708</v>
      </c>
      <c r="G1202" s="60">
        <v>0</v>
      </c>
    </row>
    <row r="1203" spans="1:7" x14ac:dyDescent="0.3">
      <c r="A1203" s="60">
        <v>1202</v>
      </c>
      <c r="B1203" s="60">
        <v>7</v>
      </c>
      <c r="C1203" s="2">
        <v>40961.544401184132</v>
      </c>
      <c r="D1203" s="2">
        <v>41021.543749999997</v>
      </c>
      <c r="E1203" s="60">
        <v>24</v>
      </c>
      <c r="F1203" s="2">
        <v>40988.444939021036</v>
      </c>
      <c r="G1203" s="60">
        <v>1</v>
      </c>
    </row>
    <row r="1204" spans="1:7" x14ac:dyDescent="0.3">
      <c r="A1204" s="60">
        <v>1203</v>
      </c>
      <c r="B1204" s="60">
        <v>1</v>
      </c>
      <c r="C1204" s="2">
        <v>40961.627479675335</v>
      </c>
      <c r="D1204" s="2">
        <v>41021.627083333333</v>
      </c>
      <c r="E1204" s="60">
        <v>8</v>
      </c>
      <c r="F1204" s="2">
        <v>40962.627989125271</v>
      </c>
      <c r="G1204" s="60">
        <v>0</v>
      </c>
    </row>
    <row r="1205" spans="1:7" x14ac:dyDescent="0.3">
      <c r="A1205" s="60">
        <v>1204</v>
      </c>
      <c r="B1205" s="60">
        <v>4</v>
      </c>
      <c r="C1205" s="2">
        <v>40961.688065593858</v>
      </c>
      <c r="D1205" s="2">
        <v>41021.6875</v>
      </c>
      <c r="E1205" s="60">
        <v>12</v>
      </c>
      <c r="F1205" s="2">
        <v>40964.551998494244</v>
      </c>
      <c r="G1205" s="60">
        <v>0</v>
      </c>
    </row>
    <row r="1206" spans="1:7" x14ac:dyDescent="0.3">
      <c r="A1206" s="60">
        <v>1205</v>
      </c>
      <c r="B1206" s="60">
        <v>3</v>
      </c>
      <c r="C1206" s="2">
        <v>40961.729291217489</v>
      </c>
      <c r="D1206" s="2">
        <v>41021.729166666672</v>
      </c>
      <c r="E1206" s="60">
        <v>24</v>
      </c>
      <c r="F1206" s="2">
        <v>40964.730293304601</v>
      </c>
      <c r="G1206" s="60">
        <v>0</v>
      </c>
    </row>
    <row r="1207" spans="1:7" x14ac:dyDescent="0.3">
      <c r="A1207" s="60">
        <v>1206</v>
      </c>
      <c r="B1207" s="60">
        <v>8</v>
      </c>
      <c r="C1207" s="2">
        <v>40961.785691366953</v>
      </c>
      <c r="D1207" s="2">
        <v>41021.785416666666</v>
      </c>
      <c r="E1207" s="60">
        <v>3</v>
      </c>
      <c r="F1207" s="2">
        <v>40966.292319744898</v>
      </c>
      <c r="G1207" s="60">
        <v>0</v>
      </c>
    </row>
    <row r="1208" spans="1:7" x14ac:dyDescent="0.3">
      <c r="A1208" s="60">
        <v>1207</v>
      </c>
      <c r="B1208" s="60">
        <v>6</v>
      </c>
      <c r="C1208" s="2">
        <v>40961.751020428877</v>
      </c>
      <c r="D1208" s="2">
        <v>41021.750694444447</v>
      </c>
      <c r="E1208" s="60">
        <v>24</v>
      </c>
      <c r="F1208" s="2">
        <v>40965.276043808422</v>
      </c>
      <c r="G1208" s="60">
        <v>0</v>
      </c>
    </row>
    <row r="1209" spans="1:7" x14ac:dyDescent="0.3">
      <c r="A1209" s="60">
        <v>1208</v>
      </c>
      <c r="B1209" s="60">
        <v>6</v>
      </c>
      <c r="C1209" s="2">
        <v>40961.777807773484</v>
      </c>
      <c r="D1209" s="2">
        <v>41021.777777777781</v>
      </c>
      <c r="E1209" s="60">
        <v>24</v>
      </c>
      <c r="F1209" s="2">
        <v>40965.303696808092</v>
      </c>
      <c r="G1209" s="60">
        <v>0</v>
      </c>
    </row>
    <row r="1210" spans="1:7" x14ac:dyDescent="0.3">
      <c r="A1210" s="60">
        <v>1209</v>
      </c>
      <c r="B1210" s="60">
        <v>1</v>
      </c>
      <c r="C1210" s="2">
        <v>40961.810096752139</v>
      </c>
      <c r="D1210" s="2">
        <v>40963.934984468382</v>
      </c>
      <c r="E1210" s="60">
        <v>8</v>
      </c>
      <c r="F1210" s="2" t="s">
        <v>5</v>
      </c>
      <c r="G1210" s="60">
        <v>0</v>
      </c>
    </row>
    <row r="1211" spans="1:7" x14ac:dyDescent="0.3">
      <c r="A1211" s="60">
        <v>1210</v>
      </c>
      <c r="B1211" s="60">
        <v>1</v>
      </c>
      <c r="C1211" s="2">
        <v>40961.87258444677</v>
      </c>
      <c r="D1211" s="2">
        <v>41021.872222222228</v>
      </c>
      <c r="E1211" s="60">
        <v>8</v>
      </c>
      <c r="F1211" s="2">
        <v>40962.521768785424</v>
      </c>
      <c r="G1211" s="60">
        <v>0</v>
      </c>
    </row>
    <row r="1212" spans="1:7" x14ac:dyDescent="0.3">
      <c r="A1212" s="60">
        <v>1211</v>
      </c>
      <c r="B1212" s="60">
        <v>2</v>
      </c>
      <c r="C1212" s="2">
        <v>40961.902991150135</v>
      </c>
      <c r="D1212" s="2">
        <v>41021.902777777781</v>
      </c>
      <c r="E1212" s="60">
        <v>10</v>
      </c>
      <c r="F1212" s="2">
        <v>40962.567333357583</v>
      </c>
      <c r="G1212" s="60">
        <v>0</v>
      </c>
    </row>
    <row r="1213" spans="1:7" x14ac:dyDescent="0.3">
      <c r="A1213" s="60">
        <v>1212</v>
      </c>
      <c r="B1213" s="60">
        <v>5</v>
      </c>
      <c r="C1213" s="2">
        <v>40961.978208608933</v>
      </c>
      <c r="D1213" s="2">
        <v>41021.977777777778</v>
      </c>
      <c r="E1213" s="60">
        <v>24</v>
      </c>
      <c r="F1213" s="2">
        <v>40964.497452712742</v>
      </c>
      <c r="G1213" s="60">
        <v>0</v>
      </c>
    </row>
    <row r="1214" spans="1:7" x14ac:dyDescent="0.3">
      <c r="A1214" s="60">
        <v>1213</v>
      </c>
      <c r="B1214" s="60">
        <v>6</v>
      </c>
      <c r="C1214" s="2">
        <v>40962.263445160082</v>
      </c>
      <c r="D1214" s="2">
        <v>41022.263194444444</v>
      </c>
      <c r="E1214" s="60">
        <v>24</v>
      </c>
      <c r="F1214" s="2">
        <v>40966.55202731218</v>
      </c>
      <c r="G1214" s="60">
        <v>0</v>
      </c>
    </row>
    <row r="1215" spans="1:7" x14ac:dyDescent="0.3">
      <c r="A1215" s="60">
        <v>1214</v>
      </c>
      <c r="B1215" s="60">
        <v>1</v>
      </c>
      <c r="C1215" s="2">
        <v>40962.336663660964</v>
      </c>
      <c r="D1215" s="2">
        <v>41022.336111111115</v>
      </c>
      <c r="E1215" s="60">
        <v>8</v>
      </c>
      <c r="F1215" s="2">
        <v>40962.726823868048</v>
      </c>
      <c r="G1215" s="60">
        <v>0</v>
      </c>
    </row>
    <row r="1216" spans="1:7" x14ac:dyDescent="0.3">
      <c r="A1216" s="60">
        <v>1215</v>
      </c>
      <c r="B1216" s="60">
        <v>4</v>
      </c>
      <c r="C1216" s="2">
        <v>40962.461401119908</v>
      </c>
      <c r="D1216" s="2">
        <v>40965.335753194893</v>
      </c>
      <c r="E1216" s="60">
        <v>12</v>
      </c>
      <c r="F1216" s="2" t="s">
        <v>5</v>
      </c>
      <c r="G1216" s="60">
        <v>0</v>
      </c>
    </row>
    <row r="1217" spans="1:7" x14ac:dyDescent="0.3">
      <c r="A1217" s="60">
        <v>1216</v>
      </c>
      <c r="B1217" s="60">
        <v>2</v>
      </c>
      <c r="C1217" s="2">
        <v>40962.493245744365</v>
      </c>
      <c r="D1217" s="2">
        <v>41022.493055555555</v>
      </c>
      <c r="E1217" s="60">
        <v>10</v>
      </c>
      <c r="F1217" s="2">
        <v>40963.465801221981</v>
      </c>
      <c r="G1217" s="60">
        <v>0</v>
      </c>
    </row>
    <row r="1218" spans="1:7" x14ac:dyDescent="0.3">
      <c r="A1218" s="60">
        <v>1217</v>
      </c>
      <c r="B1218" s="60">
        <v>4</v>
      </c>
      <c r="C1218" s="2">
        <v>40962.485239460555</v>
      </c>
      <c r="D1218" s="2">
        <v>41022.484722222223</v>
      </c>
      <c r="E1218" s="60">
        <v>12</v>
      </c>
      <c r="F1218" s="2">
        <v>40965.720978472658</v>
      </c>
      <c r="G1218" s="60">
        <v>0</v>
      </c>
    </row>
    <row r="1219" spans="1:7" x14ac:dyDescent="0.3">
      <c r="A1219" s="60">
        <v>1218</v>
      </c>
      <c r="B1219" s="60">
        <v>5</v>
      </c>
      <c r="C1219" s="2">
        <v>40962.506287612749</v>
      </c>
      <c r="D1219" s="2">
        <v>41022.506249999999</v>
      </c>
      <c r="E1219" s="60">
        <v>24</v>
      </c>
      <c r="F1219" s="2">
        <v>40966.391644806361</v>
      </c>
      <c r="G1219" s="60">
        <v>0</v>
      </c>
    </row>
    <row r="1220" spans="1:7" x14ac:dyDescent="0.3">
      <c r="A1220" s="60">
        <v>1219</v>
      </c>
      <c r="B1220" s="60">
        <v>2</v>
      </c>
      <c r="C1220" s="2">
        <v>40962.587859929037</v>
      </c>
      <c r="D1220" s="2">
        <v>41022.587500000001</v>
      </c>
      <c r="E1220" s="60">
        <v>10</v>
      </c>
      <c r="F1220" s="2">
        <v>40964.686929626681</v>
      </c>
      <c r="G1220" s="60">
        <v>0</v>
      </c>
    </row>
    <row r="1221" spans="1:7" x14ac:dyDescent="0.3">
      <c r="A1221" s="60">
        <v>1220</v>
      </c>
      <c r="B1221" s="60">
        <v>4</v>
      </c>
      <c r="C1221" s="2">
        <v>40962.617362785953</v>
      </c>
      <c r="D1221" s="2">
        <v>41022.617361111115</v>
      </c>
      <c r="E1221" s="60">
        <v>12</v>
      </c>
      <c r="F1221" s="2">
        <v>40966.736844917614</v>
      </c>
      <c r="G1221" s="60">
        <v>1</v>
      </c>
    </row>
    <row r="1222" spans="1:7" x14ac:dyDescent="0.3">
      <c r="A1222" s="60">
        <v>1221</v>
      </c>
      <c r="B1222" s="60">
        <v>1</v>
      </c>
      <c r="C1222" s="2">
        <v>40962.586397417625</v>
      </c>
      <c r="D1222" s="2">
        <v>41022.586111111115</v>
      </c>
      <c r="E1222" s="60">
        <v>8</v>
      </c>
      <c r="F1222" s="2">
        <v>40963.786606261754</v>
      </c>
      <c r="G1222" s="60">
        <v>0</v>
      </c>
    </row>
    <row r="1223" spans="1:7" x14ac:dyDescent="0.3">
      <c r="A1223" s="60">
        <v>1222</v>
      </c>
      <c r="B1223" s="60">
        <v>3</v>
      </c>
      <c r="C1223" s="2">
        <v>40962.68640424894</v>
      </c>
      <c r="D1223" s="2">
        <v>41022.686111111107</v>
      </c>
      <c r="E1223" s="60">
        <v>24</v>
      </c>
      <c r="F1223" s="2">
        <v>40965.356067192472</v>
      </c>
      <c r="G1223" s="60">
        <v>0</v>
      </c>
    </row>
    <row r="1224" spans="1:7" x14ac:dyDescent="0.3">
      <c r="A1224" s="60">
        <v>1223</v>
      </c>
      <c r="B1224" s="60">
        <v>2</v>
      </c>
      <c r="C1224" s="2">
        <v>40962.811000837937</v>
      </c>
      <c r="D1224" s="2">
        <v>41022.810416666667</v>
      </c>
      <c r="E1224" s="60">
        <v>10</v>
      </c>
      <c r="F1224" s="2">
        <v>40964.322559023007</v>
      </c>
      <c r="G1224" s="60">
        <v>0</v>
      </c>
    </row>
    <row r="1225" spans="1:7" x14ac:dyDescent="0.3">
      <c r="A1225" s="60">
        <v>1224</v>
      </c>
      <c r="B1225" s="60">
        <v>5</v>
      </c>
      <c r="C1225" s="2">
        <v>40962.842096896231</v>
      </c>
      <c r="D1225" s="2">
        <v>41022.841666666667</v>
      </c>
      <c r="E1225" s="60">
        <v>24</v>
      </c>
      <c r="F1225" s="2">
        <v>40965.43018933283</v>
      </c>
      <c r="G1225" s="60">
        <v>0</v>
      </c>
    </row>
    <row r="1226" spans="1:7" x14ac:dyDescent="0.3">
      <c r="A1226" s="60">
        <v>1225</v>
      </c>
      <c r="B1226" s="60">
        <v>6</v>
      </c>
      <c r="C1226" s="2">
        <v>40962.848862797844</v>
      </c>
      <c r="D1226" s="2">
        <v>41022.848611111112</v>
      </c>
      <c r="E1226" s="60">
        <v>24</v>
      </c>
      <c r="F1226" s="2">
        <v>40966.50711615703</v>
      </c>
      <c r="G1226" s="60">
        <v>0</v>
      </c>
    </row>
    <row r="1227" spans="1:7" x14ac:dyDescent="0.3">
      <c r="A1227" s="60">
        <v>1226</v>
      </c>
      <c r="B1227" s="60">
        <v>6</v>
      </c>
      <c r="C1227" s="2">
        <v>40962.902788703599</v>
      </c>
      <c r="D1227" s="2">
        <v>41022.902777777781</v>
      </c>
      <c r="E1227" s="60">
        <v>24</v>
      </c>
      <c r="F1227" s="2">
        <v>40966.857270633176</v>
      </c>
      <c r="G1227" s="60">
        <v>0</v>
      </c>
    </row>
    <row r="1228" spans="1:7" x14ac:dyDescent="0.3">
      <c r="A1228" s="60">
        <v>1227</v>
      </c>
      <c r="B1228" s="60">
        <v>3</v>
      </c>
      <c r="C1228" s="2">
        <v>40963.127111618465</v>
      </c>
      <c r="D1228" s="2">
        <v>40966.335416666669</v>
      </c>
      <c r="E1228" s="60">
        <v>24</v>
      </c>
      <c r="F1228" s="2">
        <v>40965.536503514631</v>
      </c>
      <c r="G1228" s="60">
        <v>0</v>
      </c>
    </row>
    <row r="1229" spans="1:7" x14ac:dyDescent="0.3">
      <c r="A1229" s="60">
        <v>1228</v>
      </c>
      <c r="B1229" s="60">
        <v>10</v>
      </c>
      <c r="C1229" s="2">
        <v>40963.278136386107</v>
      </c>
      <c r="D1229" s="2">
        <v>41023.277777777781</v>
      </c>
      <c r="E1229" s="60">
        <v>1</v>
      </c>
      <c r="F1229" s="2">
        <v>40970.655488155578</v>
      </c>
      <c r="G1229" s="60">
        <v>1</v>
      </c>
    </row>
    <row r="1230" spans="1:7" x14ac:dyDescent="0.3">
      <c r="A1230" s="60">
        <v>1229</v>
      </c>
      <c r="B1230" s="60">
        <v>5</v>
      </c>
      <c r="C1230" s="2">
        <v>40963.355403375921</v>
      </c>
      <c r="D1230" s="2">
        <v>41023.354861111111</v>
      </c>
      <c r="E1230" s="60">
        <v>24</v>
      </c>
      <c r="F1230" s="2">
        <v>40966.789478412356</v>
      </c>
      <c r="G1230" s="60">
        <v>0</v>
      </c>
    </row>
    <row r="1231" spans="1:7" x14ac:dyDescent="0.3">
      <c r="A1231" s="60">
        <v>1230</v>
      </c>
      <c r="B1231" s="60">
        <v>8</v>
      </c>
      <c r="C1231" s="2">
        <v>40963.393062613519</v>
      </c>
      <c r="D1231" s="2">
        <v>41023.393055555556</v>
      </c>
      <c r="E1231" s="60">
        <v>3</v>
      </c>
      <c r="F1231" s="2">
        <v>40966.639897440531</v>
      </c>
      <c r="G1231" s="60">
        <v>0</v>
      </c>
    </row>
    <row r="1232" spans="1:7" x14ac:dyDescent="0.3">
      <c r="A1232" s="60">
        <v>1231</v>
      </c>
      <c r="B1232" s="60">
        <v>7</v>
      </c>
      <c r="C1232" s="2">
        <v>40963.441363236765</v>
      </c>
      <c r="D1232" s="2">
        <v>41023.440972222219</v>
      </c>
      <c r="E1232" s="60">
        <v>24</v>
      </c>
      <c r="F1232" s="2">
        <v>40983.474035562387</v>
      </c>
      <c r="G1232" s="60">
        <v>1</v>
      </c>
    </row>
    <row r="1233" spans="1:7" x14ac:dyDescent="0.3">
      <c r="A1233" s="60">
        <v>1232</v>
      </c>
      <c r="B1233" s="60">
        <v>1</v>
      </c>
      <c r="C1233" s="2">
        <v>40963.476858255213</v>
      </c>
      <c r="D1233" s="2">
        <v>41023.476388888892</v>
      </c>
      <c r="E1233" s="60">
        <v>12</v>
      </c>
      <c r="F1233" s="2">
        <v>40964.483327488168</v>
      </c>
      <c r="G1233" s="60">
        <v>0</v>
      </c>
    </row>
    <row r="1234" spans="1:7" x14ac:dyDescent="0.3">
      <c r="A1234" s="60">
        <v>1233</v>
      </c>
      <c r="B1234" s="60">
        <v>3</v>
      </c>
      <c r="C1234" s="2">
        <v>40963.484865499369</v>
      </c>
      <c r="D1234" s="2">
        <v>41023.484722222223</v>
      </c>
      <c r="E1234" s="60">
        <v>24</v>
      </c>
      <c r="F1234" s="2">
        <v>40966.561741805875</v>
      </c>
      <c r="G1234" s="60">
        <v>0</v>
      </c>
    </row>
    <row r="1235" spans="1:7" x14ac:dyDescent="0.3">
      <c r="A1235" s="60">
        <v>1234</v>
      </c>
      <c r="B1235" s="60">
        <v>1</v>
      </c>
      <c r="C1235" s="2">
        <v>40963.50066729635</v>
      </c>
      <c r="D1235" s="2">
        <v>41023.5</v>
      </c>
      <c r="E1235" s="60">
        <v>8</v>
      </c>
      <c r="F1235" s="2">
        <v>40964.489327456562</v>
      </c>
      <c r="G1235" s="60">
        <v>0</v>
      </c>
    </row>
    <row r="1236" spans="1:7" x14ac:dyDescent="0.3">
      <c r="A1236" s="60">
        <v>1235</v>
      </c>
      <c r="B1236" s="60">
        <v>3</v>
      </c>
      <c r="C1236" s="2">
        <v>40963.531558205817</v>
      </c>
      <c r="D1236" s="2">
        <v>41023.53125</v>
      </c>
      <c r="E1236" s="60">
        <v>24</v>
      </c>
      <c r="F1236" s="2">
        <v>40965.505878588046</v>
      </c>
      <c r="G1236" s="60">
        <v>0</v>
      </c>
    </row>
    <row r="1237" spans="1:7" x14ac:dyDescent="0.3">
      <c r="A1237" s="60">
        <v>1236</v>
      </c>
      <c r="B1237" s="60">
        <v>7</v>
      </c>
      <c r="C1237" s="2">
        <v>40963.590010673601</v>
      </c>
      <c r="D1237" s="2">
        <v>40966.089583333334</v>
      </c>
      <c r="E1237" s="60">
        <v>24</v>
      </c>
      <c r="F1237" s="2" t="s">
        <v>5</v>
      </c>
      <c r="G1237" s="60">
        <v>0</v>
      </c>
    </row>
    <row r="1238" spans="1:7" x14ac:dyDescent="0.3">
      <c r="A1238" s="60">
        <v>1237</v>
      </c>
      <c r="B1238" s="60">
        <v>4</v>
      </c>
      <c r="C1238" s="2">
        <v>40963.633014249121</v>
      </c>
      <c r="D1238" s="2">
        <v>40968.507975111468</v>
      </c>
      <c r="E1238" s="60">
        <v>12</v>
      </c>
      <c r="F1238" s="2" t="s">
        <v>5</v>
      </c>
      <c r="G1238" s="60">
        <v>0</v>
      </c>
    </row>
    <row r="1239" spans="1:7" x14ac:dyDescent="0.3">
      <c r="A1239" s="60">
        <v>1238</v>
      </c>
      <c r="B1239" s="60">
        <v>5</v>
      </c>
      <c r="C1239" s="2">
        <v>40963.730054837972</v>
      </c>
      <c r="D1239" s="2">
        <v>41023.729861111111</v>
      </c>
      <c r="E1239" s="60">
        <v>24</v>
      </c>
      <c r="F1239" s="2">
        <v>40967.708592464827</v>
      </c>
      <c r="G1239" s="60">
        <v>0</v>
      </c>
    </row>
    <row r="1240" spans="1:7" x14ac:dyDescent="0.3">
      <c r="A1240" s="60">
        <v>1239</v>
      </c>
      <c r="B1240" s="60">
        <v>1</v>
      </c>
      <c r="C1240" s="2">
        <v>40963.73276819304</v>
      </c>
      <c r="D1240" s="2">
        <v>40968.024305555555</v>
      </c>
      <c r="E1240" s="60">
        <v>8</v>
      </c>
      <c r="F1240" s="2">
        <v>40964.639385730603</v>
      </c>
      <c r="G1240" s="60">
        <v>0</v>
      </c>
    </row>
    <row r="1241" spans="1:7" x14ac:dyDescent="0.3">
      <c r="A1241" s="60">
        <v>1240</v>
      </c>
      <c r="B1241" s="60">
        <v>3</v>
      </c>
      <c r="C1241" s="2">
        <v>40963.727530096796</v>
      </c>
      <c r="D1241" s="2">
        <v>41023.727083333339</v>
      </c>
      <c r="E1241" s="60">
        <v>24</v>
      </c>
      <c r="F1241" s="2">
        <v>40966.278947663799</v>
      </c>
      <c r="G1241" s="60">
        <v>0</v>
      </c>
    </row>
    <row r="1242" spans="1:7" x14ac:dyDescent="0.3">
      <c r="A1242" s="60">
        <v>1241</v>
      </c>
      <c r="B1242" s="60">
        <v>1</v>
      </c>
      <c r="C1242" s="2">
        <v>40963.77856544267</v>
      </c>
      <c r="D1242" s="2">
        <v>41023.77847222222</v>
      </c>
      <c r="E1242" s="60">
        <v>12</v>
      </c>
      <c r="F1242" s="2">
        <v>40964.610534804931</v>
      </c>
      <c r="G1242" s="60">
        <v>0</v>
      </c>
    </row>
    <row r="1243" spans="1:7" x14ac:dyDescent="0.3">
      <c r="A1243" s="60">
        <v>1242</v>
      </c>
      <c r="B1243" s="60">
        <v>2</v>
      </c>
      <c r="C1243" s="2">
        <v>40963.808404005496</v>
      </c>
      <c r="D1243" s="2">
        <v>41023.808333333334</v>
      </c>
      <c r="E1243" s="60">
        <v>10</v>
      </c>
      <c r="F1243" s="2">
        <v>40965.356752785876</v>
      </c>
      <c r="G1243" s="60">
        <v>0</v>
      </c>
    </row>
    <row r="1244" spans="1:7" x14ac:dyDescent="0.3">
      <c r="A1244" s="60">
        <v>1243</v>
      </c>
      <c r="B1244" s="60">
        <v>1</v>
      </c>
      <c r="C1244" s="2">
        <v>40963.817610463884</v>
      </c>
      <c r="D1244" s="2">
        <v>41023.817361111105</v>
      </c>
      <c r="E1244" s="60">
        <v>12</v>
      </c>
      <c r="F1244" s="2">
        <v>40965.133247381382</v>
      </c>
      <c r="G1244" s="60">
        <v>0</v>
      </c>
    </row>
    <row r="1245" spans="1:7" x14ac:dyDescent="0.3">
      <c r="A1245" s="60">
        <v>1244</v>
      </c>
      <c r="B1245" s="60">
        <v>1</v>
      </c>
      <c r="C1245" s="2">
        <v>40963.812055190974</v>
      </c>
      <c r="D1245" s="2">
        <v>41023.811805555553</v>
      </c>
      <c r="E1245" s="60">
        <v>8</v>
      </c>
      <c r="F1245" s="2">
        <v>40964.157547929135</v>
      </c>
      <c r="G1245" s="60">
        <v>0</v>
      </c>
    </row>
    <row r="1246" spans="1:7" x14ac:dyDescent="0.3">
      <c r="A1246" s="60">
        <v>1245</v>
      </c>
      <c r="B1246" s="60">
        <v>6</v>
      </c>
      <c r="C1246" s="2">
        <v>40963.847814172172</v>
      </c>
      <c r="D1246" s="2">
        <v>41023.847222222226</v>
      </c>
      <c r="E1246" s="60">
        <v>24</v>
      </c>
      <c r="F1246" s="2">
        <v>40970.601718732956</v>
      </c>
      <c r="G1246" s="60">
        <v>0</v>
      </c>
    </row>
    <row r="1247" spans="1:7" x14ac:dyDescent="0.3">
      <c r="A1247" s="60">
        <v>1246</v>
      </c>
      <c r="B1247" s="60">
        <v>6</v>
      </c>
      <c r="C1247" s="2">
        <v>40964.02415380218</v>
      </c>
      <c r="D1247" s="2">
        <v>41024.023611111108</v>
      </c>
      <c r="E1247" s="60">
        <v>24</v>
      </c>
      <c r="F1247" s="2">
        <v>40974.762070323297</v>
      </c>
      <c r="G1247" s="60">
        <v>0</v>
      </c>
    </row>
    <row r="1248" spans="1:7" x14ac:dyDescent="0.3">
      <c r="A1248" s="60">
        <v>1247</v>
      </c>
      <c r="B1248" s="60">
        <v>3</v>
      </c>
      <c r="C1248" s="2">
        <v>40964.094669664039</v>
      </c>
      <c r="D1248" s="2">
        <v>41024.094444444447</v>
      </c>
      <c r="E1248" s="60">
        <v>24</v>
      </c>
      <c r="F1248" s="2">
        <v>40965.750870262695</v>
      </c>
      <c r="G1248" s="60">
        <v>0</v>
      </c>
    </row>
    <row r="1249" spans="1:7" x14ac:dyDescent="0.3">
      <c r="A1249" s="60">
        <v>1248</v>
      </c>
      <c r="B1249" s="60">
        <v>3</v>
      </c>
      <c r="C1249" s="2">
        <v>40964.094284634935</v>
      </c>
      <c r="D1249" s="2">
        <v>41024.09375</v>
      </c>
      <c r="E1249" s="60">
        <v>24</v>
      </c>
      <c r="F1249" s="2">
        <v>40966.38476305193</v>
      </c>
      <c r="G1249" s="60">
        <v>0</v>
      </c>
    </row>
    <row r="1250" spans="1:7" x14ac:dyDescent="0.3">
      <c r="A1250" s="60">
        <v>1249</v>
      </c>
      <c r="B1250" s="60">
        <v>3</v>
      </c>
      <c r="C1250" s="2">
        <v>40964.242375625159</v>
      </c>
      <c r="D1250" s="2">
        <v>40968.15902777778</v>
      </c>
      <c r="E1250" s="60">
        <v>24</v>
      </c>
      <c r="F1250" s="2">
        <v>40966.659942333194</v>
      </c>
      <c r="G1250" s="60">
        <v>0</v>
      </c>
    </row>
    <row r="1251" spans="1:7" x14ac:dyDescent="0.3">
      <c r="A1251" s="60">
        <v>1250</v>
      </c>
      <c r="B1251" s="60">
        <v>6</v>
      </c>
      <c r="C1251" s="2">
        <v>40964.379395562071</v>
      </c>
      <c r="D1251" s="2">
        <v>41024.379166666666</v>
      </c>
      <c r="E1251" s="60">
        <v>24</v>
      </c>
      <c r="F1251" s="2">
        <v>40967.480309282662</v>
      </c>
      <c r="G1251" s="60">
        <v>0</v>
      </c>
    </row>
    <row r="1252" spans="1:7" x14ac:dyDescent="0.3">
      <c r="A1252" s="60">
        <v>1251</v>
      </c>
      <c r="B1252" s="60">
        <v>1</v>
      </c>
      <c r="C1252" s="2">
        <v>40964.380451242439</v>
      </c>
      <c r="D1252" s="2">
        <v>40968.380314189722</v>
      </c>
      <c r="E1252" s="60">
        <v>8</v>
      </c>
      <c r="F1252" s="2" t="s">
        <v>5</v>
      </c>
      <c r="G1252" s="60">
        <v>0</v>
      </c>
    </row>
    <row r="1253" spans="1:7" x14ac:dyDescent="0.3">
      <c r="A1253" s="60">
        <v>1252</v>
      </c>
      <c r="B1253" s="60">
        <v>4</v>
      </c>
      <c r="C1253" s="2">
        <v>40964.422355363713</v>
      </c>
      <c r="D1253" s="2">
        <v>41024.422222222223</v>
      </c>
      <c r="E1253" s="60">
        <v>12</v>
      </c>
      <c r="F1253" s="2">
        <v>40967.738105797995</v>
      </c>
      <c r="G1253" s="60">
        <v>0</v>
      </c>
    </row>
    <row r="1254" spans="1:7" x14ac:dyDescent="0.3">
      <c r="A1254" s="60">
        <v>1253</v>
      </c>
      <c r="B1254" s="60">
        <v>6</v>
      </c>
      <c r="C1254" s="2">
        <v>40964.461683196081</v>
      </c>
      <c r="D1254" s="2">
        <v>41024.461111111115</v>
      </c>
      <c r="E1254" s="60">
        <v>24</v>
      </c>
      <c r="F1254" s="2">
        <v>40971.741465598054</v>
      </c>
      <c r="G1254" s="60">
        <v>0</v>
      </c>
    </row>
    <row r="1255" spans="1:7" x14ac:dyDescent="0.3">
      <c r="A1255" s="60">
        <v>1254</v>
      </c>
      <c r="B1255" s="60">
        <v>2</v>
      </c>
      <c r="C1255" s="2">
        <v>40964.461651144622</v>
      </c>
      <c r="D1255" s="2">
        <v>41024.461111111115</v>
      </c>
      <c r="E1255" s="60">
        <v>10</v>
      </c>
      <c r="F1255" s="2">
        <v>40965.511881493403</v>
      </c>
      <c r="G1255" s="60">
        <v>0</v>
      </c>
    </row>
    <row r="1256" spans="1:7" x14ac:dyDescent="0.3">
      <c r="A1256" s="60">
        <v>1255</v>
      </c>
      <c r="B1256" s="60">
        <v>4</v>
      </c>
      <c r="C1256" s="2">
        <v>40964.480716837599</v>
      </c>
      <c r="D1256" s="2">
        <v>41024.480555555558</v>
      </c>
      <c r="E1256" s="60">
        <v>12</v>
      </c>
      <c r="F1256" s="2">
        <v>40967.491268486687</v>
      </c>
      <c r="G1256" s="60">
        <v>0</v>
      </c>
    </row>
    <row r="1257" spans="1:7" x14ac:dyDescent="0.3">
      <c r="A1257" s="60">
        <v>1256</v>
      </c>
      <c r="B1257" s="60">
        <v>5</v>
      </c>
      <c r="C1257" s="2">
        <v>40964.510981888954</v>
      </c>
      <c r="D1257" s="2">
        <v>41024.510416666664</v>
      </c>
      <c r="E1257" s="60">
        <v>24</v>
      </c>
      <c r="F1257" s="2">
        <v>40968.096557486504</v>
      </c>
      <c r="G1257" s="60">
        <v>0</v>
      </c>
    </row>
    <row r="1258" spans="1:7" x14ac:dyDescent="0.3">
      <c r="A1258" s="60">
        <v>1257</v>
      </c>
      <c r="B1258" s="60">
        <v>4</v>
      </c>
      <c r="C1258" s="2">
        <v>40964.667199298776</v>
      </c>
      <c r="D1258" s="2">
        <v>41024.666666666664</v>
      </c>
      <c r="E1258" s="60">
        <v>12</v>
      </c>
      <c r="F1258" s="2">
        <v>40967.485729525491</v>
      </c>
      <c r="G1258" s="60">
        <v>0</v>
      </c>
    </row>
    <row r="1259" spans="1:7" x14ac:dyDescent="0.3">
      <c r="A1259" s="60">
        <v>1258</v>
      </c>
      <c r="B1259" s="60">
        <v>2</v>
      </c>
      <c r="C1259" s="2">
        <v>40964.712729856255</v>
      </c>
      <c r="D1259" s="2">
        <v>41024.712500000001</v>
      </c>
      <c r="E1259" s="60">
        <v>10</v>
      </c>
      <c r="F1259" s="2">
        <v>40965.560773482124</v>
      </c>
      <c r="G1259" s="60">
        <v>0</v>
      </c>
    </row>
    <row r="1260" spans="1:7" x14ac:dyDescent="0.3">
      <c r="A1260" s="60">
        <v>1259</v>
      </c>
      <c r="B1260" s="60">
        <v>6</v>
      </c>
      <c r="C1260" s="2">
        <v>40964.991452142931</v>
      </c>
      <c r="D1260" s="2">
        <v>41024.990972222222</v>
      </c>
      <c r="E1260" s="60">
        <v>24</v>
      </c>
      <c r="F1260" s="2">
        <v>40970.870693302488</v>
      </c>
      <c r="G1260" s="60">
        <v>0</v>
      </c>
    </row>
    <row r="1261" spans="1:7" x14ac:dyDescent="0.3">
      <c r="A1261" s="60">
        <v>1260</v>
      </c>
      <c r="B1261" s="60">
        <v>1</v>
      </c>
      <c r="C1261" s="2">
        <v>40965.331882196937</v>
      </c>
      <c r="D1261" s="2">
        <v>41025.331249999996</v>
      </c>
      <c r="E1261" s="60">
        <v>12</v>
      </c>
      <c r="F1261" s="2">
        <v>40966.41266134863</v>
      </c>
      <c r="G1261" s="60">
        <v>0</v>
      </c>
    </row>
    <row r="1262" spans="1:7" x14ac:dyDescent="0.3">
      <c r="A1262" s="60">
        <v>1261</v>
      </c>
      <c r="B1262" s="60">
        <v>9</v>
      </c>
      <c r="C1262" s="2">
        <v>40965.41520276662</v>
      </c>
      <c r="D1262" s="2">
        <v>41025.414583333331</v>
      </c>
      <c r="E1262" s="60">
        <v>5</v>
      </c>
      <c r="F1262" s="2">
        <v>40968.486157747015</v>
      </c>
      <c r="G1262" s="60">
        <v>0</v>
      </c>
    </row>
    <row r="1263" spans="1:7" x14ac:dyDescent="0.3">
      <c r="A1263" s="60">
        <v>1262</v>
      </c>
      <c r="B1263" s="60">
        <v>6</v>
      </c>
      <c r="C1263" s="2">
        <v>40965.418565335895</v>
      </c>
      <c r="D1263" s="2">
        <v>40969.668358582931</v>
      </c>
      <c r="E1263" s="60">
        <v>24</v>
      </c>
      <c r="F1263" s="2" t="s">
        <v>5</v>
      </c>
      <c r="G1263" s="60">
        <v>0</v>
      </c>
    </row>
    <row r="1264" spans="1:7" x14ac:dyDescent="0.3">
      <c r="A1264" s="60">
        <v>1263</v>
      </c>
      <c r="B1264" s="60">
        <v>2</v>
      </c>
      <c r="C1264" s="2">
        <v>40965.45128822526</v>
      </c>
      <c r="D1264" s="2">
        <v>41025.450694444444</v>
      </c>
      <c r="E1264" s="60">
        <v>10</v>
      </c>
      <c r="F1264" s="2">
        <v>40966.674906248183</v>
      </c>
      <c r="G1264" s="60">
        <v>0</v>
      </c>
    </row>
    <row r="1265" spans="1:7" x14ac:dyDescent="0.3">
      <c r="A1265" s="60">
        <v>1264</v>
      </c>
      <c r="B1265" s="60">
        <v>4</v>
      </c>
      <c r="C1265" s="2">
        <v>40965.429555250666</v>
      </c>
      <c r="D1265" s="2">
        <v>41025.429166666661</v>
      </c>
      <c r="E1265" s="60">
        <v>12</v>
      </c>
      <c r="F1265" s="2">
        <v>40968.629006234398</v>
      </c>
      <c r="G1265" s="60">
        <v>0</v>
      </c>
    </row>
    <row r="1266" spans="1:7" x14ac:dyDescent="0.3">
      <c r="A1266" s="60">
        <v>1265</v>
      </c>
      <c r="B1266" s="60">
        <v>1</v>
      </c>
      <c r="C1266" s="2">
        <v>40965.462319525664</v>
      </c>
      <c r="D1266" s="2">
        <v>41025.461805555555</v>
      </c>
      <c r="E1266" s="60">
        <v>12</v>
      </c>
      <c r="F1266" s="2">
        <v>40966.338417929714</v>
      </c>
      <c r="G1266" s="60">
        <v>0</v>
      </c>
    </row>
    <row r="1267" spans="1:7" x14ac:dyDescent="0.3">
      <c r="A1267" s="60">
        <v>1266</v>
      </c>
      <c r="B1267" s="60">
        <v>4</v>
      </c>
      <c r="C1267" s="2">
        <v>40965.515253869649</v>
      </c>
      <c r="D1267" s="2">
        <v>40968.681489272312</v>
      </c>
      <c r="E1267" s="60">
        <v>12</v>
      </c>
      <c r="F1267" s="2" t="s">
        <v>5</v>
      </c>
      <c r="G1267" s="60">
        <v>0</v>
      </c>
    </row>
    <row r="1268" spans="1:7" x14ac:dyDescent="0.3">
      <c r="A1268" s="60">
        <v>1267</v>
      </c>
      <c r="B1268" s="60">
        <v>7</v>
      </c>
      <c r="C1268" s="2">
        <v>40965.529589480422</v>
      </c>
      <c r="D1268" s="2">
        <v>41025.529166666667</v>
      </c>
      <c r="E1268" s="60">
        <v>24</v>
      </c>
      <c r="F1268" s="2">
        <v>40975.504562996954</v>
      </c>
      <c r="G1268" s="60">
        <v>0</v>
      </c>
    </row>
    <row r="1269" spans="1:7" x14ac:dyDescent="0.3">
      <c r="A1269" s="60">
        <v>1268</v>
      </c>
      <c r="B1269" s="60">
        <v>4</v>
      </c>
      <c r="C1269" s="2">
        <v>40965.557315752339</v>
      </c>
      <c r="D1269" s="2">
        <v>41025.556944444441</v>
      </c>
      <c r="E1269" s="60">
        <v>12</v>
      </c>
      <c r="F1269" s="2">
        <v>40968.509374564484</v>
      </c>
      <c r="G1269" s="60">
        <v>0</v>
      </c>
    </row>
    <row r="1270" spans="1:7" x14ac:dyDescent="0.3">
      <c r="A1270" s="60">
        <v>1269</v>
      </c>
      <c r="B1270" s="60">
        <v>2</v>
      </c>
      <c r="C1270" s="2">
        <v>40965.550221075122</v>
      </c>
      <c r="D1270" s="2">
        <v>41025.549999999996</v>
      </c>
      <c r="E1270" s="60">
        <v>10</v>
      </c>
      <c r="F1270" s="2">
        <v>40966.580760484794</v>
      </c>
      <c r="G1270" s="60">
        <v>0</v>
      </c>
    </row>
    <row r="1271" spans="1:7" x14ac:dyDescent="0.3">
      <c r="A1271" s="60">
        <v>1270</v>
      </c>
      <c r="B1271" s="60">
        <v>3</v>
      </c>
      <c r="C1271" s="2">
        <v>40965.632341535143</v>
      </c>
      <c r="D1271" s="2">
        <v>41025.631944444445</v>
      </c>
      <c r="E1271" s="60">
        <v>24</v>
      </c>
      <c r="F1271" s="2">
        <v>40968.481824571376</v>
      </c>
      <c r="G1271" s="60">
        <v>0</v>
      </c>
    </row>
    <row r="1272" spans="1:7" x14ac:dyDescent="0.3">
      <c r="A1272" s="60">
        <v>1271</v>
      </c>
      <c r="B1272" s="60">
        <v>1</v>
      </c>
      <c r="C1272" s="2">
        <v>40965.651667832994</v>
      </c>
      <c r="D1272" s="2">
        <v>41025.651388888888</v>
      </c>
      <c r="E1272" s="60">
        <v>12</v>
      </c>
      <c r="F1272" s="2">
        <v>40966.591637438512</v>
      </c>
      <c r="G1272" s="60">
        <v>0</v>
      </c>
    </row>
    <row r="1273" spans="1:7" x14ac:dyDescent="0.3">
      <c r="A1273" s="60">
        <v>1272</v>
      </c>
      <c r="B1273" s="60">
        <v>6</v>
      </c>
      <c r="C1273" s="2">
        <v>40965.729260828295</v>
      </c>
      <c r="D1273" s="2">
        <v>41025.729166666672</v>
      </c>
      <c r="E1273" s="60">
        <v>24</v>
      </c>
      <c r="F1273" s="2">
        <v>40971.653082498073</v>
      </c>
      <c r="G1273" s="60">
        <v>0</v>
      </c>
    </row>
    <row r="1274" spans="1:7" x14ac:dyDescent="0.3">
      <c r="A1274" s="60">
        <v>1273</v>
      </c>
      <c r="B1274" s="60">
        <v>1</v>
      </c>
      <c r="C1274" s="2">
        <v>40965.743426308632</v>
      </c>
      <c r="D1274" s="2">
        <v>41025.743055555555</v>
      </c>
      <c r="E1274" s="60">
        <v>12</v>
      </c>
      <c r="F1274" s="2">
        <v>40966.31941819637</v>
      </c>
      <c r="G1274" s="60">
        <v>0</v>
      </c>
    </row>
    <row r="1275" spans="1:7" x14ac:dyDescent="0.3">
      <c r="A1275" s="60">
        <v>1274</v>
      </c>
      <c r="B1275" s="60">
        <v>1</v>
      </c>
      <c r="C1275" s="2">
        <v>40965.724860716407</v>
      </c>
      <c r="D1275" s="2">
        <v>41025.724305555559</v>
      </c>
      <c r="E1275" s="60">
        <v>8</v>
      </c>
      <c r="F1275" s="2">
        <v>40966.449296164203</v>
      </c>
      <c r="G1275" s="60">
        <v>0</v>
      </c>
    </row>
    <row r="1276" spans="1:7" x14ac:dyDescent="0.3">
      <c r="A1276" s="60">
        <v>1275</v>
      </c>
      <c r="B1276" s="60">
        <v>3</v>
      </c>
      <c r="C1276" s="2">
        <v>40965.745426006768</v>
      </c>
      <c r="D1276" s="2">
        <v>41025.745138888895</v>
      </c>
      <c r="E1276" s="60">
        <v>24</v>
      </c>
      <c r="F1276" s="2">
        <v>40968.417522235126</v>
      </c>
      <c r="G1276" s="60">
        <v>0</v>
      </c>
    </row>
    <row r="1277" spans="1:7" x14ac:dyDescent="0.3">
      <c r="A1277" s="60">
        <v>1276</v>
      </c>
      <c r="B1277" s="60">
        <v>1</v>
      </c>
      <c r="C1277" s="2">
        <v>40965.74216061207</v>
      </c>
      <c r="D1277" s="2">
        <v>40968.033799772842</v>
      </c>
      <c r="E1277" s="60">
        <v>8</v>
      </c>
      <c r="F1277" s="2" t="s">
        <v>5</v>
      </c>
      <c r="G1277" s="60">
        <v>0</v>
      </c>
    </row>
    <row r="1278" spans="1:7" x14ac:dyDescent="0.3">
      <c r="A1278" s="60">
        <v>1277</v>
      </c>
      <c r="B1278" s="60">
        <v>1</v>
      </c>
      <c r="C1278" s="2">
        <v>40965.732861019889</v>
      </c>
      <c r="D1278" s="2">
        <v>41025.732638888891</v>
      </c>
      <c r="E1278" s="60">
        <v>12</v>
      </c>
      <c r="F1278" s="2">
        <v>40966.900050400429</v>
      </c>
      <c r="G1278" s="60">
        <v>0</v>
      </c>
    </row>
    <row r="1279" spans="1:7" x14ac:dyDescent="0.3">
      <c r="A1279" s="60">
        <v>1278</v>
      </c>
      <c r="B1279" s="60">
        <v>1</v>
      </c>
      <c r="C1279" s="2">
        <v>40965.788318388746</v>
      </c>
      <c r="D1279" s="2">
        <v>41025.788194444445</v>
      </c>
      <c r="E1279" s="60">
        <v>12</v>
      </c>
      <c r="F1279" s="2">
        <v>40966.495860200019</v>
      </c>
      <c r="G1279" s="60">
        <v>0</v>
      </c>
    </row>
    <row r="1280" spans="1:7" x14ac:dyDescent="0.3">
      <c r="A1280" s="60">
        <v>1279</v>
      </c>
      <c r="B1280" s="60">
        <v>6</v>
      </c>
      <c r="C1280" s="2">
        <v>40965.833457544992</v>
      </c>
      <c r="D1280" s="2">
        <v>41025.833333333336</v>
      </c>
      <c r="E1280" s="60">
        <v>24</v>
      </c>
      <c r="F1280" s="2">
        <v>40976.869250480711</v>
      </c>
      <c r="G1280" s="60">
        <v>0</v>
      </c>
    </row>
    <row r="1281" spans="1:7" x14ac:dyDescent="0.3">
      <c r="A1281" s="60">
        <v>1280</v>
      </c>
      <c r="B1281" s="60">
        <v>1</v>
      </c>
      <c r="C1281" s="2">
        <v>40965.845311957251</v>
      </c>
      <c r="D1281" s="2">
        <v>41025.845138888893</v>
      </c>
      <c r="E1281" s="60">
        <v>8</v>
      </c>
      <c r="F1281" s="2">
        <v>40966.458422362964</v>
      </c>
      <c r="G1281" s="60">
        <v>0</v>
      </c>
    </row>
    <row r="1282" spans="1:7" x14ac:dyDescent="0.3">
      <c r="A1282" s="60">
        <v>1281</v>
      </c>
      <c r="B1282" s="60">
        <v>4</v>
      </c>
      <c r="C1282" s="2">
        <v>40965.901474659164</v>
      </c>
      <c r="D1282" s="2">
        <v>41025.901388888888</v>
      </c>
      <c r="E1282" s="60">
        <v>12</v>
      </c>
      <c r="F1282" s="2">
        <v>40967.889869304279</v>
      </c>
      <c r="G1282" s="60">
        <v>0</v>
      </c>
    </row>
    <row r="1283" spans="1:7" x14ac:dyDescent="0.3">
      <c r="A1283" s="60">
        <v>1282</v>
      </c>
      <c r="B1283" s="60">
        <v>2</v>
      </c>
      <c r="C1283" s="2">
        <v>40965.878670367565</v>
      </c>
      <c r="D1283" s="2">
        <v>41025.878472222219</v>
      </c>
      <c r="E1283" s="60">
        <v>10</v>
      </c>
      <c r="F1283" s="2">
        <v>40965.995206854837</v>
      </c>
      <c r="G1283" s="60">
        <v>0</v>
      </c>
    </row>
    <row r="1284" spans="1:7" x14ac:dyDescent="0.3">
      <c r="A1284" s="60">
        <v>1283</v>
      </c>
      <c r="B1284" s="60">
        <v>1</v>
      </c>
      <c r="C1284" s="2">
        <v>40966.082288552483</v>
      </c>
      <c r="D1284" s="2">
        <v>41026.081944444442</v>
      </c>
      <c r="E1284" s="60">
        <v>12</v>
      </c>
      <c r="F1284" s="2">
        <v>40967.387458161793</v>
      </c>
      <c r="G1284" s="60">
        <v>0</v>
      </c>
    </row>
    <row r="1285" spans="1:7" x14ac:dyDescent="0.3">
      <c r="A1285" s="60">
        <v>1284</v>
      </c>
      <c r="B1285" s="60">
        <v>6</v>
      </c>
      <c r="C1285" s="2">
        <v>40966.125076749428</v>
      </c>
      <c r="D1285" s="2">
        <v>41026.125</v>
      </c>
      <c r="E1285" s="60">
        <v>24</v>
      </c>
      <c r="F1285" s="2">
        <v>40972.397661161063</v>
      </c>
      <c r="G1285" s="60">
        <v>0</v>
      </c>
    </row>
    <row r="1286" spans="1:7" x14ac:dyDescent="0.3">
      <c r="A1286" s="60">
        <v>1285</v>
      </c>
      <c r="B1286" s="60">
        <v>2</v>
      </c>
      <c r="C1286" s="2">
        <v>40966.283026200894</v>
      </c>
      <c r="D1286" s="2">
        <v>41026.282638888886</v>
      </c>
      <c r="E1286" s="60">
        <v>10</v>
      </c>
      <c r="F1286" s="2">
        <v>40968.639308930215</v>
      </c>
      <c r="G1286" s="60">
        <v>0</v>
      </c>
    </row>
    <row r="1287" spans="1:7" x14ac:dyDescent="0.3">
      <c r="A1287" s="60">
        <v>1286</v>
      </c>
      <c r="B1287" s="60">
        <v>2</v>
      </c>
      <c r="C1287" s="2">
        <v>40966.362154098941</v>
      </c>
      <c r="D1287" s="2">
        <v>41026.361805555556</v>
      </c>
      <c r="E1287" s="60">
        <v>10</v>
      </c>
      <c r="F1287" s="2">
        <v>40967.47656204331</v>
      </c>
      <c r="G1287" s="60">
        <v>0</v>
      </c>
    </row>
    <row r="1288" spans="1:7" x14ac:dyDescent="0.3">
      <c r="A1288" s="60">
        <v>1287</v>
      </c>
      <c r="B1288" s="60">
        <v>7</v>
      </c>
      <c r="C1288" s="2">
        <v>40966.3438899596</v>
      </c>
      <c r="D1288" s="2">
        <v>41026.34375</v>
      </c>
      <c r="E1288" s="60">
        <v>24</v>
      </c>
      <c r="F1288" s="2">
        <v>40975.427586679638</v>
      </c>
      <c r="G1288" s="60">
        <v>0</v>
      </c>
    </row>
    <row r="1289" spans="1:7" x14ac:dyDescent="0.3">
      <c r="A1289" s="60">
        <v>1288</v>
      </c>
      <c r="B1289" s="60">
        <v>2</v>
      </c>
      <c r="C1289" s="2">
        <v>40966.357384783805</v>
      </c>
      <c r="D1289" s="2">
        <v>41026.356944444444</v>
      </c>
      <c r="E1289" s="60">
        <v>10</v>
      </c>
      <c r="F1289" s="2">
        <v>40966.744173421437</v>
      </c>
      <c r="G1289" s="60">
        <v>0</v>
      </c>
    </row>
    <row r="1290" spans="1:7" x14ac:dyDescent="0.3">
      <c r="A1290" s="60">
        <v>1289</v>
      </c>
      <c r="B1290" s="60">
        <v>4</v>
      </c>
      <c r="C1290" s="2">
        <v>40966.42636536299</v>
      </c>
      <c r="D1290" s="2">
        <v>41026.425694444442</v>
      </c>
      <c r="E1290" s="60">
        <v>12</v>
      </c>
      <c r="F1290" s="2">
        <v>40969.752394379779</v>
      </c>
      <c r="G1290" s="60">
        <v>0</v>
      </c>
    </row>
    <row r="1291" spans="1:7" x14ac:dyDescent="0.3">
      <c r="A1291" s="60">
        <v>1290</v>
      </c>
      <c r="B1291" s="60">
        <v>1</v>
      </c>
      <c r="C1291" s="2">
        <v>40966.47097013364</v>
      </c>
      <c r="D1291" s="2">
        <v>41026.470833333333</v>
      </c>
      <c r="E1291" s="60">
        <v>12</v>
      </c>
      <c r="F1291" s="2">
        <v>40967.189590996153</v>
      </c>
      <c r="G1291" s="60">
        <v>0</v>
      </c>
    </row>
    <row r="1292" spans="1:7" x14ac:dyDescent="0.3">
      <c r="A1292" s="60">
        <v>1291</v>
      </c>
      <c r="B1292" s="60">
        <v>1</v>
      </c>
      <c r="C1292" s="2">
        <v>40966.528918181357</v>
      </c>
      <c r="D1292" s="2">
        <v>41026.52847222222</v>
      </c>
      <c r="E1292" s="60">
        <v>8</v>
      </c>
      <c r="F1292" s="2">
        <v>40967.553712335917</v>
      </c>
      <c r="G1292" s="60">
        <v>0</v>
      </c>
    </row>
    <row r="1293" spans="1:7" x14ac:dyDescent="0.3">
      <c r="A1293" s="60">
        <v>1292</v>
      </c>
      <c r="B1293" s="60">
        <v>4</v>
      </c>
      <c r="C1293" s="2">
        <v>40966.54054265513</v>
      </c>
      <c r="D1293" s="2">
        <v>40968.956624342558</v>
      </c>
      <c r="E1293" s="60">
        <v>12</v>
      </c>
      <c r="F1293" s="2" t="s">
        <v>5</v>
      </c>
      <c r="G1293" s="60">
        <v>0</v>
      </c>
    </row>
    <row r="1294" spans="1:7" x14ac:dyDescent="0.3">
      <c r="A1294" s="60">
        <v>1293</v>
      </c>
      <c r="B1294" s="60">
        <v>7</v>
      </c>
      <c r="C1294" s="2">
        <v>40966.573600746029</v>
      </c>
      <c r="D1294" s="2">
        <v>40968.948307585189</v>
      </c>
      <c r="E1294" s="60">
        <v>24</v>
      </c>
      <c r="F1294" s="2" t="s">
        <v>5</v>
      </c>
      <c r="G1294" s="60">
        <v>0</v>
      </c>
    </row>
    <row r="1295" spans="1:7" x14ac:dyDescent="0.3">
      <c r="A1295" s="60">
        <v>1294</v>
      </c>
      <c r="B1295" s="60">
        <v>3</v>
      </c>
      <c r="C1295" s="2">
        <v>40966.568037834688</v>
      </c>
      <c r="D1295" s="2">
        <v>41026.567361111105</v>
      </c>
      <c r="E1295" s="60">
        <v>24</v>
      </c>
      <c r="F1295" s="2">
        <v>40968.576649149261</v>
      </c>
      <c r="G1295" s="60">
        <v>0</v>
      </c>
    </row>
    <row r="1296" spans="1:7" x14ac:dyDescent="0.3">
      <c r="A1296" s="60">
        <v>1295</v>
      </c>
      <c r="B1296" s="60">
        <v>1</v>
      </c>
      <c r="C1296" s="2">
        <v>40966.573514169017</v>
      </c>
      <c r="D1296" s="2">
        <v>41026.572916666664</v>
      </c>
      <c r="E1296" s="60">
        <v>8</v>
      </c>
      <c r="F1296" s="2">
        <v>40966.660254720853</v>
      </c>
      <c r="G1296" s="60">
        <v>0</v>
      </c>
    </row>
    <row r="1297" spans="1:7" x14ac:dyDescent="0.3">
      <c r="A1297" s="60">
        <v>1296</v>
      </c>
      <c r="B1297" s="60">
        <v>2</v>
      </c>
      <c r="C1297" s="2">
        <v>40966.569153722725</v>
      </c>
      <c r="D1297" s="2">
        <v>41026.568749999999</v>
      </c>
      <c r="E1297" s="60">
        <v>10</v>
      </c>
      <c r="F1297" s="2">
        <v>40967.616392505697</v>
      </c>
      <c r="G1297" s="60">
        <v>0</v>
      </c>
    </row>
    <row r="1298" spans="1:7" x14ac:dyDescent="0.3">
      <c r="A1298" s="60">
        <v>1297</v>
      </c>
      <c r="B1298" s="60">
        <v>1</v>
      </c>
      <c r="C1298" s="2">
        <v>40966.581141452669</v>
      </c>
      <c r="D1298" s="2">
        <v>41026.580555555556</v>
      </c>
      <c r="E1298" s="60">
        <v>12</v>
      </c>
      <c r="F1298" s="2">
        <v>40967.374068586039</v>
      </c>
      <c r="G1298" s="60">
        <v>0</v>
      </c>
    </row>
    <row r="1299" spans="1:7" x14ac:dyDescent="0.3">
      <c r="A1299" s="60">
        <v>1298</v>
      </c>
      <c r="B1299" s="60">
        <v>1</v>
      </c>
      <c r="C1299" s="2">
        <v>40966.562591629874</v>
      </c>
      <c r="D1299" s="2">
        <v>40969.686987706627</v>
      </c>
      <c r="E1299" s="60">
        <v>12</v>
      </c>
      <c r="F1299" s="2" t="s">
        <v>5</v>
      </c>
      <c r="G1299" s="60">
        <v>0</v>
      </c>
    </row>
    <row r="1300" spans="1:7" x14ac:dyDescent="0.3">
      <c r="A1300" s="60">
        <v>1299</v>
      </c>
      <c r="B1300" s="60">
        <v>6</v>
      </c>
      <c r="C1300" s="2">
        <v>40966.854273384044</v>
      </c>
      <c r="D1300" s="2">
        <v>41026.854166666672</v>
      </c>
      <c r="E1300" s="60">
        <v>24</v>
      </c>
      <c r="F1300" s="2">
        <v>40972.48258444346</v>
      </c>
      <c r="G1300" s="60">
        <v>0</v>
      </c>
    </row>
    <row r="1301" spans="1:7" x14ac:dyDescent="0.3">
      <c r="A1301" s="60">
        <v>1300</v>
      </c>
      <c r="B1301" s="60">
        <v>10</v>
      </c>
      <c r="C1301" s="2">
        <v>40967.204774016456</v>
      </c>
      <c r="D1301" s="2">
        <v>41027.204166666663</v>
      </c>
      <c r="E1301" s="60">
        <v>1</v>
      </c>
      <c r="F1301" s="2">
        <v>40971.451843697629</v>
      </c>
      <c r="G1301" s="60">
        <v>0</v>
      </c>
    </row>
    <row r="1302" spans="1:7" x14ac:dyDescent="0.3">
      <c r="A1302" s="60">
        <v>1301</v>
      </c>
      <c r="B1302" s="60">
        <v>1</v>
      </c>
      <c r="C1302" s="2">
        <v>40967.27652642045</v>
      </c>
      <c r="D1302" s="2">
        <v>40971.484282094149</v>
      </c>
      <c r="E1302" s="60">
        <v>8</v>
      </c>
      <c r="F1302" s="2" t="s">
        <v>5</v>
      </c>
      <c r="G1302" s="60">
        <v>0</v>
      </c>
    </row>
    <row r="1303" spans="1:7" x14ac:dyDescent="0.3">
      <c r="A1303" s="60">
        <v>1302</v>
      </c>
      <c r="B1303" s="60">
        <v>3</v>
      </c>
      <c r="C1303" s="2">
        <v>40967.325343458142</v>
      </c>
      <c r="D1303" s="2">
        <v>40972.074999999997</v>
      </c>
      <c r="E1303" s="60">
        <v>24</v>
      </c>
      <c r="F1303" s="2">
        <v>40969.67483214871</v>
      </c>
      <c r="G1303" s="60">
        <v>0</v>
      </c>
    </row>
    <row r="1304" spans="1:7" x14ac:dyDescent="0.3">
      <c r="A1304" s="60">
        <v>1303</v>
      </c>
      <c r="B1304" s="60">
        <v>9</v>
      </c>
      <c r="C1304" s="2">
        <v>40967.396200803807</v>
      </c>
      <c r="D1304" s="2">
        <v>41027.395833333336</v>
      </c>
      <c r="E1304" s="60">
        <v>5</v>
      </c>
      <c r="F1304" s="2">
        <v>40969.91162145495</v>
      </c>
      <c r="G1304" s="60">
        <v>0</v>
      </c>
    </row>
    <row r="1305" spans="1:7" x14ac:dyDescent="0.3">
      <c r="A1305" s="60">
        <v>1304</v>
      </c>
      <c r="B1305" s="60">
        <v>3</v>
      </c>
      <c r="C1305" s="2">
        <v>40967.533106531358</v>
      </c>
      <c r="D1305" s="2">
        <v>41027.532638888886</v>
      </c>
      <c r="E1305" s="60">
        <v>24</v>
      </c>
      <c r="F1305" s="2">
        <v>40969.540275209583</v>
      </c>
      <c r="G1305" s="60">
        <v>0</v>
      </c>
    </row>
    <row r="1306" spans="1:7" x14ac:dyDescent="0.3">
      <c r="A1306" s="60">
        <v>1305</v>
      </c>
      <c r="B1306" s="60">
        <v>3</v>
      </c>
      <c r="C1306" s="2">
        <v>40967.573473131306</v>
      </c>
      <c r="D1306" s="2">
        <v>41027.572916666664</v>
      </c>
      <c r="E1306" s="60">
        <v>24</v>
      </c>
      <c r="F1306" s="2">
        <v>40969.453288101635</v>
      </c>
      <c r="G1306" s="60">
        <v>0</v>
      </c>
    </row>
    <row r="1307" spans="1:7" x14ac:dyDescent="0.3">
      <c r="A1307" s="60">
        <v>1306</v>
      </c>
      <c r="B1307" s="60">
        <v>1</v>
      </c>
      <c r="C1307" s="2">
        <v>40967.634087327882</v>
      </c>
      <c r="D1307" s="2">
        <v>41027.634027777778</v>
      </c>
      <c r="E1307" s="60">
        <v>12</v>
      </c>
      <c r="F1307" s="2">
        <v>40968.73804109457</v>
      </c>
      <c r="G1307" s="60">
        <v>0</v>
      </c>
    </row>
    <row r="1308" spans="1:7" x14ac:dyDescent="0.3">
      <c r="A1308" s="60">
        <v>1307</v>
      </c>
      <c r="B1308" s="60">
        <v>3</v>
      </c>
      <c r="C1308" s="2">
        <v>40967.640266966322</v>
      </c>
      <c r="D1308" s="2">
        <v>41027.63958333333</v>
      </c>
      <c r="E1308" s="60">
        <v>24</v>
      </c>
      <c r="F1308" s="2">
        <v>40969.820293195</v>
      </c>
      <c r="G1308" s="60">
        <v>0</v>
      </c>
    </row>
    <row r="1309" spans="1:7" x14ac:dyDescent="0.3">
      <c r="A1309" s="60">
        <v>1308</v>
      </c>
      <c r="B1309" s="60">
        <v>4</v>
      </c>
      <c r="C1309" s="2">
        <v>40967.707560434304</v>
      </c>
      <c r="D1309" s="2">
        <v>40969.832269639846</v>
      </c>
      <c r="E1309" s="60">
        <v>12</v>
      </c>
      <c r="F1309" s="2" t="s">
        <v>5</v>
      </c>
      <c r="G1309" s="60">
        <v>0</v>
      </c>
    </row>
    <row r="1310" spans="1:7" x14ac:dyDescent="0.3">
      <c r="A1310" s="60">
        <v>1309</v>
      </c>
      <c r="B1310" s="60">
        <v>5</v>
      </c>
      <c r="C1310" s="2">
        <v>40967.702755336933</v>
      </c>
      <c r="D1310" s="2">
        <v>41027.70208333333</v>
      </c>
      <c r="E1310" s="60">
        <v>24</v>
      </c>
      <c r="F1310" s="2">
        <v>40971.690621886577</v>
      </c>
      <c r="G1310" s="60">
        <v>0</v>
      </c>
    </row>
    <row r="1311" spans="1:7" x14ac:dyDescent="0.3">
      <c r="A1311" s="60">
        <v>1310</v>
      </c>
      <c r="B1311" s="60">
        <v>1</v>
      </c>
      <c r="C1311" s="2">
        <v>40967.737086814406</v>
      </c>
      <c r="D1311" s="2">
        <v>41027.736805555556</v>
      </c>
      <c r="E1311" s="60">
        <v>8</v>
      </c>
      <c r="F1311" s="2">
        <v>40968.407026857516</v>
      </c>
      <c r="G1311" s="60">
        <v>0</v>
      </c>
    </row>
    <row r="1312" spans="1:7" x14ac:dyDescent="0.3">
      <c r="A1312" s="60">
        <v>1311</v>
      </c>
      <c r="B1312" s="60">
        <v>2</v>
      </c>
      <c r="C1312" s="2">
        <v>40967.80745641049</v>
      </c>
      <c r="D1312" s="2">
        <v>40971.640277777777</v>
      </c>
      <c r="E1312" s="60">
        <v>10</v>
      </c>
      <c r="F1312" s="2">
        <v>40968.541966999088</v>
      </c>
      <c r="G1312" s="60">
        <v>0</v>
      </c>
    </row>
    <row r="1313" spans="1:7" x14ac:dyDescent="0.3">
      <c r="A1313" s="60">
        <v>1312</v>
      </c>
      <c r="B1313" s="60">
        <v>2</v>
      </c>
      <c r="C1313" s="2">
        <v>40967.793203235291</v>
      </c>
      <c r="D1313" s="2">
        <v>41027.79305555555</v>
      </c>
      <c r="E1313" s="60">
        <v>10</v>
      </c>
      <c r="F1313" s="2">
        <v>40969.565181580656</v>
      </c>
      <c r="G1313" s="60">
        <v>0</v>
      </c>
    </row>
    <row r="1314" spans="1:7" x14ac:dyDescent="0.3">
      <c r="A1314" s="60">
        <v>1313</v>
      </c>
      <c r="B1314" s="60">
        <v>1</v>
      </c>
      <c r="C1314" s="2">
        <v>40967.79798432059</v>
      </c>
      <c r="D1314" s="2">
        <v>40972.047777567626</v>
      </c>
      <c r="E1314" s="60">
        <v>8</v>
      </c>
      <c r="F1314" s="2" t="s">
        <v>5</v>
      </c>
      <c r="G1314" s="60">
        <v>0</v>
      </c>
    </row>
    <row r="1315" spans="1:7" x14ac:dyDescent="0.3">
      <c r="A1315" s="60">
        <v>1314</v>
      </c>
      <c r="B1315" s="60">
        <v>6</v>
      </c>
      <c r="C1315" s="2">
        <v>40967.986940237606</v>
      </c>
      <c r="D1315" s="2">
        <v>41027.986805555556</v>
      </c>
      <c r="E1315" s="60">
        <v>24</v>
      </c>
      <c r="F1315" s="2">
        <v>40974.882380298091</v>
      </c>
      <c r="G1315" s="60">
        <v>0</v>
      </c>
    </row>
    <row r="1316" spans="1:7" x14ac:dyDescent="0.3">
      <c r="A1316" s="60">
        <v>1315</v>
      </c>
      <c r="B1316" s="60">
        <v>7</v>
      </c>
      <c r="C1316" s="2">
        <v>40968.073967941993</v>
      </c>
      <c r="D1316" s="2">
        <v>41028.073611111111</v>
      </c>
      <c r="E1316" s="60">
        <v>24</v>
      </c>
      <c r="F1316" s="2">
        <v>40971.430571650162</v>
      </c>
      <c r="G1316" s="60">
        <v>0</v>
      </c>
    </row>
    <row r="1317" spans="1:7" x14ac:dyDescent="0.3">
      <c r="A1317" s="60">
        <v>1316</v>
      </c>
      <c r="B1317" s="60">
        <v>7</v>
      </c>
      <c r="C1317" s="2">
        <v>40968.106512689446</v>
      </c>
      <c r="D1317" s="2">
        <v>40970.522594376875</v>
      </c>
      <c r="E1317" s="60">
        <v>24</v>
      </c>
      <c r="F1317" s="2" t="s">
        <v>5</v>
      </c>
      <c r="G1317" s="60">
        <v>0</v>
      </c>
    </row>
    <row r="1318" spans="1:7" x14ac:dyDescent="0.3">
      <c r="A1318" s="60">
        <v>1317</v>
      </c>
      <c r="B1318" s="60">
        <v>6</v>
      </c>
      <c r="C1318" s="2">
        <v>40968.36172959004</v>
      </c>
      <c r="D1318" s="2">
        <v>41028.361111111117</v>
      </c>
      <c r="E1318" s="60">
        <v>24</v>
      </c>
      <c r="F1318" s="2">
        <v>40972.469893885653</v>
      </c>
      <c r="G1318" s="60">
        <v>0</v>
      </c>
    </row>
    <row r="1319" spans="1:7" x14ac:dyDescent="0.3">
      <c r="A1319" s="60">
        <v>1318</v>
      </c>
      <c r="B1319" s="60">
        <v>2</v>
      </c>
      <c r="C1319" s="2">
        <v>40968.334499091958</v>
      </c>
      <c r="D1319" s="2">
        <v>41028.334027777782</v>
      </c>
      <c r="E1319" s="60">
        <v>10</v>
      </c>
      <c r="F1319" s="2">
        <v>40969.718450157256</v>
      </c>
      <c r="G1319" s="60">
        <v>0</v>
      </c>
    </row>
    <row r="1320" spans="1:7" x14ac:dyDescent="0.3">
      <c r="A1320" s="60">
        <v>1319</v>
      </c>
      <c r="B1320" s="60">
        <v>1</v>
      </c>
      <c r="C1320" s="2">
        <v>40968.348162208371</v>
      </c>
      <c r="D1320" s="2">
        <v>41028.347916666666</v>
      </c>
      <c r="E1320" s="60">
        <v>8</v>
      </c>
      <c r="F1320" s="2">
        <v>40969.64908752442</v>
      </c>
      <c r="G1320" s="60">
        <v>0</v>
      </c>
    </row>
    <row r="1321" spans="1:7" x14ac:dyDescent="0.3">
      <c r="A1321" s="60">
        <v>1320</v>
      </c>
      <c r="B1321" s="60">
        <v>1</v>
      </c>
      <c r="C1321" s="2">
        <v>40968.356384876468</v>
      </c>
      <c r="D1321" s="2">
        <v>41028.356250000004</v>
      </c>
      <c r="E1321" s="60">
        <v>8</v>
      </c>
      <c r="F1321" s="2">
        <v>40969.670182957227</v>
      </c>
      <c r="G1321" s="60">
        <v>0</v>
      </c>
    </row>
    <row r="1322" spans="1:7" x14ac:dyDescent="0.3">
      <c r="A1322" s="60">
        <v>1321</v>
      </c>
      <c r="B1322" s="60">
        <v>3</v>
      </c>
      <c r="C1322" s="2">
        <v>40968.479051343529</v>
      </c>
      <c r="D1322" s="2">
        <v>41028.478472222225</v>
      </c>
      <c r="E1322" s="60">
        <v>24</v>
      </c>
      <c r="F1322" s="2">
        <v>40971.783955185369</v>
      </c>
      <c r="G1322" s="60">
        <v>0</v>
      </c>
    </row>
    <row r="1323" spans="1:7" x14ac:dyDescent="0.3">
      <c r="A1323" s="60">
        <v>1322</v>
      </c>
      <c r="B1323" s="60">
        <v>1</v>
      </c>
      <c r="C1323" s="2">
        <v>40968.461258325784</v>
      </c>
      <c r="D1323" s="2">
        <v>40971.336111111115</v>
      </c>
      <c r="E1323" s="60">
        <v>8</v>
      </c>
      <c r="F1323" s="2">
        <v>40969.394881784407</v>
      </c>
      <c r="G1323" s="60">
        <v>0</v>
      </c>
    </row>
    <row r="1324" spans="1:7" x14ac:dyDescent="0.3">
      <c r="A1324" s="60">
        <v>1323</v>
      </c>
      <c r="B1324" s="60">
        <v>7</v>
      </c>
      <c r="C1324" s="2">
        <v>40968.554906478515</v>
      </c>
      <c r="D1324" s="2">
        <v>41028.554861111108</v>
      </c>
      <c r="E1324" s="60">
        <v>24</v>
      </c>
      <c r="F1324" s="2">
        <v>40995.498696573566</v>
      </c>
      <c r="G1324" s="60">
        <v>1</v>
      </c>
    </row>
    <row r="1325" spans="1:7" x14ac:dyDescent="0.3">
      <c r="A1325" s="60">
        <v>1324</v>
      </c>
      <c r="B1325" s="60">
        <v>1</v>
      </c>
      <c r="C1325" s="2">
        <v>40968.59268064802</v>
      </c>
      <c r="D1325" s="2">
        <v>41028.592361111114</v>
      </c>
      <c r="E1325" s="60">
        <v>8</v>
      </c>
      <c r="F1325" s="2">
        <v>40969.347618573374</v>
      </c>
      <c r="G1325" s="60">
        <v>0</v>
      </c>
    </row>
    <row r="1326" spans="1:7" x14ac:dyDescent="0.3">
      <c r="A1326" s="60">
        <v>1325</v>
      </c>
      <c r="B1326" s="60">
        <v>3</v>
      </c>
      <c r="C1326" s="2">
        <v>40968.594921745404</v>
      </c>
      <c r="D1326" s="2">
        <v>40971.594397359186</v>
      </c>
      <c r="E1326" s="60">
        <v>24</v>
      </c>
      <c r="F1326" s="2" t="s">
        <v>5</v>
      </c>
      <c r="G1326" s="60">
        <v>0</v>
      </c>
    </row>
    <row r="1327" spans="1:7" x14ac:dyDescent="0.3">
      <c r="A1327" s="60">
        <v>1326</v>
      </c>
      <c r="B1327" s="60">
        <v>4</v>
      </c>
      <c r="C1327" s="2">
        <v>40968.601278872877</v>
      </c>
      <c r="D1327" s="2">
        <v>41028.600694444445</v>
      </c>
      <c r="E1327" s="60">
        <v>12</v>
      </c>
      <c r="F1327" s="2">
        <v>40972.785143075424</v>
      </c>
      <c r="G1327" s="60">
        <v>0</v>
      </c>
    </row>
    <row r="1328" spans="1:7" x14ac:dyDescent="0.3">
      <c r="A1328" s="60">
        <v>1327</v>
      </c>
      <c r="B1328" s="60">
        <v>2</v>
      </c>
      <c r="C1328" s="2">
        <v>40968.618828477076</v>
      </c>
      <c r="D1328" s="2">
        <v>41028.618750000001</v>
      </c>
      <c r="E1328" s="60">
        <v>10</v>
      </c>
      <c r="F1328" s="2">
        <v>40970.645445883463</v>
      </c>
      <c r="G1328" s="60">
        <v>0</v>
      </c>
    </row>
    <row r="1329" spans="1:7" x14ac:dyDescent="0.3">
      <c r="A1329" s="60">
        <v>1328</v>
      </c>
      <c r="B1329" s="60">
        <v>3</v>
      </c>
      <c r="C1329" s="2">
        <v>40968.658462756175</v>
      </c>
      <c r="D1329" s="2">
        <v>41028.658333333333</v>
      </c>
      <c r="E1329" s="60">
        <v>24</v>
      </c>
      <c r="F1329" s="2">
        <v>40971.801083061473</v>
      </c>
      <c r="G1329" s="60">
        <v>0</v>
      </c>
    </row>
    <row r="1330" spans="1:7" x14ac:dyDescent="0.3">
      <c r="A1330" s="60">
        <v>1329</v>
      </c>
      <c r="B1330" s="60">
        <v>1</v>
      </c>
      <c r="C1330" s="2">
        <v>40968.680549800767</v>
      </c>
      <c r="D1330" s="2">
        <v>41028.680555555555</v>
      </c>
      <c r="E1330" s="60">
        <v>12</v>
      </c>
      <c r="F1330" s="2">
        <v>40969.348342589932</v>
      </c>
      <c r="G1330" s="60">
        <v>0</v>
      </c>
    </row>
    <row r="1331" spans="1:7" x14ac:dyDescent="0.3">
      <c r="A1331" s="60">
        <v>1330</v>
      </c>
      <c r="B1331" s="60">
        <v>1</v>
      </c>
      <c r="C1331" s="2">
        <v>40968.872414610574</v>
      </c>
      <c r="D1331" s="2">
        <v>41028.872222222228</v>
      </c>
      <c r="E1331" s="60">
        <v>12</v>
      </c>
      <c r="F1331" s="2">
        <v>40970.599701361323</v>
      </c>
      <c r="G1331" s="60">
        <v>0</v>
      </c>
    </row>
    <row r="1332" spans="1:7" x14ac:dyDescent="0.3">
      <c r="A1332" s="60">
        <v>1331</v>
      </c>
      <c r="B1332" s="60">
        <v>4</v>
      </c>
      <c r="C1332" s="2">
        <v>40968.909991038367</v>
      </c>
      <c r="D1332" s="2">
        <v>41028.909722222219</v>
      </c>
      <c r="E1332" s="60">
        <v>12</v>
      </c>
      <c r="F1332" s="2">
        <v>40970.549792470461</v>
      </c>
      <c r="G1332" s="60">
        <v>0</v>
      </c>
    </row>
    <row r="1333" spans="1:7" x14ac:dyDescent="0.3">
      <c r="A1333" s="60">
        <v>1332</v>
      </c>
      <c r="B1333" s="60">
        <v>10</v>
      </c>
      <c r="C1333" s="2">
        <v>40968.9347107953</v>
      </c>
      <c r="D1333" s="2">
        <v>40973.809671657647</v>
      </c>
      <c r="E1333" s="60">
        <v>1</v>
      </c>
      <c r="F1333" s="2" t="s">
        <v>5</v>
      </c>
      <c r="G1333" s="60">
        <v>4</v>
      </c>
    </row>
    <row r="1334" spans="1:7" x14ac:dyDescent="0.3">
      <c r="A1334" s="60">
        <v>1333</v>
      </c>
      <c r="B1334" s="60">
        <v>5</v>
      </c>
      <c r="C1334" s="2">
        <v>40968.986953167405</v>
      </c>
      <c r="D1334" s="2">
        <v>41028.986805555556</v>
      </c>
      <c r="E1334" s="60">
        <v>24</v>
      </c>
      <c r="F1334" s="2">
        <v>40969.662478430058</v>
      </c>
      <c r="G1334" s="60">
        <v>0</v>
      </c>
    </row>
    <row r="1335" spans="1:7" x14ac:dyDescent="0.3">
      <c r="A1335" s="60">
        <v>1334</v>
      </c>
      <c r="B1335" s="60">
        <v>1</v>
      </c>
      <c r="C1335" s="2">
        <v>40969.21172084468</v>
      </c>
      <c r="D1335" s="2">
        <v>41029.211111111115</v>
      </c>
      <c r="E1335" s="60">
        <v>8</v>
      </c>
      <c r="F1335" s="2">
        <v>40969.98621548056</v>
      </c>
      <c r="G1335" s="60">
        <v>0</v>
      </c>
    </row>
    <row r="1336" spans="1:7" x14ac:dyDescent="0.3">
      <c r="A1336" s="60">
        <v>1335</v>
      </c>
      <c r="B1336" s="60">
        <v>1</v>
      </c>
      <c r="C1336" s="2">
        <v>40969.286852015095</v>
      </c>
      <c r="D1336" s="2">
        <v>41029.286805555559</v>
      </c>
      <c r="E1336" s="60">
        <v>12</v>
      </c>
      <c r="F1336" s="2">
        <v>40970.743745305692</v>
      </c>
      <c r="G1336" s="60">
        <v>0</v>
      </c>
    </row>
    <row r="1337" spans="1:7" x14ac:dyDescent="0.3">
      <c r="A1337" s="60">
        <v>1336</v>
      </c>
      <c r="B1337" s="60">
        <v>1</v>
      </c>
      <c r="C1337" s="2">
        <v>40969.263858618222</v>
      </c>
      <c r="D1337" s="2">
        <v>41029.263194444444</v>
      </c>
      <c r="E1337" s="60">
        <v>8</v>
      </c>
      <c r="F1337" s="2">
        <v>40970.720186143175</v>
      </c>
      <c r="G1337" s="60">
        <v>0</v>
      </c>
    </row>
    <row r="1338" spans="1:7" x14ac:dyDescent="0.3">
      <c r="A1338" s="60">
        <v>1337</v>
      </c>
      <c r="B1338" s="60">
        <v>6</v>
      </c>
      <c r="C1338" s="2">
        <v>40969.394308292496</v>
      </c>
      <c r="D1338" s="2">
        <v>40973.060438682267</v>
      </c>
      <c r="E1338" s="60">
        <v>24</v>
      </c>
      <c r="F1338" s="2" t="s">
        <v>5</v>
      </c>
      <c r="G1338" s="60">
        <v>0</v>
      </c>
    </row>
    <row r="1339" spans="1:7" x14ac:dyDescent="0.3">
      <c r="A1339" s="60">
        <v>1338</v>
      </c>
      <c r="B1339" s="60">
        <v>5</v>
      </c>
      <c r="C1339" s="2">
        <v>40969.411969280271</v>
      </c>
      <c r="D1339" s="2">
        <v>41029.411805555559</v>
      </c>
      <c r="E1339" s="60">
        <v>24</v>
      </c>
      <c r="F1339" s="2">
        <v>40971.497587958125</v>
      </c>
      <c r="G1339" s="60">
        <v>0</v>
      </c>
    </row>
    <row r="1340" spans="1:7" x14ac:dyDescent="0.3">
      <c r="A1340" s="60">
        <v>1339</v>
      </c>
      <c r="B1340" s="60">
        <v>1</v>
      </c>
      <c r="C1340" s="2">
        <v>40969.442013531567</v>
      </c>
      <c r="D1340" s="2">
        <v>41029.441666666666</v>
      </c>
      <c r="E1340" s="60">
        <v>8</v>
      </c>
      <c r="F1340" s="2">
        <v>40970.493907331569</v>
      </c>
      <c r="G1340" s="60">
        <v>0</v>
      </c>
    </row>
    <row r="1341" spans="1:7" x14ac:dyDescent="0.3">
      <c r="A1341" s="60">
        <v>1340</v>
      </c>
      <c r="B1341" s="60">
        <v>2</v>
      </c>
      <c r="C1341" s="2">
        <v>40969.476429281167</v>
      </c>
      <c r="D1341" s="2">
        <v>40971.892427401952</v>
      </c>
      <c r="E1341" s="60">
        <v>10</v>
      </c>
      <c r="F1341" s="2" t="s">
        <v>5</v>
      </c>
      <c r="G1341" s="60">
        <v>0</v>
      </c>
    </row>
    <row r="1342" spans="1:7" x14ac:dyDescent="0.3">
      <c r="A1342" s="60">
        <v>1341</v>
      </c>
      <c r="B1342" s="60">
        <v>1</v>
      </c>
      <c r="C1342" s="2">
        <v>40969.511367596147</v>
      </c>
      <c r="D1342" s="2">
        <v>41029.511111111111</v>
      </c>
      <c r="E1342" s="60">
        <v>12</v>
      </c>
      <c r="F1342" s="2">
        <v>40970.405026624154</v>
      </c>
      <c r="G1342" s="60">
        <v>0</v>
      </c>
    </row>
    <row r="1343" spans="1:7" x14ac:dyDescent="0.3">
      <c r="A1343" s="60">
        <v>1342</v>
      </c>
      <c r="B1343" s="60">
        <v>1</v>
      </c>
      <c r="C1343" s="2">
        <v>40969.516029551211</v>
      </c>
      <c r="D1343" s="2">
        <v>41029.515972222223</v>
      </c>
      <c r="E1343" s="60">
        <v>8</v>
      </c>
      <c r="F1343" s="2">
        <v>40969.673681192457</v>
      </c>
      <c r="G1343" s="60">
        <v>0</v>
      </c>
    </row>
    <row r="1344" spans="1:7" x14ac:dyDescent="0.3">
      <c r="A1344" s="60">
        <v>1343</v>
      </c>
      <c r="B1344" s="60">
        <v>1</v>
      </c>
      <c r="C1344" s="2">
        <v>40969.568399478325</v>
      </c>
      <c r="D1344" s="2">
        <v>40972.609877640381</v>
      </c>
      <c r="E1344" s="60">
        <v>12</v>
      </c>
      <c r="F1344" s="2" t="s">
        <v>5</v>
      </c>
      <c r="G1344" s="60">
        <v>0</v>
      </c>
    </row>
    <row r="1345" spans="1:7" x14ac:dyDescent="0.3">
      <c r="A1345" s="60">
        <v>1344</v>
      </c>
      <c r="B1345" s="60">
        <v>3</v>
      </c>
      <c r="C1345" s="2">
        <v>40969.590888443869</v>
      </c>
      <c r="D1345" s="2">
        <v>41029.590277777781</v>
      </c>
      <c r="E1345" s="60">
        <v>24</v>
      </c>
      <c r="F1345" s="2">
        <v>40972.784480399016</v>
      </c>
      <c r="G1345" s="60">
        <v>0</v>
      </c>
    </row>
    <row r="1346" spans="1:7" x14ac:dyDescent="0.3">
      <c r="A1346" s="60">
        <v>1345</v>
      </c>
      <c r="B1346" s="60">
        <v>2</v>
      </c>
      <c r="C1346" s="2">
        <v>40969.661801698516</v>
      </c>
      <c r="D1346" s="2">
        <v>41029.661805555559</v>
      </c>
      <c r="E1346" s="60">
        <v>10</v>
      </c>
      <c r="F1346" s="2">
        <v>40970.486839589517</v>
      </c>
      <c r="G1346" s="60">
        <v>0</v>
      </c>
    </row>
    <row r="1347" spans="1:7" x14ac:dyDescent="0.3">
      <c r="A1347" s="60">
        <v>1346</v>
      </c>
      <c r="B1347" s="60">
        <v>6</v>
      </c>
      <c r="C1347" s="2">
        <v>40969.923290989827</v>
      </c>
      <c r="D1347" s="2">
        <v>41029.922916666663</v>
      </c>
      <c r="E1347" s="60">
        <v>24</v>
      </c>
      <c r="F1347" s="2">
        <v>40972.778943399731</v>
      </c>
      <c r="G1347" s="60">
        <v>0</v>
      </c>
    </row>
    <row r="1348" spans="1:7" x14ac:dyDescent="0.3">
      <c r="A1348" s="60">
        <v>1347</v>
      </c>
      <c r="B1348" s="60">
        <v>6</v>
      </c>
      <c r="C1348" s="2">
        <v>40969.928747774626</v>
      </c>
      <c r="D1348" s="2">
        <v>41029.928472222222</v>
      </c>
      <c r="E1348" s="60">
        <v>24</v>
      </c>
      <c r="F1348" s="2">
        <v>40971.835683448015</v>
      </c>
      <c r="G1348" s="60">
        <v>0</v>
      </c>
    </row>
    <row r="1349" spans="1:7" x14ac:dyDescent="0.3">
      <c r="A1349" s="60">
        <v>1348</v>
      </c>
      <c r="B1349" s="60">
        <v>2</v>
      </c>
      <c r="C1349" s="2">
        <v>40969.965467953931</v>
      </c>
      <c r="D1349" s="2">
        <v>40973.756854130443</v>
      </c>
      <c r="E1349" s="60">
        <v>10</v>
      </c>
      <c r="F1349" s="2" t="s">
        <v>5</v>
      </c>
      <c r="G1349" s="60">
        <v>0</v>
      </c>
    </row>
    <row r="1350" spans="1:7" x14ac:dyDescent="0.3">
      <c r="A1350" s="60">
        <v>1349</v>
      </c>
      <c r="B1350" s="60">
        <v>1</v>
      </c>
      <c r="C1350" s="2">
        <v>40970.043225618392</v>
      </c>
      <c r="D1350" s="2">
        <v>41030.04305555555</v>
      </c>
      <c r="E1350" s="60">
        <v>12</v>
      </c>
      <c r="F1350" s="2">
        <v>40971.429909224229</v>
      </c>
      <c r="G1350" s="60">
        <v>0</v>
      </c>
    </row>
    <row r="1351" spans="1:7" x14ac:dyDescent="0.3">
      <c r="A1351" s="60">
        <v>1350</v>
      </c>
      <c r="B1351" s="60">
        <v>3</v>
      </c>
      <c r="C1351" s="2">
        <v>40970.102598483725</v>
      </c>
      <c r="D1351" s="2">
        <v>41030.102083333339</v>
      </c>
      <c r="E1351" s="60">
        <v>24</v>
      </c>
      <c r="F1351" s="2">
        <v>40972.306146683302</v>
      </c>
      <c r="G1351" s="60">
        <v>0</v>
      </c>
    </row>
    <row r="1352" spans="1:7" x14ac:dyDescent="0.3">
      <c r="A1352" s="60">
        <v>1351</v>
      </c>
      <c r="B1352" s="60">
        <v>3</v>
      </c>
      <c r="C1352" s="2">
        <v>40970.145292962974</v>
      </c>
      <c r="D1352" s="2">
        <v>40972.686624612179</v>
      </c>
      <c r="E1352" s="60">
        <v>24</v>
      </c>
      <c r="F1352" s="2" t="s">
        <v>5</v>
      </c>
      <c r="G1352" s="60">
        <v>0</v>
      </c>
    </row>
    <row r="1353" spans="1:7" x14ac:dyDescent="0.3">
      <c r="A1353" s="60">
        <v>1352</v>
      </c>
      <c r="B1353" s="60">
        <v>5</v>
      </c>
      <c r="C1353" s="2">
        <v>40970.328357433667</v>
      </c>
      <c r="D1353" s="2">
        <v>41030.327777777777</v>
      </c>
      <c r="E1353" s="60">
        <v>24</v>
      </c>
      <c r="F1353" s="2">
        <v>40973.455790546555</v>
      </c>
      <c r="G1353" s="60">
        <v>0</v>
      </c>
    </row>
    <row r="1354" spans="1:7" x14ac:dyDescent="0.3">
      <c r="A1354" s="60">
        <v>1353</v>
      </c>
      <c r="B1354" s="60">
        <v>1</v>
      </c>
      <c r="C1354" s="2">
        <v>40970.303610021823</v>
      </c>
      <c r="D1354" s="2">
        <v>41030.303472222222</v>
      </c>
      <c r="E1354" s="60">
        <v>8</v>
      </c>
      <c r="F1354" s="2">
        <v>40971.720815650086</v>
      </c>
      <c r="G1354" s="60">
        <v>0</v>
      </c>
    </row>
    <row r="1355" spans="1:7" x14ac:dyDescent="0.3">
      <c r="A1355" s="60">
        <v>1354</v>
      </c>
      <c r="B1355" s="60">
        <v>1</v>
      </c>
      <c r="C1355" s="2">
        <v>40970.322815888307</v>
      </c>
      <c r="D1355" s="2">
        <v>41030.322222222218</v>
      </c>
      <c r="E1355" s="60">
        <v>12</v>
      </c>
      <c r="F1355" s="2">
        <v>40971.717904418139</v>
      </c>
      <c r="G1355" s="60">
        <v>0</v>
      </c>
    </row>
    <row r="1356" spans="1:7" x14ac:dyDescent="0.3">
      <c r="A1356" s="60">
        <v>1355</v>
      </c>
      <c r="B1356" s="60">
        <v>7</v>
      </c>
      <c r="C1356" s="2">
        <v>40970.357759884289</v>
      </c>
      <c r="D1356" s="2">
        <v>41030.357638888891</v>
      </c>
      <c r="E1356" s="60">
        <v>24</v>
      </c>
      <c r="F1356" s="2">
        <v>40979.435858693352</v>
      </c>
      <c r="G1356" s="60">
        <v>0</v>
      </c>
    </row>
    <row r="1357" spans="1:7" x14ac:dyDescent="0.3">
      <c r="A1357" s="60">
        <v>1356</v>
      </c>
      <c r="B1357" s="60">
        <v>4</v>
      </c>
      <c r="C1357" s="2">
        <v>40970.353629888523</v>
      </c>
      <c r="D1357" s="2">
        <v>41030.353472222225</v>
      </c>
      <c r="E1357" s="60">
        <v>12</v>
      </c>
      <c r="F1357" s="2">
        <v>40972.696259886863</v>
      </c>
      <c r="G1357" s="60">
        <v>0</v>
      </c>
    </row>
    <row r="1358" spans="1:7" x14ac:dyDescent="0.3">
      <c r="A1358" s="60">
        <v>1357</v>
      </c>
      <c r="B1358" s="60">
        <v>6</v>
      </c>
      <c r="C1358" s="2">
        <v>40970.378456686922</v>
      </c>
      <c r="D1358" s="2">
        <v>41030.37777777778</v>
      </c>
      <c r="E1358" s="60">
        <v>24</v>
      </c>
      <c r="F1358" s="2">
        <v>40973.482815836796</v>
      </c>
      <c r="G1358" s="60">
        <v>0</v>
      </c>
    </row>
    <row r="1359" spans="1:7" x14ac:dyDescent="0.3">
      <c r="A1359" s="60">
        <v>1358</v>
      </c>
      <c r="B1359" s="60">
        <v>4</v>
      </c>
      <c r="C1359" s="2">
        <v>40970.434116057208</v>
      </c>
      <c r="D1359" s="2">
        <v>41030.434027777774</v>
      </c>
      <c r="E1359" s="60">
        <v>12</v>
      </c>
      <c r="F1359" s="2">
        <v>40973.539186836999</v>
      </c>
      <c r="G1359" s="60">
        <v>0</v>
      </c>
    </row>
    <row r="1360" spans="1:7" x14ac:dyDescent="0.3">
      <c r="A1360" s="60">
        <v>1359</v>
      </c>
      <c r="B1360" s="60">
        <v>1</v>
      </c>
      <c r="C1360" s="2">
        <v>40970.495281329</v>
      </c>
      <c r="D1360" s="2">
        <v>41030.495138888895</v>
      </c>
      <c r="E1360" s="60">
        <v>8</v>
      </c>
      <c r="F1360" s="2">
        <v>40971.704497545696</v>
      </c>
      <c r="G1360" s="60">
        <v>0</v>
      </c>
    </row>
    <row r="1361" spans="1:7" x14ac:dyDescent="0.3">
      <c r="A1361" s="60">
        <v>1360</v>
      </c>
      <c r="B1361" s="60">
        <v>5</v>
      </c>
      <c r="C1361" s="2">
        <v>40970.492213205856</v>
      </c>
      <c r="D1361" s="2">
        <v>40974.866751191781</v>
      </c>
      <c r="E1361" s="60">
        <v>24</v>
      </c>
      <c r="F1361" s="2" t="s">
        <v>5</v>
      </c>
      <c r="G1361" s="60">
        <v>0</v>
      </c>
    </row>
    <row r="1362" spans="1:7" x14ac:dyDescent="0.3">
      <c r="A1362" s="60">
        <v>1361</v>
      </c>
      <c r="B1362" s="60">
        <v>1</v>
      </c>
      <c r="C1362" s="2">
        <v>40970.536692908063</v>
      </c>
      <c r="D1362" s="2">
        <v>40974.536555855346</v>
      </c>
      <c r="E1362" s="60">
        <v>8</v>
      </c>
      <c r="F1362" s="2" t="s">
        <v>5</v>
      </c>
      <c r="G1362" s="60">
        <v>0</v>
      </c>
    </row>
    <row r="1363" spans="1:7" x14ac:dyDescent="0.3">
      <c r="A1363" s="60">
        <v>1362</v>
      </c>
      <c r="B1363" s="60">
        <v>7</v>
      </c>
      <c r="C1363" s="2">
        <v>40970.501429140655</v>
      </c>
      <c r="D1363" s="2">
        <v>41030.501388888886</v>
      </c>
      <c r="E1363" s="60">
        <v>24</v>
      </c>
      <c r="F1363" s="2">
        <v>41023.481315877936</v>
      </c>
      <c r="G1363" s="60">
        <v>1</v>
      </c>
    </row>
    <row r="1364" spans="1:7" x14ac:dyDescent="0.3">
      <c r="A1364" s="60">
        <v>1363</v>
      </c>
      <c r="B1364" s="60">
        <v>2</v>
      </c>
      <c r="C1364" s="2">
        <v>40970.522899326133</v>
      </c>
      <c r="D1364" s="2">
        <v>41030.522222222222</v>
      </c>
      <c r="E1364" s="60">
        <v>10</v>
      </c>
      <c r="F1364" s="2">
        <v>40971.539113912404</v>
      </c>
      <c r="G1364" s="60">
        <v>0</v>
      </c>
    </row>
    <row r="1365" spans="1:7" x14ac:dyDescent="0.3">
      <c r="A1365" s="60">
        <v>1364</v>
      </c>
      <c r="B1365" s="60">
        <v>2</v>
      </c>
      <c r="C1365" s="2">
        <v>40970.533212741058</v>
      </c>
      <c r="D1365" s="2">
        <v>40973.740972222222</v>
      </c>
      <c r="E1365" s="60">
        <v>10</v>
      </c>
      <c r="F1365" s="2">
        <v>40971.490548033697</v>
      </c>
      <c r="G1365" s="60">
        <v>0</v>
      </c>
    </row>
    <row r="1366" spans="1:7" x14ac:dyDescent="0.3">
      <c r="A1366" s="60">
        <v>1365</v>
      </c>
      <c r="B1366" s="60">
        <v>6</v>
      </c>
      <c r="C1366" s="2">
        <v>40970.500634528129</v>
      </c>
      <c r="D1366" s="2">
        <v>41030.5</v>
      </c>
      <c r="E1366" s="60">
        <v>24</v>
      </c>
      <c r="F1366" s="2">
        <v>40977.617634574322</v>
      </c>
      <c r="G1366" s="60">
        <v>0</v>
      </c>
    </row>
    <row r="1367" spans="1:7" x14ac:dyDescent="0.3">
      <c r="A1367" s="60">
        <v>1366</v>
      </c>
      <c r="B1367" s="60">
        <v>6</v>
      </c>
      <c r="C1367" s="2">
        <v>40970.711179011647</v>
      </c>
      <c r="D1367" s="2">
        <v>40973.210622789098</v>
      </c>
      <c r="E1367" s="60">
        <v>24</v>
      </c>
      <c r="F1367" s="2" t="s">
        <v>5</v>
      </c>
      <c r="G1367" s="60">
        <v>0</v>
      </c>
    </row>
    <row r="1368" spans="1:7" x14ac:dyDescent="0.3">
      <c r="A1368" s="60">
        <v>1367</v>
      </c>
      <c r="B1368" s="60">
        <v>1</v>
      </c>
      <c r="C1368" s="2">
        <v>40970.752747291175</v>
      </c>
      <c r="D1368" s="2">
        <v>40974.835440372488</v>
      </c>
      <c r="E1368" s="60">
        <v>12</v>
      </c>
      <c r="F1368" s="2" t="s">
        <v>5</v>
      </c>
      <c r="G1368" s="60">
        <v>0</v>
      </c>
    </row>
    <row r="1369" spans="1:7" x14ac:dyDescent="0.3">
      <c r="A1369" s="60">
        <v>1368</v>
      </c>
      <c r="B1369" s="60">
        <v>1</v>
      </c>
      <c r="C1369" s="2">
        <v>40970.772248372443</v>
      </c>
      <c r="D1369" s="2">
        <v>40974.105555555558</v>
      </c>
      <c r="E1369" s="60">
        <v>12</v>
      </c>
      <c r="F1369" s="2">
        <v>40971.593569076285</v>
      </c>
      <c r="G1369" s="60">
        <v>0</v>
      </c>
    </row>
    <row r="1370" spans="1:7" x14ac:dyDescent="0.3">
      <c r="A1370" s="60">
        <v>1369</v>
      </c>
      <c r="B1370" s="60">
        <v>2</v>
      </c>
      <c r="C1370" s="2">
        <v>40970.809679495309</v>
      </c>
      <c r="D1370" s="2">
        <v>41030.809027777774</v>
      </c>
      <c r="E1370" s="60">
        <v>10</v>
      </c>
      <c r="F1370" s="2">
        <v>40971.345759582589</v>
      </c>
      <c r="G1370" s="60">
        <v>0</v>
      </c>
    </row>
    <row r="1371" spans="1:7" x14ac:dyDescent="0.3">
      <c r="A1371" s="60">
        <v>1370</v>
      </c>
      <c r="B1371" s="60">
        <v>5</v>
      </c>
      <c r="C1371" s="2">
        <v>40970.857831372894</v>
      </c>
      <c r="D1371" s="2">
        <v>41030.857638888891</v>
      </c>
      <c r="E1371" s="60">
        <v>24</v>
      </c>
      <c r="F1371" s="2">
        <v>40972.473379978204</v>
      </c>
      <c r="G1371" s="60">
        <v>0</v>
      </c>
    </row>
    <row r="1372" spans="1:7" x14ac:dyDescent="0.3">
      <c r="A1372" s="60">
        <v>1371</v>
      </c>
      <c r="B1372" s="60">
        <v>1</v>
      </c>
      <c r="C1372" s="2">
        <v>40971.002422612328</v>
      </c>
      <c r="D1372" s="2">
        <v>40974.585094562986</v>
      </c>
      <c r="E1372" s="60">
        <v>8</v>
      </c>
      <c r="F1372" s="2" t="s">
        <v>5</v>
      </c>
      <c r="G1372" s="60">
        <v>0</v>
      </c>
    </row>
    <row r="1373" spans="1:7" x14ac:dyDescent="0.3">
      <c r="A1373" s="60">
        <v>1372</v>
      </c>
      <c r="B1373" s="60">
        <v>7</v>
      </c>
      <c r="C1373" s="2">
        <v>40971.063001771807</v>
      </c>
      <c r="D1373" s="2">
        <v>40975.187441597802</v>
      </c>
      <c r="E1373" s="60">
        <v>24</v>
      </c>
      <c r="F1373" s="2" t="s">
        <v>5</v>
      </c>
      <c r="G1373" s="60">
        <v>0</v>
      </c>
    </row>
    <row r="1374" spans="1:7" x14ac:dyDescent="0.3">
      <c r="A1374" s="60">
        <v>1373</v>
      </c>
      <c r="B1374" s="60">
        <v>3</v>
      </c>
      <c r="C1374" s="2">
        <v>40971.142878324339</v>
      </c>
      <c r="D1374" s="2">
        <v>41031.142361111109</v>
      </c>
      <c r="E1374" s="60">
        <v>24</v>
      </c>
      <c r="F1374" s="2">
        <v>40972.506041898901</v>
      </c>
      <c r="G1374" s="60">
        <v>0</v>
      </c>
    </row>
    <row r="1375" spans="1:7" x14ac:dyDescent="0.3">
      <c r="A1375" s="60">
        <v>1374</v>
      </c>
      <c r="B1375" s="60">
        <v>2</v>
      </c>
      <c r="C1375" s="2">
        <v>40971.254943720931</v>
      </c>
      <c r="D1375" s="2">
        <v>41031.254861111112</v>
      </c>
      <c r="E1375" s="60">
        <v>10</v>
      </c>
      <c r="F1375" s="2">
        <v>40973.406612657636</v>
      </c>
      <c r="G1375" s="60">
        <v>0</v>
      </c>
    </row>
    <row r="1376" spans="1:7" x14ac:dyDescent="0.3">
      <c r="A1376" s="60">
        <v>1375</v>
      </c>
      <c r="B1376" s="60">
        <v>7</v>
      </c>
      <c r="C1376" s="2">
        <v>40971.343845666379</v>
      </c>
      <c r="D1376" s="2">
        <v>41031.34375</v>
      </c>
      <c r="E1376" s="60">
        <v>24</v>
      </c>
      <c r="F1376" s="2">
        <v>40976.497129023082</v>
      </c>
      <c r="G1376" s="60">
        <v>0</v>
      </c>
    </row>
    <row r="1377" spans="1:7" x14ac:dyDescent="0.3">
      <c r="A1377" s="60">
        <v>1376</v>
      </c>
      <c r="B1377" s="60">
        <v>5</v>
      </c>
      <c r="C1377" s="2">
        <v>40971.381789781371</v>
      </c>
      <c r="D1377" s="2">
        <v>41031.381249999999</v>
      </c>
      <c r="E1377" s="60">
        <v>24</v>
      </c>
      <c r="F1377" s="2">
        <v>40973.364303923503</v>
      </c>
      <c r="G1377" s="60">
        <v>0</v>
      </c>
    </row>
    <row r="1378" spans="1:7" x14ac:dyDescent="0.3">
      <c r="A1378" s="60">
        <v>1377</v>
      </c>
      <c r="B1378" s="60">
        <v>9</v>
      </c>
      <c r="C1378" s="2">
        <v>40971.389672784317</v>
      </c>
      <c r="D1378" s="2">
        <v>41031.38958333333</v>
      </c>
      <c r="E1378" s="60">
        <v>5</v>
      </c>
      <c r="F1378" s="2">
        <v>40974.337076679643</v>
      </c>
      <c r="G1378" s="60">
        <v>0</v>
      </c>
    </row>
    <row r="1379" spans="1:7" x14ac:dyDescent="0.3">
      <c r="A1379" s="60">
        <v>1378</v>
      </c>
      <c r="B1379" s="60">
        <v>1</v>
      </c>
      <c r="C1379" s="2">
        <v>40971.46154863733</v>
      </c>
      <c r="D1379" s="2">
        <v>40975.086522654143</v>
      </c>
      <c r="E1379" s="60">
        <v>8</v>
      </c>
      <c r="F1379" s="2" t="s">
        <v>5</v>
      </c>
      <c r="G1379" s="60">
        <v>0</v>
      </c>
    </row>
    <row r="1380" spans="1:7" x14ac:dyDescent="0.3">
      <c r="A1380" s="60">
        <v>1379</v>
      </c>
      <c r="B1380" s="60">
        <v>3</v>
      </c>
      <c r="C1380" s="2">
        <v>40971.470779049589</v>
      </c>
      <c r="D1380" s="2">
        <v>41031.470138888893</v>
      </c>
      <c r="E1380" s="60">
        <v>24</v>
      </c>
      <c r="F1380" s="2">
        <v>40973.424210659505</v>
      </c>
      <c r="G1380" s="60">
        <v>0</v>
      </c>
    </row>
    <row r="1381" spans="1:7" x14ac:dyDescent="0.3">
      <c r="A1381" s="60">
        <v>1380</v>
      </c>
      <c r="B1381" s="60">
        <v>2</v>
      </c>
      <c r="C1381" s="2">
        <v>40971.598009678717</v>
      </c>
      <c r="D1381" s="2">
        <v>41031.597916666666</v>
      </c>
      <c r="E1381" s="60">
        <v>10</v>
      </c>
      <c r="F1381" s="2">
        <v>40972.39248034537</v>
      </c>
      <c r="G1381" s="60">
        <v>0</v>
      </c>
    </row>
    <row r="1382" spans="1:7" x14ac:dyDescent="0.3">
      <c r="A1382" s="60">
        <v>1381</v>
      </c>
      <c r="B1382" s="60">
        <v>3</v>
      </c>
      <c r="C1382" s="2">
        <v>40971.619041790291</v>
      </c>
      <c r="D1382" s="2">
        <v>41031.618750000001</v>
      </c>
      <c r="E1382" s="60">
        <v>24</v>
      </c>
      <c r="F1382" s="2">
        <v>40974.77385315665</v>
      </c>
      <c r="G1382" s="60">
        <v>0</v>
      </c>
    </row>
    <row r="1383" spans="1:7" x14ac:dyDescent="0.3">
      <c r="A1383" s="60">
        <v>1382</v>
      </c>
      <c r="B1383" s="60">
        <v>11</v>
      </c>
      <c r="C1383" s="2">
        <v>40971.748231736143</v>
      </c>
      <c r="D1383" s="2">
        <v>41031.747916666667</v>
      </c>
      <c r="E1383" s="60">
        <v>1</v>
      </c>
      <c r="F1383" s="2">
        <v>40978.409873657984</v>
      </c>
      <c r="G1383" s="60">
        <v>4</v>
      </c>
    </row>
    <row r="1384" spans="1:7" x14ac:dyDescent="0.3">
      <c r="A1384" s="60">
        <v>1383</v>
      </c>
      <c r="B1384" s="60">
        <v>1</v>
      </c>
      <c r="C1384" s="2">
        <v>40971.755376860681</v>
      </c>
      <c r="D1384" s="2">
        <v>41031.754861111112</v>
      </c>
      <c r="E1384" s="60">
        <v>8</v>
      </c>
      <c r="F1384" s="2">
        <v>40972.592148244301</v>
      </c>
      <c r="G1384" s="60">
        <v>0</v>
      </c>
    </row>
    <row r="1385" spans="1:7" x14ac:dyDescent="0.3">
      <c r="A1385" s="60">
        <v>1384</v>
      </c>
      <c r="B1385" s="60">
        <v>1</v>
      </c>
      <c r="C1385" s="2">
        <v>40971.774970101869</v>
      </c>
      <c r="D1385" s="2">
        <v>41031.774305555555</v>
      </c>
      <c r="E1385" s="60">
        <v>12</v>
      </c>
      <c r="F1385" s="2">
        <v>40972.450052263041</v>
      </c>
      <c r="G1385" s="60">
        <v>0</v>
      </c>
    </row>
    <row r="1386" spans="1:7" x14ac:dyDescent="0.3">
      <c r="A1386" s="60">
        <v>1385</v>
      </c>
      <c r="B1386" s="60">
        <v>1</v>
      </c>
      <c r="C1386" s="2">
        <v>40971.900900333341</v>
      </c>
      <c r="D1386" s="2">
        <v>40974.859027777777</v>
      </c>
      <c r="E1386" s="60">
        <v>8</v>
      </c>
      <c r="F1386" s="2">
        <v>40972.497233987982</v>
      </c>
      <c r="G1386" s="60">
        <v>0</v>
      </c>
    </row>
    <row r="1387" spans="1:7" x14ac:dyDescent="0.3">
      <c r="A1387" s="60">
        <v>1386</v>
      </c>
      <c r="B1387" s="60">
        <v>1</v>
      </c>
      <c r="C1387" s="2">
        <v>40971.932757641356</v>
      </c>
      <c r="D1387" s="2">
        <v>40976.182638888888</v>
      </c>
      <c r="E1387" s="60">
        <v>12</v>
      </c>
      <c r="F1387" s="2">
        <v>40972.732930404803</v>
      </c>
      <c r="G1387" s="60">
        <v>0</v>
      </c>
    </row>
    <row r="1388" spans="1:7" x14ac:dyDescent="0.3">
      <c r="A1388" s="60">
        <v>1387</v>
      </c>
      <c r="B1388" s="60">
        <v>1</v>
      </c>
      <c r="C1388" s="2">
        <v>40972.047805891627</v>
      </c>
      <c r="D1388" s="2">
        <v>40974.21407637027</v>
      </c>
      <c r="E1388" s="60">
        <v>8</v>
      </c>
      <c r="F1388" s="2" t="s">
        <v>5</v>
      </c>
      <c r="G1388" s="60">
        <v>0</v>
      </c>
    </row>
    <row r="1389" spans="1:7" x14ac:dyDescent="0.3">
      <c r="A1389" s="60">
        <v>1388</v>
      </c>
      <c r="B1389" s="60">
        <v>6</v>
      </c>
      <c r="C1389" s="2">
        <v>40972.168076524278</v>
      </c>
      <c r="D1389" s="2">
        <v>40977.126388888886</v>
      </c>
      <c r="E1389" s="60">
        <v>24</v>
      </c>
      <c r="F1389" s="2">
        <v>40973.517230928264</v>
      </c>
      <c r="G1389" s="60">
        <v>0</v>
      </c>
    </row>
    <row r="1390" spans="1:7" x14ac:dyDescent="0.3">
      <c r="A1390" s="60">
        <v>1389</v>
      </c>
      <c r="B1390" s="60">
        <v>3</v>
      </c>
      <c r="C1390" s="2">
        <v>40972.232632958374</v>
      </c>
      <c r="D1390" s="2">
        <v>41032.231944444444</v>
      </c>
      <c r="E1390" s="60">
        <v>24</v>
      </c>
      <c r="F1390" s="2">
        <v>40974.440375157537</v>
      </c>
      <c r="G1390" s="60">
        <v>0</v>
      </c>
    </row>
    <row r="1391" spans="1:7" x14ac:dyDescent="0.3">
      <c r="A1391" s="60">
        <v>1390</v>
      </c>
      <c r="B1391" s="60">
        <v>2</v>
      </c>
      <c r="C1391" s="2">
        <v>40972.365109671002</v>
      </c>
      <c r="D1391" s="2">
        <v>40975.90625</v>
      </c>
      <c r="E1391" s="60">
        <v>10</v>
      </c>
      <c r="F1391" s="2">
        <v>40973.337131027947</v>
      </c>
      <c r="G1391" s="60">
        <v>0</v>
      </c>
    </row>
    <row r="1392" spans="1:7" x14ac:dyDescent="0.3">
      <c r="A1392" s="60">
        <v>1391</v>
      </c>
      <c r="B1392" s="60">
        <v>3</v>
      </c>
      <c r="C1392" s="2">
        <v>40972.337726033671</v>
      </c>
      <c r="D1392" s="2">
        <v>41032.337500000001</v>
      </c>
      <c r="E1392" s="60">
        <v>24</v>
      </c>
      <c r="F1392" s="2">
        <v>40974.434275137668</v>
      </c>
      <c r="G1392" s="60">
        <v>0</v>
      </c>
    </row>
    <row r="1393" spans="1:7" x14ac:dyDescent="0.3">
      <c r="A1393" s="60">
        <v>1392</v>
      </c>
      <c r="B1393" s="60">
        <v>2</v>
      </c>
      <c r="C1393" s="2">
        <v>40972.338225353909</v>
      </c>
      <c r="D1393" s="2">
        <v>41032.338194444448</v>
      </c>
      <c r="E1393" s="60">
        <v>10</v>
      </c>
      <c r="F1393" s="2">
        <v>40973.435353644811</v>
      </c>
      <c r="G1393" s="60">
        <v>0</v>
      </c>
    </row>
    <row r="1394" spans="1:7" x14ac:dyDescent="0.3">
      <c r="A1394" s="60">
        <v>1393</v>
      </c>
      <c r="B1394" s="60">
        <v>4</v>
      </c>
      <c r="C1394" s="2">
        <v>40972.344057488444</v>
      </c>
      <c r="D1394" s="2">
        <v>40975.343550766986</v>
      </c>
      <c r="E1394" s="60">
        <v>12</v>
      </c>
      <c r="F1394" s="2" t="s">
        <v>5</v>
      </c>
      <c r="G1394" s="60">
        <v>0</v>
      </c>
    </row>
    <row r="1395" spans="1:7" x14ac:dyDescent="0.3">
      <c r="A1395" s="60">
        <v>1394</v>
      </c>
      <c r="B1395" s="60">
        <v>2</v>
      </c>
      <c r="C1395" s="2">
        <v>40972.363535435295</v>
      </c>
      <c r="D1395" s="2">
        <v>41032.36319444445</v>
      </c>
      <c r="E1395" s="60">
        <v>10</v>
      </c>
      <c r="F1395" s="2">
        <v>40972.439299204139</v>
      </c>
      <c r="G1395" s="60">
        <v>0</v>
      </c>
    </row>
    <row r="1396" spans="1:7" x14ac:dyDescent="0.3">
      <c r="A1396" s="60">
        <v>1395</v>
      </c>
      <c r="B1396" s="60">
        <v>6</v>
      </c>
      <c r="C1396" s="2">
        <v>40972.407116769995</v>
      </c>
      <c r="D1396" s="2">
        <v>41032.406944444447</v>
      </c>
      <c r="E1396" s="60">
        <v>24</v>
      </c>
      <c r="F1396" s="2">
        <v>40975.633627600007</v>
      </c>
      <c r="G1396" s="60">
        <v>0</v>
      </c>
    </row>
    <row r="1397" spans="1:7" x14ac:dyDescent="0.3">
      <c r="A1397" s="60">
        <v>1396</v>
      </c>
      <c r="B1397" s="60">
        <v>5</v>
      </c>
      <c r="C1397" s="2">
        <v>40972.385588678604</v>
      </c>
      <c r="D1397" s="2">
        <v>41032.385416666664</v>
      </c>
      <c r="E1397" s="60">
        <v>24</v>
      </c>
      <c r="F1397" s="2">
        <v>40974.6575152437</v>
      </c>
      <c r="G1397" s="60">
        <v>0</v>
      </c>
    </row>
    <row r="1398" spans="1:7" x14ac:dyDescent="0.3">
      <c r="A1398" s="60">
        <v>1397</v>
      </c>
      <c r="B1398" s="60">
        <v>9</v>
      </c>
      <c r="C1398" s="2">
        <v>40972.375701723038</v>
      </c>
      <c r="D1398" s="2">
        <v>41032.375694444447</v>
      </c>
      <c r="E1398" s="60">
        <v>5</v>
      </c>
      <c r="F1398" s="2">
        <v>40974.91028061018</v>
      </c>
      <c r="G1398" s="60">
        <v>0</v>
      </c>
    </row>
    <row r="1399" spans="1:7" x14ac:dyDescent="0.3">
      <c r="A1399" s="60">
        <v>1398</v>
      </c>
      <c r="B1399" s="60">
        <v>1</v>
      </c>
      <c r="C1399" s="2">
        <v>40972.413696778705</v>
      </c>
      <c r="D1399" s="2">
        <v>41032.413194444445</v>
      </c>
      <c r="E1399" s="60">
        <v>8</v>
      </c>
      <c r="F1399" s="2">
        <v>40973.532778769782</v>
      </c>
      <c r="G1399" s="60">
        <v>0</v>
      </c>
    </row>
    <row r="1400" spans="1:7" x14ac:dyDescent="0.3">
      <c r="A1400" s="60">
        <v>1399</v>
      </c>
      <c r="B1400" s="60">
        <v>9</v>
      </c>
      <c r="C1400" s="2">
        <v>40972.405093108166</v>
      </c>
      <c r="D1400" s="2">
        <v>40975.154902849703</v>
      </c>
      <c r="E1400" s="60">
        <v>5</v>
      </c>
      <c r="F1400" s="2" t="s">
        <v>5</v>
      </c>
      <c r="G1400" s="60">
        <v>0</v>
      </c>
    </row>
    <row r="1401" spans="1:7" x14ac:dyDescent="0.3">
      <c r="A1401" s="60">
        <v>1400</v>
      </c>
      <c r="B1401" s="60">
        <v>9</v>
      </c>
      <c r="C1401" s="2">
        <v>40972.400000034046</v>
      </c>
      <c r="D1401" s="2">
        <v>41032.400000000001</v>
      </c>
      <c r="E1401" s="60">
        <v>5</v>
      </c>
      <c r="F1401" s="2">
        <v>40975.493558794711</v>
      </c>
      <c r="G1401" s="60">
        <v>0</v>
      </c>
    </row>
    <row r="1402" spans="1:7" x14ac:dyDescent="0.3">
      <c r="A1402" s="60">
        <v>1401</v>
      </c>
      <c r="B1402" s="60">
        <v>1</v>
      </c>
      <c r="C1402" s="2">
        <v>40972.382804708388</v>
      </c>
      <c r="D1402" s="2">
        <v>41032.382638888892</v>
      </c>
      <c r="E1402" s="60">
        <v>8</v>
      </c>
      <c r="F1402" s="2">
        <v>40973.479417323833</v>
      </c>
      <c r="G1402" s="60">
        <v>0</v>
      </c>
    </row>
    <row r="1403" spans="1:7" x14ac:dyDescent="0.3">
      <c r="A1403" s="60">
        <v>1402</v>
      </c>
      <c r="B1403" s="60">
        <v>1</v>
      </c>
      <c r="C1403" s="2">
        <v>40972.465575514369</v>
      </c>
      <c r="D1403" s="2">
        <v>41032.465277777781</v>
      </c>
      <c r="E1403" s="60">
        <v>12</v>
      </c>
      <c r="F1403" s="2">
        <v>40973.442416341219</v>
      </c>
      <c r="G1403" s="60">
        <v>0</v>
      </c>
    </row>
    <row r="1404" spans="1:7" x14ac:dyDescent="0.3">
      <c r="A1404" s="60">
        <v>1403</v>
      </c>
      <c r="B1404" s="60">
        <v>1</v>
      </c>
      <c r="C1404" s="2">
        <v>40972.476938037245</v>
      </c>
      <c r="D1404" s="2">
        <v>41032.476388888892</v>
      </c>
      <c r="E1404" s="60">
        <v>8</v>
      </c>
      <c r="F1404" s="2">
        <v>40972.705515763941</v>
      </c>
      <c r="G1404" s="60">
        <v>0</v>
      </c>
    </row>
    <row r="1405" spans="1:7" x14ac:dyDescent="0.3">
      <c r="A1405" s="60">
        <v>1404</v>
      </c>
      <c r="B1405" s="60">
        <v>1</v>
      </c>
      <c r="C1405" s="2">
        <v>40972.496352543989</v>
      </c>
      <c r="D1405" s="2">
        <v>41032.495833333334</v>
      </c>
      <c r="E1405" s="60">
        <v>8</v>
      </c>
      <c r="F1405" s="2">
        <v>40972.659324851826</v>
      </c>
      <c r="G1405" s="60">
        <v>0</v>
      </c>
    </row>
    <row r="1406" spans="1:7" x14ac:dyDescent="0.3">
      <c r="A1406" s="60">
        <v>1405</v>
      </c>
      <c r="B1406" s="60">
        <v>1</v>
      </c>
      <c r="C1406" s="2">
        <v>40972.472742741869</v>
      </c>
      <c r="D1406" s="2">
        <v>41032.472222222226</v>
      </c>
      <c r="E1406" s="60">
        <v>12</v>
      </c>
      <c r="F1406" s="2">
        <v>40973.459106025402</v>
      </c>
      <c r="G1406" s="60">
        <v>0</v>
      </c>
    </row>
    <row r="1407" spans="1:7" x14ac:dyDescent="0.3">
      <c r="A1407" s="60">
        <v>1406</v>
      </c>
      <c r="B1407" s="60">
        <v>3</v>
      </c>
      <c r="C1407" s="2">
        <v>40972.483577453626</v>
      </c>
      <c r="D1407" s="2">
        <v>41032.483333333337</v>
      </c>
      <c r="E1407" s="60">
        <v>24</v>
      </c>
      <c r="F1407" s="2">
        <v>40975.52091302225</v>
      </c>
      <c r="G1407" s="60">
        <v>0</v>
      </c>
    </row>
    <row r="1408" spans="1:7" x14ac:dyDescent="0.3">
      <c r="A1408" s="60">
        <v>1407</v>
      </c>
      <c r="B1408" s="60">
        <v>1</v>
      </c>
      <c r="C1408" s="2">
        <v>40972.482131490113</v>
      </c>
      <c r="D1408" s="2">
        <v>41032.481944444444</v>
      </c>
      <c r="E1408" s="60">
        <v>12</v>
      </c>
      <c r="F1408" s="2">
        <v>40973.569464004722</v>
      </c>
      <c r="G1408" s="60">
        <v>0</v>
      </c>
    </row>
    <row r="1409" spans="1:7" x14ac:dyDescent="0.3">
      <c r="A1409" s="60">
        <v>1408</v>
      </c>
      <c r="B1409" s="60">
        <v>5</v>
      </c>
      <c r="C1409" s="2">
        <v>40972.538492291773</v>
      </c>
      <c r="D1409" s="2">
        <v>41032.538194444445</v>
      </c>
      <c r="E1409" s="60">
        <v>24</v>
      </c>
      <c r="F1409" s="2">
        <v>40976.379982428494</v>
      </c>
      <c r="G1409" s="60">
        <v>0</v>
      </c>
    </row>
    <row r="1410" spans="1:7" x14ac:dyDescent="0.3">
      <c r="A1410" s="60">
        <v>1409</v>
      </c>
      <c r="B1410" s="60">
        <v>5</v>
      </c>
      <c r="C1410" s="2">
        <v>40972.50003122857</v>
      </c>
      <c r="D1410" s="2">
        <v>41032.5</v>
      </c>
      <c r="E1410" s="60">
        <v>24</v>
      </c>
      <c r="F1410" s="2">
        <v>40976.496193023442</v>
      </c>
      <c r="G1410" s="60">
        <v>0</v>
      </c>
    </row>
    <row r="1411" spans="1:7" x14ac:dyDescent="0.3">
      <c r="A1411" s="60">
        <v>1410</v>
      </c>
      <c r="B1411" s="60">
        <v>2</v>
      </c>
      <c r="C1411" s="2">
        <v>40972.557083307693</v>
      </c>
      <c r="D1411" s="2">
        <v>41032.556944444441</v>
      </c>
      <c r="E1411" s="60">
        <v>10</v>
      </c>
      <c r="F1411" s="2">
        <v>40973.476744924781</v>
      </c>
      <c r="G1411" s="60">
        <v>0</v>
      </c>
    </row>
    <row r="1412" spans="1:7" x14ac:dyDescent="0.3">
      <c r="A1412" s="60">
        <v>1411</v>
      </c>
      <c r="B1412" s="60">
        <v>1</v>
      </c>
      <c r="C1412" s="2">
        <v>40972.592767139737</v>
      </c>
      <c r="D1412" s="2">
        <v>41032.592361111114</v>
      </c>
      <c r="E1412" s="60">
        <v>8</v>
      </c>
      <c r="F1412" s="2">
        <v>40972.829408251841</v>
      </c>
      <c r="G1412" s="60">
        <v>0</v>
      </c>
    </row>
    <row r="1413" spans="1:7" x14ac:dyDescent="0.3">
      <c r="A1413" s="60">
        <v>1412</v>
      </c>
      <c r="B1413" s="60">
        <v>7</v>
      </c>
      <c r="C1413" s="2">
        <v>40972.704643616518</v>
      </c>
      <c r="D1413" s="2">
        <v>41032.704166666663</v>
      </c>
      <c r="E1413" s="60">
        <v>24</v>
      </c>
      <c r="F1413" s="2">
        <v>41013.252238755704</v>
      </c>
      <c r="G1413" s="60">
        <v>1</v>
      </c>
    </row>
    <row r="1414" spans="1:7" x14ac:dyDescent="0.3">
      <c r="A1414" s="60">
        <v>1413</v>
      </c>
      <c r="B1414" s="60">
        <v>1</v>
      </c>
      <c r="C1414" s="2">
        <v>40972.680495372573</v>
      </c>
      <c r="D1414" s="2">
        <v>41032.679861111108</v>
      </c>
      <c r="E1414" s="60">
        <v>8</v>
      </c>
      <c r="F1414" s="2">
        <v>40972.942766188797</v>
      </c>
      <c r="G1414" s="60">
        <v>0</v>
      </c>
    </row>
    <row r="1415" spans="1:7" x14ac:dyDescent="0.3">
      <c r="A1415" s="60">
        <v>1414</v>
      </c>
      <c r="B1415" s="60">
        <v>2</v>
      </c>
      <c r="C1415" s="2">
        <v>40972.730003646153</v>
      </c>
      <c r="D1415" s="2">
        <v>41032.729861111111</v>
      </c>
      <c r="E1415" s="60">
        <v>10</v>
      </c>
      <c r="F1415" s="2">
        <v>40973.733766439276</v>
      </c>
      <c r="G1415" s="60">
        <v>0</v>
      </c>
    </row>
    <row r="1416" spans="1:7" x14ac:dyDescent="0.3">
      <c r="A1416" s="60">
        <v>1415</v>
      </c>
      <c r="B1416" s="60">
        <v>1</v>
      </c>
      <c r="C1416" s="2">
        <v>40972.746355646435</v>
      </c>
      <c r="D1416" s="2">
        <v>41032.745833333334</v>
      </c>
      <c r="E1416" s="60">
        <v>8</v>
      </c>
      <c r="F1416" s="2">
        <v>40972.754158997035</v>
      </c>
      <c r="G1416" s="60">
        <v>0</v>
      </c>
    </row>
    <row r="1417" spans="1:7" x14ac:dyDescent="0.3">
      <c r="A1417" s="60">
        <v>1416</v>
      </c>
      <c r="B1417" s="60">
        <v>3</v>
      </c>
      <c r="C1417" s="2">
        <v>40972.734655141045</v>
      </c>
      <c r="D1417" s="2">
        <v>41032.734027777777</v>
      </c>
      <c r="E1417" s="60">
        <v>24</v>
      </c>
      <c r="F1417" s="2">
        <v>40975.568699974734</v>
      </c>
      <c r="G1417" s="60">
        <v>0</v>
      </c>
    </row>
    <row r="1418" spans="1:7" x14ac:dyDescent="0.3">
      <c r="A1418" s="60">
        <v>1417</v>
      </c>
      <c r="B1418" s="60">
        <v>1</v>
      </c>
      <c r="C1418" s="2">
        <v>40972.7903153191</v>
      </c>
      <c r="D1418" s="2">
        <v>41032.790277777778</v>
      </c>
      <c r="E1418" s="60">
        <v>8</v>
      </c>
      <c r="F1418" s="2">
        <v>40974.11206408876</v>
      </c>
      <c r="G1418" s="60">
        <v>0</v>
      </c>
    </row>
    <row r="1419" spans="1:7" x14ac:dyDescent="0.3">
      <c r="A1419" s="60">
        <v>1418</v>
      </c>
      <c r="B1419" s="60">
        <v>6</v>
      </c>
      <c r="C1419" s="2">
        <v>40972.769386075801</v>
      </c>
      <c r="D1419" s="2">
        <v>41032.768750000003</v>
      </c>
      <c r="E1419" s="60">
        <v>24</v>
      </c>
      <c r="F1419" s="2">
        <v>40976.647439055705</v>
      </c>
      <c r="G1419" s="60">
        <v>0</v>
      </c>
    </row>
    <row r="1420" spans="1:7" x14ac:dyDescent="0.3">
      <c r="A1420" s="60">
        <v>1419</v>
      </c>
      <c r="B1420" s="60">
        <v>7</v>
      </c>
      <c r="C1420" s="2">
        <v>40972.804185372777</v>
      </c>
      <c r="D1420" s="2">
        <v>41032.804166666661</v>
      </c>
      <c r="E1420" s="60">
        <v>24</v>
      </c>
      <c r="F1420" s="2">
        <v>40985.388689789244</v>
      </c>
      <c r="G1420" s="60">
        <v>0</v>
      </c>
    </row>
    <row r="1421" spans="1:7" x14ac:dyDescent="0.3">
      <c r="A1421" s="60">
        <v>1420</v>
      </c>
      <c r="B1421" s="60">
        <v>1</v>
      </c>
      <c r="C1421" s="2">
        <v>40972.851731460716</v>
      </c>
      <c r="D1421" s="2">
        <v>41032.851388888892</v>
      </c>
      <c r="E1421" s="60">
        <v>12</v>
      </c>
      <c r="F1421" s="2">
        <v>40974.424451589628</v>
      </c>
      <c r="G1421" s="60">
        <v>0</v>
      </c>
    </row>
    <row r="1422" spans="1:7" x14ac:dyDescent="0.3">
      <c r="A1422" s="60">
        <v>1421</v>
      </c>
      <c r="B1422" s="60">
        <v>1</v>
      </c>
      <c r="C1422" s="2">
        <v>40972.8683552242</v>
      </c>
      <c r="D1422" s="2">
        <v>41032.868055555555</v>
      </c>
      <c r="E1422" s="60">
        <v>8</v>
      </c>
      <c r="F1422" s="2">
        <v>40973.432460833246</v>
      </c>
      <c r="G1422" s="60">
        <v>0</v>
      </c>
    </row>
    <row r="1423" spans="1:7" x14ac:dyDescent="0.3">
      <c r="A1423" s="60">
        <v>1422</v>
      </c>
      <c r="B1423" s="60">
        <v>5</v>
      </c>
      <c r="C1423" s="2">
        <v>40972.97681909697</v>
      </c>
      <c r="D1423" s="2">
        <v>40976.226388888892</v>
      </c>
      <c r="E1423" s="60">
        <v>24</v>
      </c>
      <c r="F1423" s="2">
        <v>40974.873918308425</v>
      </c>
      <c r="G1423" s="60">
        <v>0</v>
      </c>
    </row>
    <row r="1424" spans="1:7" x14ac:dyDescent="0.3">
      <c r="A1424" s="60">
        <v>1423</v>
      </c>
      <c r="B1424" s="60">
        <v>5</v>
      </c>
      <c r="C1424" s="2">
        <v>40972.998832561432</v>
      </c>
      <c r="D1424" s="2">
        <v>41032.998611111114</v>
      </c>
      <c r="E1424" s="60">
        <v>24</v>
      </c>
      <c r="F1424" s="2">
        <v>40975.573428327363</v>
      </c>
      <c r="G1424" s="60">
        <v>0</v>
      </c>
    </row>
    <row r="1425" spans="1:7" x14ac:dyDescent="0.3">
      <c r="A1425" s="60">
        <v>1424</v>
      </c>
      <c r="B1425" s="60">
        <v>5</v>
      </c>
      <c r="C1425" s="2">
        <v>40972.9591085805</v>
      </c>
      <c r="D1425" s="2">
        <v>41032.959027777782</v>
      </c>
      <c r="E1425" s="60">
        <v>24</v>
      </c>
      <c r="F1425" s="2">
        <v>40975.357882152457</v>
      </c>
      <c r="G1425" s="60">
        <v>0</v>
      </c>
    </row>
    <row r="1426" spans="1:7" x14ac:dyDescent="0.3">
      <c r="A1426" s="60">
        <v>1425</v>
      </c>
      <c r="B1426" s="60">
        <v>6</v>
      </c>
      <c r="C1426" s="2">
        <v>40973.034027150803</v>
      </c>
      <c r="D1426" s="2">
        <v>41033.03402777778</v>
      </c>
      <c r="E1426" s="60">
        <v>24</v>
      </c>
      <c r="F1426" s="2">
        <v>40983.502190562715</v>
      </c>
      <c r="G1426" s="60">
        <v>0</v>
      </c>
    </row>
    <row r="1427" spans="1:7" x14ac:dyDescent="0.3">
      <c r="A1427" s="60">
        <v>1426</v>
      </c>
      <c r="B1427" s="60">
        <v>1</v>
      </c>
      <c r="C1427" s="2">
        <v>40973.081125893899</v>
      </c>
      <c r="D1427" s="2">
        <v>41033.080555555556</v>
      </c>
      <c r="E1427" s="60">
        <v>8</v>
      </c>
      <c r="F1427" s="2">
        <v>40974.371836183382</v>
      </c>
      <c r="G1427" s="60">
        <v>0</v>
      </c>
    </row>
    <row r="1428" spans="1:7" x14ac:dyDescent="0.3">
      <c r="A1428" s="60">
        <v>1427</v>
      </c>
      <c r="B1428" s="60">
        <v>1</v>
      </c>
      <c r="C1428" s="2">
        <v>40973.386287318332</v>
      </c>
      <c r="D1428" s="2">
        <v>41033.386111111111</v>
      </c>
      <c r="E1428" s="60">
        <v>8</v>
      </c>
      <c r="F1428" s="2">
        <v>40974.635841590236</v>
      </c>
      <c r="G1428" s="60">
        <v>0</v>
      </c>
    </row>
    <row r="1429" spans="1:7" x14ac:dyDescent="0.3">
      <c r="A1429" s="60">
        <v>1428</v>
      </c>
      <c r="B1429" s="60">
        <v>4</v>
      </c>
      <c r="C1429" s="2">
        <v>40973.452293924944</v>
      </c>
      <c r="D1429" s="2">
        <v>40976.118750000001</v>
      </c>
      <c r="E1429" s="60">
        <v>12</v>
      </c>
      <c r="F1429" s="2" t="s">
        <v>5</v>
      </c>
      <c r="G1429" s="60">
        <v>0</v>
      </c>
    </row>
    <row r="1430" spans="1:7" x14ac:dyDescent="0.3">
      <c r="A1430" s="60">
        <v>1429</v>
      </c>
      <c r="B1430" s="60">
        <v>2</v>
      </c>
      <c r="C1430" s="2">
        <v>40973.429067788849</v>
      </c>
      <c r="D1430" s="2">
        <v>40976.428601980107</v>
      </c>
      <c r="E1430" s="60">
        <v>10</v>
      </c>
      <c r="F1430" s="2" t="s">
        <v>5</v>
      </c>
      <c r="G1430" s="60">
        <v>0</v>
      </c>
    </row>
    <row r="1431" spans="1:7" x14ac:dyDescent="0.3">
      <c r="A1431" s="60">
        <v>1430</v>
      </c>
      <c r="B1431" s="60">
        <v>4</v>
      </c>
      <c r="C1431" s="2">
        <v>40973.463783375475</v>
      </c>
      <c r="D1431" s="2">
        <v>41033.463194444448</v>
      </c>
      <c r="E1431" s="60">
        <v>12</v>
      </c>
      <c r="F1431" s="2">
        <v>40976.411740988719</v>
      </c>
      <c r="G1431" s="60">
        <v>0</v>
      </c>
    </row>
    <row r="1432" spans="1:7" x14ac:dyDescent="0.3">
      <c r="A1432" s="60">
        <v>1431</v>
      </c>
      <c r="B1432" s="60">
        <v>10</v>
      </c>
      <c r="C1432" s="2">
        <v>40973.477625683678</v>
      </c>
      <c r="D1432" s="2">
        <v>41033.477083333339</v>
      </c>
      <c r="E1432" s="60">
        <v>1</v>
      </c>
      <c r="F1432" s="2">
        <v>40980.459034231426</v>
      </c>
      <c r="G1432" s="60">
        <v>3</v>
      </c>
    </row>
    <row r="1433" spans="1:7" x14ac:dyDescent="0.3">
      <c r="A1433" s="60">
        <v>1432</v>
      </c>
      <c r="B1433" s="60">
        <v>5</v>
      </c>
      <c r="C1433" s="2">
        <v>40973.496237193111</v>
      </c>
      <c r="D1433" s="2">
        <v>41033.495833333334</v>
      </c>
      <c r="E1433" s="60">
        <v>24</v>
      </c>
      <c r="F1433" s="2">
        <v>40976.493263373231</v>
      </c>
      <c r="G1433" s="60">
        <v>0</v>
      </c>
    </row>
    <row r="1434" spans="1:7" x14ac:dyDescent="0.3">
      <c r="A1434" s="60">
        <v>1433</v>
      </c>
      <c r="B1434" s="60">
        <v>3</v>
      </c>
      <c r="C1434" s="2">
        <v>40973.524252303796</v>
      </c>
      <c r="D1434" s="2">
        <v>40976.523745582337</v>
      </c>
      <c r="E1434" s="60">
        <v>24</v>
      </c>
      <c r="F1434" s="2" t="s">
        <v>5</v>
      </c>
      <c r="G1434" s="60">
        <v>0</v>
      </c>
    </row>
    <row r="1435" spans="1:7" x14ac:dyDescent="0.3">
      <c r="A1435" s="60">
        <v>1434</v>
      </c>
      <c r="B1435" s="60">
        <v>1</v>
      </c>
      <c r="C1435" s="2">
        <v>40973.654351953104</v>
      </c>
      <c r="D1435" s="2">
        <v>40978.237500000003</v>
      </c>
      <c r="E1435" s="60">
        <v>12</v>
      </c>
      <c r="F1435" s="2">
        <v>40974.488478540123</v>
      </c>
      <c r="G1435" s="60">
        <v>0</v>
      </c>
    </row>
    <row r="1436" spans="1:7" x14ac:dyDescent="0.3">
      <c r="A1436" s="60">
        <v>1435</v>
      </c>
      <c r="B1436" s="60">
        <v>1</v>
      </c>
      <c r="C1436" s="2">
        <v>40973.65110766585</v>
      </c>
      <c r="D1436" s="2">
        <v>41033.650694444441</v>
      </c>
      <c r="E1436" s="60">
        <v>12</v>
      </c>
      <c r="F1436" s="2">
        <v>40974.299660474302</v>
      </c>
      <c r="G1436" s="60">
        <v>0</v>
      </c>
    </row>
    <row r="1437" spans="1:7" x14ac:dyDescent="0.3">
      <c r="A1437" s="60">
        <v>1436</v>
      </c>
      <c r="B1437" s="60">
        <v>1</v>
      </c>
      <c r="C1437" s="2">
        <v>40973.639740612838</v>
      </c>
      <c r="D1437" s="2">
        <v>41033.63958333333</v>
      </c>
      <c r="E1437" s="60">
        <v>8</v>
      </c>
      <c r="F1437" s="2">
        <v>40974.392353767689</v>
      </c>
      <c r="G1437" s="60">
        <v>0</v>
      </c>
    </row>
    <row r="1438" spans="1:7" x14ac:dyDescent="0.3">
      <c r="A1438" s="60">
        <v>1437</v>
      </c>
      <c r="B1438" s="60">
        <v>4</v>
      </c>
      <c r="C1438" s="2">
        <v>40973.672917317293</v>
      </c>
      <c r="D1438" s="2">
        <v>41033.672916666663</v>
      </c>
      <c r="E1438" s="60">
        <v>12</v>
      </c>
      <c r="F1438" s="2">
        <v>40976.343960995546</v>
      </c>
      <c r="G1438" s="60">
        <v>0</v>
      </c>
    </row>
    <row r="1439" spans="1:7" x14ac:dyDescent="0.3">
      <c r="A1439" s="60">
        <v>1438</v>
      </c>
      <c r="B1439" s="60">
        <v>2</v>
      </c>
      <c r="C1439" s="2">
        <v>40973.673797172894</v>
      </c>
      <c r="D1439" s="2">
        <v>41033.673611111109</v>
      </c>
      <c r="E1439" s="60">
        <v>10</v>
      </c>
      <c r="F1439" s="2">
        <v>40975.575800340346</v>
      </c>
      <c r="G1439" s="60">
        <v>0</v>
      </c>
    </row>
    <row r="1440" spans="1:7" x14ac:dyDescent="0.3">
      <c r="A1440" s="60">
        <v>1439</v>
      </c>
      <c r="B1440" s="60">
        <v>5</v>
      </c>
      <c r="C1440" s="2">
        <v>40973.684337002407</v>
      </c>
      <c r="D1440" s="2">
        <v>41033.684027777774</v>
      </c>
      <c r="E1440" s="60">
        <v>24</v>
      </c>
      <c r="F1440" s="2">
        <v>40977.481655834708</v>
      </c>
      <c r="G1440" s="60">
        <v>0</v>
      </c>
    </row>
    <row r="1441" spans="1:7" x14ac:dyDescent="0.3">
      <c r="A1441" s="60">
        <v>1440</v>
      </c>
      <c r="B1441" s="60">
        <v>4</v>
      </c>
      <c r="C1441" s="2">
        <v>40973.706547574744</v>
      </c>
      <c r="D1441" s="2">
        <v>41033.706249999996</v>
      </c>
      <c r="E1441" s="60">
        <v>12</v>
      </c>
      <c r="F1441" s="2">
        <v>40976.365851161805</v>
      </c>
      <c r="G1441" s="60">
        <v>0</v>
      </c>
    </row>
    <row r="1442" spans="1:7" x14ac:dyDescent="0.3">
      <c r="A1442" s="60">
        <v>1441</v>
      </c>
      <c r="B1442" s="60">
        <v>1</v>
      </c>
      <c r="C1442" s="2">
        <v>40973.727828001123</v>
      </c>
      <c r="D1442" s="2">
        <v>41033.727777777778</v>
      </c>
      <c r="E1442" s="60">
        <v>8</v>
      </c>
      <c r="F1442" s="2">
        <v>40973.877091122071</v>
      </c>
      <c r="G1442" s="60">
        <v>0</v>
      </c>
    </row>
    <row r="1443" spans="1:7" x14ac:dyDescent="0.3">
      <c r="A1443" s="60">
        <v>1442</v>
      </c>
      <c r="B1443" s="60">
        <v>2</v>
      </c>
      <c r="C1443" s="2">
        <v>40973.743483298626</v>
      </c>
      <c r="D1443" s="2">
        <v>41033.743055555555</v>
      </c>
      <c r="E1443" s="60">
        <v>10</v>
      </c>
      <c r="F1443" s="2">
        <v>40974.439517847655</v>
      </c>
      <c r="G1443" s="60">
        <v>0</v>
      </c>
    </row>
    <row r="1444" spans="1:7" x14ac:dyDescent="0.3">
      <c r="A1444" s="60">
        <v>1443</v>
      </c>
      <c r="B1444" s="60">
        <v>1</v>
      </c>
      <c r="C1444" s="2">
        <v>40973.811924241389</v>
      </c>
      <c r="D1444" s="2">
        <v>41033.811805555553</v>
      </c>
      <c r="E1444" s="60">
        <v>12</v>
      </c>
      <c r="F1444" s="2">
        <v>40974.415156129391</v>
      </c>
      <c r="G1444" s="60">
        <v>0</v>
      </c>
    </row>
    <row r="1445" spans="1:7" x14ac:dyDescent="0.3">
      <c r="A1445" s="60">
        <v>1444</v>
      </c>
      <c r="B1445" s="60">
        <v>2</v>
      </c>
      <c r="C1445" s="2">
        <v>40973.798046421063</v>
      </c>
      <c r="D1445" s="2">
        <v>41033.797916666663</v>
      </c>
      <c r="E1445" s="60">
        <v>10</v>
      </c>
      <c r="F1445" s="2">
        <v>40975.321365265954</v>
      </c>
      <c r="G1445" s="60">
        <v>0</v>
      </c>
    </row>
    <row r="1446" spans="1:7" x14ac:dyDescent="0.3">
      <c r="A1446" s="60">
        <v>1445</v>
      </c>
      <c r="B1446" s="60">
        <v>1</v>
      </c>
      <c r="C1446" s="2">
        <v>40973.86193166356</v>
      </c>
      <c r="D1446" s="2">
        <v>41033.861805555556</v>
      </c>
      <c r="E1446" s="60">
        <v>12</v>
      </c>
      <c r="F1446" s="2">
        <v>40974.482122141257</v>
      </c>
      <c r="G1446" s="60">
        <v>0</v>
      </c>
    </row>
    <row r="1447" spans="1:7" x14ac:dyDescent="0.3">
      <c r="A1447" s="60">
        <v>1446</v>
      </c>
      <c r="B1447" s="60">
        <v>5</v>
      </c>
      <c r="C1447" s="2">
        <v>40974.219091820829</v>
      </c>
      <c r="D1447" s="2">
        <v>41034.21875</v>
      </c>
      <c r="E1447" s="60">
        <v>24</v>
      </c>
      <c r="F1447" s="2">
        <v>40979.461656377098</v>
      </c>
      <c r="G1447" s="60">
        <v>0</v>
      </c>
    </row>
    <row r="1448" spans="1:7" x14ac:dyDescent="0.3">
      <c r="A1448" s="60">
        <v>1447</v>
      </c>
      <c r="B1448" s="60">
        <v>11</v>
      </c>
      <c r="C1448" s="2">
        <v>40974.342144173555</v>
      </c>
      <c r="D1448" s="2">
        <v>41034.341666666667</v>
      </c>
      <c r="E1448" s="60">
        <v>1</v>
      </c>
      <c r="F1448" s="2">
        <v>40981.486068707898</v>
      </c>
      <c r="G1448" s="60">
        <v>2</v>
      </c>
    </row>
    <row r="1449" spans="1:7" x14ac:dyDescent="0.3">
      <c r="A1449" s="60">
        <v>1448</v>
      </c>
      <c r="B1449" s="60">
        <v>1</v>
      </c>
      <c r="C1449" s="2">
        <v>40974.3761128892</v>
      </c>
      <c r="D1449" s="2">
        <v>40978.001086906013</v>
      </c>
      <c r="E1449" s="60">
        <v>8</v>
      </c>
      <c r="F1449" s="2" t="s">
        <v>5</v>
      </c>
      <c r="G1449" s="60">
        <v>0</v>
      </c>
    </row>
    <row r="1450" spans="1:7" x14ac:dyDescent="0.3">
      <c r="A1450" s="60">
        <v>1449</v>
      </c>
      <c r="B1450" s="60">
        <v>1</v>
      </c>
      <c r="C1450" s="2">
        <v>40974.532479262562</v>
      </c>
      <c r="D1450" s="2">
        <v>40976.657366978805</v>
      </c>
      <c r="E1450" s="60">
        <v>8</v>
      </c>
      <c r="F1450" s="2" t="s">
        <v>5</v>
      </c>
      <c r="G1450" s="60">
        <v>0</v>
      </c>
    </row>
    <row r="1451" spans="1:7" x14ac:dyDescent="0.3">
      <c r="A1451" s="60">
        <v>1450</v>
      </c>
      <c r="B1451" s="60">
        <v>3</v>
      </c>
      <c r="C1451" s="2">
        <v>40974.522385100354</v>
      </c>
      <c r="D1451" s="2">
        <v>41034.522222222222</v>
      </c>
      <c r="E1451" s="60">
        <v>24</v>
      </c>
      <c r="F1451" s="2">
        <v>40976.537896493392</v>
      </c>
      <c r="G1451" s="60">
        <v>0</v>
      </c>
    </row>
    <row r="1452" spans="1:7" x14ac:dyDescent="0.3">
      <c r="A1452" s="60">
        <v>1451</v>
      </c>
      <c r="B1452" s="60">
        <v>3</v>
      </c>
      <c r="C1452" s="2">
        <v>40974.62827662129</v>
      </c>
      <c r="D1452" s="2">
        <v>41034.62777777778</v>
      </c>
      <c r="E1452" s="60">
        <v>24</v>
      </c>
      <c r="F1452" s="2">
        <v>40976.382819533566</v>
      </c>
      <c r="G1452" s="60">
        <v>0</v>
      </c>
    </row>
    <row r="1453" spans="1:7" x14ac:dyDescent="0.3">
      <c r="A1453" s="60">
        <v>1452</v>
      </c>
      <c r="B1453" s="60">
        <v>3</v>
      </c>
      <c r="C1453" s="2">
        <v>40974.653899976664</v>
      </c>
      <c r="D1453" s="2">
        <v>41034.65347222222</v>
      </c>
      <c r="E1453" s="60">
        <v>24</v>
      </c>
      <c r="F1453" s="2">
        <v>40976.473145163422</v>
      </c>
      <c r="G1453" s="60">
        <v>0</v>
      </c>
    </row>
    <row r="1454" spans="1:7" x14ac:dyDescent="0.3">
      <c r="A1454" s="60">
        <v>1453</v>
      </c>
      <c r="B1454" s="60">
        <v>4</v>
      </c>
      <c r="C1454" s="2">
        <v>40974.644647769695</v>
      </c>
      <c r="D1454" s="2">
        <v>40979.477777777778</v>
      </c>
      <c r="E1454" s="60">
        <v>12</v>
      </c>
      <c r="F1454" s="2">
        <v>40977.473701462492</v>
      </c>
      <c r="G1454" s="60">
        <v>0</v>
      </c>
    </row>
    <row r="1455" spans="1:7" x14ac:dyDescent="0.3">
      <c r="A1455" s="60">
        <v>1454</v>
      </c>
      <c r="B1455" s="60">
        <v>4</v>
      </c>
      <c r="C1455" s="2">
        <v>40974.660341542964</v>
      </c>
      <c r="D1455" s="2">
        <v>41034.659722222219</v>
      </c>
      <c r="E1455" s="60">
        <v>12</v>
      </c>
      <c r="F1455" s="2">
        <v>40977.489462722762</v>
      </c>
      <c r="G1455" s="60">
        <v>0</v>
      </c>
    </row>
    <row r="1456" spans="1:7" x14ac:dyDescent="0.3">
      <c r="A1456" s="60">
        <v>1455</v>
      </c>
      <c r="B1456" s="60">
        <v>4</v>
      </c>
      <c r="C1456" s="2">
        <v>40974.681081230156</v>
      </c>
      <c r="D1456" s="2">
        <v>40977.347428582369</v>
      </c>
      <c r="E1456" s="60">
        <v>12</v>
      </c>
      <c r="F1456" s="2" t="s">
        <v>5</v>
      </c>
      <c r="G1456" s="60">
        <v>0</v>
      </c>
    </row>
    <row r="1457" spans="1:7" x14ac:dyDescent="0.3">
      <c r="A1457" s="60">
        <v>1456</v>
      </c>
      <c r="B1457" s="60">
        <v>2</v>
      </c>
      <c r="C1457" s="2">
        <v>40974.690983047694</v>
      </c>
      <c r="D1457" s="2">
        <v>41034.690972222219</v>
      </c>
      <c r="E1457" s="60">
        <v>10</v>
      </c>
      <c r="F1457" s="2">
        <v>40975.322328405884</v>
      </c>
      <c r="G1457" s="60">
        <v>0</v>
      </c>
    </row>
    <row r="1458" spans="1:7" x14ac:dyDescent="0.3">
      <c r="A1458" s="60">
        <v>1457</v>
      </c>
      <c r="B1458" s="60">
        <v>1</v>
      </c>
      <c r="C1458" s="2">
        <v>40974.849912741105</v>
      </c>
      <c r="D1458" s="2">
        <v>41034.849305555559</v>
      </c>
      <c r="E1458" s="60">
        <v>8</v>
      </c>
      <c r="F1458" s="2">
        <v>40975.495125265807</v>
      </c>
      <c r="G1458" s="60">
        <v>0</v>
      </c>
    </row>
    <row r="1459" spans="1:7" x14ac:dyDescent="0.3">
      <c r="A1459" s="60">
        <v>1458</v>
      </c>
      <c r="B1459" s="60">
        <v>1</v>
      </c>
      <c r="C1459" s="2">
        <v>40974.913612955788</v>
      </c>
      <c r="D1459" s="2">
        <v>41034.913194444445</v>
      </c>
      <c r="E1459" s="60">
        <v>8</v>
      </c>
      <c r="F1459" s="2">
        <v>40975.289662779949</v>
      </c>
      <c r="G1459" s="60">
        <v>0</v>
      </c>
    </row>
    <row r="1460" spans="1:7" x14ac:dyDescent="0.3">
      <c r="A1460" s="60">
        <v>1459</v>
      </c>
      <c r="B1460" s="60">
        <v>2</v>
      </c>
      <c r="C1460" s="2">
        <v>40974.965191437645</v>
      </c>
      <c r="D1460" s="2">
        <v>40977.839904332977</v>
      </c>
      <c r="E1460" s="60">
        <v>10</v>
      </c>
      <c r="F1460" s="2" t="s">
        <v>5</v>
      </c>
      <c r="G1460" s="60">
        <v>0</v>
      </c>
    </row>
    <row r="1461" spans="1:7" x14ac:dyDescent="0.3">
      <c r="A1461" s="60">
        <v>1460</v>
      </c>
      <c r="B1461" s="60">
        <v>1</v>
      </c>
      <c r="C1461" s="2">
        <v>40975.067154919154</v>
      </c>
      <c r="D1461" s="2">
        <v>41035.066666666666</v>
      </c>
      <c r="E1461" s="60">
        <v>8</v>
      </c>
      <c r="F1461" s="2">
        <v>40976.347113343945</v>
      </c>
      <c r="G1461" s="60">
        <v>0</v>
      </c>
    </row>
    <row r="1462" spans="1:7" x14ac:dyDescent="0.3">
      <c r="A1462" s="60">
        <v>1461</v>
      </c>
      <c r="B1462" s="60">
        <v>6</v>
      </c>
      <c r="C1462" s="2">
        <v>40975.177292470871</v>
      </c>
      <c r="D1462" s="2">
        <v>41035.177083333328</v>
      </c>
      <c r="E1462" s="60">
        <v>24</v>
      </c>
      <c r="F1462" s="2">
        <v>40977.148950278483</v>
      </c>
      <c r="G1462" s="60">
        <v>0</v>
      </c>
    </row>
    <row r="1463" spans="1:7" x14ac:dyDescent="0.3">
      <c r="A1463" s="60">
        <v>1462</v>
      </c>
      <c r="B1463" s="60">
        <v>1</v>
      </c>
      <c r="C1463" s="2">
        <v>40975.215692868274</v>
      </c>
      <c r="D1463" s="2">
        <v>41035.215277777781</v>
      </c>
      <c r="E1463" s="60">
        <v>8</v>
      </c>
      <c r="F1463" s="2">
        <v>40976.583339894569</v>
      </c>
      <c r="G1463" s="60">
        <v>0</v>
      </c>
    </row>
    <row r="1464" spans="1:7" x14ac:dyDescent="0.3">
      <c r="A1464" s="60">
        <v>1463</v>
      </c>
      <c r="B1464" s="60">
        <v>10</v>
      </c>
      <c r="C1464" s="2">
        <v>40975.256551192811</v>
      </c>
      <c r="D1464" s="2">
        <v>41035.256249999999</v>
      </c>
      <c r="E1464" s="60">
        <v>1</v>
      </c>
      <c r="F1464" s="2">
        <v>40982.383648671464</v>
      </c>
      <c r="G1464" s="60">
        <v>4</v>
      </c>
    </row>
    <row r="1465" spans="1:7" x14ac:dyDescent="0.3">
      <c r="A1465" s="60">
        <v>1464</v>
      </c>
      <c r="B1465" s="60">
        <v>7</v>
      </c>
      <c r="C1465" s="2">
        <v>40975.285424631518</v>
      </c>
      <c r="D1465" s="2">
        <v>41035.285416666666</v>
      </c>
      <c r="E1465" s="60">
        <v>24</v>
      </c>
      <c r="F1465" s="2">
        <v>40980.631061608037</v>
      </c>
      <c r="G1465" s="60">
        <v>0</v>
      </c>
    </row>
    <row r="1466" spans="1:7" x14ac:dyDescent="0.3">
      <c r="A1466" s="60">
        <v>1465</v>
      </c>
      <c r="B1466" s="60">
        <v>2</v>
      </c>
      <c r="C1466" s="2">
        <v>40975.369316184784</v>
      </c>
      <c r="D1466" s="2">
        <v>41035.368750000001</v>
      </c>
      <c r="E1466" s="60">
        <v>10</v>
      </c>
      <c r="F1466" s="2">
        <v>40975.733807007571</v>
      </c>
      <c r="G1466" s="60">
        <v>0</v>
      </c>
    </row>
    <row r="1467" spans="1:7" x14ac:dyDescent="0.3">
      <c r="A1467" s="60">
        <v>1466</v>
      </c>
      <c r="B1467" s="60">
        <v>8</v>
      </c>
      <c r="C1467" s="2">
        <v>40975.414083516458</v>
      </c>
      <c r="D1467" s="2">
        <v>41035.413888888892</v>
      </c>
      <c r="E1467" s="60">
        <v>3</v>
      </c>
      <c r="F1467" s="2">
        <v>40978.893531831796</v>
      </c>
      <c r="G1467" s="60">
        <v>0</v>
      </c>
    </row>
    <row r="1468" spans="1:7" x14ac:dyDescent="0.3">
      <c r="A1468" s="60">
        <v>1467</v>
      </c>
      <c r="B1468" s="60">
        <v>9</v>
      </c>
      <c r="C1468" s="2">
        <v>40975.395596095244</v>
      </c>
      <c r="D1468" s="2">
        <v>40978.853806200023</v>
      </c>
      <c r="E1468" s="60">
        <v>5</v>
      </c>
      <c r="F1468" s="2" t="s">
        <v>5</v>
      </c>
      <c r="G1468" s="60">
        <v>0</v>
      </c>
    </row>
    <row r="1469" spans="1:7" x14ac:dyDescent="0.3">
      <c r="A1469" s="60">
        <v>1468</v>
      </c>
      <c r="B1469" s="60">
        <v>9</v>
      </c>
      <c r="C1469" s="2">
        <v>40975.399298364246</v>
      </c>
      <c r="D1469" s="2">
        <v>41035.398611111108</v>
      </c>
      <c r="E1469" s="60">
        <v>5</v>
      </c>
      <c r="F1469" s="2">
        <v>40978.486280563033</v>
      </c>
      <c r="G1469" s="60">
        <v>0</v>
      </c>
    </row>
    <row r="1470" spans="1:7" x14ac:dyDescent="0.3">
      <c r="A1470" s="60">
        <v>1469</v>
      </c>
      <c r="B1470" s="60">
        <v>6</v>
      </c>
      <c r="C1470" s="2">
        <v>40975.3882235688</v>
      </c>
      <c r="D1470" s="2">
        <v>41035.388194444444</v>
      </c>
      <c r="E1470" s="60">
        <v>24</v>
      </c>
      <c r="F1470" s="2">
        <v>40977.467296901297</v>
      </c>
      <c r="G1470" s="60">
        <v>0</v>
      </c>
    </row>
    <row r="1471" spans="1:7" x14ac:dyDescent="0.3">
      <c r="A1471" s="60">
        <v>1470</v>
      </c>
      <c r="B1471" s="60">
        <v>6</v>
      </c>
      <c r="C1471" s="2">
        <v>40975.3763954104</v>
      </c>
      <c r="D1471" s="2">
        <v>41035.376388888886</v>
      </c>
      <c r="E1471" s="60">
        <v>24</v>
      </c>
      <c r="F1471" s="2">
        <v>40977.659684747516</v>
      </c>
      <c r="G1471" s="60">
        <v>0</v>
      </c>
    </row>
    <row r="1472" spans="1:7" x14ac:dyDescent="0.3">
      <c r="A1472" s="60">
        <v>1471</v>
      </c>
      <c r="B1472" s="60">
        <v>1</v>
      </c>
      <c r="C1472" s="2">
        <v>40975.481496917564</v>
      </c>
      <c r="D1472" s="2">
        <v>41035.481250000004</v>
      </c>
      <c r="E1472" s="60">
        <v>12</v>
      </c>
      <c r="F1472" s="2">
        <v>40976.658157609418</v>
      </c>
      <c r="G1472" s="60">
        <v>0</v>
      </c>
    </row>
    <row r="1473" spans="1:7" x14ac:dyDescent="0.3">
      <c r="A1473" s="60">
        <v>1472</v>
      </c>
      <c r="B1473" s="60">
        <v>11</v>
      </c>
      <c r="C1473" s="2">
        <v>40975.487519476563</v>
      </c>
      <c r="D1473" s="2">
        <v>41035.487500000003</v>
      </c>
      <c r="E1473" s="60">
        <v>1</v>
      </c>
      <c r="F1473" s="2">
        <v>40982.41817370239</v>
      </c>
      <c r="G1473" s="60">
        <v>2</v>
      </c>
    </row>
    <row r="1474" spans="1:7" x14ac:dyDescent="0.3">
      <c r="A1474" s="60">
        <v>1473</v>
      </c>
      <c r="B1474" s="60">
        <v>5</v>
      </c>
      <c r="C1474" s="2">
        <v>40975.540730578185</v>
      </c>
      <c r="D1474" s="2">
        <v>41035.540277777778</v>
      </c>
      <c r="E1474" s="60">
        <v>24</v>
      </c>
      <c r="F1474" s="2">
        <v>40979.488549819667</v>
      </c>
      <c r="G1474" s="60">
        <v>0</v>
      </c>
    </row>
    <row r="1475" spans="1:7" x14ac:dyDescent="0.3">
      <c r="A1475" s="60">
        <v>1474</v>
      </c>
      <c r="B1475" s="60">
        <v>2</v>
      </c>
      <c r="C1475" s="2">
        <v>40975.51920910662</v>
      </c>
      <c r="D1475" s="2">
        <v>41035.518750000003</v>
      </c>
      <c r="E1475" s="60">
        <v>10</v>
      </c>
      <c r="F1475" s="2">
        <v>40976.462705539299</v>
      </c>
      <c r="G1475" s="60">
        <v>0</v>
      </c>
    </row>
    <row r="1476" spans="1:7" x14ac:dyDescent="0.3">
      <c r="A1476" s="60">
        <v>1475</v>
      </c>
      <c r="B1476" s="60">
        <v>3</v>
      </c>
      <c r="C1476" s="2">
        <v>40975.508400576757</v>
      </c>
      <c r="D1476" s="2">
        <v>41035.508333333331</v>
      </c>
      <c r="E1476" s="60">
        <v>24</v>
      </c>
      <c r="F1476" s="2">
        <v>40977.524860268109</v>
      </c>
      <c r="G1476" s="60">
        <v>0</v>
      </c>
    </row>
    <row r="1477" spans="1:7" x14ac:dyDescent="0.3">
      <c r="A1477" s="60">
        <v>1476</v>
      </c>
      <c r="B1477" s="60">
        <v>4</v>
      </c>
      <c r="C1477" s="2">
        <v>40975.506317649902</v>
      </c>
      <c r="D1477" s="2">
        <v>41035.506249999999</v>
      </c>
      <c r="E1477" s="60">
        <v>12</v>
      </c>
      <c r="F1477" s="2">
        <v>40978.092635620087</v>
      </c>
      <c r="G1477" s="60">
        <v>0</v>
      </c>
    </row>
    <row r="1478" spans="1:7" x14ac:dyDescent="0.3">
      <c r="A1478" s="60">
        <v>1477</v>
      </c>
      <c r="B1478" s="60">
        <v>8</v>
      </c>
      <c r="C1478" s="2">
        <v>40975.613060447889</v>
      </c>
      <c r="D1478" s="2">
        <v>40979.404404895169</v>
      </c>
      <c r="E1478" s="60">
        <v>3</v>
      </c>
      <c r="F1478" s="2" t="s">
        <v>5</v>
      </c>
      <c r="G1478" s="60">
        <v>2</v>
      </c>
    </row>
    <row r="1479" spans="1:7" x14ac:dyDescent="0.3">
      <c r="A1479" s="60">
        <v>1478</v>
      </c>
      <c r="B1479" s="60">
        <v>1</v>
      </c>
      <c r="C1479" s="2">
        <v>40975.59755917859</v>
      </c>
      <c r="D1479" s="2">
        <v>41035.597222222226</v>
      </c>
      <c r="E1479" s="60">
        <v>8</v>
      </c>
      <c r="F1479" s="2">
        <v>40976.382584274834</v>
      </c>
      <c r="G1479" s="60">
        <v>0</v>
      </c>
    </row>
    <row r="1480" spans="1:7" x14ac:dyDescent="0.3">
      <c r="A1480" s="60">
        <v>1479</v>
      </c>
      <c r="B1480" s="60">
        <v>1</v>
      </c>
      <c r="C1480" s="2">
        <v>40975.605829070497</v>
      </c>
      <c r="D1480" s="2">
        <v>40978.355638812034</v>
      </c>
      <c r="E1480" s="60">
        <v>8</v>
      </c>
      <c r="F1480" s="2" t="s">
        <v>5</v>
      </c>
      <c r="G1480" s="60">
        <v>0</v>
      </c>
    </row>
    <row r="1481" spans="1:7" x14ac:dyDescent="0.3">
      <c r="A1481" s="60">
        <v>1480</v>
      </c>
      <c r="B1481" s="60">
        <v>1</v>
      </c>
      <c r="C1481" s="2">
        <v>40975.66028410678</v>
      </c>
      <c r="D1481" s="2">
        <v>41035.659722222219</v>
      </c>
      <c r="E1481" s="60">
        <v>8</v>
      </c>
      <c r="F1481" s="2">
        <v>40976.862797421723</v>
      </c>
      <c r="G1481" s="60">
        <v>0</v>
      </c>
    </row>
    <row r="1482" spans="1:7" x14ac:dyDescent="0.3">
      <c r="A1482" s="60">
        <v>1481</v>
      </c>
      <c r="B1482" s="60">
        <v>1</v>
      </c>
      <c r="C1482" s="2">
        <v>40975.684934074561</v>
      </c>
      <c r="D1482" s="2">
        <v>40979.476278521841</v>
      </c>
      <c r="E1482" s="60">
        <v>12</v>
      </c>
      <c r="F1482" s="2" t="s">
        <v>5</v>
      </c>
      <c r="G1482" s="60">
        <v>0</v>
      </c>
    </row>
    <row r="1483" spans="1:7" x14ac:dyDescent="0.3">
      <c r="A1483" s="60">
        <v>1482</v>
      </c>
      <c r="B1483" s="60">
        <v>2</v>
      </c>
      <c r="C1483" s="2">
        <v>40975.696454358411</v>
      </c>
      <c r="D1483" s="2">
        <v>41035.695833333331</v>
      </c>
      <c r="E1483" s="60">
        <v>10</v>
      </c>
      <c r="F1483" s="2">
        <v>40977.750454027475</v>
      </c>
      <c r="G1483" s="60">
        <v>0</v>
      </c>
    </row>
    <row r="1484" spans="1:7" x14ac:dyDescent="0.3">
      <c r="A1484" s="60">
        <v>1483</v>
      </c>
      <c r="B1484" s="60">
        <v>7</v>
      </c>
      <c r="C1484" s="2">
        <v>40975.756175082199</v>
      </c>
      <c r="D1484" s="2">
        <v>41035.755555555559</v>
      </c>
      <c r="E1484" s="60">
        <v>24</v>
      </c>
      <c r="F1484" s="2">
        <v>40981.303520624024</v>
      </c>
      <c r="G1484" s="60">
        <v>0</v>
      </c>
    </row>
    <row r="1485" spans="1:7" x14ac:dyDescent="0.3">
      <c r="A1485" s="60">
        <v>1484</v>
      </c>
      <c r="B1485" s="60">
        <v>3</v>
      </c>
      <c r="C1485" s="2">
        <v>40975.758469336703</v>
      </c>
      <c r="D1485" s="2">
        <v>41035.758333333331</v>
      </c>
      <c r="E1485" s="60">
        <v>24</v>
      </c>
      <c r="F1485" s="2">
        <v>40977.51306270613</v>
      </c>
      <c r="G1485" s="60">
        <v>0</v>
      </c>
    </row>
    <row r="1486" spans="1:7" x14ac:dyDescent="0.3">
      <c r="A1486" s="60">
        <v>1485</v>
      </c>
      <c r="B1486" s="60">
        <v>3</v>
      </c>
      <c r="C1486" s="2">
        <v>40975.8958076731</v>
      </c>
      <c r="D1486" s="2">
        <v>40978.020516878642</v>
      </c>
      <c r="E1486" s="60">
        <v>24</v>
      </c>
      <c r="F1486" s="2" t="s">
        <v>5</v>
      </c>
      <c r="G1486" s="60">
        <v>0</v>
      </c>
    </row>
    <row r="1487" spans="1:7" x14ac:dyDescent="0.3">
      <c r="A1487" s="60">
        <v>1486</v>
      </c>
      <c r="B1487" s="60">
        <v>1</v>
      </c>
      <c r="C1487" s="2">
        <v>40975.93932782131</v>
      </c>
      <c r="D1487" s="2">
        <v>41035.938888888886</v>
      </c>
      <c r="E1487" s="60">
        <v>8</v>
      </c>
      <c r="F1487" s="2">
        <v>40976.272190671429</v>
      </c>
      <c r="G1487" s="60">
        <v>0</v>
      </c>
    </row>
    <row r="1488" spans="1:7" x14ac:dyDescent="0.3">
      <c r="A1488" s="60">
        <v>1487</v>
      </c>
      <c r="B1488" s="60">
        <v>1</v>
      </c>
      <c r="C1488" s="2">
        <v>40975.980984023576</v>
      </c>
      <c r="D1488" s="2">
        <v>41035.980555555558</v>
      </c>
      <c r="E1488" s="60">
        <v>8</v>
      </c>
      <c r="F1488" s="2">
        <v>40976.360810319748</v>
      </c>
      <c r="G1488" s="60">
        <v>0</v>
      </c>
    </row>
    <row r="1489" spans="1:7" x14ac:dyDescent="0.3">
      <c r="A1489" s="60">
        <v>1488</v>
      </c>
      <c r="B1489" s="60">
        <v>1</v>
      </c>
      <c r="C1489" s="2">
        <v>40976.071662936338</v>
      </c>
      <c r="D1489" s="2">
        <v>41036.071527777778</v>
      </c>
      <c r="E1489" s="60">
        <v>12</v>
      </c>
      <c r="F1489" s="2">
        <v>40977.384977339061</v>
      </c>
      <c r="G1489" s="60">
        <v>0</v>
      </c>
    </row>
    <row r="1490" spans="1:7" x14ac:dyDescent="0.3">
      <c r="A1490" s="60">
        <v>1489</v>
      </c>
      <c r="B1490" s="60">
        <v>5</v>
      </c>
      <c r="C1490" s="2">
        <v>40976.221707685247</v>
      </c>
      <c r="D1490" s="2">
        <v>41036.22152777778</v>
      </c>
      <c r="E1490" s="60">
        <v>24</v>
      </c>
      <c r="F1490" s="2">
        <v>40979.653133507003</v>
      </c>
      <c r="G1490" s="60">
        <v>0</v>
      </c>
    </row>
    <row r="1491" spans="1:7" x14ac:dyDescent="0.3">
      <c r="A1491" s="60">
        <v>1490</v>
      </c>
      <c r="B1491" s="60">
        <v>9</v>
      </c>
      <c r="C1491" s="2">
        <v>40976.398467538653</v>
      </c>
      <c r="D1491" s="2">
        <v>41036.397916666669</v>
      </c>
      <c r="E1491" s="60">
        <v>5</v>
      </c>
      <c r="F1491" s="2">
        <v>40979.319059704401</v>
      </c>
      <c r="G1491" s="60">
        <v>0</v>
      </c>
    </row>
    <row r="1492" spans="1:7" x14ac:dyDescent="0.3">
      <c r="A1492" s="60">
        <v>1491</v>
      </c>
      <c r="B1492" s="60">
        <v>1</v>
      </c>
      <c r="C1492" s="2">
        <v>40976.385949659241</v>
      </c>
      <c r="D1492" s="2">
        <v>41036.385416666664</v>
      </c>
      <c r="E1492" s="60">
        <v>8</v>
      </c>
      <c r="F1492" s="2">
        <v>40977.43452820371</v>
      </c>
      <c r="G1492" s="60">
        <v>0</v>
      </c>
    </row>
    <row r="1493" spans="1:7" x14ac:dyDescent="0.3">
      <c r="A1493" s="60">
        <v>1492</v>
      </c>
      <c r="B1493" s="60">
        <v>4</v>
      </c>
      <c r="C1493" s="2">
        <v>40976.596731858175</v>
      </c>
      <c r="D1493" s="2">
        <v>41036.59652777778</v>
      </c>
      <c r="E1493" s="60">
        <v>12</v>
      </c>
      <c r="F1493" s="2">
        <v>40979.303393199247</v>
      </c>
      <c r="G1493" s="60">
        <v>0</v>
      </c>
    </row>
    <row r="1494" spans="1:7" x14ac:dyDescent="0.3">
      <c r="A1494" s="60">
        <v>1493</v>
      </c>
      <c r="B1494" s="60">
        <v>1</v>
      </c>
      <c r="C1494" s="2">
        <v>40976.664056878035</v>
      </c>
      <c r="D1494" s="2">
        <v>41036.663888888892</v>
      </c>
      <c r="E1494" s="60">
        <v>12</v>
      </c>
      <c r="F1494" s="2">
        <v>40977.406485859872</v>
      </c>
      <c r="G1494" s="60">
        <v>0</v>
      </c>
    </row>
    <row r="1495" spans="1:7" x14ac:dyDescent="0.3">
      <c r="A1495" s="60">
        <v>1494</v>
      </c>
      <c r="B1495" s="60">
        <v>1</v>
      </c>
      <c r="C1495" s="2">
        <v>40976.674958907533</v>
      </c>
      <c r="D1495" s="2">
        <v>41036.674305555556</v>
      </c>
      <c r="E1495" s="60">
        <v>8</v>
      </c>
      <c r="F1495" s="2">
        <v>40977.289272839684</v>
      </c>
      <c r="G1495" s="60">
        <v>0</v>
      </c>
    </row>
    <row r="1496" spans="1:7" x14ac:dyDescent="0.3">
      <c r="A1496" s="60">
        <v>1495</v>
      </c>
      <c r="B1496" s="60">
        <v>6</v>
      </c>
      <c r="C1496" s="2">
        <v>40976.708863967251</v>
      </c>
      <c r="D1496" s="2">
        <v>41036.708333333336</v>
      </c>
      <c r="E1496" s="60">
        <v>24</v>
      </c>
      <c r="F1496" s="2">
        <v>40983.379606809118</v>
      </c>
      <c r="G1496" s="60">
        <v>0</v>
      </c>
    </row>
    <row r="1497" spans="1:7" x14ac:dyDescent="0.3">
      <c r="A1497" s="60">
        <v>1496</v>
      </c>
      <c r="B1497" s="60">
        <v>1</v>
      </c>
      <c r="C1497" s="2">
        <v>40976.726789681299</v>
      </c>
      <c r="D1497" s="2">
        <v>40978.80972222222</v>
      </c>
      <c r="E1497" s="60">
        <v>12</v>
      </c>
      <c r="F1497" s="2">
        <v>40977.437218737461</v>
      </c>
      <c r="G1497" s="60">
        <v>0</v>
      </c>
    </row>
    <row r="1498" spans="1:7" x14ac:dyDescent="0.3">
      <c r="A1498" s="60">
        <v>1497</v>
      </c>
      <c r="B1498" s="60">
        <v>1</v>
      </c>
      <c r="C1498" s="2">
        <v>40976.717711845755</v>
      </c>
      <c r="D1498" s="2">
        <v>40981.09224983168</v>
      </c>
      <c r="E1498" s="60">
        <v>12</v>
      </c>
      <c r="F1498" s="2" t="s">
        <v>5</v>
      </c>
      <c r="G1498" s="60">
        <v>0</v>
      </c>
    </row>
    <row r="1499" spans="1:7" x14ac:dyDescent="0.3">
      <c r="A1499" s="60">
        <v>1498</v>
      </c>
      <c r="B1499" s="60">
        <v>4</v>
      </c>
      <c r="C1499" s="2">
        <v>40976.760755882366</v>
      </c>
      <c r="D1499" s="2">
        <v>41036.760416666664</v>
      </c>
      <c r="E1499" s="60">
        <v>12</v>
      </c>
      <c r="F1499" s="2">
        <v>40978.488373777946</v>
      </c>
      <c r="G1499" s="60">
        <v>0</v>
      </c>
    </row>
    <row r="1500" spans="1:7" x14ac:dyDescent="0.3">
      <c r="A1500" s="60">
        <v>1499</v>
      </c>
      <c r="B1500" s="60">
        <v>1</v>
      </c>
      <c r="C1500" s="2">
        <v>40976.763111158623</v>
      </c>
      <c r="D1500" s="2">
        <v>41036.762499999997</v>
      </c>
      <c r="E1500" s="60">
        <v>8</v>
      </c>
      <c r="F1500" s="2">
        <v>40977.475829063886</v>
      </c>
      <c r="G1500" s="60">
        <v>0</v>
      </c>
    </row>
    <row r="1501" spans="1:7" x14ac:dyDescent="0.3">
      <c r="A1501" s="60">
        <v>1500</v>
      </c>
      <c r="B1501" s="60">
        <v>2</v>
      </c>
      <c r="C1501" s="2">
        <v>40976.805396512485</v>
      </c>
      <c r="D1501" s="2">
        <v>41036.804861111108</v>
      </c>
      <c r="E1501" s="60">
        <v>10</v>
      </c>
      <c r="F1501" s="2">
        <v>40978.57927432601</v>
      </c>
      <c r="G1501" s="60">
        <v>0</v>
      </c>
    </row>
    <row r="1502" spans="1:7" x14ac:dyDescent="0.3">
      <c r="A1502" s="60">
        <v>1501</v>
      </c>
      <c r="B1502" s="60">
        <v>1</v>
      </c>
      <c r="C1502" s="2">
        <v>40976.848000287719</v>
      </c>
      <c r="D1502" s="2">
        <v>40979.514638361252</v>
      </c>
      <c r="E1502" s="60">
        <v>8</v>
      </c>
      <c r="F1502" s="2" t="s">
        <v>5</v>
      </c>
      <c r="G1502" s="60">
        <v>0</v>
      </c>
    </row>
    <row r="1503" spans="1:7" x14ac:dyDescent="0.3">
      <c r="A1503" s="60">
        <v>1502</v>
      </c>
      <c r="B1503" s="60">
        <v>2</v>
      </c>
      <c r="C1503" s="2">
        <v>40976.892654663345</v>
      </c>
      <c r="D1503" s="2">
        <v>41036.892361111109</v>
      </c>
      <c r="E1503" s="60">
        <v>10</v>
      </c>
      <c r="F1503" s="2">
        <v>40977.779198215641</v>
      </c>
      <c r="G1503" s="60">
        <v>0</v>
      </c>
    </row>
    <row r="1504" spans="1:7" x14ac:dyDescent="0.3">
      <c r="A1504" s="60">
        <v>1503</v>
      </c>
      <c r="B1504" s="60">
        <v>10</v>
      </c>
      <c r="C1504" s="2">
        <v>40976.936739731085</v>
      </c>
      <c r="D1504" s="2">
        <v>41036.936111111107</v>
      </c>
      <c r="E1504" s="60">
        <v>1</v>
      </c>
      <c r="F1504" s="2">
        <v>40980.593108263034</v>
      </c>
      <c r="G1504" s="60">
        <v>4</v>
      </c>
    </row>
    <row r="1505" spans="1:7" x14ac:dyDescent="0.3">
      <c r="A1505" s="60">
        <v>1504</v>
      </c>
      <c r="B1505" s="60">
        <v>2</v>
      </c>
      <c r="C1505" s="2">
        <v>40976.964082152568</v>
      </c>
      <c r="D1505" s="2">
        <v>41036.963888888895</v>
      </c>
      <c r="E1505" s="60">
        <v>10</v>
      </c>
      <c r="F1505" s="2">
        <v>40977.36216313886</v>
      </c>
      <c r="G1505" s="60">
        <v>0</v>
      </c>
    </row>
    <row r="1506" spans="1:7" x14ac:dyDescent="0.3">
      <c r="A1506" s="60">
        <v>1505</v>
      </c>
      <c r="B1506" s="60">
        <v>1</v>
      </c>
      <c r="C1506" s="2">
        <v>40977.029363487287</v>
      </c>
      <c r="D1506" s="2">
        <v>41037.029166666667</v>
      </c>
      <c r="E1506" s="60">
        <v>8</v>
      </c>
      <c r="F1506" s="2">
        <v>40978.468490063875</v>
      </c>
      <c r="G1506" s="60">
        <v>0</v>
      </c>
    </row>
    <row r="1507" spans="1:7" x14ac:dyDescent="0.3">
      <c r="A1507" s="60">
        <v>1506</v>
      </c>
      <c r="B1507" s="60">
        <v>1</v>
      </c>
      <c r="C1507" s="2">
        <v>40977.045596277756</v>
      </c>
      <c r="D1507" s="2">
        <v>41037.045138888883</v>
      </c>
      <c r="E1507" s="60">
        <v>12</v>
      </c>
      <c r="F1507" s="2">
        <v>40978.662072273248</v>
      </c>
      <c r="G1507" s="60">
        <v>0</v>
      </c>
    </row>
    <row r="1508" spans="1:7" x14ac:dyDescent="0.3">
      <c r="A1508" s="60">
        <v>1507</v>
      </c>
      <c r="B1508" s="60">
        <v>11</v>
      </c>
      <c r="C1508" s="2">
        <v>40977.193310467999</v>
      </c>
      <c r="D1508" s="2">
        <v>41037.193055555552</v>
      </c>
      <c r="E1508" s="60">
        <v>1</v>
      </c>
      <c r="F1508" s="2">
        <v>40984.451762430603</v>
      </c>
      <c r="G1508" s="60">
        <v>3</v>
      </c>
    </row>
    <row r="1509" spans="1:7" x14ac:dyDescent="0.3">
      <c r="A1509" s="60">
        <v>1508</v>
      </c>
      <c r="B1509" s="60">
        <v>1</v>
      </c>
      <c r="C1509" s="2">
        <v>40977.318258386076</v>
      </c>
      <c r="D1509" s="2">
        <v>41037.318055555552</v>
      </c>
      <c r="E1509" s="60">
        <v>8</v>
      </c>
      <c r="F1509" s="2">
        <v>40977.392027098736</v>
      </c>
      <c r="G1509" s="60">
        <v>0</v>
      </c>
    </row>
    <row r="1510" spans="1:7" x14ac:dyDescent="0.3">
      <c r="A1510" s="60">
        <v>1509</v>
      </c>
      <c r="B1510" s="60">
        <v>2</v>
      </c>
      <c r="C1510" s="2">
        <v>40977.361529623478</v>
      </c>
      <c r="D1510" s="2">
        <v>41037.361111111117</v>
      </c>
      <c r="E1510" s="60">
        <v>10</v>
      </c>
      <c r="F1510" s="2">
        <v>40978.710108415151</v>
      </c>
      <c r="G1510" s="60">
        <v>0</v>
      </c>
    </row>
    <row r="1511" spans="1:7" x14ac:dyDescent="0.3">
      <c r="A1511" s="60">
        <v>1510</v>
      </c>
      <c r="B1511" s="60">
        <v>6</v>
      </c>
      <c r="C1511" s="2">
        <v>40977.385965133624</v>
      </c>
      <c r="D1511" s="2">
        <v>41037.385416666664</v>
      </c>
      <c r="E1511" s="60">
        <v>24</v>
      </c>
      <c r="F1511" s="2">
        <v>40980.302860128868</v>
      </c>
      <c r="G1511" s="60">
        <v>0</v>
      </c>
    </row>
    <row r="1512" spans="1:7" x14ac:dyDescent="0.3">
      <c r="A1512" s="60">
        <v>1511</v>
      </c>
      <c r="B1512" s="60">
        <v>5</v>
      </c>
      <c r="C1512" s="2">
        <v>40977.449847019452</v>
      </c>
      <c r="D1512" s="2">
        <v>41037.44930555555</v>
      </c>
      <c r="E1512" s="60">
        <v>24</v>
      </c>
      <c r="F1512" s="2">
        <v>40981.473357918934</v>
      </c>
      <c r="G1512" s="60">
        <v>0</v>
      </c>
    </row>
    <row r="1513" spans="1:7" x14ac:dyDescent="0.3">
      <c r="A1513" s="60">
        <v>1512</v>
      </c>
      <c r="B1513" s="60">
        <v>3</v>
      </c>
      <c r="C1513" s="2">
        <v>40977.437563324202</v>
      </c>
      <c r="D1513" s="2">
        <v>41037.4375</v>
      </c>
      <c r="E1513" s="60">
        <v>24</v>
      </c>
      <c r="F1513" s="2">
        <v>40979.325247628236</v>
      </c>
      <c r="G1513" s="60">
        <v>0</v>
      </c>
    </row>
    <row r="1514" spans="1:7" x14ac:dyDescent="0.3">
      <c r="A1514" s="60">
        <v>1513</v>
      </c>
      <c r="B1514" s="60">
        <v>1</v>
      </c>
      <c r="C1514" s="2">
        <v>40977.506908785443</v>
      </c>
      <c r="D1514" s="2">
        <v>41037.506249999999</v>
      </c>
      <c r="E1514" s="60">
        <v>8</v>
      </c>
      <c r="F1514" s="2">
        <v>40978.136707264923</v>
      </c>
      <c r="G1514" s="60">
        <v>0</v>
      </c>
    </row>
    <row r="1515" spans="1:7" x14ac:dyDescent="0.3">
      <c r="A1515" s="60">
        <v>1514</v>
      </c>
      <c r="B1515" s="60">
        <v>4</v>
      </c>
      <c r="C1515" s="2">
        <v>40977.584036366112</v>
      </c>
      <c r="D1515" s="2">
        <v>41037.584027777782</v>
      </c>
      <c r="E1515" s="60">
        <v>12</v>
      </c>
      <c r="F1515" s="2">
        <v>40980.393329219834</v>
      </c>
      <c r="G1515" s="60">
        <v>0</v>
      </c>
    </row>
    <row r="1516" spans="1:7" x14ac:dyDescent="0.3">
      <c r="A1516" s="60">
        <v>1515</v>
      </c>
      <c r="B1516" s="60">
        <v>3</v>
      </c>
      <c r="C1516" s="2">
        <v>40977.617134960252</v>
      </c>
      <c r="D1516" s="2">
        <v>41037.616666666669</v>
      </c>
      <c r="E1516" s="60">
        <v>24</v>
      </c>
      <c r="F1516" s="2">
        <v>40980.638641953759</v>
      </c>
      <c r="G1516" s="60">
        <v>0</v>
      </c>
    </row>
    <row r="1517" spans="1:7" x14ac:dyDescent="0.3">
      <c r="A1517" s="60">
        <v>1516</v>
      </c>
      <c r="B1517" s="60">
        <v>2</v>
      </c>
      <c r="C1517" s="2">
        <v>40977.59427737043</v>
      </c>
      <c r="D1517" s="2">
        <v>40981.927050141057</v>
      </c>
      <c r="E1517" s="60">
        <v>10</v>
      </c>
      <c r="F1517" s="2" t="s">
        <v>5</v>
      </c>
      <c r="G1517" s="60">
        <v>0</v>
      </c>
    </row>
    <row r="1518" spans="1:7" x14ac:dyDescent="0.3">
      <c r="A1518" s="60">
        <v>1517</v>
      </c>
      <c r="B1518" s="60">
        <v>5</v>
      </c>
      <c r="C1518" s="2">
        <v>40977.699385864558</v>
      </c>
      <c r="D1518" s="2">
        <v>41037.69930555555</v>
      </c>
      <c r="E1518" s="60">
        <v>24</v>
      </c>
      <c r="F1518" s="2">
        <v>40981.686710333735</v>
      </c>
      <c r="G1518" s="60">
        <v>0</v>
      </c>
    </row>
    <row r="1519" spans="1:7" x14ac:dyDescent="0.3">
      <c r="A1519" s="60">
        <v>1518</v>
      </c>
      <c r="B1519" s="60">
        <v>8</v>
      </c>
      <c r="C1519" s="2">
        <v>40977.753387982186</v>
      </c>
      <c r="D1519" s="2">
        <v>40981.211608880003</v>
      </c>
      <c r="E1519" s="60">
        <v>3</v>
      </c>
      <c r="F1519" s="2" t="s">
        <v>5</v>
      </c>
      <c r="G1519" s="60">
        <v>0</v>
      </c>
    </row>
    <row r="1520" spans="1:7" x14ac:dyDescent="0.3">
      <c r="A1520" s="60">
        <v>1519</v>
      </c>
      <c r="B1520" s="60">
        <v>4</v>
      </c>
      <c r="C1520" s="2">
        <v>40977.914532566341</v>
      </c>
      <c r="D1520" s="2">
        <v>41037.913888888892</v>
      </c>
      <c r="E1520" s="60">
        <v>12</v>
      </c>
      <c r="F1520" s="2">
        <v>40979.615484305898</v>
      </c>
      <c r="G1520" s="60">
        <v>0</v>
      </c>
    </row>
    <row r="1521" spans="1:7" x14ac:dyDescent="0.3">
      <c r="A1521" s="60">
        <v>1520</v>
      </c>
      <c r="B1521" s="60">
        <v>2</v>
      </c>
      <c r="C1521" s="2">
        <v>40977.914970159123</v>
      </c>
      <c r="D1521" s="2">
        <v>41037.914583333331</v>
      </c>
      <c r="E1521" s="60">
        <v>10</v>
      </c>
      <c r="F1521" s="2">
        <v>40978.279651753903</v>
      </c>
      <c r="G1521" s="60">
        <v>0</v>
      </c>
    </row>
    <row r="1522" spans="1:7" x14ac:dyDescent="0.3">
      <c r="A1522" s="60">
        <v>1521</v>
      </c>
      <c r="B1522" s="60">
        <v>10</v>
      </c>
      <c r="C1522" s="2">
        <v>40977.89749205509</v>
      </c>
      <c r="D1522" s="2">
        <v>41037.897222222222</v>
      </c>
      <c r="E1522" s="60">
        <v>1</v>
      </c>
      <c r="F1522" s="2">
        <v>40984.394780013754</v>
      </c>
      <c r="G1522" s="60">
        <v>2</v>
      </c>
    </row>
    <row r="1523" spans="1:7" x14ac:dyDescent="0.3">
      <c r="A1523" s="60">
        <v>1522</v>
      </c>
      <c r="B1523" s="60">
        <v>11</v>
      </c>
      <c r="C1523" s="2">
        <v>40977.935240296298</v>
      </c>
      <c r="D1523" s="2">
        <v>41037.93472222222</v>
      </c>
      <c r="E1523" s="60">
        <v>1</v>
      </c>
      <c r="F1523" s="2">
        <v>40985.376898527233</v>
      </c>
      <c r="G1523" s="60">
        <v>2</v>
      </c>
    </row>
    <row r="1524" spans="1:7" x14ac:dyDescent="0.3">
      <c r="A1524" s="60">
        <v>1523</v>
      </c>
      <c r="B1524" s="60">
        <v>5</v>
      </c>
      <c r="C1524" s="2">
        <v>40977.945021976091</v>
      </c>
      <c r="D1524" s="2">
        <v>41037.944444444445</v>
      </c>
      <c r="E1524" s="60">
        <v>24</v>
      </c>
      <c r="F1524" s="2">
        <v>40979.435296955598</v>
      </c>
      <c r="G1524" s="60">
        <v>0</v>
      </c>
    </row>
    <row r="1525" spans="1:7" x14ac:dyDescent="0.3">
      <c r="A1525" s="60">
        <v>1524</v>
      </c>
      <c r="B1525" s="60">
        <v>6</v>
      </c>
      <c r="C1525" s="2">
        <v>40978.142096990574</v>
      </c>
      <c r="D1525" s="2">
        <v>41038.14166666667</v>
      </c>
      <c r="E1525" s="60">
        <v>24</v>
      </c>
      <c r="F1525" s="2">
        <v>41001.176231556514</v>
      </c>
      <c r="G1525" s="60">
        <v>0</v>
      </c>
    </row>
    <row r="1526" spans="1:7" x14ac:dyDescent="0.3">
      <c r="A1526" s="60">
        <v>1525</v>
      </c>
      <c r="B1526" s="60">
        <v>3</v>
      </c>
      <c r="C1526" s="2">
        <v>40978.314356573806</v>
      </c>
      <c r="D1526" s="2">
        <v>41038.313888888886</v>
      </c>
      <c r="E1526" s="60">
        <v>24</v>
      </c>
      <c r="F1526" s="2">
        <v>40980.895730103119</v>
      </c>
      <c r="G1526" s="60">
        <v>0</v>
      </c>
    </row>
    <row r="1527" spans="1:7" x14ac:dyDescent="0.3">
      <c r="A1527" s="60">
        <v>1526</v>
      </c>
      <c r="B1527" s="60">
        <v>4</v>
      </c>
      <c r="C1527" s="2">
        <v>40978.356819189874</v>
      </c>
      <c r="D1527" s="2">
        <v>41038.356250000004</v>
      </c>
      <c r="E1527" s="60">
        <v>12</v>
      </c>
      <c r="F1527" s="2">
        <v>40980.69398641726</v>
      </c>
      <c r="G1527" s="60">
        <v>0</v>
      </c>
    </row>
    <row r="1528" spans="1:7" x14ac:dyDescent="0.3">
      <c r="A1528" s="60">
        <v>1527</v>
      </c>
      <c r="B1528" s="60">
        <v>3</v>
      </c>
      <c r="C1528" s="2">
        <v>40978.366063899608</v>
      </c>
      <c r="D1528" s="2">
        <v>40981.990959723771</v>
      </c>
      <c r="E1528" s="60">
        <v>24</v>
      </c>
      <c r="F1528" s="2" t="s">
        <v>5</v>
      </c>
      <c r="G1528" s="60">
        <v>0</v>
      </c>
    </row>
    <row r="1529" spans="1:7" x14ac:dyDescent="0.3">
      <c r="A1529" s="60">
        <v>1528</v>
      </c>
      <c r="B1529" s="60">
        <v>3</v>
      </c>
      <c r="C1529" s="2">
        <v>40978.338460877836</v>
      </c>
      <c r="D1529" s="2">
        <v>41038.338194444448</v>
      </c>
      <c r="E1529" s="60">
        <v>24</v>
      </c>
      <c r="F1529" s="2">
        <v>40980.676024884924</v>
      </c>
      <c r="G1529" s="60">
        <v>0</v>
      </c>
    </row>
    <row r="1530" spans="1:7" x14ac:dyDescent="0.3">
      <c r="A1530" s="60">
        <v>1529</v>
      </c>
      <c r="B1530" s="60">
        <v>5</v>
      </c>
      <c r="C1530" s="2">
        <v>40978.596065738486</v>
      </c>
      <c r="D1530" s="2">
        <v>41038.595833333333</v>
      </c>
      <c r="E1530" s="60">
        <v>24</v>
      </c>
      <c r="F1530" s="2">
        <v>40983.763906117703</v>
      </c>
      <c r="G1530" s="60">
        <v>0</v>
      </c>
    </row>
    <row r="1531" spans="1:7" x14ac:dyDescent="0.3">
      <c r="A1531" s="60">
        <v>1530</v>
      </c>
      <c r="B1531" s="60">
        <v>5</v>
      </c>
      <c r="C1531" s="2">
        <v>40978.599455203752</v>
      </c>
      <c r="D1531" s="2">
        <v>41038.599305555559</v>
      </c>
      <c r="E1531" s="60">
        <v>24</v>
      </c>
      <c r="F1531" s="2">
        <v>40982.437673369903</v>
      </c>
      <c r="G1531" s="60">
        <v>0</v>
      </c>
    </row>
    <row r="1532" spans="1:7" x14ac:dyDescent="0.3">
      <c r="A1532" s="60">
        <v>1531</v>
      </c>
      <c r="B1532" s="60">
        <v>3</v>
      </c>
      <c r="C1532" s="2">
        <v>40978.595030212273</v>
      </c>
      <c r="D1532" s="2">
        <v>41038.594444444447</v>
      </c>
      <c r="E1532" s="60">
        <v>24</v>
      </c>
      <c r="F1532" s="2">
        <v>40981.34378765797</v>
      </c>
      <c r="G1532" s="60">
        <v>0</v>
      </c>
    </row>
    <row r="1533" spans="1:7" x14ac:dyDescent="0.3">
      <c r="A1533" s="60">
        <v>1532</v>
      </c>
      <c r="B1533" s="60">
        <v>4</v>
      </c>
      <c r="C1533" s="2">
        <v>40978.647707255397</v>
      </c>
      <c r="D1533" s="2">
        <v>41038.647222222222</v>
      </c>
      <c r="E1533" s="60">
        <v>12</v>
      </c>
      <c r="F1533" s="2">
        <v>40981.531649849523</v>
      </c>
      <c r="G1533" s="60">
        <v>0</v>
      </c>
    </row>
    <row r="1534" spans="1:7" x14ac:dyDescent="0.3">
      <c r="A1534" s="60">
        <v>1533</v>
      </c>
      <c r="B1534" s="60">
        <v>5</v>
      </c>
      <c r="C1534" s="2">
        <v>40978.728884575787</v>
      </c>
      <c r="D1534" s="2">
        <v>40981.644924859786</v>
      </c>
      <c r="E1534" s="60">
        <v>24</v>
      </c>
      <c r="F1534" s="2" t="s">
        <v>5</v>
      </c>
      <c r="G1534" s="60">
        <v>0</v>
      </c>
    </row>
    <row r="1535" spans="1:7" x14ac:dyDescent="0.3">
      <c r="A1535" s="60">
        <v>1534</v>
      </c>
      <c r="B1535" s="60">
        <v>2</v>
      </c>
      <c r="C1535" s="2">
        <v>40978.715093938205</v>
      </c>
      <c r="D1535" s="2">
        <v>41038.714583333334</v>
      </c>
      <c r="E1535" s="60">
        <v>10</v>
      </c>
      <c r="F1535" s="2">
        <v>40979.423783686449</v>
      </c>
      <c r="G1535" s="60">
        <v>0</v>
      </c>
    </row>
    <row r="1536" spans="1:7" x14ac:dyDescent="0.3">
      <c r="A1536" s="60">
        <v>1535</v>
      </c>
      <c r="B1536" s="60">
        <v>1</v>
      </c>
      <c r="C1536" s="2">
        <v>40978.725761234622</v>
      </c>
      <c r="D1536" s="2">
        <v>41038.725694444445</v>
      </c>
      <c r="E1536" s="60">
        <v>12</v>
      </c>
      <c r="F1536" s="2">
        <v>40979.757319231088</v>
      </c>
      <c r="G1536" s="60">
        <v>0</v>
      </c>
    </row>
    <row r="1537" spans="1:7" x14ac:dyDescent="0.3">
      <c r="A1537" s="60">
        <v>1536</v>
      </c>
      <c r="B1537" s="60">
        <v>11</v>
      </c>
      <c r="C1537" s="2">
        <v>40978.897276202239</v>
      </c>
      <c r="D1537" s="2">
        <v>41038.897222222222</v>
      </c>
      <c r="E1537" s="60">
        <v>1</v>
      </c>
      <c r="F1537" s="2">
        <v>40985.430622780834</v>
      </c>
      <c r="G1537" s="60">
        <v>3</v>
      </c>
    </row>
    <row r="1538" spans="1:7" x14ac:dyDescent="0.3">
      <c r="A1538" s="60">
        <v>1537</v>
      </c>
      <c r="B1538" s="60">
        <v>6</v>
      </c>
      <c r="C1538" s="2">
        <v>40978.948546806983</v>
      </c>
      <c r="D1538" s="2">
        <v>41038.947916666664</v>
      </c>
      <c r="E1538" s="60">
        <v>24</v>
      </c>
      <c r="F1538" s="2">
        <v>40981.440481614271</v>
      </c>
      <c r="G1538" s="60">
        <v>0</v>
      </c>
    </row>
    <row r="1539" spans="1:7" x14ac:dyDescent="0.3">
      <c r="A1539" s="60">
        <v>1538</v>
      </c>
      <c r="B1539" s="60">
        <v>10</v>
      </c>
      <c r="C1539" s="2">
        <v>40978.920954996836</v>
      </c>
      <c r="D1539" s="2">
        <v>41038.92083333333</v>
      </c>
      <c r="E1539" s="60">
        <v>1</v>
      </c>
      <c r="F1539" s="2">
        <v>40985.788488187864</v>
      </c>
      <c r="G1539" s="60">
        <v>3</v>
      </c>
    </row>
    <row r="1540" spans="1:7" x14ac:dyDescent="0.3">
      <c r="A1540" s="60">
        <v>1539</v>
      </c>
      <c r="B1540" s="60">
        <v>5</v>
      </c>
      <c r="C1540" s="2">
        <v>40978.994316169192</v>
      </c>
      <c r="D1540" s="2">
        <v>41038.993750000001</v>
      </c>
      <c r="E1540" s="60">
        <v>24</v>
      </c>
      <c r="F1540" s="2">
        <v>40980.657099886972</v>
      </c>
      <c r="G1540" s="60">
        <v>0</v>
      </c>
    </row>
    <row r="1541" spans="1:7" x14ac:dyDescent="0.3">
      <c r="A1541" s="60">
        <v>1540</v>
      </c>
      <c r="B1541" s="60">
        <v>1</v>
      </c>
      <c r="C1541" s="2">
        <v>40978.97190119588</v>
      </c>
      <c r="D1541" s="2">
        <v>41038.97152777778</v>
      </c>
      <c r="E1541" s="60">
        <v>8</v>
      </c>
      <c r="F1541" s="2">
        <v>40979.363870104673</v>
      </c>
      <c r="G1541" s="60">
        <v>0</v>
      </c>
    </row>
    <row r="1542" spans="1:7" x14ac:dyDescent="0.3">
      <c r="A1542" s="60">
        <v>1541</v>
      </c>
      <c r="B1542" s="60">
        <v>2</v>
      </c>
      <c r="C1542" s="2">
        <v>40978.973707844394</v>
      </c>
      <c r="D1542" s="2">
        <v>41038.973611111112</v>
      </c>
      <c r="E1542" s="60">
        <v>10</v>
      </c>
      <c r="F1542" s="2">
        <v>40979.858423220496</v>
      </c>
      <c r="G1542" s="60">
        <v>0</v>
      </c>
    </row>
    <row r="1543" spans="1:7" x14ac:dyDescent="0.3">
      <c r="A1543" s="60">
        <v>1542</v>
      </c>
      <c r="B1543" s="60">
        <v>3</v>
      </c>
      <c r="C1543" s="2">
        <v>40979.1333940982</v>
      </c>
      <c r="D1543" s="2">
        <v>40983.258142360239</v>
      </c>
      <c r="E1543" s="60">
        <v>24</v>
      </c>
      <c r="F1543" s="2" t="s">
        <v>5</v>
      </c>
      <c r="G1543" s="60">
        <v>0</v>
      </c>
    </row>
    <row r="1544" spans="1:7" x14ac:dyDescent="0.3">
      <c r="A1544" s="60">
        <v>1543</v>
      </c>
      <c r="B1544" s="60">
        <v>3</v>
      </c>
      <c r="C1544" s="2">
        <v>40979.134546166038</v>
      </c>
      <c r="D1544" s="2">
        <v>41039.134027777778</v>
      </c>
      <c r="E1544" s="60">
        <v>24</v>
      </c>
      <c r="F1544" s="2">
        <v>40981.414443562673</v>
      </c>
      <c r="G1544" s="60">
        <v>0</v>
      </c>
    </row>
    <row r="1545" spans="1:7" x14ac:dyDescent="0.3">
      <c r="A1545" s="60">
        <v>1544</v>
      </c>
      <c r="B1545" s="60">
        <v>5</v>
      </c>
      <c r="C1545" s="2">
        <v>40979.140675668779</v>
      </c>
      <c r="D1545" s="2">
        <v>41039.140277777777</v>
      </c>
      <c r="E1545" s="60">
        <v>24</v>
      </c>
      <c r="F1545" s="2">
        <v>40982.183317068935</v>
      </c>
      <c r="G1545" s="60">
        <v>0</v>
      </c>
    </row>
    <row r="1546" spans="1:7" x14ac:dyDescent="0.3">
      <c r="A1546" s="60">
        <v>1545</v>
      </c>
      <c r="B1546" s="60">
        <v>1</v>
      </c>
      <c r="C1546" s="2">
        <v>40979.25096667085</v>
      </c>
      <c r="D1546" s="2">
        <v>41039.250694444447</v>
      </c>
      <c r="E1546" s="60">
        <v>8</v>
      </c>
      <c r="F1546" s="2">
        <v>40979.591078679296</v>
      </c>
      <c r="G1546" s="60">
        <v>0</v>
      </c>
    </row>
    <row r="1547" spans="1:7" x14ac:dyDescent="0.3">
      <c r="A1547" s="60">
        <v>1546</v>
      </c>
      <c r="B1547" s="60">
        <v>1</v>
      </c>
      <c r="C1547" s="2">
        <v>40979.26990851896</v>
      </c>
      <c r="D1547" s="2">
        <v>41039.269444444442</v>
      </c>
      <c r="E1547" s="60">
        <v>12</v>
      </c>
      <c r="F1547" s="2">
        <v>40980.389050022699</v>
      </c>
      <c r="G1547" s="60">
        <v>0</v>
      </c>
    </row>
    <row r="1548" spans="1:7" x14ac:dyDescent="0.3">
      <c r="A1548" s="60">
        <v>1547</v>
      </c>
      <c r="B1548" s="60">
        <v>4</v>
      </c>
      <c r="C1548" s="2">
        <v>40979.337083101607</v>
      </c>
      <c r="D1548" s="2">
        <v>41039.336805555555</v>
      </c>
      <c r="E1548" s="60">
        <v>12</v>
      </c>
      <c r="F1548" s="2">
        <v>40981.448674602652</v>
      </c>
      <c r="G1548" s="60">
        <v>0</v>
      </c>
    </row>
    <row r="1549" spans="1:7" x14ac:dyDescent="0.3">
      <c r="A1549" s="60">
        <v>1548</v>
      </c>
      <c r="B1549" s="60">
        <v>9</v>
      </c>
      <c r="C1549" s="2">
        <v>40979.388796608568</v>
      </c>
      <c r="D1549" s="2">
        <v>41039.388194444444</v>
      </c>
      <c r="E1549" s="60">
        <v>5</v>
      </c>
      <c r="F1549" s="2">
        <v>40982.112227717531</v>
      </c>
      <c r="G1549" s="60">
        <v>1</v>
      </c>
    </row>
    <row r="1550" spans="1:7" x14ac:dyDescent="0.3">
      <c r="A1550" s="60">
        <v>1549</v>
      </c>
      <c r="B1550" s="60">
        <v>5</v>
      </c>
      <c r="C1550" s="2">
        <v>40979.392576903265</v>
      </c>
      <c r="D1550" s="2">
        <v>41039.392361111109</v>
      </c>
      <c r="E1550" s="60">
        <v>24</v>
      </c>
      <c r="F1550" s="2">
        <v>40981.616805076992</v>
      </c>
      <c r="G1550" s="60">
        <v>0</v>
      </c>
    </row>
    <row r="1551" spans="1:7" x14ac:dyDescent="0.3">
      <c r="A1551" s="60">
        <v>1550</v>
      </c>
      <c r="B1551" s="60">
        <v>3</v>
      </c>
      <c r="C1551" s="2">
        <v>40979.376493631476</v>
      </c>
      <c r="D1551" s="2">
        <v>41039.376388888886</v>
      </c>
      <c r="E1551" s="60">
        <v>24</v>
      </c>
      <c r="F1551" s="2">
        <v>40980.465462683162</v>
      </c>
      <c r="G1551" s="60">
        <v>0</v>
      </c>
    </row>
    <row r="1552" spans="1:7" x14ac:dyDescent="0.3">
      <c r="A1552" s="60">
        <v>1551</v>
      </c>
      <c r="B1552" s="60">
        <v>4</v>
      </c>
      <c r="C1552" s="2">
        <v>40979.40289020515</v>
      </c>
      <c r="D1552" s="2">
        <v>41039.402777777781</v>
      </c>
      <c r="E1552" s="60">
        <v>12</v>
      </c>
      <c r="F1552" s="2">
        <v>40980.625797901688</v>
      </c>
      <c r="G1552" s="60">
        <v>0</v>
      </c>
    </row>
    <row r="1553" spans="1:7" x14ac:dyDescent="0.3">
      <c r="A1553" s="60">
        <v>1552</v>
      </c>
      <c r="B1553" s="60">
        <v>9</v>
      </c>
      <c r="C1553" s="2">
        <v>40979.407910823669</v>
      </c>
      <c r="D1553" s="2">
        <v>41039.407638888886</v>
      </c>
      <c r="E1553" s="60">
        <v>5</v>
      </c>
      <c r="F1553" s="2">
        <v>40982.570034104363</v>
      </c>
      <c r="G1553" s="60">
        <v>1</v>
      </c>
    </row>
    <row r="1554" spans="1:7" x14ac:dyDescent="0.3">
      <c r="A1554" s="60">
        <v>1553</v>
      </c>
      <c r="B1554" s="60">
        <v>7</v>
      </c>
      <c r="C1554" s="2">
        <v>40979.5149768263</v>
      </c>
      <c r="D1554" s="2">
        <v>41039.51458333333</v>
      </c>
      <c r="E1554" s="60">
        <v>24</v>
      </c>
      <c r="F1554" s="2">
        <v>41020.087304194596</v>
      </c>
      <c r="G1554" s="60">
        <v>1</v>
      </c>
    </row>
    <row r="1555" spans="1:7" x14ac:dyDescent="0.3">
      <c r="A1555" s="60">
        <v>1554</v>
      </c>
      <c r="B1555" s="60">
        <v>5</v>
      </c>
      <c r="C1555" s="2">
        <v>40979.547065379207</v>
      </c>
      <c r="D1555" s="2">
        <v>41039.546527777777</v>
      </c>
      <c r="E1555" s="60">
        <v>24</v>
      </c>
      <c r="F1555" s="2">
        <v>40983.43947433764</v>
      </c>
      <c r="G1555" s="60">
        <v>0</v>
      </c>
    </row>
    <row r="1556" spans="1:7" x14ac:dyDescent="0.3">
      <c r="A1556" s="60">
        <v>1555</v>
      </c>
      <c r="B1556" s="60">
        <v>1</v>
      </c>
      <c r="C1556" s="2">
        <v>40979.638323070227</v>
      </c>
      <c r="D1556" s="2">
        <v>41039.638194444444</v>
      </c>
      <c r="E1556" s="60">
        <v>8</v>
      </c>
      <c r="F1556" s="2">
        <v>40980.399514610806</v>
      </c>
      <c r="G1556" s="60">
        <v>0</v>
      </c>
    </row>
    <row r="1557" spans="1:7" x14ac:dyDescent="0.3">
      <c r="A1557" s="60">
        <v>1556</v>
      </c>
      <c r="B1557" s="60">
        <v>7</v>
      </c>
      <c r="C1557" s="2">
        <v>40979.814576261058</v>
      </c>
      <c r="D1557" s="2">
        <v>40982.314148920792</v>
      </c>
      <c r="E1557" s="60">
        <v>24</v>
      </c>
      <c r="F1557" s="2" t="s">
        <v>5</v>
      </c>
      <c r="G1557" s="60">
        <v>0</v>
      </c>
    </row>
    <row r="1558" spans="1:7" x14ac:dyDescent="0.3">
      <c r="A1558" s="60">
        <v>1557</v>
      </c>
      <c r="B1558" s="60">
        <v>6</v>
      </c>
      <c r="C1558" s="2">
        <v>40979.927128691175</v>
      </c>
      <c r="D1558" s="2">
        <v>41039.927083333328</v>
      </c>
      <c r="E1558" s="60">
        <v>24</v>
      </c>
      <c r="F1558" s="2">
        <v>40982.612670610353</v>
      </c>
      <c r="G1558" s="60">
        <v>0</v>
      </c>
    </row>
    <row r="1559" spans="1:7" x14ac:dyDescent="0.3">
      <c r="A1559" s="60">
        <v>1558</v>
      </c>
      <c r="B1559" s="60">
        <v>1</v>
      </c>
      <c r="C1559" s="2">
        <v>40979.97524063797</v>
      </c>
      <c r="D1559" s="2">
        <v>40983.641371027741</v>
      </c>
      <c r="E1559" s="60">
        <v>8</v>
      </c>
      <c r="F1559" s="2" t="s">
        <v>5</v>
      </c>
      <c r="G1559" s="60">
        <v>0</v>
      </c>
    </row>
    <row r="1560" spans="1:7" x14ac:dyDescent="0.3">
      <c r="A1560" s="60">
        <v>1559</v>
      </c>
      <c r="B1560" s="60">
        <v>1</v>
      </c>
      <c r="C1560" s="2">
        <v>40980.042869375669</v>
      </c>
      <c r="D1560" s="2">
        <v>41040.042361111111</v>
      </c>
      <c r="E1560" s="60">
        <v>12</v>
      </c>
      <c r="F1560" s="2">
        <v>40981.524537726509</v>
      </c>
      <c r="G1560" s="60">
        <v>0</v>
      </c>
    </row>
    <row r="1561" spans="1:7" x14ac:dyDescent="0.3">
      <c r="A1561" s="60">
        <v>1560</v>
      </c>
      <c r="B1561" s="60">
        <v>3</v>
      </c>
      <c r="C1561" s="2">
        <v>40980.120839415933</v>
      </c>
      <c r="D1561" s="2">
        <v>41040.120833333334</v>
      </c>
      <c r="E1561" s="60">
        <v>24</v>
      </c>
      <c r="F1561" s="2">
        <v>40981.750700317636</v>
      </c>
      <c r="G1561" s="60">
        <v>0</v>
      </c>
    </row>
    <row r="1562" spans="1:7" x14ac:dyDescent="0.3">
      <c r="A1562" s="60">
        <v>1561</v>
      </c>
      <c r="B1562" s="60">
        <v>3</v>
      </c>
      <c r="C1562" s="2">
        <v>40980.363800179388</v>
      </c>
      <c r="D1562" s="2">
        <v>41040.36319444445</v>
      </c>
      <c r="E1562" s="60">
        <v>24</v>
      </c>
      <c r="F1562" s="2">
        <v>40982.362980531019</v>
      </c>
      <c r="G1562" s="60">
        <v>0</v>
      </c>
    </row>
    <row r="1563" spans="1:7" x14ac:dyDescent="0.3">
      <c r="A1563" s="60">
        <v>1562</v>
      </c>
      <c r="B1563" s="60">
        <v>3</v>
      </c>
      <c r="C1563" s="2">
        <v>40980.346416180466</v>
      </c>
      <c r="D1563" s="2">
        <v>41040.345833333333</v>
      </c>
      <c r="E1563" s="60">
        <v>24</v>
      </c>
      <c r="F1563" s="2">
        <v>40982.56052320006</v>
      </c>
      <c r="G1563" s="60">
        <v>0</v>
      </c>
    </row>
    <row r="1564" spans="1:7" x14ac:dyDescent="0.3">
      <c r="A1564" s="60">
        <v>1563</v>
      </c>
      <c r="B1564" s="60">
        <v>5</v>
      </c>
      <c r="C1564" s="2">
        <v>40980.411417559219</v>
      </c>
      <c r="D1564" s="2">
        <v>40982.744444444448</v>
      </c>
      <c r="E1564" s="60">
        <v>24</v>
      </c>
      <c r="F1564" s="2">
        <v>40982.503503621861</v>
      </c>
      <c r="G1564" s="60">
        <v>0</v>
      </c>
    </row>
    <row r="1565" spans="1:7" x14ac:dyDescent="0.3">
      <c r="A1565" s="60">
        <v>1564</v>
      </c>
      <c r="B1565" s="60">
        <v>1</v>
      </c>
      <c r="C1565" s="2">
        <v>40980.396919620143</v>
      </c>
      <c r="D1565" s="2">
        <v>41040.396527777775</v>
      </c>
      <c r="E1565" s="60">
        <v>8</v>
      </c>
      <c r="F1565" s="2">
        <v>40981.463613683292</v>
      </c>
      <c r="G1565" s="60">
        <v>0</v>
      </c>
    </row>
    <row r="1566" spans="1:7" x14ac:dyDescent="0.3">
      <c r="A1566" s="60">
        <v>1565</v>
      </c>
      <c r="B1566" s="60">
        <v>6</v>
      </c>
      <c r="C1566" s="2">
        <v>40980.381174856127</v>
      </c>
      <c r="D1566" s="2">
        <v>41040.380555555559</v>
      </c>
      <c r="E1566" s="60">
        <v>24</v>
      </c>
      <c r="F1566" s="2">
        <v>40983.633400236555</v>
      </c>
      <c r="G1566" s="60">
        <v>0</v>
      </c>
    </row>
    <row r="1567" spans="1:7" x14ac:dyDescent="0.3">
      <c r="A1567" s="60">
        <v>1566</v>
      </c>
      <c r="B1567" s="60">
        <v>9</v>
      </c>
      <c r="C1567" s="2">
        <v>40980.396661718594</v>
      </c>
      <c r="D1567" s="2">
        <v>40982.979861111111</v>
      </c>
      <c r="E1567" s="60">
        <v>5</v>
      </c>
      <c r="F1567" s="2" t="s">
        <v>5</v>
      </c>
      <c r="G1567" s="60">
        <v>0</v>
      </c>
    </row>
    <row r="1568" spans="1:7" x14ac:dyDescent="0.3">
      <c r="A1568" s="60">
        <v>1567</v>
      </c>
      <c r="B1568" s="60">
        <v>8</v>
      </c>
      <c r="C1568" s="2">
        <v>40980.398977805038</v>
      </c>
      <c r="D1568" s="2">
        <v>41040.398611111108</v>
      </c>
      <c r="E1568" s="60">
        <v>3</v>
      </c>
      <c r="F1568" s="2">
        <v>40984.551194489795</v>
      </c>
      <c r="G1568" s="60">
        <v>1</v>
      </c>
    </row>
    <row r="1569" spans="1:7" x14ac:dyDescent="0.3">
      <c r="A1569" s="60">
        <v>1568</v>
      </c>
      <c r="B1569" s="60">
        <v>3</v>
      </c>
      <c r="C1569" s="2">
        <v>40980.4365554463</v>
      </c>
      <c r="D1569" s="2">
        <v>41040.436111111107</v>
      </c>
      <c r="E1569" s="60">
        <v>24</v>
      </c>
      <c r="F1569" s="2">
        <v>40982.513099768265</v>
      </c>
      <c r="G1569" s="60">
        <v>0</v>
      </c>
    </row>
    <row r="1570" spans="1:7" x14ac:dyDescent="0.3">
      <c r="A1570" s="60">
        <v>1569</v>
      </c>
      <c r="B1570" s="60">
        <v>2</v>
      </c>
      <c r="C1570" s="2">
        <v>40980.436178876633</v>
      </c>
      <c r="D1570" s="2">
        <v>41040.436111111107</v>
      </c>
      <c r="E1570" s="60">
        <v>10</v>
      </c>
      <c r="F1570" s="2">
        <v>40981.448335463239</v>
      </c>
      <c r="G1570" s="60">
        <v>0</v>
      </c>
    </row>
    <row r="1571" spans="1:7" x14ac:dyDescent="0.3">
      <c r="A1571" s="60">
        <v>1570</v>
      </c>
      <c r="B1571" s="60">
        <v>3</v>
      </c>
      <c r="C1571" s="2">
        <v>40980.438997211546</v>
      </c>
      <c r="D1571" s="2">
        <v>40983.230250870525</v>
      </c>
      <c r="E1571" s="60">
        <v>24</v>
      </c>
      <c r="F1571" s="2" t="s">
        <v>5</v>
      </c>
      <c r="G1571" s="60">
        <v>0</v>
      </c>
    </row>
    <row r="1572" spans="1:7" x14ac:dyDescent="0.3">
      <c r="A1572" s="60">
        <v>1571</v>
      </c>
      <c r="B1572" s="60">
        <v>1</v>
      </c>
      <c r="C1572" s="2">
        <v>40980.468145587976</v>
      </c>
      <c r="D1572" s="2">
        <v>41040.468055555561</v>
      </c>
      <c r="E1572" s="60">
        <v>12</v>
      </c>
      <c r="F1572" s="2">
        <v>40981.404330138736</v>
      </c>
      <c r="G1572" s="60">
        <v>0</v>
      </c>
    </row>
    <row r="1573" spans="1:7" x14ac:dyDescent="0.3">
      <c r="A1573" s="60">
        <v>1572</v>
      </c>
      <c r="B1573" s="60">
        <v>1</v>
      </c>
      <c r="C1573" s="2">
        <v>40980.50178784236</v>
      </c>
      <c r="D1573" s="2">
        <v>41040.501388888886</v>
      </c>
      <c r="E1573" s="60">
        <v>12</v>
      </c>
      <c r="F1573" s="2">
        <v>40981.377670621638</v>
      </c>
      <c r="G1573" s="60">
        <v>0</v>
      </c>
    </row>
    <row r="1574" spans="1:7" x14ac:dyDescent="0.3">
      <c r="A1574" s="60">
        <v>1573</v>
      </c>
      <c r="B1574" s="60">
        <v>4</v>
      </c>
      <c r="C1574" s="2">
        <v>40980.550599754039</v>
      </c>
      <c r="D1574" s="2">
        <v>41040.549999999996</v>
      </c>
      <c r="E1574" s="60">
        <v>12</v>
      </c>
      <c r="F1574" s="2">
        <v>40982.378740174841</v>
      </c>
      <c r="G1574" s="60">
        <v>0</v>
      </c>
    </row>
    <row r="1575" spans="1:7" x14ac:dyDescent="0.3">
      <c r="A1575" s="60">
        <v>1574</v>
      </c>
      <c r="B1575" s="60">
        <v>1</v>
      </c>
      <c r="C1575" s="2">
        <v>40980.554017413335</v>
      </c>
      <c r="D1575" s="2">
        <v>41040.553472222222</v>
      </c>
      <c r="E1575" s="60">
        <v>8</v>
      </c>
      <c r="F1575" s="2">
        <v>40980.737920600324</v>
      </c>
      <c r="G1575" s="60">
        <v>0</v>
      </c>
    </row>
    <row r="1576" spans="1:7" x14ac:dyDescent="0.3">
      <c r="A1576" s="60">
        <v>1575</v>
      </c>
      <c r="B1576" s="60">
        <v>1</v>
      </c>
      <c r="C1576" s="2">
        <v>40980.571411670018</v>
      </c>
      <c r="D1576" s="2">
        <v>41040.570833333331</v>
      </c>
      <c r="E1576" s="60">
        <v>8</v>
      </c>
      <c r="F1576" s="2">
        <v>40981.410196164274</v>
      </c>
      <c r="G1576" s="60">
        <v>0</v>
      </c>
    </row>
    <row r="1577" spans="1:7" x14ac:dyDescent="0.3">
      <c r="A1577" s="60">
        <v>1576</v>
      </c>
      <c r="B1577" s="60">
        <v>7</v>
      </c>
      <c r="C1577" s="2">
        <v>40980.578529724888</v>
      </c>
      <c r="D1577" s="2">
        <v>41040.578472222223</v>
      </c>
      <c r="E1577" s="60">
        <v>24</v>
      </c>
      <c r="F1577" s="2">
        <v>41021.675892947649</v>
      </c>
      <c r="G1577" s="60">
        <v>0</v>
      </c>
    </row>
    <row r="1578" spans="1:7" x14ac:dyDescent="0.3">
      <c r="A1578" s="60">
        <v>1577</v>
      </c>
      <c r="B1578" s="60">
        <v>5</v>
      </c>
      <c r="C1578" s="2">
        <v>40980.597107072113</v>
      </c>
      <c r="D1578" s="2">
        <v>41040.59652777778</v>
      </c>
      <c r="E1578" s="60">
        <v>24</v>
      </c>
      <c r="F1578" s="2">
        <v>40984.676723381119</v>
      </c>
      <c r="G1578" s="60">
        <v>0</v>
      </c>
    </row>
    <row r="1579" spans="1:7" x14ac:dyDescent="0.3">
      <c r="A1579" s="60">
        <v>1578</v>
      </c>
      <c r="B1579" s="60">
        <v>1</v>
      </c>
      <c r="C1579" s="2">
        <v>40980.676645614963</v>
      </c>
      <c r="D1579" s="2">
        <v>40984.051202744209</v>
      </c>
      <c r="E1579" s="60">
        <v>8</v>
      </c>
      <c r="F1579" s="2" t="s">
        <v>5</v>
      </c>
      <c r="G1579" s="60">
        <v>0</v>
      </c>
    </row>
    <row r="1580" spans="1:7" x14ac:dyDescent="0.3">
      <c r="A1580" s="60">
        <v>1579</v>
      </c>
      <c r="B1580" s="60">
        <v>1</v>
      </c>
      <c r="C1580" s="2">
        <v>40980.704876823344</v>
      </c>
      <c r="D1580" s="2">
        <v>41040.704861111109</v>
      </c>
      <c r="E1580" s="60">
        <v>8</v>
      </c>
      <c r="F1580" s="2">
        <v>40981.660211906637</v>
      </c>
      <c r="G1580" s="60">
        <v>0</v>
      </c>
    </row>
    <row r="1581" spans="1:7" x14ac:dyDescent="0.3">
      <c r="A1581" s="60">
        <v>1580</v>
      </c>
      <c r="B1581" s="60">
        <v>1</v>
      </c>
      <c r="C1581" s="2">
        <v>40980.772713561542</v>
      </c>
      <c r="D1581" s="2">
        <v>41040.772222222222</v>
      </c>
      <c r="E1581" s="60">
        <v>12</v>
      </c>
      <c r="F1581" s="2">
        <v>40981.880289617162</v>
      </c>
      <c r="G1581" s="60">
        <v>0</v>
      </c>
    </row>
    <row r="1582" spans="1:7" x14ac:dyDescent="0.3">
      <c r="A1582" s="60">
        <v>1581</v>
      </c>
      <c r="B1582" s="60">
        <v>2</v>
      </c>
      <c r="C1582" s="2">
        <v>40980.826923896777</v>
      </c>
      <c r="D1582" s="2">
        <v>41040.826388888883</v>
      </c>
      <c r="E1582" s="60">
        <v>10</v>
      </c>
      <c r="F1582" s="2">
        <v>40981.772428073178</v>
      </c>
      <c r="G1582" s="60">
        <v>0</v>
      </c>
    </row>
    <row r="1583" spans="1:7" x14ac:dyDescent="0.3">
      <c r="A1583" s="60">
        <v>1582</v>
      </c>
      <c r="B1583" s="60">
        <v>2</v>
      </c>
      <c r="C1583" s="2">
        <v>40980.80772885339</v>
      </c>
      <c r="D1583" s="2">
        <v>41040.807638888888</v>
      </c>
      <c r="E1583" s="60">
        <v>10</v>
      </c>
      <c r="F1583" s="2">
        <v>40982.474444286825</v>
      </c>
      <c r="G1583" s="60">
        <v>0</v>
      </c>
    </row>
    <row r="1584" spans="1:7" x14ac:dyDescent="0.3">
      <c r="A1584" s="60">
        <v>1583</v>
      </c>
      <c r="B1584" s="60">
        <v>1</v>
      </c>
      <c r="C1584" s="2">
        <v>40980.855690838798</v>
      </c>
      <c r="D1584" s="2">
        <v>41040.855555555558</v>
      </c>
      <c r="E1584" s="60">
        <v>8</v>
      </c>
      <c r="F1584" s="2">
        <v>40981.57512393545</v>
      </c>
      <c r="G1584" s="60">
        <v>0</v>
      </c>
    </row>
    <row r="1585" spans="1:7" x14ac:dyDescent="0.3">
      <c r="A1585" s="60">
        <v>1584</v>
      </c>
      <c r="B1585" s="60">
        <v>5</v>
      </c>
      <c r="C1585" s="2">
        <v>40980.837799975889</v>
      </c>
      <c r="D1585" s="2">
        <v>41040.837500000001</v>
      </c>
      <c r="E1585" s="60">
        <v>24</v>
      </c>
      <c r="F1585" s="2">
        <v>40983.465889451429</v>
      </c>
      <c r="G1585" s="60">
        <v>0</v>
      </c>
    </row>
    <row r="1586" spans="1:7" x14ac:dyDescent="0.3">
      <c r="A1586" s="60">
        <v>1585</v>
      </c>
      <c r="B1586" s="60">
        <v>1</v>
      </c>
      <c r="C1586" s="2">
        <v>40980.857918325615</v>
      </c>
      <c r="D1586" s="2">
        <v>41040.857638888891</v>
      </c>
      <c r="E1586" s="60">
        <v>12</v>
      </c>
      <c r="F1586" s="2">
        <v>40983.289450980061</v>
      </c>
      <c r="G1586" s="60">
        <v>0</v>
      </c>
    </row>
    <row r="1587" spans="1:7" x14ac:dyDescent="0.3">
      <c r="A1587" s="60">
        <v>1586</v>
      </c>
      <c r="B1587" s="60">
        <v>4</v>
      </c>
      <c r="C1587" s="2">
        <v>40980.879673067844</v>
      </c>
      <c r="D1587" s="2">
        <v>41040.879166666666</v>
      </c>
      <c r="E1587" s="60">
        <v>12</v>
      </c>
      <c r="F1587" s="2">
        <v>40982.906856747642</v>
      </c>
      <c r="G1587" s="60">
        <v>0</v>
      </c>
    </row>
    <row r="1588" spans="1:7" x14ac:dyDescent="0.3">
      <c r="A1588" s="60">
        <v>1587</v>
      </c>
      <c r="B1588" s="60">
        <v>4</v>
      </c>
      <c r="C1588" s="2">
        <v>40980.882839586899</v>
      </c>
      <c r="D1588" s="2">
        <v>40983.257222833738</v>
      </c>
      <c r="E1588" s="60">
        <v>12</v>
      </c>
      <c r="F1588" s="2" t="s">
        <v>5</v>
      </c>
      <c r="G1588" s="60">
        <v>0</v>
      </c>
    </row>
    <row r="1589" spans="1:7" x14ac:dyDescent="0.3">
      <c r="A1589" s="60">
        <v>1588</v>
      </c>
      <c r="B1589" s="60">
        <v>5</v>
      </c>
      <c r="C1589" s="2">
        <v>40980.988459360939</v>
      </c>
      <c r="D1589" s="2">
        <v>41040.98819444445</v>
      </c>
      <c r="E1589" s="60">
        <v>24</v>
      </c>
      <c r="F1589" s="2">
        <v>40982.683035160248</v>
      </c>
      <c r="G1589" s="60">
        <v>0</v>
      </c>
    </row>
    <row r="1590" spans="1:7" x14ac:dyDescent="0.3">
      <c r="A1590" s="60">
        <v>1589</v>
      </c>
      <c r="B1590" s="60">
        <v>11</v>
      </c>
      <c r="C1590" s="2">
        <v>40981.196768910173</v>
      </c>
      <c r="D1590" s="2">
        <v>40983.23819444445</v>
      </c>
      <c r="E1590" s="60">
        <v>1</v>
      </c>
      <c r="F1590" s="2" t="s">
        <v>5</v>
      </c>
      <c r="G1590" s="60">
        <v>1</v>
      </c>
    </row>
    <row r="1591" spans="1:7" x14ac:dyDescent="0.3">
      <c r="A1591" s="60">
        <v>1590</v>
      </c>
      <c r="B1591" s="60">
        <v>7</v>
      </c>
      <c r="C1591" s="2">
        <v>40981.270582642035</v>
      </c>
      <c r="D1591" s="2">
        <v>40983.353472222225</v>
      </c>
      <c r="E1591" s="60">
        <v>24</v>
      </c>
      <c r="F1591" s="2" t="s">
        <v>5</v>
      </c>
      <c r="G1591" s="60">
        <v>0</v>
      </c>
    </row>
    <row r="1592" spans="1:7" x14ac:dyDescent="0.3">
      <c r="A1592" s="60">
        <v>1591</v>
      </c>
      <c r="B1592" s="60">
        <v>11</v>
      </c>
      <c r="C1592" s="2">
        <v>40981.34388585636</v>
      </c>
      <c r="D1592" s="2">
        <v>40984.385364018417</v>
      </c>
      <c r="E1592" s="60">
        <v>1</v>
      </c>
      <c r="F1592" s="2" t="s">
        <v>5</v>
      </c>
      <c r="G1592" s="60">
        <v>0</v>
      </c>
    </row>
    <row r="1593" spans="1:7" x14ac:dyDescent="0.3">
      <c r="A1593" s="60">
        <v>1592</v>
      </c>
      <c r="B1593" s="60">
        <v>3</v>
      </c>
      <c r="C1593" s="2">
        <v>40981.393549094188</v>
      </c>
      <c r="D1593" s="2">
        <v>41041.393055555556</v>
      </c>
      <c r="E1593" s="60">
        <v>24</v>
      </c>
      <c r="F1593" s="2">
        <v>40982.22892752308</v>
      </c>
      <c r="G1593" s="60">
        <v>0</v>
      </c>
    </row>
    <row r="1594" spans="1:7" x14ac:dyDescent="0.3">
      <c r="A1594" s="60">
        <v>1593</v>
      </c>
      <c r="B1594" s="60">
        <v>3</v>
      </c>
      <c r="C1594" s="2">
        <v>40981.419992973373</v>
      </c>
      <c r="D1594" s="2">
        <v>41041.419444444444</v>
      </c>
      <c r="E1594" s="60">
        <v>24</v>
      </c>
      <c r="F1594" s="2">
        <v>40983.422551564647</v>
      </c>
      <c r="G1594" s="60">
        <v>0</v>
      </c>
    </row>
    <row r="1595" spans="1:7" x14ac:dyDescent="0.3">
      <c r="A1595" s="60">
        <v>1594</v>
      </c>
      <c r="B1595" s="60">
        <v>7</v>
      </c>
      <c r="C1595" s="2">
        <v>40981.427838866133</v>
      </c>
      <c r="D1595" s="2">
        <v>40985.052585016616</v>
      </c>
      <c r="E1595" s="60">
        <v>24</v>
      </c>
      <c r="F1595" s="2" t="s">
        <v>5</v>
      </c>
      <c r="G1595" s="60">
        <v>0</v>
      </c>
    </row>
    <row r="1596" spans="1:7" x14ac:dyDescent="0.3">
      <c r="A1596" s="60">
        <v>1595</v>
      </c>
      <c r="B1596" s="60">
        <v>1</v>
      </c>
      <c r="C1596" s="2">
        <v>40981.478404597474</v>
      </c>
      <c r="D1596" s="2">
        <v>41041.477777777778</v>
      </c>
      <c r="E1596" s="60">
        <v>8</v>
      </c>
      <c r="F1596" s="2">
        <v>40982.448809993133</v>
      </c>
      <c r="G1596" s="60">
        <v>0</v>
      </c>
    </row>
    <row r="1597" spans="1:7" x14ac:dyDescent="0.3">
      <c r="A1597" s="60">
        <v>1596</v>
      </c>
      <c r="B1597" s="60">
        <v>4</v>
      </c>
      <c r="C1597" s="2">
        <v>40981.474053357073</v>
      </c>
      <c r="D1597" s="2">
        <v>41041.473611111112</v>
      </c>
      <c r="E1597" s="60">
        <v>12</v>
      </c>
      <c r="F1597" s="2">
        <v>40984.630624454359</v>
      </c>
      <c r="G1597" s="60">
        <v>0</v>
      </c>
    </row>
    <row r="1598" spans="1:7" x14ac:dyDescent="0.3">
      <c r="A1598" s="60">
        <v>1597</v>
      </c>
      <c r="B1598" s="60">
        <v>7</v>
      </c>
      <c r="C1598" s="2">
        <v>40981.522504502522</v>
      </c>
      <c r="D1598" s="2">
        <v>40984.063836151727</v>
      </c>
      <c r="E1598" s="60">
        <v>24</v>
      </c>
      <c r="F1598" s="2" t="s">
        <v>5</v>
      </c>
      <c r="G1598" s="60">
        <v>0</v>
      </c>
    </row>
    <row r="1599" spans="1:7" x14ac:dyDescent="0.3">
      <c r="A1599" s="60">
        <v>1598</v>
      </c>
      <c r="B1599" s="60">
        <v>2</v>
      </c>
      <c r="C1599" s="2">
        <v>40981.509315466916</v>
      </c>
      <c r="D1599" s="2">
        <v>40985.175376171159</v>
      </c>
      <c r="E1599" s="60">
        <v>10</v>
      </c>
      <c r="F1599" s="2" t="s">
        <v>5</v>
      </c>
      <c r="G1599" s="60">
        <v>0</v>
      </c>
    </row>
    <row r="1600" spans="1:7" x14ac:dyDescent="0.3">
      <c r="A1600" s="60">
        <v>1599</v>
      </c>
      <c r="B1600" s="60">
        <v>4</v>
      </c>
      <c r="C1600" s="2">
        <v>40981.597520745934</v>
      </c>
      <c r="D1600" s="2">
        <v>41041.597222222226</v>
      </c>
      <c r="E1600" s="60">
        <v>12</v>
      </c>
      <c r="F1600" s="2">
        <v>40985.294924646099</v>
      </c>
      <c r="G1600" s="60">
        <v>0</v>
      </c>
    </row>
    <row r="1601" spans="1:7" x14ac:dyDescent="0.3">
      <c r="A1601" s="60">
        <v>1600</v>
      </c>
      <c r="B1601" s="60">
        <v>3</v>
      </c>
      <c r="C1601" s="2">
        <v>40981.586690884797</v>
      </c>
      <c r="D1601" s="2">
        <v>41041.586111111115</v>
      </c>
      <c r="E1601" s="60">
        <v>24</v>
      </c>
      <c r="F1601" s="2">
        <v>40984.317969622833</v>
      </c>
      <c r="G1601" s="60">
        <v>0</v>
      </c>
    </row>
    <row r="1602" spans="1:7" x14ac:dyDescent="0.3">
      <c r="A1602" s="60">
        <v>1601</v>
      </c>
      <c r="B1602" s="60">
        <v>5</v>
      </c>
      <c r="C1602" s="2">
        <v>40981.603745450571</v>
      </c>
      <c r="D1602" s="2">
        <v>41041.603472222225</v>
      </c>
      <c r="E1602" s="60">
        <v>24</v>
      </c>
      <c r="F1602" s="2">
        <v>40985.410749574941</v>
      </c>
      <c r="G1602" s="60">
        <v>0</v>
      </c>
    </row>
    <row r="1603" spans="1:7" x14ac:dyDescent="0.3">
      <c r="A1603" s="60">
        <v>1602</v>
      </c>
      <c r="B1603" s="60">
        <v>1</v>
      </c>
      <c r="C1603" s="2">
        <v>40981.624185521781</v>
      </c>
      <c r="D1603" s="2">
        <v>40985.082093064208</v>
      </c>
      <c r="E1603" s="60">
        <v>12</v>
      </c>
      <c r="F1603" s="2" t="s">
        <v>5</v>
      </c>
      <c r="G1603" s="60">
        <v>0</v>
      </c>
    </row>
    <row r="1604" spans="1:7" x14ac:dyDescent="0.3">
      <c r="A1604" s="60">
        <v>1603</v>
      </c>
      <c r="B1604" s="60">
        <v>4</v>
      </c>
      <c r="C1604" s="2">
        <v>40981.596712077</v>
      </c>
      <c r="D1604" s="2">
        <v>40983.804861111108</v>
      </c>
      <c r="E1604" s="60">
        <v>12</v>
      </c>
      <c r="F1604" s="2" t="s">
        <v>5</v>
      </c>
      <c r="G1604" s="60">
        <v>0</v>
      </c>
    </row>
    <row r="1605" spans="1:7" x14ac:dyDescent="0.3">
      <c r="A1605" s="60">
        <v>1604</v>
      </c>
      <c r="B1605" s="60">
        <v>1</v>
      </c>
      <c r="C1605" s="2">
        <v>40981.631628549512</v>
      </c>
      <c r="D1605" s="2">
        <v>41041.631249999999</v>
      </c>
      <c r="E1605" s="60">
        <v>12</v>
      </c>
      <c r="F1605" s="2">
        <v>40982.377384497173</v>
      </c>
      <c r="G1605" s="60">
        <v>0</v>
      </c>
    </row>
    <row r="1606" spans="1:7" x14ac:dyDescent="0.3">
      <c r="A1606" s="60">
        <v>1605</v>
      </c>
      <c r="B1606" s="60">
        <v>1</v>
      </c>
      <c r="C1606" s="2">
        <v>40981.674055249532</v>
      </c>
      <c r="D1606" s="2">
        <v>41041.673611111109</v>
      </c>
      <c r="E1606" s="60">
        <v>8</v>
      </c>
      <c r="F1606" s="2">
        <v>40981.864476648567</v>
      </c>
      <c r="G1606" s="60">
        <v>0</v>
      </c>
    </row>
    <row r="1607" spans="1:7" x14ac:dyDescent="0.3">
      <c r="A1607" s="60">
        <v>1606</v>
      </c>
      <c r="B1607" s="60">
        <v>5</v>
      </c>
      <c r="C1607" s="2">
        <v>40981.742120029354</v>
      </c>
      <c r="D1607" s="2">
        <v>41041.741666666669</v>
      </c>
      <c r="E1607" s="60">
        <v>24</v>
      </c>
      <c r="F1607" s="2">
        <v>40985.698223345178</v>
      </c>
      <c r="G1607" s="60">
        <v>0</v>
      </c>
    </row>
    <row r="1608" spans="1:7" x14ac:dyDescent="0.3">
      <c r="A1608" s="60">
        <v>1607</v>
      </c>
      <c r="B1608" s="60">
        <v>5</v>
      </c>
      <c r="C1608" s="2">
        <v>40981.714354609248</v>
      </c>
      <c r="D1608" s="2">
        <v>41041.713888888895</v>
      </c>
      <c r="E1608" s="60">
        <v>24</v>
      </c>
      <c r="F1608" s="2">
        <v>40985.39994971126</v>
      </c>
      <c r="G1608" s="60">
        <v>0</v>
      </c>
    </row>
    <row r="1609" spans="1:7" x14ac:dyDescent="0.3">
      <c r="A1609" s="60">
        <v>1608</v>
      </c>
      <c r="B1609" s="60">
        <v>10</v>
      </c>
      <c r="C1609" s="2">
        <v>40981.718640437073</v>
      </c>
      <c r="D1609" s="2">
        <v>41041.718055555561</v>
      </c>
      <c r="E1609" s="60">
        <v>1</v>
      </c>
      <c r="F1609" s="2">
        <v>40988.412162338245</v>
      </c>
      <c r="G1609" s="60">
        <v>3</v>
      </c>
    </row>
    <row r="1610" spans="1:7" x14ac:dyDescent="0.3">
      <c r="A1610" s="60">
        <v>1609</v>
      </c>
      <c r="B1610" s="60">
        <v>2</v>
      </c>
      <c r="C1610" s="2">
        <v>40981.814438795504</v>
      </c>
      <c r="D1610" s="2">
        <v>41041.813888888886</v>
      </c>
      <c r="E1610" s="60">
        <v>10</v>
      </c>
      <c r="F1610" s="2">
        <v>40983.760944436333</v>
      </c>
      <c r="G1610" s="60">
        <v>0</v>
      </c>
    </row>
    <row r="1611" spans="1:7" x14ac:dyDescent="0.3">
      <c r="A1611" s="60">
        <v>1610</v>
      </c>
      <c r="B1611" s="60">
        <v>7</v>
      </c>
      <c r="C1611" s="2">
        <v>40981.90086494726</v>
      </c>
      <c r="D1611" s="2">
        <v>41041.900694444441</v>
      </c>
      <c r="E1611" s="60">
        <v>24</v>
      </c>
      <c r="F1611" s="2">
        <v>40991.608775630979</v>
      </c>
      <c r="G1611" s="60">
        <v>0</v>
      </c>
    </row>
    <row r="1612" spans="1:7" x14ac:dyDescent="0.3">
      <c r="A1612" s="60">
        <v>1611</v>
      </c>
      <c r="B1612" s="60">
        <v>6</v>
      </c>
      <c r="C1612" s="2">
        <v>40982.200069674116</v>
      </c>
      <c r="D1612" s="2">
        <v>40984.741167475207</v>
      </c>
      <c r="E1612" s="60">
        <v>24</v>
      </c>
      <c r="F1612" s="2" t="s">
        <v>5</v>
      </c>
      <c r="G1612" s="60">
        <v>0</v>
      </c>
    </row>
    <row r="1613" spans="1:7" x14ac:dyDescent="0.3">
      <c r="A1613" s="60">
        <v>1612</v>
      </c>
      <c r="B1613" s="60">
        <v>7</v>
      </c>
      <c r="C1613" s="2">
        <v>40982.409834307873</v>
      </c>
      <c r="D1613" s="2">
        <v>41042.409722222219</v>
      </c>
      <c r="E1613" s="60">
        <v>24</v>
      </c>
      <c r="F1613" s="2">
        <v>40985.521190022489</v>
      </c>
      <c r="G1613" s="60">
        <v>0</v>
      </c>
    </row>
    <row r="1614" spans="1:7" x14ac:dyDescent="0.3">
      <c r="A1614" s="60">
        <v>1613</v>
      </c>
      <c r="B1614" s="60">
        <v>5</v>
      </c>
      <c r="C1614" s="2">
        <v>40982.40710066531</v>
      </c>
      <c r="D1614" s="2">
        <v>41042.406944444447</v>
      </c>
      <c r="E1614" s="60">
        <v>24</v>
      </c>
      <c r="F1614" s="2">
        <v>40984.221628243162</v>
      </c>
      <c r="G1614" s="60">
        <v>0</v>
      </c>
    </row>
    <row r="1615" spans="1:7" x14ac:dyDescent="0.3">
      <c r="A1615" s="60">
        <v>1614</v>
      </c>
      <c r="B1615" s="60">
        <v>8</v>
      </c>
      <c r="C1615" s="2">
        <v>40982.383236604379</v>
      </c>
      <c r="D1615" s="2">
        <v>40985.383063558525</v>
      </c>
      <c r="E1615" s="60">
        <v>3</v>
      </c>
      <c r="F1615" s="2" t="s">
        <v>5</v>
      </c>
      <c r="G1615" s="60">
        <v>1</v>
      </c>
    </row>
    <row r="1616" spans="1:7" x14ac:dyDescent="0.3">
      <c r="A1616" s="60">
        <v>1615</v>
      </c>
      <c r="B1616" s="60">
        <v>4</v>
      </c>
      <c r="C1616" s="2">
        <v>40982.45102797135</v>
      </c>
      <c r="D1616" s="2">
        <v>41042.450694444444</v>
      </c>
      <c r="E1616" s="60">
        <v>12</v>
      </c>
      <c r="F1616" s="2">
        <v>40985.430055556339</v>
      </c>
      <c r="G1616" s="60">
        <v>0</v>
      </c>
    </row>
    <row r="1617" spans="1:7" x14ac:dyDescent="0.3">
      <c r="A1617" s="60">
        <v>1616</v>
      </c>
      <c r="B1617" s="60">
        <v>4</v>
      </c>
      <c r="C1617" s="2">
        <v>40982.522144438757</v>
      </c>
      <c r="D1617" s="2">
        <v>40985.438184722756</v>
      </c>
      <c r="E1617" s="60">
        <v>12</v>
      </c>
      <c r="F1617" s="2" t="s">
        <v>5</v>
      </c>
      <c r="G1617" s="60">
        <v>0</v>
      </c>
    </row>
    <row r="1618" spans="1:7" x14ac:dyDescent="0.3">
      <c r="A1618" s="60">
        <v>1617</v>
      </c>
      <c r="B1618" s="60">
        <v>1</v>
      </c>
      <c r="C1618" s="2">
        <v>40982.529455028867</v>
      </c>
      <c r="D1618" s="2">
        <v>41042.529166666667</v>
      </c>
      <c r="E1618" s="60">
        <v>8</v>
      </c>
      <c r="F1618" s="2">
        <v>40983.6052839724</v>
      </c>
      <c r="G1618" s="60">
        <v>0</v>
      </c>
    </row>
    <row r="1619" spans="1:7" x14ac:dyDescent="0.3">
      <c r="A1619" s="60">
        <v>1618</v>
      </c>
      <c r="B1619" s="60">
        <v>3</v>
      </c>
      <c r="C1619" s="2">
        <v>40982.500380462792</v>
      </c>
      <c r="D1619" s="2">
        <v>40985.374732537777</v>
      </c>
      <c r="E1619" s="60">
        <v>24</v>
      </c>
      <c r="F1619" s="2" t="s">
        <v>5</v>
      </c>
      <c r="G1619" s="60">
        <v>0</v>
      </c>
    </row>
    <row r="1620" spans="1:7" x14ac:dyDescent="0.3">
      <c r="A1620" s="60">
        <v>1619</v>
      </c>
      <c r="B1620" s="60">
        <v>1</v>
      </c>
      <c r="C1620" s="2">
        <v>40982.536048104797</v>
      </c>
      <c r="D1620" s="2">
        <v>40984.577614312089</v>
      </c>
      <c r="E1620" s="60">
        <v>8</v>
      </c>
      <c r="F1620" s="2" t="s">
        <v>5</v>
      </c>
      <c r="G1620" s="60">
        <v>0</v>
      </c>
    </row>
    <row r="1621" spans="1:7" x14ac:dyDescent="0.3">
      <c r="A1621" s="60">
        <v>1620</v>
      </c>
      <c r="B1621" s="60">
        <v>1</v>
      </c>
      <c r="C1621" s="2">
        <v>40982.559665894812</v>
      </c>
      <c r="D1621" s="2">
        <v>41042.559027777774</v>
      </c>
      <c r="E1621" s="60">
        <v>8</v>
      </c>
      <c r="F1621" s="2">
        <v>40982.617575410281</v>
      </c>
      <c r="G1621" s="60">
        <v>0</v>
      </c>
    </row>
    <row r="1622" spans="1:7" x14ac:dyDescent="0.3">
      <c r="A1622" s="60">
        <v>1621</v>
      </c>
      <c r="B1622" s="60">
        <v>1</v>
      </c>
      <c r="C1622" s="2">
        <v>40982.701869822136</v>
      </c>
      <c r="D1622" s="2">
        <v>40986.951388888883</v>
      </c>
      <c r="E1622" s="60">
        <v>8</v>
      </c>
      <c r="F1622" s="2">
        <v>40983.353064342715</v>
      </c>
      <c r="G1622" s="60">
        <v>0</v>
      </c>
    </row>
    <row r="1623" spans="1:7" x14ac:dyDescent="0.3">
      <c r="A1623" s="60">
        <v>1622</v>
      </c>
      <c r="B1623" s="60">
        <v>1</v>
      </c>
      <c r="C1623" s="2">
        <v>40982.681914067769</v>
      </c>
      <c r="D1623" s="2">
        <v>41042.681249999994</v>
      </c>
      <c r="E1623" s="60">
        <v>8</v>
      </c>
      <c r="F1623" s="2">
        <v>40983.539383423384</v>
      </c>
      <c r="G1623" s="60">
        <v>0</v>
      </c>
    </row>
    <row r="1624" spans="1:7" x14ac:dyDescent="0.3">
      <c r="A1624" s="60">
        <v>1623</v>
      </c>
      <c r="B1624" s="60">
        <v>2</v>
      </c>
      <c r="C1624" s="2">
        <v>40982.746729528473</v>
      </c>
      <c r="D1624" s="2">
        <v>41042.746527777781</v>
      </c>
      <c r="E1624" s="60">
        <v>10</v>
      </c>
      <c r="F1624" s="2">
        <v>40984.741109135313</v>
      </c>
      <c r="G1624" s="60">
        <v>0</v>
      </c>
    </row>
    <row r="1625" spans="1:7" x14ac:dyDescent="0.3">
      <c r="A1625" s="60">
        <v>1624</v>
      </c>
      <c r="B1625" s="60">
        <v>3</v>
      </c>
      <c r="C1625" s="2">
        <v>40982.734146491355</v>
      </c>
      <c r="D1625" s="2">
        <v>41042.734027777777</v>
      </c>
      <c r="E1625" s="60">
        <v>24</v>
      </c>
      <c r="F1625" s="2">
        <v>40985.252844600574</v>
      </c>
      <c r="G1625" s="60">
        <v>0</v>
      </c>
    </row>
    <row r="1626" spans="1:7" x14ac:dyDescent="0.3">
      <c r="A1626" s="60">
        <v>1625</v>
      </c>
      <c r="B1626" s="60">
        <v>4</v>
      </c>
      <c r="C1626" s="2">
        <v>40982.752506655896</v>
      </c>
      <c r="D1626" s="2">
        <v>41042.752083333333</v>
      </c>
      <c r="E1626" s="60">
        <v>12</v>
      </c>
      <c r="F1626" s="2">
        <v>40984.433251878785</v>
      </c>
      <c r="G1626" s="60">
        <v>0</v>
      </c>
    </row>
    <row r="1627" spans="1:7" x14ac:dyDescent="0.3">
      <c r="A1627" s="60">
        <v>1626</v>
      </c>
      <c r="B1627" s="60">
        <v>8</v>
      </c>
      <c r="C1627" s="2">
        <v>40982.758745175757</v>
      </c>
      <c r="D1627" s="2">
        <v>41042.758333333331</v>
      </c>
      <c r="E1627" s="60">
        <v>3</v>
      </c>
      <c r="F1627" s="2">
        <v>40987.552255116956</v>
      </c>
      <c r="G1627" s="60">
        <v>1</v>
      </c>
    </row>
    <row r="1628" spans="1:7" x14ac:dyDescent="0.3">
      <c r="A1628" s="60">
        <v>1627</v>
      </c>
      <c r="B1628" s="60">
        <v>5</v>
      </c>
      <c r="C1628" s="2">
        <v>40982.86073979544</v>
      </c>
      <c r="D1628" s="2">
        <v>40985.693749999999</v>
      </c>
      <c r="E1628" s="60">
        <v>24</v>
      </c>
      <c r="F1628" s="2" t="s">
        <v>5</v>
      </c>
      <c r="G1628" s="60">
        <v>0</v>
      </c>
    </row>
    <row r="1629" spans="1:7" x14ac:dyDescent="0.3">
      <c r="A1629" s="60">
        <v>1628</v>
      </c>
      <c r="B1629" s="60">
        <v>6</v>
      </c>
      <c r="C1629" s="2">
        <v>40982.895989857665</v>
      </c>
      <c r="D1629" s="2">
        <v>41042.895833333336</v>
      </c>
      <c r="E1629" s="60">
        <v>24</v>
      </c>
      <c r="F1629" s="2">
        <v>40986.659372851456</v>
      </c>
      <c r="G1629" s="60">
        <v>0</v>
      </c>
    </row>
    <row r="1630" spans="1:7" x14ac:dyDescent="0.3">
      <c r="A1630" s="60">
        <v>1629</v>
      </c>
      <c r="B1630" s="60">
        <v>7</v>
      </c>
      <c r="C1630" s="2">
        <v>40983.048376237886</v>
      </c>
      <c r="D1630" s="2">
        <v>41043.047916666663</v>
      </c>
      <c r="E1630" s="60">
        <v>24</v>
      </c>
      <c r="F1630" s="2">
        <v>40985.657102022364</v>
      </c>
      <c r="G1630" s="60">
        <v>0</v>
      </c>
    </row>
    <row r="1631" spans="1:7" x14ac:dyDescent="0.3">
      <c r="A1631" s="60">
        <v>1630</v>
      </c>
      <c r="B1631" s="60">
        <v>3</v>
      </c>
      <c r="C1631" s="2">
        <v>40983.374242565798</v>
      </c>
      <c r="D1631" s="2">
        <v>41043.373611111114</v>
      </c>
      <c r="E1631" s="60">
        <v>24</v>
      </c>
      <c r="F1631" s="2">
        <v>40985.719051191802</v>
      </c>
      <c r="G1631" s="60">
        <v>0</v>
      </c>
    </row>
    <row r="1632" spans="1:7" x14ac:dyDescent="0.3">
      <c r="A1632" s="60">
        <v>1631</v>
      </c>
      <c r="B1632" s="60">
        <v>6</v>
      </c>
      <c r="C1632" s="2">
        <v>40983.366453068527</v>
      </c>
      <c r="D1632" s="2">
        <v>41043.365972222222</v>
      </c>
      <c r="E1632" s="60">
        <v>24</v>
      </c>
      <c r="F1632" s="2">
        <v>40987.681279876793</v>
      </c>
      <c r="G1632" s="60">
        <v>0</v>
      </c>
    </row>
    <row r="1633" spans="1:7" x14ac:dyDescent="0.3">
      <c r="A1633" s="60">
        <v>1632</v>
      </c>
      <c r="B1633" s="60">
        <v>9</v>
      </c>
      <c r="C1633" s="2">
        <v>40983.381038802087</v>
      </c>
      <c r="D1633" s="2">
        <v>41043.380555555559</v>
      </c>
      <c r="E1633" s="60">
        <v>5</v>
      </c>
      <c r="F1633" s="2">
        <v>40986.461320032067</v>
      </c>
      <c r="G1633" s="60">
        <v>0</v>
      </c>
    </row>
    <row r="1634" spans="1:7" x14ac:dyDescent="0.3">
      <c r="A1634" s="60">
        <v>1633</v>
      </c>
      <c r="B1634" s="60">
        <v>7</v>
      </c>
      <c r="C1634" s="2">
        <v>40983.376921883457</v>
      </c>
      <c r="D1634" s="2">
        <v>40985.959739553058</v>
      </c>
      <c r="E1634" s="60">
        <v>24</v>
      </c>
      <c r="F1634" s="2" t="s">
        <v>5</v>
      </c>
      <c r="G1634" s="60">
        <v>0</v>
      </c>
    </row>
    <row r="1635" spans="1:7" x14ac:dyDescent="0.3">
      <c r="A1635" s="60">
        <v>1634</v>
      </c>
      <c r="B1635" s="60">
        <v>4</v>
      </c>
      <c r="C1635" s="2">
        <v>40983.522082102922</v>
      </c>
      <c r="D1635" s="2">
        <v>41043.521527777775</v>
      </c>
      <c r="E1635" s="60">
        <v>12</v>
      </c>
      <c r="F1635" s="2">
        <v>40985.678726849641</v>
      </c>
      <c r="G1635" s="60">
        <v>0</v>
      </c>
    </row>
    <row r="1636" spans="1:7" x14ac:dyDescent="0.3">
      <c r="A1636" s="60">
        <v>1635</v>
      </c>
      <c r="B1636" s="60">
        <v>1</v>
      </c>
      <c r="C1636" s="2">
        <v>40983.551283567933</v>
      </c>
      <c r="D1636" s="2">
        <v>41043.550694444442</v>
      </c>
      <c r="E1636" s="60">
        <v>8</v>
      </c>
      <c r="F1636" s="2">
        <v>40984.486230729985</v>
      </c>
      <c r="G1636" s="60">
        <v>0</v>
      </c>
    </row>
    <row r="1637" spans="1:7" x14ac:dyDescent="0.3">
      <c r="A1637" s="60">
        <v>1636</v>
      </c>
      <c r="B1637" s="60">
        <v>1</v>
      </c>
      <c r="C1637" s="2">
        <v>40983.568496217202</v>
      </c>
      <c r="D1637" s="2">
        <v>40985.85988446042</v>
      </c>
      <c r="E1637" s="60">
        <v>8</v>
      </c>
      <c r="F1637" s="2" t="s">
        <v>5</v>
      </c>
      <c r="G1637" s="60">
        <v>0</v>
      </c>
    </row>
    <row r="1638" spans="1:7" x14ac:dyDescent="0.3">
      <c r="A1638" s="60">
        <v>1637</v>
      </c>
      <c r="B1638" s="60">
        <v>5</v>
      </c>
      <c r="C1638" s="2">
        <v>40983.632893234324</v>
      </c>
      <c r="D1638" s="2">
        <v>40986.09078668616</v>
      </c>
      <c r="E1638" s="60">
        <v>24</v>
      </c>
      <c r="F1638" s="2" t="s">
        <v>5</v>
      </c>
      <c r="G1638" s="60">
        <v>0</v>
      </c>
    </row>
    <row r="1639" spans="1:7" x14ac:dyDescent="0.3">
      <c r="A1639" s="60">
        <v>1638</v>
      </c>
      <c r="B1639" s="60">
        <v>1</v>
      </c>
      <c r="C1639" s="2">
        <v>40983.669756892799</v>
      </c>
      <c r="D1639" s="2">
        <v>41043.669444444444</v>
      </c>
      <c r="E1639" s="60">
        <v>8</v>
      </c>
      <c r="F1639" s="2">
        <v>40984.880141387606</v>
      </c>
      <c r="G1639" s="60">
        <v>0</v>
      </c>
    </row>
    <row r="1640" spans="1:7" x14ac:dyDescent="0.3">
      <c r="A1640" s="60">
        <v>1639</v>
      </c>
      <c r="B1640" s="60">
        <v>2</v>
      </c>
      <c r="C1640" s="2">
        <v>40983.735319696374</v>
      </c>
      <c r="D1640" s="2">
        <v>41043.734722222223</v>
      </c>
      <c r="E1640" s="60">
        <v>10</v>
      </c>
      <c r="F1640" s="2">
        <v>40984.95099358778</v>
      </c>
      <c r="G1640" s="60">
        <v>0</v>
      </c>
    </row>
    <row r="1641" spans="1:7" x14ac:dyDescent="0.3">
      <c r="A1641" s="60">
        <v>1640</v>
      </c>
      <c r="B1641" s="60">
        <v>6</v>
      </c>
      <c r="C1641" s="2">
        <v>40983.764261480363</v>
      </c>
      <c r="D1641" s="2">
        <v>41043.763888888891</v>
      </c>
      <c r="E1641" s="60">
        <v>24</v>
      </c>
      <c r="F1641" s="2">
        <v>40988.493231960027</v>
      </c>
      <c r="G1641" s="60">
        <v>0</v>
      </c>
    </row>
    <row r="1642" spans="1:7" x14ac:dyDescent="0.3">
      <c r="A1642" s="60">
        <v>1641</v>
      </c>
      <c r="B1642" s="60">
        <v>2</v>
      </c>
      <c r="C1642" s="2">
        <v>40983.764983196961</v>
      </c>
      <c r="D1642" s="2">
        <v>41043.76458333333</v>
      </c>
      <c r="E1642" s="60">
        <v>10</v>
      </c>
      <c r="F1642" s="2">
        <v>40985.11380659815</v>
      </c>
      <c r="G1642" s="60">
        <v>0</v>
      </c>
    </row>
    <row r="1643" spans="1:7" x14ac:dyDescent="0.3">
      <c r="A1643" s="60">
        <v>1642</v>
      </c>
      <c r="B1643" s="60">
        <v>1</v>
      </c>
      <c r="C1643" s="2">
        <v>40984.003187144634</v>
      </c>
      <c r="D1643" s="2">
        <v>41044.00277777778</v>
      </c>
      <c r="E1643" s="60">
        <v>12</v>
      </c>
      <c r="F1643" s="2">
        <v>40985.004029082578</v>
      </c>
      <c r="G1643" s="60">
        <v>0</v>
      </c>
    </row>
    <row r="1644" spans="1:7" x14ac:dyDescent="0.3">
      <c r="A1644" s="60">
        <v>1643</v>
      </c>
      <c r="B1644" s="60">
        <v>7</v>
      </c>
      <c r="C1644" s="2">
        <v>40984.048885046723</v>
      </c>
      <c r="D1644" s="2">
        <v>40987.714945750966</v>
      </c>
      <c r="E1644" s="60">
        <v>24</v>
      </c>
      <c r="F1644" s="2" t="s">
        <v>5</v>
      </c>
      <c r="G1644" s="60">
        <v>0</v>
      </c>
    </row>
    <row r="1645" spans="1:7" x14ac:dyDescent="0.3">
      <c r="A1645" s="60">
        <v>1644</v>
      </c>
      <c r="B1645" s="60">
        <v>1</v>
      </c>
      <c r="C1645" s="2">
        <v>40984.36425253623</v>
      </c>
      <c r="D1645" s="2">
        <v>41044.363888888889</v>
      </c>
      <c r="E1645" s="60">
        <v>8</v>
      </c>
      <c r="F1645" s="2">
        <v>40984.572016152466</v>
      </c>
      <c r="G1645" s="60">
        <v>0</v>
      </c>
    </row>
    <row r="1646" spans="1:7" x14ac:dyDescent="0.3">
      <c r="A1646" s="60">
        <v>1645</v>
      </c>
      <c r="B1646" s="60">
        <v>3</v>
      </c>
      <c r="C1646" s="2">
        <v>40984.357816508993</v>
      </c>
      <c r="D1646" s="2">
        <v>40988.148980035745</v>
      </c>
      <c r="E1646" s="60">
        <v>24</v>
      </c>
      <c r="F1646" s="2" t="s">
        <v>5</v>
      </c>
      <c r="G1646" s="60">
        <v>0</v>
      </c>
    </row>
    <row r="1647" spans="1:7" x14ac:dyDescent="0.3">
      <c r="A1647" s="60">
        <v>1646</v>
      </c>
      <c r="B1647" s="60">
        <v>2</v>
      </c>
      <c r="C1647" s="2">
        <v>40984.397892883826</v>
      </c>
      <c r="D1647" s="2">
        <v>40987.230793731047</v>
      </c>
      <c r="E1647" s="60">
        <v>10</v>
      </c>
      <c r="F1647" s="2" t="s">
        <v>5</v>
      </c>
      <c r="G1647" s="60">
        <v>0</v>
      </c>
    </row>
    <row r="1648" spans="1:7" x14ac:dyDescent="0.3">
      <c r="A1648" s="60">
        <v>1647</v>
      </c>
      <c r="B1648" s="60">
        <v>7</v>
      </c>
      <c r="C1648" s="2">
        <v>40984.425773309238</v>
      </c>
      <c r="D1648" s="2">
        <v>41044.425694444442</v>
      </c>
      <c r="E1648" s="60">
        <v>24</v>
      </c>
      <c r="F1648" s="2">
        <v>40997.494013528776</v>
      </c>
      <c r="G1648" s="60">
        <v>0</v>
      </c>
    </row>
    <row r="1649" spans="1:7" x14ac:dyDescent="0.3">
      <c r="A1649" s="60">
        <v>1648</v>
      </c>
      <c r="B1649" s="60">
        <v>1</v>
      </c>
      <c r="C1649" s="2">
        <v>40984.423741940889</v>
      </c>
      <c r="D1649" s="2">
        <v>41044.423611111109</v>
      </c>
      <c r="E1649" s="60">
        <v>8</v>
      </c>
      <c r="F1649" s="2">
        <v>40985.705685307752</v>
      </c>
      <c r="G1649" s="60">
        <v>0</v>
      </c>
    </row>
    <row r="1650" spans="1:7" x14ac:dyDescent="0.3">
      <c r="A1650" s="60">
        <v>1649</v>
      </c>
      <c r="B1650" s="60">
        <v>2</v>
      </c>
      <c r="C1650" s="2">
        <v>40984.480537875177</v>
      </c>
      <c r="D1650" s="2">
        <v>40989.438194444439</v>
      </c>
      <c r="E1650" s="60">
        <v>10</v>
      </c>
      <c r="F1650" s="2">
        <v>40985.688335804014</v>
      </c>
      <c r="G1650" s="60">
        <v>0</v>
      </c>
    </row>
    <row r="1651" spans="1:7" x14ac:dyDescent="0.3">
      <c r="A1651" s="60">
        <v>1650</v>
      </c>
      <c r="B1651" s="60">
        <v>1</v>
      </c>
      <c r="C1651" s="2">
        <v>40984.568831711425</v>
      </c>
      <c r="D1651" s="2">
        <v>40987.401749912162</v>
      </c>
      <c r="E1651" s="60">
        <v>12</v>
      </c>
      <c r="F1651" s="2" t="s">
        <v>5</v>
      </c>
      <c r="G1651" s="60">
        <v>0</v>
      </c>
    </row>
    <row r="1652" spans="1:7" x14ac:dyDescent="0.3">
      <c r="A1652" s="60">
        <v>1651</v>
      </c>
      <c r="B1652" s="60">
        <v>4</v>
      </c>
      <c r="C1652" s="2">
        <v>40984.561673356613</v>
      </c>
      <c r="D1652" s="2">
        <v>41044.561111111107</v>
      </c>
      <c r="E1652" s="60">
        <v>12</v>
      </c>
      <c r="F1652" s="2">
        <v>40986.538999559518</v>
      </c>
      <c r="G1652" s="60">
        <v>0</v>
      </c>
    </row>
    <row r="1653" spans="1:7" x14ac:dyDescent="0.3">
      <c r="A1653" s="60">
        <v>1652</v>
      </c>
      <c r="B1653" s="60">
        <v>2</v>
      </c>
      <c r="C1653" s="2">
        <v>40984.567600799652</v>
      </c>
      <c r="D1653" s="2">
        <v>41044.567361111105</v>
      </c>
      <c r="E1653" s="60">
        <v>10</v>
      </c>
      <c r="F1653" s="2">
        <v>40985.647307608786</v>
      </c>
      <c r="G1653" s="60">
        <v>0</v>
      </c>
    </row>
    <row r="1654" spans="1:7" x14ac:dyDescent="0.3">
      <c r="A1654" s="60">
        <v>1653</v>
      </c>
      <c r="B1654" s="60">
        <v>1</v>
      </c>
      <c r="C1654" s="2">
        <v>40984.605098325177</v>
      </c>
      <c r="D1654" s="2">
        <v>41044.604861111111</v>
      </c>
      <c r="E1654" s="60">
        <v>8</v>
      </c>
      <c r="F1654" s="2">
        <v>40985.424530045231</v>
      </c>
      <c r="G1654" s="60">
        <v>0</v>
      </c>
    </row>
    <row r="1655" spans="1:7" x14ac:dyDescent="0.3">
      <c r="A1655" s="60">
        <v>1654</v>
      </c>
      <c r="B1655" s="60">
        <v>6</v>
      </c>
      <c r="C1655" s="2">
        <v>40984.695438100782</v>
      </c>
      <c r="D1655" s="2">
        <v>41044.695138888885</v>
      </c>
      <c r="E1655" s="60">
        <v>24</v>
      </c>
      <c r="F1655" s="2">
        <v>40997.395696961146</v>
      </c>
      <c r="G1655" s="60">
        <v>0</v>
      </c>
    </row>
    <row r="1656" spans="1:7" x14ac:dyDescent="0.3">
      <c r="A1656" s="60">
        <v>1655</v>
      </c>
      <c r="B1656" s="60">
        <v>10</v>
      </c>
      <c r="C1656" s="2">
        <v>40984.710726605364</v>
      </c>
      <c r="D1656" s="2">
        <v>41044.710416666669</v>
      </c>
      <c r="E1656" s="60">
        <v>1</v>
      </c>
      <c r="F1656" s="2">
        <v>40991.947391931019</v>
      </c>
      <c r="G1656" s="60">
        <v>2</v>
      </c>
    </row>
    <row r="1657" spans="1:7" x14ac:dyDescent="0.3">
      <c r="A1657" s="60">
        <v>1656</v>
      </c>
      <c r="B1657" s="60">
        <v>1</v>
      </c>
      <c r="C1657" s="2">
        <v>40984.727556240556</v>
      </c>
      <c r="D1657" s="2">
        <v>40986.768842818026</v>
      </c>
      <c r="E1657" s="60">
        <v>8</v>
      </c>
      <c r="F1657" s="2" t="s">
        <v>5</v>
      </c>
      <c r="G1657" s="60">
        <v>0</v>
      </c>
    </row>
    <row r="1658" spans="1:7" x14ac:dyDescent="0.3">
      <c r="A1658" s="60">
        <v>1657</v>
      </c>
      <c r="B1658" s="60">
        <v>1</v>
      </c>
      <c r="C1658" s="2">
        <v>40984.711480446531</v>
      </c>
      <c r="D1658" s="2">
        <v>41044.711111111115</v>
      </c>
      <c r="E1658" s="60">
        <v>12</v>
      </c>
      <c r="F1658" s="2">
        <v>40985.613060374002</v>
      </c>
      <c r="G1658" s="60">
        <v>0</v>
      </c>
    </row>
    <row r="1659" spans="1:7" x14ac:dyDescent="0.3">
      <c r="A1659" s="60">
        <v>1658</v>
      </c>
      <c r="B1659" s="60">
        <v>1</v>
      </c>
      <c r="C1659" s="2">
        <v>40984.76266743333</v>
      </c>
      <c r="D1659" s="2">
        <v>40987.637019508315</v>
      </c>
      <c r="E1659" s="60">
        <v>8</v>
      </c>
      <c r="F1659" s="2" t="s">
        <v>5</v>
      </c>
      <c r="G1659" s="60">
        <v>0</v>
      </c>
    </row>
    <row r="1660" spans="1:7" x14ac:dyDescent="0.3">
      <c r="A1660" s="60">
        <v>1659</v>
      </c>
      <c r="B1660" s="60">
        <v>1</v>
      </c>
      <c r="C1660" s="2">
        <v>40984.865705655415</v>
      </c>
      <c r="D1660" s="2">
        <v>41044.865277777782</v>
      </c>
      <c r="E1660" s="60">
        <v>8</v>
      </c>
      <c r="F1660" s="2">
        <v>40985.559902736619</v>
      </c>
      <c r="G1660" s="60">
        <v>0</v>
      </c>
    </row>
    <row r="1661" spans="1:7" x14ac:dyDescent="0.3">
      <c r="A1661" s="60">
        <v>1660</v>
      </c>
      <c r="B1661" s="60">
        <v>6</v>
      </c>
      <c r="C1661" s="2">
        <v>40984.8516863162</v>
      </c>
      <c r="D1661" s="2">
        <v>41044.851388888892</v>
      </c>
      <c r="E1661" s="60">
        <v>24</v>
      </c>
      <c r="F1661" s="2">
        <v>40989.451942932727</v>
      </c>
      <c r="G1661" s="60">
        <v>0</v>
      </c>
    </row>
    <row r="1662" spans="1:7" x14ac:dyDescent="0.3">
      <c r="A1662" s="60">
        <v>1661</v>
      </c>
      <c r="B1662" s="60">
        <v>4</v>
      </c>
      <c r="C1662" s="2">
        <v>40984.90278908694</v>
      </c>
      <c r="D1662" s="2">
        <v>41044.902777777781</v>
      </c>
      <c r="E1662" s="60">
        <v>12</v>
      </c>
      <c r="F1662" s="2">
        <v>40986.578006277858</v>
      </c>
      <c r="G1662" s="60">
        <v>0</v>
      </c>
    </row>
    <row r="1663" spans="1:7" x14ac:dyDescent="0.3">
      <c r="A1663" s="60">
        <v>1662</v>
      </c>
      <c r="B1663" s="60">
        <v>6</v>
      </c>
      <c r="C1663" s="2">
        <v>40984.942674195045</v>
      </c>
      <c r="D1663" s="2">
        <v>41044.942361111105</v>
      </c>
      <c r="E1663" s="60">
        <v>24</v>
      </c>
      <c r="F1663" s="2">
        <v>40987.586793774317</v>
      </c>
      <c r="G1663" s="60">
        <v>0</v>
      </c>
    </row>
    <row r="1664" spans="1:7" x14ac:dyDescent="0.3">
      <c r="A1664" s="60">
        <v>1663</v>
      </c>
      <c r="B1664" s="60">
        <v>6</v>
      </c>
      <c r="C1664" s="2">
        <v>40984.95413011418</v>
      </c>
      <c r="D1664" s="2">
        <v>41044.953472222223</v>
      </c>
      <c r="E1664" s="60">
        <v>24</v>
      </c>
      <c r="F1664" s="2">
        <v>40987.525329466349</v>
      </c>
      <c r="G1664" s="60">
        <v>0</v>
      </c>
    </row>
    <row r="1665" spans="1:7" x14ac:dyDescent="0.3">
      <c r="A1665" s="60">
        <v>1664</v>
      </c>
      <c r="B1665" s="60">
        <v>6</v>
      </c>
      <c r="C1665" s="2">
        <v>40984.971352925197</v>
      </c>
      <c r="D1665" s="2">
        <v>41044.970833333333</v>
      </c>
      <c r="E1665" s="60">
        <v>24</v>
      </c>
      <c r="F1665" s="2">
        <v>40990.869585064618</v>
      </c>
      <c r="G1665" s="60">
        <v>0</v>
      </c>
    </row>
    <row r="1666" spans="1:7" x14ac:dyDescent="0.3">
      <c r="A1666" s="60">
        <v>1665</v>
      </c>
      <c r="B1666" s="60">
        <v>7</v>
      </c>
      <c r="C1666" s="2">
        <v>40985.051622970015</v>
      </c>
      <c r="D1666" s="2">
        <v>41045.051388888889</v>
      </c>
      <c r="E1666" s="60">
        <v>24</v>
      </c>
      <c r="F1666" s="2">
        <v>40991.602868639675</v>
      </c>
      <c r="G1666" s="60">
        <v>0</v>
      </c>
    </row>
    <row r="1667" spans="1:7" x14ac:dyDescent="0.3">
      <c r="A1667" s="60">
        <v>1666</v>
      </c>
      <c r="B1667" s="60">
        <v>1</v>
      </c>
      <c r="C1667" s="2">
        <v>40985.143338678754</v>
      </c>
      <c r="D1667" s="2">
        <v>41045.143055555556</v>
      </c>
      <c r="E1667" s="60">
        <v>8</v>
      </c>
      <c r="F1667" s="2">
        <v>40986.092976787208</v>
      </c>
      <c r="G1667" s="60">
        <v>0</v>
      </c>
    </row>
    <row r="1668" spans="1:7" x14ac:dyDescent="0.3">
      <c r="A1668" s="60">
        <v>1667</v>
      </c>
      <c r="B1668" s="60">
        <v>1</v>
      </c>
      <c r="C1668" s="2">
        <v>40985.162466678579</v>
      </c>
      <c r="D1668" s="2">
        <v>41045.161805555559</v>
      </c>
      <c r="E1668" s="60">
        <v>8</v>
      </c>
      <c r="F1668" s="2">
        <v>40986.353354865059</v>
      </c>
      <c r="G1668" s="60">
        <v>0</v>
      </c>
    </row>
    <row r="1669" spans="1:7" x14ac:dyDescent="0.3">
      <c r="A1669" s="60">
        <v>1668</v>
      </c>
      <c r="B1669" s="60">
        <v>1</v>
      </c>
      <c r="C1669" s="2">
        <v>40985.30983934299</v>
      </c>
      <c r="D1669" s="2">
        <v>41045.30972222222</v>
      </c>
      <c r="E1669" s="60">
        <v>8</v>
      </c>
      <c r="F1669" s="2">
        <v>40986.747648084689</v>
      </c>
      <c r="G1669" s="60">
        <v>0</v>
      </c>
    </row>
    <row r="1670" spans="1:7" x14ac:dyDescent="0.3">
      <c r="A1670" s="60">
        <v>1669</v>
      </c>
      <c r="B1670" s="60">
        <v>2</v>
      </c>
      <c r="C1670" s="2">
        <v>40985.351431180658</v>
      </c>
      <c r="D1670" s="2">
        <v>41045.351388888892</v>
      </c>
      <c r="E1670" s="60">
        <v>10</v>
      </c>
      <c r="F1670" s="2">
        <v>40986.494006040841</v>
      </c>
      <c r="G1670" s="60">
        <v>0</v>
      </c>
    </row>
    <row r="1671" spans="1:7" x14ac:dyDescent="0.3">
      <c r="A1671" s="60">
        <v>1670</v>
      </c>
      <c r="B1671" s="60">
        <v>2</v>
      </c>
      <c r="C1671" s="2">
        <v>40985.372041049479</v>
      </c>
      <c r="D1671" s="2">
        <v>41045.371527777781</v>
      </c>
      <c r="E1671" s="60">
        <v>10</v>
      </c>
      <c r="F1671" s="2">
        <v>40986.433984226416</v>
      </c>
      <c r="G1671" s="60">
        <v>0</v>
      </c>
    </row>
    <row r="1672" spans="1:7" x14ac:dyDescent="0.3">
      <c r="A1672" s="60">
        <v>1671</v>
      </c>
      <c r="B1672" s="60">
        <v>9</v>
      </c>
      <c r="C1672" s="2">
        <v>40985.395194730278</v>
      </c>
      <c r="D1672" s="2">
        <v>40988.186448389257</v>
      </c>
      <c r="E1672" s="60">
        <v>5</v>
      </c>
      <c r="F1672" s="2" t="s">
        <v>5</v>
      </c>
      <c r="G1672" s="60">
        <v>0</v>
      </c>
    </row>
    <row r="1673" spans="1:7" x14ac:dyDescent="0.3">
      <c r="A1673" s="60">
        <v>1672</v>
      </c>
      <c r="B1673" s="60">
        <v>8</v>
      </c>
      <c r="C1673" s="2">
        <v>40985.38854090104</v>
      </c>
      <c r="D1673" s="2">
        <v>41045.388194444444</v>
      </c>
      <c r="E1673" s="60">
        <v>3</v>
      </c>
      <c r="F1673" s="2">
        <v>40988.765759426577</v>
      </c>
      <c r="G1673" s="60">
        <v>0</v>
      </c>
    </row>
    <row r="1674" spans="1:7" x14ac:dyDescent="0.3">
      <c r="A1674" s="60">
        <v>1673</v>
      </c>
      <c r="B1674" s="60">
        <v>1</v>
      </c>
      <c r="C1674" s="2">
        <v>40985.398996358868</v>
      </c>
      <c r="D1674" s="2">
        <v>41045.398611111108</v>
      </c>
      <c r="E1674" s="60">
        <v>8</v>
      </c>
      <c r="F1674" s="2">
        <v>40986.817852730543</v>
      </c>
      <c r="G1674" s="60">
        <v>0</v>
      </c>
    </row>
    <row r="1675" spans="1:7" x14ac:dyDescent="0.3">
      <c r="A1675" s="60">
        <v>1674</v>
      </c>
      <c r="B1675" s="60">
        <v>6</v>
      </c>
      <c r="C1675" s="2">
        <v>40985.436899963614</v>
      </c>
      <c r="D1675" s="2">
        <v>41045.436805555553</v>
      </c>
      <c r="E1675" s="60">
        <v>24</v>
      </c>
      <c r="F1675" s="2">
        <v>40991.615729867975</v>
      </c>
      <c r="G1675" s="60">
        <v>0</v>
      </c>
    </row>
    <row r="1676" spans="1:7" x14ac:dyDescent="0.3">
      <c r="A1676" s="60">
        <v>1675</v>
      </c>
      <c r="B1676" s="60">
        <v>1</v>
      </c>
      <c r="C1676" s="2">
        <v>40985.420986257886</v>
      </c>
      <c r="D1676" s="2">
        <v>41045.42083333333</v>
      </c>
      <c r="E1676" s="60">
        <v>8</v>
      </c>
      <c r="F1676" s="2">
        <v>40986.390437049624</v>
      </c>
      <c r="G1676" s="60">
        <v>0</v>
      </c>
    </row>
    <row r="1677" spans="1:7" x14ac:dyDescent="0.3">
      <c r="A1677" s="60">
        <v>1676</v>
      </c>
      <c r="B1677" s="60">
        <v>3</v>
      </c>
      <c r="C1677" s="2">
        <v>40985.427387669733</v>
      </c>
      <c r="D1677" s="2">
        <v>41045.427083333328</v>
      </c>
      <c r="E1677" s="60">
        <v>24</v>
      </c>
      <c r="F1677" s="2">
        <v>40987.700366951358</v>
      </c>
      <c r="G1677" s="60">
        <v>0</v>
      </c>
    </row>
    <row r="1678" spans="1:7" x14ac:dyDescent="0.3">
      <c r="A1678" s="60">
        <v>1677</v>
      </c>
      <c r="B1678" s="60">
        <v>1</v>
      </c>
      <c r="C1678" s="2">
        <v>40985.582598527442</v>
      </c>
      <c r="D1678" s="2">
        <v>40989.91537129807</v>
      </c>
      <c r="E1678" s="60">
        <v>8</v>
      </c>
      <c r="F1678" s="2" t="s">
        <v>5</v>
      </c>
      <c r="G1678" s="60">
        <v>0</v>
      </c>
    </row>
    <row r="1679" spans="1:7" x14ac:dyDescent="0.3">
      <c r="A1679" s="60">
        <v>1678</v>
      </c>
      <c r="B1679" s="60">
        <v>2</v>
      </c>
      <c r="C1679" s="2">
        <v>40985.623253274462</v>
      </c>
      <c r="D1679" s="2">
        <v>41045.622916666667</v>
      </c>
      <c r="E1679" s="60">
        <v>10</v>
      </c>
      <c r="F1679" s="2">
        <v>40986.295636987365</v>
      </c>
      <c r="G1679" s="60">
        <v>0</v>
      </c>
    </row>
    <row r="1680" spans="1:7" x14ac:dyDescent="0.3">
      <c r="A1680" s="60">
        <v>1679</v>
      </c>
      <c r="B1680" s="60">
        <v>7</v>
      </c>
      <c r="C1680" s="2">
        <v>40985.617440062349</v>
      </c>
      <c r="D1680" s="2">
        <v>41045.617361111115</v>
      </c>
      <c r="E1680" s="60">
        <v>24</v>
      </c>
      <c r="F1680" s="2">
        <v>41001.408896891728</v>
      </c>
      <c r="G1680" s="60">
        <v>0</v>
      </c>
    </row>
    <row r="1681" spans="1:7" x14ac:dyDescent="0.3">
      <c r="A1681" s="60">
        <v>1680</v>
      </c>
      <c r="B1681" s="60">
        <v>10</v>
      </c>
      <c r="C1681" s="2">
        <v>40985.654658266903</v>
      </c>
      <c r="D1681" s="2">
        <v>40989.112346573922</v>
      </c>
      <c r="E1681" s="60">
        <v>1</v>
      </c>
      <c r="F1681" s="2" t="s">
        <v>5</v>
      </c>
      <c r="G1681" s="60">
        <v>3</v>
      </c>
    </row>
    <row r="1682" spans="1:7" x14ac:dyDescent="0.3">
      <c r="A1682" s="60">
        <v>1681</v>
      </c>
      <c r="B1682" s="60">
        <v>3</v>
      </c>
      <c r="C1682" s="2">
        <v>40985.686294492312</v>
      </c>
      <c r="D1682" s="2">
        <v>41045.686111111107</v>
      </c>
      <c r="E1682" s="60">
        <v>24</v>
      </c>
      <c r="F1682" s="2">
        <v>40988.480110418728</v>
      </c>
      <c r="G1682" s="60">
        <v>0</v>
      </c>
    </row>
    <row r="1683" spans="1:7" x14ac:dyDescent="0.3">
      <c r="A1683" s="60">
        <v>1682</v>
      </c>
      <c r="B1683" s="60">
        <v>2</v>
      </c>
      <c r="C1683" s="2">
        <v>40985.732867873819</v>
      </c>
      <c r="D1683" s="2">
        <v>41045.732638888891</v>
      </c>
      <c r="E1683" s="60">
        <v>10</v>
      </c>
      <c r="F1683" s="2">
        <v>40987.427045640376</v>
      </c>
      <c r="G1683" s="60">
        <v>0</v>
      </c>
    </row>
    <row r="1684" spans="1:7" x14ac:dyDescent="0.3">
      <c r="A1684" s="60">
        <v>1683</v>
      </c>
      <c r="B1684" s="60">
        <v>1</v>
      </c>
      <c r="C1684" s="2">
        <v>40985.730513669994</v>
      </c>
      <c r="D1684" s="2">
        <v>41045.729861111111</v>
      </c>
      <c r="E1684" s="60">
        <v>12</v>
      </c>
      <c r="F1684" s="2">
        <v>40986.442613542058</v>
      </c>
      <c r="G1684" s="60">
        <v>0</v>
      </c>
    </row>
    <row r="1685" spans="1:7" x14ac:dyDescent="0.3">
      <c r="A1685" s="60">
        <v>1684</v>
      </c>
      <c r="B1685" s="60">
        <v>8</v>
      </c>
      <c r="C1685" s="2">
        <v>40985.781639284352</v>
      </c>
      <c r="D1685" s="2">
        <v>41045.78125</v>
      </c>
      <c r="E1685" s="60">
        <v>3</v>
      </c>
      <c r="F1685" s="2">
        <v>40992.352587461763</v>
      </c>
      <c r="G1685" s="60">
        <v>1</v>
      </c>
    </row>
    <row r="1686" spans="1:7" x14ac:dyDescent="0.3">
      <c r="A1686" s="60">
        <v>1685</v>
      </c>
      <c r="B1686" s="60">
        <v>1</v>
      </c>
      <c r="C1686" s="2">
        <v>40985.782383685779</v>
      </c>
      <c r="D1686" s="2">
        <v>41045.781944444447</v>
      </c>
      <c r="E1686" s="60">
        <v>12</v>
      </c>
      <c r="F1686" s="2">
        <v>40986.557394896241</v>
      </c>
      <c r="G1686" s="60">
        <v>0</v>
      </c>
    </row>
    <row r="1687" spans="1:7" x14ac:dyDescent="0.3">
      <c r="A1687" s="60">
        <v>1686</v>
      </c>
      <c r="B1687" s="60">
        <v>1</v>
      </c>
      <c r="C1687" s="2">
        <v>40985.781778660428</v>
      </c>
      <c r="D1687" s="2">
        <v>40987.865054929782</v>
      </c>
      <c r="E1687" s="60">
        <v>12</v>
      </c>
      <c r="F1687" s="2" t="s">
        <v>5</v>
      </c>
      <c r="G1687" s="60">
        <v>0</v>
      </c>
    </row>
    <row r="1688" spans="1:7" x14ac:dyDescent="0.3">
      <c r="A1688" s="60">
        <v>1687</v>
      </c>
      <c r="B1688" s="60">
        <v>7</v>
      </c>
      <c r="C1688" s="2">
        <v>40985.820623618565</v>
      </c>
      <c r="D1688" s="2">
        <v>41045.820138888885</v>
      </c>
      <c r="E1688" s="60">
        <v>24</v>
      </c>
      <c r="F1688" s="2">
        <v>41012.613166683564</v>
      </c>
      <c r="G1688" s="60">
        <v>0</v>
      </c>
    </row>
    <row r="1689" spans="1:7" x14ac:dyDescent="0.3">
      <c r="A1689" s="60">
        <v>1688</v>
      </c>
      <c r="B1689" s="60">
        <v>1</v>
      </c>
      <c r="C1689" s="2">
        <v>40985.865398501075</v>
      </c>
      <c r="D1689" s="2">
        <v>41045.865277777782</v>
      </c>
      <c r="E1689" s="60">
        <v>8</v>
      </c>
      <c r="F1689" s="2">
        <v>40986.563747349588</v>
      </c>
      <c r="G1689" s="60">
        <v>0</v>
      </c>
    </row>
    <row r="1690" spans="1:7" x14ac:dyDescent="0.3">
      <c r="A1690" s="60">
        <v>1689</v>
      </c>
      <c r="B1690" s="60">
        <v>6</v>
      </c>
      <c r="C1690" s="2">
        <v>40985.92055305079</v>
      </c>
      <c r="D1690" s="2">
        <v>41045.920138888883</v>
      </c>
      <c r="E1690" s="60">
        <v>24</v>
      </c>
      <c r="F1690" s="2">
        <v>40987.59589347514</v>
      </c>
      <c r="G1690" s="60">
        <v>0</v>
      </c>
    </row>
    <row r="1691" spans="1:7" x14ac:dyDescent="0.3">
      <c r="A1691" s="60">
        <v>1690</v>
      </c>
      <c r="B1691" s="60">
        <v>6</v>
      </c>
      <c r="C1691" s="2">
        <v>40986.027639552631</v>
      </c>
      <c r="D1691" s="2">
        <v>40988.485533004467</v>
      </c>
      <c r="E1691" s="60">
        <v>24</v>
      </c>
      <c r="F1691" s="2" t="s">
        <v>5</v>
      </c>
      <c r="G1691" s="60">
        <v>0</v>
      </c>
    </row>
    <row r="1692" spans="1:7" x14ac:dyDescent="0.3">
      <c r="A1692" s="60">
        <v>1691</v>
      </c>
      <c r="B1692" s="60">
        <v>1</v>
      </c>
      <c r="C1692" s="2">
        <v>40986.012427436253</v>
      </c>
      <c r="D1692" s="2">
        <v>40988.053993643545</v>
      </c>
      <c r="E1692" s="60">
        <v>8</v>
      </c>
      <c r="F1692" s="2" t="s">
        <v>5</v>
      </c>
      <c r="G1692" s="60">
        <v>0</v>
      </c>
    </row>
    <row r="1693" spans="1:7" x14ac:dyDescent="0.3">
      <c r="A1693" s="60">
        <v>1692</v>
      </c>
      <c r="B1693" s="60">
        <v>1</v>
      </c>
      <c r="C1693" s="2">
        <v>40986.272769552626</v>
      </c>
      <c r="D1693" s="2">
        <v>41046.272222222222</v>
      </c>
      <c r="E1693" s="60">
        <v>8</v>
      </c>
      <c r="F1693" s="2">
        <v>40986.552589763356</v>
      </c>
      <c r="G1693" s="60">
        <v>0</v>
      </c>
    </row>
    <row r="1694" spans="1:7" x14ac:dyDescent="0.3">
      <c r="A1694" s="60">
        <v>1693</v>
      </c>
      <c r="B1694" s="60">
        <v>5</v>
      </c>
      <c r="C1694" s="2">
        <v>40986.389481119491</v>
      </c>
      <c r="D1694" s="2">
        <v>41046.388888888891</v>
      </c>
      <c r="E1694" s="60">
        <v>24</v>
      </c>
      <c r="F1694" s="2">
        <v>40988.410644970616</v>
      </c>
      <c r="G1694" s="60">
        <v>0</v>
      </c>
    </row>
    <row r="1695" spans="1:7" x14ac:dyDescent="0.3">
      <c r="A1695" s="60">
        <v>1694</v>
      </c>
      <c r="B1695" s="60">
        <v>6</v>
      </c>
      <c r="C1695" s="2">
        <v>40986.387224976919</v>
      </c>
      <c r="D1695" s="2">
        <v>41046.386805555558</v>
      </c>
      <c r="E1695" s="60">
        <v>24</v>
      </c>
      <c r="F1695" s="2">
        <v>40989.544080549371</v>
      </c>
      <c r="G1695" s="60">
        <v>0</v>
      </c>
    </row>
    <row r="1696" spans="1:7" x14ac:dyDescent="0.3">
      <c r="A1696" s="60">
        <v>1695</v>
      </c>
      <c r="B1696" s="60">
        <v>1</v>
      </c>
      <c r="C1696" s="2">
        <v>40986.486170169468</v>
      </c>
      <c r="D1696" s="2">
        <v>40988.944444444445</v>
      </c>
      <c r="E1696" s="60">
        <v>8</v>
      </c>
      <c r="F1696" s="2">
        <v>40987.204737629669</v>
      </c>
      <c r="G1696" s="60">
        <v>0</v>
      </c>
    </row>
    <row r="1697" spans="1:7" x14ac:dyDescent="0.3">
      <c r="A1697" s="60">
        <v>1696</v>
      </c>
      <c r="B1697" s="60">
        <v>3</v>
      </c>
      <c r="C1697" s="2">
        <v>40986.482434369675</v>
      </c>
      <c r="D1697" s="2">
        <v>41046.481944444444</v>
      </c>
      <c r="E1697" s="60">
        <v>24</v>
      </c>
      <c r="F1697" s="2">
        <v>40988.188026857802</v>
      </c>
      <c r="G1697" s="60">
        <v>0</v>
      </c>
    </row>
    <row r="1698" spans="1:7" x14ac:dyDescent="0.3">
      <c r="A1698" s="60">
        <v>1697</v>
      </c>
      <c r="B1698" s="60">
        <v>1</v>
      </c>
      <c r="C1698" s="2">
        <v>40986.512801520425</v>
      </c>
      <c r="D1698" s="2">
        <v>41046.512499999997</v>
      </c>
      <c r="E1698" s="60">
        <v>8</v>
      </c>
      <c r="F1698" s="2">
        <v>40987.884191787984</v>
      </c>
      <c r="G1698" s="60">
        <v>0</v>
      </c>
    </row>
    <row r="1699" spans="1:7" x14ac:dyDescent="0.3">
      <c r="A1699" s="60">
        <v>1698</v>
      </c>
      <c r="B1699" s="60">
        <v>1</v>
      </c>
      <c r="C1699" s="2">
        <v>40986.527492468747</v>
      </c>
      <c r="D1699" s="2">
        <v>40989.860735192138</v>
      </c>
      <c r="E1699" s="60">
        <v>8</v>
      </c>
      <c r="F1699" s="2" t="s">
        <v>5</v>
      </c>
      <c r="G1699" s="60">
        <v>0</v>
      </c>
    </row>
    <row r="1700" spans="1:7" x14ac:dyDescent="0.3">
      <c r="A1700" s="60">
        <v>1699</v>
      </c>
      <c r="B1700" s="60">
        <v>1</v>
      </c>
      <c r="C1700" s="2">
        <v>40986.526670194253</v>
      </c>
      <c r="D1700" s="2">
        <v>40989.234802448169</v>
      </c>
      <c r="E1700" s="60">
        <v>8</v>
      </c>
      <c r="F1700" s="2" t="s">
        <v>5</v>
      </c>
      <c r="G1700" s="60">
        <v>0</v>
      </c>
    </row>
    <row r="1701" spans="1:7" x14ac:dyDescent="0.3">
      <c r="A1701" s="60">
        <v>1700</v>
      </c>
      <c r="B1701" s="60">
        <v>4</v>
      </c>
      <c r="C1701" s="2">
        <v>40986.509747490738</v>
      </c>
      <c r="D1701" s="2">
        <v>40988.884130737577</v>
      </c>
      <c r="E1701" s="60">
        <v>12</v>
      </c>
      <c r="F1701" s="2" t="s">
        <v>5</v>
      </c>
      <c r="G1701" s="60">
        <v>0</v>
      </c>
    </row>
    <row r="1702" spans="1:7" x14ac:dyDescent="0.3">
      <c r="A1702" s="60">
        <v>1701</v>
      </c>
      <c r="B1702" s="60">
        <v>1</v>
      </c>
      <c r="C1702" s="2">
        <v>40986.507630619606</v>
      </c>
      <c r="D1702" s="2">
        <v>41046.506944444445</v>
      </c>
      <c r="E1702" s="60">
        <v>8</v>
      </c>
      <c r="F1702" s="2">
        <v>40987.385050572135</v>
      </c>
      <c r="G1702" s="60">
        <v>0</v>
      </c>
    </row>
    <row r="1703" spans="1:7" x14ac:dyDescent="0.3">
      <c r="A1703" s="60">
        <v>1702</v>
      </c>
      <c r="B1703" s="60">
        <v>1</v>
      </c>
      <c r="C1703" s="2">
        <v>40986.556684132673</v>
      </c>
      <c r="D1703" s="2">
        <v>41046.556249999994</v>
      </c>
      <c r="E1703" s="60">
        <v>12</v>
      </c>
      <c r="F1703" s="2">
        <v>40987.435779210864</v>
      </c>
      <c r="G1703" s="60">
        <v>0</v>
      </c>
    </row>
    <row r="1704" spans="1:7" x14ac:dyDescent="0.3">
      <c r="A1704" s="60">
        <v>1703</v>
      </c>
      <c r="B1704" s="60">
        <v>6</v>
      </c>
      <c r="C1704" s="2">
        <v>40986.551654371018</v>
      </c>
      <c r="D1704" s="2">
        <v>40989.009705817007</v>
      </c>
      <c r="E1704" s="60">
        <v>24</v>
      </c>
      <c r="F1704" s="2" t="s">
        <v>5</v>
      </c>
      <c r="G1704" s="60">
        <v>0</v>
      </c>
    </row>
    <row r="1705" spans="1:7" x14ac:dyDescent="0.3">
      <c r="A1705" s="60">
        <v>1704</v>
      </c>
      <c r="B1705" s="60">
        <v>4</v>
      </c>
      <c r="C1705" s="2">
        <v>40986.647970215403</v>
      </c>
      <c r="D1705" s="2">
        <v>41046.647916666669</v>
      </c>
      <c r="E1705" s="60">
        <v>12</v>
      </c>
      <c r="F1705" s="2">
        <v>40989.531452743431</v>
      </c>
      <c r="G1705" s="60">
        <v>0</v>
      </c>
    </row>
    <row r="1706" spans="1:7" x14ac:dyDescent="0.3">
      <c r="A1706" s="60">
        <v>1705</v>
      </c>
      <c r="B1706" s="60">
        <v>1</v>
      </c>
      <c r="C1706" s="2">
        <v>40986.691712079955</v>
      </c>
      <c r="D1706" s="2">
        <v>41046.691666666666</v>
      </c>
      <c r="E1706" s="60">
        <v>8</v>
      </c>
      <c r="F1706" s="2">
        <v>40986.766993002173</v>
      </c>
      <c r="G1706" s="60">
        <v>0</v>
      </c>
    </row>
    <row r="1707" spans="1:7" x14ac:dyDescent="0.3">
      <c r="A1707" s="60">
        <v>1706</v>
      </c>
      <c r="B1707" s="60">
        <v>3</v>
      </c>
      <c r="C1707" s="2">
        <v>40986.740666384627</v>
      </c>
      <c r="D1707" s="2">
        <v>41046.740277777782</v>
      </c>
      <c r="E1707" s="60">
        <v>24</v>
      </c>
      <c r="F1707" s="2">
        <v>40989.383435624506</v>
      </c>
      <c r="G1707" s="60">
        <v>0</v>
      </c>
    </row>
    <row r="1708" spans="1:7" x14ac:dyDescent="0.3">
      <c r="A1708" s="60">
        <v>1707</v>
      </c>
      <c r="B1708" s="60">
        <v>7</v>
      </c>
      <c r="C1708" s="2">
        <v>40986.745832918838</v>
      </c>
      <c r="D1708" s="2">
        <v>41046.745833333334</v>
      </c>
      <c r="E1708" s="60">
        <v>24</v>
      </c>
      <c r="F1708" s="2">
        <v>40996.543893472299</v>
      </c>
      <c r="G1708" s="60">
        <v>0</v>
      </c>
    </row>
    <row r="1709" spans="1:7" x14ac:dyDescent="0.3">
      <c r="A1709" s="60">
        <v>1708</v>
      </c>
      <c r="B1709" s="60">
        <v>1</v>
      </c>
      <c r="C1709" s="2">
        <v>40986.776406098936</v>
      </c>
      <c r="D1709" s="2">
        <v>41046.776388888888</v>
      </c>
      <c r="E1709" s="60">
        <v>12</v>
      </c>
      <c r="F1709" s="2">
        <v>40987.511051178953</v>
      </c>
      <c r="G1709" s="60">
        <v>0</v>
      </c>
    </row>
    <row r="1710" spans="1:7" x14ac:dyDescent="0.3">
      <c r="A1710" s="60">
        <v>1709</v>
      </c>
      <c r="B1710" s="60">
        <v>1</v>
      </c>
      <c r="C1710" s="2">
        <v>40986.785543891434</v>
      </c>
      <c r="D1710" s="2">
        <v>40989.785078082692</v>
      </c>
      <c r="E1710" s="60">
        <v>8</v>
      </c>
      <c r="F1710" s="2" t="s">
        <v>5</v>
      </c>
      <c r="G1710" s="60">
        <v>0</v>
      </c>
    </row>
    <row r="1711" spans="1:7" x14ac:dyDescent="0.3">
      <c r="A1711" s="60">
        <v>1710</v>
      </c>
      <c r="B1711" s="60">
        <v>5</v>
      </c>
      <c r="C1711" s="2">
        <v>40986.754417187229</v>
      </c>
      <c r="D1711" s="2">
        <v>41046.754166666666</v>
      </c>
      <c r="E1711" s="60">
        <v>24</v>
      </c>
      <c r="F1711" s="2">
        <v>40989.501905569465</v>
      </c>
      <c r="G1711" s="60">
        <v>0</v>
      </c>
    </row>
    <row r="1712" spans="1:7" x14ac:dyDescent="0.3">
      <c r="A1712" s="60">
        <v>1711</v>
      </c>
      <c r="B1712" s="60">
        <v>1</v>
      </c>
      <c r="C1712" s="2">
        <v>40986.823175436934</v>
      </c>
      <c r="D1712" s="2">
        <v>41046.822916666664</v>
      </c>
      <c r="E1712" s="60">
        <v>8</v>
      </c>
      <c r="F1712" s="2">
        <v>40987.141613358188</v>
      </c>
      <c r="G1712" s="60">
        <v>0</v>
      </c>
    </row>
    <row r="1713" spans="1:7" x14ac:dyDescent="0.3">
      <c r="A1713" s="60">
        <v>1712</v>
      </c>
      <c r="B1713" s="60">
        <v>1</v>
      </c>
      <c r="C1713" s="2">
        <v>40986.807658543694</v>
      </c>
      <c r="D1713" s="2">
        <v>41046.807638888888</v>
      </c>
      <c r="E1713" s="60">
        <v>12</v>
      </c>
      <c r="F1713" s="2">
        <v>40987.493823570258</v>
      </c>
      <c r="G1713" s="60">
        <v>0</v>
      </c>
    </row>
    <row r="1714" spans="1:7" x14ac:dyDescent="0.3">
      <c r="A1714" s="60">
        <v>1713</v>
      </c>
      <c r="B1714" s="60">
        <v>4</v>
      </c>
      <c r="C1714" s="2">
        <v>40986.795606638501</v>
      </c>
      <c r="D1714" s="2">
        <v>41046.795138888883</v>
      </c>
      <c r="E1714" s="60">
        <v>12</v>
      </c>
      <c r="F1714" s="2">
        <v>40990.013658004544</v>
      </c>
      <c r="G1714" s="60">
        <v>0</v>
      </c>
    </row>
    <row r="1715" spans="1:7" x14ac:dyDescent="0.3">
      <c r="A1715" s="60">
        <v>1714</v>
      </c>
      <c r="B1715" s="60">
        <v>6</v>
      </c>
      <c r="C1715" s="2">
        <v>40986.848074799571</v>
      </c>
      <c r="D1715" s="2">
        <v>40989.681249999994</v>
      </c>
      <c r="E1715" s="60">
        <v>24</v>
      </c>
      <c r="F1715" s="2" t="s">
        <v>5</v>
      </c>
      <c r="G1715" s="60">
        <v>0</v>
      </c>
    </row>
    <row r="1716" spans="1:7" x14ac:dyDescent="0.3">
      <c r="A1716" s="60">
        <v>1715</v>
      </c>
      <c r="B1716" s="60">
        <v>6</v>
      </c>
      <c r="C1716" s="2">
        <v>40986.881294061568</v>
      </c>
      <c r="D1716" s="2">
        <v>41046.881249999999</v>
      </c>
      <c r="E1716" s="60">
        <v>24</v>
      </c>
      <c r="F1716" s="2">
        <v>40994.357118563756</v>
      </c>
      <c r="G1716" s="60">
        <v>0</v>
      </c>
    </row>
    <row r="1717" spans="1:7" x14ac:dyDescent="0.3">
      <c r="A1717" s="60">
        <v>1716</v>
      </c>
      <c r="B1717" s="60">
        <v>3</v>
      </c>
      <c r="C1717" s="2">
        <v>40986.888521531953</v>
      </c>
      <c r="D1717" s="2">
        <v>40989.471683942997</v>
      </c>
      <c r="E1717" s="60">
        <v>24</v>
      </c>
      <c r="F1717" s="2" t="s">
        <v>5</v>
      </c>
      <c r="G1717" s="60">
        <v>0</v>
      </c>
    </row>
    <row r="1718" spans="1:7" x14ac:dyDescent="0.3">
      <c r="A1718" s="60">
        <v>1717</v>
      </c>
      <c r="B1718" s="60">
        <v>6</v>
      </c>
      <c r="C1718" s="2">
        <v>40986.934422509075</v>
      </c>
      <c r="D1718" s="2">
        <v>41046.934027777774</v>
      </c>
      <c r="E1718" s="60">
        <v>24</v>
      </c>
      <c r="F1718" s="2">
        <v>40988.607153598554</v>
      </c>
      <c r="G1718" s="60">
        <v>0</v>
      </c>
    </row>
    <row r="1719" spans="1:7" x14ac:dyDescent="0.3">
      <c r="A1719" s="60">
        <v>1718</v>
      </c>
      <c r="B1719" s="60">
        <v>9</v>
      </c>
      <c r="C1719" s="2">
        <v>40987.399457758409</v>
      </c>
      <c r="D1719" s="2">
        <v>40991.065972222219</v>
      </c>
      <c r="E1719" s="60">
        <v>5</v>
      </c>
      <c r="F1719" s="2">
        <v>40990.699296320177</v>
      </c>
      <c r="G1719" s="60">
        <v>0</v>
      </c>
    </row>
    <row r="1720" spans="1:7" x14ac:dyDescent="0.3">
      <c r="A1720" s="60">
        <v>1719</v>
      </c>
      <c r="B1720" s="60">
        <v>5</v>
      </c>
      <c r="C1720" s="2">
        <v>40987.376138410567</v>
      </c>
      <c r="D1720" s="2">
        <v>41047.375694444447</v>
      </c>
      <c r="E1720" s="60">
        <v>24</v>
      </c>
      <c r="F1720" s="2">
        <v>40989.329242095773</v>
      </c>
      <c r="G1720" s="60">
        <v>0</v>
      </c>
    </row>
    <row r="1721" spans="1:7" x14ac:dyDescent="0.3">
      <c r="A1721" s="60">
        <v>1720</v>
      </c>
      <c r="B1721" s="60">
        <v>5</v>
      </c>
      <c r="C1721" s="2">
        <v>40987.39403653008</v>
      </c>
      <c r="D1721" s="2">
        <v>41047.393750000003</v>
      </c>
      <c r="E1721" s="60">
        <v>24</v>
      </c>
      <c r="F1721" s="2">
        <v>40988.555092686198</v>
      </c>
      <c r="G1721" s="60">
        <v>0</v>
      </c>
    </row>
    <row r="1722" spans="1:7" x14ac:dyDescent="0.3">
      <c r="A1722" s="60">
        <v>1721</v>
      </c>
      <c r="B1722" s="60">
        <v>9</v>
      </c>
      <c r="C1722" s="2">
        <v>40987.381057210063</v>
      </c>
      <c r="D1722" s="2">
        <v>40989.505944926306</v>
      </c>
      <c r="E1722" s="60">
        <v>5</v>
      </c>
      <c r="F1722" s="2" t="s">
        <v>5</v>
      </c>
      <c r="G1722" s="60">
        <v>0</v>
      </c>
    </row>
    <row r="1723" spans="1:7" x14ac:dyDescent="0.3">
      <c r="A1723" s="60">
        <v>1722</v>
      </c>
      <c r="B1723" s="60">
        <v>1</v>
      </c>
      <c r="C1723" s="2">
        <v>40987.496075103307</v>
      </c>
      <c r="D1723" s="2">
        <v>41047.495833333334</v>
      </c>
      <c r="E1723" s="60">
        <v>12</v>
      </c>
      <c r="F1723" s="2">
        <v>40988.453631722834</v>
      </c>
      <c r="G1723" s="60">
        <v>0</v>
      </c>
    </row>
    <row r="1724" spans="1:7" x14ac:dyDescent="0.3">
      <c r="A1724" s="60">
        <v>1723</v>
      </c>
      <c r="B1724" s="60">
        <v>3</v>
      </c>
      <c r="C1724" s="2">
        <v>40987.464644575986</v>
      </c>
      <c r="D1724" s="2">
        <v>41047.464583333334</v>
      </c>
      <c r="E1724" s="60">
        <v>24</v>
      </c>
      <c r="F1724" s="2">
        <v>40989.642797087894</v>
      </c>
      <c r="G1724" s="60">
        <v>0</v>
      </c>
    </row>
    <row r="1725" spans="1:7" x14ac:dyDescent="0.3">
      <c r="A1725" s="60">
        <v>1724</v>
      </c>
      <c r="B1725" s="60">
        <v>6</v>
      </c>
      <c r="C1725" s="2">
        <v>40987.479227914984</v>
      </c>
      <c r="D1725" s="2">
        <v>41047.479166666672</v>
      </c>
      <c r="E1725" s="60">
        <v>24</v>
      </c>
      <c r="F1725" s="2">
        <v>40994.543493721125</v>
      </c>
      <c r="G1725" s="60">
        <v>0</v>
      </c>
    </row>
    <row r="1726" spans="1:7" x14ac:dyDescent="0.3">
      <c r="A1726" s="60">
        <v>1725</v>
      </c>
      <c r="B1726" s="60">
        <v>7</v>
      </c>
      <c r="C1726" s="2">
        <v>40987.539308172163</v>
      </c>
      <c r="D1726" s="2">
        <v>41047.538888888892</v>
      </c>
      <c r="E1726" s="60">
        <v>24</v>
      </c>
      <c r="F1726" s="2">
        <v>41007.661591346026</v>
      </c>
      <c r="G1726" s="60">
        <v>0</v>
      </c>
    </row>
    <row r="1727" spans="1:7" x14ac:dyDescent="0.3">
      <c r="A1727" s="60">
        <v>1726</v>
      </c>
      <c r="B1727" s="60">
        <v>7</v>
      </c>
      <c r="C1727" s="2">
        <v>40987.512830588676</v>
      </c>
      <c r="D1727" s="2">
        <v>40989.720856243926</v>
      </c>
      <c r="E1727" s="60">
        <v>24</v>
      </c>
      <c r="F1727" s="2" t="s">
        <v>5</v>
      </c>
      <c r="G1727" s="60">
        <v>0</v>
      </c>
    </row>
    <row r="1728" spans="1:7" x14ac:dyDescent="0.3">
      <c r="A1728" s="60">
        <v>1727</v>
      </c>
      <c r="B1728" s="60">
        <v>4</v>
      </c>
      <c r="C1728" s="2">
        <v>40987.774872766764</v>
      </c>
      <c r="D1728" s="2">
        <v>41047.774305555555</v>
      </c>
      <c r="E1728" s="60">
        <v>12</v>
      </c>
      <c r="F1728" s="2">
        <v>40989.661562445093</v>
      </c>
      <c r="G1728" s="60">
        <v>0</v>
      </c>
    </row>
    <row r="1729" spans="1:7" x14ac:dyDescent="0.3">
      <c r="A1729" s="60">
        <v>1728</v>
      </c>
      <c r="B1729" s="60">
        <v>7</v>
      </c>
      <c r="C1729" s="2">
        <v>40987.82182894407</v>
      </c>
      <c r="D1729" s="2">
        <v>40990.821304557852</v>
      </c>
      <c r="E1729" s="60">
        <v>24</v>
      </c>
      <c r="F1729" s="2" t="s">
        <v>5</v>
      </c>
      <c r="G1729" s="60">
        <v>0</v>
      </c>
    </row>
    <row r="1730" spans="1:7" x14ac:dyDescent="0.3">
      <c r="A1730" s="60">
        <v>1729</v>
      </c>
      <c r="B1730" s="60">
        <v>1</v>
      </c>
      <c r="C1730" s="2">
        <v>40987.856326033303</v>
      </c>
      <c r="D1730" s="2">
        <v>41047.856250000004</v>
      </c>
      <c r="E1730" s="60">
        <v>8</v>
      </c>
      <c r="F1730" s="2">
        <v>40988.344134956744</v>
      </c>
      <c r="G1730" s="60">
        <v>0</v>
      </c>
    </row>
    <row r="1731" spans="1:7" x14ac:dyDescent="0.3">
      <c r="A1731" s="60">
        <v>1730</v>
      </c>
      <c r="B1731" s="60">
        <v>1</v>
      </c>
      <c r="C1731" s="2">
        <v>40988.017963066144</v>
      </c>
      <c r="D1731" s="2">
        <v>41048.017361111109</v>
      </c>
      <c r="E1731" s="60">
        <v>8</v>
      </c>
      <c r="F1731" s="2">
        <v>40989.428868423245</v>
      </c>
      <c r="G1731" s="60">
        <v>0</v>
      </c>
    </row>
    <row r="1732" spans="1:7" x14ac:dyDescent="0.3">
      <c r="A1732" s="60">
        <v>1731</v>
      </c>
      <c r="B1732" s="60">
        <v>1</v>
      </c>
      <c r="C1732" s="2">
        <v>40988.048226664505</v>
      </c>
      <c r="D1732" s="2">
        <v>40990.381166006999</v>
      </c>
      <c r="E1732" s="60">
        <v>12</v>
      </c>
      <c r="F1732" s="2" t="s">
        <v>5</v>
      </c>
      <c r="G1732" s="60">
        <v>0</v>
      </c>
    </row>
    <row r="1733" spans="1:7" x14ac:dyDescent="0.3">
      <c r="A1733" s="60">
        <v>1732</v>
      </c>
      <c r="B1733" s="60">
        <v>3</v>
      </c>
      <c r="C1733" s="2">
        <v>40988.426010641597</v>
      </c>
      <c r="D1733" s="2">
        <v>41048.425694444442</v>
      </c>
      <c r="E1733" s="60">
        <v>24</v>
      </c>
      <c r="F1733" s="2">
        <v>40990.668526084068</v>
      </c>
      <c r="G1733" s="60">
        <v>0</v>
      </c>
    </row>
    <row r="1734" spans="1:7" x14ac:dyDescent="0.3">
      <c r="A1734" s="60">
        <v>1733</v>
      </c>
      <c r="B1734" s="60">
        <v>8</v>
      </c>
      <c r="C1734" s="2">
        <v>40988.49695033014</v>
      </c>
      <c r="D1734" s="2">
        <v>40992.829723100767</v>
      </c>
      <c r="E1734" s="60">
        <v>3</v>
      </c>
      <c r="F1734" s="2" t="s">
        <v>5</v>
      </c>
      <c r="G1734" s="60">
        <v>2</v>
      </c>
    </row>
    <row r="1735" spans="1:7" x14ac:dyDescent="0.3">
      <c r="A1735" s="60">
        <v>1734</v>
      </c>
      <c r="B1735" s="60">
        <v>4</v>
      </c>
      <c r="C1735" s="2">
        <v>40988.508231052729</v>
      </c>
      <c r="D1735" s="2">
        <v>41048.507638888892</v>
      </c>
      <c r="E1735" s="60">
        <v>12</v>
      </c>
      <c r="F1735" s="2">
        <v>40990.672141684045</v>
      </c>
      <c r="G1735" s="60">
        <v>0</v>
      </c>
    </row>
    <row r="1736" spans="1:7" x14ac:dyDescent="0.3">
      <c r="A1736" s="60">
        <v>1735</v>
      </c>
      <c r="B1736" s="60">
        <v>7</v>
      </c>
      <c r="C1736" s="2">
        <v>40988.576095219236</v>
      </c>
      <c r="D1736" s="2">
        <v>41048.575694444444</v>
      </c>
      <c r="E1736" s="60">
        <v>24</v>
      </c>
      <c r="F1736" s="2">
        <v>41001.424407172046</v>
      </c>
      <c r="G1736" s="60">
        <v>0</v>
      </c>
    </row>
    <row r="1737" spans="1:7" x14ac:dyDescent="0.3">
      <c r="A1737" s="60">
        <v>1736</v>
      </c>
      <c r="B1737" s="60">
        <v>2</v>
      </c>
      <c r="C1737" s="2">
        <v>40988.564229753007</v>
      </c>
      <c r="D1737" s="2">
        <v>41048.563888888886</v>
      </c>
      <c r="E1737" s="60">
        <v>10</v>
      </c>
      <c r="F1737" s="2">
        <v>40989.52318882769</v>
      </c>
      <c r="G1737" s="60">
        <v>0</v>
      </c>
    </row>
    <row r="1738" spans="1:7" x14ac:dyDescent="0.3">
      <c r="A1738" s="60">
        <v>1737</v>
      </c>
      <c r="B1738" s="60">
        <v>2</v>
      </c>
      <c r="C1738" s="2">
        <v>40988.557238622481</v>
      </c>
      <c r="D1738" s="2">
        <v>41048.556944444441</v>
      </c>
      <c r="E1738" s="60">
        <v>10</v>
      </c>
      <c r="F1738" s="2">
        <v>40989.419294564446</v>
      </c>
      <c r="G1738" s="60">
        <v>0</v>
      </c>
    </row>
    <row r="1739" spans="1:7" x14ac:dyDescent="0.3">
      <c r="A1739" s="60">
        <v>1738</v>
      </c>
      <c r="B1739" s="60">
        <v>2</v>
      </c>
      <c r="C1739" s="2">
        <v>40988.577340787837</v>
      </c>
      <c r="D1739" s="2">
        <v>41048.57708333333</v>
      </c>
      <c r="E1739" s="60">
        <v>10</v>
      </c>
      <c r="F1739" s="2">
        <v>40989.617078565403</v>
      </c>
      <c r="G1739" s="60">
        <v>0</v>
      </c>
    </row>
    <row r="1740" spans="1:7" x14ac:dyDescent="0.3">
      <c r="A1740" s="60">
        <v>1739</v>
      </c>
      <c r="B1740" s="60">
        <v>4</v>
      </c>
      <c r="C1740" s="2">
        <v>40988.574358303798</v>
      </c>
      <c r="D1740" s="2">
        <v>40991.282389158019</v>
      </c>
      <c r="E1740" s="60">
        <v>12</v>
      </c>
      <c r="F1740" s="2" t="s">
        <v>5</v>
      </c>
      <c r="G1740" s="60">
        <v>0</v>
      </c>
    </row>
    <row r="1741" spans="1:7" x14ac:dyDescent="0.3">
      <c r="A1741" s="60">
        <v>1740</v>
      </c>
      <c r="B1741" s="60">
        <v>3</v>
      </c>
      <c r="C1741" s="2">
        <v>40988.590978680026</v>
      </c>
      <c r="D1741" s="2">
        <v>41048.590972222228</v>
      </c>
      <c r="E1741" s="60">
        <v>24</v>
      </c>
      <c r="F1741" s="2">
        <v>40991.658999166662</v>
      </c>
      <c r="G1741" s="60">
        <v>0</v>
      </c>
    </row>
    <row r="1742" spans="1:7" x14ac:dyDescent="0.3">
      <c r="A1742" s="60">
        <v>1741</v>
      </c>
      <c r="B1742" s="60">
        <v>3</v>
      </c>
      <c r="C1742" s="2">
        <v>40988.709923570786</v>
      </c>
      <c r="D1742" s="2">
        <v>41048.709722222222</v>
      </c>
      <c r="E1742" s="60">
        <v>24</v>
      </c>
      <c r="F1742" s="2">
        <v>40991.390581909436</v>
      </c>
      <c r="G1742" s="60">
        <v>0</v>
      </c>
    </row>
    <row r="1743" spans="1:7" x14ac:dyDescent="0.3">
      <c r="A1743" s="60">
        <v>1742</v>
      </c>
      <c r="B1743" s="60">
        <v>2</v>
      </c>
      <c r="C1743" s="2">
        <v>40988.745885056342</v>
      </c>
      <c r="D1743" s="2">
        <v>41048.745833333334</v>
      </c>
      <c r="E1743" s="60">
        <v>10</v>
      </c>
      <c r="F1743" s="2">
        <v>40990.447847571333</v>
      </c>
      <c r="G1743" s="60">
        <v>0</v>
      </c>
    </row>
    <row r="1744" spans="1:7" x14ac:dyDescent="0.3">
      <c r="A1744" s="60">
        <v>1743</v>
      </c>
      <c r="B1744" s="60">
        <v>11</v>
      </c>
      <c r="C1744" s="2">
        <v>40988.742129646344</v>
      </c>
      <c r="D1744" s="2">
        <v>41048.741666666669</v>
      </c>
      <c r="E1744" s="60">
        <v>1</v>
      </c>
      <c r="F1744" s="2">
        <v>40995.284409577551</v>
      </c>
      <c r="G1744" s="60">
        <v>1</v>
      </c>
    </row>
    <row r="1745" spans="1:7" x14ac:dyDescent="0.3">
      <c r="A1745" s="60">
        <v>1744</v>
      </c>
      <c r="B1745" s="60">
        <v>5</v>
      </c>
      <c r="C1745" s="2">
        <v>40988.747119800319</v>
      </c>
      <c r="D1745" s="2">
        <v>41048.746527777781</v>
      </c>
      <c r="E1745" s="60">
        <v>24</v>
      </c>
      <c r="F1745" s="2">
        <v>40991.31413750616</v>
      </c>
      <c r="G1745" s="60">
        <v>0</v>
      </c>
    </row>
    <row r="1746" spans="1:7" x14ac:dyDescent="0.3">
      <c r="A1746" s="60">
        <v>1745</v>
      </c>
      <c r="B1746" s="60">
        <v>2</v>
      </c>
      <c r="C1746" s="2">
        <v>40988.724363744863</v>
      </c>
      <c r="D1746" s="2">
        <v>41048.724305555559</v>
      </c>
      <c r="E1746" s="60">
        <v>10</v>
      </c>
      <c r="F1746" s="2">
        <v>40989.298980940694</v>
      </c>
      <c r="G1746" s="60">
        <v>0</v>
      </c>
    </row>
    <row r="1747" spans="1:7" x14ac:dyDescent="0.3">
      <c r="A1747" s="60">
        <v>1746</v>
      </c>
      <c r="B1747" s="60">
        <v>8</v>
      </c>
      <c r="C1747" s="2">
        <v>40988.778282192179</v>
      </c>
      <c r="D1747" s="2">
        <v>41048.777777777781</v>
      </c>
      <c r="E1747" s="60">
        <v>3</v>
      </c>
      <c r="F1747" s="2">
        <v>40993.417037035833</v>
      </c>
      <c r="G1747" s="60">
        <v>0</v>
      </c>
    </row>
    <row r="1748" spans="1:7" x14ac:dyDescent="0.3">
      <c r="A1748" s="60">
        <v>1747</v>
      </c>
      <c r="B1748" s="60">
        <v>1</v>
      </c>
      <c r="C1748" s="2">
        <v>40988.816839683335</v>
      </c>
      <c r="D1748" s="2">
        <v>41048.816666666666</v>
      </c>
      <c r="E1748" s="60">
        <v>8</v>
      </c>
      <c r="F1748" s="2">
        <v>40989.162796676144</v>
      </c>
      <c r="G1748" s="60">
        <v>0</v>
      </c>
    </row>
    <row r="1749" spans="1:7" x14ac:dyDescent="0.3">
      <c r="A1749" s="60">
        <v>1748</v>
      </c>
      <c r="B1749" s="60">
        <v>5</v>
      </c>
      <c r="C1749" s="2">
        <v>40988.872786410342</v>
      </c>
      <c r="D1749" s="2">
        <v>41048.872222222228</v>
      </c>
      <c r="E1749" s="60">
        <v>24</v>
      </c>
      <c r="F1749" s="2">
        <v>40991.575286860076</v>
      </c>
      <c r="G1749" s="60">
        <v>0</v>
      </c>
    </row>
    <row r="1750" spans="1:7" x14ac:dyDescent="0.3">
      <c r="A1750" s="60">
        <v>1749</v>
      </c>
      <c r="B1750" s="60">
        <v>1</v>
      </c>
      <c r="C1750" s="2">
        <v>40988.860731014363</v>
      </c>
      <c r="D1750" s="2">
        <v>41048.86041666667</v>
      </c>
      <c r="E1750" s="60">
        <v>8</v>
      </c>
      <c r="F1750" s="2">
        <v>40989.589080600403</v>
      </c>
      <c r="G1750" s="60">
        <v>0</v>
      </c>
    </row>
    <row r="1751" spans="1:7" x14ac:dyDescent="0.3">
      <c r="A1751" s="60">
        <v>1750</v>
      </c>
      <c r="B1751" s="60">
        <v>4</v>
      </c>
      <c r="C1751" s="2">
        <v>40988.883636932893</v>
      </c>
      <c r="D1751" s="2">
        <v>41048.883333333331</v>
      </c>
      <c r="E1751" s="60">
        <v>12</v>
      </c>
      <c r="F1751" s="2">
        <v>40990.785979186221</v>
      </c>
      <c r="G1751" s="60">
        <v>0</v>
      </c>
    </row>
    <row r="1752" spans="1:7" x14ac:dyDescent="0.3">
      <c r="A1752" s="60">
        <v>1751</v>
      </c>
      <c r="B1752" s="60">
        <v>1</v>
      </c>
      <c r="C1752" s="2">
        <v>40988.89443184487</v>
      </c>
      <c r="D1752" s="2">
        <v>41048.893750000003</v>
      </c>
      <c r="E1752" s="60">
        <v>8</v>
      </c>
      <c r="F1752" s="2">
        <v>40989.352179340065</v>
      </c>
      <c r="G1752" s="60">
        <v>0</v>
      </c>
    </row>
    <row r="1753" spans="1:7" x14ac:dyDescent="0.3">
      <c r="A1753" s="60">
        <v>1752</v>
      </c>
      <c r="B1753" s="60">
        <v>1</v>
      </c>
      <c r="C1753" s="2">
        <v>40988.913247250872</v>
      </c>
      <c r="D1753" s="2">
        <v>41048.913194444445</v>
      </c>
      <c r="E1753" s="60">
        <v>8</v>
      </c>
      <c r="F1753" s="2">
        <v>40989.964190589853</v>
      </c>
      <c r="G1753" s="60">
        <v>0</v>
      </c>
    </row>
    <row r="1754" spans="1:7" x14ac:dyDescent="0.3">
      <c r="A1754" s="60">
        <v>1753</v>
      </c>
      <c r="B1754" s="60">
        <v>1</v>
      </c>
      <c r="C1754" s="2">
        <v>40989.258399200866</v>
      </c>
      <c r="D1754" s="2">
        <v>40991.841216870467</v>
      </c>
      <c r="E1754" s="60">
        <v>8</v>
      </c>
      <c r="F1754" s="2" t="s">
        <v>5</v>
      </c>
      <c r="G1754" s="60">
        <v>0</v>
      </c>
    </row>
    <row r="1755" spans="1:7" x14ac:dyDescent="0.3">
      <c r="A1755" s="60">
        <v>1754</v>
      </c>
      <c r="B1755" s="60">
        <v>2</v>
      </c>
      <c r="C1755" s="2">
        <v>40989.260415265286</v>
      </c>
      <c r="D1755" s="2">
        <v>41049.260416666664</v>
      </c>
      <c r="E1755" s="60">
        <v>10</v>
      </c>
      <c r="F1755" s="2">
        <v>40990.660986983872</v>
      </c>
      <c r="G1755" s="60">
        <v>0</v>
      </c>
    </row>
    <row r="1756" spans="1:7" x14ac:dyDescent="0.3">
      <c r="A1756" s="60">
        <v>1755</v>
      </c>
      <c r="B1756" s="60">
        <v>5</v>
      </c>
      <c r="C1756" s="2">
        <v>40989.315466282387</v>
      </c>
      <c r="D1756" s="2">
        <v>40992.356944444444</v>
      </c>
      <c r="E1756" s="60">
        <v>24</v>
      </c>
      <c r="F1756" s="2" t="s">
        <v>5</v>
      </c>
      <c r="G1756" s="60">
        <v>0</v>
      </c>
    </row>
    <row r="1757" spans="1:7" x14ac:dyDescent="0.3">
      <c r="A1757" s="60">
        <v>1756</v>
      </c>
      <c r="B1757" s="60">
        <v>5</v>
      </c>
      <c r="C1757" s="2">
        <v>40989.372655469037</v>
      </c>
      <c r="D1757" s="2">
        <v>41049.372222222228</v>
      </c>
      <c r="E1757" s="60">
        <v>24</v>
      </c>
      <c r="F1757" s="2">
        <v>40992.469795278019</v>
      </c>
      <c r="G1757" s="60">
        <v>0</v>
      </c>
    </row>
    <row r="1758" spans="1:7" x14ac:dyDescent="0.3">
      <c r="A1758" s="60">
        <v>1757</v>
      </c>
      <c r="B1758" s="60">
        <v>7</v>
      </c>
      <c r="C1758" s="2">
        <v>40989.360280208784</v>
      </c>
      <c r="D1758" s="2">
        <v>41049.359722222223</v>
      </c>
      <c r="E1758" s="60">
        <v>24</v>
      </c>
      <c r="F1758" s="2">
        <v>40996.716167453626</v>
      </c>
      <c r="G1758" s="60">
        <v>0</v>
      </c>
    </row>
    <row r="1759" spans="1:7" x14ac:dyDescent="0.3">
      <c r="A1759" s="60">
        <v>1758</v>
      </c>
      <c r="B1759" s="60">
        <v>3</v>
      </c>
      <c r="C1759" s="2">
        <v>40989.356803292154</v>
      </c>
      <c r="D1759" s="2">
        <v>41049.356250000004</v>
      </c>
      <c r="E1759" s="60">
        <v>24</v>
      </c>
      <c r="F1759" s="2">
        <v>40991.746806448267</v>
      </c>
      <c r="G1759" s="60">
        <v>0</v>
      </c>
    </row>
    <row r="1760" spans="1:7" x14ac:dyDescent="0.3">
      <c r="A1760" s="60">
        <v>1759</v>
      </c>
      <c r="B1760" s="60">
        <v>1</v>
      </c>
      <c r="C1760" s="2">
        <v>40989.379660547027</v>
      </c>
      <c r="D1760" s="2">
        <v>40992.087500000001</v>
      </c>
      <c r="E1760" s="60">
        <v>8</v>
      </c>
      <c r="F1760" s="2">
        <v>40989.82207775156</v>
      </c>
      <c r="G1760" s="60">
        <v>0</v>
      </c>
    </row>
    <row r="1761" spans="1:7" x14ac:dyDescent="0.3">
      <c r="A1761" s="60">
        <v>1760</v>
      </c>
      <c r="B1761" s="60">
        <v>1</v>
      </c>
      <c r="C1761" s="2">
        <v>40989.376121107445</v>
      </c>
      <c r="D1761" s="2">
        <v>41049.375694444447</v>
      </c>
      <c r="E1761" s="60">
        <v>8</v>
      </c>
      <c r="F1761" s="2">
        <v>40989.468082755528</v>
      </c>
      <c r="G1761" s="60">
        <v>0</v>
      </c>
    </row>
    <row r="1762" spans="1:7" x14ac:dyDescent="0.3">
      <c r="A1762" s="60">
        <v>1761</v>
      </c>
      <c r="B1762" s="60">
        <v>1</v>
      </c>
      <c r="C1762" s="2">
        <v>40989.451815346176</v>
      </c>
      <c r="D1762" s="2">
        <v>41049.451388888883</v>
      </c>
      <c r="E1762" s="60">
        <v>12</v>
      </c>
      <c r="F1762" s="2">
        <v>40990.518623361131</v>
      </c>
      <c r="G1762" s="60">
        <v>0</v>
      </c>
    </row>
    <row r="1763" spans="1:7" x14ac:dyDescent="0.3">
      <c r="A1763" s="60">
        <v>1762</v>
      </c>
      <c r="B1763" s="60">
        <v>4</v>
      </c>
      <c r="C1763" s="2">
        <v>40989.482227113163</v>
      </c>
      <c r="D1763" s="2">
        <v>41049.481944444444</v>
      </c>
      <c r="E1763" s="60">
        <v>12</v>
      </c>
      <c r="F1763" s="2">
        <v>40992.537602177421</v>
      </c>
      <c r="G1763" s="60">
        <v>0</v>
      </c>
    </row>
    <row r="1764" spans="1:7" x14ac:dyDescent="0.3">
      <c r="A1764" s="60">
        <v>1763</v>
      </c>
      <c r="B1764" s="60">
        <v>2</v>
      </c>
      <c r="C1764" s="2">
        <v>40989.527903315582</v>
      </c>
      <c r="D1764" s="2">
        <v>41049.527777777781</v>
      </c>
      <c r="E1764" s="60">
        <v>10</v>
      </c>
      <c r="F1764" s="2">
        <v>40990.401995269734</v>
      </c>
      <c r="G1764" s="60">
        <v>0</v>
      </c>
    </row>
    <row r="1765" spans="1:7" x14ac:dyDescent="0.3">
      <c r="A1765" s="60">
        <v>1764</v>
      </c>
      <c r="B1765" s="60">
        <v>1</v>
      </c>
      <c r="C1765" s="2">
        <v>40989.650565827142</v>
      </c>
      <c r="D1765" s="2">
        <v>41049.65</v>
      </c>
      <c r="E1765" s="60">
        <v>8</v>
      </c>
      <c r="F1765" s="2">
        <v>40990.195033052223</v>
      </c>
      <c r="G1765" s="60">
        <v>0</v>
      </c>
    </row>
    <row r="1766" spans="1:7" x14ac:dyDescent="0.3">
      <c r="A1766" s="60">
        <v>1765</v>
      </c>
      <c r="B1766" s="60">
        <v>5</v>
      </c>
      <c r="C1766" s="2">
        <v>40989.688904611743</v>
      </c>
      <c r="D1766" s="2">
        <v>41049.688888888886</v>
      </c>
      <c r="E1766" s="60">
        <v>24</v>
      </c>
      <c r="F1766" s="2">
        <v>40994.766618480993</v>
      </c>
      <c r="G1766" s="60">
        <v>0</v>
      </c>
    </row>
    <row r="1767" spans="1:7" x14ac:dyDescent="0.3">
      <c r="A1767" s="60">
        <v>1766</v>
      </c>
      <c r="B1767" s="60">
        <v>4</v>
      </c>
      <c r="C1767" s="2">
        <v>40989.76361065825</v>
      </c>
      <c r="D1767" s="2">
        <v>41049.763194444444</v>
      </c>
      <c r="E1767" s="60">
        <v>12</v>
      </c>
      <c r="F1767" s="2">
        <v>40991.299730603532</v>
      </c>
      <c r="G1767" s="60">
        <v>0</v>
      </c>
    </row>
    <row r="1768" spans="1:7" x14ac:dyDescent="0.3">
      <c r="A1768" s="60">
        <v>1767</v>
      </c>
      <c r="B1768" s="60">
        <v>2</v>
      </c>
      <c r="C1768" s="2">
        <v>40989.881453022361</v>
      </c>
      <c r="D1768" s="2">
        <v>41049.881249999999</v>
      </c>
      <c r="E1768" s="60">
        <v>10</v>
      </c>
      <c r="F1768" s="2">
        <v>40990.63814745834</v>
      </c>
      <c r="G1768" s="60">
        <v>0</v>
      </c>
    </row>
    <row r="1769" spans="1:7" x14ac:dyDescent="0.3">
      <c r="A1769" s="60">
        <v>1768</v>
      </c>
      <c r="B1769" s="60">
        <v>3</v>
      </c>
      <c r="C1769" s="2">
        <v>40989.878152039288</v>
      </c>
      <c r="D1769" s="2">
        <v>41049.87777777778</v>
      </c>
      <c r="E1769" s="60">
        <v>24</v>
      </c>
      <c r="F1769" s="2">
        <v>40991.891962791764</v>
      </c>
      <c r="G1769" s="60">
        <v>0</v>
      </c>
    </row>
    <row r="1770" spans="1:7" x14ac:dyDescent="0.3">
      <c r="A1770" s="60">
        <v>1769</v>
      </c>
      <c r="B1770" s="60">
        <v>10</v>
      </c>
      <c r="C1770" s="2">
        <v>40989.953778084171</v>
      </c>
      <c r="D1770" s="2">
        <v>40993.203472222223</v>
      </c>
      <c r="E1770" s="60">
        <v>1</v>
      </c>
      <c r="F1770" s="2" t="s">
        <v>5</v>
      </c>
      <c r="G1770" s="60">
        <v>1</v>
      </c>
    </row>
    <row r="1771" spans="1:7" x14ac:dyDescent="0.3">
      <c r="A1771" s="60">
        <v>1770</v>
      </c>
      <c r="B1771" s="60">
        <v>10</v>
      </c>
      <c r="C1771" s="2">
        <v>40989.928797582616</v>
      </c>
      <c r="D1771" s="2">
        <v>41049.928472222222</v>
      </c>
      <c r="E1771" s="60">
        <v>1</v>
      </c>
      <c r="F1771" s="2">
        <v>40993.485778267648</v>
      </c>
      <c r="G1771" s="60">
        <v>0</v>
      </c>
    </row>
    <row r="1772" spans="1:7" x14ac:dyDescent="0.3">
      <c r="A1772" s="60">
        <v>1771</v>
      </c>
      <c r="B1772" s="60">
        <v>10</v>
      </c>
      <c r="C1772" s="2">
        <v>40989.933491983902</v>
      </c>
      <c r="D1772" s="2">
        <v>41049.933333333334</v>
      </c>
      <c r="E1772" s="60">
        <v>1</v>
      </c>
      <c r="F1772" s="2">
        <v>40996.711404649417</v>
      </c>
      <c r="G1772" s="60">
        <v>2</v>
      </c>
    </row>
    <row r="1773" spans="1:7" x14ac:dyDescent="0.3">
      <c r="A1773" s="60">
        <v>1772</v>
      </c>
      <c r="B1773" s="60">
        <v>1</v>
      </c>
      <c r="C1773" s="2">
        <v>40990.226377302286</v>
      </c>
      <c r="D1773" s="2">
        <v>41050.225694444445</v>
      </c>
      <c r="E1773" s="60">
        <v>8</v>
      </c>
      <c r="F1773" s="2">
        <v>40990.387114263314</v>
      </c>
      <c r="G1773" s="60">
        <v>0</v>
      </c>
    </row>
    <row r="1774" spans="1:7" x14ac:dyDescent="0.3">
      <c r="A1774" s="60">
        <v>1773</v>
      </c>
      <c r="B1774" s="60">
        <v>3</v>
      </c>
      <c r="C1774" s="2">
        <v>40990.352987995953</v>
      </c>
      <c r="D1774" s="2">
        <v>41050.352777777778</v>
      </c>
      <c r="E1774" s="60">
        <v>24</v>
      </c>
      <c r="F1774" s="2">
        <v>40992.358852365433</v>
      </c>
      <c r="G1774" s="60">
        <v>0</v>
      </c>
    </row>
    <row r="1775" spans="1:7" x14ac:dyDescent="0.3">
      <c r="A1775" s="60">
        <v>1774</v>
      </c>
      <c r="B1775" s="60">
        <v>3</v>
      </c>
      <c r="C1775" s="2">
        <v>40990.334524067061</v>
      </c>
      <c r="D1775" s="2">
        <v>41050.334027777782</v>
      </c>
      <c r="E1775" s="60">
        <v>24</v>
      </c>
      <c r="F1775" s="2">
        <v>40992.473294155076</v>
      </c>
      <c r="G1775" s="60">
        <v>0</v>
      </c>
    </row>
    <row r="1776" spans="1:7" x14ac:dyDescent="0.3">
      <c r="A1776" s="60">
        <v>1775</v>
      </c>
      <c r="B1776" s="60">
        <v>3</v>
      </c>
      <c r="C1776" s="2">
        <v>40990.416778725776</v>
      </c>
      <c r="D1776" s="2">
        <v>41050.416666666664</v>
      </c>
      <c r="E1776" s="60">
        <v>24</v>
      </c>
      <c r="F1776" s="2">
        <v>40992.451664051798</v>
      </c>
      <c r="G1776" s="60">
        <v>0</v>
      </c>
    </row>
    <row r="1777" spans="1:7" x14ac:dyDescent="0.3">
      <c r="A1777" s="60">
        <v>1776</v>
      </c>
      <c r="B1777" s="60">
        <v>1</v>
      </c>
      <c r="C1777" s="2">
        <v>40990.42670002149</v>
      </c>
      <c r="D1777" s="2">
        <v>41050.426388888889</v>
      </c>
      <c r="E1777" s="60">
        <v>8</v>
      </c>
      <c r="F1777" s="2">
        <v>40990.7002827822</v>
      </c>
      <c r="G1777" s="60">
        <v>0</v>
      </c>
    </row>
    <row r="1778" spans="1:7" x14ac:dyDescent="0.3">
      <c r="A1778" s="60">
        <v>1777</v>
      </c>
      <c r="B1778" s="60">
        <v>1</v>
      </c>
      <c r="C1778" s="2">
        <v>40990.482559715718</v>
      </c>
      <c r="D1778" s="2">
        <v>41050.481944444444</v>
      </c>
      <c r="E1778" s="60">
        <v>8</v>
      </c>
      <c r="F1778" s="2">
        <v>40991.737198263101</v>
      </c>
      <c r="G1778" s="60">
        <v>0</v>
      </c>
    </row>
    <row r="1779" spans="1:7" x14ac:dyDescent="0.3">
      <c r="A1779" s="60">
        <v>1778</v>
      </c>
      <c r="B1779" s="60">
        <v>5</v>
      </c>
      <c r="C1779" s="2">
        <v>40990.462489962898</v>
      </c>
      <c r="D1779" s="2">
        <v>41050.461805555555</v>
      </c>
      <c r="E1779" s="60">
        <v>24</v>
      </c>
      <c r="F1779" s="2">
        <v>40994.287372814731</v>
      </c>
      <c r="G1779" s="60">
        <v>0</v>
      </c>
    </row>
    <row r="1780" spans="1:7" x14ac:dyDescent="0.3">
      <c r="A1780" s="60">
        <v>1779</v>
      </c>
      <c r="B1780" s="60">
        <v>5</v>
      </c>
      <c r="C1780" s="2">
        <v>40990.534245895746</v>
      </c>
      <c r="D1780" s="2">
        <v>41050.53402777778</v>
      </c>
      <c r="E1780" s="60">
        <v>24</v>
      </c>
      <c r="F1780" s="2">
        <v>40994.471076456801</v>
      </c>
      <c r="G1780" s="60">
        <v>0</v>
      </c>
    </row>
    <row r="1781" spans="1:7" x14ac:dyDescent="0.3">
      <c r="A1781" s="60">
        <v>1780</v>
      </c>
      <c r="B1781" s="60">
        <v>1</v>
      </c>
      <c r="C1781" s="2">
        <v>40990.559974713506</v>
      </c>
      <c r="D1781" s="2">
        <v>41050.55972222222</v>
      </c>
      <c r="E1781" s="60">
        <v>8</v>
      </c>
      <c r="F1781" s="2">
        <v>40991.439341167839</v>
      </c>
      <c r="G1781" s="60">
        <v>0</v>
      </c>
    </row>
    <row r="1782" spans="1:7" x14ac:dyDescent="0.3">
      <c r="A1782" s="60">
        <v>1781</v>
      </c>
      <c r="B1782" s="60">
        <v>4</v>
      </c>
      <c r="C1782" s="2">
        <v>40990.57183636359</v>
      </c>
      <c r="D1782" s="2">
        <v>41050.571527777778</v>
      </c>
      <c r="E1782" s="60">
        <v>12</v>
      </c>
      <c r="F1782" s="2">
        <v>40992.473372220018</v>
      </c>
      <c r="G1782" s="60">
        <v>0</v>
      </c>
    </row>
    <row r="1783" spans="1:7" x14ac:dyDescent="0.3">
      <c r="A1783" s="60">
        <v>1782</v>
      </c>
      <c r="B1783" s="60">
        <v>4</v>
      </c>
      <c r="C1783" s="2">
        <v>40990.543376953334</v>
      </c>
      <c r="D1783" s="2">
        <v>41050.54305555555</v>
      </c>
      <c r="E1783" s="60">
        <v>12</v>
      </c>
      <c r="F1783" s="2">
        <v>40993.423525286387</v>
      </c>
      <c r="G1783" s="60">
        <v>0</v>
      </c>
    </row>
    <row r="1784" spans="1:7" x14ac:dyDescent="0.3">
      <c r="A1784" s="60">
        <v>1783</v>
      </c>
      <c r="B1784" s="60">
        <v>3</v>
      </c>
      <c r="C1784" s="2">
        <v>40990.597535410387</v>
      </c>
      <c r="D1784" s="2">
        <v>40993.597028688928</v>
      </c>
      <c r="E1784" s="60">
        <v>24</v>
      </c>
      <c r="F1784" s="2" t="s">
        <v>5</v>
      </c>
      <c r="G1784" s="60">
        <v>0</v>
      </c>
    </row>
    <row r="1785" spans="1:7" x14ac:dyDescent="0.3">
      <c r="A1785" s="60">
        <v>1784</v>
      </c>
      <c r="B1785" s="60">
        <v>1</v>
      </c>
      <c r="C1785" s="2">
        <v>40990.623961396966</v>
      </c>
      <c r="D1785" s="2">
        <v>41050.623611111114</v>
      </c>
      <c r="E1785" s="60">
        <v>12</v>
      </c>
      <c r="F1785" s="2">
        <v>40991.831590195259</v>
      </c>
      <c r="G1785" s="60">
        <v>0</v>
      </c>
    </row>
    <row r="1786" spans="1:7" x14ac:dyDescent="0.3">
      <c r="A1786" s="60">
        <v>1785</v>
      </c>
      <c r="B1786" s="60">
        <v>4</v>
      </c>
      <c r="C1786" s="2">
        <v>40990.629676253615</v>
      </c>
      <c r="D1786" s="2">
        <v>41050.629166666666</v>
      </c>
      <c r="E1786" s="60">
        <v>12</v>
      </c>
      <c r="F1786" s="2">
        <v>40994.013889132992</v>
      </c>
      <c r="G1786" s="60">
        <v>0</v>
      </c>
    </row>
    <row r="1787" spans="1:7" x14ac:dyDescent="0.3">
      <c r="A1787" s="60">
        <v>1786</v>
      </c>
      <c r="B1787" s="60">
        <v>2</v>
      </c>
      <c r="C1787" s="2">
        <v>40990.684569832112</v>
      </c>
      <c r="D1787" s="2">
        <v>41050.684027777774</v>
      </c>
      <c r="E1787" s="60">
        <v>10</v>
      </c>
      <c r="F1787" s="2">
        <v>40992.270146942275</v>
      </c>
      <c r="G1787" s="60">
        <v>0</v>
      </c>
    </row>
    <row r="1788" spans="1:7" x14ac:dyDescent="0.3">
      <c r="A1788" s="60">
        <v>1787</v>
      </c>
      <c r="B1788" s="60">
        <v>1</v>
      </c>
      <c r="C1788" s="2">
        <v>40990.796648742282</v>
      </c>
      <c r="D1788" s="2">
        <v>40995.046441989318</v>
      </c>
      <c r="E1788" s="60">
        <v>8</v>
      </c>
      <c r="F1788" s="2" t="s">
        <v>5</v>
      </c>
      <c r="G1788" s="60">
        <v>0</v>
      </c>
    </row>
    <row r="1789" spans="1:7" x14ac:dyDescent="0.3">
      <c r="A1789" s="60">
        <v>1788</v>
      </c>
      <c r="B1789" s="60">
        <v>1</v>
      </c>
      <c r="C1789" s="2">
        <v>40990.865232906646</v>
      </c>
      <c r="D1789" s="2">
        <v>40994.90625</v>
      </c>
      <c r="E1789" s="60">
        <v>8</v>
      </c>
      <c r="F1789" s="2">
        <v>40991.496798390974</v>
      </c>
      <c r="G1789" s="60">
        <v>0</v>
      </c>
    </row>
    <row r="1790" spans="1:7" x14ac:dyDescent="0.3">
      <c r="A1790" s="60">
        <v>1789</v>
      </c>
      <c r="B1790" s="60">
        <v>6</v>
      </c>
      <c r="C1790" s="2">
        <v>40991.376917360561</v>
      </c>
      <c r="D1790" s="2">
        <v>41051.376388888886</v>
      </c>
      <c r="E1790" s="60">
        <v>24</v>
      </c>
      <c r="F1790" s="2">
        <v>40994.334447132824</v>
      </c>
      <c r="G1790" s="60">
        <v>0</v>
      </c>
    </row>
    <row r="1791" spans="1:7" x14ac:dyDescent="0.3">
      <c r="A1791" s="60">
        <v>1790</v>
      </c>
      <c r="B1791" s="60">
        <v>8</v>
      </c>
      <c r="C1791" s="2">
        <v>40991.392811579695</v>
      </c>
      <c r="D1791" s="2">
        <v>41051.392361111109</v>
      </c>
      <c r="E1791" s="60">
        <v>3</v>
      </c>
      <c r="F1791" s="2">
        <v>40995.651451440208</v>
      </c>
      <c r="G1791" s="60">
        <v>1</v>
      </c>
    </row>
    <row r="1792" spans="1:7" x14ac:dyDescent="0.3">
      <c r="A1792" s="60">
        <v>1791</v>
      </c>
      <c r="B1792" s="60">
        <v>1</v>
      </c>
      <c r="C1792" s="2">
        <v>40991.399891938294</v>
      </c>
      <c r="D1792" s="2">
        <v>41051.399305555555</v>
      </c>
      <c r="E1792" s="60">
        <v>8</v>
      </c>
      <c r="F1792" s="2">
        <v>40991.580708458278</v>
      </c>
      <c r="G1792" s="60">
        <v>0</v>
      </c>
    </row>
    <row r="1793" spans="1:7" x14ac:dyDescent="0.3">
      <c r="A1793" s="60">
        <v>1792</v>
      </c>
      <c r="B1793" s="60">
        <v>4</v>
      </c>
      <c r="C1793" s="2">
        <v>40991.426717973431</v>
      </c>
      <c r="D1793" s="2">
        <v>41051.426388888889</v>
      </c>
      <c r="E1793" s="60">
        <v>12</v>
      </c>
      <c r="F1793" s="2">
        <v>40994.538441458324</v>
      </c>
      <c r="G1793" s="60">
        <v>0</v>
      </c>
    </row>
    <row r="1794" spans="1:7" x14ac:dyDescent="0.3">
      <c r="A1794" s="60">
        <v>1793</v>
      </c>
      <c r="B1794" s="60">
        <v>4</v>
      </c>
      <c r="C1794" s="2">
        <v>40991.43051194834</v>
      </c>
      <c r="D1794" s="2">
        <v>41051.429861111108</v>
      </c>
      <c r="E1794" s="60">
        <v>12</v>
      </c>
      <c r="F1794" s="2">
        <v>40994.501810038484</v>
      </c>
      <c r="G1794" s="60">
        <v>0</v>
      </c>
    </row>
    <row r="1795" spans="1:7" x14ac:dyDescent="0.3">
      <c r="A1795" s="60">
        <v>1794</v>
      </c>
      <c r="B1795" s="60">
        <v>2</v>
      </c>
      <c r="C1795" s="2">
        <v>40991.537627731268</v>
      </c>
      <c r="D1795" s="2">
        <v>41051.537499999999</v>
      </c>
      <c r="E1795" s="60">
        <v>10</v>
      </c>
      <c r="F1795" s="2">
        <v>40992.509681012096</v>
      </c>
      <c r="G1795" s="60">
        <v>0</v>
      </c>
    </row>
    <row r="1796" spans="1:7" x14ac:dyDescent="0.3">
      <c r="A1796" s="60">
        <v>1795</v>
      </c>
      <c r="B1796" s="60">
        <v>5</v>
      </c>
      <c r="C1796" s="2">
        <v>40991.530110878819</v>
      </c>
      <c r="D1796" s="2">
        <v>41051.529861111114</v>
      </c>
      <c r="E1796" s="60">
        <v>24</v>
      </c>
      <c r="F1796" s="2">
        <v>40995.641091271471</v>
      </c>
      <c r="G1796" s="60">
        <v>0</v>
      </c>
    </row>
    <row r="1797" spans="1:7" x14ac:dyDescent="0.3">
      <c r="A1797" s="60">
        <v>1796</v>
      </c>
      <c r="B1797" s="60">
        <v>1</v>
      </c>
      <c r="C1797" s="2">
        <v>40991.517809792764</v>
      </c>
      <c r="D1797" s="2">
        <v>41051.517361111109</v>
      </c>
      <c r="E1797" s="60">
        <v>8</v>
      </c>
      <c r="F1797" s="2">
        <v>40992.639912647159</v>
      </c>
      <c r="G1797" s="60">
        <v>0</v>
      </c>
    </row>
    <row r="1798" spans="1:7" x14ac:dyDescent="0.3">
      <c r="A1798" s="60">
        <v>1797</v>
      </c>
      <c r="B1798" s="60">
        <v>1</v>
      </c>
      <c r="C1798" s="2">
        <v>40991.509432577899</v>
      </c>
      <c r="D1798" s="2">
        <v>40994.967120884918</v>
      </c>
      <c r="E1798" s="60">
        <v>8</v>
      </c>
      <c r="F1798" s="2" t="s">
        <v>5</v>
      </c>
      <c r="G1798" s="60">
        <v>0</v>
      </c>
    </row>
    <row r="1799" spans="1:7" x14ac:dyDescent="0.3">
      <c r="A1799" s="60">
        <v>1798</v>
      </c>
      <c r="B1799" s="60">
        <v>1</v>
      </c>
      <c r="C1799" s="2">
        <v>40991.523586166542</v>
      </c>
      <c r="D1799" s="2">
        <v>41051.522916666669</v>
      </c>
      <c r="E1799" s="60">
        <v>8</v>
      </c>
      <c r="F1799" s="2">
        <v>40992.385399175721</v>
      </c>
      <c r="G1799" s="60">
        <v>0</v>
      </c>
    </row>
    <row r="1800" spans="1:7" x14ac:dyDescent="0.3">
      <c r="A1800" s="60">
        <v>1799</v>
      </c>
      <c r="B1800" s="60">
        <v>1</v>
      </c>
      <c r="C1800" s="2">
        <v>40991.700135136998</v>
      </c>
      <c r="D1800" s="2">
        <v>41051.699999999997</v>
      </c>
      <c r="E1800" s="60">
        <v>8</v>
      </c>
      <c r="F1800" s="2">
        <v>40992.355945071868</v>
      </c>
      <c r="G1800" s="60">
        <v>0</v>
      </c>
    </row>
    <row r="1801" spans="1:7" x14ac:dyDescent="0.3">
      <c r="A1801" s="60">
        <v>1800</v>
      </c>
      <c r="B1801" s="60">
        <v>1</v>
      </c>
      <c r="C1801" s="2">
        <v>40991.816618586796</v>
      </c>
      <c r="D1801" s="2">
        <v>40993.899275754113</v>
      </c>
      <c r="E1801" s="60">
        <v>12</v>
      </c>
      <c r="F1801" s="2" t="s">
        <v>5</v>
      </c>
      <c r="G1801" s="60">
        <v>0</v>
      </c>
    </row>
    <row r="1802" spans="1:7" x14ac:dyDescent="0.3">
      <c r="A1802" s="60">
        <v>1801</v>
      </c>
      <c r="B1802" s="60">
        <v>5</v>
      </c>
      <c r="C1802" s="2">
        <v>40991.865374260116</v>
      </c>
      <c r="D1802" s="2">
        <v>40996.115277777782</v>
      </c>
      <c r="E1802" s="60">
        <v>24</v>
      </c>
      <c r="F1802" s="2">
        <v>40994.45878756528</v>
      </c>
      <c r="G1802" s="60">
        <v>0</v>
      </c>
    </row>
    <row r="1803" spans="1:7" x14ac:dyDescent="0.3">
      <c r="A1803" s="60">
        <v>1802</v>
      </c>
      <c r="B1803" s="60">
        <v>5</v>
      </c>
      <c r="C1803" s="2">
        <v>40991.845242380339</v>
      </c>
      <c r="D1803" s="2">
        <v>41051.845138888893</v>
      </c>
      <c r="E1803" s="60">
        <v>24</v>
      </c>
      <c r="F1803" s="2">
        <v>40994.993028060453</v>
      </c>
      <c r="G1803" s="60">
        <v>0</v>
      </c>
    </row>
    <row r="1804" spans="1:7" x14ac:dyDescent="0.3">
      <c r="A1804" s="60">
        <v>1803</v>
      </c>
      <c r="B1804" s="60">
        <v>5</v>
      </c>
      <c r="C1804" s="2">
        <v>40991.861262178063</v>
      </c>
      <c r="D1804" s="2">
        <v>41051.861111111117</v>
      </c>
      <c r="E1804" s="60">
        <v>24</v>
      </c>
      <c r="F1804" s="2">
        <v>40993.612620084001</v>
      </c>
      <c r="G1804" s="60">
        <v>0</v>
      </c>
    </row>
    <row r="1805" spans="1:7" x14ac:dyDescent="0.3">
      <c r="A1805" s="60">
        <v>1804</v>
      </c>
      <c r="B1805" s="60">
        <v>3</v>
      </c>
      <c r="C1805" s="2">
        <v>40992.154072394012</v>
      </c>
      <c r="D1805" s="2">
        <v>41052.15347222222</v>
      </c>
      <c r="E1805" s="60">
        <v>24</v>
      </c>
      <c r="F1805" s="2">
        <v>40992.70984714682</v>
      </c>
      <c r="G1805" s="60">
        <v>0</v>
      </c>
    </row>
    <row r="1806" spans="1:7" x14ac:dyDescent="0.3">
      <c r="A1806" s="60">
        <v>1805</v>
      </c>
      <c r="B1806" s="60">
        <v>1</v>
      </c>
      <c r="C1806" s="2">
        <v>40992.190737425102</v>
      </c>
      <c r="D1806" s="2">
        <v>41052.190277777772</v>
      </c>
      <c r="E1806" s="60">
        <v>8</v>
      </c>
      <c r="F1806" s="2">
        <v>40993.435454390434</v>
      </c>
      <c r="G1806" s="60">
        <v>0</v>
      </c>
    </row>
    <row r="1807" spans="1:7" x14ac:dyDescent="0.3">
      <c r="A1807" s="60">
        <v>1806</v>
      </c>
      <c r="B1807" s="60">
        <v>3</v>
      </c>
      <c r="C1807" s="2">
        <v>40992.221642595163</v>
      </c>
      <c r="D1807" s="2">
        <v>41052.22152777778</v>
      </c>
      <c r="E1807" s="60">
        <v>24</v>
      </c>
      <c r="F1807" s="2">
        <v>40994.995757857643</v>
      </c>
      <c r="G1807" s="60">
        <v>0</v>
      </c>
    </row>
    <row r="1808" spans="1:7" x14ac:dyDescent="0.3">
      <c r="A1808" s="60">
        <v>1807</v>
      </c>
      <c r="B1808" s="60">
        <v>5</v>
      </c>
      <c r="C1808" s="2">
        <v>40992.353478911013</v>
      </c>
      <c r="D1808" s="2">
        <v>41052.353472222225</v>
      </c>
      <c r="E1808" s="60">
        <v>24</v>
      </c>
      <c r="F1808" s="2">
        <v>40995.485542837305</v>
      </c>
      <c r="G1808" s="60">
        <v>0</v>
      </c>
    </row>
    <row r="1809" spans="1:7" x14ac:dyDescent="0.3">
      <c r="A1809" s="60">
        <v>1808</v>
      </c>
      <c r="B1809" s="60">
        <v>3</v>
      </c>
      <c r="C1809" s="2">
        <v>40992.371165919067</v>
      </c>
      <c r="D1809" s="2">
        <v>41052.370833333334</v>
      </c>
      <c r="E1809" s="60">
        <v>24</v>
      </c>
      <c r="F1809" s="2">
        <v>40994.400872151535</v>
      </c>
      <c r="G1809" s="60">
        <v>0</v>
      </c>
    </row>
    <row r="1810" spans="1:7" x14ac:dyDescent="0.3">
      <c r="A1810" s="60">
        <v>1809</v>
      </c>
      <c r="B1810" s="60">
        <v>4</v>
      </c>
      <c r="C1810" s="2">
        <v>40992.418637500843</v>
      </c>
      <c r="D1810" s="2">
        <v>40994.543525217086</v>
      </c>
      <c r="E1810" s="60">
        <v>12</v>
      </c>
      <c r="F1810" s="2" t="s">
        <v>5</v>
      </c>
      <c r="G1810" s="60">
        <v>0</v>
      </c>
    </row>
    <row r="1811" spans="1:7" x14ac:dyDescent="0.3">
      <c r="A1811" s="60">
        <v>1810</v>
      </c>
      <c r="B1811" s="60">
        <v>2</v>
      </c>
      <c r="C1811" s="2">
        <v>40992.431027914703</v>
      </c>
      <c r="D1811" s="2">
        <v>41052.430555555555</v>
      </c>
      <c r="E1811" s="60">
        <v>10</v>
      </c>
      <c r="F1811" s="2">
        <v>40993.683807336718</v>
      </c>
      <c r="G1811" s="60">
        <v>0</v>
      </c>
    </row>
    <row r="1812" spans="1:7" x14ac:dyDescent="0.3">
      <c r="A1812" s="60">
        <v>1811</v>
      </c>
      <c r="B1812" s="60">
        <v>4</v>
      </c>
      <c r="C1812" s="2">
        <v>40992.555262851536</v>
      </c>
      <c r="D1812" s="2">
        <v>41052.554861111108</v>
      </c>
      <c r="E1812" s="60">
        <v>12</v>
      </c>
      <c r="F1812" s="2">
        <v>40996.019826984731</v>
      </c>
      <c r="G1812" s="60">
        <v>0</v>
      </c>
    </row>
    <row r="1813" spans="1:7" x14ac:dyDescent="0.3">
      <c r="A1813" s="60">
        <v>1812</v>
      </c>
      <c r="B1813" s="60">
        <v>2</v>
      </c>
      <c r="C1813" s="2">
        <v>40992.664282394129</v>
      </c>
      <c r="D1813" s="2">
        <v>41052.663888888892</v>
      </c>
      <c r="E1813" s="60">
        <v>10</v>
      </c>
      <c r="F1813" s="2">
        <v>40993.604004283043</v>
      </c>
      <c r="G1813" s="60">
        <v>0</v>
      </c>
    </row>
    <row r="1814" spans="1:7" x14ac:dyDescent="0.3">
      <c r="A1814" s="60">
        <v>1813</v>
      </c>
      <c r="B1814" s="60">
        <v>1</v>
      </c>
      <c r="C1814" s="2">
        <v>40992.648882244925</v>
      </c>
      <c r="D1814" s="2">
        <v>41052.648611111108</v>
      </c>
      <c r="E1814" s="60">
        <v>12</v>
      </c>
      <c r="F1814" s="2">
        <v>40993.584600787188</v>
      </c>
      <c r="G1814" s="60">
        <v>0</v>
      </c>
    </row>
    <row r="1815" spans="1:7" x14ac:dyDescent="0.3">
      <c r="A1815" s="60">
        <v>1814</v>
      </c>
      <c r="B1815" s="60">
        <v>5</v>
      </c>
      <c r="C1815" s="2">
        <v>40992.633165904408</v>
      </c>
      <c r="D1815" s="2">
        <v>41052.632638888892</v>
      </c>
      <c r="E1815" s="60">
        <v>24</v>
      </c>
      <c r="F1815" s="2">
        <v>40997.472888200304</v>
      </c>
      <c r="G1815" s="60">
        <v>0</v>
      </c>
    </row>
    <row r="1816" spans="1:7" x14ac:dyDescent="0.3">
      <c r="A1816" s="60">
        <v>1815</v>
      </c>
      <c r="B1816" s="60">
        <v>2</v>
      </c>
      <c r="C1816" s="2">
        <v>40992.818802167916</v>
      </c>
      <c r="D1816" s="2">
        <v>40996.693749999999</v>
      </c>
      <c r="E1816" s="60">
        <v>10</v>
      </c>
      <c r="F1816" s="2">
        <v>40995.126779593222</v>
      </c>
      <c r="G1816" s="60">
        <v>0</v>
      </c>
    </row>
    <row r="1817" spans="1:7" x14ac:dyDescent="0.3">
      <c r="A1817" s="60">
        <v>1816</v>
      </c>
      <c r="B1817" s="60">
        <v>1</v>
      </c>
      <c r="C1817" s="2">
        <v>40992.95051210509</v>
      </c>
      <c r="D1817" s="2">
        <v>41052.949999999997</v>
      </c>
      <c r="E1817" s="60">
        <v>12</v>
      </c>
      <c r="F1817" s="2">
        <v>40993.546981902757</v>
      </c>
      <c r="G1817" s="60">
        <v>0</v>
      </c>
    </row>
    <row r="1818" spans="1:7" x14ac:dyDescent="0.3">
      <c r="A1818" s="60">
        <v>1817</v>
      </c>
      <c r="B1818" s="60">
        <v>6</v>
      </c>
      <c r="C1818" s="2">
        <v>40992.957450805712</v>
      </c>
      <c r="D1818" s="2">
        <v>40995.373443512552</v>
      </c>
      <c r="E1818" s="60">
        <v>24</v>
      </c>
      <c r="F1818" s="2" t="s">
        <v>5</v>
      </c>
      <c r="G1818" s="60">
        <v>0</v>
      </c>
    </row>
    <row r="1819" spans="1:7" x14ac:dyDescent="0.3">
      <c r="A1819" s="60">
        <v>1818</v>
      </c>
      <c r="B1819" s="60">
        <v>11</v>
      </c>
      <c r="C1819" s="2">
        <v>40992.927815165989</v>
      </c>
      <c r="D1819" s="2">
        <v>41052.927777777775</v>
      </c>
      <c r="E1819" s="60">
        <v>1</v>
      </c>
      <c r="F1819" s="2">
        <v>41000.412247916203</v>
      </c>
      <c r="G1819" s="60">
        <v>6</v>
      </c>
    </row>
    <row r="1820" spans="1:7" x14ac:dyDescent="0.3">
      <c r="A1820" s="60">
        <v>1819</v>
      </c>
      <c r="B1820" s="60">
        <v>6</v>
      </c>
      <c r="C1820" s="2">
        <v>40992.947676850919</v>
      </c>
      <c r="D1820" s="2">
        <v>41052.947222222218</v>
      </c>
      <c r="E1820" s="60">
        <v>24</v>
      </c>
      <c r="F1820" s="2">
        <v>40995.459981169181</v>
      </c>
      <c r="G1820" s="60">
        <v>0</v>
      </c>
    </row>
    <row r="1821" spans="1:7" x14ac:dyDescent="0.3">
      <c r="A1821" s="60">
        <v>1820</v>
      </c>
      <c r="B1821" s="60">
        <v>1</v>
      </c>
      <c r="C1821" s="2">
        <v>40993.039592223111</v>
      </c>
      <c r="D1821" s="2">
        <v>41053.039583333331</v>
      </c>
      <c r="E1821" s="60">
        <v>8</v>
      </c>
      <c r="F1821" s="2">
        <v>40993.616004582262</v>
      </c>
      <c r="G1821" s="60">
        <v>0</v>
      </c>
    </row>
    <row r="1822" spans="1:7" x14ac:dyDescent="0.3">
      <c r="A1822" s="60">
        <v>1821</v>
      </c>
      <c r="B1822" s="60">
        <v>6</v>
      </c>
      <c r="C1822" s="2">
        <v>40993.036355969918</v>
      </c>
      <c r="D1822" s="2">
        <v>40995.202626448561</v>
      </c>
      <c r="E1822" s="60">
        <v>24</v>
      </c>
      <c r="F1822" s="2" t="s">
        <v>5</v>
      </c>
      <c r="G1822" s="60">
        <v>0</v>
      </c>
    </row>
    <row r="1823" spans="1:7" x14ac:dyDescent="0.3">
      <c r="A1823" s="60">
        <v>1822</v>
      </c>
      <c r="B1823" s="60">
        <v>3</v>
      </c>
      <c r="C1823" s="2">
        <v>40993.022558188</v>
      </c>
      <c r="D1823" s="2">
        <v>41053.022222222222</v>
      </c>
      <c r="E1823" s="60">
        <v>24</v>
      </c>
      <c r="F1823" s="2">
        <v>40994.529551980253</v>
      </c>
      <c r="G1823" s="60">
        <v>0</v>
      </c>
    </row>
    <row r="1824" spans="1:7" x14ac:dyDescent="0.3">
      <c r="A1824" s="60">
        <v>1823</v>
      </c>
      <c r="B1824" s="60">
        <v>8</v>
      </c>
      <c r="C1824" s="2">
        <v>40993.334948940566</v>
      </c>
      <c r="D1824" s="2">
        <v>41053.334722222222</v>
      </c>
      <c r="E1824" s="60">
        <v>3</v>
      </c>
      <c r="F1824" s="2">
        <v>40998.352357818825</v>
      </c>
      <c r="G1824" s="60">
        <v>0</v>
      </c>
    </row>
    <row r="1825" spans="1:7" x14ac:dyDescent="0.3">
      <c r="A1825" s="60">
        <v>1824</v>
      </c>
      <c r="B1825" s="60">
        <v>4</v>
      </c>
      <c r="C1825" s="2">
        <v>40993.356565920963</v>
      </c>
      <c r="D1825" s="2">
        <v>40995.981250000004</v>
      </c>
      <c r="E1825" s="60">
        <v>12</v>
      </c>
      <c r="F1825" s="2">
        <v>40995.48540702965</v>
      </c>
      <c r="G1825" s="60">
        <v>0</v>
      </c>
    </row>
    <row r="1826" spans="1:7" x14ac:dyDescent="0.3">
      <c r="A1826" s="60">
        <v>1825</v>
      </c>
      <c r="B1826" s="60">
        <v>5</v>
      </c>
      <c r="C1826" s="2">
        <v>40993.394352589588</v>
      </c>
      <c r="D1826" s="2">
        <v>41053.393750000003</v>
      </c>
      <c r="E1826" s="60">
        <v>24</v>
      </c>
      <c r="F1826" s="2">
        <v>40995.539553814553</v>
      </c>
      <c r="G1826" s="60">
        <v>0</v>
      </c>
    </row>
    <row r="1827" spans="1:7" x14ac:dyDescent="0.3">
      <c r="A1827" s="60">
        <v>1826</v>
      </c>
      <c r="B1827" s="60">
        <v>5</v>
      </c>
      <c r="C1827" s="2">
        <v>40993.60034334485</v>
      </c>
      <c r="D1827" s="2">
        <v>41053.600000000006</v>
      </c>
      <c r="E1827" s="60">
        <v>24</v>
      </c>
      <c r="F1827" s="2">
        <v>40997.352792049744</v>
      </c>
      <c r="G1827" s="60">
        <v>0</v>
      </c>
    </row>
    <row r="1828" spans="1:7" x14ac:dyDescent="0.3">
      <c r="A1828" s="60">
        <v>1827</v>
      </c>
      <c r="B1828" s="60">
        <v>2</v>
      </c>
      <c r="C1828" s="2">
        <v>40993.620347171054</v>
      </c>
      <c r="D1828" s="2">
        <v>41053.620138888895</v>
      </c>
      <c r="E1828" s="60">
        <v>10</v>
      </c>
      <c r="F1828" s="2">
        <v>40995.495237848932</v>
      </c>
      <c r="G1828" s="60">
        <v>0</v>
      </c>
    </row>
    <row r="1829" spans="1:7" x14ac:dyDescent="0.3">
      <c r="A1829" s="60">
        <v>1828</v>
      </c>
      <c r="B1829" s="60">
        <v>6</v>
      </c>
      <c r="C1829" s="2">
        <v>40993.681740743974</v>
      </c>
      <c r="D1829" s="2">
        <v>41053.681249999994</v>
      </c>
      <c r="E1829" s="60">
        <v>24</v>
      </c>
      <c r="F1829" s="2">
        <v>41006.352528095726</v>
      </c>
      <c r="G1829" s="60">
        <v>0</v>
      </c>
    </row>
    <row r="1830" spans="1:7" x14ac:dyDescent="0.3">
      <c r="A1830" s="60">
        <v>1829</v>
      </c>
      <c r="B1830" s="60">
        <v>1</v>
      </c>
      <c r="C1830" s="2">
        <v>40993.748064514781</v>
      </c>
      <c r="D1830" s="2">
        <v>41053.747916666667</v>
      </c>
      <c r="E1830" s="60">
        <v>12</v>
      </c>
      <c r="F1830" s="2">
        <v>40994.255584454673</v>
      </c>
      <c r="G1830" s="60">
        <v>0</v>
      </c>
    </row>
    <row r="1831" spans="1:7" x14ac:dyDescent="0.3">
      <c r="A1831" s="60">
        <v>1830</v>
      </c>
      <c r="B1831" s="60">
        <v>2</v>
      </c>
      <c r="C1831" s="2">
        <v>40993.713858661715</v>
      </c>
      <c r="D1831" s="2">
        <v>40996.08865399655</v>
      </c>
      <c r="E1831" s="60">
        <v>10</v>
      </c>
      <c r="F1831" s="2" t="s">
        <v>5</v>
      </c>
      <c r="G1831" s="60">
        <v>0</v>
      </c>
    </row>
    <row r="1832" spans="1:7" x14ac:dyDescent="0.3">
      <c r="A1832" s="60">
        <v>1831</v>
      </c>
      <c r="B1832" s="60">
        <v>1</v>
      </c>
      <c r="C1832" s="2">
        <v>40993.784397478601</v>
      </c>
      <c r="D1832" s="2">
        <v>41053.78402777778</v>
      </c>
      <c r="E1832" s="60">
        <v>12</v>
      </c>
      <c r="F1832" s="2">
        <v>40994.575785644396</v>
      </c>
      <c r="G1832" s="60">
        <v>0</v>
      </c>
    </row>
    <row r="1833" spans="1:7" x14ac:dyDescent="0.3">
      <c r="A1833" s="60">
        <v>1832</v>
      </c>
      <c r="B1833" s="60">
        <v>6</v>
      </c>
      <c r="C1833" s="2">
        <v>40993.843902545013</v>
      </c>
      <c r="D1833" s="2">
        <v>40997.468798369177</v>
      </c>
      <c r="E1833" s="60">
        <v>24</v>
      </c>
      <c r="F1833" s="2" t="s">
        <v>5</v>
      </c>
      <c r="G1833" s="60">
        <v>0</v>
      </c>
    </row>
    <row r="1834" spans="1:7" x14ac:dyDescent="0.3">
      <c r="A1834" s="60">
        <v>1833</v>
      </c>
      <c r="B1834" s="60">
        <v>5</v>
      </c>
      <c r="C1834" s="2">
        <v>40993.849007315017</v>
      </c>
      <c r="D1834" s="2">
        <v>41053.848611111112</v>
      </c>
      <c r="E1834" s="60">
        <v>24</v>
      </c>
      <c r="F1834" s="2">
        <v>40996.48302368234</v>
      </c>
      <c r="G1834" s="60">
        <v>0</v>
      </c>
    </row>
    <row r="1835" spans="1:7" x14ac:dyDescent="0.3">
      <c r="A1835" s="60">
        <v>1834</v>
      </c>
      <c r="B1835" s="60">
        <v>6</v>
      </c>
      <c r="C1835" s="2">
        <v>40993.965371767954</v>
      </c>
      <c r="D1835" s="2">
        <v>40998.548097675659</v>
      </c>
      <c r="E1835" s="60">
        <v>24</v>
      </c>
      <c r="F1835" s="2" t="s">
        <v>5</v>
      </c>
      <c r="G1835" s="60">
        <v>0</v>
      </c>
    </row>
    <row r="1836" spans="1:7" x14ac:dyDescent="0.3">
      <c r="A1836" s="60">
        <v>1835</v>
      </c>
      <c r="B1836" s="60">
        <v>11</v>
      </c>
      <c r="C1836" s="2">
        <v>40994.189720464579</v>
      </c>
      <c r="D1836" s="2">
        <v>41054.189583333333</v>
      </c>
      <c r="E1836" s="60">
        <v>1</v>
      </c>
      <c r="F1836" s="2">
        <v>41001.434872278871</v>
      </c>
      <c r="G1836" s="60">
        <v>3</v>
      </c>
    </row>
    <row r="1837" spans="1:7" x14ac:dyDescent="0.3">
      <c r="A1837" s="60">
        <v>1836</v>
      </c>
      <c r="B1837" s="60">
        <v>1</v>
      </c>
      <c r="C1837" s="2">
        <v>40994.336829791639</v>
      </c>
      <c r="D1837" s="2">
        <v>41054.336805555555</v>
      </c>
      <c r="E1837" s="60">
        <v>8</v>
      </c>
      <c r="F1837" s="2">
        <v>40995.349483586877</v>
      </c>
      <c r="G1837" s="60">
        <v>0</v>
      </c>
    </row>
    <row r="1838" spans="1:7" x14ac:dyDescent="0.3">
      <c r="A1838" s="60">
        <v>1837</v>
      </c>
      <c r="B1838" s="60">
        <v>2</v>
      </c>
      <c r="C1838" s="2">
        <v>40994.363585584346</v>
      </c>
      <c r="D1838" s="2">
        <v>40997.946745150046</v>
      </c>
      <c r="E1838" s="60">
        <v>10</v>
      </c>
      <c r="F1838" s="2" t="s">
        <v>5</v>
      </c>
      <c r="G1838" s="60">
        <v>0</v>
      </c>
    </row>
    <row r="1839" spans="1:7" x14ac:dyDescent="0.3">
      <c r="A1839" s="60">
        <v>1838</v>
      </c>
      <c r="B1839" s="60">
        <v>6</v>
      </c>
      <c r="C1839" s="2">
        <v>40994.395018474213</v>
      </c>
      <c r="D1839" s="2">
        <v>41054.394444444442</v>
      </c>
      <c r="E1839" s="60">
        <v>24</v>
      </c>
      <c r="F1839" s="2">
        <v>40997.630466214949</v>
      </c>
      <c r="G1839" s="60">
        <v>0</v>
      </c>
    </row>
    <row r="1840" spans="1:7" x14ac:dyDescent="0.3">
      <c r="A1840" s="60">
        <v>1839</v>
      </c>
      <c r="B1840" s="60">
        <v>8</v>
      </c>
      <c r="C1840" s="2">
        <v>40994.376470186115</v>
      </c>
      <c r="D1840" s="2">
        <v>41054.376388888886</v>
      </c>
      <c r="E1840" s="60">
        <v>3</v>
      </c>
      <c r="F1840" s="2">
        <v>40998.479621060927</v>
      </c>
      <c r="G1840" s="60">
        <v>1</v>
      </c>
    </row>
    <row r="1841" spans="1:7" x14ac:dyDescent="0.3">
      <c r="A1841" s="60">
        <v>1840</v>
      </c>
      <c r="B1841" s="60">
        <v>7</v>
      </c>
      <c r="C1841" s="2">
        <v>40994.409300387051</v>
      </c>
      <c r="D1841" s="2">
        <v>41054.40902777778</v>
      </c>
      <c r="E1841" s="60">
        <v>24</v>
      </c>
      <c r="F1841" s="2">
        <v>40997.297035065749</v>
      </c>
      <c r="G1841" s="60">
        <v>0</v>
      </c>
    </row>
    <row r="1842" spans="1:7" x14ac:dyDescent="0.3">
      <c r="A1842" s="60">
        <v>1841</v>
      </c>
      <c r="B1842" s="60">
        <v>5</v>
      </c>
      <c r="C1842" s="2">
        <v>40994.411558643493</v>
      </c>
      <c r="D1842" s="2">
        <v>41054.411111111112</v>
      </c>
      <c r="E1842" s="60">
        <v>24</v>
      </c>
      <c r="F1842" s="2">
        <v>40996.55376003791</v>
      </c>
      <c r="G1842" s="60">
        <v>0</v>
      </c>
    </row>
    <row r="1843" spans="1:7" x14ac:dyDescent="0.3">
      <c r="A1843" s="60">
        <v>1842</v>
      </c>
      <c r="B1843" s="60">
        <v>8</v>
      </c>
      <c r="C1843" s="2">
        <v>40994.412588622414</v>
      </c>
      <c r="D1843" s="2">
        <v>41054.412499999999</v>
      </c>
      <c r="E1843" s="60">
        <v>3</v>
      </c>
      <c r="F1843" s="2">
        <v>40997.904053587969</v>
      </c>
      <c r="G1843" s="60">
        <v>1</v>
      </c>
    </row>
    <row r="1844" spans="1:7" x14ac:dyDescent="0.3">
      <c r="A1844" s="60">
        <v>1843</v>
      </c>
      <c r="B1844" s="60">
        <v>7</v>
      </c>
      <c r="C1844" s="2">
        <v>40994.449168043844</v>
      </c>
      <c r="D1844" s="2">
        <v>40996.532444313198</v>
      </c>
      <c r="E1844" s="60">
        <v>24</v>
      </c>
      <c r="F1844" s="2" t="s">
        <v>5</v>
      </c>
      <c r="G1844" s="60">
        <v>0</v>
      </c>
    </row>
    <row r="1845" spans="1:7" x14ac:dyDescent="0.3">
      <c r="A1845" s="60">
        <v>1844</v>
      </c>
      <c r="B1845" s="60">
        <v>4</v>
      </c>
      <c r="C1845" s="2">
        <v>40994.42506378486</v>
      </c>
      <c r="D1845" s="2">
        <v>41054.424999999996</v>
      </c>
      <c r="E1845" s="60">
        <v>12</v>
      </c>
      <c r="F1845" s="2">
        <v>40997.648232757347</v>
      </c>
      <c r="G1845" s="60">
        <v>0</v>
      </c>
    </row>
    <row r="1846" spans="1:7" x14ac:dyDescent="0.3">
      <c r="A1846" s="60">
        <v>1845</v>
      </c>
      <c r="B1846" s="60">
        <v>4</v>
      </c>
      <c r="C1846" s="2">
        <v>40994.438889405865</v>
      </c>
      <c r="D1846" s="2">
        <v>41054.438888888886</v>
      </c>
      <c r="E1846" s="60">
        <v>12</v>
      </c>
      <c r="F1846" s="2">
        <v>40996.67893752762</v>
      </c>
      <c r="G1846" s="60">
        <v>0</v>
      </c>
    </row>
    <row r="1847" spans="1:7" x14ac:dyDescent="0.3">
      <c r="A1847" s="60">
        <v>1846</v>
      </c>
      <c r="B1847" s="60">
        <v>2</v>
      </c>
      <c r="C1847" s="2">
        <v>40994.501658616573</v>
      </c>
      <c r="D1847" s="2">
        <v>41054.501388888886</v>
      </c>
      <c r="E1847" s="60">
        <v>10</v>
      </c>
      <c r="F1847" s="2">
        <v>40995.631158422344</v>
      </c>
      <c r="G1847" s="60">
        <v>0</v>
      </c>
    </row>
    <row r="1848" spans="1:7" x14ac:dyDescent="0.3">
      <c r="A1848" s="60">
        <v>1847</v>
      </c>
      <c r="B1848" s="60">
        <v>5</v>
      </c>
      <c r="C1848" s="2">
        <v>40994.512803631595</v>
      </c>
      <c r="D1848" s="2">
        <v>40997.012376291328</v>
      </c>
      <c r="E1848" s="60">
        <v>24</v>
      </c>
      <c r="F1848" s="2" t="s">
        <v>5</v>
      </c>
      <c r="G1848" s="60">
        <v>0</v>
      </c>
    </row>
    <row r="1849" spans="1:7" x14ac:dyDescent="0.3">
      <c r="A1849" s="60">
        <v>1848</v>
      </c>
      <c r="B1849" s="60">
        <v>1</v>
      </c>
      <c r="C1849" s="2">
        <v>40994.57173089456</v>
      </c>
      <c r="D1849" s="2">
        <v>40996.863113186912</v>
      </c>
      <c r="E1849" s="60">
        <v>12</v>
      </c>
      <c r="F1849" s="2" t="s">
        <v>5</v>
      </c>
      <c r="G1849" s="60">
        <v>0</v>
      </c>
    </row>
    <row r="1850" spans="1:7" x14ac:dyDescent="0.3">
      <c r="A1850" s="60">
        <v>1849</v>
      </c>
      <c r="B1850" s="60">
        <v>7</v>
      </c>
      <c r="C1850" s="2">
        <v>40994.559899384258</v>
      </c>
      <c r="D1850" s="2">
        <v>41054.55972222222</v>
      </c>
      <c r="E1850" s="60">
        <v>24</v>
      </c>
      <c r="F1850" s="2">
        <v>41010.684973536059</v>
      </c>
      <c r="G1850" s="60">
        <v>0</v>
      </c>
    </row>
    <row r="1851" spans="1:7" x14ac:dyDescent="0.3">
      <c r="A1851" s="60">
        <v>1850</v>
      </c>
      <c r="B1851" s="60">
        <v>1</v>
      </c>
      <c r="C1851" s="2">
        <v>40994.649751700133</v>
      </c>
      <c r="D1851" s="2">
        <v>41054.649305555555</v>
      </c>
      <c r="E1851" s="60">
        <v>12</v>
      </c>
      <c r="F1851" s="2">
        <v>40995.524664971374</v>
      </c>
      <c r="G1851" s="60">
        <v>0</v>
      </c>
    </row>
    <row r="1852" spans="1:7" x14ac:dyDescent="0.3">
      <c r="A1852" s="60">
        <v>1851</v>
      </c>
      <c r="B1852" s="60">
        <v>1</v>
      </c>
      <c r="C1852" s="2">
        <v>40994.682120845522</v>
      </c>
      <c r="D1852" s="2">
        <v>41054.681944444441</v>
      </c>
      <c r="E1852" s="60">
        <v>8</v>
      </c>
      <c r="F1852" s="2">
        <v>40995.437053390793</v>
      </c>
      <c r="G1852" s="60">
        <v>0</v>
      </c>
    </row>
    <row r="1853" spans="1:7" x14ac:dyDescent="0.3">
      <c r="A1853" s="60">
        <v>1852</v>
      </c>
      <c r="B1853" s="60">
        <v>1</v>
      </c>
      <c r="C1853" s="2">
        <v>40994.715216896802</v>
      </c>
      <c r="D1853" s="2">
        <v>41054.714583333334</v>
      </c>
      <c r="E1853" s="60">
        <v>12</v>
      </c>
      <c r="F1853" s="2">
        <v>40995.742486517658</v>
      </c>
      <c r="G1853" s="60">
        <v>0</v>
      </c>
    </row>
    <row r="1854" spans="1:7" x14ac:dyDescent="0.3">
      <c r="A1854" s="60">
        <v>1853</v>
      </c>
      <c r="B1854" s="60">
        <v>2</v>
      </c>
      <c r="C1854" s="2">
        <v>40994.723247576621</v>
      </c>
      <c r="D1854" s="2">
        <v>41054.722916666666</v>
      </c>
      <c r="E1854" s="60">
        <v>10</v>
      </c>
      <c r="F1854" s="2">
        <v>40995.381864570045</v>
      </c>
      <c r="G1854" s="60">
        <v>0</v>
      </c>
    </row>
    <row r="1855" spans="1:7" x14ac:dyDescent="0.3">
      <c r="A1855" s="60">
        <v>1854</v>
      </c>
      <c r="B1855" s="60">
        <v>1</v>
      </c>
      <c r="C1855" s="2">
        <v>40994.717286245286</v>
      </c>
      <c r="D1855" s="2">
        <v>41054.716666666667</v>
      </c>
      <c r="E1855" s="60">
        <v>8</v>
      </c>
      <c r="F1855" s="2">
        <v>40995.499084093724</v>
      </c>
      <c r="G1855" s="60">
        <v>0</v>
      </c>
    </row>
    <row r="1856" spans="1:7" x14ac:dyDescent="0.3">
      <c r="A1856" s="60">
        <v>1855</v>
      </c>
      <c r="B1856" s="60">
        <v>8</v>
      </c>
      <c r="C1856" s="2">
        <v>40994.764650244571</v>
      </c>
      <c r="D1856" s="2">
        <v>41054.76458333333</v>
      </c>
      <c r="E1856" s="60">
        <v>3</v>
      </c>
      <c r="F1856" s="2">
        <v>41001.754583366572</v>
      </c>
      <c r="G1856" s="60">
        <v>2</v>
      </c>
    </row>
    <row r="1857" spans="1:7" x14ac:dyDescent="0.3">
      <c r="A1857" s="60">
        <v>1856</v>
      </c>
      <c r="B1857" s="60">
        <v>2</v>
      </c>
      <c r="C1857" s="2">
        <v>40994.798596526321</v>
      </c>
      <c r="D1857" s="2">
        <v>41054.797916666663</v>
      </c>
      <c r="E1857" s="60">
        <v>10</v>
      </c>
      <c r="F1857" s="2">
        <v>40996.162774795761</v>
      </c>
      <c r="G1857" s="60">
        <v>0</v>
      </c>
    </row>
    <row r="1858" spans="1:7" x14ac:dyDescent="0.3">
      <c r="A1858" s="60">
        <v>1857</v>
      </c>
      <c r="B1858" s="60">
        <v>1</v>
      </c>
      <c r="C1858" s="2">
        <v>40994.853896013192</v>
      </c>
      <c r="D1858" s="2">
        <v>41054.853472222225</v>
      </c>
      <c r="E1858" s="60">
        <v>12</v>
      </c>
      <c r="F1858" s="2">
        <v>40995.993235567694</v>
      </c>
      <c r="G1858" s="60">
        <v>0</v>
      </c>
    </row>
    <row r="1859" spans="1:7" x14ac:dyDescent="0.3">
      <c r="A1859" s="60">
        <v>1858</v>
      </c>
      <c r="B1859" s="60">
        <v>4</v>
      </c>
      <c r="C1859" s="2">
        <v>40994.890507368604</v>
      </c>
      <c r="D1859" s="2">
        <v>41054.890277777777</v>
      </c>
      <c r="E1859" s="60">
        <v>12</v>
      </c>
      <c r="F1859" s="2">
        <v>40996.720707603272</v>
      </c>
      <c r="G1859" s="60">
        <v>0</v>
      </c>
    </row>
    <row r="1860" spans="1:7" x14ac:dyDescent="0.3">
      <c r="A1860" s="60">
        <v>1859</v>
      </c>
      <c r="B1860" s="60">
        <v>2</v>
      </c>
      <c r="C1860" s="2">
        <v>40994.963022645636</v>
      </c>
      <c r="D1860" s="2">
        <v>41054.962500000001</v>
      </c>
      <c r="E1860" s="60">
        <v>10</v>
      </c>
      <c r="F1860" s="2">
        <v>40996.355664990828</v>
      </c>
      <c r="G1860" s="60">
        <v>0</v>
      </c>
    </row>
    <row r="1861" spans="1:7" x14ac:dyDescent="0.3">
      <c r="A1861" s="60">
        <v>1860</v>
      </c>
      <c r="B1861" s="60">
        <v>7</v>
      </c>
      <c r="C1861" s="2">
        <v>40995.047175629341</v>
      </c>
      <c r="D1861" s="2">
        <v>41055.046527777777</v>
      </c>
      <c r="E1861" s="60">
        <v>24</v>
      </c>
      <c r="F1861" s="2">
        <v>40997.642529437588</v>
      </c>
      <c r="G1861" s="60">
        <v>0</v>
      </c>
    </row>
    <row r="1862" spans="1:7" x14ac:dyDescent="0.3">
      <c r="A1862" s="60">
        <v>1861</v>
      </c>
      <c r="B1862" s="60">
        <v>6</v>
      </c>
      <c r="C1862" s="2">
        <v>40995.134415618566</v>
      </c>
      <c r="D1862" s="2">
        <v>41055.134027777778</v>
      </c>
      <c r="E1862" s="60">
        <v>24</v>
      </c>
      <c r="F1862" s="2">
        <v>41017.723397484835</v>
      </c>
      <c r="G1862" s="60">
        <v>0</v>
      </c>
    </row>
    <row r="1863" spans="1:7" x14ac:dyDescent="0.3">
      <c r="A1863" s="60">
        <v>1862</v>
      </c>
      <c r="B1863" s="60">
        <v>6</v>
      </c>
      <c r="C1863" s="2">
        <v>40995.127707052066</v>
      </c>
      <c r="D1863" s="2">
        <v>40999.627083333333</v>
      </c>
      <c r="E1863" s="60">
        <v>24</v>
      </c>
      <c r="F1863" s="2" t="s">
        <v>5</v>
      </c>
      <c r="G1863" s="60">
        <v>0</v>
      </c>
    </row>
    <row r="1864" spans="1:7" x14ac:dyDescent="0.3">
      <c r="A1864" s="60">
        <v>1863</v>
      </c>
      <c r="B1864" s="60">
        <v>1</v>
      </c>
      <c r="C1864" s="2">
        <v>40995.222812903725</v>
      </c>
      <c r="D1864" s="2">
        <v>41055.222222222226</v>
      </c>
      <c r="E1864" s="60">
        <v>8</v>
      </c>
      <c r="F1864" s="2">
        <v>40995.404439138758</v>
      </c>
      <c r="G1864" s="60">
        <v>0</v>
      </c>
    </row>
    <row r="1865" spans="1:7" x14ac:dyDescent="0.3">
      <c r="A1865" s="60">
        <v>1864</v>
      </c>
      <c r="B1865" s="60">
        <v>2</v>
      </c>
      <c r="C1865" s="2">
        <v>40995.312090073385</v>
      </c>
      <c r="D1865" s="2">
        <v>41055.311805555553</v>
      </c>
      <c r="E1865" s="60">
        <v>10</v>
      </c>
      <c r="F1865" s="2">
        <v>40997.495602886513</v>
      </c>
      <c r="G1865" s="60">
        <v>0</v>
      </c>
    </row>
    <row r="1866" spans="1:7" x14ac:dyDescent="0.3">
      <c r="A1866" s="60">
        <v>1865</v>
      </c>
      <c r="B1866" s="60">
        <v>3</v>
      </c>
      <c r="C1866" s="2">
        <v>40995.337284034606</v>
      </c>
      <c r="D1866" s="2">
        <v>41055.336805555555</v>
      </c>
      <c r="E1866" s="60">
        <v>24</v>
      </c>
      <c r="F1866" s="2">
        <v>40997.825057179813</v>
      </c>
      <c r="G1866" s="60">
        <v>0</v>
      </c>
    </row>
    <row r="1867" spans="1:7" x14ac:dyDescent="0.3">
      <c r="A1867" s="60">
        <v>1866</v>
      </c>
      <c r="B1867" s="60">
        <v>5</v>
      </c>
      <c r="C1867" s="2">
        <v>40995.34380504916</v>
      </c>
      <c r="D1867" s="2">
        <v>41055.34375</v>
      </c>
      <c r="E1867" s="60">
        <v>24</v>
      </c>
      <c r="F1867" s="2">
        <v>40997.546524959333</v>
      </c>
      <c r="G1867" s="60">
        <v>0</v>
      </c>
    </row>
    <row r="1868" spans="1:7" x14ac:dyDescent="0.3">
      <c r="A1868" s="60">
        <v>1867</v>
      </c>
      <c r="B1868" s="60">
        <v>9</v>
      </c>
      <c r="C1868" s="2">
        <v>40995.384754145598</v>
      </c>
      <c r="D1868" s="2">
        <v>41055.384722222225</v>
      </c>
      <c r="E1868" s="60">
        <v>5</v>
      </c>
      <c r="F1868" s="2">
        <v>40998.690204683</v>
      </c>
      <c r="G1868" s="60">
        <v>0</v>
      </c>
    </row>
    <row r="1869" spans="1:7" x14ac:dyDescent="0.3">
      <c r="A1869" s="60">
        <v>1868</v>
      </c>
      <c r="B1869" s="60">
        <v>9</v>
      </c>
      <c r="C1869" s="2">
        <v>40995.404147239868</v>
      </c>
      <c r="D1869" s="2">
        <v>41055.40347222222</v>
      </c>
      <c r="E1869" s="60">
        <v>5</v>
      </c>
      <c r="F1869" s="2">
        <v>40998.488071569023</v>
      </c>
      <c r="G1869" s="60">
        <v>0</v>
      </c>
    </row>
    <row r="1870" spans="1:7" x14ac:dyDescent="0.3">
      <c r="A1870" s="60">
        <v>1869</v>
      </c>
      <c r="B1870" s="60">
        <v>8</v>
      </c>
      <c r="C1870" s="2">
        <v>40995.390423005367</v>
      </c>
      <c r="D1870" s="2">
        <v>41055.390277777777</v>
      </c>
      <c r="E1870" s="60">
        <v>3</v>
      </c>
      <c r="F1870" s="2">
        <v>40998.471077910879</v>
      </c>
      <c r="G1870" s="60">
        <v>0</v>
      </c>
    </row>
    <row r="1871" spans="1:7" x14ac:dyDescent="0.3">
      <c r="A1871" s="60">
        <v>1870</v>
      </c>
      <c r="B1871" s="60">
        <v>9</v>
      </c>
      <c r="C1871" s="2">
        <v>40995.39701159484</v>
      </c>
      <c r="D1871" s="2">
        <v>41055.396527777775</v>
      </c>
      <c r="E1871" s="60">
        <v>5</v>
      </c>
      <c r="F1871" s="2">
        <v>40998.467296012714</v>
      </c>
      <c r="G1871" s="60">
        <v>0</v>
      </c>
    </row>
    <row r="1872" spans="1:7" x14ac:dyDescent="0.3">
      <c r="A1872" s="60">
        <v>1871</v>
      </c>
      <c r="B1872" s="60">
        <v>4</v>
      </c>
      <c r="C1872" s="2">
        <v>40995.44856591514</v>
      </c>
      <c r="D1872" s="2">
        <v>41055.447916666664</v>
      </c>
      <c r="E1872" s="60">
        <v>12</v>
      </c>
      <c r="F1872" s="2">
        <v>40998.52350154319</v>
      </c>
      <c r="G1872" s="60">
        <v>0</v>
      </c>
    </row>
    <row r="1873" spans="1:7" x14ac:dyDescent="0.3">
      <c r="A1873" s="60">
        <v>1872</v>
      </c>
      <c r="B1873" s="60">
        <v>2</v>
      </c>
      <c r="C1873" s="2">
        <v>40995.4799061663</v>
      </c>
      <c r="D1873" s="2">
        <v>41055.479861111111</v>
      </c>
      <c r="E1873" s="60">
        <v>10</v>
      </c>
      <c r="F1873" s="2">
        <v>40996.540639526815</v>
      </c>
      <c r="G1873" s="60">
        <v>0</v>
      </c>
    </row>
    <row r="1874" spans="1:7" x14ac:dyDescent="0.3">
      <c r="A1874" s="60">
        <v>1873</v>
      </c>
      <c r="B1874" s="60">
        <v>2</v>
      </c>
      <c r="C1874" s="2">
        <v>40995.464733493682</v>
      </c>
      <c r="D1874" s="2">
        <v>41055.464583333334</v>
      </c>
      <c r="E1874" s="60">
        <v>10</v>
      </c>
      <c r="F1874" s="2">
        <v>40996.505160981651</v>
      </c>
      <c r="G1874" s="60">
        <v>0</v>
      </c>
    </row>
    <row r="1875" spans="1:7" x14ac:dyDescent="0.3">
      <c r="A1875" s="60">
        <v>1874</v>
      </c>
      <c r="B1875" s="60">
        <v>1</v>
      </c>
      <c r="C1875" s="2">
        <v>40995.482829958346</v>
      </c>
      <c r="D1875" s="2">
        <v>40998.690972222219</v>
      </c>
      <c r="E1875" s="60">
        <v>8</v>
      </c>
      <c r="F1875" s="2">
        <v>40996.433352984612</v>
      </c>
      <c r="G1875" s="60">
        <v>0</v>
      </c>
    </row>
    <row r="1876" spans="1:7" x14ac:dyDescent="0.3">
      <c r="A1876" s="60">
        <v>1875</v>
      </c>
      <c r="B1876" s="60">
        <v>1</v>
      </c>
      <c r="C1876" s="2">
        <v>40995.605841785262</v>
      </c>
      <c r="D1876" s="2">
        <v>41055.605555555558</v>
      </c>
      <c r="E1876" s="60">
        <v>12</v>
      </c>
      <c r="F1876" s="2">
        <v>40996.843024481524</v>
      </c>
      <c r="G1876" s="60">
        <v>0</v>
      </c>
    </row>
    <row r="1877" spans="1:7" x14ac:dyDescent="0.3">
      <c r="A1877" s="60">
        <v>1876</v>
      </c>
      <c r="B1877" s="60">
        <v>2</v>
      </c>
      <c r="C1877" s="2">
        <v>40995.594193797966</v>
      </c>
      <c r="D1877" s="2">
        <v>41055.59375</v>
      </c>
      <c r="E1877" s="60">
        <v>10</v>
      </c>
      <c r="F1877" s="2">
        <v>40996.651949738894</v>
      </c>
      <c r="G1877" s="60">
        <v>0</v>
      </c>
    </row>
    <row r="1878" spans="1:7" x14ac:dyDescent="0.3">
      <c r="A1878" s="60">
        <v>1877</v>
      </c>
      <c r="B1878" s="60">
        <v>1</v>
      </c>
      <c r="C1878" s="2">
        <v>40995.639428329057</v>
      </c>
      <c r="D1878" s="2">
        <v>41055.638888888891</v>
      </c>
      <c r="E1878" s="60">
        <v>12</v>
      </c>
      <c r="F1878" s="2">
        <v>40996.462772926818</v>
      </c>
      <c r="G1878" s="60">
        <v>0</v>
      </c>
    </row>
    <row r="1879" spans="1:7" x14ac:dyDescent="0.3">
      <c r="A1879" s="60">
        <v>1878</v>
      </c>
      <c r="B1879" s="60">
        <v>1</v>
      </c>
      <c r="C1879" s="2">
        <v>40995.650836412722</v>
      </c>
      <c r="D1879" s="2">
        <v>41055.650694444441</v>
      </c>
      <c r="E1879" s="60">
        <v>12</v>
      </c>
      <c r="F1879" s="2">
        <v>40997.014777126387</v>
      </c>
      <c r="G1879" s="60">
        <v>0</v>
      </c>
    </row>
    <row r="1880" spans="1:7" x14ac:dyDescent="0.3">
      <c r="A1880" s="60">
        <v>1879</v>
      </c>
      <c r="B1880" s="60">
        <v>1</v>
      </c>
      <c r="C1880" s="2">
        <v>40995.670808393734</v>
      </c>
      <c r="D1880" s="2">
        <v>41055.670138888883</v>
      </c>
      <c r="E1880" s="60">
        <v>8</v>
      </c>
      <c r="F1880" s="2">
        <v>40996.313897613574</v>
      </c>
      <c r="G1880" s="60">
        <v>0</v>
      </c>
    </row>
    <row r="1881" spans="1:7" x14ac:dyDescent="0.3">
      <c r="A1881" s="60">
        <v>1880</v>
      </c>
      <c r="B1881" s="60">
        <v>1</v>
      </c>
      <c r="C1881" s="2">
        <v>40995.701711990187</v>
      </c>
      <c r="D1881" s="2">
        <v>40998.451521731724</v>
      </c>
      <c r="E1881" s="60">
        <v>12</v>
      </c>
      <c r="F1881" s="2" t="s">
        <v>5</v>
      </c>
      <c r="G1881" s="60">
        <v>0</v>
      </c>
    </row>
    <row r="1882" spans="1:7" x14ac:dyDescent="0.3">
      <c r="A1882" s="60">
        <v>1881</v>
      </c>
      <c r="B1882" s="60">
        <v>1</v>
      </c>
      <c r="C1882" s="2">
        <v>40995.773547886594</v>
      </c>
      <c r="D1882" s="2">
        <v>41055.772916666669</v>
      </c>
      <c r="E1882" s="60">
        <v>8</v>
      </c>
      <c r="F1882" s="2">
        <v>40996.426717579612</v>
      </c>
      <c r="G1882" s="60">
        <v>0</v>
      </c>
    </row>
    <row r="1883" spans="1:7" x14ac:dyDescent="0.3">
      <c r="A1883" s="60">
        <v>1882</v>
      </c>
      <c r="B1883" s="60">
        <v>7</v>
      </c>
      <c r="C1883" s="2">
        <v>40995.821660231144</v>
      </c>
      <c r="D1883" s="2">
        <v>41055.821527777778</v>
      </c>
      <c r="E1883" s="60">
        <v>24</v>
      </c>
      <c r="F1883" s="2">
        <v>41004.502897984741</v>
      </c>
      <c r="G1883" s="60">
        <v>0</v>
      </c>
    </row>
    <row r="1884" spans="1:7" x14ac:dyDescent="0.3">
      <c r="A1884" s="60">
        <v>1883</v>
      </c>
      <c r="B1884" s="60">
        <v>1</v>
      </c>
      <c r="C1884" s="2">
        <v>40995.829096847585</v>
      </c>
      <c r="D1884" s="2">
        <v>41000.120268772713</v>
      </c>
      <c r="E1884" s="60">
        <v>12</v>
      </c>
      <c r="F1884" s="2" t="s">
        <v>5</v>
      </c>
      <c r="G1884" s="60">
        <v>0</v>
      </c>
    </row>
    <row r="1885" spans="1:7" x14ac:dyDescent="0.3">
      <c r="A1885" s="60">
        <v>1884</v>
      </c>
      <c r="B1885" s="60">
        <v>4</v>
      </c>
      <c r="C1885" s="2">
        <v>40995.813667135924</v>
      </c>
      <c r="D1885" s="2">
        <v>41055.813194444439</v>
      </c>
      <c r="E1885" s="60">
        <v>12</v>
      </c>
      <c r="F1885" s="2">
        <v>40999.359352120511</v>
      </c>
      <c r="G1885" s="60">
        <v>0</v>
      </c>
    </row>
    <row r="1886" spans="1:7" x14ac:dyDescent="0.3">
      <c r="A1886" s="60">
        <v>1885</v>
      </c>
      <c r="B1886" s="60">
        <v>2</v>
      </c>
      <c r="C1886" s="2">
        <v>40995.82795349315</v>
      </c>
      <c r="D1886" s="2">
        <v>41055.827777777777</v>
      </c>
      <c r="E1886" s="60">
        <v>10</v>
      </c>
      <c r="F1886" s="2">
        <v>40997.369435618821</v>
      </c>
      <c r="G1886" s="60">
        <v>0</v>
      </c>
    </row>
    <row r="1887" spans="1:7" x14ac:dyDescent="0.3">
      <c r="A1887" s="60">
        <v>1886</v>
      </c>
      <c r="B1887" s="60">
        <v>1</v>
      </c>
      <c r="C1887" s="2">
        <v>40995.849308878052</v>
      </c>
      <c r="D1887" s="2">
        <v>41055.849305555559</v>
      </c>
      <c r="E1887" s="60">
        <v>12</v>
      </c>
      <c r="F1887" s="2">
        <v>40996.54796023175</v>
      </c>
      <c r="G1887" s="60">
        <v>0</v>
      </c>
    </row>
    <row r="1888" spans="1:7" x14ac:dyDescent="0.3">
      <c r="A1888" s="60">
        <v>1887</v>
      </c>
      <c r="B1888" s="60">
        <v>1</v>
      </c>
      <c r="C1888" s="2">
        <v>40996.032066471802</v>
      </c>
      <c r="D1888" s="2">
        <v>41056.031944444447</v>
      </c>
      <c r="E1888" s="60">
        <v>8</v>
      </c>
      <c r="F1888" s="2">
        <v>40996.336158911865</v>
      </c>
      <c r="G1888" s="60">
        <v>0</v>
      </c>
    </row>
    <row r="1889" spans="1:7" x14ac:dyDescent="0.3">
      <c r="A1889" s="60">
        <v>1888</v>
      </c>
      <c r="B1889" s="60">
        <v>1</v>
      </c>
      <c r="C1889" s="2">
        <v>40996.073401493457</v>
      </c>
      <c r="D1889" s="2">
        <v>40999.197916666664</v>
      </c>
      <c r="E1889" s="60">
        <v>12</v>
      </c>
      <c r="F1889" s="2">
        <v>40997.41493794362</v>
      </c>
      <c r="G1889" s="60">
        <v>0</v>
      </c>
    </row>
    <row r="1890" spans="1:7" x14ac:dyDescent="0.3">
      <c r="A1890" s="60">
        <v>1889</v>
      </c>
      <c r="B1890" s="60">
        <v>1</v>
      </c>
      <c r="C1890" s="2">
        <v>40996.127674707626</v>
      </c>
      <c r="D1890" s="2">
        <v>41056.127083333333</v>
      </c>
      <c r="E1890" s="60">
        <v>8</v>
      </c>
      <c r="F1890" s="2">
        <v>40997.359913865272</v>
      </c>
      <c r="G1890" s="60">
        <v>0</v>
      </c>
    </row>
    <row r="1891" spans="1:7" x14ac:dyDescent="0.3">
      <c r="A1891" s="60">
        <v>1890</v>
      </c>
      <c r="B1891" s="60">
        <v>1</v>
      </c>
      <c r="C1891" s="2">
        <v>40996.312724831136</v>
      </c>
      <c r="D1891" s="2">
        <v>41056.3125</v>
      </c>
      <c r="E1891" s="60">
        <v>8</v>
      </c>
      <c r="F1891" s="2">
        <v>40997.713758301426</v>
      </c>
      <c r="G1891" s="60">
        <v>0</v>
      </c>
    </row>
    <row r="1892" spans="1:7" x14ac:dyDescent="0.3">
      <c r="A1892" s="60">
        <v>1891</v>
      </c>
      <c r="B1892" s="60">
        <v>3</v>
      </c>
      <c r="C1892" s="2">
        <v>40996.367123209267</v>
      </c>
      <c r="D1892" s="2">
        <v>41056.366666666669</v>
      </c>
      <c r="E1892" s="60">
        <v>24</v>
      </c>
      <c r="F1892" s="2">
        <v>40998.46776065664</v>
      </c>
      <c r="G1892" s="60">
        <v>0</v>
      </c>
    </row>
    <row r="1893" spans="1:7" x14ac:dyDescent="0.3">
      <c r="A1893" s="60">
        <v>1892</v>
      </c>
      <c r="B1893" s="60">
        <v>6</v>
      </c>
      <c r="C1893" s="2">
        <v>40996.348383288234</v>
      </c>
      <c r="D1893" s="2">
        <v>41056.347916666666</v>
      </c>
      <c r="E1893" s="60">
        <v>24</v>
      </c>
      <c r="F1893" s="2">
        <v>41000.352948454762</v>
      </c>
      <c r="G1893" s="60">
        <v>0</v>
      </c>
    </row>
    <row r="1894" spans="1:7" x14ac:dyDescent="0.3">
      <c r="A1894" s="60">
        <v>1893</v>
      </c>
      <c r="B1894" s="60">
        <v>4</v>
      </c>
      <c r="C1894" s="2">
        <v>40996.333568231756</v>
      </c>
      <c r="D1894" s="2">
        <v>41056.333333333336</v>
      </c>
      <c r="E1894" s="60">
        <v>12</v>
      </c>
      <c r="F1894" s="2">
        <v>40998.354068049601</v>
      </c>
      <c r="G1894" s="60">
        <v>0</v>
      </c>
    </row>
    <row r="1895" spans="1:7" x14ac:dyDescent="0.3">
      <c r="A1895" s="60">
        <v>1894</v>
      </c>
      <c r="B1895" s="60">
        <v>1</v>
      </c>
      <c r="C1895" s="2">
        <v>40996.442381480498</v>
      </c>
      <c r="D1895" s="2">
        <v>41056.442361111105</v>
      </c>
      <c r="E1895" s="60">
        <v>8</v>
      </c>
      <c r="F1895" s="2">
        <v>40997.440236410184</v>
      </c>
      <c r="G1895" s="60">
        <v>0</v>
      </c>
    </row>
    <row r="1896" spans="1:7" x14ac:dyDescent="0.3">
      <c r="A1896" s="60">
        <v>1895</v>
      </c>
      <c r="B1896" s="60">
        <v>2</v>
      </c>
      <c r="C1896" s="2">
        <v>40996.453126945678</v>
      </c>
      <c r="D1896" s="2">
        <v>40999.202763430789</v>
      </c>
      <c r="E1896" s="60">
        <v>10</v>
      </c>
      <c r="F1896" s="2" t="s">
        <v>5</v>
      </c>
      <c r="G1896" s="60">
        <v>0</v>
      </c>
    </row>
    <row r="1897" spans="1:7" x14ac:dyDescent="0.3">
      <c r="A1897" s="60">
        <v>1896</v>
      </c>
      <c r="B1897" s="60">
        <v>1</v>
      </c>
      <c r="C1897" s="2">
        <v>40996.430739367555</v>
      </c>
      <c r="D1897" s="2">
        <v>41056.430555555555</v>
      </c>
      <c r="E1897" s="60">
        <v>8</v>
      </c>
      <c r="F1897" s="2">
        <v>40997.506928227114</v>
      </c>
      <c r="G1897" s="60">
        <v>0</v>
      </c>
    </row>
    <row r="1898" spans="1:7" x14ac:dyDescent="0.3">
      <c r="A1898" s="60">
        <v>1897</v>
      </c>
      <c r="B1898" s="60">
        <v>3</v>
      </c>
      <c r="C1898" s="2">
        <v>40996.473272729927</v>
      </c>
      <c r="D1898" s="2">
        <v>41056.472916666666</v>
      </c>
      <c r="E1898" s="60">
        <v>24</v>
      </c>
      <c r="F1898" s="2">
        <v>40999.368654850899</v>
      </c>
      <c r="G1898" s="60">
        <v>0</v>
      </c>
    </row>
    <row r="1899" spans="1:7" x14ac:dyDescent="0.3">
      <c r="A1899" s="60">
        <v>1898</v>
      </c>
      <c r="B1899" s="60">
        <v>8</v>
      </c>
      <c r="C1899" s="2">
        <v>40996.482371612758</v>
      </c>
      <c r="D1899" s="2">
        <v>41056.481944444444</v>
      </c>
      <c r="E1899" s="60">
        <v>3</v>
      </c>
      <c r="F1899" s="2">
        <v>41003.68295952888</v>
      </c>
      <c r="G1899" s="60">
        <v>0</v>
      </c>
    </row>
    <row r="1900" spans="1:7" x14ac:dyDescent="0.3">
      <c r="A1900" s="60">
        <v>1899</v>
      </c>
      <c r="B1900" s="60">
        <v>2</v>
      </c>
      <c r="C1900" s="2">
        <v>40996.464916837678</v>
      </c>
      <c r="D1900" s="2">
        <v>41056.464583333334</v>
      </c>
      <c r="E1900" s="60">
        <v>10</v>
      </c>
      <c r="F1900" s="2">
        <v>40997.503354799424</v>
      </c>
      <c r="G1900" s="60">
        <v>0</v>
      </c>
    </row>
    <row r="1901" spans="1:7" x14ac:dyDescent="0.3">
      <c r="A1901" s="60">
        <v>1900</v>
      </c>
      <c r="B1901" s="60">
        <v>2</v>
      </c>
      <c r="C1901" s="2">
        <v>40996.53189263009</v>
      </c>
      <c r="D1901" s="2">
        <v>41000.03125</v>
      </c>
      <c r="E1901" s="60">
        <v>10</v>
      </c>
      <c r="F1901" s="2">
        <v>40997.479264906702</v>
      </c>
      <c r="G1901" s="60">
        <v>0</v>
      </c>
    </row>
    <row r="1902" spans="1:7" x14ac:dyDescent="0.3">
      <c r="A1902" s="60">
        <v>1901</v>
      </c>
      <c r="B1902" s="60">
        <v>1</v>
      </c>
      <c r="C1902" s="2">
        <v>40996.506736823256</v>
      </c>
      <c r="D1902" s="2">
        <v>41056.506249999999</v>
      </c>
      <c r="E1902" s="60">
        <v>12</v>
      </c>
      <c r="F1902" s="2">
        <v>40997.458752212624</v>
      </c>
      <c r="G1902" s="60">
        <v>0</v>
      </c>
    </row>
    <row r="1903" spans="1:7" x14ac:dyDescent="0.3">
      <c r="A1903" s="60">
        <v>1902</v>
      </c>
      <c r="B1903" s="60">
        <v>1</v>
      </c>
      <c r="C1903" s="2">
        <v>40996.514716304919</v>
      </c>
      <c r="D1903" s="2">
        <v>41056.51458333333</v>
      </c>
      <c r="E1903" s="60">
        <v>12</v>
      </c>
      <c r="F1903" s="2">
        <v>40997.610339449646</v>
      </c>
      <c r="G1903" s="60">
        <v>0</v>
      </c>
    </row>
    <row r="1904" spans="1:7" x14ac:dyDescent="0.3">
      <c r="A1904" s="60">
        <v>1903</v>
      </c>
      <c r="B1904" s="60">
        <v>1</v>
      </c>
      <c r="C1904" s="2">
        <v>40996.579041366625</v>
      </c>
      <c r="D1904" s="2">
        <v>40998.911980709119</v>
      </c>
      <c r="E1904" s="60">
        <v>12</v>
      </c>
      <c r="F1904" s="2" t="s">
        <v>5</v>
      </c>
      <c r="G1904" s="60">
        <v>0</v>
      </c>
    </row>
    <row r="1905" spans="1:7" x14ac:dyDescent="0.3">
      <c r="A1905" s="60">
        <v>1904</v>
      </c>
      <c r="B1905" s="60">
        <v>1</v>
      </c>
      <c r="C1905" s="2">
        <v>40996.591531088015</v>
      </c>
      <c r="D1905" s="2">
        <v>41001.340972222228</v>
      </c>
      <c r="E1905" s="60">
        <v>12</v>
      </c>
      <c r="F1905" s="2">
        <v>40997.764475120843</v>
      </c>
      <c r="G1905" s="60">
        <v>0</v>
      </c>
    </row>
    <row r="1906" spans="1:7" x14ac:dyDescent="0.3">
      <c r="A1906" s="60">
        <v>1905</v>
      </c>
      <c r="B1906" s="60">
        <v>1</v>
      </c>
      <c r="C1906" s="2">
        <v>40996.65660231372</v>
      </c>
      <c r="D1906" s="2">
        <v>40999.197700114812</v>
      </c>
      <c r="E1906" s="60">
        <v>8</v>
      </c>
      <c r="F1906" s="2" t="s">
        <v>5</v>
      </c>
      <c r="G1906" s="60">
        <v>0</v>
      </c>
    </row>
    <row r="1907" spans="1:7" x14ac:dyDescent="0.3">
      <c r="A1907" s="60">
        <v>1906</v>
      </c>
      <c r="B1907" s="60">
        <v>1</v>
      </c>
      <c r="C1907" s="2">
        <v>40996.675706040871</v>
      </c>
      <c r="D1907" s="2">
        <v>41056.675694444442</v>
      </c>
      <c r="E1907" s="60">
        <v>8</v>
      </c>
      <c r="F1907" s="2">
        <v>40997.462022168365</v>
      </c>
      <c r="G1907" s="60">
        <v>0</v>
      </c>
    </row>
    <row r="1908" spans="1:7" x14ac:dyDescent="0.3">
      <c r="A1908" s="60">
        <v>1907</v>
      </c>
      <c r="B1908" s="60">
        <v>2</v>
      </c>
      <c r="C1908" s="2">
        <v>40996.716904761262</v>
      </c>
      <c r="D1908" s="2">
        <v>41056.716666666667</v>
      </c>
      <c r="E1908" s="60">
        <v>10</v>
      </c>
      <c r="F1908" s="2">
        <v>40997.456183430986</v>
      </c>
      <c r="G1908" s="60">
        <v>0</v>
      </c>
    </row>
    <row r="1909" spans="1:7" x14ac:dyDescent="0.3">
      <c r="A1909" s="60">
        <v>1908</v>
      </c>
      <c r="B1909" s="60">
        <v>2</v>
      </c>
      <c r="C1909" s="2">
        <v>40996.721603896738</v>
      </c>
      <c r="D1909" s="2">
        <v>41056.72152777778</v>
      </c>
      <c r="E1909" s="60">
        <v>10</v>
      </c>
      <c r="F1909" s="2">
        <v>40998.448994871367</v>
      </c>
      <c r="G1909" s="60">
        <v>0</v>
      </c>
    </row>
    <row r="1910" spans="1:7" x14ac:dyDescent="0.3">
      <c r="A1910" s="60">
        <v>1909</v>
      </c>
      <c r="B1910" s="60">
        <v>2</v>
      </c>
      <c r="C1910" s="2">
        <v>40996.734899075258</v>
      </c>
      <c r="D1910" s="2">
        <v>41056.734722222223</v>
      </c>
      <c r="E1910" s="60">
        <v>10</v>
      </c>
      <c r="F1910" s="2">
        <v>40998.266490231581</v>
      </c>
      <c r="G1910" s="60">
        <v>0</v>
      </c>
    </row>
    <row r="1911" spans="1:7" x14ac:dyDescent="0.3">
      <c r="A1911" s="60">
        <v>1910</v>
      </c>
      <c r="B1911" s="60">
        <v>11</v>
      </c>
      <c r="C1911" s="2">
        <v>40996.713985778217</v>
      </c>
      <c r="D1911" s="2">
        <v>41056.713888888895</v>
      </c>
      <c r="E1911" s="60">
        <v>1</v>
      </c>
      <c r="F1911" s="2">
        <v>41003.385163522653</v>
      </c>
      <c r="G1911" s="60">
        <v>2</v>
      </c>
    </row>
    <row r="1912" spans="1:7" x14ac:dyDescent="0.3">
      <c r="A1912" s="60">
        <v>1911</v>
      </c>
      <c r="B1912" s="60">
        <v>4</v>
      </c>
      <c r="C1912" s="2">
        <v>40996.767731860127</v>
      </c>
      <c r="D1912" s="2">
        <v>41056.767361111109</v>
      </c>
      <c r="E1912" s="60">
        <v>12</v>
      </c>
      <c r="F1912" s="2">
        <v>40998.606759302391</v>
      </c>
      <c r="G1912" s="60">
        <v>0</v>
      </c>
    </row>
    <row r="1913" spans="1:7" x14ac:dyDescent="0.3">
      <c r="A1913" s="60">
        <v>1912</v>
      </c>
      <c r="B1913" s="60">
        <v>1</v>
      </c>
      <c r="C1913" s="2">
        <v>40996.767666461157</v>
      </c>
      <c r="D1913" s="2">
        <v>41056.767361111109</v>
      </c>
      <c r="E1913" s="60">
        <v>8</v>
      </c>
      <c r="F1913" s="2">
        <v>40996.943921778846</v>
      </c>
      <c r="G1913" s="60">
        <v>0</v>
      </c>
    </row>
    <row r="1914" spans="1:7" x14ac:dyDescent="0.3">
      <c r="A1914" s="60">
        <v>1913</v>
      </c>
      <c r="B1914" s="60">
        <v>1</v>
      </c>
      <c r="C1914" s="2">
        <v>40996.773038208587</v>
      </c>
      <c r="D1914" s="2">
        <v>41056.772916666669</v>
      </c>
      <c r="E1914" s="60">
        <v>12</v>
      </c>
      <c r="F1914" s="2">
        <v>40997.643892186614</v>
      </c>
      <c r="G1914" s="60">
        <v>0</v>
      </c>
    </row>
    <row r="1915" spans="1:7" x14ac:dyDescent="0.3">
      <c r="A1915" s="60">
        <v>1914</v>
      </c>
      <c r="B1915" s="60">
        <v>6</v>
      </c>
      <c r="C1915" s="2">
        <v>40996.864404122469</v>
      </c>
      <c r="D1915" s="2">
        <v>41056.863888888889</v>
      </c>
      <c r="E1915" s="60">
        <v>24</v>
      </c>
      <c r="F1915" s="2">
        <v>41008.424346108637</v>
      </c>
      <c r="G1915" s="60">
        <v>0</v>
      </c>
    </row>
    <row r="1916" spans="1:7" x14ac:dyDescent="0.3">
      <c r="A1916" s="60">
        <v>1915</v>
      </c>
      <c r="B1916" s="60">
        <v>3</v>
      </c>
      <c r="C1916" s="2">
        <v>40997.307595174258</v>
      </c>
      <c r="D1916" s="2">
        <v>41057.306944444441</v>
      </c>
      <c r="E1916" s="60">
        <v>24</v>
      </c>
      <c r="F1916" s="2">
        <v>40999.612177695388</v>
      </c>
      <c r="G1916" s="60">
        <v>0</v>
      </c>
    </row>
    <row r="1917" spans="1:7" x14ac:dyDescent="0.3">
      <c r="A1917" s="60">
        <v>1916</v>
      </c>
      <c r="B1917" s="60">
        <v>6</v>
      </c>
      <c r="C1917" s="2">
        <v>40997.370078141037</v>
      </c>
      <c r="D1917" s="2">
        <v>41057.369444444448</v>
      </c>
      <c r="E1917" s="60">
        <v>24</v>
      </c>
      <c r="F1917" s="2">
        <v>41001.685141007241</v>
      </c>
      <c r="G1917" s="60">
        <v>0</v>
      </c>
    </row>
    <row r="1918" spans="1:7" x14ac:dyDescent="0.3">
      <c r="A1918" s="60">
        <v>1917</v>
      </c>
      <c r="B1918" s="60">
        <v>7</v>
      </c>
      <c r="C1918" s="2">
        <v>40997.540451545414</v>
      </c>
      <c r="D1918" s="2">
        <v>41001.123611111114</v>
      </c>
      <c r="E1918" s="60">
        <v>24</v>
      </c>
      <c r="F1918" s="2" t="s">
        <v>5</v>
      </c>
      <c r="G1918" s="60">
        <v>0</v>
      </c>
    </row>
    <row r="1919" spans="1:7" x14ac:dyDescent="0.3">
      <c r="A1919" s="60">
        <v>1918</v>
      </c>
      <c r="B1919" s="60">
        <v>7</v>
      </c>
      <c r="C1919" s="2">
        <v>40997.508599826993</v>
      </c>
      <c r="D1919" s="2">
        <v>41057.508333333331</v>
      </c>
      <c r="E1919" s="60">
        <v>24</v>
      </c>
      <c r="F1919" s="2">
        <v>41024.388983233301</v>
      </c>
      <c r="G1919" s="60">
        <v>0</v>
      </c>
    </row>
    <row r="1920" spans="1:7" x14ac:dyDescent="0.3">
      <c r="A1920" s="60">
        <v>1919</v>
      </c>
      <c r="B1920" s="60">
        <v>1</v>
      </c>
      <c r="C1920" s="2">
        <v>40997.569145636742</v>
      </c>
      <c r="D1920" s="2">
        <v>41057.568749999999</v>
      </c>
      <c r="E1920" s="60">
        <v>8</v>
      </c>
      <c r="F1920" s="2">
        <v>40998.588784460073</v>
      </c>
      <c r="G1920" s="60">
        <v>0</v>
      </c>
    </row>
    <row r="1921" spans="1:7" x14ac:dyDescent="0.3">
      <c r="A1921" s="60">
        <v>1920</v>
      </c>
      <c r="B1921" s="60">
        <v>2</v>
      </c>
      <c r="C1921" s="2">
        <v>40997.5506605435</v>
      </c>
      <c r="D1921" s="2">
        <v>41057.549999999996</v>
      </c>
      <c r="E1921" s="60">
        <v>10</v>
      </c>
      <c r="F1921" s="2">
        <v>40998.469390783357</v>
      </c>
      <c r="G1921" s="60">
        <v>0</v>
      </c>
    </row>
    <row r="1922" spans="1:7" x14ac:dyDescent="0.3">
      <c r="A1922" s="60">
        <v>1921</v>
      </c>
      <c r="B1922" s="60">
        <v>1</v>
      </c>
      <c r="C1922" s="2">
        <v>40997.596613554058</v>
      </c>
      <c r="D1922" s="2">
        <v>41000.179775965102</v>
      </c>
      <c r="E1922" s="60">
        <v>8</v>
      </c>
      <c r="F1922" s="2" t="s">
        <v>5</v>
      </c>
      <c r="G1922" s="60">
        <v>0</v>
      </c>
    </row>
    <row r="1923" spans="1:7" x14ac:dyDescent="0.3">
      <c r="A1923" s="60">
        <v>1922</v>
      </c>
      <c r="B1923" s="60">
        <v>2</v>
      </c>
      <c r="C1923" s="2">
        <v>40997.621419052368</v>
      </c>
      <c r="D1923" s="2">
        <v>41057.620833333334</v>
      </c>
      <c r="E1923" s="60">
        <v>10</v>
      </c>
      <c r="F1923" s="2">
        <v>40998.353988757772</v>
      </c>
      <c r="G1923" s="60">
        <v>0</v>
      </c>
    </row>
    <row r="1924" spans="1:7" x14ac:dyDescent="0.3">
      <c r="A1924" s="60">
        <v>1923</v>
      </c>
      <c r="B1924" s="60">
        <v>2</v>
      </c>
      <c r="C1924" s="2">
        <v>40997.591184715035</v>
      </c>
      <c r="D1924" s="2">
        <v>41000.424102915771</v>
      </c>
      <c r="E1924" s="60">
        <v>10</v>
      </c>
      <c r="F1924" s="2" t="s">
        <v>5</v>
      </c>
      <c r="G1924" s="60">
        <v>0</v>
      </c>
    </row>
    <row r="1925" spans="1:7" x14ac:dyDescent="0.3">
      <c r="A1925" s="60">
        <v>1924</v>
      </c>
      <c r="B1925" s="60">
        <v>2</v>
      </c>
      <c r="C1925" s="2">
        <v>40997.677738378756</v>
      </c>
      <c r="D1925" s="2">
        <v>41057.677083333328</v>
      </c>
      <c r="E1925" s="60">
        <v>10</v>
      </c>
      <c r="F1925" s="2">
        <v>40998.653258760583</v>
      </c>
      <c r="G1925" s="60">
        <v>0</v>
      </c>
    </row>
    <row r="1926" spans="1:7" x14ac:dyDescent="0.3">
      <c r="A1926" s="60">
        <v>1925</v>
      </c>
      <c r="B1926" s="60">
        <v>2</v>
      </c>
      <c r="C1926" s="2">
        <v>40997.71346401958</v>
      </c>
      <c r="D1926" s="2">
        <v>41057.713194444448</v>
      </c>
      <c r="E1926" s="60">
        <v>10</v>
      </c>
      <c r="F1926" s="2">
        <v>40999.308909089566</v>
      </c>
      <c r="G1926" s="60">
        <v>0</v>
      </c>
    </row>
    <row r="1927" spans="1:7" x14ac:dyDescent="0.3">
      <c r="A1927" s="60">
        <v>1926</v>
      </c>
      <c r="B1927" s="60">
        <v>2</v>
      </c>
      <c r="C1927" s="2">
        <v>40997.714477558118</v>
      </c>
      <c r="D1927" s="2">
        <v>41057.713888888895</v>
      </c>
      <c r="E1927" s="60">
        <v>10</v>
      </c>
      <c r="F1927" s="2">
        <v>40999.594540817263</v>
      </c>
      <c r="G1927" s="60">
        <v>0</v>
      </c>
    </row>
    <row r="1928" spans="1:7" x14ac:dyDescent="0.3">
      <c r="A1928" s="60">
        <v>1927</v>
      </c>
      <c r="B1928" s="60">
        <v>11</v>
      </c>
      <c r="C1928" s="2">
        <v>40997.738270965012</v>
      </c>
      <c r="D1928" s="2">
        <v>41057.73819444445</v>
      </c>
      <c r="E1928" s="60">
        <v>1</v>
      </c>
      <c r="F1928" s="2">
        <v>41004.583356766219</v>
      </c>
      <c r="G1928" s="60">
        <v>3</v>
      </c>
    </row>
    <row r="1929" spans="1:7" x14ac:dyDescent="0.3">
      <c r="A1929" s="60">
        <v>1928</v>
      </c>
      <c r="B1929" s="60">
        <v>6</v>
      </c>
      <c r="C1929" s="2">
        <v>40997.779887363446</v>
      </c>
      <c r="D1929" s="2">
        <v>41057.779861111114</v>
      </c>
      <c r="E1929" s="60">
        <v>24</v>
      </c>
      <c r="F1929" s="2">
        <v>41001.496729657192</v>
      </c>
      <c r="G1929" s="60">
        <v>0</v>
      </c>
    </row>
    <row r="1930" spans="1:7" x14ac:dyDescent="0.3">
      <c r="A1930" s="60">
        <v>1929</v>
      </c>
      <c r="B1930" s="60">
        <v>8</v>
      </c>
      <c r="C1930" s="2">
        <v>40997.769076294731</v>
      </c>
      <c r="D1930" s="2">
        <v>41057.768750000003</v>
      </c>
      <c r="E1930" s="60">
        <v>3</v>
      </c>
      <c r="F1930" s="2">
        <v>41002.627839659588</v>
      </c>
      <c r="G1930" s="60">
        <v>0</v>
      </c>
    </row>
    <row r="1931" spans="1:7" x14ac:dyDescent="0.3">
      <c r="A1931" s="60">
        <v>1930</v>
      </c>
      <c r="B1931" s="60">
        <v>2</v>
      </c>
      <c r="C1931" s="2">
        <v>40997.807711730813</v>
      </c>
      <c r="D1931" s="2">
        <v>41057.807638888888</v>
      </c>
      <c r="E1931" s="60">
        <v>10</v>
      </c>
      <c r="F1931" s="2">
        <v>40999.368198876466</v>
      </c>
      <c r="G1931" s="60">
        <v>0</v>
      </c>
    </row>
    <row r="1932" spans="1:7" x14ac:dyDescent="0.3">
      <c r="A1932" s="60">
        <v>1931</v>
      </c>
      <c r="B1932" s="60">
        <v>2</v>
      </c>
      <c r="C1932" s="2">
        <v>40997.803268618976</v>
      </c>
      <c r="D1932" s="2">
        <v>41057.802777777775</v>
      </c>
      <c r="E1932" s="60">
        <v>10</v>
      </c>
      <c r="F1932" s="2">
        <v>40999.349048030992</v>
      </c>
      <c r="G1932" s="60">
        <v>0</v>
      </c>
    </row>
    <row r="1933" spans="1:7" x14ac:dyDescent="0.3">
      <c r="A1933" s="60">
        <v>1932</v>
      </c>
      <c r="B1933" s="60">
        <v>2</v>
      </c>
      <c r="C1933" s="2">
        <v>40997.816250189273</v>
      </c>
      <c r="D1933" s="2">
        <v>41057.815972222219</v>
      </c>
      <c r="E1933" s="60">
        <v>10</v>
      </c>
      <c r="F1933" s="2">
        <v>40999.37358884616</v>
      </c>
      <c r="G1933" s="60">
        <v>0</v>
      </c>
    </row>
    <row r="1934" spans="1:7" x14ac:dyDescent="0.3">
      <c r="A1934" s="60">
        <v>1933</v>
      </c>
      <c r="B1934" s="60">
        <v>1</v>
      </c>
      <c r="C1934" s="2">
        <v>40997.79612314907</v>
      </c>
      <c r="D1934" s="2">
        <v>41057.79583333333</v>
      </c>
      <c r="E1934" s="60">
        <v>12</v>
      </c>
      <c r="F1934" s="2">
        <v>40998.336964584676</v>
      </c>
      <c r="G1934" s="60">
        <v>0</v>
      </c>
    </row>
    <row r="1935" spans="1:7" x14ac:dyDescent="0.3">
      <c r="A1935" s="60">
        <v>1934</v>
      </c>
      <c r="B1935" s="60">
        <v>1</v>
      </c>
      <c r="C1935" s="2">
        <v>40997.872027108897</v>
      </c>
      <c r="D1935" s="2">
        <v>41057.871527777781</v>
      </c>
      <c r="E1935" s="60">
        <v>8</v>
      </c>
      <c r="F1935" s="2">
        <v>40997.962973845519</v>
      </c>
      <c r="G1935" s="60">
        <v>0</v>
      </c>
    </row>
    <row r="1936" spans="1:7" x14ac:dyDescent="0.3">
      <c r="A1936" s="60">
        <v>1935</v>
      </c>
      <c r="B1936" s="60">
        <v>1</v>
      </c>
      <c r="C1936" s="2">
        <v>40997.940180818681</v>
      </c>
      <c r="D1936" s="2">
        <v>41057.939583333333</v>
      </c>
      <c r="E1936" s="60">
        <v>8</v>
      </c>
      <c r="F1936" s="2">
        <v>40998.281511532165</v>
      </c>
      <c r="G1936" s="60">
        <v>0</v>
      </c>
    </row>
    <row r="1937" spans="1:7" x14ac:dyDescent="0.3">
      <c r="A1937" s="60">
        <v>1936</v>
      </c>
      <c r="B1937" s="60">
        <v>5</v>
      </c>
      <c r="C1937" s="2">
        <v>40997.943797695421</v>
      </c>
      <c r="D1937" s="2">
        <v>41057.943749999999</v>
      </c>
      <c r="E1937" s="60">
        <v>24</v>
      </c>
      <c r="F1937" s="2">
        <v>40999.472110506933</v>
      </c>
      <c r="G1937" s="60">
        <v>0</v>
      </c>
    </row>
    <row r="1938" spans="1:7" x14ac:dyDescent="0.3">
      <c r="A1938" s="60">
        <v>1937</v>
      </c>
      <c r="B1938" s="60">
        <v>6</v>
      </c>
      <c r="C1938" s="2">
        <v>40997.997668153919</v>
      </c>
      <c r="D1938" s="2">
        <v>41057.997222222228</v>
      </c>
      <c r="E1938" s="60">
        <v>24</v>
      </c>
      <c r="F1938" s="2">
        <v>41001.859536318887</v>
      </c>
      <c r="G1938" s="60">
        <v>0</v>
      </c>
    </row>
    <row r="1939" spans="1:7" x14ac:dyDescent="0.3">
      <c r="A1939" s="60">
        <v>1938</v>
      </c>
      <c r="B1939" s="60">
        <v>2</v>
      </c>
      <c r="C1939" s="2">
        <v>40998.338547830841</v>
      </c>
      <c r="D1939" s="2">
        <v>41058.338194444448</v>
      </c>
      <c r="E1939" s="60">
        <v>10</v>
      </c>
      <c r="F1939" s="2">
        <v>40999.675173843621</v>
      </c>
      <c r="G1939" s="60">
        <v>0</v>
      </c>
    </row>
    <row r="1940" spans="1:7" x14ac:dyDescent="0.3">
      <c r="A1940" s="60">
        <v>1939</v>
      </c>
      <c r="B1940" s="60">
        <v>3</v>
      </c>
      <c r="C1940" s="2">
        <v>40998.352106773629</v>
      </c>
      <c r="D1940" s="2">
        <v>41058.352083333339</v>
      </c>
      <c r="E1940" s="60">
        <v>24</v>
      </c>
      <c r="F1940" s="2">
        <v>41000.543714963991</v>
      </c>
      <c r="G1940" s="60">
        <v>0</v>
      </c>
    </row>
    <row r="1941" spans="1:7" x14ac:dyDescent="0.3">
      <c r="A1941" s="60">
        <v>1940</v>
      </c>
      <c r="B1941" s="60">
        <v>5</v>
      </c>
      <c r="C1941" s="2">
        <v>40998.395194786135</v>
      </c>
      <c r="D1941" s="2">
        <v>41058.395138888889</v>
      </c>
      <c r="E1941" s="60">
        <v>24</v>
      </c>
      <c r="F1941" s="2">
        <v>41000.438155111617</v>
      </c>
      <c r="G1941" s="60">
        <v>0</v>
      </c>
    </row>
    <row r="1942" spans="1:7" x14ac:dyDescent="0.3">
      <c r="A1942" s="60">
        <v>1941</v>
      </c>
      <c r="B1942" s="60">
        <v>2</v>
      </c>
      <c r="C1942" s="2">
        <v>40998.437874634452</v>
      </c>
      <c r="D1942" s="2">
        <v>41058.4375</v>
      </c>
      <c r="E1942" s="60">
        <v>10</v>
      </c>
      <c r="F1942" s="2">
        <v>40999.443868660368</v>
      </c>
      <c r="G1942" s="60">
        <v>0</v>
      </c>
    </row>
    <row r="1943" spans="1:7" x14ac:dyDescent="0.3">
      <c r="A1943" s="60">
        <v>1942</v>
      </c>
      <c r="B1943" s="60">
        <v>7</v>
      </c>
      <c r="C1943" s="2">
        <v>40998.424644908308</v>
      </c>
      <c r="D1943" s="2">
        <v>41058.424305555556</v>
      </c>
      <c r="E1943" s="60">
        <v>24</v>
      </c>
      <c r="F1943" s="2">
        <v>41014.542411150644</v>
      </c>
      <c r="G1943" s="60">
        <v>0</v>
      </c>
    </row>
    <row r="1944" spans="1:7" x14ac:dyDescent="0.3">
      <c r="A1944" s="60">
        <v>1943</v>
      </c>
      <c r="B1944" s="60">
        <v>8</v>
      </c>
      <c r="C1944" s="2">
        <v>40998.468943131607</v>
      </c>
      <c r="D1944" s="2">
        <v>41058.46875</v>
      </c>
      <c r="E1944" s="60">
        <v>3</v>
      </c>
      <c r="F1944" s="2">
        <v>41005.511040504956</v>
      </c>
      <c r="G1944" s="60">
        <v>0</v>
      </c>
    </row>
    <row r="1945" spans="1:7" x14ac:dyDescent="0.3">
      <c r="A1945" s="60">
        <v>1944</v>
      </c>
      <c r="B1945" s="60">
        <v>1</v>
      </c>
      <c r="C1945" s="2">
        <v>40998.49043108138</v>
      </c>
      <c r="D1945" s="2">
        <v>41058.490277777782</v>
      </c>
      <c r="E1945" s="60">
        <v>12</v>
      </c>
      <c r="F1945" s="2">
        <v>40999.418582803257</v>
      </c>
      <c r="G1945" s="60">
        <v>0</v>
      </c>
    </row>
    <row r="1946" spans="1:7" x14ac:dyDescent="0.3">
      <c r="A1946" s="60">
        <v>1945</v>
      </c>
      <c r="B1946" s="60">
        <v>2</v>
      </c>
      <c r="C1946" s="2">
        <v>40998.475659684831</v>
      </c>
      <c r="D1946" s="2">
        <v>41058.475000000006</v>
      </c>
      <c r="E1946" s="60">
        <v>10</v>
      </c>
      <c r="F1946" s="2">
        <v>40999.502544759693</v>
      </c>
      <c r="G1946" s="60">
        <v>0</v>
      </c>
    </row>
    <row r="1947" spans="1:7" x14ac:dyDescent="0.3">
      <c r="A1947" s="60">
        <v>1946</v>
      </c>
      <c r="B1947" s="60">
        <v>2</v>
      </c>
      <c r="C1947" s="2">
        <v>40998.474857026216</v>
      </c>
      <c r="D1947" s="2">
        <v>41058.474305555559</v>
      </c>
      <c r="E1947" s="60">
        <v>10</v>
      </c>
      <c r="F1947" s="2">
        <v>40999.382999766116</v>
      </c>
      <c r="G1947" s="60">
        <v>0</v>
      </c>
    </row>
    <row r="1948" spans="1:7" x14ac:dyDescent="0.3">
      <c r="A1948" s="60">
        <v>1947</v>
      </c>
      <c r="B1948" s="60">
        <v>3</v>
      </c>
      <c r="C1948" s="2">
        <v>40998.490372681714</v>
      </c>
      <c r="D1948" s="2">
        <v>41058.490277777782</v>
      </c>
      <c r="E1948" s="60">
        <v>24</v>
      </c>
      <c r="F1948" s="2">
        <v>41001.510626571726</v>
      </c>
      <c r="G1948" s="60">
        <v>0</v>
      </c>
    </row>
    <row r="1949" spans="1:7" x14ac:dyDescent="0.3">
      <c r="A1949" s="60">
        <v>1948</v>
      </c>
      <c r="B1949" s="60">
        <v>2</v>
      </c>
      <c r="C1949" s="2">
        <v>40998.478212812413</v>
      </c>
      <c r="D1949" s="2">
        <v>41058.477777777778</v>
      </c>
      <c r="E1949" s="60">
        <v>10</v>
      </c>
      <c r="F1949" s="2">
        <v>40999.45535680071</v>
      </c>
      <c r="G1949" s="60">
        <v>0</v>
      </c>
    </row>
    <row r="1950" spans="1:7" x14ac:dyDescent="0.3">
      <c r="A1950" s="60">
        <v>1949</v>
      </c>
      <c r="B1950" s="60">
        <v>2</v>
      </c>
      <c r="C1950" s="2">
        <v>40998.535912168838</v>
      </c>
      <c r="D1950" s="2">
        <v>41058.535416666666</v>
      </c>
      <c r="E1950" s="60">
        <v>10</v>
      </c>
      <c r="F1950" s="2">
        <v>40999.478129772011</v>
      </c>
      <c r="G1950" s="60">
        <v>0</v>
      </c>
    </row>
    <row r="1951" spans="1:7" x14ac:dyDescent="0.3">
      <c r="A1951" s="60">
        <v>1950</v>
      </c>
      <c r="B1951" s="60">
        <v>6</v>
      </c>
      <c r="C1951" s="2">
        <v>40998.50848645877</v>
      </c>
      <c r="D1951" s="2">
        <v>41058.508333333331</v>
      </c>
      <c r="E1951" s="60">
        <v>24</v>
      </c>
      <c r="F1951" s="2">
        <v>41005.707035979693</v>
      </c>
      <c r="G1951" s="60">
        <v>0</v>
      </c>
    </row>
    <row r="1952" spans="1:7" x14ac:dyDescent="0.3">
      <c r="A1952" s="60">
        <v>1951</v>
      </c>
      <c r="B1952" s="60">
        <v>1</v>
      </c>
      <c r="C1952" s="2">
        <v>40998.581515843449</v>
      </c>
      <c r="D1952" s="2">
        <v>41058.581249999996</v>
      </c>
      <c r="E1952" s="60">
        <v>8</v>
      </c>
      <c r="F1952" s="2">
        <v>40999.464082164486</v>
      </c>
      <c r="G1952" s="60">
        <v>0</v>
      </c>
    </row>
    <row r="1953" spans="1:7" x14ac:dyDescent="0.3">
      <c r="A1953" s="60">
        <v>1952</v>
      </c>
      <c r="B1953" s="60">
        <v>1</v>
      </c>
      <c r="C1953" s="2">
        <v>40998.616480326382</v>
      </c>
      <c r="D1953" s="2">
        <v>41000.865859540318</v>
      </c>
      <c r="E1953" s="60">
        <v>12</v>
      </c>
      <c r="F1953" s="2" t="s">
        <v>5</v>
      </c>
      <c r="G1953" s="60">
        <v>0</v>
      </c>
    </row>
    <row r="1954" spans="1:7" x14ac:dyDescent="0.3">
      <c r="A1954" s="60">
        <v>1953</v>
      </c>
      <c r="B1954" s="60">
        <v>4</v>
      </c>
      <c r="C1954" s="2">
        <v>40998.665659837439</v>
      </c>
      <c r="D1954" s="2">
        <v>41002.915453084475</v>
      </c>
      <c r="E1954" s="60">
        <v>12</v>
      </c>
      <c r="F1954" s="2" t="s">
        <v>5</v>
      </c>
      <c r="G1954" s="60">
        <v>0</v>
      </c>
    </row>
    <row r="1955" spans="1:7" x14ac:dyDescent="0.3">
      <c r="A1955" s="60">
        <v>1954</v>
      </c>
      <c r="B1955" s="60">
        <v>1</v>
      </c>
      <c r="C1955" s="2">
        <v>40998.64573831563</v>
      </c>
      <c r="D1955" s="2">
        <v>41058.645138888889</v>
      </c>
      <c r="E1955" s="60">
        <v>8</v>
      </c>
      <c r="F1955" s="2">
        <v>40999.889086236384</v>
      </c>
      <c r="G1955" s="60">
        <v>0</v>
      </c>
    </row>
    <row r="1956" spans="1:7" x14ac:dyDescent="0.3">
      <c r="A1956" s="60">
        <v>1955</v>
      </c>
      <c r="B1956" s="60">
        <v>4</v>
      </c>
      <c r="C1956" s="2">
        <v>40998.650042674388</v>
      </c>
      <c r="D1956" s="2">
        <v>41058.65</v>
      </c>
      <c r="E1956" s="60">
        <v>12</v>
      </c>
      <c r="F1956" s="2">
        <v>41001.603869341197</v>
      </c>
      <c r="G1956" s="60">
        <v>0</v>
      </c>
    </row>
    <row r="1957" spans="1:7" x14ac:dyDescent="0.3">
      <c r="A1957" s="60">
        <v>1956</v>
      </c>
      <c r="B1957" s="60">
        <v>6</v>
      </c>
      <c r="C1957" s="2">
        <v>40998.760340071341</v>
      </c>
      <c r="D1957" s="2">
        <v>41058.759722222225</v>
      </c>
      <c r="E1957" s="60">
        <v>24</v>
      </c>
      <c r="F1957" s="2">
        <v>41002.300441222251</v>
      </c>
      <c r="G1957" s="60">
        <v>0</v>
      </c>
    </row>
    <row r="1958" spans="1:7" x14ac:dyDescent="0.3">
      <c r="A1958" s="60">
        <v>1957</v>
      </c>
      <c r="B1958" s="60">
        <v>1</v>
      </c>
      <c r="C1958" s="2">
        <v>40998.777926044604</v>
      </c>
      <c r="D1958" s="2">
        <v>41058.777777777781</v>
      </c>
      <c r="E1958" s="60">
        <v>12</v>
      </c>
      <c r="F1958" s="2">
        <v>40999.724157416502</v>
      </c>
      <c r="G1958" s="60">
        <v>0</v>
      </c>
    </row>
    <row r="1959" spans="1:7" x14ac:dyDescent="0.3">
      <c r="A1959" s="60">
        <v>1958</v>
      </c>
      <c r="B1959" s="60">
        <v>8</v>
      </c>
      <c r="C1959" s="2">
        <v>40998.770770902716</v>
      </c>
      <c r="D1959" s="2">
        <v>41058.770138888889</v>
      </c>
      <c r="E1959" s="60">
        <v>3</v>
      </c>
      <c r="F1959" s="2">
        <v>41003.566622781771</v>
      </c>
      <c r="G1959" s="60">
        <v>1</v>
      </c>
    </row>
    <row r="1960" spans="1:7" x14ac:dyDescent="0.3">
      <c r="A1960" s="60">
        <v>1959</v>
      </c>
      <c r="B1960" s="60">
        <v>2</v>
      </c>
      <c r="C1960" s="2">
        <v>40998.793977416761</v>
      </c>
      <c r="D1960" s="2">
        <v>41058.793749999997</v>
      </c>
      <c r="E1960" s="60">
        <v>10</v>
      </c>
      <c r="F1960" s="2">
        <v>41001.005753427024</v>
      </c>
      <c r="G1960" s="60">
        <v>0</v>
      </c>
    </row>
    <row r="1961" spans="1:7" x14ac:dyDescent="0.3">
      <c r="A1961" s="60">
        <v>1960</v>
      </c>
      <c r="B1961" s="60">
        <v>6</v>
      </c>
      <c r="C1961" s="2">
        <v>40998.94522837441</v>
      </c>
      <c r="D1961" s="2">
        <v>41058.945138888885</v>
      </c>
      <c r="E1961" s="60">
        <v>24</v>
      </c>
      <c r="F1961" s="2">
        <v>41002.705514881687</v>
      </c>
      <c r="G1961" s="60">
        <v>0</v>
      </c>
    </row>
    <row r="1962" spans="1:7" x14ac:dyDescent="0.3">
      <c r="A1962" s="60">
        <v>1961</v>
      </c>
      <c r="B1962" s="60">
        <v>6</v>
      </c>
      <c r="C1962" s="2">
        <v>40998.933843490122</v>
      </c>
      <c r="D1962" s="2">
        <v>41058.933333333334</v>
      </c>
      <c r="E1962" s="60">
        <v>24</v>
      </c>
      <c r="F1962" s="2">
        <v>41001.611026384766</v>
      </c>
      <c r="G1962" s="60">
        <v>0</v>
      </c>
    </row>
    <row r="1963" spans="1:7" x14ac:dyDescent="0.3">
      <c r="A1963" s="60">
        <v>1962</v>
      </c>
      <c r="B1963" s="60">
        <v>4</v>
      </c>
      <c r="C1963" s="2">
        <v>40999.407821039749</v>
      </c>
      <c r="D1963" s="2">
        <v>41059.407638888886</v>
      </c>
      <c r="E1963" s="60">
        <v>12</v>
      </c>
      <c r="F1963" s="2">
        <v>41000.642481451192</v>
      </c>
      <c r="G1963" s="60">
        <v>0</v>
      </c>
    </row>
    <row r="1964" spans="1:7" x14ac:dyDescent="0.3">
      <c r="A1964" s="60">
        <v>1963</v>
      </c>
      <c r="B1964" s="60">
        <v>2</v>
      </c>
      <c r="C1964" s="2">
        <v>40999.409921874329</v>
      </c>
      <c r="D1964" s="2">
        <v>41059.409722222219</v>
      </c>
      <c r="E1964" s="60">
        <v>10</v>
      </c>
      <c r="F1964" s="2">
        <v>40999.512563024502</v>
      </c>
      <c r="G1964" s="60">
        <v>0</v>
      </c>
    </row>
    <row r="1965" spans="1:7" x14ac:dyDescent="0.3">
      <c r="A1965" s="60">
        <v>1964</v>
      </c>
      <c r="B1965" s="60">
        <v>3</v>
      </c>
      <c r="C1965" s="2">
        <v>40999.452629653286</v>
      </c>
      <c r="D1965" s="2">
        <v>41059.45208333333</v>
      </c>
      <c r="E1965" s="60">
        <v>24</v>
      </c>
      <c r="F1965" s="2">
        <v>41001.503828791465</v>
      </c>
      <c r="G1965" s="60">
        <v>0</v>
      </c>
    </row>
    <row r="1966" spans="1:7" x14ac:dyDescent="0.3">
      <c r="A1966" s="60">
        <v>1965</v>
      </c>
      <c r="B1966" s="60">
        <v>2</v>
      </c>
      <c r="C1966" s="2">
        <v>40999.416787767659</v>
      </c>
      <c r="D1966" s="2">
        <v>41059.416666666664</v>
      </c>
      <c r="E1966" s="60">
        <v>10</v>
      </c>
      <c r="F1966" s="2">
        <v>41000.712873582932</v>
      </c>
      <c r="G1966" s="60">
        <v>0</v>
      </c>
    </row>
    <row r="1967" spans="1:7" x14ac:dyDescent="0.3">
      <c r="A1967" s="60">
        <v>1966</v>
      </c>
      <c r="B1967" s="60">
        <v>2</v>
      </c>
      <c r="C1967" s="2">
        <v>40999.423918861154</v>
      </c>
      <c r="D1967" s="2">
        <v>41059.423611111109</v>
      </c>
      <c r="E1967" s="60">
        <v>10</v>
      </c>
      <c r="F1967" s="2">
        <v>41000.417531823856</v>
      </c>
      <c r="G1967" s="60">
        <v>0</v>
      </c>
    </row>
    <row r="1968" spans="1:7" x14ac:dyDescent="0.3">
      <c r="A1968" s="60">
        <v>1967</v>
      </c>
      <c r="B1968" s="60">
        <v>1</v>
      </c>
      <c r="C1968" s="2">
        <v>40999.467482070038</v>
      </c>
      <c r="D1968" s="2">
        <v>41059.467361111114</v>
      </c>
      <c r="E1968" s="60">
        <v>12</v>
      </c>
      <c r="F1968" s="2">
        <v>41000.449092889001</v>
      </c>
      <c r="G1968" s="60">
        <v>0</v>
      </c>
    </row>
    <row r="1969" spans="1:7" x14ac:dyDescent="0.3">
      <c r="A1969" s="60">
        <v>1968</v>
      </c>
      <c r="B1969" s="60">
        <v>1</v>
      </c>
      <c r="C1969" s="2">
        <v>40999.521767811348</v>
      </c>
      <c r="D1969" s="2">
        <v>41059.521527777775</v>
      </c>
      <c r="E1969" s="60">
        <v>12</v>
      </c>
      <c r="F1969" s="2">
        <v>41000.388166391407</v>
      </c>
      <c r="G1969" s="60">
        <v>0</v>
      </c>
    </row>
    <row r="1970" spans="1:7" x14ac:dyDescent="0.3">
      <c r="A1970" s="60">
        <v>1969</v>
      </c>
      <c r="B1970" s="60">
        <v>1</v>
      </c>
      <c r="C1970" s="2">
        <v>40999.540458968164</v>
      </c>
      <c r="D1970" s="2">
        <v>41059.540277777778</v>
      </c>
      <c r="E1970" s="60">
        <v>8</v>
      </c>
      <c r="F1970" s="2">
        <v>40999.911096089345</v>
      </c>
      <c r="G1970" s="60">
        <v>0</v>
      </c>
    </row>
    <row r="1971" spans="1:7" x14ac:dyDescent="0.3">
      <c r="A1971" s="60">
        <v>1970</v>
      </c>
      <c r="B1971" s="60">
        <v>2</v>
      </c>
      <c r="C1971" s="2">
        <v>40999.601877198431</v>
      </c>
      <c r="D1971" s="2">
        <v>41059.601388888892</v>
      </c>
      <c r="E1971" s="60">
        <v>10</v>
      </c>
      <c r="F1971" s="2">
        <v>41000.703036062449</v>
      </c>
      <c r="G1971" s="60">
        <v>0</v>
      </c>
    </row>
    <row r="1972" spans="1:7" x14ac:dyDescent="0.3">
      <c r="A1972" s="60">
        <v>1971</v>
      </c>
      <c r="B1972" s="60">
        <v>3</v>
      </c>
      <c r="C1972" s="2">
        <v>40999.623418391515</v>
      </c>
      <c r="D1972" s="2">
        <v>41059.622916666667</v>
      </c>
      <c r="E1972" s="60">
        <v>24</v>
      </c>
      <c r="F1972" s="2">
        <v>41002.637960459491</v>
      </c>
      <c r="G1972" s="60">
        <v>0</v>
      </c>
    </row>
    <row r="1973" spans="1:7" x14ac:dyDescent="0.3">
      <c r="A1973" s="60">
        <v>1972</v>
      </c>
      <c r="B1973" s="60">
        <v>1</v>
      </c>
      <c r="C1973" s="2">
        <v>40999.593315812774</v>
      </c>
      <c r="D1973" s="2">
        <v>41004.426388888889</v>
      </c>
      <c r="E1973" s="60">
        <v>12</v>
      </c>
      <c r="F1973" s="2">
        <v>41000.66192877241</v>
      </c>
      <c r="G1973" s="60">
        <v>0</v>
      </c>
    </row>
    <row r="1974" spans="1:7" x14ac:dyDescent="0.3">
      <c r="A1974" s="60">
        <v>1973</v>
      </c>
      <c r="B1974" s="60">
        <v>3</v>
      </c>
      <c r="C1974" s="2">
        <v>40999.63589361195</v>
      </c>
      <c r="D1974" s="2">
        <v>41059.635416666664</v>
      </c>
      <c r="E1974" s="60">
        <v>24</v>
      </c>
      <c r="F1974" s="2">
        <v>41001.908214707786</v>
      </c>
      <c r="G1974" s="60">
        <v>0</v>
      </c>
    </row>
    <row r="1975" spans="1:7" x14ac:dyDescent="0.3">
      <c r="A1975" s="60">
        <v>1974</v>
      </c>
      <c r="B1975" s="60">
        <v>1</v>
      </c>
      <c r="C1975" s="2">
        <v>40999.688805840291</v>
      </c>
      <c r="D1975" s="2">
        <v>41002.063601175127</v>
      </c>
      <c r="E1975" s="60">
        <v>12</v>
      </c>
      <c r="F1975" s="2" t="s">
        <v>5</v>
      </c>
      <c r="G1975" s="60">
        <v>0</v>
      </c>
    </row>
    <row r="1976" spans="1:7" x14ac:dyDescent="0.3">
      <c r="A1976" s="60">
        <v>1975</v>
      </c>
      <c r="B1976" s="60">
        <v>1</v>
      </c>
      <c r="C1976" s="2">
        <v>40999.700302642013</v>
      </c>
      <c r="D1976" s="2">
        <v>41059.699999999997</v>
      </c>
      <c r="E1976" s="60">
        <v>8</v>
      </c>
      <c r="F1976" s="2">
        <v>41000.381108600115</v>
      </c>
      <c r="G1976" s="60">
        <v>0</v>
      </c>
    </row>
    <row r="1977" spans="1:7" x14ac:dyDescent="0.3">
      <c r="A1977" s="60">
        <v>1976</v>
      </c>
      <c r="B1977" s="60">
        <v>2</v>
      </c>
      <c r="C1977" s="2">
        <v>40999.745047170552</v>
      </c>
      <c r="D1977" s="2">
        <v>41059.744444444448</v>
      </c>
      <c r="E1977" s="60">
        <v>10</v>
      </c>
      <c r="F1977" s="2">
        <v>41000.496189430574</v>
      </c>
      <c r="G1977" s="60">
        <v>0</v>
      </c>
    </row>
    <row r="1978" spans="1:7" x14ac:dyDescent="0.3">
      <c r="A1978" s="60">
        <v>1977</v>
      </c>
      <c r="B1978" s="60">
        <v>1</v>
      </c>
      <c r="C1978" s="2">
        <v>40999.781818064337</v>
      </c>
      <c r="D1978" s="2">
        <v>41059.78125</v>
      </c>
      <c r="E1978" s="60">
        <v>12</v>
      </c>
      <c r="F1978" s="2">
        <v>41000.593482085525</v>
      </c>
      <c r="G1978" s="60">
        <v>0</v>
      </c>
    </row>
    <row r="1979" spans="1:7" x14ac:dyDescent="0.3">
      <c r="A1979" s="60">
        <v>1978</v>
      </c>
      <c r="B1979" s="60">
        <v>6</v>
      </c>
      <c r="C1979" s="2">
        <v>40999.751550370471</v>
      </c>
      <c r="D1979" s="2">
        <v>41004.209722222222</v>
      </c>
      <c r="E1979" s="60">
        <v>24</v>
      </c>
      <c r="F1979" s="2">
        <v>41003.544416584751</v>
      </c>
      <c r="G1979" s="60">
        <v>0</v>
      </c>
    </row>
    <row r="1980" spans="1:7" x14ac:dyDescent="0.3">
      <c r="A1980" s="60">
        <v>1979</v>
      </c>
      <c r="B1980" s="60">
        <v>6</v>
      </c>
      <c r="C1980" s="2">
        <v>40999.754513008716</v>
      </c>
      <c r="D1980" s="2">
        <v>41059.754166666666</v>
      </c>
      <c r="E1980" s="60">
        <v>24</v>
      </c>
      <c r="F1980" s="2">
        <v>41003.518552510133</v>
      </c>
      <c r="G1980" s="60">
        <v>0</v>
      </c>
    </row>
    <row r="1981" spans="1:7" x14ac:dyDescent="0.3">
      <c r="A1981" s="60">
        <v>1980</v>
      </c>
      <c r="B1981" s="60">
        <v>1</v>
      </c>
      <c r="C1981" s="2">
        <v>40999.838337301466</v>
      </c>
      <c r="D1981" s="2">
        <v>41059.838194444448</v>
      </c>
      <c r="E1981" s="60">
        <v>8</v>
      </c>
      <c r="F1981" s="2">
        <v>40999.971300222998</v>
      </c>
      <c r="G1981" s="60">
        <v>0</v>
      </c>
    </row>
    <row r="1982" spans="1:7" x14ac:dyDescent="0.3">
      <c r="A1982" s="60">
        <v>1981</v>
      </c>
      <c r="B1982" s="60">
        <v>11</v>
      </c>
      <c r="C1982" s="2">
        <v>40999.883268419653</v>
      </c>
      <c r="D1982" s="2">
        <v>41059.882638888892</v>
      </c>
      <c r="E1982" s="60">
        <v>1</v>
      </c>
      <c r="F1982" s="2">
        <v>41006.877822514667</v>
      </c>
      <c r="G1982" s="60">
        <v>3</v>
      </c>
    </row>
    <row r="1983" spans="1:7" x14ac:dyDescent="0.3">
      <c r="A1983" s="60">
        <v>1982</v>
      </c>
      <c r="B1983" s="60">
        <v>3</v>
      </c>
      <c r="C1983" s="2">
        <v>41000.144444672609</v>
      </c>
      <c r="D1983" s="2">
        <v>41004.727170580314</v>
      </c>
      <c r="E1983" s="60">
        <v>24</v>
      </c>
      <c r="F1983" s="2" t="s">
        <v>5</v>
      </c>
      <c r="G1983" s="60">
        <v>0</v>
      </c>
    </row>
    <row r="1984" spans="1:7" x14ac:dyDescent="0.3">
      <c r="A1984" s="60">
        <v>1983</v>
      </c>
      <c r="B1984" s="60">
        <v>3</v>
      </c>
      <c r="C1984" s="2">
        <v>41000.126816441349</v>
      </c>
      <c r="D1984" s="2">
        <v>41060.126388888886</v>
      </c>
      <c r="E1984" s="60">
        <v>24</v>
      </c>
      <c r="F1984" s="2">
        <v>41001.410313770735</v>
      </c>
      <c r="G1984" s="60">
        <v>0</v>
      </c>
    </row>
    <row r="1985" spans="1:7" x14ac:dyDescent="0.3">
      <c r="A1985" s="60">
        <v>1984</v>
      </c>
      <c r="B1985" s="60">
        <v>6</v>
      </c>
      <c r="C1985" s="2">
        <v>41000.167994424613</v>
      </c>
      <c r="D1985" s="2">
        <v>41060.167361111111</v>
      </c>
      <c r="E1985" s="60">
        <v>24</v>
      </c>
      <c r="F1985" s="2">
        <v>41002.16096480604</v>
      </c>
      <c r="G1985" s="60">
        <v>0</v>
      </c>
    </row>
    <row r="1986" spans="1:7" x14ac:dyDescent="0.3">
      <c r="A1986" s="60">
        <v>1985</v>
      </c>
      <c r="B1986" s="60">
        <v>5</v>
      </c>
      <c r="C1986" s="2">
        <v>41000.31890433433</v>
      </c>
      <c r="D1986" s="2">
        <v>41060.318749999999</v>
      </c>
      <c r="E1986" s="60">
        <v>24</v>
      </c>
      <c r="F1986" s="2">
        <v>41003.453572180602</v>
      </c>
      <c r="G1986" s="60">
        <v>0</v>
      </c>
    </row>
    <row r="1987" spans="1:7" x14ac:dyDescent="0.3">
      <c r="A1987" s="60">
        <v>1986</v>
      </c>
      <c r="B1987" s="60">
        <v>1</v>
      </c>
      <c r="C1987" s="2">
        <v>41000.408623013318</v>
      </c>
      <c r="D1987" s="2">
        <v>41060.408333333333</v>
      </c>
      <c r="E1987" s="60">
        <v>8</v>
      </c>
      <c r="F1987" s="2">
        <v>41001.542997014345</v>
      </c>
      <c r="G1987" s="60">
        <v>0</v>
      </c>
    </row>
    <row r="1988" spans="1:7" x14ac:dyDescent="0.3">
      <c r="A1988" s="60">
        <v>1987</v>
      </c>
      <c r="B1988" s="60">
        <v>1</v>
      </c>
      <c r="C1988" s="2">
        <v>41000.411463407487</v>
      </c>
      <c r="D1988" s="2">
        <v>41060.411111111112</v>
      </c>
      <c r="E1988" s="60">
        <v>8</v>
      </c>
      <c r="F1988" s="2">
        <v>41000.488997170985</v>
      </c>
      <c r="G1988" s="60">
        <v>0</v>
      </c>
    </row>
    <row r="1989" spans="1:7" x14ac:dyDescent="0.3">
      <c r="A1989" s="60">
        <v>1988</v>
      </c>
      <c r="B1989" s="60">
        <v>4</v>
      </c>
      <c r="C1989" s="2">
        <v>41000.439777470616</v>
      </c>
      <c r="D1989" s="2">
        <v>41060.439583333333</v>
      </c>
      <c r="E1989" s="60">
        <v>12</v>
      </c>
      <c r="F1989" s="2">
        <v>41003.444942500879</v>
      </c>
      <c r="G1989" s="60">
        <v>0</v>
      </c>
    </row>
    <row r="1990" spans="1:7" x14ac:dyDescent="0.3">
      <c r="A1990" s="60">
        <v>1989</v>
      </c>
      <c r="B1990" s="60">
        <v>7</v>
      </c>
      <c r="C1990" s="2">
        <v>41000.439449062891</v>
      </c>
      <c r="D1990" s="2">
        <v>41004.563888888886</v>
      </c>
      <c r="E1990" s="60">
        <v>24</v>
      </c>
      <c r="F1990" s="2" t="s">
        <v>5</v>
      </c>
      <c r="G1990" s="60">
        <v>0</v>
      </c>
    </row>
    <row r="1991" spans="1:7" x14ac:dyDescent="0.3">
      <c r="A1991" s="60">
        <v>1990</v>
      </c>
      <c r="B1991" s="60">
        <v>1</v>
      </c>
      <c r="C1991" s="2">
        <v>41000.478521078614</v>
      </c>
      <c r="D1991" s="2">
        <v>41003.103472222225</v>
      </c>
      <c r="E1991" s="60">
        <v>8</v>
      </c>
      <c r="F1991" s="2">
        <v>41001.384630907145</v>
      </c>
      <c r="G1991" s="60">
        <v>0</v>
      </c>
    </row>
    <row r="1992" spans="1:7" x14ac:dyDescent="0.3">
      <c r="A1992" s="60">
        <v>1991</v>
      </c>
      <c r="B1992" s="60">
        <v>3</v>
      </c>
      <c r="C1992" s="2">
        <v>41000.49821794156</v>
      </c>
      <c r="D1992" s="2">
        <v>41003.039197657512</v>
      </c>
      <c r="E1992" s="60">
        <v>24</v>
      </c>
      <c r="F1992" s="2" t="s">
        <v>5</v>
      </c>
      <c r="G1992" s="60">
        <v>0</v>
      </c>
    </row>
    <row r="1993" spans="1:7" x14ac:dyDescent="0.3">
      <c r="A1993" s="60">
        <v>1992</v>
      </c>
      <c r="B1993" s="60">
        <v>2</v>
      </c>
      <c r="C1993" s="2">
        <v>41000.495844881472</v>
      </c>
      <c r="D1993" s="2">
        <v>41060.495833333334</v>
      </c>
      <c r="E1993" s="60">
        <v>10</v>
      </c>
      <c r="F1993" s="2">
        <v>41001.409894280812</v>
      </c>
      <c r="G1993" s="60">
        <v>0</v>
      </c>
    </row>
    <row r="1994" spans="1:7" x14ac:dyDescent="0.3">
      <c r="A1994" s="60">
        <v>1993</v>
      </c>
      <c r="B1994" s="60">
        <v>3</v>
      </c>
      <c r="C1994" s="2">
        <v>41000.5353279583</v>
      </c>
      <c r="D1994" s="2">
        <v>41060.534722222219</v>
      </c>
      <c r="E1994" s="60">
        <v>24</v>
      </c>
      <c r="F1994" s="2">
        <v>41002.517498210676</v>
      </c>
      <c r="G1994" s="60">
        <v>0</v>
      </c>
    </row>
    <row r="1995" spans="1:7" x14ac:dyDescent="0.3">
      <c r="A1995" s="60">
        <v>1994</v>
      </c>
      <c r="B1995" s="60">
        <v>2</v>
      </c>
      <c r="C1995" s="2">
        <v>41000.521905109585</v>
      </c>
      <c r="D1995" s="2">
        <v>41060.521527777775</v>
      </c>
      <c r="E1995" s="60">
        <v>10</v>
      </c>
      <c r="F1995" s="2">
        <v>41001.294650309763</v>
      </c>
      <c r="G1995" s="60">
        <v>0</v>
      </c>
    </row>
    <row r="1996" spans="1:7" x14ac:dyDescent="0.3">
      <c r="A1996" s="60">
        <v>1995</v>
      </c>
      <c r="B1996" s="60">
        <v>1</v>
      </c>
      <c r="C1996" s="2">
        <v>41000.516584893128</v>
      </c>
      <c r="D1996" s="2">
        <v>41060.515972222223</v>
      </c>
      <c r="E1996" s="60">
        <v>8</v>
      </c>
      <c r="F1996" s="2">
        <v>41001.708354686307</v>
      </c>
      <c r="G1996" s="60">
        <v>0</v>
      </c>
    </row>
    <row r="1997" spans="1:7" x14ac:dyDescent="0.3">
      <c r="A1997" s="60">
        <v>1996</v>
      </c>
      <c r="B1997" s="60">
        <v>5</v>
      </c>
      <c r="C1997" s="2">
        <v>41000.502683432722</v>
      </c>
      <c r="D1997" s="2">
        <v>41060.502083333333</v>
      </c>
      <c r="E1997" s="60">
        <v>24</v>
      </c>
      <c r="F1997" s="2">
        <v>41004.511418693444</v>
      </c>
      <c r="G1997" s="60">
        <v>0</v>
      </c>
    </row>
    <row r="1998" spans="1:7" x14ac:dyDescent="0.3">
      <c r="A1998" s="60">
        <v>1997</v>
      </c>
      <c r="B1998" s="60">
        <v>7</v>
      </c>
      <c r="C1998" s="2">
        <v>41000.581654677924</v>
      </c>
      <c r="D1998" s="2">
        <v>41003.414664882483</v>
      </c>
      <c r="E1998" s="60">
        <v>24</v>
      </c>
      <c r="F1998" s="2" t="s">
        <v>5</v>
      </c>
      <c r="G1998" s="60">
        <v>0</v>
      </c>
    </row>
    <row r="1999" spans="1:7" x14ac:dyDescent="0.3">
      <c r="A1999" s="60">
        <v>1998</v>
      </c>
      <c r="B1999" s="60">
        <v>6</v>
      </c>
      <c r="C1999" s="2">
        <v>41000.544717859113</v>
      </c>
      <c r="D1999" s="2">
        <v>41060.544444444444</v>
      </c>
      <c r="E1999" s="60">
        <v>24</v>
      </c>
      <c r="F1999" s="2">
        <v>41007.475218285152</v>
      </c>
      <c r="G1999" s="60">
        <v>0</v>
      </c>
    </row>
    <row r="2000" spans="1:7" x14ac:dyDescent="0.3">
      <c r="A2000" s="60">
        <v>1999</v>
      </c>
      <c r="B2000" s="60">
        <v>4</v>
      </c>
      <c r="C2000" s="2">
        <v>41000.555007800715</v>
      </c>
      <c r="D2000" s="2">
        <v>41003.804701938767</v>
      </c>
      <c r="E2000" s="60">
        <v>12</v>
      </c>
      <c r="F2000" s="2" t="s">
        <v>5</v>
      </c>
      <c r="G2000" s="60">
        <v>0</v>
      </c>
    </row>
    <row r="2001" spans="1:7" x14ac:dyDescent="0.3">
      <c r="A2001" s="60">
        <v>2000</v>
      </c>
      <c r="B2001" s="60">
        <v>2</v>
      </c>
      <c r="C2001" s="2">
        <v>41000.589358760153</v>
      </c>
      <c r="D2001" s="2">
        <v>41060.588888888895</v>
      </c>
      <c r="E2001" s="60">
        <v>10</v>
      </c>
      <c r="F2001" s="2">
        <v>41002.654614956475</v>
      </c>
      <c r="G2001" s="60">
        <v>0</v>
      </c>
    </row>
    <row r="2002" spans="1:7" x14ac:dyDescent="0.3">
      <c r="A2002" s="60">
        <v>2001</v>
      </c>
      <c r="B2002" s="60">
        <v>4</v>
      </c>
      <c r="C2002" s="2">
        <v>41000.629201846343</v>
      </c>
      <c r="D2002" s="2">
        <v>41060.629166666666</v>
      </c>
      <c r="E2002" s="60">
        <v>12</v>
      </c>
      <c r="F2002" s="2">
        <v>41004.100420905146</v>
      </c>
      <c r="G2002" s="60">
        <v>0</v>
      </c>
    </row>
    <row r="2003" spans="1:7" x14ac:dyDescent="0.3">
      <c r="A2003" s="60">
        <v>2002</v>
      </c>
      <c r="B2003" s="60">
        <v>1</v>
      </c>
      <c r="C2003" s="2">
        <v>41000.688763497659</v>
      </c>
      <c r="D2003" s="2">
        <v>41060.688194444439</v>
      </c>
      <c r="E2003" s="60">
        <v>8</v>
      </c>
      <c r="F2003" s="2">
        <v>41001.626517428835</v>
      </c>
      <c r="G2003" s="60">
        <v>0</v>
      </c>
    </row>
    <row r="2004" spans="1:7" x14ac:dyDescent="0.3">
      <c r="A2004" s="60">
        <v>2003</v>
      </c>
      <c r="B2004" s="60">
        <v>3</v>
      </c>
      <c r="C2004" s="2">
        <v>41000.726699767794</v>
      </c>
      <c r="D2004" s="2">
        <v>41060.726388888892</v>
      </c>
      <c r="E2004" s="60">
        <v>24</v>
      </c>
      <c r="F2004" s="2">
        <v>41003.298403750778</v>
      </c>
      <c r="G2004" s="60">
        <v>0</v>
      </c>
    </row>
    <row r="2005" spans="1:7" x14ac:dyDescent="0.3">
      <c r="A2005" s="60">
        <v>2004</v>
      </c>
      <c r="B2005" s="60">
        <v>1</v>
      </c>
      <c r="C2005" s="2">
        <v>41000.859766181355</v>
      </c>
      <c r="D2005" s="2">
        <v>41060.859722222223</v>
      </c>
      <c r="E2005" s="60">
        <v>8</v>
      </c>
      <c r="F2005" s="2">
        <v>41001.276385316647</v>
      </c>
      <c r="G2005" s="60">
        <v>0</v>
      </c>
    </row>
    <row r="2006" spans="1:7" x14ac:dyDescent="0.3">
      <c r="A2006" s="60">
        <v>2005</v>
      </c>
      <c r="B2006" s="60">
        <v>1</v>
      </c>
      <c r="C2006" s="2">
        <v>41000.861340746109</v>
      </c>
      <c r="D2006" s="2">
        <v>41003.277338866894</v>
      </c>
      <c r="E2006" s="60">
        <v>8</v>
      </c>
      <c r="F2006" s="2" t="s">
        <v>5</v>
      </c>
      <c r="G2006" s="60">
        <v>0</v>
      </c>
    </row>
    <row r="2007" spans="1:7" x14ac:dyDescent="0.3">
      <c r="A2007" s="60">
        <v>2006</v>
      </c>
      <c r="B2007" s="60">
        <v>4</v>
      </c>
      <c r="C2007" s="2">
        <v>41000.883339752174</v>
      </c>
      <c r="D2007" s="2">
        <v>41060.883333333331</v>
      </c>
      <c r="E2007" s="60">
        <v>12</v>
      </c>
      <c r="F2007" s="2">
        <v>41002.629879791471</v>
      </c>
      <c r="G2007" s="60">
        <v>0</v>
      </c>
    </row>
    <row r="2008" spans="1:7" x14ac:dyDescent="0.3">
      <c r="A2008" s="60">
        <v>2007</v>
      </c>
      <c r="B2008" s="60">
        <v>1</v>
      </c>
      <c r="C2008" s="2">
        <v>41001.240601912381</v>
      </c>
      <c r="D2008" s="2">
        <v>41061.240277777782</v>
      </c>
      <c r="E2008" s="60">
        <v>12</v>
      </c>
      <c r="F2008" s="2">
        <v>41002.449526603072</v>
      </c>
      <c r="G2008" s="60">
        <v>0</v>
      </c>
    </row>
    <row r="2009" spans="1:7" x14ac:dyDescent="0.3">
      <c r="A2009" s="60">
        <v>2008</v>
      </c>
      <c r="B2009" s="60">
        <v>10</v>
      </c>
      <c r="C2009" s="2">
        <v>41001.342363998017</v>
      </c>
      <c r="D2009" s="2">
        <v>41061.342361111114</v>
      </c>
      <c r="E2009" s="60">
        <v>1</v>
      </c>
      <c r="F2009" s="2">
        <v>41008.653231134209</v>
      </c>
      <c r="G2009" s="60">
        <v>4</v>
      </c>
    </row>
    <row r="2010" spans="1:7" x14ac:dyDescent="0.3">
      <c r="A2010" s="60">
        <v>2009</v>
      </c>
      <c r="B2010" s="60">
        <v>2</v>
      </c>
      <c r="C2010" s="2">
        <v>41001.357497681107</v>
      </c>
      <c r="D2010" s="2">
        <v>41061.356944444444</v>
      </c>
      <c r="E2010" s="60">
        <v>10</v>
      </c>
      <c r="F2010" s="2">
        <v>41002.807937739475</v>
      </c>
      <c r="G2010" s="60">
        <v>0</v>
      </c>
    </row>
    <row r="2011" spans="1:7" x14ac:dyDescent="0.3">
      <c r="A2011" s="60">
        <v>2010</v>
      </c>
      <c r="B2011" s="60">
        <v>2</v>
      </c>
      <c r="C2011" s="2">
        <v>41001.350479672255</v>
      </c>
      <c r="D2011" s="2">
        <v>41061.350000000006</v>
      </c>
      <c r="E2011" s="60">
        <v>10</v>
      </c>
      <c r="F2011" s="2">
        <v>41001.556560301477</v>
      </c>
      <c r="G2011" s="60">
        <v>0</v>
      </c>
    </row>
    <row r="2012" spans="1:7" x14ac:dyDescent="0.3">
      <c r="A2012" s="60">
        <v>2011</v>
      </c>
      <c r="B2012" s="60">
        <v>1</v>
      </c>
      <c r="C2012" s="2">
        <v>41001.438365251248</v>
      </c>
      <c r="D2012" s="2">
        <v>41061.438194444439</v>
      </c>
      <c r="E2012" s="60">
        <v>8</v>
      </c>
      <c r="F2012" s="2">
        <v>41002.776585644751</v>
      </c>
      <c r="G2012" s="60">
        <v>0</v>
      </c>
    </row>
    <row r="2013" spans="1:7" x14ac:dyDescent="0.3">
      <c r="A2013" s="60">
        <v>2012</v>
      </c>
      <c r="B2013" s="60">
        <v>4</v>
      </c>
      <c r="C2013" s="2">
        <v>41001.62512188666</v>
      </c>
      <c r="D2013" s="2">
        <v>41006.416666666664</v>
      </c>
      <c r="E2013" s="60">
        <v>12</v>
      </c>
      <c r="F2013" s="2">
        <v>41004.694484944812</v>
      </c>
      <c r="G2013" s="60">
        <v>0</v>
      </c>
    </row>
    <row r="2014" spans="1:7" x14ac:dyDescent="0.3">
      <c r="A2014" s="60">
        <v>2013</v>
      </c>
      <c r="B2014" s="60">
        <v>1</v>
      </c>
      <c r="C2014" s="2">
        <v>41001.699527652854</v>
      </c>
      <c r="D2014" s="2">
        <v>41061.69930555555</v>
      </c>
      <c r="E2014" s="60">
        <v>8</v>
      </c>
      <c r="F2014" s="2">
        <v>41002.780300161874</v>
      </c>
      <c r="G2014" s="60">
        <v>0</v>
      </c>
    </row>
    <row r="2015" spans="1:7" x14ac:dyDescent="0.3">
      <c r="A2015" s="60">
        <v>2014</v>
      </c>
      <c r="B2015" s="60">
        <v>1</v>
      </c>
      <c r="C2015" s="2">
        <v>41001.722135972675</v>
      </c>
      <c r="D2015" s="2">
        <v>41061.72152777778</v>
      </c>
      <c r="E2015" s="60">
        <v>8</v>
      </c>
      <c r="F2015" s="2">
        <v>41002.670326240484</v>
      </c>
      <c r="G2015" s="60">
        <v>0</v>
      </c>
    </row>
    <row r="2016" spans="1:7" x14ac:dyDescent="0.3">
      <c r="A2016" s="60">
        <v>2015</v>
      </c>
      <c r="B2016" s="60">
        <v>11</v>
      </c>
      <c r="C2016" s="2">
        <v>41001.7310086547</v>
      </c>
      <c r="D2016" s="2">
        <v>41061.730555555558</v>
      </c>
      <c r="E2016" s="60">
        <v>1</v>
      </c>
      <c r="F2016" s="2">
        <v>41008.448977391177</v>
      </c>
      <c r="G2016" s="60">
        <v>3</v>
      </c>
    </row>
    <row r="2017" spans="1:7" x14ac:dyDescent="0.3">
      <c r="A2017" s="60">
        <v>2016</v>
      </c>
      <c r="B2017" s="60">
        <v>2</v>
      </c>
      <c r="C2017" s="2">
        <v>41001.719529199516</v>
      </c>
      <c r="D2017" s="2">
        <v>41061.719444444447</v>
      </c>
      <c r="E2017" s="60">
        <v>10</v>
      </c>
      <c r="F2017" s="2">
        <v>41002.435571776485</v>
      </c>
      <c r="G2017" s="60">
        <v>0</v>
      </c>
    </row>
    <row r="2018" spans="1:7" x14ac:dyDescent="0.3">
      <c r="A2018" s="60">
        <v>2017</v>
      </c>
      <c r="B2018" s="60">
        <v>11</v>
      </c>
      <c r="C2018" s="2">
        <v>41001.721725018564</v>
      </c>
      <c r="D2018" s="2">
        <v>41061.72152777778</v>
      </c>
      <c r="E2018" s="60">
        <v>1</v>
      </c>
      <c r="F2018" s="2">
        <v>41008.41511110952</v>
      </c>
      <c r="G2018" s="60">
        <v>4</v>
      </c>
    </row>
    <row r="2019" spans="1:7" x14ac:dyDescent="0.3">
      <c r="A2019" s="60">
        <v>2018</v>
      </c>
      <c r="B2019" s="60">
        <v>2</v>
      </c>
      <c r="C2019" s="2">
        <v>41001.713098772954</v>
      </c>
      <c r="D2019" s="2">
        <v>41061.712500000001</v>
      </c>
      <c r="E2019" s="60">
        <v>10</v>
      </c>
      <c r="F2019" s="2">
        <v>41003.450247496752</v>
      </c>
      <c r="G2019" s="60">
        <v>0</v>
      </c>
    </row>
    <row r="2020" spans="1:7" x14ac:dyDescent="0.3">
      <c r="A2020" s="60">
        <v>2019</v>
      </c>
      <c r="B2020" s="60">
        <v>1</v>
      </c>
      <c r="C2020" s="2">
        <v>41001.76654141373</v>
      </c>
      <c r="D2020" s="2">
        <v>41061.765972222223</v>
      </c>
      <c r="E2020" s="60">
        <v>12</v>
      </c>
      <c r="F2020" s="2">
        <v>41002.470366614434</v>
      </c>
      <c r="G2020" s="60">
        <v>0</v>
      </c>
    </row>
    <row r="2021" spans="1:7" x14ac:dyDescent="0.3">
      <c r="A2021" s="60">
        <v>2020</v>
      </c>
      <c r="B2021" s="60">
        <v>1</v>
      </c>
      <c r="C2021" s="2">
        <v>41001.763788231408</v>
      </c>
      <c r="D2021" s="2">
        <v>41061.763194444444</v>
      </c>
      <c r="E2021" s="60">
        <v>12</v>
      </c>
      <c r="F2021" s="2">
        <v>41002.470506049205</v>
      </c>
      <c r="G2021" s="60">
        <v>0</v>
      </c>
    </row>
    <row r="2022" spans="1:7" x14ac:dyDescent="0.3">
      <c r="A2022" s="60">
        <v>2021</v>
      </c>
      <c r="B2022" s="60">
        <v>1</v>
      </c>
      <c r="C2022" s="2">
        <v>41001.867976186237</v>
      </c>
      <c r="D2022" s="2">
        <v>41061.867361111115</v>
      </c>
      <c r="E2022" s="60">
        <v>8</v>
      </c>
      <c r="F2022" s="2">
        <v>41002.491287622106</v>
      </c>
      <c r="G2022" s="60">
        <v>0</v>
      </c>
    </row>
    <row r="2023" spans="1:7" x14ac:dyDescent="0.3">
      <c r="A2023" s="60">
        <v>2022</v>
      </c>
      <c r="B2023" s="60">
        <v>1</v>
      </c>
      <c r="C2023" s="2">
        <v>41001.842186387163</v>
      </c>
      <c r="D2023" s="2">
        <v>41061.841666666667</v>
      </c>
      <c r="E2023" s="60">
        <v>12</v>
      </c>
      <c r="F2023" s="2">
        <v>41003.445594733414</v>
      </c>
      <c r="G2023" s="60">
        <v>0</v>
      </c>
    </row>
    <row r="2024" spans="1:7" x14ac:dyDescent="0.3">
      <c r="A2024" s="60">
        <v>2023</v>
      </c>
      <c r="B2024" s="60">
        <v>5</v>
      </c>
      <c r="C2024" s="2">
        <v>41001.836346411845</v>
      </c>
      <c r="D2024" s="2">
        <v>41061.836111111115</v>
      </c>
      <c r="E2024" s="60">
        <v>24</v>
      </c>
      <c r="F2024" s="2">
        <v>41004.486409638994</v>
      </c>
      <c r="G2024" s="60">
        <v>0</v>
      </c>
    </row>
    <row r="2025" spans="1:7" x14ac:dyDescent="0.3">
      <c r="A2025" s="60">
        <v>2024</v>
      </c>
      <c r="B2025" s="60">
        <v>4</v>
      </c>
      <c r="C2025" s="2">
        <v>41001.895670926016</v>
      </c>
      <c r="D2025" s="2">
        <v>41004.187059169235</v>
      </c>
      <c r="E2025" s="60">
        <v>12</v>
      </c>
      <c r="F2025" s="2" t="s">
        <v>5</v>
      </c>
      <c r="G2025" s="60">
        <v>0</v>
      </c>
    </row>
    <row r="2026" spans="1:7" x14ac:dyDescent="0.3">
      <c r="A2026" s="60">
        <v>2025</v>
      </c>
      <c r="B2026" s="60">
        <v>3</v>
      </c>
      <c r="C2026" s="2">
        <v>41002.00527078392</v>
      </c>
      <c r="D2026" s="2">
        <v>41005.671401173691</v>
      </c>
      <c r="E2026" s="60">
        <v>24</v>
      </c>
      <c r="F2026" s="2" t="s">
        <v>5</v>
      </c>
      <c r="G2026" s="60">
        <v>0</v>
      </c>
    </row>
    <row r="2027" spans="1:7" x14ac:dyDescent="0.3">
      <c r="A2027" s="60">
        <v>2026</v>
      </c>
      <c r="B2027" s="60">
        <v>2</v>
      </c>
      <c r="C2027" s="2">
        <v>41002.362693143645</v>
      </c>
      <c r="D2027" s="2">
        <v>41005.987439294127</v>
      </c>
      <c r="E2027" s="60">
        <v>10</v>
      </c>
      <c r="F2027" s="2" t="s">
        <v>5</v>
      </c>
      <c r="G2027" s="60">
        <v>0</v>
      </c>
    </row>
    <row r="2028" spans="1:7" x14ac:dyDescent="0.3">
      <c r="A2028" s="60">
        <v>2027</v>
      </c>
      <c r="B2028" s="60">
        <v>3</v>
      </c>
      <c r="C2028" s="2">
        <v>41002.335470719787</v>
      </c>
      <c r="D2028" s="2">
        <v>41062.335416666669</v>
      </c>
      <c r="E2028" s="60">
        <v>24</v>
      </c>
      <c r="F2028" s="2">
        <v>41004.718278158718</v>
      </c>
      <c r="G2028" s="60">
        <v>0</v>
      </c>
    </row>
    <row r="2029" spans="1:7" x14ac:dyDescent="0.3">
      <c r="A2029" s="60">
        <v>2028</v>
      </c>
      <c r="B2029" s="60">
        <v>2</v>
      </c>
      <c r="C2029" s="2">
        <v>41002.346651948545</v>
      </c>
      <c r="D2029" s="2">
        <v>41062.34652777778</v>
      </c>
      <c r="E2029" s="60">
        <v>10</v>
      </c>
      <c r="F2029" s="2">
        <v>41003.652879521353</v>
      </c>
      <c r="G2029" s="60">
        <v>0</v>
      </c>
    </row>
    <row r="2030" spans="1:7" x14ac:dyDescent="0.3">
      <c r="A2030" s="60">
        <v>2029</v>
      </c>
      <c r="B2030" s="60">
        <v>1</v>
      </c>
      <c r="C2030" s="2">
        <v>41002.362649586736</v>
      </c>
      <c r="D2030" s="2">
        <v>41062.362500000003</v>
      </c>
      <c r="E2030" s="60">
        <v>8</v>
      </c>
      <c r="F2030" s="2">
        <v>41003.419004781157</v>
      </c>
      <c r="G2030" s="60">
        <v>0</v>
      </c>
    </row>
    <row r="2031" spans="1:7" x14ac:dyDescent="0.3">
      <c r="A2031" s="60">
        <v>2030</v>
      </c>
      <c r="B2031" s="60">
        <v>1</v>
      </c>
      <c r="C2031" s="2">
        <v>41002.345039638523</v>
      </c>
      <c r="D2031" s="2">
        <v>41062.344444444447</v>
      </c>
      <c r="E2031" s="60">
        <v>8</v>
      </c>
      <c r="F2031" s="2">
        <v>41002.469090218547</v>
      </c>
      <c r="G2031" s="60">
        <v>0</v>
      </c>
    </row>
    <row r="2032" spans="1:7" x14ac:dyDescent="0.3">
      <c r="A2032" s="60">
        <v>2031</v>
      </c>
      <c r="B2032" s="60">
        <v>5</v>
      </c>
      <c r="C2032" s="2">
        <v>41002.337492917941</v>
      </c>
      <c r="D2032" s="2">
        <v>41004.753491038726</v>
      </c>
      <c r="E2032" s="60">
        <v>24</v>
      </c>
      <c r="F2032" s="2" t="s">
        <v>5</v>
      </c>
      <c r="G2032" s="60">
        <v>0</v>
      </c>
    </row>
    <row r="2033" spans="1:7" x14ac:dyDescent="0.3">
      <c r="A2033" s="60">
        <v>2032</v>
      </c>
      <c r="B2033" s="60">
        <v>2</v>
      </c>
      <c r="C2033" s="2">
        <v>41002.435187031922</v>
      </c>
      <c r="D2033" s="2">
        <v>41062.43472222222</v>
      </c>
      <c r="E2033" s="60">
        <v>10</v>
      </c>
      <c r="F2033" s="2">
        <v>41003.461363175265</v>
      </c>
      <c r="G2033" s="60">
        <v>0</v>
      </c>
    </row>
    <row r="2034" spans="1:7" x14ac:dyDescent="0.3">
      <c r="A2034" s="60">
        <v>2033</v>
      </c>
      <c r="B2034" s="60">
        <v>4</v>
      </c>
      <c r="C2034" s="2">
        <v>41002.446430689386</v>
      </c>
      <c r="D2034" s="2">
        <v>41062.445833333331</v>
      </c>
      <c r="E2034" s="60">
        <v>12</v>
      </c>
      <c r="F2034" s="2">
        <v>41004.452924226076</v>
      </c>
      <c r="G2034" s="60">
        <v>0</v>
      </c>
    </row>
    <row r="2035" spans="1:7" x14ac:dyDescent="0.3">
      <c r="A2035" s="60">
        <v>2034</v>
      </c>
      <c r="B2035" s="60">
        <v>5</v>
      </c>
      <c r="C2035" s="2">
        <v>41002.428565711161</v>
      </c>
      <c r="D2035" s="2">
        <v>41062.428472222222</v>
      </c>
      <c r="E2035" s="60">
        <v>24</v>
      </c>
      <c r="F2035" s="2">
        <v>41006.428795865213</v>
      </c>
      <c r="G2035" s="60">
        <v>0</v>
      </c>
    </row>
    <row r="2036" spans="1:7" x14ac:dyDescent="0.3">
      <c r="A2036" s="60">
        <v>2035</v>
      </c>
      <c r="B2036" s="60">
        <v>2</v>
      </c>
      <c r="C2036" s="2">
        <v>41002.480316635418</v>
      </c>
      <c r="D2036" s="2">
        <v>41062.479861111111</v>
      </c>
      <c r="E2036" s="60">
        <v>10</v>
      </c>
      <c r="F2036" s="2">
        <v>41003.430949198351</v>
      </c>
      <c r="G2036" s="60">
        <v>0</v>
      </c>
    </row>
    <row r="2037" spans="1:7" x14ac:dyDescent="0.3">
      <c r="A2037" s="60">
        <v>2036</v>
      </c>
      <c r="B2037" s="60">
        <v>1</v>
      </c>
      <c r="C2037" s="2">
        <v>41002.465127203992</v>
      </c>
      <c r="D2037" s="2">
        <v>41062.464583333334</v>
      </c>
      <c r="E2037" s="60">
        <v>12</v>
      </c>
      <c r="F2037" s="2">
        <v>41003.564768269243</v>
      </c>
      <c r="G2037" s="60">
        <v>0</v>
      </c>
    </row>
    <row r="2038" spans="1:7" x14ac:dyDescent="0.3">
      <c r="A2038" s="60">
        <v>2037</v>
      </c>
      <c r="B2038" s="60">
        <v>5</v>
      </c>
      <c r="C2038" s="2">
        <v>41002.46334332721</v>
      </c>
      <c r="D2038" s="2">
        <v>41062.463194444448</v>
      </c>
      <c r="E2038" s="60">
        <v>24</v>
      </c>
      <c r="F2038" s="2">
        <v>41006.52430440364</v>
      </c>
      <c r="G2038" s="60">
        <v>0</v>
      </c>
    </row>
    <row r="2039" spans="1:7" x14ac:dyDescent="0.3">
      <c r="A2039" s="60">
        <v>2038</v>
      </c>
      <c r="B2039" s="60">
        <v>2</v>
      </c>
      <c r="C2039" s="2">
        <v>41002.684551001948</v>
      </c>
      <c r="D2039" s="2">
        <v>41062.684027777774</v>
      </c>
      <c r="E2039" s="60">
        <v>10</v>
      </c>
      <c r="F2039" s="2">
        <v>41003.299935093717</v>
      </c>
      <c r="G2039" s="60">
        <v>0</v>
      </c>
    </row>
    <row r="2040" spans="1:7" x14ac:dyDescent="0.3">
      <c r="A2040" s="60">
        <v>2039</v>
      </c>
      <c r="B2040" s="60">
        <v>2</v>
      </c>
      <c r="C2040" s="2">
        <v>41002.680624585322</v>
      </c>
      <c r="D2040" s="2">
        <v>41062.680555555555</v>
      </c>
      <c r="E2040" s="60">
        <v>10</v>
      </c>
      <c r="F2040" s="2">
        <v>41003.451378657272</v>
      </c>
      <c r="G2040" s="60">
        <v>0</v>
      </c>
    </row>
    <row r="2041" spans="1:7" x14ac:dyDescent="0.3">
      <c r="A2041" s="60">
        <v>2040</v>
      </c>
      <c r="B2041" s="60">
        <v>3</v>
      </c>
      <c r="C2041" s="2">
        <v>41002.696052872911</v>
      </c>
      <c r="D2041" s="2">
        <v>41062.695833333331</v>
      </c>
      <c r="E2041" s="60">
        <v>24</v>
      </c>
      <c r="F2041" s="2">
        <v>41005.369290800591</v>
      </c>
      <c r="G2041" s="60">
        <v>0</v>
      </c>
    </row>
    <row r="2042" spans="1:7" x14ac:dyDescent="0.3">
      <c r="A2042" s="60">
        <v>2041</v>
      </c>
      <c r="B2042" s="60">
        <v>2</v>
      </c>
      <c r="C2042" s="2">
        <v>41002.719339955751</v>
      </c>
      <c r="D2042" s="2">
        <v>41062.71875</v>
      </c>
      <c r="E2042" s="60">
        <v>10</v>
      </c>
      <c r="F2042" s="2">
        <v>41003.524189026793</v>
      </c>
      <c r="G2042" s="60">
        <v>0</v>
      </c>
    </row>
    <row r="2043" spans="1:7" x14ac:dyDescent="0.3">
      <c r="A2043" s="60">
        <v>2042</v>
      </c>
      <c r="B2043" s="60">
        <v>2</v>
      </c>
      <c r="C2043" s="2">
        <v>41002.763962761426</v>
      </c>
      <c r="D2043" s="2">
        <v>41005.513599246537</v>
      </c>
      <c r="E2043" s="60">
        <v>10</v>
      </c>
      <c r="F2043" s="2" t="s">
        <v>5</v>
      </c>
      <c r="G2043" s="60">
        <v>0</v>
      </c>
    </row>
    <row r="2044" spans="1:7" x14ac:dyDescent="0.3">
      <c r="A2044" s="60">
        <v>2043</v>
      </c>
      <c r="B2044" s="60">
        <v>1</v>
      </c>
      <c r="C2044" s="2">
        <v>41002.871298004939</v>
      </c>
      <c r="D2044" s="2">
        <v>41062.870833333334</v>
      </c>
      <c r="E2044" s="60">
        <v>12</v>
      </c>
      <c r="F2044" s="2">
        <v>41003.525198292475</v>
      </c>
      <c r="G2044" s="60">
        <v>0</v>
      </c>
    </row>
    <row r="2045" spans="1:7" x14ac:dyDescent="0.3">
      <c r="A2045" s="60">
        <v>2044</v>
      </c>
      <c r="B2045" s="60">
        <v>5</v>
      </c>
      <c r="C2045" s="2">
        <v>41002.99675944334</v>
      </c>
      <c r="D2045" s="2">
        <v>41062.996527777781</v>
      </c>
      <c r="E2045" s="60">
        <v>24</v>
      </c>
      <c r="F2045" s="2">
        <v>41004.679549742978</v>
      </c>
      <c r="G2045" s="60">
        <v>0</v>
      </c>
    </row>
    <row r="2046" spans="1:7" x14ac:dyDescent="0.3">
      <c r="A2046" s="60">
        <v>2045</v>
      </c>
      <c r="B2046" s="60">
        <v>7</v>
      </c>
      <c r="C2046" s="2">
        <v>41003.082387525465</v>
      </c>
      <c r="D2046" s="2">
        <v>41005.623367241416</v>
      </c>
      <c r="E2046" s="60">
        <v>24</v>
      </c>
      <c r="F2046" s="2" t="s">
        <v>5</v>
      </c>
      <c r="G2046" s="60">
        <v>0</v>
      </c>
    </row>
    <row r="2047" spans="1:7" x14ac:dyDescent="0.3">
      <c r="A2047" s="60">
        <v>2046</v>
      </c>
      <c r="B2047" s="60">
        <v>1</v>
      </c>
      <c r="C2047" s="2">
        <v>41003.163313291516</v>
      </c>
      <c r="D2047" s="2">
        <v>41063.163194444445</v>
      </c>
      <c r="E2047" s="60">
        <v>8</v>
      </c>
      <c r="F2047" s="2">
        <v>41003.170833345255</v>
      </c>
      <c r="G2047" s="60">
        <v>0</v>
      </c>
    </row>
    <row r="2048" spans="1:7" x14ac:dyDescent="0.3">
      <c r="A2048" s="60">
        <v>2047</v>
      </c>
      <c r="B2048" s="60">
        <v>1</v>
      </c>
      <c r="C2048" s="2">
        <v>41003.242501622713</v>
      </c>
      <c r="D2048" s="2">
        <v>41063.242361111115</v>
      </c>
      <c r="E2048" s="60">
        <v>8</v>
      </c>
      <c r="F2048" s="2">
        <v>41004.454329230917</v>
      </c>
      <c r="G2048" s="60">
        <v>0</v>
      </c>
    </row>
    <row r="2049" spans="1:7" x14ac:dyDescent="0.3">
      <c r="A2049" s="60">
        <v>2048</v>
      </c>
      <c r="B2049" s="60">
        <v>1</v>
      </c>
      <c r="C2049" s="2">
        <v>41003.335463603667</v>
      </c>
      <c r="D2049" s="2">
        <v>41063.335416666669</v>
      </c>
      <c r="E2049" s="60">
        <v>8</v>
      </c>
      <c r="F2049" s="2">
        <v>41004.426432303764</v>
      </c>
      <c r="G2049" s="60">
        <v>0</v>
      </c>
    </row>
    <row r="2050" spans="1:7" x14ac:dyDescent="0.3">
      <c r="A2050" s="60">
        <v>2049</v>
      </c>
      <c r="B2050" s="60">
        <v>4</v>
      </c>
      <c r="C2050" s="2">
        <v>41003.444274127833</v>
      </c>
      <c r="D2050" s="2">
        <v>41063.443749999999</v>
      </c>
      <c r="E2050" s="60">
        <v>12</v>
      </c>
      <c r="F2050" s="2">
        <v>41006.455617669657</v>
      </c>
      <c r="G2050" s="60">
        <v>0</v>
      </c>
    </row>
    <row r="2051" spans="1:7" x14ac:dyDescent="0.3">
      <c r="A2051" s="60">
        <v>2050</v>
      </c>
      <c r="B2051" s="60">
        <v>7</v>
      </c>
      <c r="C2051" s="2">
        <v>41003.451166693325</v>
      </c>
      <c r="D2051" s="2">
        <v>41063.450694444444</v>
      </c>
      <c r="E2051" s="60">
        <v>24</v>
      </c>
      <c r="F2051" s="2">
        <v>41023.385090513846</v>
      </c>
      <c r="G2051" s="60">
        <v>0</v>
      </c>
    </row>
    <row r="2052" spans="1:7" x14ac:dyDescent="0.3">
      <c r="A2052" s="60">
        <v>2051</v>
      </c>
      <c r="B2052" s="60">
        <v>5</v>
      </c>
      <c r="C2052" s="2">
        <v>41003.487906277558</v>
      </c>
      <c r="D2052" s="2">
        <v>41006.070723947159</v>
      </c>
      <c r="E2052" s="60">
        <v>24</v>
      </c>
      <c r="F2052" s="2" t="s">
        <v>5</v>
      </c>
      <c r="G2052" s="60">
        <v>0</v>
      </c>
    </row>
    <row r="2053" spans="1:7" x14ac:dyDescent="0.3">
      <c r="A2053" s="60">
        <v>2052</v>
      </c>
      <c r="B2053" s="60">
        <v>1</v>
      </c>
      <c r="C2053" s="2">
        <v>41003.572786247205</v>
      </c>
      <c r="D2053" s="2">
        <v>41006.44713832219</v>
      </c>
      <c r="E2053" s="60">
        <v>12</v>
      </c>
      <c r="F2053" s="2" t="s">
        <v>5</v>
      </c>
      <c r="G2053" s="60">
        <v>0</v>
      </c>
    </row>
    <row r="2054" spans="1:7" x14ac:dyDescent="0.3">
      <c r="A2054" s="60">
        <v>2053</v>
      </c>
      <c r="B2054" s="60">
        <v>4</v>
      </c>
      <c r="C2054" s="2">
        <v>41003.549460711103</v>
      </c>
      <c r="D2054" s="2">
        <v>41063.549305555556</v>
      </c>
      <c r="E2054" s="60">
        <v>12</v>
      </c>
      <c r="F2054" s="2">
        <v>41006.481364838197</v>
      </c>
      <c r="G2054" s="60">
        <v>0</v>
      </c>
    </row>
    <row r="2055" spans="1:7" x14ac:dyDescent="0.3">
      <c r="A2055" s="60">
        <v>2054</v>
      </c>
      <c r="B2055" s="60">
        <v>4</v>
      </c>
      <c r="C2055" s="2">
        <v>41003.5746551103</v>
      </c>
      <c r="D2055" s="2">
        <v>41063.57430555555</v>
      </c>
      <c r="E2055" s="60">
        <v>12</v>
      </c>
      <c r="F2055" s="2">
        <v>41006.493485480176</v>
      </c>
      <c r="G2055" s="60">
        <v>0</v>
      </c>
    </row>
    <row r="2056" spans="1:7" x14ac:dyDescent="0.3">
      <c r="A2056" s="60">
        <v>2055</v>
      </c>
      <c r="B2056" s="60">
        <v>1</v>
      </c>
      <c r="C2056" s="2">
        <v>41003.567588672711</v>
      </c>
      <c r="D2056" s="2">
        <v>41063.567361111105</v>
      </c>
      <c r="E2056" s="60">
        <v>12</v>
      </c>
      <c r="F2056" s="2">
        <v>41005.008035665473</v>
      </c>
      <c r="G2056" s="60">
        <v>0</v>
      </c>
    </row>
    <row r="2057" spans="1:7" x14ac:dyDescent="0.3">
      <c r="A2057" s="60">
        <v>2056</v>
      </c>
      <c r="B2057" s="60">
        <v>2</v>
      </c>
      <c r="C2057" s="2">
        <v>41003.598026868611</v>
      </c>
      <c r="D2057" s="2">
        <v>41063.597916666666</v>
      </c>
      <c r="E2057" s="60">
        <v>10</v>
      </c>
      <c r="F2057" s="2">
        <v>41005.484154317281</v>
      </c>
      <c r="G2057" s="60">
        <v>0</v>
      </c>
    </row>
    <row r="2058" spans="1:7" x14ac:dyDescent="0.3">
      <c r="A2058" s="60">
        <v>2057</v>
      </c>
      <c r="B2058" s="60">
        <v>2</v>
      </c>
      <c r="C2058" s="2">
        <v>41003.594523451698</v>
      </c>
      <c r="D2058" s="2">
        <v>41063.594444444447</v>
      </c>
      <c r="E2058" s="60">
        <v>10</v>
      </c>
      <c r="F2058" s="2">
        <v>41005.322456180598</v>
      </c>
      <c r="G2058" s="60">
        <v>0</v>
      </c>
    </row>
    <row r="2059" spans="1:7" x14ac:dyDescent="0.3">
      <c r="A2059" s="60">
        <v>2058</v>
      </c>
      <c r="B2059" s="60">
        <v>5</v>
      </c>
      <c r="C2059" s="2">
        <v>41003.589602247062</v>
      </c>
      <c r="D2059" s="2">
        <v>41063.589583333334</v>
      </c>
      <c r="E2059" s="60">
        <v>24</v>
      </c>
      <c r="F2059" s="2">
        <v>41008.390728339786</v>
      </c>
      <c r="G2059" s="60">
        <v>0</v>
      </c>
    </row>
    <row r="2060" spans="1:7" x14ac:dyDescent="0.3">
      <c r="A2060" s="60">
        <v>2059</v>
      </c>
      <c r="B2060" s="60">
        <v>3</v>
      </c>
      <c r="C2060" s="2">
        <v>41003.630450828132</v>
      </c>
      <c r="D2060" s="2">
        <v>41063.629861111112</v>
      </c>
      <c r="E2060" s="60">
        <v>24</v>
      </c>
      <c r="F2060" s="2">
        <v>41007.023079146267</v>
      </c>
      <c r="G2060" s="60">
        <v>0</v>
      </c>
    </row>
    <row r="2061" spans="1:7" x14ac:dyDescent="0.3">
      <c r="A2061" s="60">
        <v>2060</v>
      </c>
      <c r="B2061" s="60">
        <v>3</v>
      </c>
      <c r="C2061" s="2">
        <v>41003.64872841943</v>
      </c>
      <c r="D2061" s="2">
        <v>41063.648611111108</v>
      </c>
      <c r="E2061" s="60">
        <v>24</v>
      </c>
      <c r="F2061" s="2">
        <v>41005.593091499752</v>
      </c>
      <c r="G2061" s="60">
        <v>0</v>
      </c>
    </row>
    <row r="2062" spans="1:7" x14ac:dyDescent="0.3">
      <c r="A2062" s="60">
        <v>2061</v>
      </c>
      <c r="B2062" s="60">
        <v>4</v>
      </c>
      <c r="C2062" s="2">
        <v>41003.636664135396</v>
      </c>
      <c r="D2062" s="2">
        <v>41063.636111111111</v>
      </c>
      <c r="E2062" s="60">
        <v>12</v>
      </c>
      <c r="F2062" s="2">
        <v>41006.731601655156</v>
      </c>
      <c r="G2062" s="60">
        <v>0</v>
      </c>
    </row>
    <row r="2063" spans="1:7" x14ac:dyDescent="0.3">
      <c r="A2063" s="60">
        <v>2062</v>
      </c>
      <c r="B2063" s="60">
        <v>3</v>
      </c>
      <c r="C2063" s="2">
        <v>41003.650659852916</v>
      </c>
      <c r="D2063" s="2">
        <v>41063.65</v>
      </c>
      <c r="E2063" s="60">
        <v>24</v>
      </c>
      <c r="F2063" s="2">
        <v>41007.024847852234</v>
      </c>
      <c r="G2063" s="60">
        <v>0</v>
      </c>
    </row>
    <row r="2064" spans="1:7" x14ac:dyDescent="0.3">
      <c r="A2064" s="60">
        <v>2063</v>
      </c>
      <c r="B2064" s="60">
        <v>1</v>
      </c>
      <c r="C2064" s="2">
        <v>41003.705153129937</v>
      </c>
      <c r="D2064" s="2">
        <v>41063.704861111109</v>
      </c>
      <c r="E2064" s="60">
        <v>8</v>
      </c>
      <c r="F2064" s="2">
        <v>41004.901701129216</v>
      </c>
      <c r="G2064" s="60">
        <v>0</v>
      </c>
    </row>
    <row r="2065" spans="1:7" x14ac:dyDescent="0.3">
      <c r="A2065" s="60">
        <v>2064</v>
      </c>
      <c r="B2065" s="60">
        <v>5</v>
      </c>
      <c r="C2065" s="2">
        <v>41003.749090368983</v>
      </c>
      <c r="D2065" s="2">
        <v>41063.748611111114</v>
      </c>
      <c r="E2065" s="60">
        <v>24</v>
      </c>
      <c r="F2065" s="2">
        <v>41007.39524854457</v>
      </c>
      <c r="G2065" s="60">
        <v>0</v>
      </c>
    </row>
    <row r="2066" spans="1:7" x14ac:dyDescent="0.3">
      <c r="A2066" s="60">
        <v>2065</v>
      </c>
      <c r="B2066" s="60">
        <v>1</v>
      </c>
      <c r="C2066" s="2">
        <v>41003.726780953075</v>
      </c>
      <c r="D2066" s="2">
        <v>41063.726388888892</v>
      </c>
      <c r="E2066" s="60">
        <v>8</v>
      </c>
      <c r="F2066" s="2">
        <v>41004.440322060713</v>
      </c>
      <c r="G2066" s="60">
        <v>0</v>
      </c>
    </row>
    <row r="2067" spans="1:7" x14ac:dyDescent="0.3">
      <c r="A2067" s="60">
        <v>2066</v>
      </c>
      <c r="B2067" s="60">
        <v>4</v>
      </c>
      <c r="C2067" s="2">
        <v>41003.786353746509</v>
      </c>
      <c r="D2067" s="2">
        <v>41063.786111111112</v>
      </c>
      <c r="E2067" s="60">
        <v>12</v>
      </c>
      <c r="F2067" s="2">
        <v>41005.328849104495</v>
      </c>
      <c r="G2067" s="60">
        <v>0</v>
      </c>
    </row>
    <row r="2068" spans="1:7" x14ac:dyDescent="0.3">
      <c r="A2068" s="60">
        <v>2067</v>
      </c>
      <c r="B2068" s="60">
        <v>2</v>
      </c>
      <c r="C2068" s="2">
        <v>41003.781075121085</v>
      </c>
      <c r="D2068" s="2">
        <v>41063.780555555553</v>
      </c>
      <c r="E2068" s="60">
        <v>10</v>
      </c>
      <c r="F2068" s="2">
        <v>41004.475351371759</v>
      </c>
      <c r="G2068" s="60">
        <v>0</v>
      </c>
    </row>
    <row r="2069" spans="1:7" x14ac:dyDescent="0.3">
      <c r="A2069" s="60">
        <v>2068</v>
      </c>
      <c r="B2069" s="60">
        <v>6</v>
      </c>
      <c r="C2069" s="2">
        <v>41003.856810911246</v>
      </c>
      <c r="D2069" s="2">
        <v>41063.856250000004</v>
      </c>
      <c r="E2069" s="60">
        <v>24</v>
      </c>
      <c r="F2069" s="2">
        <v>41016.550342177768</v>
      </c>
      <c r="G2069" s="60">
        <v>0</v>
      </c>
    </row>
    <row r="2070" spans="1:7" x14ac:dyDescent="0.3">
      <c r="A2070" s="60">
        <v>2069</v>
      </c>
      <c r="B2070" s="60">
        <v>5</v>
      </c>
      <c r="C2070" s="2">
        <v>41003.8490567607</v>
      </c>
      <c r="D2070" s="2">
        <v>41063.848611111112</v>
      </c>
      <c r="E2070" s="60">
        <v>24</v>
      </c>
      <c r="F2070" s="2">
        <v>41006.557916018086</v>
      </c>
      <c r="G2070" s="60">
        <v>0</v>
      </c>
    </row>
    <row r="2071" spans="1:7" x14ac:dyDescent="0.3">
      <c r="A2071" s="60">
        <v>2070</v>
      </c>
      <c r="B2071" s="60">
        <v>10</v>
      </c>
      <c r="C2071" s="2">
        <v>41003.942728121488</v>
      </c>
      <c r="D2071" s="2">
        <v>41063.942361111105</v>
      </c>
      <c r="E2071" s="60">
        <v>1</v>
      </c>
      <c r="F2071" s="2">
        <v>41007.6567836498</v>
      </c>
      <c r="G2071" s="60">
        <v>2</v>
      </c>
    </row>
    <row r="2072" spans="1:7" x14ac:dyDescent="0.3">
      <c r="A2072" s="60">
        <v>2071</v>
      </c>
      <c r="B2072" s="60">
        <v>6</v>
      </c>
      <c r="C2072" s="2">
        <v>41003.943686449522</v>
      </c>
      <c r="D2072" s="2">
        <v>41006.443130226973</v>
      </c>
      <c r="E2072" s="60">
        <v>24</v>
      </c>
      <c r="F2072" s="2" t="s">
        <v>5</v>
      </c>
      <c r="G2072" s="60">
        <v>0</v>
      </c>
    </row>
    <row r="2073" spans="1:7" x14ac:dyDescent="0.3">
      <c r="A2073" s="60">
        <v>2072</v>
      </c>
      <c r="B2073" s="60">
        <v>10</v>
      </c>
      <c r="C2073" s="2">
        <v>41003.93781706036</v>
      </c>
      <c r="D2073" s="2">
        <v>41063.9375</v>
      </c>
      <c r="E2073" s="60">
        <v>1</v>
      </c>
      <c r="F2073" s="2">
        <v>41011.38791538497</v>
      </c>
      <c r="G2073" s="60">
        <v>5</v>
      </c>
    </row>
    <row r="2074" spans="1:7" x14ac:dyDescent="0.3">
      <c r="A2074" s="60">
        <v>2073</v>
      </c>
      <c r="B2074" s="60">
        <v>7</v>
      </c>
      <c r="C2074" s="2">
        <v>41004.072794118292</v>
      </c>
      <c r="D2074" s="2">
        <v>41064.072222222218</v>
      </c>
      <c r="E2074" s="60">
        <v>24</v>
      </c>
      <c r="F2074" s="2">
        <v>41007.408936142558</v>
      </c>
      <c r="G2074" s="60">
        <v>0</v>
      </c>
    </row>
    <row r="2075" spans="1:7" x14ac:dyDescent="0.3">
      <c r="A2075" s="60">
        <v>2074</v>
      </c>
      <c r="B2075" s="60">
        <v>7</v>
      </c>
      <c r="C2075" s="2">
        <v>41004.044181264006</v>
      </c>
      <c r="D2075" s="2">
        <v>41007.210416666669</v>
      </c>
      <c r="E2075" s="60">
        <v>24</v>
      </c>
      <c r="F2075" s="2" t="s">
        <v>5</v>
      </c>
      <c r="G2075" s="60">
        <v>0</v>
      </c>
    </row>
    <row r="2076" spans="1:7" x14ac:dyDescent="0.3">
      <c r="A2076" s="60">
        <v>2075</v>
      </c>
      <c r="B2076" s="60">
        <v>4</v>
      </c>
      <c r="C2076" s="2">
        <v>41004.334582805903</v>
      </c>
      <c r="D2076" s="2">
        <v>41064.334027777782</v>
      </c>
      <c r="E2076" s="60">
        <v>12</v>
      </c>
      <c r="F2076" s="2">
        <v>41006.55961331592</v>
      </c>
      <c r="G2076" s="60">
        <v>0</v>
      </c>
    </row>
    <row r="2077" spans="1:7" x14ac:dyDescent="0.3">
      <c r="A2077" s="60">
        <v>2076</v>
      </c>
      <c r="B2077" s="60">
        <v>8</v>
      </c>
      <c r="C2077" s="2">
        <v>41004.344771580196</v>
      </c>
      <c r="D2077" s="2">
        <v>41064.344444444447</v>
      </c>
      <c r="E2077" s="60">
        <v>3</v>
      </c>
      <c r="F2077" s="2">
        <v>41009.47378108163</v>
      </c>
      <c r="G2077" s="60">
        <v>0</v>
      </c>
    </row>
    <row r="2078" spans="1:7" x14ac:dyDescent="0.3">
      <c r="A2078" s="60">
        <v>2077</v>
      </c>
      <c r="B2078" s="60">
        <v>2</v>
      </c>
      <c r="C2078" s="2">
        <v>41004.338449978284</v>
      </c>
      <c r="D2078" s="2">
        <v>41064.338194444448</v>
      </c>
      <c r="E2078" s="60">
        <v>10</v>
      </c>
      <c r="F2078" s="2">
        <v>41005.464463211742</v>
      </c>
      <c r="G2078" s="60">
        <v>0</v>
      </c>
    </row>
    <row r="2079" spans="1:7" x14ac:dyDescent="0.3">
      <c r="A2079" s="60">
        <v>2078</v>
      </c>
      <c r="B2079" s="60">
        <v>2</v>
      </c>
      <c r="C2079" s="2">
        <v>41004.373065998479</v>
      </c>
      <c r="D2079" s="2">
        <v>41007.456296412056</v>
      </c>
      <c r="E2079" s="60">
        <v>10</v>
      </c>
      <c r="F2079" s="2" t="s">
        <v>5</v>
      </c>
      <c r="G2079" s="60">
        <v>0</v>
      </c>
    </row>
    <row r="2080" spans="1:7" x14ac:dyDescent="0.3">
      <c r="A2080" s="60">
        <v>2079</v>
      </c>
      <c r="B2080" s="60">
        <v>5</v>
      </c>
      <c r="C2080" s="2">
        <v>41004.347779965261</v>
      </c>
      <c r="D2080" s="2">
        <v>41006.763861652689</v>
      </c>
      <c r="E2080" s="60">
        <v>24</v>
      </c>
      <c r="F2080" s="2" t="s">
        <v>5</v>
      </c>
      <c r="G2080" s="60">
        <v>0</v>
      </c>
    </row>
    <row r="2081" spans="1:7" x14ac:dyDescent="0.3">
      <c r="A2081" s="60">
        <v>2080</v>
      </c>
      <c r="B2081" s="60">
        <v>9</v>
      </c>
      <c r="C2081" s="2">
        <v>41004.409769952654</v>
      </c>
      <c r="D2081" s="2">
        <v>41006.825762659493</v>
      </c>
      <c r="E2081" s="60">
        <v>5</v>
      </c>
      <c r="F2081" s="2" t="s">
        <v>5</v>
      </c>
      <c r="G2081" s="60">
        <v>0</v>
      </c>
    </row>
    <row r="2082" spans="1:7" x14ac:dyDescent="0.3">
      <c r="A2082" s="60">
        <v>2081</v>
      </c>
      <c r="B2082" s="60">
        <v>9</v>
      </c>
      <c r="C2082" s="2">
        <v>41004.380582332909</v>
      </c>
      <c r="D2082" s="2">
        <v>41064.380555555559</v>
      </c>
      <c r="E2082" s="60">
        <v>5</v>
      </c>
      <c r="F2082" s="2">
        <v>41007.488239303857</v>
      </c>
      <c r="G2082" s="60">
        <v>0</v>
      </c>
    </row>
    <row r="2083" spans="1:7" x14ac:dyDescent="0.3">
      <c r="A2083" s="60">
        <v>2082</v>
      </c>
      <c r="B2083" s="60">
        <v>1</v>
      </c>
      <c r="C2083" s="2">
        <v>41004.430078435704</v>
      </c>
      <c r="D2083" s="2">
        <v>41064.429861111108</v>
      </c>
      <c r="E2083" s="60">
        <v>8</v>
      </c>
      <c r="F2083" s="2">
        <v>41004.763409060441</v>
      </c>
      <c r="G2083" s="60">
        <v>0</v>
      </c>
    </row>
    <row r="2084" spans="1:7" x14ac:dyDescent="0.3">
      <c r="A2084" s="60">
        <v>2083</v>
      </c>
      <c r="B2084" s="60">
        <v>3</v>
      </c>
      <c r="C2084" s="2">
        <v>41004.438388183895</v>
      </c>
      <c r="D2084" s="2">
        <v>41064.438194444439</v>
      </c>
      <c r="E2084" s="60">
        <v>24</v>
      </c>
      <c r="F2084" s="2">
        <v>41006.59932934423</v>
      </c>
      <c r="G2084" s="60">
        <v>0</v>
      </c>
    </row>
    <row r="2085" spans="1:7" x14ac:dyDescent="0.3">
      <c r="A2085" s="60">
        <v>2084</v>
      </c>
      <c r="B2085" s="60">
        <v>11</v>
      </c>
      <c r="C2085" s="2">
        <v>41004.43517211642</v>
      </c>
      <c r="D2085" s="2">
        <v>41064.43472222222</v>
      </c>
      <c r="E2085" s="60">
        <v>1</v>
      </c>
      <c r="F2085" s="2">
        <v>41011.480041763716</v>
      </c>
      <c r="G2085" s="60">
        <v>4</v>
      </c>
    </row>
    <row r="2086" spans="1:7" x14ac:dyDescent="0.3">
      <c r="A2086" s="60">
        <v>2085</v>
      </c>
      <c r="B2086" s="60">
        <v>4</v>
      </c>
      <c r="C2086" s="2">
        <v>41004.535251135996</v>
      </c>
      <c r="D2086" s="2">
        <v>41064.534722222219</v>
      </c>
      <c r="E2086" s="60">
        <v>12</v>
      </c>
      <c r="F2086" s="2">
        <v>41006.513797193409</v>
      </c>
      <c r="G2086" s="60">
        <v>0</v>
      </c>
    </row>
    <row r="2087" spans="1:7" x14ac:dyDescent="0.3">
      <c r="A2087" s="60">
        <v>2086</v>
      </c>
      <c r="B2087" s="60">
        <v>1</v>
      </c>
      <c r="C2087" s="2">
        <v>41004.521731952911</v>
      </c>
      <c r="D2087" s="2">
        <v>41064.521527777775</v>
      </c>
      <c r="E2087" s="60">
        <v>12</v>
      </c>
      <c r="F2087" s="2">
        <v>41005.475789497184</v>
      </c>
      <c r="G2087" s="60">
        <v>0</v>
      </c>
    </row>
    <row r="2088" spans="1:7" x14ac:dyDescent="0.3">
      <c r="A2088" s="60">
        <v>2087</v>
      </c>
      <c r="B2088" s="60">
        <v>1</v>
      </c>
      <c r="C2088" s="2">
        <v>41004.50422043648</v>
      </c>
      <c r="D2088" s="2">
        <v>41064.504166666666</v>
      </c>
      <c r="E2088" s="60">
        <v>12</v>
      </c>
      <c r="F2088" s="2">
        <v>41005.484537121003</v>
      </c>
      <c r="G2088" s="60">
        <v>0</v>
      </c>
    </row>
    <row r="2089" spans="1:7" x14ac:dyDescent="0.3">
      <c r="A2089" s="60">
        <v>2088</v>
      </c>
      <c r="B2089" s="60">
        <v>1</v>
      </c>
      <c r="C2089" s="2">
        <v>41004.525177979012</v>
      </c>
      <c r="D2089" s="2">
        <v>41064.525000000001</v>
      </c>
      <c r="E2089" s="60">
        <v>12</v>
      </c>
      <c r="F2089" s="2">
        <v>41005.692172255294</v>
      </c>
      <c r="G2089" s="60">
        <v>0</v>
      </c>
    </row>
    <row r="2090" spans="1:7" x14ac:dyDescent="0.3">
      <c r="A2090" s="60">
        <v>2089</v>
      </c>
      <c r="B2090" s="60">
        <v>4</v>
      </c>
      <c r="C2090" s="2">
        <v>41004.606851650678</v>
      </c>
      <c r="D2090" s="2">
        <v>41008.606649404814</v>
      </c>
      <c r="E2090" s="60">
        <v>12</v>
      </c>
      <c r="F2090" s="2" t="s">
        <v>5</v>
      </c>
      <c r="G2090" s="60">
        <v>0</v>
      </c>
    </row>
    <row r="2091" spans="1:7" x14ac:dyDescent="0.3">
      <c r="A2091" s="60">
        <v>2090</v>
      </c>
      <c r="B2091" s="60">
        <v>3</v>
      </c>
      <c r="C2091" s="2">
        <v>41004.61977764465</v>
      </c>
      <c r="D2091" s="2">
        <v>41064.619444444448</v>
      </c>
      <c r="E2091" s="60">
        <v>24</v>
      </c>
      <c r="F2091" s="2">
        <v>41007.384542136395</v>
      </c>
      <c r="G2091" s="60">
        <v>0</v>
      </c>
    </row>
    <row r="2092" spans="1:7" x14ac:dyDescent="0.3">
      <c r="A2092" s="60">
        <v>2091</v>
      </c>
      <c r="B2092" s="60">
        <v>2</v>
      </c>
      <c r="C2092" s="2">
        <v>41004.586529878936</v>
      </c>
      <c r="D2092" s="2">
        <v>41064.586111111115</v>
      </c>
      <c r="E2092" s="60">
        <v>10</v>
      </c>
      <c r="F2092" s="2">
        <v>41005.42505790828</v>
      </c>
      <c r="G2092" s="60">
        <v>0</v>
      </c>
    </row>
    <row r="2093" spans="1:7" x14ac:dyDescent="0.3">
      <c r="A2093" s="60">
        <v>2092</v>
      </c>
      <c r="B2093" s="60">
        <v>8</v>
      </c>
      <c r="C2093" s="2">
        <v>41004.780459273214</v>
      </c>
      <c r="D2093" s="2">
        <v>41064.779861111114</v>
      </c>
      <c r="E2093" s="60">
        <v>3</v>
      </c>
      <c r="F2093" s="2">
        <v>41009.487460242512</v>
      </c>
      <c r="G2093" s="60">
        <v>0</v>
      </c>
    </row>
    <row r="2094" spans="1:7" x14ac:dyDescent="0.3">
      <c r="A2094" s="60">
        <v>2093</v>
      </c>
      <c r="B2094" s="60">
        <v>1</v>
      </c>
      <c r="C2094" s="2">
        <v>41004.862754388952</v>
      </c>
      <c r="D2094" s="2">
        <v>41009.237292374877</v>
      </c>
      <c r="E2094" s="60">
        <v>12</v>
      </c>
      <c r="F2094" s="2" t="s">
        <v>5</v>
      </c>
      <c r="G2094" s="60">
        <v>0</v>
      </c>
    </row>
    <row r="2095" spans="1:7" x14ac:dyDescent="0.3">
      <c r="A2095" s="60">
        <v>2094</v>
      </c>
      <c r="B2095" s="60">
        <v>4</v>
      </c>
      <c r="C2095" s="2">
        <v>41004.884026418862</v>
      </c>
      <c r="D2095" s="2">
        <v>41009.17519834399</v>
      </c>
      <c r="E2095" s="60">
        <v>12</v>
      </c>
      <c r="F2095" s="2" t="s">
        <v>5</v>
      </c>
      <c r="G2095" s="60">
        <v>0</v>
      </c>
    </row>
    <row r="2096" spans="1:7" x14ac:dyDescent="0.3">
      <c r="A2096" s="60">
        <v>2095</v>
      </c>
      <c r="B2096" s="60">
        <v>3</v>
      </c>
      <c r="C2096" s="2">
        <v>41004.885524512552</v>
      </c>
      <c r="D2096" s="2">
        <v>41064.885416666664</v>
      </c>
      <c r="E2096" s="60">
        <v>24</v>
      </c>
      <c r="F2096" s="2">
        <v>41006.590525245367</v>
      </c>
      <c r="G2096" s="60">
        <v>0</v>
      </c>
    </row>
    <row r="2097" spans="1:7" x14ac:dyDescent="0.3">
      <c r="A2097" s="60">
        <v>2096</v>
      </c>
      <c r="B2097" s="60">
        <v>6</v>
      </c>
      <c r="C2097" s="2">
        <v>41004.885356435312</v>
      </c>
      <c r="D2097" s="2">
        <v>41064.884722222225</v>
      </c>
      <c r="E2097" s="60">
        <v>24</v>
      </c>
      <c r="F2097" s="2">
        <v>41010.986664686112</v>
      </c>
      <c r="G2097" s="60">
        <v>0</v>
      </c>
    </row>
    <row r="2098" spans="1:7" x14ac:dyDescent="0.3">
      <c r="A2098" s="60">
        <v>2097</v>
      </c>
      <c r="B2098" s="60">
        <v>6</v>
      </c>
      <c r="C2098" s="2">
        <v>41004.962973528258</v>
      </c>
      <c r="D2098" s="2">
        <v>41064.962500000001</v>
      </c>
      <c r="E2098" s="60">
        <v>24</v>
      </c>
      <c r="F2098" s="2">
        <v>41011.553922139137</v>
      </c>
      <c r="G2098" s="60">
        <v>0</v>
      </c>
    </row>
    <row r="2099" spans="1:7" x14ac:dyDescent="0.3">
      <c r="A2099" s="60">
        <v>2098</v>
      </c>
      <c r="B2099" s="60">
        <v>1</v>
      </c>
      <c r="C2099" s="2">
        <v>41005.075903038487</v>
      </c>
      <c r="D2099" s="2">
        <v>41008.616940019485</v>
      </c>
      <c r="E2099" s="60">
        <v>8</v>
      </c>
      <c r="F2099" s="2" t="s">
        <v>5</v>
      </c>
      <c r="G2099" s="60">
        <v>0</v>
      </c>
    </row>
    <row r="2100" spans="1:7" x14ac:dyDescent="0.3">
      <c r="A2100" s="60">
        <v>2099</v>
      </c>
      <c r="B2100" s="60">
        <v>5</v>
      </c>
      <c r="C2100" s="2">
        <v>41005.221777550832</v>
      </c>
      <c r="D2100" s="2">
        <v>41065.22152777778</v>
      </c>
      <c r="E2100" s="60">
        <v>24</v>
      </c>
      <c r="F2100" s="2">
        <v>41009.6169292739</v>
      </c>
      <c r="G2100" s="60">
        <v>0</v>
      </c>
    </row>
    <row r="2101" spans="1:7" x14ac:dyDescent="0.3">
      <c r="A2101" s="60">
        <v>2100</v>
      </c>
      <c r="B2101" s="60">
        <v>5</v>
      </c>
      <c r="C2101" s="2">
        <v>41005.216064453976</v>
      </c>
      <c r="D2101" s="2">
        <v>41007.298970648444</v>
      </c>
      <c r="E2101" s="60">
        <v>24</v>
      </c>
      <c r="F2101" s="2" t="s">
        <v>5</v>
      </c>
      <c r="G2101" s="60">
        <v>0</v>
      </c>
    </row>
    <row r="2102" spans="1:7" x14ac:dyDescent="0.3">
      <c r="A2102" s="60">
        <v>2101</v>
      </c>
      <c r="B2102" s="60">
        <v>7</v>
      </c>
      <c r="C2102" s="2">
        <v>41005.253396801345</v>
      </c>
      <c r="D2102" s="2">
        <v>41009.294513557354</v>
      </c>
      <c r="E2102" s="60">
        <v>24</v>
      </c>
      <c r="F2102" s="2" t="s">
        <v>5</v>
      </c>
      <c r="G2102" s="60">
        <v>0</v>
      </c>
    </row>
    <row r="2103" spans="1:7" x14ac:dyDescent="0.3">
      <c r="A2103" s="60">
        <v>2102</v>
      </c>
      <c r="B2103" s="60">
        <v>4</v>
      </c>
      <c r="C2103" s="2">
        <v>41005.364825767196</v>
      </c>
      <c r="D2103" s="2">
        <v>41065.364583333336</v>
      </c>
      <c r="E2103" s="60">
        <v>12</v>
      </c>
      <c r="F2103" s="2">
        <v>41007.673651497738</v>
      </c>
      <c r="G2103" s="60">
        <v>0</v>
      </c>
    </row>
    <row r="2104" spans="1:7" x14ac:dyDescent="0.3">
      <c r="A2104" s="60">
        <v>2103</v>
      </c>
      <c r="B2104" s="60">
        <v>3</v>
      </c>
      <c r="C2104" s="2">
        <v>41005.342058410308</v>
      </c>
      <c r="D2104" s="2">
        <v>41065.341666666667</v>
      </c>
      <c r="E2104" s="60">
        <v>24</v>
      </c>
      <c r="F2104" s="2">
        <v>41007.473894364455</v>
      </c>
      <c r="G2104" s="60">
        <v>0</v>
      </c>
    </row>
    <row r="2105" spans="1:7" x14ac:dyDescent="0.3">
      <c r="A2105" s="60">
        <v>2104</v>
      </c>
      <c r="B2105" s="60">
        <v>4</v>
      </c>
      <c r="C2105" s="2">
        <v>41005.495873593405</v>
      </c>
      <c r="D2105" s="2">
        <v>41065.495833333334</v>
      </c>
      <c r="E2105" s="60">
        <v>12</v>
      </c>
      <c r="F2105" s="2">
        <v>41008.68987742372</v>
      </c>
      <c r="G2105" s="60">
        <v>0</v>
      </c>
    </row>
    <row r="2106" spans="1:7" x14ac:dyDescent="0.3">
      <c r="A2106" s="60">
        <v>2105</v>
      </c>
      <c r="B2106" s="60">
        <v>4</v>
      </c>
      <c r="C2106" s="2">
        <v>41005.478956819512</v>
      </c>
      <c r="D2106" s="2">
        <v>41065.478472222225</v>
      </c>
      <c r="E2106" s="60">
        <v>12</v>
      </c>
      <c r="F2106" s="2">
        <v>41008.549595713404</v>
      </c>
      <c r="G2106" s="60">
        <v>0</v>
      </c>
    </row>
    <row r="2107" spans="1:7" x14ac:dyDescent="0.3">
      <c r="A2107" s="60">
        <v>2106</v>
      </c>
      <c r="B2107" s="60">
        <v>8</v>
      </c>
      <c r="C2107" s="2">
        <v>41005.463893720182</v>
      </c>
      <c r="D2107" s="2">
        <v>41065.463888888895</v>
      </c>
      <c r="E2107" s="60">
        <v>3</v>
      </c>
      <c r="F2107" s="2">
        <v>41012.564255781348</v>
      </c>
      <c r="G2107" s="60">
        <v>0</v>
      </c>
    </row>
    <row r="2108" spans="1:7" x14ac:dyDescent="0.3">
      <c r="A2108" s="60">
        <v>2107</v>
      </c>
      <c r="B2108" s="60">
        <v>7</v>
      </c>
      <c r="C2108" s="2">
        <v>41005.571550956236</v>
      </c>
      <c r="D2108" s="2">
        <v>41065.571527777778</v>
      </c>
      <c r="E2108" s="60">
        <v>24</v>
      </c>
      <c r="F2108" s="2">
        <v>41027.532170960643</v>
      </c>
      <c r="G2108" s="60">
        <v>1</v>
      </c>
    </row>
    <row r="2109" spans="1:7" x14ac:dyDescent="0.3">
      <c r="A2109" s="60">
        <v>2108</v>
      </c>
      <c r="B2109" s="60">
        <v>1</v>
      </c>
      <c r="C2109" s="2">
        <v>41005.553743127537</v>
      </c>
      <c r="D2109" s="2">
        <v>41065.553472222222</v>
      </c>
      <c r="E2109" s="60">
        <v>12</v>
      </c>
      <c r="F2109" s="2">
        <v>41006.420655704329</v>
      </c>
      <c r="G2109" s="60">
        <v>0</v>
      </c>
    </row>
    <row r="2110" spans="1:7" x14ac:dyDescent="0.3">
      <c r="A2110" s="60">
        <v>2109</v>
      </c>
      <c r="B2110" s="60">
        <v>4</v>
      </c>
      <c r="C2110" s="2">
        <v>41005.56497716366</v>
      </c>
      <c r="D2110" s="2">
        <v>41065.564583333333</v>
      </c>
      <c r="E2110" s="60">
        <v>12</v>
      </c>
      <c r="F2110" s="2">
        <v>41008.397902495773</v>
      </c>
      <c r="G2110" s="60">
        <v>0</v>
      </c>
    </row>
    <row r="2111" spans="1:7" x14ac:dyDescent="0.3">
      <c r="A2111" s="60">
        <v>2110</v>
      </c>
      <c r="B2111" s="60">
        <v>1</v>
      </c>
      <c r="C2111" s="2">
        <v>41005.55570723534</v>
      </c>
      <c r="D2111" s="2">
        <v>41009.138379185999</v>
      </c>
      <c r="E2111" s="60">
        <v>12</v>
      </c>
      <c r="F2111" s="2" t="s">
        <v>5</v>
      </c>
      <c r="G2111" s="60">
        <v>0</v>
      </c>
    </row>
    <row r="2112" spans="1:7" x14ac:dyDescent="0.3">
      <c r="A2112" s="60">
        <v>2111</v>
      </c>
      <c r="B2112" s="60">
        <v>2</v>
      </c>
      <c r="C2112" s="2">
        <v>41005.607377152512</v>
      </c>
      <c r="D2112" s="2">
        <v>41065.606944444444</v>
      </c>
      <c r="E2112" s="60">
        <v>10</v>
      </c>
      <c r="F2112" s="2">
        <v>41006.418690224215</v>
      </c>
      <c r="G2112" s="60">
        <v>0</v>
      </c>
    </row>
    <row r="2113" spans="1:7" x14ac:dyDescent="0.3">
      <c r="A2113" s="60">
        <v>2112</v>
      </c>
      <c r="B2113" s="60">
        <v>2</v>
      </c>
      <c r="C2113" s="2">
        <v>41005.67148689249</v>
      </c>
      <c r="D2113" s="2">
        <v>41065.67083333333</v>
      </c>
      <c r="E2113" s="60">
        <v>10</v>
      </c>
      <c r="F2113" s="2">
        <v>41007.435214781566</v>
      </c>
      <c r="G2113" s="60">
        <v>0</v>
      </c>
    </row>
    <row r="2114" spans="1:7" x14ac:dyDescent="0.3">
      <c r="A2114" s="60">
        <v>2113</v>
      </c>
      <c r="B2114" s="60">
        <v>1</v>
      </c>
      <c r="C2114" s="2">
        <v>41005.767656365293</v>
      </c>
      <c r="D2114" s="2">
        <v>41065.767361111109</v>
      </c>
      <c r="E2114" s="60">
        <v>12</v>
      </c>
      <c r="F2114" s="2">
        <v>41006.448377076034</v>
      </c>
      <c r="G2114" s="60">
        <v>0</v>
      </c>
    </row>
    <row r="2115" spans="1:7" x14ac:dyDescent="0.3">
      <c r="A2115" s="60">
        <v>2114</v>
      </c>
      <c r="B2115" s="60">
        <v>2</v>
      </c>
      <c r="C2115" s="2">
        <v>41005.793934369322</v>
      </c>
      <c r="D2115" s="2">
        <v>41065.793749999997</v>
      </c>
      <c r="E2115" s="60">
        <v>10</v>
      </c>
      <c r="F2115" s="2">
        <v>41007.415226458812</v>
      </c>
      <c r="G2115" s="60">
        <v>0</v>
      </c>
    </row>
    <row r="2116" spans="1:7" x14ac:dyDescent="0.3">
      <c r="A2116" s="60">
        <v>2115</v>
      </c>
      <c r="B2116" s="60">
        <v>6</v>
      </c>
      <c r="C2116" s="2">
        <v>41005.86297355064</v>
      </c>
      <c r="D2116" s="2">
        <v>41065.862500000003</v>
      </c>
      <c r="E2116" s="60">
        <v>24</v>
      </c>
      <c r="F2116" s="2">
        <v>41011.347868633784</v>
      </c>
      <c r="G2116" s="60">
        <v>0</v>
      </c>
    </row>
    <row r="2117" spans="1:7" x14ac:dyDescent="0.3">
      <c r="A2117" s="60">
        <v>2116</v>
      </c>
      <c r="B2117" s="60">
        <v>1</v>
      </c>
      <c r="C2117" s="2">
        <v>41005.869842426095</v>
      </c>
      <c r="D2117" s="2">
        <v>41065.869444444448</v>
      </c>
      <c r="E2117" s="60">
        <v>12</v>
      </c>
      <c r="F2117" s="2">
        <v>41006.541975810534</v>
      </c>
      <c r="G2117" s="60">
        <v>0</v>
      </c>
    </row>
    <row r="2118" spans="1:7" x14ac:dyDescent="0.3">
      <c r="A2118" s="60">
        <v>2117</v>
      </c>
      <c r="B2118" s="60">
        <v>2</v>
      </c>
      <c r="C2118" s="2">
        <v>41005.879423055128</v>
      </c>
      <c r="D2118" s="2">
        <v>41065.879166666666</v>
      </c>
      <c r="E2118" s="60">
        <v>10</v>
      </c>
      <c r="F2118" s="2">
        <v>41006.858794412408</v>
      </c>
      <c r="G2118" s="60">
        <v>0</v>
      </c>
    </row>
    <row r="2119" spans="1:7" x14ac:dyDescent="0.3">
      <c r="A2119" s="60">
        <v>2118</v>
      </c>
      <c r="B2119" s="60">
        <v>2</v>
      </c>
      <c r="C2119" s="2">
        <v>41005.979516565618</v>
      </c>
      <c r="D2119" s="2">
        <v>41065.979166666672</v>
      </c>
      <c r="E2119" s="60">
        <v>10</v>
      </c>
      <c r="F2119" s="2">
        <v>41006.563505062477</v>
      </c>
      <c r="G2119" s="60">
        <v>0</v>
      </c>
    </row>
    <row r="2120" spans="1:7" x14ac:dyDescent="0.3">
      <c r="A2120" s="60">
        <v>2119</v>
      </c>
      <c r="B2120" s="60">
        <v>1</v>
      </c>
      <c r="C2120" s="2">
        <v>41006.389883582662</v>
      </c>
      <c r="D2120" s="2">
        <v>41066.38958333333</v>
      </c>
      <c r="E2120" s="60">
        <v>8</v>
      </c>
      <c r="F2120" s="2">
        <v>41007.485896402774</v>
      </c>
      <c r="G2120" s="60">
        <v>0</v>
      </c>
    </row>
    <row r="2121" spans="1:7" x14ac:dyDescent="0.3">
      <c r="A2121" s="60">
        <v>2120</v>
      </c>
      <c r="B2121" s="60">
        <v>6</v>
      </c>
      <c r="C2121" s="2">
        <v>41006.454138427849</v>
      </c>
      <c r="D2121" s="2">
        <v>41066.453472222223</v>
      </c>
      <c r="E2121" s="60">
        <v>24</v>
      </c>
      <c r="F2121" s="2">
        <v>41012.49159478036</v>
      </c>
      <c r="G2121" s="60">
        <v>0</v>
      </c>
    </row>
    <row r="2122" spans="1:7" x14ac:dyDescent="0.3">
      <c r="A2122" s="60">
        <v>2121</v>
      </c>
      <c r="B2122" s="60">
        <v>4</v>
      </c>
      <c r="C2122" s="2">
        <v>41006.449395581498</v>
      </c>
      <c r="D2122" s="2">
        <v>41066.44930555555</v>
      </c>
      <c r="E2122" s="60">
        <v>12</v>
      </c>
      <c r="F2122" s="2">
        <v>41008.378803792904</v>
      </c>
      <c r="G2122" s="60">
        <v>0</v>
      </c>
    </row>
    <row r="2123" spans="1:7" x14ac:dyDescent="0.3">
      <c r="A2123" s="60">
        <v>2122</v>
      </c>
      <c r="B2123" s="60">
        <v>1</v>
      </c>
      <c r="C2123" s="2">
        <v>41006.425319549366</v>
      </c>
      <c r="D2123" s="2">
        <v>41011.258333333331</v>
      </c>
      <c r="E2123" s="60">
        <v>8</v>
      </c>
      <c r="F2123" s="2">
        <v>41006.542772301756</v>
      </c>
      <c r="G2123" s="60">
        <v>0</v>
      </c>
    </row>
    <row r="2124" spans="1:7" x14ac:dyDescent="0.3">
      <c r="A2124" s="60">
        <v>2123</v>
      </c>
      <c r="B2124" s="60">
        <v>1</v>
      </c>
      <c r="C2124" s="2">
        <v>41006.429160466359</v>
      </c>
      <c r="D2124" s="2">
        <v>41066.428472222222</v>
      </c>
      <c r="E2124" s="60">
        <v>12</v>
      </c>
      <c r="F2124" s="2">
        <v>41007.485263746436</v>
      </c>
      <c r="G2124" s="60">
        <v>0</v>
      </c>
    </row>
    <row r="2125" spans="1:7" x14ac:dyDescent="0.3">
      <c r="A2125" s="60">
        <v>2124</v>
      </c>
      <c r="B2125" s="60">
        <v>1</v>
      </c>
      <c r="C2125" s="2">
        <v>41006.485706195672</v>
      </c>
      <c r="D2125" s="2">
        <v>41066.48541666667</v>
      </c>
      <c r="E2125" s="60">
        <v>8</v>
      </c>
      <c r="F2125" s="2">
        <v>41006.656076510888</v>
      </c>
      <c r="G2125" s="60">
        <v>0</v>
      </c>
    </row>
    <row r="2126" spans="1:7" x14ac:dyDescent="0.3">
      <c r="A2126" s="60">
        <v>2125</v>
      </c>
      <c r="B2126" s="60">
        <v>3</v>
      </c>
      <c r="C2126" s="2">
        <v>41006.491528063634</v>
      </c>
      <c r="D2126" s="2">
        <v>41066.490972222222</v>
      </c>
      <c r="E2126" s="60">
        <v>24</v>
      </c>
      <c r="F2126" s="2">
        <v>41009.384987770783</v>
      </c>
      <c r="G2126" s="60">
        <v>0</v>
      </c>
    </row>
    <row r="2127" spans="1:7" x14ac:dyDescent="0.3">
      <c r="A2127" s="60">
        <v>2126</v>
      </c>
      <c r="B2127" s="60">
        <v>5</v>
      </c>
      <c r="C2127" s="2">
        <v>41006.466066100707</v>
      </c>
      <c r="D2127" s="2">
        <v>41066.465972222228</v>
      </c>
      <c r="E2127" s="60">
        <v>24</v>
      </c>
      <c r="F2127" s="2">
        <v>41010.569993919504</v>
      </c>
      <c r="G2127" s="60">
        <v>0</v>
      </c>
    </row>
    <row r="2128" spans="1:7" x14ac:dyDescent="0.3">
      <c r="A2128" s="60">
        <v>2127</v>
      </c>
      <c r="B2128" s="60">
        <v>7</v>
      </c>
      <c r="C2128" s="2">
        <v>41006.491348208459</v>
      </c>
      <c r="D2128" s="2">
        <v>41009.532624142761</v>
      </c>
      <c r="E2128" s="60">
        <v>24</v>
      </c>
      <c r="F2128" s="2" t="s">
        <v>5</v>
      </c>
      <c r="G2128" s="60">
        <v>0</v>
      </c>
    </row>
    <row r="2129" spans="1:7" x14ac:dyDescent="0.3">
      <c r="A2129" s="60">
        <v>2128</v>
      </c>
      <c r="B2129" s="60">
        <v>1</v>
      </c>
      <c r="C2129" s="2">
        <v>41006.663118977973</v>
      </c>
      <c r="D2129" s="2">
        <v>41066.662499999999</v>
      </c>
      <c r="E2129" s="60">
        <v>8</v>
      </c>
      <c r="F2129" s="2">
        <v>41006.667662160966</v>
      </c>
      <c r="G2129" s="60">
        <v>0</v>
      </c>
    </row>
    <row r="2130" spans="1:7" x14ac:dyDescent="0.3">
      <c r="A2130" s="60">
        <v>2129</v>
      </c>
      <c r="B2130" s="60">
        <v>4</v>
      </c>
      <c r="C2130" s="2">
        <v>41006.700961913251</v>
      </c>
      <c r="D2130" s="2">
        <v>41066.700694444444</v>
      </c>
      <c r="E2130" s="60">
        <v>12</v>
      </c>
      <c r="F2130" s="2">
        <v>41008.268486155393</v>
      </c>
      <c r="G2130" s="60">
        <v>0</v>
      </c>
    </row>
    <row r="2131" spans="1:7" x14ac:dyDescent="0.3">
      <c r="A2131" s="60">
        <v>2130</v>
      </c>
      <c r="B2131" s="60">
        <v>7</v>
      </c>
      <c r="C2131" s="2">
        <v>41006.808414094972</v>
      </c>
      <c r="D2131" s="2">
        <v>41066.808333333334</v>
      </c>
      <c r="E2131" s="60">
        <v>24</v>
      </c>
      <c r="F2131" s="2">
        <v>41020.153972878485</v>
      </c>
      <c r="G2131" s="60">
        <v>0</v>
      </c>
    </row>
    <row r="2132" spans="1:7" x14ac:dyDescent="0.3">
      <c r="A2132" s="60">
        <v>2131</v>
      </c>
      <c r="B2132" s="60">
        <v>5</v>
      </c>
      <c r="C2132" s="2">
        <v>41006.85881738679</v>
      </c>
      <c r="D2132" s="2">
        <v>41066.858333333337</v>
      </c>
      <c r="E2132" s="60">
        <v>24</v>
      </c>
      <c r="F2132" s="2">
        <v>41010.548843820769</v>
      </c>
      <c r="G2132" s="60">
        <v>0</v>
      </c>
    </row>
    <row r="2133" spans="1:7" x14ac:dyDescent="0.3">
      <c r="A2133" s="60">
        <v>2132</v>
      </c>
      <c r="B2133" s="60">
        <v>11</v>
      </c>
      <c r="C2133" s="2">
        <v>41006.908640515969</v>
      </c>
      <c r="D2133" s="2">
        <v>41066.908333333333</v>
      </c>
      <c r="E2133" s="60">
        <v>1</v>
      </c>
      <c r="F2133" s="2">
        <v>41013.560210737865</v>
      </c>
      <c r="G2133" s="60">
        <v>1</v>
      </c>
    </row>
    <row r="2134" spans="1:7" x14ac:dyDescent="0.3">
      <c r="A2134" s="60">
        <v>2133</v>
      </c>
      <c r="B2134" s="60">
        <v>4</v>
      </c>
      <c r="C2134" s="2">
        <v>41006.899947763377</v>
      </c>
      <c r="D2134" s="2">
        <v>41066.899305555555</v>
      </c>
      <c r="E2134" s="60">
        <v>12</v>
      </c>
      <c r="F2134" s="2">
        <v>41008.59707410838</v>
      </c>
      <c r="G2134" s="60">
        <v>0</v>
      </c>
    </row>
    <row r="2135" spans="1:7" x14ac:dyDescent="0.3">
      <c r="A2135" s="60">
        <v>2134</v>
      </c>
      <c r="B2135" s="60">
        <v>1</v>
      </c>
      <c r="C2135" s="2">
        <v>41006.929371359649</v>
      </c>
      <c r="D2135" s="2">
        <v>41066.929166666661</v>
      </c>
      <c r="E2135" s="60">
        <v>8</v>
      </c>
      <c r="F2135" s="2">
        <v>41007.77651460316</v>
      </c>
      <c r="G2135" s="60">
        <v>0</v>
      </c>
    </row>
    <row r="2136" spans="1:7" x14ac:dyDescent="0.3">
      <c r="A2136" s="60">
        <v>2135</v>
      </c>
      <c r="B2136" s="60">
        <v>6</v>
      </c>
      <c r="C2136" s="2">
        <v>41006.98610433728</v>
      </c>
      <c r="D2136" s="2">
        <v>41066.98541666667</v>
      </c>
      <c r="E2136" s="60">
        <v>24</v>
      </c>
      <c r="F2136" s="2">
        <v>41017.559824326061</v>
      </c>
      <c r="G2136" s="60">
        <v>0</v>
      </c>
    </row>
    <row r="2137" spans="1:7" x14ac:dyDescent="0.3">
      <c r="A2137" s="60">
        <v>2136</v>
      </c>
      <c r="B2137" s="60">
        <v>5</v>
      </c>
      <c r="C2137" s="2">
        <v>41007.163911813943</v>
      </c>
      <c r="D2137" s="2">
        <v>41067.163888888892</v>
      </c>
      <c r="E2137" s="60">
        <v>24</v>
      </c>
      <c r="F2137" s="2">
        <v>41009.628040654083</v>
      </c>
      <c r="G2137" s="60">
        <v>0</v>
      </c>
    </row>
    <row r="2138" spans="1:7" x14ac:dyDescent="0.3">
      <c r="A2138" s="60">
        <v>2137</v>
      </c>
      <c r="B2138" s="60">
        <v>4</v>
      </c>
      <c r="C2138" s="2">
        <v>41007.399634317306</v>
      </c>
      <c r="D2138" s="2">
        <v>41011.899305555555</v>
      </c>
      <c r="E2138" s="60">
        <v>12</v>
      </c>
      <c r="F2138" s="2">
        <v>41008.550547338382</v>
      </c>
      <c r="G2138" s="60">
        <v>0</v>
      </c>
    </row>
    <row r="2139" spans="1:7" x14ac:dyDescent="0.3">
      <c r="A2139" s="60">
        <v>2138</v>
      </c>
      <c r="B2139" s="60">
        <v>1</v>
      </c>
      <c r="C2139" s="2">
        <v>41007.4401353617</v>
      </c>
      <c r="D2139" s="2">
        <v>41067.439583333333</v>
      </c>
      <c r="E2139" s="60">
        <v>8</v>
      </c>
      <c r="F2139" s="2">
        <v>41008.699681085069</v>
      </c>
      <c r="G2139" s="60">
        <v>0</v>
      </c>
    </row>
    <row r="2140" spans="1:7" x14ac:dyDescent="0.3">
      <c r="A2140" s="60">
        <v>2139</v>
      </c>
      <c r="B2140" s="60">
        <v>2</v>
      </c>
      <c r="C2140" s="2">
        <v>41007.419119820566</v>
      </c>
      <c r="D2140" s="2">
        <v>41067.418749999997</v>
      </c>
      <c r="E2140" s="60">
        <v>10</v>
      </c>
      <c r="F2140" s="2">
        <v>41008.456323039718</v>
      </c>
      <c r="G2140" s="60">
        <v>0</v>
      </c>
    </row>
    <row r="2141" spans="1:7" x14ac:dyDescent="0.3">
      <c r="A2141" s="60">
        <v>2140</v>
      </c>
      <c r="B2141" s="60">
        <v>4</v>
      </c>
      <c r="C2141" s="2">
        <v>41007.429100025511</v>
      </c>
      <c r="D2141" s="2">
        <v>41067.428472222222</v>
      </c>
      <c r="E2141" s="60">
        <v>12</v>
      </c>
      <c r="F2141" s="2">
        <v>41009.523736279931</v>
      </c>
      <c r="G2141" s="60">
        <v>0</v>
      </c>
    </row>
    <row r="2142" spans="1:7" x14ac:dyDescent="0.3">
      <c r="A2142" s="60">
        <v>2141</v>
      </c>
      <c r="B2142" s="60">
        <v>5</v>
      </c>
      <c r="C2142" s="2">
        <v>41007.494563291089</v>
      </c>
      <c r="D2142" s="2">
        <v>41067.494444444448</v>
      </c>
      <c r="E2142" s="60">
        <v>24</v>
      </c>
      <c r="F2142" s="2">
        <v>41011.44995057497</v>
      </c>
      <c r="G2142" s="60">
        <v>0</v>
      </c>
    </row>
    <row r="2143" spans="1:7" x14ac:dyDescent="0.3">
      <c r="A2143" s="60">
        <v>2142</v>
      </c>
      <c r="B2143" s="60">
        <v>4</v>
      </c>
      <c r="C2143" s="2">
        <v>41007.488863849299</v>
      </c>
      <c r="D2143" s="2">
        <v>41011.072023414999</v>
      </c>
      <c r="E2143" s="60">
        <v>12</v>
      </c>
      <c r="F2143" s="2" t="s">
        <v>5</v>
      </c>
      <c r="G2143" s="60">
        <v>0</v>
      </c>
    </row>
    <row r="2144" spans="1:7" x14ac:dyDescent="0.3">
      <c r="A2144" s="60">
        <v>2143</v>
      </c>
      <c r="B2144" s="60">
        <v>1</v>
      </c>
      <c r="C2144" s="2">
        <v>41007.477448330385</v>
      </c>
      <c r="D2144" s="2">
        <v>41011.102344154548</v>
      </c>
      <c r="E2144" s="60">
        <v>12</v>
      </c>
      <c r="F2144" s="2" t="s">
        <v>5</v>
      </c>
      <c r="G2144" s="60">
        <v>0</v>
      </c>
    </row>
    <row r="2145" spans="1:7" x14ac:dyDescent="0.3">
      <c r="A2145" s="60">
        <v>2144</v>
      </c>
      <c r="B2145" s="60">
        <v>1</v>
      </c>
      <c r="C2145" s="2">
        <v>41007.47943340581</v>
      </c>
      <c r="D2145" s="2">
        <v>41067.479166666672</v>
      </c>
      <c r="E2145" s="60">
        <v>12</v>
      </c>
      <c r="F2145" s="2">
        <v>41008.183780463813</v>
      </c>
      <c r="G2145" s="60">
        <v>0</v>
      </c>
    </row>
    <row r="2146" spans="1:7" x14ac:dyDescent="0.3">
      <c r="A2146" s="60">
        <v>2145</v>
      </c>
      <c r="B2146" s="60">
        <v>5</v>
      </c>
      <c r="C2146" s="2">
        <v>41007.500097155818</v>
      </c>
      <c r="D2146" s="2">
        <v>41067.5</v>
      </c>
      <c r="E2146" s="60">
        <v>24</v>
      </c>
      <c r="F2146" s="2">
        <v>41011.598221690016</v>
      </c>
      <c r="G2146" s="60">
        <v>0</v>
      </c>
    </row>
    <row r="2147" spans="1:7" x14ac:dyDescent="0.3">
      <c r="A2147" s="60">
        <v>2146</v>
      </c>
      <c r="B2147" s="60">
        <v>2</v>
      </c>
      <c r="C2147" s="2">
        <v>41007.520553140952</v>
      </c>
      <c r="D2147" s="2">
        <v>41067.520138888889</v>
      </c>
      <c r="E2147" s="60">
        <v>10</v>
      </c>
      <c r="F2147" s="2">
        <v>41008.721901841825</v>
      </c>
      <c r="G2147" s="60">
        <v>0</v>
      </c>
    </row>
    <row r="2148" spans="1:7" x14ac:dyDescent="0.3">
      <c r="A2148" s="60">
        <v>2147</v>
      </c>
      <c r="B2148" s="60">
        <v>5</v>
      </c>
      <c r="C2148" s="2">
        <v>41007.544158548531</v>
      </c>
      <c r="D2148" s="2">
        <v>41067.543749999997</v>
      </c>
      <c r="E2148" s="60">
        <v>24</v>
      </c>
      <c r="F2148" s="2">
        <v>41010.656036847991</v>
      </c>
      <c r="G2148" s="60">
        <v>0</v>
      </c>
    </row>
    <row r="2149" spans="1:7" x14ac:dyDescent="0.3">
      <c r="A2149" s="60">
        <v>2148</v>
      </c>
      <c r="B2149" s="60">
        <v>10</v>
      </c>
      <c r="C2149" s="2">
        <v>41007.547129381484</v>
      </c>
      <c r="D2149" s="2">
        <v>41067.546527777777</v>
      </c>
      <c r="E2149" s="60">
        <v>1</v>
      </c>
      <c r="F2149" s="2">
        <v>41014.485122206461</v>
      </c>
      <c r="G2149" s="60">
        <v>5</v>
      </c>
    </row>
    <row r="2150" spans="1:7" x14ac:dyDescent="0.3">
      <c r="A2150" s="60">
        <v>2149</v>
      </c>
      <c r="B2150" s="60">
        <v>4</v>
      </c>
      <c r="C2150" s="2">
        <v>41007.560197079241</v>
      </c>
      <c r="D2150" s="2">
        <v>41067.55972222222</v>
      </c>
      <c r="E2150" s="60">
        <v>12</v>
      </c>
      <c r="F2150" s="2">
        <v>41009.473658948875</v>
      </c>
      <c r="G2150" s="60">
        <v>0</v>
      </c>
    </row>
    <row r="2151" spans="1:7" x14ac:dyDescent="0.3">
      <c r="A2151" s="60">
        <v>2150</v>
      </c>
      <c r="B2151" s="60">
        <v>4</v>
      </c>
      <c r="C2151" s="2">
        <v>41007.542759446405</v>
      </c>
      <c r="D2151" s="2">
        <v>41067.542361111111</v>
      </c>
      <c r="E2151" s="60">
        <v>12</v>
      </c>
      <c r="F2151" s="2">
        <v>41009.506701123275</v>
      </c>
      <c r="G2151" s="60">
        <v>0</v>
      </c>
    </row>
    <row r="2152" spans="1:7" x14ac:dyDescent="0.3">
      <c r="A2152" s="60">
        <v>2151</v>
      </c>
      <c r="B2152" s="60">
        <v>2</v>
      </c>
      <c r="C2152" s="2">
        <v>41007.617767999342</v>
      </c>
      <c r="D2152" s="2">
        <v>41067.617361111115</v>
      </c>
      <c r="E2152" s="60">
        <v>10</v>
      </c>
      <c r="F2152" s="2">
        <v>41009.305297156221</v>
      </c>
      <c r="G2152" s="60">
        <v>0</v>
      </c>
    </row>
    <row r="2153" spans="1:7" x14ac:dyDescent="0.3">
      <c r="A2153" s="60">
        <v>2152</v>
      </c>
      <c r="B2153" s="60">
        <v>7</v>
      </c>
      <c r="C2153" s="2">
        <v>41007.611016567971</v>
      </c>
      <c r="D2153" s="2">
        <v>41009.90237604265</v>
      </c>
      <c r="E2153" s="60">
        <v>24</v>
      </c>
      <c r="F2153" s="2" t="s">
        <v>5</v>
      </c>
      <c r="G2153" s="60">
        <v>0</v>
      </c>
    </row>
    <row r="2154" spans="1:7" x14ac:dyDescent="0.3">
      <c r="A2154" s="60">
        <v>2153</v>
      </c>
      <c r="B2154" s="60">
        <v>1</v>
      </c>
      <c r="C2154" s="2">
        <v>41007.660944632888</v>
      </c>
      <c r="D2154" s="2">
        <v>41067.660416666666</v>
      </c>
      <c r="E2154" s="60">
        <v>8</v>
      </c>
      <c r="F2154" s="2">
        <v>41008.312083615987</v>
      </c>
      <c r="G2154" s="60">
        <v>0</v>
      </c>
    </row>
    <row r="2155" spans="1:7" x14ac:dyDescent="0.3">
      <c r="A2155" s="60">
        <v>2154</v>
      </c>
      <c r="B2155" s="60">
        <v>1</v>
      </c>
      <c r="C2155" s="2">
        <v>41007.691486926924</v>
      </c>
      <c r="D2155" s="2">
        <v>41067.690972222219</v>
      </c>
      <c r="E2155" s="60">
        <v>8</v>
      </c>
      <c r="F2155" s="2">
        <v>41007.783628655729</v>
      </c>
      <c r="G2155" s="60">
        <v>0</v>
      </c>
    </row>
    <row r="2156" spans="1:7" x14ac:dyDescent="0.3">
      <c r="A2156" s="60">
        <v>2155</v>
      </c>
      <c r="B2156" s="60">
        <v>10</v>
      </c>
      <c r="C2156" s="2">
        <v>41007.742199416592</v>
      </c>
      <c r="D2156" s="2">
        <v>41067.741666666669</v>
      </c>
      <c r="E2156" s="60">
        <v>1</v>
      </c>
      <c r="F2156" s="2">
        <v>41014.325324816367</v>
      </c>
      <c r="G2156" s="60">
        <v>3</v>
      </c>
    </row>
    <row r="2157" spans="1:7" x14ac:dyDescent="0.3">
      <c r="A2157" s="60">
        <v>2156</v>
      </c>
      <c r="B2157" s="60">
        <v>6</v>
      </c>
      <c r="C2157" s="2">
        <v>41007.956663739489</v>
      </c>
      <c r="D2157" s="2">
        <v>41067.956249999996</v>
      </c>
      <c r="E2157" s="60">
        <v>24</v>
      </c>
      <c r="F2157" s="2">
        <v>41010.630654115441</v>
      </c>
      <c r="G2157" s="60">
        <v>0</v>
      </c>
    </row>
    <row r="2158" spans="1:7" x14ac:dyDescent="0.3">
      <c r="A2158" s="60">
        <v>2157</v>
      </c>
      <c r="B2158" s="60">
        <v>1</v>
      </c>
      <c r="C2158" s="2">
        <v>41007.97603209332</v>
      </c>
      <c r="D2158" s="2">
        <v>41067.975694444445</v>
      </c>
      <c r="E2158" s="60">
        <v>8</v>
      </c>
      <c r="F2158" s="2">
        <v>41008.570041498948</v>
      </c>
      <c r="G2158" s="60">
        <v>0</v>
      </c>
    </row>
    <row r="2159" spans="1:7" x14ac:dyDescent="0.3">
      <c r="A2159" s="60">
        <v>2158</v>
      </c>
      <c r="B2159" s="60">
        <v>1</v>
      </c>
      <c r="C2159" s="2">
        <v>41008.020359604823</v>
      </c>
      <c r="D2159" s="2">
        <v>41068.020138888889</v>
      </c>
      <c r="E2159" s="60">
        <v>12</v>
      </c>
      <c r="F2159" s="2">
        <v>41009.477089740285</v>
      </c>
      <c r="G2159" s="60">
        <v>0</v>
      </c>
    </row>
    <row r="2160" spans="1:7" x14ac:dyDescent="0.3">
      <c r="A2160" s="60">
        <v>2159</v>
      </c>
      <c r="B2160" s="60">
        <v>6</v>
      </c>
      <c r="C2160" s="2">
        <v>41008.132604559374</v>
      </c>
      <c r="D2160" s="2">
        <v>41068.131944444445</v>
      </c>
      <c r="E2160" s="60">
        <v>24</v>
      </c>
      <c r="F2160" s="2">
        <v>41018.924831098411</v>
      </c>
      <c r="G2160" s="60">
        <v>1</v>
      </c>
    </row>
    <row r="2161" spans="1:7" x14ac:dyDescent="0.3">
      <c r="A2161" s="60">
        <v>2160</v>
      </c>
      <c r="B2161" s="60">
        <v>1</v>
      </c>
      <c r="C2161" s="2">
        <v>41008.143105816489</v>
      </c>
      <c r="D2161" s="2">
        <v>41068.143055555556</v>
      </c>
      <c r="E2161" s="60">
        <v>8</v>
      </c>
      <c r="F2161" s="2">
        <v>41008.486469925425</v>
      </c>
      <c r="G2161" s="60">
        <v>0</v>
      </c>
    </row>
    <row r="2162" spans="1:7" x14ac:dyDescent="0.3">
      <c r="A2162" s="60">
        <v>2161</v>
      </c>
      <c r="B2162" s="60">
        <v>6</v>
      </c>
      <c r="C2162" s="2">
        <v>41008.19320737903</v>
      </c>
      <c r="D2162" s="2">
        <v>41010.276483648384</v>
      </c>
      <c r="E2162" s="60">
        <v>24</v>
      </c>
      <c r="F2162" s="2" t="s">
        <v>5</v>
      </c>
      <c r="G2162" s="60">
        <v>0</v>
      </c>
    </row>
    <row r="2163" spans="1:7" x14ac:dyDescent="0.3">
      <c r="A2163" s="60">
        <v>2162</v>
      </c>
      <c r="B2163" s="60">
        <v>1</v>
      </c>
      <c r="C2163" s="2">
        <v>41008.355175864541</v>
      </c>
      <c r="D2163" s="2">
        <v>41068.354861111111</v>
      </c>
      <c r="E2163" s="60">
        <v>8</v>
      </c>
      <c r="F2163" s="2">
        <v>41008.632483087233</v>
      </c>
      <c r="G2163" s="60">
        <v>0</v>
      </c>
    </row>
    <row r="2164" spans="1:7" x14ac:dyDescent="0.3">
      <c r="A2164" s="60">
        <v>2163</v>
      </c>
      <c r="B2164" s="60">
        <v>6</v>
      </c>
      <c r="C2164" s="2">
        <v>41008.381397316356</v>
      </c>
      <c r="D2164" s="2">
        <v>41068.381249999999</v>
      </c>
      <c r="E2164" s="60">
        <v>24</v>
      </c>
      <c r="F2164" s="2">
        <v>41011.225214155878</v>
      </c>
      <c r="G2164" s="60">
        <v>0</v>
      </c>
    </row>
    <row r="2165" spans="1:7" x14ac:dyDescent="0.3">
      <c r="A2165" s="60">
        <v>2164</v>
      </c>
      <c r="B2165" s="60">
        <v>3</v>
      </c>
      <c r="C2165" s="2">
        <v>41008.452863167142</v>
      </c>
      <c r="D2165" s="2">
        <v>41011.036025578185</v>
      </c>
      <c r="E2165" s="60">
        <v>24</v>
      </c>
      <c r="F2165" s="2" t="s">
        <v>5</v>
      </c>
      <c r="G2165" s="60">
        <v>0</v>
      </c>
    </row>
    <row r="2166" spans="1:7" x14ac:dyDescent="0.3">
      <c r="A2166" s="60">
        <v>2165</v>
      </c>
      <c r="B2166" s="60">
        <v>2</v>
      </c>
      <c r="C2166" s="2">
        <v>41008.431602047523</v>
      </c>
      <c r="D2166" s="2">
        <v>41068.431249999994</v>
      </c>
      <c r="E2166" s="60">
        <v>10</v>
      </c>
      <c r="F2166" s="2">
        <v>41009.425411596072</v>
      </c>
      <c r="G2166" s="60">
        <v>0</v>
      </c>
    </row>
    <row r="2167" spans="1:7" x14ac:dyDescent="0.3">
      <c r="A2167" s="60">
        <v>2166</v>
      </c>
      <c r="B2167" s="60">
        <v>1</v>
      </c>
      <c r="C2167" s="2">
        <v>41008.435130015569</v>
      </c>
      <c r="D2167" s="2">
        <v>41068.43472222222</v>
      </c>
      <c r="E2167" s="60">
        <v>8</v>
      </c>
      <c r="F2167" s="2">
        <v>41009.419860719347</v>
      </c>
      <c r="G2167" s="60">
        <v>0</v>
      </c>
    </row>
    <row r="2168" spans="1:7" x14ac:dyDescent="0.3">
      <c r="A2168" s="60">
        <v>2167</v>
      </c>
      <c r="B2168" s="60">
        <v>2</v>
      </c>
      <c r="C2168" s="2">
        <v>41008.489580480433</v>
      </c>
      <c r="D2168" s="2">
        <v>41068.489583333336</v>
      </c>
      <c r="E2168" s="60">
        <v>10</v>
      </c>
      <c r="F2168" s="2">
        <v>41009.880376665562</v>
      </c>
      <c r="G2168" s="60">
        <v>0</v>
      </c>
    </row>
    <row r="2169" spans="1:7" x14ac:dyDescent="0.3">
      <c r="A2169" s="60">
        <v>2168</v>
      </c>
      <c r="B2169" s="60">
        <v>5</v>
      </c>
      <c r="C2169" s="2">
        <v>41008.518367523859</v>
      </c>
      <c r="D2169" s="2">
        <v>41068.518055555556</v>
      </c>
      <c r="E2169" s="60">
        <v>24</v>
      </c>
      <c r="F2169" s="2">
        <v>41011.480339708272</v>
      </c>
      <c r="G2169" s="60">
        <v>0</v>
      </c>
    </row>
    <row r="2170" spans="1:7" x14ac:dyDescent="0.3">
      <c r="A2170" s="60">
        <v>2169</v>
      </c>
      <c r="B2170" s="60">
        <v>1</v>
      </c>
      <c r="C2170" s="2">
        <v>41008.573447343035</v>
      </c>
      <c r="D2170" s="2">
        <v>41012.239508047278</v>
      </c>
      <c r="E2170" s="60">
        <v>8</v>
      </c>
      <c r="F2170" s="2" t="s">
        <v>5</v>
      </c>
      <c r="G2170" s="60">
        <v>0</v>
      </c>
    </row>
    <row r="2171" spans="1:7" x14ac:dyDescent="0.3">
      <c r="A2171" s="60">
        <v>2170</v>
      </c>
      <c r="B2171" s="60">
        <v>4</v>
      </c>
      <c r="C2171" s="2">
        <v>41008.576744144164</v>
      </c>
      <c r="D2171" s="2">
        <v>41068.576388888883</v>
      </c>
      <c r="E2171" s="60">
        <v>12</v>
      </c>
      <c r="F2171" s="2">
        <v>41011.469951125138</v>
      </c>
      <c r="G2171" s="60">
        <v>0</v>
      </c>
    </row>
    <row r="2172" spans="1:7" x14ac:dyDescent="0.3">
      <c r="A2172" s="60">
        <v>2171</v>
      </c>
      <c r="B2172" s="60">
        <v>5</v>
      </c>
      <c r="C2172" s="2">
        <v>41008.561288913028</v>
      </c>
      <c r="D2172" s="2">
        <v>41068.561111111107</v>
      </c>
      <c r="E2172" s="60">
        <v>24</v>
      </c>
      <c r="F2172" s="2">
        <v>41012.442537594885</v>
      </c>
      <c r="G2172" s="60">
        <v>0</v>
      </c>
    </row>
    <row r="2173" spans="1:7" x14ac:dyDescent="0.3">
      <c r="A2173" s="60">
        <v>2172</v>
      </c>
      <c r="B2173" s="60">
        <v>2</v>
      </c>
      <c r="C2173" s="2">
        <v>41008.665098460995</v>
      </c>
      <c r="D2173" s="2">
        <v>41068.664583333331</v>
      </c>
      <c r="E2173" s="60">
        <v>10</v>
      </c>
      <c r="F2173" s="2">
        <v>41009.456672187698</v>
      </c>
      <c r="G2173" s="60">
        <v>0</v>
      </c>
    </row>
    <row r="2174" spans="1:7" x14ac:dyDescent="0.3">
      <c r="A2174" s="60">
        <v>2173</v>
      </c>
      <c r="B2174" s="60">
        <v>4</v>
      </c>
      <c r="C2174" s="2">
        <v>41008.67704482915</v>
      </c>
      <c r="D2174" s="2">
        <v>41068.676388888889</v>
      </c>
      <c r="E2174" s="60">
        <v>12</v>
      </c>
      <c r="F2174" s="2">
        <v>41010.3622922738</v>
      </c>
      <c r="G2174" s="60">
        <v>0</v>
      </c>
    </row>
    <row r="2175" spans="1:7" x14ac:dyDescent="0.3">
      <c r="A2175" s="60">
        <v>2174</v>
      </c>
      <c r="B2175" s="60">
        <v>2</v>
      </c>
      <c r="C2175" s="2">
        <v>41008.6835177498</v>
      </c>
      <c r="D2175" s="2">
        <v>41068.683333333334</v>
      </c>
      <c r="E2175" s="60">
        <v>10</v>
      </c>
      <c r="F2175" s="2">
        <v>41009.526790327152</v>
      </c>
      <c r="G2175" s="60">
        <v>0</v>
      </c>
    </row>
    <row r="2176" spans="1:7" x14ac:dyDescent="0.3">
      <c r="A2176" s="60">
        <v>2175</v>
      </c>
      <c r="B2176" s="60">
        <v>7</v>
      </c>
      <c r="C2176" s="2">
        <v>41008.716012869387</v>
      </c>
      <c r="D2176" s="2">
        <v>41068.715972222228</v>
      </c>
      <c r="E2176" s="60">
        <v>24</v>
      </c>
      <c r="F2176" s="2">
        <v>41017.594501535161</v>
      </c>
      <c r="G2176" s="60">
        <v>0</v>
      </c>
    </row>
    <row r="2177" spans="1:7" x14ac:dyDescent="0.3">
      <c r="A2177" s="60">
        <v>2176</v>
      </c>
      <c r="B2177" s="60">
        <v>3</v>
      </c>
      <c r="C2177" s="2">
        <v>41008.729951286507</v>
      </c>
      <c r="D2177" s="2">
        <v>41068.729861111111</v>
      </c>
      <c r="E2177" s="60">
        <v>24</v>
      </c>
      <c r="F2177" s="2">
        <v>41011.490911869434</v>
      </c>
      <c r="G2177" s="60">
        <v>0</v>
      </c>
    </row>
    <row r="2178" spans="1:7" x14ac:dyDescent="0.3">
      <c r="A2178" s="60">
        <v>2177</v>
      </c>
      <c r="B2178" s="60">
        <v>5</v>
      </c>
      <c r="C2178" s="2">
        <v>41008.745189562331</v>
      </c>
      <c r="D2178" s="2">
        <v>41068.745138888895</v>
      </c>
      <c r="E2178" s="60">
        <v>24</v>
      </c>
      <c r="F2178" s="2">
        <v>41012.543351994631</v>
      </c>
      <c r="G2178" s="60">
        <v>0</v>
      </c>
    </row>
    <row r="2179" spans="1:7" x14ac:dyDescent="0.3">
      <c r="A2179" s="60">
        <v>2178</v>
      </c>
      <c r="B2179" s="60">
        <v>2</v>
      </c>
      <c r="C2179" s="2">
        <v>41008.709399353946</v>
      </c>
      <c r="D2179" s="2">
        <v>41068.709027777782</v>
      </c>
      <c r="E2179" s="60">
        <v>10</v>
      </c>
      <c r="F2179" s="2">
        <v>41009.446446565147</v>
      </c>
      <c r="G2179" s="60">
        <v>0</v>
      </c>
    </row>
    <row r="2180" spans="1:7" x14ac:dyDescent="0.3">
      <c r="A2180" s="60">
        <v>2179</v>
      </c>
      <c r="B2180" s="60">
        <v>10</v>
      </c>
      <c r="C2180" s="2">
        <v>41008.73635140618</v>
      </c>
      <c r="D2180" s="2">
        <v>41068.736111111117</v>
      </c>
      <c r="E2180" s="60">
        <v>1</v>
      </c>
      <c r="F2180" s="2">
        <v>41015.4225708429</v>
      </c>
      <c r="G2180" s="60">
        <v>0</v>
      </c>
    </row>
    <row r="2181" spans="1:7" x14ac:dyDescent="0.3">
      <c r="A2181" s="60">
        <v>2180</v>
      </c>
      <c r="B2181" s="60">
        <v>2</v>
      </c>
      <c r="C2181" s="2">
        <v>41008.78658590385</v>
      </c>
      <c r="D2181" s="2">
        <v>41068.786111111112</v>
      </c>
      <c r="E2181" s="60">
        <v>10</v>
      </c>
      <c r="F2181" s="2">
        <v>41009.452554845884</v>
      </c>
      <c r="G2181" s="60">
        <v>0</v>
      </c>
    </row>
    <row r="2182" spans="1:7" x14ac:dyDescent="0.3">
      <c r="A2182" s="60">
        <v>2181</v>
      </c>
      <c r="B2182" s="60">
        <v>1</v>
      </c>
      <c r="C2182" s="2">
        <v>41008.750355799515</v>
      </c>
      <c r="D2182" s="2">
        <v>41068.75</v>
      </c>
      <c r="E2182" s="60">
        <v>12</v>
      </c>
      <c r="F2182" s="2">
        <v>41009.31689571085</v>
      </c>
      <c r="G2182" s="60">
        <v>0</v>
      </c>
    </row>
    <row r="2183" spans="1:7" x14ac:dyDescent="0.3">
      <c r="A2183" s="60">
        <v>2182</v>
      </c>
      <c r="B2183" s="60">
        <v>2</v>
      </c>
      <c r="C2183" s="2">
        <v>41008.801575171936</v>
      </c>
      <c r="D2183" s="2">
        <v>41068.801388888889</v>
      </c>
      <c r="E2183" s="60">
        <v>10</v>
      </c>
      <c r="F2183" s="2">
        <v>41010.29930887009</v>
      </c>
      <c r="G2183" s="60">
        <v>0</v>
      </c>
    </row>
    <row r="2184" spans="1:7" x14ac:dyDescent="0.3">
      <c r="A2184" s="60">
        <v>2183</v>
      </c>
      <c r="B2184" s="60">
        <v>1</v>
      </c>
      <c r="C2184" s="2">
        <v>41008.8350324372</v>
      </c>
      <c r="D2184" s="2">
        <v>41068.834722222222</v>
      </c>
      <c r="E2184" s="60">
        <v>12</v>
      </c>
      <c r="F2184" s="2">
        <v>41009.584605822543</v>
      </c>
      <c r="G2184" s="60">
        <v>0</v>
      </c>
    </row>
    <row r="2185" spans="1:7" x14ac:dyDescent="0.3">
      <c r="A2185" s="60">
        <v>2184</v>
      </c>
      <c r="B2185" s="60">
        <v>1</v>
      </c>
      <c r="C2185" s="2">
        <v>41008.979982490942</v>
      </c>
      <c r="D2185" s="2">
        <v>41068.979861111111</v>
      </c>
      <c r="E2185" s="60">
        <v>8</v>
      </c>
      <c r="F2185" s="2">
        <v>41009.346669598417</v>
      </c>
      <c r="G2185" s="60">
        <v>0</v>
      </c>
    </row>
    <row r="2186" spans="1:7" x14ac:dyDescent="0.3">
      <c r="A2186" s="60">
        <v>2185</v>
      </c>
      <c r="B2186" s="60">
        <v>1</v>
      </c>
      <c r="C2186" s="2">
        <v>41009.208355800627</v>
      </c>
      <c r="D2186" s="2">
        <v>41069.208333333336</v>
      </c>
      <c r="E2186" s="60">
        <v>8</v>
      </c>
      <c r="F2186" s="2">
        <v>41010.452095462831</v>
      </c>
      <c r="G2186" s="60">
        <v>0</v>
      </c>
    </row>
    <row r="2187" spans="1:7" x14ac:dyDescent="0.3">
      <c r="A2187" s="60">
        <v>2186</v>
      </c>
      <c r="B2187" s="60">
        <v>3</v>
      </c>
      <c r="C2187" s="2">
        <v>41009.388738841342</v>
      </c>
      <c r="D2187" s="2">
        <v>41069.388194444444</v>
      </c>
      <c r="E2187" s="60">
        <v>24</v>
      </c>
      <c r="F2187" s="2">
        <v>41010.581712037048</v>
      </c>
      <c r="G2187" s="60">
        <v>0</v>
      </c>
    </row>
    <row r="2188" spans="1:7" x14ac:dyDescent="0.3">
      <c r="A2188" s="60">
        <v>2187</v>
      </c>
      <c r="B2188" s="60">
        <v>1</v>
      </c>
      <c r="C2188" s="2">
        <v>41009.39020686096</v>
      </c>
      <c r="D2188" s="2">
        <v>41013.015180877774</v>
      </c>
      <c r="E2188" s="60">
        <v>8</v>
      </c>
      <c r="F2188" s="2" t="s">
        <v>5</v>
      </c>
      <c r="G2188" s="60">
        <v>0</v>
      </c>
    </row>
    <row r="2189" spans="1:7" x14ac:dyDescent="0.3">
      <c r="A2189" s="60">
        <v>2188</v>
      </c>
      <c r="B2189" s="60">
        <v>9</v>
      </c>
      <c r="C2189" s="2">
        <v>41009.395056139343</v>
      </c>
      <c r="D2189" s="2">
        <v>41069.394444444442</v>
      </c>
      <c r="E2189" s="60">
        <v>5</v>
      </c>
      <c r="F2189" s="2">
        <v>41012.639898961716</v>
      </c>
      <c r="G2189" s="60">
        <v>0</v>
      </c>
    </row>
    <row r="2190" spans="1:7" x14ac:dyDescent="0.3">
      <c r="A2190" s="60">
        <v>2189</v>
      </c>
      <c r="B2190" s="60">
        <v>6</v>
      </c>
      <c r="C2190" s="2">
        <v>41009.538875266677</v>
      </c>
      <c r="D2190" s="2">
        <v>41069.538194444445</v>
      </c>
      <c r="E2190" s="60">
        <v>24</v>
      </c>
      <c r="F2190" s="2">
        <v>41015.497488799374</v>
      </c>
      <c r="G2190" s="60">
        <v>0</v>
      </c>
    </row>
    <row r="2191" spans="1:7" x14ac:dyDescent="0.3">
      <c r="A2191" s="60">
        <v>2190</v>
      </c>
      <c r="B2191" s="60">
        <v>1</v>
      </c>
      <c r="C2191" s="2">
        <v>41009.50600707424</v>
      </c>
      <c r="D2191" s="2">
        <v>41069.505555555559</v>
      </c>
      <c r="E2191" s="60">
        <v>8</v>
      </c>
      <c r="F2191" s="2">
        <v>41010.398281590489</v>
      </c>
      <c r="G2191" s="60">
        <v>0</v>
      </c>
    </row>
    <row r="2192" spans="1:7" x14ac:dyDescent="0.3">
      <c r="A2192" s="60">
        <v>2191</v>
      </c>
      <c r="B2192" s="60">
        <v>1</v>
      </c>
      <c r="C2192" s="2">
        <v>41009.542207252962</v>
      </c>
      <c r="D2192" s="2">
        <v>41069.541666666664</v>
      </c>
      <c r="E2192" s="60">
        <v>8</v>
      </c>
      <c r="F2192" s="2">
        <v>41009.704516758327</v>
      </c>
      <c r="G2192" s="60">
        <v>0</v>
      </c>
    </row>
    <row r="2193" spans="1:7" x14ac:dyDescent="0.3">
      <c r="A2193" s="60">
        <v>2192</v>
      </c>
      <c r="B2193" s="60">
        <v>5</v>
      </c>
      <c r="C2193" s="2">
        <v>41009.690690785465</v>
      </c>
      <c r="D2193" s="2">
        <v>41012.481944444444</v>
      </c>
      <c r="E2193" s="60">
        <v>24</v>
      </c>
      <c r="F2193" s="2" t="s">
        <v>5</v>
      </c>
      <c r="G2193" s="60">
        <v>0</v>
      </c>
    </row>
    <row r="2194" spans="1:7" x14ac:dyDescent="0.3">
      <c r="A2194" s="60">
        <v>2193</v>
      </c>
      <c r="B2194" s="60">
        <v>1</v>
      </c>
      <c r="C2194" s="2">
        <v>41009.687086565369</v>
      </c>
      <c r="D2194" s="2">
        <v>41069.686805555553</v>
      </c>
      <c r="E2194" s="60">
        <v>8</v>
      </c>
      <c r="F2194" s="2">
        <v>41010.451077804704</v>
      </c>
      <c r="G2194" s="60">
        <v>0</v>
      </c>
    </row>
    <row r="2195" spans="1:7" x14ac:dyDescent="0.3">
      <c r="A2195" s="60">
        <v>2194</v>
      </c>
      <c r="B2195" s="60">
        <v>2</v>
      </c>
      <c r="C2195" s="2">
        <v>41009.67588080759</v>
      </c>
      <c r="D2195" s="2">
        <v>41069.675694444442</v>
      </c>
      <c r="E2195" s="60">
        <v>10</v>
      </c>
      <c r="F2195" s="2">
        <v>41011.481558680891</v>
      </c>
      <c r="G2195" s="60">
        <v>0</v>
      </c>
    </row>
    <row r="2196" spans="1:7" x14ac:dyDescent="0.3">
      <c r="A2196" s="60">
        <v>2195</v>
      </c>
      <c r="B2196" s="60">
        <v>3</v>
      </c>
      <c r="C2196" s="2">
        <v>41009.742815013655</v>
      </c>
      <c r="D2196" s="2">
        <v>41069.742361111115</v>
      </c>
      <c r="E2196" s="60">
        <v>24</v>
      </c>
      <c r="F2196" s="2">
        <v>41012.500666776214</v>
      </c>
      <c r="G2196" s="60">
        <v>0</v>
      </c>
    </row>
    <row r="2197" spans="1:7" x14ac:dyDescent="0.3">
      <c r="A2197" s="60">
        <v>2196</v>
      </c>
      <c r="B2197" s="60">
        <v>6</v>
      </c>
      <c r="C2197" s="2">
        <v>41009.736101494811</v>
      </c>
      <c r="D2197" s="2">
        <v>41069.73541666667</v>
      </c>
      <c r="E2197" s="60">
        <v>24</v>
      </c>
      <c r="F2197" s="2">
        <v>41015.454959340255</v>
      </c>
      <c r="G2197" s="60">
        <v>0</v>
      </c>
    </row>
    <row r="2198" spans="1:7" x14ac:dyDescent="0.3">
      <c r="A2198" s="60">
        <v>2197</v>
      </c>
      <c r="B2198" s="60">
        <v>8</v>
      </c>
      <c r="C2198" s="2">
        <v>41009.790244716009</v>
      </c>
      <c r="D2198" s="2">
        <v>41013.372916666667</v>
      </c>
      <c r="E2198" s="60">
        <v>3</v>
      </c>
      <c r="F2198" s="2" t="s">
        <v>5</v>
      </c>
      <c r="G2198" s="60">
        <v>0</v>
      </c>
    </row>
    <row r="2199" spans="1:7" x14ac:dyDescent="0.3">
      <c r="A2199" s="60">
        <v>2198</v>
      </c>
      <c r="B2199" s="60">
        <v>7</v>
      </c>
      <c r="C2199" s="2">
        <v>41009.805605073947</v>
      </c>
      <c r="D2199" s="2">
        <v>41069.805555555555</v>
      </c>
      <c r="E2199" s="60">
        <v>24</v>
      </c>
      <c r="F2199" s="2">
        <v>41022.398561709742</v>
      </c>
      <c r="G2199" s="60">
        <v>0</v>
      </c>
    </row>
    <row r="2200" spans="1:7" x14ac:dyDescent="0.3">
      <c r="A2200" s="60">
        <v>2199</v>
      </c>
      <c r="B2200" s="60">
        <v>1</v>
      </c>
      <c r="C2200" s="2">
        <v>41009.873004109213</v>
      </c>
      <c r="D2200" s="2">
        <v>41069.872916666667</v>
      </c>
      <c r="E2200" s="60">
        <v>12</v>
      </c>
      <c r="F2200" s="2">
        <v>41010.577025616702</v>
      </c>
      <c r="G2200" s="60">
        <v>0</v>
      </c>
    </row>
    <row r="2201" spans="1:7" x14ac:dyDescent="0.3">
      <c r="A2201" s="60">
        <v>2200</v>
      </c>
      <c r="B2201" s="60">
        <v>5</v>
      </c>
      <c r="C2201" s="2">
        <v>41009.913284208727</v>
      </c>
      <c r="D2201" s="2">
        <v>41069.913194444445</v>
      </c>
      <c r="E2201" s="60">
        <v>24</v>
      </c>
      <c r="F2201" s="2">
        <v>41012.991759713324</v>
      </c>
      <c r="G2201" s="60">
        <v>0</v>
      </c>
    </row>
    <row r="2202" spans="1:7" x14ac:dyDescent="0.3">
      <c r="A2202" s="60">
        <v>2201</v>
      </c>
      <c r="B2202" s="60">
        <v>3</v>
      </c>
      <c r="C2202" s="2">
        <v>41010.031415046979</v>
      </c>
      <c r="D2202" s="2">
        <v>41070.03125</v>
      </c>
      <c r="E2202" s="60">
        <v>24</v>
      </c>
      <c r="F2202" s="2">
        <v>41012.512269215324</v>
      </c>
      <c r="G2202" s="60">
        <v>0</v>
      </c>
    </row>
    <row r="2203" spans="1:7" x14ac:dyDescent="0.3">
      <c r="A2203" s="60">
        <v>2202</v>
      </c>
      <c r="B2203" s="60">
        <v>7</v>
      </c>
      <c r="C2203" s="2">
        <v>41010.052027834841</v>
      </c>
      <c r="D2203" s="2">
        <v>41013.843055555561</v>
      </c>
      <c r="E2203" s="60">
        <v>24</v>
      </c>
      <c r="F2203" s="2">
        <v>41012.656846115438</v>
      </c>
      <c r="G2203" s="60">
        <v>0</v>
      </c>
    </row>
    <row r="2204" spans="1:7" x14ac:dyDescent="0.3">
      <c r="A2204" s="60">
        <v>2203</v>
      </c>
      <c r="B2204" s="60">
        <v>3</v>
      </c>
      <c r="C2204" s="2">
        <v>41010.106404312915</v>
      </c>
      <c r="D2204" s="2">
        <v>41014.272916666669</v>
      </c>
      <c r="E2204" s="60">
        <v>24</v>
      </c>
      <c r="F2204" s="2">
        <v>41010.646082516454</v>
      </c>
      <c r="G2204" s="60">
        <v>0</v>
      </c>
    </row>
    <row r="2205" spans="1:7" x14ac:dyDescent="0.3">
      <c r="A2205" s="60">
        <v>2204</v>
      </c>
      <c r="B2205" s="60">
        <v>3</v>
      </c>
      <c r="C2205" s="2">
        <v>41010.108912709817</v>
      </c>
      <c r="D2205" s="2">
        <v>41070.108333333337</v>
      </c>
      <c r="E2205" s="60">
        <v>24</v>
      </c>
      <c r="F2205" s="2">
        <v>41011.385348372009</v>
      </c>
      <c r="G2205" s="60">
        <v>0</v>
      </c>
    </row>
    <row r="2206" spans="1:7" x14ac:dyDescent="0.3">
      <c r="A2206" s="60">
        <v>2205</v>
      </c>
      <c r="B2206" s="60">
        <v>8</v>
      </c>
      <c r="C2206" s="2">
        <v>41010.33091163158</v>
      </c>
      <c r="D2206" s="2">
        <v>41013.99704202135</v>
      </c>
      <c r="E2206" s="60">
        <v>3</v>
      </c>
      <c r="F2206" s="2" t="s">
        <v>5</v>
      </c>
      <c r="G2206" s="60">
        <v>2</v>
      </c>
    </row>
    <row r="2207" spans="1:7" x14ac:dyDescent="0.3">
      <c r="A2207" s="60">
        <v>2206</v>
      </c>
      <c r="B2207" s="60">
        <v>4</v>
      </c>
      <c r="C2207" s="2">
        <v>41010.348225547576</v>
      </c>
      <c r="D2207" s="2">
        <v>41070.347916666666</v>
      </c>
      <c r="E2207" s="60">
        <v>12</v>
      </c>
      <c r="F2207" s="2">
        <v>41012.726599218004</v>
      </c>
      <c r="G2207" s="60">
        <v>0</v>
      </c>
    </row>
    <row r="2208" spans="1:7" x14ac:dyDescent="0.3">
      <c r="A2208" s="60">
        <v>2207</v>
      </c>
      <c r="B2208" s="60">
        <v>3</v>
      </c>
      <c r="C2208" s="2">
        <v>41010.363362411663</v>
      </c>
      <c r="D2208" s="2">
        <v>41070.36319444445</v>
      </c>
      <c r="E2208" s="60">
        <v>24</v>
      </c>
      <c r="F2208" s="2">
        <v>41012.429350800012</v>
      </c>
      <c r="G2208" s="60">
        <v>0</v>
      </c>
    </row>
    <row r="2209" spans="1:7" x14ac:dyDescent="0.3">
      <c r="A2209" s="60">
        <v>2208</v>
      </c>
      <c r="B2209" s="60">
        <v>1</v>
      </c>
      <c r="C2209" s="2">
        <v>41010.371426395352</v>
      </c>
      <c r="D2209" s="2">
        <v>41070.370833333334</v>
      </c>
      <c r="E2209" s="60">
        <v>8</v>
      </c>
      <c r="F2209" s="2">
        <v>41011.679975490326</v>
      </c>
      <c r="G2209" s="60">
        <v>0</v>
      </c>
    </row>
    <row r="2210" spans="1:7" x14ac:dyDescent="0.3">
      <c r="A2210" s="60">
        <v>2209</v>
      </c>
      <c r="B2210" s="60">
        <v>2</v>
      </c>
      <c r="C2210" s="2">
        <v>41010.340170905576</v>
      </c>
      <c r="D2210" s="2">
        <v>41070.339583333334</v>
      </c>
      <c r="E2210" s="60">
        <v>10</v>
      </c>
      <c r="F2210" s="2">
        <v>41010.497801516605</v>
      </c>
      <c r="G2210" s="60">
        <v>0</v>
      </c>
    </row>
    <row r="2211" spans="1:7" x14ac:dyDescent="0.3">
      <c r="A2211" s="60">
        <v>2210</v>
      </c>
      <c r="B2211" s="60">
        <v>1</v>
      </c>
      <c r="C2211" s="2">
        <v>41010.34654505027</v>
      </c>
      <c r="D2211" s="2">
        <v>41070.34652777778</v>
      </c>
      <c r="E2211" s="60">
        <v>8</v>
      </c>
      <c r="F2211" s="2">
        <v>41010.544695729164</v>
      </c>
      <c r="G2211" s="60">
        <v>0</v>
      </c>
    </row>
    <row r="2212" spans="1:7" x14ac:dyDescent="0.3">
      <c r="A2212" s="60">
        <v>2211</v>
      </c>
      <c r="B2212" s="60">
        <v>2</v>
      </c>
      <c r="C2212" s="2">
        <v>41010.374150696836</v>
      </c>
      <c r="D2212" s="2">
        <v>41070.373611111114</v>
      </c>
      <c r="E2212" s="60">
        <v>10</v>
      </c>
      <c r="F2212" s="2">
        <v>41011.692871542269</v>
      </c>
      <c r="G2212" s="60">
        <v>0</v>
      </c>
    </row>
    <row r="2213" spans="1:7" x14ac:dyDescent="0.3">
      <c r="A2213" s="60">
        <v>2212</v>
      </c>
      <c r="B2213" s="60">
        <v>1</v>
      </c>
      <c r="C2213" s="2">
        <v>41010.337665948391</v>
      </c>
      <c r="D2213" s="2">
        <v>41070.337500000001</v>
      </c>
      <c r="E2213" s="60">
        <v>8</v>
      </c>
      <c r="F2213" s="2">
        <v>41010.525634374928</v>
      </c>
      <c r="G2213" s="60">
        <v>0</v>
      </c>
    </row>
    <row r="2214" spans="1:7" x14ac:dyDescent="0.3">
      <c r="A2214" s="60">
        <v>2213</v>
      </c>
      <c r="B2214" s="60">
        <v>2</v>
      </c>
      <c r="C2214" s="2">
        <v>41010.383873342042</v>
      </c>
      <c r="D2214" s="2">
        <v>41070.383333333331</v>
      </c>
      <c r="E2214" s="60">
        <v>10</v>
      </c>
      <c r="F2214" s="2">
        <v>41010.634947889557</v>
      </c>
      <c r="G2214" s="60">
        <v>0</v>
      </c>
    </row>
    <row r="2215" spans="1:7" x14ac:dyDescent="0.3">
      <c r="A2215" s="60">
        <v>2214</v>
      </c>
      <c r="B2215" s="60">
        <v>9</v>
      </c>
      <c r="C2215" s="2">
        <v>41010.386927269836</v>
      </c>
      <c r="D2215" s="2">
        <v>41070.386805555558</v>
      </c>
      <c r="E2215" s="60">
        <v>5</v>
      </c>
      <c r="F2215" s="2">
        <v>41013.448980568362</v>
      </c>
      <c r="G2215" s="60">
        <v>0</v>
      </c>
    </row>
    <row r="2216" spans="1:7" x14ac:dyDescent="0.3">
      <c r="A2216" s="60">
        <v>2215</v>
      </c>
      <c r="B2216" s="60">
        <v>5</v>
      </c>
      <c r="C2216" s="2">
        <v>41010.408549748558</v>
      </c>
      <c r="D2216" s="2">
        <v>41012.824822307302</v>
      </c>
      <c r="E2216" s="60">
        <v>24</v>
      </c>
      <c r="F2216" s="2" t="s">
        <v>5</v>
      </c>
      <c r="G2216" s="60">
        <v>0</v>
      </c>
    </row>
    <row r="2217" spans="1:7" x14ac:dyDescent="0.3">
      <c r="A2217" s="60">
        <v>2216</v>
      </c>
      <c r="B2217" s="60">
        <v>6</v>
      </c>
      <c r="C2217" s="2">
        <v>41010.387225568978</v>
      </c>
      <c r="D2217" s="2">
        <v>41070.386805555558</v>
      </c>
      <c r="E2217" s="60">
        <v>24</v>
      </c>
      <c r="F2217" s="2">
        <v>41013.515578856532</v>
      </c>
      <c r="G2217" s="60">
        <v>0</v>
      </c>
    </row>
    <row r="2218" spans="1:7" x14ac:dyDescent="0.3">
      <c r="A2218" s="60">
        <v>2217</v>
      </c>
      <c r="B2218" s="60">
        <v>7</v>
      </c>
      <c r="C2218" s="2">
        <v>41010.495376251543</v>
      </c>
      <c r="D2218" s="2">
        <v>41070.495138888895</v>
      </c>
      <c r="E2218" s="60">
        <v>24</v>
      </c>
      <c r="F2218" s="2">
        <v>41020.687370204956</v>
      </c>
      <c r="G2218" s="60">
        <v>0</v>
      </c>
    </row>
    <row r="2219" spans="1:7" x14ac:dyDescent="0.3">
      <c r="A2219" s="60">
        <v>2218</v>
      </c>
      <c r="B2219" s="60">
        <v>1</v>
      </c>
      <c r="C2219" s="2">
        <v>41010.531746071596</v>
      </c>
      <c r="D2219" s="2">
        <v>41070.53125</v>
      </c>
      <c r="E2219" s="60">
        <v>8</v>
      </c>
      <c r="F2219" s="2">
        <v>41010.637694238067</v>
      </c>
      <c r="G2219" s="60">
        <v>0</v>
      </c>
    </row>
    <row r="2220" spans="1:7" x14ac:dyDescent="0.3">
      <c r="A2220" s="60">
        <v>2219</v>
      </c>
      <c r="B2220" s="60">
        <v>3</v>
      </c>
      <c r="C2220" s="2">
        <v>41010.524510051066</v>
      </c>
      <c r="D2220" s="2">
        <v>41070.524305555555</v>
      </c>
      <c r="E2220" s="60">
        <v>24</v>
      </c>
      <c r="F2220" s="2">
        <v>41012.504373810647</v>
      </c>
      <c r="G2220" s="60">
        <v>0</v>
      </c>
    </row>
    <row r="2221" spans="1:7" x14ac:dyDescent="0.3">
      <c r="A2221" s="60">
        <v>2220</v>
      </c>
      <c r="B2221" s="60">
        <v>1</v>
      </c>
      <c r="C2221" s="2">
        <v>41010.505572085902</v>
      </c>
      <c r="D2221" s="2">
        <v>41070.505555555559</v>
      </c>
      <c r="E2221" s="60">
        <v>8</v>
      </c>
      <c r="F2221" s="2">
        <v>41011.540231498366</v>
      </c>
      <c r="G2221" s="60">
        <v>0</v>
      </c>
    </row>
    <row r="2222" spans="1:7" x14ac:dyDescent="0.3">
      <c r="A2222" s="60">
        <v>2221</v>
      </c>
      <c r="B2222" s="60">
        <v>1</v>
      </c>
      <c r="C2222" s="2">
        <v>41010.506101584222</v>
      </c>
      <c r="D2222" s="2">
        <v>41070.505555555559</v>
      </c>
      <c r="E2222" s="60">
        <v>12</v>
      </c>
      <c r="F2222" s="2">
        <v>41011.603959127271</v>
      </c>
      <c r="G2222" s="60">
        <v>0</v>
      </c>
    </row>
    <row r="2223" spans="1:7" x14ac:dyDescent="0.3">
      <c r="A2223" s="60">
        <v>2222</v>
      </c>
      <c r="B2223" s="60">
        <v>1</v>
      </c>
      <c r="C2223" s="2">
        <v>41010.590747529815</v>
      </c>
      <c r="D2223" s="2">
        <v>41070.590277777781</v>
      </c>
      <c r="E2223" s="60">
        <v>12</v>
      </c>
      <c r="F2223" s="2">
        <v>41011.631554696374</v>
      </c>
      <c r="G2223" s="60">
        <v>0</v>
      </c>
    </row>
    <row r="2224" spans="1:7" x14ac:dyDescent="0.3">
      <c r="A2224" s="60">
        <v>2223</v>
      </c>
      <c r="B2224" s="60">
        <v>1</v>
      </c>
      <c r="C2224" s="2">
        <v>41010.623140521588</v>
      </c>
      <c r="D2224" s="2">
        <v>41070.622916666667</v>
      </c>
      <c r="E2224" s="60">
        <v>8</v>
      </c>
      <c r="F2224" s="2">
        <v>41011.292645646725</v>
      </c>
      <c r="G2224" s="60">
        <v>0</v>
      </c>
    </row>
    <row r="2225" spans="1:7" x14ac:dyDescent="0.3">
      <c r="A2225" s="60">
        <v>2224</v>
      </c>
      <c r="B2225" s="60">
        <v>3</v>
      </c>
      <c r="C2225" s="2">
        <v>41010.722071048971</v>
      </c>
      <c r="D2225" s="2">
        <v>41070.72152777778</v>
      </c>
      <c r="E2225" s="60">
        <v>24</v>
      </c>
      <c r="F2225" s="2">
        <v>41013.714917121419</v>
      </c>
      <c r="G2225" s="60">
        <v>0</v>
      </c>
    </row>
    <row r="2226" spans="1:7" x14ac:dyDescent="0.3">
      <c r="A2226" s="60">
        <v>2225</v>
      </c>
      <c r="B2226" s="60">
        <v>2</v>
      </c>
      <c r="C2226" s="2">
        <v>41010.709229785833</v>
      </c>
      <c r="D2226" s="2">
        <v>41070.709027777782</v>
      </c>
      <c r="E2226" s="60">
        <v>10</v>
      </c>
      <c r="F2226" s="2">
        <v>41012.385213474037</v>
      </c>
      <c r="G2226" s="60">
        <v>0</v>
      </c>
    </row>
    <row r="2227" spans="1:7" x14ac:dyDescent="0.3">
      <c r="A2227" s="60">
        <v>2226</v>
      </c>
      <c r="B2227" s="60">
        <v>10</v>
      </c>
      <c r="C2227" s="2">
        <v>41010.735782685275</v>
      </c>
      <c r="D2227" s="2">
        <v>41070.73541666667</v>
      </c>
      <c r="E2227" s="60">
        <v>1</v>
      </c>
      <c r="F2227" s="2">
        <v>41017.533251808396</v>
      </c>
      <c r="G2227" s="60">
        <v>3</v>
      </c>
    </row>
    <row r="2228" spans="1:7" x14ac:dyDescent="0.3">
      <c r="A2228" s="60">
        <v>2227</v>
      </c>
      <c r="B2228" s="60">
        <v>2</v>
      </c>
      <c r="C2228" s="2">
        <v>41010.814939438758</v>
      </c>
      <c r="D2228" s="2">
        <v>41070.814583333333</v>
      </c>
      <c r="E2228" s="60">
        <v>10</v>
      </c>
      <c r="F2228" s="2">
        <v>41012.491652787852</v>
      </c>
      <c r="G2228" s="60">
        <v>0</v>
      </c>
    </row>
    <row r="2229" spans="1:7" x14ac:dyDescent="0.3">
      <c r="A2229" s="60">
        <v>2228</v>
      </c>
      <c r="B2229" s="60">
        <v>2</v>
      </c>
      <c r="C2229" s="2">
        <v>41010.808842450169</v>
      </c>
      <c r="D2229" s="2">
        <v>41014.933282276164</v>
      </c>
      <c r="E2229" s="60">
        <v>10</v>
      </c>
      <c r="F2229" s="2" t="s">
        <v>5</v>
      </c>
      <c r="G2229" s="60">
        <v>0</v>
      </c>
    </row>
    <row r="2230" spans="1:7" x14ac:dyDescent="0.3">
      <c r="A2230" s="60">
        <v>2229</v>
      </c>
      <c r="B2230" s="60">
        <v>7</v>
      </c>
      <c r="C2230" s="2">
        <v>41010.809156385389</v>
      </c>
      <c r="D2230" s="2">
        <v>41070.809027777774</v>
      </c>
      <c r="E2230" s="60">
        <v>24</v>
      </c>
      <c r="F2230" s="2">
        <v>41030.607453740005</v>
      </c>
      <c r="G2230" s="60">
        <v>0</v>
      </c>
    </row>
    <row r="2231" spans="1:7" x14ac:dyDescent="0.3">
      <c r="A2231" s="60">
        <v>2230</v>
      </c>
      <c r="B2231" s="60">
        <v>2</v>
      </c>
      <c r="C2231" s="2">
        <v>41010.817004424069</v>
      </c>
      <c r="D2231" s="2">
        <v>41070.816666666666</v>
      </c>
      <c r="E2231" s="60">
        <v>10</v>
      </c>
      <c r="F2231" s="2">
        <v>41012.692979721411</v>
      </c>
      <c r="G2231" s="60">
        <v>0</v>
      </c>
    </row>
    <row r="2232" spans="1:7" x14ac:dyDescent="0.3">
      <c r="A2232" s="60">
        <v>2231</v>
      </c>
      <c r="B2232" s="60">
        <v>5</v>
      </c>
      <c r="C2232" s="2">
        <v>41010.978407569812</v>
      </c>
      <c r="D2232" s="2">
        <v>41070.977777777778</v>
      </c>
      <c r="E2232" s="60">
        <v>24</v>
      </c>
      <c r="F2232" s="2">
        <v>41012.858373603674</v>
      </c>
      <c r="G2232" s="60">
        <v>0</v>
      </c>
    </row>
    <row r="2233" spans="1:7" x14ac:dyDescent="0.3">
      <c r="A2233" s="60">
        <v>2232</v>
      </c>
      <c r="B2233" s="60">
        <v>1</v>
      </c>
      <c r="C2233" s="2">
        <v>41011.005198840328</v>
      </c>
      <c r="D2233" s="2">
        <v>41071.004861111112</v>
      </c>
      <c r="E2233" s="60">
        <v>8</v>
      </c>
      <c r="F2233" s="2">
        <v>41012.431131518686</v>
      </c>
      <c r="G2233" s="60">
        <v>0</v>
      </c>
    </row>
    <row r="2234" spans="1:7" x14ac:dyDescent="0.3">
      <c r="A2234" s="60">
        <v>2233</v>
      </c>
      <c r="B2234" s="60">
        <v>7</v>
      </c>
      <c r="C2234" s="2">
        <v>41011.068932812392</v>
      </c>
      <c r="D2234" s="2">
        <v>41071.068749999999</v>
      </c>
      <c r="E2234" s="60">
        <v>24</v>
      </c>
      <c r="F2234" s="2">
        <v>41014.388165366312</v>
      </c>
      <c r="G2234" s="60">
        <v>0</v>
      </c>
    </row>
    <row r="2235" spans="1:7" x14ac:dyDescent="0.3">
      <c r="A2235" s="60">
        <v>2234</v>
      </c>
      <c r="B2235" s="60">
        <v>3</v>
      </c>
      <c r="C2235" s="2">
        <v>41011.104568031646</v>
      </c>
      <c r="D2235" s="2">
        <v>41071.104166666672</v>
      </c>
      <c r="E2235" s="60">
        <v>24</v>
      </c>
      <c r="F2235" s="2">
        <v>41013.392795955435</v>
      </c>
      <c r="G2235" s="60">
        <v>0</v>
      </c>
    </row>
    <row r="2236" spans="1:7" x14ac:dyDescent="0.3">
      <c r="A2236" s="60">
        <v>2235</v>
      </c>
      <c r="B2236" s="60">
        <v>1</v>
      </c>
      <c r="C2236" s="2">
        <v>41011.136745779149</v>
      </c>
      <c r="D2236" s="2">
        <v>41015.011111111111</v>
      </c>
      <c r="E2236" s="60">
        <v>8</v>
      </c>
      <c r="F2236" s="2">
        <v>41011.477113491419</v>
      </c>
      <c r="G2236" s="60">
        <v>0</v>
      </c>
    </row>
    <row r="2237" spans="1:7" x14ac:dyDescent="0.3">
      <c r="A2237" s="60">
        <v>2236</v>
      </c>
      <c r="B2237" s="60">
        <v>4</v>
      </c>
      <c r="C2237" s="2">
        <v>41011.366288503363</v>
      </c>
      <c r="D2237" s="2">
        <v>41071.365972222222</v>
      </c>
      <c r="E2237" s="60">
        <v>12</v>
      </c>
      <c r="F2237" s="2">
        <v>41013.582005765376</v>
      </c>
      <c r="G2237" s="60">
        <v>0</v>
      </c>
    </row>
    <row r="2238" spans="1:7" x14ac:dyDescent="0.3">
      <c r="A2238" s="60">
        <v>2237</v>
      </c>
      <c r="B2238" s="60">
        <v>1</v>
      </c>
      <c r="C2238" s="2">
        <v>41011.409447265738</v>
      </c>
      <c r="D2238" s="2">
        <v>41071.40902777778</v>
      </c>
      <c r="E2238" s="60">
        <v>8</v>
      </c>
      <c r="F2238" s="2">
        <v>41012.63259264682</v>
      </c>
      <c r="G2238" s="60">
        <v>0</v>
      </c>
    </row>
    <row r="2239" spans="1:7" x14ac:dyDescent="0.3">
      <c r="A2239" s="60">
        <v>2238</v>
      </c>
      <c r="B2239" s="60">
        <v>1</v>
      </c>
      <c r="C2239" s="2">
        <v>41011.403642232697</v>
      </c>
      <c r="D2239" s="2">
        <v>41014.695138888885</v>
      </c>
      <c r="E2239" s="60">
        <v>8</v>
      </c>
      <c r="F2239" s="2">
        <v>41012.407660378922</v>
      </c>
      <c r="G2239" s="60">
        <v>0</v>
      </c>
    </row>
    <row r="2240" spans="1:7" x14ac:dyDescent="0.3">
      <c r="A2240" s="60">
        <v>2239</v>
      </c>
      <c r="B2240" s="60">
        <v>1</v>
      </c>
      <c r="C2240" s="2">
        <v>41011.399934427347</v>
      </c>
      <c r="D2240" s="2">
        <v>41071.399305555555</v>
      </c>
      <c r="E2240" s="60">
        <v>8</v>
      </c>
      <c r="F2240" s="2">
        <v>41012.451082279222</v>
      </c>
      <c r="G2240" s="60">
        <v>0</v>
      </c>
    </row>
    <row r="2241" spans="1:7" x14ac:dyDescent="0.3">
      <c r="A2241" s="60">
        <v>2240</v>
      </c>
      <c r="B2241" s="60">
        <v>5</v>
      </c>
      <c r="C2241" s="2">
        <v>41011.384312495982</v>
      </c>
      <c r="D2241" s="2">
        <v>41071.384027777778</v>
      </c>
      <c r="E2241" s="60">
        <v>24</v>
      </c>
      <c r="F2241" s="2">
        <v>41013.556064895813</v>
      </c>
      <c r="G2241" s="60">
        <v>0</v>
      </c>
    </row>
    <row r="2242" spans="1:7" x14ac:dyDescent="0.3">
      <c r="A2242" s="60">
        <v>2241</v>
      </c>
      <c r="B2242" s="60">
        <v>9</v>
      </c>
      <c r="C2242" s="2">
        <v>41011.400056121151</v>
      </c>
      <c r="D2242" s="2">
        <v>41071.4</v>
      </c>
      <c r="E2242" s="60">
        <v>5</v>
      </c>
      <c r="F2242" s="2">
        <v>41014.649272836359</v>
      </c>
      <c r="G2242" s="60">
        <v>0</v>
      </c>
    </row>
    <row r="2243" spans="1:7" x14ac:dyDescent="0.3">
      <c r="A2243" s="60">
        <v>2242</v>
      </c>
      <c r="B2243" s="60">
        <v>1</v>
      </c>
      <c r="C2243" s="2">
        <v>41011.456987203681</v>
      </c>
      <c r="D2243" s="2">
        <v>41071.456944444442</v>
      </c>
      <c r="E2243" s="60">
        <v>8</v>
      </c>
      <c r="F2243" s="2">
        <v>41012.665921073931</v>
      </c>
      <c r="G2243" s="60">
        <v>0</v>
      </c>
    </row>
    <row r="2244" spans="1:7" x14ac:dyDescent="0.3">
      <c r="A2244" s="60">
        <v>2243</v>
      </c>
      <c r="B2244" s="60">
        <v>7</v>
      </c>
      <c r="C2244" s="2">
        <v>41011.470890817654</v>
      </c>
      <c r="D2244" s="2">
        <v>41071.470833333333</v>
      </c>
      <c r="E2244" s="60">
        <v>24</v>
      </c>
      <c r="F2244" s="2">
        <v>41027.195774977816</v>
      </c>
      <c r="G2244" s="60">
        <v>0</v>
      </c>
    </row>
    <row r="2245" spans="1:7" x14ac:dyDescent="0.3">
      <c r="A2245" s="60">
        <v>2244</v>
      </c>
      <c r="B2245" s="60">
        <v>5</v>
      </c>
      <c r="C2245" s="2">
        <v>41011.520010063425</v>
      </c>
      <c r="D2245" s="2">
        <v>41071.519444444442</v>
      </c>
      <c r="E2245" s="60">
        <v>24</v>
      </c>
      <c r="F2245" s="2">
        <v>41015.530239803848</v>
      </c>
      <c r="G2245" s="60">
        <v>0</v>
      </c>
    </row>
    <row r="2246" spans="1:7" x14ac:dyDescent="0.3">
      <c r="A2246" s="60">
        <v>2245</v>
      </c>
      <c r="B2246" s="60">
        <v>1</v>
      </c>
      <c r="C2246" s="2">
        <v>41011.509150095757</v>
      </c>
      <c r="D2246" s="2">
        <v>41015.550266851766</v>
      </c>
      <c r="E2246" s="60">
        <v>8</v>
      </c>
      <c r="F2246" s="2" t="s">
        <v>5</v>
      </c>
      <c r="G2246" s="60">
        <v>0</v>
      </c>
    </row>
    <row r="2247" spans="1:7" x14ac:dyDescent="0.3">
      <c r="A2247" s="60">
        <v>2246</v>
      </c>
      <c r="B2247" s="60">
        <v>1</v>
      </c>
      <c r="C2247" s="2">
        <v>41011.519494630149</v>
      </c>
      <c r="D2247" s="2">
        <v>41071.519444444442</v>
      </c>
      <c r="E2247" s="60">
        <v>12</v>
      </c>
      <c r="F2247" s="2">
        <v>41012.909927425942</v>
      </c>
      <c r="G2247" s="60">
        <v>0</v>
      </c>
    </row>
    <row r="2248" spans="1:7" x14ac:dyDescent="0.3">
      <c r="A2248" s="60">
        <v>2247</v>
      </c>
      <c r="B2248" s="60">
        <v>1</v>
      </c>
      <c r="C2248" s="2">
        <v>41011.538876787075</v>
      </c>
      <c r="D2248" s="2">
        <v>41071.538194444445</v>
      </c>
      <c r="E2248" s="60">
        <v>8</v>
      </c>
      <c r="F2248" s="2">
        <v>41011.685545718108</v>
      </c>
      <c r="G2248" s="60">
        <v>0</v>
      </c>
    </row>
    <row r="2249" spans="1:7" x14ac:dyDescent="0.3">
      <c r="A2249" s="60">
        <v>2248</v>
      </c>
      <c r="B2249" s="60">
        <v>1</v>
      </c>
      <c r="C2249" s="2">
        <v>41011.579948242681</v>
      </c>
      <c r="D2249" s="2">
        <v>41071.579861111109</v>
      </c>
      <c r="E2249" s="60">
        <v>8</v>
      </c>
      <c r="F2249" s="2">
        <v>41011.84836852071</v>
      </c>
      <c r="G2249" s="60">
        <v>0</v>
      </c>
    </row>
    <row r="2250" spans="1:7" x14ac:dyDescent="0.3">
      <c r="A2250" s="60">
        <v>2249</v>
      </c>
      <c r="B2250" s="60">
        <v>6</v>
      </c>
      <c r="C2250" s="2">
        <v>41011.546879217844</v>
      </c>
      <c r="D2250" s="2">
        <v>41071.546527777777</v>
      </c>
      <c r="E2250" s="60">
        <v>24</v>
      </c>
      <c r="F2250" s="2">
        <v>41018.466524177762</v>
      </c>
      <c r="G2250" s="60">
        <v>0</v>
      </c>
    </row>
    <row r="2251" spans="1:7" x14ac:dyDescent="0.3">
      <c r="A2251" s="60">
        <v>2250</v>
      </c>
      <c r="B2251" s="60">
        <v>4</v>
      </c>
      <c r="C2251" s="2">
        <v>41011.572862828274</v>
      </c>
      <c r="D2251" s="2">
        <v>41014.28099508219</v>
      </c>
      <c r="E2251" s="60">
        <v>12</v>
      </c>
      <c r="F2251" s="2" t="s">
        <v>5</v>
      </c>
      <c r="G2251" s="60">
        <v>0</v>
      </c>
    </row>
    <row r="2252" spans="1:7" x14ac:dyDescent="0.3">
      <c r="A2252" s="60">
        <v>2251</v>
      </c>
      <c r="B2252" s="60">
        <v>3</v>
      </c>
      <c r="C2252" s="2">
        <v>41011.616998467558</v>
      </c>
      <c r="D2252" s="2">
        <v>41071.616666666669</v>
      </c>
      <c r="E2252" s="60">
        <v>24</v>
      </c>
      <c r="F2252" s="2">
        <v>41014.381432200862</v>
      </c>
      <c r="G2252" s="60">
        <v>0</v>
      </c>
    </row>
    <row r="2253" spans="1:7" x14ac:dyDescent="0.3">
      <c r="A2253" s="60">
        <v>2252</v>
      </c>
      <c r="B2253" s="60">
        <v>1</v>
      </c>
      <c r="C2253" s="2">
        <v>41011.615987368867</v>
      </c>
      <c r="D2253" s="2">
        <v>41071.615972222222</v>
      </c>
      <c r="E2253" s="60">
        <v>12</v>
      </c>
      <c r="F2253" s="2">
        <v>41012.414316198898</v>
      </c>
      <c r="G2253" s="60">
        <v>0</v>
      </c>
    </row>
    <row r="2254" spans="1:7" x14ac:dyDescent="0.3">
      <c r="A2254" s="60">
        <v>2253</v>
      </c>
      <c r="B2254" s="60">
        <v>2</v>
      </c>
      <c r="C2254" s="2">
        <v>41011.607674661274</v>
      </c>
      <c r="D2254" s="2">
        <v>41014.357484402812</v>
      </c>
      <c r="E2254" s="60">
        <v>10</v>
      </c>
      <c r="F2254" s="2" t="s">
        <v>5</v>
      </c>
      <c r="G2254" s="60">
        <v>0</v>
      </c>
    </row>
    <row r="2255" spans="1:7" x14ac:dyDescent="0.3">
      <c r="A2255" s="60">
        <v>2254</v>
      </c>
      <c r="B2255" s="60">
        <v>1</v>
      </c>
      <c r="C2255" s="2">
        <v>41011.655032901115</v>
      </c>
      <c r="D2255" s="2">
        <v>41071.654861111114</v>
      </c>
      <c r="E2255" s="60">
        <v>8</v>
      </c>
      <c r="F2255" s="2">
        <v>41012.021833639505</v>
      </c>
      <c r="G2255" s="60">
        <v>0</v>
      </c>
    </row>
    <row r="2256" spans="1:7" x14ac:dyDescent="0.3">
      <c r="A2256" s="60">
        <v>2255</v>
      </c>
      <c r="B2256" s="60">
        <v>1</v>
      </c>
      <c r="C2256" s="2">
        <v>41011.782163355223</v>
      </c>
      <c r="D2256" s="2">
        <v>41071.781944444447</v>
      </c>
      <c r="E2256" s="60">
        <v>8</v>
      </c>
      <c r="F2256" s="2">
        <v>41012.551976333481</v>
      </c>
      <c r="G2256" s="60">
        <v>0</v>
      </c>
    </row>
    <row r="2257" spans="1:7" x14ac:dyDescent="0.3">
      <c r="A2257" s="60">
        <v>2256</v>
      </c>
      <c r="B2257" s="60">
        <v>7</v>
      </c>
      <c r="C2257" s="2">
        <v>41011.819412632052</v>
      </c>
      <c r="D2257" s="2">
        <v>41071.818749999999</v>
      </c>
      <c r="E2257" s="60">
        <v>24</v>
      </c>
      <c r="F2257" s="2">
        <v>41027.377703180122</v>
      </c>
      <c r="G2257" s="60">
        <v>0</v>
      </c>
    </row>
    <row r="2258" spans="1:7" x14ac:dyDescent="0.3">
      <c r="A2258" s="60">
        <v>2257</v>
      </c>
      <c r="B2258" s="60">
        <v>2</v>
      </c>
      <c r="C2258" s="2">
        <v>41011.907844230875</v>
      </c>
      <c r="D2258" s="2">
        <v>41014.324116789619</v>
      </c>
      <c r="E2258" s="60">
        <v>10</v>
      </c>
      <c r="F2258" s="2" t="s">
        <v>5</v>
      </c>
      <c r="G2258" s="60">
        <v>0</v>
      </c>
    </row>
    <row r="2259" spans="1:7" x14ac:dyDescent="0.3">
      <c r="A2259" s="60">
        <v>2258</v>
      </c>
      <c r="B2259" s="60">
        <v>5</v>
      </c>
      <c r="C2259" s="2">
        <v>41011.983901614651</v>
      </c>
      <c r="D2259" s="2">
        <v>41071.983333333337</v>
      </c>
      <c r="E2259" s="60">
        <v>24</v>
      </c>
      <c r="F2259" s="2">
        <v>41013.776971415253</v>
      </c>
      <c r="G2259" s="60">
        <v>0</v>
      </c>
    </row>
    <row r="2260" spans="1:7" x14ac:dyDescent="0.3">
      <c r="A2260" s="60">
        <v>2259</v>
      </c>
      <c r="B2260" s="60">
        <v>1</v>
      </c>
      <c r="C2260" s="2">
        <v>41012.003937710462</v>
      </c>
      <c r="D2260" s="2">
        <v>41072.003472222219</v>
      </c>
      <c r="E2260" s="60">
        <v>12</v>
      </c>
      <c r="F2260" s="2">
        <v>41012.752775316148</v>
      </c>
      <c r="G2260" s="60">
        <v>0</v>
      </c>
    </row>
    <row r="2261" spans="1:7" x14ac:dyDescent="0.3">
      <c r="A2261" s="60">
        <v>2260</v>
      </c>
      <c r="B2261" s="60">
        <v>6</v>
      </c>
      <c r="C2261" s="2">
        <v>41012.035030598272</v>
      </c>
      <c r="D2261" s="2">
        <v>41072.034722222219</v>
      </c>
      <c r="E2261" s="60">
        <v>24</v>
      </c>
      <c r="F2261" s="2">
        <v>41017.606679916578</v>
      </c>
      <c r="G2261" s="60">
        <v>0</v>
      </c>
    </row>
    <row r="2262" spans="1:7" x14ac:dyDescent="0.3">
      <c r="A2262" s="60">
        <v>2261</v>
      </c>
      <c r="B2262" s="60">
        <v>5</v>
      </c>
      <c r="C2262" s="2">
        <v>41012.12640801807</v>
      </c>
      <c r="D2262" s="2">
        <v>41072.126388888886</v>
      </c>
      <c r="E2262" s="60">
        <v>24</v>
      </c>
      <c r="F2262" s="2">
        <v>41015.484638160939</v>
      </c>
      <c r="G2262" s="60">
        <v>0</v>
      </c>
    </row>
    <row r="2263" spans="1:7" x14ac:dyDescent="0.3">
      <c r="A2263" s="60">
        <v>2262</v>
      </c>
      <c r="B2263" s="60">
        <v>5</v>
      </c>
      <c r="C2263" s="2">
        <v>41012.150106191046</v>
      </c>
      <c r="D2263" s="2">
        <v>41072.15</v>
      </c>
      <c r="E2263" s="60">
        <v>24</v>
      </c>
      <c r="F2263" s="2">
        <v>41016.508004080351</v>
      </c>
      <c r="G2263" s="60">
        <v>0</v>
      </c>
    </row>
    <row r="2264" spans="1:7" x14ac:dyDescent="0.3">
      <c r="A2264" s="60">
        <v>2263</v>
      </c>
      <c r="B2264" s="60">
        <v>3</v>
      </c>
      <c r="C2264" s="2">
        <v>41012.235558426371</v>
      </c>
      <c r="D2264" s="2">
        <v>41072.23541666667</v>
      </c>
      <c r="E2264" s="60">
        <v>24</v>
      </c>
      <c r="F2264" s="2">
        <v>41014.381655383033</v>
      </c>
      <c r="G2264" s="60">
        <v>0</v>
      </c>
    </row>
    <row r="2265" spans="1:7" x14ac:dyDescent="0.3">
      <c r="A2265" s="60">
        <v>2264</v>
      </c>
      <c r="B2265" s="60">
        <v>6</v>
      </c>
      <c r="C2265" s="2">
        <v>41012.337905068467</v>
      </c>
      <c r="D2265" s="2">
        <v>41072.337500000001</v>
      </c>
      <c r="E2265" s="60">
        <v>24</v>
      </c>
      <c r="F2265" s="2">
        <v>41016.714324439992</v>
      </c>
      <c r="G2265" s="60">
        <v>0</v>
      </c>
    </row>
    <row r="2266" spans="1:7" x14ac:dyDescent="0.3">
      <c r="A2266" s="60">
        <v>2265</v>
      </c>
      <c r="B2266" s="60">
        <v>2</v>
      </c>
      <c r="C2266" s="2">
        <v>41012.334975107231</v>
      </c>
      <c r="D2266" s="2">
        <v>41072.334722222222</v>
      </c>
      <c r="E2266" s="60">
        <v>10</v>
      </c>
      <c r="F2266" s="2">
        <v>41013.732922087722</v>
      </c>
      <c r="G2266" s="60">
        <v>0</v>
      </c>
    </row>
    <row r="2267" spans="1:7" x14ac:dyDescent="0.3">
      <c r="A2267" s="60">
        <v>2266</v>
      </c>
      <c r="B2267" s="60">
        <v>1</v>
      </c>
      <c r="C2267" s="2">
        <v>41012.382579672092</v>
      </c>
      <c r="D2267" s="2">
        <v>41072.381944444445</v>
      </c>
      <c r="E2267" s="60">
        <v>8</v>
      </c>
      <c r="F2267" s="2">
        <v>41013.625046441761</v>
      </c>
      <c r="G2267" s="60">
        <v>0</v>
      </c>
    </row>
    <row r="2268" spans="1:7" x14ac:dyDescent="0.3">
      <c r="A2268" s="60">
        <v>2267</v>
      </c>
      <c r="B2268" s="60">
        <v>4</v>
      </c>
      <c r="C2268" s="2">
        <v>41012.528361484583</v>
      </c>
      <c r="D2268" s="2">
        <v>41072.527777777781</v>
      </c>
      <c r="E2268" s="60">
        <v>12</v>
      </c>
      <c r="F2268" s="2">
        <v>41015.53458933872</v>
      </c>
      <c r="G2268" s="60">
        <v>0</v>
      </c>
    </row>
    <row r="2269" spans="1:7" x14ac:dyDescent="0.3">
      <c r="A2269" s="60">
        <v>2268</v>
      </c>
      <c r="B2269" s="60">
        <v>3</v>
      </c>
      <c r="C2269" s="2">
        <v>41012.537661386064</v>
      </c>
      <c r="D2269" s="2">
        <v>41072.537499999999</v>
      </c>
      <c r="E2269" s="60">
        <v>24</v>
      </c>
      <c r="F2269" s="2">
        <v>41014.534782369352</v>
      </c>
      <c r="G2269" s="60">
        <v>0</v>
      </c>
    </row>
    <row r="2270" spans="1:7" x14ac:dyDescent="0.3">
      <c r="A2270" s="60">
        <v>2269</v>
      </c>
      <c r="B2270" s="60">
        <v>1</v>
      </c>
      <c r="C2270" s="2">
        <v>41012.538650141367</v>
      </c>
      <c r="D2270" s="2">
        <v>41072.538194444445</v>
      </c>
      <c r="E2270" s="60">
        <v>8</v>
      </c>
      <c r="F2270" s="2">
        <v>41013.521441141929</v>
      </c>
      <c r="G2270" s="60">
        <v>0</v>
      </c>
    </row>
    <row r="2271" spans="1:7" x14ac:dyDescent="0.3">
      <c r="A2271" s="60">
        <v>2270</v>
      </c>
      <c r="B2271" s="60">
        <v>7</v>
      </c>
      <c r="C2271" s="2">
        <v>41012.566834422752</v>
      </c>
      <c r="D2271" s="2">
        <v>41072.566666666666</v>
      </c>
      <c r="E2271" s="60">
        <v>24</v>
      </c>
      <c r="F2271" s="2">
        <v>41034.502572857229</v>
      </c>
      <c r="G2271" s="60">
        <v>0</v>
      </c>
    </row>
    <row r="2272" spans="1:7" x14ac:dyDescent="0.3">
      <c r="A2272" s="60">
        <v>2271</v>
      </c>
      <c r="B2272" s="60">
        <v>7</v>
      </c>
      <c r="C2272" s="2">
        <v>41012.574354962744</v>
      </c>
      <c r="D2272" s="2">
        <v>41072.57430555555</v>
      </c>
      <c r="E2272" s="60">
        <v>24</v>
      </c>
      <c r="F2272" s="2">
        <v>41032.688368734627</v>
      </c>
      <c r="G2272" s="60">
        <v>0</v>
      </c>
    </row>
    <row r="2273" spans="1:7" x14ac:dyDescent="0.3">
      <c r="A2273" s="60">
        <v>2272</v>
      </c>
      <c r="B2273" s="60">
        <v>7</v>
      </c>
      <c r="C2273" s="2">
        <v>41012.549042103346</v>
      </c>
      <c r="D2273" s="2">
        <v>41072.548611111109</v>
      </c>
      <c r="E2273" s="60">
        <v>24</v>
      </c>
      <c r="F2273" s="2">
        <v>41039.681789163282</v>
      </c>
      <c r="G2273" s="60">
        <v>0</v>
      </c>
    </row>
    <row r="2274" spans="1:7" x14ac:dyDescent="0.3">
      <c r="A2274" s="60">
        <v>2273</v>
      </c>
      <c r="B2274" s="60">
        <v>3</v>
      </c>
      <c r="C2274" s="2">
        <v>41012.600441476658</v>
      </c>
      <c r="D2274" s="2">
        <v>41072.600000000006</v>
      </c>
      <c r="E2274" s="60">
        <v>24</v>
      </c>
      <c r="F2274" s="2">
        <v>41015.410148318457</v>
      </c>
      <c r="G2274" s="60">
        <v>0</v>
      </c>
    </row>
    <row r="2275" spans="1:7" x14ac:dyDescent="0.3">
      <c r="A2275" s="60">
        <v>2274</v>
      </c>
      <c r="B2275" s="60">
        <v>4</v>
      </c>
      <c r="C2275" s="2">
        <v>41012.650237116759</v>
      </c>
      <c r="D2275" s="2">
        <v>41072.65</v>
      </c>
      <c r="E2275" s="60">
        <v>12</v>
      </c>
      <c r="F2275" s="2">
        <v>41015.703656106947</v>
      </c>
      <c r="G2275" s="60">
        <v>0</v>
      </c>
    </row>
    <row r="2276" spans="1:7" x14ac:dyDescent="0.3">
      <c r="A2276" s="60">
        <v>2275</v>
      </c>
      <c r="B2276" s="60">
        <v>4</v>
      </c>
      <c r="C2276" s="2">
        <v>41012.656982457884</v>
      </c>
      <c r="D2276" s="2">
        <v>41015.073064145312</v>
      </c>
      <c r="E2276" s="60">
        <v>12</v>
      </c>
      <c r="F2276" s="2" t="s">
        <v>5</v>
      </c>
      <c r="G2276" s="60">
        <v>0</v>
      </c>
    </row>
    <row r="2277" spans="1:7" x14ac:dyDescent="0.3">
      <c r="A2277" s="60">
        <v>2276</v>
      </c>
      <c r="B2277" s="60">
        <v>1</v>
      </c>
      <c r="C2277" s="2">
        <v>41012.665141948659</v>
      </c>
      <c r="D2277" s="2">
        <v>41015.747916666667</v>
      </c>
      <c r="E2277" s="60">
        <v>12</v>
      </c>
      <c r="F2277" s="2">
        <v>41013.525717836674</v>
      </c>
      <c r="G2277" s="60">
        <v>0</v>
      </c>
    </row>
    <row r="2278" spans="1:7" x14ac:dyDescent="0.3">
      <c r="A2278" s="60">
        <v>2277</v>
      </c>
      <c r="B2278" s="60">
        <v>6</v>
      </c>
      <c r="C2278" s="2">
        <v>41012.745771740425</v>
      </c>
      <c r="D2278" s="2">
        <v>41072.745138888895</v>
      </c>
      <c r="E2278" s="60">
        <v>24</v>
      </c>
      <c r="F2278" s="2">
        <v>41018.447076389319</v>
      </c>
      <c r="G2278" s="60">
        <v>0</v>
      </c>
    </row>
    <row r="2279" spans="1:7" x14ac:dyDescent="0.3">
      <c r="A2279" s="60">
        <v>2278</v>
      </c>
      <c r="B2279" s="60">
        <v>1</v>
      </c>
      <c r="C2279" s="2">
        <v>41012.861463995061</v>
      </c>
      <c r="D2279" s="2">
        <v>41072.861111111117</v>
      </c>
      <c r="E2279" s="60">
        <v>8</v>
      </c>
      <c r="F2279" s="2">
        <v>41013.477275630888</v>
      </c>
      <c r="G2279" s="60">
        <v>0</v>
      </c>
    </row>
    <row r="2280" spans="1:7" x14ac:dyDescent="0.3">
      <c r="A2280" s="60">
        <v>2279</v>
      </c>
      <c r="B2280" s="60">
        <v>6</v>
      </c>
      <c r="C2280" s="2">
        <v>41012.861394648571</v>
      </c>
      <c r="D2280" s="2">
        <v>41072.861111111117</v>
      </c>
      <c r="E2280" s="60">
        <v>24</v>
      </c>
      <c r="F2280" s="2">
        <v>41031.580787146799</v>
      </c>
      <c r="G2280" s="60">
        <v>1</v>
      </c>
    </row>
    <row r="2281" spans="1:7" x14ac:dyDescent="0.3">
      <c r="A2281" s="60">
        <v>2280</v>
      </c>
      <c r="B2281" s="60">
        <v>1</v>
      </c>
      <c r="C2281" s="2">
        <v>41012.867145712931</v>
      </c>
      <c r="D2281" s="2">
        <v>41072.866666666669</v>
      </c>
      <c r="E2281" s="60">
        <v>8</v>
      </c>
      <c r="F2281" s="2">
        <v>41013.87243571788</v>
      </c>
      <c r="G2281" s="60">
        <v>0</v>
      </c>
    </row>
    <row r="2282" spans="1:7" x14ac:dyDescent="0.3">
      <c r="A2282" s="60">
        <v>2281</v>
      </c>
      <c r="B2282" s="60">
        <v>5</v>
      </c>
      <c r="C2282" s="2">
        <v>41012.869490350196</v>
      </c>
      <c r="D2282" s="2">
        <v>41014.952379930386</v>
      </c>
      <c r="E2282" s="60">
        <v>24</v>
      </c>
      <c r="F2282" s="2" t="s">
        <v>5</v>
      </c>
      <c r="G2282" s="60">
        <v>0</v>
      </c>
    </row>
    <row r="2283" spans="1:7" x14ac:dyDescent="0.3">
      <c r="A2283" s="60">
        <v>2282</v>
      </c>
      <c r="B2283" s="60">
        <v>6</v>
      </c>
      <c r="C2283" s="2">
        <v>41012.86658279792</v>
      </c>
      <c r="D2283" s="2">
        <v>41072.865972222222</v>
      </c>
      <c r="E2283" s="60">
        <v>24</v>
      </c>
      <c r="F2283" s="2">
        <v>41025.487458080279</v>
      </c>
      <c r="G2283" s="60">
        <v>1</v>
      </c>
    </row>
    <row r="2284" spans="1:7" x14ac:dyDescent="0.3">
      <c r="A2284" s="60">
        <v>2283</v>
      </c>
      <c r="B2284" s="60">
        <v>1</v>
      </c>
      <c r="C2284" s="2">
        <v>41012.860592865502</v>
      </c>
      <c r="D2284" s="2">
        <v>41072.86041666667</v>
      </c>
      <c r="E2284" s="60">
        <v>12</v>
      </c>
      <c r="F2284" s="2">
        <v>41014.478743010834</v>
      </c>
      <c r="G2284" s="60">
        <v>0</v>
      </c>
    </row>
    <row r="2285" spans="1:7" x14ac:dyDescent="0.3">
      <c r="A2285" s="60">
        <v>2284</v>
      </c>
      <c r="B2285" s="60">
        <v>1</v>
      </c>
      <c r="C2285" s="2">
        <v>41012.988463991227</v>
      </c>
      <c r="D2285" s="2">
        <v>41072.98819444445</v>
      </c>
      <c r="E2285" s="60">
        <v>8</v>
      </c>
      <c r="F2285" s="2">
        <v>41013.554586727252</v>
      </c>
      <c r="G2285" s="60">
        <v>0</v>
      </c>
    </row>
    <row r="2286" spans="1:7" x14ac:dyDescent="0.3">
      <c r="A2286" s="60">
        <v>2285</v>
      </c>
      <c r="B2286" s="60">
        <v>4</v>
      </c>
      <c r="C2286" s="2">
        <v>41013.085224149698</v>
      </c>
      <c r="D2286" s="2">
        <v>41073.084722222222</v>
      </c>
      <c r="E2286" s="60">
        <v>12</v>
      </c>
      <c r="F2286" s="2">
        <v>41016.412993140912</v>
      </c>
      <c r="G2286" s="60">
        <v>0</v>
      </c>
    </row>
    <row r="2287" spans="1:7" x14ac:dyDescent="0.3">
      <c r="A2287" s="60">
        <v>2286</v>
      </c>
      <c r="B2287" s="60">
        <v>3</v>
      </c>
      <c r="C2287" s="2">
        <v>41013.10236538497</v>
      </c>
      <c r="D2287" s="2">
        <v>41017.685416666667</v>
      </c>
      <c r="E2287" s="60">
        <v>24</v>
      </c>
      <c r="F2287" s="2">
        <v>41014.36309467809</v>
      </c>
      <c r="G2287" s="60">
        <v>0</v>
      </c>
    </row>
    <row r="2288" spans="1:7" x14ac:dyDescent="0.3">
      <c r="A2288" s="60">
        <v>2287</v>
      </c>
      <c r="B2288" s="60">
        <v>5</v>
      </c>
      <c r="C2288" s="2">
        <v>41013.149970410595</v>
      </c>
      <c r="D2288" s="2">
        <v>41073.149305555555</v>
      </c>
      <c r="E2288" s="60">
        <v>24</v>
      </c>
      <c r="F2288" s="2">
        <v>41014.664976214022</v>
      </c>
      <c r="G2288" s="60">
        <v>0</v>
      </c>
    </row>
    <row r="2289" spans="1:7" x14ac:dyDescent="0.3">
      <c r="A2289" s="60">
        <v>2288</v>
      </c>
      <c r="B2289" s="60">
        <v>6</v>
      </c>
      <c r="C2289" s="2">
        <v>41013.176166382451</v>
      </c>
      <c r="D2289" s="2">
        <v>41073.175694444442</v>
      </c>
      <c r="E2289" s="60">
        <v>24</v>
      </c>
      <c r="F2289" s="2">
        <v>41015.910883224606</v>
      </c>
      <c r="G2289" s="60">
        <v>0</v>
      </c>
    </row>
    <row r="2290" spans="1:7" x14ac:dyDescent="0.3">
      <c r="A2290" s="60">
        <v>2289</v>
      </c>
      <c r="B2290" s="60">
        <v>10</v>
      </c>
      <c r="C2290" s="2">
        <v>41013.327846589491</v>
      </c>
      <c r="D2290" s="2">
        <v>41073.327777777777</v>
      </c>
      <c r="E2290" s="60">
        <v>1</v>
      </c>
      <c r="F2290" s="2">
        <v>41019.914849552784</v>
      </c>
      <c r="G2290" s="60">
        <v>3</v>
      </c>
    </row>
    <row r="2291" spans="1:7" x14ac:dyDescent="0.3">
      <c r="A2291" s="60">
        <v>2290</v>
      </c>
      <c r="B2291" s="60">
        <v>5</v>
      </c>
      <c r="C2291" s="2">
        <v>41013.335956181567</v>
      </c>
      <c r="D2291" s="2">
        <v>41073.335416666669</v>
      </c>
      <c r="E2291" s="60">
        <v>24</v>
      </c>
      <c r="F2291" s="2">
        <v>41015.557769220461</v>
      </c>
      <c r="G2291" s="60">
        <v>0</v>
      </c>
    </row>
    <row r="2292" spans="1:7" x14ac:dyDescent="0.3">
      <c r="A2292" s="60">
        <v>2291</v>
      </c>
      <c r="B2292" s="60">
        <v>8</v>
      </c>
      <c r="C2292" s="2">
        <v>41013.33335550857</v>
      </c>
      <c r="D2292" s="2">
        <v>41015.707738755409</v>
      </c>
      <c r="E2292" s="60">
        <v>3</v>
      </c>
      <c r="F2292" s="2" t="s">
        <v>5</v>
      </c>
      <c r="G2292" s="60">
        <v>2</v>
      </c>
    </row>
    <row r="2293" spans="1:7" x14ac:dyDescent="0.3">
      <c r="A2293" s="60">
        <v>2292</v>
      </c>
      <c r="B2293" s="60">
        <v>3</v>
      </c>
      <c r="C2293" s="2">
        <v>41013.376623064411</v>
      </c>
      <c r="D2293" s="2">
        <v>41073.376388888886</v>
      </c>
      <c r="E2293" s="60">
        <v>24</v>
      </c>
      <c r="F2293" s="2">
        <v>41014.695137796414</v>
      </c>
      <c r="G2293" s="60">
        <v>0</v>
      </c>
    </row>
    <row r="2294" spans="1:7" x14ac:dyDescent="0.3">
      <c r="A2294" s="60">
        <v>2293</v>
      </c>
      <c r="B2294" s="60">
        <v>9</v>
      </c>
      <c r="C2294" s="2">
        <v>41013.397991647718</v>
      </c>
      <c r="D2294" s="2">
        <v>41073.397916666669</v>
      </c>
      <c r="E2294" s="60">
        <v>5</v>
      </c>
      <c r="F2294" s="2">
        <v>41015.910984422706</v>
      </c>
      <c r="G2294" s="60">
        <v>0</v>
      </c>
    </row>
    <row r="2295" spans="1:7" x14ac:dyDescent="0.3">
      <c r="A2295" s="60">
        <v>2294</v>
      </c>
      <c r="B2295" s="60">
        <v>1</v>
      </c>
      <c r="C2295" s="2">
        <v>41013.411559769505</v>
      </c>
      <c r="D2295" s="2">
        <v>41073.411111111112</v>
      </c>
      <c r="E2295" s="60">
        <v>8</v>
      </c>
      <c r="F2295" s="2">
        <v>41014.542349597927</v>
      </c>
      <c r="G2295" s="60">
        <v>0</v>
      </c>
    </row>
    <row r="2296" spans="1:7" x14ac:dyDescent="0.3">
      <c r="A2296" s="60">
        <v>2295</v>
      </c>
      <c r="B2296" s="60">
        <v>9</v>
      </c>
      <c r="C2296" s="2">
        <v>41013.411488192825</v>
      </c>
      <c r="D2296" s="2">
        <v>41073.411111111112</v>
      </c>
      <c r="E2296" s="60">
        <v>5</v>
      </c>
      <c r="F2296" s="2">
        <v>41016.671283524876</v>
      </c>
      <c r="G2296" s="60">
        <v>0</v>
      </c>
    </row>
    <row r="2297" spans="1:7" x14ac:dyDescent="0.3">
      <c r="A2297" s="60">
        <v>2296</v>
      </c>
      <c r="B2297" s="60">
        <v>1</v>
      </c>
      <c r="C2297" s="2">
        <v>41013.376077510446</v>
      </c>
      <c r="D2297" s="2">
        <v>41073.375694444447</v>
      </c>
      <c r="E2297" s="60">
        <v>8</v>
      </c>
      <c r="F2297" s="2">
        <v>41013.665915139129</v>
      </c>
      <c r="G2297" s="60">
        <v>0</v>
      </c>
    </row>
    <row r="2298" spans="1:7" x14ac:dyDescent="0.3">
      <c r="A2298" s="60">
        <v>2297</v>
      </c>
      <c r="B2298" s="60">
        <v>1</v>
      </c>
      <c r="C2298" s="2">
        <v>41013.420611189715</v>
      </c>
      <c r="D2298" s="2">
        <v>41073.420138888883</v>
      </c>
      <c r="E2298" s="60">
        <v>8</v>
      </c>
      <c r="F2298" s="2">
        <v>41014.610774263594</v>
      </c>
      <c r="G2298" s="60">
        <v>0</v>
      </c>
    </row>
    <row r="2299" spans="1:7" x14ac:dyDescent="0.3">
      <c r="A2299" s="60">
        <v>2298</v>
      </c>
      <c r="B2299" s="60">
        <v>2</v>
      </c>
      <c r="C2299" s="2">
        <v>41013.442624998585</v>
      </c>
      <c r="D2299" s="2">
        <v>41073.442361111105</v>
      </c>
      <c r="E2299" s="60">
        <v>10</v>
      </c>
      <c r="F2299" s="2">
        <v>41014.854511162754</v>
      </c>
      <c r="G2299" s="60">
        <v>0</v>
      </c>
    </row>
    <row r="2300" spans="1:7" x14ac:dyDescent="0.3">
      <c r="A2300" s="60">
        <v>2299</v>
      </c>
      <c r="B2300" s="60">
        <v>3</v>
      </c>
      <c r="C2300" s="2">
        <v>41013.525794677829</v>
      </c>
      <c r="D2300" s="2">
        <v>41073.525694444441</v>
      </c>
      <c r="E2300" s="60">
        <v>24</v>
      </c>
      <c r="F2300" s="2">
        <v>41015.535170082992</v>
      </c>
      <c r="G2300" s="60">
        <v>0</v>
      </c>
    </row>
    <row r="2301" spans="1:7" x14ac:dyDescent="0.3">
      <c r="A2301" s="60">
        <v>2300</v>
      </c>
      <c r="B2301" s="60">
        <v>1</v>
      </c>
      <c r="C2301" s="2">
        <v>41013.576482748525</v>
      </c>
      <c r="D2301" s="2">
        <v>41073.576388888883</v>
      </c>
      <c r="E2301" s="60">
        <v>8</v>
      </c>
      <c r="F2301" s="2">
        <v>41013.64512435595</v>
      </c>
      <c r="G2301" s="60">
        <v>0</v>
      </c>
    </row>
    <row r="2302" spans="1:7" x14ac:dyDescent="0.3">
      <c r="A2302" s="60">
        <v>2301</v>
      </c>
      <c r="B2302" s="60">
        <v>4</v>
      </c>
      <c r="C2302" s="2">
        <v>41013.569186417662</v>
      </c>
      <c r="D2302" s="2">
        <v>41015.860574660881</v>
      </c>
      <c r="E2302" s="60">
        <v>12</v>
      </c>
      <c r="F2302" s="2" t="s">
        <v>5</v>
      </c>
      <c r="G2302" s="60">
        <v>0</v>
      </c>
    </row>
    <row r="2303" spans="1:7" x14ac:dyDescent="0.3">
      <c r="A2303" s="60">
        <v>2302</v>
      </c>
      <c r="B2303" s="60">
        <v>7</v>
      </c>
      <c r="C2303" s="2">
        <v>41013.615565343884</v>
      </c>
      <c r="D2303" s="2">
        <v>41073.615277777782</v>
      </c>
      <c r="E2303" s="60">
        <v>24</v>
      </c>
      <c r="F2303" s="2">
        <v>41035.777893190439</v>
      </c>
      <c r="G2303" s="60">
        <v>0</v>
      </c>
    </row>
    <row r="2304" spans="1:7" x14ac:dyDescent="0.3">
      <c r="A2304" s="60">
        <v>2303</v>
      </c>
      <c r="B2304" s="60">
        <v>1</v>
      </c>
      <c r="C2304" s="2">
        <v>41013.760424246844</v>
      </c>
      <c r="D2304" s="2">
        <v>41073.760416666664</v>
      </c>
      <c r="E2304" s="60">
        <v>8</v>
      </c>
      <c r="F2304" s="2">
        <v>41014.598925144877</v>
      </c>
      <c r="G2304" s="60">
        <v>0</v>
      </c>
    </row>
    <row r="2305" spans="1:7" x14ac:dyDescent="0.3">
      <c r="A2305" s="60">
        <v>2304</v>
      </c>
      <c r="B2305" s="60">
        <v>6</v>
      </c>
      <c r="C2305" s="2">
        <v>41013.771707818174</v>
      </c>
      <c r="D2305" s="2">
        <v>41073.771527777775</v>
      </c>
      <c r="E2305" s="60">
        <v>24</v>
      </c>
      <c r="F2305" s="2">
        <v>41017.4540041043</v>
      </c>
      <c r="G2305" s="60">
        <v>0</v>
      </c>
    </row>
    <row r="2306" spans="1:7" x14ac:dyDescent="0.3">
      <c r="A2306" s="60">
        <v>2305</v>
      </c>
      <c r="B2306" s="60">
        <v>1</v>
      </c>
      <c r="C2306" s="2">
        <v>41013.758900913075</v>
      </c>
      <c r="D2306" s="2">
        <v>41017.216808455501</v>
      </c>
      <c r="E2306" s="60">
        <v>8</v>
      </c>
      <c r="F2306" s="2" t="s">
        <v>5</v>
      </c>
      <c r="G2306" s="60">
        <v>0</v>
      </c>
    </row>
    <row r="2307" spans="1:7" x14ac:dyDescent="0.3">
      <c r="A2307" s="60">
        <v>2306</v>
      </c>
      <c r="B2307" s="60">
        <v>2</v>
      </c>
      <c r="C2307" s="2">
        <v>41013.816982230601</v>
      </c>
      <c r="D2307" s="2">
        <v>41073.816666666666</v>
      </c>
      <c r="E2307" s="60">
        <v>10</v>
      </c>
      <c r="F2307" s="2">
        <v>41015.336455378951</v>
      </c>
      <c r="G2307" s="60">
        <v>0</v>
      </c>
    </row>
    <row r="2308" spans="1:7" x14ac:dyDescent="0.3">
      <c r="A2308" s="60">
        <v>2307</v>
      </c>
      <c r="B2308" s="60">
        <v>1</v>
      </c>
      <c r="C2308" s="2">
        <v>41013.793294311086</v>
      </c>
      <c r="D2308" s="2">
        <v>41016.459641663299</v>
      </c>
      <c r="E2308" s="60">
        <v>8</v>
      </c>
      <c r="F2308" s="2" t="s">
        <v>5</v>
      </c>
      <c r="G2308" s="60">
        <v>0</v>
      </c>
    </row>
    <row r="2309" spans="1:7" x14ac:dyDescent="0.3">
      <c r="A2309" s="60">
        <v>2308</v>
      </c>
      <c r="B2309" s="60">
        <v>1</v>
      </c>
      <c r="C2309" s="2">
        <v>41013.843282370581</v>
      </c>
      <c r="D2309" s="2">
        <v>41073.843055555561</v>
      </c>
      <c r="E2309" s="60">
        <v>12</v>
      </c>
      <c r="F2309" s="2">
        <v>41015.610165050661</v>
      </c>
      <c r="G2309" s="60">
        <v>0</v>
      </c>
    </row>
    <row r="2310" spans="1:7" x14ac:dyDescent="0.3">
      <c r="A2310" s="60">
        <v>2309</v>
      </c>
      <c r="B2310" s="60">
        <v>4</v>
      </c>
      <c r="C2310" s="2">
        <v>41013.887611213497</v>
      </c>
      <c r="D2310" s="2">
        <v>41017.512357363979</v>
      </c>
      <c r="E2310" s="60">
        <v>12</v>
      </c>
      <c r="F2310" s="2" t="s">
        <v>5</v>
      </c>
      <c r="G2310" s="60">
        <v>0</v>
      </c>
    </row>
    <row r="2311" spans="1:7" x14ac:dyDescent="0.3">
      <c r="A2311" s="60">
        <v>2310</v>
      </c>
      <c r="B2311" s="60">
        <v>11</v>
      </c>
      <c r="C2311" s="2">
        <v>41013.914232244359</v>
      </c>
      <c r="D2311" s="2">
        <v>41073.913888888892</v>
      </c>
      <c r="E2311" s="60">
        <v>1</v>
      </c>
      <c r="F2311" s="2">
        <v>41020.835507085772</v>
      </c>
      <c r="G2311" s="60">
        <v>5</v>
      </c>
    </row>
    <row r="2312" spans="1:7" x14ac:dyDescent="0.3">
      <c r="A2312" s="60">
        <v>2311</v>
      </c>
      <c r="B2312" s="60">
        <v>6</v>
      </c>
      <c r="C2312" s="2">
        <v>41013.973513361096</v>
      </c>
      <c r="D2312" s="2">
        <v>41073.972916666666</v>
      </c>
      <c r="E2312" s="60">
        <v>24</v>
      </c>
      <c r="F2312" s="2">
        <v>41024.565329227822</v>
      </c>
      <c r="G2312" s="60">
        <v>0</v>
      </c>
    </row>
    <row r="2313" spans="1:7" x14ac:dyDescent="0.3">
      <c r="A2313" s="60">
        <v>2312</v>
      </c>
      <c r="B2313" s="60">
        <v>6</v>
      </c>
      <c r="C2313" s="2">
        <v>41014.201534360393</v>
      </c>
      <c r="D2313" s="2">
        <v>41074.201388888883</v>
      </c>
      <c r="E2313" s="60">
        <v>24</v>
      </c>
      <c r="F2313" s="2">
        <v>41015.906768215253</v>
      </c>
      <c r="G2313" s="60">
        <v>0</v>
      </c>
    </row>
    <row r="2314" spans="1:7" x14ac:dyDescent="0.3">
      <c r="A2314" s="60">
        <v>2313</v>
      </c>
      <c r="B2314" s="60">
        <v>6</v>
      </c>
      <c r="C2314" s="2">
        <v>41014.259643458674</v>
      </c>
      <c r="D2314" s="2">
        <v>41074.259027777778</v>
      </c>
      <c r="E2314" s="60">
        <v>24</v>
      </c>
      <c r="F2314" s="2">
        <v>41017.643091088947</v>
      </c>
      <c r="G2314" s="60">
        <v>0</v>
      </c>
    </row>
    <row r="2315" spans="1:7" x14ac:dyDescent="0.3">
      <c r="A2315" s="60">
        <v>2314</v>
      </c>
      <c r="B2315" s="60">
        <v>1</v>
      </c>
      <c r="C2315" s="2">
        <v>41014.299449250808</v>
      </c>
      <c r="D2315" s="2">
        <v>41017.882608816508</v>
      </c>
      <c r="E2315" s="60">
        <v>8</v>
      </c>
      <c r="F2315" s="2" t="s">
        <v>5</v>
      </c>
      <c r="G2315" s="60">
        <v>0</v>
      </c>
    </row>
    <row r="2316" spans="1:7" x14ac:dyDescent="0.3">
      <c r="A2316" s="60">
        <v>2315</v>
      </c>
      <c r="B2316" s="60">
        <v>4</v>
      </c>
      <c r="C2316" s="2">
        <v>41014.379556148597</v>
      </c>
      <c r="D2316" s="2">
        <v>41074.379166666666</v>
      </c>
      <c r="E2316" s="60">
        <v>12</v>
      </c>
      <c r="F2316" s="2">
        <v>41015.60398763977</v>
      </c>
      <c r="G2316" s="60">
        <v>0</v>
      </c>
    </row>
    <row r="2317" spans="1:7" x14ac:dyDescent="0.3">
      <c r="A2317" s="60">
        <v>2316</v>
      </c>
      <c r="B2317" s="60">
        <v>9</v>
      </c>
      <c r="C2317" s="2">
        <v>41014.406640920191</v>
      </c>
      <c r="D2317" s="2">
        <v>41074.40625</v>
      </c>
      <c r="E2317" s="60">
        <v>5</v>
      </c>
      <c r="F2317" s="2">
        <v>41017.857310402891</v>
      </c>
      <c r="G2317" s="60">
        <v>1</v>
      </c>
    </row>
    <row r="2318" spans="1:7" x14ac:dyDescent="0.3">
      <c r="A2318" s="60">
        <v>2317</v>
      </c>
      <c r="B2318" s="60">
        <v>1</v>
      </c>
      <c r="C2318" s="2">
        <v>41014.436156890501</v>
      </c>
      <c r="D2318" s="2">
        <v>41074.436111111107</v>
      </c>
      <c r="E2318" s="60">
        <v>8</v>
      </c>
      <c r="F2318" s="2">
        <v>41014.675225382285</v>
      </c>
      <c r="G2318" s="60">
        <v>0</v>
      </c>
    </row>
    <row r="2319" spans="1:7" x14ac:dyDescent="0.3">
      <c r="A2319" s="60">
        <v>2318</v>
      </c>
      <c r="B2319" s="60">
        <v>7</v>
      </c>
      <c r="C2319" s="2">
        <v>41014.450210693554</v>
      </c>
      <c r="D2319" s="2">
        <v>41074.449999999997</v>
      </c>
      <c r="E2319" s="60">
        <v>24</v>
      </c>
      <c r="F2319" s="2">
        <v>41034.534386388441</v>
      </c>
      <c r="G2319" s="60">
        <v>0</v>
      </c>
    </row>
    <row r="2320" spans="1:7" x14ac:dyDescent="0.3">
      <c r="A2320" s="60">
        <v>2319</v>
      </c>
      <c r="B2320" s="60">
        <v>3</v>
      </c>
      <c r="C2320" s="2">
        <v>41014.46041212869</v>
      </c>
      <c r="D2320" s="2">
        <v>41074.460416666669</v>
      </c>
      <c r="E2320" s="60">
        <v>24</v>
      </c>
      <c r="F2320" s="2">
        <v>41016.46821543746</v>
      </c>
      <c r="G2320" s="60">
        <v>0</v>
      </c>
    </row>
    <row r="2321" spans="1:7" x14ac:dyDescent="0.3">
      <c r="A2321" s="60">
        <v>2320</v>
      </c>
      <c r="B2321" s="60">
        <v>1</v>
      </c>
      <c r="C2321" s="2">
        <v>41014.494409471139</v>
      </c>
      <c r="D2321" s="2">
        <v>41074.493750000001</v>
      </c>
      <c r="E2321" s="60">
        <v>12</v>
      </c>
      <c r="F2321" s="2">
        <v>41015.4422582724</v>
      </c>
      <c r="G2321" s="60">
        <v>0</v>
      </c>
    </row>
    <row r="2322" spans="1:7" x14ac:dyDescent="0.3">
      <c r="A2322" s="60">
        <v>2321</v>
      </c>
      <c r="B2322" s="60">
        <v>3</v>
      </c>
      <c r="C2322" s="2">
        <v>41014.497126710485</v>
      </c>
      <c r="D2322" s="2">
        <v>41019.372087572832</v>
      </c>
      <c r="E2322" s="60">
        <v>24</v>
      </c>
      <c r="F2322" s="2" t="s">
        <v>5</v>
      </c>
      <c r="G2322" s="60">
        <v>0</v>
      </c>
    </row>
    <row r="2323" spans="1:7" x14ac:dyDescent="0.3">
      <c r="A2323" s="60">
        <v>2322</v>
      </c>
      <c r="B2323" s="60">
        <v>1</v>
      </c>
      <c r="C2323" s="2">
        <v>41014.486724625705</v>
      </c>
      <c r="D2323" s="2">
        <v>41074.486111111117</v>
      </c>
      <c r="E2323" s="60">
        <v>8</v>
      </c>
      <c r="F2323" s="2">
        <v>41015.171803094345</v>
      </c>
      <c r="G2323" s="60">
        <v>0</v>
      </c>
    </row>
    <row r="2324" spans="1:7" x14ac:dyDescent="0.3">
      <c r="A2324" s="60">
        <v>2323</v>
      </c>
      <c r="B2324" s="60">
        <v>3</v>
      </c>
      <c r="C2324" s="2">
        <v>41014.549966810184</v>
      </c>
      <c r="D2324" s="2">
        <v>41074.549305555556</v>
      </c>
      <c r="E2324" s="60">
        <v>24</v>
      </c>
      <c r="F2324" s="2">
        <v>41016.076719788929</v>
      </c>
      <c r="G2324" s="60">
        <v>0</v>
      </c>
    </row>
    <row r="2325" spans="1:7" x14ac:dyDescent="0.3">
      <c r="A2325" s="60">
        <v>2324</v>
      </c>
      <c r="B2325" s="60">
        <v>3</v>
      </c>
      <c r="C2325" s="2">
        <v>41014.615028906635</v>
      </c>
      <c r="D2325" s="2">
        <v>41074.614583333336</v>
      </c>
      <c r="E2325" s="60">
        <v>24</v>
      </c>
      <c r="F2325" s="2">
        <v>41017.800037028639</v>
      </c>
      <c r="G2325" s="60">
        <v>0</v>
      </c>
    </row>
    <row r="2326" spans="1:7" x14ac:dyDescent="0.3">
      <c r="A2326" s="60">
        <v>2325</v>
      </c>
      <c r="B2326" s="60">
        <v>5</v>
      </c>
      <c r="C2326" s="2">
        <v>41014.610054292345</v>
      </c>
      <c r="D2326" s="2">
        <v>41018.901226217473</v>
      </c>
      <c r="E2326" s="60">
        <v>24</v>
      </c>
      <c r="F2326" s="2" t="s">
        <v>5</v>
      </c>
      <c r="G2326" s="60">
        <v>0</v>
      </c>
    </row>
    <row r="2327" spans="1:7" x14ac:dyDescent="0.3">
      <c r="A2327" s="60">
        <v>2326</v>
      </c>
      <c r="B2327" s="60">
        <v>2</v>
      </c>
      <c r="C2327" s="2">
        <v>41014.599631081968</v>
      </c>
      <c r="D2327" s="2">
        <v>41074.599305555559</v>
      </c>
      <c r="E2327" s="60">
        <v>10</v>
      </c>
      <c r="F2327" s="2">
        <v>41015.393860486518</v>
      </c>
      <c r="G2327" s="60">
        <v>0</v>
      </c>
    </row>
    <row r="2328" spans="1:7" x14ac:dyDescent="0.3">
      <c r="A2328" s="60">
        <v>2327</v>
      </c>
      <c r="B2328" s="60">
        <v>1</v>
      </c>
      <c r="C2328" s="2">
        <v>41014.664458589141</v>
      </c>
      <c r="D2328" s="2">
        <v>41074.663888888892</v>
      </c>
      <c r="E2328" s="60">
        <v>12</v>
      </c>
      <c r="F2328" s="2">
        <v>41015.437756453968</v>
      </c>
      <c r="G2328" s="60">
        <v>0</v>
      </c>
    </row>
    <row r="2329" spans="1:7" x14ac:dyDescent="0.3">
      <c r="A2329" s="60">
        <v>2328</v>
      </c>
      <c r="B2329" s="60">
        <v>3</v>
      </c>
      <c r="C2329" s="2">
        <v>41014.650456598247</v>
      </c>
      <c r="D2329" s="2">
        <v>41018.275000000001</v>
      </c>
      <c r="E2329" s="60">
        <v>24</v>
      </c>
      <c r="F2329" s="2">
        <v>41018.032932601913</v>
      </c>
      <c r="G2329" s="60">
        <v>0</v>
      </c>
    </row>
    <row r="2330" spans="1:7" x14ac:dyDescent="0.3">
      <c r="A2330" s="60">
        <v>2329</v>
      </c>
      <c r="B2330" s="60">
        <v>3</v>
      </c>
      <c r="C2330" s="2">
        <v>41014.719461578636</v>
      </c>
      <c r="D2330" s="2">
        <v>41074.719444444447</v>
      </c>
      <c r="E2330" s="60">
        <v>24</v>
      </c>
      <c r="F2330" s="2">
        <v>41017.267901012936</v>
      </c>
      <c r="G2330" s="60">
        <v>0</v>
      </c>
    </row>
    <row r="2331" spans="1:7" x14ac:dyDescent="0.3">
      <c r="A2331" s="60">
        <v>2330</v>
      </c>
      <c r="B2331" s="60">
        <v>1</v>
      </c>
      <c r="C2331" s="2">
        <v>41014.730314421809</v>
      </c>
      <c r="D2331" s="2">
        <v>41074.729861111111</v>
      </c>
      <c r="E2331" s="60">
        <v>8</v>
      </c>
      <c r="F2331" s="2">
        <v>41015.45308595134</v>
      </c>
      <c r="G2331" s="60">
        <v>0</v>
      </c>
    </row>
    <row r="2332" spans="1:7" x14ac:dyDescent="0.3">
      <c r="A2332" s="60">
        <v>2331</v>
      </c>
      <c r="B2332" s="60">
        <v>4</v>
      </c>
      <c r="C2332" s="2">
        <v>41014.789348242652</v>
      </c>
      <c r="D2332" s="2">
        <v>41074.788888888892</v>
      </c>
      <c r="E2332" s="60">
        <v>12</v>
      </c>
      <c r="F2332" s="2">
        <v>41016.290628150957</v>
      </c>
      <c r="G2332" s="60">
        <v>0</v>
      </c>
    </row>
    <row r="2333" spans="1:7" x14ac:dyDescent="0.3">
      <c r="A2333" s="60">
        <v>2332</v>
      </c>
      <c r="B2333" s="60">
        <v>2</v>
      </c>
      <c r="C2333" s="2">
        <v>41014.800963167319</v>
      </c>
      <c r="D2333" s="2">
        <v>41074.800694444442</v>
      </c>
      <c r="E2333" s="60">
        <v>10</v>
      </c>
      <c r="F2333" s="2">
        <v>41015.578625691029</v>
      </c>
      <c r="G2333" s="60">
        <v>0</v>
      </c>
    </row>
    <row r="2334" spans="1:7" x14ac:dyDescent="0.3">
      <c r="A2334" s="60">
        <v>2333</v>
      </c>
      <c r="B2334" s="60">
        <v>1</v>
      </c>
      <c r="C2334" s="2">
        <v>41014.895600590047</v>
      </c>
      <c r="D2334" s="2">
        <v>41017.020309795589</v>
      </c>
      <c r="E2334" s="60">
        <v>8</v>
      </c>
      <c r="F2334" s="2" t="s">
        <v>5</v>
      </c>
      <c r="G2334" s="60">
        <v>0</v>
      </c>
    </row>
    <row r="2335" spans="1:7" x14ac:dyDescent="0.3">
      <c r="A2335" s="60">
        <v>2334</v>
      </c>
      <c r="B2335" s="60">
        <v>1</v>
      </c>
      <c r="C2335" s="2">
        <v>41015.012272406333</v>
      </c>
      <c r="D2335" s="2">
        <v>41075.011805555558</v>
      </c>
      <c r="E2335" s="60">
        <v>12</v>
      </c>
      <c r="F2335" s="2">
        <v>41015.622199081234</v>
      </c>
      <c r="G2335" s="60">
        <v>0</v>
      </c>
    </row>
    <row r="2336" spans="1:7" x14ac:dyDescent="0.3">
      <c r="A2336" s="60">
        <v>2335</v>
      </c>
      <c r="B2336" s="60">
        <v>3</v>
      </c>
      <c r="C2336" s="2">
        <v>41015.122595256311</v>
      </c>
      <c r="D2336" s="2">
        <v>41075.122222222228</v>
      </c>
      <c r="E2336" s="60">
        <v>24</v>
      </c>
      <c r="F2336" s="2">
        <v>41015.786822868657</v>
      </c>
      <c r="G2336" s="60">
        <v>0</v>
      </c>
    </row>
    <row r="2337" spans="1:7" x14ac:dyDescent="0.3">
      <c r="A2337" s="60">
        <v>2336</v>
      </c>
      <c r="B2337" s="60">
        <v>5</v>
      </c>
      <c r="C2337" s="2">
        <v>41015.160823867518</v>
      </c>
      <c r="D2337" s="2">
        <v>41075.160416666666</v>
      </c>
      <c r="E2337" s="60">
        <v>24</v>
      </c>
      <c r="F2337" s="2">
        <v>41018.190002451745</v>
      </c>
      <c r="G2337" s="60">
        <v>0</v>
      </c>
    </row>
    <row r="2338" spans="1:7" x14ac:dyDescent="0.3">
      <c r="A2338" s="60">
        <v>2337</v>
      </c>
      <c r="B2338" s="60">
        <v>6</v>
      </c>
      <c r="C2338" s="2">
        <v>41015.205224890466</v>
      </c>
      <c r="D2338" s="2">
        <v>41017.288131084933</v>
      </c>
      <c r="E2338" s="60">
        <v>24</v>
      </c>
      <c r="F2338" s="2" t="s">
        <v>5</v>
      </c>
      <c r="G2338" s="60">
        <v>0</v>
      </c>
    </row>
    <row r="2339" spans="1:7" x14ac:dyDescent="0.3">
      <c r="A2339" s="60">
        <v>2338</v>
      </c>
      <c r="B2339" s="60">
        <v>6</v>
      </c>
      <c r="C2339" s="2">
        <v>41015.195138051487</v>
      </c>
      <c r="D2339" s="2">
        <v>41075.195138888885</v>
      </c>
      <c r="E2339" s="60">
        <v>24</v>
      </c>
      <c r="F2339" s="2">
        <v>41016.883561653354</v>
      </c>
      <c r="G2339" s="60">
        <v>0</v>
      </c>
    </row>
    <row r="2340" spans="1:7" x14ac:dyDescent="0.3">
      <c r="A2340" s="60">
        <v>2339</v>
      </c>
      <c r="B2340" s="60">
        <v>11</v>
      </c>
      <c r="C2340" s="2">
        <v>41015.254389547736</v>
      </c>
      <c r="D2340" s="2">
        <v>41075.254166666666</v>
      </c>
      <c r="E2340" s="60">
        <v>1</v>
      </c>
      <c r="F2340" s="2">
        <v>41022.617666561433</v>
      </c>
      <c r="G2340" s="60">
        <v>3</v>
      </c>
    </row>
    <row r="2341" spans="1:7" x14ac:dyDescent="0.3">
      <c r="A2341" s="60">
        <v>2340</v>
      </c>
      <c r="B2341" s="60">
        <v>11</v>
      </c>
      <c r="C2341" s="2">
        <v>41015.363163802307</v>
      </c>
      <c r="D2341" s="2">
        <v>41018.195882396023</v>
      </c>
      <c r="E2341" s="60">
        <v>1</v>
      </c>
      <c r="F2341" s="2" t="s">
        <v>5</v>
      </c>
      <c r="G2341" s="60">
        <v>4</v>
      </c>
    </row>
    <row r="2342" spans="1:7" x14ac:dyDescent="0.3">
      <c r="A2342" s="60">
        <v>2341</v>
      </c>
      <c r="B2342" s="60">
        <v>1</v>
      </c>
      <c r="C2342" s="2">
        <v>41015.376537326687</v>
      </c>
      <c r="D2342" s="2">
        <v>41075.376388888886</v>
      </c>
      <c r="E2342" s="60">
        <v>8</v>
      </c>
      <c r="F2342" s="2">
        <v>41015.840527233435</v>
      </c>
      <c r="G2342" s="60">
        <v>0</v>
      </c>
    </row>
    <row r="2343" spans="1:7" x14ac:dyDescent="0.3">
      <c r="A2343" s="60">
        <v>2342</v>
      </c>
      <c r="B2343" s="60">
        <v>2</v>
      </c>
      <c r="C2343" s="2">
        <v>41015.394033443466</v>
      </c>
      <c r="D2343" s="2">
        <v>41075.393750000003</v>
      </c>
      <c r="E2343" s="60">
        <v>10</v>
      </c>
      <c r="F2343" s="2">
        <v>41015.554379697525</v>
      </c>
      <c r="G2343" s="60">
        <v>0</v>
      </c>
    </row>
    <row r="2344" spans="1:7" x14ac:dyDescent="0.3">
      <c r="A2344" s="60">
        <v>2343</v>
      </c>
      <c r="B2344" s="60">
        <v>1</v>
      </c>
      <c r="C2344" s="2">
        <v>41015.476296508721</v>
      </c>
      <c r="D2344" s="2">
        <v>41075.475694444445</v>
      </c>
      <c r="E2344" s="60">
        <v>12</v>
      </c>
      <c r="F2344" s="2">
        <v>41016.456610812565</v>
      </c>
      <c r="G2344" s="60">
        <v>0</v>
      </c>
    </row>
    <row r="2345" spans="1:7" x14ac:dyDescent="0.3">
      <c r="A2345" s="60">
        <v>2344</v>
      </c>
      <c r="B2345" s="60">
        <v>4</v>
      </c>
      <c r="C2345" s="2">
        <v>41015.536241892041</v>
      </c>
      <c r="D2345" s="2">
        <v>41075.536111111112</v>
      </c>
      <c r="E2345" s="60">
        <v>12</v>
      </c>
      <c r="F2345" s="2">
        <v>41017.500957466087</v>
      </c>
      <c r="G2345" s="60">
        <v>0</v>
      </c>
    </row>
    <row r="2346" spans="1:7" x14ac:dyDescent="0.3">
      <c r="A2346" s="60">
        <v>2345</v>
      </c>
      <c r="B2346" s="60">
        <v>5</v>
      </c>
      <c r="C2346" s="2">
        <v>41015.524250961324</v>
      </c>
      <c r="D2346" s="2">
        <v>41075.523611111108</v>
      </c>
      <c r="E2346" s="60">
        <v>24</v>
      </c>
      <c r="F2346" s="2">
        <v>41018.45913123044</v>
      </c>
      <c r="G2346" s="60">
        <v>0</v>
      </c>
    </row>
    <row r="2347" spans="1:7" x14ac:dyDescent="0.3">
      <c r="A2347" s="60">
        <v>2346</v>
      </c>
      <c r="B2347" s="60">
        <v>1</v>
      </c>
      <c r="C2347" s="2">
        <v>41015.59747048936</v>
      </c>
      <c r="D2347" s="2">
        <v>41075.597222222226</v>
      </c>
      <c r="E2347" s="60">
        <v>12</v>
      </c>
      <c r="F2347" s="2">
        <v>41016.787107756143</v>
      </c>
      <c r="G2347" s="60">
        <v>0</v>
      </c>
    </row>
    <row r="2348" spans="1:7" x14ac:dyDescent="0.3">
      <c r="A2348" s="60">
        <v>2347</v>
      </c>
      <c r="B2348" s="60">
        <v>1</v>
      </c>
      <c r="C2348" s="2">
        <v>41015.607217461125</v>
      </c>
      <c r="D2348" s="2">
        <v>41075.606944444444</v>
      </c>
      <c r="E2348" s="60">
        <v>12</v>
      </c>
      <c r="F2348" s="2">
        <v>41016.568137226895</v>
      </c>
      <c r="G2348" s="60">
        <v>0</v>
      </c>
    </row>
    <row r="2349" spans="1:7" x14ac:dyDescent="0.3">
      <c r="A2349" s="60">
        <v>2348</v>
      </c>
      <c r="B2349" s="60">
        <v>2</v>
      </c>
      <c r="C2349" s="2">
        <v>41015.584910319514</v>
      </c>
      <c r="D2349" s="2">
        <v>41075.584722222222</v>
      </c>
      <c r="E2349" s="60">
        <v>10</v>
      </c>
      <c r="F2349" s="2">
        <v>41017.695025232206</v>
      </c>
      <c r="G2349" s="60">
        <v>0</v>
      </c>
    </row>
    <row r="2350" spans="1:7" x14ac:dyDescent="0.3">
      <c r="A2350" s="60">
        <v>2349</v>
      </c>
      <c r="B2350" s="60">
        <v>3</v>
      </c>
      <c r="C2350" s="2">
        <v>41015.584606622011</v>
      </c>
      <c r="D2350" s="2">
        <v>41075.584027777782</v>
      </c>
      <c r="E2350" s="60">
        <v>24</v>
      </c>
      <c r="F2350" s="2">
        <v>41018.430179732059</v>
      </c>
      <c r="G2350" s="60">
        <v>0</v>
      </c>
    </row>
    <row r="2351" spans="1:7" x14ac:dyDescent="0.3">
      <c r="A2351" s="60">
        <v>2350</v>
      </c>
      <c r="B2351" s="60">
        <v>6</v>
      </c>
      <c r="C2351" s="2">
        <v>41015.626484122629</v>
      </c>
      <c r="D2351" s="2">
        <v>41019.251388888886</v>
      </c>
      <c r="E2351" s="60">
        <v>24</v>
      </c>
      <c r="F2351" s="2" t="s">
        <v>5</v>
      </c>
      <c r="G2351" s="60">
        <v>0</v>
      </c>
    </row>
    <row r="2352" spans="1:7" x14ac:dyDescent="0.3">
      <c r="A2352" s="60">
        <v>2351</v>
      </c>
      <c r="B2352" s="60">
        <v>4</v>
      </c>
      <c r="C2352" s="2">
        <v>41015.625378860233</v>
      </c>
      <c r="D2352" s="2">
        <v>41075.625</v>
      </c>
      <c r="E2352" s="60">
        <v>12</v>
      </c>
      <c r="F2352" s="2">
        <v>41018.511951405846</v>
      </c>
      <c r="G2352" s="60">
        <v>0</v>
      </c>
    </row>
    <row r="2353" spans="1:7" x14ac:dyDescent="0.3">
      <c r="A2353" s="60">
        <v>2352</v>
      </c>
      <c r="B2353" s="60">
        <v>4</v>
      </c>
      <c r="C2353" s="2">
        <v>41015.664870448723</v>
      </c>
      <c r="D2353" s="2">
        <v>41018.49778864946</v>
      </c>
      <c r="E2353" s="60">
        <v>12</v>
      </c>
      <c r="F2353" s="2" t="s">
        <v>5</v>
      </c>
      <c r="G2353" s="60">
        <v>0</v>
      </c>
    </row>
    <row r="2354" spans="1:7" x14ac:dyDescent="0.3">
      <c r="A2354" s="60">
        <v>2353</v>
      </c>
      <c r="B2354" s="60">
        <v>1</v>
      </c>
      <c r="C2354" s="2">
        <v>41015.65361264989</v>
      </c>
      <c r="D2354" s="2">
        <v>41018.028319489051</v>
      </c>
      <c r="E2354" s="60">
        <v>12</v>
      </c>
      <c r="F2354" s="2" t="s">
        <v>5</v>
      </c>
      <c r="G2354" s="60">
        <v>0</v>
      </c>
    </row>
    <row r="2355" spans="1:7" x14ac:dyDescent="0.3">
      <c r="A2355" s="60">
        <v>2354</v>
      </c>
      <c r="B2355" s="60">
        <v>2</v>
      </c>
      <c r="C2355" s="2">
        <v>41015.676378569005</v>
      </c>
      <c r="D2355" s="2">
        <v>41075.675694444442</v>
      </c>
      <c r="E2355" s="60">
        <v>10</v>
      </c>
      <c r="F2355" s="2">
        <v>41017.493123536893</v>
      </c>
      <c r="G2355" s="60">
        <v>0</v>
      </c>
    </row>
    <row r="2356" spans="1:7" x14ac:dyDescent="0.3">
      <c r="A2356" s="60">
        <v>2355</v>
      </c>
      <c r="B2356" s="60">
        <v>1</v>
      </c>
      <c r="C2356" s="2">
        <v>41015.71125052846</v>
      </c>
      <c r="D2356" s="2">
        <v>41075.711111111115</v>
      </c>
      <c r="E2356" s="60">
        <v>12</v>
      </c>
      <c r="F2356" s="2">
        <v>41016.253704642128</v>
      </c>
      <c r="G2356" s="60">
        <v>0</v>
      </c>
    </row>
    <row r="2357" spans="1:7" x14ac:dyDescent="0.3">
      <c r="A2357" s="60">
        <v>2356</v>
      </c>
      <c r="B2357" s="60">
        <v>8</v>
      </c>
      <c r="C2357" s="2">
        <v>41015.781155920085</v>
      </c>
      <c r="D2357" s="2">
        <v>41075.780555555553</v>
      </c>
      <c r="E2357" s="60">
        <v>3</v>
      </c>
      <c r="F2357" s="2">
        <v>41020.321334494271</v>
      </c>
      <c r="G2357" s="60">
        <v>0</v>
      </c>
    </row>
    <row r="2358" spans="1:7" x14ac:dyDescent="0.3">
      <c r="A2358" s="60">
        <v>2357</v>
      </c>
      <c r="B2358" s="60">
        <v>3</v>
      </c>
      <c r="C2358" s="2">
        <v>41015.774686866636</v>
      </c>
      <c r="D2358" s="2">
        <v>41075.774305555555</v>
      </c>
      <c r="E2358" s="60">
        <v>24</v>
      </c>
      <c r="F2358" s="2">
        <v>41017.44042940512</v>
      </c>
      <c r="G2358" s="60">
        <v>0</v>
      </c>
    </row>
    <row r="2359" spans="1:7" x14ac:dyDescent="0.3">
      <c r="A2359" s="60">
        <v>2358</v>
      </c>
      <c r="B2359" s="60">
        <v>1</v>
      </c>
      <c r="C2359" s="2">
        <v>41015.808273909592</v>
      </c>
      <c r="D2359" s="2">
        <v>41075.807638888888</v>
      </c>
      <c r="E2359" s="60">
        <v>8</v>
      </c>
      <c r="F2359" s="2">
        <v>41016.371420861673</v>
      </c>
      <c r="G2359" s="60">
        <v>0</v>
      </c>
    </row>
    <row r="2360" spans="1:7" x14ac:dyDescent="0.3">
      <c r="A2360" s="60">
        <v>2359</v>
      </c>
      <c r="B2360" s="60">
        <v>1</v>
      </c>
      <c r="C2360" s="2">
        <v>41015.85360624468</v>
      </c>
      <c r="D2360" s="2">
        <v>41075.853472222225</v>
      </c>
      <c r="E2360" s="60">
        <v>8</v>
      </c>
      <c r="F2360" s="2">
        <v>41017.270776044381</v>
      </c>
      <c r="G2360" s="60">
        <v>0</v>
      </c>
    </row>
    <row r="2361" spans="1:7" x14ac:dyDescent="0.3">
      <c r="A2361" s="60">
        <v>2360</v>
      </c>
      <c r="B2361" s="60">
        <v>1</v>
      </c>
      <c r="C2361" s="2">
        <v>41015.862097645237</v>
      </c>
      <c r="D2361" s="2">
        <v>41075.861805555556</v>
      </c>
      <c r="E2361" s="60">
        <v>12</v>
      </c>
      <c r="F2361" s="2">
        <v>41016.835079368575</v>
      </c>
      <c r="G2361" s="60">
        <v>0</v>
      </c>
    </row>
    <row r="2362" spans="1:7" x14ac:dyDescent="0.3">
      <c r="A2362" s="60">
        <v>2361</v>
      </c>
      <c r="B2362" s="60">
        <v>1</v>
      </c>
      <c r="C2362" s="2">
        <v>41016.034633557938</v>
      </c>
      <c r="D2362" s="2">
        <v>41018.284012771874</v>
      </c>
      <c r="E2362" s="60">
        <v>8</v>
      </c>
      <c r="F2362" s="2" t="s">
        <v>5</v>
      </c>
      <c r="G2362" s="60">
        <v>0</v>
      </c>
    </row>
    <row r="2363" spans="1:7" x14ac:dyDescent="0.3">
      <c r="A2363" s="60">
        <v>2362</v>
      </c>
      <c r="B2363" s="60">
        <v>1</v>
      </c>
      <c r="C2363" s="2">
        <v>41016.014401929373</v>
      </c>
      <c r="D2363" s="2">
        <v>41076.013888888891</v>
      </c>
      <c r="E2363" s="60">
        <v>12</v>
      </c>
      <c r="F2363" s="2">
        <v>41016.525602911694</v>
      </c>
      <c r="G2363" s="60">
        <v>0</v>
      </c>
    </row>
    <row r="2364" spans="1:7" x14ac:dyDescent="0.3">
      <c r="A2364" s="60">
        <v>2363</v>
      </c>
      <c r="B2364" s="60">
        <v>9</v>
      </c>
      <c r="C2364" s="2">
        <v>41016.407204052564</v>
      </c>
      <c r="D2364" s="2">
        <v>41020.573306633021</v>
      </c>
      <c r="E2364" s="60">
        <v>5</v>
      </c>
      <c r="F2364" s="2" t="s">
        <v>5</v>
      </c>
      <c r="G2364" s="60">
        <v>0</v>
      </c>
    </row>
    <row r="2365" spans="1:7" x14ac:dyDescent="0.3">
      <c r="A2365" s="60">
        <v>2364</v>
      </c>
      <c r="B2365" s="60">
        <v>9</v>
      </c>
      <c r="C2365" s="2">
        <v>41016.415159958487</v>
      </c>
      <c r="D2365" s="2">
        <v>41020.164583333331</v>
      </c>
      <c r="E2365" s="60">
        <v>5</v>
      </c>
      <c r="F2365" s="2">
        <v>41019.316337811921</v>
      </c>
      <c r="G2365" s="60">
        <v>0</v>
      </c>
    </row>
    <row r="2366" spans="1:7" x14ac:dyDescent="0.3">
      <c r="A2366" s="60">
        <v>2365</v>
      </c>
      <c r="B2366" s="60">
        <v>3</v>
      </c>
      <c r="C2366" s="2">
        <v>41016.497645874377</v>
      </c>
      <c r="D2366" s="2">
        <v>41076.497222222228</v>
      </c>
      <c r="E2366" s="60">
        <v>24</v>
      </c>
      <c r="F2366" s="2">
        <v>41019.470330476935</v>
      </c>
      <c r="G2366" s="60">
        <v>0</v>
      </c>
    </row>
    <row r="2367" spans="1:7" x14ac:dyDescent="0.3">
      <c r="A2367" s="60">
        <v>2366</v>
      </c>
      <c r="B2367" s="60">
        <v>7</v>
      </c>
      <c r="C2367" s="2">
        <v>41016.551531648438</v>
      </c>
      <c r="D2367" s="2">
        <v>41076.551388888889</v>
      </c>
      <c r="E2367" s="60">
        <v>24</v>
      </c>
      <c r="F2367" s="2">
        <v>41032.536292547295</v>
      </c>
      <c r="G2367" s="60">
        <v>0</v>
      </c>
    </row>
    <row r="2368" spans="1:7" x14ac:dyDescent="0.3">
      <c r="A2368" s="60">
        <v>2367</v>
      </c>
      <c r="B2368" s="60">
        <v>4</v>
      </c>
      <c r="C2368" s="2">
        <v>41016.543751342993</v>
      </c>
      <c r="D2368" s="2">
        <v>41076.543749999997</v>
      </c>
      <c r="E2368" s="60">
        <v>12</v>
      </c>
      <c r="F2368" s="2">
        <v>41019.647916789072</v>
      </c>
      <c r="G2368" s="60">
        <v>0</v>
      </c>
    </row>
    <row r="2369" spans="1:7" x14ac:dyDescent="0.3">
      <c r="A2369" s="60">
        <v>2368</v>
      </c>
      <c r="B2369" s="60">
        <v>4</v>
      </c>
      <c r="C2369" s="2">
        <v>41016.569389884302</v>
      </c>
      <c r="D2369" s="2">
        <v>41076.568749999999</v>
      </c>
      <c r="E2369" s="60">
        <v>12</v>
      </c>
      <c r="F2369" s="2">
        <v>41019.703699484002</v>
      </c>
      <c r="G2369" s="60">
        <v>0</v>
      </c>
    </row>
    <row r="2370" spans="1:7" x14ac:dyDescent="0.3">
      <c r="A2370" s="60">
        <v>2369</v>
      </c>
      <c r="B2370" s="60">
        <v>4</v>
      </c>
      <c r="C2370" s="2">
        <v>41016.549829941774</v>
      </c>
      <c r="D2370" s="2">
        <v>41019.549305555556</v>
      </c>
      <c r="E2370" s="60">
        <v>12</v>
      </c>
      <c r="F2370" s="2" t="s">
        <v>5</v>
      </c>
      <c r="G2370" s="60">
        <v>0</v>
      </c>
    </row>
    <row r="2371" spans="1:7" x14ac:dyDescent="0.3">
      <c r="A2371" s="60">
        <v>2370</v>
      </c>
      <c r="B2371" s="60">
        <v>2</v>
      </c>
      <c r="C2371" s="2">
        <v>41016.667075756894</v>
      </c>
      <c r="D2371" s="2">
        <v>41020.916389481077</v>
      </c>
      <c r="E2371" s="60">
        <v>10</v>
      </c>
      <c r="F2371" s="2" t="s">
        <v>5</v>
      </c>
      <c r="G2371" s="60">
        <v>0</v>
      </c>
    </row>
    <row r="2372" spans="1:7" x14ac:dyDescent="0.3">
      <c r="A2372" s="60">
        <v>2371</v>
      </c>
      <c r="B2372" s="60">
        <v>1</v>
      </c>
      <c r="C2372" s="2">
        <v>41016.689425944838</v>
      </c>
      <c r="D2372" s="2">
        <v>41076.688888888886</v>
      </c>
      <c r="E2372" s="60">
        <v>8</v>
      </c>
      <c r="F2372" s="2">
        <v>41017.585498078995</v>
      </c>
      <c r="G2372" s="60">
        <v>0</v>
      </c>
    </row>
    <row r="2373" spans="1:7" x14ac:dyDescent="0.3">
      <c r="A2373" s="60">
        <v>2372</v>
      </c>
      <c r="B2373" s="60">
        <v>1</v>
      </c>
      <c r="C2373" s="2">
        <v>41016.729730684514</v>
      </c>
      <c r="D2373" s="2">
        <v>41076.729166666672</v>
      </c>
      <c r="E2373" s="60">
        <v>8</v>
      </c>
      <c r="F2373" s="2">
        <v>41017.615640312186</v>
      </c>
      <c r="G2373" s="60">
        <v>0</v>
      </c>
    </row>
    <row r="2374" spans="1:7" x14ac:dyDescent="0.3">
      <c r="A2374" s="60">
        <v>2373</v>
      </c>
      <c r="B2374" s="60">
        <v>1</v>
      </c>
      <c r="C2374" s="2">
        <v>41016.714673185314</v>
      </c>
      <c r="D2374" s="2">
        <v>41076.714583333334</v>
      </c>
      <c r="E2374" s="60">
        <v>8</v>
      </c>
      <c r="F2374" s="2">
        <v>41017.53071624336</v>
      </c>
      <c r="G2374" s="60">
        <v>0</v>
      </c>
    </row>
    <row r="2375" spans="1:7" x14ac:dyDescent="0.3">
      <c r="A2375" s="60">
        <v>2374</v>
      </c>
      <c r="B2375" s="60">
        <v>1</v>
      </c>
      <c r="C2375" s="2">
        <v>41016.719765718095</v>
      </c>
      <c r="D2375" s="2">
        <v>41076.719444444447</v>
      </c>
      <c r="E2375" s="60">
        <v>8</v>
      </c>
      <c r="F2375" s="2">
        <v>41016.888251232354</v>
      </c>
      <c r="G2375" s="60">
        <v>0</v>
      </c>
    </row>
    <row r="2376" spans="1:7" x14ac:dyDescent="0.3">
      <c r="A2376" s="60">
        <v>2375</v>
      </c>
      <c r="B2376" s="60">
        <v>6</v>
      </c>
      <c r="C2376" s="2">
        <v>41016.755790221832</v>
      </c>
      <c r="D2376" s="2">
        <v>41019.213841667821</v>
      </c>
      <c r="E2376" s="60">
        <v>24</v>
      </c>
      <c r="F2376" s="2" t="s">
        <v>5</v>
      </c>
      <c r="G2376" s="60">
        <v>0</v>
      </c>
    </row>
    <row r="2377" spans="1:7" x14ac:dyDescent="0.3">
      <c r="A2377" s="60">
        <v>2376</v>
      </c>
      <c r="B2377" s="60">
        <v>5</v>
      </c>
      <c r="C2377" s="2">
        <v>41016.77836034145</v>
      </c>
      <c r="D2377" s="2">
        <v>41020.403265107707</v>
      </c>
      <c r="E2377" s="60">
        <v>24</v>
      </c>
      <c r="F2377" s="2" t="s">
        <v>5</v>
      </c>
      <c r="G2377" s="60">
        <v>0</v>
      </c>
    </row>
    <row r="2378" spans="1:7" x14ac:dyDescent="0.3">
      <c r="A2378" s="60">
        <v>2377</v>
      </c>
      <c r="B2378" s="60">
        <v>5</v>
      </c>
      <c r="C2378" s="2">
        <v>41016.835303639804</v>
      </c>
      <c r="D2378" s="2">
        <v>41020.626467166556</v>
      </c>
      <c r="E2378" s="60">
        <v>24</v>
      </c>
      <c r="F2378" s="2" t="s">
        <v>5</v>
      </c>
      <c r="G2378" s="60">
        <v>0</v>
      </c>
    </row>
    <row r="2379" spans="1:7" x14ac:dyDescent="0.3">
      <c r="A2379" s="60">
        <v>2378</v>
      </c>
      <c r="B2379" s="60">
        <v>1</v>
      </c>
      <c r="C2379" s="2">
        <v>41016.850493288344</v>
      </c>
      <c r="D2379" s="2">
        <v>41076.850000000006</v>
      </c>
      <c r="E2379" s="60">
        <v>12</v>
      </c>
      <c r="F2379" s="2">
        <v>41017.580578696616</v>
      </c>
      <c r="G2379" s="60">
        <v>0</v>
      </c>
    </row>
    <row r="2380" spans="1:7" x14ac:dyDescent="0.3">
      <c r="A2380" s="60">
        <v>2379</v>
      </c>
      <c r="B2380" s="60">
        <v>2</v>
      </c>
      <c r="C2380" s="2">
        <v>41016.907867390393</v>
      </c>
      <c r="D2380" s="2">
        <v>41076.907638888886</v>
      </c>
      <c r="E2380" s="60">
        <v>10</v>
      </c>
      <c r="F2380" s="2">
        <v>41017.043646002778</v>
      </c>
      <c r="G2380" s="60">
        <v>0</v>
      </c>
    </row>
    <row r="2381" spans="1:7" x14ac:dyDescent="0.3">
      <c r="A2381" s="60">
        <v>2380</v>
      </c>
      <c r="B2381" s="60">
        <v>6</v>
      </c>
      <c r="C2381" s="2">
        <v>41016.973995546679</v>
      </c>
      <c r="D2381" s="2">
        <v>41076.973611111112</v>
      </c>
      <c r="E2381" s="60">
        <v>24</v>
      </c>
      <c r="F2381" s="2">
        <v>41035.69247410784</v>
      </c>
      <c r="G2381" s="60">
        <v>1</v>
      </c>
    </row>
    <row r="2382" spans="1:7" x14ac:dyDescent="0.3">
      <c r="A2382" s="60">
        <v>2381</v>
      </c>
      <c r="B2382" s="60">
        <v>7</v>
      </c>
      <c r="C2382" s="2">
        <v>41017.064236622376</v>
      </c>
      <c r="D2382" s="2">
        <v>41019.897137469598</v>
      </c>
      <c r="E2382" s="60">
        <v>24</v>
      </c>
      <c r="F2382" s="2" t="s">
        <v>5</v>
      </c>
      <c r="G2382" s="60">
        <v>0</v>
      </c>
    </row>
    <row r="2383" spans="1:7" x14ac:dyDescent="0.3">
      <c r="A2383" s="60">
        <v>2382</v>
      </c>
      <c r="B2383" s="60">
        <v>3</v>
      </c>
      <c r="C2383" s="2">
        <v>41017.335918970115</v>
      </c>
      <c r="D2383" s="2">
        <v>41077.335416666669</v>
      </c>
      <c r="E2383" s="60">
        <v>24</v>
      </c>
      <c r="F2383" s="2">
        <v>41019.395660554161</v>
      </c>
      <c r="G2383" s="60">
        <v>0</v>
      </c>
    </row>
    <row r="2384" spans="1:7" x14ac:dyDescent="0.3">
      <c r="A2384" s="60">
        <v>2383</v>
      </c>
      <c r="B2384" s="60">
        <v>2</v>
      </c>
      <c r="C2384" s="2">
        <v>41017.344627995837</v>
      </c>
      <c r="D2384" s="2">
        <v>41020.552777777775</v>
      </c>
      <c r="E2384" s="60">
        <v>10</v>
      </c>
      <c r="F2384" s="2">
        <v>41018.349925771901</v>
      </c>
      <c r="G2384" s="60">
        <v>0</v>
      </c>
    </row>
    <row r="2385" spans="1:7" x14ac:dyDescent="0.3">
      <c r="A2385" s="60">
        <v>2384</v>
      </c>
      <c r="B2385" s="60">
        <v>1</v>
      </c>
      <c r="C2385" s="2">
        <v>41017.367287853842</v>
      </c>
      <c r="D2385" s="2">
        <v>41077.366666666669</v>
      </c>
      <c r="E2385" s="60">
        <v>8</v>
      </c>
      <c r="F2385" s="2">
        <v>41017.742227543902</v>
      </c>
      <c r="G2385" s="60">
        <v>0</v>
      </c>
    </row>
    <row r="2386" spans="1:7" x14ac:dyDescent="0.3">
      <c r="A2386" s="60">
        <v>2385</v>
      </c>
      <c r="B2386" s="60">
        <v>5</v>
      </c>
      <c r="C2386" s="2">
        <v>41017.353396060469</v>
      </c>
      <c r="D2386" s="2">
        <v>41019.644755535148</v>
      </c>
      <c r="E2386" s="60">
        <v>24</v>
      </c>
      <c r="F2386" s="2" t="s">
        <v>5</v>
      </c>
      <c r="G2386" s="60">
        <v>0</v>
      </c>
    </row>
    <row r="2387" spans="1:7" x14ac:dyDescent="0.3">
      <c r="A2387" s="60">
        <v>2386</v>
      </c>
      <c r="B2387" s="60">
        <v>2</v>
      </c>
      <c r="C2387" s="2">
        <v>41017.347786423998</v>
      </c>
      <c r="D2387" s="2">
        <v>41077.347222222226</v>
      </c>
      <c r="E2387" s="60">
        <v>10</v>
      </c>
      <c r="F2387" s="2">
        <v>41018.358747052211</v>
      </c>
      <c r="G2387" s="60">
        <v>0</v>
      </c>
    </row>
    <row r="2388" spans="1:7" x14ac:dyDescent="0.3">
      <c r="A2388" s="60">
        <v>2387</v>
      </c>
      <c r="B2388" s="60">
        <v>10</v>
      </c>
      <c r="C2388" s="2">
        <v>41017.338171178533</v>
      </c>
      <c r="D2388" s="2">
        <v>41020.587865316586</v>
      </c>
      <c r="E2388" s="60">
        <v>1</v>
      </c>
      <c r="F2388" s="2" t="s">
        <v>5</v>
      </c>
      <c r="G2388" s="60">
        <v>3</v>
      </c>
    </row>
    <row r="2389" spans="1:7" x14ac:dyDescent="0.3">
      <c r="A2389" s="60">
        <v>2388</v>
      </c>
      <c r="B2389" s="60">
        <v>3</v>
      </c>
      <c r="C2389" s="2">
        <v>41017.352353638627</v>
      </c>
      <c r="D2389" s="2">
        <v>41077.352083333339</v>
      </c>
      <c r="E2389" s="60">
        <v>24</v>
      </c>
      <c r="F2389" s="2">
        <v>41019.737931079726</v>
      </c>
      <c r="G2389" s="60">
        <v>0</v>
      </c>
    </row>
    <row r="2390" spans="1:7" x14ac:dyDescent="0.3">
      <c r="A2390" s="60">
        <v>2389</v>
      </c>
      <c r="B2390" s="60">
        <v>6</v>
      </c>
      <c r="C2390" s="2">
        <v>41017.387380654</v>
      </c>
      <c r="D2390" s="2">
        <v>41021.512128916038</v>
      </c>
      <c r="E2390" s="60">
        <v>24</v>
      </c>
      <c r="F2390" s="2" t="s">
        <v>5</v>
      </c>
      <c r="G2390" s="60">
        <v>0</v>
      </c>
    </row>
    <row r="2391" spans="1:7" x14ac:dyDescent="0.3">
      <c r="A2391" s="60">
        <v>2390</v>
      </c>
      <c r="B2391" s="60">
        <v>9</v>
      </c>
      <c r="C2391" s="2">
        <v>41017.396620734617</v>
      </c>
      <c r="D2391" s="2">
        <v>41077.396527777775</v>
      </c>
      <c r="E2391" s="60">
        <v>5</v>
      </c>
      <c r="F2391" s="2">
        <v>41020.534718291492</v>
      </c>
      <c r="G2391" s="60">
        <v>0</v>
      </c>
    </row>
    <row r="2392" spans="1:7" x14ac:dyDescent="0.3">
      <c r="A2392" s="60">
        <v>2391</v>
      </c>
      <c r="B2392" s="60">
        <v>1</v>
      </c>
      <c r="C2392" s="2">
        <v>41017.458693403831</v>
      </c>
      <c r="D2392" s="2">
        <v>41077.458333333336</v>
      </c>
      <c r="E2392" s="60">
        <v>12</v>
      </c>
      <c r="F2392" s="2">
        <v>41018.669353745034</v>
      </c>
      <c r="G2392" s="60">
        <v>0</v>
      </c>
    </row>
    <row r="2393" spans="1:7" x14ac:dyDescent="0.3">
      <c r="A2393" s="60">
        <v>2392</v>
      </c>
      <c r="B2393" s="60">
        <v>4</v>
      </c>
      <c r="C2393" s="2">
        <v>41017.466949741254</v>
      </c>
      <c r="D2393" s="2">
        <v>41021.258294188534</v>
      </c>
      <c r="E2393" s="60">
        <v>12</v>
      </c>
      <c r="F2393" s="2" t="s">
        <v>5</v>
      </c>
      <c r="G2393" s="60">
        <v>0</v>
      </c>
    </row>
    <row r="2394" spans="1:7" x14ac:dyDescent="0.3">
      <c r="A2394" s="60">
        <v>2393</v>
      </c>
      <c r="B2394" s="60">
        <v>5</v>
      </c>
      <c r="C2394" s="2">
        <v>41017.463796648939</v>
      </c>
      <c r="D2394" s="2">
        <v>41077.463194444448</v>
      </c>
      <c r="E2394" s="60">
        <v>24</v>
      </c>
      <c r="F2394" s="2">
        <v>41021.428844205948</v>
      </c>
      <c r="G2394" s="60">
        <v>0</v>
      </c>
    </row>
    <row r="2395" spans="1:7" x14ac:dyDescent="0.3">
      <c r="A2395" s="60">
        <v>2394</v>
      </c>
      <c r="B2395" s="60">
        <v>7</v>
      </c>
      <c r="C2395" s="2">
        <v>41017.501958938345</v>
      </c>
      <c r="D2395" s="2">
        <v>41077.501388888886</v>
      </c>
      <c r="E2395" s="60">
        <v>24</v>
      </c>
      <c r="F2395" s="2">
        <v>41044.330447300541</v>
      </c>
      <c r="G2395" s="60">
        <v>1</v>
      </c>
    </row>
    <row r="2396" spans="1:7" x14ac:dyDescent="0.3">
      <c r="A2396" s="60">
        <v>2395</v>
      </c>
      <c r="B2396" s="60">
        <v>6</v>
      </c>
      <c r="C2396" s="2">
        <v>41017.520682234579</v>
      </c>
      <c r="D2396" s="2">
        <v>41077.520138888889</v>
      </c>
      <c r="E2396" s="60">
        <v>24</v>
      </c>
      <c r="F2396" s="2">
        <v>41023.461385550901</v>
      </c>
      <c r="G2396" s="60">
        <v>0</v>
      </c>
    </row>
    <row r="2397" spans="1:7" x14ac:dyDescent="0.3">
      <c r="A2397" s="60">
        <v>2396</v>
      </c>
      <c r="B2397" s="60">
        <v>4</v>
      </c>
      <c r="C2397" s="2">
        <v>41017.559741792866</v>
      </c>
      <c r="D2397" s="2">
        <v>41077.55972222222</v>
      </c>
      <c r="E2397" s="60">
        <v>12</v>
      </c>
      <c r="F2397" s="2">
        <v>41019.382857912526</v>
      </c>
      <c r="G2397" s="60">
        <v>0</v>
      </c>
    </row>
    <row r="2398" spans="1:7" x14ac:dyDescent="0.3">
      <c r="A2398" s="60">
        <v>2397</v>
      </c>
      <c r="B2398" s="60">
        <v>2</v>
      </c>
      <c r="C2398" s="2">
        <v>41017.742260562401</v>
      </c>
      <c r="D2398" s="2">
        <v>41077.741666666669</v>
      </c>
      <c r="E2398" s="60">
        <v>10</v>
      </c>
      <c r="F2398" s="2">
        <v>41018.397069781568</v>
      </c>
      <c r="G2398" s="60">
        <v>0</v>
      </c>
    </row>
    <row r="2399" spans="1:7" x14ac:dyDescent="0.3">
      <c r="A2399" s="60">
        <v>2398</v>
      </c>
      <c r="B2399" s="60">
        <v>1</v>
      </c>
      <c r="C2399" s="2">
        <v>41017.733411217421</v>
      </c>
      <c r="D2399" s="2">
        <v>41019.982790431357</v>
      </c>
      <c r="E2399" s="60">
        <v>12</v>
      </c>
      <c r="F2399" s="2" t="s">
        <v>5</v>
      </c>
      <c r="G2399" s="60">
        <v>0</v>
      </c>
    </row>
    <row r="2400" spans="1:7" x14ac:dyDescent="0.3">
      <c r="A2400" s="60">
        <v>2399</v>
      </c>
      <c r="B2400" s="60">
        <v>2</v>
      </c>
      <c r="C2400" s="2">
        <v>41017.715918541508</v>
      </c>
      <c r="D2400" s="2">
        <v>41019.923944196758</v>
      </c>
      <c r="E2400" s="60">
        <v>10</v>
      </c>
      <c r="F2400" s="2" t="s">
        <v>5</v>
      </c>
      <c r="G2400" s="60">
        <v>0</v>
      </c>
    </row>
    <row r="2401" spans="1:7" x14ac:dyDescent="0.3">
      <c r="A2401" s="60">
        <v>2400</v>
      </c>
      <c r="B2401" s="60">
        <v>6</v>
      </c>
      <c r="C2401" s="2">
        <v>41017.778079832991</v>
      </c>
      <c r="D2401" s="2">
        <v>41077.777777777781</v>
      </c>
      <c r="E2401" s="60">
        <v>24</v>
      </c>
      <c r="F2401" s="2">
        <v>41022.01924051169</v>
      </c>
      <c r="G2401" s="60">
        <v>0</v>
      </c>
    </row>
    <row r="2402" spans="1:7" x14ac:dyDescent="0.3">
      <c r="A2402" s="60">
        <v>2401</v>
      </c>
      <c r="B2402" s="60">
        <v>2</v>
      </c>
      <c r="C2402" s="2">
        <v>41017.809723508311</v>
      </c>
      <c r="D2402" s="2">
        <v>41077.80972222222</v>
      </c>
      <c r="E2402" s="60">
        <v>10</v>
      </c>
      <c r="F2402" s="2">
        <v>41018.589933675568</v>
      </c>
      <c r="G2402" s="60">
        <v>0</v>
      </c>
    </row>
    <row r="2403" spans="1:7" x14ac:dyDescent="0.3">
      <c r="A2403" s="60">
        <v>2402</v>
      </c>
      <c r="B2403" s="60">
        <v>1</v>
      </c>
      <c r="C2403" s="2">
        <v>41017.842415055042</v>
      </c>
      <c r="D2403" s="2">
        <v>41077.842361111114</v>
      </c>
      <c r="E2403" s="60">
        <v>12</v>
      </c>
      <c r="F2403" s="2">
        <v>41018.506733134316</v>
      </c>
      <c r="G2403" s="60">
        <v>0</v>
      </c>
    </row>
    <row r="2404" spans="1:7" x14ac:dyDescent="0.3">
      <c r="A2404" s="60">
        <v>2403</v>
      </c>
      <c r="B2404" s="60">
        <v>1</v>
      </c>
      <c r="C2404" s="2">
        <v>41017.854557671686</v>
      </c>
      <c r="D2404" s="2">
        <v>41077.854166666672</v>
      </c>
      <c r="E2404" s="60">
        <v>12</v>
      </c>
      <c r="F2404" s="2">
        <v>41019.999069185433</v>
      </c>
      <c r="G2404" s="60">
        <v>0</v>
      </c>
    </row>
    <row r="2405" spans="1:7" x14ac:dyDescent="0.3">
      <c r="A2405" s="60">
        <v>2404</v>
      </c>
      <c r="B2405" s="60">
        <v>2</v>
      </c>
      <c r="C2405" s="2">
        <v>41017.909080645142</v>
      </c>
      <c r="D2405" s="2">
        <v>41077.90902777778</v>
      </c>
      <c r="E2405" s="60">
        <v>10</v>
      </c>
      <c r="F2405" s="2">
        <v>41018.368547544414</v>
      </c>
      <c r="G2405" s="60">
        <v>0</v>
      </c>
    </row>
    <row r="2406" spans="1:7" x14ac:dyDescent="0.3">
      <c r="A2406" s="60">
        <v>2405</v>
      </c>
      <c r="B2406" s="60">
        <v>7</v>
      </c>
      <c r="C2406" s="2">
        <v>41018.079712152452</v>
      </c>
      <c r="D2406" s="2">
        <v>41078.079166666663</v>
      </c>
      <c r="E2406" s="60">
        <v>24</v>
      </c>
      <c r="F2406" s="2">
        <v>41022.277596418127</v>
      </c>
      <c r="G2406" s="60">
        <v>0</v>
      </c>
    </row>
    <row r="2407" spans="1:7" x14ac:dyDescent="0.3">
      <c r="A2407" s="60">
        <v>2406</v>
      </c>
      <c r="B2407" s="60">
        <v>6</v>
      </c>
      <c r="C2407" s="2">
        <v>41018.126717978674</v>
      </c>
      <c r="D2407" s="2">
        <v>41078.126388888886</v>
      </c>
      <c r="E2407" s="60">
        <v>24</v>
      </c>
      <c r="F2407" s="2">
        <v>41029.192512116409</v>
      </c>
      <c r="G2407" s="60">
        <v>0</v>
      </c>
    </row>
    <row r="2408" spans="1:7" x14ac:dyDescent="0.3">
      <c r="A2408" s="60">
        <v>2407</v>
      </c>
      <c r="B2408" s="60">
        <v>6</v>
      </c>
      <c r="C2408" s="2">
        <v>41018.180682922364</v>
      </c>
      <c r="D2408" s="2">
        <v>41078.180555555555</v>
      </c>
      <c r="E2408" s="60">
        <v>24</v>
      </c>
      <c r="F2408" s="2">
        <v>41019.779714158612</v>
      </c>
      <c r="G2408" s="60">
        <v>0</v>
      </c>
    </row>
    <row r="2409" spans="1:7" x14ac:dyDescent="0.3">
      <c r="A2409" s="60">
        <v>2408</v>
      </c>
      <c r="B2409" s="60">
        <v>1</v>
      </c>
      <c r="C2409" s="2">
        <v>41018.280820644737</v>
      </c>
      <c r="D2409" s="2">
        <v>41078.280555555553</v>
      </c>
      <c r="E2409" s="60">
        <v>8</v>
      </c>
      <c r="F2409" s="2">
        <v>41018.394831268226</v>
      </c>
      <c r="G2409" s="60">
        <v>0</v>
      </c>
    </row>
    <row r="2410" spans="1:7" x14ac:dyDescent="0.3">
      <c r="A2410" s="60">
        <v>2409</v>
      </c>
      <c r="B2410" s="60">
        <v>1</v>
      </c>
      <c r="C2410" s="2">
        <v>41018.370850963147</v>
      </c>
      <c r="D2410" s="2">
        <v>41078.370833333334</v>
      </c>
      <c r="E2410" s="60">
        <v>8</v>
      </c>
      <c r="F2410" s="2">
        <v>41019.697936449877</v>
      </c>
      <c r="G2410" s="60">
        <v>0</v>
      </c>
    </row>
    <row r="2411" spans="1:7" x14ac:dyDescent="0.3">
      <c r="A2411" s="60">
        <v>2410</v>
      </c>
      <c r="B2411" s="60">
        <v>6</v>
      </c>
      <c r="C2411" s="2">
        <v>41018.37259001693</v>
      </c>
      <c r="D2411" s="2">
        <v>41078.372222222228</v>
      </c>
      <c r="E2411" s="60">
        <v>24</v>
      </c>
      <c r="F2411" s="2">
        <v>41022.474321302485</v>
      </c>
      <c r="G2411" s="60">
        <v>0</v>
      </c>
    </row>
    <row r="2412" spans="1:7" x14ac:dyDescent="0.3">
      <c r="A2412" s="60">
        <v>2411</v>
      </c>
      <c r="B2412" s="60">
        <v>2</v>
      </c>
      <c r="C2412" s="2">
        <v>41018.348927544786</v>
      </c>
      <c r="D2412" s="2">
        <v>41022.473367370781</v>
      </c>
      <c r="E2412" s="60">
        <v>10</v>
      </c>
      <c r="F2412" s="2" t="s">
        <v>5</v>
      </c>
      <c r="G2412" s="60">
        <v>0</v>
      </c>
    </row>
    <row r="2413" spans="1:7" x14ac:dyDescent="0.3">
      <c r="A2413" s="60">
        <v>2412</v>
      </c>
      <c r="B2413" s="60">
        <v>1</v>
      </c>
      <c r="C2413" s="2">
        <v>41018.360285459763</v>
      </c>
      <c r="D2413" s="2">
        <v>41020.901864036372</v>
      </c>
      <c r="E2413" s="60">
        <v>8</v>
      </c>
      <c r="F2413" s="2" t="s">
        <v>5</v>
      </c>
      <c r="G2413" s="60">
        <v>0</v>
      </c>
    </row>
    <row r="2414" spans="1:7" x14ac:dyDescent="0.3">
      <c r="A2414" s="60">
        <v>2413</v>
      </c>
      <c r="B2414" s="60">
        <v>6</v>
      </c>
      <c r="C2414" s="2">
        <v>41018.384701211013</v>
      </c>
      <c r="D2414" s="2">
        <v>41078.384027777778</v>
      </c>
      <c r="E2414" s="60">
        <v>24</v>
      </c>
      <c r="F2414" s="2">
        <v>41021.105014684923</v>
      </c>
      <c r="G2414" s="60">
        <v>0</v>
      </c>
    </row>
    <row r="2415" spans="1:7" x14ac:dyDescent="0.3">
      <c r="A2415" s="60">
        <v>2414</v>
      </c>
      <c r="B2415" s="60">
        <v>8</v>
      </c>
      <c r="C2415" s="2">
        <v>41018.410691740144</v>
      </c>
      <c r="D2415" s="2">
        <v>41078.410416666666</v>
      </c>
      <c r="E2415" s="60">
        <v>3</v>
      </c>
      <c r="F2415" s="2">
        <v>41021.317921668277</v>
      </c>
      <c r="G2415" s="60">
        <v>0</v>
      </c>
    </row>
    <row r="2416" spans="1:7" x14ac:dyDescent="0.3">
      <c r="A2416" s="60">
        <v>2415</v>
      </c>
      <c r="B2416" s="60">
        <v>1</v>
      </c>
      <c r="C2416" s="2">
        <v>41018.444049575715</v>
      </c>
      <c r="D2416" s="2">
        <v>41078.443749999999</v>
      </c>
      <c r="E2416" s="60">
        <v>8</v>
      </c>
      <c r="F2416" s="2">
        <v>41019.40470492826</v>
      </c>
      <c r="G2416" s="60">
        <v>0</v>
      </c>
    </row>
    <row r="2417" spans="1:7" x14ac:dyDescent="0.3">
      <c r="A2417" s="60">
        <v>2416</v>
      </c>
      <c r="B2417" s="60">
        <v>1</v>
      </c>
      <c r="C2417" s="2">
        <v>41018.41900422761</v>
      </c>
      <c r="D2417" s="2">
        <v>41078.418749999997</v>
      </c>
      <c r="E2417" s="60">
        <v>8</v>
      </c>
      <c r="F2417" s="2">
        <v>41019.463419747888</v>
      </c>
      <c r="G2417" s="60">
        <v>0</v>
      </c>
    </row>
    <row r="2418" spans="1:7" x14ac:dyDescent="0.3">
      <c r="A2418" s="60">
        <v>2417</v>
      </c>
      <c r="B2418" s="60">
        <v>7</v>
      </c>
      <c r="C2418" s="2">
        <v>41018.428315324592</v>
      </c>
      <c r="D2418" s="2">
        <v>41022.76108809522</v>
      </c>
      <c r="E2418" s="60">
        <v>24</v>
      </c>
      <c r="F2418" s="2" t="s">
        <v>5</v>
      </c>
      <c r="G2418" s="60">
        <v>0</v>
      </c>
    </row>
    <row r="2419" spans="1:7" x14ac:dyDescent="0.3">
      <c r="A2419" s="60">
        <v>2418</v>
      </c>
      <c r="B2419" s="60">
        <v>4</v>
      </c>
      <c r="C2419" s="2">
        <v>41018.435641281183</v>
      </c>
      <c r="D2419" s="2">
        <v>41078.435416666667</v>
      </c>
      <c r="E2419" s="60">
        <v>12</v>
      </c>
      <c r="F2419" s="2">
        <v>41020.433925885969</v>
      </c>
      <c r="G2419" s="60">
        <v>0</v>
      </c>
    </row>
    <row r="2420" spans="1:7" x14ac:dyDescent="0.3">
      <c r="A2420" s="60">
        <v>2419</v>
      </c>
      <c r="B2420" s="60">
        <v>4</v>
      </c>
      <c r="C2420" s="2">
        <v>41018.441885870481</v>
      </c>
      <c r="D2420" s="2">
        <v>41078.441666666666</v>
      </c>
      <c r="E2420" s="60">
        <v>12</v>
      </c>
      <c r="F2420" s="2">
        <v>41020.674600842729</v>
      </c>
      <c r="G2420" s="60">
        <v>0</v>
      </c>
    </row>
    <row r="2421" spans="1:7" x14ac:dyDescent="0.3">
      <c r="A2421" s="60">
        <v>2420</v>
      </c>
      <c r="B2421" s="60">
        <v>4</v>
      </c>
      <c r="C2421" s="2">
        <v>41018.454106612357</v>
      </c>
      <c r="D2421" s="2">
        <v>41078.453472222223</v>
      </c>
      <c r="E2421" s="60">
        <v>12</v>
      </c>
      <c r="F2421" s="2">
        <v>41021.641366182608</v>
      </c>
      <c r="G2421" s="60">
        <v>0</v>
      </c>
    </row>
    <row r="2422" spans="1:7" x14ac:dyDescent="0.3">
      <c r="A2422" s="60">
        <v>2421</v>
      </c>
      <c r="B2422" s="60">
        <v>3</v>
      </c>
      <c r="C2422" s="2">
        <v>41018.525334716905</v>
      </c>
      <c r="D2422" s="2">
        <v>41078.525000000001</v>
      </c>
      <c r="E2422" s="60">
        <v>24</v>
      </c>
      <c r="F2422" s="2">
        <v>41020.153356520925</v>
      </c>
      <c r="G2422" s="60">
        <v>0</v>
      </c>
    </row>
    <row r="2423" spans="1:7" x14ac:dyDescent="0.3">
      <c r="A2423" s="60">
        <v>2422</v>
      </c>
      <c r="B2423" s="60">
        <v>4</v>
      </c>
      <c r="C2423" s="2">
        <v>41018.501882849516</v>
      </c>
      <c r="D2423" s="2">
        <v>41078.501388888886</v>
      </c>
      <c r="E2423" s="60">
        <v>12</v>
      </c>
      <c r="F2423" s="2">
        <v>41020.404563361473</v>
      </c>
      <c r="G2423" s="60">
        <v>0</v>
      </c>
    </row>
    <row r="2424" spans="1:7" x14ac:dyDescent="0.3">
      <c r="A2424" s="60">
        <v>2423</v>
      </c>
      <c r="B2424" s="60">
        <v>1</v>
      </c>
      <c r="C2424" s="2">
        <v>41018.571740853127</v>
      </c>
      <c r="D2424" s="2">
        <v>41078.571527777778</v>
      </c>
      <c r="E2424" s="60">
        <v>8</v>
      </c>
      <c r="F2424" s="2">
        <v>41019.325311385714</v>
      </c>
      <c r="G2424" s="60">
        <v>0</v>
      </c>
    </row>
    <row r="2425" spans="1:7" x14ac:dyDescent="0.3">
      <c r="A2425" s="60">
        <v>2424</v>
      </c>
      <c r="B2425" s="60">
        <v>1</v>
      </c>
      <c r="C2425" s="2">
        <v>41018.565235756192</v>
      </c>
      <c r="D2425" s="2">
        <v>41078.564583333333</v>
      </c>
      <c r="E2425" s="60">
        <v>8</v>
      </c>
      <c r="F2425" s="2">
        <v>41019.062685778721</v>
      </c>
      <c r="G2425" s="60">
        <v>0</v>
      </c>
    </row>
    <row r="2426" spans="1:7" x14ac:dyDescent="0.3">
      <c r="A2426" s="60">
        <v>2425</v>
      </c>
      <c r="B2426" s="60">
        <v>4</v>
      </c>
      <c r="C2426" s="2">
        <v>41018.572177520713</v>
      </c>
      <c r="D2426" s="2">
        <v>41078.571527777778</v>
      </c>
      <c r="E2426" s="60">
        <v>12</v>
      </c>
      <c r="F2426" s="2">
        <v>41021.657093446767</v>
      </c>
      <c r="G2426" s="60">
        <v>0</v>
      </c>
    </row>
    <row r="2427" spans="1:7" x14ac:dyDescent="0.3">
      <c r="A2427" s="60">
        <v>2426</v>
      </c>
      <c r="B2427" s="60">
        <v>5</v>
      </c>
      <c r="C2427" s="2">
        <v>41018.551206023891</v>
      </c>
      <c r="D2427" s="2">
        <v>41078.550694444442</v>
      </c>
      <c r="E2427" s="60">
        <v>24</v>
      </c>
      <c r="F2427" s="2">
        <v>41022.475206203329</v>
      </c>
      <c r="G2427" s="60">
        <v>0</v>
      </c>
    </row>
    <row r="2428" spans="1:7" x14ac:dyDescent="0.3">
      <c r="A2428" s="60">
        <v>2427</v>
      </c>
      <c r="B2428" s="60">
        <v>7</v>
      </c>
      <c r="C2428" s="2">
        <v>41018.552047437588</v>
      </c>
      <c r="D2428" s="2">
        <v>41078.551388888889</v>
      </c>
      <c r="E2428" s="60">
        <v>24</v>
      </c>
      <c r="F2428" s="2">
        <v>41040.513103263009</v>
      </c>
      <c r="G2428" s="60">
        <v>0</v>
      </c>
    </row>
    <row r="2429" spans="1:7" x14ac:dyDescent="0.3">
      <c r="A2429" s="60">
        <v>2428</v>
      </c>
      <c r="B2429" s="60">
        <v>2</v>
      </c>
      <c r="C2429" s="2">
        <v>41018.594028262909</v>
      </c>
      <c r="D2429" s="2">
        <v>41078.59375</v>
      </c>
      <c r="E2429" s="60">
        <v>10</v>
      </c>
      <c r="F2429" s="2">
        <v>41020.404378667248</v>
      </c>
      <c r="G2429" s="60">
        <v>0</v>
      </c>
    </row>
    <row r="2430" spans="1:7" x14ac:dyDescent="0.3">
      <c r="A2430" s="60">
        <v>2429</v>
      </c>
      <c r="B2430" s="60">
        <v>1</v>
      </c>
      <c r="C2430" s="2">
        <v>41018.607908565107</v>
      </c>
      <c r="D2430" s="2">
        <v>41078.607638888891</v>
      </c>
      <c r="E2430" s="60">
        <v>8</v>
      </c>
      <c r="F2430" s="2">
        <v>41018.705284344192</v>
      </c>
      <c r="G2430" s="60">
        <v>0</v>
      </c>
    </row>
    <row r="2431" spans="1:7" x14ac:dyDescent="0.3">
      <c r="A2431" s="60">
        <v>2430</v>
      </c>
      <c r="B2431" s="60">
        <v>2</v>
      </c>
      <c r="C2431" s="2">
        <v>41018.66134231897</v>
      </c>
      <c r="D2431" s="2">
        <v>41078.661111111112</v>
      </c>
      <c r="E2431" s="60">
        <v>10</v>
      </c>
      <c r="F2431" s="2">
        <v>41019.507916505849</v>
      </c>
      <c r="G2431" s="60">
        <v>0</v>
      </c>
    </row>
    <row r="2432" spans="1:7" x14ac:dyDescent="0.3">
      <c r="A2432" s="60">
        <v>2431</v>
      </c>
      <c r="B2432" s="60">
        <v>1</v>
      </c>
      <c r="C2432" s="2">
        <v>41018.653920258897</v>
      </c>
      <c r="D2432" s="2">
        <v>41023.153296540164</v>
      </c>
      <c r="E2432" s="60">
        <v>8</v>
      </c>
      <c r="F2432" s="2" t="s">
        <v>5</v>
      </c>
      <c r="G2432" s="60">
        <v>0</v>
      </c>
    </row>
    <row r="2433" spans="1:7" x14ac:dyDescent="0.3">
      <c r="A2433" s="60">
        <v>2432</v>
      </c>
      <c r="B2433" s="60">
        <v>5</v>
      </c>
      <c r="C2433" s="2">
        <v>41018.665514665525</v>
      </c>
      <c r="D2433" s="2">
        <v>41078.665277777778</v>
      </c>
      <c r="E2433" s="60">
        <v>24</v>
      </c>
      <c r="F2433" s="2">
        <v>41023.196620712908</v>
      </c>
      <c r="G2433" s="60">
        <v>0</v>
      </c>
    </row>
    <row r="2434" spans="1:7" x14ac:dyDescent="0.3">
      <c r="A2434" s="60">
        <v>2433</v>
      </c>
      <c r="B2434" s="60">
        <v>10</v>
      </c>
      <c r="C2434" s="2">
        <v>41018.665493539964</v>
      </c>
      <c r="D2434" s="2">
        <v>41078.665277777778</v>
      </c>
      <c r="E2434" s="60">
        <v>1</v>
      </c>
      <c r="F2434" s="2">
        <v>41025.320797145112</v>
      </c>
      <c r="G2434" s="60">
        <v>0</v>
      </c>
    </row>
    <row r="2435" spans="1:7" x14ac:dyDescent="0.3">
      <c r="A2435" s="60">
        <v>2434</v>
      </c>
      <c r="B2435" s="60">
        <v>5</v>
      </c>
      <c r="C2435" s="2">
        <v>41018.705918900072</v>
      </c>
      <c r="D2435" s="2">
        <v>41078.705555555556</v>
      </c>
      <c r="E2435" s="60">
        <v>24</v>
      </c>
      <c r="F2435" s="2">
        <v>41022.827087228048</v>
      </c>
      <c r="G2435" s="60">
        <v>0</v>
      </c>
    </row>
    <row r="2436" spans="1:7" x14ac:dyDescent="0.3">
      <c r="A2436" s="60">
        <v>2435</v>
      </c>
      <c r="B2436" s="60">
        <v>1</v>
      </c>
      <c r="C2436" s="2">
        <v>41018.72541971795</v>
      </c>
      <c r="D2436" s="2">
        <v>41021.392057791483</v>
      </c>
      <c r="E2436" s="60">
        <v>8</v>
      </c>
      <c r="F2436" s="2" t="s">
        <v>5</v>
      </c>
      <c r="G2436" s="60">
        <v>0</v>
      </c>
    </row>
    <row r="2437" spans="1:7" x14ac:dyDescent="0.3">
      <c r="A2437" s="60">
        <v>2436</v>
      </c>
      <c r="B2437" s="60">
        <v>3</v>
      </c>
      <c r="C2437" s="2">
        <v>41018.73225074487</v>
      </c>
      <c r="D2437" s="2">
        <v>41078.731944444444</v>
      </c>
      <c r="E2437" s="60">
        <v>24</v>
      </c>
      <c r="F2437" s="2">
        <v>41021.514118983432</v>
      </c>
      <c r="G2437" s="60">
        <v>0</v>
      </c>
    </row>
    <row r="2438" spans="1:7" x14ac:dyDescent="0.3">
      <c r="A2438" s="60">
        <v>2437</v>
      </c>
      <c r="B2438" s="60">
        <v>8</v>
      </c>
      <c r="C2438" s="2">
        <v>41018.76837252533</v>
      </c>
      <c r="D2438" s="2">
        <v>41078.768055555556</v>
      </c>
      <c r="E2438" s="60">
        <v>3</v>
      </c>
      <c r="F2438" s="2">
        <v>41025.481890684088</v>
      </c>
      <c r="G2438" s="60">
        <v>2</v>
      </c>
    </row>
    <row r="2439" spans="1:7" x14ac:dyDescent="0.3">
      <c r="A2439" s="60">
        <v>2438</v>
      </c>
      <c r="B2439" s="60">
        <v>1</v>
      </c>
      <c r="C2439" s="2">
        <v>41018.770462407905</v>
      </c>
      <c r="D2439" s="2">
        <v>41078.770138888889</v>
      </c>
      <c r="E2439" s="60">
        <v>8</v>
      </c>
      <c r="F2439" s="2">
        <v>41019.630157048603</v>
      </c>
      <c r="G2439" s="60">
        <v>0</v>
      </c>
    </row>
    <row r="2440" spans="1:7" x14ac:dyDescent="0.3">
      <c r="A2440" s="60">
        <v>2439</v>
      </c>
      <c r="B2440" s="60">
        <v>4</v>
      </c>
      <c r="C2440" s="2">
        <v>41018.832414054465</v>
      </c>
      <c r="D2440" s="2">
        <v>41078.831944444442</v>
      </c>
      <c r="E2440" s="60">
        <v>12</v>
      </c>
      <c r="F2440" s="2">
        <v>41021.674947855179</v>
      </c>
      <c r="G2440" s="60">
        <v>0</v>
      </c>
    </row>
    <row r="2441" spans="1:7" x14ac:dyDescent="0.3">
      <c r="A2441" s="60">
        <v>2440</v>
      </c>
      <c r="B2441" s="60">
        <v>1</v>
      </c>
      <c r="C2441" s="2">
        <v>41018.846964946562</v>
      </c>
      <c r="D2441" s="2">
        <v>41078.84652777778</v>
      </c>
      <c r="E2441" s="60">
        <v>8</v>
      </c>
      <c r="F2441" s="2">
        <v>41019.873793851475</v>
      </c>
      <c r="G2441" s="60">
        <v>0</v>
      </c>
    </row>
    <row r="2442" spans="1:7" x14ac:dyDescent="0.3">
      <c r="A2442" s="60">
        <v>2441</v>
      </c>
      <c r="B2442" s="60">
        <v>1</v>
      </c>
      <c r="C2442" s="2">
        <v>41018.865437405329</v>
      </c>
      <c r="D2442" s="2">
        <v>41078.865277777782</v>
      </c>
      <c r="E2442" s="60">
        <v>8</v>
      </c>
      <c r="F2442" s="2">
        <v>41019.542491236149</v>
      </c>
      <c r="G2442" s="60">
        <v>0</v>
      </c>
    </row>
    <row r="2443" spans="1:7" x14ac:dyDescent="0.3">
      <c r="A2443" s="60">
        <v>2442</v>
      </c>
      <c r="B2443" s="60">
        <v>6</v>
      </c>
      <c r="C2443" s="2">
        <v>41018.865004372296</v>
      </c>
      <c r="D2443" s="2">
        <v>41023.697916666664</v>
      </c>
      <c r="E2443" s="60">
        <v>24</v>
      </c>
      <c r="F2443" s="2" t="s">
        <v>5</v>
      </c>
      <c r="G2443" s="60">
        <v>0</v>
      </c>
    </row>
    <row r="2444" spans="1:7" x14ac:dyDescent="0.3">
      <c r="A2444" s="60">
        <v>2443</v>
      </c>
      <c r="B2444" s="60">
        <v>1</v>
      </c>
      <c r="C2444" s="2">
        <v>41018.907150964093</v>
      </c>
      <c r="D2444" s="2">
        <v>41078.906944444447</v>
      </c>
      <c r="E2444" s="60">
        <v>8</v>
      </c>
      <c r="F2444" s="2">
        <v>41019.614806857237</v>
      </c>
      <c r="G2444" s="60">
        <v>0</v>
      </c>
    </row>
    <row r="2445" spans="1:7" x14ac:dyDescent="0.3">
      <c r="A2445" s="60">
        <v>2444</v>
      </c>
      <c r="B2445" s="60">
        <v>11</v>
      </c>
      <c r="C2445" s="2">
        <v>41018.941039155849</v>
      </c>
      <c r="D2445" s="2">
        <v>41078.940972222219</v>
      </c>
      <c r="E2445" s="60">
        <v>1</v>
      </c>
      <c r="F2445" s="2">
        <v>41025.474493639995</v>
      </c>
      <c r="G2445" s="60">
        <v>0</v>
      </c>
    </row>
    <row r="2446" spans="1:7" x14ac:dyDescent="0.3">
      <c r="A2446" s="60">
        <v>2445</v>
      </c>
      <c r="B2446" s="60">
        <v>2</v>
      </c>
      <c r="C2446" s="2">
        <v>41018.986909508509</v>
      </c>
      <c r="D2446" s="2">
        <v>41078.986805555556</v>
      </c>
      <c r="E2446" s="60">
        <v>10</v>
      </c>
      <c r="F2446" s="2">
        <v>41019.371721181116</v>
      </c>
      <c r="G2446" s="60">
        <v>0</v>
      </c>
    </row>
    <row r="2447" spans="1:7" x14ac:dyDescent="0.3">
      <c r="A2447" s="60">
        <v>2446</v>
      </c>
      <c r="B2447" s="60">
        <v>3</v>
      </c>
      <c r="C2447" s="2">
        <v>41019.159699107375</v>
      </c>
      <c r="D2447" s="2">
        <v>41021.659271767108</v>
      </c>
      <c r="E2447" s="60">
        <v>24</v>
      </c>
      <c r="F2447" s="2" t="s">
        <v>5</v>
      </c>
      <c r="G2447" s="60">
        <v>0</v>
      </c>
    </row>
    <row r="2448" spans="1:7" x14ac:dyDescent="0.3">
      <c r="A2448" s="60">
        <v>2447</v>
      </c>
      <c r="B2448" s="60">
        <v>3</v>
      </c>
      <c r="C2448" s="2">
        <v>41019.369512890538</v>
      </c>
      <c r="D2448" s="2">
        <v>41079.369444444448</v>
      </c>
      <c r="E2448" s="60">
        <v>24</v>
      </c>
      <c r="F2448" s="2">
        <v>41021.572501778974</v>
      </c>
      <c r="G2448" s="60">
        <v>0</v>
      </c>
    </row>
    <row r="2449" spans="1:7" x14ac:dyDescent="0.3">
      <c r="A2449" s="60">
        <v>2448</v>
      </c>
      <c r="B2449" s="60">
        <v>5</v>
      </c>
      <c r="C2449" s="2">
        <v>41019.361001844765</v>
      </c>
      <c r="D2449" s="2">
        <v>41079.36041666667</v>
      </c>
      <c r="E2449" s="60">
        <v>24</v>
      </c>
      <c r="F2449" s="2">
        <v>41022.400841137853</v>
      </c>
      <c r="G2449" s="60">
        <v>0</v>
      </c>
    </row>
    <row r="2450" spans="1:7" x14ac:dyDescent="0.3">
      <c r="A2450" s="60">
        <v>2449</v>
      </c>
      <c r="B2450" s="60">
        <v>8</v>
      </c>
      <c r="C2450" s="2">
        <v>41019.401359145137</v>
      </c>
      <c r="D2450" s="2">
        <v>41022.275711220122</v>
      </c>
      <c r="E2450" s="60">
        <v>3</v>
      </c>
      <c r="F2450" s="2" t="s">
        <v>5</v>
      </c>
      <c r="G2450" s="60">
        <v>0</v>
      </c>
    </row>
    <row r="2451" spans="1:7" x14ac:dyDescent="0.3">
      <c r="A2451" s="60">
        <v>2450</v>
      </c>
      <c r="B2451" s="60">
        <v>8</v>
      </c>
      <c r="C2451" s="2">
        <v>41019.395776628022</v>
      </c>
      <c r="D2451" s="2">
        <v>41079.395138888889</v>
      </c>
      <c r="E2451" s="60">
        <v>3</v>
      </c>
      <c r="F2451" s="2">
        <v>41023.668890962785</v>
      </c>
      <c r="G2451" s="60">
        <v>0</v>
      </c>
    </row>
    <row r="2452" spans="1:7" x14ac:dyDescent="0.3">
      <c r="A2452" s="60">
        <v>2451</v>
      </c>
      <c r="B2452" s="60">
        <v>9</v>
      </c>
      <c r="C2452" s="2">
        <v>41019.408469261718</v>
      </c>
      <c r="D2452" s="2">
        <v>41079.408333333333</v>
      </c>
      <c r="E2452" s="60">
        <v>5</v>
      </c>
      <c r="F2452" s="2">
        <v>41022.828855877298</v>
      </c>
      <c r="G2452" s="60">
        <v>0</v>
      </c>
    </row>
    <row r="2453" spans="1:7" x14ac:dyDescent="0.3">
      <c r="A2453" s="60">
        <v>2452</v>
      </c>
      <c r="B2453" s="60">
        <v>9</v>
      </c>
      <c r="C2453" s="2">
        <v>41019.408905564094</v>
      </c>
      <c r="D2453" s="2">
        <v>41079.408333333333</v>
      </c>
      <c r="E2453" s="60">
        <v>5</v>
      </c>
      <c r="F2453" s="2">
        <v>41022.543758291999</v>
      </c>
      <c r="G2453" s="60">
        <v>0</v>
      </c>
    </row>
    <row r="2454" spans="1:7" x14ac:dyDescent="0.3">
      <c r="A2454" s="60">
        <v>2453</v>
      </c>
      <c r="B2454" s="60">
        <v>3</v>
      </c>
      <c r="C2454" s="2">
        <v>41019.441391487955</v>
      </c>
      <c r="D2454" s="2">
        <v>41079.440972222219</v>
      </c>
      <c r="E2454" s="60">
        <v>24</v>
      </c>
      <c r="F2454" s="2">
        <v>41021.564306713801</v>
      </c>
      <c r="G2454" s="60">
        <v>0</v>
      </c>
    </row>
    <row r="2455" spans="1:7" x14ac:dyDescent="0.3">
      <c r="A2455" s="60">
        <v>2454</v>
      </c>
      <c r="B2455" s="60">
        <v>4</v>
      </c>
      <c r="C2455" s="2">
        <v>41019.437041329693</v>
      </c>
      <c r="D2455" s="2">
        <v>41079.436805555553</v>
      </c>
      <c r="E2455" s="60">
        <v>12</v>
      </c>
      <c r="F2455" s="2">
        <v>41021.662711486191</v>
      </c>
      <c r="G2455" s="60">
        <v>0</v>
      </c>
    </row>
    <row r="2456" spans="1:7" x14ac:dyDescent="0.3">
      <c r="A2456" s="60">
        <v>2455</v>
      </c>
      <c r="B2456" s="60">
        <v>1</v>
      </c>
      <c r="C2456" s="2">
        <v>41019.471707841447</v>
      </c>
      <c r="D2456" s="2">
        <v>41079.47152777778</v>
      </c>
      <c r="E2456" s="60">
        <v>12</v>
      </c>
      <c r="F2456" s="2">
        <v>41020.377765251651</v>
      </c>
      <c r="G2456" s="60">
        <v>0</v>
      </c>
    </row>
    <row r="2457" spans="1:7" x14ac:dyDescent="0.3">
      <c r="A2457" s="60">
        <v>2456</v>
      </c>
      <c r="B2457" s="60">
        <v>3</v>
      </c>
      <c r="C2457" s="2">
        <v>41019.492916988442</v>
      </c>
      <c r="D2457" s="2">
        <v>41079.492361111115</v>
      </c>
      <c r="E2457" s="60">
        <v>24</v>
      </c>
      <c r="F2457" s="2">
        <v>41021.657014558208</v>
      </c>
      <c r="G2457" s="60">
        <v>0</v>
      </c>
    </row>
    <row r="2458" spans="1:7" x14ac:dyDescent="0.3">
      <c r="A2458" s="60">
        <v>2457</v>
      </c>
      <c r="B2458" s="60">
        <v>2</v>
      </c>
      <c r="C2458" s="2">
        <v>41019.463901444971</v>
      </c>
      <c r="D2458" s="2">
        <v>41079.463888888895</v>
      </c>
      <c r="E2458" s="60">
        <v>10</v>
      </c>
      <c r="F2458" s="2">
        <v>41020.294829537866</v>
      </c>
      <c r="G2458" s="60">
        <v>0</v>
      </c>
    </row>
    <row r="2459" spans="1:7" x14ac:dyDescent="0.3">
      <c r="A2459" s="60">
        <v>2458</v>
      </c>
      <c r="B2459" s="60">
        <v>8</v>
      </c>
      <c r="C2459" s="2">
        <v>41019.472302442191</v>
      </c>
      <c r="D2459" s="2">
        <v>41079.472222222226</v>
      </c>
      <c r="E2459" s="60">
        <v>3</v>
      </c>
      <c r="F2459" s="2">
        <v>41026.903729856429</v>
      </c>
      <c r="G2459" s="60">
        <v>1</v>
      </c>
    </row>
    <row r="2460" spans="1:7" x14ac:dyDescent="0.3">
      <c r="A2460" s="60">
        <v>2459</v>
      </c>
      <c r="B2460" s="60">
        <v>3</v>
      </c>
      <c r="C2460" s="2">
        <v>41019.513253014615</v>
      </c>
      <c r="D2460" s="2">
        <v>41079.513194444444</v>
      </c>
      <c r="E2460" s="60">
        <v>24</v>
      </c>
      <c r="F2460" s="2">
        <v>41021.402753886403</v>
      </c>
      <c r="G2460" s="60">
        <v>0</v>
      </c>
    </row>
    <row r="2461" spans="1:7" x14ac:dyDescent="0.3">
      <c r="A2461" s="60">
        <v>2460</v>
      </c>
      <c r="B2461" s="60">
        <v>4</v>
      </c>
      <c r="C2461" s="2">
        <v>41019.550491867434</v>
      </c>
      <c r="D2461" s="2">
        <v>41079.549999999996</v>
      </c>
      <c r="E2461" s="60">
        <v>12</v>
      </c>
      <c r="F2461" s="2">
        <v>41021.485907241527</v>
      </c>
      <c r="G2461" s="60">
        <v>0</v>
      </c>
    </row>
    <row r="2462" spans="1:7" x14ac:dyDescent="0.3">
      <c r="A2462" s="60">
        <v>2461</v>
      </c>
      <c r="B2462" s="60">
        <v>7</v>
      </c>
      <c r="C2462" s="2">
        <v>41019.553050125251</v>
      </c>
      <c r="D2462" s="2">
        <v>41021.844432417602</v>
      </c>
      <c r="E2462" s="60">
        <v>24</v>
      </c>
      <c r="F2462" s="2" t="s">
        <v>5</v>
      </c>
      <c r="G2462" s="60">
        <v>0</v>
      </c>
    </row>
    <row r="2463" spans="1:7" x14ac:dyDescent="0.3">
      <c r="A2463" s="60">
        <v>2462</v>
      </c>
      <c r="B2463" s="60">
        <v>4</v>
      </c>
      <c r="C2463" s="2">
        <v>41019.625137881645</v>
      </c>
      <c r="D2463" s="2">
        <v>41079.625</v>
      </c>
      <c r="E2463" s="60">
        <v>12</v>
      </c>
      <c r="F2463" s="2">
        <v>41023.608681287296</v>
      </c>
      <c r="G2463" s="60">
        <v>0</v>
      </c>
    </row>
    <row r="2464" spans="1:7" x14ac:dyDescent="0.3">
      <c r="A2464" s="60">
        <v>2463</v>
      </c>
      <c r="B2464" s="60">
        <v>4</v>
      </c>
      <c r="C2464" s="2">
        <v>41019.643092282859</v>
      </c>
      <c r="D2464" s="2">
        <v>41079.643055555556</v>
      </c>
      <c r="E2464" s="60">
        <v>12</v>
      </c>
      <c r="F2464" s="2">
        <v>41023.354589716306</v>
      </c>
      <c r="G2464" s="60">
        <v>0</v>
      </c>
    </row>
    <row r="2465" spans="1:7" x14ac:dyDescent="0.3">
      <c r="A2465" s="60">
        <v>2464</v>
      </c>
      <c r="B2465" s="60">
        <v>3</v>
      </c>
      <c r="C2465" s="2">
        <v>41019.708451099832</v>
      </c>
      <c r="D2465" s="2">
        <v>41079.708333333336</v>
      </c>
      <c r="E2465" s="60">
        <v>24</v>
      </c>
      <c r="F2465" s="2">
        <v>41022.555753960041</v>
      </c>
      <c r="G2465" s="60">
        <v>0</v>
      </c>
    </row>
    <row r="2466" spans="1:7" x14ac:dyDescent="0.3">
      <c r="A2466" s="60">
        <v>2465</v>
      </c>
      <c r="B2466" s="60">
        <v>1</v>
      </c>
      <c r="C2466" s="2">
        <v>41019.769759206814</v>
      </c>
      <c r="D2466" s="2">
        <v>41079.769444444442</v>
      </c>
      <c r="E2466" s="60">
        <v>12</v>
      </c>
      <c r="F2466" s="2">
        <v>41020.455148145229</v>
      </c>
      <c r="G2466" s="60">
        <v>0</v>
      </c>
    </row>
    <row r="2467" spans="1:7" x14ac:dyDescent="0.3">
      <c r="A2467" s="60">
        <v>2466</v>
      </c>
      <c r="B2467" s="60">
        <v>1</v>
      </c>
      <c r="C2467" s="2">
        <v>41019.845276361411</v>
      </c>
      <c r="D2467" s="2">
        <v>41022.803472222222</v>
      </c>
      <c r="E2467" s="60">
        <v>12</v>
      </c>
      <c r="F2467" s="2">
        <v>41020.581873886382</v>
      </c>
      <c r="G2467" s="60">
        <v>0</v>
      </c>
    </row>
    <row r="2468" spans="1:7" x14ac:dyDescent="0.3">
      <c r="A2468" s="60">
        <v>2467</v>
      </c>
      <c r="B2468" s="60">
        <v>5</v>
      </c>
      <c r="C2468" s="2">
        <v>41019.90963707483</v>
      </c>
      <c r="D2468" s="2">
        <v>41079.90902777778</v>
      </c>
      <c r="E2468" s="60">
        <v>24</v>
      </c>
      <c r="F2468" s="2">
        <v>41022.727989339626</v>
      </c>
      <c r="G2468" s="60">
        <v>0</v>
      </c>
    </row>
    <row r="2469" spans="1:7" x14ac:dyDescent="0.3">
      <c r="A2469" s="60">
        <v>2468</v>
      </c>
      <c r="B2469" s="60">
        <v>10</v>
      </c>
      <c r="C2469" s="2">
        <v>41019.954741387723</v>
      </c>
      <c r="D2469" s="2">
        <v>41079.954166666663</v>
      </c>
      <c r="E2469" s="60">
        <v>1</v>
      </c>
      <c r="F2469" s="2">
        <v>41024.352237087136</v>
      </c>
      <c r="G2469" s="60">
        <v>1</v>
      </c>
    </row>
    <row r="2470" spans="1:7" x14ac:dyDescent="0.3">
      <c r="A2470" s="60">
        <v>2469</v>
      </c>
      <c r="B2470" s="60">
        <v>1</v>
      </c>
      <c r="C2470" s="2">
        <v>41019.996796013373</v>
      </c>
      <c r="D2470" s="2">
        <v>41079.996527777781</v>
      </c>
      <c r="E2470" s="60">
        <v>8</v>
      </c>
      <c r="F2470" s="2">
        <v>41020.859160817228</v>
      </c>
      <c r="G2470" s="60">
        <v>0</v>
      </c>
    </row>
    <row r="2471" spans="1:7" x14ac:dyDescent="0.3">
      <c r="A2471" s="60">
        <v>2470</v>
      </c>
      <c r="B2471" s="60">
        <v>1</v>
      </c>
      <c r="C2471" s="2">
        <v>41020.037045346027</v>
      </c>
      <c r="D2471" s="2">
        <v>41080.036805555559</v>
      </c>
      <c r="E2471" s="60">
        <v>12</v>
      </c>
      <c r="F2471" s="2">
        <v>41022.478415405698</v>
      </c>
      <c r="G2471" s="60">
        <v>0</v>
      </c>
    </row>
    <row r="2472" spans="1:7" x14ac:dyDescent="0.3">
      <c r="A2472" s="60">
        <v>2471</v>
      </c>
      <c r="B2472" s="60">
        <v>1</v>
      </c>
      <c r="C2472" s="2">
        <v>41020.022476991595</v>
      </c>
      <c r="D2472" s="2">
        <v>41024.147225253633</v>
      </c>
      <c r="E2472" s="60">
        <v>12</v>
      </c>
      <c r="F2472" s="2" t="s">
        <v>5</v>
      </c>
      <c r="G2472" s="60">
        <v>0</v>
      </c>
    </row>
    <row r="2473" spans="1:7" x14ac:dyDescent="0.3">
      <c r="A2473" s="60">
        <v>2472</v>
      </c>
      <c r="B2473" s="60">
        <v>7</v>
      </c>
      <c r="C2473" s="2">
        <v>41020.06851477726</v>
      </c>
      <c r="D2473" s="2">
        <v>41080.068055555552</v>
      </c>
      <c r="E2473" s="60">
        <v>24</v>
      </c>
      <c r="F2473" s="2">
        <v>41036.53073706694</v>
      </c>
      <c r="G2473" s="60">
        <v>0</v>
      </c>
    </row>
    <row r="2474" spans="1:7" x14ac:dyDescent="0.3">
      <c r="A2474" s="60">
        <v>2473</v>
      </c>
      <c r="B2474" s="60">
        <v>8</v>
      </c>
      <c r="C2474" s="2">
        <v>41020.361795197139</v>
      </c>
      <c r="D2474" s="2">
        <v>41080.361111111117</v>
      </c>
      <c r="E2474" s="60">
        <v>3</v>
      </c>
      <c r="F2474" s="2">
        <v>41025.371787908713</v>
      </c>
      <c r="G2474" s="60">
        <v>0</v>
      </c>
    </row>
    <row r="2475" spans="1:7" x14ac:dyDescent="0.3">
      <c r="A2475" s="60">
        <v>2474</v>
      </c>
      <c r="B2475" s="60">
        <v>1</v>
      </c>
      <c r="C2475" s="2">
        <v>41020.334812369561</v>
      </c>
      <c r="D2475" s="2">
        <v>41080.334722222222</v>
      </c>
      <c r="E2475" s="60">
        <v>8</v>
      </c>
      <c r="F2475" s="2">
        <v>41020.395258635021</v>
      </c>
      <c r="G2475" s="60">
        <v>0</v>
      </c>
    </row>
    <row r="2476" spans="1:7" x14ac:dyDescent="0.3">
      <c r="A2476" s="60">
        <v>2475</v>
      </c>
      <c r="B2476" s="60">
        <v>7</v>
      </c>
      <c r="C2476" s="2">
        <v>41020.347223614321</v>
      </c>
      <c r="D2476" s="2">
        <v>41080.347222222226</v>
      </c>
      <c r="E2476" s="60">
        <v>24</v>
      </c>
      <c r="F2476" s="2">
        <v>41027.738223415989</v>
      </c>
      <c r="G2476" s="60">
        <v>0</v>
      </c>
    </row>
    <row r="2477" spans="1:7" x14ac:dyDescent="0.3">
      <c r="A2477" s="60">
        <v>2476</v>
      </c>
      <c r="B2477" s="60">
        <v>11</v>
      </c>
      <c r="C2477" s="2">
        <v>41020.352559441941</v>
      </c>
      <c r="D2477" s="2">
        <v>41023.685802165332</v>
      </c>
      <c r="E2477" s="60">
        <v>1</v>
      </c>
      <c r="F2477" s="2" t="s">
        <v>5</v>
      </c>
      <c r="G2477" s="60">
        <v>2</v>
      </c>
    </row>
    <row r="2478" spans="1:7" x14ac:dyDescent="0.3">
      <c r="A2478" s="60">
        <v>2477</v>
      </c>
      <c r="B2478" s="60">
        <v>1</v>
      </c>
      <c r="C2478" s="2">
        <v>41020.397994095139</v>
      </c>
      <c r="D2478" s="2">
        <v>41024.189380271651</v>
      </c>
      <c r="E2478" s="60">
        <v>8</v>
      </c>
      <c r="F2478" s="2" t="s">
        <v>5</v>
      </c>
      <c r="G2478" s="60">
        <v>0</v>
      </c>
    </row>
    <row r="2479" spans="1:7" x14ac:dyDescent="0.3">
      <c r="A2479" s="60">
        <v>2478</v>
      </c>
      <c r="B2479" s="60">
        <v>8</v>
      </c>
      <c r="C2479" s="2">
        <v>41020.464664373991</v>
      </c>
      <c r="D2479" s="2">
        <v>41080.464583333334</v>
      </c>
      <c r="E2479" s="60">
        <v>3</v>
      </c>
      <c r="F2479" s="2">
        <v>41027.401443302326</v>
      </c>
      <c r="G2479" s="60">
        <v>0</v>
      </c>
    </row>
    <row r="2480" spans="1:7" x14ac:dyDescent="0.3">
      <c r="A2480" s="60">
        <v>2479</v>
      </c>
      <c r="B2480" s="60">
        <v>2</v>
      </c>
      <c r="C2480" s="2">
        <v>41020.495737301841</v>
      </c>
      <c r="D2480" s="2">
        <v>41080.495138888895</v>
      </c>
      <c r="E2480" s="60">
        <v>10</v>
      </c>
      <c r="F2480" s="2">
        <v>41021.417834473017</v>
      </c>
      <c r="G2480" s="60">
        <v>0</v>
      </c>
    </row>
    <row r="2481" spans="1:7" x14ac:dyDescent="0.3">
      <c r="A2481" s="60">
        <v>2480</v>
      </c>
      <c r="B2481" s="60">
        <v>1</v>
      </c>
      <c r="C2481" s="2">
        <v>41020.494071957502</v>
      </c>
      <c r="D2481" s="2">
        <v>41080.493750000001</v>
      </c>
      <c r="E2481" s="60">
        <v>8</v>
      </c>
      <c r="F2481" s="2">
        <v>41021.18289546077</v>
      </c>
      <c r="G2481" s="60">
        <v>0</v>
      </c>
    </row>
    <row r="2482" spans="1:7" x14ac:dyDescent="0.3">
      <c r="A2482" s="60">
        <v>2481</v>
      </c>
      <c r="B2482" s="60">
        <v>5</v>
      </c>
      <c r="C2482" s="2">
        <v>41020.492069613036</v>
      </c>
      <c r="D2482" s="2">
        <v>41080.491666666669</v>
      </c>
      <c r="E2482" s="60">
        <v>24</v>
      </c>
      <c r="F2482" s="2">
        <v>41024.46307485654</v>
      </c>
      <c r="G2482" s="60">
        <v>0</v>
      </c>
    </row>
    <row r="2483" spans="1:7" x14ac:dyDescent="0.3">
      <c r="A2483" s="60">
        <v>2482</v>
      </c>
      <c r="B2483" s="60">
        <v>2</v>
      </c>
      <c r="C2483" s="2">
        <v>41020.517110466622</v>
      </c>
      <c r="D2483" s="2">
        <v>41080.51666666667</v>
      </c>
      <c r="E2483" s="60">
        <v>10</v>
      </c>
      <c r="F2483" s="2">
        <v>41021.717564189661</v>
      </c>
      <c r="G2483" s="60">
        <v>0</v>
      </c>
    </row>
    <row r="2484" spans="1:7" x14ac:dyDescent="0.3">
      <c r="A2484" s="60">
        <v>2483</v>
      </c>
      <c r="B2484" s="60">
        <v>1</v>
      </c>
      <c r="C2484" s="2">
        <v>41020.588484551263</v>
      </c>
      <c r="D2484" s="2">
        <v>41080.588194444448</v>
      </c>
      <c r="E2484" s="60">
        <v>8</v>
      </c>
      <c r="F2484" s="2">
        <v>41021.330632730613</v>
      </c>
      <c r="G2484" s="60">
        <v>0</v>
      </c>
    </row>
    <row r="2485" spans="1:7" x14ac:dyDescent="0.3">
      <c r="A2485" s="60">
        <v>2484</v>
      </c>
      <c r="B2485" s="60">
        <v>1</v>
      </c>
      <c r="C2485" s="2">
        <v>41020.635976891608</v>
      </c>
      <c r="D2485" s="2">
        <v>41080.635416666664</v>
      </c>
      <c r="E2485" s="60">
        <v>12</v>
      </c>
      <c r="F2485" s="2">
        <v>41021.721296403623</v>
      </c>
      <c r="G2485" s="60">
        <v>0</v>
      </c>
    </row>
    <row r="2486" spans="1:7" x14ac:dyDescent="0.3">
      <c r="A2486" s="60">
        <v>2485</v>
      </c>
      <c r="B2486" s="60">
        <v>5</v>
      </c>
      <c r="C2486" s="2">
        <v>41020.672688878301</v>
      </c>
      <c r="D2486" s="2">
        <v>41080.672222222223</v>
      </c>
      <c r="E2486" s="60">
        <v>24</v>
      </c>
      <c r="F2486" s="2">
        <v>41024.285237695498</v>
      </c>
      <c r="G2486" s="60">
        <v>0</v>
      </c>
    </row>
    <row r="2487" spans="1:7" x14ac:dyDescent="0.3">
      <c r="A2487" s="60">
        <v>2486</v>
      </c>
      <c r="B2487" s="60">
        <v>6</v>
      </c>
      <c r="C2487" s="2">
        <v>41020.73916784615</v>
      </c>
      <c r="D2487" s="2">
        <v>41080.738888888889</v>
      </c>
      <c r="E2487" s="60">
        <v>24</v>
      </c>
      <c r="F2487" s="2">
        <v>41026.585952023263</v>
      </c>
      <c r="G2487" s="60">
        <v>0</v>
      </c>
    </row>
    <row r="2488" spans="1:7" x14ac:dyDescent="0.3">
      <c r="A2488" s="60">
        <v>2487</v>
      </c>
      <c r="B2488" s="60">
        <v>4</v>
      </c>
      <c r="C2488" s="2">
        <v>41020.877094345466</v>
      </c>
      <c r="D2488" s="2">
        <v>41080.877083333333</v>
      </c>
      <c r="E2488" s="60">
        <v>12</v>
      </c>
      <c r="F2488" s="2">
        <v>41022.438887012817</v>
      </c>
      <c r="G2488" s="60">
        <v>0</v>
      </c>
    </row>
    <row r="2489" spans="1:7" x14ac:dyDescent="0.3">
      <c r="A2489" s="60">
        <v>2488</v>
      </c>
      <c r="B2489" s="60">
        <v>10</v>
      </c>
      <c r="C2489" s="2">
        <v>41020.884477599066</v>
      </c>
      <c r="D2489" s="2">
        <v>41080.884027777778</v>
      </c>
      <c r="E2489" s="60">
        <v>1</v>
      </c>
      <c r="F2489" s="2">
        <v>41027.729196485176</v>
      </c>
      <c r="G2489" s="60">
        <v>2</v>
      </c>
    </row>
    <row r="2490" spans="1:7" x14ac:dyDescent="0.3">
      <c r="A2490" s="60">
        <v>2489</v>
      </c>
      <c r="B2490" s="60">
        <v>1</v>
      </c>
      <c r="C2490" s="2">
        <v>41020.939494714119</v>
      </c>
      <c r="D2490" s="2">
        <v>41025.522222222222</v>
      </c>
      <c r="E2490" s="60">
        <v>8</v>
      </c>
      <c r="F2490" s="2">
        <v>41021.393525587519</v>
      </c>
      <c r="G2490" s="60">
        <v>0</v>
      </c>
    </row>
    <row r="2491" spans="1:7" x14ac:dyDescent="0.3">
      <c r="A2491" s="60">
        <v>2490</v>
      </c>
      <c r="B2491" s="60">
        <v>1</v>
      </c>
      <c r="C2491" s="2">
        <v>41021.0116587499</v>
      </c>
      <c r="D2491" s="2">
        <v>41081.011111111111</v>
      </c>
      <c r="E2491" s="60">
        <v>12</v>
      </c>
      <c r="F2491" s="2">
        <v>41022.787099291447</v>
      </c>
      <c r="G2491" s="60">
        <v>0</v>
      </c>
    </row>
    <row r="2492" spans="1:7" x14ac:dyDescent="0.3">
      <c r="A2492" s="60">
        <v>2491</v>
      </c>
      <c r="B2492" s="60">
        <v>1</v>
      </c>
      <c r="C2492" s="2">
        <v>41021.052165424044</v>
      </c>
      <c r="D2492" s="2">
        <v>41081.052083333328</v>
      </c>
      <c r="E2492" s="60">
        <v>12</v>
      </c>
      <c r="F2492" s="2">
        <v>41022.538774767323</v>
      </c>
      <c r="G2492" s="60">
        <v>0</v>
      </c>
    </row>
    <row r="2493" spans="1:7" x14ac:dyDescent="0.3">
      <c r="A2493" s="60">
        <v>2492</v>
      </c>
      <c r="B2493" s="60">
        <v>3</v>
      </c>
      <c r="C2493" s="2">
        <v>41021.138693024914</v>
      </c>
      <c r="D2493" s="2">
        <v>41081.138194444444</v>
      </c>
      <c r="E2493" s="60">
        <v>24</v>
      </c>
      <c r="F2493" s="2">
        <v>41022.531545657257</v>
      </c>
      <c r="G2493" s="60">
        <v>0</v>
      </c>
    </row>
    <row r="2494" spans="1:7" x14ac:dyDescent="0.3">
      <c r="A2494" s="60">
        <v>2493</v>
      </c>
      <c r="B2494" s="60">
        <v>6</v>
      </c>
      <c r="C2494" s="2">
        <v>41021.16517675035</v>
      </c>
      <c r="D2494" s="2">
        <v>41081.164583333331</v>
      </c>
      <c r="E2494" s="60">
        <v>24</v>
      </c>
      <c r="F2494" s="2">
        <v>41044.299790276731</v>
      </c>
      <c r="G2494" s="60">
        <v>0</v>
      </c>
    </row>
    <row r="2495" spans="1:7" x14ac:dyDescent="0.3">
      <c r="A2495" s="60">
        <v>2494</v>
      </c>
      <c r="B2495" s="60">
        <v>3</v>
      </c>
      <c r="C2495" s="2">
        <v>41021.216591088087</v>
      </c>
      <c r="D2495" s="2">
        <v>41081.215972222228</v>
      </c>
      <c r="E2495" s="60">
        <v>24</v>
      </c>
      <c r="F2495" s="2">
        <v>41023.610437009578</v>
      </c>
      <c r="G2495" s="60">
        <v>0</v>
      </c>
    </row>
    <row r="2496" spans="1:7" x14ac:dyDescent="0.3">
      <c r="A2496" s="60">
        <v>2495</v>
      </c>
      <c r="B2496" s="60">
        <v>1</v>
      </c>
      <c r="C2496" s="2">
        <v>41021.291777440892</v>
      </c>
      <c r="D2496" s="2">
        <v>41081.291666666664</v>
      </c>
      <c r="E2496" s="60">
        <v>12</v>
      </c>
      <c r="F2496" s="2">
        <v>41022.407234723069</v>
      </c>
      <c r="G2496" s="60">
        <v>0</v>
      </c>
    </row>
    <row r="2497" spans="1:7" x14ac:dyDescent="0.3">
      <c r="A2497" s="60">
        <v>2496</v>
      </c>
      <c r="B2497" s="60">
        <v>8</v>
      </c>
      <c r="C2497" s="2">
        <v>41021.296582726522</v>
      </c>
      <c r="D2497" s="2">
        <v>41081.296527777777</v>
      </c>
      <c r="E2497" s="60">
        <v>3</v>
      </c>
      <c r="F2497" s="2">
        <v>41026.450489352705</v>
      </c>
      <c r="G2497" s="60">
        <v>0</v>
      </c>
    </row>
    <row r="2498" spans="1:7" x14ac:dyDescent="0.3">
      <c r="A2498" s="60">
        <v>2497</v>
      </c>
      <c r="B2498" s="60">
        <v>6</v>
      </c>
      <c r="C2498" s="2">
        <v>41021.400604623435</v>
      </c>
      <c r="D2498" s="2">
        <v>41081.4</v>
      </c>
      <c r="E2498" s="60">
        <v>24</v>
      </c>
      <c r="F2498" s="2">
        <v>41024.63520919226</v>
      </c>
      <c r="G2498" s="60">
        <v>0</v>
      </c>
    </row>
    <row r="2499" spans="1:7" x14ac:dyDescent="0.3">
      <c r="A2499" s="60">
        <v>2498</v>
      </c>
      <c r="B2499" s="60">
        <v>5</v>
      </c>
      <c r="C2499" s="2">
        <v>41021.40862888741</v>
      </c>
      <c r="D2499" s="2">
        <v>41081.408333333333</v>
      </c>
      <c r="E2499" s="60">
        <v>24</v>
      </c>
      <c r="F2499" s="2">
        <v>41022.912119227869</v>
      </c>
      <c r="G2499" s="60">
        <v>0</v>
      </c>
    </row>
    <row r="2500" spans="1:7" x14ac:dyDescent="0.3">
      <c r="A2500" s="60">
        <v>2499</v>
      </c>
      <c r="B2500" s="60">
        <v>9</v>
      </c>
      <c r="C2500" s="2">
        <v>41021.38179503315</v>
      </c>
      <c r="D2500" s="2">
        <v>41081.381249999999</v>
      </c>
      <c r="E2500" s="60">
        <v>5</v>
      </c>
      <c r="F2500" s="2">
        <v>41024.67109063852</v>
      </c>
      <c r="G2500" s="60">
        <v>0</v>
      </c>
    </row>
    <row r="2501" spans="1:7" x14ac:dyDescent="0.3">
      <c r="A2501" s="60">
        <v>2500</v>
      </c>
      <c r="B2501" s="60">
        <v>9</v>
      </c>
      <c r="C2501" s="2">
        <v>41021.392402798519</v>
      </c>
      <c r="D2501" s="2">
        <v>41081.392361111109</v>
      </c>
      <c r="E2501" s="60">
        <v>5</v>
      </c>
      <c r="F2501" s="2">
        <v>41024.47017873083</v>
      </c>
      <c r="G2501" s="60">
        <v>0</v>
      </c>
    </row>
    <row r="2502" spans="1:7" x14ac:dyDescent="0.3">
      <c r="A2502" s="60">
        <v>2501</v>
      </c>
      <c r="B2502" s="60">
        <v>9</v>
      </c>
      <c r="C2502" s="2">
        <v>41021.394659113161</v>
      </c>
      <c r="D2502" s="2">
        <v>41024.227559960382</v>
      </c>
      <c r="E2502" s="60">
        <v>5</v>
      </c>
      <c r="F2502" s="2" t="s">
        <v>5</v>
      </c>
      <c r="G2502" s="60">
        <v>0</v>
      </c>
    </row>
    <row r="2503" spans="1:7" x14ac:dyDescent="0.3">
      <c r="A2503" s="60">
        <v>2502</v>
      </c>
      <c r="B2503" s="60">
        <v>1</v>
      </c>
      <c r="C2503" s="2">
        <v>41021.401586916858</v>
      </c>
      <c r="D2503" s="2">
        <v>41081.401388888888</v>
      </c>
      <c r="E2503" s="60">
        <v>8</v>
      </c>
      <c r="F2503" s="2">
        <v>41022.494627133041</v>
      </c>
      <c r="G2503" s="60">
        <v>0</v>
      </c>
    </row>
    <row r="2504" spans="1:7" x14ac:dyDescent="0.3">
      <c r="A2504" s="60">
        <v>2503</v>
      </c>
      <c r="B2504" s="60">
        <v>3</v>
      </c>
      <c r="C2504" s="2">
        <v>41021.448069414349</v>
      </c>
      <c r="D2504" s="2">
        <v>41081.447916666664</v>
      </c>
      <c r="E2504" s="60">
        <v>24</v>
      </c>
      <c r="F2504" s="2">
        <v>41023.412267723084</v>
      </c>
      <c r="G2504" s="60">
        <v>0</v>
      </c>
    </row>
    <row r="2505" spans="1:7" x14ac:dyDescent="0.3">
      <c r="A2505" s="60">
        <v>2504</v>
      </c>
      <c r="B2505" s="60">
        <v>5</v>
      </c>
      <c r="C2505" s="2">
        <v>41021.418454158011</v>
      </c>
      <c r="D2505" s="2">
        <v>41081.41805555555</v>
      </c>
      <c r="E2505" s="60">
        <v>24</v>
      </c>
      <c r="F2505" s="2">
        <v>41025.510148693516</v>
      </c>
      <c r="G2505" s="60">
        <v>0</v>
      </c>
    </row>
    <row r="2506" spans="1:7" x14ac:dyDescent="0.3">
      <c r="A2506" s="60">
        <v>2505</v>
      </c>
      <c r="B2506" s="60">
        <v>4</v>
      </c>
      <c r="C2506" s="2">
        <v>41021.444189097201</v>
      </c>
      <c r="D2506" s="2">
        <v>41081.443749999999</v>
      </c>
      <c r="E2506" s="60">
        <v>12</v>
      </c>
      <c r="F2506" s="2">
        <v>41024.556071485873</v>
      </c>
      <c r="G2506" s="60">
        <v>0</v>
      </c>
    </row>
    <row r="2507" spans="1:7" x14ac:dyDescent="0.3">
      <c r="A2507" s="60">
        <v>2506</v>
      </c>
      <c r="B2507" s="60">
        <v>7</v>
      </c>
      <c r="C2507" s="2">
        <v>41021.450311078843</v>
      </c>
      <c r="D2507" s="2">
        <v>41024.324663153828</v>
      </c>
      <c r="E2507" s="60">
        <v>24</v>
      </c>
      <c r="F2507" s="2" t="s">
        <v>5</v>
      </c>
      <c r="G2507" s="60">
        <v>0</v>
      </c>
    </row>
    <row r="2508" spans="1:7" x14ac:dyDescent="0.3">
      <c r="A2508" s="60">
        <v>2507</v>
      </c>
      <c r="B2508" s="60">
        <v>4</v>
      </c>
      <c r="C2508" s="2">
        <v>41021.431384089701</v>
      </c>
      <c r="D2508" s="2">
        <v>41081.431249999994</v>
      </c>
      <c r="E2508" s="60">
        <v>12</v>
      </c>
      <c r="F2508" s="2">
        <v>41024.509067945088</v>
      </c>
      <c r="G2508" s="60">
        <v>0</v>
      </c>
    </row>
    <row r="2509" spans="1:7" x14ac:dyDescent="0.3">
      <c r="A2509" s="60">
        <v>2508</v>
      </c>
      <c r="B2509" s="60">
        <v>1</v>
      </c>
      <c r="C2509" s="2">
        <v>41021.49275865333</v>
      </c>
      <c r="D2509" s="2">
        <v>41081.492361111115</v>
      </c>
      <c r="E2509" s="60">
        <v>8</v>
      </c>
      <c r="F2509" s="2">
        <v>41022.450378288981</v>
      </c>
      <c r="G2509" s="60">
        <v>0</v>
      </c>
    </row>
    <row r="2510" spans="1:7" x14ac:dyDescent="0.3">
      <c r="A2510" s="60">
        <v>2509</v>
      </c>
      <c r="B2510" s="60">
        <v>3</v>
      </c>
      <c r="C2510" s="2">
        <v>41021.509282071449</v>
      </c>
      <c r="D2510" s="2">
        <v>41081.509027777778</v>
      </c>
      <c r="E2510" s="60">
        <v>24</v>
      </c>
      <c r="F2510" s="2">
        <v>41023.511331503862</v>
      </c>
      <c r="G2510" s="60">
        <v>0</v>
      </c>
    </row>
    <row r="2511" spans="1:7" x14ac:dyDescent="0.3">
      <c r="A2511" s="60">
        <v>2510</v>
      </c>
      <c r="B2511" s="60">
        <v>5</v>
      </c>
      <c r="C2511" s="2">
        <v>41021.554936351386</v>
      </c>
      <c r="D2511" s="2">
        <v>41081.554861111108</v>
      </c>
      <c r="E2511" s="60">
        <v>24</v>
      </c>
      <c r="F2511" s="2">
        <v>41025.472136883036</v>
      </c>
      <c r="G2511" s="60">
        <v>0</v>
      </c>
    </row>
    <row r="2512" spans="1:7" x14ac:dyDescent="0.3">
      <c r="A2512" s="60">
        <v>2511</v>
      </c>
      <c r="B2512" s="60">
        <v>4</v>
      </c>
      <c r="C2512" s="2">
        <v>41021.556866100116</v>
      </c>
      <c r="D2512" s="2">
        <v>41081.556249999994</v>
      </c>
      <c r="E2512" s="60">
        <v>12</v>
      </c>
      <c r="F2512" s="2">
        <v>41023.338275710179</v>
      </c>
      <c r="G2512" s="60">
        <v>0</v>
      </c>
    </row>
    <row r="2513" spans="1:7" x14ac:dyDescent="0.3">
      <c r="A2513" s="60">
        <v>2512</v>
      </c>
      <c r="B2513" s="60">
        <v>2</v>
      </c>
      <c r="C2513" s="2">
        <v>41021.582346277268</v>
      </c>
      <c r="D2513" s="2">
        <v>41081.581944444442</v>
      </c>
      <c r="E2513" s="60">
        <v>10</v>
      </c>
      <c r="F2513" s="2">
        <v>41022.502142489939</v>
      </c>
      <c r="G2513" s="60">
        <v>0</v>
      </c>
    </row>
    <row r="2514" spans="1:7" x14ac:dyDescent="0.3">
      <c r="A2514" s="60">
        <v>2513</v>
      </c>
      <c r="B2514" s="60">
        <v>1</v>
      </c>
      <c r="C2514" s="2">
        <v>41021.623016905563</v>
      </c>
      <c r="D2514" s="2">
        <v>41024.039098592992</v>
      </c>
      <c r="E2514" s="60">
        <v>8</v>
      </c>
      <c r="F2514" s="2" t="s">
        <v>5</v>
      </c>
      <c r="G2514" s="60">
        <v>0</v>
      </c>
    </row>
    <row r="2515" spans="1:7" x14ac:dyDescent="0.3">
      <c r="A2515" s="60">
        <v>2514</v>
      </c>
      <c r="B2515" s="60">
        <v>1</v>
      </c>
      <c r="C2515" s="2">
        <v>41021.646008263422</v>
      </c>
      <c r="D2515" s="2">
        <v>41081.645833333336</v>
      </c>
      <c r="E2515" s="60">
        <v>8</v>
      </c>
      <c r="F2515" s="2">
        <v>41021.854205610049</v>
      </c>
      <c r="G2515" s="60">
        <v>0</v>
      </c>
    </row>
    <row r="2516" spans="1:7" x14ac:dyDescent="0.3">
      <c r="A2516" s="60">
        <v>2515</v>
      </c>
      <c r="B2516" s="60">
        <v>6</v>
      </c>
      <c r="C2516" s="2">
        <v>41021.687871134076</v>
      </c>
      <c r="D2516" s="2">
        <v>41081.6875</v>
      </c>
      <c r="E2516" s="60">
        <v>24</v>
      </c>
      <c r="F2516" s="2">
        <v>41032.495807549458</v>
      </c>
      <c r="G2516" s="60">
        <v>0</v>
      </c>
    </row>
    <row r="2517" spans="1:7" x14ac:dyDescent="0.3">
      <c r="A2517" s="60">
        <v>2516</v>
      </c>
      <c r="B2517" s="60">
        <v>5</v>
      </c>
      <c r="C2517" s="2">
        <v>41021.683028614651</v>
      </c>
      <c r="D2517" s="2">
        <v>41081.682638888888</v>
      </c>
      <c r="E2517" s="60">
        <v>24</v>
      </c>
      <c r="F2517" s="2">
        <v>41025.300052104758</v>
      </c>
      <c r="G2517" s="60">
        <v>0</v>
      </c>
    </row>
    <row r="2518" spans="1:7" x14ac:dyDescent="0.3">
      <c r="A2518" s="60">
        <v>2517</v>
      </c>
      <c r="B2518" s="60">
        <v>2</v>
      </c>
      <c r="C2518" s="2">
        <v>41021.705172160815</v>
      </c>
      <c r="D2518" s="2">
        <v>41081.704861111109</v>
      </c>
      <c r="E2518" s="60">
        <v>10</v>
      </c>
      <c r="F2518" s="2">
        <v>41023.375942583312</v>
      </c>
      <c r="G2518" s="60">
        <v>0</v>
      </c>
    </row>
    <row r="2519" spans="1:7" x14ac:dyDescent="0.3">
      <c r="A2519" s="60">
        <v>2518</v>
      </c>
      <c r="B2519" s="60">
        <v>5</v>
      </c>
      <c r="C2519" s="2">
        <v>41021.679057343652</v>
      </c>
      <c r="D2519" s="2">
        <v>41025.470401790932</v>
      </c>
      <c r="E2519" s="60">
        <v>24</v>
      </c>
      <c r="F2519" s="2" t="s">
        <v>5</v>
      </c>
      <c r="G2519" s="60">
        <v>0</v>
      </c>
    </row>
    <row r="2520" spans="1:7" x14ac:dyDescent="0.3">
      <c r="A2520" s="60">
        <v>2519</v>
      </c>
      <c r="B2520" s="60">
        <v>2</v>
      </c>
      <c r="C2520" s="2">
        <v>41021.69676492452</v>
      </c>
      <c r="D2520" s="2">
        <v>41081.696527777778</v>
      </c>
      <c r="E2520" s="60">
        <v>10</v>
      </c>
      <c r="F2520" s="2">
        <v>41023.651093821587</v>
      </c>
      <c r="G2520" s="60">
        <v>0</v>
      </c>
    </row>
    <row r="2521" spans="1:7" x14ac:dyDescent="0.3">
      <c r="A2521" s="60">
        <v>2520</v>
      </c>
      <c r="B2521" s="60">
        <v>5</v>
      </c>
      <c r="C2521" s="2">
        <v>41021.701689479116</v>
      </c>
      <c r="D2521" s="2">
        <v>41024.534590326337</v>
      </c>
      <c r="E2521" s="60">
        <v>24</v>
      </c>
      <c r="F2521" s="2" t="s">
        <v>5</v>
      </c>
      <c r="G2521" s="60">
        <v>0</v>
      </c>
    </row>
    <row r="2522" spans="1:7" x14ac:dyDescent="0.3">
      <c r="A2522" s="60">
        <v>2521</v>
      </c>
      <c r="B2522" s="60">
        <v>4</v>
      </c>
      <c r="C2522" s="2">
        <v>41021.750046483416</v>
      </c>
      <c r="D2522" s="2">
        <v>41081.75</v>
      </c>
      <c r="E2522" s="60">
        <v>12</v>
      </c>
      <c r="F2522" s="2">
        <v>41023.500098154291</v>
      </c>
      <c r="G2522" s="60">
        <v>0</v>
      </c>
    </row>
    <row r="2523" spans="1:7" x14ac:dyDescent="0.3">
      <c r="A2523" s="60">
        <v>2522</v>
      </c>
      <c r="B2523" s="60">
        <v>1</v>
      </c>
      <c r="C2523" s="2">
        <v>41021.800199490441</v>
      </c>
      <c r="D2523" s="2">
        <v>41081.799999999996</v>
      </c>
      <c r="E2523" s="60">
        <v>8</v>
      </c>
      <c r="F2523" s="2">
        <v>41023.132064035606</v>
      </c>
      <c r="G2523" s="60">
        <v>0</v>
      </c>
    </row>
    <row r="2524" spans="1:7" x14ac:dyDescent="0.3">
      <c r="A2524" s="60">
        <v>2523</v>
      </c>
      <c r="B2524" s="60">
        <v>2</v>
      </c>
      <c r="C2524" s="2">
        <v>41021.794388203329</v>
      </c>
      <c r="D2524" s="2">
        <v>41081.793749999997</v>
      </c>
      <c r="E2524" s="60">
        <v>10</v>
      </c>
      <c r="F2524" s="2">
        <v>41024.162224423955</v>
      </c>
      <c r="G2524" s="60">
        <v>0</v>
      </c>
    </row>
    <row r="2525" spans="1:7" x14ac:dyDescent="0.3">
      <c r="A2525" s="60">
        <v>2524</v>
      </c>
      <c r="B2525" s="60">
        <v>1</v>
      </c>
      <c r="C2525" s="2">
        <v>41021.842873462097</v>
      </c>
      <c r="D2525" s="2">
        <v>41081.842361111114</v>
      </c>
      <c r="E2525" s="60">
        <v>12</v>
      </c>
      <c r="F2525" s="2">
        <v>41023.373829043769</v>
      </c>
      <c r="G2525" s="60">
        <v>0</v>
      </c>
    </row>
    <row r="2526" spans="1:7" x14ac:dyDescent="0.3">
      <c r="A2526" s="60">
        <v>2525</v>
      </c>
      <c r="B2526" s="60">
        <v>10</v>
      </c>
      <c r="C2526" s="2">
        <v>41021.876233206291</v>
      </c>
      <c r="D2526" s="2">
        <v>41081.875694444447</v>
      </c>
      <c r="E2526" s="60">
        <v>1</v>
      </c>
      <c r="F2526" s="2">
        <v>41028.51991945022</v>
      </c>
      <c r="G2526" s="60">
        <v>1</v>
      </c>
    </row>
    <row r="2527" spans="1:7" x14ac:dyDescent="0.3">
      <c r="A2527" s="60">
        <v>2526</v>
      </c>
      <c r="B2527" s="60">
        <v>3</v>
      </c>
      <c r="C2527" s="2">
        <v>41022.234993693739</v>
      </c>
      <c r="D2527" s="2">
        <v>41082.234722222223</v>
      </c>
      <c r="E2527" s="60">
        <v>24</v>
      </c>
      <c r="F2527" s="2">
        <v>41024.408867902617</v>
      </c>
      <c r="G2527" s="60">
        <v>0</v>
      </c>
    </row>
    <row r="2528" spans="1:7" x14ac:dyDescent="0.3">
      <c r="A2528" s="60">
        <v>2527</v>
      </c>
      <c r="B2528" s="60">
        <v>6</v>
      </c>
      <c r="C2528" s="2">
        <v>41022.3718916789</v>
      </c>
      <c r="D2528" s="2">
        <v>41082.371527777781</v>
      </c>
      <c r="E2528" s="60">
        <v>24</v>
      </c>
      <c r="F2528" s="2">
        <v>41026.578574888968</v>
      </c>
      <c r="G2528" s="60">
        <v>0</v>
      </c>
    </row>
    <row r="2529" spans="1:7" x14ac:dyDescent="0.3">
      <c r="A2529" s="60">
        <v>2528</v>
      </c>
      <c r="B2529" s="60">
        <v>9</v>
      </c>
      <c r="C2529" s="2">
        <v>41022.376742487453</v>
      </c>
      <c r="D2529" s="2">
        <v>41024.751125734292</v>
      </c>
      <c r="E2529" s="60">
        <v>5</v>
      </c>
      <c r="F2529" s="2" t="s">
        <v>5</v>
      </c>
      <c r="G2529" s="60">
        <v>0</v>
      </c>
    </row>
    <row r="2530" spans="1:7" x14ac:dyDescent="0.3">
      <c r="A2530" s="60">
        <v>2529</v>
      </c>
      <c r="B2530" s="60">
        <v>1</v>
      </c>
      <c r="C2530" s="2">
        <v>41022.401838129517</v>
      </c>
      <c r="D2530" s="2">
        <v>41026.193224306029</v>
      </c>
      <c r="E2530" s="60">
        <v>8</v>
      </c>
      <c r="F2530" s="2" t="s">
        <v>5</v>
      </c>
      <c r="G2530" s="60">
        <v>0</v>
      </c>
    </row>
    <row r="2531" spans="1:7" x14ac:dyDescent="0.3">
      <c r="A2531" s="60">
        <v>2530</v>
      </c>
      <c r="B2531" s="60">
        <v>5</v>
      </c>
      <c r="C2531" s="2">
        <v>41022.408986002738</v>
      </c>
      <c r="D2531" s="2">
        <v>41082.408333333333</v>
      </c>
      <c r="E2531" s="60">
        <v>24</v>
      </c>
      <c r="F2531" s="2">
        <v>41024.362034600446</v>
      </c>
      <c r="G2531" s="60">
        <v>0</v>
      </c>
    </row>
    <row r="2532" spans="1:7" x14ac:dyDescent="0.3">
      <c r="A2532" s="60">
        <v>2531</v>
      </c>
      <c r="B2532" s="60">
        <v>8</v>
      </c>
      <c r="C2532" s="2">
        <v>41022.386009468035</v>
      </c>
      <c r="D2532" s="2">
        <v>41082.385416666664</v>
      </c>
      <c r="E2532" s="60">
        <v>3</v>
      </c>
      <c r="F2532" s="2">
        <v>41026.509624574333</v>
      </c>
      <c r="G2532" s="60">
        <v>0</v>
      </c>
    </row>
    <row r="2533" spans="1:7" x14ac:dyDescent="0.3">
      <c r="A2533" s="60">
        <v>2532</v>
      </c>
      <c r="B2533" s="60">
        <v>9</v>
      </c>
      <c r="C2533" s="2">
        <v>41022.375826381984</v>
      </c>
      <c r="D2533" s="2">
        <v>41082.375694444447</v>
      </c>
      <c r="E2533" s="60">
        <v>5</v>
      </c>
      <c r="F2533" s="2">
        <v>41025.548654398008</v>
      </c>
      <c r="G2533" s="60">
        <v>0</v>
      </c>
    </row>
    <row r="2534" spans="1:7" x14ac:dyDescent="0.3">
      <c r="A2534" s="60">
        <v>2533</v>
      </c>
      <c r="B2534" s="60">
        <v>1</v>
      </c>
      <c r="C2534" s="2">
        <v>41022.492184041846</v>
      </c>
      <c r="D2534" s="2">
        <v>41082.491666666669</v>
      </c>
      <c r="E2534" s="60">
        <v>8</v>
      </c>
      <c r="F2534" s="2">
        <v>41022.786814988736</v>
      </c>
      <c r="G2534" s="60">
        <v>0</v>
      </c>
    </row>
    <row r="2535" spans="1:7" x14ac:dyDescent="0.3">
      <c r="A2535" s="60">
        <v>2534</v>
      </c>
      <c r="B2535" s="60">
        <v>4</v>
      </c>
      <c r="C2535" s="2">
        <v>41022.573058315887</v>
      </c>
      <c r="D2535" s="2">
        <v>41082.572916666664</v>
      </c>
      <c r="E2535" s="60">
        <v>12</v>
      </c>
      <c r="F2535" s="2">
        <v>41024.704711074053</v>
      </c>
      <c r="G2535" s="60">
        <v>0</v>
      </c>
    </row>
    <row r="2536" spans="1:7" x14ac:dyDescent="0.3">
      <c r="A2536" s="60">
        <v>2535</v>
      </c>
      <c r="B2536" s="60">
        <v>6</v>
      </c>
      <c r="C2536" s="2">
        <v>41022.548122676715</v>
      </c>
      <c r="D2536" s="2">
        <v>41082.547916666663</v>
      </c>
      <c r="E2536" s="60">
        <v>24</v>
      </c>
      <c r="F2536" s="2">
        <v>41029.582028930417</v>
      </c>
      <c r="G2536" s="60">
        <v>0</v>
      </c>
    </row>
    <row r="2537" spans="1:7" x14ac:dyDescent="0.3">
      <c r="A2537" s="60">
        <v>2536</v>
      </c>
      <c r="B2537" s="60">
        <v>5</v>
      </c>
      <c r="C2537" s="2">
        <v>41022.572905426743</v>
      </c>
      <c r="D2537" s="2">
        <v>41082.572222222218</v>
      </c>
      <c r="E2537" s="60">
        <v>24</v>
      </c>
      <c r="F2537" s="2">
        <v>41026.599881254289</v>
      </c>
      <c r="G2537" s="60">
        <v>0</v>
      </c>
    </row>
    <row r="2538" spans="1:7" x14ac:dyDescent="0.3">
      <c r="A2538" s="60">
        <v>2537</v>
      </c>
      <c r="B2538" s="60">
        <v>1</v>
      </c>
      <c r="C2538" s="2">
        <v>41022.581383483608</v>
      </c>
      <c r="D2538" s="2">
        <v>41082.581249999996</v>
      </c>
      <c r="E2538" s="60">
        <v>12</v>
      </c>
      <c r="F2538" s="2">
        <v>41023.438990090821</v>
      </c>
      <c r="G2538" s="60">
        <v>0</v>
      </c>
    </row>
    <row r="2539" spans="1:7" x14ac:dyDescent="0.3">
      <c r="A2539" s="60">
        <v>2538</v>
      </c>
      <c r="B2539" s="60">
        <v>3</v>
      </c>
      <c r="C2539" s="2">
        <v>41022.586762082887</v>
      </c>
      <c r="D2539" s="2">
        <v>41082.586111111115</v>
      </c>
      <c r="E2539" s="60">
        <v>24</v>
      </c>
      <c r="F2539" s="2">
        <v>41025.481776216075</v>
      </c>
      <c r="G2539" s="60">
        <v>0</v>
      </c>
    </row>
    <row r="2540" spans="1:7" x14ac:dyDescent="0.3">
      <c r="A2540" s="60">
        <v>2539</v>
      </c>
      <c r="B2540" s="60">
        <v>3</v>
      </c>
      <c r="C2540" s="2">
        <v>41022.610533323947</v>
      </c>
      <c r="D2540" s="2">
        <v>41082.61041666667</v>
      </c>
      <c r="E2540" s="60">
        <v>24</v>
      </c>
      <c r="F2540" s="2">
        <v>41025.393783902873</v>
      </c>
      <c r="G2540" s="60">
        <v>0</v>
      </c>
    </row>
    <row r="2541" spans="1:7" x14ac:dyDescent="0.3">
      <c r="A2541" s="60">
        <v>2540</v>
      </c>
      <c r="B2541" s="60">
        <v>2</v>
      </c>
      <c r="C2541" s="2">
        <v>41022.610626798312</v>
      </c>
      <c r="D2541" s="2">
        <v>41082.61041666667</v>
      </c>
      <c r="E2541" s="60">
        <v>10</v>
      </c>
      <c r="F2541" s="2">
        <v>41024.779884689895</v>
      </c>
      <c r="G2541" s="60">
        <v>0</v>
      </c>
    </row>
    <row r="2542" spans="1:7" x14ac:dyDescent="0.3">
      <c r="A2542" s="60">
        <v>2541</v>
      </c>
      <c r="B2542" s="60">
        <v>1</v>
      </c>
      <c r="C2542" s="2">
        <v>41022.609834985975</v>
      </c>
      <c r="D2542" s="2">
        <v>41082.609722222223</v>
      </c>
      <c r="E2542" s="60">
        <v>8</v>
      </c>
      <c r="F2542" s="2">
        <v>41022.781593302221</v>
      </c>
      <c r="G2542" s="60">
        <v>0</v>
      </c>
    </row>
    <row r="2543" spans="1:7" x14ac:dyDescent="0.3">
      <c r="A2543" s="60">
        <v>2542</v>
      </c>
      <c r="B2543" s="60">
        <v>4</v>
      </c>
      <c r="C2543" s="2">
        <v>41022.635160408245</v>
      </c>
      <c r="D2543" s="2">
        <v>41026.884953655281</v>
      </c>
      <c r="E2543" s="60">
        <v>12</v>
      </c>
      <c r="F2543" s="2" t="s">
        <v>5</v>
      </c>
      <c r="G2543" s="60">
        <v>0</v>
      </c>
    </row>
    <row r="2544" spans="1:7" x14ac:dyDescent="0.3">
      <c r="A2544" s="60">
        <v>2543</v>
      </c>
      <c r="B2544" s="60">
        <v>1</v>
      </c>
      <c r="C2544" s="2">
        <v>41022.628621147596</v>
      </c>
      <c r="D2544" s="2">
        <v>41082.628472222219</v>
      </c>
      <c r="E2544" s="60">
        <v>8</v>
      </c>
      <c r="F2544" s="2">
        <v>41023.292250143888</v>
      </c>
      <c r="G2544" s="60">
        <v>0</v>
      </c>
    </row>
    <row r="2545" spans="1:7" x14ac:dyDescent="0.3">
      <c r="A2545" s="60">
        <v>2544</v>
      </c>
      <c r="B2545" s="60">
        <v>2</v>
      </c>
      <c r="C2545" s="2">
        <v>41022.677241300778</v>
      </c>
      <c r="D2545" s="2">
        <v>41027.010014071406</v>
      </c>
      <c r="E2545" s="60">
        <v>10</v>
      </c>
      <c r="F2545" s="2" t="s">
        <v>5</v>
      </c>
      <c r="G2545" s="60">
        <v>0</v>
      </c>
    </row>
    <row r="2546" spans="1:7" x14ac:dyDescent="0.3">
      <c r="A2546" s="60">
        <v>2545</v>
      </c>
      <c r="B2546" s="60">
        <v>3</v>
      </c>
      <c r="C2546" s="2">
        <v>41022.719959525035</v>
      </c>
      <c r="D2546" s="2">
        <v>41082.719444444447</v>
      </c>
      <c r="E2546" s="60">
        <v>24</v>
      </c>
      <c r="F2546" s="2">
        <v>41025.388608367502</v>
      </c>
      <c r="G2546" s="60">
        <v>0</v>
      </c>
    </row>
    <row r="2547" spans="1:7" x14ac:dyDescent="0.3">
      <c r="A2547" s="60">
        <v>2546</v>
      </c>
      <c r="B2547" s="60">
        <v>1</v>
      </c>
      <c r="C2547" s="2">
        <v>41022.714964541534</v>
      </c>
      <c r="D2547" s="2">
        <v>41082.714583333334</v>
      </c>
      <c r="E2547" s="60">
        <v>12</v>
      </c>
      <c r="F2547" s="2">
        <v>41023.386409887869</v>
      </c>
      <c r="G2547" s="60">
        <v>0</v>
      </c>
    </row>
    <row r="2548" spans="1:7" x14ac:dyDescent="0.3">
      <c r="A2548" s="60">
        <v>2547</v>
      </c>
      <c r="B2548" s="60">
        <v>10</v>
      </c>
      <c r="C2548" s="2">
        <v>41022.738021329984</v>
      </c>
      <c r="D2548" s="2">
        <v>41082.737500000003</v>
      </c>
      <c r="E2548" s="60">
        <v>1</v>
      </c>
      <c r="F2548" s="2">
        <v>41029.415136679483</v>
      </c>
      <c r="G2548" s="60">
        <v>3</v>
      </c>
    </row>
    <row r="2549" spans="1:7" x14ac:dyDescent="0.3">
      <c r="A2549" s="60">
        <v>2548</v>
      </c>
      <c r="B2549" s="60">
        <v>5</v>
      </c>
      <c r="C2549" s="2">
        <v>41022.709982816246</v>
      </c>
      <c r="D2549" s="2">
        <v>41082.709722222222</v>
      </c>
      <c r="E2549" s="60">
        <v>24</v>
      </c>
      <c r="F2549" s="2">
        <v>41026.765932554103</v>
      </c>
      <c r="G2549" s="60">
        <v>0</v>
      </c>
    </row>
    <row r="2550" spans="1:7" x14ac:dyDescent="0.3">
      <c r="A2550" s="60">
        <v>2549</v>
      </c>
      <c r="B2550" s="60">
        <v>11</v>
      </c>
      <c r="C2550" s="2">
        <v>41022.716390854504</v>
      </c>
      <c r="D2550" s="2">
        <v>41082.715972222228</v>
      </c>
      <c r="E2550" s="60">
        <v>1</v>
      </c>
      <c r="F2550" s="2">
        <v>41029.877592253477</v>
      </c>
      <c r="G2550" s="60">
        <v>2</v>
      </c>
    </row>
    <row r="2551" spans="1:7" x14ac:dyDescent="0.3">
      <c r="A2551" s="60">
        <v>2550</v>
      </c>
      <c r="B2551" s="60">
        <v>1</v>
      </c>
      <c r="C2551" s="2">
        <v>41022.771290318095</v>
      </c>
      <c r="D2551" s="2">
        <v>41082.770833333336</v>
      </c>
      <c r="E2551" s="60">
        <v>12</v>
      </c>
      <c r="F2551" s="2">
        <v>41023.543965717065</v>
      </c>
      <c r="G2551" s="60">
        <v>0</v>
      </c>
    </row>
    <row r="2552" spans="1:7" x14ac:dyDescent="0.3">
      <c r="A2552" s="60">
        <v>2551</v>
      </c>
      <c r="B2552" s="60">
        <v>4</v>
      </c>
      <c r="C2552" s="2">
        <v>41022.832486124382</v>
      </c>
      <c r="D2552" s="2">
        <v>41082.831944444442</v>
      </c>
      <c r="E2552" s="60">
        <v>12</v>
      </c>
      <c r="F2552" s="2">
        <v>41026.001254372786</v>
      </c>
      <c r="G2552" s="60">
        <v>0</v>
      </c>
    </row>
    <row r="2553" spans="1:7" x14ac:dyDescent="0.3">
      <c r="A2553" s="60">
        <v>2552</v>
      </c>
      <c r="B2553" s="60">
        <v>1</v>
      </c>
      <c r="C2553" s="2">
        <v>41022.86612166516</v>
      </c>
      <c r="D2553" s="2">
        <v>41025.365565442611</v>
      </c>
      <c r="E2553" s="60">
        <v>12</v>
      </c>
      <c r="F2553" s="2" t="s">
        <v>5</v>
      </c>
      <c r="G2553" s="60">
        <v>0</v>
      </c>
    </row>
    <row r="2554" spans="1:7" x14ac:dyDescent="0.3">
      <c r="A2554" s="60">
        <v>2553</v>
      </c>
      <c r="B2554" s="60">
        <v>2</v>
      </c>
      <c r="C2554" s="2">
        <v>41022.994090128705</v>
      </c>
      <c r="D2554" s="2">
        <v>41082.993750000001</v>
      </c>
      <c r="E2554" s="60">
        <v>10</v>
      </c>
      <c r="F2554" s="2">
        <v>41023.894148816296</v>
      </c>
      <c r="G2554" s="60">
        <v>0</v>
      </c>
    </row>
    <row r="2555" spans="1:7" x14ac:dyDescent="0.3">
      <c r="A2555" s="60">
        <v>2554</v>
      </c>
      <c r="B2555" s="60">
        <v>3</v>
      </c>
      <c r="C2555" s="2">
        <v>41023.498825260656</v>
      </c>
      <c r="D2555" s="2">
        <v>41083.498611111114</v>
      </c>
      <c r="E2555" s="60">
        <v>24</v>
      </c>
      <c r="F2555" s="2">
        <v>41025.576705259256</v>
      </c>
      <c r="G2555" s="60">
        <v>0</v>
      </c>
    </row>
    <row r="2556" spans="1:7" x14ac:dyDescent="0.3">
      <c r="A2556" s="60">
        <v>2555</v>
      </c>
      <c r="B2556" s="60">
        <v>1</v>
      </c>
      <c r="C2556" s="2">
        <v>41023.465018599061</v>
      </c>
      <c r="D2556" s="2">
        <v>41083.464583333334</v>
      </c>
      <c r="E2556" s="60">
        <v>8</v>
      </c>
      <c r="F2556" s="2">
        <v>41024.448407492819</v>
      </c>
      <c r="G2556" s="60">
        <v>0</v>
      </c>
    </row>
    <row r="2557" spans="1:7" x14ac:dyDescent="0.3">
      <c r="A2557" s="60">
        <v>2556</v>
      </c>
      <c r="B2557" s="60">
        <v>2</v>
      </c>
      <c r="C2557" s="2">
        <v>41023.467653611682</v>
      </c>
      <c r="D2557" s="2">
        <v>41026.175694444442</v>
      </c>
      <c r="E2557" s="60">
        <v>10</v>
      </c>
      <c r="F2557" s="2">
        <v>41024.198629185514</v>
      </c>
      <c r="G2557" s="60">
        <v>0</v>
      </c>
    </row>
    <row r="2558" spans="1:7" x14ac:dyDescent="0.3">
      <c r="A2558" s="60">
        <v>2557</v>
      </c>
      <c r="B2558" s="60">
        <v>5</v>
      </c>
      <c r="C2558" s="2">
        <v>41023.514463412925</v>
      </c>
      <c r="D2558" s="2">
        <v>41083.513888888891</v>
      </c>
      <c r="E2558" s="60">
        <v>24</v>
      </c>
      <c r="F2558" s="2">
        <v>41026.33202081862</v>
      </c>
      <c r="G2558" s="60">
        <v>0</v>
      </c>
    </row>
    <row r="2559" spans="1:7" x14ac:dyDescent="0.3">
      <c r="A2559" s="60">
        <v>2558</v>
      </c>
      <c r="B2559" s="60">
        <v>1</v>
      </c>
      <c r="C2559" s="2">
        <v>41023.511855333003</v>
      </c>
      <c r="D2559" s="2">
        <v>41083.511805555558</v>
      </c>
      <c r="E2559" s="60">
        <v>8</v>
      </c>
      <c r="F2559" s="2">
        <v>41024.394940900936</v>
      </c>
      <c r="G2559" s="60">
        <v>0</v>
      </c>
    </row>
    <row r="2560" spans="1:7" x14ac:dyDescent="0.3">
      <c r="A2560" s="60">
        <v>2559</v>
      </c>
      <c r="B2560" s="60">
        <v>7</v>
      </c>
      <c r="C2560" s="2">
        <v>41023.50197330238</v>
      </c>
      <c r="D2560" s="2">
        <v>41083.501388888886</v>
      </c>
      <c r="E2560" s="60">
        <v>24</v>
      </c>
      <c r="F2560" s="2">
        <v>41064.088512523922</v>
      </c>
      <c r="G2560" s="60">
        <v>2</v>
      </c>
    </row>
    <row r="2561" spans="1:7" x14ac:dyDescent="0.3">
      <c r="A2561" s="60">
        <v>2560</v>
      </c>
      <c r="B2561" s="60">
        <v>7</v>
      </c>
      <c r="C2561" s="2">
        <v>41023.528502975685</v>
      </c>
      <c r="D2561" s="2">
        <v>41083.52847222222</v>
      </c>
      <c r="E2561" s="60">
        <v>24</v>
      </c>
      <c r="F2561" s="2">
        <v>41050.589782919087</v>
      </c>
      <c r="G2561" s="60">
        <v>1</v>
      </c>
    </row>
    <row r="2562" spans="1:7" x14ac:dyDescent="0.3">
      <c r="A2562" s="60">
        <v>2561</v>
      </c>
      <c r="B2562" s="60">
        <v>3</v>
      </c>
      <c r="C2562" s="2">
        <v>41023.592479848972</v>
      </c>
      <c r="D2562" s="2">
        <v>41083.592361111114</v>
      </c>
      <c r="E2562" s="60">
        <v>24</v>
      </c>
      <c r="F2562" s="2">
        <v>41026.660323318843</v>
      </c>
      <c r="G2562" s="60">
        <v>0</v>
      </c>
    </row>
    <row r="2563" spans="1:7" x14ac:dyDescent="0.3">
      <c r="A2563" s="60">
        <v>2562</v>
      </c>
      <c r="B2563" s="60">
        <v>2</v>
      </c>
      <c r="C2563" s="2">
        <v>41023.619893107214</v>
      </c>
      <c r="D2563" s="2">
        <v>41026.494606002547</v>
      </c>
      <c r="E2563" s="60">
        <v>10</v>
      </c>
      <c r="F2563" s="2" t="s">
        <v>5</v>
      </c>
      <c r="G2563" s="60">
        <v>0</v>
      </c>
    </row>
    <row r="2564" spans="1:7" x14ac:dyDescent="0.3">
      <c r="A2564" s="60">
        <v>2563</v>
      </c>
      <c r="B2564" s="60">
        <v>3</v>
      </c>
      <c r="C2564" s="2">
        <v>41023.745102061468</v>
      </c>
      <c r="D2564" s="2">
        <v>41083.744444444448</v>
      </c>
      <c r="E2564" s="60">
        <v>24</v>
      </c>
      <c r="F2564" s="2">
        <v>41026.414957437264</v>
      </c>
      <c r="G2564" s="60">
        <v>0</v>
      </c>
    </row>
    <row r="2565" spans="1:7" x14ac:dyDescent="0.3">
      <c r="A2565" s="60">
        <v>2564</v>
      </c>
      <c r="B2565" s="60">
        <v>2</v>
      </c>
      <c r="C2565" s="2">
        <v>41023.723850053277</v>
      </c>
      <c r="D2565" s="2">
        <v>41083.723611111112</v>
      </c>
      <c r="E2565" s="60">
        <v>10</v>
      </c>
      <c r="F2565" s="2">
        <v>41025.396353621203</v>
      </c>
      <c r="G2565" s="60">
        <v>0</v>
      </c>
    </row>
    <row r="2566" spans="1:7" x14ac:dyDescent="0.3">
      <c r="A2566" s="60">
        <v>2565</v>
      </c>
      <c r="B2566" s="60">
        <v>7</v>
      </c>
      <c r="C2566" s="2">
        <v>41023.802271812754</v>
      </c>
      <c r="D2566" s="2">
        <v>41083.802083333328</v>
      </c>
      <c r="E2566" s="60">
        <v>24</v>
      </c>
      <c r="F2566" s="2">
        <v>41033.149258450823</v>
      </c>
      <c r="G2566" s="60">
        <v>0</v>
      </c>
    </row>
    <row r="2567" spans="1:7" x14ac:dyDescent="0.3">
      <c r="A2567" s="60">
        <v>2566</v>
      </c>
      <c r="B2567" s="60">
        <v>1</v>
      </c>
      <c r="C2567" s="2">
        <v>41023.847925422415</v>
      </c>
      <c r="D2567" s="2">
        <v>41083.847916666666</v>
      </c>
      <c r="E2567" s="60">
        <v>12</v>
      </c>
      <c r="F2567" s="2">
        <v>41025.275168133776</v>
      </c>
      <c r="G2567" s="60">
        <v>0</v>
      </c>
    </row>
    <row r="2568" spans="1:7" x14ac:dyDescent="0.3">
      <c r="A2568" s="60">
        <v>2567</v>
      </c>
      <c r="B2568" s="60">
        <v>1</v>
      </c>
      <c r="C2568" s="2">
        <v>41023.886989257793</v>
      </c>
      <c r="D2568" s="2">
        <v>41083.886805555558</v>
      </c>
      <c r="E2568" s="60">
        <v>8</v>
      </c>
      <c r="F2568" s="2">
        <v>41024.611533957155</v>
      </c>
      <c r="G2568" s="60">
        <v>0</v>
      </c>
    </row>
    <row r="2569" spans="1:7" x14ac:dyDescent="0.3">
      <c r="A2569" s="60">
        <v>2568</v>
      </c>
      <c r="B2569" s="60">
        <v>1</v>
      </c>
      <c r="C2569" s="2">
        <v>41024.029887599114</v>
      </c>
      <c r="D2569" s="2">
        <v>41084.029861111114</v>
      </c>
      <c r="E2569" s="60">
        <v>12</v>
      </c>
      <c r="F2569" s="2">
        <v>41024.606446593563</v>
      </c>
      <c r="G2569" s="60">
        <v>0</v>
      </c>
    </row>
    <row r="2570" spans="1:7" x14ac:dyDescent="0.3">
      <c r="A2570" s="60">
        <v>2569</v>
      </c>
      <c r="B2570" s="60">
        <v>7</v>
      </c>
      <c r="C2570" s="2">
        <v>41024.066086072286</v>
      </c>
      <c r="D2570" s="2">
        <v>41084.065972222219</v>
      </c>
      <c r="E2570" s="60">
        <v>24</v>
      </c>
      <c r="F2570" s="2">
        <v>41039.589830959056</v>
      </c>
      <c r="G2570" s="60">
        <v>1</v>
      </c>
    </row>
    <row r="2571" spans="1:7" x14ac:dyDescent="0.3">
      <c r="A2571" s="60">
        <v>2570</v>
      </c>
      <c r="B2571" s="60">
        <v>3</v>
      </c>
      <c r="C2571" s="2">
        <v>41024.088480122984</v>
      </c>
      <c r="D2571" s="2">
        <v>41084.088194444448</v>
      </c>
      <c r="E2571" s="60">
        <v>24</v>
      </c>
      <c r="F2571" s="2">
        <v>41025.334493243798</v>
      </c>
      <c r="G2571" s="60">
        <v>0</v>
      </c>
    </row>
    <row r="2572" spans="1:7" x14ac:dyDescent="0.3">
      <c r="A2572" s="60">
        <v>2571</v>
      </c>
      <c r="B2572" s="60">
        <v>3</v>
      </c>
      <c r="C2572" s="2">
        <v>41024.107087904376</v>
      </c>
      <c r="D2572" s="2">
        <v>41084.106944444444</v>
      </c>
      <c r="E2572" s="60">
        <v>24</v>
      </c>
      <c r="F2572" s="2">
        <v>41025.77230173417</v>
      </c>
      <c r="G2572" s="60">
        <v>0</v>
      </c>
    </row>
    <row r="2573" spans="1:7" x14ac:dyDescent="0.3">
      <c r="A2573" s="60">
        <v>2572</v>
      </c>
      <c r="B2573" s="60">
        <v>1</v>
      </c>
      <c r="C2573" s="2">
        <v>41024.258951998301</v>
      </c>
      <c r="D2573" s="2">
        <v>41027.300430160358</v>
      </c>
      <c r="E2573" s="60">
        <v>8</v>
      </c>
      <c r="F2573" s="2" t="s">
        <v>5</v>
      </c>
      <c r="G2573" s="60">
        <v>0</v>
      </c>
    </row>
    <row r="2574" spans="1:7" x14ac:dyDescent="0.3">
      <c r="A2574" s="60">
        <v>2573</v>
      </c>
      <c r="B2574" s="60">
        <v>2</v>
      </c>
      <c r="C2574" s="2">
        <v>41024.359809498405</v>
      </c>
      <c r="D2574" s="2">
        <v>41084.359722222223</v>
      </c>
      <c r="E2574" s="60">
        <v>10</v>
      </c>
      <c r="F2574" s="2">
        <v>41025.786371478818</v>
      </c>
      <c r="G2574" s="60">
        <v>0</v>
      </c>
    </row>
    <row r="2575" spans="1:7" x14ac:dyDescent="0.3">
      <c r="A2575" s="60">
        <v>2574</v>
      </c>
      <c r="B2575" s="60">
        <v>5</v>
      </c>
      <c r="C2575" s="2">
        <v>41024.406318320951</v>
      </c>
      <c r="D2575" s="2">
        <v>41084.40625</v>
      </c>
      <c r="E2575" s="60">
        <v>24</v>
      </c>
      <c r="F2575" s="2">
        <v>41026.459877073154</v>
      </c>
      <c r="G2575" s="60">
        <v>0</v>
      </c>
    </row>
    <row r="2576" spans="1:7" x14ac:dyDescent="0.3">
      <c r="A2576" s="60">
        <v>2575</v>
      </c>
      <c r="B2576" s="60">
        <v>4</v>
      </c>
      <c r="C2576" s="2">
        <v>41024.406671149663</v>
      </c>
      <c r="D2576" s="2">
        <v>41027.656287459846</v>
      </c>
      <c r="E2576" s="60">
        <v>12</v>
      </c>
      <c r="F2576" s="2" t="s">
        <v>5</v>
      </c>
      <c r="G2576" s="60">
        <v>0</v>
      </c>
    </row>
    <row r="2577" spans="1:7" x14ac:dyDescent="0.3">
      <c r="A2577" s="60">
        <v>2576</v>
      </c>
      <c r="B2577" s="60">
        <v>3</v>
      </c>
      <c r="C2577" s="2">
        <v>41024.464420402255</v>
      </c>
      <c r="D2577" s="2">
        <v>41028.630522982712</v>
      </c>
      <c r="E2577" s="60">
        <v>24</v>
      </c>
      <c r="F2577" s="2" t="s">
        <v>5</v>
      </c>
      <c r="G2577" s="60">
        <v>0</v>
      </c>
    </row>
    <row r="2578" spans="1:7" x14ac:dyDescent="0.3">
      <c r="A2578" s="60">
        <v>2577</v>
      </c>
      <c r="B2578" s="60">
        <v>1</v>
      </c>
      <c r="C2578" s="2">
        <v>41024.468658570207</v>
      </c>
      <c r="D2578" s="2">
        <v>41084.468055555561</v>
      </c>
      <c r="E2578" s="60">
        <v>8</v>
      </c>
      <c r="F2578" s="2">
        <v>41025.40336384454</v>
      </c>
      <c r="G2578" s="60">
        <v>0</v>
      </c>
    </row>
    <row r="2579" spans="1:7" x14ac:dyDescent="0.3">
      <c r="A2579" s="60">
        <v>2578</v>
      </c>
      <c r="B2579" s="60">
        <v>2</v>
      </c>
      <c r="C2579" s="2">
        <v>41024.620867109319</v>
      </c>
      <c r="D2579" s="2">
        <v>41029.454166666663</v>
      </c>
      <c r="E2579" s="60">
        <v>10</v>
      </c>
      <c r="F2579" s="2">
        <v>41026.644980977908</v>
      </c>
      <c r="G2579" s="60">
        <v>0</v>
      </c>
    </row>
    <row r="2580" spans="1:7" x14ac:dyDescent="0.3">
      <c r="A2580" s="60">
        <v>2579</v>
      </c>
      <c r="B2580" s="60">
        <v>1</v>
      </c>
      <c r="C2580" s="2">
        <v>41024.604905311659</v>
      </c>
      <c r="D2580" s="2">
        <v>41084.604861111111</v>
      </c>
      <c r="E2580" s="60">
        <v>8</v>
      </c>
      <c r="F2580" s="2">
        <v>41024.754711827365</v>
      </c>
      <c r="G2580" s="60">
        <v>0</v>
      </c>
    </row>
    <row r="2581" spans="1:7" x14ac:dyDescent="0.3">
      <c r="A2581" s="60">
        <v>2580</v>
      </c>
      <c r="B2581" s="60">
        <v>3</v>
      </c>
      <c r="C2581" s="2">
        <v>41024.697396529045</v>
      </c>
      <c r="D2581" s="2">
        <v>41084.697222222218</v>
      </c>
      <c r="E2581" s="60">
        <v>24</v>
      </c>
      <c r="F2581" s="2">
        <v>41027.785920043818</v>
      </c>
      <c r="G2581" s="60">
        <v>0</v>
      </c>
    </row>
    <row r="2582" spans="1:7" x14ac:dyDescent="0.3">
      <c r="A2582" s="60">
        <v>2581</v>
      </c>
      <c r="B2582" s="60">
        <v>1</v>
      </c>
      <c r="C2582" s="2">
        <v>41024.748979714161</v>
      </c>
      <c r="D2582" s="2">
        <v>41028.623611111114</v>
      </c>
      <c r="E2582" s="60">
        <v>8</v>
      </c>
      <c r="F2582" s="2">
        <v>41025.897141880181</v>
      </c>
      <c r="G2582" s="60">
        <v>0</v>
      </c>
    </row>
    <row r="2583" spans="1:7" x14ac:dyDescent="0.3">
      <c r="A2583" s="60">
        <v>2582</v>
      </c>
      <c r="B2583" s="60">
        <v>8</v>
      </c>
      <c r="C2583" s="2">
        <v>41024.763280326959</v>
      </c>
      <c r="D2583" s="2">
        <v>41084.763194444444</v>
      </c>
      <c r="E2583" s="60">
        <v>3</v>
      </c>
      <c r="F2583" s="2">
        <v>41031.710201389418</v>
      </c>
      <c r="G2583" s="60">
        <v>0</v>
      </c>
    </row>
    <row r="2584" spans="1:7" x14ac:dyDescent="0.3">
      <c r="A2584" s="60">
        <v>2583</v>
      </c>
      <c r="B2584" s="60">
        <v>1</v>
      </c>
      <c r="C2584" s="2">
        <v>41024.82036166008</v>
      </c>
      <c r="D2584" s="2">
        <v>41084.820138888885</v>
      </c>
      <c r="E2584" s="60">
        <v>8</v>
      </c>
      <c r="F2584" s="2">
        <v>41025.535722934357</v>
      </c>
      <c r="G2584" s="60">
        <v>0</v>
      </c>
    </row>
    <row r="2585" spans="1:7" x14ac:dyDescent="0.3">
      <c r="A2585" s="60">
        <v>2584</v>
      </c>
      <c r="B2585" s="60">
        <v>3</v>
      </c>
      <c r="C2585" s="2">
        <v>41024.883012539161</v>
      </c>
      <c r="D2585" s="2">
        <v>41027.757412358354</v>
      </c>
      <c r="E2585" s="60">
        <v>24</v>
      </c>
      <c r="F2585" s="2" t="s">
        <v>5</v>
      </c>
      <c r="G2585" s="60">
        <v>0</v>
      </c>
    </row>
    <row r="2586" spans="1:7" x14ac:dyDescent="0.3">
      <c r="A2586" s="60">
        <v>2585</v>
      </c>
      <c r="B2586" s="60">
        <v>7</v>
      </c>
      <c r="C2586" s="2">
        <v>41025.044598400105</v>
      </c>
      <c r="D2586" s="2">
        <v>41085.044444444444</v>
      </c>
      <c r="E2586" s="60">
        <v>24</v>
      </c>
      <c r="F2586" s="2">
        <v>41033.946927700636</v>
      </c>
      <c r="G2586" s="60">
        <v>0</v>
      </c>
    </row>
    <row r="2587" spans="1:7" x14ac:dyDescent="0.3">
      <c r="A2587" s="60">
        <v>2586</v>
      </c>
      <c r="B2587" s="60">
        <v>5</v>
      </c>
      <c r="C2587" s="2">
        <v>41025.231646263193</v>
      </c>
      <c r="D2587" s="2">
        <v>41085.231250000004</v>
      </c>
      <c r="E2587" s="60">
        <v>24</v>
      </c>
      <c r="F2587" s="2">
        <v>41029.440914186569</v>
      </c>
      <c r="G2587" s="60">
        <v>0</v>
      </c>
    </row>
    <row r="2588" spans="1:7" x14ac:dyDescent="0.3">
      <c r="A2588" s="60">
        <v>2587</v>
      </c>
      <c r="B2588" s="60">
        <v>7</v>
      </c>
      <c r="C2588" s="2">
        <v>41025.344498395352</v>
      </c>
      <c r="D2588" s="2">
        <v>41028.010780154043</v>
      </c>
      <c r="E2588" s="60">
        <v>24</v>
      </c>
      <c r="F2588" s="2" t="s">
        <v>5</v>
      </c>
      <c r="G2588" s="60">
        <v>0</v>
      </c>
    </row>
    <row r="2589" spans="1:7" x14ac:dyDescent="0.3">
      <c r="A2589" s="60">
        <v>2588</v>
      </c>
      <c r="B2589" s="60">
        <v>2</v>
      </c>
      <c r="C2589" s="2">
        <v>41025.459149494738</v>
      </c>
      <c r="D2589" s="2">
        <v>41085.459027777782</v>
      </c>
      <c r="E2589" s="60">
        <v>10</v>
      </c>
      <c r="F2589" s="2">
        <v>41026.448452895384</v>
      </c>
      <c r="G2589" s="60">
        <v>0</v>
      </c>
    </row>
    <row r="2590" spans="1:7" x14ac:dyDescent="0.3">
      <c r="A2590" s="60">
        <v>2589</v>
      </c>
      <c r="B2590" s="60">
        <v>6</v>
      </c>
      <c r="C2590" s="2">
        <v>41025.465680377783</v>
      </c>
      <c r="D2590" s="2">
        <v>41085.465277777781</v>
      </c>
      <c r="E2590" s="60">
        <v>24</v>
      </c>
      <c r="F2590" s="2">
        <v>41032.397881357378</v>
      </c>
      <c r="G2590" s="60">
        <v>0</v>
      </c>
    </row>
    <row r="2591" spans="1:7" x14ac:dyDescent="0.3">
      <c r="A2591" s="60">
        <v>2590</v>
      </c>
      <c r="B2591" s="60">
        <v>3</v>
      </c>
      <c r="C2591" s="2">
        <v>41025.475199457949</v>
      </c>
      <c r="D2591" s="2">
        <v>41085.475000000006</v>
      </c>
      <c r="E2591" s="60">
        <v>24</v>
      </c>
      <c r="F2591" s="2">
        <v>41028.435150195386</v>
      </c>
      <c r="G2591" s="60">
        <v>0</v>
      </c>
    </row>
    <row r="2592" spans="1:7" x14ac:dyDescent="0.3">
      <c r="A2592" s="60">
        <v>2591</v>
      </c>
      <c r="B2592" s="60">
        <v>1</v>
      </c>
      <c r="C2592" s="2">
        <v>41025.508422735038</v>
      </c>
      <c r="D2592" s="2">
        <v>41085.508333333331</v>
      </c>
      <c r="E2592" s="60">
        <v>8</v>
      </c>
      <c r="F2592" s="2">
        <v>41026.394292589226</v>
      </c>
      <c r="G2592" s="60">
        <v>0</v>
      </c>
    </row>
    <row r="2593" spans="1:7" x14ac:dyDescent="0.3">
      <c r="A2593" s="60">
        <v>2592</v>
      </c>
      <c r="B2593" s="60">
        <v>5</v>
      </c>
      <c r="C2593" s="2">
        <v>41025.530940276374</v>
      </c>
      <c r="D2593" s="2">
        <v>41085.530555555553</v>
      </c>
      <c r="E2593" s="60">
        <v>24</v>
      </c>
      <c r="F2593" s="2">
        <v>41028.595390816125</v>
      </c>
      <c r="G2593" s="60">
        <v>0</v>
      </c>
    </row>
    <row r="2594" spans="1:7" x14ac:dyDescent="0.3">
      <c r="A2594" s="60">
        <v>2593</v>
      </c>
      <c r="B2594" s="60">
        <v>1</v>
      </c>
      <c r="C2594" s="2">
        <v>41025.506238984359</v>
      </c>
      <c r="D2594" s="2">
        <v>41085.505555555559</v>
      </c>
      <c r="E2594" s="60">
        <v>12</v>
      </c>
      <c r="F2594" s="2">
        <v>41026.703748866843</v>
      </c>
      <c r="G2594" s="60">
        <v>0</v>
      </c>
    </row>
    <row r="2595" spans="1:7" x14ac:dyDescent="0.3">
      <c r="A2595" s="60">
        <v>2594</v>
      </c>
      <c r="B2595" s="60">
        <v>7</v>
      </c>
      <c r="C2595" s="2">
        <v>41025.527694941957</v>
      </c>
      <c r="D2595" s="2">
        <v>41085.527083333334</v>
      </c>
      <c r="E2595" s="60">
        <v>24</v>
      </c>
      <c r="F2595" s="2">
        <v>41047.498456854621</v>
      </c>
      <c r="G2595" s="60">
        <v>0</v>
      </c>
    </row>
    <row r="2596" spans="1:7" x14ac:dyDescent="0.3">
      <c r="A2596" s="60">
        <v>2595</v>
      </c>
      <c r="B2596" s="60">
        <v>2</v>
      </c>
      <c r="C2596" s="2">
        <v>41025.558108170088</v>
      </c>
      <c r="D2596" s="2">
        <v>41085.557638888888</v>
      </c>
      <c r="E2596" s="60">
        <v>10</v>
      </c>
      <c r="F2596" s="2">
        <v>41026.070850479475</v>
      </c>
      <c r="G2596" s="60">
        <v>0</v>
      </c>
    </row>
    <row r="2597" spans="1:7" x14ac:dyDescent="0.3">
      <c r="A2597" s="60">
        <v>2596</v>
      </c>
      <c r="B2597" s="60">
        <v>1</v>
      </c>
      <c r="C2597" s="2">
        <v>41025.563579802649</v>
      </c>
      <c r="D2597" s="2">
        <v>41085.563194444439</v>
      </c>
      <c r="E2597" s="60">
        <v>12</v>
      </c>
      <c r="F2597" s="2">
        <v>41026.351120846957</v>
      </c>
      <c r="G2597" s="60">
        <v>0</v>
      </c>
    </row>
    <row r="2598" spans="1:7" x14ac:dyDescent="0.3">
      <c r="A2598" s="60">
        <v>2597</v>
      </c>
      <c r="B2598" s="60">
        <v>1</v>
      </c>
      <c r="C2598" s="2">
        <v>41025.56802883964</v>
      </c>
      <c r="D2598" s="2">
        <v>41085.567361111105</v>
      </c>
      <c r="E2598" s="60">
        <v>12</v>
      </c>
      <c r="F2598" s="2">
        <v>41026.605054253137</v>
      </c>
      <c r="G2598" s="60">
        <v>0</v>
      </c>
    </row>
    <row r="2599" spans="1:7" x14ac:dyDescent="0.3">
      <c r="A2599" s="60">
        <v>2598</v>
      </c>
      <c r="B2599" s="60">
        <v>1</v>
      </c>
      <c r="C2599" s="2">
        <v>41025.547654792092</v>
      </c>
      <c r="D2599" s="2">
        <v>41029.08869177309</v>
      </c>
      <c r="E2599" s="60">
        <v>8</v>
      </c>
      <c r="F2599" s="2" t="s">
        <v>5</v>
      </c>
      <c r="G2599" s="60">
        <v>0</v>
      </c>
    </row>
    <row r="2600" spans="1:7" x14ac:dyDescent="0.3">
      <c r="A2600" s="60">
        <v>2599</v>
      </c>
      <c r="B2600" s="60">
        <v>1</v>
      </c>
      <c r="C2600" s="2">
        <v>41025.554238213575</v>
      </c>
      <c r="D2600" s="2">
        <v>41085.554166666661</v>
      </c>
      <c r="E2600" s="60">
        <v>8</v>
      </c>
      <c r="F2600" s="2">
        <v>41026.378580867291</v>
      </c>
      <c r="G2600" s="60">
        <v>0</v>
      </c>
    </row>
    <row r="2601" spans="1:7" x14ac:dyDescent="0.3">
      <c r="A2601" s="60">
        <v>2600</v>
      </c>
      <c r="B2601" s="60">
        <v>1</v>
      </c>
      <c r="C2601" s="2">
        <v>41025.868778427677</v>
      </c>
      <c r="D2601" s="2">
        <v>41085.868750000001</v>
      </c>
      <c r="E2601" s="60">
        <v>8</v>
      </c>
      <c r="F2601" s="2">
        <v>41025.982069117192</v>
      </c>
      <c r="G2601" s="60">
        <v>0</v>
      </c>
    </row>
    <row r="2602" spans="1:7" x14ac:dyDescent="0.3">
      <c r="A2602" s="60">
        <v>2601</v>
      </c>
      <c r="B2602" s="60">
        <v>11</v>
      </c>
      <c r="C2602" s="2">
        <v>41025.892333404547</v>
      </c>
      <c r="D2602" s="2">
        <v>41085.89166666667</v>
      </c>
      <c r="E2602" s="60">
        <v>1</v>
      </c>
      <c r="F2602" s="2">
        <v>41032.474553664732</v>
      </c>
      <c r="G2602" s="60">
        <v>1</v>
      </c>
    </row>
    <row r="2603" spans="1:7" x14ac:dyDescent="0.3">
      <c r="A2603" s="60">
        <v>2602</v>
      </c>
      <c r="B2603" s="60">
        <v>6</v>
      </c>
      <c r="C2603" s="2">
        <v>41025.92301913492</v>
      </c>
      <c r="D2603" s="2">
        <v>41085.922916666663</v>
      </c>
      <c r="E2603" s="60">
        <v>24</v>
      </c>
      <c r="F2603" s="2">
        <v>41028.675323966389</v>
      </c>
      <c r="G2603" s="60">
        <v>0</v>
      </c>
    </row>
    <row r="2604" spans="1:7" x14ac:dyDescent="0.3">
      <c r="A2604" s="60">
        <v>2603</v>
      </c>
      <c r="B2604" s="60">
        <v>1</v>
      </c>
      <c r="C2604" s="2">
        <v>41026.009153145387</v>
      </c>
      <c r="D2604" s="2">
        <v>41086.009027777778</v>
      </c>
      <c r="E2604" s="60">
        <v>8</v>
      </c>
      <c r="F2604" s="2">
        <v>41027.357695384359</v>
      </c>
      <c r="G2604" s="60">
        <v>0</v>
      </c>
    </row>
    <row r="2605" spans="1:7" x14ac:dyDescent="0.3">
      <c r="A2605" s="60">
        <v>2604</v>
      </c>
      <c r="B2605" s="60">
        <v>6</v>
      </c>
      <c r="C2605" s="2">
        <v>41026.008991481664</v>
      </c>
      <c r="D2605" s="2">
        <v>41086.008333333331</v>
      </c>
      <c r="E2605" s="60">
        <v>24</v>
      </c>
      <c r="F2605" s="2">
        <v>41031.521081320985</v>
      </c>
      <c r="G2605" s="60">
        <v>0</v>
      </c>
    </row>
    <row r="2606" spans="1:7" x14ac:dyDescent="0.3">
      <c r="A2606" s="60">
        <v>2605</v>
      </c>
      <c r="B2606" s="60">
        <v>7</v>
      </c>
      <c r="C2606" s="2">
        <v>41026.059502903699</v>
      </c>
      <c r="D2606" s="2">
        <v>41086.059027777774</v>
      </c>
      <c r="E2606" s="60">
        <v>24</v>
      </c>
      <c r="F2606" s="2">
        <v>41028.65817629049</v>
      </c>
      <c r="G2606" s="60">
        <v>0</v>
      </c>
    </row>
    <row r="2607" spans="1:7" x14ac:dyDescent="0.3">
      <c r="A2607" s="60">
        <v>2606</v>
      </c>
      <c r="B2607" s="60">
        <v>6</v>
      </c>
      <c r="C2607" s="2">
        <v>41026.197636871766</v>
      </c>
      <c r="D2607" s="2">
        <v>41029.697028440161</v>
      </c>
      <c r="E2607" s="60">
        <v>24</v>
      </c>
      <c r="F2607" s="2" t="s">
        <v>5</v>
      </c>
      <c r="G2607" s="60">
        <v>0</v>
      </c>
    </row>
    <row r="2608" spans="1:7" x14ac:dyDescent="0.3">
      <c r="A2608" s="60">
        <v>2607</v>
      </c>
      <c r="B2608" s="60">
        <v>1</v>
      </c>
      <c r="C2608" s="2">
        <v>41026.31177009119</v>
      </c>
      <c r="D2608" s="2">
        <v>41028.769663543026</v>
      </c>
      <c r="E2608" s="60">
        <v>12</v>
      </c>
      <c r="F2608" s="2" t="s">
        <v>5</v>
      </c>
      <c r="G2608" s="60">
        <v>0</v>
      </c>
    </row>
    <row r="2609" spans="1:7" x14ac:dyDescent="0.3">
      <c r="A2609" s="60">
        <v>2608</v>
      </c>
      <c r="B2609" s="60">
        <v>2</v>
      </c>
      <c r="C2609" s="2">
        <v>41026.364769886684</v>
      </c>
      <c r="D2609" s="2">
        <v>41086.364583333336</v>
      </c>
      <c r="E2609" s="60">
        <v>10</v>
      </c>
      <c r="F2609" s="2">
        <v>41027.564762969378</v>
      </c>
      <c r="G2609" s="60">
        <v>0</v>
      </c>
    </row>
    <row r="2610" spans="1:7" x14ac:dyDescent="0.3">
      <c r="A2610" s="60">
        <v>2609</v>
      </c>
      <c r="B2610" s="60">
        <v>1</v>
      </c>
      <c r="C2610" s="2">
        <v>41026.399940176627</v>
      </c>
      <c r="D2610" s="2">
        <v>41086.399305555555</v>
      </c>
      <c r="E2610" s="60">
        <v>8</v>
      </c>
      <c r="F2610" s="2">
        <v>41027.564972519627</v>
      </c>
      <c r="G2610" s="60">
        <v>0</v>
      </c>
    </row>
    <row r="2611" spans="1:7" x14ac:dyDescent="0.3">
      <c r="A2611" s="60">
        <v>2610</v>
      </c>
      <c r="B2611" s="60">
        <v>9</v>
      </c>
      <c r="C2611" s="2">
        <v>41026.383253851542</v>
      </c>
      <c r="D2611" s="2">
        <v>41086.382638888892</v>
      </c>
      <c r="E2611" s="60">
        <v>5</v>
      </c>
      <c r="F2611" s="2">
        <v>41029.474839938783</v>
      </c>
      <c r="G2611" s="60">
        <v>0</v>
      </c>
    </row>
    <row r="2612" spans="1:7" x14ac:dyDescent="0.3">
      <c r="A2612" s="60">
        <v>2611</v>
      </c>
      <c r="B2612" s="60">
        <v>6</v>
      </c>
      <c r="C2612" s="2">
        <v>41026.395572459893</v>
      </c>
      <c r="D2612" s="2">
        <v>41086.395138888889</v>
      </c>
      <c r="E2612" s="60">
        <v>24</v>
      </c>
      <c r="F2612" s="2">
        <v>41029.565165007443</v>
      </c>
      <c r="G2612" s="60">
        <v>0</v>
      </c>
    </row>
    <row r="2613" spans="1:7" x14ac:dyDescent="0.3">
      <c r="A2613" s="60">
        <v>2612</v>
      </c>
      <c r="B2613" s="60">
        <v>5</v>
      </c>
      <c r="C2613" s="2">
        <v>41026.421738329744</v>
      </c>
      <c r="D2613" s="2">
        <v>41031.296527777777</v>
      </c>
      <c r="E2613" s="60">
        <v>24</v>
      </c>
      <c r="F2613" s="2">
        <v>41030.379840126807</v>
      </c>
      <c r="G2613" s="60">
        <v>0</v>
      </c>
    </row>
    <row r="2614" spans="1:7" x14ac:dyDescent="0.3">
      <c r="A2614" s="60">
        <v>2613</v>
      </c>
      <c r="B2614" s="60">
        <v>5</v>
      </c>
      <c r="C2614" s="2">
        <v>41026.430640845145</v>
      </c>
      <c r="D2614" s="2">
        <v>41086.430555555555</v>
      </c>
      <c r="E2614" s="60">
        <v>24</v>
      </c>
      <c r="F2614" s="2">
        <v>41030.413128488472</v>
      </c>
      <c r="G2614" s="60">
        <v>0</v>
      </c>
    </row>
    <row r="2615" spans="1:7" x14ac:dyDescent="0.3">
      <c r="A2615" s="60">
        <v>2614</v>
      </c>
      <c r="B2615" s="60">
        <v>5</v>
      </c>
      <c r="C2615" s="2">
        <v>41026.512570413317</v>
      </c>
      <c r="D2615" s="2">
        <v>41086.512499999997</v>
      </c>
      <c r="E2615" s="60">
        <v>24</v>
      </c>
      <c r="F2615" s="2">
        <v>41029.576977891411</v>
      </c>
      <c r="G2615" s="60">
        <v>0</v>
      </c>
    </row>
    <row r="2616" spans="1:7" x14ac:dyDescent="0.3">
      <c r="A2616" s="60">
        <v>2615</v>
      </c>
      <c r="B2616" s="60">
        <v>1</v>
      </c>
      <c r="C2616" s="2">
        <v>41026.57709094575</v>
      </c>
      <c r="D2616" s="2">
        <v>41086.57708333333</v>
      </c>
      <c r="E2616" s="60">
        <v>8</v>
      </c>
      <c r="F2616" s="2">
        <v>41027.654357654101</v>
      </c>
      <c r="G2616" s="60">
        <v>0</v>
      </c>
    </row>
    <row r="2617" spans="1:7" x14ac:dyDescent="0.3">
      <c r="A2617" s="60">
        <v>2616</v>
      </c>
      <c r="B2617" s="60">
        <v>1</v>
      </c>
      <c r="C2617" s="2">
        <v>41026.609515567732</v>
      </c>
      <c r="D2617" s="2">
        <v>41086.609027777777</v>
      </c>
      <c r="E2617" s="60">
        <v>12</v>
      </c>
      <c r="F2617" s="2">
        <v>41027.81808583306</v>
      </c>
      <c r="G2617" s="60">
        <v>0</v>
      </c>
    </row>
    <row r="2618" spans="1:7" x14ac:dyDescent="0.3">
      <c r="A2618" s="60">
        <v>2617</v>
      </c>
      <c r="B2618" s="60">
        <v>1</v>
      </c>
      <c r="C2618" s="2">
        <v>41026.740956225629</v>
      </c>
      <c r="D2618" s="2">
        <v>41086.740277777782</v>
      </c>
      <c r="E2618" s="60">
        <v>8</v>
      </c>
      <c r="F2618" s="2">
        <v>41026.889448600356</v>
      </c>
      <c r="G2618" s="60">
        <v>0</v>
      </c>
    </row>
    <row r="2619" spans="1:7" x14ac:dyDescent="0.3">
      <c r="A2619" s="60">
        <v>2618</v>
      </c>
      <c r="B2619" s="60">
        <v>5</v>
      </c>
      <c r="C2619" s="2">
        <v>41026.732235100411</v>
      </c>
      <c r="D2619" s="2">
        <v>41086.731944444444</v>
      </c>
      <c r="E2619" s="60">
        <v>24</v>
      </c>
      <c r="F2619" s="2">
        <v>41029.494178337081</v>
      </c>
      <c r="G2619" s="60">
        <v>0</v>
      </c>
    </row>
    <row r="2620" spans="1:7" x14ac:dyDescent="0.3">
      <c r="A2620" s="60">
        <v>2619</v>
      </c>
      <c r="B2620" s="60">
        <v>1</v>
      </c>
      <c r="C2620" s="2">
        <v>41026.711157928825</v>
      </c>
      <c r="D2620" s="2">
        <v>41086.711111111115</v>
      </c>
      <c r="E2620" s="60">
        <v>12</v>
      </c>
      <c r="F2620" s="2">
        <v>41027.30946357717</v>
      </c>
      <c r="G2620" s="60">
        <v>0</v>
      </c>
    </row>
    <row r="2621" spans="1:7" x14ac:dyDescent="0.3">
      <c r="A2621" s="60">
        <v>2620</v>
      </c>
      <c r="B2621" s="60">
        <v>7</v>
      </c>
      <c r="C2621" s="2">
        <v>41026.711651768492</v>
      </c>
      <c r="D2621" s="2">
        <v>41086.711111111115</v>
      </c>
      <c r="E2621" s="60">
        <v>24</v>
      </c>
      <c r="F2621" s="2">
        <v>41036.446784083681</v>
      </c>
      <c r="G2621" s="60">
        <v>0</v>
      </c>
    </row>
    <row r="2622" spans="1:7" x14ac:dyDescent="0.3">
      <c r="A2622" s="60">
        <v>2621</v>
      </c>
      <c r="B2622" s="60">
        <v>5</v>
      </c>
      <c r="C2622" s="2">
        <v>41026.723389728184</v>
      </c>
      <c r="D2622" s="2">
        <v>41086.722916666666</v>
      </c>
      <c r="E2622" s="60">
        <v>24</v>
      </c>
      <c r="F2622" s="2">
        <v>41030.285607040423</v>
      </c>
      <c r="G2622" s="60">
        <v>0</v>
      </c>
    </row>
    <row r="2623" spans="1:7" x14ac:dyDescent="0.3">
      <c r="A2623" s="60">
        <v>2622</v>
      </c>
      <c r="B2623" s="60">
        <v>1</v>
      </c>
      <c r="C2623" s="2">
        <v>41026.724781916506</v>
      </c>
      <c r="D2623" s="2">
        <v>41086.724305555559</v>
      </c>
      <c r="E2623" s="60">
        <v>12</v>
      </c>
      <c r="F2623" s="2">
        <v>41027.765777864966</v>
      </c>
      <c r="G2623" s="60">
        <v>0</v>
      </c>
    </row>
    <row r="2624" spans="1:7" x14ac:dyDescent="0.3">
      <c r="A2624" s="60">
        <v>2623</v>
      </c>
      <c r="B2624" s="60">
        <v>3</v>
      </c>
      <c r="C2624" s="2">
        <v>41027.010172316121</v>
      </c>
      <c r="D2624" s="2">
        <v>41087.009722222225</v>
      </c>
      <c r="E2624" s="60">
        <v>24</v>
      </c>
      <c r="F2624" s="2">
        <v>41030.476092143945</v>
      </c>
      <c r="G2624" s="60">
        <v>0</v>
      </c>
    </row>
    <row r="2625" spans="1:7" x14ac:dyDescent="0.3">
      <c r="A2625" s="60">
        <v>2624</v>
      </c>
      <c r="B2625" s="60">
        <v>1</v>
      </c>
      <c r="C2625" s="2">
        <v>41027.02956259394</v>
      </c>
      <c r="D2625" s="2">
        <v>41087.029166666667</v>
      </c>
      <c r="E2625" s="60">
        <v>12</v>
      </c>
      <c r="F2625" s="2">
        <v>41028.450101750845</v>
      </c>
      <c r="G2625" s="60">
        <v>0</v>
      </c>
    </row>
    <row r="2626" spans="1:7" x14ac:dyDescent="0.3">
      <c r="A2626" s="60">
        <v>2625</v>
      </c>
      <c r="B2626" s="60">
        <v>11</v>
      </c>
      <c r="C2626" s="2">
        <v>41027.271130442969</v>
      </c>
      <c r="D2626" s="2">
        <v>41087.270833333336</v>
      </c>
      <c r="E2626" s="60">
        <v>1</v>
      </c>
      <c r="F2626" s="2">
        <v>41034.38001181712</v>
      </c>
      <c r="G2626" s="60">
        <v>0</v>
      </c>
    </row>
    <row r="2627" spans="1:7" x14ac:dyDescent="0.3">
      <c r="A2627" s="60">
        <v>2626</v>
      </c>
      <c r="B2627" s="60">
        <v>3</v>
      </c>
      <c r="C2627" s="2">
        <v>41027.331676144997</v>
      </c>
      <c r="D2627" s="2">
        <v>41087.331249999996</v>
      </c>
      <c r="E2627" s="60">
        <v>24</v>
      </c>
      <c r="F2627" s="2">
        <v>41030.602331411705</v>
      </c>
      <c r="G2627" s="60">
        <v>0</v>
      </c>
    </row>
    <row r="2628" spans="1:7" x14ac:dyDescent="0.3">
      <c r="A2628" s="60">
        <v>2627</v>
      </c>
      <c r="B2628" s="60">
        <v>11</v>
      </c>
      <c r="C2628" s="2">
        <v>41027.320134121168</v>
      </c>
      <c r="D2628" s="2">
        <v>41087.320138888885</v>
      </c>
      <c r="E2628" s="60">
        <v>1</v>
      </c>
      <c r="F2628" s="2">
        <v>41034.747003852426</v>
      </c>
      <c r="G2628" s="60">
        <v>4</v>
      </c>
    </row>
    <row r="2629" spans="1:7" x14ac:dyDescent="0.3">
      <c r="A2629" s="60">
        <v>2628</v>
      </c>
      <c r="B2629" s="60">
        <v>1</v>
      </c>
      <c r="C2629" s="2">
        <v>41027.308883272621</v>
      </c>
      <c r="D2629" s="2">
        <v>41087.308333333334</v>
      </c>
      <c r="E2629" s="60">
        <v>12</v>
      </c>
      <c r="F2629" s="2">
        <v>41028.38815293309</v>
      </c>
      <c r="G2629" s="60">
        <v>0</v>
      </c>
    </row>
    <row r="2630" spans="1:7" x14ac:dyDescent="0.3">
      <c r="A2630" s="60">
        <v>2629</v>
      </c>
      <c r="B2630" s="60">
        <v>4</v>
      </c>
      <c r="C2630" s="2">
        <v>41027.338415408536</v>
      </c>
      <c r="D2630" s="2">
        <v>41087.338194444448</v>
      </c>
      <c r="E2630" s="60">
        <v>12</v>
      </c>
      <c r="F2630" s="2">
        <v>41029.747880313647</v>
      </c>
      <c r="G2630" s="60">
        <v>0</v>
      </c>
    </row>
    <row r="2631" spans="1:7" x14ac:dyDescent="0.3">
      <c r="A2631" s="60">
        <v>2630</v>
      </c>
      <c r="B2631" s="60">
        <v>11</v>
      </c>
      <c r="C2631" s="2">
        <v>41027.364293221632</v>
      </c>
      <c r="D2631" s="2">
        <v>41087.363888888889</v>
      </c>
      <c r="E2631" s="60">
        <v>1</v>
      </c>
      <c r="F2631" s="2">
        <v>41034.402758551885</v>
      </c>
      <c r="G2631" s="60">
        <v>4</v>
      </c>
    </row>
    <row r="2632" spans="1:7" x14ac:dyDescent="0.3">
      <c r="A2632" s="60">
        <v>2631</v>
      </c>
      <c r="B2632" s="60">
        <v>6</v>
      </c>
      <c r="C2632" s="2">
        <v>41027.337179877235</v>
      </c>
      <c r="D2632" s="2">
        <v>41087.336805555555</v>
      </c>
      <c r="E2632" s="60">
        <v>24</v>
      </c>
      <c r="F2632" s="2">
        <v>41031.336603037402</v>
      </c>
      <c r="G2632" s="60">
        <v>0</v>
      </c>
    </row>
    <row r="2633" spans="1:7" x14ac:dyDescent="0.3">
      <c r="A2633" s="60">
        <v>2632</v>
      </c>
      <c r="B2633" s="60">
        <v>11</v>
      </c>
      <c r="C2633" s="2">
        <v>41027.345753687201</v>
      </c>
      <c r="D2633" s="2">
        <v>41087.345138888893</v>
      </c>
      <c r="E2633" s="60">
        <v>1</v>
      </c>
      <c r="F2633" s="2">
        <v>41034.71445356137</v>
      </c>
      <c r="G2633" s="60">
        <v>2</v>
      </c>
    </row>
    <row r="2634" spans="1:7" x14ac:dyDescent="0.3">
      <c r="A2634" s="60">
        <v>2633</v>
      </c>
      <c r="B2634" s="60">
        <v>3</v>
      </c>
      <c r="C2634" s="2">
        <v>41027.334702648339</v>
      </c>
      <c r="D2634" s="2">
        <v>41087.334027777782</v>
      </c>
      <c r="E2634" s="60">
        <v>24</v>
      </c>
      <c r="F2634" s="2">
        <v>41029.402374486403</v>
      </c>
      <c r="G2634" s="60">
        <v>0</v>
      </c>
    </row>
    <row r="2635" spans="1:7" x14ac:dyDescent="0.3">
      <c r="A2635" s="60">
        <v>2634</v>
      </c>
      <c r="B2635" s="60">
        <v>7</v>
      </c>
      <c r="C2635" s="2">
        <v>41027.364770119486</v>
      </c>
      <c r="D2635" s="2">
        <v>41087.364583333336</v>
      </c>
      <c r="E2635" s="60">
        <v>24</v>
      </c>
      <c r="F2635" s="2">
        <v>41032.814983994002</v>
      </c>
      <c r="G2635" s="60">
        <v>0</v>
      </c>
    </row>
    <row r="2636" spans="1:7" x14ac:dyDescent="0.3">
      <c r="A2636" s="60">
        <v>2635</v>
      </c>
      <c r="B2636" s="60">
        <v>7</v>
      </c>
      <c r="C2636" s="2">
        <v>41027.359700508845</v>
      </c>
      <c r="D2636" s="2">
        <v>41087.359027777777</v>
      </c>
      <c r="E2636" s="60">
        <v>24</v>
      </c>
      <c r="F2636" s="2">
        <v>41034.454794932499</v>
      </c>
      <c r="G2636" s="60">
        <v>0</v>
      </c>
    </row>
    <row r="2637" spans="1:7" x14ac:dyDescent="0.3">
      <c r="A2637" s="60">
        <v>2636</v>
      </c>
      <c r="B2637" s="60">
        <v>9</v>
      </c>
      <c r="C2637" s="2">
        <v>41027.402340398941</v>
      </c>
      <c r="D2637" s="2">
        <v>41087.402083333334</v>
      </c>
      <c r="E2637" s="60">
        <v>5</v>
      </c>
      <c r="F2637" s="2">
        <v>41030.495394538819</v>
      </c>
      <c r="G2637" s="60">
        <v>0</v>
      </c>
    </row>
    <row r="2638" spans="1:7" x14ac:dyDescent="0.3">
      <c r="A2638" s="60">
        <v>2637</v>
      </c>
      <c r="B2638" s="60">
        <v>9</v>
      </c>
      <c r="C2638" s="2">
        <v>41027.415731342793</v>
      </c>
      <c r="D2638" s="2">
        <v>41087.415277777778</v>
      </c>
      <c r="E2638" s="60">
        <v>5</v>
      </c>
      <c r="F2638" s="2">
        <v>41030.479721219759</v>
      </c>
      <c r="G2638" s="60">
        <v>0</v>
      </c>
    </row>
    <row r="2639" spans="1:7" x14ac:dyDescent="0.3">
      <c r="A2639" s="60">
        <v>2638</v>
      </c>
      <c r="B2639" s="60">
        <v>6</v>
      </c>
      <c r="C2639" s="2">
        <v>41027.388014252363</v>
      </c>
      <c r="D2639" s="2">
        <v>41087.387499999997</v>
      </c>
      <c r="E2639" s="60">
        <v>24</v>
      </c>
      <c r="F2639" s="2">
        <v>41030.564770159144</v>
      </c>
      <c r="G2639" s="60">
        <v>0</v>
      </c>
    </row>
    <row r="2640" spans="1:7" x14ac:dyDescent="0.3">
      <c r="A2640" s="60">
        <v>2639</v>
      </c>
      <c r="B2640" s="60">
        <v>9</v>
      </c>
      <c r="C2640" s="2">
        <v>41027.394077131663</v>
      </c>
      <c r="D2640" s="2">
        <v>41087.393750000003</v>
      </c>
      <c r="E2640" s="60">
        <v>5</v>
      </c>
      <c r="F2640" s="2">
        <v>41030.557827649936</v>
      </c>
      <c r="G2640" s="60">
        <v>0</v>
      </c>
    </row>
    <row r="2641" spans="1:7" x14ac:dyDescent="0.3">
      <c r="A2641" s="60">
        <v>2640</v>
      </c>
      <c r="B2641" s="60">
        <v>6</v>
      </c>
      <c r="C2641" s="2">
        <v>41027.426813888444</v>
      </c>
      <c r="D2641" s="2">
        <v>41087.426388888889</v>
      </c>
      <c r="E2641" s="60">
        <v>24</v>
      </c>
      <c r="F2641" s="2">
        <v>41034.617184924842</v>
      </c>
      <c r="G2641" s="60">
        <v>0</v>
      </c>
    </row>
    <row r="2642" spans="1:7" x14ac:dyDescent="0.3">
      <c r="A2642" s="60">
        <v>2641</v>
      </c>
      <c r="B2642" s="60">
        <v>1</v>
      </c>
      <c r="C2642" s="2">
        <v>41027.483686700929</v>
      </c>
      <c r="D2642" s="2">
        <v>41030.150034053142</v>
      </c>
      <c r="E2642" s="60">
        <v>8</v>
      </c>
      <c r="F2642" s="2" t="s">
        <v>5</v>
      </c>
      <c r="G2642" s="60">
        <v>0</v>
      </c>
    </row>
    <row r="2643" spans="1:7" x14ac:dyDescent="0.3">
      <c r="A2643" s="60">
        <v>2642</v>
      </c>
      <c r="B2643" s="60">
        <v>1</v>
      </c>
      <c r="C2643" s="2">
        <v>41027.475800492903</v>
      </c>
      <c r="D2643" s="2">
        <v>41087.475694444445</v>
      </c>
      <c r="E2643" s="60">
        <v>8</v>
      </c>
      <c r="F2643" s="2">
        <v>41028.683130616526</v>
      </c>
      <c r="G2643" s="60">
        <v>0</v>
      </c>
    </row>
    <row r="2644" spans="1:7" x14ac:dyDescent="0.3">
      <c r="A2644" s="60">
        <v>2643</v>
      </c>
      <c r="B2644" s="60">
        <v>4</v>
      </c>
      <c r="C2644" s="2">
        <v>41027.516875694506</v>
      </c>
      <c r="D2644" s="2">
        <v>41087.51666666667</v>
      </c>
      <c r="E2644" s="60">
        <v>12</v>
      </c>
      <c r="F2644" s="2">
        <v>41029.529721426319</v>
      </c>
      <c r="G2644" s="60">
        <v>0</v>
      </c>
    </row>
    <row r="2645" spans="1:7" x14ac:dyDescent="0.3">
      <c r="A2645" s="60">
        <v>2644</v>
      </c>
      <c r="B2645" s="60">
        <v>4</v>
      </c>
      <c r="C2645" s="2">
        <v>41027.571434152153</v>
      </c>
      <c r="D2645" s="2">
        <v>41087.570833333331</v>
      </c>
      <c r="E2645" s="60">
        <v>12</v>
      </c>
      <c r="F2645" s="2">
        <v>41030.486767419847</v>
      </c>
      <c r="G2645" s="60">
        <v>0</v>
      </c>
    </row>
    <row r="2646" spans="1:7" x14ac:dyDescent="0.3">
      <c r="A2646" s="60">
        <v>2645</v>
      </c>
      <c r="B2646" s="60">
        <v>1</v>
      </c>
      <c r="C2646" s="2">
        <v>41027.625018282815</v>
      </c>
      <c r="D2646" s="2">
        <v>41087.625</v>
      </c>
      <c r="E2646" s="60">
        <v>8</v>
      </c>
      <c r="F2646" s="2">
        <v>41027.821546098668</v>
      </c>
      <c r="G2646" s="60">
        <v>0</v>
      </c>
    </row>
    <row r="2647" spans="1:7" x14ac:dyDescent="0.3">
      <c r="A2647" s="60">
        <v>2646</v>
      </c>
      <c r="B2647" s="60">
        <v>4</v>
      </c>
      <c r="C2647" s="2">
        <v>41027.638414045025</v>
      </c>
      <c r="D2647" s="2">
        <v>41087.638194444444</v>
      </c>
      <c r="E2647" s="60">
        <v>12</v>
      </c>
      <c r="F2647" s="2">
        <v>41030.386715176624</v>
      </c>
      <c r="G2647" s="60">
        <v>0</v>
      </c>
    </row>
    <row r="2648" spans="1:7" x14ac:dyDescent="0.3">
      <c r="A2648" s="60">
        <v>2647</v>
      </c>
      <c r="B2648" s="60">
        <v>1</v>
      </c>
      <c r="C2648" s="2">
        <v>41027.66832754435</v>
      </c>
      <c r="D2648" s="2">
        <v>41087.66805555555</v>
      </c>
      <c r="E2648" s="60">
        <v>12</v>
      </c>
      <c r="F2648" s="2">
        <v>41028.525314496655</v>
      </c>
      <c r="G2648" s="60">
        <v>0</v>
      </c>
    </row>
    <row r="2649" spans="1:7" x14ac:dyDescent="0.3">
      <c r="A2649" s="60">
        <v>2648</v>
      </c>
      <c r="B2649" s="60">
        <v>1</v>
      </c>
      <c r="C2649" s="2">
        <v>41027.716018163846</v>
      </c>
      <c r="D2649" s="2">
        <v>41087.715972222228</v>
      </c>
      <c r="E2649" s="60">
        <v>12</v>
      </c>
      <c r="F2649" s="2">
        <v>41028.437188715689</v>
      </c>
      <c r="G2649" s="60">
        <v>0</v>
      </c>
    </row>
    <row r="2650" spans="1:7" x14ac:dyDescent="0.3">
      <c r="A2650" s="60">
        <v>2649</v>
      </c>
      <c r="B2650" s="60">
        <v>3</v>
      </c>
      <c r="C2650" s="2">
        <v>41027.727547578819</v>
      </c>
      <c r="D2650" s="2">
        <v>41087.727083333339</v>
      </c>
      <c r="E2650" s="60">
        <v>24</v>
      </c>
      <c r="F2650" s="2">
        <v>41030.898355385347</v>
      </c>
      <c r="G2650" s="60">
        <v>0</v>
      </c>
    </row>
    <row r="2651" spans="1:7" x14ac:dyDescent="0.3">
      <c r="A2651" s="60">
        <v>2650</v>
      </c>
      <c r="B2651" s="60">
        <v>5</v>
      </c>
      <c r="C2651" s="2">
        <v>41027.720178157178</v>
      </c>
      <c r="D2651" s="2">
        <v>41030.969872295231</v>
      </c>
      <c r="E2651" s="60">
        <v>24</v>
      </c>
      <c r="F2651" s="2" t="s">
        <v>5</v>
      </c>
      <c r="G2651" s="60">
        <v>0</v>
      </c>
    </row>
    <row r="2652" spans="1:7" x14ac:dyDescent="0.3">
      <c r="A2652" s="60">
        <v>2651</v>
      </c>
      <c r="B2652" s="60">
        <v>3</v>
      </c>
      <c r="C2652" s="2">
        <v>41027.718614749188</v>
      </c>
      <c r="D2652" s="2">
        <v>41087.718055555561</v>
      </c>
      <c r="E2652" s="60">
        <v>24</v>
      </c>
      <c r="F2652" s="2">
        <v>41030.483799411166</v>
      </c>
      <c r="G2652" s="60">
        <v>0</v>
      </c>
    </row>
    <row r="2653" spans="1:7" x14ac:dyDescent="0.3">
      <c r="A2653" s="60">
        <v>2652</v>
      </c>
      <c r="B2653" s="60">
        <v>7</v>
      </c>
      <c r="C2653" s="2">
        <v>41027.710742281604</v>
      </c>
      <c r="D2653" s="2">
        <v>41087.710416666669</v>
      </c>
      <c r="E2653" s="60">
        <v>24</v>
      </c>
      <c r="F2653" s="2">
        <v>41043.771671949973</v>
      </c>
      <c r="G2653" s="60">
        <v>0</v>
      </c>
    </row>
    <row r="2654" spans="1:7" x14ac:dyDescent="0.3">
      <c r="A2654" s="60">
        <v>2653</v>
      </c>
      <c r="B2654" s="60">
        <v>2</v>
      </c>
      <c r="C2654" s="2">
        <v>41027.763522145324</v>
      </c>
      <c r="D2654" s="2">
        <v>41087.763194444444</v>
      </c>
      <c r="E2654" s="60">
        <v>10</v>
      </c>
      <c r="F2654" s="2">
        <v>41028.640135029178</v>
      </c>
      <c r="G2654" s="60">
        <v>0</v>
      </c>
    </row>
    <row r="2655" spans="1:7" x14ac:dyDescent="0.3">
      <c r="A2655" s="60">
        <v>2654</v>
      </c>
      <c r="B2655" s="60">
        <v>4</v>
      </c>
      <c r="C2655" s="2">
        <v>41027.817800483856</v>
      </c>
      <c r="D2655" s="2">
        <v>41087.817361111105</v>
      </c>
      <c r="E2655" s="60">
        <v>12</v>
      </c>
      <c r="F2655" s="2">
        <v>41031.740042444027</v>
      </c>
      <c r="G2655" s="60">
        <v>0</v>
      </c>
    </row>
    <row r="2656" spans="1:7" x14ac:dyDescent="0.3">
      <c r="A2656" s="60">
        <v>2655</v>
      </c>
      <c r="B2656" s="60">
        <v>1</v>
      </c>
      <c r="C2656" s="2">
        <v>41027.802529419714</v>
      </c>
      <c r="D2656" s="2">
        <v>41087.802083333328</v>
      </c>
      <c r="E2656" s="60">
        <v>12</v>
      </c>
      <c r="F2656" s="2">
        <v>41028.548858512666</v>
      </c>
      <c r="G2656" s="60">
        <v>0</v>
      </c>
    </row>
    <row r="2657" spans="1:7" x14ac:dyDescent="0.3">
      <c r="A2657" s="60">
        <v>2656</v>
      </c>
      <c r="B2657" s="60">
        <v>7</v>
      </c>
      <c r="C2657" s="2">
        <v>41027.81570864519</v>
      </c>
      <c r="D2657" s="2">
        <v>41087.815277777772</v>
      </c>
      <c r="E2657" s="60">
        <v>24</v>
      </c>
      <c r="F2657" s="2">
        <v>41037.391563229088</v>
      </c>
      <c r="G2657" s="60">
        <v>0</v>
      </c>
    </row>
    <row r="2658" spans="1:7" x14ac:dyDescent="0.3">
      <c r="A2658" s="60">
        <v>2657</v>
      </c>
      <c r="B2658" s="60">
        <v>1</v>
      </c>
      <c r="C2658" s="2">
        <v>41027.841304357316</v>
      </c>
      <c r="D2658" s="2">
        <v>41087.840972222228</v>
      </c>
      <c r="E2658" s="60">
        <v>12</v>
      </c>
      <c r="F2658" s="2">
        <v>41028.499108267468</v>
      </c>
      <c r="G2658" s="60">
        <v>0</v>
      </c>
    </row>
    <row r="2659" spans="1:7" x14ac:dyDescent="0.3">
      <c r="A2659" s="60">
        <v>2658</v>
      </c>
      <c r="B2659" s="60">
        <v>4</v>
      </c>
      <c r="C2659" s="2">
        <v>41027.884837575461</v>
      </c>
      <c r="D2659" s="2">
        <v>41087.884722222225</v>
      </c>
      <c r="E2659" s="60">
        <v>12</v>
      </c>
      <c r="F2659" s="2">
        <v>41029.835055383563</v>
      </c>
      <c r="G2659" s="60">
        <v>0</v>
      </c>
    </row>
    <row r="2660" spans="1:7" x14ac:dyDescent="0.3">
      <c r="A2660" s="60">
        <v>2659</v>
      </c>
      <c r="B2660" s="60">
        <v>1</v>
      </c>
      <c r="C2660" s="2">
        <v>41028.018568734078</v>
      </c>
      <c r="D2660" s="2">
        <v>41088.018055555556</v>
      </c>
      <c r="E2660" s="60">
        <v>12</v>
      </c>
      <c r="F2660" s="2">
        <v>41030.393009231113</v>
      </c>
      <c r="G2660" s="60">
        <v>0</v>
      </c>
    </row>
    <row r="2661" spans="1:7" x14ac:dyDescent="0.3">
      <c r="A2661" s="60">
        <v>2660</v>
      </c>
      <c r="B2661" s="60">
        <v>1</v>
      </c>
      <c r="C2661" s="2">
        <v>41028.012993352553</v>
      </c>
      <c r="D2661" s="2">
        <v>41088.012499999997</v>
      </c>
      <c r="E2661" s="60">
        <v>12</v>
      </c>
      <c r="F2661" s="2">
        <v>41028.62125791311</v>
      </c>
      <c r="G2661" s="60">
        <v>0</v>
      </c>
    </row>
    <row r="2662" spans="1:7" x14ac:dyDescent="0.3">
      <c r="A2662" s="60">
        <v>2661</v>
      </c>
      <c r="B2662" s="60">
        <v>1</v>
      </c>
      <c r="C2662" s="2">
        <v>41028.040153416106</v>
      </c>
      <c r="D2662" s="2">
        <v>41031.66512743292</v>
      </c>
      <c r="E2662" s="60">
        <v>12</v>
      </c>
      <c r="F2662" s="2" t="s">
        <v>5</v>
      </c>
      <c r="G2662" s="60">
        <v>0</v>
      </c>
    </row>
    <row r="2663" spans="1:7" x14ac:dyDescent="0.3">
      <c r="A2663" s="60">
        <v>2662</v>
      </c>
      <c r="B2663" s="60">
        <v>7</v>
      </c>
      <c r="C2663" s="2">
        <v>41028.06123803361</v>
      </c>
      <c r="D2663" s="2">
        <v>41088.061111111107</v>
      </c>
      <c r="E2663" s="60">
        <v>24</v>
      </c>
      <c r="F2663" s="2">
        <v>41031.989259565074</v>
      </c>
      <c r="G2663" s="60">
        <v>0</v>
      </c>
    </row>
    <row r="2664" spans="1:7" x14ac:dyDescent="0.3">
      <c r="A2664" s="60">
        <v>2663</v>
      </c>
      <c r="B2664" s="60">
        <v>11</v>
      </c>
      <c r="C2664" s="2">
        <v>41028.17489355673</v>
      </c>
      <c r="D2664" s="2">
        <v>41088.174305555556</v>
      </c>
      <c r="E2664" s="60">
        <v>1</v>
      </c>
      <c r="F2664" s="2">
        <v>41035.503234096162</v>
      </c>
      <c r="G2664" s="60">
        <v>2</v>
      </c>
    </row>
    <row r="2665" spans="1:7" x14ac:dyDescent="0.3">
      <c r="A2665" s="60">
        <v>2664</v>
      </c>
      <c r="B2665" s="60">
        <v>3</v>
      </c>
      <c r="C2665" s="2">
        <v>41028.215053605491</v>
      </c>
      <c r="D2665" s="2">
        <v>41088.214583333334</v>
      </c>
      <c r="E2665" s="60">
        <v>24</v>
      </c>
      <c r="F2665" s="2">
        <v>41031.643246929991</v>
      </c>
      <c r="G2665" s="60">
        <v>0</v>
      </c>
    </row>
    <row r="2666" spans="1:7" x14ac:dyDescent="0.3">
      <c r="A2666" s="60">
        <v>2665</v>
      </c>
      <c r="B2666" s="60">
        <v>11</v>
      </c>
      <c r="C2666" s="2">
        <v>41028.355364251023</v>
      </c>
      <c r="D2666" s="2">
        <v>41032.146527777775</v>
      </c>
      <c r="E2666" s="60">
        <v>1</v>
      </c>
      <c r="F2666" s="2" t="s">
        <v>5</v>
      </c>
      <c r="G2666" s="60">
        <v>0</v>
      </c>
    </row>
    <row r="2667" spans="1:7" x14ac:dyDescent="0.3">
      <c r="A2667" s="60">
        <v>2666</v>
      </c>
      <c r="B2667" s="60">
        <v>8</v>
      </c>
      <c r="C2667" s="2">
        <v>41028.342170448574</v>
      </c>
      <c r="D2667" s="2">
        <v>41088.341666666667</v>
      </c>
      <c r="E2667" s="60">
        <v>3</v>
      </c>
      <c r="F2667" s="2">
        <v>41033.712389781926</v>
      </c>
      <c r="G2667" s="60">
        <v>0</v>
      </c>
    </row>
    <row r="2668" spans="1:7" x14ac:dyDescent="0.3">
      <c r="A2668" s="60">
        <v>2667</v>
      </c>
      <c r="B2668" s="60">
        <v>1</v>
      </c>
      <c r="C2668" s="2">
        <v>41028.349020358532</v>
      </c>
      <c r="D2668" s="2">
        <v>41088.348611111112</v>
      </c>
      <c r="E2668" s="60">
        <v>8</v>
      </c>
      <c r="F2668" s="2">
        <v>41029.820200306123</v>
      </c>
      <c r="G2668" s="60">
        <v>0</v>
      </c>
    </row>
    <row r="2669" spans="1:7" x14ac:dyDescent="0.3">
      <c r="A2669" s="60">
        <v>2668</v>
      </c>
      <c r="B2669" s="60">
        <v>1</v>
      </c>
      <c r="C2669" s="2">
        <v>41028.353101582354</v>
      </c>
      <c r="D2669" s="2">
        <v>41031.977997406517</v>
      </c>
      <c r="E2669" s="60">
        <v>8</v>
      </c>
      <c r="F2669" s="2" t="s">
        <v>5</v>
      </c>
      <c r="G2669" s="60">
        <v>0</v>
      </c>
    </row>
    <row r="2670" spans="1:7" x14ac:dyDescent="0.3">
      <c r="A2670" s="60">
        <v>2669</v>
      </c>
      <c r="B2670" s="60">
        <v>1</v>
      </c>
      <c r="C2670" s="2">
        <v>41028.382133607112</v>
      </c>
      <c r="D2670" s="2">
        <v>41088.381944444445</v>
      </c>
      <c r="E2670" s="60">
        <v>8</v>
      </c>
      <c r="F2670" s="2">
        <v>41029.763508951568</v>
      </c>
      <c r="G2670" s="60">
        <v>0</v>
      </c>
    </row>
    <row r="2671" spans="1:7" x14ac:dyDescent="0.3">
      <c r="A2671" s="60">
        <v>2670</v>
      </c>
      <c r="B2671" s="60">
        <v>1</v>
      </c>
      <c r="C2671" s="2">
        <v>41028.414040155665</v>
      </c>
      <c r="D2671" s="2">
        <v>41088.413888888892</v>
      </c>
      <c r="E2671" s="60">
        <v>8</v>
      </c>
      <c r="F2671" s="2">
        <v>41029.475702212279</v>
      </c>
      <c r="G2671" s="60">
        <v>0</v>
      </c>
    </row>
    <row r="2672" spans="1:7" x14ac:dyDescent="0.3">
      <c r="A2672" s="60">
        <v>2671</v>
      </c>
      <c r="B2672" s="60">
        <v>6</v>
      </c>
      <c r="C2672" s="2">
        <v>41028.399191078963</v>
      </c>
      <c r="D2672" s="2">
        <v>41088.398611111108</v>
      </c>
      <c r="E2672" s="60">
        <v>24</v>
      </c>
      <c r="F2672" s="2">
        <v>41031.086476060809</v>
      </c>
      <c r="G2672" s="60">
        <v>0</v>
      </c>
    </row>
    <row r="2673" spans="1:7" x14ac:dyDescent="0.3">
      <c r="A2673" s="60">
        <v>2672</v>
      </c>
      <c r="B2673" s="60">
        <v>5</v>
      </c>
      <c r="C2673" s="2">
        <v>41028.383220764423</v>
      </c>
      <c r="D2673" s="2">
        <v>41088.382638888892</v>
      </c>
      <c r="E2673" s="60">
        <v>24</v>
      </c>
      <c r="F2673" s="2">
        <v>41030.610234967891</v>
      </c>
      <c r="G2673" s="60">
        <v>0</v>
      </c>
    </row>
    <row r="2674" spans="1:7" x14ac:dyDescent="0.3">
      <c r="A2674" s="60">
        <v>2673</v>
      </c>
      <c r="B2674" s="60">
        <v>9</v>
      </c>
      <c r="C2674" s="2">
        <v>41028.408048502897</v>
      </c>
      <c r="D2674" s="2">
        <v>41088.407638888886</v>
      </c>
      <c r="E2674" s="60">
        <v>5</v>
      </c>
      <c r="F2674" s="2">
        <v>41031.473800686275</v>
      </c>
      <c r="G2674" s="60">
        <v>0</v>
      </c>
    </row>
    <row r="2675" spans="1:7" x14ac:dyDescent="0.3">
      <c r="A2675" s="60">
        <v>2674</v>
      </c>
      <c r="B2675" s="60">
        <v>1</v>
      </c>
      <c r="C2675" s="2">
        <v>41028.435313925926</v>
      </c>
      <c r="D2675" s="2">
        <v>41088.43472222222</v>
      </c>
      <c r="E2675" s="60">
        <v>12</v>
      </c>
      <c r="F2675" s="2">
        <v>41029.426827565316</v>
      </c>
      <c r="G2675" s="60">
        <v>0</v>
      </c>
    </row>
    <row r="2676" spans="1:7" x14ac:dyDescent="0.3">
      <c r="A2676" s="60">
        <v>2675</v>
      </c>
      <c r="B2676" s="60">
        <v>2</v>
      </c>
      <c r="C2676" s="2">
        <v>41028.438986663081</v>
      </c>
      <c r="D2676" s="2">
        <v>41088.438888888886</v>
      </c>
      <c r="E2676" s="60">
        <v>10</v>
      </c>
      <c r="F2676" s="2">
        <v>41029.472743796017</v>
      </c>
      <c r="G2676" s="60">
        <v>0</v>
      </c>
    </row>
    <row r="2677" spans="1:7" x14ac:dyDescent="0.3">
      <c r="A2677" s="60">
        <v>2676</v>
      </c>
      <c r="B2677" s="60">
        <v>7</v>
      </c>
      <c r="C2677" s="2">
        <v>41028.444645523865</v>
      </c>
      <c r="D2677" s="2">
        <v>41031.152777777781</v>
      </c>
      <c r="E2677" s="60">
        <v>24</v>
      </c>
      <c r="F2677" s="2" t="s">
        <v>5</v>
      </c>
      <c r="G2677" s="60">
        <v>0</v>
      </c>
    </row>
    <row r="2678" spans="1:7" x14ac:dyDescent="0.3">
      <c r="A2678" s="60">
        <v>2677</v>
      </c>
      <c r="B2678" s="60">
        <v>2</v>
      </c>
      <c r="C2678" s="2">
        <v>41028.610235292908</v>
      </c>
      <c r="D2678" s="2">
        <v>41088.609722222223</v>
      </c>
      <c r="E2678" s="60">
        <v>10</v>
      </c>
      <c r="F2678" s="2">
        <v>41029.729871246913</v>
      </c>
      <c r="G2678" s="60">
        <v>0</v>
      </c>
    </row>
    <row r="2679" spans="1:7" x14ac:dyDescent="0.3">
      <c r="A2679" s="60">
        <v>2678</v>
      </c>
      <c r="B2679" s="60">
        <v>1</v>
      </c>
      <c r="C2679" s="2">
        <v>41028.660608135971</v>
      </c>
      <c r="D2679" s="2">
        <v>41088.660416666666</v>
      </c>
      <c r="E2679" s="60">
        <v>8</v>
      </c>
      <c r="F2679" s="2">
        <v>41029.622512724098</v>
      </c>
      <c r="G2679" s="60">
        <v>0</v>
      </c>
    </row>
    <row r="2680" spans="1:7" x14ac:dyDescent="0.3">
      <c r="A2680" s="60">
        <v>2679</v>
      </c>
      <c r="B2680" s="60">
        <v>3</v>
      </c>
      <c r="C2680" s="2">
        <v>41028.628805158674</v>
      </c>
      <c r="D2680" s="2">
        <v>41030.920187451025</v>
      </c>
      <c r="E2680" s="60">
        <v>24</v>
      </c>
      <c r="F2680" s="2" t="s">
        <v>5</v>
      </c>
      <c r="G2680" s="60">
        <v>0</v>
      </c>
    </row>
    <row r="2681" spans="1:7" x14ac:dyDescent="0.3">
      <c r="A2681" s="60">
        <v>2680</v>
      </c>
      <c r="B2681" s="60">
        <v>4</v>
      </c>
      <c r="C2681" s="2">
        <v>41028.664430021818</v>
      </c>
      <c r="D2681" s="2">
        <v>41088.663888888892</v>
      </c>
      <c r="E2681" s="60">
        <v>12</v>
      </c>
      <c r="F2681" s="2">
        <v>41031.188647535782</v>
      </c>
      <c r="G2681" s="60">
        <v>0</v>
      </c>
    </row>
    <row r="2682" spans="1:7" x14ac:dyDescent="0.3">
      <c r="A2682" s="60">
        <v>2681</v>
      </c>
      <c r="B2682" s="60">
        <v>2</v>
      </c>
      <c r="C2682" s="2">
        <v>41028.693775288928</v>
      </c>
      <c r="D2682" s="2">
        <v>41032.776468370241</v>
      </c>
      <c r="E2682" s="60">
        <v>10</v>
      </c>
      <c r="F2682" s="2" t="s">
        <v>5</v>
      </c>
      <c r="G2682" s="60">
        <v>0</v>
      </c>
    </row>
    <row r="2683" spans="1:7" x14ac:dyDescent="0.3">
      <c r="A2683" s="60">
        <v>2682</v>
      </c>
      <c r="B2683" s="60">
        <v>2</v>
      </c>
      <c r="C2683" s="2">
        <v>41028.731188586498</v>
      </c>
      <c r="D2683" s="2">
        <v>41088.730555555558</v>
      </c>
      <c r="E2683" s="60">
        <v>10</v>
      </c>
      <c r="F2683" s="2">
        <v>41030.388321931525</v>
      </c>
      <c r="G2683" s="60">
        <v>0</v>
      </c>
    </row>
    <row r="2684" spans="1:7" x14ac:dyDescent="0.3">
      <c r="A2684" s="60">
        <v>2683</v>
      </c>
      <c r="B2684" s="60">
        <v>1</v>
      </c>
      <c r="C2684" s="2">
        <v>41028.727840000378</v>
      </c>
      <c r="D2684" s="2">
        <v>41088.727777777778</v>
      </c>
      <c r="E2684" s="60">
        <v>8</v>
      </c>
      <c r="F2684" s="2">
        <v>41029.376999824017</v>
      </c>
      <c r="G2684" s="60">
        <v>0</v>
      </c>
    </row>
    <row r="2685" spans="1:7" x14ac:dyDescent="0.3">
      <c r="A2685" s="60">
        <v>2684</v>
      </c>
      <c r="B2685" s="60">
        <v>1</v>
      </c>
      <c r="C2685" s="2">
        <v>41028.761517890751</v>
      </c>
      <c r="D2685" s="2">
        <v>41088.761111111111</v>
      </c>
      <c r="E2685" s="60">
        <v>8</v>
      </c>
      <c r="F2685" s="2">
        <v>41030.100347562853</v>
      </c>
      <c r="G2685" s="60">
        <v>0</v>
      </c>
    </row>
    <row r="2686" spans="1:7" x14ac:dyDescent="0.3">
      <c r="A2686" s="60">
        <v>2685</v>
      </c>
      <c r="B2686" s="60">
        <v>1</v>
      </c>
      <c r="C2686" s="2">
        <v>41028.805342115054</v>
      </c>
      <c r="D2686" s="2">
        <v>41088.804861111108</v>
      </c>
      <c r="E2686" s="60">
        <v>8</v>
      </c>
      <c r="F2686" s="2">
        <v>41029.386987001446</v>
      </c>
      <c r="G2686" s="60">
        <v>0</v>
      </c>
    </row>
    <row r="2687" spans="1:7" x14ac:dyDescent="0.3">
      <c r="A2687" s="60">
        <v>2686</v>
      </c>
      <c r="B2687" s="60">
        <v>7</v>
      </c>
      <c r="C2687" s="2">
        <v>41028.911257416759</v>
      </c>
      <c r="D2687" s="2">
        <v>41088.911111111112</v>
      </c>
      <c r="E2687" s="60">
        <v>24</v>
      </c>
      <c r="F2687" s="2">
        <v>41037.579158094544</v>
      </c>
      <c r="G2687" s="60">
        <v>0</v>
      </c>
    </row>
    <row r="2688" spans="1:7" x14ac:dyDescent="0.3">
      <c r="A2688" s="60">
        <v>2687</v>
      </c>
      <c r="B2688" s="60">
        <v>6</v>
      </c>
      <c r="C2688" s="2">
        <v>41029.397323258025</v>
      </c>
      <c r="D2688" s="2">
        <v>41089.397222222222</v>
      </c>
      <c r="E2688" s="60">
        <v>24</v>
      </c>
      <c r="F2688" s="2">
        <v>41032.65430922465</v>
      </c>
      <c r="G2688" s="60">
        <v>0</v>
      </c>
    </row>
    <row r="2689" spans="1:7" x14ac:dyDescent="0.3">
      <c r="A2689" s="60">
        <v>2688</v>
      </c>
      <c r="B2689" s="60">
        <v>1</v>
      </c>
      <c r="C2689" s="2">
        <v>41029.38706515864</v>
      </c>
      <c r="D2689" s="2">
        <v>41089.386805555558</v>
      </c>
      <c r="E2689" s="60">
        <v>8</v>
      </c>
      <c r="F2689" s="2">
        <v>41029.596801113024</v>
      </c>
      <c r="G2689" s="60">
        <v>0</v>
      </c>
    </row>
    <row r="2690" spans="1:7" x14ac:dyDescent="0.3">
      <c r="A2690" s="60">
        <v>2689</v>
      </c>
      <c r="B2690" s="60">
        <v>8</v>
      </c>
      <c r="C2690" s="2">
        <v>41029.375422981881</v>
      </c>
      <c r="D2690" s="2">
        <v>41089.375</v>
      </c>
      <c r="E2690" s="60">
        <v>3</v>
      </c>
      <c r="F2690" s="2">
        <v>41033.551565406495</v>
      </c>
      <c r="G2690" s="60">
        <v>1</v>
      </c>
    </row>
    <row r="2691" spans="1:7" x14ac:dyDescent="0.3">
      <c r="A2691" s="60">
        <v>2690</v>
      </c>
      <c r="B2691" s="60">
        <v>3</v>
      </c>
      <c r="C2691" s="2">
        <v>41029.591795087348</v>
      </c>
      <c r="D2691" s="2">
        <v>41089.591666666667</v>
      </c>
      <c r="E2691" s="60">
        <v>24</v>
      </c>
      <c r="F2691" s="2">
        <v>41032.492601815589</v>
      </c>
      <c r="G2691" s="60">
        <v>0</v>
      </c>
    </row>
    <row r="2692" spans="1:7" x14ac:dyDescent="0.3">
      <c r="A2692" s="60">
        <v>2691</v>
      </c>
      <c r="B2692" s="60">
        <v>1</v>
      </c>
      <c r="C2692" s="2">
        <v>41029.592103413102</v>
      </c>
      <c r="D2692" s="2">
        <v>41089.591666666667</v>
      </c>
      <c r="E2692" s="60">
        <v>8</v>
      </c>
      <c r="F2692" s="2">
        <v>41030.848234250967</v>
      </c>
      <c r="G2692" s="60">
        <v>0</v>
      </c>
    </row>
    <row r="2693" spans="1:7" x14ac:dyDescent="0.3">
      <c r="A2693" s="60">
        <v>2692</v>
      </c>
      <c r="B2693" s="60">
        <v>8</v>
      </c>
      <c r="C2693" s="2">
        <v>41029.599460066464</v>
      </c>
      <c r="D2693" s="2">
        <v>41089.599305555559</v>
      </c>
      <c r="E2693" s="60">
        <v>3</v>
      </c>
      <c r="F2693" s="2">
        <v>41036.694375497784</v>
      </c>
      <c r="G2693" s="60">
        <v>0</v>
      </c>
    </row>
    <row r="2694" spans="1:7" x14ac:dyDescent="0.3">
      <c r="A2694" s="60">
        <v>2693</v>
      </c>
      <c r="B2694" s="60">
        <v>3</v>
      </c>
      <c r="C2694" s="2">
        <v>41029.637914588027</v>
      </c>
      <c r="D2694" s="2">
        <v>41089.637499999997</v>
      </c>
      <c r="E2694" s="60">
        <v>24</v>
      </c>
      <c r="F2694" s="2">
        <v>41032.073051416803</v>
      </c>
      <c r="G2694" s="60">
        <v>0</v>
      </c>
    </row>
    <row r="2695" spans="1:7" x14ac:dyDescent="0.3">
      <c r="A2695" s="60">
        <v>2694</v>
      </c>
      <c r="B2695" s="60">
        <v>5</v>
      </c>
      <c r="C2695" s="2">
        <v>41029.670431080223</v>
      </c>
      <c r="D2695" s="2">
        <v>41089.670138888883</v>
      </c>
      <c r="E2695" s="60">
        <v>24</v>
      </c>
      <c r="F2695" s="2">
        <v>41033.357712354111</v>
      </c>
      <c r="G2695" s="60">
        <v>0</v>
      </c>
    </row>
    <row r="2696" spans="1:7" x14ac:dyDescent="0.3">
      <c r="A2696" s="60">
        <v>2695</v>
      </c>
      <c r="B2696" s="60">
        <v>2</v>
      </c>
      <c r="C2696" s="2">
        <v>41029.731473578351</v>
      </c>
      <c r="D2696" s="2">
        <v>41089.731250000004</v>
      </c>
      <c r="E2696" s="60">
        <v>10</v>
      </c>
      <c r="F2696" s="2">
        <v>41030.4739601451</v>
      </c>
      <c r="G2696" s="60">
        <v>0</v>
      </c>
    </row>
    <row r="2697" spans="1:7" x14ac:dyDescent="0.3">
      <c r="A2697" s="60">
        <v>2696</v>
      </c>
      <c r="B2697" s="60">
        <v>10</v>
      </c>
      <c r="C2697" s="2">
        <v>41029.737481303033</v>
      </c>
      <c r="D2697" s="2">
        <v>41089.736805555556</v>
      </c>
      <c r="E2697" s="60">
        <v>1</v>
      </c>
      <c r="F2697" s="2">
        <v>41036.709847572361</v>
      </c>
      <c r="G2697" s="60">
        <v>3</v>
      </c>
    </row>
    <row r="2698" spans="1:7" x14ac:dyDescent="0.3">
      <c r="A2698" s="60">
        <v>2697</v>
      </c>
      <c r="B2698" s="60">
        <v>1</v>
      </c>
      <c r="C2698" s="2">
        <v>41029.732324896744</v>
      </c>
      <c r="D2698" s="2">
        <v>41034.481944444444</v>
      </c>
      <c r="E2698" s="60">
        <v>12</v>
      </c>
      <c r="F2698" s="2">
        <v>41030.576696049058</v>
      </c>
      <c r="G2698" s="60">
        <v>0</v>
      </c>
    </row>
    <row r="2699" spans="1:7" x14ac:dyDescent="0.3">
      <c r="A2699" s="60">
        <v>2698</v>
      </c>
      <c r="B2699" s="60">
        <v>11</v>
      </c>
      <c r="C2699" s="2">
        <v>41029.724278517817</v>
      </c>
      <c r="D2699" s="2">
        <v>41089.723611111112</v>
      </c>
      <c r="E2699" s="60">
        <v>1</v>
      </c>
      <c r="F2699" s="2">
        <v>41036.733118497672</v>
      </c>
      <c r="G2699" s="60">
        <v>3</v>
      </c>
    </row>
    <row r="2700" spans="1:7" x14ac:dyDescent="0.3">
      <c r="A2700" s="60">
        <v>2699</v>
      </c>
      <c r="B2700" s="60">
        <v>10</v>
      </c>
      <c r="C2700" s="2">
        <v>41029.711599282702</v>
      </c>
      <c r="D2700" s="2">
        <v>41089.711111111115</v>
      </c>
      <c r="E2700" s="60">
        <v>1</v>
      </c>
      <c r="F2700" s="2">
        <v>41036.638782736569</v>
      </c>
      <c r="G2700" s="60">
        <v>2</v>
      </c>
    </row>
    <row r="2701" spans="1:7" x14ac:dyDescent="0.3">
      <c r="A2701" s="60">
        <v>2700</v>
      </c>
      <c r="B2701" s="60">
        <v>2</v>
      </c>
      <c r="C2701" s="2">
        <v>41029.780998014088</v>
      </c>
      <c r="D2701" s="2">
        <v>41089.780555555553</v>
      </c>
      <c r="E2701" s="60">
        <v>10</v>
      </c>
      <c r="F2701" s="2">
        <v>41030.35084855459</v>
      </c>
      <c r="G2701" s="60">
        <v>0</v>
      </c>
    </row>
    <row r="2702" spans="1:7" x14ac:dyDescent="0.3">
      <c r="A2702" s="60">
        <v>2701</v>
      </c>
      <c r="B2702" s="60">
        <v>2</v>
      </c>
      <c r="C2702" s="2">
        <v>41029.810846675777</v>
      </c>
      <c r="D2702" s="2">
        <v>41089.810416666667</v>
      </c>
      <c r="E2702" s="60">
        <v>10</v>
      </c>
      <c r="F2702" s="2">
        <v>41031.459130972762</v>
      </c>
      <c r="G2702" s="60">
        <v>0</v>
      </c>
    </row>
    <row r="2703" spans="1:7" x14ac:dyDescent="0.3">
      <c r="A2703" s="60">
        <v>2702</v>
      </c>
      <c r="B2703" s="60">
        <v>4</v>
      </c>
      <c r="C2703" s="2">
        <v>41029.813103790802</v>
      </c>
      <c r="D2703" s="2">
        <v>41089.8125</v>
      </c>
      <c r="E2703" s="60">
        <v>12</v>
      </c>
      <c r="F2703" s="2">
        <v>41033.710955443901</v>
      </c>
      <c r="G2703" s="60">
        <v>0</v>
      </c>
    </row>
    <row r="2704" spans="1:7" x14ac:dyDescent="0.3">
      <c r="A2704" s="60">
        <v>2703</v>
      </c>
      <c r="B2704" s="60">
        <v>2</v>
      </c>
      <c r="C2704" s="2">
        <v>41029.817298848975</v>
      </c>
      <c r="D2704" s="2">
        <v>41089.816666666666</v>
      </c>
      <c r="E2704" s="60">
        <v>10</v>
      </c>
      <c r="F2704" s="2">
        <v>41031.553318462858</v>
      </c>
      <c r="G2704" s="60">
        <v>0</v>
      </c>
    </row>
    <row r="2705" spans="1:7" x14ac:dyDescent="0.3">
      <c r="A2705" s="60">
        <v>2704</v>
      </c>
      <c r="B2705" s="60">
        <v>1</v>
      </c>
      <c r="C2705" s="2">
        <v>41029.85330803752</v>
      </c>
      <c r="D2705" s="2">
        <v>41089.852777777778</v>
      </c>
      <c r="E2705" s="60">
        <v>12</v>
      </c>
      <c r="F2705" s="2">
        <v>41031.528310117945</v>
      </c>
      <c r="G2705" s="60">
        <v>0</v>
      </c>
    </row>
    <row r="2706" spans="1:7" x14ac:dyDescent="0.3">
      <c r="A2706" s="60">
        <v>2705</v>
      </c>
      <c r="B2706" s="60">
        <v>6</v>
      </c>
      <c r="C2706" s="2">
        <v>41029.837780490154</v>
      </c>
      <c r="D2706" s="2">
        <v>41033.629166666666</v>
      </c>
      <c r="E2706" s="60">
        <v>24</v>
      </c>
      <c r="F2706" s="2" t="s">
        <v>5</v>
      </c>
      <c r="G2706" s="60">
        <v>0</v>
      </c>
    </row>
    <row r="2707" spans="1:7" x14ac:dyDescent="0.3">
      <c r="A2707" s="60">
        <v>2706</v>
      </c>
      <c r="B2707" s="60">
        <v>1</v>
      </c>
      <c r="C2707" s="2">
        <v>41029.889808759639</v>
      </c>
      <c r="D2707" s="2">
        <v>41089.88958333333</v>
      </c>
      <c r="E2707" s="60">
        <v>8</v>
      </c>
      <c r="F2707" s="2">
        <v>41030.356356331315</v>
      </c>
      <c r="G2707" s="60">
        <v>0</v>
      </c>
    </row>
    <row r="2708" spans="1:7" x14ac:dyDescent="0.3">
      <c r="A2708" s="60">
        <v>2707</v>
      </c>
      <c r="B2708" s="60">
        <v>6</v>
      </c>
      <c r="C2708" s="2">
        <v>41029.943884326058</v>
      </c>
      <c r="D2708" s="2">
        <v>41089.943749999999</v>
      </c>
      <c r="E2708" s="60">
        <v>24</v>
      </c>
      <c r="F2708" s="2">
        <v>41032.449563775583</v>
      </c>
      <c r="G2708" s="60">
        <v>0</v>
      </c>
    </row>
    <row r="2709" spans="1:7" x14ac:dyDescent="0.3">
      <c r="A2709" s="60">
        <v>2708</v>
      </c>
      <c r="B2709" s="60">
        <v>6</v>
      </c>
      <c r="C2709" s="2">
        <v>41029.986513847027</v>
      </c>
      <c r="D2709" s="2">
        <v>41032.278153007799</v>
      </c>
      <c r="E2709" s="60">
        <v>24</v>
      </c>
      <c r="F2709" s="2" t="s">
        <v>5</v>
      </c>
      <c r="G2709" s="60">
        <v>0</v>
      </c>
    </row>
    <row r="2710" spans="1:7" x14ac:dyDescent="0.3">
      <c r="A2710" s="60">
        <v>2709</v>
      </c>
      <c r="B2710" s="60">
        <v>1</v>
      </c>
      <c r="C2710" s="2">
        <v>41030.046446320521</v>
      </c>
      <c r="D2710" s="2">
        <v>41034.71276640267</v>
      </c>
      <c r="E2710" s="60">
        <v>12</v>
      </c>
      <c r="F2710" s="2" t="s">
        <v>5</v>
      </c>
      <c r="G2710" s="60">
        <v>0</v>
      </c>
    </row>
    <row r="2711" spans="1:7" x14ac:dyDescent="0.3">
      <c r="A2711" s="60">
        <v>2710</v>
      </c>
      <c r="B2711" s="60">
        <v>3</v>
      </c>
      <c r="C2711" s="2">
        <v>41030.090088984631</v>
      </c>
      <c r="D2711" s="2">
        <v>41090.089583333334</v>
      </c>
      <c r="E2711" s="60">
        <v>24</v>
      </c>
      <c r="F2711" s="2">
        <v>41032.359552429531</v>
      </c>
      <c r="G2711" s="60">
        <v>0</v>
      </c>
    </row>
    <row r="2712" spans="1:7" x14ac:dyDescent="0.3">
      <c r="A2712" s="60">
        <v>2711</v>
      </c>
      <c r="B2712" s="60">
        <v>3</v>
      </c>
      <c r="C2712" s="2">
        <v>41030.142860169792</v>
      </c>
      <c r="D2712" s="2">
        <v>41033.226090583368</v>
      </c>
      <c r="E2712" s="60">
        <v>24</v>
      </c>
      <c r="F2712" s="2" t="s">
        <v>5</v>
      </c>
      <c r="G2712" s="60">
        <v>0</v>
      </c>
    </row>
    <row r="2713" spans="1:7" x14ac:dyDescent="0.3">
      <c r="A2713" s="60">
        <v>2712</v>
      </c>
      <c r="B2713" s="60">
        <v>1</v>
      </c>
      <c r="C2713" s="2">
        <v>41030.227737501213</v>
      </c>
      <c r="D2713" s="2">
        <v>41090.227083333339</v>
      </c>
      <c r="E2713" s="60">
        <v>8</v>
      </c>
      <c r="F2713" s="2">
        <v>41031.473056259274</v>
      </c>
      <c r="G2713" s="60">
        <v>0</v>
      </c>
    </row>
    <row r="2714" spans="1:7" x14ac:dyDescent="0.3">
      <c r="A2714" s="60">
        <v>2713</v>
      </c>
      <c r="B2714" s="60">
        <v>7</v>
      </c>
      <c r="C2714" s="2">
        <v>41030.393484912449</v>
      </c>
      <c r="D2714" s="2">
        <v>41033.393019103707</v>
      </c>
      <c r="E2714" s="60">
        <v>24</v>
      </c>
      <c r="F2714" s="2" t="s">
        <v>5</v>
      </c>
      <c r="G2714" s="60">
        <v>0</v>
      </c>
    </row>
    <row r="2715" spans="1:7" x14ac:dyDescent="0.3">
      <c r="A2715" s="60">
        <v>2714</v>
      </c>
      <c r="B2715" s="60">
        <v>6</v>
      </c>
      <c r="C2715" s="2">
        <v>41030.380467991825</v>
      </c>
      <c r="D2715" s="2">
        <v>41090.379861111112</v>
      </c>
      <c r="E2715" s="60">
        <v>24</v>
      </c>
      <c r="F2715" s="2">
        <v>41033.509524691362</v>
      </c>
      <c r="G2715" s="60">
        <v>0</v>
      </c>
    </row>
    <row r="2716" spans="1:7" x14ac:dyDescent="0.3">
      <c r="A2716" s="60">
        <v>2715</v>
      </c>
      <c r="B2716" s="60">
        <v>2</v>
      </c>
      <c r="C2716" s="2">
        <v>41030.385862567615</v>
      </c>
      <c r="D2716" s="2">
        <v>41090.385416666664</v>
      </c>
      <c r="E2716" s="60">
        <v>10</v>
      </c>
      <c r="F2716" s="2">
        <v>41030.57967511977</v>
      </c>
      <c r="G2716" s="60">
        <v>0</v>
      </c>
    </row>
    <row r="2717" spans="1:7" x14ac:dyDescent="0.3">
      <c r="A2717" s="60">
        <v>2716</v>
      </c>
      <c r="B2717" s="60">
        <v>1</v>
      </c>
      <c r="C2717" s="2">
        <v>41030.383539251787</v>
      </c>
      <c r="D2717" s="2">
        <v>41090.383333333331</v>
      </c>
      <c r="E2717" s="60">
        <v>8</v>
      </c>
      <c r="F2717" s="2">
        <v>41030.564582234219</v>
      </c>
      <c r="G2717" s="60">
        <v>0</v>
      </c>
    </row>
    <row r="2718" spans="1:7" x14ac:dyDescent="0.3">
      <c r="A2718" s="60">
        <v>2717</v>
      </c>
      <c r="B2718" s="60">
        <v>4</v>
      </c>
      <c r="C2718" s="2">
        <v>41030.445272970413</v>
      </c>
      <c r="D2718" s="2">
        <v>41090.445138888885</v>
      </c>
      <c r="E2718" s="60">
        <v>12</v>
      </c>
      <c r="F2718" s="2">
        <v>41033.448077952642</v>
      </c>
      <c r="G2718" s="60">
        <v>0</v>
      </c>
    </row>
    <row r="2719" spans="1:7" x14ac:dyDescent="0.3">
      <c r="A2719" s="60">
        <v>2718</v>
      </c>
      <c r="B2719" s="60">
        <v>5</v>
      </c>
      <c r="C2719" s="2">
        <v>41030.51943248554</v>
      </c>
      <c r="D2719" s="2">
        <v>41090.518750000003</v>
      </c>
      <c r="E2719" s="60">
        <v>24</v>
      </c>
      <c r="F2719" s="2">
        <v>41034.51189565401</v>
      </c>
      <c r="G2719" s="60">
        <v>0</v>
      </c>
    </row>
    <row r="2720" spans="1:7" x14ac:dyDescent="0.3">
      <c r="A2720" s="60">
        <v>2719</v>
      </c>
      <c r="B2720" s="60">
        <v>1</v>
      </c>
      <c r="C2720" s="2">
        <v>41030.612716495591</v>
      </c>
      <c r="D2720" s="2">
        <v>41090.612500000003</v>
      </c>
      <c r="E2720" s="60">
        <v>8</v>
      </c>
      <c r="F2720" s="2">
        <v>41031.451079716506</v>
      </c>
      <c r="G2720" s="60">
        <v>0</v>
      </c>
    </row>
    <row r="2721" spans="1:7" x14ac:dyDescent="0.3">
      <c r="A2721" s="60">
        <v>2720</v>
      </c>
      <c r="B2721" s="60">
        <v>2</v>
      </c>
      <c r="C2721" s="2">
        <v>41030.601323130053</v>
      </c>
      <c r="D2721" s="2">
        <v>41090.600694444445</v>
      </c>
      <c r="E2721" s="60">
        <v>10</v>
      </c>
      <c r="F2721" s="2">
        <v>41031.755741193047</v>
      </c>
      <c r="G2721" s="60">
        <v>0</v>
      </c>
    </row>
    <row r="2722" spans="1:7" x14ac:dyDescent="0.3">
      <c r="A2722" s="60">
        <v>2721</v>
      </c>
      <c r="B2722" s="60">
        <v>2</v>
      </c>
      <c r="C2722" s="2">
        <v>41030.695988469597</v>
      </c>
      <c r="D2722" s="2">
        <v>41090.695833333331</v>
      </c>
      <c r="E2722" s="60">
        <v>10</v>
      </c>
      <c r="F2722" s="2">
        <v>41031.518165255009</v>
      </c>
      <c r="G2722" s="60">
        <v>0</v>
      </c>
    </row>
    <row r="2723" spans="1:7" x14ac:dyDescent="0.3">
      <c r="A2723" s="60">
        <v>2722</v>
      </c>
      <c r="B2723" s="60">
        <v>7</v>
      </c>
      <c r="C2723" s="2">
        <v>41030.73125809223</v>
      </c>
      <c r="D2723" s="2">
        <v>41035.313983999935</v>
      </c>
      <c r="E2723" s="60">
        <v>24</v>
      </c>
      <c r="F2723" s="2" t="s">
        <v>5</v>
      </c>
      <c r="G2723" s="60">
        <v>0</v>
      </c>
    </row>
    <row r="2724" spans="1:7" x14ac:dyDescent="0.3">
      <c r="A2724" s="60">
        <v>2723</v>
      </c>
      <c r="B2724" s="60">
        <v>2</v>
      </c>
      <c r="C2724" s="2">
        <v>41030.732873154528</v>
      </c>
      <c r="D2724" s="2">
        <v>41090.732638888891</v>
      </c>
      <c r="E2724" s="60">
        <v>10</v>
      </c>
      <c r="F2724" s="2">
        <v>41031.730171625619</v>
      </c>
      <c r="G2724" s="60">
        <v>0</v>
      </c>
    </row>
    <row r="2725" spans="1:7" x14ac:dyDescent="0.3">
      <c r="A2725" s="60">
        <v>2724</v>
      </c>
      <c r="B2725" s="60">
        <v>1</v>
      </c>
      <c r="C2725" s="2">
        <v>41030.764536132185</v>
      </c>
      <c r="D2725" s="2">
        <v>41090.763888888891</v>
      </c>
      <c r="E2725" s="60">
        <v>12</v>
      </c>
      <c r="F2725" s="2">
        <v>41031.292425891428</v>
      </c>
      <c r="G2725" s="60">
        <v>0</v>
      </c>
    </row>
    <row r="2726" spans="1:7" x14ac:dyDescent="0.3">
      <c r="A2726" s="60">
        <v>2725</v>
      </c>
      <c r="B2726" s="60">
        <v>1</v>
      </c>
      <c r="C2726" s="2">
        <v>41030.774281186204</v>
      </c>
      <c r="D2726" s="2">
        <v>41033.440919259738</v>
      </c>
      <c r="E2726" s="60">
        <v>12</v>
      </c>
      <c r="F2726" s="2" t="s">
        <v>5</v>
      </c>
      <c r="G2726" s="60">
        <v>0</v>
      </c>
    </row>
    <row r="2727" spans="1:7" x14ac:dyDescent="0.3">
      <c r="A2727" s="60">
        <v>2726</v>
      </c>
      <c r="B2727" s="60">
        <v>7</v>
      </c>
      <c r="C2727" s="2">
        <v>41030.830372924138</v>
      </c>
      <c r="D2727" s="2">
        <v>41090.829861111109</v>
      </c>
      <c r="E2727" s="60">
        <v>24</v>
      </c>
      <c r="F2727" s="2">
        <v>41050.69136462298</v>
      </c>
      <c r="G2727" s="60">
        <v>0</v>
      </c>
    </row>
    <row r="2728" spans="1:7" x14ac:dyDescent="0.3">
      <c r="A2728" s="60">
        <v>2727</v>
      </c>
      <c r="B2728" s="60">
        <v>11</v>
      </c>
      <c r="C2728" s="2">
        <v>41030.945757023976</v>
      </c>
      <c r="D2728" s="2">
        <v>41034.403664566402</v>
      </c>
      <c r="E2728" s="60">
        <v>1</v>
      </c>
      <c r="F2728" s="2" t="s">
        <v>5</v>
      </c>
      <c r="G2728" s="60">
        <v>0</v>
      </c>
    </row>
    <row r="2729" spans="1:7" x14ac:dyDescent="0.3">
      <c r="A2729" s="60">
        <v>2728</v>
      </c>
      <c r="B2729" s="60">
        <v>6</v>
      </c>
      <c r="C2729" s="2">
        <v>41031.040902003151</v>
      </c>
      <c r="D2729" s="2">
        <v>41091.040277777778</v>
      </c>
      <c r="E2729" s="60">
        <v>24</v>
      </c>
      <c r="F2729" s="2">
        <v>41036.500767678117</v>
      </c>
      <c r="G2729" s="60">
        <v>0</v>
      </c>
    </row>
    <row r="2730" spans="1:7" x14ac:dyDescent="0.3">
      <c r="A2730" s="60">
        <v>2729</v>
      </c>
      <c r="B2730" s="60">
        <v>7</v>
      </c>
      <c r="C2730" s="2">
        <v>41031.062098926086</v>
      </c>
      <c r="D2730" s="2">
        <v>41034.645138888889</v>
      </c>
      <c r="E2730" s="60">
        <v>24</v>
      </c>
      <c r="F2730" s="2">
        <v>41034.35295716572</v>
      </c>
      <c r="G2730" s="60">
        <v>0</v>
      </c>
    </row>
    <row r="2731" spans="1:7" x14ac:dyDescent="0.3">
      <c r="A2731" s="60">
        <v>2730</v>
      </c>
      <c r="B2731" s="60">
        <v>11</v>
      </c>
      <c r="C2731" s="2">
        <v>41031.181516391705</v>
      </c>
      <c r="D2731" s="2">
        <v>41091.181249999994</v>
      </c>
      <c r="E2731" s="60">
        <v>1</v>
      </c>
      <c r="F2731" s="2">
        <v>41038.430146065068</v>
      </c>
      <c r="G2731" s="60">
        <v>3</v>
      </c>
    </row>
    <row r="2732" spans="1:7" x14ac:dyDescent="0.3">
      <c r="A2732" s="60">
        <v>2731</v>
      </c>
      <c r="B2732" s="60">
        <v>3</v>
      </c>
      <c r="C2732" s="2">
        <v>41031.228132330805</v>
      </c>
      <c r="D2732" s="2">
        <v>41091.227777777778</v>
      </c>
      <c r="E2732" s="60">
        <v>24</v>
      </c>
      <c r="F2732" s="2">
        <v>41033.656182938699</v>
      </c>
      <c r="G2732" s="60">
        <v>0</v>
      </c>
    </row>
    <row r="2733" spans="1:7" x14ac:dyDescent="0.3">
      <c r="A2733" s="60">
        <v>2732</v>
      </c>
      <c r="B2733" s="60">
        <v>7</v>
      </c>
      <c r="C2733" s="2">
        <v>41031.288893653989</v>
      </c>
      <c r="D2733" s="2">
        <v>41091.288888888892</v>
      </c>
      <c r="E2733" s="60">
        <v>24</v>
      </c>
      <c r="F2733" s="2">
        <v>41036.438153864881</v>
      </c>
      <c r="G2733" s="60">
        <v>0</v>
      </c>
    </row>
    <row r="2734" spans="1:7" x14ac:dyDescent="0.3">
      <c r="A2734" s="60">
        <v>2733</v>
      </c>
      <c r="B2734" s="60">
        <v>7</v>
      </c>
      <c r="C2734" s="2">
        <v>41031.410270982495</v>
      </c>
      <c r="D2734" s="2">
        <v>41091.409722222219</v>
      </c>
      <c r="E2734" s="60">
        <v>24</v>
      </c>
      <c r="F2734" s="2">
        <v>41034.58549626515</v>
      </c>
      <c r="G2734" s="60">
        <v>0</v>
      </c>
    </row>
    <row r="2735" spans="1:7" x14ac:dyDescent="0.3">
      <c r="A2735" s="60">
        <v>2734</v>
      </c>
      <c r="B2735" s="60">
        <v>1</v>
      </c>
      <c r="C2735" s="2">
        <v>41031.43562819581</v>
      </c>
      <c r="D2735" s="2">
        <v>41091.435416666667</v>
      </c>
      <c r="E2735" s="60">
        <v>8</v>
      </c>
      <c r="F2735" s="2">
        <v>41032.538785386831</v>
      </c>
      <c r="G2735" s="60">
        <v>0</v>
      </c>
    </row>
    <row r="2736" spans="1:7" x14ac:dyDescent="0.3">
      <c r="A2736" s="60">
        <v>2735</v>
      </c>
      <c r="B2736" s="60">
        <v>1</v>
      </c>
      <c r="C2736" s="2">
        <v>41031.516109149619</v>
      </c>
      <c r="D2736" s="2">
        <v>41091.515972222223</v>
      </c>
      <c r="E2736" s="60">
        <v>8</v>
      </c>
      <c r="F2736" s="2">
        <v>41031.616289710648</v>
      </c>
      <c r="G2736" s="60">
        <v>0</v>
      </c>
    </row>
    <row r="2737" spans="1:7" x14ac:dyDescent="0.3">
      <c r="A2737" s="60">
        <v>2736</v>
      </c>
      <c r="B2737" s="60">
        <v>4</v>
      </c>
      <c r="C2737" s="2">
        <v>41031.517803874311</v>
      </c>
      <c r="D2737" s="2">
        <v>41091.517361111109</v>
      </c>
      <c r="E2737" s="60">
        <v>12</v>
      </c>
      <c r="F2737" s="2">
        <v>41034.536854623126</v>
      </c>
      <c r="G2737" s="60">
        <v>0</v>
      </c>
    </row>
    <row r="2738" spans="1:7" x14ac:dyDescent="0.3">
      <c r="A2738" s="60">
        <v>2737</v>
      </c>
      <c r="B2738" s="60">
        <v>1</v>
      </c>
      <c r="C2738" s="2">
        <v>41031.508294541549</v>
      </c>
      <c r="D2738" s="2">
        <v>41091.507638888892</v>
      </c>
      <c r="E2738" s="60">
        <v>8</v>
      </c>
      <c r="F2738" s="2">
        <v>41032.135296810986</v>
      </c>
      <c r="G2738" s="60">
        <v>0</v>
      </c>
    </row>
    <row r="2739" spans="1:7" x14ac:dyDescent="0.3">
      <c r="A2739" s="60">
        <v>2738</v>
      </c>
      <c r="B2739" s="60">
        <v>1</v>
      </c>
      <c r="C2739" s="2">
        <v>41031.524453655693</v>
      </c>
      <c r="D2739" s="2">
        <v>41091.524305555555</v>
      </c>
      <c r="E2739" s="60">
        <v>8</v>
      </c>
      <c r="F2739" s="2">
        <v>41032.605167850328</v>
      </c>
      <c r="G2739" s="60">
        <v>0</v>
      </c>
    </row>
    <row r="2740" spans="1:7" x14ac:dyDescent="0.3">
      <c r="A2740" s="60">
        <v>2739</v>
      </c>
      <c r="B2740" s="60">
        <v>1</v>
      </c>
      <c r="C2740" s="2">
        <v>41031.694210696514</v>
      </c>
      <c r="D2740" s="2">
        <v>41091.693749999999</v>
      </c>
      <c r="E2740" s="60">
        <v>12</v>
      </c>
      <c r="F2740" s="2">
        <v>41032.361810138296</v>
      </c>
      <c r="G2740" s="60">
        <v>0</v>
      </c>
    </row>
    <row r="2741" spans="1:7" x14ac:dyDescent="0.3">
      <c r="A2741" s="60">
        <v>2740</v>
      </c>
      <c r="B2741" s="60">
        <v>1</v>
      </c>
      <c r="C2741" s="2">
        <v>41031.689578184516</v>
      </c>
      <c r="D2741" s="2">
        <v>41091.689583333333</v>
      </c>
      <c r="E2741" s="60">
        <v>12</v>
      </c>
      <c r="F2741" s="2">
        <v>41032.516200437443</v>
      </c>
      <c r="G2741" s="60">
        <v>0</v>
      </c>
    </row>
    <row r="2742" spans="1:7" x14ac:dyDescent="0.3">
      <c r="A2742" s="60">
        <v>2741</v>
      </c>
      <c r="B2742" s="60">
        <v>3</v>
      </c>
      <c r="C2742" s="2">
        <v>41031.727327537912</v>
      </c>
      <c r="D2742" s="2">
        <v>41091.727083333339</v>
      </c>
      <c r="E2742" s="60">
        <v>24</v>
      </c>
      <c r="F2742" s="2">
        <v>41034.505682156916</v>
      </c>
      <c r="G2742" s="60">
        <v>0</v>
      </c>
    </row>
    <row r="2743" spans="1:7" x14ac:dyDescent="0.3">
      <c r="A2743" s="60">
        <v>2742</v>
      </c>
      <c r="B2743" s="60">
        <v>2</v>
      </c>
      <c r="C2743" s="2">
        <v>41031.806746966948</v>
      </c>
      <c r="D2743" s="2">
        <v>41091.806249999994</v>
      </c>
      <c r="E2743" s="60">
        <v>10</v>
      </c>
      <c r="F2743" s="2">
        <v>41032.413019625455</v>
      </c>
      <c r="G2743" s="60">
        <v>0</v>
      </c>
    </row>
    <row r="2744" spans="1:7" x14ac:dyDescent="0.3">
      <c r="A2744" s="60">
        <v>2743</v>
      </c>
      <c r="B2744" s="60">
        <v>1</v>
      </c>
      <c r="C2744" s="2">
        <v>41031.870097973566</v>
      </c>
      <c r="D2744" s="2">
        <v>41091.869444444448</v>
      </c>
      <c r="E2744" s="60">
        <v>8</v>
      </c>
      <c r="F2744" s="2">
        <v>41032.985562482034</v>
      </c>
      <c r="G2744" s="60">
        <v>0</v>
      </c>
    </row>
    <row r="2745" spans="1:7" x14ac:dyDescent="0.3">
      <c r="A2745" s="60">
        <v>2744</v>
      </c>
      <c r="B2745" s="60">
        <v>5</v>
      </c>
      <c r="C2745" s="2">
        <v>41031.85718101095</v>
      </c>
      <c r="D2745" s="2">
        <v>41091.856944444444</v>
      </c>
      <c r="E2745" s="60">
        <v>24</v>
      </c>
      <c r="F2745" s="2">
        <v>41034.870160970429</v>
      </c>
      <c r="G2745" s="60">
        <v>0</v>
      </c>
    </row>
    <row r="2746" spans="1:7" x14ac:dyDescent="0.3">
      <c r="A2746" s="60">
        <v>2745</v>
      </c>
      <c r="B2746" s="60">
        <v>1</v>
      </c>
      <c r="C2746" s="2">
        <v>41031.866286780547</v>
      </c>
      <c r="D2746" s="2">
        <v>41091.865972222222</v>
      </c>
      <c r="E2746" s="60">
        <v>12</v>
      </c>
      <c r="F2746" s="2">
        <v>41033.278125188852</v>
      </c>
      <c r="G2746" s="60">
        <v>0</v>
      </c>
    </row>
    <row r="2747" spans="1:7" x14ac:dyDescent="0.3">
      <c r="A2747" s="60">
        <v>2746</v>
      </c>
      <c r="B2747" s="60">
        <v>1</v>
      </c>
      <c r="C2747" s="2">
        <v>41032.0100285152</v>
      </c>
      <c r="D2747" s="2">
        <v>41092.009722222225</v>
      </c>
      <c r="E2747" s="60">
        <v>8</v>
      </c>
      <c r="F2747" s="2">
        <v>41032.337095129384</v>
      </c>
      <c r="G2747" s="60">
        <v>0</v>
      </c>
    </row>
    <row r="2748" spans="1:7" x14ac:dyDescent="0.3">
      <c r="A2748" s="60">
        <v>2747</v>
      </c>
      <c r="B2748" s="60">
        <v>1</v>
      </c>
      <c r="C2748" s="2">
        <v>41032.141224990191</v>
      </c>
      <c r="D2748" s="2">
        <v>41092.140972222223</v>
      </c>
      <c r="E2748" s="60">
        <v>8</v>
      </c>
      <c r="F2748" s="2">
        <v>41033.184977115925</v>
      </c>
      <c r="G2748" s="60">
        <v>0</v>
      </c>
    </row>
    <row r="2749" spans="1:7" x14ac:dyDescent="0.3">
      <c r="A2749" s="60">
        <v>2748</v>
      </c>
      <c r="B2749" s="60">
        <v>6</v>
      </c>
      <c r="C2749" s="2">
        <v>41032.125183242752</v>
      </c>
      <c r="D2749" s="2">
        <v>41092.125</v>
      </c>
      <c r="E2749" s="60">
        <v>24</v>
      </c>
      <c r="F2749" s="2">
        <v>41038.494470532911</v>
      </c>
      <c r="G2749" s="60">
        <v>0</v>
      </c>
    </row>
    <row r="2750" spans="1:7" x14ac:dyDescent="0.3">
      <c r="A2750" s="60">
        <v>2749</v>
      </c>
      <c r="B2750" s="60">
        <v>10</v>
      </c>
      <c r="C2750" s="2">
        <v>41032.342295062175</v>
      </c>
      <c r="D2750" s="2">
        <v>41092.341666666667</v>
      </c>
      <c r="E2750" s="60">
        <v>1</v>
      </c>
      <c r="F2750" s="2">
        <v>41039.452111598912</v>
      </c>
      <c r="G2750" s="60">
        <v>4</v>
      </c>
    </row>
    <row r="2751" spans="1:7" x14ac:dyDescent="0.3">
      <c r="A2751" s="60">
        <v>2750</v>
      </c>
      <c r="B2751" s="60">
        <v>1</v>
      </c>
      <c r="C2751" s="2">
        <v>41032.444713894787</v>
      </c>
      <c r="D2751" s="2">
        <v>41092.444444444445</v>
      </c>
      <c r="E2751" s="60">
        <v>8</v>
      </c>
      <c r="F2751" s="2">
        <v>41032.51909850481</v>
      </c>
      <c r="G2751" s="60">
        <v>0</v>
      </c>
    </row>
    <row r="2752" spans="1:7" x14ac:dyDescent="0.3">
      <c r="A2752" s="60">
        <v>2751</v>
      </c>
      <c r="B2752" s="60">
        <v>4</v>
      </c>
      <c r="C2752" s="2">
        <v>41032.44940197219</v>
      </c>
      <c r="D2752" s="2">
        <v>41037.240972222222</v>
      </c>
      <c r="E2752" s="60">
        <v>12</v>
      </c>
      <c r="F2752" s="2">
        <v>41035.494004151238</v>
      </c>
      <c r="G2752" s="60">
        <v>0</v>
      </c>
    </row>
    <row r="2753" spans="1:7" x14ac:dyDescent="0.3">
      <c r="A2753" s="60">
        <v>2752</v>
      </c>
      <c r="B2753" s="60">
        <v>1</v>
      </c>
      <c r="C2753" s="2">
        <v>41032.431881050012</v>
      </c>
      <c r="D2753" s="2">
        <v>41037.26479334438</v>
      </c>
      <c r="E2753" s="60">
        <v>8</v>
      </c>
      <c r="F2753" s="2" t="s">
        <v>5</v>
      </c>
      <c r="G2753" s="60">
        <v>0</v>
      </c>
    </row>
    <row r="2754" spans="1:7" x14ac:dyDescent="0.3">
      <c r="A2754" s="60">
        <v>2753</v>
      </c>
      <c r="B2754" s="60">
        <v>1</v>
      </c>
      <c r="C2754" s="2">
        <v>41032.418726591248</v>
      </c>
      <c r="D2754" s="2">
        <v>41092.41805555555</v>
      </c>
      <c r="E2754" s="60">
        <v>8</v>
      </c>
      <c r="F2754" s="2">
        <v>41032.461435332392</v>
      </c>
      <c r="G2754" s="60">
        <v>0</v>
      </c>
    </row>
    <row r="2755" spans="1:7" x14ac:dyDescent="0.3">
      <c r="A2755" s="60">
        <v>2754</v>
      </c>
      <c r="B2755" s="60">
        <v>5</v>
      </c>
      <c r="C2755" s="2">
        <v>41032.44210915549</v>
      </c>
      <c r="D2755" s="2">
        <v>41092.441666666666</v>
      </c>
      <c r="E2755" s="60">
        <v>24</v>
      </c>
      <c r="F2755" s="2">
        <v>41036.512424203356</v>
      </c>
      <c r="G2755" s="60">
        <v>0</v>
      </c>
    </row>
    <row r="2756" spans="1:7" x14ac:dyDescent="0.3">
      <c r="A2756" s="60">
        <v>2755</v>
      </c>
      <c r="B2756" s="60">
        <v>1</v>
      </c>
      <c r="C2756" s="2">
        <v>41032.424671272689</v>
      </c>
      <c r="D2756" s="2">
        <v>41092.424305555556</v>
      </c>
      <c r="E2756" s="60">
        <v>8</v>
      </c>
      <c r="F2756" s="2">
        <v>41033.444761893981</v>
      </c>
      <c r="G2756" s="60">
        <v>0</v>
      </c>
    </row>
    <row r="2757" spans="1:7" x14ac:dyDescent="0.3">
      <c r="A2757" s="60">
        <v>2756</v>
      </c>
      <c r="B2757" s="60">
        <v>3</v>
      </c>
      <c r="C2757" s="2">
        <v>41032.438629213306</v>
      </c>
      <c r="D2757" s="2">
        <v>41092.438194444439</v>
      </c>
      <c r="E2757" s="60">
        <v>24</v>
      </c>
      <c r="F2757" s="2">
        <v>41034.485488717633</v>
      </c>
      <c r="G2757" s="60">
        <v>0</v>
      </c>
    </row>
    <row r="2758" spans="1:7" x14ac:dyDescent="0.3">
      <c r="A2758" s="60">
        <v>2757</v>
      </c>
      <c r="B2758" s="60">
        <v>4</v>
      </c>
      <c r="C2758" s="2">
        <v>41032.536391811293</v>
      </c>
      <c r="D2758" s="2">
        <v>41092.536111111112</v>
      </c>
      <c r="E2758" s="60">
        <v>12</v>
      </c>
      <c r="F2758" s="2">
        <v>41035.59532175921</v>
      </c>
      <c r="G2758" s="60">
        <v>0</v>
      </c>
    </row>
    <row r="2759" spans="1:7" x14ac:dyDescent="0.3">
      <c r="A2759" s="60">
        <v>2758</v>
      </c>
      <c r="B2759" s="60">
        <v>2</v>
      </c>
      <c r="C2759" s="2">
        <v>41032.519586514143</v>
      </c>
      <c r="D2759" s="2">
        <v>41092.519444444442</v>
      </c>
      <c r="E2759" s="60">
        <v>10</v>
      </c>
      <c r="F2759" s="2">
        <v>41033.303837215164</v>
      </c>
      <c r="G2759" s="60">
        <v>0</v>
      </c>
    </row>
    <row r="2760" spans="1:7" x14ac:dyDescent="0.3">
      <c r="A2760" s="60">
        <v>2759</v>
      </c>
      <c r="B2760" s="60">
        <v>2</v>
      </c>
      <c r="C2760" s="2">
        <v>41032.528398346971</v>
      </c>
      <c r="D2760" s="2">
        <v>41092.527777777781</v>
      </c>
      <c r="E2760" s="60">
        <v>10</v>
      </c>
      <c r="F2760" s="2">
        <v>41033.905632937378</v>
      </c>
      <c r="G2760" s="60">
        <v>0</v>
      </c>
    </row>
    <row r="2761" spans="1:7" x14ac:dyDescent="0.3">
      <c r="A2761" s="60">
        <v>2760</v>
      </c>
      <c r="B2761" s="60">
        <v>1</v>
      </c>
      <c r="C2761" s="2">
        <v>41032.529894387619</v>
      </c>
      <c r="D2761" s="2">
        <v>41092.529861111114</v>
      </c>
      <c r="E2761" s="60">
        <v>12</v>
      </c>
      <c r="F2761" s="2">
        <v>41033.775759040538</v>
      </c>
      <c r="G2761" s="60">
        <v>0</v>
      </c>
    </row>
    <row r="2762" spans="1:7" x14ac:dyDescent="0.3">
      <c r="A2762" s="60">
        <v>2761</v>
      </c>
      <c r="B2762" s="60">
        <v>5</v>
      </c>
      <c r="C2762" s="2">
        <v>41032.539183836023</v>
      </c>
      <c r="D2762" s="2">
        <v>41092.538888888892</v>
      </c>
      <c r="E2762" s="60">
        <v>24</v>
      </c>
      <c r="F2762" s="2">
        <v>41036.561727857283</v>
      </c>
      <c r="G2762" s="60">
        <v>0</v>
      </c>
    </row>
    <row r="2763" spans="1:7" x14ac:dyDescent="0.3">
      <c r="A2763" s="60">
        <v>2762</v>
      </c>
      <c r="B2763" s="60">
        <v>4</v>
      </c>
      <c r="C2763" s="2">
        <v>41032.572809186291</v>
      </c>
      <c r="D2763" s="2">
        <v>41092.572222222218</v>
      </c>
      <c r="E2763" s="60">
        <v>12</v>
      </c>
      <c r="F2763" s="2">
        <v>41035.437419126014</v>
      </c>
      <c r="G2763" s="60">
        <v>0</v>
      </c>
    </row>
    <row r="2764" spans="1:7" x14ac:dyDescent="0.3">
      <c r="A2764" s="60">
        <v>2763</v>
      </c>
      <c r="B2764" s="60">
        <v>8</v>
      </c>
      <c r="C2764" s="2">
        <v>41032.618011029961</v>
      </c>
      <c r="D2764" s="2">
        <v>41092.617361111115</v>
      </c>
      <c r="E2764" s="60">
        <v>3</v>
      </c>
      <c r="F2764" s="2">
        <v>41039.649095964203</v>
      </c>
      <c r="G2764" s="60">
        <v>2</v>
      </c>
    </row>
    <row r="2765" spans="1:7" x14ac:dyDescent="0.3">
      <c r="A2765" s="60">
        <v>2764</v>
      </c>
      <c r="B2765" s="60">
        <v>1</v>
      </c>
      <c r="C2765" s="2">
        <v>41032.598241594773</v>
      </c>
      <c r="D2765" s="2">
        <v>41036.264302299016</v>
      </c>
      <c r="E2765" s="60">
        <v>12</v>
      </c>
      <c r="F2765" s="2" t="s">
        <v>5</v>
      </c>
      <c r="G2765" s="60">
        <v>0</v>
      </c>
    </row>
    <row r="2766" spans="1:7" x14ac:dyDescent="0.3">
      <c r="A2766" s="60">
        <v>2765</v>
      </c>
      <c r="B2766" s="60">
        <v>1</v>
      </c>
      <c r="C2766" s="2">
        <v>41032.604851229749</v>
      </c>
      <c r="D2766" s="2">
        <v>41092.604166666672</v>
      </c>
      <c r="E2766" s="60">
        <v>8</v>
      </c>
      <c r="F2766" s="2">
        <v>41032.825989869256</v>
      </c>
      <c r="G2766" s="60">
        <v>0</v>
      </c>
    </row>
    <row r="2767" spans="1:7" x14ac:dyDescent="0.3">
      <c r="A2767" s="60">
        <v>2766</v>
      </c>
      <c r="B2767" s="60">
        <v>1</v>
      </c>
      <c r="C2767" s="2">
        <v>41032.716648306319</v>
      </c>
      <c r="D2767" s="2">
        <v>41035.42467916054</v>
      </c>
      <c r="E2767" s="60">
        <v>8</v>
      </c>
      <c r="F2767" s="2" t="s">
        <v>5</v>
      </c>
      <c r="G2767" s="60">
        <v>0</v>
      </c>
    </row>
    <row r="2768" spans="1:7" x14ac:dyDescent="0.3">
      <c r="A2768" s="60">
        <v>2767</v>
      </c>
      <c r="B2768" s="60">
        <v>5</v>
      </c>
      <c r="C2768" s="2">
        <v>41032.739420619095</v>
      </c>
      <c r="D2768" s="2">
        <v>41092.738888888889</v>
      </c>
      <c r="E2768" s="60">
        <v>24</v>
      </c>
      <c r="F2768" s="2">
        <v>41036.747458912912</v>
      </c>
      <c r="G2768" s="60">
        <v>0</v>
      </c>
    </row>
    <row r="2769" spans="1:7" x14ac:dyDescent="0.3">
      <c r="A2769" s="60">
        <v>2768</v>
      </c>
      <c r="B2769" s="60">
        <v>1</v>
      </c>
      <c r="C2769" s="2">
        <v>41032.871085381557</v>
      </c>
      <c r="D2769" s="2">
        <v>41092.870833333334</v>
      </c>
      <c r="E2769" s="60">
        <v>12</v>
      </c>
      <c r="F2769" s="2">
        <v>41034.46011981411</v>
      </c>
      <c r="G2769" s="60">
        <v>0</v>
      </c>
    </row>
    <row r="2770" spans="1:7" x14ac:dyDescent="0.3">
      <c r="A2770" s="60">
        <v>2769</v>
      </c>
      <c r="B2770" s="60">
        <v>5</v>
      </c>
      <c r="C2770" s="2">
        <v>41032.849817970433</v>
      </c>
      <c r="D2770" s="2">
        <v>41092.849305555559</v>
      </c>
      <c r="E2770" s="60">
        <v>24</v>
      </c>
      <c r="F2770" s="2">
        <v>41034.432508597558</v>
      </c>
      <c r="G2770" s="60">
        <v>0</v>
      </c>
    </row>
    <row r="2771" spans="1:7" x14ac:dyDescent="0.3">
      <c r="A2771" s="60">
        <v>2770</v>
      </c>
      <c r="B2771" s="60">
        <v>5</v>
      </c>
      <c r="C2771" s="2">
        <v>41032.878307640975</v>
      </c>
      <c r="D2771" s="2">
        <v>41092.87777777778</v>
      </c>
      <c r="E2771" s="60">
        <v>24</v>
      </c>
      <c r="F2771" s="2">
        <v>41035.570789365149</v>
      </c>
      <c r="G2771" s="60">
        <v>0</v>
      </c>
    </row>
    <row r="2772" spans="1:7" x14ac:dyDescent="0.3">
      <c r="A2772" s="60">
        <v>2771</v>
      </c>
      <c r="B2772" s="60">
        <v>1</v>
      </c>
      <c r="C2772" s="2">
        <v>41033.031542381279</v>
      </c>
      <c r="D2772" s="2">
        <v>41093.03125</v>
      </c>
      <c r="E2772" s="60">
        <v>8</v>
      </c>
      <c r="F2772" s="2">
        <v>41034.492866151944</v>
      </c>
      <c r="G2772" s="60">
        <v>0</v>
      </c>
    </row>
    <row r="2773" spans="1:7" x14ac:dyDescent="0.3">
      <c r="A2773" s="60">
        <v>2772</v>
      </c>
      <c r="B2773" s="60">
        <v>3</v>
      </c>
      <c r="C2773" s="2">
        <v>41033.024618765514</v>
      </c>
      <c r="D2773" s="2">
        <v>41093.024305555555</v>
      </c>
      <c r="E2773" s="60">
        <v>24</v>
      </c>
      <c r="F2773" s="2">
        <v>41035.538104841209</v>
      </c>
      <c r="G2773" s="60">
        <v>0</v>
      </c>
    </row>
    <row r="2774" spans="1:7" x14ac:dyDescent="0.3">
      <c r="A2774" s="60">
        <v>2773</v>
      </c>
      <c r="B2774" s="60">
        <v>1</v>
      </c>
      <c r="C2774" s="2">
        <v>41033.082523778066</v>
      </c>
      <c r="D2774" s="2">
        <v>41093.081944444442</v>
      </c>
      <c r="E2774" s="60">
        <v>8</v>
      </c>
      <c r="F2774" s="2">
        <v>41034.262294210697</v>
      </c>
      <c r="G2774" s="60">
        <v>0</v>
      </c>
    </row>
    <row r="2775" spans="1:7" x14ac:dyDescent="0.3">
      <c r="A2775" s="60">
        <v>2774</v>
      </c>
      <c r="B2775" s="60">
        <v>6</v>
      </c>
      <c r="C2775" s="2">
        <v>41033.206075786104</v>
      </c>
      <c r="D2775" s="2">
        <v>41093.205555555556</v>
      </c>
      <c r="E2775" s="60">
        <v>24</v>
      </c>
      <c r="F2775" s="2">
        <v>41034.782922390223</v>
      </c>
      <c r="G2775" s="60">
        <v>0</v>
      </c>
    </row>
    <row r="2776" spans="1:7" x14ac:dyDescent="0.3">
      <c r="A2776" s="60">
        <v>2775</v>
      </c>
      <c r="B2776" s="60">
        <v>6</v>
      </c>
      <c r="C2776" s="2">
        <v>41033.252925389839</v>
      </c>
      <c r="D2776" s="2">
        <v>41035.793905105791</v>
      </c>
      <c r="E2776" s="60">
        <v>24</v>
      </c>
      <c r="F2776" s="2" t="s">
        <v>5</v>
      </c>
      <c r="G2776" s="60">
        <v>0</v>
      </c>
    </row>
    <row r="2777" spans="1:7" x14ac:dyDescent="0.3">
      <c r="A2777" s="60">
        <v>2776</v>
      </c>
      <c r="B2777" s="60">
        <v>1</v>
      </c>
      <c r="C2777" s="2">
        <v>41033.366519686795</v>
      </c>
      <c r="D2777" s="2">
        <v>41038.115972222222</v>
      </c>
      <c r="E2777" s="60">
        <v>8</v>
      </c>
      <c r="F2777" s="2">
        <v>41034.462573488796</v>
      </c>
      <c r="G2777" s="60">
        <v>0</v>
      </c>
    </row>
    <row r="2778" spans="1:7" x14ac:dyDescent="0.3">
      <c r="A2778" s="60">
        <v>2777</v>
      </c>
      <c r="B2778" s="60">
        <v>3</v>
      </c>
      <c r="C2778" s="2">
        <v>41033.361118963432</v>
      </c>
      <c r="D2778" s="2">
        <v>41093.361111111117</v>
      </c>
      <c r="E2778" s="60">
        <v>24</v>
      </c>
      <c r="F2778" s="2">
        <v>41035.436613981161</v>
      </c>
      <c r="G2778" s="60">
        <v>0</v>
      </c>
    </row>
    <row r="2779" spans="1:7" x14ac:dyDescent="0.3">
      <c r="A2779" s="60">
        <v>2778</v>
      </c>
      <c r="B2779" s="60">
        <v>6</v>
      </c>
      <c r="C2779" s="2">
        <v>41033.395397772285</v>
      </c>
      <c r="D2779" s="2">
        <v>41093.395138888889</v>
      </c>
      <c r="E2779" s="60">
        <v>24</v>
      </c>
      <c r="F2779" s="2">
        <v>41036.53233406732</v>
      </c>
      <c r="G2779" s="60">
        <v>0</v>
      </c>
    </row>
    <row r="2780" spans="1:7" x14ac:dyDescent="0.3">
      <c r="A2780" s="60">
        <v>2779</v>
      </c>
      <c r="B2780" s="60">
        <v>6</v>
      </c>
      <c r="C2780" s="2">
        <v>41033.399095672074</v>
      </c>
      <c r="D2780" s="2">
        <v>41093.398611111108</v>
      </c>
      <c r="E2780" s="60">
        <v>24</v>
      </c>
      <c r="F2780" s="2">
        <v>41036.368031990845</v>
      </c>
      <c r="G2780" s="60">
        <v>0</v>
      </c>
    </row>
    <row r="2781" spans="1:7" x14ac:dyDescent="0.3">
      <c r="A2781" s="60">
        <v>2780</v>
      </c>
      <c r="B2781" s="60">
        <v>6</v>
      </c>
      <c r="C2781" s="2">
        <v>41033.415083871318</v>
      </c>
      <c r="D2781" s="2">
        <v>41093.414583333331</v>
      </c>
      <c r="E2781" s="60">
        <v>24</v>
      </c>
      <c r="F2781" s="2">
        <v>41036.502095923235</v>
      </c>
      <c r="G2781" s="60">
        <v>0</v>
      </c>
    </row>
    <row r="2782" spans="1:7" x14ac:dyDescent="0.3">
      <c r="A2782" s="60">
        <v>2781</v>
      </c>
      <c r="B2782" s="60">
        <v>1</v>
      </c>
      <c r="C2782" s="2">
        <v>41033.403207238123</v>
      </c>
      <c r="D2782" s="2">
        <v>41093.402777777781</v>
      </c>
      <c r="E2782" s="60">
        <v>8</v>
      </c>
      <c r="F2782" s="2">
        <v>41033.913431586727</v>
      </c>
      <c r="G2782" s="60">
        <v>0</v>
      </c>
    </row>
    <row r="2783" spans="1:7" x14ac:dyDescent="0.3">
      <c r="A2783" s="60">
        <v>2782</v>
      </c>
      <c r="B2783" s="60">
        <v>6</v>
      </c>
      <c r="C2783" s="2">
        <v>41033.398565138457</v>
      </c>
      <c r="D2783" s="2">
        <v>41093.397916666669</v>
      </c>
      <c r="E2783" s="60">
        <v>24</v>
      </c>
      <c r="F2783" s="2">
        <v>41036.506751751956</v>
      </c>
      <c r="G2783" s="60">
        <v>0</v>
      </c>
    </row>
    <row r="2784" spans="1:7" x14ac:dyDescent="0.3">
      <c r="A2784" s="60">
        <v>2783</v>
      </c>
      <c r="B2784" s="60">
        <v>1</v>
      </c>
      <c r="C2784" s="2">
        <v>41033.410950333004</v>
      </c>
      <c r="D2784" s="2">
        <v>41093.410416666666</v>
      </c>
      <c r="E2784" s="60">
        <v>8</v>
      </c>
      <c r="F2784" s="2">
        <v>41033.626622650656</v>
      </c>
      <c r="G2784" s="60">
        <v>0</v>
      </c>
    </row>
    <row r="2785" spans="1:7" x14ac:dyDescent="0.3">
      <c r="A2785" s="60">
        <v>2784</v>
      </c>
      <c r="B2785" s="60">
        <v>2</v>
      </c>
      <c r="C2785" s="2">
        <v>41033.423269910796</v>
      </c>
      <c r="D2785" s="2">
        <v>41093.422916666663</v>
      </c>
      <c r="E2785" s="60">
        <v>10</v>
      </c>
      <c r="F2785" s="2">
        <v>41034.448098399087</v>
      </c>
      <c r="G2785" s="60">
        <v>0</v>
      </c>
    </row>
    <row r="2786" spans="1:7" x14ac:dyDescent="0.3">
      <c r="A2786" s="60">
        <v>2785</v>
      </c>
      <c r="B2786" s="60">
        <v>3</v>
      </c>
      <c r="C2786" s="2">
        <v>41033.446682792128</v>
      </c>
      <c r="D2786" s="2">
        <v>41093.446527777778</v>
      </c>
      <c r="E2786" s="60">
        <v>24</v>
      </c>
      <c r="F2786" s="2">
        <v>41035.722214356756</v>
      </c>
      <c r="G2786" s="60">
        <v>0</v>
      </c>
    </row>
    <row r="2787" spans="1:7" x14ac:dyDescent="0.3">
      <c r="A2787" s="60">
        <v>2786</v>
      </c>
      <c r="B2787" s="60">
        <v>4</v>
      </c>
      <c r="C2787" s="2">
        <v>41033.442828391904</v>
      </c>
      <c r="D2787" s="2">
        <v>41093.442361111105</v>
      </c>
      <c r="E2787" s="60">
        <v>12</v>
      </c>
      <c r="F2787" s="2">
        <v>41036.393747464492</v>
      </c>
      <c r="G2787" s="60">
        <v>0</v>
      </c>
    </row>
    <row r="2788" spans="1:7" x14ac:dyDescent="0.3">
      <c r="A2788" s="60">
        <v>2787</v>
      </c>
      <c r="B2788" s="60">
        <v>4</v>
      </c>
      <c r="C2788" s="2">
        <v>41033.490688014062</v>
      </c>
      <c r="D2788" s="2">
        <v>41093.490277777782</v>
      </c>
      <c r="E2788" s="60">
        <v>12</v>
      </c>
      <c r="F2788" s="2">
        <v>41036.434252487707</v>
      </c>
      <c r="G2788" s="60">
        <v>0</v>
      </c>
    </row>
    <row r="2789" spans="1:7" x14ac:dyDescent="0.3">
      <c r="A2789" s="60">
        <v>2788</v>
      </c>
      <c r="B2789" s="60">
        <v>3</v>
      </c>
      <c r="C2789" s="2">
        <v>41033.47141980959</v>
      </c>
      <c r="D2789" s="2">
        <v>41093.470833333333</v>
      </c>
      <c r="E2789" s="60">
        <v>24</v>
      </c>
      <c r="F2789" s="2">
        <v>41035.691058191565</v>
      </c>
      <c r="G2789" s="60">
        <v>0</v>
      </c>
    </row>
    <row r="2790" spans="1:7" x14ac:dyDescent="0.3">
      <c r="A2790" s="60">
        <v>2789</v>
      </c>
      <c r="B2790" s="60">
        <v>2</v>
      </c>
      <c r="C2790" s="2">
        <v>41033.488736901272</v>
      </c>
      <c r="D2790" s="2">
        <v>41093.48819444445</v>
      </c>
      <c r="E2790" s="60">
        <v>10</v>
      </c>
      <c r="F2790" s="2">
        <v>41034.697128703687</v>
      </c>
      <c r="G2790" s="60">
        <v>0</v>
      </c>
    </row>
    <row r="2791" spans="1:7" x14ac:dyDescent="0.3">
      <c r="A2791" s="60">
        <v>2790</v>
      </c>
      <c r="B2791" s="60">
        <v>6</v>
      </c>
      <c r="C2791" s="2">
        <v>41033.521280535962</v>
      </c>
      <c r="D2791" s="2">
        <v>41093.520833333336</v>
      </c>
      <c r="E2791" s="60">
        <v>24</v>
      </c>
      <c r="F2791" s="2">
        <v>41039.648769031446</v>
      </c>
      <c r="G2791" s="60">
        <v>0</v>
      </c>
    </row>
    <row r="2792" spans="1:7" x14ac:dyDescent="0.3">
      <c r="A2792" s="60">
        <v>2791</v>
      </c>
      <c r="B2792" s="60">
        <v>4</v>
      </c>
      <c r="C2792" s="2">
        <v>41033.533107016898</v>
      </c>
      <c r="D2792" s="2">
        <v>41093.532638888886</v>
      </c>
      <c r="E2792" s="60">
        <v>12</v>
      </c>
      <c r="F2792" s="2">
        <v>41036.496718169794</v>
      </c>
      <c r="G2792" s="60">
        <v>0</v>
      </c>
    </row>
    <row r="2793" spans="1:7" x14ac:dyDescent="0.3">
      <c r="A2793" s="60">
        <v>2792</v>
      </c>
      <c r="B2793" s="60">
        <v>1</v>
      </c>
      <c r="C2793" s="2">
        <v>41033.511266536399</v>
      </c>
      <c r="D2793" s="2">
        <v>41093.511111111111</v>
      </c>
      <c r="E2793" s="60">
        <v>8</v>
      </c>
      <c r="F2793" s="2">
        <v>41034.658702964363</v>
      </c>
      <c r="G2793" s="60">
        <v>0</v>
      </c>
    </row>
    <row r="2794" spans="1:7" x14ac:dyDescent="0.3">
      <c r="A2794" s="60">
        <v>2793</v>
      </c>
      <c r="B2794" s="60">
        <v>3</v>
      </c>
      <c r="C2794" s="2">
        <v>41033.626132760815</v>
      </c>
      <c r="D2794" s="2">
        <v>41093.625694444447</v>
      </c>
      <c r="E2794" s="60">
        <v>24</v>
      </c>
      <c r="F2794" s="2">
        <v>41035.603190518174</v>
      </c>
      <c r="G2794" s="60">
        <v>0</v>
      </c>
    </row>
    <row r="2795" spans="1:7" x14ac:dyDescent="0.3">
      <c r="A2795" s="60">
        <v>2794</v>
      </c>
      <c r="B2795" s="60">
        <v>1</v>
      </c>
      <c r="C2795" s="2">
        <v>41033.675927480406</v>
      </c>
      <c r="D2795" s="2">
        <v>41093.675694444442</v>
      </c>
      <c r="E2795" s="60">
        <v>8</v>
      </c>
      <c r="F2795" s="2">
        <v>41034.351712976953</v>
      </c>
      <c r="G2795" s="60">
        <v>0</v>
      </c>
    </row>
    <row r="2796" spans="1:7" x14ac:dyDescent="0.3">
      <c r="A2796" s="60">
        <v>2795</v>
      </c>
      <c r="B2796" s="60">
        <v>1</v>
      </c>
      <c r="C2796" s="2">
        <v>41033.695909545779</v>
      </c>
      <c r="D2796" s="2">
        <v>41093.695833333331</v>
      </c>
      <c r="E2796" s="60">
        <v>12</v>
      </c>
      <c r="F2796" s="2">
        <v>41034.662001557597</v>
      </c>
      <c r="G2796" s="60">
        <v>0</v>
      </c>
    </row>
    <row r="2797" spans="1:7" x14ac:dyDescent="0.3">
      <c r="A2797" s="60">
        <v>2796</v>
      </c>
      <c r="B2797" s="60">
        <v>5</v>
      </c>
      <c r="C2797" s="2">
        <v>41033.69580556429</v>
      </c>
      <c r="D2797" s="2">
        <v>41093.695138888885</v>
      </c>
      <c r="E2797" s="60">
        <v>24</v>
      </c>
      <c r="F2797" s="2">
        <v>41038.443235529419</v>
      </c>
      <c r="G2797" s="60">
        <v>0</v>
      </c>
    </row>
    <row r="2798" spans="1:7" x14ac:dyDescent="0.3">
      <c r="A2798" s="60">
        <v>2797</v>
      </c>
      <c r="B2798" s="60">
        <v>10</v>
      </c>
      <c r="C2798" s="2">
        <v>41033.739414657146</v>
      </c>
      <c r="D2798" s="2">
        <v>41093.738888888889</v>
      </c>
      <c r="E2798" s="60">
        <v>1</v>
      </c>
      <c r="F2798" s="2">
        <v>41040.8832588972</v>
      </c>
      <c r="G2798" s="60">
        <v>2</v>
      </c>
    </row>
    <row r="2799" spans="1:7" x14ac:dyDescent="0.3">
      <c r="A2799" s="60">
        <v>2798</v>
      </c>
      <c r="B2799" s="60">
        <v>11</v>
      </c>
      <c r="C2799" s="2">
        <v>41033.738498792562</v>
      </c>
      <c r="D2799" s="2">
        <v>41037.862938618557</v>
      </c>
      <c r="E2799" s="60">
        <v>1</v>
      </c>
      <c r="F2799" s="2" t="s">
        <v>5</v>
      </c>
      <c r="G2799" s="60">
        <v>3</v>
      </c>
    </row>
    <row r="2800" spans="1:7" x14ac:dyDescent="0.3">
      <c r="A2800" s="60">
        <v>2799</v>
      </c>
      <c r="B2800" s="60">
        <v>1</v>
      </c>
      <c r="C2800" s="2">
        <v>41033.714587361072</v>
      </c>
      <c r="D2800" s="2">
        <v>41037.17227566809</v>
      </c>
      <c r="E2800" s="60">
        <v>8</v>
      </c>
      <c r="F2800" s="2" t="s">
        <v>5</v>
      </c>
      <c r="G2800" s="60">
        <v>0</v>
      </c>
    </row>
    <row r="2801" spans="1:7" x14ac:dyDescent="0.3">
      <c r="A2801" s="60">
        <v>2800</v>
      </c>
      <c r="B2801" s="60">
        <v>1</v>
      </c>
      <c r="C2801" s="2">
        <v>41033.709592239298</v>
      </c>
      <c r="D2801" s="2">
        <v>41093.709027777782</v>
      </c>
      <c r="E2801" s="60">
        <v>8</v>
      </c>
      <c r="F2801" s="2">
        <v>41034.375791350787</v>
      </c>
      <c r="G2801" s="60">
        <v>0</v>
      </c>
    </row>
    <row r="2802" spans="1:7" x14ac:dyDescent="0.3">
      <c r="A2802" s="60">
        <v>2801</v>
      </c>
      <c r="B2802" s="60">
        <v>1</v>
      </c>
      <c r="C2802" s="2">
        <v>41033.740862452134</v>
      </c>
      <c r="D2802" s="2">
        <v>41093.740277777782</v>
      </c>
      <c r="E2802" s="60">
        <v>8</v>
      </c>
      <c r="F2802" s="2">
        <v>41033.896178350107</v>
      </c>
      <c r="G2802" s="60">
        <v>0</v>
      </c>
    </row>
    <row r="2803" spans="1:7" x14ac:dyDescent="0.3">
      <c r="A2803" s="60">
        <v>2802</v>
      </c>
      <c r="B2803" s="60">
        <v>1</v>
      </c>
      <c r="C2803" s="2">
        <v>41033.712579911065</v>
      </c>
      <c r="D2803" s="2">
        <v>41093.712500000001</v>
      </c>
      <c r="E2803" s="60">
        <v>12</v>
      </c>
      <c r="F2803" s="2">
        <v>41034.426452072075</v>
      </c>
      <c r="G2803" s="60">
        <v>0</v>
      </c>
    </row>
    <row r="2804" spans="1:7" x14ac:dyDescent="0.3">
      <c r="A2804" s="60">
        <v>2803</v>
      </c>
      <c r="B2804" s="60">
        <v>1</v>
      </c>
      <c r="C2804" s="2">
        <v>41033.750537679931</v>
      </c>
      <c r="D2804" s="2">
        <v>41093.75</v>
      </c>
      <c r="E2804" s="60">
        <v>12</v>
      </c>
      <c r="F2804" s="2">
        <v>41034.259987997575</v>
      </c>
      <c r="G2804" s="60">
        <v>0</v>
      </c>
    </row>
    <row r="2805" spans="1:7" x14ac:dyDescent="0.3">
      <c r="A2805" s="60">
        <v>2804</v>
      </c>
      <c r="B2805" s="60">
        <v>2</v>
      </c>
      <c r="C2805" s="2">
        <v>41033.886799299667</v>
      </c>
      <c r="D2805" s="2">
        <v>41093.886111111111</v>
      </c>
      <c r="E2805" s="60">
        <v>10</v>
      </c>
      <c r="F2805" s="2">
        <v>41034.453676183643</v>
      </c>
      <c r="G2805" s="60">
        <v>0</v>
      </c>
    </row>
    <row r="2806" spans="1:7" x14ac:dyDescent="0.3">
      <c r="A2806" s="60">
        <v>2805</v>
      </c>
      <c r="B2806" s="60">
        <v>6</v>
      </c>
      <c r="C2806" s="2">
        <v>41033.941470752201</v>
      </c>
      <c r="D2806" s="2">
        <v>41093.940972222219</v>
      </c>
      <c r="E2806" s="60">
        <v>24</v>
      </c>
      <c r="F2806" s="2">
        <v>41036.4166816836</v>
      </c>
      <c r="G2806" s="60">
        <v>0</v>
      </c>
    </row>
    <row r="2807" spans="1:7" x14ac:dyDescent="0.3">
      <c r="A2807" s="60">
        <v>2806</v>
      </c>
      <c r="B2807" s="60">
        <v>6</v>
      </c>
      <c r="C2807" s="2">
        <v>41034.113752826961</v>
      </c>
      <c r="D2807" s="2">
        <v>41094.11319444445</v>
      </c>
      <c r="E2807" s="60">
        <v>24</v>
      </c>
      <c r="F2807" s="2">
        <v>41038.415716635551</v>
      </c>
      <c r="G2807" s="60">
        <v>0</v>
      </c>
    </row>
    <row r="2808" spans="1:7" x14ac:dyDescent="0.3">
      <c r="A2808" s="60">
        <v>2807</v>
      </c>
      <c r="B2808" s="60">
        <v>2</v>
      </c>
      <c r="C2808" s="2">
        <v>41034.266213354444</v>
      </c>
      <c r="D2808" s="2">
        <v>41037.265972222223</v>
      </c>
      <c r="E2808" s="60">
        <v>10</v>
      </c>
      <c r="F2808" s="2">
        <v>41036.573786225112</v>
      </c>
      <c r="G2808" s="60">
        <v>0</v>
      </c>
    </row>
    <row r="2809" spans="1:7" x14ac:dyDescent="0.3">
      <c r="A2809" s="60">
        <v>2808</v>
      </c>
      <c r="B2809" s="60">
        <v>3</v>
      </c>
      <c r="C2809" s="2">
        <v>41034.354490688427</v>
      </c>
      <c r="D2809" s="2">
        <v>41094.354166666672</v>
      </c>
      <c r="E2809" s="60">
        <v>24</v>
      </c>
      <c r="F2809" s="2">
        <v>41036.359996778912</v>
      </c>
      <c r="G2809" s="60">
        <v>0</v>
      </c>
    </row>
    <row r="2810" spans="1:7" x14ac:dyDescent="0.3">
      <c r="A2810" s="60">
        <v>2809</v>
      </c>
      <c r="B2810" s="60">
        <v>10</v>
      </c>
      <c r="C2810" s="2">
        <v>41034.344480653876</v>
      </c>
      <c r="D2810" s="2">
        <v>41094.344444444447</v>
      </c>
      <c r="E2810" s="60">
        <v>1</v>
      </c>
      <c r="F2810" s="2">
        <v>41041.709426914276</v>
      </c>
      <c r="G2810" s="60">
        <v>3</v>
      </c>
    </row>
    <row r="2811" spans="1:7" x14ac:dyDescent="0.3">
      <c r="A2811" s="60">
        <v>2810</v>
      </c>
      <c r="B2811" s="60">
        <v>9</v>
      </c>
      <c r="C2811" s="2">
        <v>41034.411148826497</v>
      </c>
      <c r="D2811" s="2">
        <v>41094.411111111112</v>
      </c>
      <c r="E2811" s="60">
        <v>5</v>
      </c>
      <c r="F2811" s="2">
        <v>41037.582301066606</v>
      </c>
      <c r="G2811" s="60">
        <v>0</v>
      </c>
    </row>
    <row r="2812" spans="1:7" x14ac:dyDescent="0.3">
      <c r="A2812" s="60">
        <v>2811</v>
      </c>
      <c r="B2812" s="60">
        <v>1</v>
      </c>
      <c r="C2812" s="2">
        <v>41034.421786794192</v>
      </c>
      <c r="D2812" s="2">
        <v>41094.421527777777</v>
      </c>
      <c r="E2812" s="60">
        <v>8</v>
      </c>
      <c r="F2812" s="2">
        <v>41034.579178619286</v>
      </c>
      <c r="G2812" s="60">
        <v>0</v>
      </c>
    </row>
    <row r="2813" spans="1:7" x14ac:dyDescent="0.3">
      <c r="A2813" s="60">
        <v>2812</v>
      </c>
      <c r="B2813" s="60">
        <v>3</v>
      </c>
      <c r="C2813" s="2">
        <v>41034.455635805869</v>
      </c>
      <c r="D2813" s="2">
        <v>41094.455555555556</v>
      </c>
      <c r="E2813" s="60">
        <v>24</v>
      </c>
      <c r="F2813" s="2">
        <v>41036.513608864363</v>
      </c>
      <c r="G2813" s="60">
        <v>0</v>
      </c>
    </row>
    <row r="2814" spans="1:7" x14ac:dyDescent="0.3">
      <c r="A2814" s="60">
        <v>2813</v>
      </c>
      <c r="B2814" s="60">
        <v>7</v>
      </c>
      <c r="C2814" s="2">
        <v>41034.493974696561</v>
      </c>
      <c r="D2814" s="2">
        <v>41094.493750000001</v>
      </c>
      <c r="E2814" s="60">
        <v>24</v>
      </c>
      <c r="F2814" s="2">
        <v>41050.398617160652</v>
      </c>
      <c r="G2814" s="60">
        <v>0</v>
      </c>
    </row>
    <row r="2815" spans="1:7" x14ac:dyDescent="0.3">
      <c r="A2815" s="60">
        <v>2814</v>
      </c>
      <c r="B2815" s="60">
        <v>1</v>
      </c>
      <c r="C2815" s="2">
        <v>41034.460324236636</v>
      </c>
      <c r="D2815" s="2">
        <v>41094.459722222222</v>
      </c>
      <c r="E2815" s="60">
        <v>12</v>
      </c>
      <c r="F2815" s="2">
        <v>41035.409752856984</v>
      </c>
      <c r="G2815" s="60">
        <v>0</v>
      </c>
    </row>
    <row r="2816" spans="1:7" x14ac:dyDescent="0.3">
      <c r="A2816" s="60">
        <v>2815</v>
      </c>
      <c r="B2816" s="60">
        <v>4</v>
      </c>
      <c r="C2816" s="2">
        <v>41034.520586492959</v>
      </c>
      <c r="D2816" s="2">
        <v>41094.520138888889</v>
      </c>
      <c r="E2816" s="60">
        <v>12</v>
      </c>
      <c r="F2816" s="2">
        <v>41036.406259437375</v>
      </c>
      <c r="G2816" s="60">
        <v>0</v>
      </c>
    </row>
    <row r="2817" spans="1:7" x14ac:dyDescent="0.3">
      <c r="A2817" s="60">
        <v>2816</v>
      </c>
      <c r="B2817" s="60">
        <v>4</v>
      </c>
      <c r="C2817" s="2">
        <v>41034.599722057486</v>
      </c>
      <c r="D2817" s="2">
        <v>41036.849101271422</v>
      </c>
      <c r="E2817" s="60">
        <v>12</v>
      </c>
      <c r="F2817" s="2" t="s">
        <v>5</v>
      </c>
      <c r="G2817" s="60">
        <v>0</v>
      </c>
    </row>
    <row r="2818" spans="1:7" x14ac:dyDescent="0.3">
      <c r="A2818" s="60">
        <v>2817</v>
      </c>
      <c r="B2818" s="60">
        <v>2</v>
      </c>
      <c r="C2818" s="2">
        <v>41034.606486859462</v>
      </c>
      <c r="D2818" s="2">
        <v>41094.606250000004</v>
      </c>
      <c r="E2818" s="60">
        <v>10</v>
      </c>
      <c r="F2818" s="2">
        <v>41036.489399821301</v>
      </c>
      <c r="G2818" s="60">
        <v>0</v>
      </c>
    </row>
    <row r="2819" spans="1:7" x14ac:dyDescent="0.3">
      <c r="A2819" s="60">
        <v>2818</v>
      </c>
      <c r="B2819" s="60">
        <v>5</v>
      </c>
      <c r="C2819" s="2">
        <v>41034.728057540327</v>
      </c>
      <c r="D2819" s="2">
        <v>41038.186278438145</v>
      </c>
      <c r="E2819" s="60">
        <v>24</v>
      </c>
      <c r="F2819" s="2" t="s">
        <v>5</v>
      </c>
      <c r="G2819" s="60">
        <v>0</v>
      </c>
    </row>
    <row r="2820" spans="1:7" x14ac:dyDescent="0.3">
      <c r="A2820" s="60">
        <v>2819</v>
      </c>
      <c r="B2820" s="60">
        <v>3</v>
      </c>
      <c r="C2820" s="2">
        <v>41034.723475422426</v>
      </c>
      <c r="D2820" s="2">
        <v>41094.722916666666</v>
      </c>
      <c r="E2820" s="60">
        <v>24</v>
      </c>
      <c r="F2820" s="2">
        <v>41037.727233383914</v>
      </c>
      <c r="G2820" s="60">
        <v>0</v>
      </c>
    </row>
    <row r="2821" spans="1:7" x14ac:dyDescent="0.3">
      <c r="A2821" s="60">
        <v>2820</v>
      </c>
      <c r="B2821" s="60">
        <v>1</v>
      </c>
      <c r="C2821" s="2">
        <v>41034.908016397196</v>
      </c>
      <c r="D2821" s="2">
        <v>41094.907638888886</v>
      </c>
      <c r="E2821" s="60">
        <v>8</v>
      </c>
      <c r="F2821" s="2">
        <v>41035.350457806511</v>
      </c>
      <c r="G2821" s="60">
        <v>0</v>
      </c>
    </row>
    <row r="2822" spans="1:7" x14ac:dyDescent="0.3">
      <c r="A2822" s="60">
        <v>2821</v>
      </c>
      <c r="B2822" s="60">
        <v>5</v>
      </c>
      <c r="C2822" s="2">
        <v>41034.948814475509</v>
      </c>
      <c r="D2822" s="2">
        <v>41037.073702191752</v>
      </c>
      <c r="E2822" s="60">
        <v>24</v>
      </c>
      <c r="F2822" s="2" t="s">
        <v>5</v>
      </c>
      <c r="G2822" s="60">
        <v>0</v>
      </c>
    </row>
    <row r="2823" spans="1:7" x14ac:dyDescent="0.3">
      <c r="A2823" s="60">
        <v>2822</v>
      </c>
      <c r="B2823" s="60">
        <v>4</v>
      </c>
      <c r="C2823" s="2">
        <v>41035.107045681005</v>
      </c>
      <c r="D2823" s="2">
        <v>41095.106944444444</v>
      </c>
      <c r="E2823" s="60">
        <v>12</v>
      </c>
      <c r="F2823" s="2">
        <v>41036.658073972692</v>
      </c>
      <c r="G2823" s="60">
        <v>0</v>
      </c>
    </row>
    <row r="2824" spans="1:7" x14ac:dyDescent="0.3">
      <c r="A2824" s="60">
        <v>2823</v>
      </c>
      <c r="B2824" s="60">
        <v>3</v>
      </c>
      <c r="C2824" s="2">
        <v>41035.111892090281</v>
      </c>
      <c r="D2824" s="2">
        <v>41095.111805555556</v>
      </c>
      <c r="E2824" s="60">
        <v>24</v>
      </c>
      <c r="F2824" s="2">
        <v>41036.783401967812</v>
      </c>
      <c r="G2824" s="60">
        <v>0</v>
      </c>
    </row>
    <row r="2825" spans="1:7" x14ac:dyDescent="0.3">
      <c r="A2825" s="60">
        <v>2824</v>
      </c>
      <c r="B2825" s="60">
        <v>3</v>
      </c>
      <c r="C2825" s="2">
        <v>41035.131164981882</v>
      </c>
      <c r="D2825" s="2">
        <v>41095.130555555559</v>
      </c>
      <c r="E2825" s="60">
        <v>24</v>
      </c>
      <c r="F2825" s="2">
        <v>41035.65928090996</v>
      </c>
      <c r="G2825" s="60">
        <v>0</v>
      </c>
    </row>
    <row r="2826" spans="1:7" x14ac:dyDescent="0.3">
      <c r="A2826" s="60">
        <v>2825</v>
      </c>
      <c r="B2826" s="60">
        <v>1</v>
      </c>
      <c r="C2826" s="2">
        <v>41035.189686548947</v>
      </c>
      <c r="D2826" s="2">
        <v>41037.605768236375</v>
      </c>
      <c r="E2826" s="60">
        <v>8</v>
      </c>
      <c r="F2826" s="2" t="s">
        <v>5</v>
      </c>
      <c r="G2826" s="60">
        <v>0</v>
      </c>
    </row>
    <row r="2827" spans="1:7" x14ac:dyDescent="0.3">
      <c r="A2827" s="60">
        <v>2826</v>
      </c>
      <c r="B2827" s="60">
        <v>11</v>
      </c>
      <c r="C2827" s="2">
        <v>41035.269794032392</v>
      </c>
      <c r="D2827" s="2">
        <v>41095.269444444442</v>
      </c>
      <c r="E2827" s="60">
        <v>1</v>
      </c>
      <c r="F2827" s="2">
        <v>41042.654838003378</v>
      </c>
      <c r="G2827" s="60">
        <v>5</v>
      </c>
    </row>
    <row r="2828" spans="1:7" x14ac:dyDescent="0.3">
      <c r="A2828" s="60">
        <v>2827</v>
      </c>
      <c r="B2828" s="60">
        <v>1</v>
      </c>
      <c r="C2828" s="2">
        <v>41035.361058553688</v>
      </c>
      <c r="D2828" s="2">
        <v>41095.36041666667</v>
      </c>
      <c r="E2828" s="60">
        <v>8</v>
      </c>
      <c r="F2828" s="2">
        <v>41036.427101427216</v>
      </c>
      <c r="G2828" s="60">
        <v>0</v>
      </c>
    </row>
    <row r="2829" spans="1:7" x14ac:dyDescent="0.3">
      <c r="A2829" s="60">
        <v>2828</v>
      </c>
      <c r="B2829" s="60">
        <v>1</v>
      </c>
      <c r="C2829" s="2">
        <v>41035.361745207549</v>
      </c>
      <c r="D2829" s="2">
        <v>41095.361111111117</v>
      </c>
      <c r="E2829" s="60">
        <v>8</v>
      </c>
      <c r="F2829" s="2">
        <v>41035.466766473466</v>
      </c>
      <c r="G2829" s="60">
        <v>0</v>
      </c>
    </row>
    <row r="2830" spans="1:7" x14ac:dyDescent="0.3">
      <c r="A2830" s="60">
        <v>2829</v>
      </c>
      <c r="B2830" s="60">
        <v>2</v>
      </c>
      <c r="C2830" s="2">
        <v>41035.356772825005</v>
      </c>
      <c r="D2830" s="2">
        <v>41095.356250000004</v>
      </c>
      <c r="E2830" s="60">
        <v>10</v>
      </c>
      <c r="F2830" s="2">
        <v>41036.714557149346</v>
      </c>
      <c r="G2830" s="60">
        <v>0</v>
      </c>
    </row>
    <row r="2831" spans="1:7" x14ac:dyDescent="0.3">
      <c r="A2831" s="60">
        <v>2830</v>
      </c>
      <c r="B2831" s="60">
        <v>1</v>
      </c>
      <c r="C2831" s="2">
        <v>41035.362141984762</v>
      </c>
      <c r="D2831" s="2">
        <v>41095.361805555556</v>
      </c>
      <c r="E2831" s="60">
        <v>8</v>
      </c>
      <c r="F2831" s="2">
        <v>41035.490622406411</v>
      </c>
      <c r="G2831" s="60">
        <v>0</v>
      </c>
    </row>
    <row r="2832" spans="1:7" x14ac:dyDescent="0.3">
      <c r="A2832" s="60">
        <v>2831</v>
      </c>
      <c r="B2832" s="60">
        <v>6</v>
      </c>
      <c r="C2832" s="2">
        <v>41035.415884671071</v>
      </c>
      <c r="D2832" s="2">
        <v>41095.415277777778</v>
      </c>
      <c r="E2832" s="60">
        <v>24</v>
      </c>
      <c r="F2832" s="2">
        <v>41038.659563821195</v>
      </c>
      <c r="G2832" s="60">
        <v>0</v>
      </c>
    </row>
    <row r="2833" spans="1:7" x14ac:dyDescent="0.3">
      <c r="A2833" s="60">
        <v>2832</v>
      </c>
      <c r="B2833" s="60">
        <v>1</v>
      </c>
      <c r="C2833" s="2">
        <v>41035.48496930828</v>
      </c>
      <c r="D2833" s="2">
        <v>41095.484722222223</v>
      </c>
      <c r="E2833" s="60">
        <v>12</v>
      </c>
      <c r="F2833" s="2">
        <v>41036.440525408732</v>
      </c>
      <c r="G2833" s="60">
        <v>0</v>
      </c>
    </row>
    <row r="2834" spans="1:7" x14ac:dyDescent="0.3">
      <c r="A2834" s="60">
        <v>2833</v>
      </c>
      <c r="B2834" s="60">
        <v>8</v>
      </c>
      <c r="C2834" s="2">
        <v>41035.493740132682</v>
      </c>
      <c r="D2834" s="2">
        <v>41095.493055555555</v>
      </c>
      <c r="E2834" s="60">
        <v>3</v>
      </c>
      <c r="F2834" s="2">
        <v>41042.579268385474</v>
      </c>
      <c r="G2834" s="60">
        <v>2</v>
      </c>
    </row>
    <row r="2835" spans="1:7" x14ac:dyDescent="0.3">
      <c r="A2835" s="60">
        <v>2834</v>
      </c>
      <c r="B2835" s="60">
        <v>1</v>
      </c>
      <c r="C2835" s="2">
        <v>41035.497297838258</v>
      </c>
      <c r="D2835" s="2">
        <v>41095.497222222228</v>
      </c>
      <c r="E2835" s="60">
        <v>12</v>
      </c>
      <c r="F2835" s="2">
        <v>41036.377191439562</v>
      </c>
      <c r="G2835" s="60">
        <v>0</v>
      </c>
    </row>
    <row r="2836" spans="1:7" x14ac:dyDescent="0.3">
      <c r="A2836" s="60">
        <v>2835</v>
      </c>
      <c r="B2836" s="60">
        <v>2</v>
      </c>
      <c r="C2836" s="2">
        <v>41035.514051703562</v>
      </c>
      <c r="D2836" s="2">
        <v>41095.513888888891</v>
      </c>
      <c r="E2836" s="60">
        <v>10</v>
      </c>
      <c r="F2836" s="2">
        <v>41036.729332657851</v>
      </c>
      <c r="G2836" s="60">
        <v>0</v>
      </c>
    </row>
    <row r="2837" spans="1:7" x14ac:dyDescent="0.3">
      <c r="A2837" s="60">
        <v>2836</v>
      </c>
      <c r="B2837" s="60">
        <v>3</v>
      </c>
      <c r="C2837" s="2">
        <v>41035.506596824111</v>
      </c>
      <c r="D2837" s="2">
        <v>41039.297760350863</v>
      </c>
      <c r="E2837" s="60">
        <v>24</v>
      </c>
      <c r="F2837" s="2" t="s">
        <v>5</v>
      </c>
      <c r="G2837" s="60">
        <v>0</v>
      </c>
    </row>
    <row r="2838" spans="1:7" x14ac:dyDescent="0.3">
      <c r="A2838" s="60">
        <v>2837</v>
      </c>
      <c r="B2838" s="60">
        <v>2</v>
      </c>
      <c r="C2838" s="2">
        <v>41035.551870472649</v>
      </c>
      <c r="D2838" s="2">
        <v>41095.551388888889</v>
      </c>
      <c r="E2838" s="60">
        <v>10</v>
      </c>
      <c r="F2838" s="2">
        <v>41036.849522577199</v>
      </c>
      <c r="G2838" s="60">
        <v>0</v>
      </c>
    </row>
    <row r="2839" spans="1:7" x14ac:dyDescent="0.3">
      <c r="A2839" s="60">
        <v>2838</v>
      </c>
      <c r="B2839" s="60">
        <v>1</v>
      </c>
      <c r="C2839" s="2">
        <v>41035.569598205911</v>
      </c>
      <c r="D2839" s="2">
        <v>41095.569444444445</v>
      </c>
      <c r="E2839" s="60">
        <v>8</v>
      </c>
      <c r="F2839" s="2">
        <v>41036.439415589637</v>
      </c>
      <c r="G2839" s="60">
        <v>0</v>
      </c>
    </row>
    <row r="2840" spans="1:7" x14ac:dyDescent="0.3">
      <c r="A2840" s="60">
        <v>2839</v>
      </c>
      <c r="B2840" s="60">
        <v>4</v>
      </c>
      <c r="C2840" s="2">
        <v>41035.620015504093</v>
      </c>
      <c r="D2840" s="2">
        <v>41095.619444444448</v>
      </c>
      <c r="E2840" s="60">
        <v>12</v>
      </c>
      <c r="F2840" s="2">
        <v>41039.561605353476</v>
      </c>
      <c r="G2840" s="60">
        <v>0</v>
      </c>
    </row>
    <row r="2841" spans="1:7" x14ac:dyDescent="0.3">
      <c r="A2841" s="60">
        <v>2840</v>
      </c>
      <c r="B2841" s="60">
        <v>11</v>
      </c>
      <c r="C2841" s="2">
        <v>41035.593203941855</v>
      </c>
      <c r="D2841" s="2">
        <v>41095.593055555561</v>
      </c>
      <c r="E2841" s="60">
        <v>1</v>
      </c>
      <c r="F2841" s="2">
        <v>41042.841799858208</v>
      </c>
      <c r="G2841" s="60">
        <v>4</v>
      </c>
    </row>
    <row r="2842" spans="1:7" x14ac:dyDescent="0.3">
      <c r="A2842" s="60">
        <v>2841</v>
      </c>
      <c r="B2842" s="60">
        <v>11</v>
      </c>
      <c r="C2842" s="2">
        <v>41035.618089131145</v>
      </c>
      <c r="D2842" s="2">
        <v>41038.034081837985</v>
      </c>
      <c r="E2842" s="60">
        <v>1</v>
      </c>
      <c r="F2842" s="2" t="s">
        <v>5</v>
      </c>
      <c r="G2842" s="60">
        <v>4</v>
      </c>
    </row>
    <row r="2843" spans="1:7" x14ac:dyDescent="0.3">
      <c r="A2843" s="60">
        <v>2842</v>
      </c>
      <c r="B2843" s="60">
        <v>5</v>
      </c>
      <c r="C2843" s="2">
        <v>41035.614710368391</v>
      </c>
      <c r="D2843" s="2">
        <v>41095.614583333336</v>
      </c>
      <c r="E2843" s="60">
        <v>24</v>
      </c>
      <c r="F2843" s="2">
        <v>41039.863135036561</v>
      </c>
      <c r="G2843" s="60">
        <v>0</v>
      </c>
    </row>
    <row r="2844" spans="1:7" x14ac:dyDescent="0.3">
      <c r="A2844" s="60">
        <v>2843</v>
      </c>
      <c r="B2844" s="60">
        <v>3</v>
      </c>
      <c r="C2844" s="2">
        <v>41035.706897812219</v>
      </c>
      <c r="D2844" s="2">
        <v>41095.706249999996</v>
      </c>
      <c r="E2844" s="60">
        <v>24</v>
      </c>
      <c r="F2844" s="2">
        <v>41038.485739353477</v>
      </c>
      <c r="G2844" s="60">
        <v>0</v>
      </c>
    </row>
    <row r="2845" spans="1:7" x14ac:dyDescent="0.3">
      <c r="A2845" s="60">
        <v>2844</v>
      </c>
      <c r="B2845" s="60">
        <v>3</v>
      </c>
      <c r="C2845" s="2">
        <v>41035.733633526528</v>
      </c>
      <c r="D2845" s="2">
        <v>41095.733333333337</v>
      </c>
      <c r="E2845" s="60">
        <v>24</v>
      </c>
      <c r="F2845" s="2">
        <v>41038.740544282344</v>
      </c>
      <c r="G2845" s="60">
        <v>0</v>
      </c>
    </row>
    <row r="2846" spans="1:7" x14ac:dyDescent="0.3">
      <c r="A2846" s="60">
        <v>2845</v>
      </c>
      <c r="B2846" s="60">
        <v>2</v>
      </c>
      <c r="C2846" s="2">
        <v>41035.727810287972</v>
      </c>
      <c r="D2846" s="2">
        <v>41095.727777777778</v>
      </c>
      <c r="E2846" s="60">
        <v>10</v>
      </c>
      <c r="F2846" s="2">
        <v>41037.747911666316</v>
      </c>
      <c r="G2846" s="60">
        <v>0</v>
      </c>
    </row>
    <row r="2847" spans="1:7" x14ac:dyDescent="0.3">
      <c r="A2847" s="60">
        <v>2846</v>
      </c>
      <c r="B2847" s="60">
        <v>4</v>
      </c>
      <c r="C2847" s="2">
        <v>41035.780652517089</v>
      </c>
      <c r="D2847" s="2">
        <v>41095.780555555553</v>
      </c>
      <c r="E2847" s="60">
        <v>12</v>
      </c>
      <c r="F2847" s="2">
        <v>41037.664379829352</v>
      </c>
      <c r="G2847" s="60">
        <v>0</v>
      </c>
    </row>
    <row r="2848" spans="1:7" x14ac:dyDescent="0.3">
      <c r="A2848" s="60">
        <v>2847</v>
      </c>
      <c r="B2848" s="60">
        <v>1</v>
      </c>
      <c r="C2848" s="2">
        <v>41035.753852160109</v>
      </c>
      <c r="D2848" s="2">
        <v>41095.753472222219</v>
      </c>
      <c r="E2848" s="60">
        <v>12</v>
      </c>
      <c r="F2848" s="2">
        <v>41036.967703501286</v>
      </c>
      <c r="G2848" s="60">
        <v>0</v>
      </c>
    </row>
    <row r="2849" spans="1:7" x14ac:dyDescent="0.3">
      <c r="A2849" s="60">
        <v>2848</v>
      </c>
      <c r="B2849" s="60">
        <v>6</v>
      </c>
      <c r="C2849" s="2">
        <v>41035.833433792708</v>
      </c>
      <c r="D2849" s="2">
        <v>41037.875</v>
      </c>
      <c r="E2849" s="60">
        <v>24</v>
      </c>
      <c r="F2849" s="2" t="s">
        <v>5</v>
      </c>
      <c r="G2849" s="60">
        <v>0</v>
      </c>
    </row>
    <row r="2850" spans="1:7" x14ac:dyDescent="0.3">
      <c r="A2850" s="60">
        <v>2849</v>
      </c>
      <c r="B2850" s="60">
        <v>3</v>
      </c>
      <c r="C2850" s="2">
        <v>41035.901598066921</v>
      </c>
      <c r="D2850" s="2">
        <v>41095.901388888888</v>
      </c>
      <c r="E2850" s="60">
        <v>24</v>
      </c>
      <c r="F2850" s="2">
        <v>41037.975717005233</v>
      </c>
      <c r="G2850" s="60">
        <v>0</v>
      </c>
    </row>
    <row r="2851" spans="1:7" x14ac:dyDescent="0.3">
      <c r="A2851" s="60">
        <v>2850</v>
      </c>
      <c r="B2851" s="60">
        <v>11</v>
      </c>
      <c r="C2851" s="2">
        <v>41035.910597199429</v>
      </c>
      <c r="D2851" s="2">
        <v>41095.910416666666</v>
      </c>
      <c r="E2851" s="60">
        <v>1</v>
      </c>
      <c r="F2851" s="2">
        <v>41042.96879447563</v>
      </c>
      <c r="G2851" s="60">
        <v>4</v>
      </c>
    </row>
    <row r="2852" spans="1:7" x14ac:dyDescent="0.3">
      <c r="A2852" s="60">
        <v>2851</v>
      </c>
      <c r="B2852" s="60">
        <v>3</v>
      </c>
      <c r="C2852" s="2">
        <v>41036.031164273678</v>
      </c>
      <c r="D2852" s="2">
        <v>41038.57214398963</v>
      </c>
      <c r="E2852" s="60">
        <v>24</v>
      </c>
      <c r="F2852" s="2" t="s">
        <v>5</v>
      </c>
      <c r="G2852" s="60">
        <v>0</v>
      </c>
    </row>
    <row r="2853" spans="1:7" x14ac:dyDescent="0.3">
      <c r="A2853" s="60">
        <v>2852</v>
      </c>
      <c r="B2853" s="60">
        <v>5</v>
      </c>
      <c r="C2853" s="2">
        <v>41036.232877709932</v>
      </c>
      <c r="D2853" s="2">
        <v>41096.232638888891</v>
      </c>
      <c r="E2853" s="60">
        <v>24</v>
      </c>
      <c r="F2853" s="2">
        <v>41041.99716061166</v>
      </c>
      <c r="G2853" s="60">
        <v>0</v>
      </c>
    </row>
    <row r="2854" spans="1:7" x14ac:dyDescent="0.3">
      <c r="A2854" s="60">
        <v>2853</v>
      </c>
      <c r="B2854" s="60">
        <v>3</v>
      </c>
      <c r="C2854" s="2">
        <v>41036.321600777614</v>
      </c>
      <c r="D2854" s="2">
        <v>41096.321527777778</v>
      </c>
      <c r="E2854" s="60">
        <v>24</v>
      </c>
      <c r="F2854" s="2">
        <v>41039.594165159004</v>
      </c>
      <c r="G2854" s="60">
        <v>0</v>
      </c>
    </row>
    <row r="2855" spans="1:7" x14ac:dyDescent="0.3">
      <c r="A2855" s="60">
        <v>2854</v>
      </c>
      <c r="B2855" s="60">
        <v>4</v>
      </c>
      <c r="C2855" s="2">
        <v>41036.368971380442</v>
      </c>
      <c r="D2855" s="2">
        <v>41096.368750000001</v>
      </c>
      <c r="E2855" s="60">
        <v>12</v>
      </c>
      <c r="F2855" s="2">
        <v>41038.69110125149</v>
      </c>
      <c r="G2855" s="60">
        <v>0</v>
      </c>
    </row>
    <row r="2856" spans="1:7" x14ac:dyDescent="0.3">
      <c r="A2856" s="60">
        <v>2855</v>
      </c>
      <c r="B2856" s="60">
        <v>4</v>
      </c>
      <c r="C2856" s="2">
        <v>41036.397264376843</v>
      </c>
      <c r="D2856" s="2">
        <v>41096.397222222222</v>
      </c>
      <c r="E2856" s="60">
        <v>12</v>
      </c>
      <c r="F2856" s="2">
        <v>41036.878925654462</v>
      </c>
      <c r="G2856" s="60">
        <v>0</v>
      </c>
    </row>
    <row r="2857" spans="1:7" x14ac:dyDescent="0.3">
      <c r="A2857" s="60">
        <v>2856</v>
      </c>
      <c r="B2857" s="60">
        <v>3</v>
      </c>
      <c r="C2857" s="2">
        <v>41036.394159539966</v>
      </c>
      <c r="D2857" s="2">
        <v>41096.393750000003</v>
      </c>
      <c r="E2857" s="60">
        <v>24</v>
      </c>
      <c r="F2857" s="2">
        <v>41037.571111143719</v>
      </c>
      <c r="G2857" s="60">
        <v>0</v>
      </c>
    </row>
    <row r="2858" spans="1:7" x14ac:dyDescent="0.3">
      <c r="A2858" s="60">
        <v>2857</v>
      </c>
      <c r="B2858" s="60">
        <v>9</v>
      </c>
      <c r="C2858" s="2">
        <v>41036.379387599074</v>
      </c>
      <c r="D2858" s="2">
        <v>41096.379166666666</v>
      </c>
      <c r="E2858" s="60">
        <v>5</v>
      </c>
      <c r="F2858" s="2">
        <v>41039.444773058742</v>
      </c>
      <c r="G2858" s="60">
        <v>0</v>
      </c>
    </row>
    <row r="2859" spans="1:7" x14ac:dyDescent="0.3">
      <c r="A2859" s="60">
        <v>2858</v>
      </c>
      <c r="B2859" s="60">
        <v>7</v>
      </c>
      <c r="C2859" s="2">
        <v>41036.479175821914</v>
      </c>
      <c r="D2859" s="2">
        <v>41096.479166666672</v>
      </c>
      <c r="E2859" s="60">
        <v>24</v>
      </c>
      <c r="F2859" s="2">
        <v>41046.382798345512</v>
      </c>
      <c r="G2859" s="60">
        <v>0</v>
      </c>
    </row>
    <row r="2860" spans="1:7" x14ac:dyDescent="0.3">
      <c r="A2860" s="60">
        <v>2859</v>
      </c>
      <c r="B2860" s="60">
        <v>5</v>
      </c>
      <c r="C2860" s="2">
        <v>41036.495022199735</v>
      </c>
      <c r="D2860" s="2">
        <v>41038.869817534571</v>
      </c>
      <c r="E2860" s="60">
        <v>24</v>
      </c>
      <c r="F2860" s="2" t="s">
        <v>5</v>
      </c>
      <c r="G2860" s="60">
        <v>0</v>
      </c>
    </row>
    <row r="2861" spans="1:7" x14ac:dyDescent="0.3">
      <c r="A2861" s="60">
        <v>2860</v>
      </c>
      <c r="B2861" s="60">
        <v>1</v>
      </c>
      <c r="C2861" s="2">
        <v>41036.475933702422</v>
      </c>
      <c r="D2861" s="2">
        <v>41096.475694444445</v>
      </c>
      <c r="E2861" s="60">
        <v>8</v>
      </c>
      <c r="F2861" s="2">
        <v>41037.627187075217</v>
      </c>
      <c r="G2861" s="60">
        <v>0</v>
      </c>
    </row>
    <row r="2862" spans="1:7" x14ac:dyDescent="0.3">
      <c r="A2862" s="60">
        <v>2861</v>
      </c>
      <c r="B2862" s="60">
        <v>7</v>
      </c>
      <c r="C2862" s="2">
        <v>41036.491797078743</v>
      </c>
      <c r="D2862" s="2">
        <v>41096.491666666669</v>
      </c>
      <c r="E2862" s="60">
        <v>24</v>
      </c>
      <c r="F2862" s="2">
        <v>41049.508000055248</v>
      </c>
      <c r="G2862" s="60">
        <v>1</v>
      </c>
    </row>
    <row r="2863" spans="1:7" x14ac:dyDescent="0.3">
      <c r="A2863" s="60">
        <v>2862</v>
      </c>
      <c r="B2863" s="60">
        <v>7</v>
      </c>
      <c r="C2863" s="2">
        <v>41036.511411071559</v>
      </c>
      <c r="D2863" s="2">
        <v>41096.511111111111</v>
      </c>
      <c r="E2863" s="60">
        <v>24</v>
      </c>
      <c r="F2863" s="2">
        <v>41052.684902048779</v>
      </c>
      <c r="G2863" s="60">
        <v>0</v>
      </c>
    </row>
    <row r="2864" spans="1:7" x14ac:dyDescent="0.3">
      <c r="A2864" s="60">
        <v>2863</v>
      </c>
      <c r="B2864" s="60">
        <v>1</v>
      </c>
      <c r="C2864" s="2">
        <v>41036.506071459233</v>
      </c>
      <c r="D2864" s="2">
        <v>41096.505555555559</v>
      </c>
      <c r="E2864" s="60">
        <v>8</v>
      </c>
      <c r="F2864" s="2">
        <v>41036.606689937857</v>
      </c>
      <c r="G2864" s="60">
        <v>0</v>
      </c>
    </row>
    <row r="2865" spans="1:7" x14ac:dyDescent="0.3">
      <c r="A2865" s="60">
        <v>2864</v>
      </c>
      <c r="B2865" s="60">
        <v>2</v>
      </c>
      <c r="C2865" s="2">
        <v>41036.569643309085</v>
      </c>
      <c r="D2865" s="2">
        <v>41096.569444444445</v>
      </c>
      <c r="E2865" s="60">
        <v>10</v>
      </c>
      <c r="F2865" s="2">
        <v>41037.430427251937</v>
      </c>
      <c r="G2865" s="60">
        <v>0</v>
      </c>
    </row>
    <row r="2866" spans="1:7" x14ac:dyDescent="0.3">
      <c r="A2866" s="60">
        <v>2865</v>
      </c>
      <c r="B2866" s="60">
        <v>6</v>
      </c>
      <c r="C2866" s="2">
        <v>41036.594813697702</v>
      </c>
      <c r="D2866" s="2">
        <v>41096.594444444447</v>
      </c>
      <c r="E2866" s="60">
        <v>24</v>
      </c>
      <c r="F2866" s="2">
        <v>41043.691046141801</v>
      </c>
      <c r="G2866" s="60">
        <v>0</v>
      </c>
    </row>
    <row r="2867" spans="1:7" x14ac:dyDescent="0.3">
      <c r="A2867" s="60">
        <v>2866</v>
      </c>
      <c r="B2867" s="60">
        <v>6</v>
      </c>
      <c r="C2867" s="2">
        <v>41036.648287484633</v>
      </c>
      <c r="D2867" s="2">
        <v>41096.647916666669</v>
      </c>
      <c r="E2867" s="60">
        <v>24</v>
      </c>
      <c r="F2867" s="2">
        <v>41047.40856509516</v>
      </c>
      <c r="G2867" s="60">
        <v>0</v>
      </c>
    </row>
    <row r="2868" spans="1:7" x14ac:dyDescent="0.3">
      <c r="A2868" s="60">
        <v>2867</v>
      </c>
      <c r="B2868" s="60">
        <v>7</v>
      </c>
      <c r="C2868" s="2">
        <v>41036.747468537527</v>
      </c>
      <c r="D2868" s="2">
        <v>41096.747222222228</v>
      </c>
      <c r="E2868" s="60">
        <v>24</v>
      </c>
      <c r="F2868" s="2">
        <v>41049.720482385179</v>
      </c>
      <c r="G2868" s="60">
        <v>0</v>
      </c>
    </row>
    <row r="2869" spans="1:7" x14ac:dyDescent="0.3">
      <c r="A2869" s="60">
        <v>2868</v>
      </c>
      <c r="B2869" s="60">
        <v>1</v>
      </c>
      <c r="C2869" s="2">
        <v>41036.781736301004</v>
      </c>
      <c r="D2869" s="2">
        <v>41096.78125</v>
      </c>
      <c r="E2869" s="60">
        <v>8</v>
      </c>
      <c r="F2869" s="2">
        <v>41037.439489666416</v>
      </c>
      <c r="G2869" s="60">
        <v>0</v>
      </c>
    </row>
    <row r="2870" spans="1:7" x14ac:dyDescent="0.3">
      <c r="A2870" s="60">
        <v>2869</v>
      </c>
      <c r="B2870" s="60">
        <v>1</v>
      </c>
      <c r="C2870" s="2">
        <v>41036.766565514125</v>
      </c>
      <c r="D2870" s="2">
        <v>41096.765972222223</v>
      </c>
      <c r="E2870" s="60">
        <v>12</v>
      </c>
      <c r="F2870" s="2">
        <v>41037.514709722651</v>
      </c>
      <c r="G2870" s="60">
        <v>0</v>
      </c>
    </row>
    <row r="2871" spans="1:7" x14ac:dyDescent="0.3">
      <c r="A2871" s="60">
        <v>2870</v>
      </c>
      <c r="B2871" s="60">
        <v>1</v>
      </c>
      <c r="C2871" s="2">
        <v>41036.790942796892</v>
      </c>
      <c r="D2871" s="2">
        <v>41096.790277777778</v>
      </c>
      <c r="E2871" s="60">
        <v>8</v>
      </c>
      <c r="F2871" s="2">
        <v>41037.508262803378</v>
      </c>
      <c r="G2871" s="60">
        <v>0</v>
      </c>
    </row>
    <row r="2872" spans="1:7" x14ac:dyDescent="0.3">
      <c r="A2872" s="60">
        <v>2871</v>
      </c>
      <c r="B2872" s="60">
        <v>4</v>
      </c>
      <c r="C2872" s="2">
        <v>41036.91506979167</v>
      </c>
      <c r="D2872" s="2">
        <v>41039.747987992407</v>
      </c>
      <c r="E2872" s="60">
        <v>12</v>
      </c>
      <c r="F2872" s="2" t="s">
        <v>5</v>
      </c>
      <c r="G2872" s="60">
        <v>0</v>
      </c>
    </row>
    <row r="2873" spans="1:7" x14ac:dyDescent="0.3">
      <c r="A2873" s="60">
        <v>2872</v>
      </c>
      <c r="B2873" s="60">
        <v>7</v>
      </c>
      <c r="C2873" s="2">
        <v>41036.912519175195</v>
      </c>
      <c r="D2873" s="2">
        <v>41096.912499999999</v>
      </c>
      <c r="E2873" s="60">
        <v>24</v>
      </c>
      <c r="F2873" s="2">
        <v>41052.60187139902</v>
      </c>
      <c r="G2873" s="60">
        <v>0</v>
      </c>
    </row>
    <row r="2874" spans="1:7" x14ac:dyDescent="0.3">
      <c r="A2874" s="60">
        <v>2873</v>
      </c>
      <c r="B2874" s="60">
        <v>4</v>
      </c>
      <c r="C2874" s="2">
        <v>41036.895193611417</v>
      </c>
      <c r="D2874" s="2">
        <v>41096.895138888889</v>
      </c>
      <c r="E2874" s="60">
        <v>12</v>
      </c>
      <c r="F2874" s="2">
        <v>41039.858382657076</v>
      </c>
      <c r="G2874" s="60">
        <v>0</v>
      </c>
    </row>
    <row r="2875" spans="1:7" x14ac:dyDescent="0.3">
      <c r="A2875" s="60">
        <v>2874</v>
      </c>
      <c r="B2875" s="60">
        <v>4</v>
      </c>
      <c r="C2875" s="2">
        <v>41037.084598064146</v>
      </c>
      <c r="D2875" s="2">
        <v>41097.084027777782</v>
      </c>
      <c r="E2875" s="60">
        <v>12</v>
      </c>
      <c r="F2875" s="2">
        <v>41040.400199794269</v>
      </c>
      <c r="G2875" s="60">
        <v>0</v>
      </c>
    </row>
    <row r="2876" spans="1:7" x14ac:dyDescent="0.3">
      <c r="A2876" s="60">
        <v>2875</v>
      </c>
      <c r="B2876" s="60">
        <v>4</v>
      </c>
      <c r="C2876" s="2">
        <v>41037.093937076526</v>
      </c>
      <c r="D2876" s="2">
        <v>41097.09375</v>
      </c>
      <c r="E2876" s="60">
        <v>12</v>
      </c>
      <c r="F2876" s="2">
        <v>41039.337345105814</v>
      </c>
      <c r="G2876" s="60">
        <v>0</v>
      </c>
    </row>
    <row r="2877" spans="1:7" x14ac:dyDescent="0.3">
      <c r="A2877" s="60">
        <v>2876</v>
      </c>
      <c r="B2877" s="60">
        <v>10</v>
      </c>
      <c r="C2877" s="2">
        <v>41037.187087708728</v>
      </c>
      <c r="D2877" s="2">
        <v>41097.186805555553</v>
      </c>
      <c r="E2877" s="60">
        <v>1</v>
      </c>
      <c r="F2877" s="2">
        <v>41040.510277660112</v>
      </c>
      <c r="G2877" s="60">
        <v>1</v>
      </c>
    </row>
    <row r="2878" spans="1:7" x14ac:dyDescent="0.3">
      <c r="A2878" s="60">
        <v>2877</v>
      </c>
      <c r="B2878" s="60">
        <v>1</v>
      </c>
      <c r="C2878" s="2">
        <v>41037.185465925191</v>
      </c>
      <c r="D2878" s="2">
        <v>41097.185416666667</v>
      </c>
      <c r="E2878" s="60">
        <v>8</v>
      </c>
      <c r="F2878" s="2">
        <v>41038.535430226249</v>
      </c>
      <c r="G2878" s="60">
        <v>0</v>
      </c>
    </row>
    <row r="2879" spans="1:7" x14ac:dyDescent="0.3">
      <c r="A2879" s="60">
        <v>2878</v>
      </c>
      <c r="B2879" s="60">
        <v>6</v>
      </c>
      <c r="C2879" s="2">
        <v>41037.351956406877</v>
      </c>
      <c r="D2879" s="2">
        <v>41097.351388888892</v>
      </c>
      <c r="E2879" s="60">
        <v>24</v>
      </c>
      <c r="F2879" s="2">
        <v>41041.412483305241</v>
      </c>
      <c r="G2879" s="60">
        <v>0</v>
      </c>
    </row>
    <row r="2880" spans="1:7" x14ac:dyDescent="0.3">
      <c r="A2880" s="60">
        <v>2879</v>
      </c>
      <c r="B2880" s="60">
        <v>2</v>
      </c>
      <c r="C2880" s="2">
        <v>41037.351398546663</v>
      </c>
      <c r="D2880" s="2">
        <v>41039.642758021342</v>
      </c>
      <c r="E2880" s="60">
        <v>10</v>
      </c>
      <c r="F2880" s="2" t="s">
        <v>5</v>
      </c>
      <c r="G2880" s="60">
        <v>0</v>
      </c>
    </row>
    <row r="2881" spans="1:7" x14ac:dyDescent="0.3">
      <c r="A2881" s="60">
        <v>2880</v>
      </c>
      <c r="B2881" s="60">
        <v>6</v>
      </c>
      <c r="C2881" s="2">
        <v>41037.405527350624</v>
      </c>
      <c r="D2881" s="2">
        <v>41097.404861111114</v>
      </c>
      <c r="E2881" s="60">
        <v>24</v>
      </c>
      <c r="F2881" s="2">
        <v>41039.369278346785</v>
      </c>
      <c r="G2881" s="60">
        <v>0</v>
      </c>
    </row>
    <row r="2882" spans="1:7" x14ac:dyDescent="0.3">
      <c r="A2882" s="60">
        <v>2881</v>
      </c>
      <c r="B2882" s="60">
        <v>5</v>
      </c>
      <c r="C2882" s="2">
        <v>41037.408565945043</v>
      </c>
      <c r="D2882" s="2">
        <v>41097.408333333333</v>
      </c>
      <c r="E2882" s="60">
        <v>24</v>
      </c>
      <c r="F2882" s="2">
        <v>41039.108266743053</v>
      </c>
      <c r="G2882" s="60">
        <v>0</v>
      </c>
    </row>
    <row r="2883" spans="1:7" x14ac:dyDescent="0.3">
      <c r="A2883" s="60">
        <v>2882</v>
      </c>
      <c r="B2883" s="60">
        <v>1</v>
      </c>
      <c r="C2883" s="2">
        <v>41037.464991106302</v>
      </c>
      <c r="D2883" s="2">
        <v>41097.464583333334</v>
      </c>
      <c r="E2883" s="60">
        <v>8</v>
      </c>
      <c r="F2883" s="2">
        <v>41037.576128679713</v>
      </c>
      <c r="G2883" s="60">
        <v>0</v>
      </c>
    </row>
    <row r="2884" spans="1:7" x14ac:dyDescent="0.3">
      <c r="A2884" s="60">
        <v>2883</v>
      </c>
      <c r="B2884" s="60">
        <v>4</v>
      </c>
      <c r="C2884" s="2">
        <v>41037.516349694182</v>
      </c>
      <c r="D2884" s="2">
        <v>41097.515972222223</v>
      </c>
      <c r="E2884" s="60">
        <v>12</v>
      </c>
      <c r="F2884" s="2">
        <v>41039.525663260232</v>
      </c>
      <c r="G2884" s="60">
        <v>0</v>
      </c>
    </row>
    <row r="2885" spans="1:7" x14ac:dyDescent="0.3">
      <c r="A2885" s="60">
        <v>2884</v>
      </c>
      <c r="B2885" s="60">
        <v>1</v>
      </c>
      <c r="C2885" s="2">
        <v>41037.532295666759</v>
      </c>
      <c r="D2885" s="2">
        <v>41097.531944444447</v>
      </c>
      <c r="E2885" s="60">
        <v>12</v>
      </c>
      <c r="F2885" s="2">
        <v>41038.487322016714</v>
      </c>
      <c r="G2885" s="60">
        <v>0</v>
      </c>
    </row>
    <row r="2886" spans="1:7" x14ac:dyDescent="0.3">
      <c r="A2886" s="60">
        <v>2885</v>
      </c>
      <c r="B2886" s="60">
        <v>4</v>
      </c>
      <c r="C2886" s="2">
        <v>41037.51134643452</v>
      </c>
      <c r="D2886" s="2">
        <v>41097.511111111111</v>
      </c>
      <c r="E2886" s="60">
        <v>12</v>
      </c>
      <c r="F2886" s="2">
        <v>41040.672338960292</v>
      </c>
      <c r="G2886" s="60">
        <v>0</v>
      </c>
    </row>
    <row r="2887" spans="1:7" x14ac:dyDescent="0.3">
      <c r="A2887" s="60">
        <v>2886</v>
      </c>
      <c r="B2887" s="60">
        <v>1</v>
      </c>
      <c r="C2887" s="2">
        <v>41037.537241388389</v>
      </c>
      <c r="D2887" s="2">
        <v>41097.536805555559</v>
      </c>
      <c r="E2887" s="60">
        <v>8</v>
      </c>
      <c r="F2887" s="2">
        <v>41037.691386326522</v>
      </c>
      <c r="G2887" s="60">
        <v>0</v>
      </c>
    </row>
    <row r="2888" spans="1:7" x14ac:dyDescent="0.3">
      <c r="A2888" s="60">
        <v>2887</v>
      </c>
      <c r="B2888" s="60">
        <v>1</v>
      </c>
      <c r="C2888" s="2">
        <v>41037.524779220148</v>
      </c>
      <c r="D2888" s="2">
        <v>41039.816161512499</v>
      </c>
      <c r="E2888" s="60">
        <v>8</v>
      </c>
      <c r="F2888" s="2" t="s">
        <v>5</v>
      </c>
      <c r="G2888" s="60">
        <v>0</v>
      </c>
    </row>
    <row r="2889" spans="1:7" x14ac:dyDescent="0.3">
      <c r="A2889" s="60">
        <v>2888</v>
      </c>
      <c r="B2889" s="60">
        <v>1</v>
      </c>
      <c r="C2889" s="2">
        <v>41037.56496702593</v>
      </c>
      <c r="D2889" s="2">
        <v>41097.564583333333</v>
      </c>
      <c r="E2889" s="60">
        <v>8</v>
      </c>
      <c r="F2889" s="2">
        <v>41038.455763291102</v>
      </c>
      <c r="G2889" s="60">
        <v>0</v>
      </c>
    </row>
    <row r="2890" spans="1:7" x14ac:dyDescent="0.3">
      <c r="A2890" s="60">
        <v>2889</v>
      </c>
      <c r="B2890" s="60">
        <v>1</v>
      </c>
      <c r="C2890" s="2">
        <v>41037.609279210112</v>
      </c>
      <c r="D2890" s="2">
        <v>41097.609027777777</v>
      </c>
      <c r="E2890" s="60">
        <v>8</v>
      </c>
      <c r="F2890" s="2">
        <v>41037.746874388082</v>
      </c>
      <c r="G2890" s="60">
        <v>0</v>
      </c>
    </row>
    <row r="2891" spans="1:7" x14ac:dyDescent="0.3">
      <c r="A2891" s="60">
        <v>2890</v>
      </c>
      <c r="B2891" s="60">
        <v>4</v>
      </c>
      <c r="C2891" s="2">
        <v>41037.623584120716</v>
      </c>
      <c r="D2891" s="2">
        <v>41041.331249999996</v>
      </c>
      <c r="E2891" s="60">
        <v>12</v>
      </c>
      <c r="F2891" s="2">
        <v>41040.804638337351</v>
      </c>
      <c r="G2891" s="60">
        <v>0</v>
      </c>
    </row>
    <row r="2892" spans="1:7" x14ac:dyDescent="0.3">
      <c r="A2892" s="60">
        <v>2891</v>
      </c>
      <c r="B2892" s="60">
        <v>2</v>
      </c>
      <c r="C2892" s="2">
        <v>41037.594028986598</v>
      </c>
      <c r="D2892" s="2">
        <v>41041.427083333328</v>
      </c>
      <c r="E2892" s="60">
        <v>10</v>
      </c>
      <c r="F2892" s="2">
        <v>41038.435414978252</v>
      </c>
      <c r="G2892" s="60">
        <v>0</v>
      </c>
    </row>
    <row r="2893" spans="1:7" x14ac:dyDescent="0.3">
      <c r="A2893" s="60">
        <v>2892</v>
      </c>
      <c r="B2893" s="60">
        <v>1</v>
      </c>
      <c r="C2893" s="2">
        <v>41037.653736444947</v>
      </c>
      <c r="D2893" s="2">
        <v>41097.65347222222</v>
      </c>
      <c r="E2893" s="60">
        <v>8</v>
      </c>
      <c r="F2893" s="2">
        <v>41038.383932676501</v>
      </c>
      <c r="G2893" s="60">
        <v>0</v>
      </c>
    </row>
    <row r="2894" spans="1:7" x14ac:dyDescent="0.3">
      <c r="A2894" s="60">
        <v>2893</v>
      </c>
      <c r="B2894" s="60">
        <v>1</v>
      </c>
      <c r="C2894" s="2">
        <v>41037.806430030825</v>
      </c>
      <c r="D2894" s="2">
        <v>41097.806249999994</v>
      </c>
      <c r="E2894" s="60">
        <v>8</v>
      </c>
      <c r="F2894" s="2">
        <v>41038.547658191768</v>
      </c>
      <c r="G2894" s="60">
        <v>0</v>
      </c>
    </row>
    <row r="2895" spans="1:7" x14ac:dyDescent="0.3">
      <c r="A2895" s="60">
        <v>2894</v>
      </c>
      <c r="B2895" s="60">
        <v>1</v>
      </c>
      <c r="C2895" s="2">
        <v>41037.792616241648</v>
      </c>
      <c r="D2895" s="2">
        <v>41097.792361111111</v>
      </c>
      <c r="E2895" s="60">
        <v>8</v>
      </c>
      <c r="F2895" s="2">
        <v>41038.615957754278</v>
      </c>
      <c r="G2895" s="60">
        <v>0</v>
      </c>
    </row>
    <row r="2896" spans="1:7" x14ac:dyDescent="0.3">
      <c r="A2896" s="60">
        <v>2895</v>
      </c>
      <c r="B2896" s="60">
        <v>6</v>
      </c>
      <c r="C2896" s="2">
        <v>41037.856099734876</v>
      </c>
      <c r="D2896" s="2">
        <v>41040.563786581435</v>
      </c>
      <c r="E2896" s="60">
        <v>24</v>
      </c>
      <c r="F2896" s="2" t="s">
        <v>5</v>
      </c>
      <c r="G2896" s="60">
        <v>0</v>
      </c>
    </row>
    <row r="2897" spans="1:7" x14ac:dyDescent="0.3">
      <c r="A2897" s="60">
        <v>2896</v>
      </c>
      <c r="B2897" s="60">
        <v>1</v>
      </c>
      <c r="C2897" s="2">
        <v>41037.844966778219</v>
      </c>
      <c r="D2897" s="2">
        <v>41097.844444444447</v>
      </c>
      <c r="E2897" s="60">
        <v>12</v>
      </c>
      <c r="F2897" s="2">
        <v>41039.579947414866</v>
      </c>
      <c r="G2897" s="60">
        <v>0</v>
      </c>
    </row>
    <row r="2898" spans="1:7" x14ac:dyDescent="0.3">
      <c r="A2898" s="60">
        <v>2897</v>
      </c>
      <c r="B2898" s="60">
        <v>4</v>
      </c>
      <c r="C2898" s="2">
        <v>41037.89501425538</v>
      </c>
      <c r="D2898" s="2">
        <v>41097.894444444442</v>
      </c>
      <c r="E2898" s="60">
        <v>12</v>
      </c>
      <c r="F2898" s="2">
        <v>41040.44727206383</v>
      </c>
      <c r="G2898" s="60">
        <v>0</v>
      </c>
    </row>
    <row r="2899" spans="1:7" x14ac:dyDescent="0.3">
      <c r="A2899" s="60">
        <v>2898</v>
      </c>
      <c r="B2899" s="60">
        <v>10</v>
      </c>
      <c r="C2899" s="2">
        <v>41037.89108001133</v>
      </c>
      <c r="D2899" s="2">
        <v>41097.890972222223</v>
      </c>
      <c r="E2899" s="60">
        <v>1</v>
      </c>
      <c r="F2899" s="2">
        <v>41044.442878296526</v>
      </c>
      <c r="G2899" s="60">
        <v>3</v>
      </c>
    </row>
    <row r="2900" spans="1:7" x14ac:dyDescent="0.3">
      <c r="A2900" s="60">
        <v>2899</v>
      </c>
      <c r="B2900" s="60">
        <v>5</v>
      </c>
      <c r="C2900" s="2">
        <v>41037.964121676654</v>
      </c>
      <c r="D2900" s="2">
        <v>41097.963888888895</v>
      </c>
      <c r="E2900" s="60">
        <v>24</v>
      </c>
      <c r="F2900" s="2">
        <v>41040.561644817695</v>
      </c>
      <c r="G2900" s="60">
        <v>0</v>
      </c>
    </row>
    <row r="2901" spans="1:7" x14ac:dyDescent="0.3">
      <c r="A2901" s="60">
        <v>2900</v>
      </c>
      <c r="B2901" s="60">
        <v>10</v>
      </c>
      <c r="C2901" s="2">
        <v>41038.347027199205</v>
      </c>
      <c r="D2901" s="2">
        <v>41098.34652777778</v>
      </c>
      <c r="E2901" s="60">
        <v>1</v>
      </c>
      <c r="F2901" s="2">
        <v>41045.733217958223</v>
      </c>
      <c r="G2901" s="60">
        <v>3</v>
      </c>
    </row>
    <row r="2902" spans="1:7" x14ac:dyDescent="0.3">
      <c r="A2902" s="60">
        <v>2901</v>
      </c>
      <c r="B2902" s="60">
        <v>8</v>
      </c>
      <c r="C2902" s="2">
        <v>41038.370169958762</v>
      </c>
      <c r="D2902" s="2">
        <v>41040.411456536232</v>
      </c>
      <c r="E2902" s="60">
        <v>3</v>
      </c>
      <c r="F2902" s="2" t="s">
        <v>5</v>
      </c>
      <c r="G2902" s="60">
        <v>1</v>
      </c>
    </row>
    <row r="2903" spans="1:7" x14ac:dyDescent="0.3">
      <c r="A2903" s="60">
        <v>2902</v>
      </c>
      <c r="B2903" s="60">
        <v>7</v>
      </c>
      <c r="C2903" s="2">
        <v>41038.38110706622</v>
      </c>
      <c r="D2903" s="2">
        <v>41042.006081083033</v>
      </c>
      <c r="E2903" s="60">
        <v>24</v>
      </c>
      <c r="F2903" s="2" t="s">
        <v>5</v>
      </c>
      <c r="G2903" s="60">
        <v>0</v>
      </c>
    </row>
    <row r="2904" spans="1:7" x14ac:dyDescent="0.3">
      <c r="A2904" s="60">
        <v>2903</v>
      </c>
      <c r="B2904" s="60">
        <v>6</v>
      </c>
      <c r="C2904" s="2">
        <v>41038.38315707889</v>
      </c>
      <c r="D2904" s="2">
        <v>41041.091187933111</v>
      </c>
      <c r="E2904" s="60">
        <v>24</v>
      </c>
      <c r="F2904" s="2" t="s">
        <v>5</v>
      </c>
      <c r="G2904" s="60">
        <v>0</v>
      </c>
    </row>
    <row r="2905" spans="1:7" x14ac:dyDescent="0.3">
      <c r="A2905" s="60">
        <v>2904</v>
      </c>
      <c r="B2905" s="60">
        <v>4</v>
      </c>
      <c r="C2905" s="2">
        <v>41038.441921418402</v>
      </c>
      <c r="D2905" s="2">
        <v>41098.441666666666</v>
      </c>
      <c r="E2905" s="60">
        <v>12</v>
      </c>
      <c r="F2905" s="2">
        <v>41040.550461348066</v>
      </c>
      <c r="G2905" s="60">
        <v>0</v>
      </c>
    </row>
    <row r="2906" spans="1:7" x14ac:dyDescent="0.3">
      <c r="A2906" s="60">
        <v>2905</v>
      </c>
      <c r="B2906" s="60">
        <v>3</v>
      </c>
      <c r="C2906" s="2">
        <v>41038.470500808886</v>
      </c>
      <c r="D2906" s="2">
        <v>41098.470138888893</v>
      </c>
      <c r="E2906" s="60">
        <v>24</v>
      </c>
      <c r="F2906" s="2">
        <v>41040.339377917844</v>
      </c>
      <c r="G2906" s="60">
        <v>0</v>
      </c>
    </row>
    <row r="2907" spans="1:7" x14ac:dyDescent="0.3">
      <c r="A2907" s="60">
        <v>2906</v>
      </c>
      <c r="B2907" s="60">
        <v>5</v>
      </c>
      <c r="C2907" s="2">
        <v>41038.483912380398</v>
      </c>
      <c r="D2907" s="2">
        <v>41098.483333333337</v>
      </c>
      <c r="E2907" s="60">
        <v>24</v>
      </c>
      <c r="F2907" s="2">
        <v>41042.860208615231</v>
      </c>
      <c r="G2907" s="60">
        <v>0</v>
      </c>
    </row>
    <row r="2908" spans="1:7" x14ac:dyDescent="0.3">
      <c r="A2908" s="60">
        <v>2907</v>
      </c>
      <c r="B2908" s="60">
        <v>8</v>
      </c>
      <c r="C2908" s="2">
        <v>41038.466943102241</v>
      </c>
      <c r="D2908" s="2">
        <v>41041.174973956462</v>
      </c>
      <c r="E2908" s="60">
        <v>3</v>
      </c>
      <c r="F2908" s="2" t="s">
        <v>5</v>
      </c>
      <c r="G2908" s="60">
        <v>0</v>
      </c>
    </row>
    <row r="2909" spans="1:7" x14ac:dyDescent="0.3">
      <c r="A2909" s="60">
        <v>2908</v>
      </c>
      <c r="B2909" s="60">
        <v>5</v>
      </c>
      <c r="C2909" s="2">
        <v>41038.49388970658</v>
      </c>
      <c r="D2909" s="2">
        <v>41098.493750000001</v>
      </c>
      <c r="E2909" s="60">
        <v>24</v>
      </c>
      <c r="F2909" s="2">
        <v>41042.671306182601</v>
      </c>
      <c r="G2909" s="60">
        <v>0</v>
      </c>
    </row>
    <row r="2910" spans="1:7" x14ac:dyDescent="0.3">
      <c r="A2910" s="60">
        <v>2909</v>
      </c>
      <c r="B2910" s="60">
        <v>1</v>
      </c>
      <c r="C2910" s="2">
        <v>41038.505122207534</v>
      </c>
      <c r="D2910" s="2">
        <v>41098.504861111112</v>
      </c>
      <c r="E2910" s="60">
        <v>8</v>
      </c>
      <c r="F2910" s="2">
        <v>41039.486489242307</v>
      </c>
      <c r="G2910" s="60">
        <v>0</v>
      </c>
    </row>
    <row r="2911" spans="1:7" x14ac:dyDescent="0.3">
      <c r="A2911" s="60">
        <v>2910</v>
      </c>
      <c r="B2911" s="60">
        <v>5</v>
      </c>
      <c r="C2911" s="2">
        <v>41038.58787459811</v>
      </c>
      <c r="D2911" s="2">
        <v>41098.587500000001</v>
      </c>
      <c r="E2911" s="60">
        <v>24</v>
      </c>
      <c r="F2911" s="2">
        <v>41042.772494927427</v>
      </c>
      <c r="G2911" s="60">
        <v>0</v>
      </c>
    </row>
    <row r="2912" spans="1:7" x14ac:dyDescent="0.3">
      <c r="A2912" s="60">
        <v>2911</v>
      </c>
      <c r="B2912" s="60">
        <v>1</v>
      </c>
      <c r="C2912" s="2">
        <v>41038.583600187834</v>
      </c>
      <c r="D2912" s="2">
        <v>41098.583333333336</v>
      </c>
      <c r="E2912" s="60">
        <v>12</v>
      </c>
      <c r="F2912" s="2">
        <v>41039.381319817126</v>
      </c>
      <c r="G2912" s="60">
        <v>0</v>
      </c>
    </row>
    <row r="2913" spans="1:7" x14ac:dyDescent="0.3">
      <c r="A2913" s="60">
        <v>2912</v>
      </c>
      <c r="B2913" s="60">
        <v>1</v>
      </c>
      <c r="C2913" s="2">
        <v>41038.596133224761</v>
      </c>
      <c r="D2913" s="2">
        <v>41098.595833333333</v>
      </c>
      <c r="E2913" s="60">
        <v>8</v>
      </c>
      <c r="F2913" s="2">
        <v>41039.860523439027</v>
      </c>
      <c r="G2913" s="60">
        <v>0</v>
      </c>
    </row>
    <row r="2914" spans="1:7" x14ac:dyDescent="0.3">
      <c r="A2914" s="60">
        <v>2913</v>
      </c>
      <c r="B2914" s="60">
        <v>1</v>
      </c>
      <c r="C2914" s="2">
        <v>41038.590987346739</v>
      </c>
      <c r="D2914" s="2">
        <v>41098.590972222228</v>
      </c>
      <c r="E2914" s="60">
        <v>8</v>
      </c>
      <c r="F2914" s="2">
        <v>41039.805199697592</v>
      </c>
      <c r="G2914" s="60">
        <v>0</v>
      </c>
    </row>
    <row r="2915" spans="1:7" x14ac:dyDescent="0.3">
      <c r="A2915" s="60">
        <v>2914</v>
      </c>
      <c r="B2915" s="60">
        <v>6</v>
      </c>
      <c r="C2915" s="2">
        <v>41038.587470583159</v>
      </c>
      <c r="D2915" s="2">
        <v>41098.586805555555</v>
      </c>
      <c r="E2915" s="60">
        <v>24</v>
      </c>
      <c r="F2915" s="2">
        <v>41045.444681480571</v>
      </c>
      <c r="G2915" s="60">
        <v>0</v>
      </c>
    </row>
    <row r="2916" spans="1:7" x14ac:dyDescent="0.3">
      <c r="A2916" s="60">
        <v>2915</v>
      </c>
      <c r="B2916" s="60">
        <v>2</v>
      </c>
      <c r="C2916" s="2">
        <v>41038.644863863708</v>
      </c>
      <c r="D2916" s="2">
        <v>41098.644444444442</v>
      </c>
      <c r="E2916" s="60">
        <v>10</v>
      </c>
      <c r="F2916" s="2">
        <v>41039.613147067786</v>
      </c>
      <c r="G2916" s="60">
        <v>0</v>
      </c>
    </row>
    <row r="2917" spans="1:7" x14ac:dyDescent="0.3">
      <c r="A2917" s="60">
        <v>2916</v>
      </c>
      <c r="B2917" s="60">
        <v>1</v>
      </c>
      <c r="C2917" s="2">
        <v>41038.62542422612</v>
      </c>
      <c r="D2917" s="2">
        <v>41098.625</v>
      </c>
      <c r="E2917" s="60">
        <v>8</v>
      </c>
      <c r="F2917" s="2">
        <v>41039.836376385989</v>
      </c>
      <c r="G2917" s="60">
        <v>0</v>
      </c>
    </row>
    <row r="2918" spans="1:7" x14ac:dyDescent="0.3">
      <c r="A2918" s="60">
        <v>2917</v>
      </c>
      <c r="B2918" s="60">
        <v>1</v>
      </c>
      <c r="C2918" s="2">
        <v>41038.647904848032</v>
      </c>
      <c r="D2918" s="2">
        <v>41041.355555555558</v>
      </c>
      <c r="E2918" s="60">
        <v>12</v>
      </c>
      <c r="F2918" s="2">
        <v>41039.64582348206</v>
      </c>
      <c r="G2918" s="60">
        <v>0</v>
      </c>
    </row>
    <row r="2919" spans="1:7" x14ac:dyDescent="0.3">
      <c r="A2919" s="60">
        <v>2918</v>
      </c>
      <c r="B2919" s="60">
        <v>2</v>
      </c>
      <c r="C2919" s="2">
        <v>41038.662968473713</v>
      </c>
      <c r="D2919" s="2">
        <v>41098.662499999999</v>
      </c>
      <c r="E2919" s="60">
        <v>10</v>
      </c>
      <c r="F2919" s="2">
        <v>41039.594701060771</v>
      </c>
      <c r="G2919" s="60">
        <v>0</v>
      </c>
    </row>
    <row r="2920" spans="1:7" x14ac:dyDescent="0.3">
      <c r="A2920" s="60">
        <v>2919</v>
      </c>
      <c r="B2920" s="60">
        <v>4</v>
      </c>
      <c r="C2920" s="2">
        <v>41038.668893979811</v>
      </c>
      <c r="D2920" s="2">
        <v>41098.668749999997</v>
      </c>
      <c r="E2920" s="60">
        <v>12</v>
      </c>
      <c r="F2920" s="2">
        <v>41041.947407709973</v>
      </c>
      <c r="G2920" s="60">
        <v>0</v>
      </c>
    </row>
    <row r="2921" spans="1:7" x14ac:dyDescent="0.3">
      <c r="A2921" s="60">
        <v>2920</v>
      </c>
      <c r="B2921" s="60">
        <v>1</v>
      </c>
      <c r="C2921" s="2">
        <v>41038.667733703616</v>
      </c>
      <c r="D2921" s="2">
        <v>41098.667361111111</v>
      </c>
      <c r="E2921" s="60">
        <v>8</v>
      </c>
      <c r="F2921" s="2">
        <v>41039.268831307221</v>
      </c>
      <c r="G2921" s="60">
        <v>0</v>
      </c>
    </row>
    <row r="2922" spans="1:7" x14ac:dyDescent="0.3">
      <c r="A2922" s="60">
        <v>2921</v>
      </c>
      <c r="B2922" s="60">
        <v>4</v>
      </c>
      <c r="C2922" s="2">
        <v>41038.671958699662</v>
      </c>
      <c r="D2922" s="2">
        <v>41041.088143720735</v>
      </c>
      <c r="E2922" s="60">
        <v>12</v>
      </c>
      <c r="F2922" s="2" t="s">
        <v>5</v>
      </c>
      <c r="G2922" s="60">
        <v>0</v>
      </c>
    </row>
    <row r="2923" spans="1:7" x14ac:dyDescent="0.3">
      <c r="A2923" s="60">
        <v>2922</v>
      </c>
      <c r="B2923" s="60">
        <v>4</v>
      </c>
      <c r="C2923" s="2">
        <v>41038.687843130298</v>
      </c>
      <c r="D2923" s="2">
        <v>41098.6875</v>
      </c>
      <c r="E2923" s="60">
        <v>12</v>
      </c>
      <c r="F2923" s="2">
        <v>41041.762819787233</v>
      </c>
      <c r="G2923" s="60">
        <v>0</v>
      </c>
    </row>
    <row r="2924" spans="1:7" x14ac:dyDescent="0.3">
      <c r="A2924" s="60">
        <v>2923</v>
      </c>
      <c r="B2924" s="60">
        <v>4</v>
      </c>
      <c r="C2924" s="2">
        <v>41038.698165738024</v>
      </c>
      <c r="D2924" s="2">
        <v>41042.40625</v>
      </c>
      <c r="E2924" s="60">
        <v>12</v>
      </c>
      <c r="F2924" s="2">
        <v>41041.515775146036</v>
      </c>
      <c r="G2924" s="60">
        <v>0</v>
      </c>
    </row>
    <row r="2925" spans="1:7" x14ac:dyDescent="0.3">
      <c r="A2925" s="60">
        <v>2924</v>
      </c>
      <c r="B2925" s="60">
        <v>4</v>
      </c>
      <c r="C2925" s="2">
        <v>41038.678644957414</v>
      </c>
      <c r="D2925" s="2">
        <v>41098.678472222222</v>
      </c>
      <c r="E2925" s="60">
        <v>12</v>
      </c>
      <c r="F2925" s="2">
        <v>41041.487201675256</v>
      </c>
      <c r="G2925" s="60">
        <v>0</v>
      </c>
    </row>
    <row r="2926" spans="1:7" x14ac:dyDescent="0.3">
      <c r="A2926" s="60">
        <v>2925</v>
      </c>
      <c r="B2926" s="60">
        <v>1</v>
      </c>
      <c r="C2926" s="2">
        <v>41038.776406803219</v>
      </c>
      <c r="D2926" s="2">
        <v>41043.025720527403</v>
      </c>
      <c r="E2926" s="60">
        <v>12</v>
      </c>
      <c r="F2926" s="2" t="s">
        <v>5</v>
      </c>
      <c r="G2926" s="60">
        <v>0</v>
      </c>
    </row>
    <row r="2927" spans="1:7" x14ac:dyDescent="0.3">
      <c r="A2927" s="60">
        <v>2926</v>
      </c>
      <c r="B2927" s="60">
        <v>1</v>
      </c>
      <c r="C2927" s="2">
        <v>41038.813376857892</v>
      </c>
      <c r="D2927" s="2">
        <v>41098.813194444439</v>
      </c>
      <c r="E2927" s="60">
        <v>8</v>
      </c>
      <c r="F2927" s="2">
        <v>41039.355696414408</v>
      </c>
      <c r="G2927" s="60">
        <v>0</v>
      </c>
    </row>
    <row r="2928" spans="1:7" x14ac:dyDescent="0.3">
      <c r="A2928" s="60">
        <v>2927</v>
      </c>
      <c r="B2928" s="60">
        <v>2</v>
      </c>
      <c r="C2928" s="2">
        <v>41038.821610513136</v>
      </c>
      <c r="D2928" s="2">
        <v>41098.821527777778</v>
      </c>
      <c r="E2928" s="60">
        <v>10</v>
      </c>
      <c r="F2928" s="2">
        <v>41040.547164602285</v>
      </c>
      <c r="G2928" s="60">
        <v>0</v>
      </c>
    </row>
    <row r="2929" spans="1:7" x14ac:dyDescent="0.3">
      <c r="A2929" s="60">
        <v>2928</v>
      </c>
      <c r="B2929" s="60">
        <v>1</v>
      </c>
      <c r="C2929" s="2">
        <v>41038.880913333211</v>
      </c>
      <c r="D2929" s="2">
        <v>41098.880555555559</v>
      </c>
      <c r="E2929" s="60">
        <v>8</v>
      </c>
      <c r="F2929" s="2">
        <v>41039.062267365996</v>
      </c>
      <c r="G2929" s="60">
        <v>0</v>
      </c>
    </row>
    <row r="2930" spans="1:7" x14ac:dyDescent="0.3">
      <c r="A2930" s="60">
        <v>2929</v>
      </c>
      <c r="B2930" s="60">
        <v>10</v>
      </c>
      <c r="C2930" s="2">
        <v>41038.921095269317</v>
      </c>
      <c r="D2930" s="2">
        <v>41098.92083333333</v>
      </c>
      <c r="E2930" s="60">
        <v>1</v>
      </c>
      <c r="F2930" s="2">
        <v>41045.650024099239</v>
      </c>
      <c r="G2930" s="60">
        <v>2</v>
      </c>
    </row>
    <row r="2931" spans="1:7" x14ac:dyDescent="0.3">
      <c r="A2931" s="60">
        <v>2930</v>
      </c>
      <c r="B2931" s="60">
        <v>5</v>
      </c>
      <c r="C2931" s="2">
        <v>41038.974644137823</v>
      </c>
      <c r="D2931" s="2">
        <v>41098.974305555559</v>
      </c>
      <c r="E2931" s="60">
        <v>24</v>
      </c>
      <c r="F2931" s="2">
        <v>41041.545090215244</v>
      </c>
      <c r="G2931" s="60">
        <v>0</v>
      </c>
    </row>
    <row r="2932" spans="1:7" x14ac:dyDescent="0.3">
      <c r="A2932" s="60">
        <v>2931</v>
      </c>
      <c r="B2932" s="60">
        <v>3</v>
      </c>
      <c r="C2932" s="2">
        <v>41039.017470242958</v>
      </c>
      <c r="D2932" s="2">
        <v>41099.017361111109</v>
      </c>
      <c r="E2932" s="60">
        <v>24</v>
      </c>
      <c r="F2932" s="2">
        <v>41041.518022466575</v>
      </c>
      <c r="G2932" s="60">
        <v>0</v>
      </c>
    </row>
    <row r="2933" spans="1:7" x14ac:dyDescent="0.3">
      <c r="A2933" s="60">
        <v>2932</v>
      </c>
      <c r="B2933" s="60">
        <v>1</v>
      </c>
      <c r="C2933" s="2">
        <v>41039.073045124351</v>
      </c>
      <c r="D2933" s="2">
        <v>41041.656207535394</v>
      </c>
      <c r="E2933" s="60">
        <v>8</v>
      </c>
      <c r="F2933" s="2" t="s">
        <v>5</v>
      </c>
      <c r="G2933" s="60">
        <v>0</v>
      </c>
    </row>
    <row r="2934" spans="1:7" x14ac:dyDescent="0.3">
      <c r="A2934" s="60">
        <v>2933</v>
      </c>
      <c r="B2934" s="60">
        <v>6</v>
      </c>
      <c r="C2934" s="2">
        <v>41039.118904139206</v>
      </c>
      <c r="D2934" s="2">
        <v>41041.951622732922</v>
      </c>
      <c r="E2934" s="60">
        <v>24</v>
      </c>
      <c r="F2934" s="2" t="s">
        <v>5</v>
      </c>
      <c r="G2934" s="60">
        <v>0</v>
      </c>
    </row>
    <row r="2935" spans="1:7" x14ac:dyDescent="0.3">
      <c r="A2935" s="60">
        <v>2934</v>
      </c>
      <c r="B2935" s="60">
        <v>7</v>
      </c>
      <c r="C2935" s="2">
        <v>41039.101482040227</v>
      </c>
      <c r="D2935" s="2">
        <v>41099.101388888892</v>
      </c>
      <c r="E2935" s="60">
        <v>24</v>
      </c>
      <c r="F2935" s="2">
        <v>41058.636007151661</v>
      </c>
      <c r="G2935" s="60">
        <v>0</v>
      </c>
    </row>
    <row r="2936" spans="1:7" x14ac:dyDescent="0.3">
      <c r="A2936" s="60">
        <v>2935</v>
      </c>
      <c r="B2936" s="60">
        <v>10</v>
      </c>
      <c r="C2936" s="2">
        <v>41039.184339550549</v>
      </c>
      <c r="D2936" s="2">
        <v>41099.184027777774</v>
      </c>
      <c r="E2936" s="60">
        <v>1</v>
      </c>
      <c r="F2936" s="2">
        <v>41042.963545653554</v>
      </c>
      <c r="G2936" s="60">
        <v>2</v>
      </c>
    </row>
    <row r="2937" spans="1:7" x14ac:dyDescent="0.3">
      <c r="A2937" s="60">
        <v>2936</v>
      </c>
      <c r="B2937" s="60">
        <v>1</v>
      </c>
      <c r="C2937" s="2">
        <v>41039.300482512321</v>
      </c>
      <c r="D2937" s="2">
        <v>41099.299999999996</v>
      </c>
      <c r="E2937" s="60">
        <v>8</v>
      </c>
      <c r="F2937" s="2">
        <v>41040.479545536473</v>
      </c>
      <c r="G2937" s="60">
        <v>0</v>
      </c>
    </row>
    <row r="2938" spans="1:7" x14ac:dyDescent="0.3">
      <c r="A2938" s="60">
        <v>2937</v>
      </c>
      <c r="B2938" s="60">
        <v>1</v>
      </c>
      <c r="C2938" s="2">
        <v>41039.403935365473</v>
      </c>
      <c r="D2938" s="2">
        <v>41043.820138888885</v>
      </c>
      <c r="E2938" s="60">
        <v>8</v>
      </c>
      <c r="F2938" s="2">
        <v>41040.673305043034</v>
      </c>
      <c r="G2938" s="60">
        <v>0</v>
      </c>
    </row>
    <row r="2939" spans="1:7" x14ac:dyDescent="0.3">
      <c r="A2939" s="60">
        <v>2938</v>
      </c>
      <c r="B2939" s="60">
        <v>3</v>
      </c>
      <c r="C2939" s="2">
        <v>41039.386346736341</v>
      </c>
      <c r="D2939" s="2">
        <v>41099.386111111111</v>
      </c>
      <c r="E2939" s="60">
        <v>24</v>
      </c>
      <c r="F2939" s="2">
        <v>41040.464053492942</v>
      </c>
      <c r="G2939" s="60">
        <v>0</v>
      </c>
    </row>
    <row r="2940" spans="1:7" x14ac:dyDescent="0.3">
      <c r="A2940" s="60">
        <v>2939</v>
      </c>
      <c r="B2940" s="60">
        <v>5</v>
      </c>
      <c r="C2940" s="2">
        <v>41039.379564387033</v>
      </c>
      <c r="D2940" s="2">
        <v>41099.379166666666</v>
      </c>
      <c r="E2940" s="60">
        <v>24</v>
      </c>
      <c r="F2940" s="2">
        <v>41041.473587781678</v>
      </c>
      <c r="G2940" s="60">
        <v>0</v>
      </c>
    </row>
    <row r="2941" spans="1:7" x14ac:dyDescent="0.3">
      <c r="A2941" s="60">
        <v>2940</v>
      </c>
      <c r="B2941" s="60">
        <v>1</v>
      </c>
      <c r="C2941" s="2">
        <v>41039.485283601891</v>
      </c>
      <c r="D2941" s="2">
        <v>41099.484722222223</v>
      </c>
      <c r="E2941" s="60">
        <v>12</v>
      </c>
      <c r="F2941" s="2">
        <v>41040.397551497037</v>
      </c>
      <c r="G2941" s="60">
        <v>0</v>
      </c>
    </row>
    <row r="2942" spans="1:7" x14ac:dyDescent="0.3">
      <c r="A2942" s="60">
        <v>2941</v>
      </c>
      <c r="B2942" s="60">
        <v>7</v>
      </c>
      <c r="C2942" s="2">
        <v>41039.502875847313</v>
      </c>
      <c r="D2942" s="2">
        <v>41099.50277777778</v>
      </c>
      <c r="E2942" s="60">
        <v>24</v>
      </c>
      <c r="F2942" s="2">
        <v>41061.721350732303</v>
      </c>
      <c r="G2942" s="60">
        <v>0</v>
      </c>
    </row>
    <row r="2943" spans="1:7" x14ac:dyDescent="0.3">
      <c r="A2943" s="60">
        <v>2942</v>
      </c>
      <c r="B2943" s="60">
        <v>1</v>
      </c>
      <c r="C2943" s="2">
        <v>41039.532010322822</v>
      </c>
      <c r="D2943" s="2">
        <v>41042.698611111111</v>
      </c>
      <c r="E2943" s="60">
        <v>12</v>
      </c>
      <c r="F2943" s="2">
        <v>41040.754477507573</v>
      </c>
      <c r="G2943" s="60">
        <v>0</v>
      </c>
    </row>
    <row r="2944" spans="1:7" x14ac:dyDescent="0.3">
      <c r="A2944" s="60">
        <v>2943</v>
      </c>
      <c r="B2944" s="60">
        <v>1</v>
      </c>
      <c r="C2944" s="2">
        <v>41039.500518751673</v>
      </c>
      <c r="D2944" s="2">
        <v>41099.5</v>
      </c>
      <c r="E2944" s="60">
        <v>8</v>
      </c>
      <c r="F2944" s="2">
        <v>41040.648272328057</v>
      </c>
      <c r="G2944" s="60">
        <v>0</v>
      </c>
    </row>
    <row r="2945" spans="1:7" x14ac:dyDescent="0.3">
      <c r="A2945" s="60">
        <v>2944</v>
      </c>
      <c r="B2945" s="60">
        <v>1</v>
      </c>
      <c r="C2945" s="2">
        <v>41039.591042767919</v>
      </c>
      <c r="D2945" s="2">
        <v>41099.590972222228</v>
      </c>
      <c r="E2945" s="60">
        <v>8</v>
      </c>
      <c r="F2945" s="2">
        <v>41039.651652092172</v>
      </c>
      <c r="G2945" s="60">
        <v>0</v>
      </c>
    </row>
    <row r="2946" spans="1:7" x14ac:dyDescent="0.3">
      <c r="A2946" s="60">
        <v>2945</v>
      </c>
      <c r="B2946" s="60">
        <v>5</v>
      </c>
      <c r="C2946" s="2">
        <v>41039.590186316003</v>
      </c>
      <c r="D2946" s="2">
        <v>41099.589583333334</v>
      </c>
      <c r="E2946" s="60">
        <v>24</v>
      </c>
      <c r="F2946" s="2">
        <v>41043.544639643798</v>
      </c>
      <c r="G2946" s="60">
        <v>0</v>
      </c>
    </row>
    <row r="2947" spans="1:7" x14ac:dyDescent="0.3">
      <c r="A2947" s="60">
        <v>2946</v>
      </c>
      <c r="B2947" s="60">
        <v>2</v>
      </c>
      <c r="C2947" s="2">
        <v>41039.683570866335</v>
      </c>
      <c r="D2947" s="2">
        <v>41099.683333333334</v>
      </c>
      <c r="E2947" s="60">
        <v>10</v>
      </c>
      <c r="F2947" s="2">
        <v>41041.913293003243</v>
      </c>
      <c r="G2947" s="60">
        <v>0</v>
      </c>
    </row>
    <row r="2948" spans="1:7" x14ac:dyDescent="0.3">
      <c r="A2948" s="60">
        <v>2947</v>
      </c>
      <c r="B2948" s="60">
        <v>1</v>
      </c>
      <c r="C2948" s="2">
        <v>41039.738232932752</v>
      </c>
      <c r="D2948" s="2">
        <v>41099.73819444445</v>
      </c>
      <c r="E2948" s="60">
        <v>8</v>
      </c>
      <c r="F2948" s="2">
        <v>41040.429801054117</v>
      </c>
      <c r="G2948" s="60">
        <v>0</v>
      </c>
    </row>
    <row r="2949" spans="1:7" x14ac:dyDescent="0.3">
      <c r="A2949" s="60">
        <v>2948</v>
      </c>
      <c r="B2949" s="60">
        <v>2</v>
      </c>
      <c r="C2949" s="2">
        <v>41039.821297918214</v>
      </c>
      <c r="D2949" s="2">
        <v>41099.820833333331</v>
      </c>
      <c r="E2949" s="60">
        <v>10</v>
      </c>
      <c r="F2949" s="2">
        <v>41041.704373557091</v>
      </c>
      <c r="G2949" s="60">
        <v>0</v>
      </c>
    </row>
    <row r="2950" spans="1:7" x14ac:dyDescent="0.3">
      <c r="A2950" s="60">
        <v>2949</v>
      </c>
      <c r="B2950" s="60">
        <v>7</v>
      </c>
      <c r="C2950" s="2">
        <v>41039.796354250531</v>
      </c>
      <c r="D2950" s="2">
        <v>41043.421328267345</v>
      </c>
      <c r="E2950" s="60">
        <v>24</v>
      </c>
      <c r="F2950" s="2" t="s">
        <v>5</v>
      </c>
      <c r="G2950" s="60">
        <v>0</v>
      </c>
    </row>
    <row r="2951" spans="1:7" x14ac:dyDescent="0.3">
      <c r="A2951" s="60">
        <v>2950</v>
      </c>
      <c r="B2951" s="60">
        <v>1</v>
      </c>
      <c r="C2951" s="2">
        <v>41039.837512354083</v>
      </c>
      <c r="D2951" s="2">
        <v>41099.837500000001</v>
      </c>
      <c r="E2951" s="60">
        <v>12</v>
      </c>
      <c r="F2951" s="2">
        <v>41040.445043287829</v>
      </c>
      <c r="G2951" s="60">
        <v>0</v>
      </c>
    </row>
    <row r="2952" spans="1:7" x14ac:dyDescent="0.3">
      <c r="A2952" s="60">
        <v>2951</v>
      </c>
      <c r="B2952" s="60">
        <v>1</v>
      </c>
      <c r="C2952" s="2">
        <v>41039.845135954427</v>
      </c>
      <c r="D2952" s="2">
        <v>41099.845138888893</v>
      </c>
      <c r="E2952" s="60">
        <v>12</v>
      </c>
      <c r="F2952" s="2">
        <v>41040.446430824122</v>
      </c>
      <c r="G2952" s="60">
        <v>0</v>
      </c>
    </row>
    <row r="2953" spans="1:7" x14ac:dyDescent="0.3">
      <c r="A2953" s="60">
        <v>2952</v>
      </c>
      <c r="B2953" s="60">
        <v>1</v>
      </c>
      <c r="C2953" s="2">
        <v>41039.842555189804</v>
      </c>
      <c r="D2953" s="2">
        <v>41099.842361111114</v>
      </c>
      <c r="E2953" s="60">
        <v>12</v>
      </c>
      <c r="F2953" s="2">
        <v>41040.601879573245</v>
      </c>
      <c r="G2953" s="60">
        <v>0</v>
      </c>
    </row>
    <row r="2954" spans="1:7" x14ac:dyDescent="0.3">
      <c r="A2954" s="60">
        <v>2953</v>
      </c>
      <c r="B2954" s="60">
        <v>7</v>
      </c>
      <c r="C2954" s="2">
        <v>41040.062885548563</v>
      </c>
      <c r="D2954" s="2">
        <v>41100.0625</v>
      </c>
      <c r="E2954" s="60">
        <v>24</v>
      </c>
      <c r="F2954" s="2">
        <v>41044.623504534422</v>
      </c>
      <c r="G2954" s="60">
        <v>0</v>
      </c>
    </row>
    <row r="2955" spans="1:7" x14ac:dyDescent="0.3">
      <c r="A2955" s="60">
        <v>2954</v>
      </c>
      <c r="B2955" s="60">
        <v>3</v>
      </c>
      <c r="C2955" s="2">
        <v>41040.211818378026</v>
      </c>
      <c r="D2955" s="2">
        <v>41100.211805555555</v>
      </c>
      <c r="E2955" s="60">
        <v>24</v>
      </c>
      <c r="F2955" s="2">
        <v>41041.997884071003</v>
      </c>
      <c r="G2955" s="60">
        <v>0</v>
      </c>
    </row>
    <row r="2956" spans="1:7" x14ac:dyDescent="0.3">
      <c r="A2956" s="60">
        <v>2955</v>
      </c>
      <c r="B2956" s="60">
        <v>1</v>
      </c>
      <c r="C2956" s="2">
        <v>41040.222325654613</v>
      </c>
      <c r="D2956" s="2">
        <v>41100.222222222226</v>
      </c>
      <c r="E2956" s="60">
        <v>8</v>
      </c>
      <c r="F2956" s="2">
        <v>41041.436278613226</v>
      </c>
      <c r="G2956" s="60">
        <v>0</v>
      </c>
    </row>
    <row r="2957" spans="1:7" x14ac:dyDescent="0.3">
      <c r="A2957" s="60">
        <v>2956</v>
      </c>
      <c r="B2957" s="60">
        <v>11</v>
      </c>
      <c r="C2957" s="2">
        <v>41040.273594160884</v>
      </c>
      <c r="D2957" s="2">
        <v>41100.272916666669</v>
      </c>
      <c r="E2957" s="60">
        <v>1</v>
      </c>
      <c r="F2957" s="2">
        <v>41047.421418970502</v>
      </c>
      <c r="G2957" s="60">
        <v>2</v>
      </c>
    </row>
    <row r="2958" spans="1:7" x14ac:dyDescent="0.3">
      <c r="A2958" s="60">
        <v>2957</v>
      </c>
      <c r="B2958" s="60">
        <v>1</v>
      </c>
      <c r="C2958" s="2">
        <v>41040.319992968682</v>
      </c>
      <c r="D2958" s="2">
        <v>41100.319444444445</v>
      </c>
      <c r="E2958" s="60">
        <v>8</v>
      </c>
      <c r="F2958" s="2">
        <v>41041.595307428412</v>
      </c>
      <c r="G2958" s="60">
        <v>0</v>
      </c>
    </row>
    <row r="2959" spans="1:7" x14ac:dyDescent="0.3">
      <c r="A2959" s="60">
        <v>2958</v>
      </c>
      <c r="B2959" s="60">
        <v>2</v>
      </c>
      <c r="C2959" s="2">
        <v>41040.339131216148</v>
      </c>
      <c r="D2959" s="2">
        <v>41100.338888888895</v>
      </c>
      <c r="E2959" s="60">
        <v>10</v>
      </c>
      <c r="F2959" s="2">
        <v>41041.459302082701</v>
      </c>
      <c r="G2959" s="60">
        <v>0</v>
      </c>
    </row>
    <row r="2960" spans="1:7" x14ac:dyDescent="0.3">
      <c r="A2960" s="60">
        <v>2959</v>
      </c>
      <c r="B2960" s="60">
        <v>3</v>
      </c>
      <c r="C2960" s="2">
        <v>41040.349214352464</v>
      </c>
      <c r="D2960" s="2">
        <v>41100.348611111112</v>
      </c>
      <c r="E2960" s="60">
        <v>24</v>
      </c>
      <c r="F2960" s="2">
        <v>41042.395519217767</v>
      </c>
      <c r="G2960" s="60">
        <v>0</v>
      </c>
    </row>
    <row r="2961" spans="1:7" x14ac:dyDescent="0.3">
      <c r="A2961" s="60">
        <v>2960</v>
      </c>
      <c r="B2961" s="60">
        <v>5</v>
      </c>
      <c r="C2961" s="2">
        <v>41040.408364977717</v>
      </c>
      <c r="D2961" s="2">
        <v>41100.408333333333</v>
      </c>
      <c r="E2961" s="60">
        <v>24</v>
      </c>
      <c r="F2961" s="2">
        <v>41042.546807343097</v>
      </c>
      <c r="G2961" s="60">
        <v>0</v>
      </c>
    </row>
    <row r="2962" spans="1:7" x14ac:dyDescent="0.3">
      <c r="A2962" s="60">
        <v>2961</v>
      </c>
      <c r="B2962" s="60">
        <v>7</v>
      </c>
      <c r="C2962" s="2">
        <v>41040.411761052113</v>
      </c>
      <c r="D2962" s="2">
        <v>41100.411111111112</v>
      </c>
      <c r="E2962" s="60">
        <v>24</v>
      </c>
      <c r="F2962" s="2">
        <v>41043.432912659497</v>
      </c>
      <c r="G2962" s="60">
        <v>0</v>
      </c>
    </row>
    <row r="2963" spans="1:7" x14ac:dyDescent="0.3">
      <c r="A2963" s="60">
        <v>2962</v>
      </c>
      <c r="B2963" s="60">
        <v>1</v>
      </c>
      <c r="C2963" s="2">
        <v>41040.386773463695</v>
      </c>
      <c r="D2963" s="2">
        <v>41100.386111111111</v>
      </c>
      <c r="E2963" s="60">
        <v>8</v>
      </c>
      <c r="F2963" s="2">
        <v>41040.651890711029</v>
      </c>
      <c r="G2963" s="60">
        <v>0</v>
      </c>
    </row>
    <row r="2964" spans="1:7" x14ac:dyDescent="0.3">
      <c r="A2964" s="60">
        <v>2963</v>
      </c>
      <c r="B2964" s="60">
        <v>11</v>
      </c>
      <c r="C2964" s="2">
        <v>41040.4964206523</v>
      </c>
      <c r="D2964" s="2">
        <v>41100.495833333334</v>
      </c>
      <c r="E2964" s="60">
        <v>1</v>
      </c>
      <c r="F2964" s="2">
        <v>41047.037847896914</v>
      </c>
      <c r="G2964" s="60">
        <v>1</v>
      </c>
    </row>
    <row r="2965" spans="1:7" x14ac:dyDescent="0.3">
      <c r="A2965" s="60">
        <v>2964</v>
      </c>
      <c r="B2965" s="60">
        <v>1</v>
      </c>
      <c r="C2965" s="2">
        <v>41040.477389068787</v>
      </c>
      <c r="D2965" s="2">
        <v>41100.477083333339</v>
      </c>
      <c r="E2965" s="60">
        <v>8</v>
      </c>
      <c r="F2965" s="2">
        <v>41040.536986236111</v>
      </c>
      <c r="G2965" s="60">
        <v>0</v>
      </c>
    </row>
    <row r="2966" spans="1:7" x14ac:dyDescent="0.3">
      <c r="A2966" s="60">
        <v>2965</v>
      </c>
      <c r="B2966" s="60">
        <v>11</v>
      </c>
      <c r="C2966" s="2">
        <v>41040.474693347336</v>
      </c>
      <c r="D2966" s="2">
        <v>41100.474305555559</v>
      </c>
      <c r="E2966" s="60">
        <v>1</v>
      </c>
      <c r="F2966" s="2">
        <v>41047.340415899605</v>
      </c>
      <c r="G2966" s="60">
        <v>4</v>
      </c>
    </row>
    <row r="2967" spans="1:7" x14ac:dyDescent="0.3">
      <c r="A2967" s="60">
        <v>2966</v>
      </c>
      <c r="B2967" s="60">
        <v>4</v>
      </c>
      <c r="C2967" s="2">
        <v>41040.510342493028</v>
      </c>
      <c r="D2967" s="2">
        <v>41100.509722222225</v>
      </c>
      <c r="E2967" s="60">
        <v>12</v>
      </c>
      <c r="F2967" s="2">
        <v>41043.59546802978</v>
      </c>
      <c r="G2967" s="60">
        <v>0</v>
      </c>
    </row>
    <row r="2968" spans="1:7" x14ac:dyDescent="0.3">
      <c r="A2968" s="60">
        <v>2967</v>
      </c>
      <c r="B2968" s="60">
        <v>6</v>
      </c>
      <c r="C2968" s="2">
        <v>41040.568472782485</v>
      </c>
      <c r="D2968" s="2">
        <v>41100.568055555552</v>
      </c>
      <c r="E2968" s="60">
        <v>24</v>
      </c>
      <c r="F2968" s="2">
        <v>41046.703729237677</v>
      </c>
      <c r="G2968" s="60">
        <v>0</v>
      </c>
    </row>
    <row r="2969" spans="1:7" x14ac:dyDescent="0.3">
      <c r="A2969" s="60">
        <v>2968</v>
      </c>
      <c r="B2969" s="60">
        <v>1</v>
      </c>
      <c r="C2969" s="2">
        <v>41040.567606655182</v>
      </c>
      <c r="D2969" s="2">
        <v>41100.567361111105</v>
      </c>
      <c r="E2969" s="60">
        <v>8</v>
      </c>
      <c r="F2969" s="2">
        <v>41041.292464290767</v>
      </c>
      <c r="G2969" s="60">
        <v>0</v>
      </c>
    </row>
    <row r="2970" spans="1:7" x14ac:dyDescent="0.3">
      <c r="A2970" s="60">
        <v>2969</v>
      </c>
      <c r="B2970" s="60">
        <v>1</v>
      </c>
      <c r="C2970" s="2">
        <v>41040.542805545927</v>
      </c>
      <c r="D2970" s="2">
        <v>41044.709027777782</v>
      </c>
      <c r="E2970" s="60">
        <v>12</v>
      </c>
      <c r="F2970" s="2">
        <v>41041.513329073161</v>
      </c>
      <c r="G2970" s="60">
        <v>0</v>
      </c>
    </row>
    <row r="2971" spans="1:7" x14ac:dyDescent="0.3">
      <c r="A2971" s="60">
        <v>2970</v>
      </c>
      <c r="B2971" s="60">
        <v>5</v>
      </c>
      <c r="C2971" s="2">
        <v>41040.572485701705</v>
      </c>
      <c r="D2971" s="2">
        <v>41100.572222222218</v>
      </c>
      <c r="E2971" s="60">
        <v>24</v>
      </c>
      <c r="F2971" s="2">
        <v>41044.307032622171</v>
      </c>
      <c r="G2971" s="60">
        <v>0</v>
      </c>
    </row>
    <row r="2972" spans="1:7" x14ac:dyDescent="0.3">
      <c r="A2972" s="60">
        <v>2971</v>
      </c>
      <c r="B2972" s="60">
        <v>1</v>
      </c>
      <c r="C2972" s="2">
        <v>41040.586179494298</v>
      </c>
      <c r="D2972" s="2">
        <v>41100.586111111115</v>
      </c>
      <c r="E2972" s="60">
        <v>12</v>
      </c>
      <c r="F2972" s="2">
        <v>41041.321966144285</v>
      </c>
      <c r="G2972" s="60">
        <v>0</v>
      </c>
    </row>
    <row r="2973" spans="1:7" x14ac:dyDescent="0.3">
      <c r="A2973" s="60">
        <v>2972</v>
      </c>
      <c r="B2973" s="60">
        <v>1</v>
      </c>
      <c r="C2973" s="2">
        <v>41040.687353941903</v>
      </c>
      <c r="D2973" s="2">
        <v>41100.686805555553</v>
      </c>
      <c r="E2973" s="60">
        <v>8</v>
      </c>
      <c r="F2973" s="2">
        <v>41041.630105941797</v>
      </c>
      <c r="G2973" s="60">
        <v>0</v>
      </c>
    </row>
    <row r="2974" spans="1:7" x14ac:dyDescent="0.3">
      <c r="A2974" s="60">
        <v>2973</v>
      </c>
      <c r="B2974" s="60">
        <v>5</v>
      </c>
      <c r="C2974" s="2">
        <v>41040.692468066612</v>
      </c>
      <c r="D2974" s="2">
        <v>41044.275627632313</v>
      </c>
      <c r="E2974" s="60">
        <v>24</v>
      </c>
      <c r="F2974" s="2" t="s">
        <v>5</v>
      </c>
      <c r="G2974" s="60">
        <v>0</v>
      </c>
    </row>
    <row r="2975" spans="1:7" x14ac:dyDescent="0.3">
      <c r="A2975" s="60">
        <v>2974</v>
      </c>
      <c r="B2975" s="60">
        <v>4</v>
      </c>
      <c r="C2975" s="2">
        <v>41040.703397944148</v>
      </c>
      <c r="D2975" s="2">
        <v>41100.702777777777</v>
      </c>
      <c r="E2975" s="60">
        <v>12</v>
      </c>
      <c r="F2975" s="2">
        <v>41043.532427411577</v>
      </c>
      <c r="G2975" s="60">
        <v>0</v>
      </c>
    </row>
    <row r="2976" spans="1:7" x14ac:dyDescent="0.3">
      <c r="A2976" s="60">
        <v>2975</v>
      </c>
      <c r="B2976" s="60">
        <v>2</v>
      </c>
      <c r="C2976" s="2">
        <v>41040.696879652649</v>
      </c>
      <c r="D2976" s="2">
        <v>41100.696527777778</v>
      </c>
      <c r="E2976" s="60">
        <v>10</v>
      </c>
      <c r="F2976" s="2">
        <v>41042.591234866784</v>
      </c>
      <c r="G2976" s="60">
        <v>0</v>
      </c>
    </row>
    <row r="2977" spans="1:7" x14ac:dyDescent="0.3">
      <c r="A2977" s="60">
        <v>2976</v>
      </c>
      <c r="B2977" s="60">
        <v>2</v>
      </c>
      <c r="C2977" s="2">
        <v>41040.735564926719</v>
      </c>
      <c r="D2977" s="2">
        <v>41100.73541666667</v>
      </c>
      <c r="E2977" s="60">
        <v>10</v>
      </c>
      <c r="F2977" s="2">
        <v>41042.421054341605</v>
      </c>
      <c r="G2977" s="60">
        <v>0</v>
      </c>
    </row>
    <row r="2978" spans="1:7" x14ac:dyDescent="0.3">
      <c r="A2978" s="60">
        <v>2977</v>
      </c>
      <c r="B2978" s="60">
        <v>10</v>
      </c>
      <c r="C2978" s="2">
        <v>41040.730932729864</v>
      </c>
      <c r="D2978" s="2">
        <v>41100.730555555558</v>
      </c>
      <c r="E2978" s="60">
        <v>1</v>
      </c>
      <c r="F2978" s="2">
        <v>41047.444630482023</v>
      </c>
      <c r="G2978" s="60">
        <v>3</v>
      </c>
    </row>
    <row r="2979" spans="1:7" x14ac:dyDescent="0.3">
      <c r="A2979" s="60">
        <v>2978</v>
      </c>
      <c r="B2979" s="60">
        <v>7</v>
      </c>
      <c r="C2979" s="2">
        <v>41040.778196341736</v>
      </c>
      <c r="D2979" s="2">
        <v>41100.777777777781</v>
      </c>
      <c r="E2979" s="60">
        <v>24</v>
      </c>
      <c r="F2979" s="2">
        <v>41046.439936505383</v>
      </c>
      <c r="G2979" s="60">
        <v>0</v>
      </c>
    </row>
    <row r="2980" spans="1:7" x14ac:dyDescent="0.3">
      <c r="A2980" s="60">
        <v>2979</v>
      </c>
      <c r="B2980" s="60">
        <v>1</v>
      </c>
      <c r="C2980" s="2">
        <v>41040.785555475464</v>
      </c>
      <c r="D2980" s="2">
        <v>41100.785416666666</v>
      </c>
      <c r="E2980" s="60">
        <v>12</v>
      </c>
      <c r="F2980" s="2">
        <v>41041.637396462982</v>
      </c>
      <c r="G2980" s="60">
        <v>0</v>
      </c>
    </row>
    <row r="2981" spans="1:7" x14ac:dyDescent="0.3">
      <c r="A2981" s="60">
        <v>2980</v>
      </c>
      <c r="B2981" s="60">
        <v>4</v>
      </c>
      <c r="C2981" s="2">
        <v>41040.779421699517</v>
      </c>
      <c r="D2981" s="2">
        <v>41100.779166666667</v>
      </c>
      <c r="E2981" s="60">
        <v>12</v>
      </c>
      <c r="F2981" s="2">
        <v>41042.612820985385</v>
      </c>
      <c r="G2981" s="60">
        <v>0</v>
      </c>
    </row>
    <row r="2982" spans="1:7" x14ac:dyDescent="0.3">
      <c r="A2982" s="60">
        <v>2981</v>
      </c>
      <c r="B2982" s="60">
        <v>4</v>
      </c>
      <c r="C2982" s="2">
        <v>41040.795384487232</v>
      </c>
      <c r="D2982" s="2">
        <v>41100.795138888883</v>
      </c>
      <c r="E2982" s="60">
        <v>12</v>
      </c>
      <c r="F2982" s="2">
        <v>41045.129005486473</v>
      </c>
      <c r="G2982" s="60">
        <v>0</v>
      </c>
    </row>
    <row r="2983" spans="1:7" x14ac:dyDescent="0.3">
      <c r="A2983" s="60">
        <v>2982</v>
      </c>
      <c r="B2983" s="60">
        <v>5</v>
      </c>
      <c r="C2983" s="2">
        <v>41040.865882368853</v>
      </c>
      <c r="D2983" s="2">
        <v>41100.865277777782</v>
      </c>
      <c r="E2983" s="60">
        <v>24</v>
      </c>
      <c r="F2983" s="2">
        <v>41042.503410299767</v>
      </c>
      <c r="G2983" s="60">
        <v>0</v>
      </c>
    </row>
    <row r="2984" spans="1:7" x14ac:dyDescent="0.3">
      <c r="A2984" s="60">
        <v>2983</v>
      </c>
      <c r="B2984" s="60">
        <v>6</v>
      </c>
      <c r="C2984" s="2">
        <v>41041.006000410038</v>
      </c>
      <c r="D2984" s="2">
        <v>41101.005555555559</v>
      </c>
      <c r="E2984" s="60">
        <v>24</v>
      </c>
      <c r="F2984" s="2">
        <v>41047.502298469371</v>
      </c>
      <c r="G2984" s="60">
        <v>0</v>
      </c>
    </row>
    <row r="2985" spans="1:7" x14ac:dyDescent="0.3">
      <c r="A2985" s="60">
        <v>2984</v>
      </c>
      <c r="B2985" s="60">
        <v>3</v>
      </c>
      <c r="C2985" s="2">
        <v>41041.513426620964</v>
      </c>
      <c r="D2985" s="2">
        <v>41101.513194444444</v>
      </c>
      <c r="E2985" s="60">
        <v>24</v>
      </c>
      <c r="F2985" s="2">
        <v>41043.159071015441</v>
      </c>
      <c r="G2985" s="60">
        <v>0</v>
      </c>
    </row>
    <row r="2986" spans="1:7" x14ac:dyDescent="0.3">
      <c r="A2986" s="60">
        <v>2985</v>
      </c>
      <c r="B2986" s="60">
        <v>5</v>
      </c>
      <c r="C2986" s="2">
        <v>41041.541795887031</v>
      </c>
      <c r="D2986" s="2">
        <v>41101.541666666664</v>
      </c>
      <c r="E2986" s="60">
        <v>24</v>
      </c>
      <c r="F2986" s="2">
        <v>41044.62138946676</v>
      </c>
      <c r="G2986" s="60">
        <v>0</v>
      </c>
    </row>
    <row r="2987" spans="1:7" x14ac:dyDescent="0.3">
      <c r="A2987" s="60">
        <v>2986</v>
      </c>
      <c r="B2987" s="60">
        <v>8</v>
      </c>
      <c r="C2987" s="2">
        <v>41041.621602230254</v>
      </c>
      <c r="D2987" s="2">
        <v>41101.621527777781</v>
      </c>
      <c r="E2987" s="60">
        <v>3</v>
      </c>
      <c r="F2987" s="2">
        <v>41048.572300985281</v>
      </c>
      <c r="G2987" s="60">
        <v>3</v>
      </c>
    </row>
    <row r="2988" spans="1:7" x14ac:dyDescent="0.3">
      <c r="A2988" s="60">
        <v>2987</v>
      </c>
      <c r="B2988" s="60">
        <v>4</v>
      </c>
      <c r="C2988" s="2">
        <v>41041.640021145038</v>
      </c>
      <c r="D2988" s="2">
        <v>41101.63958333333</v>
      </c>
      <c r="E2988" s="60">
        <v>12</v>
      </c>
      <c r="F2988" s="2">
        <v>41044.587258556887</v>
      </c>
      <c r="G2988" s="60">
        <v>0</v>
      </c>
    </row>
    <row r="2989" spans="1:7" x14ac:dyDescent="0.3">
      <c r="A2989" s="60">
        <v>2988</v>
      </c>
      <c r="B2989" s="60">
        <v>5</v>
      </c>
      <c r="C2989" s="2">
        <v>41041.677446234418</v>
      </c>
      <c r="D2989" s="2">
        <v>41101.677083333328</v>
      </c>
      <c r="E2989" s="60">
        <v>24</v>
      </c>
      <c r="F2989" s="2">
        <v>41045.583376069568</v>
      </c>
      <c r="G2989" s="60">
        <v>0</v>
      </c>
    </row>
    <row r="2990" spans="1:7" x14ac:dyDescent="0.3">
      <c r="A2990" s="60">
        <v>2989</v>
      </c>
      <c r="B2990" s="60">
        <v>5</v>
      </c>
      <c r="C2990" s="2">
        <v>41041.70406660084</v>
      </c>
      <c r="D2990" s="2">
        <v>41101.703472222223</v>
      </c>
      <c r="E2990" s="60">
        <v>24</v>
      </c>
      <c r="F2990" s="2">
        <v>41045.361029272513</v>
      </c>
      <c r="G2990" s="60">
        <v>0</v>
      </c>
    </row>
    <row r="2991" spans="1:7" x14ac:dyDescent="0.3">
      <c r="A2991" s="60">
        <v>2990</v>
      </c>
      <c r="B2991" s="60">
        <v>1</v>
      </c>
      <c r="C2991" s="2">
        <v>41041.760445404012</v>
      </c>
      <c r="D2991" s="2">
        <v>41044.17652709144</v>
      </c>
      <c r="E2991" s="60">
        <v>12</v>
      </c>
      <c r="F2991" s="2" t="s">
        <v>5</v>
      </c>
      <c r="G2991" s="60">
        <v>0</v>
      </c>
    </row>
    <row r="2992" spans="1:7" x14ac:dyDescent="0.3">
      <c r="A2992" s="60">
        <v>2991</v>
      </c>
      <c r="B2992" s="60">
        <v>1</v>
      </c>
      <c r="C2992" s="2">
        <v>41041.82929068149</v>
      </c>
      <c r="D2992" s="2">
        <v>41101.829166666663</v>
      </c>
      <c r="E2992" s="60">
        <v>8</v>
      </c>
      <c r="F2992" s="2">
        <v>41042.015491816601</v>
      </c>
      <c r="G2992" s="60">
        <v>0</v>
      </c>
    </row>
    <row r="2993" spans="1:7" x14ac:dyDescent="0.3">
      <c r="A2993" s="60">
        <v>2992</v>
      </c>
      <c r="B2993" s="60">
        <v>2</v>
      </c>
      <c r="C2993" s="2">
        <v>41041.829438094559</v>
      </c>
      <c r="D2993" s="2">
        <v>41101.829166666663</v>
      </c>
      <c r="E2993" s="60">
        <v>10</v>
      </c>
      <c r="F2993" s="2">
        <v>41043.33772014438</v>
      </c>
      <c r="G2993" s="60">
        <v>0</v>
      </c>
    </row>
    <row r="2994" spans="1:7" x14ac:dyDescent="0.3">
      <c r="A2994" s="60">
        <v>2993</v>
      </c>
      <c r="B2994" s="60">
        <v>7</v>
      </c>
      <c r="C2994" s="2">
        <v>41041.825419799745</v>
      </c>
      <c r="D2994" s="2">
        <v>41101.824999999997</v>
      </c>
      <c r="E2994" s="60">
        <v>24</v>
      </c>
      <c r="F2994" s="2">
        <v>41061.441673851179</v>
      </c>
      <c r="G2994" s="60">
        <v>0</v>
      </c>
    </row>
    <row r="2995" spans="1:7" x14ac:dyDescent="0.3">
      <c r="A2995" s="60">
        <v>2994</v>
      </c>
      <c r="B2995" s="60">
        <v>7</v>
      </c>
      <c r="C2995" s="2">
        <v>41041.814338160271</v>
      </c>
      <c r="D2995" s="2">
        <v>41101.813888888886</v>
      </c>
      <c r="E2995" s="60">
        <v>24</v>
      </c>
      <c r="F2995" s="2">
        <v>41094.612534418033</v>
      </c>
      <c r="G2995" s="60">
        <v>0</v>
      </c>
    </row>
    <row r="2996" spans="1:7" x14ac:dyDescent="0.3">
      <c r="A2996" s="60">
        <v>2995</v>
      </c>
      <c r="B2996" s="60">
        <v>1</v>
      </c>
      <c r="C2996" s="2">
        <v>41041.840685423696</v>
      </c>
      <c r="D2996" s="2">
        <v>41101.840277777781</v>
      </c>
      <c r="E2996" s="60">
        <v>12</v>
      </c>
      <c r="F2996" s="2">
        <v>41043.433998349574</v>
      </c>
      <c r="G2996" s="60">
        <v>0</v>
      </c>
    </row>
    <row r="2997" spans="1:7" x14ac:dyDescent="0.3">
      <c r="A2997" s="60">
        <v>2996</v>
      </c>
      <c r="B2997" s="60">
        <v>3</v>
      </c>
      <c r="C2997" s="2">
        <v>41041.90272869324</v>
      </c>
      <c r="D2997" s="2">
        <v>41101.902083333334</v>
      </c>
      <c r="E2997" s="60">
        <v>24</v>
      </c>
      <c r="F2997" s="2">
        <v>41043.623386309773</v>
      </c>
      <c r="G2997" s="60">
        <v>0</v>
      </c>
    </row>
    <row r="2998" spans="1:7" x14ac:dyDescent="0.3">
      <c r="A2998" s="60">
        <v>2997</v>
      </c>
      <c r="B2998" s="60">
        <v>1</v>
      </c>
      <c r="C2998" s="2">
        <v>41041.904689625757</v>
      </c>
      <c r="D2998" s="2">
        <v>41101.904166666667</v>
      </c>
      <c r="E2998" s="60">
        <v>8</v>
      </c>
      <c r="F2998" s="2">
        <v>41042.345131782757</v>
      </c>
      <c r="G2998" s="60">
        <v>0</v>
      </c>
    </row>
    <row r="2999" spans="1:7" x14ac:dyDescent="0.3">
      <c r="A2999" s="60">
        <v>2998</v>
      </c>
      <c r="B2999" s="60">
        <v>6</v>
      </c>
      <c r="C2999" s="2">
        <v>41041.941276373065</v>
      </c>
      <c r="D2999" s="2">
        <v>41101.940972222219</v>
      </c>
      <c r="E2999" s="60">
        <v>24</v>
      </c>
      <c r="F2999" s="2">
        <v>41045.696606003425</v>
      </c>
      <c r="G2999" s="60">
        <v>0</v>
      </c>
    </row>
    <row r="3000" spans="1:7" x14ac:dyDescent="0.3">
      <c r="A3000" s="60">
        <v>2999</v>
      </c>
      <c r="B3000" s="60">
        <v>10</v>
      </c>
      <c r="C3000" s="2">
        <v>41041.919378872401</v>
      </c>
      <c r="D3000" s="2">
        <v>41044.335651431145</v>
      </c>
      <c r="E3000" s="60">
        <v>1</v>
      </c>
      <c r="F3000" s="2" t="s">
        <v>5</v>
      </c>
      <c r="G3000" s="60">
        <v>8</v>
      </c>
    </row>
    <row r="3001" spans="1:7" x14ac:dyDescent="0.3">
      <c r="A3001" s="60">
        <v>3000</v>
      </c>
      <c r="B3001" s="60">
        <v>1</v>
      </c>
      <c r="C3001" s="2">
        <v>41042.270953492625</v>
      </c>
      <c r="D3001" s="2">
        <v>41102.270833333336</v>
      </c>
      <c r="E3001" s="60">
        <v>8</v>
      </c>
      <c r="F3001" s="2">
        <v>41043.54932634109</v>
      </c>
      <c r="G3001" s="60">
        <v>0</v>
      </c>
    </row>
    <row r="3002" spans="1:7" x14ac:dyDescent="0.3">
      <c r="A3002" s="60">
        <v>3001</v>
      </c>
      <c r="B3002" s="60">
        <v>2</v>
      </c>
      <c r="C3002" s="2">
        <v>41042.388529232769</v>
      </c>
      <c r="D3002" s="2">
        <v>41102.388194444444</v>
      </c>
      <c r="E3002" s="60">
        <v>10</v>
      </c>
      <c r="F3002" s="2">
        <v>41042.641185420558</v>
      </c>
      <c r="G3002" s="60">
        <v>0</v>
      </c>
    </row>
    <row r="3003" spans="1:7" x14ac:dyDescent="0.3">
      <c r="A3003" s="60">
        <v>3002</v>
      </c>
      <c r="B3003" s="60">
        <v>2</v>
      </c>
      <c r="C3003" s="2">
        <v>41042.405607363464</v>
      </c>
      <c r="D3003" s="2">
        <v>41102.405555555553</v>
      </c>
      <c r="E3003" s="60">
        <v>10</v>
      </c>
      <c r="F3003" s="2">
        <v>41042.644827731776</v>
      </c>
      <c r="G3003" s="60">
        <v>0</v>
      </c>
    </row>
    <row r="3004" spans="1:7" x14ac:dyDescent="0.3">
      <c r="A3004" s="60">
        <v>3003</v>
      </c>
      <c r="B3004" s="60">
        <v>7</v>
      </c>
      <c r="C3004" s="2">
        <v>41042.506000274989</v>
      </c>
      <c r="D3004" s="2">
        <v>41102.505555555559</v>
      </c>
      <c r="E3004" s="60">
        <v>24</v>
      </c>
      <c r="F3004" s="2">
        <v>41052.31094680995</v>
      </c>
      <c r="G3004" s="60">
        <v>0</v>
      </c>
    </row>
    <row r="3005" spans="1:7" x14ac:dyDescent="0.3">
      <c r="A3005" s="60">
        <v>3004</v>
      </c>
      <c r="B3005" s="60">
        <v>3</v>
      </c>
      <c r="C3005" s="2">
        <v>41042.644948994952</v>
      </c>
      <c r="D3005" s="2">
        <v>41102.644444444442</v>
      </c>
      <c r="E3005" s="60">
        <v>24</v>
      </c>
      <c r="F3005" s="2">
        <v>41045.609521875915</v>
      </c>
      <c r="G3005" s="60">
        <v>0</v>
      </c>
    </row>
    <row r="3006" spans="1:7" x14ac:dyDescent="0.3">
      <c r="A3006" s="60">
        <v>3005</v>
      </c>
      <c r="B3006" s="60">
        <v>2</v>
      </c>
      <c r="C3006" s="2">
        <v>41042.637178469769</v>
      </c>
      <c r="D3006" s="2">
        <v>41046.761618295764</v>
      </c>
      <c r="E3006" s="60">
        <v>10</v>
      </c>
      <c r="F3006" s="2" t="s">
        <v>5</v>
      </c>
      <c r="G3006" s="60">
        <v>0</v>
      </c>
    </row>
    <row r="3007" spans="1:7" x14ac:dyDescent="0.3">
      <c r="A3007" s="60">
        <v>3006</v>
      </c>
      <c r="B3007" s="60">
        <v>3</v>
      </c>
      <c r="C3007" s="2">
        <v>41042.695119211923</v>
      </c>
      <c r="D3007" s="2">
        <v>41102.694444444445</v>
      </c>
      <c r="E3007" s="60">
        <v>24</v>
      </c>
      <c r="F3007" s="2">
        <v>41045.46683073492</v>
      </c>
      <c r="G3007" s="60">
        <v>0</v>
      </c>
    </row>
    <row r="3008" spans="1:7" x14ac:dyDescent="0.3">
      <c r="A3008" s="60">
        <v>3007</v>
      </c>
      <c r="B3008" s="60">
        <v>5</v>
      </c>
      <c r="C3008" s="2">
        <v>41042.724364374837</v>
      </c>
      <c r="D3008" s="2">
        <v>41045.182402746992</v>
      </c>
      <c r="E3008" s="60">
        <v>24</v>
      </c>
      <c r="F3008" s="2" t="s">
        <v>5</v>
      </c>
      <c r="G3008" s="60">
        <v>0</v>
      </c>
    </row>
    <row r="3009" spans="1:7" x14ac:dyDescent="0.3">
      <c r="A3009" s="60">
        <v>3008</v>
      </c>
      <c r="B3009" s="60">
        <v>2</v>
      </c>
      <c r="C3009" s="2">
        <v>41042.745899522648</v>
      </c>
      <c r="D3009" s="2">
        <v>41102.745833333334</v>
      </c>
      <c r="E3009" s="60">
        <v>10</v>
      </c>
      <c r="F3009" s="2">
        <v>41044.636355716983</v>
      </c>
      <c r="G3009" s="60">
        <v>0</v>
      </c>
    </row>
    <row r="3010" spans="1:7" x14ac:dyDescent="0.3">
      <c r="A3010" s="60">
        <v>3009</v>
      </c>
      <c r="B3010" s="60">
        <v>2</v>
      </c>
      <c r="C3010" s="2">
        <v>41042.802097529107</v>
      </c>
      <c r="D3010" s="2">
        <v>41102.802083333328</v>
      </c>
      <c r="E3010" s="60">
        <v>10</v>
      </c>
      <c r="F3010" s="2">
        <v>41044.66891337969</v>
      </c>
      <c r="G3010" s="60">
        <v>0</v>
      </c>
    </row>
    <row r="3011" spans="1:7" x14ac:dyDescent="0.3">
      <c r="A3011" s="60">
        <v>3010</v>
      </c>
      <c r="B3011" s="60">
        <v>1</v>
      </c>
      <c r="C3011" s="2">
        <v>41042.793509635936</v>
      </c>
      <c r="D3011" s="2">
        <v>41102.79305555555</v>
      </c>
      <c r="E3011" s="60">
        <v>12</v>
      </c>
      <c r="F3011" s="2">
        <v>41043.471105302604</v>
      </c>
      <c r="G3011" s="60">
        <v>0</v>
      </c>
    </row>
    <row r="3012" spans="1:7" x14ac:dyDescent="0.3">
      <c r="A3012" s="60">
        <v>3011</v>
      </c>
      <c r="B3012" s="60">
        <v>5</v>
      </c>
      <c r="C3012" s="2">
        <v>41042.836520210876</v>
      </c>
      <c r="D3012" s="2">
        <v>41102.836111111115</v>
      </c>
      <c r="E3012" s="60">
        <v>24</v>
      </c>
      <c r="F3012" s="2">
        <v>41045.530432349129</v>
      </c>
      <c r="G3012" s="60">
        <v>0</v>
      </c>
    </row>
    <row r="3013" spans="1:7" x14ac:dyDescent="0.3">
      <c r="A3013" s="60">
        <v>3012</v>
      </c>
      <c r="B3013" s="60">
        <v>5</v>
      </c>
      <c r="C3013" s="2">
        <v>41042.837145383994</v>
      </c>
      <c r="D3013" s="2">
        <v>41102.836805555555</v>
      </c>
      <c r="E3013" s="60">
        <v>24</v>
      </c>
      <c r="F3013" s="2">
        <v>41044.862881346598</v>
      </c>
      <c r="G3013" s="60">
        <v>0</v>
      </c>
    </row>
    <row r="3014" spans="1:7" x14ac:dyDescent="0.3">
      <c r="A3014" s="60">
        <v>3013</v>
      </c>
      <c r="B3014" s="60">
        <v>4</v>
      </c>
      <c r="C3014" s="2">
        <v>41042.914798832142</v>
      </c>
      <c r="D3014" s="2">
        <v>41102.914583333331</v>
      </c>
      <c r="E3014" s="60">
        <v>12</v>
      </c>
      <c r="F3014" s="2">
        <v>41044.843853472659</v>
      </c>
      <c r="G3014" s="60">
        <v>0</v>
      </c>
    </row>
    <row r="3015" spans="1:7" x14ac:dyDescent="0.3">
      <c r="A3015" s="60">
        <v>3014</v>
      </c>
      <c r="B3015" s="60">
        <v>1</v>
      </c>
      <c r="C3015" s="2">
        <v>41043.03872768065</v>
      </c>
      <c r="D3015" s="2">
        <v>41103.038194444445</v>
      </c>
      <c r="E3015" s="60">
        <v>12</v>
      </c>
      <c r="F3015" s="2">
        <v>41043.586788453518</v>
      </c>
      <c r="G3015" s="60">
        <v>0</v>
      </c>
    </row>
    <row r="3016" spans="1:7" x14ac:dyDescent="0.3">
      <c r="A3016" s="60">
        <v>3015</v>
      </c>
      <c r="B3016" s="60">
        <v>3</v>
      </c>
      <c r="C3016" s="2">
        <v>41043.038334945806</v>
      </c>
      <c r="D3016" s="2">
        <v>41103.038194444445</v>
      </c>
      <c r="E3016" s="60">
        <v>24</v>
      </c>
      <c r="F3016" s="2">
        <v>41045.778718343841</v>
      </c>
      <c r="G3016" s="60">
        <v>0</v>
      </c>
    </row>
    <row r="3017" spans="1:7" x14ac:dyDescent="0.3">
      <c r="A3017" s="60">
        <v>3016</v>
      </c>
      <c r="B3017" s="60">
        <v>1</v>
      </c>
      <c r="C3017" s="2">
        <v>41043.036588415438</v>
      </c>
      <c r="D3017" s="2">
        <v>41103.036111111112</v>
      </c>
      <c r="E3017" s="60">
        <v>12</v>
      </c>
      <c r="F3017" s="2">
        <v>41043.525891185243</v>
      </c>
      <c r="G3017" s="60">
        <v>0</v>
      </c>
    </row>
    <row r="3018" spans="1:7" x14ac:dyDescent="0.3">
      <c r="A3018" s="60">
        <v>3017</v>
      </c>
      <c r="B3018" s="60">
        <v>1</v>
      </c>
      <c r="C3018" s="2">
        <v>41043.078969403097</v>
      </c>
      <c r="D3018" s="2">
        <v>41103.078472222223</v>
      </c>
      <c r="E3018" s="60">
        <v>12</v>
      </c>
      <c r="F3018" s="2">
        <v>41043.939230323049</v>
      </c>
      <c r="G3018" s="60">
        <v>0</v>
      </c>
    </row>
    <row r="3019" spans="1:7" x14ac:dyDescent="0.3">
      <c r="A3019" s="60">
        <v>3018</v>
      </c>
      <c r="B3019" s="60">
        <v>5</v>
      </c>
      <c r="C3019" s="2">
        <v>41043.224015091822</v>
      </c>
      <c r="D3019" s="2">
        <v>41103.223611111112</v>
      </c>
      <c r="E3019" s="60">
        <v>24</v>
      </c>
      <c r="F3019" s="2">
        <v>41047.647743775604</v>
      </c>
      <c r="G3019" s="60">
        <v>0</v>
      </c>
    </row>
    <row r="3020" spans="1:7" x14ac:dyDescent="0.3">
      <c r="A3020" s="60">
        <v>3019</v>
      </c>
      <c r="B3020" s="60">
        <v>1</v>
      </c>
      <c r="C3020" s="2">
        <v>41043.251342116884</v>
      </c>
      <c r="D3020" s="2">
        <v>41103.250694444447</v>
      </c>
      <c r="E3020" s="60">
        <v>12</v>
      </c>
      <c r="F3020" s="2">
        <v>41044.740791254844</v>
      </c>
      <c r="G3020" s="60">
        <v>0</v>
      </c>
    </row>
    <row r="3021" spans="1:7" x14ac:dyDescent="0.3">
      <c r="A3021" s="60">
        <v>3020</v>
      </c>
      <c r="B3021" s="60">
        <v>4</v>
      </c>
      <c r="C3021" s="2">
        <v>41043.407452497697</v>
      </c>
      <c r="D3021" s="2">
        <v>41103.406944444447</v>
      </c>
      <c r="E3021" s="60">
        <v>12</v>
      </c>
      <c r="F3021" s="2">
        <v>41044.859857135867</v>
      </c>
      <c r="G3021" s="60">
        <v>0</v>
      </c>
    </row>
    <row r="3022" spans="1:7" x14ac:dyDescent="0.3">
      <c r="A3022" s="60">
        <v>3021</v>
      </c>
      <c r="B3022" s="60">
        <v>2</v>
      </c>
      <c r="C3022" s="2">
        <v>41043.409125342172</v>
      </c>
      <c r="D3022" s="2">
        <v>41103.40902777778</v>
      </c>
      <c r="E3022" s="60">
        <v>10</v>
      </c>
      <c r="F3022" s="2">
        <v>41043.689056207397</v>
      </c>
      <c r="G3022" s="60">
        <v>0</v>
      </c>
    </row>
    <row r="3023" spans="1:7" x14ac:dyDescent="0.3">
      <c r="A3023" s="60">
        <v>3022</v>
      </c>
      <c r="B3023" s="60">
        <v>8</v>
      </c>
      <c r="C3023" s="2">
        <v>41043.409224608331</v>
      </c>
      <c r="D3023" s="2">
        <v>41103.40902777778</v>
      </c>
      <c r="E3023" s="60">
        <v>3</v>
      </c>
      <c r="F3023" s="2">
        <v>41045.904618043249</v>
      </c>
      <c r="G3023" s="60">
        <v>0</v>
      </c>
    </row>
    <row r="3024" spans="1:7" x14ac:dyDescent="0.3">
      <c r="A3024" s="60">
        <v>3023</v>
      </c>
      <c r="B3024" s="60">
        <v>6</v>
      </c>
      <c r="C3024" s="2">
        <v>41043.457188017041</v>
      </c>
      <c r="D3024" s="2">
        <v>41103.456944444442</v>
      </c>
      <c r="E3024" s="60">
        <v>24</v>
      </c>
      <c r="F3024" s="2">
        <v>41050.420019822173</v>
      </c>
      <c r="G3024" s="60">
        <v>0</v>
      </c>
    </row>
    <row r="3025" spans="1:7" x14ac:dyDescent="0.3">
      <c r="A3025" s="60">
        <v>3024</v>
      </c>
      <c r="B3025" s="60">
        <v>3</v>
      </c>
      <c r="C3025" s="2">
        <v>41043.438820731921</v>
      </c>
      <c r="D3025" s="2">
        <v>41103.438194444439</v>
      </c>
      <c r="E3025" s="60">
        <v>24</v>
      </c>
      <c r="F3025" s="2">
        <v>41045.321820211524</v>
      </c>
      <c r="G3025" s="60">
        <v>0</v>
      </c>
    </row>
    <row r="3026" spans="1:7" x14ac:dyDescent="0.3">
      <c r="A3026" s="60">
        <v>3025</v>
      </c>
      <c r="B3026" s="60">
        <v>3</v>
      </c>
      <c r="C3026" s="2">
        <v>41043.49887804727</v>
      </c>
      <c r="D3026" s="2">
        <v>41103.498611111114</v>
      </c>
      <c r="E3026" s="60">
        <v>24</v>
      </c>
      <c r="F3026" s="2">
        <v>41045.411405303661</v>
      </c>
      <c r="G3026" s="60">
        <v>0</v>
      </c>
    </row>
    <row r="3027" spans="1:7" x14ac:dyDescent="0.3">
      <c r="A3027" s="60">
        <v>3026</v>
      </c>
      <c r="B3027" s="60">
        <v>1</v>
      </c>
      <c r="C3027" s="2">
        <v>41043.482842387413</v>
      </c>
      <c r="D3027" s="2">
        <v>41046.065660057015</v>
      </c>
      <c r="E3027" s="60">
        <v>12</v>
      </c>
      <c r="F3027" s="2" t="s">
        <v>5</v>
      </c>
      <c r="G3027" s="60">
        <v>0</v>
      </c>
    </row>
    <row r="3028" spans="1:7" x14ac:dyDescent="0.3">
      <c r="A3028" s="60">
        <v>3027</v>
      </c>
      <c r="B3028" s="60">
        <v>11</v>
      </c>
      <c r="C3028" s="2">
        <v>41043.492936713454</v>
      </c>
      <c r="D3028" s="2">
        <v>41103.492361111115</v>
      </c>
      <c r="E3028" s="60">
        <v>1</v>
      </c>
      <c r="F3028" s="2">
        <v>41050.378101443341</v>
      </c>
      <c r="G3028" s="60">
        <v>2</v>
      </c>
    </row>
    <row r="3029" spans="1:7" x14ac:dyDescent="0.3">
      <c r="A3029" s="60">
        <v>3028</v>
      </c>
      <c r="B3029" s="60">
        <v>5</v>
      </c>
      <c r="C3029" s="2">
        <v>41043.491421261162</v>
      </c>
      <c r="D3029" s="2">
        <v>41103.490972222222</v>
      </c>
      <c r="E3029" s="60">
        <v>24</v>
      </c>
      <c r="F3029" s="2">
        <v>41047.518672360682</v>
      </c>
      <c r="G3029" s="60">
        <v>0</v>
      </c>
    </row>
    <row r="3030" spans="1:7" x14ac:dyDescent="0.3">
      <c r="A3030" s="60">
        <v>3029</v>
      </c>
      <c r="B3030" s="60">
        <v>5</v>
      </c>
      <c r="C3030" s="2">
        <v>41043.522480870204</v>
      </c>
      <c r="D3030" s="2">
        <v>41103.522222222222</v>
      </c>
      <c r="E3030" s="60">
        <v>24</v>
      </c>
      <c r="F3030" s="2">
        <v>41047.616599434245</v>
      </c>
      <c r="G3030" s="60">
        <v>0</v>
      </c>
    </row>
    <row r="3031" spans="1:7" x14ac:dyDescent="0.3">
      <c r="A3031" s="60">
        <v>3030</v>
      </c>
      <c r="B3031" s="60">
        <v>1</v>
      </c>
      <c r="C3031" s="2">
        <v>41043.567970490571</v>
      </c>
      <c r="D3031" s="2">
        <v>41103.567361111105</v>
      </c>
      <c r="E3031" s="60">
        <v>8</v>
      </c>
      <c r="F3031" s="2">
        <v>41043.653072656452</v>
      </c>
      <c r="G3031" s="60">
        <v>0</v>
      </c>
    </row>
    <row r="3032" spans="1:7" x14ac:dyDescent="0.3">
      <c r="A3032" s="60">
        <v>3031</v>
      </c>
      <c r="B3032" s="60">
        <v>7</v>
      </c>
      <c r="C3032" s="2">
        <v>41043.578382856198</v>
      </c>
      <c r="D3032" s="2">
        <v>41103.577777777777</v>
      </c>
      <c r="E3032" s="60">
        <v>24</v>
      </c>
      <c r="F3032" s="2">
        <v>41059.487062050561</v>
      </c>
      <c r="G3032" s="60">
        <v>0</v>
      </c>
    </row>
    <row r="3033" spans="1:7" x14ac:dyDescent="0.3">
      <c r="A3033" s="60">
        <v>3032</v>
      </c>
      <c r="B3033" s="60">
        <v>1</v>
      </c>
      <c r="C3033" s="2">
        <v>41043.762046634292</v>
      </c>
      <c r="D3033" s="2">
        <v>41103.761805555558</v>
      </c>
      <c r="E3033" s="60">
        <v>12</v>
      </c>
      <c r="F3033" s="2">
        <v>41044.487753588612</v>
      </c>
      <c r="G3033" s="60">
        <v>0</v>
      </c>
    </row>
    <row r="3034" spans="1:7" x14ac:dyDescent="0.3">
      <c r="A3034" s="60">
        <v>3033</v>
      </c>
      <c r="B3034" s="60">
        <v>7</v>
      </c>
      <c r="C3034" s="2">
        <v>41043.83070195937</v>
      </c>
      <c r="D3034" s="2">
        <v>41103.830555555556</v>
      </c>
      <c r="E3034" s="60">
        <v>24</v>
      </c>
      <c r="F3034" s="2">
        <v>41064.155469667465</v>
      </c>
      <c r="G3034" s="60">
        <v>0</v>
      </c>
    </row>
    <row r="3035" spans="1:7" x14ac:dyDescent="0.3">
      <c r="A3035" s="60">
        <v>3034</v>
      </c>
      <c r="B3035" s="60">
        <v>1</v>
      </c>
      <c r="C3035" s="2">
        <v>41043.85687104216</v>
      </c>
      <c r="D3035" s="2">
        <v>41046.731270861354</v>
      </c>
      <c r="E3035" s="60">
        <v>12</v>
      </c>
      <c r="F3035" s="2" t="s">
        <v>5</v>
      </c>
      <c r="G3035" s="60">
        <v>0</v>
      </c>
    </row>
    <row r="3036" spans="1:7" x14ac:dyDescent="0.3">
      <c r="A3036" s="60">
        <v>3035</v>
      </c>
      <c r="B3036" s="60">
        <v>2</v>
      </c>
      <c r="C3036" s="2">
        <v>41043.880026505758</v>
      </c>
      <c r="D3036" s="2">
        <v>41103.879861111112</v>
      </c>
      <c r="E3036" s="60">
        <v>10</v>
      </c>
      <c r="F3036" s="2">
        <v>41044.079692961619</v>
      </c>
      <c r="G3036" s="60">
        <v>0</v>
      </c>
    </row>
    <row r="3037" spans="1:7" x14ac:dyDescent="0.3">
      <c r="A3037" s="60">
        <v>3036</v>
      </c>
      <c r="B3037" s="60">
        <v>7</v>
      </c>
      <c r="C3037" s="2">
        <v>41044.05496479827</v>
      </c>
      <c r="D3037" s="2">
        <v>41104.054861111108</v>
      </c>
      <c r="E3037" s="60">
        <v>24</v>
      </c>
      <c r="F3037" s="2">
        <v>41048.603894707237</v>
      </c>
      <c r="G3037" s="60">
        <v>0</v>
      </c>
    </row>
    <row r="3038" spans="1:7" x14ac:dyDescent="0.3">
      <c r="A3038" s="60">
        <v>3037</v>
      </c>
      <c r="B3038" s="60">
        <v>6</v>
      </c>
      <c r="C3038" s="2">
        <v>41044.250366117034</v>
      </c>
      <c r="D3038" s="2">
        <v>41046.333642386388</v>
      </c>
      <c r="E3038" s="60">
        <v>24</v>
      </c>
      <c r="F3038" s="2" t="s">
        <v>5</v>
      </c>
      <c r="G3038" s="60">
        <v>0</v>
      </c>
    </row>
    <row r="3039" spans="1:7" x14ac:dyDescent="0.3">
      <c r="A3039" s="60">
        <v>3038</v>
      </c>
      <c r="B3039" s="60">
        <v>7</v>
      </c>
      <c r="C3039" s="2">
        <v>41044.361354523928</v>
      </c>
      <c r="D3039" s="2">
        <v>41104.361111111117</v>
      </c>
      <c r="E3039" s="60">
        <v>24</v>
      </c>
      <c r="F3039" s="2">
        <v>41049.771429732529</v>
      </c>
      <c r="G3039" s="60">
        <v>0</v>
      </c>
    </row>
    <row r="3040" spans="1:7" x14ac:dyDescent="0.3">
      <c r="A3040" s="60">
        <v>3039</v>
      </c>
      <c r="B3040" s="60">
        <v>9</v>
      </c>
      <c r="C3040" s="2">
        <v>41044.392716173745</v>
      </c>
      <c r="D3040" s="2">
        <v>41104.392361111109</v>
      </c>
      <c r="E3040" s="60">
        <v>5</v>
      </c>
      <c r="F3040" s="2">
        <v>41047.358935942597</v>
      </c>
      <c r="G3040" s="60">
        <v>0</v>
      </c>
    </row>
    <row r="3041" spans="1:7" x14ac:dyDescent="0.3">
      <c r="A3041" s="60">
        <v>3040</v>
      </c>
      <c r="B3041" s="60">
        <v>1</v>
      </c>
      <c r="C3041" s="2">
        <v>41044.408448163274</v>
      </c>
      <c r="D3041" s="2">
        <v>41104.408333333333</v>
      </c>
      <c r="E3041" s="60">
        <v>8</v>
      </c>
      <c r="F3041" s="2">
        <v>41045.545129047227</v>
      </c>
      <c r="G3041" s="60">
        <v>0</v>
      </c>
    </row>
    <row r="3042" spans="1:7" x14ac:dyDescent="0.3">
      <c r="A3042" s="60">
        <v>3041</v>
      </c>
      <c r="B3042" s="60">
        <v>3</v>
      </c>
      <c r="C3042" s="2">
        <v>41044.43965483072</v>
      </c>
      <c r="D3042" s="2">
        <v>41047.439481784866</v>
      </c>
      <c r="E3042" s="60">
        <v>24</v>
      </c>
      <c r="F3042" s="2" t="s">
        <v>5</v>
      </c>
      <c r="G3042" s="60">
        <v>0</v>
      </c>
    </row>
    <row r="3043" spans="1:7" x14ac:dyDescent="0.3">
      <c r="A3043" s="60">
        <v>3042</v>
      </c>
      <c r="B3043" s="60">
        <v>5</v>
      </c>
      <c r="C3043" s="2">
        <v>41044.524378017377</v>
      </c>
      <c r="D3043" s="2">
        <v>41104.524305555555</v>
      </c>
      <c r="E3043" s="60">
        <v>24</v>
      </c>
      <c r="F3043" s="2">
        <v>41048.518120257162</v>
      </c>
      <c r="G3043" s="60">
        <v>0</v>
      </c>
    </row>
    <row r="3044" spans="1:7" x14ac:dyDescent="0.3">
      <c r="A3044" s="60">
        <v>3043</v>
      </c>
      <c r="B3044" s="60">
        <v>4</v>
      </c>
      <c r="C3044" s="2">
        <v>41044.564143333104</v>
      </c>
      <c r="D3044" s="2">
        <v>41104.563888888886</v>
      </c>
      <c r="E3044" s="60">
        <v>12</v>
      </c>
      <c r="F3044" s="2">
        <v>41047.542697001343</v>
      </c>
      <c r="G3044" s="60">
        <v>0</v>
      </c>
    </row>
    <row r="3045" spans="1:7" x14ac:dyDescent="0.3">
      <c r="A3045" s="60">
        <v>3044</v>
      </c>
      <c r="B3045" s="60">
        <v>1</v>
      </c>
      <c r="C3045" s="2">
        <v>41044.553463302887</v>
      </c>
      <c r="D3045" s="2">
        <v>41104.552777777775</v>
      </c>
      <c r="E3045" s="60">
        <v>12</v>
      </c>
      <c r="F3045" s="2">
        <v>41045.510668151444</v>
      </c>
      <c r="G3045" s="60">
        <v>0</v>
      </c>
    </row>
    <row r="3046" spans="1:7" x14ac:dyDescent="0.3">
      <c r="A3046" s="60">
        <v>3045</v>
      </c>
      <c r="B3046" s="60">
        <v>3</v>
      </c>
      <c r="C3046" s="2">
        <v>41044.599472647533</v>
      </c>
      <c r="D3046" s="2">
        <v>41104.599305555559</v>
      </c>
      <c r="E3046" s="60">
        <v>24</v>
      </c>
      <c r="F3046" s="2">
        <v>41047.30751351895</v>
      </c>
      <c r="G3046" s="60">
        <v>0</v>
      </c>
    </row>
    <row r="3047" spans="1:7" x14ac:dyDescent="0.3">
      <c r="A3047" s="60">
        <v>3046</v>
      </c>
      <c r="B3047" s="60">
        <v>5</v>
      </c>
      <c r="C3047" s="2">
        <v>41044.634143619987</v>
      </c>
      <c r="D3047" s="2">
        <v>41047.092181992142</v>
      </c>
      <c r="E3047" s="60">
        <v>24</v>
      </c>
      <c r="F3047" s="2" t="s">
        <v>5</v>
      </c>
      <c r="G3047" s="60">
        <v>0</v>
      </c>
    </row>
    <row r="3048" spans="1:7" x14ac:dyDescent="0.3">
      <c r="A3048" s="60">
        <v>3047</v>
      </c>
      <c r="B3048" s="60">
        <v>1</v>
      </c>
      <c r="C3048" s="2">
        <v>41044.654616816464</v>
      </c>
      <c r="D3048" s="2">
        <v>41104.654166666667</v>
      </c>
      <c r="E3048" s="60">
        <v>12</v>
      </c>
      <c r="F3048" s="2">
        <v>41045.619246567192</v>
      </c>
      <c r="G3048" s="60">
        <v>0</v>
      </c>
    </row>
    <row r="3049" spans="1:7" x14ac:dyDescent="0.3">
      <c r="A3049" s="60">
        <v>3048</v>
      </c>
      <c r="B3049" s="60">
        <v>2</v>
      </c>
      <c r="C3049" s="2">
        <v>41044.675636287458</v>
      </c>
      <c r="D3049" s="2">
        <v>41048.841738867915</v>
      </c>
      <c r="E3049" s="60">
        <v>10</v>
      </c>
      <c r="F3049" s="2" t="s">
        <v>5</v>
      </c>
      <c r="G3049" s="60">
        <v>0</v>
      </c>
    </row>
    <row r="3050" spans="1:7" x14ac:dyDescent="0.3">
      <c r="A3050" s="60">
        <v>3049</v>
      </c>
      <c r="B3050" s="60">
        <v>5</v>
      </c>
      <c r="C3050" s="2">
        <v>41044.730737481099</v>
      </c>
      <c r="D3050" s="2">
        <v>41046.77202405857</v>
      </c>
      <c r="E3050" s="60">
        <v>24</v>
      </c>
      <c r="F3050" s="2" t="s">
        <v>5</v>
      </c>
      <c r="G3050" s="60">
        <v>0</v>
      </c>
    </row>
    <row r="3051" spans="1:7" x14ac:dyDescent="0.3">
      <c r="A3051" s="60">
        <v>3050</v>
      </c>
      <c r="B3051" s="60">
        <v>1</v>
      </c>
      <c r="C3051" s="2">
        <v>41044.752854162158</v>
      </c>
      <c r="D3051" s="2">
        <v>41104.75277777778</v>
      </c>
      <c r="E3051" s="60">
        <v>8</v>
      </c>
      <c r="F3051" s="2">
        <v>41045.253443952119</v>
      </c>
      <c r="G3051" s="60">
        <v>0</v>
      </c>
    </row>
    <row r="3052" spans="1:7" x14ac:dyDescent="0.3">
      <c r="A3052" s="60">
        <v>3051</v>
      </c>
      <c r="B3052" s="60">
        <v>1</v>
      </c>
      <c r="C3052" s="2">
        <v>41044.799196686079</v>
      </c>
      <c r="D3052" s="2">
        <v>41046.882472955433</v>
      </c>
      <c r="E3052" s="60">
        <v>8</v>
      </c>
      <c r="F3052" s="2" t="s">
        <v>5</v>
      </c>
      <c r="G3052" s="60">
        <v>0</v>
      </c>
    </row>
    <row r="3053" spans="1:7" x14ac:dyDescent="0.3">
      <c r="A3053" s="60">
        <v>3052</v>
      </c>
      <c r="B3053" s="60">
        <v>2</v>
      </c>
      <c r="C3053" s="2">
        <v>41044.811141146027</v>
      </c>
      <c r="D3053" s="2">
        <v>41104.811111111107</v>
      </c>
      <c r="E3053" s="60">
        <v>10</v>
      </c>
      <c r="F3053" s="2">
        <v>41046.368396641476</v>
      </c>
      <c r="G3053" s="60">
        <v>0</v>
      </c>
    </row>
    <row r="3054" spans="1:7" x14ac:dyDescent="0.3">
      <c r="A3054" s="60">
        <v>3053</v>
      </c>
      <c r="B3054" s="60">
        <v>1</v>
      </c>
      <c r="C3054" s="2">
        <v>41044.847368014154</v>
      </c>
      <c r="D3054" s="2">
        <v>41047.263360720994</v>
      </c>
      <c r="E3054" s="60">
        <v>8</v>
      </c>
      <c r="F3054" s="2" t="s">
        <v>5</v>
      </c>
      <c r="G3054" s="60">
        <v>0</v>
      </c>
    </row>
    <row r="3055" spans="1:7" x14ac:dyDescent="0.3">
      <c r="A3055" s="60">
        <v>3054</v>
      </c>
      <c r="B3055" s="60">
        <v>10</v>
      </c>
      <c r="C3055" s="2">
        <v>41044.938884556468</v>
      </c>
      <c r="D3055" s="2">
        <v>41104.938888888886</v>
      </c>
      <c r="E3055" s="60">
        <v>1</v>
      </c>
      <c r="F3055" s="2">
        <v>41048.503202402491</v>
      </c>
      <c r="G3055" s="60">
        <v>1</v>
      </c>
    </row>
    <row r="3056" spans="1:7" x14ac:dyDescent="0.3">
      <c r="A3056" s="60">
        <v>3055</v>
      </c>
      <c r="B3056" s="60">
        <v>1</v>
      </c>
      <c r="C3056" s="2">
        <v>41045.007246307738</v>
      </c>
      <c r="D3056" s="2">
        <v>41105.006944444445</v>
      </c>
      <c r="E3056" s="60">
        <v>12</v>
      </c>
      <c r="F3056" s="2">
        <v>41046.501889819818</v>
      </c>
      <c r="G3056" s="60">
        <v>0</v>
      </c>
    </row>
    <row r="3057" spans="1:7" x14ac:dyDescent="0.3">
      <c r="A3057" s="60">
        <v>3056</v>
      </c>
      <c r="B3057" s="60">
        <v>7</v>
      </c>
      <c r="C3057" s="2">
        <v>41045.079691196792</v>
      </c>
      <c r="D3057" s="2">
        <v>41105.079166666663</v>
      </c>
      <c r="E3057" s="60">
        <v>24</v>
      </c>
      <c r="F3057" s="2">
        <v>41052.271386557215</v>
      </c>
      <c r="G3057" s="60">
        <v>0</v>
      </c>
    </row>
    <row r="3058" spans="1:7" x14ac:dyDescent="0.3">
      <c r="A3058" s="60">
        <v>3057</v>
      </c>
      <c r="B3058" s="60">
        <v>3</v>
      </c>
      <c r="C3058" s="2">
        <v>41045.348889101115</v>
      </c>
      <c r="D3058" s="2">
        <v>41105.348611111112</v>
      </c>
      <c r="E3058" s="60">
        <v>24</v>
      </c>
      <c r="F3058" s="2">
        <v>41047.433976810782</v>
      </c>
      <c r="G3058" s="60">
        <v>0</v>
      </c>
    </row>
    <row r="3059" spans="1:7" x14ac:dyDescent="0.3">
      <c r="A3059" s="60">
        <v>3058</v>
      </c>
      <c r="B3059" s="60">
        <v>6</v>
      </c>
      <c r="C3059" s="2">
        <v>41045.340748553215</v>
      </c>
      <c r="D3059" s="2">
        <v>41105.340277777781</v>
      </c>
      <c r="E3059" s="60">
        <v>24</v>
      </c>
      <c r="F3059" s="2">
        <v>41049.790361853455</v>
      </c>
      <c r="G3059" s="60">
        <v>0</v>
      </c>
    </row>
    <row r="3060" spans="1:7" x14ac:dyDescent="0.3">
      <c r="A3060" s="60">
        <v>3059</v>
      </c>
      <c r="B3060" s="60">
        <v>1</v>
      </c>
      <c r="C3060" s="2">
        <v>41045.33713026021</v>
      </c>
      <c r="D3060" s="2">
        <v>41105.336805555555</v>
      </c>
      <c r="E3060" s="60">
        <v>8</v>
      </c>
      <c r="F3060" s="2">
        <v>41045.739716860691</v>
      </c>
      <c r="G3060" s="60">
        <v>0</v>
      </c>
    </row>
    <row r="3061" spans="1:7" x14ac:dyDescent="0.3">
      <c r="A3061" s="60">
        <v>3060</v>
      </c>
      <c r="B3061" s="60">
        <v>8</v>
      </c>
      <c r="C3061" s="2">
        <v>41045.370099421452</v>
      </c>
      <c r="D3061" s="2">
        <v>41105.369444444448</v>
      </c>
      <c r="E3061" s="60">
        <v>3</v>
      </c>
      <c r="F3061" s="2">
        <v>41050.432312297169</v>
      </c>
      <c r="G3061" s="60">
        <v>0</v>
      </c>
    </row>
    <row r="3062" spans="1:7" x14ac:dyDescent="0.3">
      <c r="A3062" s="60">
        <v>3061</v>
      </c>
      <c r="B3062" s="60">
        <v>6</v>
      </c>
      <c r="C3062" s="2">
        <v>41045.367551812276</v>
      </c>
      <c r="D3062" s="2">
        <v>41105.367361111115</v>
      </c>
      <c r="E3062" s="60">
        <v>24</v>
      </c>
      <c r="F3062" s="2">
        <v>41049.486112070546</v>
      </c>
      <c r="G3062" s="60">
        <v>0</v>
      </c>
    </row>
    <row r="3063" spans="1:7" x14ac:dyDescent="0.3">
      <c r="A3063" s="60">
        <v>3062</v>
      </c>
      <c r="B3063" s="60">
        <v>6</v>
      </c>
      <c r="C3063" s="2">
        <v>41045.343922634114</v>
      </c>
      <c r="D3063" s="2">
        <v>41105.34375</v>
      </c>
      <c r="E3063" s="60">
        <v>24</v>
      </c>
      <c r="F3063" s="2">
        <v>41049.466805313772</v>
      </c>
      <c r="G3063" s="60">
        <v>0</v>
      </c>
    </row>
    <row r="3064" spans="1:7" x14ac:dyDescent="0.3">
      <c r="A3064" s="60">
        <v>3063</v>
      </c>
      <c r="B3064" s="60">
        <v>3</v>
      </c>
      <c r="C3064" s="2">
        <v>41045.373683031525</v>
      </c>
      <c r="D3064" s="2">
        <v>41105.373611111114</v>
      </c>
      <c r="E3064" s="60">
        <v>24</v>
      </c>
      <c r="F3064" s="2">
        <v>41047.4601268439</v>
      </c>
      <c r="G3064" s="60">
        <v>0</v>
      </c>
    </row>
    <row r="3065" spans="1:7" x14ac:dyDescent="0.3">
      <c r="A3065" s="60">
        <v>3064</v>
      </c>
      <c r="B3065" s="60">
        <v>7</v>
      </c>
      <c r="C3065" s="2">
        <v>41045.378140999586</v>
      </c>
      <c r="D3065" s="2">
        <v>41047.586290033694</v>
      </c>
      <c r="E3065" s="60">
        <v>24</v>
      </c>
      <c r="F3065" s="2" t="s">
        <v>5</v>
      </c>
      <c r="G3065" s="60">
        <v>0</v>
      </c>
    </row>
    <row r="3066" spans="1:7" x14ac:dyDescent="0.3">
      <c r="A3066" s="60">
        <v>3065</v>
      </c>
      <c r="B3066" s="60">
        <v>1</v>
      </c>
      <c r="C3066" s="2">
        <v>41045.384334874354</v>
      </c>
      <c r="D3066" s="2">
        <v>41105.384027777778</v>
      </c>
      <c r="E3066" s="60">
        <v>8</v>
      </c>
      <c r="F3066" s="2">
        <v>41046.648288849399</v>
      </c>
      <c r="G3066" s="60">
        <v>0</v>
      </c>
    </row>
    <row r="3067" spans="1:7" x14ac:dyDescent="0.3">
      <c r="A3067" s="60">
        <v>3066</v>
      </c>
      <c r="B3067" s="60">
        <v>3</v>
      </c>
      <c r="C3067" s="2">
        <v>41045.499167501788</v>
      </c>
      <c r="D3067" s="2">
        <v>41105.498611111114</v>
      </c>
      <c r="E3067" s="60">
        <v>24</v>
      </c>
      <c r="F3067" s="2">
        <v>41047.897163046415</v>
      </c>
      <c r="G3067" s="60">
        <v>0</v>
      </c>
    </row>
    <row r="3068" spans="1:7" x14ac:dyDescent="0.3">
      <c r="A3068" s="60">
        <v>3067</v>
      </c>
      <c r="B3068" s="60">
        <v>7</v>
      </c>
      <c r="C3068" s="2">
        <v>41045.52237150805</v>
      </c>
      <c r="D3068" s="2">
        <v>41048.105570900567</v>
      </c>
      <c r="E3068" s="60">
        <v>24</v>
      </c>
      <c r="F3068" s="2" t="s">
        <v>5</v>
      </c>
      <c r="G3068" s="60">
        <v>0</v>
      </c>
    </row>
    <row r="3069" spans="1:7" x14ac:dyDescent="0.3">
      <c r="A3069" s="60">
        <v>3068</v>
      </c>
      <c r="B3069" s="60">
        <v>1</v>
      </c>
      <c r="C3069" s="2">
        <v>41045.53076585802</v>
      </c>
      <c r="D3069" s="2">
        <v>41105.530555555553</v>
      </c>
      <c r="E3069" s="60">
        <v>12</v>
      </c>
      <c r="F3069" s="2">
        <v>41046.657924771389</v>
      </c>
      <c r="G3069" s="60">
        <v>0</v>
      </c>
    </row>
    <row r="3070" spans="1:7" x14ac:dyDescent="0.3">
      <c r="A3070" s="60">
        <v>3069</v>
      </c>
      <c r="B3070" s="60">
        <v>1</v>
      </c>
      <c r="C3070" s="2">
        <v>41045.560363652323</v>
      </c>
      <c r="D3070" s="2">
        <v>41105.55972222222</v>
      </c>
      <c r="E3070" s="60">
        <v>8</v>
      </c>
      <c r="F3070" s="2">
        <v>41045.677133483434</v>
      </c>
      <c r="G3070" s="60">
        <v>0</v>
      </c>
    </row>
    <row r="3071" spans="1:7" x14ac:dyDescent="0.3">
      <c r="A3071" s="60">
        <v>3070</v>
      </c>
      <c r="B3071" s="60">
        <v>8</v>
      </c>
      <c r="C3071" s="2">
        <v>41045.591325938563</v>
      </c>
      <c r="D3071" s="2">
        <v>41105.590972222228</v>
      </c>
      <c r="E3071" s="60">
        <v>3</v>
      </c>
      <c r="F3071" s="2">
        <v>41052.582611204169</v>
      </c>
      <c r="G3071" s="60">
        <v>0</v>
      </c>
    </row>
    <row r="3072" spans="1:7" x14ac:dyDescent="0.3">
      <c r="A3072" s="60">
        <v>3071</v>
      </c>
      <c r="B3072" s="60">
        <v>2</v>
      </c>
      <c r="C3072" s="2">
        <v>41045.595543231946</v>
      </c>
      <c r="D3072" s="2">
        <v>41105.595138888893</v>
      </c>
      <c r="E3072" s="60">
        <v>10</v>
      </c>
      <c r="F3072" s="2">
        <v>41046.645261007354</v>
      </c>
      <c r="G3072" s="60">
        <v>0</v>
      </c>
    </row>
    <row r="3073" spans="1:7" x14ac:dyDescent="0.3">
      <c r="A3073" s="60">
        <v>3072</v>
      </c>
      <c r="B3073" s="60">
        <v>1</v>
      </c>
      <c r="C3073" s="2">
        <v>41045.618627635595</v>
      </c>
      <c r="D3073" s="2">
        <v>41048.118055555555</v>
      </c>
      <c r="E3073" s="60">
        <v>12</v>
      </c>
      <c r="F3073" s="2">
        <v>41046.495703603505</v>
      </c>
      <c r="G3073" s="60">
        <v>0</v>
      </c>
    </row>
    <row r="3074" spans="1:7" x14ac:dyDescent="0.3">
      <c r="A3074" s="60">
        <v>3073</v>
      </c>
      <c r="B3074" s="60">
        <v>1</v>
      </c>
      <c r="C3074" s="2">
        <v>41045.648996797143</v>
      </c>
      <c r="D3074" s="2">
        <v>41105.648611111108</v>
      </c>
      <c r="E3074" s="60">
        <v>12</v>
      </c>
      <c r="F3074" s="2">
        <v>41046.608126071798</v>
      </c>
      <c r="G3074" s="60">
        <v>0</v>
      </c>
    </row>
    <row r="3075" spans="1:7" x14ac:dyDescent="0.3">
      <c r="A3075" s="60">
        <v>3074</v>
      </c>
      <c r="B3075" s="60">
        <v>1</v>
      </c>
      <c r="C3075" s="2">
        <v>41045.746252834695</v>
      </c>
      <c r="D3075" s="2">
        <v>41105.745833333334</v>
      </c>
      <c r="E3075" s="60">
        <v>12</v>
      </c>
      <c r="F3075" s="2">
        <v>41046.389482339597</v>
      </c>
      <c r="G3075" s="60">
        <v>0</v>
      </c>
    </row>
    <row r="3076" spans="1:7" x14ac:dyDescent="0.3">
      <c r="A3076" s="60">
        <v>3075</v>
      </c>
      <c r="B3076" s="60">
        <v>11</v>
      </c>
      <c r="C3076" s="2">
        <v>41045.711759262209</v>
      </c>
      <c r="D3076" s="2">
        <v>41048.75277777778</v>
      </c>
      <c r="E3076" s="60">
        <v>1</v>
      </c>
      <c r="F3076" s="2" t="s">
        <v>5</v>
      </c>
      <c r="G3076" s="60">
        <v>0</v>
      </c>
    </row>
    <row r="3077" spans="1:7" x14ac:dyDescent="0.3">
      <c r="A3077" s="60">
        <v>3076</v>
      </c>
      <c r="B3077" s="60">
        <v>1</v>
      </c>
      <c r="C3077" s="2">
        <v>41045.725336585172</v>
      </c>
      <c r="D3077" s="2">
        <v>41105.725000000006</v>
      </c>
      <c r="E3077" s="60">
        <v>8</v>
      </c>
      <c r="F3077" s="2">
        <v>41046.423384050278</v>
      </c>
      <c r="G3077" s="60">
        <v>0</v>
      </c>
    </row>
    <row r="3078" spans="1:7" x14ac:dyDescent="0.3">
      <c r="A3078" s="60">
        <v>3077</v>
      </c>
      <c r="B3078" s="60">
        <v>11</v>
      </c>
      <c r="C3078" s="2">
        <v>41045.748500685891</v>
      </c>
      <c r="D3078" s="2">
        <v>41105.747916666667</v>
      </c>
      <c r="E3078" s="60">
        <v>1</v>
      </c>
      <c r="F3078" s="2">
        <v>41052.916788719573</v>
      </c>
      <c r="G3078" s="60">
        <v>1</v>
      </c>
    </row>
    <row r="3079" spans="1:7" x14ac:dyDescent="0.3">
      <c r="A3079" s="60">
        <v>3078</v>
      </c>
      <c r="B3079" s="60">
        <v>1</v>
      </c>
      <c r="C3079" s="2">
        <v>41045.782832689431</v>
      </c>
      <c r="D3079" s="2">
        <v>41105.782638888886</v>
      </c>
      <c r="E3079" s="60">
        <v>8</v>
      </c>
      <c r="F3079" s="2">
        <v>41046.543694796113</v>
      </c>
      <c r="G3079" s="60">
        <v>0</v>
      </c>
    </row>
    <row r="3080" spans="1:7" x14ac:dyDescent="0.3">
      <c r="A3080" s="60">
        <v>3079</v>
      </c>
      <c r="B3080" s="60">
        <v>1</v>
      </c>
      <c r="C3080" s="2">
        <v>41045.838680095992</v>
      </c>
      <c r="D3080" s="2">
        <v>41105.838194444448</v>
      </c>
      <c r="E3080" s="60">
        <v>12</v>
      </c>
      <c r="F3080" s="2">
        <v>41047.967484364366</v>
      </c>
      <c r="G3080" s="60">
        <v>0</v>
      </c>
    </row>
    <row r="3081" spans="1:7" x14ac:dyDescent="0.3">
      <c r="A3081" s="60">
        <v>3080</v>
      </c>
      <c r="B3081" s="60">
        <v>1</v>
      </c>
      <c r="C3081" s="2">
        <v>41045.868900172522</v>
      </c>
      <c r="D3081" s="2">
        <v>41105.868750000001</v>
      </c>
      <c r="E3081" s="60">
        <v>12</v>
      </c>
      <c r="F3081" s="2">
        <v>41046.571306171376</v>
      </c>
      <c r="G3081" s="60">
        <v>0</v>
      </c>
    </row>
    <row r="3082" spans="1:7" x14ac:dyDescent="0.3">
      <c r="A3082" s="60">
        <v>3081</v>
      </c>
      <c r="B3082" s="60">
        <v>5</v>
      </c>
      <c r="C3082" s="2">
        <v>41045.91347747916</v>
      </c>
      <c r="D3082" s="2">
        <v>41105.913194444445</v>
      </c>
      <c r="E3082" s="60">
        <v>24</v>
      </c>
      <c r="F3082" s="2">
        <v>41048.732925331162</v>
      </c>
      <c r="G3082" s="60">
        <v>0</v>
      </c>
    </row>
    <row r="3083" spans="1:7" x14ac:dyDescent="0.3">
      <c r="A3083" s="60">
        <v>3082</v>
      </c>
      <c r="B3083" s="60">
        <v>6</v>
      </c>
      <c r="C3083" s="2">
        <v>41045.942638197019</v>
      </c>
      <c r="D3083" s="2">
        <v>41050.109027777777</v>
      </c>
      <c r="E3083" s="60">
        <v>24</v>
      </c>
      <c r="F3083" s="2">
        <v>41048.503563410282</v>
      </c>
      <c r="G3083" s="60">
        <v>0</v>
      </c>
    </row>
    <row r="3084" spans="1:7" x14ac:dyDescent="0.3">
      <c r="A3084" s="60">
        <v>3083</v>
      </c>
      <c r="B3084" s="60">
        <v>1</v>
      </c>
      <c r="C3084" s="2">
        <v>41045.923985472342</v>
      </c>
      <c r="D3084" s="2">
        <v>41105.923611111109</v>
      </c>
      <c r="E3084" s="60">
        <v>8</v>
      </c>
      <c r="F3084" s="2">
        <v>41046.464035129356</v>
      </c>
      <c r="G3084" s="60">
        <v>0</v>
      </c>
    </row>
    <row r="3085" spans="1:7" x14ac:dyDescent="0.3">
      <c r="A3085" s="60">
        <v>3084</v>
      </c>
      <c r="B3085" s="60">
        <v>1</v>
      </c>
      <c r="C3085" s="2">
        <v>41046.045173031576</v>
      </c>
      <c r="D3085" s="2">
        <v>41106.045138888883</v>
      </c>
      <c r="E3085" s="60">
        <v>12</v>
      </c>
      <c r="F3085" s="2">
        <v>41047.514458010548</v>
      </c>
      <c r="G3085" s="60">
        <v>0</v>
      </c>
    </row>
    <row r="3086" spans="1:7" x14ac:dyDescent="0.3">
      <c r="A3086" s="60">
        <v>3085</v>
      </c>
      <c r="B3086" s="60">
        <v>6</v>
      </c>
      <c r="C3086" s="2">
        <v>41046.137641798385</v>
      </c>
      <c r="D3086" s="2">
        <v>41106.137499999997</v>
      </c>
      <c r="E3086" s="60">
        <v>24</v>
      </c>
      <c r="F3086" s="2">
        <v>41065.536985274462</v>
      </c>
      <c r="G3086" s="60">
        <v>0</v>
      </c>
    </row>
    <row r="3087" spans="1:7" x14ac:dyDescent="0.3">
      <c r="A3087" s="60">
        <v>3086</v>
      </c>
      <c r="B3087" s="60">
        <v>3</v>
      </c>
      <c r="C3087" s="2">
        <v>41046.214451128733</v>
      </c>
      <c r="D3087" s="2">
        <v>41106.213888888895</v>
      </c>
      <c r="E3087" s="60">
        <v>24</v>
      </c>
      <c r="F3087" s="2">
        <v>41049.627387201639</v>
      </c>
      <c r="G3087" s="60">
        <v>0</v>
      </c>
    </row>
    <row r="3088" spans="1:7" x14ac:dyDescent="0.3">
      <c r="A3088" s="60">
        <v>3087</v>
      </c>
      <c r="B3088" s="60">
        <v>8</v>
      </c>
      <c r="C3088" s="2">
        <v>41046.312633903515</v>
      </c>
      <c r="D3088" s="2">
        <v>41106.3125</v>
      </c>
      <c r="E3088" s="60">
        <v>3</v>
      </c>
      <c r="F3088" s="2">
        <v>41051.391598731301</v>
      </c>
      <c r="G3088" s="60">
        <v>1</v>
      </c>
    </row>
    <row r="3089" spans="1:7" x14ac:dyDescent="0.3">
      <c r="A3089" s="60">
        <v>3088</v>
      </c>
      <c r="B3089" s="60">
        <v>5</v>
      </c>
      <c r="C3089" s="2">
        <v>41046.334283177704</v>
      </c>
      <c r="D3089" s="2">
        <v>41106.334027777782</v>
      </c>
      <c r="E3089" s="60">
        <v>24</v>
      </c>
      <c r="F3089" s="2">
        <v>41049.733184057899</v>
      </c>
      <c r="G3089" s="60">
        <v>0</v>
      </c>
    </row>
    <row r="3090" spans="1:7" x14ac:dyDescent="0.3">
      <c r="A3090" s="60">
        <v>3089</v>
      </c>
      <c r="B3090" s="60">
        <v>2</v>
      </c>
      <c r="C3090" s="2">
        <v>41046.367644893391</v>
      </c>
      <c r="D3090" s="2">
        <v>41106.367361111115</v>
      </c>
      <c r="E3090" s="60">
        <v>10</v>
      </c>
      <c r="F3090" s="2">
        <v>41047.766599356844</v>
      </c>
      <c r="G3090" s="60">
        <v>0</v>
      </c>
    </row>
    <row r="3091" spans="1:7" x14ac:dyDescent="0.3">
      <c r="A3091" s="60">
        <v>3090</v>
      </c>
      <c r="B3091" s="60">
        <v>2</v>
      </c>
      <c r="C3091" s="2">
        <v>41046.364618621155</v>
      </c>
      <c r="D3091" s="2">
        <v>41106.364583333336</v>
      </c>
      <c r="E3091" s="60">
        <v>10</v>
      </c>
      <c r="F3091" s="2">
        <v>41047.346686787867</v>
      </c>
      <c r="G3091" s="60">
        <v>0</v>
      </c>
    </row>
    <row r="3092" spans="1:7" x14ac:dyDescent="0.3">
      <c r="A3092" s="60">
        <v>3091</v>
      </c>
      <c r="B3092" s="60">
        <v>1</v>
      </c>
      <c r="C3092" s="2">
        <v>41046.369506561314</v>
      </c>
      <c r="D3092" s="2">
        <v>41106.369444444448</v>
      </c>
      <c r="E3092" s="60">
        <v>8</v>
      </c>
      <c r="F3092" s="2">
        <v>41047.478760723403</v>
      </c>
      <c r="G3092" s="60">
        <v>0</v>
      </c>
    </row>
    <row r="3093" spans="1:7" x14ac:dyDescent="0.3">
      <c r="A3093" s="60">
        <v>3092</v>
      </c>
      <c r="B3093" s="60">
        <v>10</v>
      </c>
      <c r="C3093" s="2">
        <v>41046.362722442907</v>
      </c>
      <c r="D3093" s="2">
        <v>41106.362500000003</v>
      </c>
      <c r="E3093" s="60">
        <v>1</v>
      </c>
      <c r="F3093" s="2">
        <v>41053.710557187645</v>
      </c>
      <c r="G3093" s="60">
        <v>0</v>
      </c>
    </row>
    <row r="3094" spans="1:7" x14ac:dyDescent="0.3">
      <c r="A3094" s="60">
        <v>3093</v>
      </c>
      <c r="B3094" s="60">
        <v>7</v>
      </c>
      <c r="C3094" s="2">
        <v>41046.371713062552</v>
      </c>
      <c r="D3094" s="2">
        <v>41106.371527777781</v>
      </c>
      <c r="E3094" s="60">
        <v>24</v>
      </c>
      <c r="F3094" s="2">
        <v>41052.784292975266</v>
      </c>
      <c r="G3094" s="60">
        <v>0</v>
      </c>
    </row>
    <row r="3095" spans="1:7" x14ac:dyDescent="0.3">
      <c r="A3095" s="60">
        <v>3094</v>
      </c>
      <c r="B3095" s="60">
        <v>8</v>
      </c>
      <c r="C3095" s="2">
        <v>41046.347631860779</v>
      </c>
      <c r="D3095" s="2">
        <v>41106.347222222226</v>
      </c>
      <c r="E3095" s="60">
        <v>3</v>
      </c>
      <c r="F3095" s="2">
        <v>41051.733292991179</v>
      </c>
      <c r="G3095" s="60">
        <v>0</v>
      </c>
    </row>
    <row r="3096" spans="1:7" x14ac:dyDescent="0.3">
      <c r="A3096" s="60">
        <v>3095</v>
      </c>
      <c r="B3096" s="60">
        <v>1</v>
      </c>
      <c r="C3096" s="2">
        <v>41046.407163387754</v>
      </c>
      <c r="D3096" s="2">
        <v>41048.990362780271</v>
      </c>
      <c r="E3096" s="60">
        <v>8</v>
      </c>
      <c r="F3096" s="2" t="s">
        <v>5</v>
      </c>
      <c r="G3096" s="60">
        <v>0</v>
      </c>
    </row>
    <row r="3097" spans="1:7" x14ac:dyDescent="0.3">
      <c r="A3097" s="60">
        <v>3096</v>
      </c>
      <c r="B3097" s="60">
        <v>5</v>
      </c>
      <c r="C3097" s="2">
        <v>41046.436269758095</v>
      </c>
      <c r="D3097" s="2">
        <v>41048.852351445523</v>
      </c>
      <c r="E3097" s="60">
        <v>24</v>
      </c>
      <c r="F3097" s="2" t="s">
        <v>5</v>
      </c>
      <c r="G3097" s="60">
        <v>0</v>
      </c>
    </row>
    <row r="3098" spans="1:7" x14ac:dyDescent="0.3">
      <c r="A3098" s="60">
        <v>3097</v>
      </c>
      <c r="B3098" s="60">
        <v>2</v>
      </c>
      <c r="C3098" s="2">
        <v>41046.45285115391</v>
      </c>
      <c r="D3098" s="2">
        <v>41106.452777777777</v>
      </c>
      <c r="E3098" s="60">
        <v>10</v>
      </c>
      <c r="F3098" s="2">
        <v>41047.421209161628</v>
      </c>
      <c r="G3098" s="60">
        <v>0</v>
      </c>
    </row>
    <row r="3099" spans="1:7" x14ac:dyDescent="0.3">
      <c r="A3099" s="60">
        <v>3098</v>
      </c>
      <c r="B3099" s="60">
        <v>2</v>
      </c>
      <c r="C3099" s="2">
        <v>41046.449927756272</v>
      </c>
      <c r="D3099" s="2">
        <v>41106.44930555555</v>
      </c>
      <c r="E3099" s="60">
        <v>10</v>
      </c>
      <c r="F3099" s="2">
        <v>41047.50063070927</v>
      </c>
      <c r="G3099" s="60">
        <v>0</v>
      </c>
    </row>
    <row r="3100" spans="1:7" x14ac:dyDescent="0.3">
      <c r="A3100" s="60">
        <v>3099</v>
      </c>
      <c r="B3100" s="60">
        <v>1</v>
      </c>
      <c r="C3100" s="2">
        <v>41046.493393022778</v>
      </c>
      <c r="D3100" s="2">
        <v>41049.534871184835</v>
      </c>
      <c r="E3100" s="60">
        <v>8</v>
      </c>
      <c r="F3100" s="2" t="s">
        <v>5</v>
      </c>
      <c r="G3100" s="60">
        <v>0</v>
      </c>
    </row>
    <row r="3101" spans="1:7" x14ac:dyDescent="0.3">
      <c r="A3101" s="60">
        <v>3100</v>
      </c>
      <c r="B3101" s="60">
        <v>2</v>
      </c>
      <c r="C3101" s="2">
        <v>41046.511906138985</v>
      </c>
      <c r="D3101" s="2">
        <v>41106.511805555558</v>
      </c>
      <c r="E3101" s="60">
        <v>10</v>
      </c>
      <c r="F3101" s="2">
        <v>41047.514564569268</v>
      </c>
      <c r="G3101" s="60">
        <v>0</v>
      </c>
    </row>
    <row r="3102" spans="1:7" x14ac:dyDescent="0.3">
      <c r="A3102" s="60">
        <v>3101</v>
      </c>
      <c r="B3102" s="60">
        <v>3</v>
      </c>
      <c r="C3102" s="2">
        <v>41046.5769509206</v>
      </c>
      <c r="D3102" s="2">
        <v>41106.576388888883</v>
      </c>
      <c r="E3102" s="60">
        <v>24</v>
      </c>
      <c r="F3102" s="2">
        <v>41048.522377714049</v>
      </c>
      <c r="G3102" s="60">
        <v>0</v>
      </c>
    </row>
    <row r="3103" spans="1:7" x14ac:dyDescent="0.3">
      <c r="A3103" s="60">
        <v>3102</v>
      </c>
      <c r="B3103" s="60">
        <v>1</v>
      </c>
      <c r="C3103" s="2">
        <v>41046.570653726609</v>
      </c>
      <c r="D3103" s="2">
        <v>41106.570138888885</v>
      </c>
      <c r="E3103" s="60">
        <v>12</v>
      </c>
      <c r="F3103" s="2">
        <v>41047.489319225599</v>
      </c>
      <c r="G3103" s="60">
        <v>0</v>
      </c>
    </row>
    <row r="3104" spans="1:7" x14ac:dyDescent="0.3">
      <c r="A3104" s="60">
        <v>3103</v>
      </c>
      <c r="B3104" s="60">
        <v>3</v>
      </c>
      <c r="C3104" s="2">
        <v>41046.570999782067</v>
      </c>
      <c r="D3104" s="2">
        <v>41106.570833333331</v>
      </c>
      <c r="E3104" s="60">
        <v>24</v>
      </c>
      <c r="F3104" s="2">
        <v>41048.534761070077</v>
      </c>
      <c r="G3104" s="60">
        <v>0</v>
      </c>
    </row>
    <row r="3105" spans="1:7" x14ac:dyDescent="0.3">
      <c r="A3105" s="60">
        <v>3104</v>
      </c>
      <c r="B3105" s="60">
        <v>1</v>
      </c>
      <c r="C3105" s="2">
        <v>41046.599794405964</v>
      </c>
      <c r="D3105" s="2">
        <v>41049.057780534582</v>
      </c>
      <c r="E3105" s="60">
        <v>8</v>
      </c>
      <c r="F3105" s="2" t="s">
        <v>5</v>
      </c>
      <c r="G3105" s="60">
        <v>0</v>
      </c>
    </row>
    <row r="3106" spans="1:7" x14ac:dyDescent="0.3">
      <c r="A3106" s="60">
        <v>3105</v>
      </c>
      <c r="B3106" s="60">
        <v>4</v>
      </c>
      <c r="C3106" s="2">
        <v>41046.633622467496</v>
      </c>
      <c r="D3106" s="2">
        <v>41049.466632672054</v>
      </c>
      <c r="E3106" s="60">
        <v>12</v>
      </c>
      <c r="F3106" s="2" t="s">
        <v>5</v>
      </c>
      <c r="G3106" s="60">
        <v>0</v>
      </c>
    </row>
    <row r="3107" spans="1:7" x14ac:dyDescent="0.3">
      <c r="A3107" s="60">
        <v>3106</v>
      </c>
      <c r="B3107" s="60">
        <v>2</v>
      </c>
      <c r="C3107" s="2">
        <v>41046.667982474333</v>
      </c>
      <c r="D3107" s="2">
        <v>41106.667361111111</v>
      </c>
      <c r="E3107" s="60">
        <v>10</v>
      </c>
      <c r="F3107" s="2">
        <v>41048.626998121872</v>
      </c>
      <c r="G3107" s="60">
        <v>0</v>
      </c>
    </row>
    <row r="3108" spans="1:7" x14ac:dyDescent="0.3">
      <c r="A3108" s="60">
        <v>3107</v>
      </c>
      <c r="B3108" s="60">
        <v>3</v>
      </c>
      <c r="C3108" s="2">
        <v>41046.742915508999</v>
      </c>
      <c r="D3108" s="2">
        <v>41050.534301685511</v>
      </c>
      <c r="E3108" s="60">
        <v>24</v>
      </c>
      <c r="F3108" s="2" t="s">
        <v>5</v>
      </c>
      <c r="G3108" s="60">
        <v>0</v>
      </c>
    </row>
    <row r="3109" spans="1:7" x14ac:dyDescent="0.3">
      <c r="A3109" s="60">
        <v>3108</v>
      </c>
      <c r="B3109" s="60">
        <v>7</v>
      </c>
      <c r="C3109" s="2">
        <v>41046.799831036158</v>
      </c>
      <c r="D3109" s="2">
        <v>41106.799305555556</v>
      </c>
      <c r="E3109" s="60">
        <v>24</v>
      </c>
      <c r="F3109" s="2">
        <v>41087.46262489877</v>
      </c>
      <c r="G3109" s="60">
        <v>0</v>
      </c>
    </row>
    <row r="3110" spans="1:7" x14ac:dyDescent="0.3">
      <c r="A3110" s="60">
        <v>3109</v>
      </c>
      <c r="B3110" s="60">
        <v>1</v>
      </c>
      <c r="C3110" s="2">
        <v>41046.865946344333</v>
      </c>
      <c r="D3110" s="2">
        <v>41106.865277777782</v>
      </c>
      <c r="E3110" s="60">
        <v>12</v>
      </c>
      <c r="F3110" s="2">
        <v>41047.564862686231</v>
      </c>
      <c r="G3110" s="60">
        <v>0</v>
      </c>
    </row>
    <row r="3111" spans="1:7" x14ac:dyDescent="0.3">
      <c r="A3111" s="60">
        <v>3110</v>
      </c>
      <c r="B3111" s="60">
        <v>1</v>
      </c>
      <c r="C3111" s="2">
        <v>41046.867381069351</v>
      </c>
      <c r="D3111" s="2">
        <v>41106.867361111115</v>
      </c>
      <c r="E3111" s="60">
        <v>12</v>
      </c>
      <c r="F3111" s="2">
        <v>41047.373560183885</v>
      </c>
      <c r="G3111" s="60">
        <v>0</v>
      </c>
    </row>
    <row r="3112" spans="1:7" x14ac:dyDescent="0.3">
      <c r="A3112" s="60">
        <v>3111</v>
      </c>
      <c r="B3112" s="60">
        <v>6</v>
      </c>
      <c r="C3112" s="2">
        <v>41046.836375383777</v>
      </c>
      <c r="D3112" s="2">
        <v>41106.836111111115</v>
      </c>
      <c r="E3112" s="60">
        <v>24</v>
      </c>
      <c r="F3112" s="2">
        <v>41069.56016234438</v>
      </c>
      <c r="G3112" s="60">
        <v>0</v>
      </c>
    </row>
    <row r="3113" spans="1:7" x14ac:dyDescent="0.3">
      <c r="A3113" s="60">
        <v>3112</v>
      </c>
      <c r="B3113" s="60">
        <v>11</v>
      </c>
      <c r="C3113" s="2">
        <v>41046.8888533934</v>
      </c>
      <c r="D3113" s="2">
        <v>41106.888194444444</v>
      </c>
      <c r="E3113" s="60">
        <v>1</v>
      </c>
      <c r="F3113" s="2">
        <v>41053.568698951036</v>
      </c>
      <c r="G3113" s="60">
        <v>3</v>
      </c>
    </row>
    <row r="3114" spans="1:7" x14ac:dyDescent="0.3">
      <c r="A3114" s="60">
        <v>3113</v>
      </c>
      <c r="B3114" s="60">
        <v>5</v>
      </c>
      <c r="C3114" s="2">
        <v>41047.238140898909</v>
      </c>
      <c r="D3114" s="2">
        <v>41107.237500000003</v>
      </c>
      <c r="E3114" s="60">
        <v>24</v>
      </c>
      <c r="F3114" s="2">
        <v>41057.489286687953</v>
      </c>
      <c r="G3114" s="60">
        <v>0</v>
      </c>
    </row>
    <row r="3115" spans="1:7" x14ac:dyDescent="0.3">
      <c r="A3115" s="60">
        <v>3114</v>
      </c>
      <c r="B3115" s="60">
        <v>1</v>
      </c>
      <c r="C3115" s="2">
        <v>41047.280047876673</v>
      </c>
      <c r="D3115" s="2">
        <v>41107.279861111114</v>
      </c>
      <c r="E3115" s="60">
        <v>8</v>
      </c>
      <c r="F3115" s="2">
        <v>41048.301464257456</v>
      </c>
      <c r="G3115" s="60">
        <v>0</v>
      </c>
    </row>
    <row r="3116" spans="1:7" x14ac:dyDescent="0.3">
      <c r="A3116" s="60">
        <v>3115</v>
      </c>
      <c r="B3116" s="60">
        <v>3</v>
      </c>
      <c r="C3116" s="2">
        <v>41047.360668132533</v>
      </c>
      <c r="D3116" s="2">
        <v>41107.36041666667</v>
      </c>
      <c r="E3116" s="60">
        <v>24</v>
      </c>
      <c r="F3116" s="2">
        <v>41049.386359498334</v>
      </c>
      <c r="G3116" s="60">
        <v>0</v>
      </c>
    </row>
    <row r="3117" spans="1:7" x14ac:dyDescent="0.3">
      <c r="A3117" s="60">
        <v>3116</v>
      </c>
      <c r="B3117" s="60">
        <v>8</v>
      </c>
      <c r="C3117" s="2">
        <v>41047.33597722937</v>
      </c>
      <c r="D3117" s="2">
        <v>41051.668749999997</v>
      </c>
      <c r="E3117" s="60">
        <v>3</v>
      </c>
      <c r="F3117" s="2" t="s">
        <v>5</v>
      </c>
      <c r="G3117" s="60">
        <v>0</v>
      </c>
    </row>
    <row r="3118" spans="1:7" x14ac:dyDescent="0.3">
      <c r="A3118" s="60">
        <v>3117</v>
      </c>
      <c r="B3118" s="60">
        <v>1</v>
      </c>
      <c r="C3118" s="2">
        <v>41047.378762101944</v>
      </c>
      <c r="D3118" s="2">
        <v>41107.378472222219</v>
      </c>
      <c r="E3118" s="60">
        <v>8</v>
      </c>
      <c r="F3118" s="2">
        <v>41047.887575713583</v>
      </c>
      <c r="G3118" s="60">
        <v>0</v>
      </c>
    </row>
    <row r="3119" spans="1:7" x14ac:dyDescent="0.3">
      <c r="A3119" s="60">
        <v>3118</v>
      </c>
      <c r="B3119" s="60">
        <v>8</v>
      </c>
      <c r="C3119" s="2">
        <v>41047.395503404907</v>
      </c>
      <c r="D3119" s="2">
        <v>41107.395138888889</v>
      </c>
      <c r="E3119" s="60">
        <v>3</v>
      </c>
      <c r="F3119" s="2">
        <v>41050.632123729294</v>
      </c>
      <c r="G3119" s="60">
        <v>0</v>
      </c>
    </row>
    <row r="3120" spans="1:7" x14ac:dyDescent="0.3">
      <c r="A3120" s="60">
        <v>3119</v>
      </c>
      <c r="B3120" s="60">
        <v>4</v>
      </c>
      <c r="C3120" s="2">
        <v>41047.447261326721</v>
      </c>
      <c r="D3120" s="2">
        <v>41107.447222222218</v>
      </c>
      <c r="E3120" s="60">
        <v>12</v>
      </c>
      <c r="F3120" s="2">
        <v>41050.49885356758</v>
      </c>
      <c r="G3120" s="60">
        <v>0</v>
      </c>
    </row>
    <row r="3121" spans="1:7" x14ac:dyDescent="0.3">
      <c r="A3121" s="60">
        <v>3120</v>
      </c>
      <c r="B3121" s="60">
        <v>3</v>
      </c>
      <c r="C3121" s="2">
        <v>41047.417987991743</v>
      </c>
      <c r="D3121" s="2">
        <v>41107.417361111111</v>
      </c>
      <c r="E3121" s="60">
        <v>24</v>
      </c>
      <c r="F3121" s="2">
        <v>41050.447465505975</v>
      </c>
      <c r="G3121" s="60">
        <v>0</v>
      </c>
    </row>
    <row r="3122" spans="1:7" x14ac:dyDescent="0.3">
      <c r="A3122" s="60">
        <v>3121</v>
      </c>
      <c r="B3122" s="60">
        <v>4</v>
      </c>
      <c r="C3122" s="2">
        <v>41047.418646687998</v>
      </c>
      <c r="D3122" s="2">
        <v>41107.41805555555</v>
      </c>
      <c r="E3122" s="60">
        <v>12</v>
      </c>
      <c r="F3122" s="2">
        <v>41050.377583352987</v>
      </c>
      <c r="G3122" s="60">
        <v>0</v>
      </c>
    </row>
    <row r="3123" spans="1:7" x14ac:dyDescent="0.3">
      <c r="A3123" s="60">
        <v>3122</v>
      </c>
      <c r="B3123" s="60">
        <v>5</v>
      </c>
      <c r="C3123" s="2">
        <v>41047.515465406374</v>
      </c>
      <c r="D3123" s="2">
        <v>41107.515277777777</v>
      </c>
      <c r="E3123" s="60">
        <v>24</v>
      </c>
      <c r="F3123" s="2">
        <v>41051.314412385203</v>
      </c>
      <c r="G3123" s="60">
        <v>0</v>
      </c>
    </row>
    <row r="3124" spans="1:7" x14ac:dyDescent="0.3">
      <c r="A3124" s="60">
        <v>3123</v>
      </c>
      <c r="B3124" s="60">
        <v>7</v>
      </c>
      <c r="C3124" s="2">
        <v>41047.644069904607</v>
      </c>
      <c r="D3124" s="2">
        <v>41050.476970751828</v>
      </c>
      <c r="E3124" s="60">
        <v>24</v>
      </c>
      <c r="F3124" s="2" t="s">
        <v>5</v>
      </c>
      <c r="G3124" s="60">
        <v>0</v>
      </c>
    </row>
    <row r="3125" spans="1:7" x14ac:dyDescent="0.3">
      <c r="A3125" s="60">
        <v>3124</v>
      </c>
      <c r="B3125" s="60">
        <v>1</v>
      </c>
      <c r="C3125" s="2">
        <v>41047.701905919581</v>
      </c>
      <c r="D3125" s="2">
        <v>41051.367966623824</v>
      </c>
      <c r="E3125" s="60">
        <v>12</v>
      </c>
      <c r="F3125" s="2" t="s">
        <v>5</v>
      </c>
      <c r="G3125" s="60">
        <v>0</v>
      </c>
    </row>
    <row r="3126" spans="1:7" x14ac:dyDescent="0.3">
      <c r="A3126" s="60">
        <v>3125</v>
      </c>
      <c r="B3126" s="60">
        <v>6</v>
      </c>
      <c r="C3126" s="2">
        <v>41047.682682168466</v>
      </c>
      <c r="D3126" s="2">
        <v>41107.682638888888</v>
      </c>
      <c r="E3126" s="60">
        <v>24</v>
      </c>
      <c r="F3126" s="2">
        <v>41059.5820126607</v>
      </c>
      <c r="G3126" s="60">
        <v>0</v>
      </c>
    </row>
    <row r="3127" spans="1:7" x14ac:dyDescent="0.3">
      <c r="A3127" s="60">
        <v>3126</v>
      </c>
      <c r="B3127" s="60">
        <v>1</v>
      </c>
      <c r="C3127" s="2">
        <v>41047.703422528262</v>
      </c>
      <c r="D3127" s="2">
        <v>41107.702777777777</v>
      </c>
      <c r="E3127" s="60">
        <v>12</v>
      </c>
      <c r="F3127" s="2">
        <v>41048.891525053063</v>
      </c>
      <c r="G3127" s="60">
        <v>0</v>
      </c>
    </row>
    <row r="3128" spans="1:7" x14ac:dyDescent="0.3">
      <c r="A3128" s="60">
        <v>3127</v>
      </c>
      <c r="B3128" s="60">
        <v>1</v>
      </c>
      <c r="C3128" s="2">
        <v>41047.667827596335</v>
      </c>
      <c r="D3128" s="2">
        <v>41052.459027777782</v>
      </c>
      <c r="E3128" s="60">
        <v>8</v>
      </c>
      <c r="F3128" s="2">
        <v>41048.620190585978</v>
      </c>
      <c r="G3128" s="60">
        <v>0</v>
      </c>
    </row>
    <row r="3129" spans="1:7" x14ac:dyDescent="0.3">
      <c r="A3129" s="60">
        <v>3128</v>
      </c>
      <c r="B3129" s="60">
        <v>5</v>
      </c>
      <c r="C3129" s="2">
        <v>41047.698623912533</v>
      </c>
      <c r="D3129" s="2">
        <v>41107.698611111111</v>
      </c>
      <c r="E3129" s="60">
        <v>24</v>
      </c>
      <c r="F3129" s="2">
        <v>41052.866448409673</v>
      </c>
      <c r="G3129" s="60">
        <v>0</v>
      </c>
    </row>
    <row r="3130" spans="1:7" x14ac:dyDescent="0.3">
      <c r="A3130" s="60">
        <v>3129</v>
      </c>
      <c r="B3130" s="60">
        <v>1</v>
      </c>
      <c r="C3130" s="2">
        <v>41047.678670454537</v>
      </c>
      <c r="D3130" s="2">
        <v>41107.678472222222</v>
      </c>
      <c r="E3130" s="60">
        <v>8</v>
      </c>
      <c r="F3130" s="2">
        <v>41048.766954607767</v>
      </c>
      <c r="G3130" s="60">
        <v>0</v>
      </c>
    </row>
    <row r="3131" spans="1:7" x14ac:dyDescent="0.3">
      <c r="A3131" s="60">
        <v>3130</v>
      </c>
      <c r="B3131" s="60">
        <v>3</v>
      </c>
      <c r="C3131" s="2">
        <v>41047.732540416204</v>
      </c>
      <c r="D3131" s="2">
        <v>41107.731944444444</v>
      </c>
      <c r="E3131" s="60">
        <v>24</v>
      </c>
      <c r="F3131" s="2">
        <v>41050.567039168687</v>
      </c>
      <c r="G3131" s="60">
        <v>0</v>
      </c>
    </row>
    <row r="3132" spans="1:7" x14ac:dyDescent="0.3">
      <c r="A3132" s="60">
        <v>3131</v>
      </c>
      <c r="B3132" s="60">
        <v>1</v>
      </c>
      <c r="C3132" s="2">
        <v>41047.710033932301</v>
      </c>
      <c r="D3132" s="2">
        <v>41051.209722222222</v>
      </c>
      <c r="E3132" s="60">
        <v>12</v>
      </c>
      <c r="F3132" s="2">
        <v>41048.52407514416</v>
      </c>
      <c r="G3132" s="60">
        <v>0</v>
      </c>
    </row>
    <row r="3133" spans="1:7" x14ac:dyDescent="0.3">
      <c r="A3133" s="60">
        <v>3132</v>
      </c>
      <c r="B3133" s="60">
        <v>6</v>
      </c>
      <c r="C3133" s="2">
        <v>41047.953321961708</v>
      </c>
      <c r="D3133" s="2">
        <v>41051.411010268726</v>
      </c>
      <c r="E3133" s="60">
        <v>24</v>
      </c>
      <c r="F3133" s="2" t="s">
        <v>5</v>
      </c>
      <c r="G3133" s="60">
        <v>0</v>
      </c>
    </row>
    <row r="3134" spans="1:7" x14ac:dyDescent="0.3">
      <c r="A3134" s="60">
        <v>3133</v>
      </c>
      <c r="B3134" s="60">
        <v>6</v>
      </c>
      <c r="C3134" s="2">
        <v>41048.088692873949</v>
      </c>
      <c r="D3134" s="2">
        <v>41108.088194444448</v>
      </c>
      <c r="E3134" s="60">
        <v>24</v>
      </c>
      <c r="F3134" s="2">
        <v>41054.31156947017</v>
      </c>
      <c r="G3134" s="60">
        <v>0</v>
      </c>
    </row>
    <row r="3135" spans="1:7" x14ac:dyDescent="0.3">
      <c r="A3135" s="60">
        <v>3134</v>
      </c>
      <c r="B3135" s="60">
        <v>1</v>
      </c>
      <c r="C3135" s="2">
        <v>41048.196671608646</v>
      </c>
      <c r="D3135" s="2">
        <v>41108.196527777778</v>
      </c>
      <c r="E3135" s="60">
        <v>8</v>
      </c>
      <c r="F3135" s="2">
        <v>41049.453723854051</v>
      </c>
      <c r="G3135" s="60">
        <v>0</v>
      </c>
    </row>
    <row r="3136" spans="1:7" x14ac:dyDescent="0.3">
      <c r="A3136" s="60">
        <v>3135</v>
      </c>
      <c r="B3136" s="60">
        <v>6</v>
      </c>
      <c r="C3136" s="2">
        <v>41048.2886073017</v>
      </c>
      <c r="D3136" s="2">
        <v>41108.288194444445</v>
      </c>
      <c r="E3136" s="60">
        <v>24</v>
      </c>
      <c r="F3136" s="2">
        <v>41051.71278610023</v>
      </c>
      <c r="G3136" s="60">
        <v>0</v>
      </c>
    </row>
    <row r="3137" spans="1:7" x14ac:dyDescent="0.3">
      <c r="A3137" s="60">
        <v>3136</v>
      </c>
      <c r="B3137" s="60">
        <v>1</v>
      </c>
      <c r="C3137" s="2">
        <v>41048.305101767262</v>
      </c>
      <c r="D3137" s="2">
        <v>41108.304861111108</v>
      </c>
      <c r="E3137" s="60">
        <v>8</v>
      </c>
      <c r="F3137" s="2">
        <v>41049.667799225666</v>
      </c>
      <c r="G3137" s="60">
        <v>0</v>
      </c>
    </row>
    <row r="3138" spans="1:7" x14ac:dyDescent="0.3">
      <c r="A3138" s="60">
        <v>3137</v>
      </c>
      <c r="B3138" s="60">
        <v>3</v>
      </c>
      <c r="C3138" s="2">
        <v>41048.347814822751</v>
      </c>
      <c r="D3138" s="2">
        <v>41108.347222222226</v>
      </c>
      <c r="E3138" s="60">
        <v>24</v>
      </c>
      <c r="F3138" s="2">
        <v>41050.403456925014</v>
      </c>
      <c r="G3138" s="60">
        <v>0</v>
      </c>
    </row>
    <row r="3139" spans="1:7" x14ac:dyDescent="0.3">
      <c r="A3139" s="60">
        <v>3138</v>
      </c>
      <c r="B3139" s="60">
        <v>5</v>
      </c>
      <c r="C3139" s="2">
        <v>41048.404890220787</v>
      </c>
      <c r="D3139" s="2">
        <v>41108.404861111114</v>
      </c>
      <c r="E3139" s="60">
        <v>24</v>
      </c>
      <c r="F3139" s="2">
        <v>41049.654021321876</v>
      </c>
      <c r="G3139" s="60">
        <v>0</v>
      </c>
    </row>
    <row r="3140" spans="1:7" x14ac:dyDescent="0.3">
      <c r="A3140" s="60">
        <v>3139</v>
      </c>
      <c r="B3140" s="60">
        <v>1</v>
      </c>
      <c r="C3140" s="2">
        <v>41048.379424849489</v>
      </c>
      <c r="D3140" s="2">
        <v>41108.379166666666</v>
      </c>
      <c r="E3140" s="60">
        <v>8</v>
      </c>
      <c r="F3140" s="2">
        <v>41048.475149743244</v>
      </c>
      <c r="G3140" s="60">
        <v>0</v>
      </c>
    </row>
    <row r="3141" spans="1:7" x14ac:dyDescent="0.3">
      <c r="A3141" s="60">
        <v>3140</v>
      </c>
      <c r="B3141" s="60">
        <v>9</v>
      </c>
      <c r="C3141" s="2">
        <v>41048.404273829445</v>
      </c>
      <c r="D3141" s="2">
        <v>41053.112500000003</v>
      </c>
      <c r="E3141" s="60">
        <v>5</v>
      </c>
      <c r="F3141" s="2">
        <v>41051.342859180018</v>
      </c>
      <c r="G3141" s="60">
        <v>0</v>
      </c>
    </row>
    <row r="3142" spans="1:7" x14ac:dyDescent="0.3">
      <c r="A3142" s="60">
        <v>3141</v>
      </c>
      <c r="B3142" s="60">
        <v>9</v>
      </c>
      <c r="C3142" s="2">
        <v>41048.400109200331</v>
      </c>
      <c r="D3142" s="2">
        <v>41108.400000000001</v>
      </c>
      <c r="E3142" s="60">
        <v>5</v>
      </c>
      <c r="F3142" s="2">
        <v>41051.321185458612</v>
      </c>
      <c r="G3142" s="60">
        <v>0</v>
      </c>
    </row>
    <row r="3143" spans="1:7" x14ac:dyDescent="0.3">
      <c r="A3143" s="60">
        <v>3142</v>
      </c>
      <c r="B3143" s="60">
        <v>1</v>
      </c>
      <c r="C3143" s="2">
        <v>41048.426839985514</v>
      </c>
      <c r="D3143" s="2">
        <v>41050.551549191056</v>
      </c>
      <c r="E3143" s="60">
        <v>8</v>
      </c>
      <c r="F3143" s="2" t="s">
        <v>5</v>
      </c>
      <c r="G3143" s="60">
        <v>0</v>
      </c>
    </row>
    <row r="3144" spans="1:7" x14ac:dyDescent="0.3">
      <c r="A3144" s="60">
        <v>3143</v>
      </c>
      <c r="B3144" s="60">
        <v>2</v>
      </c>
      <c r="C3144" s="2">
        <v>41048.451625976282</v>
      </c>
      <c r="D3144" s="2">
        <v>41108.451388888883</v>
      </c>
      <c r="E3144" s="60">
        <v>10</v>
      </c>
      <c r="F3144" s="2">
        <v>41049.395539485522</v>
      </c>
      <c r="G3144" s="60">
        <v>0</v>
      </c>
    </row>
    <row r="3145" spans="1:7" x14ac:dyDescent="0.3">
      <c r="A3145" s="60">
        <v>3144</v>
      </c>
      <c r="B3145" s="60">
        <v>2</v>
      </c>
      <c r="C3145" s="2">
        <v>41048.532700527881</v>
      </c>
      <c r="D3145" s="2">
        <v>41108.532638888886</v>
      </c>
      <c r="E3145" s="60">
        <v>10</v>
      </c>
      <c r="F3145" s="2">
        <v>41049.68959885728</v>
      </c>
      <c r="G3145" s="60">
        <v>0</v>
      </c>
    </row>
    <row r="3146" spans="1:7" x14ac:dyDescent="0.3">
      <c r="A3146" s="60">
        <v>3145</v>
      </c>
      <c r="B3146" s="60">
        <v>1</v>
      </c>
      <c r="C3146" s="2">
        <v>41048.533132408622</v>
      </c>
      <c r="D3146" s="2">
        <v>41108.532638888886</v>
      </c>
      <c r="E3146" s="60">
        <v>8</v>
      </c>
      <c r="F3146" s="2">
        <v>41049.508684267035</v>
      </c>
      <c r="G3146" s="60">
        <v>0</v>
      </c>
    </row>
    <row r="3147" spans="1:7" x14ac:dyDescent="0.3">
      <c r="A3147" s="60">
        <v>3146</v>
      </c>
      <c r="B3147" s="60">
        <v>5</v>
      </c>
      <c r="C3147" s="2">
        <v>41048.534255388768</v>
      </c>
      <c r="D3147" s="2">
        <v>41108.53402777778</v>
      </c>
      <c r="E3147" s="60">
        <v>24</v>
      </c>
      <c r="F3147" s="2">
        <v>41052.39801956607</v>
      </c>
      <c r="G3147" s="60">
        <v>0</v>
      </c>
    </row>
    <row r="3148" spans="1:7" x14ac:dyDescent="0.3">
      <c r="A3148" s="60">
        <v>3147</v>
      </c>
      <c r="B3148" s="60">
        <v>1</v>
      </c>
      <c r="C3148" s="2">
        <v>41048.514258923431</v>
      </c>
      <c r="D3148" s="2">
        <v>41108.513888888891</v>
      </c>
      <c r="E3148" s="60">
        <v>12</v>
      </c>
      <c r="F3148" s="2">
        <v>41049.459407962189</v>
      </c>
      <c r="G3148" s="60">
        <v>0</v>
      </c>
    </row>
    <row r="3149" spans="1:7" x14ac:dyDescent="0.3">
      <c r="A3149" s="60">
        <v>3148</v>
      </c>
      <c r="B3149" s="60">
        <v>2</v>
      </c>
      <c r="C3149" s="2">
        <v>41048.611412142789</v>
      </c>
      <c r="D3149" s="2">
        <v>41108.611111111117</v>
      </c>
      <c r="E3149" s="60">
        <v>10</v>
      </c>
      <c r="F3149" s="2">
        <v>41050.447220827751</v>
      </c>
      <c r="G3149" s="60">
        <v>0</v>
      </c>
    </row>
    <row r="3150" spans="1:7" x14ac:dyDescent="0.3">
      <c r="A3150" s="60">
        <v>3149</v>
      </c>
      <c r="B3150" s="60">
        <v>1</v>
      </c>
      <c r="C3150" s="2">
        <v>41048.690046215961</v>
      </c>
      <c r="D3150" s="2">
        <v>41108.689583333333</v>
      </c>
      <c r="E3150" s="60">
        <v>12</v>
      </c>
      <c r="F3150" s="2">
        <v>41049.641365763448</v>
      </c>
      <c r="G3150" s="60">
        <v>0</v>
      </c>
    </row>
    <row r="3151" spans="1:7" x14ac:dyDescent="0.3">
      <c r="A3151" s="60">
        <v>3150</v>
      </c>
      <c r="B3151" s="60">
        <v>8</v>
      </c>
      <c r="C3151" s="2">
        <v>41048.771952809897</v>
      </c>
      <c r="D3151" s="2">
        <v>41108.771527777775</v>
      </c>
      <c r="E3151" s="60">
        <v>3</v>
      </c>
      <c r="F3151" s="2">
        <v>41055.302310601808</v>
      </c>
      <c r="G3151" s="60">
        <v>1</v>
      </c>
    </row>
    <row r="3152" spans="1:7" x14ac:dyDescent="0.3">
      <c r="A3152" s="60">
        <v>3151</v>
      </c>
      <c r="B3152" s="60">
        <v>4</v>
      </c>
      <c r="C3152" s="2">
        <v>41048.832067309602</v>
      </c>
      <c r="D3152" s="2">
        <v>41108.831944444442</v>
      </c>
      <c r="E3152" s="60">
        <v>12</v>
      </c>
      <c r="F3152" s="2">
        <v>41052.699511891238</v>
      </c>
      <c r="G3152" s="60">
        <v>0</v>
      </c>
    </row>
    <row r="3153" spans="1:7" x14ac:dyDescent="0.3">
      <c r="A3153" s="60">
        <v>3152</v>
      </c>
      <c r="B3153" s="60">
        <v>6</v>
      </c>
      <c r="C3153" s="2">
        <v>41048.858117916832</v>
      </c>
      <c r="D3153" s="2">
        <v>41108.857638888891</v>
      </c>
      <c r="E3153" s="60">
        <v>24</v>
      </c>
      <c r="F3153" s="2">
        <v>41055.865587442706</v>
      </c>
      <c r="G3153" s="60">
        <v>0</v>
      </c>
    </row>
    <row r="3154" spans="1:7" x14ac:dyDescent="0.3">
      <c r="A3154" s="60">
        <v>3153</v>
      </c>
      <c r="B3154" s="60">
        <v>5</v>
      </c>
      <c r="C3154" s="2">
        <v>41048.897812687625</v>
      </c>
      <c r="D3154" s="2">
        <v>41052.855555555558</v>
      </c>
      <c r="E3154" s="60">
        <v>24</v>
      </c>
      <c r="F3154" s="2">
        <v>41051.909457542672</v>
      </c>
      <c r="G3154" s="60">
        <v>0</v>
      </c>
    </row>
    <row r="3155" spans="1:7" x14ac:dyDescent="0.3">
      <c r="A3155" s="60">
        <v>3154</v>
      </c>
      <c r="B3155" s="60">
        <v>6</v>
      </c>
      <c r="C3155" s="2">
        <v>41048.902693661432</v>
      </c>
      <c r="D3155" s="2">
        <v>41108.902083333334</v>
      </c>
      <c r="E3155" s="60">
        <v>24</v>
      </c>
      <c r="F3155" s="2">
        <v>41052.880526333749</v>
      </c>
      <c r="G3155" s="60">
        <v>0</v>
      </c>
    </row>
    <row r="3156" spans="1:7" x14ac:dyDescent="0.3">
      <c r="A3156" s="60">
        <v>3155</v>
      </c>
      <c r="B3156" s="60">
        <v>1</v>
      </c>
      <c r="C3156" s="2">
        <v>41048.952094055734</v>
      </c>
      <c r="D3156" s="2">
        <v>41108.95208333333</v>
      </c>
      <c r="E3156" s="60">
        <v>8</v>
      </c>
      <c r="F3156" s="2">
        <v>41049.503968067344</v>
      </c>
      <c r="G3156" s="60">
        <v>0</v>
      </c>
    </row>
    <row r="3157" spans="1:7" x14ac:dyDescent="0.3">
      <c r="A3157" s="60">
        <v>3156</v>
      </c>
      <c r="B3157" s="60">
        <v>6</v>
      </c>
      <c r="C3157" s="2">
        <v>41048.994024166452</v>
      </c>
      <c r="D3157" s="2">
        <v>41108.993750000001</v>
      </c>
      <c r="E3157" s="60">
        <v>24</v>
      </c>
      <c r="F3157" s="2">
        <v>41055.556973166065</v>
      </c>
      <c r="G3157" s="60">
        <v>0</v>
      </c>
    </row>
    <row r="3158" spans="1:7" x14ac:dyDescent="0.3">
      <c r="A3158" s="60">
        <v>3157</v>
      </c>
      <c r="B3158" s="60">
        <v>5</v>
      </c>
      <c r="C3158" s="2">
        <v>41048.988465868482</v>
      </c>
      <c r="D3158" s="2">
        <v>41108.98819444445</v>
      </c>
      <c r="E3158" s="60">
        <v>24</v>
      </c>
      <c r="F3158" s="2">
        <v>41049.843422084843</v>
      </c>
      <c r="G3158" s="60">
        <v>0</v>
      </c>
    </row>
    <row r="3159" spans="1:7" x14ac:dyDescent="0.3">
      <c r="A3159" s="60">
        <v>3158</v>
      </c>
      <c r="B3159" s="60">
        <v>6</v>
      </c>
      <c r="C3159" s="2">
        <v>41049.010633380938</v>
      </c>
      <c r="D3159" s="2">
        <v>41051.55161309689</v>
      </c>
      <c r="E3159" s="60">
        <v>24</v>
      </c>
      <c r="F3159" s="2" t="s">
        <v>5</v>
      </c>
      <c r="G3159" s="60">
        <v>0</v>
      </c>
    </row>
    <row r="3160" spans="1:7" x14ac:dyDescent="0.3">
      <c r="A3160" s="60">
        <v>3159</v>
      </c>
      <c r="B3160" s="60">
        <v>2</v>
      </c>
      <c r="C3160" s="2">
        <v>41049.275770957473</v>
      </c>
      <c r="D3160" s="2">
        <v>41109.275694444441</v>
      </c>
      <c r="E3160" s="60">
        <v>10</v>
      </c>
      <c r="F3160" s="2">
        <v>41050.657269864299</v>
      </c>
      <c r="G3160" s="60">
        <v>0</v>
      </c>
    </row>
    <row r="3161" spans="1:7" x14ac:dyDescent="0.3">
      <c r="A3161" s="60">
        <v>3160</v>
      </c>
      <c r="B3161" s="60">
        <v>1</v>
      </c>
      <c r="C3161" s="2">
        <v>41049.270564880804</v>
      </c>
      <c r="D3161" s="2">
        <v>41053.478472222225</v>
      </c>
      <c r="E3161" s="60">
        <v>12</v>
      </c>
      <c r="F3161" s="2">
        <v>41050.619535629223</v>
      </c>
      <c r="G3161" s="60">
        <v>0</v>
      </c>
    </row>
    <row r="3162" spans="1:7" x14ac:dyDescent="0.3">
      <c r="A3162" s="60">
        <v>3161</v>
      </c>
      <c r="B3162" s="60">
        <v>9</v>
      </c>
      <c r="C3162" s="2">
        <v>41049.412411630496</v>
      </c>
      <c r="D3162" s="2">
        <v>41109.411805555559</v>
      </c>
      <c r="E3162" s="60">
        <v>5</v>
      </c>
      <c r="F3162" s="2">
        <v>41052.543781848261</v>
      </c>
      <c r="G3162" s="60">
        <v>0</v>
      </c>
    </row>
    <row r="3163" spans="1:7" x14ac:dyDescent="0.3">
      <c r="A3163" s="60">
        <v>3162</v>
      </c>
      <c r="B3163" s="60">
        <v>7</v>
      </c>
      <c r="C3163" s="2">
        <v>41049.396708908585</v>
      </c>
      <c r="D3163" s="2">
        <v>41051.479615103053</v>
      </c>
      <c r="E3163" s="60">
        <v>24</v>
      </c>
      <c r="F3163" s="2" t="s">
        <v>5</v>
      </c>
      <c r="G3163" s="60">
        <v>0</v>
      </c>
    </row>
    <row r="3164" spans="1:7" x14ac:dyDescent="0.3">
      <c r="A3164" s="60">
        <v>3163</v>
      </c>
      <c r="B3164" s="60">
        <v>9</v>
      </c>
      <c r="C3164" s="2">
        <v>41049.412772196127</v>
      </c>
      <c r="D3164" s="2">
        <v>41109.412499999999</v>
      </c>
      <c r="E3164" s="60">
        <v>5</v>
      </c>
      <c r="F3164" s="2">
        <v>41052.643292721237</v>
      </c>
      <c r="G3164" s="60">
        <v>1</v>
      </c>
    </row>
    <row r="3165" spans="1:7" x14ac:dyDescent="0.3">
      <c r="A3165" s="60">
        <v>3164</v>
      </c>
      <c r="B3165" s="60">
        <v>8</v>
      </c>
      <c r="C3165" s="2">
        <v>41049.396395557415</v>
      </c>
      <c r="D3165" s="2">
        <v>41109.395833333336</v>
      </c>
      <c r="E3165" s="60">
        <v>3</v>
      </c>
      <c r="F3165" s="2">
        <v>41053.752443981939</v>
      </c>
      <c r="G3165" s="60">
        <v>0</v>
      </c>
    </row>
    <row r="3166" spans="1:7" x14ac:dyDescent="0.3">
      <c r="A3166" s="60">
        <v>3165</v>
      </c>
      <c r="B3166" s="60">
        <v>5</v>
      </c>
      <c r="C3166" s="2">
        <v>41049.41554291323</v>
      </c>
      <c r="D3166" s="2">
        <v>41109.415277777778</v>
      </c>
      <c r="E3166" s="60">
        <v>24</v>
      </c>
      <c r="F3166" s="2">
        <v>41051.664029313244</v>
      </c>
      <c r="G3166" s="60">
        <v>0</v>
      </c>
    </row>
    <row r="3167" spans="1:7" x14ac:dyDescent="0.3">
      <c r="A3167" s="60">
        <v>3166</v>
      </c>
      <c r="B3167" s="60">
        <v>1</v>
      </c>
      <c r="C3167" s="2">
        <v>41049.457310507874</v>
      </c>
      <c r="D3167" s="2">
        <v>41109.456944444442</v>
      </c>
      <c r="E3167" s="60">
        <v>8</v>
      </c>
      <c r="F3167" s="2">
        <v>41050.397366150442</v>
      </c>
      <c r="G3167" s="60">
        <v>0</v>
      </c>
    </row>
    <row r="3168" spans="1:7" x14ac:dyDescent="0.3">
      <c r="A3168" s="60">
        <v>3167</v>
      </c>
      <c r="B3168" s="60">
        <v>2</v>
      </c>
      <c r="C3168" s="2">
        <v>41049.45433866392</v>
      </c>
      <c r="D3168" s="2">
        <v>41109.454166666663</v>
      </c>
      <c r="E3168" s="60">
        <v>10</v>
      </c>
      <c r="F3168" s="2">
        <v>41050.431703311217</v>
      </c>
      <c r="G3168" s="60">
        <v>0</v>
      </c>
    </row>
    <row r="3169" spans="1:7" x14ac:dyDescent="0.3">
      <c r="A3169" s="60">
        <v>3168</v>
      </c>
      <c r="B3169" s="60">
        <v>2</v>
      </c>
      <c r="C3169" s="2">
        <v>41049.441915472606</v>
      </c>
      <c r="D3169" s="2">
        <v>41052.691666666666</v>
      </c>
      <c r="E3169" s="60">
        <v>10</v>
      </c>
      <c r="F3169" s="2">
        <v>41050.453026123549</v>
      </c>
      <c r="G3169" s="60">
        <v>0</v>
      </c>
    </row>
    <row r="3170" spans="1:7" x14ac:dyDescent="0.3">
      <c r="A3170" s="60">
        <v>3169</v>
      </c>
      <c r="B3170" s="60">
        <v>5</v>
      </c>
      <c r="C3170" s="2">
        <v>41049.483643218176</v>
      </c>
      <c r="D3170" s="2">
        <v>41109.483333333337</v>
      </c>
      <c r="E3170" s="60">
        <v>24</v>
      </c>
      <c r="F3170" s="2">
        <v>41053.444787396016</v>
      </c>
      <c r="G3170" s="60">
        <v>0</v>
      </c>
    </row>
    <row r="3171" spans="1:7" x14ac:dyDescent="0.3">
      <c r="A3171" s="60">
        <v>3170</v>
      </c>
      <c r="B3171" s="60">
        <v>1</v>
      </c>
      <c r="C3171" s="2">
        <v>41049.461619064401</v>
      </c>
      <c r="D3171" s="2">
        <v>41053.044778630101</v>
      </c>
      <c r="E3171" s="60">
        <v>8</v>
      </c>
      <c r="F3171" s="2" t="s">
        <v>5</v>
      </c>
      <c r="G3171" s="60">
        <v>0</v>
      </c>
    </row>
    <row r="3172" spans="1:7" x14ac:dyDescent="0.3">
      <c r="A3172" s="60">
        <v>3171</v>
      </c>
      <c r="B3172" s="60">
        <v>3</v>
      </c>
      <c r="C3172" s="2">
        <v>41049.485747678817</v>
      </c>
      <c r="D3172" s="2">
        <v>41052.318749999999</v>
      </c>
      <c r="E3172" s="60">
        <v>24</v>
      </c>
      <c r="F3172" s="2">
        <v>41051.823504921915</v>
      </c>
      <c r="G3172" s="60">
        <v>0</v>
      </c>
    </row>
    <row r="3173" spans="1:7" x14ac:dyDescent="0.3">
      <c r="A3173" s="60">
        <v>3172</v>
      </c>
      <c r="B3173" s="60">
        <v>2</v>
      </c>
      <c r="C3173" s="2">
        <v>41049.460650863402</v>
      </c>
      <c r="D3173" s="2">
        <v>41109.460416666669</v>
      </c>
      <c r="E3173" s="60">
        <v>10</v>
      </c>
      <c r="F3173" s="2">
        <v>41050.37551782353</v>
      </c>
      <c r="G3173" s="60">
        <v>0</v>
      </c>
    </row>
    <row r="3174" spans="1:7" x14ac:dyDescent="0.3">
      <c r="A3174" s="60">
        <v>3173</v>
      </c>
      <c r="B3174" s="60">
        <v>4</v>
      </c>
      <c r="C3174" s="2">
        <v>41049.460564224093</v>
      </c>
      <c r="D3174" s="2">
        <v>41109.460416666669</v>
      </c>
      <c r="E3174" s="60">
        <v>12</v>
      </c>
      <c r="F3174" s="2">
        <v>41052.281090012766</v>
      </c>
      <c r="G3174" s="60">
        <v>0</v>
      </c>
    </row>
    <row r="3175" spans="1:7" x14ac:dyDescent="0.3">
      <c r="A3175" s="60">
        <v>3174</v>
      </c>
      <c r="B3175" s="60">
        <v>3</v>
      </c>
      <c r="C3175" s="2">
        <v>41049.46763953456</v>
      </c>
      <c r="D3175" s="2">
        <v>41051.759027777778</v>
      </c>
      <c r="E3175" s="60">
        <v>24</v>
      </c>
      <c r="F3175" s="2" t="s">
        <v>5</v>
      </c>
      <c r="G3175" s="60">
        <v>0</v>
      </c>
    </row>
    <row r="3176" spans="1:7" x14ac:dyDescent="0.3">
      <c r="A3176" s="60">
        <v>3175</v>
      </c>
      <c r="B3176" s="60">
        <v>1</v>
      </c>
      <c r="C3176" s="2">
        <v>41049.534945136555</v>
      </c>
      <c r="D3176" s="2">
        <v>41053.701047717012</v>
      </c>
      <c r="E3176" s="60">
        <v>8</v>
      </c>
      <c r="F3176" s="2" t="s">
        <v>5</v>
      </c>
      <c r="G3176" s="60">
        <v>0</v>
      </c>
    </row>
    <row r="3177" spans="1:7" x14ac:dyDescent="0.3">
      <c r="A3177" s="60">
        <v>3176</v>
      </c>
      <c r="B3177" s="60">
        <v>1</v>
      </c>
      <c r="C3177" s="2">
        <v>41049.607114381499</v>
      </c>
      <c r="D3177" s="2">
        <v>41109.606944444444</v>
      </c>
      <c r="E3177" s="60">
        <v>8</v>
      </c>
      <c r="F3177" s="2">
        <v>41050.496992518034</v>
      </c>
      <c r="G3177" s="60">
        <v>0</v>
      </c>
    </row>
    <row r="3178" spans="1:7" x14ac:dyDescent="0.3">
      <c r="A3178" s="60">
        <v>3177</v>
      </c>
      <c r="B3178" s="60">
        <v>1</v>
      </c>
      <c r="C3178" s="2">
        <v>41049.676698241012</v>
      </c>
      <c r="D3178" s="2">
        <v>41109.676388888889</v>
      </c>
      <c r="E3178" s="60">
        <v>12</v>
      </c>
      <c r="F3178" s="2">
        <v>41050.314484306713</v>
      </c>
      <c r="G3178" s="60">
        <v>0</v>
      </c>
    </row>
    <row r="3179" spans="1:7" x14ac:dyDescent="0.3">
      <c r="A3179" s="60">
        <v>3178</v>
      </c>
      <c r="B3179" s="60">
        <v>1</v>
      </c>
      <c r="C3179" s="2">
        <v>41049.766725974448</v>
      </c>
      <c r="D3179" s="2">
        <v>41053.391699991262</v>
      </c>
      <c r="E3179" s="60">
        <v>8</v>
      </c>
      <c r="F3179" s="2" t="s">
        <v>5</v>
      </c>
      <c r="G3179" s="60">
        <v>0</v>
      </c>
    </row>
    <row r="3180" spans="1:7" x14ac:dyDescent="0.3">
      <c r="A3180" s="60">
        <v>3179</v>
      </c>
      <c r="B3180" s="60">
        <v>3</v>
      </c>
      <c r="C3180" s="2">
        <v>41049.894028680872</v>
      </c>
      <c r="D3180" s="2">
        <v>41052.268735520032</v>
      </c>
      <c r="E3180" s="60">
        <v>24</v>
      </c>
      <c r="F3180" s="2" t="s">
        <v>5</v>
      </c>
      <c r="G3180" s="60">
        <v>0</v>
      </c>
    </row>
    <row r="3181" spans="1:7" x14ac:dyDescent="0.3">
      <c r="A3181" s="60">
        <v>3180</v>
      </c>
      <c r="B3181" s="60">
        <v>1</v>
      </c>
      <c r="C3181" s="2">
        <v>41050.014939944223</v>
      </c>
      <c r="D3181" s="2">
        <v>41110.01458333333</v>
      </c>
      <c r="E3181" s="60">
        <v>12</v>
      </c>
      <c r="F3181" s="2">
        <v>41050.591205536657</v>
      </c>
      <c r="G3181" s="60">
        <v>0</v>
      </c>
    </row>
    <row r="3182" spans="1:7" x14ac:dyDescent="0.3">
      <c r="A3182" s="60">
        <v>3181</v>
      </c>
      <c r="B3182" s="60">
        <v>3</v>
      </c>
      <c r="C3182" s="2">
        <v>41050.242416640853</v>
      </c>
      <c r="D3182" s="2">
        <v>41110.242361111115</v>
      </c>
      <c r="E3182" s="60">
        <v>24</v>
      </c>
      <c r="F3182" s="2">
        <v>41052.444649393467</v>
      </c>
      <c r="G3182" s="60">
        <v>0</v>
      </c>
    </row>
    <row r="3183" spans="1:7" x14ac:dyDescent="0.3">
      <c r="A3183" s="60">
        <v>3182</v>
      </c>
      <c r="B3183" s="60">
        <v>3</v>
      </c>
      <c r="C3183" s="2">
        <v>41050.225557219419</v>
      </c>
      <c r="D3183" s="2">
        <v>41053.350000000006</v>
      </c>
      <c r="E3183" s="60">
        <v>24</v>
      </c>
      <c r="F3183" s="2">
        <v>41052.429358525056</v>
      </c>
      <c r="G3183" s="60">
        <v>0</v>
      </c>
    </row>
    <row r="3184" spans="1:7" x14ac:dyDescent="0.3">
      <c r="A3184" s="60">
        <v>3183</v>
      </c>
      <c r="B3184" s="60">
        <v>2</v>
      </c>
      <c r="C3184" s="2">
        <v>41050.266478180012</v>
      </c>
      <c r="D3184" s="2">
        <v>41110.265972222223</v>
      </c>
      <c r="E3184" s="60">
        <v>10</v>
      </c>
      <c r="F3184" s="2">
        <v>41052.648833854881</v>
      </c>
      <c r="G3184" s="60">
        <v>0</v>
      </c>
    </row>
    <row r="3185" spans="1:7" x14ac:dyDescent="0.3">
      <c r="A3185" s="60">
        <v>3184</v>
      </c>
      <c r="B3185" s="60">
        <v>5</v>
      </c>
      <c r="C3185" s="2">
        <v>41050.395873578585</v>
      </c>
      <c r="D3185" s="2">
        <v>41053.645489888768</v>
      </c>
      <c r="E3185" s="60">
        <v>24</v>
      </c>
      <c r="F3185" s="2" t="s">
        <v>5</v>
      </c>
      <c r="G3185" s="60">
        <v>0</v>
      </c>
    </row>
    <row r="3186" spans="1:7" x14ac:dyDescent="0.3">
      <c r="A3186" s="60">
        <v>3185</v>
      </c>
      <c r="B3186" s="60">
        <v>9</v>
      </c>
      <c r="C3186" s="2">
        <v>41050.386357057432</v>
      </c>
      <c r="D3186" s="2">
        <v>41110.386111111111</v>
      </c>
      <c r="E3186" s="60">
        <v>5</v>
      </c>
      <c r="F3186" s="2">
        <v>41053.099538551112</v>
      </c>
      <c r="G3186" s="60">
        <v>0</v>
      </c>
    </row>
    <row r="3187" spans="1:7" x14ac:dyDescent="0.3">
      <c r="A3187" s="60">
        <v>3186</v>
      </c>
      <c r="B3187" s="60">
        <v>1</v>
      </c>
      <c r="C3187" s="2">
        <v>41050.434894427213</v>
      </c>
      <c r="D3187" s="2">
        <v>41053.434387705754</v>
      </c>
      <c r="E3187" s="60">
        <v>8</v>
      </c>
      <c r="F3187" s="2" t="s">
        <v>5</v>
      </c>
      <c r="G3187" s="60">
        <v>0</v>
      </c>
    </row>
    <row r="3188" spans="1:7" x14ac:dyDescent="0.3">
      <c r="A3188" s="60">
        <v>3187</v>
      </c>
      <c r="B3188" s="60">
        <v>3</v>
      </c>
      <c r="C3188" s="2">
        <v>41050.447319876177</v>
      </c>
      <c r="D3188" s="2">
        <v>41110.447222222218</v>
      </c>
      <c r="E3188" s="60">
        <v>24</v>
      </c>
      <c r="F3188" s="2">
        <v>41052.424868830414</v>
      </c>
      <c r="G3188" s="60">
        <v>0</v>
      </c>
    </row>
    <row r="3189" spans="1:7" x14ac:dyDescent="0.3">
      <c r="A3189" s="60">
        <v>3188</v>
      </c>
      <c r="B3189" s="60">
        <v>11</v>
      </c>
      <c r="C3189" s="2">
        <v>41050.433835593016</v>
      </c>
      <c r="D3189" s="2">
        <v>41053.475313755072</v>
      </c>
      <c r="E3189" s="60">
        <v>1</v>
      </c>
      <c r="F3189" s="2" t="s">
        <v>5</v>
      </c>
      <c r="G3189" s="60">
        <v>2</v>
      </c>
    </row>
    <row r="3190" spans="1:7" x14ac:dyDescent="0.3">
      <c r="A3190" s="60">
        <v>3189</v>
      </c>
      <c r="B3190" s="60">
        <v>4</v>
      </c>
      <c r="C3190" s="2">
        <v>41050.48929206199</v>
      </c>
      <c r="D3190" s="2">
        <v>41110.488888888889</v>
      </c>
      <c r="E3190" s="60">
        <v>12</v>
      </c>
      <c r="F3190" s="2">
        <v>41053.435285516454</v>
      </c>
      <c r="G3190" s="60">
        <v>0</v>
      </c>
    </row>
    <row r="3191" spans="1:7" x14ac:dyDescent="0.3">
      <c r="A3191" s="60">
        <v>3190</v>
      </c>
      <c r="B3191" s="60">
        <v>7</v>
      </c>
      <c r="C3191" s="2">
        <v>41050.494637382901</v>
      </c>
      <c r="D3191" s="2">
        <v>41052.786111111112</v>
      </c>
      <c r="E3191" s="60">
        <v>24</v>
      </c>
      <c r="F3191" s="2" t="s">
        <v>5</v>
      </c>
      <c r="G3191" s="60">
        <v>0</v>
      </c>
    </row>
    <row r="3192" spans="1:7" x14ac:dyDescent="0.3">
      <c r="A3192" s="60">
        <v>3191</v>
      </c>
      <c r="B3192" s="60">
        <v>7</v>
      </c>
      <c r="C3192" s="2">
        <v>41050.490343188103</v>
      </c>
      <c r="D3192" s="2">
        <v>41110.490277777782</v>
      </c>
      <c r="E3192" s="60">
        <v>24</v>
      </c>
      <c r="F3192" s="2">
        <v>41063.506356458151</v>
      </c>
      <c r="G3192" s="60">
        <v>0</v>
      </c>
    </row>
    <row r="3193" spans="1:7" x14ac:dyDescent="0.3">
      <c r="A3193" s="60">
        <v>3192</v>
      </c>
      <c r="B3193" s="60">
        <v>1</v>
      </c>
      <c r="C3193" s="2">
        <v>41050.476816351162</v>
      </c>
      <c r="D3193" s="2">
        <v>41110.476388888892</v>
      </c>
      <c r="E3193" s="60">
        <v>12</v>
      </c>
      <c r="F3193" s="2">
        <v>41051.091510561157</v>
      </c>
      <c r="G3193" s="60">
        <v>0</v>
      </c>
    </row>
    <row r="3194" spans="1:7" x14ac:dyDescent="0.3">
      <c r="A3194" s="60">
        <v>3193</v>
      </c>
      <c r="B3194" s="60">
        <v>1</v>
      </c>
      <c r="C3194" s="2">
        <v>41050.524713250416</v>
      </c>
      <c r="D3194" s="2">
        <v>41052.566138784692</v>
      </c>
      <c r="E3194" s="60">
        <v>12</v>
      </c>
      <c r="F3194" s="2" t="s">
        <v>5</v>
      </c>
      <c r="G3194" s="60">
        <v>0</v>
      </c>
    </row>
    <row r="3195" spans="1:7" x14ac:dyDescent="0.3">
      <c r="A3195" s="60">
        <v>3194</v>
      </c>
      <c r="B3195" s="60">
        <v>1</v>
      </c>
      <c r="C3195" s="2">
        <v>41050.560719123125</v>
      </c>
      <c r="D3195" s="2">
        <v>41110.560416666667</v>
      </c>
      <c r="E3195" s="60">
        <v>8</v>
      </c>
      <c r="F3195" s="2">
        <v>41051.296909127122</v>
      </c>
      <c r="G3195" s="60">
        <v>0</v>
      </c>
    </row>
    <row r="3196" spans="1:7" x14ac:dyDescent="0.3">
      <c r="A3196" s="60">
        <v>3195</v>
      </c>
      <c r="B3196" s="60">
        <v>2</v>
      </c>
      <c r="C3196" s="2">
        <v>41050.553777381108</v>
      </c>
      <c r="D3196" s="2">
        <v>41110.553472222222</v>
      </c>
      <c r="E3196" s="60">
        <v>10</v>
      </c>
      <c r="F3196" s="2">
        <v>41052.01568844798</v>
      </c>
      <c r="G3196" s="60">
        <v>0</v>
      </c>
    </row>
    <row r="3197" spans="1:7" x14ac:dyDescent="0.3">
      <c r="A3197" s="60">
        <v>3196</v>
      </c>
      <c r="B3197" s="60">
        <v>4</v>
      </c>
      <c r="C3197" s="2">
        <v>41050.547093889443</v>
      </c>
      <c r="D3197" s="2">
        <v>41110.546527777777</v>
      </c>
      <c r="E3197" s="60">
        <v>12</v>
      </c>
      <c r="F3197" s="2">
        <v>41052.50760460092</v>
      </c>
      <c r="G3197" s="60">
        <v>0</v>
      </c>
    </row>
    <row r="3198" spans="1:7" x14ac:dyDescent="0.3">
      <c r="A3198" s="60">
        <v>3197</v>
      </c>
      <c r="B3198" s="60">
        <v>1</v>
      </c>
      <c r="C3198" s="2">
        <v>41050.565316977794</v>
      </c>
      <c r="D3198" s="2">
        <v>41110.565277777772</v>
      </c>
      <c r="E3198" s="60">
        <v>12</v>
      </c>
      <c r="F3198" s="2">
        <v>41051.645538743236</v>
      </c>
      <c r="G3198" s="60">
        <v>0</v>
      </c>
    </row>
    <row r="3199" spans="1:7" x14ac:dyDescent="0.3">
      <c r="A3199" s="60">
        <v>3198</v>
      </c>
      <c r="B3199" s="60">
        <v>3</v>
      </c>
      <c r="C3199" s="2">
        <v>41050.574412072296</v>
      </c>
      <c r="D3199" s="2">
        <v>41110.57430555555</v>
      </c>
      <c r="E3199" s="60">
        <v>24</v>
      </c>
      <c r="F3199" s="2">
        <v>41052.36975914982</v>
      </c>
      <c r="G3199" s="60">
        <v>0</v>
      </c>
    </row>
    <row r="3200" spans="1:7" x14ac:dyDescent="0.3">
      <c r="A3200" s="60">
        <v>3199</v>
      </c>
      <c r="B3200" s="60">
        <v>5</v>
      </c>
      <c r="C3200" s="2">
        <v>41050.606311106378</v>
      </c>
      <c r="D3200" s="2">
        <v>41110.606250000004</v>
      </c>
      <c r="E3200" s="60">
        <v>24</v>
      </c>
      <c r="F3200" s="2">
        <v>41055.388883998843</v>
      </c>
      <c r="G3200" s="60">
        <v>0</v>
      </c>
    </row>
    <row r="3201" spans="1:7" x14ac:dyDescent="0.3">
      <c r="A3201" s="60">
        <v>3200</v>
      </c>
      <c r="B3201" s="60">
        <v>1</v>
      </c>
      <c r="C3201" s="2">
        <v>41050.629885963259</v>
      </c>
      <c r="D3201" s="2">
        <v>41110.629861111112</v>
      </c>
      <c r="E3201" s="60">
        <v>8</v>
      </c>
      <c r="F3201" s="2">
        <v>41051.856754949113</v>
      </c>
      <c r="G3201" s="60">
        <v>0</v>
      </c>
    </row>
    <row r="3202" spans="1:7" x14ac:dyDescent="0.3">
      <c r="A3202" s="60">
        <v>3201</v>
      </c>
      <c r="B3202" s="60">
        <v>1</v>
      </c>
      <c r="C3202" s="2">
        <v>41050.650478114665</v>
      </c>
      <c r="D3202" s="2">
        <v>41110.65</v>
      </c>
      <c r="E3202" s="60">
        <v>8</v>
      </c>
      <c r="F3202" s="2">
        <v>41051.414152890939</v>
      </c>
      <c r="G3202" s="60">
        <v>0</v>
      </c>
    </row>
    <row r="3203" spans="1:7" x14ac:dyDescent="0.3">
      <c r="A3203" s="60">
        <v>3202</v>
      </c>
      <c r="B3203" s="60">
        <v>4</v>
      </c>
      <c r="C3203" s="2">
        <v>41050.703276971835</v>
      </c>
      <c r="D3203" s="2">
        <v>41055.202777777777</v>
      </c>
      <c r="E3203" s="60">
        <v>12</v>
      </c>
      <c r="F3203" s="2">
        <v>41053.326451919042</v>
      </c>
      <c r="G3203" s="60">
        <v>0</v>
      </c>
    </row>
    <row r="3204" spans="1:7" x14ac:dyDescent="0.3">
      <c r="A3204" s="60">
        <v>3203</v>
      </c>
      <c r="B3204" s="60">
        <v>1</v>
      </c>
      <c r="C3204" s="2">
        <v>41050.677701313572</v>
      </c>
      <c r="D3204" s="2">
        <v>41110.677083333328</v>
      </c>
      <c r="E3204" s="60">
        <v>8</v>
      </c>
      <c r="F3204" s="2">
        <v>41050.71773782339</v>
      </c>
      <c r="G3204" s="60">
        <v>0</v>
      </c>
    </row>
    <row r="3205" spans="1:7" x14ac:dyDescent="0.3">
      <c r="A3205" s="60">
        <v>3204</v>
      </c>
      <c r="B3205" s="60">
        <v>1</v>
      </c>
      <c r="C3205" s="2">
        <v>41050.709268141713</v>
      </c>
      <c r="D3205" s="2">
        <v>41110.709027777782</v>
      </c>
      <c r="E3205" s="60">
        <v>8</v>
      </c>
      <c r="F3205" s="2">
        <v>41050.779737458732</v>
      </c>
      <c r="G3205" s="60">
        <v>0</v>
      </c>
    </row>
    <row r="3206" spans="1:7" x14ac:dyDescent="0.3">
      <c r="A3206" s="60">
        <v>3205</v>
      </c>
      <c r="B3206" s="60">
        <v>2</v>
      </c>
      <c r="C3206" s="2">
        <v>41050.737934926525</v>
      </c>
      <c r="D3206" s="2">
        <v>41110.737500000003</v>
      </c>
      <c r="E3206" s="60">
        <v>10</v>
      </c>
      <c r="F3206" s="2">
        <v>41051.717849507419</v>
      </c>
      <c r="G3206" s="60">
        <v>0</v>
      </c>
    </row>
    <row r="3207" spans="1:7" x14ac:dyDescent="0.3">
      <c r="A3207" s="60">
        <v>3206</v>
      </c>
      <c r="B3207" s="60">
        <v>1</v>
      </c>
      <c r="C3207" s="2">
        <v>41050.737757583032</v>
      </c>
      <c r="D3207" s="2">
        <v>41110.737500000003</v>
      </c>
      <c r="E3207" s="60">
        <v>12</v>
      </c>
      <c r="F3207" s="2">
        <v>41051.652237916584</v>
      </c>
      <c r="G3207" s="60">
        <v>0</v>
      </c>
    </row>
    <row r="3208" spans="1:7" x14ac:dyDescent="0.3">
      <c r="A3208" s="60">
        <v>3207</v>
      </c>
      <c r="B3208" s="60">
        <v>1</v>
      </c>
      <c r="C3208" s="2">
        <v>41050.739772889872</v>
      </c>
      <c r="D3208" s="2">
        <v>41110.739583333336</v>
      </c>
      <c r="E3208" s="60">
        <v>12</v>
      </c>
      <c r="F3208" s="2">
        <v>41051.472297007276</v>
      </c>
      <c r="G3208" s="60">
        <v>0</v>
      </c>
    </row>
    <row r="3209" spans="1:7" x14ac:dyDescent="0.3">
      <c r="A3209" s="60">
        <v>3208</v>
      </c>
      <c r="B3209" s="60">
        <v>7</v>
      </c>
      <c r="C3209" s="2">
        <v>41050.723332022295</v>
      </c>
      <c r="D3209" s="2">
        <v>41055.222708303561</v>
      </c>
      <c r="E3209" s="60">
        <v>24</v>
      </c>
      <c r="F3209" s="2" t="s">
        <v>5</v>
      </c>
      <c r="G3209" s="60">
        <v>0</v>
      </c>
    </row>
    <row r="3210" spans="1:7" x14ac:dyDescent="0.3">
      <c r="A3210" s="60">
        <v>3209</v>
      </c>
      <c r="B3210" s="60">
        <v>5</v>
      </c>
      <c r="C3210" s="2">
        <v>41050.741450528942</v>
      </c>
      <c r="D3210" s="2">
        <v>41054.3241224796</v>
      </c>
      <c r="E3210" s="60">
        <v>24</v>
      </c>
      <c r="F3210" s="2" t="s">
        <v>5</v>
      </c>
      <c r="G3210" s="60">
        <v>0</v>
      </c>
    </row>
    <row r="3211" spans="1:7" x14ac:dyDescent="0.3">
      <c r="A3211" s="60">
        <v>3210</v>
      </c>
      <c r="B3211" s="60">
        <v>7</v>
      </c>
      <c r="C3211" s="2">
        <v>41050.774030538159</v>
      </c>
      <c r="D3211" s="2">
        <v>41110.773611111108</v>
      </c>
      <c r="E3211" s="60">
        <v>24</v>
      </c>
      <c r="F3211" s="2">
        <v>41057.629987262262</v>
      </c>
      <c r="G3211" s="60">
        <v>0</v>
      </c>
    </row>
    <row r="3212" spans="1:7" x14ac:dyDescent="0.3">
      <c r="A3212" s="60">
        <v>3211</v>
      </c>
      <c r="B3212" s="60">
        <v>1</v>
      </c>
      <c r="C3212" s="2">
        <v>41050.777263175565</v>
      </c>
      <c r="D3212" s="2">
        <v>41110.777083333334</v>
      </c>
      <c r="E3212" s="60">
        <v>8</v>
      </c>
      <c r="F3212" s="2">
        <v>41051.472956738238</v>
      </c>
      <c r="G3212" s="60">
        <v>0</v>
      </c>
    </row>
    <row r="3213" spans="1:7" x14ac:dyDescent="0.3">
      <c r="A3213" s="60">
        <v>3212</v>
      </c>
      <c r="B3213" s="60">
        <v>8</v>
      </c>
      <c r="C3213" s="2">
        <v>41050.776664628429</v>
      </c>
      <c r="D3213" s="2">
        <v>41110.776388888888</v>
      </c>
      <c r="E3213" s="60">
        <v>3</v>
      </c>
      <c r="F3213" s="2">
        <v>41055.558453134327</v>
      </c>
      <c r="G3213" s="60">
        <v>1</v>
      </c>
    </row>
    <row r="3214" spans="1:7" x14ac:dyDescent="0.3">
      <c r="A3214" s="60">
        <v>3213</v>
      </c>
      <c r="B3214" s="60">
        <v>6</v>
      </c>
      <c r="C3214" s="2">
        <v>41050.836880786548</v>
      </c>
      <c r="D3214" s="2">
        <v>41110.836805555555</v>
      </c>
      <c r="E3214" s="60">
        <v>24</v>
      </c>
      <c r="F3214" s="2">
        <v>41056.859294023154</v>
      </c>
      <c r="G3214" s="60">
        <v>0</v>
      </c>
    </row>
    <row r="3215" spans="1:7" x14ac:dyDescent="0.3">
      <c r="A3215" s="60">
        <v>3214</v>
      </c>
      <c r="B3215" s="60">
        <v>5</v>
      </c>
      <c r="C3215" s="2">
        <v>41050.971081889584</v>
      </c>
      <c r="D3215" s="2">
        <v>41110.970833333333</v>
      </c>
      <c r="E3215" s="60">
        <v>24</v>
      </c>
      <c r="F3215" s="2">
        <v>41053.776470782039</v>
      </c>
      <c r="G3215" s="60">
        <v>0</v>
      </c>
    </row>
    <row r="3216" spans="1:7" x14ac:dyDescent="0.3">
      <c r="A3216" s="60">
        <v>3215</v>
      </c>
      <c r="B3216" s="60">
        <v>1</v>
      </c>
      <c r="C3216" s="2">
        <v>41051.003297422831</v>
      </c>
      <c r="D3216" s="2">
        <v>41111.00277777778</v>
      </c>
      <c r="E3216" s="60">
        <v>12</v>
      </c>
      <c r="F3216" s="2">
        <v>41052.460036034732</v>
      </c>
      <c r="G3216" s="60">
        <v>0</v>
      </c>
    </row>
    <row r="3217" spans="1:7" x14ac:dyDescent="0.3">
      <c r="A3217" s="60">
        <v>3216</v>
      </c>
      <c r="B3217" s="60">
        <v>3</v>
      </c>
      <c r="C3217" s="2">
        <v>41051.148872217804</v>
      </c>
      <c r="D3217" s="2">
        <v>41111.148611111108</v>
      </c>
      <c r="E3217" s="60">
        <v>24</v>
      </c>
      <c r="F3217" s="2">
        <v>41053.19283628188</v>
      </c>
      <c r="G3217" s="60">
        <v>0</v>
      </c>
    </row>
    <row r="3218" spans="1:7" x14ac:dyDescent="0.3">
      <c r="A3218" s="60">
        <v>3217</v>
      </c>
      <c r="B3218" s="60">
        <v>11</v>
      </c>
      <c r="C3218" s="2">
        <v>41051.272421601236</v>
      </c>
      <c r="D3218" s="2">
        <v>41111.272222222222</v>
      </c>
      <c r="E3218" s="60">
        <v>1</v>
      </c>
      <c r="F3218" s="2">
        <v>41058.62983097438</v>
      </c>
      <c r="G3218" s="60">
        <v>2</v>
      </c>
    </row>
    <row r="3219" spans="1:7" x14ac:dyDescent="0.3">
      <c r="A3219" s="60">
        <v>3218</v>
      </c>
      <c r="B3219" s="60">
        <v>7</v>
      </c>
      <c r="C3219" s="2">
        <v>41051.339390468012</v>
      </c>
      <c r="D3219" s="2">
        <v>41111.338888888895</v>
      </c>
      <c r="E3219" s="60">
        <v>24</v>
      </c>
      <c r="F3219" s="2">
        <v>41060.806477363578</v>
      </c>
      <c r="G3219" s="60">
        <v>0</v>
      </c>
    </row>
    <row r="3220" spans="1:7" x14ac:dyDescent="0.3">
      <c r="A3220" s="60">
        <v>3219</v>
      </c>
      <c r="B3220" s="60">
        <v>9</v>
      </c>
      <c r="C3220" s="2">
        <v>41051.383902788366</v>
      </c>
      <c r="D3220" s="2">
        <v>41111.383333333331</v>
      </c>
      <c r="E3220" s="60">
        <v>5</v>
      </c>
      <c r="F3220" s="2">
        <v>41054.63382491409</v>
      </c>
      <c r="G3220" s="60">
        <v>0</v>
      </c>
    </row>
    <row r="3221" spans="1:7" x14ac:dyDescent="0.3">
      <c r="A3221" s="60">
        <v>3220</v>
      </c>
      <c r="B3221" s="60">
        <v>2</v>
      </c>
      <c r="C3221" s="2">
        <v>41051.437199231739</v>
      </c>
      <c r="D3221" s="2">
        <v>41111.436805555553</v>
      </c>
      <c r="E3221" s="60">
        <v>10</v>
      </c>
      <c r="F3221" s="2">
        <v>41052.657358097524</v>
      </c>
      <c r="G3221" s="60">
        <v>0</v>
      </c>
    </row>
    <row r="3222" spans="1:7" x14ac:dyDescent="0.3">
      <c r="A3222" s="60">
        <v>3221</v>
      </c>
      <c r="B3222" s="60">
        <v>3</v>
      </c>
      <c r="C3222" s="2">
        <v>41051.435501287815</v>
      </c>
      <c r="D3222" s="2">
        <v>41111.435416666667</v>
      </c>
      <c r="E3222" s="60">
        <v>24</v>
      </c>
      <c r="F3222" s="2">
        <v>41053.625466367062</v>
      </c>
      <c r="G3222" s="60">
        <v>0</v>
      </c>
    </row>
    <row r="3223" spans="1:7" x14ac:dyDescent="0.3">
      <c r="A3223" s="60">
        <v>3222</v>
      </c>
      <c r="B3223" s="60">
        <v>6</v>
      </c>
      <c r="C3223" s="2">
        <v>41051.453379899009</v>
      </c>
      <c r="D3223" s="2">
        <v>41111.452777777777</v>
      </c>
      <c r="E3223" s="60">
        <v>24</v>
      </c>
      <c r="F3223" s="2">
        <v>41057.491819038478</v>
      </c>
      <c r="G3223" s="60">
        <v>0</v>
      </c>
    </row>
    <row r="3224" spans="1:7" x14ac:dyDescent="0.3">
      <c r="A3224" s="60">
        <v>3223</v>
      </c>
      <c r="B3224" s="60">
        <v>6</v>
      </c>
      <c r="C3224" s="2">
        <v>41051.487264999203</v>
      </c>
      <c r="D3224" s="2">
        <v>41111.486805555556</v>
      </c>
      <c r="E3224" s="60">
        <v>24</v>
      </c>
      <c r="F3224" s="2">
        <v>41057.190442356747</v>
      </c>
      <c r="G3224" s="60">
        <v>0</v>
      </c>
    </row>
    <row r="3225" spans="1:7" x14ac:dyDescent="0.3">
      <c r="A3225" s="60">
        <v>3224</v>
      </c>
      <c r="B3225" s="60">
        <v>1</v>
      </c>
      <c r="C3225" s="2">
        <v>41051.689768159085</v>
      </c>
      <c r="D3225" s="2">
        <v>41111.689583333333</v>
      </c>
      <c r="E3225" s="60">
        <v>12</v>
      </c>
      <c r="F3225" s="2">
        <v>41052.53266932079</v>
      </c>
      <c r="G3225" s="60">
        <v>0</v>
      </c>
    </row>
    <row r="3226" spans="1:7" x14ac:dyDescent="0.3">
      <c r="A3226" s="60">
        <v>3225</v>
      </c>
      <c r="B3226" s="60">
        <v>1</v>
      </c>
      <c r="C3226" s="2">
        <v>41051.68516815894</v>
      </c>
      <c r="D3226" s="2">
        <v>41111.68472222222</v>
      </c>
      <c r="E3226" s="60">
        <v>12</v>
      </c>
      <c r="F3226" s="2">
        <v>41052.86224958337</v>
      </c>
      <c r="G3226" s="60">
        <v>0</v>
      </c>
    </row>
    <row r="3227" spans="1:7" x14ac:dyDescent="0.3">
      <c r="A3227" s="60">
        <v>3226</v>
      </c>
      <c r="B3227" s="60">
        <v>4</v>
      </c>
      <c r="C3227" s="2">
        <v>41051.674383705162</v>
      </c>
      <c r="D3227" s="2">
        <v>41111.674305555556</v>
      </c>
      <c r="E3227" s="60">
        <v>12</v>
      </c>
      <c r="F3227" s="2">
        <v>41055.936606403593</v>
      </c>
      <c r="G3227" s="60">
        <v>0</v>
      </c>
    </row>
    <row r="3228" spans="1:7" x14ac:dyDescent="0.3">
      <c r="A3228" s="60">
        <v>3227</v>
      </c>
      <c r="B3228" s="60">
        <v>3</v>
      </c>
      <c r="C3228" s="2">
        <v>41051.735507646292</v>
      </c>
      <c r="D3228" s="2">
        <v>41054.901743048955</v>
      </c>
      <c r="E3228" s="60">
        <v>24</v>
      </c>
      <c r="F3228" s="2" t="s">
        <v>5</v>
      </c>
      <c r="G3228" s="60">
        <v>0</v>
      </c>
    </row>
    <row r="3229" spans="1:7" x14ac:dyDescent="0.3">
      <c r="A3229" s="60">
        <v>3228</v>
      </c>
      <c r="B3229" s="60">
        <v>8</v>
      </c>
      <c r="C3229" s="2">
        <v>41051.77817192582</v>
      </c>
      <c r="D3229" s="2">
        <v>41111.777777777781</v>
      </c>
      <c r="E3229" s="60">
        <v>3</v>
      </c>
      <c r="F3229" s="2">
        <v>41058.470820045746</v>
      </c>
      <c r="G3229" s="60">
        <v>1</v>
      </c>
    </row>
    <row r="3230" spans="1:7" x14ac:dyDescent="0.3">
      <c r="A3230" s="60">
        <v>3229</v>
      </c>
      <c r="B3230" s="60">
        <v>1</v>
      </c>
      <c r="C3230" s="2">
        <v>41051.864971104107</v>
      </c>
      <c r="D3230" s="2">
        <v>41111.864583333336</v>
      </c>
      <c r="E3230" s="60">
        <v>12</v>
      </c>
      <c r="F3230" s="2">
        <v>41053.421912192302</v>
      </c>
      <c r="G3230" s="60">
        <v>0</v>
      </c>
    </row>
    <row r="3231" spans="1:7" x14ac:dyDescent="0.3">
      <c r="A3231" s="60">
        <v>3230</v>
      </c>
      <c r="B3231" s="60">
        <v>6</v>
      </c>
      <c r="C3231" s="2">
        <v>41051.836331423154</v>
      </c>
      <c r="D3231" s="2">
        <v>41111.836111111115</v>
      </c>
      <c r="E3231" s="60">
        <v>24</v>
      </c>
      <c r="F3231" s="2">
        <v>41055.594741570458</v>
      </c>
      <c r="G3231" s="60">
        <v>0</v>
      </c>
    </row>
    <row r="3232" spans="1:7" x14ac:dyDescent="0.3">
      <c r="A3232" s="60">
        <v>3231</v>
      </c>
      <c r="B3232" s="60">
        <v>1</v>
      </c>
      <c r="C3232" s="2">
        <v>41051.851823282981</v>
      </c>
      <c r="D3232" s="2">
        <v>41111.851388888892</v>
      </c>
      <c r="E3232" s="60">
        <v>8</v>
      </c>
      <c r="F3232" s="2">
        <v>41052.035919068723</v>
      </c>
      <c r="G3232" s="60">
        <v>0</v>
      </c>
    </row>
    <row r="3233" spans="1:7" x14ac:dyDescent="0.3">
      <c r="A3233" s="60">
        <v>3232</v>
      </c>
      <c r="B3233" s="60">
        <v>2</v>
      </c>
      <c r="C3233" s="2">
        <v>41051.889822102079</v>
      </c>
      <c r="D3233" s="2">
        <v>41111.88958333333</v>
      </c>
      <c r="E3233" s="60">
        <v>10</v>
      </c>
      <c r="F3233" s="2">
        <v>41052.97954721329</v>
      </c>
      <c r="G3233" s="60">
        <v>0</v>
      </c>
    </row>
    <row r="3234" spans="1:7" x14ac:dyDescent="0.3">
      <c r="A3234" s="60">
        <v>3233</v>
      </c>
      <c r="B3234" s="60">
        <v>1</v>
      </c>
      <c r="C3234" s="2">
        <v>41051.975237677208</v>
      </c>
      <c r="D3234" s="2">
        <v>41111.975000000006</v>
      </c>
      <c r="E3234" s="60">
        <v>8</v>
      </c>
      <c r="F3234" s="2">
        <v>41052.573170976211</v>
      </c>
      <c r="G3234" s="60">
        <v>0</v>
      </c>
    </row>
    <row r="3235" spans="1:7" x14ac:dyDescent="0.3">
      <c r="A3235" s="60">
        <v>3234</v>
      </c>
      <c r="B3235" s="60">
        <v>1</v>
      </c>
      <c r="C3235" s="2">
        <v>41052.038604554444</v>
      </c>
      <c r="D3235" s="2">
        <v>41112.038194444445</v>
      </c>
      <c r="E3235" s="60">
        <v>8</v>
      </c>
      <c r="F3235" s="2">
        <v>41052.622226369414</v>
      </c>
      <c r="G3235" s="60">
        <v>0</v>
      </c>
    </row>
    <row r="3236" spans="1:7" x14ac:dyDescent="0.3">
      <c r="A3236" s="60">
        <v>3235</v>
      </c>
      <c r="B3236" s="60">
        <v>3</v>
      </c>
      <c r="C3236" s="2">
        <v>41052.209475704141</v>
      </c>
      <c r="D3236" s="2">
        <v>41112.209027777782</v>
      </c>
      <c r="E3236" s="60">
        <v>24</v>
      </c>
      <c r="F3236" s="2">
        <v>41055.414873068308</v>
      </c>
      <c r="G3236" s="60">
        <v>0</v>
      </c>
    </row>
    <row r="3237" spans="1:7" x14ac:dyDescent="0.3">
      <c r="A3237" s="60">
        <v>3236</v>
      </c>
      <c r="B3237" s="60">
        <v>6</v>
      </c>
      <c r="C3237" s="2">
        <v>41052.281764553212</v>
      </c>
      <c r="D3237" s="2">
        <v>41112.28125</v>
      </c>
      <c r="E3237" s="60">
        <v>24</v>
      </c>
      <c r="F3237" s="2">
        <v>41055.746805850802</v>
      </c>
      <c r="G3237" s="60">
        <v>0</v>
      </c>
    </row>
    <row r="3238" spans="1:7" x14ac:dyDescent="0.3">
      <c r="A3238" s="60">
        <v>3237</v>
      </c>
      <c r="B3238" s="60">
        <v>2</v>
      </c>
      <c r="C3238" s="2">
        <v>41052.279620795161</v>
      </c>
      <c r="D3238" s="2">
        <v>41112.279166666667</v>
      </c>
      <c r="E3238" s="60">
        <v>10</v>
      </c>
      <c r="F3238" s="2">
        <v>41054.616706891604</v>
      </c>
      <c r="G3238" s="60">
        <v>0</v>
      </c>
    </row>
    <row r="3239" spans="1:7" x14ac:dyDescent="0.3">
      <c r="A3239" s="60">
        <v>3238</v>
      </c>
      <c r="B3239" s="60">
        <v>6</v>
      </c>
      <c r="C3239" s="2">
        <v>41052.346299142075</v>
      </c>
      <c r="D3239" s="2">
        <v>41055.345833333333</v>
      </c>
      <c r="E3239" s="60">
        <v>24</v>
      </c>
      <c r="F3239" s="2" t="s">
        <v>5</v>
      </c>
      <c r="G3239" s="60">
        <v>0</v>
      </c>
    </row>
    <row r="3240" spans="1:7" x14ac:dyDescent="0.3">
      <c r="A3240" s="60">
        <v>3239</v>
      </c>
      <c r="B3240" s="60">
        <v>4</v>
      </c>
      <c r="C3240" s="2">
        <v>41052.359045255245</v>
      </c>
      <c r="D3240" s="2">
        <v>41112.359027777777</v>
      </c>
      <c r="E3240" s="60">
        <v>12</v>
      </c>
      <c r="F3240" s="2">
        <v>41054.573777154532</v>
      </c>
      <c r="G3240" s="60">
        <v>0</v>
      </c>
    </row>
    <row r="3241" spans="1:7" x14ac:dyDescent="0.3">
      <c r="A3241" s="60">
        <v>3240</v>
      </c>
      <c r="B3241" s="60">
        <v>3</v>
      </c>
      <c r="C3241" s="2">
        <v>41052.338127290343</v>
      </c>
      <c r="D3241" s="2">
        <v>41112.337500000001</v>
      </c>
      <c r="E3241" s="60">
        <v>24</v>
      </c>
      <c r="F3241" s="2">
        <v>41054.698336119742</v>
      </c>
      <c r="G3241" s="60">
        <v>0</v>
      </c>
    </row>
    <row r="3242" spans="1:7" x14ac:dyDescent="0.3">
      <c r="A3242" s="60">
        <v>3241</v>
      </c>
      <c r="B3242" s="60">
        <v>1</v>
      </c>
      <c r="C3242" s="2">
        <v>41052.336437084581</v>
      </c>
      <c r="D3242" s="2">
        <v>41112.336111111115</v>
      </c>
      <c r="E3242" s="60">
        <v>8</v>
      </c>
      <c r="F3242" s="2">
        <v>41052.442656036728</v>
      </c>
      <c r="G3242" s="60">
        <v>0</v>
      </c>
    </row>
    <row r="3243" spans="1:7" x14ac:dyDescent="0.3">
      <c r="A3243" s="60">
        <v>3242</v>
      </c>
      <c r="B3243" s="60">
        <v>6</v>
      </c>
      <c r="C3243" s="2">
        <v>41052.361648799924</v>
      </c>
      <c r="D3243" s="2">
        <v>41112.361111111117</v>
      </c>
      <c r="E3243" s="60">
        <v>24</v>
      </c>
      <c r="F3243" s="2">
        <v>41056.552287640312</v>
      </c>
      <c r="G3243" s="60">
        <v>0</v>
      </c>
    </row>
    <row r="3244" spans="1:7" x14ac:dyDescent="0.3">
      <c r="A3244" s="60">
        <v>3243</v>
      </c>
      <c r="B3244" s="60">
        <v>2</v>
      </c>
      <c r="C3244" s="2">
        <v>41052.370857256668</v>
      </c>
      <c r="D3244" s="2">
        <v>41112.370833333334</v>
      </c>
      <c r="E3244" s="60">
        <v>10</v>
      </c>
      <c r="F3244" s="2">
        <v>41053.6427716857</v>
      </c>
      <c r="G3244" s="60">
        <v>0</v>
      </c>
    </row>
    <row r="3245" spans="1:7" x14ac:dyDescent="0.3">
      <c r="A3245" s="60">
        <v>3244</v>
      </c>
      <c r="B3245" s="60">
        <v>3</v>
      </c>
      <c r="C3245" s="2">
        <v>41052.375555990096</v>
      </c>
      <c r="D3245" s="2">
        <v>41054.958373659698</v>
      </c>
      <c r="E3245" s="60">
        <v>24</v>
      </c>
      <c r="F3245" s="2" t="s">
        <v>5</v>
      </c>
      <c r="G3245" s="60">
        <v>0</v>
      </c>
    </row>
    <row r="3246" spans="1:7" x14ac:dyDescent="0.3">
      <c r="A3246" s="60">
        <v>3245</v>
      </c>
      <c r="B3246" s="60">
        <v>1</v>
      </c>
      <c r="C3246" s="2">
        <v>41052.3868495774</v>
      </c>
      <c r="D3246" s="2">
        <v>41112.386805555558</v>
      </c>
      <c r="E3246" s="60">
        <v>8</v>
      </c>
      <c r="F3246" s="2">
        <v>41052.555034642792</v>
      </c>
      <c r="G3246" s="60">
        <v>0</v>
      </c>
    </row>
    <row r="3247" spans="1:7" x14ac:dyDescent="0.3">
      <c r="A3247" s="60">
        <v>3246</v>
      </c>
      <c r="B3247" s="60">
        <v>1</v>
      </c>
      <c r="C3247" s="2">
        <v>41052.487916523191</v>
      </c>
      <c r="D3247" s="2">
        <v>41056.570609604503</v>
      </c>
      <c r="E3247" s="60">
        <v>12</v>
      </c>
      <c r="F3247" s="2" t="s">
        <v>5</v>
      </c>
      <c r="G3247" s="60">
        <v>0</v>
      </c>
    </row>
    <row r="3248" spans="1:7" x14ac:dyDescent="0.3">
      <c r="A3248" s="60">
        <v>3247</v>
      </c>
      <c r="B3248" s="60">
        <v>6</v>
      </c>
      <c r="C3248" s="2">
        <v>41052.471716354623</v>
      </c>
      <c r="D3248" s="2">
        <v>41112.47152777778</v>
      </c>
      <c r="E3248" s="60">
        <v>24</v>
      </c>
      <c r="F3248" s="2">
        <v>41059.529039823341</v>
      </c>
      <c r="G3248" s="60">
        <v>0</v>
      </c>
    </row>
    <row r="3249" spans="1:7" x14ac:dyDescent="0.3">
      <c r="A3249" s="60">
        <v>3248</v>
      </c>
      <c r="B3249" s="60">
        <v>1</v>
      </c>
      <c r="C3249" s="2">
        <v>41052.508018902183</v>
      </c>
      <c r="D3249" s="2">
        <v>41112.507638888892</v>
      </c>
      <c r="E3249" s="60">
        <v>8</v>
      </c>
      <c r="F3249" s="2">
        <v>41053.540333413548</v>
      </c>
      <c r="G3249" s="60">
        <v>0</v>
      </c>
    </row>
    <row r="3250" spans="1:7" x14ac:dyDescent="0.3">
      <c r="A3250" s="60">
        <v>3249</v>
      </c>
      <c r="B3250" s="60">
        <v>1</v>
      </c>
      <c r="C3250" s="2">
        <v>41052.656989375289</v>
      </c>
      <c r="D3250" s="2">
        <v>41055.69800789086</v>
      </c>
      <c r="E3250" s="60">
        <v>12</v>
      </c>
      <c r="F3250" s="2" t="s">
        <v>5</v>
      </c>
      <c r="G3250" s="60">
        <v>0</v>
      </c>
    </row>
    <row r="3251" spans="1:7" x14ac:dyDescent="0.3">
      <c r="A3251" s="60">
        <v>3250</v>
      </c>
      <c r="B3251" s="60">
        <v>2</v>
      </c>
      <c r="C3251" s="2">
        <v>41052.728575217247</v>
      </c>
      <c r="D3251" s="2">
        <v>41112.728472222225</v>
      </c>
      <c r="E3251" s="60">
        <v>10</v>
      </c>
      <c r="F3251" s="2">
        <v>41054.639685976326</v>
      </c>
      <c r="G3251" s="60">
        <v>0</v>
      </c>
    </row>
    <row r="3252" spans="1:7" x14ac:dyDescent="0.3">
      <c r="A3252" s="60">
        <v>3251</v>
      </c>
      <c r="B3252" s="60">
        <v>2</v>
      </c>
      <c r="C3252" s="2">
        <v>41052.745491892383</v>
      </c>
      <c r="D3252" s="2">
        <v>41112.745138888895</v>
      </c>
      <c r="E3252" s="60">
        <v>10</v>
      </c>
      <c r="F3252" s="2">
        <v>41054.424247318486</v>
      </c>
      <c r="G3252" s="60">
        <v>0</v>
      </c>
    </row>
    <row r="3253" spans="1:7" x14ac:dyDescent="0.3">
      <c r="A3253" s="60">
        <v>3252</v>
      </c>
      <c r="B3253" s="60">
        <v>1</v>
      </c>
      <c r="C3253" s="2">
        <v>41052.723093835564</v>
      </c>
      <c r="D3253" s="2">
        <v>41112.722916666666</v>
      </c>
      <c r="E3253" s="60">
        <v>12</v>
      </c>
      <c r="F3253" s="2">
        <v>41053.451743643687</v>
      </c>
      <c r="G3253" s="60">
        <v>0</v>
      </c>
    </row>
    <row r="3254" spans="1:7" x14ac:dyDescent="0.3">
      <c r="A3254" s="60">
        <v>3253</v>
      </c>
      <c r="B3254" s="60">
        <v>1</v>
      </c>
      <c r="C3254" s="2">
        <v>41052.769115607894</v>
      </c>
      <c r="D3254" s="2">
        <v>41112.768750000003</v>
      </c>
      <c r="E3254" s="60">
        <v>12</v>
      </c>
      <c r="F3254" s="2">
        <v>41053.632791570795</v>
      </c>
      <c r="G3254" s="60">
        <v>0</v>
      </c>
    </row>
    <row r="3255" spans="1:7" x14ac:dyDescent="0.3">
      <c r="A3255" s="60">
        <v>3254</v>
      </c>
      <c r="B3255" s="60">
        <v>4</v>
      </c>
      <c r="C3255" s="2">
        <v>41052.799702497417</v>
      </c>
      <c r="D3255" s="2">
        <v>41112.799305555556</v>
      </c>
      <c r="E3255" s="60">
        <v>12</v>
      </c>
      <c r="F3255" s="2">
        <v>41056.362283142393</v>
      </c>
      <c r="G3255" s="60">
        <v>0</v>
      </c>
    </row>
    <row r="3256" spans="1:7" x14ac:dyDescent="0.3">
      <c r="A3256" s="60">
        <v>3255</v>
      </c>
      <c r="B3256" s="60">
        <v>1</v>
      </c>
      <c r="C3256" s="2">
        <v>41052.845326996612</v>
      </c>
      <c r="D3256" s="2">
        <v>41112.845138888893</v>
      </c>
      <c r="E3256" s="60">
        <v>12</v>
      </c>
      <c r="F3256" s="2">
        <v>41054.463538701413</v>
      </c>
      <c r="G3256" s="60">
        <v>0</v>
      </c>
    </row>
    <row r="3257" spans="1:7" x14ac:dyDescent="0.3">
      <c r="A3257" s="60">
        <v>3256</v>
      </c>
      <c r="B3257" s="60">
        <v>6</v>
      </c>
      <c r="C3257" s="2">
        <v>41052.852707064972</v>
      </c>
      <c r="D3257" s="2">
        <v>41112.852083333339</v>
      </c>
      <c r="E3257" s="60">
        <v>24</v>
      </c>
      <c r="F3257" s="2">
        <v>41058.491991293733</v>
      </c>
      <c r="G3257" s="60">
        <v>0</v>
      </c>
    </row>
    <row r="3258" spans="1:7" x14ac:dyDescent="0.3">
      <c r="A3258" s="60">
        <v>3257</v>
      </c>
      <c r="B3258" s="60">
        <v>1</v>
      </c>
      <c r="C3258" s="2">
        <v>41052.834371334342</v>
      </c>
      <c r="D3258" s="2">
        <v>41056.95911959638</v>
      </c>
      <c r="E3258" s="60">
        <v>12</v>
      </c>
      <c r="F3258" s="2" t="s">
        <v>5</v>
      </c>
      <c r="G3258" s="60">
        <v>0</v>
      </c>
    </row>
    <row r="3259" spans="1:7" x14ac:dyDescent="0.3">
      <c r="A3259" s="60">
        <v>3258</v>
      </c>
      <c r="B3259" s="60">
        <v>6</v>
      </c>
      <c r="C3259" s="2">
        <v>41052.932733102083</v>
      </c>
      <c r="D3259" s="2">
        <v>41112.932638888888</v>
      </c>
      <c r="E3259" s="60">
        <v>24</v>
      </c>
      <c r="F3259" s="2">
        <v>41055.280283030363</v>
      </c>
      <c r="G3259" s="60">
        <v>0</v>
      </c>
    </row>
    <row r="3260" spans="1:7" x14ac:dyDescent="0.3">
      <c r="A3260" s="60">
        <v>3259</v>
      </c>
      <c r="B3260" s="60">
        <v>5</v>
      </c>
      <c r="C3260" s="2">
        <v>41052.964753558852</v>
      </c>
      <c r="D3260" s="2">
        <v>41112.964583333334</v>
      </c>
      <c r="E3260" s="60">
        <v>24</v>
      </c>
      <c r="F3260" s="2">
        <v>41054.760760157973</v>
      </c>
      <c r="G3260" s="60">
        <v>0</v>
      </c>
    </row>
    <row r="3261" spans="1:7" x14ac:dyDescent="0.3">
      <c r="A3261" s="60">
        <v>3260</v>
      </c>
      <c r="B3261" s="60">
        <v>7</v>
      </c>
      <c r="C3261" s="2">
        <v>41053.074125517473</v>
      </c>
      <c r="D3261" s="2">
        <v>41113.073611111111</v>
      </c>
      <c r="E3261" s="60">
        <v>24</v>
      </c>
      <c r="F3261" s="2">
        <v>41066.257005296538</v>
      </c>
      <c r="G3261" s="60">
        <v>0</v>
      </c>
    </row>
    <row r="3262" spans="1:7" x14ac:dyDescent="0.3">
      <c r="A3262" s="60">
        <v>3261</v>
      </c>
      <c r="B3262" s="60">
        <v>5</v>
      </c>
      <c r="C3262" s="2">
        <v>41053.158382944217</v>
      </c>
      <c r="D3262" s="2">
        <v>41113.158333333333</v>
      </c>
      <c r="E3262" s="60">
        <v>24</v>
      </c>
      <c r="F3262" s="2">
        <v>41054.803021756961</v>
      </c>
      <c r="G3262" s="60">
        <v>0</v>
      </c>
    </row>
    <row r="3263" spans="1:7" x14ac:dyDescent="0.3">
      <c r="A3263" s="60">
        <v>3262</v>
      </c>
      <c r="B3263" s="60">
        <v>1</v>
      </c>
      <c r="C3263" s="2">
        <v>41053.292065082598</v>
      </c>
      <c r="D3263" s="2">
        <v>41055.999751929157</v>
      </c>
      <c r="E3263" s="60">
        <v>8</v>
      </c>
      <c r="F3263" s="2" t="s">
        <v>5</v>
      </c>
      <c r="G3263" s="60">
        <v>0</v>
      </c>
    </row>
    <row r="3264" spans="1:7" x14ac:dyDescent="0.3">
      <c r="A3264" s="60">
        <v>3263</v>
      </c>
      <c r="B3264" s="60">
        <v>5</v>
      </c>
      <c r="C3264" s="2">
        <v>41053.328965012319</v>
      </c>
      <c r="D3264" s="2">
        <v>41113.328472222223</v>
      </c>
      <c r="E3264" s="60">
        <v>24</v>
      </c>
      <c r="F3264" s="2">
        <v>41056.672759578403</v>
      </c>
      <c r="G3264" s="60">
        <v>0</v>
      </c>
    </row>
    <row r="3265" spans="1:7" x14ac:dyDescent="0.3">
      <c r="A3265" s="60">
        <v>3264</v>
      </c>
      <c r="B3265" s="60">
        <v>1</v>
      </c>
      <c r="C3265" s="2">
        <v>41053.442290517429</v>
      </c>
      <c r="D3265" s="2">
        <v>41113.441666666666</v>
      </c>
      <c r="E3265" s="60">
        <v>8</v>
      </c>
      <c r="F3265" s="2">
        <v>41054.64747390891</v>
      </c>
      <c r="G3265" s="60">
        <v>0</v>
      </c>
    </row>
    <row r="3266" spans="1:7" x14ac:dyDescent="0.3">
      <c r="A3266" s="60">
        <v>3265</v>
      </c>
      <c r="B3266" s="60">
        <v>4</v>
      </c>
      <c r="C3266" s="2">
        <v>41053.424463797426</v>
      </c>
      <c r="D3266" s="2">
        <v>41113.424305555556</v>
      </c>
      <c r="E3266" s="60">
        <v>12</v>
      </c>
      <c r="F3266" s="2">
        <v>41056.293482123481</v>
      </c>
      <c r="G3266" s="60">
        <v>0</v>
      </c>
    </row>
    <row r="3267" spans="1:7" x14ac:dyDescent="0.3">
      <c r="A3267" s="60">
        <v>3266</v>
      </c>
      <c r="B3267" s="60">
        <v>7</v>
      </c>
      <c r="C3267" s="2">
        <v>41053.424855060512</v>
      </c>
      <c r="D3267" s="2">
        <v>41113.424305555556</v>
      </c>
      <c r="E3267" s="60">
        <v>24</v>
      </c>
      <c r="F3267" s="2">
        <v>41063.684510196872</v>
      </c>
      <c r="G3267" s="60">
        <v>0</v>
      </c>
    </row>
    <row r="3268" spans="1:7" x14ac:dyDescent="0.3">
      <c r="A3268" s="60">
        <v>3267</v>
      </c>
      <c r="B3268" s="60">
        <v>5</v>
      </c>
      <c r="C3268" s="2">
        <v>41053.497365191914</v>
      </c>
      <c r="D3268" s="2">
        <v>41113.497222222228</v>
      </c>
      <c r="E3268" s="60">
        <v>24</v>
      </c>
      <c r="F3268" s="2">
        <v>41057.407752698622</v>
      </c>
      <c r="G3268" s="60">
        <v>0</v>
      </c>
    </row>
    <row r="3269" spans="1:7" x14ac:dyDescent="0.3">
      <c r="A3269" s="60">
        <v>3268</v>
      </c>
      <c r="B3269" s="60">
        <v>3</v>
      </c>
      <c r="C3269" s="2">
        <v>41053.526556366094</v>
      </c>
      <c r="D3269" s="2">
        <v>41113.526388888888</v>
      </c>
      <c r="E3269" s="60">
        <v>24</v>
      </c>
      <c r="F3269" s="2">
        <v>41055.714427115505</v>
      </c>
      <c r="G3269" s="60">
        <v>0</v>
      </c>
    </row>
    <row r="3270" spans="1:7" x14ac:dyDescent="0.3">
      <c r="A3270" s="60">
        <v>3269</v>
      </c>
      <c r="B3270" s="60">
        <v>1</v>
      </c>
      <c r="C3270" s="2">
        <v>41053.540663297041</v>
      </c>
      <c r="D3270" s="2">
        <v>41113.540277777778</v>
      </c>
      <c r="E3270" s="60">
        <v>12</v>
      </c>
      <c r="F3270" s="2">
        <v>41054.462671362278</v>
      </c>
      <c r="G3270" s="60">
        <v>0</v>
      </c>
    </row>
    <row r="3271" spans="1:7" x14ac:dyDescent="0.3">
      <c r="A3271" s="60">
        <v>3270</v>
      </c>
      <c r="B3271" s="60">
        <v>1</v>
      </c>
      <c r="C3271" s="2">
        <v>41053.566083720369</v>
      </c>
      <c r="D3271" s="2">
        <v>41113.565972222219</v>
      </c>
      <c r="E3271" s="60">
        <v>8</v>
      </c>
      <c r="F3271" s="2">
        <v>41054.397992398968</v>
      </c>
      <c r="G3271" s="60">
        <v>0</v>
      </c>
    </row>
    <row r="3272" spans="1:7" x14ac:dyDescent="0.3">
      <c r="A3272" s="60">
        <v>3271</v>
      </c>
      <c r="B3272" s="60">
        <v>2</v>
      </c>
      <c r="C3272" s="2">
        <v>41053.55160250792</v>
      </c>
      <c r="D3272" s="2">
        <v>41056.343055555561</v>
      </c>
      <c r="E3272" s="60">
        <v>10</v>
      </c>
      <c r="F3272" s="2">
        <v>41054.602522836351</v>
      </c>
      <c r="G3272" s="60">
        <v>0</v>
      </c>
    </row>
    <row r="3273" spans="1:7" x14ac:dyDescent="0.3">
      <c r="A3273" s="60">
        <v>3272</v>
      </c>
      <c r="B3273" s="60">
        <v>1</v>
      </c>
      <c r="C3273" s="2">
        <v>41053.546228940409</v>
      </c>
      <c r="D3273" s="2">
        <v>41113.54583333333</v>
      </c>
      <c r="E3273" s="60">
        <v>8</v>
      </c>
      <c r="F3273" s="2">
        <v>41054.55390566487</v>
      </c>
      <c r="G3273" s="60">
        <v>0</v>
      </c>
    </row>
    <row r="3274" spans="1:7" x14ac:dyDescent="0.3">
      <c r="A3274" s="60">
        <v>3273</v>
      </c>
      <c r="B3274" s="60">
        <v>11</v>
      </c>
      <c r="C3274" s="2">
        <v>41053.623402722689</v>
      </c>
      <c r="D3274" s="2">
        <v>41113.622916666667</v>
      </c>
      <c r="E3274" s="60">
        <v>1</v>
      </c>
      <c r="F3274" s="2">
        <v>41060.690856171619</v>
      </c>
      <c r="G3274" s="60">
        <v>7</v>
      </c>
    </row>
    <row r="3275" spans="1:7" x14ac:dyDescent="0.3">
      <c r="A3275" s="60">
        <v>3274</v>
      </c>
      <c r="B3275" s="60">
        <v>2</v>
      </c>
      <c r="C3275" s="2">
        <v>41053.70001273782</v>
      </c>
      <c r="D3275" s="2">
        <v>41113.699999999997</v>
      </c>
      <c r="E3275" s="60">
        <v>10</v>
      </c>
      <c r="F3275" s="2">
        <v>41055.901920620279</v>
      </c>
      <c r="G3275" s="60">
        <v>0</v>
      </c>
    </row>
    <row r="3276" spans="1:7" x14ac:dyDescent="0.3">
      <c r="A3276" s="60">
        <v>3275</v>
      </c>
      <c r="B3276" s="60">
        <v>1</v>
      </c>
      <c r="C3276" s="2">
        <v>41053.777778882562</v>
      </c>
      <c r="D3276" s="2">
        <v>41113.777777777781</v>
      </c>
      <c r="E3276" s="60">
        <v>12</v>
      </c>
      <c r="F3276" s="2">
        <v>41054.32816237615</v>
      </c>
      <c r="G3276" s="60">
        <v>0</v>
      </c>
    </row>
    <row r="3277" spans="1:7" x14ac:dyDescent="0.3">
      <c r="A3277" s="60">
        <v>3276</v>
      </c>
      <c r="B3277" s="60">
        <v>2</v>
      </c>
      <c r="C3277" s="2">
        <v>41053.790157779433</v>
      </c>
      <c r="D3277" s="2">
        <v>41113.789583333331</v>
      </c>
      <c r="E3277" s="60">
        <v>10</v>
      </c>
      <c r="F3277" s="2">
        <v>41054.579274092604</v>
      </c>
      <c r="G3277" s="60">
        <v>0</v>
      </c>
    </row>
    <row r="3278" spans="1:7" x14ac:dyDescent="0.3">
      <c r="A3278" s="60">
        <v>3277</v>
      </c>
      <c r="B3278" s="60">
        <v>5</v>
      </c>
      <c r="C3278" s="2">
        <v>41053.833939250144</v>
      </c>
      <c r="D3278" s="2">
        <v>41113.833333333336</v>
      </c>
      <c r="E3278" s="60">
        <v>24</v>
      </c>
      <c r="F3278" s="2">
        <v>41056.66935203864</v>
      </c>
      <c r="G3278" s="60">
        <v>0</v>
      </c>
    </row>
    <row r="3279" spans="1:7" x14ac:dyDescent="0.3">
      <c r="A3279" s="60">
        <v>3278</v>
      </c>
      <c r="B3279" s="60">
        <v>6</v>
      </c>
      <c r="C3279" s="2">
        <v>41053.956073629721</v>
      </c>
      <c r="D3279" s="2">
        <v>41113.955555555556</v>
      </c>
      <c r="E3279" s="60">
        <v>24</v>
      </c>
      <c r="F3279" s="2">
        <v>41056.798867278529</v>
      </c>
      <c r="G3279" s="60">
        <v>0</v>
      </c>
    </row>
    <row r="3280" spans="1:7" x14ac:dyDescent="0.3">
      <c r="A3280" s="60">
        <v>3279</v>
      </c>
      <c r="B3280" s="60">
        <v>10</v>
      </c>
      <c r="C3280" s="2">
        <v>41053.92954447688</v>
      </c>
      <c r="D3280" s="2">
        <v>41113.929166666661</v>
      </c>
      <c r="E3280" s="60">
        <v>1</v>
      </c>
      <c r="F3280" s="2">
        <v>41060.577527020796</v>
      </c>
      <c r="G3280" s="60">
        <v>5</v>
      </c>
    </row>
    <row r="3281" spans="1:7" x14ac:dyDescent="0.3">
      <c r="A3281" s="60">
        <v>3280</v>
      </c>
      <c r="B3281" s="60">
        <v>5</v>
      </c>
      <c r="C3281" s="2">
        <v>41053.974450369409</v>
      </c>
      <c r="D3281" s="2">
        <v>41113.974305555559</v>
      </c>
      <c r="E3281" s="60">
        <v>24</v>
      </c>
      <c r="F3281" s="2">
        <v>41055.878597931005</v>
      </c>
      <c r="G3281" s="60">
        <v>0</v>
      </c>
    </row>
    <row r="3282" spans="1:7" x14ac:dyDescent="0.3">
      <c r="A3282" s="60">
        <v>3281</v>
      </c>
      <c r="B3282" s="60">
        <v>1</v>
      </c>
      <c r="C3282" s="2">
        <v>41054.042425425054</v>
      </c>
      <c r="D3282" s="2">
        <v>41114.042361111111</v>
      </c>
      <c r="E3282" s="60">
        <v>8</v>
      </c>
      <c r="F3282" s="2">
        <v>41055.513557969534</v>
      </c>
      <c r="G3282" s="60">
        <v>0</v>
      </c>
    </row>
    <row r="3283" spans="1:7" x14ac:dyDescent="0.3">
      <c r="A3283" s="60">
        <v>3282</v>
      </c>
      <c r="B3283" s="60">
        <v>7</v>
      </c>
      <c r="C3283" s="2">
        <v>41054.056440258457</v>
      </c>
      <c r="D3283" s="2">
        <v>41056.806249999994</v>
      </c>
      <c r="E3283" s="60">
        <v>24</v>
      </c>
      <c r="F3283" s="2" t="s">
        <v>5</v>
      </c>
      <c r="G3283" s="60">
        <v>0</v>
      </c>
    </row>
    <row r="3284" spans="1:7" x14ac:dyDescent="0.3">
      <c r="A3284" s="60">
        <v>3283</v>
      </c>
      <c r="B3284" s="60">
        <v>7</v>
      </c>
      <c r="C3284" s="2">
        <v>41054.043628576816</v>
      </c>
      <c r="D3284" s="2">
        <v>41057.584665557813</v>
      </c>
      <c r="E3284" s="60">
        <v>24</v>
      </c>
      <c r="F3284" s="2" t="s">
        <v>5</v>
      </c>
      <c r="G3284" s="60">
        <v>0</v>
      </c>
    </row>
    <row r="3285" spans="1:7" x14ac:dyDescent="0.3">
      <c r="A3285" s="60">
        <v>3284</v>
      </c>
      <c r="B3285" s="60">
        <v>1</v>
      </c>
      <c r="C3285" s="2">
        <v>41054.195794499421</v>
      </c>
      <c r="D3285" s="2">
        <v>41114.195138888885</v>
      </c>
      <c r="E3285" s="60">
        <v>8</v>
      </c>
      <c r="F3285" s="2">
        <v>41055.4332308304</v>
      </c>
      <c r="G3285" s="60">
        <v>0</v>
      </c>
    </row>
    <row r="3286" spans="1:7" x14ac:dyDescent="0.3">
      <c r="A3286" s="60">
        <v>3285</v>
      </c>
      <c r="B3286" s="60">
        <v>11</v>
      </c>
      <c r="C3286" s="2">
        <v>41054.191647497362</v>
      </c>
      <c r="D3286" s="2">
        <v>41059.024305555555</v>
      </c>
      <c r="E3286" s="60">
        <v>1</v>
      </c>
      <c r="F3286" s="2">
        <v>41057.753045003039</v>
      </c>
      <c r="G3286" s="60">
        <v>2</v>
      </c>
    </row>
    <row r="3287" spans="1:7" x14ac:dyDescent="0.3">
      <c r="A3287" s="60">
        <v>3286</v>
      </c>
      <c r="B3287" s="60">
        <v>5</v>
      </c>
      <c r="C3287" s="2">
        <v>41054.388820839638</v>
      </c>
      <c r="D3287" s="2">
        <v>41114.388194444444</v>
      </c>
      <c r="E3287" s="60">
        <v>24</v>
      </c>
      <c r="F3287" s="2">
        <v>41056.294000022193</v>
      </c>
      <c r="G3287" s="60">
        <v>0</v>
      </c>
    </row>
    <row r="3288" spans="1:7" x14ac:dyDescent="0.3">
      <c r="A3288" s="60">
        <v>3287</v>
      </c>
      <c r="B3288" s="60">
        <v>9</v>
      </c>
      <c r="C3288" s="2">
        <v>41054.388938252232</v>
      </c>
      <c r="D3288" s="2">
        <v>41058.013834076395</v>
      </c>
      <c r="E3288" s="60">
        <v>5</v>
      </c>
      <c r="F3288" s="2" t="s">
        <v>5</v>
      </c>
      <c r="G3288" s="60">
        <v>0</v>
      </c>
    </row>
    <row r="3289" spans="1:7" x14ac:dyDescent="0.3">
      <c r="A3289" s="60">
        <v>3288</v>
      </c>
      <c r="B3289" s="60">
        <v>3</v>
      </c>
      <c r="C3289" s="2">
        <v>41054.471028338427</v>
      </c>
      <c r="D3289" s="2">
        <v>41114.470833333333</v>
      </c>
      <c r="E3289" s="60">
        <v>24</v>
      </c>
      <c r="F3289" s="2">
        <v>41056.343232885825</v>
      </c>
      <c r="G3289" s="60">
        <v>0</v>
      </c>
    </row>
    <row r="3290" spans="1:7" x14ac:dyDescent="0.3">
      <c r="A3290" s="60">
        <v>3289</v>
      </c>
      <c r="B3290" s="60">
        <v>1</v>
      </c>
      <c r="C3290" s="2">
        <v>41054.540421195787</v>
      </c>
      <c r="D3290" s="2">
        <v>41058.123580761487</v>
      </c>
      <c r="E3290" s="60">
        <v>8</v>
      </c>
      <c r="F3290" s="2" t="s">
        <v>5</v>
      </c>
      <c r="G3290" s="60">
        <v>0</v>
      </c>
    </row>
    <row r="3291" spans="1:7" x14ac:dyDescent="0.3">
      <c r="A3291" s="60">
        <v>3290</v>
      </c>
      <c r="B3291" s="60">
        <v>5</v>
      </c>
      <c r="C3291" s="2">
        <v>41054.521320521264</v>
      </c>
      <c r="D3291" s="2">
        <v>41114.520833333336</v>
      </c>
      <c r="E3291" s="60">
        <v>24</v>
      </c>
      <c r="F3291" s="2">
        <v>41058.505251211267</v>
      </c>
      <c r="G3291" s="60">
        <v>0</v>
      </c>
    </row>
    <row r="3292" spans="1:7" x14ac:dyDescent="0.3">
      <c r="A3292" s="60">
        <v>3291</v>
      </c>
      <c r="B3292" s="60">
        <v>1</v>
      </c>
      <c r="C3292" s="2">
        <v>41054.563409119502</v>
      </c>
      <c r="D3292" s="2">
        <v>41056.64631531397</v>
      </c>
      <c r="E3292" s="60">
        <v>12</v>
      </c>
      <c r="F3292" s="2" t="s">
        <v>5</v>
      </c>
      <c r="G3292" s="60">
        <v>0</v>
      </c>
    </row>
    <row r="3293" spans="1:7" x14ac:dyDescent="0.3">
      <c r="A3293" s="60">
        <v>3292</v>
      </c>
      <c r="B3293" s="60">
        <v>5</v>
      </c>
      <c r="C3293" s="2">
        <v>41054.747887301935</v>
      </c>
      <c r="D3293" s="2">
        <v>41114.747222222228</v>
      </c>
      <c r="E3293" s="60">
        <v>24</v>
      </c>
      <c r="F3293" s="2">
        <v>41058.435038410571</v>
      </c>
      <c r="G3293" s="60">
        <v>0</v>
      </c>
    </row>
    <row r="3294" spans="1:7" x14ac:dyDescent="0.3">
      <c r="A3294" s="60">
        <v>3293</v>
      </c>
      <c r="B3294" s="60">
        <v>1</v>
      </c>
      <c r="C3294" s="2">
        <v>41054.789953412153</v>
      </c>
      <c r="D3294" s="2">
        <v>41056.998102446261</v>
      </c>
      <c r="E3294" s="60">
        <v>8</v>
      </c>
      <c r="F3294" s="2" t="s">
        <v>5</v>
      </c>
      <c r="G3294" s="60">
        <v>0</v>
      </c>
    </row>
    <row r="3295" spans="1:7" x14ac:dyDescent="0.3">
      <c r="A3295" s="60">
        <v>3294</v>
      </c>
      <c r="B3295" s="60">
        <v>8</v>
      </c>
      <c r="C3295" s="2">
        <v>41054.789634494227</v>
      </c>
      <c r="D3295" s="2">
        <v>41114.789583333331</v>
      </c>
      <c r="E3295" s="60">
        <v>3</v>
      </c>
      <c r="F3295" s="2">
        <v>41059.250970167297</v>
      </c>
      <c r="G3295" s="60">
        <v>0</v>
      </c>
    </row>
    <row r="3296" spans="1:7" x14ac:dyDescent="0.3">
      <c r="A3296" s="60">
        <v>3295</v>
      </c>
      <c r="B3296" s="60">
        <v>2</v>
      </c>
      <c r="C3296" s="2">
        <v>41054.812115828012</v>
      </c>
      <c r="D3296" s="2">
        <v>41114.811805555553</v>
      </c>
      <c r="E3296" s="60">
        <v>10</v>
      </c>
      <c r="F3296" s="2">
        <v>41057.016738778613</v>
      </c>
      <c r="G3296" s="60">
        <v>0</v>
      </c>
    </row>
    <row r="3297" spans="1:7" x14ac:dyDescent="0.3">
      <c r="A3297" s="60">
        <v>3296</v>
      </c>
      <c r="B3297" s="60">
        <v>7</v>
      </c>
      <c r="C3297" s="2">
        <v>41054.805275963678</v>
      </c>
      <c r="D3297" s="2">
        <v>41114.804861111108</v>
      </c>
      <c r="E3297" s="60">
        <v>24</v>
      </c>
      <c r="F3297" s="2">
        <v>41064.695549577038</v>
      </c>
      <c r="G3297" s="60">
        <v>0</v>
      </c>
    </row>
    <row r="3298" spans="1:7" x14ac:dyDescent="0.3">
      <c r="A3298" s="60">
        <v>3297</v>
      </c>
      <c r="B3298" s="60">
        <v>7</v>
      </c>
      <c r="C3298" s="2">
        <v>41054.805899433537</v>
      </c>
      <c r="D3298" s="2">
        <v>41114.805555555555</v>
      </c>
      <c r="E3298" s="60">
        <v>24</v>
      </c>
      <c r="F3298" s="2">
        <v>41107.59832239282</v>
      </c>
      <c r="G3298" s="60">
        <v>1</v>
      </c>
    </row>
    <row r="3299" spans="1:7" x14ac:dyDescent="0.3">
      <c r="A3299" s="60">
        <v>3298</v>
      </c>
      <c r="B3299" s="60">
        <v>3</v>
      </c>
      <c r="C3299" s="2">
        <v>41054.890563324509</v>
      </c>
      <c r="D3299" s="2">
        <v>41114.890277777777</v>
      </c>
      <c r="E3299" s="60">
        <v>24</v>
      </c>
      <c r="F3299" s="2">
        <v>41056.588847847837</v>
      </c>
      <c r="G3299" s="60">
        <v>0</v>
      </c>
    </row>
    <row r="3300" spans="1:7" x14ac:dyDescent="0.3">
      <c r="A3300" s="60">
        <v>3299</v>
      </c>
      <c r="B3300" s="60">
        <v>10</v>
      </c>
      <c r="C3300" s="2">
        <v>41054.953173008646</v>
      </c>
      <c r="D3300" s="2">
        <v>41114.952777777777</v>
      </c>
      <c r="E3300" s="60">
        <v>1</v>
      </c>
      <c r="F3300" s="2">
        <v>41058.730888089391</v>
      </c>
      <c r="G3300" s="60">
        <v>2</v>
      </c>
    </row>
    <row r="3301" spans="1:7" x14ac:dyDescent="0.3">
      <c r="A3301" s="60">
        <v>3300</v>
      </c>
      <c r="B3301" s="60">
        <v>1</v>
      </c>
      <c r="C3301" s="2">
        <v>41055.077049274085</v>
      </c>
      <c r="D3301" s="2">
        <v>41115.076388888883</v>
      </c>
      <c r="E3301" s="60">
        <v>12</v>
      </c>
      <c r="F3301" s="2">
        <v>41055.632561681217</v>
      </c>
      <c r="G3301" s="60">
        <v>0</v>
      </c>
    </row>
    <row r="3302" spans="1:7" x14ac:dyDescent="0.3">
      <c r="A3302" s="60">
        <v>3301</v>
      </c>
      <c r="B3302" s="60">
        <v>3</v>
      </c>
      <c r="C3302" s="2">
        <v>41055.095762112309</v>
      </c>
      <c r="D3302" s="2">
        <v>41115.095138888893</v>
      </c>
      <c r="E3302" s="60">
        <v>24</v>
      </c>
      <c r="F3302" s="2">
        <v>41057.368800770659</v>
      </c>
      <c r="G3302" s="60">
        <v>0</v>
      </c>
    </row>
    <row r="3303" spans="1:7" x14ac:dyDescent="0.3">
      <c r="A3303" s="60">
        <v>3302</v>
      </c>
      <c r="B3303" s="60">
        <v>6</v>
      </c>
      <c r="C3303" s="2">
        <v>41055.113102191528</v>
      </c>
      <c r="D3303" s="2">
        <v>41115.112500000003</v>
      </c>
      <c r="E3303" s="60">
        <v>24</v>
      </c>
      <c r="F3303" s="2">
        <v>41061.41303994273</v>
      </c>
      <c r="G3303" s="60">
        <v>0</v>
      </c>
    </row>
    <row r="3304" spans="1:7" x14ac:dyDescent="0.3">
      <c r="A3304" s="60">
        <v>3303</v>
      </c>
      <c r="B3304" s="60">
        <v>2</v>
      </c>
      <c r="C3304" s="2">
        <v>41055.255106072887</v>
      </c>
      <c r="D3304" s="2">
        <v>41059.046269599639</v>
      </c>
      <c r="E3304" s="60">
        <v>10</v>
      </c>
      <c r="F3304" s="2" t="s">
        <v>5</v>
      </c>
      <c r="G3304" s="60">
        <v>0</v>
      </c>
    </row>
    <row r="3305" spans="1:7" x14ac:dyDescent="0.3">
      <c r="A3305" s="60">
        <v>3304</v>
      </c>
      <c r="B3305" s="60">
        <v>6</v>
      </c>
      <c r="C3305" s="2">
        <v>41055.358675919415</v>
      </c>
      <c r="D3305" s="2">
        <v>41115.358333333337</v>
      </c>
      <c r="E3305" s="60">
        <v>24</v>
      </c>
      <c r="F3305" s="2">
        <v>41059.353833994137</v>
      </c>
      <c r="G3305" s="60">
        <v>0</v>
      </c>
    </row>
    <row r="3306" spans="1:7" x14ac:dyDescent="0.3">
      <c r="A3306" s="60">
        <v>3305</v>
      </c>
      <c r="B3306" s="60">
        <v>3</v>
      </c>
      <c r="C3306" s="2">
        <v>41055.339085651794</v>
      </c>
      <c r="D3306" s="2">
        <v>41115.338888888895</v>
      </c>
      <c r="E3306" s="60">
        <v>24</v>
      </c>
      <c r="F3306" s="2">
        <v>41057.77289774875</v>
      </c>
      <c r="G3306" s="60">
        <v>0</v>
      </c>
    </row>
    <row r="3307" spans="1:7" x14ac:dyDescent="0.3">
      <c r="A3307" s="60">
        <v>3306</v>
      </c>
      <c r="B3307" s="60">
        <v>3</v>
      </c>
      <c r="C3307" s="2">
        <v>41055.340891640131</v>
      </c>
      <c r="D3307" s="2">
        <v>41115.340277777781</v>
      </c>
      <c r="E3307" s="60">
        <v>24</v>
      </c>
      <c r="F3307" s="2">
        <v>41057.468526747158</v>
      </c>
      <c r="G3307" s="60">
        <v>0</v>
      </c>
    </row>
    <row r="3308" spans="1:7" x14ac:dyDescent="0.3">
      <c r="A3308" s="60">
        <v>3307</v>
      </c>
      <c r="B3308" s="60">
        <v>1</v>
      </c>
      <c r="C3308" s="2">
        <v>41055.385186334977</v>
      </c>
      <c r="D3308" s="2">
        <v>41115.384722222225</v>
      </c>
      <c r="E3308" s="60">
        <v>8</v>
      </c>
      <c r="F3308" s="2">
        <v>41055.459778029712</v>
      </c>
      <c r="G3308" s="60">
        <v>0</v>
      </c>
    </row>
    <row r="3309" spans="1:7" x14ac:dyDescent="0.3">
      <c r="A3309" s="60">
        <v>3308</v>
      </c>
      <c r="B3309" s="60">
        <v>7</v>
      </c>
      <c r="C3309" s="2">
        <v>41055.379463006568</v>
      </c>
      <c r="D3309" s="2">
        <v>41115.379166666666</v>
      </c>
      <c r="E3309" s="60">
        <v>24</v>
      </c>
      <c r="F3309" s="2">
        <v>41058.36976932313</v>
      </c>
      <c r="G3309" s="60">
        <v>0</v>
      </c>
    </row>
    <row r="3310" spans="1:7" x14ac:dyDescent="0.3">
      <c r="A3310" s="60">
        <v>3309</v>
      </c>
      <c r="B3310" s="60">
        <v>9</v>
      </c>
      <c r="C3310" s="2">
        <v>41055.375201827774</v>
      </c>
      <c r="D3310" s="2">
        <v>41115.375</v>
      </c>
      <c r="E3310" s="60">
        <v>5</v>
      </c>
      <c r="F3310" s="2">
        <v>41058.487053298129</v>
      </c>
      <c r="G3310" s="60">
        <v>0</v>
      </c>
    </row>
    <row r="3311" spans="1:7" x14ac:dyDescent="0.3">
      <c r="A3311" s="60">
        <v>3310</v>
      </c>
      <c r="B3311" s="60">
        <v>4</v>
      </c>
      <c r="C3311" s="2">
        <v>41055.477696448339</v>
      </c>
      <c r="D3311" s="2">
        <v>41115.477083333339</v>
      </c>
      <c r="E3311" s="60">
        <v>12</v>
      </c>
      <c r="F3311" s="2">
        <v>41058.399568639601</v>
      </c>
      <c r="G3311" s="60">
        <v>0</v>
      </c>
    </row>
    <row r="3312" spans="1:7" x14ac:dyDescent="0.3">
      <c r="A3312" s="60">
        <v>3311</v>
      </c>
      <c r="B3312" s="60">
        <v>1</v>
      </c>
      <c r="C3312" s="2">
        <v>41055.508061977329</v>
      </c>
      <c r="D3312" s="2">
        <v>41059.340972222228</v>
      </c>
      <c r="E3312" s="60">
        <v>12</v>
      </c>
      <c r="F3312" s="2">
        <v>41056.886518218867</v>
      </c>
      <c r="G3312" s="60">
        <v>0</v>
      </c>
    </row>
    <row r="3313" spans="1:7" x14ac:dyDescent="0.3">
      <c r="A3313" s="60">
        <v>3312</v>
      </c>
      <c r="B3313" s="60">
        <v>1</v>
      </c>
      <c r="C3313" s="2">
        <v>41055.571044268807</v>
      </c>
      <c r="D3313" s="2">
        <v>41115.570833333331</v>
      </c>
      <c r="E3313" s="60">
        <v>8</v>
      </c>
      <c r="F3313" s="2">
        <v>41056.392401967154</v>
      </c>
      <c r="G3313" s="60">
        <v>0</v>
      </c>
    </row>
    <row r="3314" spans="1:7" x14ac:dyDescent="0.3">
      <c r="A3314" s="60">
        <v>3313</v>
      </c>
      <c r="B3314" s="60">
        <v>1</v>
      </c>
      <c r="C3314" s="2">
        <v>41055.575824597974</v>
      </c>
      <c r="D3314" s="2">
        <v>41060.242361111115</v>
      </c>
      <c r="E3314" s="60">
        <v>8</v>
      </c>
      <c r="F3314" s="2">
        <v>41055.8601282128</v>
      </c>
      <c r="G3314" s="60">
        <v>0</v>
      </c>
    </row>
    <row r="3315" spans="1:7" x14ac:dyDescent="0.3">
      <c r="A3315" s="60">
        <v>3314</v>
      </c>
      <c r="B3315" s="60">
        <v>1</v>
      </c>
      <c r="C3315" s="2">
        <v>41055.630923265075</v>
      </c>
      <c r="D3315" s="2">
        <v>41115.630555555559</v>
      </c>
      <c r="E3315" s="60">
        <v>8</v>
      </c>
      <c r="F3315" s="2">
        <v>41055.731093646507</v>
      </c>
      <c r="G3315" s="60">
        <v>0</v>
      </c>
    </row>
    <row r="3316" spans="1:7" x14ac:dyDescent="0.3">
      <c r="A3316" s="60">
        <v>3315</v>
      </c>
      <c r="B3316" s="60">
        <v>1</v>
      </c>
      <c r="C3316" s="2">
        <v>41055.637121482847</v>
      </c>
      <c r="D3316" s="2">
        <v>41115.636805555558</v>
      </c>
      <c r="E3316" s="60">
        <v>8</v>
      </c>
      <c r="F3316" s="2">
        <v>41057.115261986211</v>
      </c>
      <c r="G3316" s="60">
        <v>0</v>
      </c>
    </row>
    <row r="3317" spans="1:7" x14ac:dyDescent="0.3">
      <c r="A3317" s="60">
        <v>3316</v>
      </c>
      <c r="B3317" s="60">
        <v>4</v>
      </c>
      <c r="C3317" s="2">
        <v>41055.641361149508</v>
      </c>
      <c r="D3317" s="2">
        <v>41115.640972222223</v>
      </c>
      <c r="E3317" s="60">
        <v>12</v>
      </c>
      <c r="F3317" s="2">
        <v>41058.372091062382</v>
      </c>
      <c r="G3317" s="60">
        <v>0</v>
      </c>
    </row>
    <row r="3318" spans="1:7" x14ac:dyDescent="0.3">
      <c r="A3318" s="60">
        <v>3317</v>
      </c>
      <c r="B3318" s="60">
        <v>2</v>
      </c>
      <c r="C3318" s="2">
        <v>41055.739515161193</v>
      </c>
      <c r="D3318" s="2">
        <v>41115.738888888889</v>
      </c>
      <c r="E3318" s="60">
        <v>10</v>
      </c>
      <c r="F3318" s="2">
        <v>41057.432433706468</v>
      </c>
      <c r="G3318" s="60">
        <v>0</v>
      </c>
    </row>
    <row r="3319" spans="1:7" x14ac:dyDescent="0.3">
      <c r="A3319" s="60">
        <v>3318</v>
      </c>
      <c r="B3319" s="60">
        <v>5</v>
      </c>
      <c r="C3319" s="2">
        <v>41055.731736590729</v>
      </c>
      <c r="D3319" s="2">
        <v>41060.439583333333</v>
      </c>
      <c r="E3319" s="60">
        <v>24</v>
      </c>
      <c r="F3319" s="2">
        <v>41058.412265080049</v>
      </c>
      <c r="G3319" s="60">
        <v>0</v>
      </c>
    </row>
    <row r="3320" spans="1:7" x14ac:dyDescent="0.3">
      <c r="A3320" s="60">
        <v>3319</v>
      </c>
      <c r="B3320" s="60">
        <v>8</v>
      </c>
      <c r="C3320" s="2">
        <v>41055.776186162831</v>
      </c>
      <c r="D3320" s="2">
        <v>41115.775694444441</v>
      </c>
      <c r="E3320" s="60">
        <v>3</v>
      </c>
      <c r="F3320" s="2">
        <v>41060.597256392844</v>
      </c>
      <c r="G3320" s="60">
        <v>0</v>
      </c>
    </row>
    <row r="3321" spans="1:7" x14ac:dyDescent="0.3">
      <c r="A3321" s="60">
        <v>3320</v>
      </c>
      <c r="B3321" s="60">
        <v>4</v>
      </c>
      <c r="C3321" s="2">
        <v>41055.760307649667</v>
      </c>
      <c r="D3321" s="2">
        <v>41115.759722222225</v>
      </c>
      <c r="E3321" s="60">
        <v>12</v>
      </c>
      <c r="F3321" s="2">
        <v>41057.606151828935</v>
      </c>
      <c r="G3321" s="60">
        <v>0</v>
      </c>
    </row>
    <row r="3322" spans="1:7" x14ac:dyDescent="0.3">
      <c r="A3322" s="60">
        <v>3321</v>
      </c>
      <c r="B3322" s="60">
        <v>6</v>
      </c>
      <c r="C3322" s="2">
        <v>41055.912065468321</v>
      </c>
      <c r="D3322" s="2">
        <v>41115.911805555559</v>
      </c>
      <c r="E3322" s="60">
        <v>24</v>
      </c>
      <c r="F3322" s="2">
        <v>41059.482339511291</v>
      </c>
      <c r="G3322" s="60">
        <v>0</v>
      </c>
    </row>
    <row r="3323" spans="1:7" x14ac:dyDescent="0.3">
      <c r="A3323" s="60">
        <v>3322</v>
      </c>
      <c r="B3323" s="60">
        <v>6</v>
      </c>
      <c r="C3323" s="2">
        <v>41055.934204235229</v>
      </c>
      <c r="D3323" s="2">
        <v>41115.934027777774</v>
      </c>
      <c r="E3323" s="60">
        <v>24</v>
      </c>
      <c r="F3323" s="2">
        <v>41058.589031147691</v>
      </c>
      <c r="G3323" s="60">
        <v>0</v>
      </c>
    </row>
    <row r="3324" spans="1:7" x14ac:dyDescent="0.3">
      <c r="A3324" s="60">
        <v>3323</v>
      </c>
      <c r="B3324" s="60">
        <v>7</v>
      </c>
      <c r="C3324" s="2">
        <v>41056.066135694455</v>
      </c>
      <c r="D3324" s="2">
        <v>41116.065972222219</v>
      </c>
      <c r="E3324" s="60">
        <v>24</v>
      </c>
      <c r="F3324" s="2">
        <v>41065.516140872758</v>
      </c>
      <c r="G3324" s="60">
        <v>0</v>
      </c>
    </row>
    <row r="3325" spans="1:7" x14ac:dyDescent="0.3">
      <c r="A3325" s="60">
        <v>3324</v>
      </c>
      <c r="B3325" s="60">
        <v>3</v>
      </c>
      <c r="C3325" s="2">
        <v>41056.145062323063</v>
      </c>
      <c r="D3325" s="2">
        <v>41116.144444444442</v>
      </c>
      <c r="E3325" s="60">
        <v>24</v>
      </c>
      <c r="F3325" s="2">
        <v>41058.370554416382</v>
      </c>
      <c r="G3325" s="60">
        <v>0</v>
      </c>
    </row>
    <row r="3326" spans="1:7" x14ac:dyDescent="0.3">
      <c r="A3326" s="60">
        <v>3325</v>
      </c>
      <c r="B3326" s="60">
        <v>3</v>
      </c>
      <c r="C3326" s="2">
        <v>41056.367630390829</v>
      </c>
      <c r="D3326" s="2">
        <v>41058.65910411904</v>
      </c>
      <c r="E3326" s="60">
        <v>24</v>
      </c>
      <c r="F3326" s="2" t="s">
        <v>5</v>
      </c>
      <c r="G3326" s="60">
        <v>0</v>
      </c>
    </row>
    <row r="3327" spans="1:7" x14ac:dyDescent="0.3">
      <c r="A3327" s="60">
        <v>3326</v>
      </c>
      <c r="B3327" s="60">
        <v>1</v>
      </c>
      <c r="C3327" s="2">
        <v>41056.361734624676</v>
      </c>
      <c r="D3327" s="2">
        <v>41116.361111111117</v>
      </c>
      <c r="E3327" s="60">
        <v>8</v>
      </c>
      <c r="F3327" s="2">
        <v>41056.73994448669</v>
      </c>
      <c r="G3327" s="60">
        <v>0</v>
      </c>
    </row>
    <row r="3328" spans="1:7" x14ac:dyDescent="0.3">
      <c r="A3328" s="60">
        <v>3327</v>
      </c>
      <c r="B3328" s="60">
        <v>3</v>
      </c>
      <c r="C3328" s="2">
        <v>41056.37382947468</v>
      </c>
      <c r="D3328" s="2">
        <v>41116.373611111114</v>
      </c>
      <c r="E3328" s="60">
        <v>24</v>
      </c>
      <c r="F3328" s="2">
        <v>41058.625651419148</v>
      </c>
      <c r="G3328" s="60">
        <v>0</v>
      </c>
    </row>
    <row r="3329" spans="1:7" x14ac:dyDescent="0.3">
      <c r="A3329" s="60">
        <v>3328</v>
      </c>
      <c r="B3329" s="60">
        <v>8</v>
      </c>
      <c r="C3329" s="2">
        <v>41056.388874806558</v>
      </c>
      <c r="D3329" s="2">
        <v>41116.388194444444</v>
      </c>
      <c r="E3329" s="60">
        <v>3</v>
      </c>
      <c r="F3329" s="2">
        <v>41060.449708930559</v>
      </c>
      <c r="G3329" s="60">
        <v>1</v>
      </c>
    </row>
    <row r="3330" spans="1:7" x14ac:dyDescent="0.3">
      <c r="A3330" s="60">
        <v>3329</v>
      </c>
      <c r="B3330" s="60">
        <v>9</v>
      </c>
      <c r="C3330" s="2">
        <v>41056.406878701746</v>
      </c>
      <c r="D3330" s="2">
        <v>41116.40625</v>
      </c>
      <c r="E3330" s="60">
        <v>5</v>
      </c>
      <c r="F3330" s="2">
        <v>41059.46224300802</v>
      </c>
      <c r="G3330" s="60">
        <v>1</v>
      </c>
    </row>
    <row r="3331" spans="1:7" x14ac:dyDescent="0.3">
      <c r="A3331" s="60">
        <v>3330</v>
      </c>
      <c r="B3331" s="60">
        <v>3</v>
      </c>
      <c r="C3331" s="2">
        <v>41056.48111764346</v>
      </c>
      <c r="D3331" s="2">
        <v>41116.480555555558</v>
      </c>
      <c r="E3331" s="60">
        <v>24</v>
      </c>
      <c r="F3331" s="2">
        <v>41059.217641496834</v>
      </c>
      <c r="G3331" s="60">
        <v>0</v>
      </c>
    </row>
    <row r="3332" spans="1:7" x14ac:dyDescent="0.3">
      <c r="A3332" s="60">
        <v>3331</v>
      </c>
      <c r="B3332" s="60">
        <v>1</v>
      </c>
      <c r="C3332" s="2">
        <v>41056.472488341416</v>
      </c>
      <c r="D3332" s="2">
        <v>41116.472222222226</v>
      </c>
      <c r="E3332" s="60">
        <v>8</v>
      </c>
      <c r="F3332" s="2">
        <v>41057.722452392671</v>
      </c>
      <c r="G3332" s="60">
        <v>0</v>
      </c>
    </row>
    <row r="3333" spans="1:7" x14ac:dyDescent="0.3">
      <c r="A3333" s="60">
        <v>3332</v>
      </c>
      <c r="B3333" s="60">
        <v>1</v>
      </c>
      <c r="C3333" s="2">
        <v>41056.611731273013</v>
      </c>
      <c r="D3333" s="2">
        <v>41116.611111111117</v>
      </c>
      <c r="E3333" s="60">
        <v>8</v>
      </c>
      <c r="F3333" s="2">
        <v>41057.67768717475</v>
      </c>
      <c r="G3333" s="60">
        <v>0</v>
      </c>
    </row>
    <row r="3334" spans="1:7" x14ac:dyDescent="0.3">
      <c r="A3334" s="60">
        <v>3333</v>
      </c>
      <c r="B3334" s="60">
        <v>1</v>
      </c>
      <c r="C3334" s="2">
        <v>41056.61540041909</v>
      </c>
      <c r="D3334" s="2">
        <v>41059.614893697631</v>
      </c>
      <c r="E3334" s="60">
        <v>8</v>
      </c>
      <c r="F3334" s="2" t="s">
        <v>5</v>
      </c>
      <c r="G3334" s="60">
        <v>0</v>
      </c>
    </row>
    <row r="3335" spans="1:7" x14ac:dyDescent="0.3">
      <c r="A3335" s="60">
        <v>3334</v>
      </c>
      <c r="B3335" s="60">
        <v>1</v>
      </c>
      <c r="C3335" s="2">
        <v>41056.603340948051</v>
      </c>
      <c r="D3335" s="2">
        <v>41116.602777777778</v>
      </c>
      <c r="E3335" s="60">
        <v>8</v>
      </c>
      <c r="F3335" s="2">
        <v>41056.848652243825</v>
      </c>
      <c r="G3335" s="60">
        <v>0</v>
      </c>
    </row>
    <row r="3336" spans="1:7" x14ac:dyDescent="0.3">
      <c r="A3336" s="60">
        <v>3335</v>
      </c>
      <c r="B3336" s="60">
        <v>6</v>
      </c>
      <c r="C3336" s="2">
        <v>41056.71304033231</v>
      </c>
      <c r="D3336" s="2">
        <v>41116.712500000001</v>
      </c>
      <c r="E3336" s="60">
        <v>24</v>
      </c>
      <c r="F3336" s="2">
        <v>41063.382017477677</v>
      </c>
      <c r="G3336" s="60">
        <v>0</v>
      </c>
    </row>
    <row r="3337" spans="1:7" x14ac:dyDescent="0.3">
      <c r="A3337" s="60">
        <v>3336</v>
      </c>
      <c r="B3337" s="60">
        <v>1</v>
      </c>
      <c r="C3337" s="2">
        <v>41056.736712216254</v>
      </c>
      <c r="D3337" s="2">
        <v>41116.736111111117</v>
      </c>
      <c r="E3337" s="60">
        <v>8</v>
      </c>
      <c r="F3337" s="2">
        <v>41057.668465507297</v>
      </c>
      <c r="G3337" s="60">
        <v>0</v>
      </c>
    </row>
    <row r="3338" spans="1:7" x14ac:dyDescent="0.3">
      <c r="A3338" s="60">
        <v>3337</v>
      </c>
      <c r="B3338" s="60">
        <v>2</v>
      </c>
      <c r="C3338" s="2">
        <v>41056.719570398149</v>
      </c>
      <c r="D3338" s="2">
        <v>41116.719444444447</v>
      </c>
      <c r="E3338" s="60">
        <v>10</v>
      </c>
      <c r="F3338" s="2">
        <v>41057.420447183169</v>
      </c>
      <c r="G3338" s="60">
        <v>0</v>
      </c>
    </row>
    <row r="3339" spans="1:7" x14ac:dyDescent="0.3">
      <c r="A3339" s="60">
        <v>3338</v>
      </c>
      <c r="B3339" s="60">
        <v>1</v>
      </c>
      <c r="C3339" s="2">
        <v>41056.767482834912</v>
      </c>
      <c r="D3339" s="2">
        <v>41116.767361111109</v>
      </c>
      <c r="E3339" s="60">
        <v>12</v>
      </c>
      <c r="F3339" s="2">
        <v>41057.49904206334</v>
      </c>
      <c r="G3339" s="60">
        <v>0</v>
      </c>
    </row>
    <row r="3340" spans="1:7" x14ac:dyDescent="0.3">
      <c r="A3340" s="60">
        <v>3339</v>
      </c>
      <c r="B3340" s="60">
        <v>8</v>
      </c>
      <c r="C3340" s="2">
        <v>41056.780938842312</v>
      </c>
      <c r="D3340" s="2">
        <v>41116.780555555553</v>
      </c>
      <c r="E3340" s="60">
        <v>3</v>
      </c>
      <c r="F3340" s="2">
        <v>41061.36109328179</v>
      </c>
      <c r="G3340" s="60">
        <v>1</v>
      </c>
    </row>
    <row r="3341" spans="1:7" x14ac:dyDescent="0.3">
      <c r="A3341" s="60">
        <v>3340</v>
      </c>
      <c r="B3341" s="60">
        <v>1</v>
      </c>
      <c r="C3341" s="2">
        <v>41056.81805824527</v>
      </c>
      <c r="D3341" s="2">
        <v>41116.818055555552</v>
      </c>
      <c r="E3341" s="60">
        <v>12</v>
      </c>
      <c r="F3341" s="2">
        <v>41057.408934664054</v>
      </c>
      <c r="G3341" s="60">
        <v>0</v>
      </c>
    </row>
    <row r="3342" spans="1:7" x14ac:dyDescent="0.3">
      <c r="A3342" s="60">
        <v>3341</v>
      </c>
      <c r="B3342" s="60">
        <v>7</v>
      </c>
      <c r="C3342" s="2">
        <v>41056.816994788125</v>
      </c>
      <c r="D3342" s="2">
        <v>41116.816666666666</v>
      </c>
      <c r="E3342" s="60">
        <v>24</v>
      </c>
      <c r="F3342" s="2">
        <v>41069.463898009933</v>
      </c>
      <c r="G3342" s="60">
        <v>0</v>
      </c>
    </row>
    <row r="3343" spans="1:7" x14ac:dyDescent="0.3">
      <c r="A3343" s="60">
        <v>3342</v>
      </c>
      <c r="B3343" s="60">
        <v>1</v>
      </c>
      <c r="C3343" s="2">
        <v>41056.893678227942</v>
      </c>
      <c r="D3343" s="2">
        <v>41116.893055555556</v>
      </c>
      <c r="E3343" s="60">
        <v>8</v>
      </c>
      <c r="F3343" s="2">
        <v>41057.251013258916</v>
      </c>
      <c r="G3343" s="60">
        <v>0</v>
      </c>
    </row>
    <row r="3344" spans="1:7" x14ac:dyDescent="0.3">
      <c r="A3344" s="60">
        <v>3343</v>
      </c>
      <c r="B3344" s="60">
        <v>6</v>
      </c>
      <c r="C3344" s="2">
        <v>41056.976023413234</v>
      </c>
      <c r="D3344" s="2">
        <v>41116.975694444445</v>
      </c>
      <c r="E3344" s="60">
        <v>24</v>
      </c>
      <c r="F3344" s="2">
        <v>41061.541869913373</v>
      </c>
      <c r="G3344" s="60">
        <v>0</v>
      </c>
    </row>
    <row r="3345" spans="1:7" x14ac:dyDescent="0.3">
      <c r="A3345" s="60">
        <v>3344</v>
      </c>
      <c r="B3345" s="60">
        <v>7</v>
      </c>
      <c r="C3345" s="2">
        <v>41057.076489769417</v>
      </c>
      <c r="D3345" s="2">
        <v>41117.076388888883</v>
      </c>
      <c r="E3345" s="60">
        <v>24</v>
      </c>
      <c r="F3345" s="2">
        <v>41066.256969262256</v>
      </c>
      <c r="G3345" s="60">
        <v>0</v>
      </c>
    </row>
    <row r="3346" spans="1:7" x14ac:dyDescent="0.3">
      <c r="A3346" s="60">
        <v>3345</v>
      </c>
      <c r="B3346" s="60">
        <v>7</v>
      </c>
      <c r="C3346" s="2">
        <v>41057.07865594545</v>
      </c>
      <c r="D3346" s="2">
        <v>41060.870138888895</v>
      </c>
      <c r="E3346" s="60">
        <v>24</v>
      </c>
      <c r="F3346" s="2">
        <v>41059.59244112076</v>
      </c>
      <c r="G3346" s="60">
        <v>0</v>
      </c>
    </row>
    <row r="3347" spans="1:7" x14ac:dyDescent="0.3">
      <c r="A3347" s="60">
        <v>3346</v>
      </c>
      <c r="B3347" s="60">
        <v>8</v>
      </c>
      <c r="C3347" s="2">
        <v>41057.318180726004</v>
      </c>
      <c r="D3347" s="2">
        <v>41117.318055555552</v>
      </c>
      <c r="E3347" s="60">
        <v>3</v>
      </c>
      <c r="F3347" s="2">
        <v>41062.697351647555</v>
      </c>
      <c r="G3347" s="60">
        <v>1</v>
      </c>
    </row>
    <row r="3348" spans="1:7" x14ac:dyDescent="0.3">
      <c r="A3348" s="60">
        <v>3347</v>
      </c>
      <c r="B3348" s="60">
        <v>6</v>
      </c>
      <c r="C3348" s="2">
        <v>41057.351668919786</v>
      </c>
      <c r="D3348" s="2">
        <v>41117.351388888892</v>
      </c>
      <c r="E3348" s="60">
        <v>24</v>
      </c>
      <c r="F3348" s="2">
        <v>41061.549497471613</v>
      </c>
      <c r="G3348" s="60">
        <v>0</v>
      </c>
    </row>
    <row r="3349" spans="1:7" x14ac:dyDescent="0.3">
      <c r="A3349" s="60">
        <v>3348</v>
      </c>
      <c r="B3349" s="60">
        <v>1</v>
      </c>
      <c r="C3349" s="2">
        <v>41057.345849620295</v>
      </c>
      <c r="D3349" s="2">
        <v>41117.345833333333</v>
      </c>
      <c r="E3349" s="60">
        <v>8</v>
      </c>
      <c r="F3349" s="2">
        <v>41058.543880132434</v>
      </c>
      <c r="G3349" s="60">
        <v>0</v>
      </c>
    </row>
    <row r="3350" spans="1:7" x14ac:dyDescent="0.3">
      <c r="A3350" s="60">
        <v>3349</v>
      </c>
      <c r="B3350" s="60">
        <v>10</v>
      </c>
      <c r="C3350" s="2">
        <v>41057.360626627888</v>
      </c>
      <c r="D3350" s="2">
        <v>41117.36041666667</v>
      </c>
      <c r="E3350" s="60">
        <v>1</v>
      </c>
      <c r="F3350" s="2">
        <v>41064.795761436719</v>
      </c>
      <c r="G3350" s="60">
        <v>0</v>
      </c>
    </row>
    <row r="3351" spans="1:7" x14ac:dyDescent="0.3">
      <c r="A3351" s="60">
        <v>3350</v>
      </c>
      <c r="B3351" s="60">
        <v>1</v>
      </c>
      <c r="C3351" s="2">
        <v>41057.397140670153</v>
      </c>
      <c r="D3351" s="2">
        <v>41117.396527777775</v>
      </c>
      <c r="E3351" s="60">
        <v>8</v>
      </c>
      <c r="F3351" s="2">
        <v>41058.466250110076</v>
      </c>
      <c r="G3351" s="60">
        <v>0</v>
      </c>
    </row>
    <row r="3352" spans="1:7" x14ac:dyDescent="0.3">
      <c r="A3352" s="60">
        <v>3351</v>
      </c>
      <c r="B3352" s="60">
        <v>5</v>
      </c>
      <c r="C3352" s="2">
        <v>41057.383630957083</v>
      </c>
      <c r="D3352" s="2">
        <v>41117.383333333331</v>
      </c>
      <c r="E3352" s="60">
        <v>24</v>
      </c>
      <c r="F3352" s="2">
        <v>41059.495121647691</v>
      </c>
      <c r="G3352" s="60">
        <v>0</v>
      </c>
    </row>
    <row r="3353" spans="1:7" x14ac:dyDescent="0.3">
      <c r="A3353" s="60">
        <v>3352</v>
      </c>
      <c r="B3353" s="60">
        <v>1</v>
      </c>
      <c r="C3353" s="2">
        <v>41057.411398687495</v>
      </c>
      <c r="D3353" s="2">
        <v>41117.411111111112</v>
      </c>
      <c r="E3353" s="60">
        <v>8</v>
      </c>
      <c r="F3353" s="2">
        <v>41058.856033237389</v>
      </c>
      <c r="G3353" s="60">
        <v>0</v>
      </c>
    </row>
    <row r="3354" spans="1:7" x14ac:dyDescent="0.3">
      <c r="A3354" s="60">
        <v>3353</v>
      </c>
      <c r="B3354" s="60">
        <v>5</v>
      </c>
      <c r="C3354" s="2">
        <v>41057.393671244979</v>
      </c>
      <c r="D3354" s="2">
        <v>41117.393055555556</v>
      </c>
      <c r="E3354" s="60">
        <v>24</v>
      </c>
      <c r="F3354" s="2">
        <v>41058.825585160914</v>
      </c>
      <c r="G3354" s="60">
        <v>0</v>
      </c>
    </row>
    <row r="3355" spans="1:7" x14ac:dyDescent="0.3">
      <c r="A3355" s="60">
        <v>3354</v>
      </c>
      <c r="B3355" s="60">
        <v>1</v>
      </c>
      <c r="C3355" s="2">
        <v>41057.438738010991</v>
      </c>
      <c r="D3355" s="2">
        <v>41117.438194444439</v>
      </c>
      <c r="E3355" s="60">
        <v>8</v>
      </c>
      <c r="F3355" s="2">
        <v>41058.844735496183</v>
      </c>
      <c r="G3355" s="60">
        <v>0</v>
      </c>
    </row>
    <row r="3356" spans="1:7" x14ac:dyDescent="0.3">
      <c r="A3356" s="60">
        <v>3355</v>
      </c>
      <c r="B3356" s="60">
        <v>2</v>
      </c>
      <c r="C3356" s="2">
        <v>41057.428220711517</v>
      </c>
      <c r="D3356" s="2">
        <v>41117.427777777775</v>
      </c>
      <c r="E3356" s="60">
        <v>10</v>
      </c>
      <c r="F3356" s="2">
        <v>41058.423919787048</v>
      </c>
      <c r="G3356" s="60">
        <v>0</v>
      </c>
    </row>
    <row r="3357" spans="1:7" x14ac:dyDescent="0.3">
      <c r="A3357" s="60">
        <v>3356</v>
      </c>
      <c r="B3357" s="60">
        <v>4</v>
      </c>
      <c r="C3357" s="2">
        <v>41057.444946287178</v>
      </c>
      <c r="D3357" s="2">
        <v>41117.444444444445</v>
      </c>
      <c r="E3357" s="60">
        <v>12</v>
      </c>
      <c r="F3357" s="2">
        <v>41060.492156911569</v>
      </c>
      <c r="G3357" s="60">
        <v>0</v>
      </c>
    </row>
    <row r="3358" spans="1:7" x14ac:dyDescent="0.3">
      <c r="A3358" s="60">
        <v>3357</v>
      </c>
      <c r="B3358" s="60">
        <v>2</v>
      </c>
      <c r="C3358" s="2">
        <v>41057.442720090708</v>
      </c>
      <c r="D3358" s="2">
        <v>41117.442361111105</v>
      </c>
      <c r="E3358" s="60">
        <v>10</v>
      </c>
      <c r="F3358" s="2">
        <v>41058.693938796103</v>
      </c>
      <c r="G3358" s="60">
        <v>0</v>
      </c>
    </row>
    <row r="3359" spans="1:7" x14ac:dyDescent="0.3">
      <c r="A3359" s="60">
        <v>3358</v>
      </c>
      <c r="B3359" s="60">
        <v>7</v>
      </c>
      <c r="C3359" s="2">
        <v>41057.478019896385</v>
      </c>
      <c r="D3359" s="2">
        <v>41117.477777777778</v>
      </c>
      <c r="E3359" s="60">
        <v>24</v>
      </c>
      <c r="F3359" s="2">
        <v>41073.236463276924</v>
      </c>
      <c r="G3359" s="60">
        <v>1</v>
      </c>
    </row>
    <row r="3360" spans="1:7" x14ac:dyDescent="0.3">
      <c r="A3360" s="60">
        <v>3359</v>
      </c>
      <c r="B3360" s="60">
        <v>4</v>
      </c>
      <c r="C3360" s="2">
        <v>41057.492453487197</v>
      </c>
      <c r="D3360" s="2">
        <v>41059.575729756551</v>
      </c>
      <c r="E3360" s="60">
        <v>12</v>
      </c>
      <c r="F3360" s="2" t="s">
        <v>5</v>
      </c>
      <c r="G3360" s="60">
        <v>0</v>
      </c>
    </row>
    <row r="3361" spans="1:7" x14ac:dyDescent="0.3">
      <c r="A3361" s="60">
        <v>3360</v>
      </c>
      <c r="B3361" s="60">
        <v>8</v>
      </c>
      <c r="C3361" s="2">
        <v>41057.486583450904</v>
      </c>
      <c r="D3361" s="2">
        <v>41117.486111111117</v>
      </c>
      <c r="E3361" s="60">
        <v>3</v>
      </c>
      <c r="F3361" s="2">
        <v>41064.505639446907</v>
      </c>
      <c r="G3361" s="60">
        <v>2</v>
      </c>
    </row>
    <row r="3362" spans="1:7" x14ac:dyDescent="0.3">
      <c r="A3362" s="60">
        <v>3361</v>
      </c>
      <c r="B3362" s="60">
        <v>4</v>
      </c>
      <c r="C3362" s="2">
        <v>41057.497569931642</v>
      </c>
      <c r="D3362" s="2">
        <v>41117.497222222228</v>
      </c>
      <c r="E3362" s="60">
        <v>12</v>
      </c>
      <c r="F3362" s="2">
        <v>41060.459697593316</v>
      </c>
      <c r="G3362" s="60">
        <v>0</v>
      </c>
    </row>
    <row r="3363" spans="1:7" x14ac:dyDescent="0.3">
      <c r="A3363" s="60">
        <v>3362</v>
      </c>
      <c r="B3363" s="60">
        <v>1</v>
      </c>
      <c r="C3363" s="2">
        <v>41057.658735297722</v>
      </c>
      <c r="D3363" s="2">
        <v>41117.658333333333</v>
      </c>
      <c r="E3363" s="60">
        <v>8</v>
      </c>
      <c r="F3363" s="2">
        <v>41057.891125846043</v>
      </c>
      <c r="G3363" s="60">
        <v>0</v>
      </c>
    </row>
    <row r="3364" spans="1:7" x14ac:dyDescent="0.3">
      <c r="A3364" s="60">
        <v>3363</v>
      </c>
      <c r="B3364" s="60">
        <v>2</v>
      </c>
      <c r="C3364" s="2">
        <v>41057.7032877581</v>
      </c>
      <c r="D3364" s="2">
        <v>41117.702777777777</v>
      </c>
      <c r="E3364" s="60">
        <v>10</v>
      </c>
      <c r="F3364" s="2">
        <v>41058.621284919056</v>
      </c>
      <c r="G3364" s="60">
        <v>0</v>
      </c>
    </row>
    <row r="3365" spans="1:7" x14ac:dyDescent="0.3">
      <c r="A3365" s="60">
        <v>3364</v>
      </c>
      <c r="B3365" s="60">
        <v>1</v>
      </c>
      <c r="C3365" s="2">
        <v>41057.682367167894</v>
      </c>
      <c r="D3365" s="2">
        <v>41117.681944444441</v>
      </c>
      <c r="E3365" s="60">
        <v>8</v>
      </c>
      <c r="F3365" s="2">
        <v>41057.755822688217</v>
      </c>
      <c r="G3365" s="60">
        <v>0</v>
      </c>
    </row>
    <row r="3366" spans="1:7" x14ac:dyDescent="0.3">
      <c r="A3366" s="60">
        <v>3365</v>
      </c>
      <c r="B3366" s="60">
        <v>2</v>
      </c>
      <c r="C3366" s="2">
        <v>41057.739954672375</v>
      </c>
      <c r="D3366" s="2">
        <v>41117.739583333336</v>
      </c>
      <c r="E3366" s="60">
        <v>10</v>
      </c>
      <c r="F3366" s="2">
        <v>41059.717802160892</v>
      </c>
      <c r="G3366" s="60">
        <v>0</v>
      </c>
    </row>
    <row r="3367" spans="1:7" x14ac:dyDescent="0.3">
      <c r="A3367" s="60">
        <v>3366</v>
      </c>
      <c r="B3367" s="60">
        <v>3</v>
      </c>
      <c r="C3367" s="2">
        <v>41057.753630982006</v>
      </c>
      <c r="D3367" s="2">
        <v>41117.753472222219</v>
      </c>
      <c r="E3367" s="60">
        <v>24</v>
      </c>
      <c r="F3367" s="2">
        <v>41059.985598935913</v>
      </c>
      <c r="G3367" s="60">
        <v>0</v>
      </c>
    </row>
    <row r="3368" spans="1:7" x14ac:dyDescent="0.3">
      <c r="A3368" s="60">
        <v>3367</v>
      </c>
      <c r="B3368" s="60">
        <v>8</v>
      </c>
      <c r="C3368" s="2">
        <v>41057.786995470451</v>
      </c>
      <c r="D3368" s="2">
        <v>41117.786805555559</v>
      </c>
      <c r="E3368" s="60">
        <v>3</v>
      </c>
      <c r="F3368" s="2">
        <v>41064.423491352012</v>
      </c>
      <c r="G3368" s="60">
        <v>0</v>
      </c>
    </row>
    <row r="3369" spans="1:7" x14ac:dyDescent="0.3">
      <c r="A3369" s="60">
        <v>3368</v>
      </c>
      <c r="B3369" s="60">
        <v>2</v>
      </c>
      <c r="C3369" s="2">
        <v>41057.780200133682</v>
      </c>
      <c r="D3369" s="2">
        <v>41117.779861111114</v>
      </c>
      <c r="E3369" s="60">
        <v>10</v>
      </c>
      <c r="F3369" s="2">
        <v>41058.987119689438</v>
      </c>
      <c r="G3369" s="60">
        <v>0</v>
      </c>
    </row>
    <row r="3370" spans="1:7" x14ac:dyDescent="0.3">
      <c r="A3370" s="60">
        <v>3369</v>
      </c>
      <c r="B3370" s="60">
        <v>1</v>
      </c>
      <c r="C3370" s="2">
        <v>41057.753131643847</v>
      </c>
      <c r="D3370" s="2">
        <v>41117.75277777778</v>
      </c>
      <c r="E3370" s="60">
        <v>8</v>
      </c>
      <c r="F3370" s="2">
        <v>41058.444922574752</v>
      </c>
      <c r="G3370" s="60">
        <v>0</v>
      </c>
    </row>
    <row r="3371" spans="1:7" x14ac:dyDescent="0.3">
      <c r="A3371" s="60">
        <v>3370</v>
      </c>
      <c r="B3371" s="60">
        <v>8</v>
      </c>
      <c r="C3371" s="2">
        <v>41057.771804151809</v>
      </c>
      <c r="D3371" s="2">
        <v>41117.771527777775</v>
      </c>
      <c r="E3371" s="60">
        <v>3</v>
      </c>
      <c r="F3371" s="2">
        <v>41062.366800604454</v>
      </c>
      <c r="G3371" s="60">
        <v>0</v>
      </c>
    </row>
    <row r="3372" spans="1:7" x14ac:dyDescent="0.3">
      <c r="A3372" s="60">
        <v>3371</v>
      </c>
      <c r="B3372" s="60">
        <v>7</v>
      </c>
      <c r="C3372" s="2">
        <v>41057.78095573192</v>
      </c>
      <c r="D3372" s="2">
        <v>41117.780555555553</v>
      </c>
      <c r="E3372" s="60">
        <v>24</v>
      </c>
      <c r="F3372" s="2">
        <v>41062.876513812786</v>
      </c>
      <c r="G3372" s="60">
        <v>0</v>
      </c>
    </row>
    <row r="3373" spans="1:7" x14ac:dyDescent="0.3">
      <c r="A3373" s="60">
        <v>3372</v>
      </c>
      <c r="B3373" s="60">
        <v>6</v>
      </c>
      <c r="C3373" s="2">
        <v>41057.868826802725</v>
      </c>
      <c r="D3373" s="2">
        <v>41117.868750000001</v>
      </c>
      <c r="E3373" s="60">
        <v>24</v>
      </c>
      <c r="F3373" s="2">
        <v>41080.424300407278</v>
      </c>
      <c r="G3373" s="60">
        <v>2</v>
      </c>
    </row>
    <row r="3374" spans="1:7" x14ac:dyDescent="0.3">
      <c r="A3374" s="60">
        <v>3373</v>
      </c>
      <c r="B3374" s="60">
        <v>3</v>
      </c>
      <c r="C3374" s="2">
        <v>41057.895490389332</v>
      </c>
      <c r="D3374" s="2">
        <v>41060.10363942344</v>
      </c>
      <c r="E3374" s="60">
        <v>24</v>
      </c>
      <c r="F3374" s="2" t="s">
        <v>5</v>
      </c>
      <c r="G3374" s="60">
        <v>0</v>
      </c>
    </row>
    <row r="3375" spans="1:7" x14ac:dyDescent="0.3">
      <c r="A3375" s="60">
        <v>3374</v>
      </c>
      <c r="B3375" s="60">
        <v>3</v>
      </c>
      <c r="C3375" s="2">
        <v>41058.00023379601</v>
      </c>
      <c r="D3375" s="2">
        <v>41061.791619972522</v>
      </c>
      <c r="E3375" s="60">
        <v>24</v>
      </c>
      <c r="F3375" s="2" t="s">
        <v>5</v>
      </c>
      <c r="G3375" s="60">
        <v>0</v>
      </c>
    </row>
    <row r="3376" spans="1:7" x14ac:dyDescent="0.3">
      <c r="A3376" s="60">
        <v>3375</v>
      </c>
      <c r="B3376" s="60">
        <v>6</v>
      </c>
      <c r="C3376" s="2">
        <v>41058.179369379344</v>
      </c>
      <c r="D3376" s="2">
        <v>41118.179166666661</v>
      </c>
      <c r="E3376" s="60">
        <v>24</v>
      </c>
      <c r="F3376" s="2">
        <v>41060.129659669008</v>
      </c>
      <c r="G3376" s="60">
        <v>0</v>
      </c>
    </row>
    <row r="3377" spans="1:7" x14ac:dyDescent="0.3">
      <c r="A3377" s="60">
        <v>3376</v>
      </c>
      <c r="B3377" s="60">
        <v>1</v>
      </c>
      <c r="C3377" s="2">
        <v>41058.32593693849</v>
      </c>
      <c r="D3377" s="2">
        <v>41118.325694444444</v>
      </c>
      <c r="E3377" s="60">
        <v>12</v>
      </c>
      <c r="F3377" s="2">
        <v>41059.738301732112</v>
      </c>
      <c r="G3377" s="60">
        <v>0</v>
      </c>
    </row>
    <row r="3378" spans="1:7" x14ac:dyDescent="0.3">
      <c r="A3378" s="60">
        <v>3377</v>
      </c>
      <c r="B3378" s="60">
        <v>4</v>
      </c>
      <c r="C3378" s="2">
        <v>41058.357602992852</v>
      </c>
      <c r="D3378" s="2">
        <v>41118.356944444444</v>
      </c>
      <c r="E3378" s="60">
        <v>12</v>
      </c>
      <c r="F3378" s="2">
        <v>41060.39697687357</v>
      </c>
      <c r="G3378" s="60">
        <v>0</v>
      </c>
    </row>
    <row r="3379" spans="1:7" x14ac:dyDescent="0.3">
      <c r="A3379" s="60">
        <v>3378</v>
      </c>
      <c r="B3379" s="60">
        <v>2</v>
      </c>
      <c r="C3379" s="2">
        <v>41058.352812834826</v>
      </c>
      <c r="D3379" s="2">
        <v>41118.352777777778</v>
      </c>
      <c r="E3379" s="60">
        <v>10</v>
      </c>
      <c r="F3379" s="2">
        <v>41059.627829309713</v>
      </c>
      <c r="G3379" s="60">
        <v>0</v>
      </c>
    </row>
    <row r="3380" spans="1:7" x14ac:dyDescent="0.3">
      <c r="A3380" s="60">
        <v>3379</v>
      </c>
      <c r="B3380" s="60">
        <v>2</v>
      </c>
      <c r="C3380" s="2">
        <v>41058.338712106692</v>
      </c>
      <c r="D3380" s="2">
        <v>41062.338575053975</v>
      </c>
      <c r="E3380" s="60">
        <v>10</v>
      </c>
      <c r="F3380" s="2" t="s">
        <v>5</v>
      </c>
      <c r="G3380" s="60">
        <v>0</v>
      </c>
    </row>
    <row r="3381" spans="1:7" x14ac:dyDescent="0.3">
      <c r="A3381" s="60">
        <v>3380</v>
      </c>
      <c r="B3381" s="60">
        <v>3</v>
      </c>
      <c r="C3381" s="2">
        <v>41058.344093499451</v>
      </c>
      <c r="D3381" s="2">
        <v>41118.34375</v>
      </c>
      <c r="E3381" s="60">
        <v>24</v>
      </c>
      <c r="F3381" s="2">
        <v>41060.484534808027</v>
      </c>
      <c r="G3381" s="60">
        <v>0</v>
      </c>
    </row>
    <row r="3382" spans="1:7" x14ac:dyDescent="0.3">
      <c r="A3382" s="60">
        <v>3381</v>
      </c>
      <c r="B3382" s="60">
        <v>2</v>
      </c>
      <c r="C3382" s="2">
        <v>41058.354409166044</v>
      </c>
      <c r="D3382" s="2">
        <v>41118.354166666672</v>
      </c>
      <c r="E3382" s="60">
        <v>10</v>
      </c>
      <c r="F3382" s="2">
        <v>41059.426905966779</v>
      </c>
      <c r="G3382" s="60">
        <v>0</v>
      </c>
    </row>
    <row r="3383" spans="1:7" x14ac:dyDescent="0.3">
      <c r="A3383" s="60">
        <v>3382</v>
      </c>
      <c r="B3383" s="60">
        <v>6</v>
      </c>
      <c r="C3383" s="2">
        <v>41058.346276601107</v>
      </c>
      <c r="D3383" s="2">
        <v>41118.345833333333</v>
      </c>
      <c r="E3383" s="60">
        <v>24</v>
      </c>
      <c r="F3383" s="2">
        <v>41062.351504269573</v>
      </c>
      <c r="G3383" s="60">
        <v>0</v>
      </c>
    </row>
    <row r="3384" spans="1:7" x14ac:dyDescent="0.3">
      <c r="A3384" s="60">
        <v>3383</v>
      </c>
      <c r="B3384" s="60">
        <v>2</v>
      </c>
      <c r="C3384" s="2">
        <v>41058.370949570097</v>
      </c>
      <c r="D3384" s="2">
        <v>41118.370833333334</v>
      </c>
      <c r="E3384" s="60">
        <v>10</v>
      </c>
      <c r="F3384" s="2">
        <v>41059.711981139015</v>
      </c>
      <c r="G3384" s="60">
        <v>0</v>
      </c>
    </row>
    <row r="3385" spans="1:7" x14ac:dyDescent="0.3">
      <c r="A3385" s="60">
        <v>3384</v>
      </c>
      <c r="B3385" s="60">
        <v>1</v>
      </c>
      <c r="C3385" s="2">
        <v>41058.394366594461</v>
      </c>
      <c r="D3385" s="2">
        <v>41118.393750000003</v>
      </c>
      <c r="E3385" s="60">
        <v>8</v>
      </c>
      <c r="F3385" s="2">
        <v>41058.806780528335</v>
      </c>
      <c r="G3385" s="60">
        <v>0</v>
      </c>
    </row>
    <row r="3386" spans="1:7" x14ac:dyDescent="0.3">
      <c r="A3386" s="60">
        <v>3385</v>
      </c>
      <c r="B3386" s="60">
        <v>8</v>
      </c>
      <c r="C3386" s="2">
        <v>41058.379008189637</v>
      </c>
      <c r="D3386" s="2">
        <v>41061.087039043858</v>
      </c>
      <c r="E3386" s="60">
        <v>3</v>
      </c>
      <c r="F3386" s="2" t="s">
        <v>5</v>
      </c>
      <c r="G3386" s="60">
        <v>0</v>
      </c>
    </row>
    <row r="3387" spans="1:7" x14ac:dyDescent="0.3">
      <c r="A3387" s="60">
        <v>3386</v>
      </c>
      <c r="B3387" s="60">
        <v>1</v>
      </c>
      <c r="C3387" s="2">
        <v>41058.454256519843</v>
      </c>
      <c r="D3387" s="2">
        <v>41061.870833333334</v>
      </c>
      <c r="E3387" s="60">
        <v>8</v>
      </c>
      <c r="F3387" s="2">
        <v>41059.40741925429</v>
      </c>
      <c r="G3387" s="60">
        <v>0</v>
      </c>
    </row>
    <row r="3388" spans="1:7" x14ac:dyDescent="0.3">
      <c r="A3388" s="60">
        <v>3387</v>
      </c>
      <c r="B3388" s="60">
        <v>1</v>
      </c>
      <c r="C3388" s="2">
        <v>41058.489209628344</v>
      </c>
      <c r="D3388" s="2">
        <v>41118.488888888889</v>
      </c>
      <c r="E3388" s="60">
        <v>8</v>
      </c>
      <c r="F3388" s="2">
        <v>41059.4511810474</v>
      </c>
      <c r="G3388" s="60">
        <v>0</v>
      </c>
    </row>
    <row r="3389" spans="1:7" x14ac:dyDescent="0.3">
      <c r="A3389" s="60">
        <v>3388</v>
      </c>
      <c r="B3389" s="60">
        <v>4</v>
      </c>
      <c r="C3389" s="2">
        <v>41058.490553278076</v>
      </c>
      <c r="D3389" s="2">
        <v>41118.490277777782</v>
      </c>
      <c r="E3389" s="60">
        <v>12</v>
      </c>
      <c r="F3389" s="2">
        <v>41061.447443487094</v>
      </c>
      <c r="G3389" s="60">
        <v>0</v>
      </c>
    </row>
    <row r="3390" spans="1:7" x14ac:dyDescent="0.3">
      <c r="A3390" s="60">
        <v>3389</v>
      </c>
      <c r="B3390" s="60">
        <v>4</v>
      </c>
      <c r="C3390" s="2">
        <v>41058.537291710461</v>
      </c>
      <c r="D3390" s="2">
        <v>41060.9116749573</v>
      </c>
      <c r="E3390" s="60">
        <v>12</v>
      </c>
      <c r="F3390" s="2" t="s">
        <v>5</v>
      </c>
      <c r="G3390" s="60">
        <v>0</v>
      </c>
    </row>
    <row r="3391" spans="1:7" x14ac:dyDescent="0.3">
      <c r="A3391" s="60">
        <v>3390</v>
      </c>
      <c r="B3391" s="60">
        <v>7</v>
      </c>
      <c r="C3391" s="2">
        <v>41058.50744456282</v>
      </c>
      <c r="D3391" s="2">
        <v>41060.548778629774</v>
      </c>
      <c r="E3391" s="60">
        <v>24</v>
      </c>
      <c r="F3391" s="2" t="s">
        <v>5</v>
      </c>
      <c r="G3391" s="60">
        <v>1</v>
      </c>
    </row>
    <row r="3392" spans="1:7" x14ac:dyDescent="0.3">
      <c r="A3392" s="60">
        <v>3391</v>
      </c>
      <c r="B3392" s="60">
        <v>6</v>
      </c>
      <c r="C3392" s="2">
        <v>41058.55881781628</v>
      </c>
      <c r="D3392" s="2">
        <v>41118.558333333334</v>
      </c>
      <c r="E3392" s="60">
        <v>24</v>
      </c>
      <c r="F3392" s="2">
        <v>41064.450219384453</v>
      </c>
      <c r="G3392" s="60">
        <v>0</v>
      </c>
    </row>
    <row r="3393" spans="1:7" x14ac:dyDescent="0.3">
      <c r="A3393" s="60">
        <v>3392</v>
      </c>
      <c r="B3393" s="60">
        <v>1</v>
      </c>
      <c r="C3393" s="2">
        <v>41058.679609918385</v>
      </c>
      <c r="D3393" s="2">
        <v>41061.221188494994</v>
      </c>
      <c r="E3393" s="60">
        <v>8</v>
      </c>
      <c r="F3393" s="2" t="s">
        <v>5</v>
      </c>
      <c r="G3393" s="60">
        <v>0</v>
      </c>
    </row>
    <row r="3394" spans="1:7" x14ac:dyDescent="0.3">
      <c r="A3394" s="60">
        <v>3393</v>
      </c>
      <c r="B3394" s="60">
        <v>1</v>
      </c>
      <c r="C3394" s="2">
        <v>41058.734848090324</v>
      </c>
      <c r="D3394" s="2">
        <v>41118.734722222223</v>
      </c>
      <c r="E3394" s="60">
        <v>12</v>
      </c>
      <c r="F3394" s="2">
        <v>41059.413382402585</v>
      </c>
      <c r="G3394" s="60">
        <v>0</v>
      </c>
    </row>
    <row r="3395" spans="1:7" x14ac:dyDescent="0.3">
      <c r="A3395" s="60">
        <v>3394</v>
      </c>
      <c r="B3395" s="60">
        <v>3</v>
      </c>
      <c r="C3395" s="2">
        <v>41058.760669888899</v>
      </c>
      <c r="D3395" s="2">
        <v>41118.760416666664</v>
      </c>
      <c r="E3395" s="60">
        <v>24</v>
      </c>
      <c r="F3395" s="2">
        <v>41061.108777738918</v>
      </c>
      <c r="G3395" s="60">
        <v>0</v>
      </c>
    </row>
    <row r="3396" spans="1:7" x14ac:dyDescent="0.3">
      <c r="A3396" s="60">
        <v>3395</v>
      </c>
      <c r="B3396" s="60">
        <v>8</v>
      </c>
      <c r="C3396" s="2">
        <v>41058.754511583138</v>
      </c>
      <c r="D3396" s="2">
        <v>41061.878907659891</v>
      </c>
      <c r="E3396" s="60">
        <v>3</v>
      </c>
      <c r="F3396" s="2" t="s">
        <v>5</v>
      </c>
      <c r="G3396" s="60">
        <v>0</v>
      </c>
    </row>
    <row r="3397" spans="1:7" x14ac:dyDescent="0.3">
      <c r="A3397" s="60">
        <v>3396</v>
      </c>
      <c r="B3397" s="60">
        <v>7</v>
      </c>
      <c r="C3397" s="2">
        <v>41058.809962283973</v>
      </c>
      <c r="D3397" s="2">
        <v>41118.80972222222</v>
      </c>
      <c r="E3397" s="60">
        <v>24</v>
      </c>
      <c r="F3397" s="2">
        <v>41100.026912556896</v>
      </c>
      <c r="G3397" s="60">
        <v>0</v>
      </c>
    </row>
    <row r="3398" spans="1:7" x14ac:dyDescent="0.3">
      <c r="A3398" s="60">
        <v>3397</v>
      </c>
      <c r="B3398" s="60">
        <v>2</v>
      </c>
      <c r="C3398" s="2">
        <v>41058.810400043301</v>
      </c>
      <c r="D3398" s="2">
        <v>41118.80972222222</v>
      </c>
      <c r="E3398" s="60">
        <v>10</v>
      </c>
      <c r="F3398" s="2">
        <v>41060.697763120224</v>
      </c>
      <c r="G3398" s="60">
        <v>0</v>
      </c>
    </row>
    <row r="3399" spans="1:7" x14ac:dyDescent="0.3">
      <c r="A3399" s="60">
        <v>3398</v>
      </c>
      <c r="B3399" s="60">
        <v>7</v>
      </c>
      <c r="C3399" s="2">
        <v>41058.792119846417</v>
      </c>
      <c r="D3399" s="2">
        <v>41061.375282257461</v>
      </c>
      <c r="E3399" s="60">
        <v>24</v>
      </c>
      <c r="F3399" s="2" t="s">
        <v>5</v>
      </c>
      <c r="G3399" s="60">
        <v>1</v>
      </c>
    </row>
    <row r="3400" spans="1:7" x14ac:dyDescent="0.3">
      <c r="A3400" s="60">
        <v>3399</v>
      </c>
      <c r="B3400" s="60">
        <v>5</v>
      </c>
      <c r="C3400" s="2">
        <v>41058.856679000499</v>
      </c>
      <c r="D3400" s="2">
        <v>41118.856250000004</v>
      </c>
      <c r="E3400" s="60">
        <v>24</v>
      </c>
      <c r="F3400" s="2">
        <v>41060.456974475353</v>
      </c>
      <c r="G3400" s="60">
        <v>0</v>
      </c>
    </row>
    <row r="3401" spans="1:7" x14ac:dyDescent="0.3">
      <c r="A3401" s="60">
        <v>3400</v>
      </c>
      <c r="B3401" s="60">
        <v>6</v>
      </c>
      <c r="C3401" s="2">
        <v>41058.852858873106</v>
      </c>
      <c r="D3401" s="2">
        <v>41118.852777777778</v>
      </c>
      <c r="E3401" s="60">
        <v>24</v>
      </c>
      <c r="F3401" s="2">
        <v>41064.848979448892</v>
      </c>
      <c r="G3401" s="60">
        <v>0</v>
      </c>
    </row>
    <row r="3402" spans="1:7" x14ac:dyDescent="0.3">
      <c r="A3402" s="60">
        <v>3401</v>
      </c>
      <c r="B3402" s="60">
        <v>6</v>
      </c>
      <c r="C3402" s="2">
        <v>41058.965392348058</v>
      </c>
      <c r="D3402" s="2">
        <v>41118.965277777781</v>
      </c>
      <c r="E3402" s="60">
        <v>24</v>
      </c>
      <c r="F3402" s="2">
        <v>41064.681802444851</v>
      </c>
      <c r="G3402" s="60">
        <v>0</v>
      </c>
    </row>
    <row r="3403" spans="1:7" x14ac:dyDescent="0.3">
      <c r="A3403" s="60">
        <v>3402</v>
      </c>
      <c r="B3403" s="60">
        <v>7</v>
      </c>
      <c r="C3403" s="2">
        <v>41059.056071325584</v>
      </c>
      <c r="D3403" s="2">
        <v>41119.055555555555</v>
      </c>
      <c r="E3403" s="60">
        <v>24</v>
      </c>
      <c r="F3403" s="2">
        <v>41112.539248957</v>
      </c>
      <c r="G3403" s="60">
        <v>0</v>
      </c>
    </row>
    <row r="3404" spans="1:7" x14ac:dyDescent="0.3">
      <c r="A3404" s="60">
        <v>3403</v>
      </c>
      <c r="B3404" s="60">
        <v>11</v>
      </c>
      <c r="C3404" s="2">
        <v>41059.204656575537</v>
      </c>
      <c r="D3404" s="2">
        <v>41061.496044818756</v>
      </c>
      <c r="E3404" s="60">
        <v>1</v>
      </c>
      <c r="F3404" s="2" t="s">
        <v>5</v>
      </c>
      <c r="G3404" s="60">
        <v>0</v>
      </c>
    </row>
    <row r="3405" spans="1:7" x14ac:dyDescent="0.3">
      <c r="A3405" s="60">
        <v>3404</v>
      </c>
      <c r="B3405" s="60">
        <v>1</v>
      </c>
      <c r="C3405" s="2">
        <v>41059.225345656334</v>
      </c>
      <c r="D3405" s="2">
        <v>41119.225000000006</v>
      </c>
      <c r="E3405" s="60">
        <v>8</v>
      </c>
      <c r="F3405" s="2">
        <v>41060.452153392813</v>
      </c>
      <c r="G3405" s="60">
        <v>0</v>
      </c>
    </row>
    <row r="3406" spans="1:7" x14ac:dyDescent="0.3">
      <c r="A3406" s="60">
        <v>3405</v>
      </c>
      <c r="B3406" s="60">
        <v>5</v>
      </c>
      <c r="C3406" s="2">
        <v>41059.322502203227</v>
      </c>
      <c r="D3406" s="2">
        <v>41063.446942029223</v>
      </c>
      <c r="E3406" s="60">
        <v>24</v>
      </c>
      <c r="F3406" s="2" t="s">
        <v>5</v>
      </c>
      <c r="G3406" s="60">
        <v>0</v>
      </c>
    </row>
    <row r="3407" spans="1:7" x14ac:dyDescent="0.3">
      <c r="A3407" s="60">
        <v>3406</v>
      </c>
      <c r="B3407" s="60">
        <v>1</v>
      </c>
      <c r="C3407" s="2">
        <v>41059.371803243768</v>
      </c>
      <c r="D3407" s="2">
        <v>41119.371527777781</v>
      </c>
      <c r="E3407" s="60">
        <v>8</v>
      </c>
      <c r="F3407" s="2">
        <v>41060.650487146784</v>
      </c>
      <c r="G3407" s="60">
        <v>0</v>
      </c>
    </row>
    <row r="3408" spans="1:7" x14ac:dyDescent="0.3">
      <c r="A3408" s="60">
        <v>3407</v>
      </c>
      <c r="B3408" s="60">
        <v>1</v>
      </c>
      <c r="C3408" s="2">
        <v>41059.355502516359</v>
      </c>
      <c r="D3408" s="2">
        <v>41119.354861111111</v>
      </c>
      <c r="E3408" s="60">
        <v>8</v>
      </c>
      <c r="F3408" s="2">
        <v>41060.722843248579</v>
      </c>
      <c r="G3408" s="60">
        <v>0</v>
      </c>
    </row>
    <row r="3409" spans="1:7" x14ac:dyDescent="0.3">
      <c r="A3409" s="60">
        <v>3408</v>
      </c>
      <c r="B3409" s="60">
        <v>5</v>
      </c>
      <c r="C3409" s="2">
        <v>41059.334888801473</v>
      </c>
      <c r="D3409" s="2">
        <v>41119.334722222222</v>
      </c>
      <c r="E3409" s="60">
        <v>24</v>
      </c>
      <c r="F3409" s="2">
        <v>41061.725314740244</v>
      </c>
      <c r="G3409" s="60">
        <v>0</v>
      </c>
    </row>
    <row r="3410" spans="1:7" x14ac:dyDescent="0.3">
      <c r="A3410" s="60">
        <v>3409</v>
      </c>
      <c r="B3410" s="60">
        <v>6</v>
      </c>
      <c r="C3410" s="2">
        <v>41059.351003312375</v>
      </c>
      <c r="D3410" s="2">
        <v>41119.350694444445</v>
      </c>
      <c r="E3410" s="60">
        <v>24</v>
      </c>
      <c r="F3410" s="2">
        <v>41063.484044635254</v>
      </c>
      <c r="G3410" s="60">
        <v>0</v>
      </c>
    </row>
    <row r="3411" spans="1:7" x14ac:dyDescent="0.3">
      <c r="A3411" s="60">
        <v>3410</v>
      </c>
      <c r="B3411" s="60">
        <v>1</v>
      </c>
      <c r="C3411" s="2">
        <v>41059.334906100703</v>
      </c>
      <c r="D3411" s="2">
        <v>41119.334722222222</v>
      </c>
      <c r="E3411" s="60">
        <v>8</v>
      </c>
      <c r="F3411" s="2">
        <v>41060.382394363944</v>
      </c>
      <c r="G3411" s="60">
        <v>0</v>
      </c>
    </row>
    <row r="3412" spans="1:7" x14ac:dyDescent="0.3">
      <c r="A3412" s="60">
        <v>3411</v>
      </c>
      <c r="B3412" s="60">
        <v>1</v>
      </c>
      <c r="C3412" s="2">
        <v>41059.354178133552</v>
      </c>
      <c r="D3412" s="2">
        <v>41119.354166666672</v>
      </c>
      <c r="E3412" s="60">
        <v>8</v>
      </c>
      <c r="F3412" s="2">
        <v>41060.49656679482</v>
      </c>
      <c r="G3412" s="60">
        <v>0</v>
      </c>
    </row>
    <row r="3413" spans="1:7" x14ac:dyDescent="0.3">
      <c r="A3413" s="60">
        <v>3412</v>
      </c>
      <c r="B3413" s="60">
        <v>8</v>
      </c>
      <c r="C3413" s="2">
        <v>41059.334099643114</v>
      </c>
      <c r="D3413" s="2">
        <v>41119.334027777782</v>
      </c>
      <c r="E3413" s="60">
        <v>3</v>
      </c>
      <c r="F3413" s="2">
        <v>41064.418248155955</v>
      </c>
      <c r="G3413" s="60">
        <v>1</v>
      </c>
    </row>
    <row r="3414" spans="1:7" x14ac:dyDescent="0.3">
      <c r="A3414" s="60">
        <v>3413</v>
      </c>
      <c r="B3414" s="60">
        <v>1</v>
      </c>
      <c r="C3414" s="2">
        <v>41059.39905043348</v>
      </c>
      <c r="D3414" s="2">
        <v>41119.398611111108</v>
      </c>
      <c r="E3414" s="60">
        <v>8</v>
      </c>
      <c r="F3414" s="2">
        <v>41060.664095989712</v>
      </c>
      <c r="G3414" s="60">
        <v>0</v>
      </c>
    </row>
    <row r="3415" spans="1:7" x14ac:dyDescent="0.3">
      <c r="A3415" s="60">
        <v>3414</v>
      </c>
      <c r="B3415" s="60">
        <v>8</v>
      </c>
      <c r="C3415" s="2">
        <v>41059.39308719353</v>
      </c>
      <c r="D3415" s="2">
        <v>41119.393055555556</v>
      </c>
      <c r="E3415" s="60">
        <v>3</v>
      </c>
      <c r="F3415" s="2">
        <v>41063.372551930799</v>
      </c>
      <c r="G3415" s="60">
        <v>1</v>
      </c>
    </row>
    <row r="3416" spans="1:7" x14ac:dyDescent="0.3">
      <c r="A3416" s="60">
        <v>3415</v>
      </c>
      <c r="B3416" s="60">
        <v>7</v>
      </c>
      <c r="C3416" s="2">
        <v>41059.426087975233</v>
      </c>
      <c r="D3416" s="2">
        <v>41119.425694444442</v>
      </c>
      <c r="E3416" s="60">
        <v>24</v>
      </c>
      <c r="F3416" s="2">
        <v>41072.534836154067</v>
      </c>
      <c r="G3416" s="60">
        <v>0</v>
      </c>
    </row>
    <row r="3417" spans="1:7" x14ac:dyDescent="0.3">
      <c r="A3417" s="60">
        <v>3416</v>
      </c>
      <c r="B3417" s="60">
        <v>1</v>
      </c>
      <c r="C3417" s="2">
        <v>41059.451088543683</v>
      </c>
      <c r="D3417" s="2">
        <v>41119.450694444444</v>
      </c>
      <c r="E3417" s="60">
        <v>8</v>
      </c>
      <c r="F3417" s="2">
        <v>41060.51301732882</v>
      </c>
      <c r="G3417" s="60">
        <v>0</v>
      </c>
    </row>
    <row r="3418" spans="1:7" x14ac:dyDescent="0.3">
      <c r="A3418" s="60">
        <v>3417</v>
      </c>
      <c r="B3418" s="60">
        <v>3</v>
      </c>
      <c r="C3418" s="2">
        <v>41059.450082860378</v>
      </c>
      <c r="D3418" s="2">
        <v>41119.449999999997</v>
      </c>
      <c r="E3418" s="60">
        <v>24</v>
      </c>
      <c r="F3418" s="2">
        <v>41062.61510238242</v>
      </c>
      <c r="G3418" s="60">
        <v>0</v>
      </c>
    </row>
    <row r="3419" spans="1:7" x14ac:dyDescent="0.3">
      <c r="A3419" s="60">
        <v>3418</v>
      </c>
      <c r="B3419" s="60">
        <v>2</v>
      </c>
      <c r="C3419" s="2">
        <v>41059.52555698932</v>
      </c>
      <c r="D3419" s="2">
        <v>41062.067135565929</v>
      </c>
      <c r="E3419" s="60">
        <v>10</v>
      </c>
      <c r="F3419" s="2" t="s">
        <v>5</v>
      </c>
      <c r="G3419" s="60">
        <v>0</v>
      </c>
    </row>
    <row r="3420" spans="1:7" x14ac:dyDescent="0.3">
      <c r="A3420" s="60">
        <v>3419</v>
      </c>
      <c r="B3420" s="60">
        <v>6</v>
      </c>
      <c r="C3420" s="2">
        <v>41059.550612463157</v>
      </c>
      <c r="D3420" s="2">
        <v>41119.549999999996</v>
      </c>
      <c r="E3420" s="60">
        <v>24</v>
      </c>
      <c r="F3420" s="2">
        <v>41065.354446428333</v>
      </c>
      <c r="G3420" s="60">
        <v>0</v>
      </c>
    </row>
    <row r="3421" spans="1:7" x14ac:dyDescent="0.3">
      <c r="A3421" s="60">
        <v>3420</v>
      </c>
      <c r="B3421" s="60">
        <v>3</v>
      </c>
      <c r="C3421" s="2">
        <v>41059.546552115746</v>
      </c>
      <c r="D3421" s="2">
        <v>41119.546527777777</v>
      </c>
      <c r="E3421" s="60">
        <v>24</v>
      </c>
      <c r="F3421" s="2">
        <v>41061.338763198459</v>
      </c>
      <c r="G3421" s="60">
        <v>0</v>
      </c>
    </row>
    <row r="3422" spans="1:7" x14ac:dyDescent="0.3">
      <c r="A3422" s="60">
        <v>3421</v>
      </c>
      <c r="B3422" s="60">
        <v>1</v>
      </c>
      <c r="C3422" s="2">
        <v>41059.546217609226</v>
      </c>
      <c r="D3422" s="2">
        <v>41119.54583333333</v>
      </c>
      <c r="E3422" s="60">
        <v>8</v>
      </c>
      <c r="F3422" s="2">
        <v>41060.444428637486</v>
      </c>
      <c r="G3422" s="60">
        <v>0</v>
      </c>
    </row>
    <row r="3423" spans="1:7" x14ac:dyDescent="0.3">
      <c r="A3423" s="60">
        <v>3422</v>
      </c>
      <c r="B3423" s="60">
        <v>2</v>
      </c>
      <c r="C3423" s="2">
        <v>41059.717775513898</v>
      </c>
      <c r="D3423" s="2">
        <v>41119.717361111114</v>
      </c>
      <c r="E3423" s="60">
        <v>10</v>
      </c>
      <c r="F3423" s="2">
        <v>41060.313525735648</v>
      </c>
      <c r="G3423" s="60">
        <v>0</v>
      </c>
    </row>
    <row r="3424" spans="1:7" x14ac:dyDescent="0.3">
      <c r="A3424" s="60">
        <v>3423</v>
      </c>
      <c r="B3424" s="60">
        <v>2</v>
      </c>
      <c r="C3424" s="2">
        <v>41059.795008216402</v>
      </c>
      <c r="D3424" s="2">
        <v>41119.794444444444</v>
      </c>
      <c r="E3424" s="60">
        <v>10</v>
      </c>
      <c r="F3424" s="2">
        <v>41060.410304050522</v>
      </c>
      <c r="G3424" s="60">
        <v>0</v>
      </c>
    </row>
    <row r="3425" spans="1:7" x14ac:dyDescent="0.3">
      <c r="A3425" s="60">
        <v>3424</v>
      </c>
      <c r="B3425" s="60">
        <v>1</v>
      </c>
      <c r="C3425" s="2">
        <v>41059.858060513019</v>
      </c>
      <c r="D3425" s="2">
        <v>41119.857638888891</v>
      </c>
      <c r="E3425" s="60">
        <v>12</v>
      </c>
      <c r="F3425" s="2">
        <v>41060.466386975837</v>
      </c>
      <c r="G3425" s="60">
        <v>0</v>
      </c>
    </row>
    <row r="3426" spans="1:7" x14ac:dyDescent="0.3">
      <c r="A3426" s="60">
        <v>3425</v>
      </c>
      <c r="B3426" s="60">
        <v>7</v>
      </c>
      <c r="C3426" s="2">
        <v>41059.879293086313</v>
      </c>
      <c r="D3426" s="2">
        <v>41119.879166666666</v>
      </c>
      <c r="E3426" s="60">
        <v>24</v>
      </c>
      <c r="F3426" s="2">
        <v>41075.599288225814</v>
      </c>
      <c r="G3426" s="60">
        <v>0</v>
      </c>
    </row>
    <row r="3427" spans="1:7" x14ac:dyDescent="0.3">
      <c r="A3427" s="60">
        <v>3426</v>
      </c>
      <c r="B3427" s="60">
        <v>6</v>
      </c>
      <c r="C3427" s="2">
        <v>41059.92398131435</v>
      </c>
      <c r="D3427" s="2">
        <v>41119.923611111109</v>
      </c>
      <c r="E3427" s="60">
        <v>24</v>
      </c>
      <c r="F3427" s="2">
        <v>41061.651780457309</v>
      </c>
      <c r="G3427" s="60">
        <v>0</v>
      </c>
    </row>
    <row r="3428" spans="1:7" x14ac:dyDescent="0.3">
      <c r="A3428" s="60">
        <v>3427</v>
      </c>
      <c r="B3428" s="60">
        <v>5</v>
      </c>
      <c r="C3428" s="2">
        <v>41059.972150719594</v>
      </c>
      <c r="D3428" s="2">
        <v>41119.97152777778</v>
      </c>
      <c r="E3428" s="60">
        <v>24</v>
      </c>
      <c r="F3428" s="2">
        <v>41061.782745007949</v>
      </c>
      <c r="G3428" s="60">
        <v>0</v>
      </c>
    </row>
    <row r="3429" spans="1:7" x14ac:dyDescent="0.3">
      <c r="A3429" s="60">
        <v>3428</v>
      </c>
      <c r="B3429" s="60">
        <v>5</v>
      </c>
      <c r="C3429" s="2">
        <v>41059.979446594567</v>
      </c>
      <c r="D3429" s="2">
        <v>41119.979166666672</v>
      </c>
      <c r="E3429" s="60">
        <v>24</v>
      </c>
      <c r="F3429" s="2">
        <v>41061.69965154415</v>
      </c>
      <c r="G3429" s="60">
        <v>0</v>
      </c>
    </row>
    <row r="3430" spans="1:7" x14ac:dyDescent="0.3">
      <c r="A3430" s="60">
        <v>3429</v>
      </c>
      <c r="B3430" s="60">
        <v>7</v>
      </c>
      <c r="C3430" s="2">
        <v>41060.063328561897</v>
      </c>
      <c r="D3430" s="2">
        <v>41120.063194444439</v>
      </c>
      <c r="E3430" s="60">
        <v>24</v>
      </c>
      <c r="F3430" s="2">
        <v>41082.439690884414</v>
      </c>
      <c r="G3430" s="60">
        <v>0</v>
      </c>
    </row>
    <row r="3431" spans="1:7" x14ac:dyDescent="0.3">
      <c r="A3431" s="60">
        <v>3430</v>
      </c>
      <c r="B3431" s="60">
        <v>7</v>
      </c>
      <c r="C3431" s="2">
        <v>41060.05696962661</v>
      </c>
      <c r="D3431" s="2">
        <v>41120.056944444441</v>
      </c>
      <c r="E3431" s="60">
        <v>24</v>
      </c>
      <c r="F3431" s="2">
        <v>41064.635829483137</v>
      </c>
      <c r="G3431" s="60">
        <v>0</v>
      </c>
    </row>
    <row r="3432" spans="1:7" x14ac:dyDescent="0.3">
      <c r="A3432" s="60">
        <v>3431</v>
      </c>
      <c r="B3432" s="60">
        <v>1</v>
      </c>
      <c r="C3432" s="2">
        <v>41060.225432255545</v>
      </c>
      <c r="D3432" s="2">
        <v>41120.225000000006</v>
      </c>
      <c r="E3432" s="60">
        <v>8</v>
      </c>
      <c r="F3432" s="2">
        <v>41061.432921586253</v>
      </c>
      <c r="G3432" s="60">
        <v>0</v>
      </c>
    </row>
    <row r="3433" spans="1:7" x14ac:dyDescent="0.3">
      <c r="A3433" s="60">
        <v>3432</v>
      </c>
      <c r="B3433" s="60">
        <v>3</v>
      </c>
      <c r="C3433" s="2">
        <v>41060.243990417919</v>
      </c>
      <c r="D3433" s="2">
        <v>41120.243750000001</v>
      </c>
      <c r="E3433" s="60">
        <v>24</v>
      </c>
      <c r="F3433" s="2">
        <v>41063.65501535176</v>
      </c>
      <c r="G3433" s="60">
        <v>0</v>
      </c>
    </row>
    <row r="3434" spans="1:7" x14ac:dyDescent="0.3">
      <c r="A3434" s="60">
        <v>3433</v>
      </c>
      <c r="B3434" s="60">
        <v>4</v>
      </c>
      <c r="C3434" s="2">
        <v>41060.356029929768</v>
      </c>
      <c r="D3434" s="2">
        <v>41063.188930776989</v>
      </c>
      <c r="E3434" s="60">
        <v>12</v>
      </c>
      <c r="F3434" s="2" t="s">
        <v>5</v>
      </c>
      <c r="G3434" s="60">
        <v>0</v>
      </c>
    </row>
    <row r="3435" spans="1:7" x14ac:dyDescent="0.3">
      <c r="A3435" s="60">
        <v>3434</v>
      </c>
      <c r="B3435" s="60">
        <v>2</v>
      </c>
      <c r="C3435" s="2">
        <v>41060.352670308945</v>
      </c>
      <c r="D3435" s="2">
        <v>41063.22702238393</v>
      </c>
      <c r="E3435" s="60">
        <v>10</v>
      </c>
      <c r="F3435" s="2" t="s">
        <v>5</v>
      </c>
      <c r="G3435" s="60">
        <v>0</v>
      </c>
    </row>
    <row r="3436" spans="1:7" x14ac:dyDescent="0.3">
      <c r="A3436" s="60">
        <v>3435</v>
      </c>
      <c r="B3436" s="60">
        <v>4</v>
      </c>
      <c r="C3436" s="2">
        <v>41060.396888485098</v>
      </c>
      <c r="D3436" s="2">
        <v>41120.396527777775</v>
      </c>
      <c r="E3436" s="60">
        <v>12</v>
      </c>
      <c r="F3436" s="2">
        <v>41061.670576438875</v>
      </c>
      <c r="G3436" s="60">
        <v>0</v>
      </c>
    </row>
    <row r="3437" spans="1:7" x14ac:dyDescent="0.3">
      <c r="A3437" s="60">
        <v>3436</v>
      </c>
      <c r="B3437" s="60">
        <v>4</v>
      </c>
      <c r="C3437" s="2">
        <v>41060.455830970117</v>
      </c>
      <c r="D3437" s="2">
        <v>41062.53910723947</v>
      </c>
      <c r="E3437" s="60">
        <v>12</v>
      </c>
      <c r="F3437" s="2" t="s">
        <v>5</v>
      </c>
      <c r="G3437" s="60">
        <v>0</v>
      </c>
    </row>
    <row r="3438" spans="1:7" x14ac:dyDescent="0.3">
      <c r="A3438" s="60">
        <v>3437</v>
      </c>
      <c r="B3438" s="60">
        <v>4</v>
      </c>
      <c r="C3438" s="2">
        <v>41060.427056822111</v>
      </c>
      <c r="D3438" s="2">
        <v>41120.426388888889</v>
      </c>
      <c r="E3438" s="60">
        <v>12</v>
      </c>
      <c r="F3438" s="2">
        <v>41062.465628745849</v>
      </c>
      <c r="G3438" s="60">
        <v>0</v>
      </c>
    </row>
    <row r="3439" spans="1:7" x14ac:dyDescent="0.3">
      <c r="A3439" s="60">
        <v>3438</v>
      </c>
      <c r="B3439" s="60">
        <v>6</v>
      </c>
      <c r="C3439" s="2">
        <v>41060.441718473165</v>
      </c>
      <c r="D3439" s="2">
        <v>41062.816513808</v>
      </c>
      <c r="E3439" s="60">
        <v>24</v>
      </c>
      <c r="F3439" s="2" t="s">
        <v>5</v>
      </c>
      <c r="G3439" s="60">
        <v>0</v>
      </c>
    </row>
    <row r="3440" spans="1:7" x14ac:dyDescent="0.3">
      <c r="A3440" s="60">
        <v>3439</v>
      </c>
      <c r="B3440" s="60">
        <v>10</v>
      </c>
      <c r="C3440" s="2">
        <v>41060.458416945621</v>
      </c>
      <c r="D3440" s="2">
        <v>41120.458333333336</v>
      </c>
      <c r="E3440" s="60">
        <v>1</v>
      </c>
      <c r="F3440" s="2">
        <v>41067.45338613318</v>
      </c>
      <c r="G3440" s="60">
        <v>2</v>
      </c>
    </row>
    <row r="3441" spans="1:7" x14ac:dyDescent="0.3">
      <c r="A3441" s="60">
        <v>3440</v>
      </c>
      <c r="B3441" s="60">
        <v>1</v>
      </c>
      <c r="C3441" s="2">
        <v>41060.533902378331</v>
      </c>
      <c r="D3441" s="2">
        <v>41120.533333333333</v>
      </c>
      <c r="E3441" s="60">
        <v>12</v>
      </c>
      <c r="F3441" s="2">
        <v>41061.516915453249</v>
      </c>
      <c r="G3441" s="60">
        <v>0</v>
      </c>
    </row>
    <row r="3442" spans="1:7" x14ac:dyDescent="0.3">
      <c r="A3442" s="60">
        <v>3441</v>
      </c>
      <c r="B3442" s="60">
        <v>7</v>
      </c>
      <c r="C3442" s="2">
        <v>41060.501046470315</v>
      </c>
      <c r="D3442" s="2">
        <v>41120.500694444447</v>
      </c>
      <c r="E3442" s="60">
        <v>24</v>
      </c>
      <c r="F3442" s="2">
        <v>41101.38869738517</v>
      </c>
      <c r="G3442" s="60">
        <v>0</v>
      </c>
    </row>
    <row r="3443" spans="1:7" x14ac:dyDescent="0.3">
      <c r="A3443" s="60">
        <v>3442</v>
      </c>
      <c r="B3443" s="60">
        <v>4</v>
      </c>
      <c r="C3443" s="2">
        <v>41060.515904230801</v>
      </c>
      <c r="D3443" s="2">
        <v>41063.723864699787</v>
      </c>
      <c r="E3443" s="60">
        <v>12</v>
      </c>
      <c r="F3443" s="2" t="s">
        <v>5</v>
      </c>
      <c r="G3443" s="60">
        <v>0</v>
      </c>
    </row>
    <row r="3444" spans="1:7" x14ac:dyDescent="0.3">
      <c r="A3444" s="60">
        <v>3443</v>
      </c>
      <c r="B3444" s="60">
        <v>1</v>
      </c>
      <c r="C3444" s="2">
        <v>41060.524118867615</v>
      </c>
      <c r="D3444" s="2">
        <v>41120.523611111108</v>
      </c>
      <c r="E3444" s="60">
        <v>8</v>
      </c>
      <c r="F3444" s="2">
        <v>41061.707248883984</v>
      </c>
      <c r="G3444" s="60">
        <v>0</v>
      </c>
    </row>
    <row r="3445" spans="1:7" x14ac:dyDescent="0.3">
      <c r="A3445" s="60">
        <v>3444</v>
      </c>
      <c r="B3445" s="60">
        <v>4</v>
      </c>
      <c r="C3445" s="2">
        <v>41060.638427288017</v>
      </c>
      <c r="D3445" s="2">
        <v>41120.638194444444</v>
      </c>
      <c r="E3445" s="60">
        <v>12</v>
      </c>
      <c r="F3445" s="2">
        <v>41063.310073653374</v>
      </c>
      <c r="G3445" s="60">
        <v>0</v>
      </c>
    </row>
    <row r="3446" spans="1:7" x14ac:dyDescent="0.3">
      <c r="A3446" s="60">
        <v>3445</v>
      </c>
      <c r="B3446" s="60">
        <v>2</v>
      </c>
      <c r="C3446" s="2">
        <v>41060.703195429967</v>
      </c>
      <c r="D3446" s="2">
        <v>41120.702777777777</v>
      </c>
      <c r="E3446" s="60">
        <v>10</v>
      </c>
      <c r="F3446" s="2">
        <v>41062.346255959586</v>
      </c>
      <c r="G3446" s="60">
        <v>0</v>
      </c>
    </row>
    <row r="3447" spans="1:7" x14ac:dyDescent="0.3">
      <c r="A3447" s="60">
        <v>3446</v>
      </c>
      <c r="B3447" s="60">
        <v>1</v>
      </c>
      <c r="C3447" s="2">
        <v>41060.729150498279</v>
      </c>
      <c r="D3447" s="2">
        <v>41120.728472222225</v>
      </c>
      <c r="E3447" s="60">
        <v>8</v>
      </c>
      <c r="F3447" s="2">
        <v>41061.576125291322</v>
      </c>
      <c r="G3447" s="60">
        <v>0</v>
      </c>
    </row>
    <row r="3448" spans="1:7" x14ac:dyDescent="0.3">
      <c r="A3448" s="60">
        <v>3447</v>
      </c>
      <c r="B3448" s="60">
        <v>1</v>
      </c>
      <c r="C3448" s="2">
        <v>41060.811252015788</v>
      </c>
      <c r="D3448" s="2">
        <v>41120.811111111107</v>
      </c>
      <c r="E3448" s="60">
        <v>8</v>
      </c>
      <c r="F3448" s="2">
        <v>41061.345490754022</v>
      </c>
      <c r="G3448" s="60">
        <v>0</v>
      </c>
    </row>
    <row r="3449" spans="1:7" x14ac:dyDescent="0.3">
      <c r="A3449" s="60">
        <v>3448</v>
      </c>
      <c r="B3449" s="60">
        <v>2</v>
      </c>
      <c r="C3449" s="2">
        <v>41060.801349377391</v>
      </c>
      <c r="D3449" s="2">
        <v>41120.800694444442</v>
      </c>
      <c r="E3449" s="60">
        <v>10</v>
      </c>
      <c r="F3449" s="2">
        <v>41062.35991592041</v>
      </c>
      <c r="G3449" s="60">
        <v>0</v>
      </c>
    </row>
    <row r="3450" spans="1:7" x14ac:dyDescent="0.3">
      <c r="A3450" s="60">
        <v>3449</v>
      </c>
      <c r="B3450" s="60">
        <v>1</v>
      </c>
      <c r="C3450" s="2">
        <v>41060.858104266641</v>
      </c>
      <c r="D3450" s="2">
        <v>41120.857638888891</v>
      </c>
      <c r="E3450" s="60">
        <v>8</v>
      </c>
      <c r="F3450" s="2">
        <v>41061.525110148366</v>
      </c>
      <c r="G3450" s="60">
        <v>0</v>
      </c>
    </row>
    <row r="3451" spans="1:7" x14ac:dyDescent="0.3">
      <c r="A3451" s="60">
        <v>3450</v>
      </c>
      <c r="B3451" s="60">
        <v>6</v>
      </c>
      <c r="C3451" s="2">
        <v>41060.888570832183</v>
      </c>
      <c r="D3451" s="2">
        <v>41120.888194444444</v>
      </c>
      <c r="E3451" s="60">
        <v>24</v>
      </c>
      <c r="F3451" s="2">
        <v>41066.525433715229</v>
      </c>
      <c r="G3451" s="60">
        <v>0</v>
      </c>
    </row>
    <row r="3452" spans="1:7" x14ac:dyDescent="0.3">
      <c r="A3452" s="60">
        <v>3451</v>
      </c>
      <c r="B3452" s="60">
        <v>5</v>
      </c>
      <c r="C3452" s="2">
        <v>41060.981224545438</v>
      </c>
      <c r="D3452" s="2">
        <v>41120.980555555558</v>
      </c>
      <c r="E3452" s="60">
        <v>24</v>
      </c>
      <c r="F3452" s="2">
        <v>41062.657859914791</v>
      </c>
      <c r="G3452" s="60">
        <v>0</v>
      </c>
    </row>
    <row r="3453" spans="1:7" x14ac:dyDescent="0.3">
      <c r="A3453" s="60">
        <v>3452</v>
      </c>
      <c r="B3453" s="60">
        <v>3</v>
      </c>
      <c r="C3453" s="2">
        <v>41061.034666450956</v>
      </c>
      <c r="D3453" s="2">
        <v>41121.03402777778</v>
      </c>
      <c r="E3453" s="60">
        <v>24</v>
      </c>
      <c r="F3453" s="2">
        <v>41064.495813560243</v>
      </c>
      <c r="G3453" s="60">
        <v>0</v>
      </c>
    </row>
    <row r="3454" spans="1:7" x14ac:dyDescent="0.3">
      <c r="A3454" s="60">
        <v>3453</v>
      </c>
      <c r="B3454" s="60">
        <v>5</v>
      </c>
      <c r="C3454" s="2">
        <v>41061.234915775472</v>
      </c>
      <c r="D3454" s="2">
        <v>41121.234722222223</v>
      </c>
      <c r="E3454" s="60">
        <v>24</v>
      </c>
      <c r="F3454" s="2">
        <v>41067.591366309789</v>
      </c>
      <c r="G3454" s="60">
        <v>0</v>
      </c>
    </row>
    <row r="3455" spans="1:7" x14ac:dyDescent="0.3">
      <c r="A3455" s="60">
        <v>3454</v>
      </c>
      <c r="B3455" s="60">
        <v>2</v>
      </c>
      <c r="C3455" s="2">
        <v>41061.349285671429</v>
      </c>
      <c r="D3455" s="2">
        <v>41121.348611111112</v>
      </c>
      <c r="E3455" s="60">
        <v>10</v>
      </c>
      <c r="F3455" s="2">
        <v>41061.422187746517</v>
      </c>
      <c r="G3455" s="60">
        <v>0</v>
      </c>
    </row>
    <row r="3456" spans="1:7" x14ac:dyDescent="0.3">
      <c r="A3456" s="60">
        <v>3455</v>
      </c>
      <c r="B3456" s="60">
        <v>4</v>
      </c>
      <c r="C3456" s="2">
        <v>41061.429114810904</v>
      </c>
      <c r="D3456" s="2">
        <v>41121.428472222222</v>
      </c>
      <c r="E3456" s="60">
        <v>12</v>
      </c>
      <c r="F3456" s="2">
        <v>41064.655150721424</v>
      </c>
      <c r="G3456" s="60">
        <v>0</v>
      </c>
    </row>
    <row r="3457" spans="1:7" x14ac:dyDescent="0.3">
      <c r="A3457" s="60">
        <v>3456</v>
      </c>
      <c r="B3457" s="60">
        <v>4</v>
      </c>
      <c r="C3457" s="2">
        <v>41061.441939818251</v>
      </c>
      <c r="D3457" s="2">
        <v>41121.441666666666</v>
      </c>
      <c r="E3457" s="60">
        <v>12</v>
      </c>
      <c r="F3457" s="2">
        <v>41064.42602460226</v>
      </c>
      <c r="G3457" s="60">
        <v>0</v>
      </c>
    </row>
    <row r="3458" spans="1:7" x14ac:dyDescent="0.3">
      <c r="A3458" s="60">
        <v>3457</v>
      </c>
      <c r="B3458" s="60">
        <v>2</v>
      </c>
      <c r="C3458" s="2">
        <v>41061.442614115236</v>
      </c>
      <c r="D3458" s="2">
        <v>41064.484092277293</v>
      </c>
      <c r="E3458" s="60">
        <v>10</v>
      </c>
      <c r="F3458" s="2" t="s">
        <v>5</v>
      </c>
      <c r="G3458" s="60">
        <v>0</v>
      </c>
    </row>
    <row r="3459" spans="1:7" x14ac:dyDescent="0.3">
      <c r="A3459" s="60">
        <v>3458</v>
      </c>
      <c r="B3459" s="60">
        <v>4</v>
      </c>
      <c r="C3459" s="2">
        <v>41061.451150851892</v>
      </c>
      <c r="D3459" s="2">
        <v>41121.450694444444</v>
      </c>
      <c r="E3459" s="60">
        <v>12</v>
      </c>
      <c r="F3459" s="2">
        <v>41064.630067282415</v>
      </c>
      <c r="G3459" s="60">
        <v>0</v>
      </c>
    </row>
    <row r="3460" spans="1:7" x14ac:dyDescent="0.3">
      <c r="A3460" s="60">
        <v>3459</v>
      </c>
      <c r="B3460" s="60">
        <v>3</v>
      </c>
      <c r="C3460" s="2">
        <v>41061.441753703257</v>
      </c>
      <c r="D3460" s="2">
        <v>41121.441666666666</v>
      </c>
      <c r="E3460" s="60">
        <v>24</v>
      </c>
      <c r="F3460" s="2">
        <v>41063.620514198672</v>
      </c>
      <c r="G3460" s="60">
        <v>0</v>
      </c>
    </row>
    <row r="3461" spans="1:7" x14ac:dyDescent="0.3">
      <c r="A3461" s="60">
        <v>3460</v>
      </c>
      <c r="B3461" s="60">
        <v>7</v>
      </c>
      <c r="C3461" s="2">
        <v>41061.416853684575</v>
      </c>
      <c r="D3461" s="2">
        <v>41121.416666666664</v>
      </c>
      <c r="E3461" s="60">
        <v>24</v>
      </c>
      <c r="F3461" s="2">
        <v>41074.430910540534</v>
      </c>
      <c r="G3461" s="60">
        <v>0</v>
      </c>
    </row>
    <row r="3462" spans="1:7" x14ac:dyDescent="0.3">
      <c r="A3462" s="60">
        <v>3461</v>
      </c>
      <c r="B3462" s="60">
        <v>2</v>
      </c>
      <c r="C3462" s="2">
        <v>41061.535373467275</v>
      </c>
      <c r="D3462" s="2">
        <v>41064.076952043884</v>
      </c>
      <c r="E3462" s="60">
        <v>10</v>
      </c>
      <c r="F3462" s="2" t="s">
        <v>5</v>
      </c>
      <c r="G3462" s="60">
        <v>0</v>
      </c>
    </row>
    <row r="3463" spans="1:7" x14ac:dyDescent="0.3">
      <c r="A3463" s="60">
        <v>3462</v>
      </c>
      <c r="B3463" s="60">
        <v>1</v>
      </c>
      <c r="C3463" s="2">
        <v>41061.691754970605</v>
      </c>
      <c r="D3463" s="2">
        <v>41121.691666666666</v>
      </c>
      <c r="E3463" s="60">
        <v>12</v>
      </c>
      <c r="F3463" s="2">
        <v>41062.918098611779</v>
      </c>
      <c r="G3463" s="60">
        <v>0</v>
      </c>
    </row>
    <row r="3464" spans="1:7" x14ac:dyDescent="0.3">
      <c r="A3464" s="60">
        <v>3463</v>
      </c>
      <c r="B3464" s="60">
        <v>2</v>
      </c>
      <c r="C3464" s="2">
        <v>41061.692464615087</v>
      </c>
      <c r="D3464" s="2">
        <v>41121.692361111105</v>
      </c>
      <c r="E3464" s="60">
        <v>10</v>
      </c>
      <c r="F3464" s="2">
        <v>41062.778091159686</v>
      </c>
      <c r="G3464" s="60">
        <v>0</v>
      </c>
    </row>
    <row r="3465" spans="1:7" x14ac:dyDescent="0.3">
      <c r="A3465" s="60">
        <v>3464</v>
      </c>
      <c r="B3465" s="60">
        <v>10</v>
      </c>
      <c r="C3465" s="2">
        <v>41061.742294249962</v>
      </c>
      <c r="D3465" s="2">
        <v>41064.616694069155</v>
      </c>
      <c r="E3465" s="60">
        <v>1</v>
      </c>
      <c r="F3465" s="2" t="s">
        <v>5</v>
      </c>
      <c r="G3465" s="60">
        <v>3</v>
      </c>
    </row>
    <row r="3466" spans="1:7" x14ac:dyDescent="0.3">
      <c r="A3466" s="60">
        <v>3465</v>
      </c>
      <c r="B3466" s="60">
        <v>1</v>
      </c>
      <c r="C3466" s="2">
        <v>41061.712570971897</v>
      </c>
      <c r="D3466" s="2">
        <v>41121.712500000001</v>
      </c>
      <c r="E3466" s="60">
        <v>8</v>
      </c>
      <c r="F3466" s="2">
        <v>41062.449316926024</v>
      </c>
      <c r="G3466" s="60">
        <v>0</v>
      </c>
    </row>
    <row r="3467" spans="1:7" x14ac:dyDescent="0.3">
      <c r="A3467" s="60">
        <v>3466</v>
      </c>
      <c r="B3467" s="60">
        <v>1</v>
      </c>
      <c r="C3467" s="2">
        <v>41061.718051822143</v>
      </c>
      <c r="D3467" s="2">
        <v>41121.718055555561</v>
      </c>
      <c r="E3467" s="60">
        <v>8</v>
      </c>
      <c r="F3467" s="2">
        <v>41061.926335053235</v>
      </c>
      <c r="G3467" s="60">
        <v>0</v>
      </c>
    </row>
    <row r="3468" spans="1:7" x14ac:dyDescent="0.3">
      <c r="A3468" s="60">
        <v>3467</v>
      </c>
      <c r="B3468" s="60">
        <v>8</v>
      </c>
      <c r="C3468" s="2">
        <v>41061.767531645019</v>
      </c>
      <c r="D3468" s="2">
        <v>41121.767361111109</v>
      </c>
      <c r="E3468" s="60">
        <v>3</v>
      </c>
      <c r="F3468" s="2">
        <v>41066.518961824317</v>
      </c>
      <c r="G3468" s="60">
        <v>0</v>
      </c>
    </row>
    <row r="3469" spans="1:7" x14ac:dyDescent="0.3">
      <c r="A3469" s="60">
        <v>3468</v>
      </c>
      <c r="B3469" s="60">
        <v>4</v>
      </c>
      <c r="C3469" s="2">
        <v>41061.757473478756</v>
      </c>
      <c r="D3469" s="2">
        <v>41065.382219629239</v>
      </c>
      <c r="E3469" s="60">
        <v>12</v>
      </c>
      <c r="F3469" s="2" t="s">
        <v>5</v>
      </c>
      <c r="G3469" s="60">
        <v>0</v>
      </c>
    </row>
    <row r="3470" spans="1:7" x14ac:dyDescent="0.3">
      <c r="A3470" s="60">
        <v>3469</v>
      </c>
      <c r="B3470" s="60">
        <v>6</v>
      </c>
      <c r="C3470" s="2">
        <v>41061.75001237353</v>
      </c>
      <c r="D3470" s="2">
        <v>41121.75</v>
      </c>
      <c r="E3470" s="60">
        <v>24</v>
      </c>
      <c r="F3470" s="2">
        <v>41065.735581342233</v>
      </c>
      <c r="G3470" s="60">
        <v>0</v>
      </c>
    </row>
    <row r="3471" spans="1:7" x14ac:dyDescent="0.3">
      <c r="A3471" s="60">
        <v>3470</v>
      </c>
      <c r="B3471" s="60">
        <v>6</v>
      </c>
      <c r="C3471" s="2">
        <v>41061.841605269074</v>
      </c>
      <c r="D3471" s="2">
        <v>41121.840972222228</v>
      </c>
      <c r="E3471" s="60">
        <v>24</v>
      </c>
      <c r="F3471" s="2">
        <v>41068.46546846447</v>
      </c>
      <c r="G3471" s="60">
        <v>0</v>
      </c>
    </row>
    <row r="3472" spans="1:7" x14ac:dyDescent="0.3">
      <c r="A3472" s="60">
        <v>3471</v>
      </c>
      <c r="B3472" s="60">
        <v>1</v>
      </c>
      <c r="C3472" s="2">
        <v>41062.002979118515</v>
      </c>
      <c r="D3472" s="2">
        <v>41066.12741894451</v>
      </c>
      <c r="E3472" s="60">
        <v>12</v>
      </c>
      <c r="F3472" s="2" t="s">
        <v>5</v>
      </c>
      <c r="G3472" s="60">
        <v>0</v>
      </c>
    </row>
    <row r="3473" spans="1:7" x14ac:dyDescent="0.3">
      <c r="A3473" s="60">
        <v>3472</v>
      </c>
      <c r="B3473" s="60">
        <v>1</v>
      </c>
      <c r="C3473" s="2">
        <v>41062.065118229883</v>
      </c>
      <c r="D3473" s="2">
        <v>41122.064583333333</v>
      </c>
      <c r="E3473" s="60">
        <v>12</v>
      </c>
      <c r="F3473" s="2">
        <v>41063.421031972321</v>
      </c>
      <c r="G3473" s="60">
        <v>0</v>
      </c>
    </row>
    <row r="3474" spans="1:7" x14ac:dyDescent="0.3">
      <c r="A3474" s="60">
        <v>3473</v>
      </c>
      <c r="B3474" s="60">
        <v>6</v>
      </c>
      <c r="C3474" s="2">
        <v>41062.174730758554</v>
      </c>
      <c r="D3474" s="2">
        <v>41066.424305555556</v>
      </c>
      <c r="E3474" s="60">
        <v>24</v>
      </c>
      <c r="F3474" s="2">
        <v>41065.432326355367</v>
      </c>
      <c r="G3474" s="60">
        <v>0</v>
      </c>
    </row>
    <row r="3475" spans="1:7" x14ac:dyDescent="0.3">
      <c r="A3475" s="60">
        <v>3474</v>
      </c>
      <c r="B3475" s="60">
        <v>1</v>
      </c>
      <c r="C3475" s="2">
        <v>41062.376707532938</v>
      </c>
      <c r="D3475" s="2">
        <v>41122.376388888886</v>
      </c>
      <c r="E3475" s="60">
        <v>8</v>
      </c>
      <c r="F3475" s="2">
        <v>41063.784399356053</v>
      </c>
      <c r="G3475" s="60">
        <v>0</v>
      </c>
    </row>
    <row r="3476" spans="1:7" x14ac:dyDescent="0.3">
      <c r="A3476" s="60">
        <v>3475</v>
      </c>
      <c r="B3476" s="60">
        <v>4</v>
      </c>
      <c r="C3476" s="2">
        <v>41062.581019196186</v>
      </c>
      <c r="D3476" s="2">
        <v>41122.580555555556</v>
      </c>
      <c r="E3476" s="60">
        <v>12</v>
      </c>
      <c r="F3476" s="2">
        <v>41065.495531149441</v>
      </c>
      <c r="G3476" s="60">
        <v>0</v>
      </c>
    </row>
    <row r="3477" spans="1:7" x14ac:dyDescent="0.3">
      <c r="A3477" s="60">
        <v>3476</v>
      </c>
      <c r="B3477" s="60">
        <v>1</v>
      </c>
      <c r="C3477" s="2">
        <v>41062.63116707575</v>
      </c>
      <c r="D3477" s="2">
        <v>41066.672283831758</v>
      </c>
      <c r="E3477" s="60">
        <v>12</v>
      </c>
      <c r="F3477" s="2" t="s">
        <v>5</v>
      </c>
      <c r="G3477" s="60">
        <v>0</v>
      </c>
    </row>
    <row r="3478" spans="1:7" x14ac:dyDescent="0.3">
      <c r="A3478" s="60">
        <v>3477</v>
      </c>
      <c r="B3478" s="60">
        <v>3</v>
      </c>
      <c r="C3478" s="2">
        <v>41062.663680256141</v>
      </c>
      <c r="D3478" s="2">
        <v>41122.663194444445</v>
      </c>
      <c r="E3478" s="60">
        <v>24</v>
      </c>
      <c r="F3478" s="2">
        <v>41065.308856355397</v>
      </c>
      <c r="G3478" s="60">
        <v>0</v>
      </c>
    </row>
    <row r="3479" spans="1:7" x14ac:dyDescent="0.3">
      <c r="A3479" s="60">
        <v>3478</v>
      </c>
      <c r="B3479" s="60">
        <v>2</v>
      </c>
      <c r="C3479" s="2">
        <v>41062.689124292454</v>
      </c>
      <c r="D3479" s="2">
        <v>41122.688888888886</v>
      </c>
      <c r="E3479" s="60">
        <v>10</v>
      </c>
      <c r="F3479" s="2">
        <v>41063.412359136499</v>
      </c>
      <c r="G3479" s="60">
        <v>0</v>
      </c>
    </row>
    <row r="3480" spans="1:7" x14ac:dyDescent="0.3">
      <c r="A3480" s="60">
        <v>3479</v>
      </c>
      <c r="B3480" s="60">
        <v>7</v>
      </c>
      <c r="C3480" s="2">
        <v>41062.808146425952</v>
      </c>
      <c r="D3480" s="2">
        <v>41122.807638888888</v>
      </c>
      <c r="E3480" s="60">
        <v>24</v>
      </c>
      <c r="F3480" s="2">
        <v>41078.359501204941</v>
      </c>
      <c r="G3480" s="60">
        <v>0</v>
      </c>
    </row>
    <row r="3481" spans="1:7" x14ac:dyDescent="0.3">
      <c r="A3481" s="60">
        <v>3480</v>
      </c>
      <c r="B3481" s="60">
        <v>6</v>
      </c>
      <c r="C3481" s="2">
        <v>41062.888753062718</v>
      </c>
      <c r="D3481" s="2">
        <v>41122.888194444444</v>
      </c>
      <c r="E3481" s="60">
        <v>24</v>
      </c>
      <c r="F3481" s="2">
        <v>41066.433784584289</v>
      </c>
      <c r="G3481" s="60">
        <v>0</v>
      </c>
    </row>
    <row r="3482" spans="1:7" x14ac:dyDescent="0.3">
      <c r="A3482" s="60">
        <v>3481</v>
      </c>
      <c r="B3482" s="60">
        <v>2</v>
      </c>
      <c r="C3482" s="2">
        <v>41062.878941931718</v>
      </c>
      <c r="D3482" s="2">
        <v>41122.878472222219</v>
      </c>
      <c r="E3482" s="60">
        <v>10</v>
      </c>
      <c r="F3482" s="2">
        <v>41063.054712413468</v>
      </c>
      <c r="G3482" s="60">
        <v>0</v>
      </c>
    </row>
    <row r="3483" spans="1:7" x14ac:dyDescent="0.3">
      <c r="A3483" s="60">
        <v>3482</v>
      </c>
      <c r="B3483" s="60">
        <v>5</v>
      </c>
      <c r="C3483" s="2">
        <v>41063.239678043436</v>
      </c>
      <c r="D3483" s="2">
        <v>41123.239583333336</v>
      </c>
      <c r="E3483" s="60">
        <v>24</v>
      </c>
      <c r="F3483" s="2">
        <v>41085.48146149714</v>
      </c>
      <c r="G3483" s="60">
        <v>0</v>
      </c>
    </row>
    <row r="3484" spans="1:7" x14ac:dyDescent="0.3">
      <c r="A3484" s="60">
        <v>3483</v>
      </c>
      <c r="B3484" s="60">
        <v>2</v>
      </c>
      <c r="C3484" s="2">
        <v>41063.25679997867</v>
      </c>
      <c r="D3484" s="2">
        <v>41123.256249999999</v>
      </c>
      <c r="E3484" s="60">
        <v>10</v>
      </c>
      <c r="F3484" s="2">
        <v>41065.614199419309</v>
      </c>
      <c r="G3484" s="60">
        <v>0</v>
      </c>
    </row>
    <row r="3485" spans="1:7" x14ac:dyDescent="0.3">
      <c r="A3485" s="60">
        <v>3484</v>
      </c>
      <c r="B3485" s="60">
        <v>2</v>
      </c>
      <c r="C3485" s="2">
        <v>41063.257208906492</v>
      </c>
      <c r="D3485" s="2">
        <v>41066.423444309155</v>
      </c>
      <c r="E3485" s="60">
        <v>10</v>
      </c>
      <c r="F3485" s="2" t="s">
        <v>5</v>
      </c>
      <c r="G3485" s="60">
        <v>0</v>
      </c>
    </row>
    <row r="3486" spans="1:7" x14ac:dyDescent="0.3">
      <c r="A3486" s="60">
        <v>3485</v>
      </c>
      <c r="B3486" s="60">
        <v>11</v>
      </c>
      <c r="C3486" s="2">
        <v>41063.373409859327</v>
      </c>
      <c r="D3486" s="2">
        <v>41123.372916666667</v>
      </c>
      <c r="E3486" s="60">
        <v>1</v>
      </c>
      <c r="F3486" s="2">
        <v>41070.688188820546</v>
      </c>
      <c r="G3486" s="60">
        <v>0</v>
      </c>
    </row>
    <row r="3487" spans="1:7" x14ac:dyDescent="0.3">
      <c r="A3487" s="60">
        <v>3486</v>
      </c>
      <c r="B3487" s="60">
        <v>1</v>
      </c>
      <c r="C3487" s="2">
        <v>41063.361450057797</v>
      </c>
      <c r="D3487" s="2">
        <v>41123.361111111117</v>
      </c>
      <c r="E3487" s="60">
        <v>8</v>
      </c>
      <c r="F3487" s="2">
        <v>41064.581640006552</v>
      </c>
      <c r="G3487" s="60">
        <v>0</v>
      </c>
    </row>
    <row r="3488" spans="1:7" x14ac:dyDescent="0.3">
      <c r="A3488" s="60">
        <v>3487</v>
      </c>
      <c r="B3488" s="60">
        <v>2</v>
      </c>
      <c r="C3488" s="2">
        <v>41063.349821904587</v>
      </c>
      <c r="D3488" s="2">
        <v>41123.349305555559</v>
      </c>
      <c r="E3488" s="60">
        <v>10</v>
      </c>
      <c r="F3488" s="2">
        <v>41064.454954724672</v>
      </c>
      <c r="G3488" s="60">
        <v>0</v>
      </c>
    </row>
    <row r="3489" spans="1:7" x14ac:dyDescent="0.3">
      <c r="A3489" s="60">
        <v>3488</v>
      </c>
      <c r="B3489" s="60">
        <v>2</v>
      </c>
      <c r="C3489" s="2">
        <v>41063.356441444295</v>
      </c>
      <c r="D3489" s="2">
        <v>41066.981337268458</v>
      </c>
      <c r="E3489" s="60">
        <v>10</v>
      </c>
      <c r="F3489" s="2" t="s">
        <v>5</v>
      </c>
      <c r="G3489" s="60">
        <v>0</v>
      </c>
    </row>
    <row r="3490" spans="1:7" x14ac:dyDescent="0.3">
      <c r="A3490" s="60">
        <v>3489</v>
      </c>
      <c r="B3490" s="60">
        <v>2</v>
      </c>
      <c r="C3490" s="2">
        <v>41063.3643752098</v>
      </c>
      <c r="D3490" s="2">
        <v>41123.363888888889</v>
      </c>
      <c r="E3490" s="60">
        <v>10</v>
      </c>
      <c r="F3490" s="2">
        <v>41064.371892811258</v>
      </c>
      <c r="G3490" s="60">
        <v>0</v>
      </c>
    </row>
    <row r="3491" spans="1:7" x14ac:dyDescent="0.3">
      <c r="A3491" s="60">
        <v>3490</v>
      </c>
      <c r="B3491" s="60">
        <v>4</v>
      </c>
      <c r="C3491" s="2">
        <v>41063.364819353214</v>
      </c>
      <c r="D3491" s="2">
        <v>41123.364583333336</v>
      </c>
      <c r="E3491" s="60">
        <v>12</v>
      </c>
      <c r="F3491" s="2">
        <v>41065.699709318826</v>
      </c>
      <c r="G3491" s="60">
        <v>0</v>
      </c>
    </row>
    <row r="3492" spans="1:7" x14ac:dyDescent="0.3">
      <c r="A3492" s="60">
        <v>3491</v>
      </c>
      <c r="B3492" s="60">
        <v>4</v>
      </c>
      <c r="C3492" s="2">
        <v>41063.39928804191</v>
      </c>
      <c r="D3492" s="2">
        <v>41123.398611111108</v>
      </c>
      <c r="E3492" s="60">
        <v>12</v>
      </c>
      <c r="F3492" s="2">
        <v>41064.434837061344</v>
      </c>
      <c r="G3492" s="60">
        <v>0</v>
      </c>
    </row>
    <row r="3493" spans="1:7" x14ac:dyDescent="0.3">
      <c r="A3493" s="60">
        <v>3492</v>
      </c>
      <c r="B3493" s="60">
        <v>3</v>
      </c>
      <c r="C3493" s="2">
        <v>41063.486634585126</v>
      </c>
      <c r="D3493" s="2">
        <v>41123.486111111117</v>
      </c>
      <c r="E3493" s="60">
        <v>24</v>
      </c>
      <c r="F3493" s="2">
        <v>41066.405068445827</v>
      </c>
      <c r="G3493" s="60">
        <v>0</v>
      </c>
    </row>
    <row r="3494" spans="1:7" x14ac:dyDescent="0.3">
      <c r="A3494" s="60">
        <v>3493</v>
      </c>
      <c r="B3494" s="60">
        <v>3</v>
      </c>
      <c r="C3494" s="2">
        <v>41063.484458523199</v>
      </c>
      <c r="D3494" s="2">
        <v>41123.484027777777</v>
      </c>
      <c r="E3494" s="60">
        <v>24</v>
      </c>
      <c r="F3494" s="2">
        <v>41066.10651060813</v>
      </c>
      <c r="G3494" s="60">
        <v>0</v>
      </c>
    </row>
    <row r="3495" spans="1:7" x14ac:dyDescent="0.3">
      <c r="A3495" s="60">
        <v>3494</v>
      </c>
      <c r="B3495" s="60">
        <v>3</v>
      </c>
      <c r="C3495" s="2">
        <v>41063.471179803426</v>
      </c>
      <c r="D3495" s="2">
        <v>41123.470833333333</v>
      </c>
      <c r="E3495" s="60">
        <v>24</v>
      </c>
      <c r="F3495" s="2">
        <v>41065.376513833551</v>
      </c>
      <c r="G3495" s="60">
        <v>0</v>
      </c>
    </row>
    <row r="3496" spans="1:7" x14ac:dyDescent="0.3">
      <c r="A3496" s="60">
        <v>3495</v>
      </c>
      <c r="B3496" s="60">
        <v>1</v>
      </c>
      <c r="C3496" s="2">
        <v>41063.521764567377</v>
      </c>
      <c r="D3496" s="2">
        <v>41123.521527777775</v>
      </c>
      <c r="E3496" s="60">
        <v>8</v>
      </c>
      <c r="F3496" s="2">
        <v>41064.635555369758</v>
      </c>
      <c r="G3496" s="60">
        <v>0</v>
      </c>
    </row>
    <row r="3497" spans="1:7" x14ac:dyDescent="0.3">
      <c r="A3497" s="60">
        <v>3496</v>
      </c>
      <c r="B3497" s="60">
        <v>1</v>
      </c>
      <c r="C3497" s="2">
        <v>41063.665170594388</v>
      </c>
      <c r="D3497" s="2">
        <v>41123.664583333331</v>
      </c>
      <c r="E3497" s="60">
        <v>12</v>
      </c>
      <c r="F3497" s="2">
        <v>41064.328100856597</v>
      </c>
      <c r="G3497" s="60">
        <v>0</v>
      </c>
    </row>
    <row r="3498" spans="1:7" x14ac:dyDescent="0.3">
      <c r="A3498" s="60">
        <v>3497</v>
      </c>
      <c r="B3498" s="60">
        <v>1</v>
      </c>
      <c r="C3498" s="2">
        <v>41063.683723066242</v>
      </c>
      <c r="D3498" s="2">
        <v>41123.683333333334</v>
      </c>
      <c r="E3498" s="60">
        <v>8</v>
      </c>
      <c r="F3498" s="2">
        <v>41064.498769109967</v>
      </c>
      <c r="G3498" s="60">
        <v>0</v>
      </c>
    </row>
    <row r="3499" spans="1:7" x14ac:dyDescent="0.3">
      <c r="A3499" s="60">
        <v>3498</v>
      </c>
      <c r="B3499" s="60">
        <v>2</v>
      </c>
      <c r="C3499" s="2">
        <v>41063.684852408951</v>
      </c>
      <c r="D3499" s="2">
        <v>41123.68472222222</v>
      </c>
      <c r="E3499" s="60">
        <v>10</v>
      </c>
      <c r="F3499" s="2">
        <v>41064.553401833917</v>
      </c>
      <c r="G3499" s="60">
        <v>0</v>
      </c>
    </row>
    <row r="3500" spans="1:7" x14ac:dyDescent="0.3">
      <c r="A3500" s="60">
        <v>3499</v>
      </c>
      <c r="B3500" s="60">
        <v>3</v>
      </c>
      <c r="C3500" s="2">
        <v>41063.748905664652</v>
      </c>
      <c r="D3500" s="2">
        <v>41123.748611111114</v>
      </c>
      <c r="E3500" s="60">
        <v>24</v>
      </c>
      <c r="F3500" s="2">
        <v>41066.487203673583</v>
      </c>
      <c r="G3500" s="60">
        <v>0</v>
      </c>
    </row>
    <row r="3501" spans="1:7" x14ac:dyDescent="0.3">
      <c r="A3501" s="60">
        <v>3500</v>
      </c>
      <c r="B3501" s="60">
        <v>10</v>
      </c>
      <c r="C3501" s="2">
        <v>41063.735726542749</v>
      </c>
      <c r="D3501" s="2">
        <v>41123.73541666667</v>
      </c>
      <c r="E3501" s="60">
        <v>1</v>
      </c>
      <c r="F3501" s="2">
        <v>41070.40790329739</v>
      </c>
      <c r="G3501" s="60">
        <v>3</v>
      </c>
    </row>
    <row r="3502" spans="1:7" x14ac:dyDescent="0.3">
      <c r="A3502" s="60">
        <v>3501</v>
      </c>
      <c r="B3502" s="60">
        <v>2</v>
      </c>
      <c r="C3502" s="2">
        <v>41063.993650173688</v>
      </c>
      <c r="D3502" s="2">
        <v>41123.993055555555</v>
      </c>
      <c r="E3502" s="60">
        <v>10</v>
      </c>
      <c r="F3502" s="2">
        <v>41064.684741793142</v>
      </c>
      <c r="G3502" s="60">
        <v>0</v>
      </c>
    </row>
    <row r="3503" spans="1:7" x14ac:dyDescent="0.3">
      <c r="A3503" s="60">
        <v>3502</v>
      </c>
      <c r="B3503" s="60">
        <v>3</v>
      </c>
      <c r="C3503" s="2">
        <v>41064.024543095577</v>
      </c>
      <c r="D3503" s="2">
        <v>41124.024305555555</v>
      </c>
      <c r="E3503" s="60">
        <v>24</v>
      </c>
      <c r="F3503" s="2">
        <v>41067.433059480347</v>
      </c>
      <c r="G3503" s="60">
        <v>0</v>
      </c>
    </row>
    <row r="3504" spans="1:7" x14ac:dyDescent="0.3">
      <c r="A3504" s="60">
        <v>3503</v>
      </c>
      <c r="B3504" s="60">
        <v>7</v>
      </c>
      <c r="C3504" s="2">
        <v>41064.078582815964</v>
      </c>
      <c r="D3504" s="2">
        <v>41068.078380570099</v>
      </c>
      <c r="E3504" s="60">
        <v>24</v>
      </c>
      <c r="F3504" s="2" t="s">
        <v>5</v>
      </c>
      <c r="G3504" s="60">
        <v>0</v>
      </c>
    </row>
    <row r="3505" spans="1:7" x14ac:dyDescent="0.3">
      <c r="A3505" s="60">
        <v>3504</v>
      </c>
      <c r="B3505" s="60">
        <v>3</v>
      </c>
      <c r="C3505" s="2">
        <v>41064.132218933351</v>
      </c>
      <c r="D3505" s="2">
        <v>41124.131944444445</v>
      </c>
      <c r="E3505" s="60">
        <v>24</v>
      </c>
      <c r="F3505" s="2">
        <v>41065.468853084109</v>
      </c>
      <c r="G3505" s="60">
        <v>0</v>
      </c>
    </row>
    <row r="3506" spans="1:7" x14ac:dyDescent="0.3">
      <c r="A3506" s="60">
        <v>3505</v>
      </c>
      <c r="B3506" s="60">
        <v>3</v>
      </c>
      <c r="C3506" s="2">
        <v>41064.227441469513</v>
      </c>
      <c r="D3506" s="2">
        <v>41124.227083333339</v>
      </c>
      <c r="E3506" s="60">
        <v>24</v>
      </c>
      <c r="F3506" s="2">
        <v>41067.494176561289</v>
      </c>
      <c r="G3506" s="60">
        <v>0</v>
      </c>
    </row>
    <row r="3507" spans="1:7" x14ac:dyDescent="0.3">
      <c r="A3507" s="60">
        <v>3506</v>
      </c>
      <c r="B3507" s="60">
        <v>6</v>
      </c>
      <c r="C3507" s="2">
        <v>41064.341973858653</v>
      </c>
      <c r="D3507" s="2">
        <v>41066.633333333331</v>
      </c>
      <c r="E3507" s="60">
        <v>24</v>
      </c>
      <c r="F3507" s="2" t="s">
        <v>5</v>
      </c>
      <c r="G3507" s="60">
        <v>0</v>
      </c>
    </row>
    <row r="3508" spans="1:7" x14ac:dyDescent="0.3">
      <c r="A3508" s="60">
        <v>3507</v>
      </c>
      <c r="B3508" s="60">
        <v>9</v>
      </c>
      <c r="C3508" s="2">
        <v>41064.377940772429</v>
      </c>
      <c r="D3508" s="2">
        <v>41124.37777777778</v>
      </c>
      <c r="E3508" s="60">
        <v>5</v>
      </c>
      <c r="F3508" s="2">
        <v>41067.523086254849</v>
      </c>
      <c r="G3508" s="60">
        <v>0</v>
      </c>
    </row>
    <row r="3509" spans="1:7" x14ac:dyDescent="0.3">
      <c r="A3509" s="60">
        <v>3508</v>
      </c>
      <c r="B3509" s="60">
        <v>5</v>
      </c>
      <c r="C3509" s="2">
        <v>41064.378167095645</v>
      </c>
      <c r="D3509" s="2">
        <v>41124.37777777778</v>
      </c>
      <c r="E3509" s="60">
        <v>24</v>
      </c>
      <c r="F3509" s="2">
        <v>41066.69810916132</v>
      </c>
      <c r="G3509" s="60">
        <v>0</v>
      </c>
    </row>
    <row r="3510" spans="1:7" x14ac:dyDescent="0.3">
      <c r="A3510" s="60">
        <v>3509</v>
      </c>
      <c r="B3510" s="60">
        <v>1</v>
      </c>
      <c r="C3510" s="2">
        <v>41064.411401482663</v>
      </c>
      <c r="D3510" s="2">
        <v>41124.411111111112</v>
      </c>
      <c r="E3510" s="60">
        <v>8</v>
      </c>
      <c r="F3510" s="2">
        <v>41065.489505184283</v>
      </c>
      <c r="G3510" s="60">
        <v>0</v>
      </c>
    </row>
    <row r="3511" spans="1:7" x14ac:dyDescent="0.3">
      <c r="A3511" s="60">
        <v>3510</v>
      </c>
      <c r="B3511" s="60">
        <v>1</v>
      </c>
      <c r="C3511" s="2">
        <v>41064.393501350125</v>
      </c>
      <c r="D3511" s="2">
        <v>41124.393055555556</v>
      </c>
      <c r="E3511" s="60">
        <v>8</v>
      </c>
      <c r="F3511" s="2">
        <v>41065.102840737469</v>
      </c>
      <c r="G3511" s="60">
        <v>0</v>
      </c>
    </row>
    <row r="3512" spans="1:7" x14ac:dyDescent="0.3">
      <c r="A3512" s="60">
        <v>3511</v>
      </c>
      <c r="B3512" s="60">
        <v>9</v>
      </c>
      <c r="C3512" s="2">
        <v>41064.388883571017</v>
      </c>
      <c r="D3512" s="2">
        <v>41124.388888888891</v>
      </c>
      <c r="E3512" s="60">
        <v>5</v>
      </c>
      <c r="F3512" s="2">
        <v>41067.561679282502</v>
      </c>
      <c r="G3512" s="60">
        <v>0</v>
      </c>
    </row>
    <row r="3513" spans="1:7" x14ac:dyDescent="0.3">
      <c r="A3513" s="60">
        <v>3512</v>
      </c>
      <c r="B3513" s="60">
        <v>1</v>
      </c>
      <c r="C3513" s="2">
        <v>41064.441082264886</v>
      </c>
      <c r="D3513" s="2">
        <v>41124.440972222219</v>
      </c>
      <c r="E3513" s="60">
        <v>8</v>
      </c>
      <c r="F3513" s="2">
        <v>41065.419070057302</v>
      </c>
      <c r="G3513" s="60">
        <v>0</v>
      </c>
    </row>
    <row r="3514" spans="1:7" x14ac:dyDescent="0.3">
      <c r="A3514" s="60">
        <v>3513</v>
      </c>
      <c r="B3514" s="60">
        <v>6</v>
      </c>
      <c r="C3514" s="2">
        <v>41064.487052262826</v>
      </c>
      <c r="D3514" s="2">
        <v>41067.361404337811</v>
      </c>
      <c r="E3514" s="60">
        <v>24</v>
      </c>
      <c r="F3514" s="2" t="s">
        <v>5</v>
      </c>
      <c r="G3514" s="60">
        <v>0</v>
      </c>
    </row>
    <row r="3515" spans="1:7" x14ac:dyDescent="0.3">
      <c r="A3515" s="60">
        <v>3514</v>
      </c>
      <c r="B3515" s="60">
        <v>5</v>
      </c>
      <c r="C3515" s="2">
        <v>41064.539400441972</v>
      </c>
      <c r="D3515" s="2">
        <v>41124.538888888892</v>
      </c>
      <c r="E3515" s="60">
        <v>24</v>
      </c>
      <c r="F3515" s="2">
        <v>41067.680294766586</v>
      </c>
      <c r="G3515" s="60">
        <v>0</v>
      </c>
    </row>
    <row r="3516" spans="1:7" x14ac:dyDescent="0.3">
      <c r="A3516" s="60">
        <v>3515</v>
      </c>
      <c r="B3516" s="60">
        <v>2</v>
      </c>
      <c r="C3516" s="2">
        <v>41064.576744506463</v>
      </c>
      <c r="D3516" s="2">
        <v>41124.576388888883</v>
      </c>
      <c r="E3516" s="60">
        <v>10</v>
      </c>
      <c r="F3516" s="2">
        <v>41065.663271602971</v>
      </c>
      <c r="G3516" s="60">
        <v>0</v>
      </c>
    </row>
    <row r="3517" spans="1:7" x14ac:dyDescent="0.3">
      <c r="A3517" s="60">
        <v>3516</v>
      </c>
      <c r="B3517" s="60">
        <v>3</v>
      </c>
      <c r="C3517" s="2">
        <v>41064.665570938618</v>
      </c>
      <c r="D3517" s="2">
        <v>41067.040277777778</v>
      </c>
      <c r="E3517" s="60">
        <v>24</v>
      </c>
      <c r="F3517" s="2" t="s">
        <v>5</v>
      </c>
      <c r="G3517" s="60">
        <v>0</v>
      </c>
    </row>
    <row r="3518" spans="1:7" x14ac:dyDescent="0.3">
      <c r="A3518" s="60">
        <v>3517</v>
      </c>
      <c r="B3518" s="60">
        <v>3</v>
      </c>
      <c r="C3518" s="2">
        <v>41064.627715768147</v>
      </c>
      <c r="D3518" s="2">
        <v>41124.627083333333</v>
      </c>
      <c r="E3518" s="60">
        <v>24</v>
      </c>
      <c r="F3518" s="2">
        <v>41066.407647727283</v>
      </c>
      <c r="G3518" s="60">
        <v>0</v>
      </c>
    </row>
    <row r="3519" spans="1:7" x14ac:dyDescent="0.3">
      <c r="A3519" s="60">
        <v>3518</v>
      </c>
      <c r="B3519" s="60">
        <v>5</v>
      </c>
      <c r="C3519" s="2">
        <v>41064.674960878634</v>
      </c>
      <c r="D3519" s="2">
        <v>41124.674305555556</v>
      </c>
      <c r="E3519" s="60">
        <v>24</v>
      </c>
      <c r="F3519" s="2">
        <v>41068.372449918708</v>
      </c>
      <c r="G3519" s="60">
        <v>0</v>
      </c>
    </row>
    <row r="3520" spans="1:7" x14ac:dyDescent="0.3">
      <c r="A3520" s="60">
        <v>3519</v>
      </c>
      <c r="B3520" s="60">
        <v>1</v>
      </c>
      <c r="C3520" s="2">
        <v>41064.68681178704</v>
      </c>
      <c r="D3520" s="2">
        <v>41124.686805555553</v>
      </c>
      <c r="E3520" s="60">
        <v>8</v>
      </c>
      <c r="F3520" s="2">
        <v>41065.489599414715</v>
      </c>
      <c r="G3520" s="60">
        <v>0</v>
      </c>
    </row>
    <row r="3521" spans="1:7" x14ac:dyDescent="0.3">
      <c r="A3521" s="60">
        <v>3520</v>
      </c>
      <c r="B3521" s="60">
        <v>7</v>
      </c>
      <c r="C3521" s="2">
        <v>41064.739956312958</v>
      </c>
      <c r="D3521" s="2">
        <v>41124.739583333336</v>
      </c>
      <c r="E3521" s="60">
        <v>24</v>
      </c>
      <c r="F3521" s="2">
        <v>41080.413336806581</v>
      </c>
      <c r="G3521" s="60">
        <v>0</v>
      </c>
    </row>
    <row r="3522" spans="1:7" x14ac:dyDescent="0.3">
      <c r="A3522" s="60">
        <v>3521</v>
      </c>
      <c r="B3522" s="60">
        <v>1</v>
      </c>
      <c r="C3522" s="2">
        <v>41064.830351868484</v>
      </c>
      <c r="D3522" s="2">
        <v>41124.829861111109</v>
      </c>
      <c r="E3522" s="60">
        <v>8</v>
      </c>
      <c r="F3522" s="2">
        <v>41066.161931463881</v>
      </c>
      <c r="G3522" s="60">
        <v>0</v>
      </c>
    </row>
    <row r="3523" spans="1:7" x14ac:dyDescent="0.3">
      <c r="A3523" s="60">
        <v>3522</v>
      </c>
      <c r="B3523" s="60">
        <v>7</v>
      </c>
      <c r="C3523" s="2">
        <v>41065.362526002013</v>
      </c>
      <c r="D3523" s="2">
        <v>41125.362500000003</v>
      </c>
      <c r="E3523" s="60">
        <v>24</v>
      </c>
      <c r="F3523" s="2">
        <v>41070.573253658411</v>
      </c>
      <c r="G3523" s="60">
        <v>0</v>
      </c>
    </row>
    <row r="3524" spans="1:7" x14ac:dyDescent="0.3">
      <c r="A3524" s="60">
        <v>3523</v>
      </c>
      <c r="B3524" s="60">
        <v>9</v>
      </c>
      <c r="C3524" s="2">
        <v>41065.410242568731</v>
      </c>
      <c r="D3524" s="2">
        <v>41125.409722222219</v>
      </c>
      <c r="E3524" s="60">
        <v>5</v>
      </c>
      <c r="F3524" s="2">
        <v>41068.473733760351</v>
      </c>
      <c r="G3524" s="60">
        <v>0</v>
      </c>
    </row>
    <row r="3525" spans="1:7" x14ac:dyDescent="0.3">
      <c r="A3525" s="60">
        <v>3524</v>
      </c>
      <c r="B3525" s="60">
        <v>2</v>
      </c>
      <c r="C3525" s="2">
        <v>41065.389006571968</v>
      </c>
      <c r="D3525" s="2">
        <v>41125.388888888891</v>
      </c>
      <c r="E3525" s="60">
        <v>10</v>
      </c>
      <c r="F3525" s="2">
        <v>41065.56283206954</v>
      </c>
      <c r="G3525" s="60">
        <v>0</v>
      </c>
    </row>
    <row r="3526" spans="1:7" x14ac:dyDescent="0.3">
      <c r="A3526" s="60">
        <v>3525</v>
      </c>
      <c r="B3526" s="60">
        <v>1</v>
      </c>
      <c r="C3526" s="2">
        <v>41065.410258303062</v>
      </c>
      <c r="D3526" s="2">
        <v>41125.409722222219</v>
      </c>
      <c r="E3526" s="60">
        <v>8</v>
      </c>
      <c r="F3526" s="2">
        <v>41066.495639306711</v>
      </c>
      <c r="G3526" s="60">
        <v>0</v>
      </c>
    </row>
    <row r="3527" spans="1:7" x14ac:dyDescent="0.3">
      <c r="A3527" s="60">
        <v>3526</v>
      </c>
      <c r="B3527" s="60">
        <v>4</v>
      </c>
      <c r="C3527" s="2">
        <v>41065.426618007412</v>
      </c>
      <c r="D3527" s="2">
        <v>41125.426388888889</v>
      </c>
      <c r="E3527" s="60">
        <v>12</v>
      </c>
      <c r="F3527" s="2">
        <v>41067.544829976883</v>
      </c>
      <c r="G3527" s="60">
        <v>0</v>
      </c>
    </row>
    <row r="3528" spans="1:7" x14ac:dyDescent="0.3">
      <c r="A3528" s="60">
        <v>3527</v>
      </c>
      <c r="B3528" s="60">
        <v>4</v>
      </c>
      <c r="C3528" s="2">
        <v>41065.417302546251</v>
      </c>
      <c r="D3528" s="2">
        <v>41125.416666666664</v>
      </c>
      <c r="E3528" s="60">
        <v>12</v>
      </c>
      <c r="F3528" s="2">
        <v>41068.538372343573</v>
      </c>
      <c r="G3528" s="60">
        <v>0</v>
      </c>
    </row>
    <row r="3529" spans="1:7" x14ac:dyDescent="0.3">
      <c r="A3529" s="60">
        <v>3528</v>
      </c>
      <c r="B3529" s="60">
        <v>1</v>
      </c>
      <c r="C3529" s="2">
        <v>41065.423953332385</v>
      </c>
      <c r="D3529" s="2">
        <v>41125.423611111109</v>
      </c>
      <c r="E3529" s="60">
        <v>8</v>
      </c>
      <c r="F3529" s="2">
        <v>41066.679524634004</v>
      </c>
      <c r="G3529" s="60">
        <v>0</v>
      </c>
    </row>
    <row r="3530" spans="1:7" x14ac:dyDescent="0.3">
      <c r="A3530" s="60">
        <v>3529</v>
      </c>
      <c r="B3530" s="60">
        <v>3</v>
      </c>
      <c r="C3530" s="2">
        <v>41065.477320562961</v>
      </c>
      <c r="D3530" s="2">
        <v>41125.477083333339</v>
      </c>
      <c r="E3530" s="60">
        <v>24</v>
      </c>
      <c r="F3530" s="2">
        <v>41068.489476135444</v>
      </c>
      <c r="G3530" s="60">
        <v>0</v>
      </c>
    </row>
    <row r="3531" spans="1:7" x14ac:dyDescent="0.3">
      <c r="A3531" s="60">
        <v>3530</v>
      </c>
      <c r="B3531" s="60">
        <v>6</v>
      </c>
      <c r="C3531" s="2">
        <v>41065.483044125518</v>
      </c>
      <c r="D3531" s="2">
        <v>41125.482638888891</v>
      </c>
      <c r="E3531" s="60">
        <v>24</v>
      </c>
      <c r="F3531" s="2">
        <v>41071.241401911277</v>
      </c>
      <c r="G3531" s="60">
        <v>0</v>
      </c>
    </row>
    <row r="3532" spans="1:7" x14ac:dyDescent="0.3">
      <c r="A3532" s="60">
        <v>3531</v>
      </c>
      <c r="B3532" s="60">
        <v>2</v>
      </c>
      <c r="C3532" s="2">
        <v>41065.538136139032</v>
      </c>
      <c r="D3532" s="2">
        <v>41069.245833333334</v>
      </c>
      <c r="E3532" s="60">
        <v>10</v>
      </c>
      <c r="F3532" s="2">
        <v>41066.720969584261</v>
      </c>
      <c r="G3532" s="60">
        <v>0</v>
      </c>
    </row>
    <row r="3533" spans="1:7" x14ac:dyDescent="0.3">
      <c r="A3533" s="60">
        <v>3532</v>
      </c>
      <c r="B3533" s="60">
        <v>6</v>
      </c>
      <c r="C3533" s="2">
        <v>41065.519818699082</v>
      </c>
      <c r="D3533" s="2">
        <v>41125.519444444442</v>
      </c>
      <c r="E3533" s="60">
        <v>24</v>
      </c>
      <c r="F3533" s="2">
        <v>41072.530526775357</v>
      </c>
      <c r="G3533" s="60">
        <v>0</v>
      </c>
    </row>
    <row r="3534" spans="1:7" x14ac:dyDescent="0.3">
      <c r="A3534" s="60">
        <v>3533</v>
      </c>
      <c r="B3534" s="60">
        <v>2</v>
      </c>
      <c r="C3534" s="2">
        <v>41065.557325231362</v>
      </c>
      <c r="D3534" s="2">
        <v>41125.556944444441</v>
      </c>
      <c r="E3534" s="60">
        <v>10</v>
      </c>
      <c r="F3534" s="2">
        <v>41066.369720235554</v>
      </c>
      <c r="G3534" s="60">
        <v>0</v>
      </c>
    </row>
    <row r="3535" spans="1:7" x14ac:dyDescent="0.3">
      <c r="A3535" s="60">
        <v>3534</v>
      </c>
      <c r="B3535" s="60">
        <v>4</v>
      </c>
      <c r="C3535" s="2">
        <v>41065.561037236337</v>
      </c>
      <c r="D3535" s="2">
        <v>41125.560416666667</v>
      </c>
      <c r="E3535" s="60">
        <v>12</v>
      </c>
      <c r="F3535" s="2">
        <v>41068.658180511062</v>
      </c>
      <c r="G3535" s="60">
        <v>0</v>
      </c>
    </row>
    <row r="3536" spans="1:7" x14ac:dyDescent="0.3">
      <c r="A3536" s="60">
        <v>3535</v>
      </c>
      <c r="B3536" s="60">
        <v>1</v>
      </c>
      <c r="C3536" s="2">
        <v>41065.573126137104</v>
      </c>
      <c r="D3536" s="2">
        <v>41125.572916666664</v>
      </c>
      <c r="E3536" s="60">
        <v>12</v>
      </c>
      <c r="F3536" s="2">
        <v>41066.438195800351</v>
      </c>
      <c r="G3536" s="60">
        <v>0</v>
      </c>
    </row>
    <row r="3537" spans="1:7" x14ac:dyDescent="0.3">
      <c r="A3537" s="60">
        <v>3536</v>
      </c>
      <c r="B3537" s="60">
        <v>1</v>
      </c>
      <c r="C3537" s="2">
        <v>41065.569486090404</v>
      </c>
      <c r="D3537" s="2">
        <v>41068.611111111117</v>
      </c>
      <c r="E3537" s="60">
        <v>8</v>
      </c>
      <c r="F3537" s="2">
        <v>41066.674571710173</v>
      </c>
      <c r="G3537" s="60">
        <v>0</v>
      </c>
    </row>
    <row r="3538" spans="1:7" x14ac:dyDescent="0.3">
      <c r="A3538" s="60">
        <v>3537</v>
      </c>
      <c r="B3538" s="60">
        <v>4</v>
      </c>
      <c r="C3538" s="2">
        <v>41065.632722208858</v>
      </c>
      <c r="D3538" s="2">
        <v>41125.632638888892</v>
      </c>
      <c r="E3538" s="60">
        <v>12</v>
      </c>
      <c r="F3538" s="2">
        <v>41069.600508768599</v>
      </c>
      <c r="G3538" s="60">
        <v>0</v>
      </c>
    </row>
    <row r="3539" spans="1:7" x14ac:dyDescent="0.3">
      <c r="A3539" s="60">
        <v>3538</v>
      </c>
      <c r="B3539" s="60">
        <v>3</v>
      </c>
      <c r="C3539" s="2">
        <v>41065.64029442906</v>
      </c>
      <c r="D3539" s="2">
        <v>41125.640277777777</v>
      </c>
      <c r="E3539" s="60">
        <v>24</v>
      </c>
      <c r="F3539" s="2">
        <v>41068.396822594776</v>
      </c>
      <c r="G3539" s="60">
        <v>0</v>
      </c>
    </row>
    <row r="3540" spans="1:7" x14ac:dyDescent="0.3">
      <c r="A3540" s="60">
        <v>3539</v>
      </c>
      <c r="B3540" s="60">
        <v>1</v>
      </c>
      <c r="C3540" s="2">
        <v>41065.658987808507</v>
      </c>
      <c r="D3540" s="2">
        <v>41125.658333333333</v>
      </c>
      <c r="E3540" s="60">
        <v>8</v>
      </c>
      <c r="F3540" s="2">
        <v>41066.867220146669</v>
      </c>
      <c r="G3540" s="60">
        <v>0</v>
      </c>
    </row>
    <row r="3541" spans="1:7" x14ac:dyDescent="0.3">
      <c r="A3541" s="60">
        <v>3540</v>
      </c>
      <c r="B3541" s="60">
        <v>4</v>
      </c>
      <c r="C3541" s="2">
        <v>41065.705430890288</v>
      </c>
      <c r="D3541" s="2">
        <v>41125.704861111109</v>
      </c>
      <c r="E3541" s="60">
        <v>12</v>
      </c>
      <c r="F3541" s="2">
        <v>41068.397715299347</v>
      </c>
      <c r="G3541" s="60">
        <v>0</v>
      </c>
    </row>
    <row r="3542" spans="1:7" x14ac:dyDescent="0.3">
      <c r="A3542" s="60">
        <v>3541</v>
      </c>
      <c r="B3542" s="60">
        <v>1</v>
      </c>
      <c r="C3542" s="2">
        <v>41065.722069066862</v>
      </c>
      <c r="D3542" s="2">
        <v>41069.347043083675</v>
      </c>
      <c r="E3542" s="60">
        <v>8</v>
      </c>
      <c r="F3542" s="2" t="s">
        <v>5</v>
      </c>
      <c r="G3542" s="60">
        <v>0</v>
      </c>
    </row>
    <row r="3543" spans="1:7" x14ac:dyDescent="0.3">
      <c r="A3543" s="60">
        <v>3542</v>
      </c>
      <c r="B3543" s="60">
        <v>2</v>
      </c>
      <c r="C3543" s="2">
        <v>41065.712515526022</v>
      </c>
      <c r="D3543" s="2">
        <v>41125.712500000001</v>
      </c>
      <c r="E3543" s="60">
        <v>10</v>
      </c>
      <c r="F3543" s="2">
        <v>41066.320981133082</v>
      </c>
      <c r="G3543" s="60">
        <v>0</v>
      </c>
    </row>
    <row r="3544" spans="1:7" x14ac:dyDescent="0.3">
      <c r="A3544" s="60">
        <v>3543</v>
      </c>
      <c r="B3544" s="60">
        <v>10</v>
      </c>
      <c r="C3544" s="2">
        <v>41065.746139368959</v>
      </c>
      <c r="D3544" s="2">
        <v>41125.745833333334</v>
      </c>
      <c r="E3544" s="60">
        <v>1</v>
      </c>
      <c r="F3544" s="2">
        <v>41072.747671162018</v>
      </c>
      <c r="G3544" s="60">
        <v>4</v>
      </c>
    </row>
    <row r="3545" spans="1:7" x14ac:dyDescent="0.3">
      <c r="A3545" s="60">
        <v>3544</v>
      </c>
      <c r="B3545" s="60">
        <v>1</v>
      </c>
      <c r="C3545" s="2">
        <v>41065.772618941679</v>
      </c>
      <c r="D3545" s="2">
        <v>41125.772222222222</v>
      </c>
      <c r="E3545" s="60">
        <v>12</v>
      </c>
      <c r="F3545" s="2">
        <v>41066.518484929511</v>
      </c>
      <c r="G3545" s="60">
        <v>0</v>
      </c>
    </row>
    <row r="3546" spans="1:7" x14ac:dyDescent="0.3">
      <c r="A3546" s="60">
        <v>3545</v>
      </c>
      <c r="B3546" s="60">
        <v>2</v>
      </c>
      <c r="C3546" s="2">
        <v>41065.905844897155</v>
      </c>
      <c r="D3546" s="2">
        <v>41125.905555555553</v>
      </c>
      <c r="E3546" s="60">
        <v>10</v>
      </c>
      <c r="F3546" s="2">
        <v>41066.363545249675</v>
      </c>
      <c r="G3546" s="60">
        <v>0</v>
      </c>
    </row>
    <row r="3547" spans="1:7" x14ac:dyDescent="0.3">
      <c r="A3547" s="60">
        <v>3546</v>
      </c>
      <c r="B3547" s="60">
        <v>7</v>
      </c>
      <c r="C3547" s="2">
        <v>41065.907533979509</v>
      </c>
      <c r="D3547" s="2">
        <v>41125.906944444447</v>
      </c>
      <c r="E3547" s="60">
        <v>24</v>
      </c>
      <c r="F3547" s="2">
        <v>41075.253083423151</v>
      </c>
      <c r="G3547" s="60">
        <v>0</v>
      </c>
    </row>
    <row r="3548" spans="1:7" x14ac:dyDescent="0.3">
      <c r="A3548" s="60">
        <v>3547</v>
      </c>
      <c r="B3548" s="60">
        <v>6</v>
      </c>
      <c r="C3548" s="2">
        <v>41065.998280511747</v>
      </c>
      <c r="D3548" s="2">
        <v>41125.997916666667</v>
      </c>
      <c r="E3548" s="60">
        <v>24</v>
      </c>
      <c r="F3548" s="2">
        <v>41070.339941733182</v>
      </c>
      <c r="G3548" s="60">
        <v>0</v>
      </c>
    </row>
    <row r="3549" spans="1:7" x14ac:dyDescent="0.3">
      <c r="A3549" s="60">
        <v>3548</v>
      </c>
      <c r="B3549" s="60">
        <v>6</v>
      </c>
      <c r="C3549" s="2">
        <v>41066.006670127754</v>
      </c>
      <c r="D3549" s="2">
        <v>41126.006249999999</v>
      </c>
      <c r="E3549" s="60">
        <v>24</v>
      </c>
      <c r="F3549" s="2">
        <v>41072.596395769491</v>
      </c>
      <c r="G3549" s="60">
        <v>0</v>
      </c>
    </row>
    <row r="3550" spans="1:7" x14ac:dyDescent="0.3">
      <c r="A3550" s="60">
        <v>3549</v>
      </c>
      <c r="B3550" s="60">
        <v>3</v>
      </c>
      <c r="C3550" s="2">
        <v>41066.086588630125</v>
      </c>
      <c r="D3550" s="2">
        <v>41126.086111111115</v>
      </c>
      <c r="E3550" s="60">
        <v>24</v>
      </c>
      <c r="F3550" s="2">
        <v>41067.382671516258</v>
      </c>
      <c r="G3550" s="60">
        <v>0</v>
      </c>
    </row>
    <row r="3551" spans="1:7" x14ac:dyDescent="0.3">
      <c r="A3551" s="60">
        <v>3550</v>
      </c>
      <c r="B3551" s="60">
        <v>3</v>
      </c>
      <c r="C3551" s="2">
        <v>41066.232411777979</v>
      </c>
      <c r="D3551" s="2">
        <v>41069.0653126252</v>
      </c>
      <c r="E3551" s="60">
        <v>24</v>
      </c>
      <c r="F3551" s="2" t="s">
        <v>5</v>
      </c>
      <c r="G3551" s="60">
        <v>0</v>
      </c>
    </row>
    <row r="3552" spans="1:7" x14ac:dyDescent="0.3">
      <c r="A3552" s="60">
        <v>3551</v>
      </c>
      <c r="B3552" s="60">
        <v>1</v>
      </c>
      <c r="C3552" s="2">
        <v>41066.236298805299</v>
      </c>
      <c r="D3552" s="2">
        <v>41069.735778816095</v>
      </c>
      <c r="E3552" s="60">
        <v>8</v>
      </c>
      <c r="F3552" s="2" t="s">
        <v>5</v>
      </c>
      <c r="G3552" s="60">
        <v>0</v>
      </c>
    </row>
    <row r="3553" spans="1:7" x14ac:dyDescent="0.3">
      <c r="A3553" s="60">
        <v>3552</v>
      </c>
      <c r="B3553" s="60">
        <v>7</v>
      </c>
      <c r="C3553" s="2">
        <v>41066.270704842507</v>
      </c>
      <c r="D3553" s="2">
        <v>41126.270138888889</v>
      </c>
      <c r="E3553" s="60">
        <v>24</v>
      </c>
      <c r="F3553" s="2">
        <v>41073.485154482798</v>
      </c>
      <c r="G3553" s="60">
        <v>0</v>
      </c>
    </row>
    <row r="3554" spans="1:7" x14ac:dyDescent="0.3">
      <c r="A3554" s="60">
        <v>3553</v>
      </c>
      <c r="B3554" s="60">
        <v>3</v>
      </c>
      <c r="C3554" s="2">
        <v>41066.33866621842</v>
      </c>
      <c r="D3554" s="2">
        <v>41126.338194444448</v>
      </c>
      <c r="E3554" s="60">
        <v>24</v>
      </c>
      <c r="F3554" s="2">
        <v>41068.720182678924</v>
      </c>
      <c r="G3554" s="60">
        <v>0</v>
      </c>
    </row>
    <row r="3555" spans="1:7" x14ac:dyDescent="0.3">
      <c r="A3555" s="60">
        <v>3554</v>
      </c>
      <c r="B3555" s="60">
        <v>9</v>
      </c>
      <c r="C3555" s="2">
        <v>41066.402934757294</v>
      </c>
      <c r="D3555" s="2">
        <v>41126.402777777781</v>
      </c>
      <c r="E3555" s="60">
        <v>5</v>
      </c>
      <c r="F3555" s="2">
        <v>41069.531196584627</v>
      </c>
      <c r="G3555" s="60">
        <v>0</v>
      </c>
    </row>
    <row r="3556" spans="1:7" x14ac:dyDescent="0.3">
      <c r="A3556" s="60">
        <v>3555</v>
      </c>
      <c r="B3556" s="60">
        <v>1</v>
      </c>
      <c r="C3556" s="2">
        <v>41066.379184829289</v>
      </c>
      <c r="D3556" s="2">
        <v>41126.379166666666</v>
      </c>
      <c r="E3556" s="60">
        <v>8</v>
      </c>
      <c r="F3556" s="2">
        <v>41066.449505000353</v>
      </c>
      <c r="G3556" s="60">
        <v>0</v>
      </c>
    </row>
    <row r="3557" spans="1:7" x14ac:dyDescent="0.3">
      <c r="A3557" s="60">
        <v>3556</v>
      </c>
      <c r="B3557" s="60">
        <v>5</v>
      </c>
      <c r="C3557" s="2">
        <v>41066.397021616496</v>
      </c>
      <c r="D3557" s="2">
        <v>41126.396527777775</v>
      </c>
      <c r="E3557" s="60">
        <v>24</v>
      </c>
      <c r="F3557" s="2">
        <v>41067.587529014963</v>
      </c>
      <c r="G3557" s="60">
        <v>0</v>
      </c>
    </row>
    <row r="3558" spans="1:7" x14ac:dyDescent="0.3">
      <c r="A3558" s="60">
        <v>3557</v>
      </c>
      <c r="B3558" s="60">
        <v>1</v>
      </c>
      <c r="C3558" s="2">
        <v>41066.452559532714</v>
      </c>
      <c r="D3558" s="2">
        <v>41126.45208333333</v>
      </c>
      <c r="E3558" s="60">
        <v>8</v>
      </c>
      <c r="F3558" s="2">
        <v>41067.466740427713</v>
      </c>
      <c r="G3558" s="60">
        <v>0</v>
      </c>
    </row>
    <row r="3559" spans="1:7" x14ac:dyDescent="0.3">
      <c r="A3559" s="60">
        <v>3558</v>
      </c>
      <c r="B3559" s="60">
        <v>4</v>
      </c>
      <c r="C3559" s="2">
        <v>41066.497526361782</v>
      </c>
      <c r="D3559" s="2">
        <v>41126.497222222228</v>
      </c>
      <c r="E3559" s="60">
        <v>12</v>
      </c>
      <c r="F3559" s="2">
        <v>41069.44287804397</v>
      </c>
      <c r="G3559" s="60">
        <v>0</v>
      </c>
    </row>
    <row r="3560" spans="1:7" x14ac:dyDescent="0.3">
      <c r="A3560" s="60">
        <v>3559</v>
      </c>
      <c r="B3560" s="60">
        <v>3</v>
      </c>
      <c r="C3560" s="2">
        <v>41066.492560084975</v>
      </c>
      <c r="D3560" s="2">
        <v>41126.492361111115</v>
      </c>
      <c r="E3560" s="60">
        <v>24</v>
      </c>
      <c r="F3560" s="2">
        <v>41068.172553473261</v>
      </c>
      <c r="G3560" s="60">
        <v>0</v>
      </c>
    </row>
    <row r="3561" spans="1:7" x14ac:dyDescent="0.3">
      <c r="A3561" s="60">
        <v>3560</v>
      </c>
      <c r="B3561" s="60">
        <v>5</v>
      </c>
      <c r="C3561" s="2">
        <v>41066.472038118773</v>
      </c>
      <c r="D3561" s="2">
        <v>41126.47152777778</v>
      </c>
      <c r="E3561" s="60">
        <v>24</v>
      </c>
      <c r="F3561" s="2">
        <v>41070.536145602688</v>
      </c>
      <c r="G3561" s="60">
        <v>0</v>
      </c>
    </row>
    <row r="3562" spans="1:7" x14ac:dyDescent="0.3">
      <c r="A3562" s="60">
        <v>3561</v>
      </c>
      <c r="B3562" s="60">
        <v>6</v>
      </c>
      <c r="C3562" s="2">
        <v>41066.515130371947</v>
      </c>
      <c r="D3562" s="2">
        <v>41126.51458333333</v>
      </c>
      <c r="E3562" s="60">
        <v>24</v>
      </c>
      <c r="F3562" s="2">
        <v>41072.759929751242</v>
      </c>
      <c r="G3562" s="60">
        <v>0</v>
      </c>
    </row>
    <row r="3563" spans="1:7" x14ac:dyDescent="0.3">
      <c r="A3563" s="60">
        <v>3562</v>
      </c>
      <c r="B3563" s="60">
        <v>7</v>
      </c>
      <c r="C3563" s="2">
        <v>41066.535431142191</v>
      </c>
      <c r="D3563" s="2">
        <v>41126.535416666666</v>
      </c>
      <c r="E3563" s="60">
        <v>24</v>
      </c>
      <c r="F3563" s="2">
        <v>41076.580369598538</v>
      </c>
      <c r="G3563" s="60">
        <v>0</v>
      </c>
    </row>
    <row r="3564" spans="1:7" x14ac:dyDescent="0.3">
      <c r="A3564" s="60">
        <v>3563</v>
      </c>
      <c r="B3564" s="60">
        <v>7</v>
      </c>
      <c r="C3564" s="2">
        <v>41066.551402227349</v>
      </c>
      <c r="D3564" s="2">
        <v>41126.551388888889</v>
      </c>
      <c r="E3564" s="60">
        <v>24</v>
      </c>
      <c r="F3564" s="2">
        <v>41086.438306052056</v>
      </c>
      <c r="G3564" s="60">
        <v>0</v>
      </c>
    </row>
    <row r="3565" spans="1:7" x14ac:dyDescent="0.3">
      <c r="A3565" s="60">
        <v>3564</v>
      </c>
      <c r="B3565" s="60">
        <v>7</v>
      </c>
      <c r="C3565" s="2">
        <v>41066.542030004057</v>
      </c>
      <c r="D3565" s="2">
        <v>41126.541666666664</v>
      </c>
      <c r="E3565" s="60">
        <v>24</v>
      </c>
      <c r="F3565" s="2">
        <v>41086.325874387599</v>
      </c>
      <c r="G3565" s="60">
        <v>0</v>
      </c>
    </row>
    <row r="3566" spans="1:7" x14ac:dyDescent="0.3">
      <c r="A3566" s="60">
        <v>3565</v>
      </c>
      <c r="B3566" s="60">
        <v>1</v>
      </c>
      <c r="C3566" s="2">
        <v>41066.546683793917</v>
      </c>
      <c r="D3566" s="2">
        <v>41126.546527777777</v>
      </c>
      <c r="E3566" s="60">
        <v>8</v>
      </c>
      <c r="F3566" s="2">
        <v>41067.29351513314</v>
      </c>
      <c r="G3566" s="60">
        <v>0</v>
      </c>
    </row>
    <row r="3567" spans="1:7" x14ac:dyDescent="0.3">
      <c r="A3567" s="60">
        <v>3566</v>
      </c>
      <c r="B3567" s="60">
        <v>1</v>
      </c>
      <c r="C3567" s="2">
        <v>41066.563763346719</v>
      </c>
      <c r="D3567" s="2">
        <v>41126.563194444439</v>
      </c>
      <c r="E3567" s="60">
        <v>12</v>
      </c>
      <c r="F3567" s="2">
        <v>41067.081934770402</v>
      </c>
      <c r="G3567" s="60">
        <v>0</v>
      </c>
    </row>
    <row r="3568" spans="1:7" x14ac:dyDescent="0.3">
      <c r="A3568" s="60">
        <v>3567</v>
      </c>
      <c r="B3568" s="60">
        <v>1</v>
      </c>
      <c r="C3568" s="2">
        <v>41066.590554041934</v>
      </c>
      <c r="D3568" s="2">
        <v>41071.340277777781</v>
      </c>
      <c r="E3568" s="60">
        <v>8</v>
      </c>
      <c r="F3568" s="2">
        <v>41067.388030506343</v>
      </c>
      <c r="G3568" s="60">
        <v>0</v>
      </c>
    </row>
    <row r="3569" spans="1:7" x14ac:dyDescent="0.3">
      <c r="A3569" s="60">
        <v>3568</v>
      </c>
      <c r="B3569" s="60">
        <v>3</v>
      </c>
      <c r="C3569" s="2">
        <v>41066.597173230111</v>
      </c>
      <c r="D3569" s="2">
        <v>41126.59652777778</v>
      </c>
      <c r="E3569" s="60">
        <v>24</v>
      </c>
      <c r="F3569" s="2">
        <v>41069.663337335456</v>
      </c>
      <c r="G3569" s="60">
        <v>0</v>
      </c>
    </row>
    <row r="3570" spans="1:7" x14ac:dyDescent="0.3">
      <c r="A3570" s="60">
        <v>3569</v>
      </c>
      <c r="B3570" s="60">
        <v>5</v>
      </c>
      <c r="C3570" s="2">
        <v>41066.586776157259</v>
      </c>
      <c r="D3570" s="2">
        <v>41126.586111111115</v>
      </c>
      <c r="E3570" s="60">
        <v>24</v>
      </c>
      <c r="F3570" s="2">
        <v>41070.460767299592</v>
      </c>
      <c r="G3570" s="60">
        <v>0</v>
      </c>
    </row>
    <row r="3571" spans="1:7" x14ac:dyDescent="0.3">
      <c r="A3571" s="60">
        <v>3570</v>
      </c>
      <c r="B3571" s="60">
        <v>2</v>
      </c>
      <c r="C3571" s="2">
        <v>41066.654940309207</v>
      </c>
      <c r="D3571" s="2">
        <v>41126.654861111114</v>
      </c>
      <c r="E3571" s="60">
        <v>10</v>
      </c>
      <c r="F3571" s="2">
        <v>41067.771508010075</v>
      </c>
      <c r="G3571" s="60">
        <v>0</v>
      </c>
    </row>
    <row r="3572" spans="1:7" x14ac:dyDescent="0.3">
      <c r="A3572" s="60">
        <v>3571</v>
      </c>
      <c r="B3572" s="60">
        <v>10</v>
      </c>
      <c r="C3572" s="2">
        <v>41066.658159599072</v>
      </c>
      <c r="D3572" s="2">
        <v>41126.657638888886</v>
      </c>
      <c r="E3572" s="60">
        <v>1</v>
      </c>
      <c r="F3572" s="2">
        <v>41073.912543773171</v>
      </c>
      <c r="G3572" s="60">
        <v>1</v>
      </c>
    </row>
    <row r="3573" spans="1:7" x14ac:dyDescent="0.3">
      <c r="A3573" s="60">
        <v>3572</v>
      </c>
      <c r="B3573" s="60">
        <v>1</v>
      </c>
      <c r="C3573" s="2">
        <v>41066.642036733792</v>
      </c>
      <c r="D3573" s="2">
        <v>41126.64166666667</v>
      </c>
      <c r="E3573" s="60">
        <v>12</v>
      </c>
      <c r="F3573" s="2">
        <v>41067.622609986429</v>
      </c>
      <c r="G3573" s="60">
        <v>0</v>
      </c>
    </row>
    <row r="3574" spans="1:7" x14ac:dyDescent="0.3">
      <c r="A3574" s="60">
        <v>3573</v>
      </c>
      <c r="B3574" s="60">
        <v>4</v>
      </c>
      <c r="C3574" s="2">
        <v>41066.684220216921</v>
      </c>
      <c r="D3574" s="2">
        <v>41126.684027777774</v>
      </c>
      <c r="E3574" s="60">
        <v>12</v>
      </c>
      <c r="F3574" s="2">
        <v>41069.656185853542</v>
      </c>
      <c r="G3574" s="60">
        <v>0</v>
      </c>
    </row>
    <row r="3575" spans="1:7" x14ac:dyDescent="0.3">
      <c r="A3575" s="60">
        <v>3574</v>
      </c>
      <c r="B3575" s="60">
        <v>2</v>
      </c>
      <c r="C3575" s="2">
        <v>41066.757514292738</v>
      </c>
      <c r="D3575" s="2">
        <v>41126.756944444445</v>
      </c>
      <c r="E3575" s="60">
        <v>10</v>
      </c>
      <c r="F3575" s="2">
        <v>41067.57469635825</v>
      </c>
      <c r="G3575" s="60">
        <v>0</v>
      </c>
    </row>
    <row r="3576" spans="1:7" x14ac:dyDescent="0.3">
      <c r="A3576" s="60">
        <v>3575</v>
      </c>
      <c r="B3576" s="60">
        <v>1</v>
      </c>
      <c r="C3576" s="2">
        <v>41066.86463701204</v>
      </c>
      <c r="D3576" s="2">
        <v>41126.864583333336</v>
      </c>
      <c r="E3576" s="60">
        <v>12</v>
      </c>
      <c r="F3576" s="2">
        <v>41068.842845311367</v>
      </c>
      <c r="G3576" s="60">
        <v>0</v>
      </c>
    </row>
    <row r="3577" spans="1:7" x14ac:dyDescent="0.3">
      <c r="A3577" s="60">
        <v>3576</v>
      </c>
      <c r="B3577" s="60">
        <v>1</v>
      </c>
      <c r="C3577" s="2">
        <v>41066.865214690486</v>
      </c>
      <c r="D3577" s="2">
        <v>41126.864583333336</v>
      </c>
      <c r="E3577" s="60">
        <v>8</v>
      </c>
      <c r="F3577" s="2">
        <v>41067.4770251788</v>
      </c>
      <c r="G3577" s="60">
        <v>0</v>
      </c>
    </row>
    <row r="3578" spans="1:7" x14ac:dyDescent="0.3">
      <c r="A3578" s="60">
        <v>3577</v>
      </c>
      <c r="B3578" s="60">
        <v>4</v>
      </c>
      <c r="C3578" s="2">
        <v>41066.882654841946</v>
      </c>
      <c r="D3578" s="2">
        <v>41126.882638888892</v>
      </c>
      <c r="E3578" s="60">
        <v>12</v>
      </c>
      <c r="F3578" s="2">
        <v>41069.639487406261</v>
      </c>
      <c r="G3578" s="60">
        <v>0</v>
      </c>
    </row>
    <row r="3579" spans="1:7" x14ac:dyDescent="0.3">
      <c r="A3579" s="60">
        <v>3578</v>
      </c>
      <c r="B3579" s="60">
        <v>2</v>
      </c>
      <c r="C3579" s="2">
        <v>41066.899138994479</v>
      </c>
      <c r="D3579" s="2">
        <v>41126.898611111108</v>
      </c>
      <c r="E3579" s="60">
        <v>10</v>
      </c>
      <c r="F3579" s="2">
        <v>41067.064611614958</v>
      </c>
      <c r="G3579" s="60">
        <v>0</v>
      </c>
    </row>
    <row r="3580" spans="1:7" x14ac:dyDescent="0.3">
      <c r="A3580" s="60">
        <v>3579</v>
      </c>
      <c r="B3580" s="60">
        <v>6</v>
      </c>
      <c r="C3580" s="2">
        <v>41067.012482671089</v>
      </c>
      <c r="D3580" s="2">
        <v>41069.136805555558</v>
      </c>
      <c r="E3580" s="60">
        <v>24</v>
      </c>
      <c r="F3580" s="2" t="s">
        <v>5</v>
      </c>
      <c r="G3580" s="60">
        <v>0</v>
      </c>
    </row>
    <row r="3581" spans="1:7" x14ac:dyDescent="0.3">
      <c r="A3581" s="60">
        <v>3580</v>
      </c>
      <c r="B3581" s="60">
        <v>3</v>
      </c>
      <c r="C3581" s="2">
        <v>41067.114227716709</v>
      </c>
      <c r="D3581" s="2">
        <v>41127.113888888889</v>
      </c>
      <c r="E3581" s="60">
        <v>24</v>
      </c>
      <c r="F3581" s="2">
        <v>41067.319245493141</v>
      </c>
      <c r="G3581" s="60">
        <v>0</v>
      </c>
    </row>
    <row r="3582" spans="1:7" x14ac:dyDescent="0.3">
      <c r="A3582" s="60">
        <v>3581</v>
      </c>
      <c r="B3582" s="60">
        <v>6</v>
      </c>
      <c r="C3582" s="2">
        <v>41067.107988598516</v>
      </c>
      <c r="D3582" s="2">
        <v>41127.107638888891</v>
      </c>
      <c r="E3582" s="60">
        <v>24</v>
      </c>
      <c r="F3582" s="2">
        <v>41073.305161898112</v>
      </c>
      <c r="G3582" s="60">
        <v>0</v>
      </c>
    </row>
    <row r="3583" spans="1:7" x14ac:dyDescent="0.3">
      <c r="A3583" s="60">
        <v>3582</v>
      </c>
      <c r="B3583" s="60">
        <v>1</v>
      </c>
      <c r="C3583" s="2">
        <v>41067.269266906987</v>
      </c>
      <c r="D3583" s="2">
        <v>41069.685451928061</v>
      </c>
      <c r="E3583" s="60">
        <v>12</v>
      </c>
      <c r="F3583" s="2" t="s">
        <v>5</v>
      </c>
      <c r="G3583" s="60">
        <v>0</v>
      </c>
    </row>
    <row r="3584" spans="1:7" x14ac:dyDescent="0.3">
      <c r="A3584" s="60">
        <v>3583</v>
      </c>
      <c r="B3584" s="60">
        <v>2</v>
      </c>
      <c r="C3584" s="2">
        <v>41067.346597118274</v>
      </c>
      <c r="D3584" s="2">
        <v>41127.34652777778</v>
      </c>
      <c r="E3584" s="60">
        <v>10</v>
      </c>
      <c r="F3584" s="2">
        <v>41068.804192630101</v>
      </c>
      <c r="G3584" s="60">
        <v>0</v>
      </c>
    </row>
    <row r="3585" spans="1:7" x14ac:dyDescent="0.3">
      <c r="A3585" s="60">
        <v>3584</v>
      </c>
      <c r="B3585" s="60">
        <v>8</v>
      </c>
      <c r="C3585" s="2">
        <v>41067.368441048086</v>
      </c>
      <c r="D3585" s="2">
        <v>41127.368055555555</v>
      </c>
      <c r="E3585" s="60">
        <v>3</v>
      </c>
      <c r="F3585" s="2">
        <v>41072.578992042792</v>
      </c>
      <c r="G3585" s="60">
        <v>0</v>
      </c>
    </row>
    <row r="3586" spans="1:7" x14ac:dyDescent="0.3">
      <c r="A3586" s="60">
        <v>3585</v>
      </c>
      <c r="B3586" s="60">
        <v>9</v>
      </c>
      <c r="C3586" s="2">
        <v>41067.393731721575</v>
      </c>
      <c r="D3586" s="2">
        <v>41069.476388888892</v>
      </c>
      <c r="E3586" s="60">
        <v>5</v>
      </c>
      <c r="F3586" s="2" t="s">
        <v>5</v>
      </c>
      <c r="G3586" s="60">
        <v>0</v>
      </c>
    </row>
    <row r="3587" spans="1:7" x14ac:dyDescent="0.3">
      <c r="A3587" s="60">
        <v>3586</v>
      </c>
      <c r="B3587" s="60">
        <v>6</v>
      </c>
      <c r="C3587" s="2">
        <v>41067.380250926493</v>
      </c>
      <c r="D3587" s="2">
        <v>41127.379861111112</v>
      </c>
      <c r="E3587" s="60">
        <v>24</v>
      </c>
      <c r="F3587" s="2">
        <v>41070.210733920852</v>
      </c>
      <c r="G3587" s="60">
        <v>0</v>
      </c>
    </row>
    <row r="3588" spans="1:7" x14ac:dyDescent="0.3">
      <c r="A3588" s="60">
        <v>3587</v>
      </c>
      <c r="B3588" s="60">
        <v>6</v>
      </c>
      <c r="C3588" s="2">
        <v>41067.40373935461</v>
      </c>
      <c r="D3588" s="2">
        <v>41127.40347222222</v>
      </c>
      <c r="E3588" s="60">
        <v>24</v>
      </c>
      <c r="F3588" s="2">
        <v>41070.309211742438</v>
      </c>
      <c r="G3588" s="60">
        <v>0</v>
      </c>
    </row>
    <row r="3589" spans="1:7" x14ac:dyDescent="0.3">
      <c r="A3589" s="60">
        <v>3588</v>
      </c>
      <c r="B3589" s="60">
        <v>8</v>
      </c>
      <c r="C3589" s="2">
        <v>41067.380421715323</v>
      </c>
      <c r="D3589" s="2">
        <v>41127.379861111112</v>
      </c>
      <c r="E3589" s="60">
        <v>3</v>
      </c>
      <c r="F3589" s="2">
        <v>41069.898565660355</v>
      </c>
      <c r="G3589" s="60">
        <v>1</v>
      </c>
    </row>
    <row r="3590" spans="1:7" x14ac:dyDescent="0.3">
      <c r="A3590" s="60">
        <v>3589</v>
      </c>
      <c r="B3590" s="60">
        <v>6</v>
      </c>
      <c r="C3590" s="2">
        <v>41067.377867508621</v>
      </c>
      <c r="D3590" s="2">
        <v>41127.37777777778</v>
      </c>
      <c r="E3590" s="60">
        <v>24</v>
      </c>
      <c r="F3590" s="2">
        <v>41070.627817286353</v>
      </c>
      <c r="G3590" s="60">
        <v>0</v>
      </c>
    </row>
    <row r="3591" spans="1:7" x14ac:dyDescent="0.3">
      <c r="A3591" s="60">
        <v>3590</v>
      </c>
      <c r="B3591" s="60">
        <v>6</v>
      </c>
      <c r="C3591" s="2">
        <v>41067.401519796244</v>
      </c>
      <c r="D3591" s="2">
        <v>41127.401388888888</v>
      </c>
      <c r="E3591" s="60">
        <v>24</v>
      </c>
      <c r="F3591" s="2">
        <v>41070.321817893157</v>
      </c>
      <c r="G3591" s="60">
        <v>0</v>
      </c>
    </row>
    <row r="3592" spans="1:7" x14ac:dyDescent="0.3">
      <c r="A3592" s="60">
        <v>3591</v>
      </c>
      <c r="B3592" s="60">
        <v>4</v>
      </c>
      <c r="C3592" s="2">
        <v>41067.386177805369</v>
      </c>
      <c r="D3592" s="2">
        <v>41127.386111111111</v>
      </c>
      <c r="E3592" s="60">
        <v>12</v>
      </c>
      <c r="F3592" s="2">
        <v>41068.472258517388</v>
      </c>
      <c r="G3592" s="60">
        <v>0</v>
      </c>
    </row>
    <row r="3593" spans="1:7" x14ac:dyDescent="0.3">
      <c r="A3593" s="60">
        <v>3592</v>
      </c>
      <c r="B3593" s="60">
        <v>1</v>
      </c>
      <c r="C3593" s="2">
        <v>41067.457447302237</v>
      </c>
      <c r="D3593" s="2">
        <v>41127.456944444442</v>
      </c>
      <c r="E3593" s="60">
        <v>8</v>
      </c>
      <c r="F3593" s="2">
        <v>41068.451205784397</v>
      </c>
      <c r="G3593" s="60">
        <v>0</v>
      </c>
    </row>
    <row r="3594" spans="1:7" x14ac:dyDescent="0.3">
      <c r="A3594" s="60">
        <v>3593</v>
      </c>
      <c r="B3594" s="60">
        <v>4</v>
      </c>
      <c r="C3594" s="2">
        <v>41067.443485753371</v>
      </c>
      <c r="D3594" s="2">
        <v>41127.443055555552</v>
      </c>
      <c r="E3594" s="60">
        <v>12</v>
      </c>
      <c r="F3594" s="2">
        <v>41070.67924086209</v>
      </c>
      <c r="G3594" s="60">
        <v>0</v>
      </c>
    </row>
    <row r="3595" spans="1:7" x14ac:dyDescent="0.3">
      <c r="A3595" s="60">
        <v>3594</v>
      </c>
      <c r="B3595" s="60">
        <v>3</v>
      </c>
      <c r="C3595" s="2">
        <v>41067.498349057954</v>
      </c>
      <c r="D3595" s="2">
        <v>41127.497916666667</v>
      </c>
      <c r="E3595" s="60">
        <v>24</v>
      </c>
      <c r="F3595" s="2">
        <v>41069.434414222786</v>
      </c>
      <c r="G3595" s="60">
        <v>0</v>
      </c>
    </row>
    <row r="3596" spans="1:7" x14ac:dyDescent="0.3">
      <c r="A3596" s="60">
        <v>3595</v>
      </c>
      <c r="B3596" s="60">
        <v>4</v>
      </c>
      <c r="C3596" s="2">
        <v>41067.500632411327</v>
      </c>
      <c r="D3596" s="2">
        <v>41127.5</v>
      </c>
      <c r="E3596" s="60">
        <v>12</v>
      </c>
      <c r="F3596" s="2">
        <v>41070.692924071067</v>
      </c>
      <c r="G3596" s="60">
        <v>0</v>
      </c>
    </row>
    <row r="3597" spans="1:7" x14ac:dyDescent="0.3">
      <c r="A3597" s="60">
        <v>3596</v>
      </c>
      <c r="B3597" s="60">
        <v>7</v>
      </c>
      <c r="C3597" s="2">
        <v>41067.523112992654</v>
      </c>
      <c r="D3597" s="2">
        <v>41071.02250456105</v>
      </c>
      <c r="E3597" s="60">
        <v>24</v>
      </c>
      <c r="F3597" s="2" t="s">
        <v>5</v>
      </c>
      <c r="G3597" s="60">
        <v>0</v>
      </c>
    </row>
    <row r="3598" spans="1:7" x14ac:dyDescent="0.3">
      <c r="A3598" s="60">
        <v>3597</v>
      </c>
      <c r="B3598" s="60">
        <v>7</v>
      </c>
      <c r="C3598" s="2">
        <v>41067.510748078312</v>
      </c>
      <c r="D3598" s="2">
        <v>41127.510416666664</v>
      </c>
      <c r="E3598" s="60">
        <v>24</v>
      </c>
      <c r="F3598" s="2">
        <v>41080.594035827446</v>
      </c>
      <c r="G3598" s="60">
        <v>0</v>
      </c>
    </row>
    <row r="3599" spans="1:7" x14ac:dyDescent="0.3">
      <c r="A3599" s="60">
        <v>3598</v>
      </c>
      <c r="B3599" s="60">
        <v>1</v>
      </c>
      <c r="C3599" s="2">
        <v>41067.554565894003</v>
      </c>
      <c r="D3599" s="2">
        <v>41069.846039622214</v>
      </c>
      <c r="E3599" s="60">
        <v>12</v>
      </c>
      <c r="F3599" s="2" t="s">
        <v>5</v>
      </c>
      <c r="G3599" s="60">
        <v>0</v>
      </c>
    </row>
    <row r="3600" spans="1:7" x14ac:dyDescent="0.3">
      <c r="A3600" s="60">
        <v>3599</v>
      </c>
      <c r="B3600" s="60">
        <v>1</v>
      </c>
      <c r="C3600" s="2">
        <v>41067.59214614045</v>
      </c>
      <c r="D3600" s="2">
        <v>41070.466498215435</v>
      </c>
      <c r="E3600" s="60">
        <v>8</v>
      </c>
      <c r="F3600" s="2" t="s">
        <v>5</v>
      </c>
      <c r="G3600" s="60">
        <v>0</v>
      </c>
    </row>
    <row r="3601" spans="1:7" x14ac:dyDescent="0.3">
      <c r="A3601" s="60">
        <v>3600</v>
      </c>
      <c r="B3601" s="60">
        <v>3</v>
      </c>
      <c r="C3601" s="2">
        <v>41067.583572065072</v>
      </c>
      <c r="D3601" s="2">
        <v>41127.583333333336</v>
      </c>
      <c r="E3601" s="60">
        <v>24</v>
      </c>
      <c r="F3601" s="2">
        <v>41070.768776442303</v>
      </c>
      <c r="G3601" s="60">
        <v>0</v>
      </c>
    </row>
    <row r="3602" spans="1:7" x14ac:dyDescent="0.3">
      <c r="A3602" s="60">
        <v>3601</v>
      </c>
      <c r="B3602" s="60">
        <v>1</v>
      </c>
      <c r="C3602" s="2">
        <v>41067.696109656797</v>
      </c>
      <c r="D3602" s="2">
        <v>41127.695833333331</v>
      </c>
      <c r="E3602" s="60">
        <v>8</v>
      </c>
      <c r="F3602" s="2">
        <v>41068.644604720052</v>
      </c>
      <c r="G3602" s="60">
        <v>0</v>
      </c>
    </row>
    <row r="3603" spans="1:7" x14ac:dyDescent="0.3">
      <c r="A3603" s="60">
        <v>3602</v>
      </c>
      <c r="B3603" s="60">
        <v>6</v>
      </c>
      <c r="C3603" s="2">
        <v>41067.713624486678</v>
      </c>
      <c r="D3603" s="2">
        <v>41127.713194444448</v>
      </c>
      <c r="E3603" s="60">
        <v>24</v>
      </c>
      <c r="F3603" s="2">
        <v>41073.386693579843</v>
      </c>
      <c r="G3603" s="60">
        <v>0</v>
      </c>
    </row>
    <row r="3604" spans="1:7" x14ac:dyDescent="0.3">
      <c r="A3604" s="60">
        <v>3603</v>
      </c>
      <c r="B3604" s="60">
        <v>1</v>
      </c>
      <c r="C3604" s="2">
        <v>41067.786180329305</v>
      </c>
      <c r="D3604" s="2">
        <v>41070.577433988285</v>
      </c>
      <c r="E3604" s="60">
        <v>8</v>
      </c>
      <c r="F3604" s="2" t="s">
        <v>5</v>
      </c>
      <c r="G3604" s="60">
        <v>0</v>
      </c>
    </row>
    <row r="3605" spans="1:7" x14ac:dyDescent="0.3">
      <c r="A3605" s="60">
        <v>3604</v>
      </c>
      <c r="B3605" s="60">
        <v>1</v>
      </c>
      <c r="C3605" s="2">
        <v>41067.767340087834</v>
      </c>
      <c r="D3605" s="2">
        <v>41127.76666666667</v>
      </c>
      <c r="E3605" s="60">
        <v>12</v>
      </c>
      <c r="F3605" s="2">
        <v>41068.322238758548</v>
      </c>
      <c r="G3605" s="60">
        <v>0</v>
      </c>
    </row>
    <row r="3606" spans="1:7" x14ac:dyDescent="0.3">
      <c r="A3606" s="60">
        <v>3605</v>
      </c>
      <c r="B3606" s="60">
        <v>4</v>
      </c>
      <c r="C3606" s="2">
        <v>41067.820451004773</v>
      </c>
      <c r="D3606" s="2">
        <v>41127.820138888885</v>
      </c>
      <c r="E3606" s="60">
        <v>12</v>
      </c>
      <c r="F3606" s="2">
        <v>41071.49615535362</v>
      </c>
      <c r="G3606" s="60">
        <v>0</v>
      </c>
    </row>
    <row r="3607" spans="1:7" x14ac:dyDescent="0.3">
      <c r="A3607" s="60">
        <v>3606</v>
      </c>
      <c r="B3607" s="60">
        <v>5</v>
      </c>
      <c r="C3607" s="2">
        <v>41067.897819683552</v>
      </c>
      <c r="D3607" s="2">
        <v>41127.897222222222</v>
      </c>
      <c r="E3607" s="60">
        <v>24</v>
      </c>
      <c r="F3607" s="2">
        <v>41070.453152177572</v>
      </c>
      <c r="G3607" s="60">
        <v>0</v>
      </c>
    </row>
    <row r="3608" spans="1:7" x14ac:dyDescent="0.3">
      <c r="A3608" s="60">
        <v>3607</v>
      </c>
      <c r="B3608" s="60">
        <v>4</v>
      </c>
      <c r="C3608" s="2">
        <v>41068.109308804851</v>
      </c>
      <c r="D3608" s="2">
        <v>41128.109027777777</v>
      </c>
      <c r="E3608" s="60">
        <v>12</v>
      </c>
      <c r="F3608" s="2">
        <v>41070.3111222226</v>
      </c>
      <c r="G3608" s="60">
        <v>0</v>
      </c>
    </row>
    <row r="3609" spans="1:7" x14ac:dyDescent="0.3">
      <c r="A3609" s="60">
        <v>3608</v>
      </c>
      <c r="B3609" s="60">
        <v>5</v>
      </c>
      <c r="C3609" s="2">
        <v>41068.308826933928</v>
      </c>
      <c r="D3609" s="2">
        <v>41128.308333333334</v>
      </c>
      <c r="E3609" s="60">
        <v>24</v>
      </c>
      <c r="F3609" s="2">
        <v>41072.395316117167</v>
      </c>
      <c r="G3609" s="60">
        <v>0</v>
      </c>
    </row>
    <row r="3610" spans="1:7" x14ac:dyDescent="0.3">
      <c r="A3610" s="60">
        <v>3609</v>
      </c>
      <c r="B3610" s="60">
        <v>11</v>
      </c>
      <c r="C3610" s="2">
        <v>41068.367802381217</v>
      </c>
      <c r="D3610" s="2">
        <v>41128.367361111115</v>
      </c>
      <c r="E3610" s="60">
        <v>1</v>
      </c>
      <c r="F3610" s="2">
        <v>41075.43058554532</v>
      </c>
      <c r="G3610" s="60">
        <v>3</v>
      </c>
    </row>
    <row r="3611" spans="1:7" x14ac:dyDescent="0.3">
      <c r="A3611" s="60">
        <v>3610</v>
      </c>
      <c r="B3611" s="60">
        <v>5</v>
      </c>
      <c r="C3611" s="2">
        <v>41068.334591608414</v>
      </c>
      <c r="D3611" s="2">
        <v>41128.334027777782</v>
      </c>
      <c r="E3611" s="60">
        <v>24</v>
      </c>
      <c r="F3611" s="2">
        <v>41070.645474521079</v>
      </c>
      <c r="G3611" s="60">
        <v>0</v>
      </c>
    </row>
    <row r="3612" spans="1:7" x14ac:dyDescent="0.3">
      <c r="A3612" s="60">
        <v>3611</v>
      </c>
      <c r="B3612" s="60">
        <v>7</v>
      </c>
      <c r="C3612" s="2">
        <v>41068.359949529411</v>
      </c>
      <c r="D3612" s="2">
        <v>41071.06763637597</v>
      </c>
      <c r="E3612" s="60">
        <v>24</v>
      </c>
      <c r="F3612" s="2" t="s">
        <v>5</v>
      </c>
      <c r="G3612" s="60">
        <v>0</v>
      </c>
    </row>
    <row r="3613" spans="1:7" x14ac:dyDescent="0.3">
      <c r="A3613" s="60">
        <v>3612</v>
      </c>
      <c r="B3613" s="60">
        <v>4</v>
      </c>
      <c r="C3613" s="2">
        <v>41068.398601476671</v>
      </c>
      <c r="D3613" s="2">
        <v>41128.397916666669</v>
      </c>
      <c r="E3613" s="60">
        <v>12</v>
      </c>
      <c r="F3613" s="2">
        <v>41069.691754242835</v>
      </c>
      <c r="G3613" s="60">
        <v>0</v>
      </c>
    </row>
    <row r="3614" spans="1:7" x14ac:dyDescent="0.3">
      <c r="A3614" s="60">
        <v>3613</v>
      </c>
      <c r="B3614" s="60">
        <v>3</v>
      </c>
      <c r="C3614" s="2">
        <v>41068.453184773694</v>
      </c>
      <c r="D3614" s="2">
        <v>41128.452777777777</v>
      </c>
      <c r="E3614" s="60">
        <v>24</v>
      </c>
      <c r="F3614" s="2">
        <v>41070.584051067701</v>
      </c>
      <c r="G3614" s="60">
        <v>0</v>
      </c>
    </row>
    <row r="3615" spans="1:7" x14ac:dyDescent="0.3">
      <c r="A3615" s="60">
        <v>3614</v>
      </c>
      <c r="B3615" s="60">
        <v>6</v>
      </c>
      <c r="C3615" s="2">
        <v>41068.435146349133</v>
      </c>
      <c r="D3615" s="2">
        <v>41072.60124892959</v>
      </c>
      <c r="E3615" s="60">
        <v>24</v>
      </c>
      <c r="F3615" s="2" t="s">
        <v>5</v>
      </c>
      <c r="G3615" s="60">
        <v>0</v>
      </c>
    </row>
    <row r="3616" spans="1:7" x14ac:dyDescent="0.3">
      <c r="A3616" s="60">
        <v>3615</v>
      </c>
      <c r="B3616" s="60">
        <v>2</v>
      </c>
      <c r="C3616" s="2">
        <v>41068.442467954606</v>
      </c>
      <c r="D3616" s="2">
        <v>41070.775694444441</v>
      </c>
      <c r="E3616" s="60">
        <v>10</v>
      </c>
      <c r="F3616" s="2">
        <v>41069.514206254913</v>
      </c>
      <c r="G3616" s="60">
        <v>0</v>
      </c>
    </row>
    <row r="3617" spans="1:7" x14ac:dyDescent="0.3">
      <c r="A3617" s="60">
        <v>3616</v>
      </c>
      <c r="B3617" s="60">
        <v>1</v>
      </c>
      <c r="C3617" s="2">
        <v>41068.434015692474</v>
      </c>
      <c r="D3617" s="2">
        <v>41128.433333333334</v>
      </c>
      <c r="E3617" s="60">
        <v>8</v>
      </c>
      <c r="F3617" s="2">
        <v>41069.381443491198</v>
      </c>
      <c r="G3617" s="60">
        <v>0</v>
      </c>
    </row>
    <row r="3618" spans="1:7" x14ac:dyDescent="0.3">
      <c r="A3618" s="60">
        <v>3617</v>
      </c>
      <c r="B3618" s="60">
        <v>1</v>
      </c>
      <c r="C3618" s="2">
        <v>41068.651540577688</v>
      </c>
      <c r="D3618" s="2">
        <v>41128.651388888888</v>
      </c>
      <c r="E3618" s="60">
        <v>8</v>
      </c>
      <c r="F3618" s="2">
        <v>41069.50705299258</v>
      </c>
      <c r="G3618" s="60">
        <v>0</v>
      </c>
    </row>
    <row r="3619" spans="1:7" x14ac:dyDescent="0.3">
      <c r="A3619" s="60">
        <v>3618</v>
      </c>
      <c r="B3619" s="60">
        <v>2</v>
      </c>
      <c r="C3619" s="2">
        <v>41068.685245034336</v>
      </c>
      <c r="D3619" s="2">
        <v>41128.68472222222</v>
      </c>
      <c r="E3619" s="60">
        <v>10</v>
      </c>
      <c r="F3619" s="2">
        <v>41070.258431478913</v>
      </c>
      <c r="G3619" s="60">
        <v>0</v>
      </c>
    </row>
    <row r="3620" spans="1:7" x14ac:dyDescent="0.3">
      <c r="A3620" s="60">
        <v>3619</v>
      </c>
      <c r="B3620" s="60">
        <v>1</v>
      </c>
      <c r="C3620" s="2">
        <v>41068.757406586607</v>
      </c>
      <c r="D3620" s="2">
        <v>41128.756944444445</v>
      </c>
      <c r="E3620" s="60">
        <v>12</v>
      </c>
      <c r="F3620" s="2">
        <v>41069.548794226364</v>
      </c>
      <c r="G3620" s="60">
        <v>0</v>
      </c>
    </row>
    <row r="3621" spans="1:7" x14ac:dyDescent="0.3">
      <c r="A3621" s="60">
        <v>3620</v>
      </c>
      <c r="B3621" s="60">
        <v>4</v>
      </c>
      <c r="C3621" s="2">
        <v>41068.751608710481</v>
      </c>
      <c r="D3621" s="2">
        <v>41073.58452100485</v>
      </c>
      <c r="E3621" s="60">
        <v>12</v>
      </c>
      <c r="F3621" s="2" t="s">
        <v>5</v>
      </c>
      <c r="G3621" s="60">
        <v>0</v>
      </c>
    </row>
    <row r="3622" spans="1:7" x14ac:dyDescent="0.3">
      <c r="A3622" s="60">
        <v>3621</v>
      </c>
      <c r="B3622" s="60">
        <v>3</v>
      </c>
      <c r="C3622" s="2">
        <v>41068.772987963464</v>
      </c>
      <c r="D3622" s="2">
        <v>41128.772916666669</v>
      </c>
      <c r="E3622" s="60">
        <v>24</v>
      </c>
      <c r="F3622" s="2">
        <v>41070.965808534864</v>
      </c>
      <c r="G3622" s="60">
        <v>0</v>
      </c>
    </row>
    <row r="3623" spans="1:7" x14ac:dyDescent="0.3">
      <c r="A3623" s="60">
        <v>3622</v>
      </c>
      <c r="B3623" s="60">
        <v>2</v>
      </c>
      <c r="C3623" s="2">
        <v>41068.81252398494</v>
      </c>
      <c r="D3623" s="2">
        <v>41072.270734089718</v>
      </c>
      <c r="E3623" s="60">
        <v>10</v>
      </c>
      <c r="F3623" s="2" t="s">
        <v>5</v>
      </c>
      <c r="G3623" s="60">
        <v>0</v>
      </c>
    </row>
    <row r="3624" spans="1:7" x14ac:dyDescent="0.3">
      <c r="A3624" s="60">
        <v>3623</v>
      </c>
      <c r="B3624" s="60">
        <v>5</v>
      </c>
      <c r="C3624" s="2">
        <v>41068.987433129587</v>
      </c>
      <c r="D3624" s="2">
        <v>41128.986805555556</v>
      </c>
      <c r="E3624" s="60">
        <v>24</v>
      </c>
      <c r="F3624" s="2">
        <v>41070.471511705728</v>
      </c>
      <c r="G3624" s="60">
        <v>0</v>
      </c>
    </row>
    <row r="3625" spans="1:7" x14ac:dyDescent="0.3">
      <c r="A3625" s="60">
        <v>3624</v>
      </c>
      <c r="B3625" s="60">
        <v>6</v>
      </c>
      <c r="C3625" s="2">
        <v>41069.029257834911</v>
      </c>
      <c r="D3625" s="2">
        <v>41129.029166666667</v>
      </c>
      <c r="E3625" s="60">
        <v>24</v>
      </c>
      <c r="F3625" s="2">
        <v>41082.493684312969</v>
      </c>
      <c r="G3625" s="60">
        <v>0</v>
      </c>
    </row>
    <row r="3626" spans="1:7" x14ac:dyDescent="0.3">
      <c r="A3626" s="60">
        <v>3625</v>
      </c>
      <c r="B3626" s="60">
        <v>1</v>
      </c>
      <c r="C3626" s="2">
        <v>41069.001502038227</v>
      </c>
      <c r="D3626" s="2">
        <v>41129.001388888886</v>
      </c>
      <c r="E3626" s="60">
        <v>12</v>
      </c>
      <c r="F3626" s="2">
        <v>41070.417573702514</v>
      </c>
      <c r="G3626" s="60">
        <v>0</v>
      </c>
    </row>
    <row r="3627" spans="1:7" x14ac:dyDescent="0.3">
      <c r="A3627" s="60">
        <v>3626</v>
      </c>
      <c r="B3627" s="60">
        <v>7</v>
      </c>
      <c r="C3627" s="2">
        <v>41069.048537512783</v>
      </c>
      <c r="D3627" s="2">
        <v>41129.047916666663</v>
      </c>
      <c r="E3627" s="60">
        <v>24</v>
      </c>
      <c r="F3627" s="2">
        <v>41110.510356375838</v>
      </c>
      <c r="G3627" s="60">
        <v>0</v>
      </c>
    </row>
    <row r="3628" spans="1:7" x14ac:dyDescent="0.3">
      <c r="A3628" s="60">
        <v>3627</v>
      </c>
      <c r="B3628" s="60">
        <v>3</v>
      </c>
      <c r="C3628" s="2">
        <v>41069.221106666679</v>
      </c>
      <c r="D3628" s="2">
        <v>41129.220833333333</v>
      </c>
      <c r="E3628" s="60">
        <v>24</v>
      </c>
      <c r="F3628" s="2">
        <v>41071.449930025447</v>
      </c>
      <c r="G3628" s="60">
        <v>0</v>
      </c>
    </row>
    <row r="3629" spans="1:7" x14ac:dyDescent="0.3">
      <c r="A3629" s="60">
        <v>3628</v>
      </c>
      <c r="B3629" s="60">
        <v>1</v>
      </c>
      <c r="C3629" s="2">
        <v>41069.306184967776</v>
      </c>
      <c r="D3629" s="2">
        <v>41129.305555555555</v>
      </c>
      <c r="E3629" s="60">
        <v>12</v>
      </c>
      <c r="F3629" s="2">
        <v>41070.464747613347</v>
      </c>
      <c r="G3629" s="60">
        <v>0</v>
      </c>
    </row>
    <row r="3630" spans="1:7" x14ac:dyDescent="0.3">
      <c r="A3630" s="60">
        <v>3629</v>
      </c>
      <c r="B3630" s="60">
        <v>2</v>
      </c>
      <c r="C3630" s="2">
        <v>41069.336449753195</v>
      </c>
      <c r="D3630" s="2">
        <v>41129.336111111115</v>
      </c>
      <c r="E3630" s="60">
        <v>10</v>
      </c>
      <c r="F3630" s="2">
        <v>41070.481999417236</v>
      </c>
      <c r="G3630" s="60">
        <v>0</v>
      </c>
    </row>
    <row r="3631" spans="1:7" x14ac:dyDescent="0.3">
      <c r="A3631" s="60">
        <v>3630</v>
      </c>
      <c r="B3631" s="60">
        <v>11</v>
      </c>
      <c r="C3631" s="2">
        <v>41069.349684154025</v>
      </c>
      <c r="D3631" s="2">
        <v>41129.349305555559</v>
      </c>
      <c r="E3631" s="60">
        <v>1</v>
      </c>
      <c r="F3631" s="2">
        <v>41076.455048760079</v>
      </c>
      <c r="G3631" s="60">
        <v>6</v>
      </c>
    </row>
    <row r="3632" spans="1:7" x14ac:dyDescent="0.3">
      <c r="A3632" s="60">
        <v>3631</v>
      </c>
      <c r="B3632" s="60">
        <v>4</v>
      </c>
      <c r="C3632" s="2">
        <v>41069.391726266163</v>
      </c>
      <c r="D3632" s="2">
        <v>41129.39166666667</v>
      </c>
      <c r="E3632" s="60">
        <v>12</v>
      </c>
      <c r="F3632" s="2">
        <v>41070.519847212854</v>
      </c>
      <c r="G3632" s="60">
        <v>0</v>
      </c>
    </row>
    <row r="3633" spans="1:7" x14ac:dyDescent="0.3">
      <c r="A3633" s="60">
        <v>3632</v>
      </c>
      <c r="B3633" s="60">
        <v>7</v>
      </c>
      <c r="C3633" s="2">
        <v>41069.415301224937</v>
      </c>
      <c r="D3633" s="2">
        <v>41129.415277777778</v>
      </c>
      <c r="E3633" s="60">
        <v>24</v>
      </c>
      <c r="F3633" s="2">
        <v>41072.399902985308</v>
      </c>
      <c r="G3633" s="60">
        <v>0</v>
      </c>
    </row>
    <row r="3634" spans="1:7" x14ac:dyDescent="0.3">
      <c r="A3634" s="60">
        <v>3633</v>
      </c>
      <c r="B3634" s="60">
        <v>8</v>
      </c>
      <c r="C3634" s="2">
        <v>41069.38759653637</v>
      </c>
      <c r="D3634" s="2">
        <v>41129.387499999997</v>
      </c>
      <c r="E3634" s="60">
        <v>3</v>
      </c>
      <c r="F3634" s="2">
        <v>41073.445409683503</v>
      </c>
      <c r="G3634" s="60">
        <v>2</v>
      </c>
    </row>
    <row r="3635" spans="1:7" x14ac:dyDescent="0.3">
      <c r="A3635" s="60">
        <v>3634</v>
      </c>
      <c r="B3635" s="60">
        <v>3</v>
      </c>
      <c r="C3635" s="2">
        <v>41069.422836808633</v>
      </c>
      <c r="D3635" s="2">
        <v>41129.422222222223</v>
      </c>
      <c r="E3635" s="60">
        <v>24</v>
      </c>
      <c r="F3635" s="2">
        <v>41071.509928272018</v>
      </c>
      <c r="G3635" s="60">
        <v>0</v>
      </c>
    </row>
    <row r="3636" spans="1:7" x14ac:dyDescent="0.3">
      <c r="A3636" s="60">
        <v>3635</v>
      </c>
      <c r="B3636" s="60">
        <v>5</v>
      </c>
      <c r="C3636" s="2">
        <v>41069.442427975744</v>
      </c>
      <c r="D3636" s="2">
        <v>41129.442361111105</v>
      </c>
      <c r="E3636" s="60">
        <v>24</v>
      </c>
      <c r="F3636" s="2">
        <v>41073.457063929469</v>
      </c>
      <c r="G3636" s="60">
        <v>0</v>
      </c>
    </row>
    <row r="3637" spans="1:7" x14ac:dyDescent="0.3">
      <c r="A3637" s="60">
        <v>3636</v>
      </c>
      <c r="B3637" s="60">
        <v>3</v>
      </c>
      <c r="C3637" s="2">
        <v>41069.42730253988</v>
      </c>
      <c r="D3637" s="2">
        <v>41071.510208734348</v>
      </c>
      <c r="E3637" s="60">
        <v>24</v>
      </c>
      <c r="F3637" s="2" t="s">
        <v>5</v>
      </c>
      <c r="G3637" s="60">
        <v>0</v>
      </c>
    </row>
    <row r="3638" spans="1:7" x14ac:dyDescent="0.3">
      <c r="A3638" s="60">
        <v>3637</v>
      </c>
      <c r="B3638" s="60">
        <v>6</v>
      </c>
      <c r="C3638" s="2">
        <v>41069.620943946764</v>
      </c>
      <c r="D3638" s="2">
        <v>41129.620833333334</v>
      </c>
      <c r="E3638" s="60">
        <v>24</v>
      </c>
      <c r="F3638" s="2">
        <v>41076.415223848453</v>
      </c>
      <c r="G3638" s="60">
        <v>0</v>
      </c>
    </row>
    <row r="3639" spans="1:7" x14ac:dyDescent="0.3">
      <c r="A3639" s="60">
        <v>3638</v>
      </c>
      <c r="B3639" s="60">
        <v>2</v>
      </c>
      <c r="C3639" s="2">
        <v>41069.6097529014</v>
      </c>
      <c r="D3639" s="2">
        <v>41073.234657667657</v>
      </c>
      <c r="E3639" s="60">
        <v>10</v>
      </c>
      <c r="F3639" s="2" t="s">
        <v>5</v>
      </c>
      <c r="G3639" s="60">
        <v>0</v>
      </c>
    </row>
    <row r="3640" spans="1:7" x14ac:dyDescent="0.3">
      <c r="A3640" s="60">
        <v>3639</v>
      </c>
      <c r="B3640" s="60">
        <v>1</v>
      </c>
      <c r="C3640" s="2">
        <v>41069.641927609817</v>
      </c>
      <c r="D3640" s="2">
        <v>41129.64166666667</v>
      </c>
      <c r="E3640" s="60">
        <v>8</v>
      </c>
      <c r="F3640" s="2">
        <v>41069.811801297881</v>
      </c>
      <c r="G3640" s="60">
        <v>0</v>
      </c>
    </row>
    <row r="3641" spans="1:7" x14ac:dyDescent="0.3">
      <c r="A3641" s="60">
        <v>3640</v>
      </c>
      <c r="B3641" s="60">
        <v>3</v>
      </c>
      <c r="C3641" s="2">
        <v>41069.727639678997</v>
      </c>
      <c r="D3641" s="2">
        <v>41129.727083333339</v>
      </c>
      <c r="E3641" s="60">
        <v>24</v>
      </c>
      <c r="F3641" s="2">
        <v>41072.602909792484</v>
      </c>
      <c r="G3641" s="60">
        <v>0</v>
      </c>
    </row>
    <row r="3642" spans="1:7" x14ac:dyDescent="0.3">
      <c r="A3642" s="60">
        <v>3641</v>
      </c>
      <c r="B3642" s="60">
        <v>1</v>
      </c>
      <c r="C3642" s="2">
        <v>41069.732151610064</v>
      </c>
      <c r="D3642" s="2">
        <v>41129.731944444444</v>
      </c>
      <c r="E3642" s="60">
        <v>12</v>
      </c>
      <c r="F3642" s="2">
        <v>41070.318210165591</v>
      </c>
      <c r="G3642" s="60">
        <v>0</v>
      </c>
    </row>
    <row r="3643" spans="1:7" x14ac:dyDescent="0.3">
      <c r="A3643" s="60">
        <v>3642</v>
      </c>
      <c r="B3643" s="60">
        <v>5</v>
      </c>
      <c r="C3643" s="2">
        <v>41069.866948032337</v>
      </c>
      <c r="D3643" s="2">
        <v>41073.49169418282</v>
      </c>
      <c r="E3643" s="60">
        <v>24</v>
      </c>
      <c r="F3643" s="2" t="s">
        <v>5</v>
      </c>
      <c r="G3643" s="60">
        <v>0</v>
      </c>
    </row>
    <row r="3644" spans="1:7" x14ac:dyDescent="0.3">
      <c r="A3644" s="60">
        <v>3643</v>
      </c>
      <c r="B3644" s="60">
        <v>1</v>
      </c>
      <c r="C3644" s="2">
        <v>41069.843943705826</v>
      </c>
      <c r="D3644" s="2">
        <v>41129.84375</v>
      </c>
      <c r="E3644" s="60">
        <v>8</v>
      </c>
      <c r="F3644" s="2">
        <v>41070.610555276231</v>
      </c>
      <c r="G3644" s="60">
        <v>0</v>
      </c>
    </row>
    <row r="3645" spans="1:7" x14ac:dyDescent="0.3">
      <c r="A3645" s="60">
        <v>3644</v>
      </c>
      <c r="B3645" s="60">
        <v>6</v>
      </c>
      <c r="C3645" s="2">
        <v>41069.912259637822</v>
      </c>
      <c r="D3645" s="2">
        <v>41129.911805555559</v>
      </c>
      <c r="E3645" s="60">
        <v>24</v>
      </c>
      <c r="F3645" s="2">
        <v>41075.763015291857</v>
      </c>
      <c r="G3645" s="60">
        <v>0</v>
      </c>
    </row>
    <row r="3646" spans="1:7" x14ac:dyDescent="0.3">
      <c r="A3646" s="60">
        <v>3645</v>
      </c>
      <c r="B3646" s="60">
        <v>5</v>
      </c>
      <c r="C3646" s="2">
        <v>41069.970995397613</v>
      </c>
      <c r="D3646" s="2">
        <v>41129.970833333333</v>
      </c>
      <c r="E3646" s="60">
        <v>24</v>
      </c>
      <c r="F3646" s="2">
        <v>41072.350057844451</v>
      </c>
      <c r="G3646" s="60">
        <v>0</v>
      </c>
    </row>
    <row r="3647" spans="1:7" x14ac:dyDescent="0.3">
      <c r="A3647" s="60">
        <v>3646</v>
      </c>
      <c r="B3647" s="60">
        <v>5</v>
      </c>
      <c r="C3647" s="2">
        <v>41070.408250927823</v>
      </c>
      <c r="D3647" s="2">
        <v>41130.407638888886</v>
      </c>
      <c r="E3647" s="60">
        <v>24</v>
      </c>
      <c r="F3647" s="2">
        <v>41072.658764972177</v>
      </c>
      <c r="G3647" s="60">
        <v>0</v>
      </c>
    </row>
    <row r="3648" spans="1:7" x14ac:dyDescent="0.3">
      <c r="A3648" s="60">
        <v>3647</v>
      </c>
      <c r="B3648" s="60">
        <v>3</v>
      </c>
      <c r="C3648" s="2">
        <v>41070.41904364041</v>
      </c>
      <c r="D3648" s="2">
        <v>41130.418749999997</v>
      </c>
      <c r="E3648" s="60">
        <v>24</v>
      </c>
      <c r="F3648" s="2">
        <v>41072.43907451447</v>
      </c>
      <c r="G3648" s="60">
        <v>0</v>
      </c>
    </row>
    <row r="3649" spans="1:7" x14ac:dyDescent="0.3">
      <c r="A3649" s="60">
        <v>3648</v>
      </c>
      <c r="B3649" s="60">
        <v>5</v>
      </c>
      <c r="C3649" s="2">
        <v>41070.470406192035</v>
      </c>
      <c r="D3649" s="2">
        <v>41130.470138888893</v>
      </c>
      <c r="E3649" s="60">
        <v>24</v>
      </c>
      <c r="F3649" s="2">
        <v>41074.387630668993</v>
      </c>
      <c r="G3649" s="60">
        <v>0</v>
      </c>
    </row>
    <row r="3650" spans="1:7" x14ac:dyDescent="0.3">
      <c r="A3650" s="60">
        <v>3649</v>
      </c>
      <c r="B3650" s="60">
        <v>5</v>
      </c>
      <c r="C3650" s="2">
        <v>41070.46581588329</v>
      </c>
      <c r="D3650" s="2">
        <v>41130.465277777781</v>
      </c>
      <c r="E3650" s="60">
        <v>24</v>
      </c>
      <c r="F3650" s="2">
        <v>41074.484397905748</v>
      </c>
      <c r="G3650" s="60">
        <v>0</v>
      </c>
    </row>
    <row r="3651" spans="1:7" x14ac:dyDescent="0.3">
      <c r="A3651" s="60">
        <v>3650</v>
      </c>
      <c r="B3651" s="60">
        <v>1</v>
      </c>
      <c r="C3651" s="2">
        <v>41070.52320825449</v>
      </c>
      <c r="D3651" s="2">
        <v>41130.522916666669</v>
      </c>
      <c r="E3651" s="60">
        <v>8</v>
      </c>
      <c r="F3651" s="2">
        <v>41071.630677188747</v>
      </c>
      <c r="G3651" s="60">
        <v>0</v>
      </c>
    </row>
    <row r="3652" spans="1:7" x14ac:dyDescent="0.3">
      <c r="A3652" s="60">
        <v>3651</v>
      </c>
      <c r="B3652" s="60">
        <v>1</v>
      </c>
      <c r="C3652" s="2">
        <v>41070.511209852426</v>
      </c>
      <c r="D3652" s="2">
        <v>41130.511111111111</v>
      </c>
      <c r="E3652" s="60">
        <v>12</v>
      </c>
      <c r="F3652" s="2">
        <v>41071.884208467076</v>
      </c>
      <c r="G3652" s="60">
        <v>0</v>
      </c>
    </row>
    <row r="3653" spans="1:7" x14ac:dyDescent="0.3">
      <c r="A3653" s="60">
        <v>3652</v>
      </c>
      <c r="B3653" s="60">
        <v>1</v>
      </c>
      <c r="C3653" s="2">
        <v>41070.500159014402</v>
      </c>
      <c r="D3653" s="2">
        <v>41130.5</v>
      </c>
      <c r="E3653" s="60">
        <v>8</v>
      </c>
      <c r="F3653" s="2">
        <v>41071.523518775517</v>
      </c>
      <c r="G3653" s="60">
        <v>0</v>
      </c>
    </row>
    <row r="3654" spans="1:7" x14ac:dyDescent="0.3">
      <c r="A3654" s="60">
        <v>3653</v>
      </c>
      <c r="B3654" s="60">
        <v>4</v>
      </c>
      <c r="C3654" s="2">
        <v>41070.506515622335</v>
      </c>
      <c r="D3654" s="2">
        <v>41130.506249999999</v>
      </c>
      <c r="E3654" s="60">
        <v>12</v>
      </c>
      <c r="F3654" s="2">
        <v>41072.876783638436</v>
      </c>
      <c r="G3654" s="60">
        <v>0</v>
      </c>
    </row>
    <row r="3655" spans="1:7" x14ac:dyDescent="0.3">
      <c r="A3655" s="60">
        <v>3654</v>
      </c>
      <c r="B3655" s="60">
        <v>5</v>
      </c>
      <c r="C3655" s="2">
        <v>41070.546239632444</v>
      </c>
      <c r="D3655" s="2">
        <v>41072.754388666552</v>
      </c>
      <c r="E3655" s="60">
        <v>24</v>
      </c>
      <c r="F3655" s="2" t="s">
        <v>5</v>
      </c>
      <c r="G3655" s="60">
        <v>0</v>
      </c>
    </row>
    <row r="3656" spans="1:7" x14ac:dyDescent="0.3">
      <c r="A3656" s="60">
        <v>3655</v>
      </c>
      <c r="B3656" s="60">
        <v>2</v>
      </c>
      <c r="C3656" s="2">
        <v>41070.618646772542</v>
      </c>
      <c r="D3656" s="2">
        <v>41130.618055555555</v>
      </c>
      <c r="E3656" s="60">
        <v>10</v>
      </c>
      <c r="F3656" s="2">
        <v>41071.736520487822</v>
      </c>
      <c r="G3656" s="60">
        <v>0</v>
      </c>
    </row>
    <row r="3657" spans="1:7" x14ac:dyDescent="0.3">
      <c r="A3657" s="60">
        <v>3656</v>
      </c>
      <c r="B3657" s="60">
        <v>1</v>
      </c>
      <c r="C3657" s="2">
        <v>41070.589276758728</v>
      </c>
      <c r="D3657" s="2">
        <v>41130.588888888895</v>
      </c>
      <c r="E3657" s="60">
        <v>12</v>
      </c>
      <c r="F3657" s="2">
        <v>41071.727898674239</v>
      </c>
      <c r="G3657" s="60">
        <v>0</v>
      </c>
    </row>
    <row r="3658" spans="1:7" x14ac:dyDescent="0.3">
      <c r="A3658" s="60">
        <v>3657</v>
      </c>
      <c r="B3658" s="60">
        <v>2</v>
      </c>
      <c r="C3658" s="2">
        <v>41070.594246821878</v>
      </c>
      <c r="D3658" s="2">
        <v>41074.927083333328</v>
      </c>
      <c r="E3658" s="60">
        <v>10</v>
      </c>
      <c r="F3658" s="2">
        <v>41071.849612759681</v>
      </c>
      <c r="G3658" s="60">
        <v>0</v>
      </c>
    </row>
    <row r="3659" spans="1:7" x14ac:dyDescent="0.3">
      <c r="A3659" s="60">
        <v>3658</v>
      </c>
      <c r="B3659" s="60">
        <v>1</v>
      </c>
      <c r="C3659" s="2">
        <v>41070.706278628764</v>
      </c>
      <c r="D3659" s="2">
        <v>41130.706249999996</v>
      </c>
      <c r="E3659" s="60">
        <v>8</v>
      </c>
      <c r="F3659" s="2">
        <v>41070.770324230158</v>
      </c>
      <c r="G3659" s="60">
        <v>0</v>
      </c>
    </row>
    <row r="3660" spans="1:7" x14ac:dyDescent="0.3">
      <c r="A3660" s="60">
        <v>3659</v>
      </c>
      <c r="B3660" s="60">
        <v>10</v>
      </c>
      <c r="C3660" s="2">
        <v>41070.715198189348</v>
      </c>
      <c r="D3660" s="2">
        <v>41130.714583333334</v>
      </c>
      <c r="E3660" s="60">
        <v>1</v>
      </c>
      <c r="F3660" s="2">
        <v>41077.898018205109</v>
      </c>
      <c r="G3660" s="60">
        <v>3</v>
      </c>
    </row>
    <row r="3661" spans="1:7" x14ac:dyDescent="0.3">
      <c r="A3661" s="60">
        <v>3660</v>
      </c>
      <c r="B3661" s="60">
        <v>1</v>
      </c>
      <c r="C3661" s="2">
        <v>41070.740449976423</v>
      </c>
      <c r="D3661" s="2">
        <v>41130.740277777782</v>
      </c>
      <c r="E3661" s="60">
        <v>8</v>
      </c>
      <c r="F3661" s="2">
        <v>41071.415809447273</v>
      </c>
      <c r="G3661" s="60">
        <v>0</v>
      </c>
    </row>
    <row r="3662" spans="1:7" x14ac:dyDescent="0.3">
      <c r="A3662" s="60">
        <v>3661</v>
      </c>
      <c r="B3662" s="60">
        <v>1</v>
      </c>
      <c r="C3662" s="2">
        <v>41070.745964374626</v>
      </c>
      <c r="D3662" s="2">
        <v>41130.745833333334</v>
      </c>
      <c r="E3662" s="60">
        <v>12</v>
      </c>
      <c r="F3662" s="2">
        <v>41071.679852667294</v>
      </c>
      <c r="G3662" s="60">
        <v>0</v>
      </c>
    </row>
    <row r="3663" spans="1:7" x14ac:dyDescent="0.3">
      <c r="A3663" s="60">
        <v>3662</v>
      </c>
      <c r="B3663" s="60">
        <v>1</v>
      </c>
      <c r="C3663" s="2">
        <v>41070.75255297526</v>
      </c>
      <c r="D3663" s="2">
        <v>41130.752083333333</v>
      </c>
      <c r="E3663" s="60">
        <v>12</v>
      </c>
      <c r="F3663" s="2">
        <v>41071.327753358521</v>
      </c>
      <c r="G3663" s="60">
        <v>0</v>
      </c>
    </row>
    <row r="3664" spans="1:7" x14ac:dyDescent="0.3">
      <c r="A3664" s="60">
        <v>3663</v>
      </c>
      <c r="B3664" s="60">
        <v>1</v>
      </c>
      <c r="C3664" s="2">
        <v>41070.837966821171</v>
      </c>
      <c r="D3664" s="2">
        <v>41130.837500000001</v>
      </c>
      <c r="E3664" s="60">
        <v>12</v>
      </c>
      <c r="F3664" s="2">
        <v>41071.427753275027</v>
      </c>
      <c r="G3664" s="60">
        <v>0</v>
      </c>
    </row>
    <row r="3665" spans="1:7" x14ac:dyDescent="0.3">
      <c r="A3665" s="60">
        <v>3664</v>
      </c>
      <c r="B3665" s="60">
        <v>1</v>
      </c>
      <c r="C3665" s="2">
        <v>41070.86136834295</v>
      </c>
      <c r="D3665" s="2">
        <v>41130.861111111117</v>
      </c>
      <c r="E3665" s="60">
        <v>12</v>
      </c>
      <c r="F3665" s="2">
        <v>41071.611474239056</v>
      </c>
      <c r="G3665" s="60">
        <v>0</v>
      </c>
    </row>
    <row r="3666" spans="1:7" x14ac:dyDescent="0.3">
      <c r="A3666" s="60">
        <v>3665</v>
      </c>
      <c r="B3666" s="60">
        <v>7</v>
      </c>
      <c r="C3666" s="2">
        <v>41070.910289721221</v>
      </c>
      <c r="D3666" s="2">
        <v>41130.909722222219</v>
      </c>
      <c r="E3666" s="60">
        <v>24</v>
      </c>
      <c r="F3666" s="2">
        <v>41080.841184501878</v>
      </c>
      <c r="G3666" s="60">
        <v>0</v>
      </c>
    </row>
    <row r="3667" spans="1:7" x14ac:dyDescent="0.3">
      <c r="A3667" s="60">
        <v>3666</v>
      </c>
      <c r="B3667" s="60">
        <v>7</v>
      </c>
      <c r="C3667" s="2">
        <v>41070.891922779359</v>
      </c>
      <c r="D3667" s="2">
        <v>41130.89166666667</v>
      </c>
      <c r="E3667" s="60">
        <v>24</v>
      </c>
      <c r="F3667" s="2">
        <v>41080.438071270706</v>
      </c>
      <c r="G3667" s="60">
        <v>0</v>
      </c>
    </row>
    <row r="3668" spans="1:7" x14ac:dyDescent="0.3">
      <c r="A3668" s="60">
        <v>3667</v>
      </c>
      <c r="B3668" s="60">
        <v>11</v>
      </c>
      <c r="C3668" s="2">
        <v>41070.921314978928</v>
      </c>
      <c r="D3668" s="2">
        <v>41073.337500000001</v>
      </c>
      <c r="E3668" s="60">
        <v>1</v>
      </c>
      <c r="F3668" s="2" t="s">
        <v>5</v>
      </c>
      <c r="G3668" s="60">
        <v>1</v>
      </c>
    </row>
    <row r="3669" spans="1:7" x14ac:dyDescent="0.3">
      <c r="A3669" s="60">
        <v>3668</v>
      </c>
      <c r="B3669" s="60">
        <v>1</v>
      </c>
      <c r="C3669" s="2">
        <v>41071.009228056464</v>
      </c>
      <c r="D3669" s="2">
        <v>41131.009027777778</v>
      </c>
      <c r="E3669" s="60">
        <v>12</v>
      </c>
      <c r="F3669" s="2">
        <v>41072.471077694645</v>
      </c>
      <c r="G3669" s="60">
        <v>0</v>
      </c>
    </row>
    <row r="3670" spans="1:7" x14ac:dyDescent="0.3">
      <c r="A3670" s="60">
        <v>3669</v>
      </c>
      <c r="B3670" s="60">
        <v>1</v>
      </c>
      <c r="C3670" s="2">
        <v>41071.002139169832</v>
      </c>
      <c r="D3670" s="2">
        <v>41131.002083333333</v>
      </c>
      <c r="E3670" s="60">
        <v>12</v>
      </c>
      <c r="F3670" s="2">
        <v>41071.517723846096</v>
      </c>
      <c r="G3670" s="60">
        <v>0</v>
      </c>
    </row>
    <row r="3671" spans="1:7" x14ac:dyDescent="0.3">
      <c r="A3671" s="60">
        <v>3670</v>
      </c>
      <c r="B3671" s="60">
        <v>1</v>
      </c>
      <c r="C3671" s="2">
        <v>41071.026725436852</v>
      </c>
      <c r="D3671" s="2">
        <v>41073.609924829369</v>
      </c>
      <c r="E3671" s="60">
        <v>8</v>
      </c>
      <c r="F3671" s="2" t="s">
        <v>5</v>
      </c>
      <c r="G3671" s="60">
        <v>0</v>
      </c>
    </row>
    <row r="3672" spans="1:7" x14ac:dyDescent="0.3">
      <c r="A3672" s="60">
        <v>3671</v>
      </c>
      <c r="B3672" s="60">
        <v>2</v>
      </c>
      <c r="C3672" s="2">
        <v>41071.258540929142</v>
      </c>
      <c r="D3672" s="2">
        <v>41131.258333333331</v>
      </c>
      <c r="E3672" s="60">
        <v>10</v>
      </c>
      <c r="F3672" s="2">
        <v>41073.718655194854</v>
      </c>
      <c r="G3672" s="60">
        <v>0</v>
      </c>
    </row>
    <row r="3673" spans="1:7" x14ac:dyDescent="0.3">
      <c r="A3673" s="60">
        <v>3672</v>
      </c>
      <c r="B3673" s="60">
        <v>1</v>
      </c>
      <c r="C3673" s="2">
        <v>41071.29506181235</v>
      </c>
      <c r="D3673" s="2">
        <v>41131.294444444444</v>
      </c>
      <c r="E3673" s="60">
        <v>12</v>
      </c>
      <c r="F3673" s="2">
        <v>41072.37608609294</v>
      </c>
      <c r="G3673" s="60">
        <v>0</v>
      </c>
    </row>
    <row r="3674" spans="1:7" x14ac:dyDescent="0.3">
      <c r="A3674" s="60">
        <v>3673</v>
      </c>
      <c r="B3674" s="60">
        <v>8</v>
      </c>
      <c r="C3674" s="2">
        <v>41071.391683805879</v>
      </c>
      <c r="D3674" s="2">
        <v>41131.39166666667</v>
      </c>
      <c r="E3674" s="60">
        <v>3</v>
      </c>
      <c r="F3674" s="2">
        <v>41074.509418797614</v>
      </c>
      <c r="G3674" s="60">
        <v>0</v>
      </c>
    </row>
    <row r="3675" spans="1:7" x14ac:dyDescent="0.3">
      <c r="A3675" s="60">
        <v>3674</v>
      </c>
      <c r="B3675" s="60">
        <v>7</v>
      </c>
      <c r="C3675" s="2">
        <v>41071.48401535055</v>
      </c>
      <c r="D3675" s="2">
        <v>41131.483333333337</v>
      </c>
      <c r="E3675" s="60">
        <v>24</v>
      </c>
      <c r="F3675" s="2">
        <v>41084.430681580037</v>
      </c>
      <c r="G3675" s="60">
        <v>0</v>
      </c>
    </row>
    <row r="3676" spans="1:7" x14ac:dyDescent="0.3">
      <c r="A3676" s="60">
        <v>3675</v>
      </c>
      <c r="B3676" s="60">
        <v>1</v>
      </c>
      <c r="C3676" s="2">
        <v>41071.489862621413</v>
      </c>
      <c r="D3676" s="2">
        <v>41131.489583333336</v>
      </c>
      <c r="E3676" s="60">
        <v>12</v>
      </c>
      <c r="F3676" s="2">
        <v>41072.659738214221</v>
      </c>
      <c r="G3676" s="60">
        <v>0</v>
      </c>
    </row>
    <row r="3677" spans="1:7" x14ac:dyDescent="0.3">
      <c r="A3677" s="60">
        <v>3676</v>
      </c>
      <c r="B3677" s="60">
        <v>2</v>
      </c>
      <c r="C3677" s="2">
        <v>41071.521029890537</v>
      </c>
      <c r="D3677" s="2">
        <v>41131.520833333336</v>
      </c>
      <c r="E3677" s="60">
        <v>10</v>
      </c>
      <c r="F3677" s="2">
        <v>41072.516321280949</v>
      </c>
      <c r="G3677" s="60">
        <v>0</v>
      </c>
    </row>
    <row r="3678" spans="1:7" x14ac:dyDescent="0.3">
      <c r="A3678" s="60">
        <v>3677</v>
      </c>
      <c r="B3678" s="60">
        <v>7</v>
      </c>
      <c r="C3678" s="2">
        <v>41071.509675202193</v>
      </c>
      <c r="D3678" s="2">
        <v>41074.509150815975</v>
      </c>
      <c r="E3678" s="60">
        <v>24</v>
      </c>
      <c r="F3678" s="2" t="s">
        <v>5</v>
      </c>
      <c r="G3678" s="60">
        <v>0</v>
      </c>
    </row>
    <row r="3679" spans="1:7" x14ac:dyDescent="0.3">
      <c r="A3679" s="60">
        <v>3678</v>
      </c>
      <c r="B3679" s="60">
        <v>2</v>
      </c>
      <c r="C3679" s="2">
        <v>41071.530928507782</v>
      </c>
      <c r="D3679" s="2">
        <v>41131.530555555553</v>
      </c>
      <c r="E3679" s="60">
        <v>10</v>
      </c>
      <c r="F3679" s="2">
        <v>41072.488021779347</v>
      </c>
      <c r="G3679" s="60">
        <v>0</v>
      </c>
    </row>
    <row r="3680" spans="1:7" x14ac:dyDescent="0.3">
      <c r="A3680" s="60">
        <v>3679</v>
      </c>
      <c r="B3680" s="60">
        <v>3</v>
      </c>
      <c r="C3680" s="2">
        <v>41071.553287494942</v>
      </c>
      <c r="D3680" s="2">
        <v>41131.552777777775</v>
      </c>
      <c r="E3680" s="60">
        <v>24</v>
      </c>
      <c r="F3680" s="2">
        <v>41073.427634277898</v>
      </c>
      <c r="G3680" s="60">
        <v>0</v>
      </c>
    </row>
    <row r="3681" spans="1:7" x14ac:dyDescent="0.3">
      <c r="A3681" s="60">
        <v>3680</v>
      </c>
      <c r="B3681" s="60">
        <v>1</v>
      </c>
      <c r="C3681" s="2">
        <v>41071.616021918373</v>
      </c>
      <c r="D3681" s="2">
        <v>41131.615972222222</v>
      </c>
      <c r="E3681" s="60">
        <v>12</v>
      </c>
      <c r="F3681" s="2">
        <v>41072.390056909047</v>
      </c>
      <c r="G3681" s="60">
        <v>0</v>
      </c>
    </row>
    <row r="3682" spans="1:7" x14ac:dyDescent="0.3">
      <c r="A3682" s="60">
        <v>3681</v>
      </c>
      <c r="B3682" s="60">
        <v>1</v>
      </c>
      <c r="C3682" s="2">
        <v>41071.603043388168</v>
      </c>
      <c r="D3682" s="2">
        <v>41131.602777777778</v>
      </c>
      <c r="E3682" s="60">
        <v>8</v>
      </c>
      <c r="F3682" s="2">
        <v>41072.773619320353</v>
      </c>
      <c r="G3682" s="60">
        <v>0</v>
      </c>
    </row>
    <row r="3683" spans="1:7" x14ac:dyDescent="0.3">
      <c r="A3683" s="60">
        <v>3682</v>
      </c>
      <c r="B3683" s="60">
        <v>1</v>
      </c>
      <c r="C3683" s="2">
        <v>41071.652016822867</v>
      </c>
      <c r="D3683" s="2">
        <v>41075.109722222223</v>
      </c>
      <c r="E3683" s="60">
        <v>12</v>
      </c>
      <c r="F3683" s="2">
        <v>41072.611612304005</v>
      </c>
      <c r="G3683" s="60">
        <v>0</v>
      </c>
    </row>
    <row r="3684" spans="1:7" x14ac:dyDescent="0.3">
      <c r="A3684" s="60">
        <v>3683</v>
      </c>
      <c r="B3684" s="60">
        <v>1</v>
      </c>
      <c r="C3684" s="2">
        <v>41071.79386184772</v>
      </c>
      <c r="D3684" s="2">
        <v>41076.46018192987</v>
      </c>
      <c r="E3684" s="60">
        <v>8</v>
      </c>
      <c r="F3684" s="2" t="s">
        <v>5</v>
      </c>
      <c r="G3684" s="60">
        <v>0</v>
      </c>
    </row>
    <row r="3685" spans="1:7" x14ac:dyDescent="0.3">
      <c r="A3685" s="60">
        <v>3684</v>
      </c>
      <c r="B3685" s="60">
        <v>1</v>
      </c>
      <c r="C3685" s="2">
        <v>41072.020995230363</v>
      </c>
      <c r="D3685" s="2">
        <v>41132.020833333336</v>
      </c>
      <c r="E3685" s="60">
        <v>12</v>
      </c>
      <c r="F3685" s="2">
        <v>41072.761163266827</v>
      </c>
      <c r="G3685" s="60">
        <v>0</v>
      </c>
    </row>
    <row r="3686" spans="1:7" x14ac:dyDescent="0.3">
      <c r="A3686" s="60">
        <v>3685</v>
      </c>
      <c r="B3686" s="60">
        <v>1</v>
      </c>
      <c r="C3686" s="2">
        <v>41072.306034946167</v>
      </c>
      <c r="D3686" s="2">
        <v>41132.305555555555</v>
      </c>
      <c r="E3686" s="60">
        <v>8</v>
      </c>
      <c r="F3686" s="2">
        <v>41072.399213703873</v>
      </c>
      <c r="G3686" s="60">
        <v>0</v>
      </c>
    </row>
    <row r="3687" spans="1:7" x14ac:dyDescent="0.3">
      <c r="A3687" s="60">
        <v>3686</v>
      </c>
      <c r="B3687" s="60">
        <v>4</v>
      </c>
      <c r="C3687" s="2">
        <v>41072.354615526223</v>
      </c>
      <c r="D3687" s="2">
        <v>41132.354166666672</v>
      </c>
      <c r="E3687" s="60">
        <v>12</v>
      </c>
      <c r="F3687" s="2">
        <v>41074.766984376227</v>
      </c>
      <c r="G3687" s="60">
        <v>0</v>
      </c>
    </row>
    <row r="3688" spans="1:7" x14ac:dyDescent="0.3">
      <c r="A3688" s="60">
        <v>3687</v>
      </c>
      <c r="B3688" s="60">
        <v>4</v>
      </c>
      <c r="C3688" s="2">
        <v>41072.376452113298</v>
      </c>
      <c r="D3688" s="2">
        <v>41132.376388888886</v>
      </c>
      <c r="E3688" s="60">
        <v>12</v>
      </c>
      <c r="F3688" s="2">
        <v>41073.636198414184</v>
      </c>
      <c r="G3688" s="60">
        <v>0</v>
      </c>
    </row>
    <row r="3689" spans="1:7" x14ac:dyDescent="0.3">
      <c r="A3689" s="60">
        <v>3688</v>
      </c>
      <c r="B3689" s="60">
        <v>9</v>
      </c>
      <c r="C3689" s="2">
        <v>41072.411727588464</v>
      </c>
      <c r="D3689" s="2">
        <v>41075.453003522765</v>
      </c>
      <c r="E3689" s="60">
        <v>5</v>
      </c>
      <c r="F3689" s="2" t="s">
        <v>5</v>
      </c>
      <c r="G3689" s="60">
        <v>0</v>
      </c>
    </row>
    <row r="3690" spans="1:7" x14ac:dyDescent="0.3">
      <c r="A3690" s="60">
        <v>3689</v>
      </c>
      <c r="B3690" s="60">
        <v>5</v>
      </c>
      <c r="C3690" s="2">
        <v>41072.402947495189</v>
      </c>
      <c r="D3690" s="2">
        <v>41132.402777777781</v>
      </c>
      <c r="E3690" s="60">
        <v>24</v>
      </c>
      <c r="F3690" s="2">
        <v>41074.54417269773</v>
      </c>
      <c r="G3690" s="60">
        <v>0</v>
      </c>
    </row>
    <row r="3691" spans="1:7" x14ac:dyDescent="0.3">
      <c r="A3691" s="60">
        <v>3690</v>
      </c>
      <c r="B3691" s="60">
        <v>1</v>
      </c>
      <c r="C3691" s="2">
        <v>41072.529357697633</v>
      </c>
      <c r="D3691" s="2">
        <v>41132.529166666667</v>
      </c>
      <c r="E3691" s="60">
        <v>8</v>
      </c>
      <c r="F3691" s="2">
        <v>41072.670951143562</v>
      </c>
      <c r="G3691" s="60">
        <v>0</v>
      </c>
    </row>
    <row r="3692" spans="1:7" x14ac:dyDescent="0.3">
      <c r="A3692" s="60">
        <v>3691</v>
      </c>
      <c r="B3692" s="60">
        <v>1</v>
      </c>
      <c r="C3692" s="2">
        <v>41072.614731583235</v>
      </c>
      <c r="D3692" s="2">
        <v>41132.614583333336</v>
      </c>
      <c r="E3692" s="60">
        <v>8</v>
      </c>
      <c r="F3692" s="2">
        <v>41073.631771636363</v>
      </c>
      <c r="G3692" s="60">
        <v>0</v>
      </c>
    </row>
    <row r="3693" spans="1:7" x14ac:dyDescent="0.3">
      <c r="A3693" s="60">
        <v>3692</v>
      </c>
      <c r="B3693" s="60">
        <v>3</v>
      </c>
      <c r="C3693" s="2">
        <v>41072.642940241843</v>
      </c>
      <c r="D3693" s="2">
        <v>41076.434326418355</v>
      </c>
      <c r="E3693" s="60">
        <v>24</v>
      </c>
      <c r="F3693" s="2" t="s">
        <v>5</v>
      </c>
      <c r="G3693" s="60">
        <v>0</v>
      </c>
    </row>
    <row r="3694" spans="1:7" x14ac:dyDescent="0.3">
      <c r="A3694" s="60">
        <v>3693</v>
      </c>
      <c r="B3694" s="60">
        <v>1</v>
      </c>
      <c r="C3694" s="2">
        <v>41072.638578652302</v>
      </c>
      <c r="D3694" s="2">
        <v>41075.512978471495</v>
      </c>
      <c r="E3694" s="60">
        <v>12</v>
      </c>
      <c r="F3694" s="2" t="s">
        <v>5</v>
      </c>
      <c r="G3694" s="60">
        <v>0</v>
      </c>
    </row>
    <row r="3695" spans="1:7" x14ac:dyDescent="0.3">
      <c r="A3695" s="60">
        <v>3694</v>
      </c>
      <c r="B3695" s="60">
        <v>4</v>
      </c>
      <c r="C3695" s="2">
        <v>41072.664493462515</v>
      </c>
      <c r="D3695" s="2">
        <v>41132.663888888892</v>
      </c>
      <c r="E3695" s="60">
        <v>12</v>
      </c>
      <c r="F3695" s="2">
        <v>41076.594802241307</v>
      </c>
      <c r="G3695" s="60">
        <v>0</v>
      </c>
    </row>
    <row r="3696" spans="1:7" x14ac:dyDescent="0.3">
      <c r="A3696" s="60">
        <v>3695</v>
      </c>
      <c r="B3696" s="60">
        <v>1</v>
      </c>
      <c r="C3696" s="2">
        <v>41072.686899173787</v>
      </c>
      <c r="D3696" s="2">
        <v>41132.686805555553</v>
      </c>
      <c r="E3696" s="60">
        <v>12</v>
      </c>
      <c r="F3696" s="2">
        <v>41073.575460373249</v>
      </c>
      <c r="G3696" s="60">
        <v>0</v>
      </c>
    </row>
    <row r="3697" spans="1:7" x14ac:dyDescent="0.3">
      <c r="A3697" s="60">
        <v>3696</v>
      </c>
      <c r="B3697" s="60">
        <v>1</v>
      </c>
      <c r="C3697" s="2">
        <v>41072.864326199335</v>
      </c>
      <c r="D3697" s="2">
        <v>41132.863888888889</v>
      </c>
      <c r="E3697" s="60">
        <v>12</v>
      </c>
      <c r="F3697" s="2">
        <v>41074.935858828481</v>
      </c>
      <c r="G3697" s="60">
        <v>0</v>
      </c>
    </row>
    <row r="3698" spans="1:7" x14ac:dyDescent="0.3">
      <c r="A3698" s="60">
        <v>3697</v>
      </c>
      <c r="B3698" s="60">
        <v>3</v>
      </c>
      <c r="C3698" s="2">
        <v>41072.915833053834</v>
      </c>
      <c r="D3698" s="2">
        <v>41132.915277777778</v>
      </c>
      <c r="E3698" s="60">
        <v>24</v>
      </c>
      <c r="F3698" s="2">
        <v>41075.335195736348</v>
      </c>
      <c r="G3698" s="60">
        <v>0</v>
      </c>
    </row>
    <row r="3699" spans="1:7" x14ac:dyDescent="0.3">
      <c r="A3699" s="60">
        <v>3698</v>
      </c>
      <c r="B3699" s="60">
        <v>2</v>
      </c>
      <c r="C3699" s="2">
        <v>41072.889358826593</v>
      </c>
      <c r="D3699" s="2">
        <v>41132.888888888891</v>
      </c>
      <c r="E3699" s="60">
        <v>10</v>
      </c>
      <c r="F3699" s="2">
        <v>41073.529802876074</v>
      </c>
      <c r="G3699" s="60">
        <v>0</v>
      </c>
    </row>
    <row r="3700" spans="1:7" x14ac:dyDescent="0.3">
      <c r="A3700" s="60">
        <v>3699</v>
      </c>
      <c r="B3700" s="60">
        <v>1</v>
      </c>
      <c r="C3700" s="2">
        <v>41072.956643652069</v>
      </c>
      <c r="D3700" s="2">
        <v>41132.956249999996</v>
      </c>
      <c r="E3700" s="60">
        <v>8</v>
      </c>
      <c r="F3700" s="2">
        <v>41073.2838406585</v>
      </c>
      <c r="G3700" s="60">
        <v>0</v>
      </c>
    </row>
    <row r="3701" spans="1:7" x14ac:dyDescent="0.3">
      <c r="A3701" s="60">
        <v>3700</v>
      </c>
      <c r="B3701" s="60">
        <v>5</v>
      </c>
      <c r="C3701" s="2">
        <v>41072.983382715109</v>
      </c>
      <c r="D3701" s="2">
        <v>41132.983333333337</v>
      </c>
      <c r="E3701" s="60">
        <v>24</v>
      </c>
      <c r="F3701" s="2">
        <v>41075.358912540854</v>
      </c>
      <c r="G3701" s="60">
        <v>0</v>
      </c>
    </row>
    <row r="3702" spans="1:7" x14ac:dyDescent="0.3">
      <c r="A3702" s="60">
        <v>3701</v>
      </c>
      <c r="B3702" s="60">
        <v>1</v>
      </c>
      <c r="C3702" s="2">
        <v>41073.019524624346</v>
      </c>
      <c r="D3702" s="2">
        <v>41133.019444444442</v>
      </c>
      <c r="E3702" s="60">
        <v>12</v>
      </c>
      <c r="F3702" s="2">
        <v>41074.345889655218</v>
      </c>
      <c r="G3702" s="60">
        <v>0</v>
      </c>
    </row>
    <row r="3703" spans="1:7" x14ac:dyDescent="0.3">
      <c r="A3703" s="60">
        <v>3702</v>
      </c>
      <c r="B3703" s="60">
        <v>6</v>
      </c>
      <c r="C3703" s="2">
        <v>41073.016391991157</v>
      </c>
      <c r="D3703" s="2">
        <v>41133.015972222223</v>
      </c>
      <c r="E3703" s="60">
        <v>24</v>
      </c>
      <c r="F3703" s="2">
        <v>41077.601747176996</v>
      </c>
      <c r="G3703" s="60">
        <v>0</v>
      </c>
    </row>
    <row r="3704" spans="1:7" x14ac:dyDescent="0.3">
      <c r="A3704" s="60">
        <v>3703</v>
      </c>
      <c r="B3704" s="60">
        <v>7</v>
      </c>
      <c r="C3704" s="2">
        <v>41073.062554039359</v>
      </c>
      <c r="D3704" s="2">
        <v>41133.0625</v>
      </c>
      <c r="E3704" s="60">
        <v>24</v>
      </c>
      <c r="F3704" s="2">
        <v>41126.412506757362</v>
      </c>
      <c r="G3704" s="60">
        <v>1</v>
      </c>
    </row>
    <row r="3705" spans="1:7" x14ac:dyDescent="0.3">
      <c r="A3705" s="60">
        <v>3704</v>
      </c>
      <c r="B3705" s="60">
        <v>1</v>
      </c>
      <c r="C3705" s="2">
        <v>41073.054052730527</v>
      </c>
      <c r="D3705" s="2">
        <v>41133.053472222222</v>
      </c>
      <c r="E3705" s="60">
        <v>12</v>
      </c>
      <c r="F3705" s="2">
        <v>41074.264732068623</v>
      </c>
      <c r="G3705" s="60">
        <v>0</v>
      </c>
    </row>
    <row r="3706" spans="1:7" x14ac:dyDescent="0.3">
      <c r="A3706" s="60">
        <v>3705</v>
      </c>
      <c r="B3706" s="60">
        <v>6</v>
      </c>
      <c r="C3706" s="2">
        <v>41073.144228143785</v>
      </c>
      <c r="D3706" s="2">
        <v>41133.143750000003</v>
      </c>
      <c r="E3706" s="60">
        <v>24</v>
      </c>
      <c r="F3706" s="2">
        <v>41091.817956823048</v>
      </c>
      <c r="G3706" s="60">
        <v>0</v>
      </c>
    </row>
    <row r="3707" spans="1:7" x14ac:dyDescent="0.3">
      <c r="A3707" s="60">
        <v>3706</v>
      </c>
      <c r="B3707" s="60">
        <v>1</v>
      </c>
      <c r="C3707" s="2">
        <v>41073.251741768931</v>
      </c>
      <c r="D3707" s="2">
        <v>41133.251388888886</v>
      </c>
      <c r="E3707" s="60">
        <v>12</v>
      </c>
      <c r="F3707" s="2">
        <v>41074.382325960949</v>
      </c>
      <c r="G3707" s="60">
        <v>0</v>
      </c>
    </row>
    <row r="3708" spans="1:7" x14ac:dyDescent="0.3">
      <c r="A3708" s="60">
        <v>3707</v>
      </c>
      <c r="B3708" s="60">
        <v>2</v>
      </c>
      <c r="C3708" s="2">
        <v>41073.357353639527</v>
      </c>
      <c r="D3708" s="2">
        <v>41133.356944444444</v>
      </c>
      <c r="E3708" s="60">
        <v>10</v>
      </c>
      <c r="F3708" s="2">
        <v>41074.571504379317</v>
      </c>
      <c r="G3708" s="60">
        <v>0</v>
      </c>
    </row>
    <row r="3709" spans="1:7" x14ac:dyDescent="0.3">
      <c r="A3709" s="60">
        <v>3708</v>
      </c>
      <c r="B3709" s="60">
        <v>9</v>
      </c>
      <c r="C3709" s="2">
        <v>41073.391849911241</v>
      </c>
      <c r="D3709" s="2">
        <v>41133.39166666667</v>
      </c>
      <c r="E3709" s="60">
        <v>5</v>
      </c>
      <c r="F3709" s="2">
        <v>41076.24881055436</v>
      </c>
      <c r="G3709" s="60">
        <v>0</v>
      </c>
    </row>
    <row r="3710" spans="1:7" x14ac:dyDescent="0.3">
      <c r="A3710" s="60">
        <v>3709</v>
      </c>
      <c r="B3710" s="60">
        <v>6</v>
      </c>
      <c r="C3710" s="2">
        <v>41073.410654384483</v>
      </c>
      <c r="D3710" s="2">
        <v>41133.410416666666</v>
      </c>
      <c r="E3710" s="60">
        <v>24</v>
      </c>
      <c r="F3710" s="2">
        <v>41075.650492343768</v>
      </c>
      <c r="G3710" s="60">
        <v>0</v>
      </c>
    </row>
    <row r="3711" spans="1:7" x14ac:dyDescent="0.3">
      <c r="A3711" s="60">
        <v>3710</v>
      </c>
      <c r="B3711" s="60">
        <v>1</v>
      </c>
      <c r="C3711" s="2">
        <v>41073.399763839116</v>
      </c>
      <c r="D3711" s="2">
        <v>41133.399305555555</v>
      </c>
      <c r="E3711" s="60">
        <v>8</v>
      </c>
      <c r="F3711" s="2">
        <v>41073.647055256704</v>
      </c>
      <c r="G3711" s="60">
        <v>0</v>
      </c>
    </row>
    <row r="3712" spans="1:7" x14ac:dyDescent="0.3">
      <c r="A3712" s="60">
        <v>3711</v>
      </c>
      <c r="B3712" s="60">
        <v>3</v>
      </c>
      <c r="C3712" s="2">
        <v>41073.410273775327</v>
      </c>
      <c r="D3712" s="2">
        <v>41133.409722222219</v>
      </c>
      <c r="E3712" s="60">
        <v>24</v>
      </c>
      <c r="F3712" s="2">
        <v>41074.462530602839</v>
      </c>
      <c r="G3712" s="60">
        <v>0</v>
      </c>
    </row>
    <row r="3713" spans="1:7" x14ac:dyDescent="0.3">
      <c r="A3713" s="60">
        <v>3712</v>
      </c>
      <c r="B3713" s="60">
        <v>4</v>
      </c>
      <c r="C3713" s="2">
        <v>41073.420543662447</v>
      </c>
      <c r="D3713" s="2">
        <v>41133.420138888883</v>
      </c>
      <c r="E3713" s="60">
        <v>12</v>
      </c>
      <c r="F3713" s="2">
        <v>41076.556753355115</v>
      </c>
      <c r="G3713" s="60">
        <v>0</v>
      </c>
    </row>
    <row r="3714" spans="1:7" x14ac:dyDescent="0.3">
      <c r="A3714" s="60">
        <v>3713</v>
      </c>
      <c r="B3714" s="60">
        <v>5</v>
      </c>
      <c r="C3714" s="2">
        <v>41073.496744095079</v>
      </c>
      <c r="D3714" s="2">
        <v>41133.496527777781</v>
      </c>
      <c r="E3714" s="60">
        <v>24</v>
      </c>
      <c r="F3714" s="2">
        <v>41077.780855039979</v>
      </c>
      <c r="G3714" s="60">
        <v>0</v>
      </c>
    </row>
    <row r="3715" spans="1:7" x14ac:dyDescent="0.3">
      <c r="A3715" s="60">
        <v>3714</v>
      </c>
      <c r="B3715" s="60">
        <v>5</v>
      </c>
      <c r="C3715" s="2">
        <v>41073.535267162122</v>
      </c>
      <c r="D3715" s="2">
        <v>41075.660154878366</v>
      </c>
      <c r="E3715" s="60">
        <v>24</v>
      </c>
      <c r="F3715" s="2" t="s">
        <v>5</v>
      </c>
      <c r="G3715" s="60">
        <v>0</v>
      </c>
    </row>
    <row r="3716" spans="1:7" x14ac:dyDescent="0.3">
      <c r="A3716" s="60">
        <v>3715</v>
      </c>
      <c r="B3716" s="60">
        <v>1</v>
      </c>
      <c r="C3716" s="2">
        <v>41073.51669905462</v>
      </c>
      <c r="D3716" s="2">
        <v>41133.51666666667</v>
      </c>
      <c r="E3716" s="60">
        <v>8</v>
      </c>
      <c r="F3716" s="2">
        <v>41073.652774098278</v>
      </c>
      <c r="G3716" s="60">
        <v>0</v>
      </c>
    </row>
    <row r="3717" spans="1:7" x14ac:dyDescent="0.3">
      <c r="A3717" s="60">
        <v>3716</v>
      </c>
      <c r="B3717" s="60">
        <v>1</v>
      </c>
      <c r="C3717" s="2">
        <v>41073.502348379334</v>
      </c>
      <c r="D3717" s="2">
        <v>41133.502083333333</v>
      </c>
      <c r="E3717" s="60">
        <v>12</v>
      </c>
      <c r="F3717" s="2">
        <v>41074.611348554157</v>
      </c>
      <c r="G3717" s="60">
        <v>0</v>
      </c>
    </row>
    <row r="3718" spans="1:7" x14ac:dyDescent="0.3">
      <c r="A3718" s="60">
        <v>3717</v>
      </c>
      <c r="B3718" s="60">
        <v>1</v>
      </c>
      <c r="C3718" s="2">
        <v>41073.511522169822</v>
      </c>
      <c r="D3718" s="2">
        <v>41133.511111111111</v>
      </c>
      <c r="E3718" s="60">
        <v>8</v>
      </c>
      <c r="F3718" s="2">
        <v>41073.618221410288</v>
      </c>
      <c r="G3718" s="60">
        <v>0</v>
      </c>
    </row>
    <row r="3719" spans="1:7" x14ac:dyDescent="0.3">
      <c r="A3719" s="60">
        <v>3718</v>
      </c>
      <c r="B3719" s="60">
        <v>1</v>
      </c>
      <c r="C3719" s="2">
        <v>41073.502036952144</v>
      </c>
      <c r="D3719" s="2">
        <v>41133.501388888886</v>
      </c>
      <c r="E3719" s="60">
        <v>8</v>
      </c>
      <c r="F3719" s="2">
        <v>41073.702875165822</v>
      </c>
      <c r="G3719" s="60">
        <v>0</v>
      </c>
    </row>
    <row r="3720" spans="1:7" x14ac:dyDescent="0.3">
      <c r="A3720" s="60">
        <v>3719</v>
      </c>
      <c r="B3720" s="60">
        <v>2</v>
      </c>
      <c r="C3720" s="2">
        <v>41073.599033513281</v>
      </c>
      <c r="D3720" s="2">
        <v>41133.598611111112</v>
      </c>
      <c r="E3720" s="60">
        <v>10</v>
      </c>
      <c r="F3720" s="2">
        <v>41075.65580687677</v>
      </c>
      <c r="G3720" s="60">
        <v>0</v>
      </c>
    </row>
    <row r="3721" spans="1:7" x14ac:dyDescent="0.3">
      <c r="A3721" s="60">
        <v>3720</v>
      </c>
      <c r="B3721" s="60">
        <v>3</v>
      </c>
      <c r="C3721" s="2">
        <v>41073.672830174815</v>
      </c>
      <c r="D3721" s="2">
        <v>41133.672222222223</v>
      </c>
      <c r="E3721" s="60">
        <v>24</v>
      </c>
      <c r="F3721" s="2">
        <v>41076.410977115185</v>
      </c>
      <c r="G3721" s="60">
        <v>0</v>
      </c>
    </row>
    <row r="3722" spans="1:7" x14ac:dyDescent="0.3">
      <c r="A3722" s="60">
        <v>3721</v>
      </c>
      <c r="B3722" s="60">
        <v>5</v>
      </c>
      <c r="C3722" s="2">
        <v>41073.673916677268</v>
      </c>
      <c r="D3722" s="2">
        <v>41133.673611111109</v>
      </c>
      <c r="E3722" s="60">
        <v>24</v>
      </c>
      <c r="F3722" s="2">
        <v>41077.614338550804</v>
      </c>
      <c r="G3722" s="60">
        <v>0</v>
      </c>
    </row>
    <row r="3723" spans="1:7" x14ac:dyDescent="0.3">
      <c r="A3723" s="60">
        <v>3722</v>
      </c>
      <c r="B3723" s="60">
        <v>6</v>
      </c>
      <c r="C3723" s="2">
        <v>41073.785636748544</v>
      </c>
      <c r="D3723" s="2">
        <v>41133.785416666666</v>
      </c>
      <c r="E3723" s="60">
        <v>24</v>
      </c>
      <c r="F3723" s="2">
        <v>41077.568689783802</v>
      </c>
      <c r="G3723" s="60">
        <v>0</v>
      </c>
    </row>
    <row r="3724" spans="1:7" x14ac:dyDescent="0.3">
      <c r="A3724" s="60">
        <v>3723</v>
      </c>
      <c r="B3724" s="60">
        <v>1</v>
      </c>
      <c r="C3724" s="2">
        <v>41073.80262713047</v>
      </c>
      <c r="D3724" s="2">
        <v>41133.802083333328</v>
      </c>
      <c r="E3724" s="60">
        <v>12</v>
      </c>
      <c r="F3724" s="2">
        <v>41075.029597436398</v>
      </c>
      <c r="G3724" s="60">
        <v>0</v>
      </c>
    </row>
    <row r="3725" spans="1:7" x14ac:dyDescent="0.3">
      <c r="A3725" s="60">
        <v>3724</v>
      </c>
      <c r="B3725" s="60">
        <v>7</v>
      </c>
      <c r="C3725" s="2">
        <v>41073.819981966386</v>
      </c>
      <c r="D3725" s="2">
        <v>41076.861460128443</v>
      </c>
      <c r="E3725" s="60">
        <v>24</v>
      </c>
      <c r="F3725" s="2" t="s">
        <v>5</v>
      </c>
      <c r="G3725" s="60">
        <v>0</v>
      </c>
    </row>
    <row r="3726" spans="1:7" x14ac:dyDescent="0.3">
      <c r="A3726" s="60">
        <v>3725</v>
      </c>
      <c r="B3726" s="60">
        <v>2</v>
      </c>
      <c r="C3726" s="2">
        <v>41073.814689707644</v>
      </c>
      <c r="D3726" s="2">
        <v>41133.814583333333</v>
      </c>
      <c r="E3726" s="60">
        <v>10</v>
      </c>
      <c r="F3726" s="2">
        <v>41074.407981725395</v>
      </c>
      <c r="G3726" s="60">
        <v>0</v>
      </c>
    </row>
    <row r="3727" spans="1:7" x14ac:dyDescent="0.3">
      <c r="A3727" s="60">
        <v>3726</v>
      </c>
      <c r="B3727" s="60">
        <v>4</v>
      </c>
      <c r="C3727" s="2">
        <v>41073.805923348191</v>
      </c>
      <c r="D3727" s="2">
        <v>41133.805555555555</v>
      </c>
      <c r="E3727" s="60">
        <v>12</v>
      </c>
      <c r="F3727" s="2">
        <v>41077.398581773101</v>
      </c>
      <c r="G3727" s="60">
        <v>0</v>
      </c>
    </row>
    <row r="3728" spans="1:7" x14ac:dyDescent="0.3">
      <c r="A3728" s="60">
        <v>3727</v>
      </c>
      <c r="B3728" s="60">
        <v>5</v>
      </c>
      <c r="C3728" s="2">
        <v>41073.882767435454</v>
      </c>
      <c r="D3728" s="2">
        <v>41133.882638888892</v>
      </c>
      <c r="E3728" s="60">
        <v>24</v>
      </c>
      <c r="F3728" s="2">
        <v>41077.346330686632</v>
      </c>
      <c r="G3728" s="60">
        <v>0</v>
      </c>
    </row>
    <row r="3729" spans="1:7" x14ac:dyDescent="0.3">
      <c r="A3729" s="60">
        <v>3728</v>
      </c>
      <c r="B3729" s="60">
        <v>5</v>
      </c>
      <c r="C3729" s="2">
        <v>41073.946804351152</v>
      </c>
      <c r="D3729" s="2">
        <v>41133.946527777778</v>
      </c>
      <c r="E3729" s="60">
        <v>24</v>
      </c>
      <c r="F3729" s="2">
        <v>41075.433794901277</v>
      </c>
      <c r="G3729" s="60">
        <v>0</v>
      </c>
    </row>
    <row r="3730" spans="1:7" x14ac:dyDescent="0.3">
      <c r="A3730" s="60">
        <v>3729</v>
      </c>
      <c r="B3730" s="60">
        <v>5</v>
      </c>
      <c r="C3730" s="2">
        <v>41073.940312477731</v>
      </c>
      <c r="D3730" s="2">
        <v>41133.940277777772</v>
      </c>
      <c r="E3730" s="60">
        <v>24</v>
      </c>
      <c r="F3730" s="2">
        <v>41074.419686111796</v>
      </c>
      <c r="G3730" s="60">
        <v>0</v>
      </c>
    </row>
    <row r="3731" spans="1:7" x14ac:dyDescent="0.3">
      <c r="A3731" s="60">
        <v>3730</v>
      </c>
      <c r="B3731" s="60">
        <v>6</v>
      </c>
      <c r="C3731" s="2">
        <v>41074.013993215704</v>
      </c>
      <c r="D3731" s="2">
        <v>41077.597152781404</v>
      </c>
      <c r="E3731" s="60">
        <v>24</v>
      </c>
      <c r="F3731" s="2" t="s">
        <v>5</v>
      </c>
      <c r="G3731" s="60">
        <v>0</v>
      </c>
    </row>
    <row r="3732" spans="1:7" x14ac:dyDescent="0.3">
      <c r="A3732" s="60">
        <v>3731</v>
      </c>
      <c r="B3732" s="60">
        <v>3</v>
      </c>
      <c r="C3732" s="2">
        <v>41074.013200661073</v>
      </c>
      <c r="D3732" s="2">
        <v>41134.013194444444</v>
      </c>
      <c r="E3732" s="60">
        <v>24</v>
      </c>
      <c r="F3732" s="2">
        <v>41076.02616393847</v>
      </c>
      <c r="G3732" s="60">
        <v>0</v>
      </c>
    </row>
    <row r="3733" spans="1:7" x14ac:dyDescent="0.3">
      <c r="A3733" s="60">
        <v>3732</v>
      </c>
      <c r="B3733" s="60">
        <v>3</v>
      </c>
      <c r="C3733" s="2">
        <v>41074.01508973576</v>
      </c>
      <c r="D3733" s="2">
        <v>41134.01458333333</v>
      </c>
      <c r="E3733" s="60">
        <v>24</v>
      </c>
      <c r="F3733" s="2">
        <v>41077.401851016541</v>
      </c>
      <c r="G3733" s="60">
        <v>0</v>
      </c>
    </row>
    <row r="3734" spans="1:7" x14ac:dyDescent="0.3">
      <c r="A3734" s="60">
        <v>3733</v>
      </c>
      <c r="B3734" s="60">
        <v>5</v>
      </c>
      <c r="C3734" s="2">
        <v>41074.147183186251</v>
      </c>
      <c r="D3734" s="2">
        <v>41076.896992927788</v>
      </c>
      <c r="E3734" s="60">
        <v>24</v>
      </c>
      <c r="F3734" s="2" t="s">
        <v>5</v>
      </c>
      <c r="G3734" s="60">
        <v>0</v>
      </c>
    </row>
    <row r="3735" spans="1:7" x14ac:dyDescent="0.3">
      <c r="A3735" s="60">
        <v>3734</v>
      </c>
      <c r="B3735" s="60">
        <v>5</v>
      </c>
      <c r="C3735" s="2">
        <v>41074.139697706269</v>
      </c>
      <c r="D3735" s="2">
        <v>41076.347723361519</v>
      </c>
      <c r="E3735" s="60">
        <v>24</v>
      </c>
      <c r="F3735" s="2" t="s">
        <v>5</v>
      </c>
      <c r="G3735" s="60">
        <v>0</v>
      </c>
    </row>
    <row r="3736" spans="1:7" x14ac:dyDescent="0.3">
      <c r="A3736" s="60">
        <v>3735</v>
      </c>
      <c r="B3736" s="60">
        <v>3</v>
      </c>
      <c r="C3736" s="2">
        <v>41074.139145095978</v>
      </c>
      <c r="D3736" s="2">
        <v>41134.138888888891</v>
      </c>
      <c r="E3736" s="60">
        <v>24</v>
      </c>
      <c r="F3736" s="2">
        <v>41075.857664588359</v>
      </c>
      <c r="G3736" s="60">
        <v>0</v>
      </c>
    </row>
    <row r="3737" spans="1:7" x14ac:dyDescent="0.3">
      <c r="A3737" s="60">
        <v>3736</v>
      </c>
      <c r="B3737" s="60">
        <v>5</v>
      </c>
      <c r="C3737" s="2">
        <v>41074.212388904169</v>
      </c>
      <c r="D3737" s="2">
        <v>41134.211805555555</v>
      </c>
      <c r="E3737" s="60">
        <v>24</v>
      </c>
      <c r="F3737" s="2">
        <v>41078.486603099154</v>
      </c>
      <c r="G3737" s="60">
        <v>0</v>
      </c>
    </row>
    <row r="3738" spans="1:7" x14ac:dyDescent="0.3">
      <c r="A3738" s="60">
        <v>3737</v>
      </c>
      <c r="B3738" s="60">
        <v>7</v>
      </c>
      <c r="C3738" s="2">
        <v>41074.315624133575</v>
      </c>
      <c r="D3738" s="2">
        <v>41134.315277777772</v>
      </c>
      <c r="E3738" s="60">
        <v>24</v>
      </c>
      <c r="F3738" s="2">
        <v>41079.892876737882</v>
      </c>
      <c r="G3738" s="60">
        <v>0</v>
      </c>
    </row>
    <row r="3739" spans="1:7" x14ac:dyDescent="0.3">
      <c r="A3739" s="60">
        <v>3738</v>
      </c>
      <c r="B3739" s="60">
        <v>3</v>
      </c>
      <c r="C3739" s="2">
        <v>41074.313458486686</v>
      </c>
      <c r="D3739" s="2">
        <v>41134.313194444439</v>
      </c>
      <c r="E3739" s="60">
        <v>24</v>
      </c>
      <c r="F3739" s="2">
        <v>41077.669237691363</v>
      </c>
      <c r="G3739" s="60">
        <v>0</v>
      </c>
    </row>
    <row r="3740" spans="1:7" x14ac:dyDescent="0.3">
      <c r="A3740" s="60">
        <v>3739</v>
      </c>
      <c r="B3740" s="60">
        <v>1</v>
      </c>
      <c r="C3740" s="2">
        <v>41074.397942486532</v>
      </c>
      <c r="D3740" s="2">
        <v>41134.397916666669</v>
      </c>
      <c r="E3740" s="60">
        <v>8</v>
      </c>
      <c r="F3740" s="2">
        <v>41075.460518970664</v>
      </c>
      <c r="G3740" s="60">
        <v>0</v>
      </c>
    </row>
    <row r="3741" spans="1:7" x14ac:dyDescent="0.3">
      <c r="A3741" s="60">
        <v>3740</v>
      </c>
      <c r="B3741" s="60">
        <v>8</v>
      </c>
      <c r="C3741" s="2">
        <v>41074.400553503518</v>
      </c>
      <c r="D3741" s="2">
        <v>41134.400000000001</v>
      </c>
      <c r="E3741" s="60">
        <v>3</v>
      </c>
      <c r="F3741" s="2">
        <v>41078.529924570197</v>
      </c>
      <c r="G3741" s="60">
        <v>0</v>
      </c>
    </row>
    <row r="3742" spans="1:7" x14ac:dyDescent="0.3">
      <c r="A3742" s="60">
        <v>3741</v>
      </c>
      <c r="B3742" s="60">
        <v>1</v>
      </c>
      <c r="C3742" s="2">
        <v>41074.50694856394</v>
      </c>
      <c r="D3742" s="2">
        <v>41134.506944444445</v>
      </c>
      <c r="E3742" s="60">
        <v>8</v>
      </c>
      <c r="F3742" s="2">
        <v>41075.466658328965</v>
      </c>
      <c r="G3742" s="60">
        <v>0</v>
      </c>
    </row>
    <row r="3743" spans="1:7" x14ac:dyDescent="0.3">
      <c r="A3743" s="60">
        <v>3742</v>
      </c>
      <c r="B3743" s="60">
        <v>1</v>
      </c>
      <c r="C3743" s="2">
        <v>41074.641948926597</v>
      </c>
      <c r="D3743" s="2">
        <v>41134.64166666667</v>
      </c>
      <c r="E3743" s="60">
        <v>8</v>
      </c>
      <c r="F3743" s="2">
        <v>41076.00979025197</v>
      </c>
      <c r="G3743" s="60">
        <v>0</v>
      </c>
    </row>
    <row r="3744" spans="1:7" x14ac:dyDescent="0.3">
      <c r="A3744" s="60">
        <v>3743</v>
      </c>
      <c r="B3744" s="60">
        <v>2</v>
      </c>
      <c r="C3744" s="2">
        <v>41074.639235427014</v>
      </c>
      <c r="D3744" s="2">
        <v>41134.638888888891</v>
      </c>
      <c r="E3744" s="60">
        <v>10</v>
      </c>
      <c r="F3744" s="2">
        <v>41075.750689675871</v>
      </c>
      <c r="G3744" s="60">
        <v>0</v>
      </c>
    </row>
    <row r="3745" spans="1:7" x14ac:dyDescent="0.3">
      <c r="A3745" s="60">
        <v>3744</v>
      </c>
      <c r="B3745" s="60">
        <v>1</v>
      </c>
      <c r="C3745" s="2">
        <v>41074.698491489973</v>
      </c>
      <c r="D3745" s="2">
        <v>41134.697916666664</v>
      </c>
      <c r="E3745" s="60">
        <v>8</v>
      </c>
      <c r="F3745" s="2">
        <v>41075.352637623262</v>
      </c>
      <c r="G3745" s="60">
        <v>0</v>
      </c>
    </row>
    <row r="3746" spans="1:7" x14ac:dyDescent="0.3">
      <c r="A3746" s="60">
        <v>3745</v>
      </c>
      <c r="B3746" s="60">
        <v>1</v>
      </c>
      <c r="C3746" s="2">
        <v>41074.731580921602</v>
      </c>
      <c r="D3746" s="2">
        <v>41134.731250000004</v>
      </c>
      <c r="E3746" s="60">
        <v>8</v>
      </c>
      <c r="F3746" s="2">
        <v>41075.924662033423</v>
      </c>
      <c r="G3746" s="60">
        <v>0</v>
      </c>
    </row>
    <row r="3747" spans="1:7" x14ac:dyDescent="0.3">
      <c r="A3747" s="60">
        <v>3746</v>
      </c>
      <c r="B3747" s="60">
        <v>2</v>
      </c>
      <c r="C3747" s="2">
        <v>41074.747755498298</v>
      </c>
      <c r="D3747" s="2">
        <v>41077.955715967284</v>
      </c>
      <c r="E3747" s="60">
        <v>10</v>
      </c>
      <c r="F3747" s="2" t="s">
        <v>5</v>
      </c>
      <c r="G3747" s="60">
        <v>0</v>
      </c>
    </row>
    <row r="3748" spans="1:7" x14ac:dyDescent="0.3">
      <c r="A3748" s="60">
        <v>3747</v>
      </c>
      <c r="B3748" s="60">
        <v>5</v>
      </c>
      <c r="C3748" s="2">
        <v>41074.837771706501</v>
      </c>
      <c r="D3748" s="2">
        <v>41134.837500000001</v>
      </c>
      <c r="E3748" s="60">
        <v>24</v>
      </c>
      <c r="F3748" s="2">
        <v>41077.610288404649</v>
      </c>
      <c r="G3748" s="60">
        <v>0</v>
      </c>
    </row>
    <row r="3749" spans="1:7" x14ac:dyDescent="0.3">
      <c r="A3749" s="60">
        <v>3748</v>
      </c>
      <c r="B3749" s="60">
        <v>2</v>
      </c>
      <c r="C3749" s="2">
        <v>41074.892850331467</v>
      </c>
      <c r="D3749" s="2">
        <v>41134.892361111109</v>
      </c>
      <c r="E3749" s="60">
        <v>10</v>
      </c>
      <c r="F3749" s="2">
        <v>41075.046183996295</v>
      </c>
      <c r="G3749" s="60">
        <v>0</v>
      </c>
    </row>
    <row r="3750" spans="1:7" x14ac:dyDescent="0.3">
      <c r="A3750" s="60">
        <v>3749</v>
      </c>
      <c r="B3750" s="60">
        <v>5</v>
      </c>
      <c r="C3750" s="2">
        <v>41074.985223211625</v>
      </c>
      <c r="D3750" s="2">
        <v>41077.359930050785</v>
      </c>
      <c r="E3750" s="60">
        <v>24</v>
      </c>
      <c r="F3750" s="2" t="s">
        <v>5</v>
      </c>
      <c r="G3750" s="60">
        <v>0</v>
      </c>
    </row>
    <row r="3751" spans="1:7" x14ac:dyDescent="0.3">
      <c r="A3751" s="60">
        <v>3750</v>
      </c>
      <c r="B3751" s="60">
        <v>1</v>
      </c>
      <c r="C3751" s="2">
        <v>41075.040801678246</v>
      </c>
      <c r="D3751" s="2">
        <v>41135.040277777778</v>
      </c>
      <c r="E3751" s="60">
        <v>12</v>
      </c>
      <c r="F3751" s="2">
        <v>41075.508626598305</v>
      </c>
      <c r="G3751" s="60">
        <v>0</v>
      </c>
    </row>
    <row r="3752" spans="1:7" x14ac:dyDescent="0.3">
      <c r="A3752" s="60">
        <v>3751</v>
      </c>
      <c r="B3752" s="60">
        <v>1</v>
      </c>
      <c r="C3752" s="2">
        <v>41075.075553891096</v>
      </c>
      <c r="D3752" s="2">
        <v>41135.074999999997</v>
      </c>
      <c r="E3752" s="60">
        <v>12</v>
      </c>
      <c r="F3752" s="2">
        <v>41075.931484084591</v>
      </c>
      <c r="G3752" s="60">
        <v>0</v>
      </c>
    </row>
    <row r="3753" spans="1:7" x14ac:dyDescent="0.3">
      <c r="A3753" s="60">
        <v>3752</v>
      </c>
      <c r="B3753" s="60">
        <v>1</v>
      </c>
      <c r="C3753" s="2">
        <v>41075.20107841157</v>
      </c>
      <c r="D3753" s="2">
        <v>41135.200694444444</v>
      </c>
      <c r="E3753" s="60">
        <v>8</v>
      </c>
      <c r="F3753" s="2">
        <v>41075.891877864175</v>
      </c>
      <c r="G3753" s="60">
        <v>0</v>
      </c>
    </row>
    <row r="3754" spans="1:7" x14ac:dyDescent="0.3">
      <c r="A3754" s="60">
        <v>3753</v>
      </c>
      <c r="B3754" s="60">
        <v>2</v>
      </c>
      <c r="C3754" s="2">
        <v>41075.288582807574</v>
      </c>
      <c r="D3754" s="2">
        <v>41078.871742373274</v>
      </c>
      <c r="E3754" s="60">
        <v>10</v>
      </c>
      <c r="F3754" s="2" t="s">
        <v>5</v>
      </c>
      <c r="G3754" s="60">
        <v>0</v>
      </c>
    </row>
    <row r="3755" spans="1:7" x14ac:dyDescent="0.3">
      <c r="A3755" s="60">
        <v>3754</v>
      </c>
      <c r="B3755" s="60">
        <v>7</v>
      </c>
      <c r="C3755" s="2">
        <v>41075.2591877593</v>
      </c>
      <c r="D3755" s="2">
        <v>41135.259027777778</v>
      </c>
      <c r="E3755" s="60">
        <v>24</v>
      </c>
      <c r="F3755" s="2">
        <v>41080.557993975563</v>
      </c>
      <c r="G3755" s="60">
        <v>0</v>
      </c>
    </row>
    <row r="3756" spans="1:7" x14ac:dyDescent="0.3">
      <c r="A3756" s="60">
        <v>3755</v>
      </c>
      <c r="B3756" s="60">
        <v>6</v>
      </c>
      <c r="C3756" s="2">
        <v>41075.352720549468</v>
      </c>
      <c r="D3756" s="2">
        <v>41135.352083333339</v>
      </c>
      <c r="E3756" s="60">
        <v>24</v>
      </c>
      <c r="F3756" s="2">
        <v>41079.444144174304</v>
      </c>
      <c r="G3756" s="60">
        <v>0</v>
      </c>
    </row>
    <row r="3757" spans="1:7" x14ac:dyDescent="0.3">
      <c r="A3757" s="60">
        <v>3756</v>
      </c>
      <c r="B3757" s="60">
        <v>8</v>
      </c>
      <c r="C3757" s="2">
        <v>41075.390911468385</v>
      </c>
      <c r="D3757" s="2">
        <v>41135.390277777777</v>
      </c>
      <c r="E3757" s="60">
        <v>3</v>
      </c>
      <c r="F3757" s="2">
        <v>41078.531603901916</v>
      </c>
      <c r="G3757" s="60">
        <v>0</v>
      </c>
    </row>
    <row r="3758" spans="1:7" x14ac:dyDescent="0.3">
      <c r="A3758" s="60">
        <v>3757</v>
      </c>
      <c r="B3758" s="60">
        <v>7</v>
      </c>
      <c r="C3758" s="2">
        <v>41075.402823426542</v>
      </c>
      <c r="D3758" s="2">
        <v>41135.402777777781</v>
      </c>
      <c r="E3758" s="60">
        <v>24</v>
      </c>
      <c r="F3758" s="2">
        <v>41078.510551783591</v>
      </c>
      <c r="G3758" s="60">
        <v>0</v>
      </c>
    </row>
    <row r="3759" spans="1:7" x14ac:dyDescent="0.3">
      <c r="A3759" s="60">
        <v>3758</v>
      </c>
      <c r="B3759" s="60">
        <v>9</v>
      </c>
      <c r="C3759" s="2">
        <v>41075.394906751462</v>
      </c>
      <c r="D3759" s="2">
        <v>41135.394444444442</v>
      </c>
      <c r="E3759" s="60">
        <v>5</v>
      </c>
      <c r="F3759" s="2">
        <v>41078.496990815933</v>
      </c>
      <c r="G3759" s="60">
        <v>0</v>
      </c>
    </row>
    <row r="3760" spans="1:7" x14ac:dyDescent="0.3">
      <c r="A3760" s="60">
        <v>3759</v>
      </c>
      <c r="B3760" s="60">
        <v>1</v>
      </c>
      <c r="C3760" s="2">
        <v>41075.392318093138</v>
      </c>
      <c r="D3760" s="2">
        <v>41135.39166666667</v>
      </c>
      <c r="E3760" s="60">
        <v>8</v>
      </c>
      <c r="F3760" s="2">
        <v>41075.515506410651</v>
      </c>
      <c r="G3760" s="60">
        <v>0</v>
      </c>
    </row>
    <row r="3761" spans="1:7" x14ac:dyDescent="0.3">
      <c r="A3761" s="60">
        <v>3760</v>
      </c>
      <c r="B3761" s="60">
        <v>9</v>
      </c>
      <c r="C3761" s="2">
        <v>41075.378232282674</v>
      </c>
      <c r="D3761" s="2">
        <v>41135.37777777778</v>
      </c>
      <c r="E3761" s="60">
        <v>5</v>
      </c>
      <c r="F3761" s="2">
        <v>41078.226060400695</v>
      </c>
      <c r="G3761" s="60">
        <v>0</v>
      </c>
    </row>
    <row r="3762" spans="1:7" x14ac:dyDescent="0.3">
      <c r="A3762" s="60">
        <v>3761</v>
      </c>
      <c r="B3762" s="60">
        <v>5</v>
      </c>
      <c r="C3762" s="2">
        <v>41075.411275449791</v>
      </c>
      <c r="D3762" s="2">
        <v>41077.452562027262</v>
      </c>
      <c r="E3762" s="60">
        <v>24</v>
      </c>
      <c r="F3762" s="2" t="s">
        <v>5</v>
      </c>
      <c r="G3762" s="60">
        <v>0</v>
      </c>
    </row>
    <row r="3763" spans="1:7" x14ac:dyDescent="0.3">
      <c r="A3763" s="60">
        <v>3762</v>
      </c>
      <c r="B3763" s="60">
        <v>6</v>
      </c>
      <c r="C3763" s="2">
        <v>41075.476832759377</v>
      </c>
      <c r="D3763" s="2">
        <v>41078.268086418357</v>
      </c>
      <c r="E3763" s="60">
        <v>24</v>
      </c>
      <c r="F3763" s="2" t="s">
        <v>5</v>
      </c>
      <c r="G3763" s="60">
        <v>0</v>
      </c>
    </row>
    <row r="3764" spans="1:7" x14ac:dyDescent="0.3">
      <c r="A3764" s="60">
        <v>3763</v>
      </c>
      <c r="B3764" s="60">
        <v>4</v>
      </c>
      <c r="C3764" s="2">
        <v>41075.497160742889</v>
      </c>
      <c r="D3764" s="2">
        <v>41135.496527777781</v>
      </c>
      <c r="E3764" s="60">
        <v>12</v>
      </c>
      <c r="F3764" s="2">
        <v>41078.44329369047</v>
      </c>
      <c r="G3764" s="60">
        <v>0</v>
      </c>
    </row>
    <row r="3765" spans="1:7" x14ac:dyDescent="0.3">
      <c r="A3765" s="60">
        <v>3764</v>
      </c>
      <c r="B3765" s="60">
        <v>1</v>
      </c>
      <c r="C3765" s="2">
        <v>41075.498355240517</v>
      </c>
      <c r="D3765" s="2">
        <v>41135.497916666667</v>
      </c>
      <c r="E3765" s="60">
        <v>12</v>
      </c>
      <c r="F3765" s="2">
        <v>41076.521817081404</v>
      </c>
      <c r="G3765" s="60">
        <v>0</v>
      </c>
    </row>
    <row r="3766" spans="1:7" x14ac:dyDescent="0.3">
      <c r="A3766" s="60">
        <v>3765</v>
      </c>
      <c r="B3766" s="60">
        <v>1</v>
      </c>
      <c r="C3766" s="2">
        <v>41075.499250786372</v>
      </c>
      <c r="D3766" s="2">
        <v>41077.915435807445</v>
      </c>
      <c r="E3766" s="60">
        <v>8</v>
      </c>
      <c r="F3766" s="2" t="s">
        <v>5</v>
      </c>
      <c r="G3766" s="60">
        <v>0</v>
      </c>
    </row>
    <row r="3767" spans="1:7" x14ac:dyDescent="0.3">
      <c r="A3767" s="60">
        <v>3766</v>
      </c>
      <c r="B3767" s="60">
        <v>7</v>
      </c>
      <c r="C3767" s="2">
        <v>41075.529824833618</v>
      </c>
      <c r="D3767" s="2">
        <v>41135.529166666667</v>
      </c>
      <c r="E3767" s="60">
        <v>24</v>
      </c>
      <c r="F3767" s="2">
        <v>41091.400934820129</v>
      </c>
      <c r="G3767" s="60">
        <v>0</v>
      </c>
    </row>
    <row r="3768" spans="1:7" x14ac:dyDescent="0.3">
      <c r="A3768" s="60">
        <v>3767</v>
      </c>
      <c r="B3768" s="60">
        <v>1</v>
      </c>
      <c r="C3768" s="2">
        <v>41075.560125564843</v>
      </c>
      <c r="D3768" s="2">
        <v>41135.55972222222</v>
      </c>
      <c r="E3768" s="60">
        <v>12</v>
      </c>
      <c r="F3768" s="2">
        <v>41076.490492308367</v>
      </c>
      <c r="G3768" s="60">
        <v>0</v>
      </c>
    </row>
    <row r="3769" spans="1:7" x14ac:dyDescent="0.3">
      <c r="A3769" s="60">
        <v>3768</v>
      </c>
      <c r="B3769" s="60">
        <v>5</v>
      </c>
      <c r="C3769" s="2">
        <v>41075.545413595304</v>
      </c>
      <c r="D3769" s="2">
        <v>41135.545138888883</v>
      </c>
      <c r="E3769" s="60">
        <v>24</v>
      </c>
      <c r="F3769" s="2">
        <v>41079.467313767353</v>
      </c>
      <c r="G3769" s="60">
        <v>0</v>
      </c>
    </row>
    <row r="3770" spans="1:7" x14ac:dyDescent="0.3">
      <c r="A3770" s="60">
        <v>3769</v>
      </c>
      <c r="B3770" s="60">
        <v>4</v>
      </c>
      <c r="C3770" s="2">
        <v>41075.555588087162</v>
      </c>
      <c r="D3770" s="2">
        <v>41135.555555555555</v>
      </c>
      <c r="E3770" s="60">
        <v>12</v>
      </c>
      <c r="F3770" s="2">
        <v>41077.421360537752</v>
      </c>
      <c r="G3770" s="60">
        <v>0</v>
      </c>
    </row>
    <row r="3771" spans="1:7" x14ac:dyDescent="0.3">
      <c r="A3771" s="60">
        <v>3770</v>
      </c>
      <c r="B3771" s="60">
        <v>3</v>
      </c>
      <c r="C3771" s="2">
        <v>41075.578245623125</v>
      </c>
      <c r="D3771" s="2">
        <v>41135.577777777777</v>
      </c>
      <c r="E3771" s="60">
        <v>24</v>
      </c>
      <c r="F3771" s="2">
        <v>41077.492933691683</v>
      </c>
      <c r="G3771" s="60">
        <v>0</v>
      </c>
    </row>
    <row r="3772" spans="1:7" x14ac:dyDescent="0.3">
      <c r="A3772" s="60">
        <v>3771</v>
      </c>
      <c r="B3772" s="60">
        <v>7</v>
      </c>
      <c r="C3772" s="2">
        <v>41075.551741931777</v>
      </c>
      <c r="D3772" s="2">
        <v>41135.551388888889</v>
      </c>
      <c r="E3772" s="60">
        <v>24</v>
      </c>
      <c r="F3772" s="2">
        <v>41097.524196780723</v>
      </c>
      <c r="G3772" s="60">
        <v>0</v>
      </c>
    </row>
    <row r="3773" spans="1:7" x14ac:dyDescent="0.3">
      <c r="A3773" s="60">
        <v>3772</v>
      </c>
      <c r="B3773" s="60">
        <v>2</v>
      </c>
      <c r="C3773" s="2">
        <v>41075.587919480946</v>
      </c>
      <c r="D3773" s="2">
        <v>41135.587500000001</v>
      </c>
      <c r="E3773" s="60">
        <v>10</v>
      </c>
      <c r="F3773" s="2">
        <v>41076.824243334828</v>
      </c>
      <c r="G3773" s="60">
        <v>0</v>
      </c>
    </row>
    <row r="3774" spans="1:7" x14ac:dyDescent="0.3">
      <c r="A3774" s="60">
        <v>3773</v>
      </c>
      <c r="B3774" s="60">
        <v>1</v>
      </c>
      <c r="C3774" s="2">
        <v>41075.693069511835</v>
      </c>
      <c r="D3774" s="2">
        <v>41135.693055555552</v>
      </c>
      <c r="E3774" s="60">
        <v>8</v>
      </c>
      <c r="F3774" s="2">
        <v>41076.492483436938</v>
      </c>
      <c r="G3774" s="60">
        <v>0</v>
      </c>
    </row>
    <row r="3775" spans="1:7" x14ac:dyDescent="0.3">
      <c r="A3775" s="60">
        <v>3774</v>
      </c>
      <c r="B3775" s="60">
        <v>6</v>
      </c>
      <c r="C3775" s="2">
        <v>41075.685044307334</v>
      </c>
      <c r="D3775" s="2">
        <v>41135.68472222222</v>
      </c>
      <c r="E3775" s="60">
        <v>24</v>
      </c>
      <c r="F3775" s="2">
        <v>41087.332227578401</v>
      </c>
      <c r="G3775" s="60">
        <v>1</v>
      </c>
    </row>
    <row r="3776" spans="1:7" x14ac:dyDescent="0.3">
      <c r="A3776" s="60">
        <v>3775</v>
      </c>
      <c r="B3776" s="60">
        <v>6</v>
      </c>
      <c r="C3776" s="2">
        <v>41075.730464587657</v>
      </c>
      <c r="D3776" s="2">
        <v>41079.355360411821</v>
      </c>
      <c r="E3776" s="60">
        <v>24</v>
      </c>
      <c r="F3776" s="2" t="s">
        <v>5</v>
      </c>
      <c r="G3776" s="60">
        <v>0</v>
      </c>
    </row>
    <row r="3777" spans="1:7" x14ac:dyDescent="0.3">
      <c r="A3777" s="60">
        <v>3776</v>
      </c>
      <c r="B3777" s="60">
        <v>1</v>
      </c>
      <c r="C3777" s="2">
        <v>41075.86780908025</v>
      </c>
      <c r="D3777" s="2">
        <v>41135.867361111115</v>
      </c>
      <c r="E3777" s="60">
        <v>8</v>
      </c>
      <c r="F3777" s="2">
        <v>41076.926583950422</v>
      </c>
      <c r="G3777" s="60">
        <v>0</v>
      </c>
    </row>
    <row r="3778" spans="1:7" x14ac:dyDescent="0.3">
      <c r="A3778" s="60">
        <v>3777</v>
      </c>
      <c r="B3778" s="60">
        <v>1</v>
      </c>
      <c r="C3778" s="2">
        <v>41075.839665645784</v>
      </c>
      <c r="D3778" s="2">
        <v>41135.839583333334</v>
      </c>
      <c r="E3778" s="60">
        <v>12</v>
      </c>
      <c r="F3778" s="2">
        <v>41076.442112141471</v>
      </c>
      <c r="G3778" s="60">
        <v>0</v>
      </c>
    </row>
    <row r="3779" spans="1:7" x14ac:dyDescent="0.3">
      <c r="A3779" s="60">
        <v>3778</v>
      </c>
      <c r="B3779" s="60">
        <v>6</v>
      </c>
      <c r="C3779" s="2">
        <v>41075.886318779885</v>
      </c>
      <c r="D3779" s="2">
        <v>41135.886111111111</v>
      </c>
      <c r="E3779" s="60">
        <v>24</v>
      </c>
      <c r="F3779" s="2">
        <v>41080.996643441038</v>
      </c>
      <c r="G3779" s="60">
        <v>0</v>
      </c>
    </row>
    <row r="3780" spans="1:7" x14ac:dyDescent="0.3">
      <c r="A3780" s="60">
        <v>3779</v>
      </c>
      <c r="B3780" s="60">
        <v>1</v>
      </c>
      <c r="C3780" s="2">
        <v>41076.034915890734</v>
      </c>
      <c r="D3780" s="2">
        <v>41078.367855233228</v>
      </c>
      <c r="E3780" s="60">
        <v>12</v>
      </c>
      <c r="F3780" s="2" t="s">
        <v>5</v>
      </c>
      <c r="G3780" s="60">
        <v>0</v>
      </c>
    </row>
    <row r="3781" spans="1:7" x14ac:dyDescent="0.3">
      <c r="A3781" s="60">
        <v>3780</v>
      </c>
      <c r="B3781" s="60">
        <v>7</v>
      </c>
      <c r="C3781" s="2">
        <v>41076.048123899382</v>
      </c>
      <c r="D3781" s="2">
        <v>41136.047916666663</v>
      </c>
      <c r="E3781" s="60">
        <v>24</v>
      </c>
      <c r="F3781" s="2">
        <v>41080.969606678656</v>
      </c>
      <c r="G3781" s="60">
        <v>0</v>
      </c>
    </row>
    <row r="3782" spans="1:7" x14ac:dyDescent="0.3">
      <c r="A3782" s="60">
        <v>3781</v>
      </c>
      <c r="B3782" s="60">
        <v>7</v>
      </c>
      <c r="C3782" s="2">
        <v>41076.082222422163</v>
      </c>
      <c r="D3782" s="2">
        <v>41136.081944444442</v>
      </c>
      <c r="E3782" s="60">
        <v>24</v>
      </c>
      <c r="F3782" s="2">
        <v>41079.336175287506</v>
      </c>
      <c r="G3782" s="60">
        <v>0</v>
      </c>
    </row>
    <row r="3783" spans="1:7" x14ac:dyDescent="0.3">
      <c r="A3783" s="60">
        <v>3782</v>
      </c>
      <c r="B3783" s="60">
        <v>6</v>
      </c>
      <c r="C3783" s="2">
        <v>41076.141814233553</v>
      </c>
      <c r="D3783" s="2">
        <v>41136.14166666667</v>
      </c>
      <c r="E3783" s="60">
        <v>24</v>
      </c>
      <c r="F3783" s="2">
        <v>41088.193833891193</v>
      </c>
      <c r="G3783" s="60">
        <v>0</v>
      </c>
    </row>
    <row r="3784" spans="1:7" x14ac:dyDescent="0.3">
      <c r="A3784" s="60">
        <v>3783</v>
      </c>
      <c r="B3784" s="60">
        <v>11</v>
      </c>
      <c r="C3784" s="2">
        <v>41076.179862053665</v>
      </c>
      <c r="D3784" s="2">
        <v>41136.179861111108</v>
      </c>
      <c r="E3784" s="60">
        <v>1</v>
      </c>
      <c r="F3784" s="2">
        <v>41083.455306982825</v>
      </c>
      <c r="G3784" s="60">
        <v>7</v>
      </c>
    </row>
    <row r="3785" spans="1:7" x14ac:dyDescent="0.3">
      <c r="A3785" s="60">
        <v>3784</v>
      </c>
      <c r="B3785" s="60">
        <v>10</v>
      </c>
      <c r="C3785" s="2">
        <v>41076.34871938789</v>
      </c>
      <c r="D3785" s="2">
        <v>41078.931537057491</v>
      </c>
      <c r="E3785" s="60">
        <v>1</v>
      </c>
      <c r="F3785" s="2" t="s">
        <v>5</v>
      </c>
      <c r="G3785" s="60">
        <v>1</v>
      </c>
    </row>
    <row r="3786" spans="1:7" x14ac:dyDescent="0.3">
      <c r="A3786" s="60">
        <v>3785</v>
      </c>
      <c r="B3786" s="60">
        <v>4</v>
      </c>
      <c r="C3786" s="2">
        <v>41076.358006838025</v>
      </c>
      <c r="D3786" s="2">
        <v>41136.357638888891</v>
      </c>
      <c r="E3786" s="60">
        <v>12</v>
      </c>
      <c r="F3786" s="2">
        <v>41078.735143048369</v>
      </c>
      <c r="G3786" s="60">
        <v>0</v>
      </c>
    </row>
    <row r="3787" spans="1:7" x14ac:dyDescent="0.3">
      <c r="A3787" s="60">
        <v>3786</v>
      </c>
      <c r="B3787" s="60">
        <v>1</v>
      </c>
      <c r="C3787" s="2">
        <v>41076.337723734054</v>
      </c>
      <c r="D3787" s="2">
        <v>41136.337500000001</v>
      </c>
      <c r="E3787" s="60">
        <v>8</v>
      </c>
      <c r="F3787" s="2">
        <v>41077.387789521672</v>
      </c>
      <c r="G3787" s="60">
        <v>0</v>
      </c>
    </row>
    <row r="3788" spans="1:7" x14ac:dyDescent="0.3">
      <c r="A3788" s="60">
        <v>3787</v>
      </c>
      <c r="B3788" s="60">
        <v>4</v>
      </c>
      <c r="C3788" s="2">
        <v>41076.427763512242</v>
      </c>
      <c r="D3788" s="2">
        <v>41136.427083333328</v>
      </c>
      <c r="E3788" s="60">
        <v>12</v>
      </c>
      <c r="F3788" s="2">
        <v>41078.62625531786</v>
      </c>
      <c r="G3788" s="60">
        <v>0</v>
      </c>
    </row>
    <row r="3789" spans="1:7" x14ac:dyDescent="0.3">
      <c r="A3789" s="60">
        <v>3788</v>
      </c>
      <c r="B3789" s="60">
        <v>3</v>
      </c>
      <c r="C3789" s="2">
        <v>41076.44838514056</v>
      </c>
      <c r="D3789" s="2">
        <v>41136.447916666664</v>
      </c>
      <c r="E3789" s="60">
        <v>24</v>
      </c>
      <c r="F3789" s="2">
        <v>41078.688455343225</v>
      </c>
      <c r="G3789" s="60">
        <v>0</v>
      </c>
    </row>
    <row r="3790" spans="1:7" x14ac:dyDescent="0.3">
      <c r="A3790" s="60">
        <v>3789</v>
      </c>
      <c r="B3790" s="60">
        <v>6</v>
      </c>
      <c r="C3790" s="2">
        <v>41076.458396366754</v>
      </c>
      <c r="D3790" s="2">
        <v>41136.458333333336</v>
      </c>
      <c r="E3790" s="60">
        <v>24</v>
      </c>
      <c r="F3790" s="2">
        <v>41083.407447375786</v>
      </c>
      <c r="G3790" s="60">
        <v>0</v>
      </c>
    </row>
    <row r="3791" spans="1:7" x14ac:dyDescent="0.3">
      <c r="A3791" s="60">
        <v>3790</v>
      </c>
      <c r="B3791" s="60">
        <v>5</v>
      </c>
      <c r="C3791" s="2">
        <v>41076.487585972616</v>
      </c>
      <c r="D3791" s="2">
        <v>41136.487500000003</v>
      </c>
      <c r="E3791" s="60">
        <v>24</v>
      </c>
      <c r="F3791" s="2">
        <v>41080.340735810059</v>
      </c>
      <c r="G3791" s="60">
        <v>0</v>
      </c>
    </row>
    <row r="3792" spans="1:7" x14ac:dyDescent="0.3">
      <c r="A3792" s="60">
        <v>3791</v>
      </c>
      <c r="B3792" s="60">
        <v>3</v>
      </c>
      <c r="C3792" s="2">
        <v>41076.495969438918</v>
      </c>
      <c r="D3792" s="2">
        <v>41079.03694915487</v>
      </c>
      <c r="E3792" s="60">
        <v>24</v>
      </c>
      <c r="F3792" s="2" t="s">
        <v>5</v>
      </c>
      <c r="G3792" s="60">
        <v>0</v>
      </c>
    </row>
    <row r="3793" spans="1:7" x14ac:dyDescent="0.3">
      <c r="A3793" s="60">
        <v>3792</v>
      </c>
      <c r="B3793" s="60">
        <v>1</v>
      </c>
      <c r="C3793" s="2">
        <v>41076.496037985838</v>
      </c>
      <c r="D3793" s="2">
        <v>41136.495833333334</v>
      </c>
      <c r="E3793" s="60">
        <v>8</v>
      </c>
      <c r="F3793" s="2">
        <v>41077.573926196703</v>
      </c>
      <c r="G3793" s="60">
        <v>0</v>
      </c>
    </row>
    <row r="3794" spans="1:7" x14ac:dyDescent="0.3">
      <c r="A3794" s="60">
        <v>3793</v>
      </c>
      <c r="B3794" s="60">
        <v>5</v>
      </c>
      <c r="C3794" s="2">
        <v>41076.56869601622</v>
      </c>
      <c r="D3794" s="2">
        <v>41136.568055555552</v>
      </c>
      <c r="E3794" s="60">
        <v>24</v>
      </c>
      <c r="F3794" s="2">
        <v>41080.372857711474</v>
      </c>
      <c r="G3794" s="60">
        <v>0</v>
      </c>
    </row>
    <row r="3795" spans="1:7" x14ac:dyDescent="0.3">
      <c r="A3795" s="60">
        <v>3794</v>
      </c>
      <c r="B3795" s="60">
        <v>2</v>
      </c>
      <c r="C3795" s="2">
        <v>41076.606626447574</v>
      </c>
      <c r="D3795" s="2">
        <v>41081.189352355279</v>
      </c>
      <c r="E3795" s="60">
        <v>10</v>
      </c>
      <c r="F3795" s="2" t="s">
        <v>5</v>
      </c>
      <c r="G3795" s="60">
        <v>0</v>
      </c>
    </row>
    <row r="3796" spans="1:7" x14ac:dyDescent="0.3">
      <c r="A3796" s="60">
        <v>3795</v>
      </c>
      <c r="B3796" s="60">
        <v>8</v>
      </c>
      <c r="C3796" s="2">
        <v>41076.597597084787</v>
      </c>
      <c r="D3796" s="2">
        <v>41136.597222222226</v>
      </c>
      <c r="E3796" s="60">
        <v>3</v>
      </c>
      <c r="F3796" s="2">
        <v>41083.781353871491</v>
      </c>
      <c r="G3796" s="60">
        <v>0</v>
      </c>
    </row>
    <row r="3797" spans="1:7" x14ac:dyDescent="0.3">
      <c r="A3797" s="60">
        <v>3796</v>
      </c>
      <c r="B3797" s="60">
        <v>1</v>
      </c>
      <c r="C3797" s="2">
        <v>41076.616327194533</v>
      </c>
      <c r="D3797" s="2">
        <v>41079.074365566688</v>
      </c>
      <c r="E3797" s="60">
        <v>8</v>
      </c>
      <c r="F3797" s="2" t="s">
        <v>5</v>
      </c>
      <c r="G3797" s="60">
        <v>0</v>
      </c>
    </row>
    <row r="3798" spans="1:7" x14ac:dyDescent="0.3">
      <c r="A3798" s="60">
        <v>3797</v>
      </c>
      <c r="B3798" s="60">
        <v>1</v>
      </c>
      <c r="C3798" s="2">
        <v>41076.636297067365</v>
      </c>
      <c r="D3798" s="2">
        <v>41136.636111111111</v>
      </c>
      <c r="E3798" s="60">
        <v>8</v>
      </c>
      <c r="F3798" s="2">
        <v>41077.879630724521</v>
      </c>
      <c r="G3798" s="60">
        <v>0</v>
      </c>
    </row>
    <row r="3799" spans="1:7" x14ac:dyDescent="0.3">
      <c r="A3799" s="60">
        <v>3798</v>
      </c>
      <c r="B3799" s="60">
        <v>2</v>
      </c>
      <c r="C3799" s="2">
        <v>41076.662655457505</v>
      </c>
      <c r="D3799" s="2">
        <v>41136.662499999999</v>
      </c>
      <c r="E3799" s="60">
        <v>10</v>
      </c>
      <c r="F3799" s="2">
        <v>41077.533972113917</v>
      </c>
      <c r="G3799" s="60">
        <v>0</v>
      </c>
    </row>
    <row r="3800" spans="1:7" x14ac:dyDescent="0.3">
      <c r="A3800" s="60">
        <v>3799</v>
      </c>
      <c r="B3800" s="60">
        <v>7</v>
      </c>
      <c r="C3800" s="2">
        <v>41076.74570065325</v>
      </c>
      <c r="D3800" s="2">
        <v>41136.745138888895</v>
      </c>
      <c r="E3800" s="60">
        <v>24</v>
      </c>
      <c r="F3800" s="2">
        <v>41086.571760847408</v>
      </c>
      <c r="G3800" s="60">
        <v>0</v>
      </c>
    </row>
    <row r="3801" spans="1:7" x14ac:dyDescent="0.3">
      <c r="A3801" s="60">
        <v>3800</v>
      </c>
      <c r="B3801" s="60">
        <v>1</v>
      </c>
      <c r="C3801" s="2">
        <v>41076.739476060451</v>
      </c>
      <c r="D3801" s="2">
        <v>41136.738888888889</v>
      </c>
      <c r="E3801" s="60">
        <v>12</v>
      </c>
      <c r="F3801" s="2">
        <v>41077.450502278843</v>
      </c>
      <c r="G3801" s="60">
        <v>0</v>
      </c>
    </row>
    <row r="3802" spans="1:7" x14ac:dyDescent="0.3">
      <c r="A3802" s="60">
        <v>3801</v>
      </c>
      <c r="B3802" s="60">
        <v>6</v>
      </c>
      <c r="C3802" s="2">
        <v>41076.781021575647</v>
      </c>
      <c r="D3802" s="2">
        <v>41136.780555555553</v>
      </c>
      <c r="E3802" s="60">
        <v>24</v>
      </c>
      <c r="F3802" s="2">
        <v>41080.293488942945</v>
      </c>
      <c r="G3802" s="60">
        <v>0</v>
      </c>
    </row>
    <row r="3803" spans="1:7" x14ac:dyDescent="0.3">
      <c r="A3803" s="60">
        <v>3802</v>
      </c>
      <c r="B3803" s="60">
        <v>8</v>
      </c>
      <c r="C3803" s="2">
        <v>41076.764615974462</v>
      </c>
      <c r="D3803" s="2">
        <v>41136.76458333333</v>
      </c>
      <c r="E3803" s="60">
        <v>3</v>
      </c>
      <c r="F3803" s="2">
        <v>41083.660286129569</v>
      </c>
      <c r="G3803" s="60">
        <v>0</v>
      </c>
    </row>
    <row r="3804" spans="1:7" x14ac:dyDescent="0.3">
      <c r="A3804" s="60">
        <v>3803</v>
      </c>
      <c r="B3804" s="60">
        <v>2</v>
      </c>
      <c r="C3804" s="2">
        <v>41076.798240642573</v>
      </c>
      <c r="D3804" s="2">
        <v>41136.797916666663</v>
      </c>
      <c r="E3804" s="60">
        <v>10</v>
      </c>
      <c r="F3804" s="2">
        <v>41078.571877378257</v>
      </c>
      <c r="G3804" s="60">
        <v>0</v>
      </c>
    </row>
    <row r="3805" spans="1:7" x14ac:dyDescent="0.3">
      <c r="A3805" s="60">
        <v>3804</v>
      </c>
      <c r="B3805" s="60">
        <v>1</v>
      </c>
      <c r="C3805" s="2">
        <v>41076.855078132445</v>
      </c>
      <c r="D3805" s="2">
        <v>41136.854861111111</v>
      </c>
      <c r="E3805" s="60">
        <v>12</v>
      </c>
      <c r="F3805" s="2">
        <v>41077.45519867407</v>
      </c>
      <c r="G3805" s="60">
        <v>0</v>
      </c>
    </row>
    <row r="3806" spans="1:7" x14ac:dyDescent="0.3">
      <c r="A3806" s="60">
        <v>3805</v>
      </c>
      <c r="B3806" s="60">
        <v>6</v>
      </c>
      <c r="C3806" s="2">
        <v>41076.913959813326</v>
      </c>
      <c r="D3806" s="2">
        <v>41136.913888888892</v>
      </c>
      <c r="E3806" s="60">
        <v>24</v>
      </c>
      <c r="F3806" s="2">
        <v>41082.856911351329</v>
      </c>
      <c r="G3806" s="60">
        <v>0</v>
      </c>
    </row>
    <row r="3807" spans="1:7" x14ac:dyDescent="0.3">
      <c r="A3807" s="60">
        <v>3806</v>
      </c>
      <c r="B3807" s="60">
        <v>4</v>
      </c>
      <c r="C3807" s="2">
        <v>41076.908424992158</v>
      </c>
      <c r="D3807" s="2">
        <v>41136.908333333333</v>
      </c>
      <c r="E3807" s="60">
        <v>12</v>
      </c>
      <c r="F3807" s="2">
        <v>41078.466698968907</v>
      </c>
      <c r="G3807" s="60">
        <v>0</v>
      </c>
    </row>
    <row r="3808" spans="1:7" x14ac:dyDescent="0.3">
      <c r="A3808" s="60">
        <v>3807</v>
      </c>
      <c r="B3808" s="60">
        <v>10</v>
      </c>
      <c r="C3808" s="2">
        <v>41076.923382275323</v>
      </c>
      <c r="D3808" s="2">
        <v>41136.922916666663</v>
      </c>
      <c r="E3808" s="60">
        <v>1</v>
      </c>
      <c r="F3808" s="2">
        <v>41080.556504627915</v>
      </c>
      <c r="G3808" s="60">
        <v>0</v>
      </c>
    </row>
    <row r="3809" spans="1:7" x14ac:dyDescent="0.3">
      <c r="A3809" s="60">
        <v>3808</v>
      </c>
      <c r="B3809" s="60">
        <v>2</v>
      </c>
      <c r="C3809" s="2">
        <v>41076.96352127735</v>
      </c>
      <c r="D3809" s="2">
        <v>41079.254903569701</v>
      </c>
      <c r="E3809" s="60">
        <v>10</v>
      </c>
      <c r="F3809" s="2" t="s">
        <v>5</v>
      </c>
      <c r="G3809" s="60">
        <v>0</v>
      </c>
    </row>
    <row r="3810" spans="1:7" x14ac:dyDescent="0.3">
      <c r="A3810" s="60">
        <v>3809</v>
      </c>
      <c r="B3810" s="60">
        <v>3</v>
      </c>
      <c r="C3810" s="2">
        <v>41077.033400202999</v>
      </c>
      <c r="D3810" s="2">
        <v>41137.033333333333</v>
      </c>
      <c r="E3810" s="60">
        <v>24</v>
      </c>
      <c r="F3810" s="2">
        <v>41078.587664643375</v>
      </c>
      <c r="G3810" s="60">
        <v>0</v>
      </c>
    </row>
    <row r="3811" spans="1:7" x14ac:dyDescent="0.3">
      <c r="A3811" s="60">
        <v>3810</v>
      </c>
      <c r="B3811" s="60">
        <v>1</v>
      </c>
      <c r="C3811" s="2">
        <v>41077.040437537435</v>
      </c>
      <c r="D3811" s="2">
        <v>41137.040277777778</v>
      </c>
      <c r="E3811" s="60">
        <v>12</v>
      </c>
      <c r="F3811" s="2">
        <v>41077.621462700306</v>
      </c>
      <c r="G3811" s="60">
        <v>0</v>
      </c>
    </row>
    <row r="3812" spans="1:7" x14ac:dyDescent="0.3">
      <c r="A3812" s="60">
        <v>3811</v>
      </c>
      <c r="B3812" s="60">
        <v>6</v>
      </c>
      <c r="C3812" s="2">
        <v>41077.131436200434</v>
      </c>
      <c r="D3812" s="2">
        <v>41137.131249999999</v>
      </c>
      <c r="E3812" s="60">
        <v>24</v>
      </c>
      <c r="F3812" s="2">
        <v>41084.53523555438</v>
      </c>
      <c r="G3812" s="60">
        <v>0</v>
      </c>
    </row>
    <row r="3813" spans="1:7" x14ac:dyDescent="0.3">
      <c r="A3813" s="60">
        <v>3812</v>
      </c>
      <c r="B3813" s="60">
        <v>11</v>
      </c>
      <c r="C3813" s="2">
        <v>41077.16798745963</v>
      </c>
      <c r="D3813" s="2">
        <v>41137.167361111111</v>
      </c>
      <c r="E3813" s="60">
        <v>1</v>
      </c>
      <c r="F3813" s="2">
        <v>41081.424295985395</v>
      </c>
      <c r="G3813" s="60">
        <v>1</v>
      </c>
    </row>
    <row r="3814" spans="1:7" x14ac:dyDescent="0.3">
      <c r="A3814" s="60">
        <v>3813</v>
      </c>
      <c r="B3814" s="60">
        <v>1</v>
      </c>
      <c r="C3814" s="2">
        <v>41077.373950453322</v>
      </c>
      <c r="D3814" s="2">
        <v>41137.373611111114</v>
      </c>
      <c r="E3814" s="60">
        <v>8</v>
      </c>
      <c r="F3814" s="2">
        <v>41078.747333987369</v>
      </c>
      <c r="G3814" s="60">
        <v>0</v>
      </c>
    </row>
    <row r="3815" spans="1:7" x14ac:dyDescent="0.3">
      <c r="A3815" s="60">
        <v>3814</v>
      </c>
      <c r="B3815" s="60">
        <v>6</v>
      </c>
      <c r="C3815" s="2">
        <v>41077.401007029446</v>
      </c>
      <c r="D3815" s="2">
        <v>41137.400694444441</v>
      </c>
      <c r="E3815" s="60">
        <v>24</v>
      </c>
      <c r="F3815" s="2">
        <v>41079.10396265587</v>
      </c>
      <c r="G3815" s="60">
        <v>0</v>
      </c>
    </row>
    <row r="3816" spans="1:7" x14ac:dyDescent="0.3">
      <c r="A3816" s="60">
        <v>3815</v>
      </c>
      <c r="B3816" s="60">
        <v>1</v>
      </c>
      <c r="C3816" s="2">
        <v>41077.497088169868</v>
      </c>
      <c r="D3816" s="2">
        <v>41137.496527777781</v>
      </c>
      <c r="E3816" s="60">
        <v>8</v>
      </c>
      <c r="F3816" s="2">
        <v>41078.471298972006</v>
      </c>
      <c r="G3816" s="60">
        <v>0</v>
      </c>
    </row>
    <row r="3817" spans="1:7" x14ac:dyDescent="0.3">
      <c r="A3817" s="60">
        <v>3816</v>
      </c>
      <c r="B3817" s="60">
        <v>1</v>
      </c>
      <c r="C3817" s="2">
        <v>41077.463057142064</v>
      </c>
      <c r="D3817" s="2">
        <v>41137.462500000001</v>
      </c>
      <c r="E3817" s="60">
        <v>12</v>
      </c>
      <c r="F3817" s="2">
        <v>41078.019991437483</v>
      </c>
      <c r="G3817" s="60">
        <v>0</v>
      </c>
    </row>
    <row r="3818" spans="1:7" x14ac:dyDescent="0.3">
      <c r="A3818" s="60">
        <v>3817</v>
      </c>
      <c r="B3818" s="60">
        <v>1</v>
      </c>
      <c r="C3818" s="2">
        <v>41077.474908289973</v>
      </c>
      <c r="D3818" s="2">
        <v>41137.474305555559</v>
      </c>
      <c r="E3818" s="60">
        <v>12</v>
      </c>
      <c r="F3818" s="2">
        <v>41078.631011841571</v>
      </c>
      <c r="G3818" s="60">
        <v>0</v>
      </c>
    </row>
    <row r="3819" spans="1:7" x14ac:dyDescent="0.3">
      <c r="A3819" s="60">
        <v>3818</v>
      </c>
      <c r="B3819" s="60">
        <v>1</v>
      </c>
      <c r="C3819" s="2">
        <v>41077.46153290911</v>
      </c>
      <c r="D3819" s="2">
        <v>41137.461111111115</v>
      </c>
      <c r="E3819" s="60">
        <v>12</v>
      </c>
      <c r="F3819" s="2">
        <v>41078.445919941245</v>
      </c>
      <c r="G3819" s="60">
        <v>0</v>
      </c>
    </row>
    <row r="3820" spans="1:7" x14ac:dyDescent="0.3">
      <c r="A3820" s="60">
        <v>3819</v>
      </c>
      <c r="B3820" s="60">
        <v>6</v>
      </c>
      <c r="C3820" s="2">
        <v>41077.507577475204</v>
      </c>
      <c r="D3820" s="2">
        <v>41137.506944444445</v>
      </c>
      <c r="E3820" s="60">
        <v>24</v>
      </c>
      <c r="F3820" s="2">
        <v>41084.768090981888</v>
      </c>
      <c r="G3820" s="60">
        <v>0</v>
      </c>
    </row>
    <row r="3821" spans="1:7" x14ac:dyDescent="0.3">
      <c r="A3821" s="60">
        <v>3820</v>
      </c>
      <c r="B3821" s="60">
        <v>1</v>
      </c>
      <c r="C3821" s="2">
        <v>41077.514991460834</v>
      </c>
      <c r="D3821" s="2">
        <v>41137.51458333333</v>
      </c>
      <c r="E3821" s="60">
        <v>8</v>
      </c>
      <c r="F3821" s="2">
        <v>41078.095883156915</v>
      </c>
      <c r="G3821" s="60">
        <v>0</v>
      </c>
    </row>
    <row r="3822" spans="1:7" x14ac:dyDescent="0.3">
      <c r="A3822" s="60">
        <v>3821</v>
      </c>
      <c r="B3822" s="60">
        <v>4</v>
      </c>
      <c r="C3822" s="2">
        <v>41077.658379804481</v>
      </c>
      <c r="D3822" s="2">
        <v>41081.199416785479</v>
      </c>
      <c r="E3822" s="60">
        <v>12</v>
      </c>
      <c r="F3822" s="2" t="s">
        <v>5</v>
      </c>
      <c r="G3822" s="60">
        <v>0</v>
      </c>
    </row>
    <row r="3823" spans="1:7" x14ac:dyDescent="0.3">
      <c r="A3823" s="60">
        <v>3822</v>
      </c>
      <c r="B3823" s="60">
        <v>3</v>
      </c>
      <c r="C3823" s="2">
        <v>41077.758731469548</v>
      </c>
      <c r="D3823" s="2">
        <v>41137.758333333331</v>
      </c>
      <c r="E3823" s="60">
        <v>24</v>
      </c>
      <c r="F3823" s="2">
        <v>41079.372347496799</v>
      </c>
      <c r="G3823" s="60">
        <v>0</v>
      </c>
    </row>
    <row r="3824" spans="1:7" x14ac:dyDescent="0.3">
      <c r="A3824" s="60">
        <v>3823</v>
      </c>
      <c r="B3824" s="60">
        <v>1</v>
      </c>
      <c r="C3824" s="2">
        <v>41077.784656863711</v>
      </c>
      <c r="D3824" s="2">
        <v>41080.825675379281</v>
      </c>
      <c r="E3824" s="60">
        <v>8</v>
      </c>
      <c r="F3824" s="2" t="s">
        <v>5</v>
      </c>
      <c r="G3824" s="60">
        <v>0</v>
      </c>
    </row>
    <row r="3825" spans="1:7" x14ac:dyDescent="0.3">
      <c r="A3825" s="60">
        <v>3824</v>
      </c>
      <c r="B3825" s="60">
        <v>4</v>
      </c>
      <c r="C3825" s="2">
        <v>41077.809100958963</v>
      </c>
      <c r="D3825" s="2">
        <v>41137.809027777774</v>
      </c>
      <c r="E3825" s="60">
        <v>12</v>
      </c>
      <c r="F3825" s="2">
        <v>41081.510715897457</v>
      </c>
      <c r="G3825" s="60">
        <v>0</v>
      </c>
    </row>
    <row r="3826" spans="1:7" x14ac:dyDescent="0.3">
      <c r="A3826" s="60">
        <v>3825</v>
      </c>
      <c r="B3826" s="60">
        <v>10</v>
      </c>
      <c r="C3826" s="2">
        <v>41078.187031749258</v>
      </c>
      <c r="D3826" s="2">
        <v>41082.186894696541</v>
      </c>
      <c r="E3826" s="60">
        <v>1</v>
      </c>
      <c r="F3826" s="2" t="s">
        <v>5</v>
      </c>
      <c r="G3826" s="60">
        <v>1</v>
      </c>
    </row>
    <row r="3827" spans="1:7" x14ac:dyDescent="0.3">
      <c r="A3827" s="60">
        <v>3826</v>
      </c>
      <c r="B3827" s="60">
        <v>1</v>
      </c>
      <c r="C3827" s="2">
        <v>41078.29938173882</v>
      </c>
      <c r="D3827" s="2">
        <v>41138.299305555556</v>
      </c>
      <c r="E3827" s="60">
        <v>12</v>
      </c>
      <c r="F3827" s="2">
        <v>41079.725586800239</v>
      </c>
      <c r="G3827" s="60">
        <v>0</v>
      </c>
    </row>
    <row r="3828" spans="1:7" x14ac:dyDescent="0.3">
      <c r="A3828" s="60">
        <v>3827</v>
      </c>
      <c r="B3828" s="60">
        <v>10</v>
      </c>
      <c r="C3828" s="2">
        <v>41078.372099152162</v>
      </c>
      <c r="D3828" s="2">
        <v>41138.371527777781</v>
      </c>
      <c r="E3828" s="60">
        <v>1</v>
      </c>
      <c r="F3828" s="2">
        <v>41085.739737328528</v>
      </c>
      <c r="G3828" s="60">
        <v>6</v>
      </c>
    </row>
    <row r="3829" spans="1:7" x14ac:dyDescent="0.3">
      <c r="A3829" s="60">
        <v>3828</v>
      </c>
      <c r="B3829" s="60">
        <v>2</v>
      </c>
      <c r="C3829" s="2">
        <v>41078.435182316134</v>
      </c>
      <c r="D3829" s="2">
        <v>41138.43472222222</v>
      </c>
      <c r="E3829" s="60">
        <v>10</v>
      </c>
      <c r="F3829" s="2">
        <v>41079.687241943226</v>
      </c>
      <c r="G3829" s="60">
        <v>0</v>
      </c>
    </row>
    <row r="3830" spans="1:7" x14ac:dyDescent="0.3">
      <c r="A3830" s="60">
        <v>3829</v>
      </c>
      <c r="B3830" s="60">
        <v>2</v>
      </c>
      <c r="C3830" s="2">
        <v>41078.432987298336</v>
      </c>
      <c r="D3830" s="2">
        <v>41138.432638888888</v>
      </c>
      <c r="E3830" s="60">
        <v>10</v>
      </c>
      <c r="F3830" s="2">
        <v>41079.746448864855</v>
      </c>
      <c r="G3830" s="60">
        <v>0</v>
      </c>
    </row>
    <row r="3831" spans="1:7" x14ac:dyDescent="0.3">
      <c r="A3831" s="60">
        <v>3830</v>
      </c>
      <c r="B3831" s="60">
        <v>2</v>
      </c>
      <c r="C3831" s="2">
        <v>41078.483966204098</v>
      </c>
      <c r="D3831" s="2">
        <v>41138.483333333337</v>
      </c>
      <c r="E3831" s="60">
        <v>10</v>
      </c>
      <c r="F3831" s="2">
        <v>41079.290321087727</v>
      </c>
      <c r="G3831" s="60">
        <v>0</v>
      </c>
    </row>
    <row r="3832" spans="1:7" x14ac:dyDescent="0.3">
      <c r="A3832" s="60">
        <v>3831</v>
      </c>
      <c r="B3832" s="60">
        <v>1</v>
      </c>
      <c r="C3832" s="2">
        <v>41078.477461167284</v>
      </c>
      <c r="D3832" s="2">
        <v>41138.477083333339</v>
      </c>
      <c r="E3832" s="60">
        <v>8</v>
      </c>
      <c r="F3832" s="2">
        <v>41078.514794772411</v>
      </c>
      <c r="G3832" s="60">
        <v>0</v>
      </c>
    </row>
    <row r="3833" spans="1:7" x14ac:dyDescent="0.3">
      <c r="A3833" s="60">
        <v>3832</v>
      </c>
      <c r="B3833" s="60">
        <v>2</v>
      </c>
      <c r="C3833" s="2">
        <v>41078.492416705536</v>
      </c>
      <c r="D3833" s="2">
        <v>41138.492361111115</v>
      </c>
      <c r="E3833" s="60">
        <v>10</v>
      </c>
      <c r="F3833" s="2">
        <v>41079.433134016479</v>
      </c>
      <c r="G3833" s="60">
        <v>0</v>
      </c>
    </row>
    <row r="3834" spans="1:7" x14ac:dyDescent="0.3">
      <c r="A3834" s="60">
        <v>3833</v>
      </c>
      <c r="B3834" s="60">
        <v>3</v>
      </c>
      <c r="C3834" s="2">
        <v>41078.495942411682</v>
      </c>
      <c r="D3834" s="2">
        <v>41138.495833333334</v>
      </c>
      <c r="E3834" s="60">
        <v>24</v>
      </c>
      <c r="F3834" s="2">
        <v>41080.260361155168</v>
      </c>
      <c r="G3834" s="60">
        <v>0</v>
      </c>
    </row>
    <row r="3835" spans="1:7" x14ac:dyDescent="0.3">
      <c r="A3835" s="60">
        <v>3834</v>
      </c>
      <c r="B3835" s="60">
        <v>1</v>
      </c>
      <c r="C3835" s="2">
        <v>41078.470686305511</v>
      </c>
      <c r="D3835" s="2">
        <v>41138.470138888893</v>
      </c>
      <c r="E3835" s="60">
        <v>12</v>
      </c>
      <c r="F3835" s="2">
        <v>41079.561942885397</v>
      </c>
      <c r="G3835" s="60">
        <v>0</v>
      </c>
    </row>
    <row r="3836" spans="1:7" x14ac:dyDescent="0.3">
      <c r="A3836" s="60">
        <v>3835</v>
      </c>
      <c r="B3836" s="60">
        <v>8</v>
      </c>
      <c r="C3836" s="2">
        <v>41078.470370292955</v>
      </c>
      <c r="D3836" s="2">
        <v>41138.470138888893</v>
      </c>
      <c r="E3836" s="60">
        <v>3</v>
      </c>
      <c r="F3836" s="2">
        <v>41085.636451934763</v>
      </c>
      <c r="G3836" s="60">
        <v>2</v>
      </c>
    </row>
    <row r="3837" spans="1:7" x14ac:dyDescent="0.3">
      <c r="A3837" s="60">
        <v>3836</v>
      </c>
      <c r="B3837" s="60">
        <v>4</v>
      </c>
      <c r="C3837" s="2">
        <v>41078.534865581649</v>
      </c>
      <c r="D3837" s="2">
        <v>41138.534722222219</v>
      </c>
      <c r="E3837" s="60">
        <v>12</v>
      </c>
      <c r="F3837" s="2">
        <v>41080.490812643133</v>
      </c>
      <c r="G3837" s="60">
        <v>0</v>
      </c>
    </row>
    <row r="3838" spans="1:7" x14ac:dyDescent="0.3">
      <c r="A3838" s="60">
        <v>3837</v>
      </c>
      <c r="B3838" s="60">
        <v>1</v>
      </c>
      <c r="C3838" s="2">
        <v>41078.515238875436</v>
      </c>
      <c r="D3838" s="2">
        <v>41138.51458333333</v>
      </c>
      <c r="E3838" s="60">
        <v>12</v>
      </c>
      <c r="F3838" s="2">
        <v>41079.878494036609</v>
      </c>
      <c r="G3838" s="60">
        <v>0</v>
      </c>
    </row>
    <row r="3839" spans="1:7" x14ac:dyDescent="0.3">
      <c r="A3839" s="60">
        <v>3838</v>
      </c>
      <c r="B3839" s="60">
        <v>1</v>
      </c>
      <c r="C3839" s="2">
        <v>41078.52557263479</v>
      </c>
      <c r="D3839" s="2">
        <v>41138.525000000001</v>
      </c>
      <c r="E3839" s="60">
        <v>12</v>
      </c>
      <c r="F3839" s="2">
        <v>41079.489229434635</v>
      </c>
      <c r="G3839" s="60">
        <v>0</v>
      </c>
    </row>
    <row r="3840" spans="1:7" x14ac:dyDescent="0.3">
      <c r="A3840" s="60">
        <v>3839</v>
      </c>
      <c r="B3840" s="60">
        <v>2</v>
      </c>
      <c r="C3840" s="2">
        <v>41078.58726290083</v>
      </c>
      <c r="D3840" s="2">
        <v>41138.586805555555</v>
      </c>
      <c r="E3840" s="60">
        <v>10</v>
      </c>
      <c r="F3840" s="2">
        <v>41079.639540922399</v>
      </c>
      <c r="G3840" s="60">
        <v>0</v>
      </c>
    </row>
    <row r="3841" spans="1:7" x14ac:dyDescent="0.3">
      <c r="A3841" s="60">
        <v>3840</v>
      </c>
      <c r="B3841" s="60">
        <v>3</v>
      </c>
      <c r="C3841" s="2">
        <v>41078.608195956775</v>
      </c>
      <c r="D3841" s="2">
        <v>41138.607638888891</v>
      </c>
      <c r="E3841" s="60">
        <v>24</v>
      </c>
      <c r="F3841" s="2">
        <v>41081.464863764762</v>
      </c>
      <c r="G3841" s="60">
        <v>0</v>
      </c>
    </row>
    <row r="3842" spans="1:7" x14ac:dyDescent="0.3">
      <c r="A3842" s="60">
        <v>3841</v>
      </c>
      <c r="B3842" s="60">
        <v>5</v>
      </c>
      <c r="C3842" s="2">
        <v>41078.62277380711</v>
      </c>
      <c r="D3842" s="2">
        <v>41138.622222222228</v>
      </c>
      <c r="E3842" s="60">
        <v>24</v>
      </c>
      <c r="F3842" s="2">
        <v>41082.430010301934</v>
      </c>
      <c r="G3842" s="60">
        <v>0</v>
      </c>
    </row>
    <row r="3843" spans="1:7" x14ac:dyDescent="0.3">
      <c r="A3843" s="60">
        <v>3842</v>
      </c>
      <c r="B3843" s="60">
        <v>4</v>
      </c>
      <c r="C3843" s="2">
        <v>41078.702664648881</v>
      </c>
      <c r="D3843" s="2">
        <v>41138.70208333333</v>
      </c>
      <c r="E3843" s="60">
        <v>12</v>
      </c>
      <c r="F3843" s="2">
        <v>41081.335045550215</v>
      </c>
      <c r="G3843" s="60">
        <v>0</v>
      </c>
    </row>
    <row r="3844" spans="1:7" x14ac:dyDescent="0.3">
      <c r="A3844" s="60">
        <v>3843</v>
      </c>
      <c r="B3844" s="60">
        <v>6</v>
      </c>
      <c r="C3844" s="2">
        <v>41078.734091329221</v>
      </c>
      <c r="D3844" s="2">
        <v>41138.734027777777</v>
      </c>
      <c r="E3844" s="60">
        <v>24</v>
      </c>
      <c r="F3844" s="2">
        <v>41084.579825182373</v>
      </c>
      <c r="G3844" s="60">
        <v>0</v>
      </c>
    </row>
    <row r="3845" spans="1:7" x14ac:dyDescent="0.3">
      <c r="A3845" s="60">
        <v>3844</v>
      </c>
      <c r="B3845" s="60">
        <v>2</v>
      </c>
      <c r="C3845" s="2">
        <v>41078.740216211001</v>
      </c>
      <c r="D3845" s="2">
        <v>41138.739583333336</v>
      </c>
      <c r="E3845" s="60">
        <v>10</v>
      </c>
      <c r="F3845" s="2">
        <v>41079.389704851405</v>
      </c>
      <c r="G3845" s="60">
        <v>0</v>
      </c>
    </row>
    <row r="3846" spans="1:7" x14ac:dyDescent="0.3">
      <c r="A3846" s="60">
        <v>3845</v>
      </c>
      <c r="B3846" s="60">
        <v>2</v>
      </c>
      <c r="C3846" s="2">
        <v>41078.798570910665</v>
      </c>
      <c r="D3846" s="2">
        <v>41138.797916666663</v>
      </c>
      <c r="E3846" s="60">
        <v>10</v>
      </c>
      <c r="F3846" s="2">
        <v>41079.692464527681</v>
      </c>
      <c r="G3846" s="60">
        <v>0</v>
      </c>
    </row>
    <row r="3847" spans="1:7" x14ac:dyDescent="0.3">
      <c r="A3847" s="60">
        <v>3846</v>
      </c>
      <c r="B3847" s="60">
        <v>6</v>
      </c>
      <c r="C3847" s="2">
        <v>41078.839572136829</v>
      </c>
      <c r="D3847" s="2">
        <v>41081.172511479323</v>
      </c>
      <c r="E3847" s="60">
        <v>24</v>
      </c>
      <c r="F3847" s="2" t="s">
        <v>5</v>
      </c>
      <c r="G3847" s="60">
        <v>0</v>
      </c>
    </row>
    <row r="3848" spans="1:7" x14ac:dyDescent="0.3">
      <c r="A3848" s="60">
        <v>3847</v>
      </c>
      <c r="B3848" s="60">
        <v>1</v>
      </c>
      <c r="C3848" s="2">
        <v>41078.838653822655</v>
      </c>
      <c r="D3848" s="2">
        <v>41138.838194444448</v>
      </c>
      <c r="E3848" s="60">
        <v>8</v>
      </c>
      <c r="F3848" s="2">
        <v>41079.287138099266</v>
      </c>
      <c r="G3848" s="60">
        <v>0</v>
      </c>
    </row>
    <row r="3849" spans="1:7" x14ac:dyDescent="0.3">
      <c r="A3849" s="60">
        <v>3848</v>
      </c>
      <c r="B3849" s="60">
        <v>6</v>
      </c>
      <c r="C3849" s="2">
        <v>41078.866960540086</v>
      </c>
      <c r="D3849" s="2">
        <v>41083.241498526011</v>
      </c>
      <c r="E3849" s="60">
        <v>24</v>
      </c>
      <c r="F3849" s="2" t="s">
        <v>5</v>
      </c>
      <c r="G3849" s="60">
        <v>0</v>
      </c>
    </row>
    <row r="3850" spans="1:7" x14ac:dyDescent="0.3">
      <c r="A3850" s="60">
        <v>3849</v>
      </c>
      <c r="B3850" s="60">
        <v>6</v>
      </c>
      <c r="C3850" s="2">
        <v>41078.872825176732</v>
      </c>
      <c r="D3850" s="2">
        <v>41138.872222222228</v>
      </c>
      <c r="E3850" s="60">
        <v>24</v>
      </c>
      <c r="F3850" s="2">
        <v>41082.464322429209</v>
      </c>
      <c r="G3850" s="60">
        <v>0</v>
      </c>
    </row>
    <row r="3851" spans="1:7" x14ac:dyDescent="0.3">
      <c r="A3851" s="60">
        <v>3850</v>
      </c>
      <c r="B3851" s="60">
        <v>6</v>
      </c>
      <c r="C3851" s="2">
        <v>41078.913912852971</v>
      </c>
      <c r="D3851" s="2">
        <v>41082.038308929725</v>
      </c>
      <c r="E3851" s="60">
        <v>24</v>
      </c>
      <c r="F3851" s="2" t="s">
        <v>5</v>
      </c>
      <c r="G3851" s="60">
        <v>0</v>
      </c>
    </row>
    <row r="3852" spans="1:7" x14ac:dyDescent="0.3">
      <c r="A3852" s="60">
        <v>3851</v>
      </c>
      <c r="B3852" s="60">
        <v>7</v>
      </c>
      <c r="C3852" s="2">
        <v>41078.907818311498</v>
      </c>
      <c r="D3852" s="2">
        <v>41138.907638888886</v>
      </c>
      <c r="E3852" s="60">
        <v>24</v>
      </c>
      <c r="F3852" s="2">
        <v>41095.254801838237</v>
      </c>
      <c r="G3852" s="60">
        <v>0</v>
      </c>
    </row>
    <row r="3853" spans="1:7" x14ac:dyDescent="0.3">
      <c r="A3853" s="60">
        <v>3852</v>
      </c>
      <c r="B3853" s="60">
        <v>1</v>
      </c>
      <c r="C3853" s="2">
        <v>41078.978123137967</v>
      </c>
      <c r="D3853" s="2">
        <v>41082.019141653538</v>
      </c>
      <c r="E3853" s="60">
        <v>8</v>
      </c>
      <c r="F3853" s="2" t="s">
        <v>5</v>
      </c>
      <c r="G3853" s="60">
        <v>0</v>
      </c>
    </row>
    <row r="3854" spans="1:7" x14ac:dyDescent="0.3">
      <c r="A3854" s="60">
        <v>3853</v>
      </c>
      <c r="B3854" s="60">
        <v>1</v>
      </c>
      <c r="C3854" s="2">
        <v>41079.036430715663</v>
      </c>
      <c r="D3854" s="2">
        <v>41139.036111111112</v>
      </c>
      <c r="E3854" s="60">
        <v>8</v>
      </c>
      <c r="F3854" s="2">
        <v>41080.462371580499</v>
      </c>
      <c r="G3854" s="60">
        <v>0</v>
      </c>
    </row>
    <row r="3855" spans="1:7" x14ac:dyDescent="0.3">
      <c r="A3855" s="60">
        <v>3854</v>
      </c>
      <c r="B3855" s="60">
        <v>1</v>
      </c>
      <c r="C3855" s="2">
        <v>41079.135422091356</v>
      </c>
      <c r="D3855" s="2">
        <v>41083.468194861984</v>
      </c>
      <c r="E3855" s="60">
        <v>8</v>
      </c>
      <c r="F3855" s="2" t="s">
        <v>5</v>
      </c>
      <c r="G3855" s="60">
        <v>0</v>
      </c>
    </row>
    <row r="3856" spans="1:7" x14ac:dyDescent="0.3">
      <c r="A3856" s="60">
        <v>3855</v>
      </c>
      <c r="B3856" s="60">
        <v>5</v>
      </c>
      <c r="C3856" s="2">
        <v>41079.161649088412</v>
      </c>
      <c r="D3856" s="2">
        <v>41139.161111111112</v>
      </c>
      <c r="E3856" s="60">
        <v>24</v>
      </c>
      <c r="F3856" s="2">
        <v>41082.337108535496</v>
      </c>
      <c r="G3856" s="60">
        <v>0</v>
      </c>
    </row>
    <row r="3857" spans="1:7" x14ac:dyDescent="0.3">
      <c r="A3857" s="60">
        <v>3856</v>
      </c>
      <c r="B3857" s="60">
        <v>10</v>
      </c>
      <c r="C3857" s="2">
        <v>41079.182331463431</v>
      </c>
      <c r="D3857" s="2">
        <v>41139.181944444441</v>
      </c>
      <c r="E3857" s="60">
        <v>1</v>
      </c>
      <c r="F3857" s="2">
        <v>41082.439521142682</v>
      </c>
      <c r="G3857" s="60">
        <v>1</v>
      </c>
    </row>
    <row r="3858" spans="1:7" x14ac:dyDescent="0.3">
      <c r="A3858" s="60">
        <v>3857</v>
      </c>
      <c r="B3858" s="60">
        <v>1</v>
      </c>
      <c r="C3858" s="2">
        <v>41079.344794498415</v>
      </c>
      <c r="D3858" s="2">
        <v>41082.761111111111</v>
      </c>
      <c r="E3858" s="60">
        <v>8</v>
      </c>
      <c r="F3858" s="2">
        <v>41079.443592529482</v>
      </c>
      <c r="G3858" s="60">
        <v>0</v>
      </c>
    </row>
    <row r="3859" spans="1:7" x14ac:dyDescent="0.3">
      <c r="A3859" s="60">
        <v>3858</v>
      </c>
      <c r="B3859" s="60">
        <v>5</v>
      </c>
      <c r="C3859" s="2">
        <v>41079.348167882235</v>
      </c>
      <c r="D3859" s="2">
        <v>41139.347916666666</v>
      </c>
      <c r="E3859" s="60">
        <v>24</v>
      </c>
      <c r="F3859" s="2">
        <v>41082.553611645075</v>
      </c>
      <c r="G3859" s="60">
        <v>0</v>
      </c>
    </row>
    <row r="3860" spans="1:7" x14ac:dyDescent="0.3">
      <c r="A3860" s="60">
        <v>3859</v>
      </c>
      <c r="B3860" s="60">
        <v>1</v>
      </c>
      <c r="C3860" s="2">
        <v>41079.371716164911</v>
      </c>
      <c r="D3860" s="2">
        <v>41082.371191778693</v>
      </c>
      <c r="E3860" s="60">
        <v>8</v>
      </c>
      <c r="F3860" s="2" t="s">
        <v>5</v>
      </c>
      <c r="G3860" s="60">
        <v>0</v>
      </c>
    </row>
    <row r="3861" spans="1:7" x14ac:dyDescent="0.3">
      <c r="A3861" s="60">
        <v>3860</v>
      </c>
      <c r="B3861" s="60">
        <v>2</v>
      </c>
      <c r="C3861" s="2">
        <v>41079.333583963838</v>
      </c>
      <c r="D3861" s="2">
        <v>41139.333333333336</v>
      </c>
      <c r="E3861" s="60">
        <v>10</v>
      </c>
      <c r="F3861" s="2">
        <v>41080.570710391294</v>
      </c>
      <c r="G3861" s="60">
        <v>0</v>
      </c>
    </row>
    <row r="3862" spans="1:7" x14ac:dyDescent="0.3">
      <c r="A3862" s="60">
        <v>3861</v>
      </c>
      <c r="B3862" s="60">
        <v>9</v>
      </c>
      <c r="C3862" s="2">
        <v>41079.375057335019</v>
      </c>
      <c r="D3862" s="2">
        <v>41139.375</v>
      </c>
      <c r="E3862" s="60">
        <v>5</v>
      </c>
      <c r="F3862" s="2">
        <v>41082.423074387254</v>
      </c>
      <c r="G3862" s="60">
        <v>0</v>
      </c>
    </row>
    <row r="3863" spans="1:7" x14ac:dyDescent="0.3">
      <c r="A3863" s="60">
        <v>3862</v>
      </c>
      <c r="B3863" s="60">
        <v>4</v>
      </c>
      <c r="C3863" s="2">
        <v>41079.425626451564</v>
      </c>
      <c r="D3863" s="2">
        <v>41139.424999999996</v>
      </c>
      <c r="E3863" s="60">
        <v>12</v>
      </c>
      <c r="F3863" s="2">
        <v>41082.435425576601</v>
      </c>
      <c r="G3863" s="60">
        <v>0</v>
      </c>
    </row>
    <row r="3864" spans="1:7" x14ac:dyDescent="0.3">
      <c r="A3864" s="60">
        <v>3863</v>
      </c>
      <c r="B3864" s="60">
        <v>1</v>
      </c>
      <c r="C3864" s="2">
        <v>41079.437679505216</v>
      </c>
      <c r="D3864" s="2">
        <v>41139.4375</v>
      </c>
      <c r="E3864" s="60">
        <v>12</v>
      </c>
      <c r="F3864" s="2">
        <v>41080.623250985089</v>
      </c>
      <c r="G3864" s="60">
        <v>0</v>
      </c>
    </row>
    <row r="3865" spans="1:7" x14ac:dyDescent="0.3">
      <c r="A3865" s="60">
        <v>3864</v>
      </c>
      <c r="B3865" s="60">
        <v>5</v>
      </c>
      <c r="C3865" s="2">
        <v>41079.432110954061</v>
      </c>
      <c r="D3865" s="2">
        <v>41139.431944444441</v>
      </c>
      <c r="E3865" s="60">
        <v>24</v>
      </c>
      <c r="F3865" s="2">
        <v>41083.505079646107</v>
      </c>
      <c r="G3865" s="60">
        <v>0</v>
      </c>
    </row>
    <row r="3866" spans="1:7" x14ac:dyDescent="0.3">
      <c r="A3866" s="60">
        <v>3865</v>
      </c>
      <c r="B3866" s="60">
        <v>2</v>
      </c>
      <c r="C3866" s="2">
        <v>41079.466972568436</v>
      </c>
      <c r="D3866" s="2">
        <v>41139.466666666667</v>
      </c>
      <c r="E3866" s="60">
        <v>10</v>
      </c>
      <c r="F3866" s="2">
        <v>41080.533107878582</v>
      </c>
      <c r="G3866" s="60">
        <v>0</v>
      </c>
    </row>
    <row r="3867" spans="1:7" x14ac:dyDescent="0.3">
      <c r="A3867" s="60">
        <v>3866</v>
      </c>
      <c r="B3867" s="60">
        <v>2</v>
      </c>
      <c r="C3867" s="2">
        <v>41079.487418904835</v>
      </c>
      <c r="D3867" s="2">
        <v>41139.486805555556</v>
      </c>
      <c r="E3867" s="60">
        <v>10</v>
      </c>
      <c r="F3867" s="2">
        <v>41080.786242051989</v>
      </c>
      <c r="G3867" s="60">
        <v>0</v>
      </c>
    </row>
    <row r="3868" spans="1:7" x14ac:dyDescent="0.3">
      <c r="A3868" s="60">
        <v>3867</v>
      </c>
      <c r="B3868" s="60">
        <v>1</v>
      </c>
      <c r="C3868" s="2">
        <v>41079.466556015199</v>
      </c>
      <c r="D3868" s="2">
        <v>41083.424305555556</v>
      </c>
      <c r="E3868" s="60">
        <v>12</v>
      </c>
      <c r="F3868" s="2">
        <v>41080.729201807386</v>
      </c>
      <c r="G3868" s="60">
        <v>0</v>
      </c>
    </row>
    <row r="3869" spans="1:7" x14ac:dyDescent="0.3">
      <c r="A3869" s="60">
        <v>3868</v>
      </c>
      <c r="B3869" s="60">
        <v>1</v>
      </c>
      <c r="C3869" s="2">
        <v>41079.574001675304</v>
      </c>
      <c r="D3869" s="2">
        <v>41082.615277609606</v>
      </c>
      <c r="E3869" s="60">
        <v>8</v>
      </c>
      <c r="F3869" s="2" t="s">
        <v>5</v>
      </c>
      <c r="G3869" s="60">
        <v>0</v>
      </c>
    </row>
    <row r="3870" spans="1:7" x14ac:dyDescent="0.3">
      <c r="A3870" s="60">
        <v>3869</v>
      </c>
      <c r="B3870" s="60">
        <v>1</v>
      </c>
      <c r="C3870" s="2">
        <v>41079.581699653339</v>
      </c>
      <c r="D3870" s="2">
        <v>41139.581249999996</v>
      </c>
      <c r="E3870" s="60">
        <v>8</v>
      </c>
      <c r="F3870" s="2">
        <v>41080.360219969087</v>
      </c>
      <c r="G3870" s="60">
        <v>0</v>
      </c>
    </row>
    <row r="3871" spans="1:7" x14ac:dyDescent="0.3">
      <c r="A3871" s="60">
        <v>3870</v>
      </c>
      <c r="B3871" s="60">
        <v>1</v>
      </c>
      <c r="C3871" s="2">
        <v>41079.574997643096</v>
      </c>
      <c r="D3871" s="2">
        <v>41139.574999999997</v>
      </c>
      <c r="E3871" s="60">
        <v>8</v>
      </c>
      <c r="F3871" s="2">
        <v>41080.465836339812</v>
      </c>
      <c r="G3871" s="60">
        <v>0</v>
      </c>
    </row>
    <row r="3872" spans="1:7" x14ac:dyDescent="0.3">
      <c r="A3872" s="60">
        <v>3871</v>
      </c>
      <c r="B3872" s="60">
        <v>1</v>
      </c>
      <c r="C3872" s="2">
        <v>41079.597740021389</v>
      </c>
      <c r="D3872" s="2">
        <v>41139.597222222226</v>
      </c>
      <c r="E3872" s="60">
        <v>12</v>
      </c>
      <c r="F3872" s="2">
        <v>41080.292060412503</v>
      </c>
      <c r="G3872" s="60">
        <v>0</v>
      </c>
    </row>
    <row r="3873" spans="1:7" x14ac:dyDescent="0.3">
      <c r="A3873" s="60">
        <v>3872</v>
      </c>
      <c r="B3873" s="60">
        <v>2</v>
      </c>
      <c r="C3873" s="2">
        <v>41079.617438384659</v>
      </c>
      <c r="D3873" s="2">
        <v>41139.617361111115</v>
      </c>
      <c r="E3873" s="60">
        <v>10</v>
      </c>
      <c r="F3873" s="2">
        <v>41081.730973735845</v>
      </c>
      <c r="G3873" s="60">
        <v>0</v>
      </c>
    </row>
    <row r="3874" spans="1:7" x14ac:dyDescent="0.3">
      <c r="A3874" s="60">
        <v>3873</v>
      </c>
      <c r="B3874" s="60">
        <v>1</v>
      </c>
      <c r="C3874" s="2">
        <v>41079.59327721109</v>
      </c>
      <c r="D3874" s="2">
        <v>41139.593055555561</v>
      </c>
      <c r="E3874" s="60">
        <v>8</v>
      </c>
      <c r="F3874" s="2">
        <v>41080.299673542155</v>
      </c>
      <c r="G3874" s="60">
        <v>0</v>
      </c>
    </row>
    <row r="3875" spans="1:7" x14ac:dyDescent="0.3">
      <c r="A3875" s="60">
        <v>3874</v>
      </c>
      <c r="B3875" s="60">
        <v>2</v>
      </c>
      <c r="C3875" s="2">
        <v>41079.680610202631</v>
      </c>
      <c r="D3875" s="2">
        <v>41139.680555555555</v>
      </c>
      <c r="E3875" s="60">
        <v>10</v>
      </c>
      <c r="F3875" s="2">
        <v>41080.454272690178</v>
      </c>
      <c r="G3875" s="60">
        <v>0</v>
      </c>
    </row>
    <row r="3876" spans="1:7" x14ac:dyDescent="0.3">
      <c r="A3876" s="60">
        <v>3875</v>
      </c>
      <c r="B3876" s="60">
        <v>2</v>
      </c>
      <c r="C3876" s="2">
        <v>41079.705508291197</v>
      </c>
      <c r="D3876" s="2">
        <v>41139.704861111109</v>
      </c>
      <c r="E3876" s="60">
        <v>10</v>
      </c>
      <c r="F3876" s="2">
        <v>41081.718457035517</v>
      </c>
      <c r="G3876" s="60">
        <v>0</v>
      </c>
    </row>
    <row r="3877" spans="1:7" x14ac:dyDescent="0.3">
      <c r="A3877" s="60">
        <v>3876</v>
      </c>
      <c r="B3877" s="60">
        <v>4</v>
      </c>
      <c r="C3877" s="2">
        <v>41079.675773150506</v>
      </c>
      <c r="D3877" s="2">
        <v>41081.800482356048</v>
      </c>
      <c r="E3877" s="60">
        <v>12</v>
      </c>
      <c r="F3877" s="2" t="s">
        <v>5</v>
      </c>
      <c r="G3877" s="60">
        <v>0</v>
      </c>
    </row>
    <row r="3878" spans="1:7" x14ac:dyDescent="0.3">
      <c r="A3878" s="60">
        <v>3877</v>
      </c>
      <c r="B3878" s="60">
        <v>6</v>
      </c>
      <c r="C3878" s="2">
        <v>41079.694968858748</v>
      </c>
      <c r="D3878" s="2">
        <v>41139.694444444445</v>
      </c>
      <c r="E3878" s="60">
        <v>24</v>
      </c>
      <c r="F3878" s="2">
        <v>41086.57241674792</v>
      </c>
      <c r="G3878" s="60">
        <v>0</v>
      </c>
    </row>
    <row r="3879" spans="1:7" x14ac:dyDescent="0.3">
      <c r="A3879" s="60">
        <v>3878</v>
      </c>
      <c r="B3879" s="60">
        <v>3</v>
      </c>
      <c r="C3879" s="2">
        <v>41079.715893182649</v>
      </c>
      <c r="D3879" s="2">
        <v>41139.715277777781</v>
      </c>
      <c r="E3879" s="60">
        <v>24</v>
      </c>
      <c r="F3879" s="2">
        <v>41082.696708822034</v>
      </c>
      <c r="G3879" s="60">
        <v>0</v>
      </c>
    </row>
    <row r="3880" spans="1:7" x14ac:dyDescent="0.3">
      <c r="A3880" s="60">
        <v>3879</v>
      </c>
      <c r="B3880" s="60">
        <v>7</v>
      </c>
      <c r="C3880" s="2">
        <v>41079.712428086168</v>
      </c>
      <c r="D3880" s="2">
        <v>41082.96212222422</v>
      </c>
      <c r="E3880" s="60">
        <v>24</v>
      </c>
      <c r="F3880" s="2" t="s">
        <v>5</v>
      </c>
      <c r="G3880" s="60">
        <v>1</v>
      </c>
    </row>
    <row r="3881" spans="1:7" x14ac:dyDescent="0.3">
      <c r="A3881" s="60">
        <v>3880</v>
      </c>
      <c r="B3881" s="60">
        <v>1</v>
      </c>
      <c r="C3881" s="2">
        <v>41079.79016047332</v>
      </c>
      <c r="D3881" s="2">
        <v>41139.789583333331</v>
      </c>
      <c r="E3881" s="60">
        <v>12</v>
      </c>
      <c r="F3881" s="2">
        <v>41080.574660903651</v>
      </c>
      <c r="G3881" s="60">
        <v>0</v>
      </c>
    </row>
    <row r="3882" spans="1:7" x14ac:dyDescent="0.3">
      <c r="A3882" s="60">
        <v>3881</v>
      </c>
      <c r="B3882" s="60">
        <v>2</v>
      </c>
      <c r="C3882" s="2">
        <v>41079.815468506189</v>
      </c>
      <c r="D3882" s="2">
        <v>41139.815277777772</v>
      </c>
      <c r="E3882" s="60">
        <v>10</v>
      </c>
      <c r="F3882" s="2">
        <v>41082.685409771722</v>
      </c>
      <c r="G3882" s="60">
        <v>0</v>
      </c>
    </row>
    <row r="3883" spans="1:7" x14ac:dyDescent="0.3">
      <c r="A3883" s="60">
        <v>3882</v>
      </c>
      <c r="B3883" s="60">
        <v>11</v>
      </c>
      <c r="C3883" s="2">
        <v>41079.95593074918</v>
      </c>
      <c r="D3883" s="2">
        <v>41139.955555555556</v>
      </c>
      <c r="E3883" s="60">
        <v>1</v>
      </c>
      <c r="F3883" s="2">
        <v>41086.547386364582</v>
      </c>
      <c r="G3883" s="60">
        <v>1</v>
      </c>
    </row>
    <row r="3884" spans="1:7" x14ac:dyDescent="0.3">
      <c r="A3884" s="60">
        <v>3883</v>
      </c>
      <c r="B3884" s="60">
        <v>5</v>
      </c>
      <c r="C3884" s="2">
        <v>41079.965084719413</v>
      </c>
      <c r="D3884" s="2">
        <v>41139.964583333334</v>
      </c>
      <c r="E3884" s="60">
        <v>24</v>
      </c>
      <c r="F3884" s="2">
        <v>41081.685677288326</v>
      </c>
      <c r="G3884" s="60">
        <v>0</v>
      </c>
    </row>
    <row r="3885" spans="1:7" x14ac:dyDescent="0.3">
      <c r="A3885" s="60">
        <v>3884</v>
      </c>
      <c r="B3885" s="60">
        <v>1</v>
      </c>
      <c r="C3885" s="2">
        <v>41080.031002747302</v>
      </c>
      <c r="D3885" s="2">
        <v>41140.030555555553</v>
      </c>
      <c r="E3885" s="60">
        <v>12</v>
      </c>
      <c r="F3885" s="2">
        <v>41081.418766720126</v>
      </c>
      <c r="G3885" s="60">
        <v>0</v>
      </c>
    </row>
    <row r="3886" spans="1:7" x14ac:dyDescent="0.3">
      <c r="A3886" s="60">
        <v>3885</v>
      </c>
      <c r="B3886" s="60">
        <v>6</v>
      </c>
      <c r="C3886" s="2">
        <v>41080.011957011055</v>
      </c>
      <c r="D3886" s="2">
        <v>41140.011805555558</v>
      </c>
      <c r="E3886" s="60">
        <v>24</v>
      </c>
      <c r="F3886" s="2">
        <v>41084.607517352175</v>
      </c>
      <c r="G3886" s="60">
        <v>0</v>
      </c>
    </row>
    <row r="3887" spans="1:7" x14ac:dyDescent="0.3">
      <c r="A3887" s="60">
        <v>3886</v>
      </c>
      <c r="B3887" s="60">
        <v>7</v>
      </c>
      <c r="C3887" s="2">
        <v>41080.042384916567</v>
      </c>
      <c r="D3887" s="2">
        <v>41140.042361111111</v>
      </c>
      <c r="E3887" s="60">
        <v>24</v>
      </c>
      <c r="F3887" s="2">
        <v>41089.655145411642</v>
      </c>
      <c r="G3887" s="60">
        <v>0</v>
      </c>
    </row>
    <row r="3888" spans="1:7" x14ac:dyDescent="0.3">
      <c r="A3888" s="60">
        <v>3887</v>
      </c>
      <c r="B3888" s="60">
        <v>5</v>
      </c>
      <c r="C3888" s="2">
        <v>41080.208724178352</v>
      </c>
      <c r="D3888" s="2">
        <v>41140.208333333336</v>
      </c>
      <c r="E3888" s="60">
        <v>24</v>
      </c>
      <c r="F3888" s="2">
        <v>41084.987367878137</v>
      </c>
      <c r="G3888" s="60">
        <v>1</v>
      </c>
    </row>
    <row r="3889" spans="1:7" x14ac:dyDescent="0.3">
      <c r="A3889" s="60">
        <v>3888</v>
      </c>
      <c r="B3889" s="60">
        <v>4</v>
      </c>
      <c r="C3889" s="2">
        <v>41080.348044492748</v>
      </c>
      <c r="D3889" s="2">
        <v>41140.347916666666</v>
      </c>
      <c r="E3889" s="60">
        <v>12</v>
      </c>
      <c r="F3889" s="2">
        <v>41082.465834476287</v>
      </c>
      <c r="G3889" s="60">
        <v>0</v>
      </c>
    </row>
    <row r="3890" spans="1:7" x14ac:dyDescent="0.3">
      <c r="A3890" s="60">
        <v>3889</v>
      </c>
      <c r="B3890" s="60">
        <v>9</v>
      </c>
      <c r="C3890" s="2">
        <v>41080.39509145273</v>
      </c>
      <c r="D3890" s="2">
        <v>41140.394444444442</v>
      </c>
      <c r="E3890" s="60">
        <v>5</v>
      </c>
      <c r="F3890" s="2">
        <v>41083.42419913278</v>
      </c>
      <c r="G3890" s="60">
        <v>0</v>
      </c>
    </row>
    <row r="3891" spans="1:7" x14ac:dyDescent="0.3">
      <c r="A3891" s="60">
        <v>3890</v>
      </c>
      <c r="B3891" s="60">
        <v>1</v>
      </c>
      <c r="C3891" s="2">
        <v>41080.450628874358</v>
      </c>
      <c r="D3891" s="2">
        <v>41140.449999999997</v>
      </c>
      <c r="E3891" s="60">
        <v>8</v>
      </c>
      <c r="F3891" s="2">
        <v>41080.510650290031</v>
      </c>
      <c r="G3891" s="60">
        <v>0</v>
      </c>
    </row>
    <row r="3892" spans="1:7" x14ac:dyDescent="0.3">
      <c r="A3892" s="60">
        <v>3891</v>
      </c>
      <c r="B3892" s="60">
        <v>1</v>
      </c>
      <c r="C3892" s="2">
        <v>41080.43513063874</v>
      </c>
      <c r="D3892" s="2">
        <v>41140.43472222222</v>
      </c>
      <c r="E3892" s="60">
        <v>12</v>
      </c>
      <c r="F3892" s="2">
        <v>41081.520345116871</v>
      </c>
      <c r="G3892" s="60">
        <v>0</v>
      </c>
    </row>
    <row r="3893" spans="1:7" x14ac:dyDescent="0.3">
      <c r="A3893" s="60">
        <v>3892</v>
      </c>
      <c r="B3893" s="60">
        <v>1</v>
      </c>
      <c r="C3893" s="2">
        <v>41080.490322725076</v>
      </c>
      <c r="D3893" s="2">
        <v>41083.989714293471</v>
      </c>
      <c r="E3893" s="60">
        <v>8</v>
      </c>
      <c r="F3893" s="2" t="s">
        <v>5</v>
      </c>
      <c r="G3893" s="60">
        <v>0</v>
      </c>
    </row>
    <row r="3894" spans="1:7" x14ac:dyDescent="0.3">
      <c r="A3894" s="60">
        <v>3893</v>
      </c>
      <c r="B3894" s="60">
        <v>1</v>
      </c>
      <c r="C3894" s="2">
        <v>41080.503861969803</v>
      </c>
      <c r="D3894" s="2">
        <v>41140.503472222219</v>
      </c>
      <c r="E3894" s="60">
        <v>8</v>
      </c>
      <c r="F3894" s="2">
        <v>41081.550718207051</v>
      </c>
      <c r="G3894" s="60">
        <v>0</v>
      </c>
    </row>
    <row r="3895" spans="1:7" x14ac:dyDescent="0.3">
      <c r="A3895" s="60">
        <v>3894</v>
      </c>
      <c r="B3895" s="60">
        <v>1</v>
      </c>
      <c r="C3895" s="2">
        <v>41080.527170966605</v>
      </c>
      <c r="D3895" s="2">
        <v>41140.527083333334</v>
      </c>
      <c r="E3895" s="60">
        <v>8</v>
      </c>
      <c r="F3895" s="2">
        <v>41081.520775552504</v>
      </c>
      <c r="G3895" s="60">
        <v>0</v>
      </c>
    </row>
    <row r="3896" spans="1:7" x14ac:dyDescent="0.3">
      <c r="A3896" s="60">
        <v>3895</v>
      </c>
      <c r="B3896" s="60">
        <v>7</v>
      </c>
      <c r="C3896" s="2">
        <v>41080.565839620605</v>
      </c>
      <c r="D3896" s="2">
        <v>41082.648729200795</v>
      </c>
      <c r="E3896" s="60">
        <v>24</v>
      </c>
      <c r="F3896" s="2" t="s">
        <v>5</v>
      </c>
      <c r="G3896" s="60">
        <v>0</v>
      </c>
    </row>
    <row r="3897" spans="1:7" x14ac:dyDescent="0.3">
      <c r="A3897" s="60">
        <v>3896</v>
      </c>
      <c r="B3897" s="60">
        <v>7</v>
      </c>
      <c r="C3897" s="2">
        <v>41080.573506170607</v>
      </c>
      <c r="D3897" s="2">
        <v>41140.572916666664</v>
      </c>
      <c r="E3897" s="60">
        <v>24</v>
      </c>
      <c r="F3897" s="2">
        <v>41096.417543121832</v>
      </c>
      <c r="G3897" s="60">
        <v>0</v>
      </c>
    </row>
    <row r="3898" spans="1:7" x14ac:dyDescent="0.3">
      <c r="A3898" s="60">
        <v>3897</v>
      </c>
      <c r="B3898" s="60">
        <v>1</v>
      </c>
      <c r="C3898" s="2">
        <v>41080.559165395287</v>
      </c>
      <c r="D3898" s="2">
        <v>41140.559027777774</v>
      </c>
      <c r="E3898" s="60">
        <v>8</v>
      </c>
      <c r="F3898" s="2">
        <v>41080.715373709238</v>
      </c>
      <c r="G3898" s="60">
        <v>0</v>
      </c>
    </row>
    <row r="3899" spans="1:7" x14ac:dyDescent="0.3">
      <c r="A3899" s="60">
        <v>3898</v>
      </c>
      <c r="B3899" s="60">
        <v>2</v>
      </c>
      <c r="C3899" s="2">
        <v>41080.581682734242</v>
      </c>
      <c r="D3899" s="2">
        <v>41140.581249999996</v>
      </c>
      <c r="E3899" s="60">
        <v>10</v>
      </c>
      <c r="F3899" s="2">
        <v>41082.004692215865</v>
      </c>
      <c r="G3899" s="60">
        <v>0</v>
      </c>
    </row>
    <row r="3900" spans="1:7" x14ac:dyDescent="0.3">
      <c r="A3900" s="60">
        <v>3899</v>
      </c>
      <c r="B3900" s="60">
        <v>1</v>
      </c>
      <c r="C3900" s="2">
        <v>41080.557324893955</v>
      </c>
      <c r="D3900" s="2">
        <v>41140.556944444441</v>
      </c>
      <c r="E3900" s="60">
        <v>8</v>
      </c>
      <c r="F3900" s="2">
        <v>41081.445321218998</v>
      </c>
      <c r="G3900" s="60">
        <v>0</v>
      </c>
    </row>
    <row r="3901" spans="1:7" x14ac:dyDescent="0.3">
      <c r="A3901" s="60">
        <v>3900</v>
      </c>
      <c r="B3901" s="60">
        <v>4</v>
      </c>
      <c r="C3901" s="2">
        <v>41080.556987046955</v>
      </c>
      <c r="D3901" s="2">
        <v>41140.556944444441</v>
      </c>
      <c r="E3901" s="60">
        <v>12</v>
      </c>
      <c r="F3901" s="2">
        <v>41083.422839832689</v>
      </c>
      <c r="G3901" s="60">
        <v>0</v>
      </c>
    </row>
    <row r="3902" spans="1:7" x14ac:dyDescent="0.3">
      <c r="A3902" s="60">
        <v>3901</v>
      </c>
      <c r="B3902" s="60">
        <v>5</v>
      </c>
      <c r="C3902" s="2">
        <v>41080.616291908504</v>
      </c>
      <c r="D3902" s="2">
        <v>41140.615972222222</v>
      </c>
      <c r="E3902" s="60">
        <v>24</v>
      </c>
      <c r="F3902" s="2">
        <v>41084.38798305871</v>
      </c>
      <c r="G3902" s="60">
        <v>0</v>
      </c>
    </row>
    <row r="3903" spans="1:7" x14ac:dyDescent="0.3">
      <c r="A3903" s="60">
        <v>3902</v>
      </c>
      <c r="B3903" s="60">
        <v>4</v>
      </c>
      <c r="C3903" s="2">
        <v>41080.674409126237</v>
      </c>
      <c r="D3903" s="2">
        <v>41140.674305555556</v>
      </c>
      <c r="E3903" s="60">
        <v>12</v>
      </c>
      <c r="F3903" s="2">
        <v>41083.895244710257</v>
      </c>
      <c r="G3903" s="60">
        <v>0</v>
      </c>
    </row>
    <row r="3904" spans="1:7" x14ac:dyDescent="0.3">
      <c r="A3904" s="60">
        <v>3903</v>
      </c>
      <c r="B3904" s="60">
        <v>3</v>
      </c>
      <c r="C3904" s="2">
        <v>41080.719912047818</v>
      </c>
      <c r="D3904" s="2">
        <v>41140.719444444447</v>
      </c>
      <c r="E3904" s="60">
        <v>24</v>
      </c>
      <c r="F3904" s="2">
        <v>41083.436614307611</v>
      </c>
      <c r="G3904" s="60">
        <v>0</v>
      </c>
    </row>
    <row r="3905" spans="1:7" x14ac:dyDescent="0.3">
      <c r="A3905" s="60">
        <v>3904</v>
      </c>
      <c r="B3905" s="60">
        <v>2</v>
      </c>
      <c r="C3905" s="2">
        <v>41080.716979344958</v>
      </c>
      <c r="D3905" s="2">
        <v>41140.716666666667</v>
      </c>
      <c r="E3905" s="60">
        <v>10</v>
      </c>
      <c r="F3905" s="2">
        <v>41081.501974932587</v>
      </c>
      <c r="G3905" s="60">
        <v>0</v>
      </c>
    </row>
    <row r="3906" spans="1:7" x14ac:dyDescent="0.3">
      <c r="A3906" s="60">
        <v>3905</v>
      </c>
      <c r="B3906" s="60">
        <v>1</v>
      </c>
      <c r="C3906" s="2">
        <v>41080.709588558479</v>
      </c>
      <c r="D3906" s="2">
        <v>41140.709027777782</v>
      </c>
      <c r="E3906" s="60">
        <v>8</v>
      </c>
      <c r="F3906" s="2">
        <v>41081.661086775915</v>
      </c>
      <c r="G3906" s="60">
        <v>0</v>
      </c>
    </row>
    <row r="3907" spans="1:7" x14ac:dyDescent="0.3">
      <c r="A3907" s="60">
        <v>3906</v>
      </c>
      <c r="B3907" s="60">
        <v>1</v>
      </c>
      <c r="C3907" s="2">
        <v>41080.708430912338</v>
      </c>
      <c r="D3907" s="2">
        <v>41140.708333333336</v>
      </c>
      <c r="E3907" s="60">
        <v>8</v>
      </c>
      <c r="F3907" s="2">
        <v>41081.434562683215</v>
      </c>
      <c r="G3907" s="60">
        <v>0</v>
      </c>
    </row>
    <row r="3908" spans="1:7" x14ac:dyDescent="0.3">
      <c r="A3908" s="60">
        <v>3907</v>
      </c>
      <c r="B3908" s="60">
        <v>1</v>
      </c>
      <c r="C3908" s="2">
        <v>41080.732445632857</v>
      </c>
      <c r="D3908" s="2">
        <v>41140.731944444444</v>
      </c>
      <c r="E3908" s="60">
        <v>8</v>
      </c>
      <c r="F3908" s="2">
        <v>41081.682449234359</v>
      </c>
      <c r="G3908" s="60">
        <v>0</v>
      </c>
    </row>
    <row r="3909" spans="1:7" x14ac:dyDescent="0.3">
      <c r="A3909" s="60">
        <v>3908</v>
      </c>
      <c r="B3909" s="60">
        <v>2</v>
      </c>
      <c r="C3909" s="2">
        <v>41080.742346923682</v>
      </c>
      <c r="D3909" s="2">
        <v>41140.741666666669</v>
      </c>
      <c r="E3909" s="60">
        <v>10</v>
      </c>
      <c r="F3909" s="2">
        <v>41082.480223569961</v>
      </c>
      <c r="G3909" s="60">
        <v>0</v>
      </c>
    </row>
    <row r="3910" spans="1:7" x14ac:dyDescent="0.3">
      <c r="A3910" s="60">
        <v>3909</v>
      </c>
      <c r="B3910" s="60">
        <v>1</v>
      </c>
      <c r="C3910" s="2">
        <v>41080.756920278262</v>
      </c>
      <c r="D3910" s="2">
        <v>41140.756249999999</v>
      </c>
      <c r="E3910" s="60">
        <v>8</v>
      </c>
      <c r="F3910" s="2">
        <v>41080.94073381096</v>
      </c>
      <c r="G3910" s="60">
        <v>0</v>
      </c>
    </row>
    <row r="3911" spans="1:7" x14ac:dyDescent="0.3">
      <c r="A3911" s="60">
        <v>3910</v>
      </c>
      <c r="B3911" s="60">
        <v>1</v>
      </c>
      <c r="C3911" s="2">
        <v>41080.767425173413</v>
      </c>
      <c r="D3911" s="2">
        <v>41140.767361111109</v>
      </c>
      <c r="E3911" s="60">
        <v>12</v>
      </c>
      <c r="F3911" s="2">
        <v>41081.895781770647</v>
      </c>
      <c r="G3911" s="60">
        <v>0</v>
      </c>
    </row>
    <row r="3912" spans="1:7" x14ac:dyDescent="0.3">
      <c r="A3912" s="60">
        <v>3911</v>
      </c>
      <c r="B3912" s="60">
        <v>1</v>
      </c>
      <c r="C3912" s="2">
        <v>41080.783320788949</v>
      </c>
      <c r="D3912" s="2">
        <v>41083.158116123785</v>
      </c>
      <c r="E3912" s="60">
        <v>12</v>
      </c>
      <c r="F3912" s="2" t="s">
        <v>5</v>
      </c>
      <c r="G3912" s="60">
        <v>0</v>
      </c>
    </row>
    <row r="3913" spans="1:7" x14ac:dyDescent="0.3">
      <c r="A3913" s="60">
        <v>3912</v>
      </c>
      <c r="B3913" s="60">
        <v>1</v>
      </c>
      <c r="C3913" s="2">
        <v>41080.867987457044</v>
      </c>
      <c r="D3913" s="2">
        <v>41083.284069144473</v>
      </c>
      <c r="E3913" s="60">
        <v>8</v>
      </c>
      <c r="F3913" s="2" t="s">
        <v>5</v>
      </c>
      <c r="G3913" s="60">
        <v>0</v>
      </c>
    </row>
    <row r="3914" spans="1:7" x14ac:dyDescent="0.3">
      <c r="A3914" s="60">
        <v>3913</v>
      </c>
      <c r="B3914" s="60">
        <v>3</v>
      </c>
      <c r="C3914" s="2">
        <v>41081.034834304315</v>
      </c>
      <c r="D3914" s="2">
        <v>41141.034722222219</v>
      </c>
      <c r="E3914" s="60">
        <v>24</v>
      </c>
      <c r="F3914" s="2">
        <v>41085.335073193091</v>
      </c>
      <c r="G3914" s="60">
        <v>0</v>
      </c>
    </row>
    <row r="3915" spans="1:7" x14ac:dyDescent="0.3">
      <c r="A3915" s="60">
        <v>3914</v>
      </c>
      <c r="B3915" s="60">
        <v>1</v>
      </c>
      <c r="C3915" s="2">
        <v>41081.074238234265</v>
      </c>
      <c r="D3915" s="2">
        <v>41141.073611111111</v>
      </c>
      <c r="E3915" s="60">
        <v>8</v>
      </c>
      <c r="F3915" s="2">
        <v>41081.27140934721</v>
      </c>
      <c r="G3915" s="60">
        <v>0</v>
      </c>
    </row>
    <row r="3916" spans="1:7" x14ac:dyDescent="0.3">
      <c r="A3916" s="60">
        <v>3915</v>
      </c>
      <c r="B3916" s="60">
        <v>1</v>
      </c>
      <c r="C3916" s="2">
        <v>41081.16715964851</v>
      </c>
      <c r="D3916" s="2">
        <v>41141.166666666664</v>
      </c>
      <c r="E3916" s="60">
        <v>8</v>
      </c>
      <c r="F3916" s="2">
        <v>41081.986034723071</v>
      </c>
      <c r="G3916" s="60">
        <v>0</v>
      </c>
    </row>
    <row r="3917" spans="1:7" x14ac:dyDescent="0.3">
      <c r="A3917" s="60">
        <v>3916</v>
      </c>
      <c r="B3917" s="60">
        <v>1</v>
      </c>
      <c r="C3917" s="2">
        <v>41081.358533520513</v>
      </c>
      <c r="D3917" s="2">
        <v>41141.358333333337</v>
      </c>
      <c r="E3917" s="60">
        <v>8</v>
      </c>
      <c r="F3917" s="2">
        <v>41082.564313668357</v>
      </c>
      <c r="G3917" s="60">
        <v>0</v>
      </c>
    </row>
    <row r="3918" spans="1:7" x14ac:dyDescent="0.3">
      <c r="A3918" s="60">
        <v>3917</v>
      </c>
      <c r="B3918" s="60">
        <v>1</v>
      </c>
      <c r="C3918" s="2">
        <v>41081.346464595103</v>
      </c>
      <c r="D3918" s="2">
        <v>41084.512699997766</v>
      </c>
      <c r="E3918" s="60">
        <v>8</v>
      </c>
      <c r="F3918" s="2" t="s">
        <v>5</v>
      </c>
      <c r="G3918" s="60">
        <v>0</v>
      </c>
    </row>
    <row r="3919" spans="1:7" x14ac:dyDescent="0.3">
      <c r="A3919" s="60">
        <v>3918</v>
      </c>
      <c r="B3919" s="60">
        <v>6</v>
      </c>
      <c r="C3919" s="2">
        <v>41081.359880846212</v>
      </c>
      <c r="D3919" s="2">
        <v>41141.359722222223</v>
      </c>
      <c r="E3919" s="60">
        <v>24</v>
      </c>
      <c r="F3919" s="2">
        <v>41085.719635447931</v>
      </c>
      <c r="G3919" s="60">
        <v>0</v>
      </c>
    </row>
    <row r="3920" spans="1:7" x14ac:dyDescent="0.3">
      <c r="A3920" s="60">
        <v>3919</v>
      </c>
      <c r="B3920" s="60">
        <v>3</v>
      </c>
      <c r="C3920" s="2">
        <v>41081.357688114549</v>
      </c>
      <c r="D3920" s="2">
        <v>41083.5657137698</v>
      </c>
      <c r="E3920" s="60">
        <v>24</v>
      </c>
      <c r="F3920" s="2" t="s">
        <v>5</v>
      </c>
      <c r="G3920" s="60">
        <v>0</v>
      </c>
    </row>
    <row r="3921" spans="1:7" x14ac:dyDescent="0.3">
      <c r="A3921" s="60">
        <v>3920</v>
      </c>
      <c r="B3921" s="60">
        <v>7</v>
      </c>
      <c r="C3921" s="2">
        <v>41081.338766135385</v>
      </c>
      <c r="D3921" s="2">
        <v>41083.713472974545</v>
      </c>
      <c r="E3921" s="60">
        <v>24</v>
      </c>
      <c r="F3921" s="2" t="s">
        <v>5</v>
      </c>
      <c r="G3921" s="60">
        <v>0</v>
      </c>
    </row>
    <row r="3922" spans="1:7" x14ac:dyDescent="0.3">
      <c r="A3922" s="60">
        <v>3921</v>
      </c>
      <c r="B3922" s="60">
        <v>3</v>
      </c>
      <c r="C3922" s="2">
        <v>41081.338106593372</v>
      </c>
      <c r="D3922" s="2">
        <v>41141.337500000001</v>
      </c>
      <c r="E3922" s="60">
        <v>24</v>
      </c>
      <c r="F3922" s="2">
        <v>41083.480439250256</v>
      </c>
      <c r="G3922" s="60">
        <v>0</v>
      </c>
    </row>
    <row r="3923" spans="1:7" x14ac:dyDescent="0.3">
      <c r="A3923" s="60">
        <v>3922</v>
      </c>
      <c r="B3923" s="60">
        <v>6</v>
      </c>
      <c r="C3923" s="2">
        <v>41081.37183509201</v>
      </c>
      <c r="D3923" s="2">
        <v>41141.371527777781</v>
      </c>
      <c r="E3923" s="60">
        <v>24</v>
      </c>
      <c r="F3923" s="2">
        <v>41085.715008758656</v>
      </c>
      <c r="G3923" s="60">
        <v>0</v>
      </c>
    </row>
    <row r="3924" spans="1:7" x14ac:dyDescent="0.3">
      <c r="A3924" s="60">
        <v>3923</v>
      </c>
      <c r="B3924" s="60">
        <v>1</v>
      </c>
      <c r="C3924" s="2">
        <v>41081.411808666046</v>
      </c>
      <c r="D3924" s="2">
        <v>41141.411805555559</v>
      </c>
      <c r="E3924" s="60">
        <v>8</v>
      </c>
      <c r="F3924" s="2">
        <v>41082.661421964673</v>
      </c>
      <c r="G3924" s="60">
        <v>0</v>
      </c>
    </row>
    <row r="3925" spans="1:7" x14ac:dyDescent="0.3">
      <c r="A3925" s="60">
        <v>3924</v>
      </c>
      <c r="B3925" s="60">
        <v>4</v>
      </c>
      <c r="C3925" s="2">
        <v>41081.378069963313</v>
      </c>
      <c r="D3925" s="2">
        <v>41084.127706448424</v>
      </c>
      <c r="E3925" s="60">
        <v>12</v>
      </c>
      <c r="F3925" s="2" t="s">
        <v>5</v>
      </c>
      <c r="G3925" s="60">
        <v>0</v>
      </c>
    </row>
    <row r="3926" spans="1:7" x14ac:dyDescent="0.3">
      <c r="A3926" s="60">
        <v>3925</v>
      </c>
      <c r="B3926" s="60">
        <v>3</v>
      </c>
      <c r="C3926" s="2">
        <v>41081.421904377763</v>
      </c>
      <c r="D3926" s="2">
        <v>41141.421527777777</v>
      </c>
      <c r="E3926" s="60">
        <v>24</v>
      </c>
      <c r="F3926" s="2">
        <v>41083.463211923103</v>
      </c>
      <c r="G3926" s="60">
        <v>0</v>
      </c>
    </row>
    <row r="3927" spans="1:7" x14ac:dyDescent="0.3">
      <c r="A3927" s="60">
        <v>3926</v>
      </c>
      <c r="B3927" s="60">
        <v>3</v>
      </c>
      <c r="C3927" s="2">
        <v>41081.565565154975</v>
      </c>
      <c r="D3927" s="2">
        <v>41141.565277777772</v>
      </c>
      <c r="E3927" s="60">
        <v>24</v>
      </c>
      <c r="F3927" s="2">
        <v>41083.367341727993</v>
      </c>
      <c r="G3927" s="60">
        <v>0</v>
      </c>
    </row>
    <row r="3928" spans="1:7" x14ac:dyDescent="0.3">
      <c r="A3928" s="60">
        <v>3927</v>
      </c>
      <c r="B3928" s="60">
        <v>2</v>
      </c>
      <c r="C3928" s="2">
        <v>41081.570635424076</v>
      </c>
      <c r="D3928" s="2">
        <v>41084.403509576739</v>
      </c>
      <c r="E3928" s="60">
        <v>10</v>
      </c>
      <c r="F3928" s="2" t="s">
        <v>5</v>
      </c>
      <c r="G3928" s="60">
        <v>0</v>
      </c>
    </row>
    <row r="3929" spans="1:7" x14ac:dyDescent="0.3">
      <c r="A3929" s="60">
        <v>3928</v>
      </c>
      <c r="B3929" s="60">
        <v>7</v>
      </c>
      <c r="C3929" s="2">
        <v>41081.580118229795</v>
      </c>
      <c r="D3929" s="2">
        <v>41141.579861111109</v>
      </c>
      <c r="E3929" s="60">
        <v>24</v>
      </c>
      <c r="F3929" s="2">
        <v>41097.600669762251</v>
      </c>
      <c r="G3929" s="60">
        <v>0</v>
      </c>
    </row>
    <row r="3930" spans="1:7" x14ac:dyDescent="0.3">
      <c r="A3930" s="60">
        <v>3929</v>
      </c>
      <c r="B3930" s="60">
        <v>3</v>
      </c>
      <c r="C3930" s="2">
        <v>41081.592135244115</v>
      </c>
      <c r="D3930" s="2">
        <v>41141.591666666667</v>
      </c>
      <c r="E3930" s="60">
        <v>24</v>
      </c>
      <c r="F3930" s="2">
        <v>41084.419764169681</v>
      </c>
      <c r="G3930" s="60">
        <v>0</v>
      </c>
    </row>
    <row r="3931" spans="1:7" x14ac:dyDescent="0.3">
      <c r="A3931" s="60">
        <v>3930</v>
      </c>
      <c r="B3931" s="60">
        <v>1</v>
      </c>
      <c r="C3931" s="2">
        <v>41081.631788741455</v>
      </c>
      <c r="D3931" s="2">
        <v>41141.631249999999</v>
      </c>
      <c r="E3931" s="60">
        <v>8</v>
      </c>
      <c r="F3931" s="2">
        <v>41082.422967816725</v>
      </c>
      <c r="G3931" s="60">
        <v>0</v>
      </c>
    </row>
    <row r="3932" spans="1:7" x14ac:dyDescent="0.3">
      <c r="A3932" s="60">
        <v>3931</v>
      </c>
      <c r="B3932" s="60">
        <v>1</v>
      </c>
      <c r="C3932" s="2">
        <v>41081.716338971208</v>
      </c>
      <c r="D3932" s="2">
        <v>41141.715972222228</v>
      </c>
      <c r="E3932" s="60">
        <v>8</v>
      </c>
      <c r="F3932" s="2">
        <v>41081.879937170481</v>
      </c>
      <c r="G3932" s="60">
        <v>0</v>
      </c>
    </row>
    <row r="3933" spans="1:7" x14ac:dyDescent="0.3">
      <c r="A3933" s="60">
        <v>3932</v>
      </c>
      <c r="B3933" s="60">
        <v>1</v>
      </c>
      <c r="C3933" s="2">
        <v>41081.763602973246</v>
      </c>
      <c r="D3933" s="2">
        <v>41141.763194444444</v>
      </c>
      <c r="E3933" s="60">
        <v>12</v>
      </c>
      <c r="F3933" s="2">
        <v>41082.459599869522</v>
      </c>
      <c r="G3933" s="60">
        <v>0</v>
      </c>
    </row>
    <row r="3934" spans="1:7" x14ac:dyDescent="0.3">
      <c r="A3934" s="60">
        <v>3933</v>
      </c>
      <c r="B3934" s="60">
        <v>4</v>
      </c>
      <c r="C3934" s="2">
        <v>41081.771949947746</v>
      </c>
      <c r="D3934" s="2">
        <v>41141.771527777775</v>
      </c>
      <c r="E3934" s="60">
        <v>12</v>
      </c>
      <c r="F3934" s="2">
        <v>41083.279353205297</v>
      </c>
      <c r="G3934" s="60">
        <v>0</v>
      </c>
    </row>
    <row r="3935" spans="1:7" x14ac:dyDescent="0.3">
      <c r="A3935" s="60">
        <v>3934</v>
      </c>
      <c r="B3935" s="60">
        <v>7</v>
      </c>
      <c r="C3935" s="2">
        <v>41081.829586377789</v>
      </c>
      <c r="D3935" s="2">
        <v>41141.829166666663</v>
      </c>
      <c r="E3935" s="60">
        <v>24</v>
      </c>
      <c r="F3935" s="2">
        <v>41092.145305741076</v>
      </c>
      <c r="G3935" s="60">
        <v>0</v>
      </c>
    </row>
    <row r="3936" spans="1:7" x14ac:dyDescent="0.3">
      <c r="A3936" s="60">
        <v>3935</v>
      </c>
      <c r="B3936" s="60">
        <v>2</v>
      </c>
      <c r="C3936" s="2">
        <v>41081.82297754896</v>
      </c>
      <c r="D3936" s="2">
        <v>41141.822916666664</v>
      </c>
      <c r="E3936" s="60">
        <v>10</v>
      </c>
      <c r="F3936" s="2">
        <v>41083.368819795425</v>
      </c>
      <c r="G3936" s="60">
        <v>0</v>
      </c>
    </row>
    <row r="3937" spans="1:7" x14ac:dyDescent="0.3">
      <c r="A3937" s="60">
        <v>3936</v>
      </c>
      <c r="B3937" s="60">
        <v>4</v>
      </c>
      <c r="C3937" s="2">
        <v>41081.823107902339</v>
      </c>
      <c r="D3937" s="2">
        <v>41085.072802040391</v>
      </c>
      <c r="E3937" s="60">
        <v>12</v>
      </c>
      <c r="F3937" s="2" t="s">
        <v>5</v>
      </c>
      <c r="G3937" s="60">
        <v>0</v>
      </c>
    </row>
    <row r="3938" spans="1:7" x14ac:dyDescent="0.3">
      <c r="A3938" s="60">
        <v>3937</v>
      </c>
      <c r="B3938" s="60">
        <v>6</v>
      </c>
      <c r="C3938" s="2">
        <v>41081.913289212302</v>
      </c>
      <c r="D3938" s="2">
        <v>41141.913194444445</v>
      </c>
      <c r="E3938" s="60">
        <v>24</v>
      </c>
      <c r="F3938" s="2">
        <v>41087.601496572963</v>
      </c>
      <c r="G3938" s="60">
        <v>0</v>
      </c>
    </row>
    <row r="3939" spans="1:7" x14ac:dyDescent="0.3">
      <c r="A3939" s="60">
        <v>3938</v>
      </c>
      <c r="B3939" s="60">
        <v>11</v>
      </c>
      <c r="C3939" s="2">
        <v>41081.881254374683</v>
      </c>
      <c r="D3939" s="2">
        <v>41141.881249999999</v>
      </c>
      <c r="E3939" s="60">
        <v>1</v>
      </c>
      <c r="F3939" s="2">
        <v>41088.577578404977</v>
      </c>
      <c r="G3939" s="60">
        <v>2</v>
      </c>
    </row>
    <row r="3940" spans="1:7" x14ac:dyDescent="0.3">
      <c r="A3940" s="60">
        <v>3939</v>
      </c>
      <c r="B3940" s="60">
        <v>5</v>
      </c>
      <c r="C3940" s="2">
        <v>41081.977837442537</v>
      </c>
      <c r="D3940" s="2">
        <v>41141.977777777778</v>
      </c>
      <c r="E3940" s="60">
        <v>24</v>
      </c>
      <c r="F3940" s="2">
        <v>41083.652988421709</v>
      </c>
      <c r="G3940" s="60">
        <v>0</v>
      </c>
    </row>
    <row r="3941" spans="1:7" x14ac:dyDescent="0.3">
      <c r="A3941" s="60">
        <v>3940</v>
      </c>
      <c r="B3941" s="60">
        <v>6</v>
      </c>
      <c r="C3941" s="2">
        <v>41082.016235231858</v>
      </c>
      <c r="D3941" s="2">
        <v>41085.015710845641</v>
      </c>
      <c r="E3941" s="60">
        <v>24</v>
      </c>
      <c r="F3941" s="2" t="s">
        <v>5</v>
      </c>
      <c r="G3941" s="60">
        <v>0</v>
      </c>
    </row>
    <row r="3942" spans="1:7" x14ac:dyDescent="0.3">
      <c r="A3942" s="60">
        <v>3941</v>
      </c>
      <c r="B3942" s="60">
        <v>1</v>
      </c>
      <c r="C3942" s="2">
        <v>41082.22895789687</v>
      </c>
      <c r="D3942" s="2">
        <v>41142.228472222225</v>
      </c>
      <c r="E3942" s="60">
        <v>12</v>
      </c>
      <c r="F3942" s="2">
        <v>41083.63249658006</v>
      </c>
      <c r="G3942" s="60">
        <v>0</v>
      </c>
    </row>
    <row r="3943" spans="1:7" x14ac:dyDescent="0.3">
      <c r="A3943" s="60">
        <v>3942</v>
      </c>
      <c r="B3943" s="60">
        <v>3</v>
      </c>
      <c r="C3943" s="2">
        <v>41082.226317904715</v>
      </c>
      <c r="D3943" s="2">
        <v>41142.225694444445</v>
      </c>
      <c r="E3943" s="60">
        <v>24</v>
      </c>
      <c r="F3943" s="2">
        <v>41084.642660082427</v>
      </c>
      <c r="G3943" s="60">
        <v>0</v>
      </c>
    </row>
    <row r="3944" spans="1:7" x14ac:dyDescent="0.3">
      <c r="A3944" s="60">
        <v>3943</v>
      </c>
      <c r="B3944" s="60">
        <v>5</v>
      </c>
      <c r="C3944" s="2">
        <v>41082.316242639637</v>
      </c>
      <c r="D3944" s="2">
        <v>41142.315972222219</v>
      </c>
      <c r="E3944" s="60">
        <v>24</v>
      </c>
      <c r="F3944" s="2">
        <v>41086.431737016093</v>
      </c>
      <c r="G3944" s="60">
        <v>0</v>
      </c>
    </row>
    <row r="3945" spans="1:7" x14ac:dyDescent="0.3">
      <c r="A3945" s="60">
        <v>3944</v>
      </c>
      <c r="B3945" s="60">
        <v>1</v>
      </c>
      <c r="C3945" s="2">
        <v>41082.504620394364</v>
      </c>
      <c r="D3945" s="2">
        <v>41142.504166666666</v>
      </c>
      <c r="E3945" s="60">
        <v>8</v>
      </c>
      <c r="F3945" s="2">
        <v>41083.468222635667</v>
      </c>
      <c r="G3945" s="60">
        <v>0</v>
      </c>
    </row>
    <row r="3946" spans="1:7" x14ac:dyDescent="0.3">
      <c r="A3946" s="60">
        <v>3945</v>
      </c>
      <c r="B3946" s="60">
        <v>2</v>
      </c>
      <c r="C3946" s="2">
        <v>41082.508154659292</v>
      </c>
      <c r="D3946" s="2">
        <v>41142.507638888892</v>
      </c>
      <c r="E3946" s="60">
        <v>10</v>
      </c>
      <c r="F3946" s="2">
        <v>41083.37792778304</v>
      </c>
      <c r="G3946" s="60">
        <v>0</v>
      </c>
    </row>
    <row r="3947" spans="1:7" x14ac:dyDescent="0.3">
      <c r="A3947" s="60">
        <v>3946</v>
      </c>
      <c r="B3947" s="60">
        <v>7</v>
      </c>
      <c r="C3947" s="2">
        <v>41082.538044424189</v>
      </c>
      <c r="D3947" s="2">
        <v>41142.537499999999</v>
      </c>
      <c r="E3947" s="60">
        <v>24</v>
      </c>
      <c r="F3947" s="2">
        <v>41092.511136186382</v>
      </c>
      <c r="G3947" s="60">
        <v>0</v>
      </c>
    </row>
    <row r="3948" spans="1:7" x14ac:dyDescent="0.3">
      <c r="A3948" s="60">
        <v>3947</v>
      </c>
      <c r="B3948" s="60">
        <v>2</v>
      </c>
      <c r="C3948" s="2">
        <v>41082.527472588488</v>
      </c>
      <c r="D3948" s="2">
        <v>41142.527083333334</v>
      </c>
      <c r="E3948" s="60">
        <v>10</v>
      </c>
      <c r="F3948" s="2">
        <v>41083.497449458235</v>
      </c>
      <c r="G3948" s="60">
        <v>0</v>
      </c>
    </row>
    <row r="3949" spans="1:7" x14ac:dyDescent="0.3">
      <c r="A3949" s="60">
        <v>3948</v>
      </c>
      <c r="B3949" s="60">
        <v>3</v>
      </c>
      <c r="C3949" s="2">
        <v>41082.57119438082</v>
      </c>
      <c r="D3949" s="2">
        <v>41084.612619915097</v>
      </c>
      <c r="E3949" s="60">
        <v>24</v>
      </c>
      <c r="F3949" s="2" t="s">
        <v>5</v>
      </c>
      <c r="G3949" s="60">
        <v>0</v>
      </c>
    </row>
    <row r="3950" spans="1:7" x14ac:dyDescent="0.3">
      <c r="A3950" s="60">
        <v>3949</v>
      </c>
      <c r="B3950" s="60">
        <v>10</v>
      </c>
      <c r="C3950" s="2">
        <v>41082.656559533272</v>
      </c>
      <c r="D3950" s="2">
        <v>41142.65625</v>
      </c>
      <c r="E3950" s="60">
        <v>1</v>
      </c>
      <c r="F3950" s="2">
        <v>41090.033936834741</v>
      </c>
      <c r="G3950" s="60">
        <v>2</v>
      </c>
    </row>
    <row r="3951" spans="1:7" x14ac:dyDescent="0.3">
      <c r="A3951" s="60">
        <v>3950</v>
      </c>
      <c r="B3951" s="60">
        <v>1</v>
      </c>
      <c r="C3951" s="2">
        <v>41082.663985608444</v>
      </c>
      <c r="D3951" s="2">
        <v>41085.455239267423</v>
      </c>
      <c r="E3951" s="60">
        <v>8</v>
      </c>
      <c r="F3951" s="2" t="s">
        <v>5</v>
      </c>
      <c r="G3951" s="60">
        <v>0</v>
      </c>
    </row>
    <row r="3952" spans="1:7" x14ac:dyDescent="0.3">
      <c r="A3952" s="60">
        <v>3951</v>
      </c>
      <c r="B3952" s="60">
        <v>1</v>
      </c>
      <c r="C3952" s="2">
        <v>41082.627946018903</v>
      </c>
      <c r="D3952" s="2">
        <v>41142.62777777778</v>
      </c>
      <c r="E3952" s="60">
        <v>12</v>
      </c>
      <c r="F3952" s="2">
        <v>41083.483939088255</v>
      </c>
      <c r="G3952" s="60">
        <v>0</v>
      </c>
    </row>
    <row r="3953" spans="1:7" x14ac:dyDescent="0.3">
      <c r="A3953" s="60">
        <v>3952</v>
      </c>
      <c r="B3953" s="60">
        <v>1</v>
      </c>
      <c r="C3953" s="2">
        <v>41082.643836895142</v>
      </c>
      <c r="D3953" s="2">
        <v>41142.643750000003</v>
      </c>
      <c r="E3953" s="60">
        <v>12</v>
      </c>
      <c r="F3953" s="2">
        <v>41084.010106835754</v>
      </c>
      <c r="G3953" s="60">
        <v>0</v>
      </c>
    </row>
    <row r="3954" spans="1:7" x14ac:dyDescent="0.3">
      <c r="A3954" s="60">
        <v>3953</v>
      </c>
      <c r="B3954" s="60">
        <v>5</v>
      </c>
      <c r="C3954" s="2">
        <v>41082.687419352107</v>
      </c>
      <c r="D3954" s="2">
        <v>41142.686805555553</v>
      </c>
      <c r="E3954" s="60">
        <v>24</v>
      </c>
      <c r="F3954" s="2">
        <v>41086.497112127123</v>
      </c>
      <c r="G3954" s="60">
        <v>0</v>
      </c>
    </row>
    <row r="3955" spans="1:7" x14ac:dyDescent="0.3">
      <c r="A3955" s="60">
        <v>3954</v>
      </c>
      <c r="B3955" s="60">
        <v>1</v>
      </c>
      <c r="C3955" s="2">
        <v>41082.686851201375</v>
      </c>
      <c r="D3955" s="2">
        <v>41142.686805555553</v>
      </c>
      <c r="E3955" s="60">
        <v>8</v>
      </c>
      <c r="F3955" s="2">
        <v>41083.504620039865</v>
      </c>
      <c r="G3955" s="60">
        <v>0</v>
      </c>
    </row>
    <row r="3956" spans="1:7" x14ac:dyDescent="0.3">
      <c r="A3956" s="60">
        <v>3955</v>
      </c>
      <c r="B3956" s="60">
        <v>2</v>
      </c>
      <c r="C3956" s="2">
        <v>41082.679586925602</v>
      </c>
      <c r="D3956" s="2">
        <v>41084.804474641845</v>
      </c>
      <c r="E3956" s="60">
        <v>10</v>
      </c>
      <c r="F3956" s="2" t="s">
        <v>5</v>
      </c>
      <c r="G3956" s="60">
        <v>0</v>
      </c>
    </row>
    <row r="3957" spans="1:7" x14ac:dyDescent="0.3">
      <c r="A3957" s="60">
        <v>3956</v>
      </c>
      <c r="B3957" s="60">
        <v>11</v>
      </c>
      <c r="C3957" s="2">
        <v>41082.722563077979</v>
      </c>
      <c r="D3957" s="2">
        <v>41142.722222222226</v>
      </c>
      <c r="E3957" s="60">
        <v>1</v>
      </c>
      <c r="F3957" s="2">
        <v>41089.393375024971</v>
      </c>
      <c r="G3957" s="60">
        <v>7</v>
      </c>
    </row>
    <row r="3958" spans="1:7" x14ac:dyDescent="0.3">
      <c r="A3958" s="60">
        <v>3957</v>
      </c>
      <c r="B3958" s="60">
        <v>1</v>
      </c>
      <c r="C3958" s="2">
        <v>41082.718348055561</v>
      </c>
      <c r="D3958" s="2">
        <v>41142.718055555561</v>
      </c>
      <c r="E3958" s="60">
        <v>8</v>
      </c>
      <c r="F3958" s="2">
        <v>41083.435701711249</v>
      </c>
      <c r="G3958" s="60">
        <v>0</v>
      </c>
    </row>
    <row r="3959" spans="1:7" x14ac:dyDescent="0.3">
      <c r="A3959" s="60">
        <v>3958</v>
      </c>
      <c r="B3959" s="60">
        <v>7</v>
      </c>
      <c r="C3959" s="2">
        <v>41082.751482617314</v>
      </c>
      <c r="D3959" s="2">
        <v>41142.751388888886</v>
      </c>
      <c r="E3959" s="60">
        <v>24</v>
      </c>
      <c r="F3959" s="2">
        <v>41087.298150903531</v>
      </c>
      <c r="G3959" s="60">
        <v>0</v>
      </c>
    </row>
    <row r="3960" spans="1:7" x14ac:dyDescent="0.3">
      <c r="A3960" s="60">
        <v>3959</v>
      </c>
      <c r="B3960" s="60">
        <v>7</v>
      </c>
      <c r="C3960" s="2">
        <v>41082.817630367463</v>
      </c>
      <c r="D3960" s="2">
        <v>41142.817361111105</v>
      </c>
      <c r="E3960" s="60">
        <v>24</v>
      </c>
      <c r="F3960" s="2">
        <v>41104.379939517974</v>
      </c>
      <c r="G3960" s="60">
        <v>0</v>
      </c>
    </row>
    <row r="3961" spans="1:7" x14ac:dyDescent="0.3">
      <c r="A3961" s="60">
        <v>3960</v>
      </c>
      <c r="B3961" s="60">
        <v>1</v>
      </c>
      <c r="C3961" s="2">
        <v>41082.842557215154</v>
      </c>
      <c r="D3961" s="2">
        <v>41142.842361111114</v>
      </c>
      <c r="E3961" s="60">
        <v>8</v>
      </c>
      <c r="F3961" s="2">
        <v>41083.372448629249</v>
      </c>
      <c r="G3961" s="60">
        <v>0</v>
      </c>
    </row>
    <row r="3962" spans="1:7" x14ac:dyDescent="0.3">
      <c r="A3962" s="60">
        <v>3961</v>
      </c>
      <c r="B3962" s="60">
        <v>7</v>
      </c>
      <c r="C3962" s="2">
        <v>41083.061300609683</v>
      </c>
      <c r="D3962" s="2">
        <v>41143.061111111107</v>
      </c>
      <c r="E3962" s="60">
        <v>24</v>
      </c>
      <c r="F3962" s="2">
        <v>41136.281152826821</v>
      </c>
      <c r="G3962" s="60">
        <v>0</v>
      </c>
    </row>
    <row r="3963" spans="1:7" x14ac:dyDescent="0.3">
      <c r="A3963" s="60">
        <v>3962</v>
      </c>
      <c r="B3963" s="60">
        <v>3</v>
      </c>
      <c r="C3963" s="2">
        <v>41083.221421638722</v>
      </c>
      <c r="D3963" s="2">
        <v>41143.220833333333</v>
      </c>
      <c r="E3963" s="60">
        <v>24</v>
      </c>
      <c r="F3963" s="2">
        <v>41085.419295822205</v>
      </c>
      <c r="G3963" s="60">
        <v>0</v>
      </c>
    </row>
    <row r="3964" spans="1:7" x14ac:dyDescent="0.3">
      <c r="A3964" s="60">
        <v>3963</v>
      </c>
      <c r="B3964" s="60">
        <v>6</v>
      </c>
      <c r="C3964" s="2">
        <v>41083.344251592971</v>
      </c>
      <c r="D3964" s="2">
        <v>41143.34375</v>
      </c>
      <c r="E3964" s="60">
        <v>24</v>
      </c>
      <c r="F3964" s="2">
        <v>41087.738482342953</v>
      </c>
      <c r="G3964" s="60">
        <v>0</v>
      </c>
    </row>
    <row r="3965" spans="1:7" x14ac:dyDescent="0.3">
      <c r="A3965" s="60">
        <v>3964</v>
      </c>
      <c r="B3965" s="60">
        <v>11</v>
      </c>
      <c r="C3965" s="2">
        <v>41083.421756715165</v>
      </c>
      <c r="D3965" s="2">
        <v>41085.713139007516</v>
      </c>
      <c r="E3965" s="60">
        <v>1</v>
      </c>
      <c r="F3965" s="2" t="s">
        <v>5</v>
      </c>
      <c r="G3965" s="60">
        <v>0</v>
      </c>
    </row>
    <row r="3966" spans="1:7" x14ac:dyDescent="0.3">
      <c r="A3966" s="60">
        <v>3965</v>
      </c>
      <c r="B3966" s="60">
        <v>4</v>
      </c>
      <c r="C3966" s="2">
        <v>41083.43199073954</v>
      </c>
      <c r="D3966" s="2">
        <v>41143.431944444441</v>
      </c>
      <c r="E3966" s="60">
        <v>12</v>
      </c>
      <c r="F3966" s="2">
        <v>41086.392898424885</v>
      </c>
      <c r="G3966" s="60">
        <v>0</v>
      </c>
    </row>
    <row r="3967" spans="1:7" x14ac:dyDescent="0.3">
      <c r="A3967" s="60">
        <v>3966</v>
      </c>
      <c r="B3967" s="60">
        <v>6</v>
      </c>
      <c r="C3967" s="2">
        <v>41083.561700019367</v>
      </c>
      <c r="D3967" s="2">
        <v>41143.561111111107</v>
      </c>
      <c r="E3967" s="60">
        <v>24</v>
      </c>
      <c r="F3967" s="2">
        <v>41090.305574681093</v>
      </c>
      <c r="G3967" s="60">
        <v>0</v>
      </c>
    </row>
    <row r="3968" spans="1:7" x14ac:dyDescent="0.3">
      <c r="A3968" s="60">
        <v>3967</v>
      </c>
      <c r="B3968" s="60">
        <v>2</v>
      </c>
      <c r="C3968" s="2">
        <v>41083.586362137605</v>
      </c>
      <c r="D3968" s="2">
        <v>41143.586111111115</v>
      </c>
      <c r="E3968" s="60">
        <v>10</v>
      </c>
      <c r="F3968" s="2">
        <v>41085.491575687876</v>
      </c>
      <c r="G3968" s="60">
        <v>0</v>
      </c>
    </row>
    <row r="3969" spans="1:7" x14ac:dyDescent="0.3">
      <c r="A3969" s="60">
        <v>3968</v>
      </c>
      <c r="B3969" s="60">
        <v>11</v>
      </c>
      <c r="C3969" s="2">
        <v>41083.587528776836</v>
      </c>
      <c r="D3969" s="2">
        <v>41143.587500000001</v>
      </c>
      <c r="E3969" s="60">
        <v>1</v>
      </c>
      <c r="F3969" s="2">
        <v>41090.38836703822</v>
      </c>
      <c r="G3969" s="60">
        <v>5</v>
      </c>
    </row>
    <row r="3970" spans="1:7" x14ac:dyDescent="0.3">
      <c r="A3970" s="60">
        <v>3969</v>
      </c>
      <c r="B3970" s="60">
        <v>1</v>
      </c>
      <c r="C3970" s="2">
        <v>41083.647981398521</v>
      </c>
      <c r="D3970" s="2">
        <v>41143.647916666669</v>
      </c>
      <c r="E3970" s="60">
        <v>8</v>
      </c>
      <c r="F3970" s="2">
        <v>41084.854282656139</v>
      </c>
      <c r="G3970" s="60">
        <v>0</v>
      </c>
    </row>
    <row r="3971" spans="1:7" x14ac:dyDescent="0.3">
      <c r="A3971" s="60">
        <v>3970</v>
      </c>
      <c r="B3971" s="60">
        <v>3</v>
      </c>
      <c r="C3971" s="2">
        <v>41083.638572840769</v>
      </c>
      <c r="D3971" s="2">
        <v>41143.638194444444</v>
      </c>
      <c r="E3971" s="60">
        <v>24</v>
      </c>
      <c r="F3971" s="2">
        <v>41085.382647050283</v>
      </c>
      <c r="G3971" s="60">
        <v>0</v>
      </c>
    </row>
    <row r="3972" spans="1:7" x14ac:dyDescent="0.3">
      <c r="A3972" s="60">
        <v>3971</v>
      </c>
      <c r="B3972" s="60">
        <v>1</v>
      </c>
      <c r="C3972" s="2">
        <v>41083.682304701353</v>
      </c>
      <c r="D3972" s="2">
        <v>41143.681944444441</v>
      </c>
      <c r="E3972" s="60">
        <v>8</v>
      </c>
      <c r="F3972" s="2">
        <v>41084.532488433011</v>
      </c>
      <c r="G3972" s="60">
        <v>0</v>
      </c>
    </row>
    <row r="3973" spans="1:7" x14ac:dyDescent="0.3">
      <c r="A3973" s="60">
        <v>3972</v>
      </c>
      <c r="B3973" s="60">
        <v>1</v>
      </c>
      <c r="C3973" s="2">
        <v>41083.74309614698</v>
      </c>
      <c r="D3973" s="2">
        <v>41143.743055555555</v>
      </c>
      <c r="E3973" s="60">
        <v>12</v>
      </c>
      <c r="F3973" s="2">
        <v>41084.456487563191</v>
      </c>
      <c r="G3973" s="60">
        <v>0</v>
      </c>
    </row>
    <row r="3974" spans="1:7" x14ac:dyDescent="0.3">
      <c r="A3974" s="60">
        <v>3973</v>
      </c>
      <c r="B3974" s="60">
        <v>2</v>
      </c>
      <c r="C3974" s="2">
        <v>41083.743805115417</v>
      </c>
      <c r="D3974" s="2">
        <v>41143.743750000001</v>
      </c>
      <c r="E3974" s="60">
        <v>10</v>
      </c>
      <c r="F3974" s="2">
        <v>41085.439551081457</v>
      </c>
      <c r="G3974" s="60">
        <v>0</v>
      </c>
    </row>
    <row r="3975" spans="1:7" x14ac:dyDescent="0.3">
      <c r="A3975" s="60">
        <v>3974</v>
      </c>
      <c r="B3975" s="60">
        <v>1</v>
      </c>
      <c r="C3975" s="2">
        <v>41083.71330017475</v>
      </c>
      <c r="D3975" s="2">
        <v>41143.713194444448</v>
      </c>
      <c r="E3975" s="60">
        <v>12</v>
      </c>
      <c r="F3975" s="2">
        <v>41084.273794293338</v>
      </c>
      <c r="G3975" s="60">
        <v>0</v>
      </c>
    </row>
    <row r="3976" spans="1:7" x14ac:dyDescent="0.3">
      <c r="A3976" s="60">
        <v>3975</v>
      </c>
      <c r="B3976" s="60">
        <v>1</v>
      </c>
      <c r="C3976" s="2">
        <v>41083.710683054305</v>
      </c>
      <c r="D3976" s="2">
        <v>41143.710416666669</v>
      </c>
      <c r="E3976" s="60">
        <v>12</v>
      </c>
      <c r="F3976" s="2">
        <v>41084.446895864465</v>
      </c>
      <c r="G3976" s="60">
        <v>0</v>
      </c>
    </row>
    <row r="3977" spans="1:7" x14ac:dyDescent="0.3">
      <c r="A3977" s="60">
        <v>3976</v>
      </c>
      <c r="B3977" s="60">
        <v>6</v>
      </c>
      <c r="C3977" s="2">
        <v>41083.784489333659</v>
      </c>
      <c r="D3977" s="2">
        <v>41143.78402777778</v>
      </c>
      <c r="E3977" s="60">
        <v>24</v>
      </c>
      <c r="F3977" s="2">
        <v>41087.438449295092</v>
      </c>
      <c r="G3977" s="60">
        <v>0</v>
      </c>
    </row>
    <row r="3978" spans="1:7" x14ac:dyDescent="0.3">
      <c r="A3978" s="60">
        <v>3977</v>
      </c>
      <c r="B3978" s="60">
        <v>4</v>
      </c>
      <c r="C3978" s="2">
        <v>41083.778914836221</v>
      </c>
      <c r="D3978" s="2">
        <v>41143.77847222222</v>
      </c>
      <c r="E3978" s="60">
        <v>12</v>
      </c>
      <c r="F3978" s="2">
        <v>41085.65076089745</v>
      </c>
      <c r="G3978" s="60">
        <v>0</v>
      </c>
    </row>
    <row r="3979" spans="1:7" x14ac:dyDescent="0.3">
      <c r="A3979" s="60">
        <v>3978</v>
      </c>
      <c r="B3979" s="60">
        <v>7</v>
      </c>
      <c r="C3979" s="2">
        <v>41083.766500269739</v>
      </c>
      <c r="D3979" s="2">
        <v>41143.765972222223</v>
      </c>
      <c r="E3979" s="60">
        <v>24</v>
      </c>
      <c r="F3979" s="2">
        <v>41089.117808152812</v>
      </c>
      <c r="G3979" s="60">
        <v>0</v>
      </c>
    </row>
    <row r="3980" spans="1:7" x14ac:dyDescent="0.3">
      <c r="A3980" s="60">
        <v>3979</v>
      </c>
      <c r="B3980" s="60">
        <v>1</v>
      </c>
      <c r="C3980" s="2">
        <v>41083.793093544402</v>
      </c>
      <c r="D3980" s="2">
        <v>41143.79305555555</v>
      </c>
      <c r="E3980" s="60">
        <v>12</v>
      </c>
      <c r="F3980" s="2">
        <v>41084.337335814067</v>
      </c>
      <c r="G3980" s="60">
        <v>0</v>
      </c>
    </row>
    <row r="3981" spans="1:7" x14ac:dyDescent="0.3">
      <c r="A3981" s="60">
        <v>3980</v>
      </c>
      <c r="B3981" s="60">
        <v>2</v>
      </c>
      <c r="C3981" s="2">
        <v>41083.825753772166</v>
      </c>
      <c r="D3981" s="2">
        <v>41143.825694444444</v>
      </c>
      <c r="E3981" s="60">
        <v>10</v>
      </c>
      <c r="F3981" s="2">
        <v>41086.143968551289</v>
      </c>
      <c r="G3981" s="60">
        <v>0</v>
      </c>
    </row>
    <row r="3982" spans="1:7" x14ac:dyDescent="0.3">
      <c r="A3982" s="60">
        <v>3981</v>
      </c>
      <c r="B3982" s="60">
        <v>5</v>
      </c>
      <c r="C3982" s="2">
        <v>41084.125985181236</v>
      </c>
      <c r="D3982" s="2">
        <v>41144.125694444447</v>
      </c>
      <c r="E3982" s="60">
        <v>24</v>
      </c>
      <c r="F3982" s="2">
        <v>41087.202871233465</v>
      </c>
      <c r="G3982" s="60">
        <v>0</v>
      </c>
    </row>
    <row r="3983" spans="1:7" x14ac:dyDescent="0.3">
      <c r="A3983" s="60">
        <v>3982</v>
      </c>
      <c r="B3983" s="60">
        <v>2</v>
      </c>
      <c r="C3983" s="2">
        <v>41084.252581685934</v>
      </c>
      <c r="D3983" s="2">
        <v>41144.252083333333</v>
      </c>
      <c r="E3983" s="60">
        <v>10</v>
      </c>
      <c r="F3983" s="2">
        <v>41086.438412544092</v>
      </c>
      <c r="G3983" s="60">
        <v>0</v>
      </c>
    </row>
    <row r="3984" spans="1:7" x14ac:dyDescent="0.3">
      <c r="A3984" s="60">
        <v>3983</v>
      </c>
      <c r="B3984" s="60">
        <v>2</v>
      </c>
      <c r="C3984" s="2">
        <v>41084.264025016753</v>
      </c>
      <c r="D3984" s="2">
        <v>41144.263888888891</v>
      </c>
      <c r="E3984" s="60">
        <v>10</v>
      </c>
      <c r="F3984" s="2">
        <v>41086.665824258103</v>
      </c>
      <c r="G3984" s="60">
        <v>0</v>
      </c>
    </row>
    <row r="3985" spans="1:7" x14ac:dyDescent="0.3">
      <c r="A3985" s="60">
        <v>3984</v>
      </c>
      <c r="B3985" s="60">
        <v>9</v>
      </c>
      <c r="C3985" s="2">
        <v>41084.384744711242</v>
      </c>
      <c r="D3985" s="2">
        <v>41144.384722222225</v>
      </c>
      <c r="E3985" s="60">
        <v>5</v>
      </c>
      <c r="F3985" s="2">
        <v>41087.498551149431</v>
      </c>
      <c r="G3985" s="60">
        <v>0</v>
      </c>
    </row>
    <row r="3986" spans="1:7" x14ac:dyDescent="0.3">
      <c r="A3986" s="60">
        <v>3985</v>
      </c>
      <c r="B3986" s="60">
        <v>4</v>
      </c>
      <c r="C3986" s="2">
        <v>41084.507213664154</v>
      </c>
      <c r="D3986" s="2">
        <v>41144.506944444445</v>
      </c>
      <c r="E3986" s="60">
        <v>12</v>
      </c>
      <c r="F3986" s="2">
        <v>41087.142698435287</v>
      </c>
      <c r="G3986" s="60">
        <v>0</v>
      </c>
    </row>
    <row r="3987" spans="1:7" x14ac:dyDescent="0.3">
      <c r="A3987" s="60">
        <v>3986</v>
      </c>
      <c r="B3987" s="60">
        <v>7</v>
      </c>
      <c r="C3987" s="2">
        <v>41084.501642738403</v>
      </c>
      <c r="D3987" s="2">
        <v>41088.126388888886</v>
      </c>
      <c r="E3987" s="60">
        <v>24</v>
      </c>
      <c r="F3987" s="2" t="s">
        <v>5</v>
      </c>
      <c r="G3987" s="60">
        <v>0</v>
      </c>
    </row>
    <row r="3988" spans="1:7" x14ac:dyDescent="0.3">
      <c r="A3988" s="60">
        <v>3987</v>
      </c>
      <c r="B3988" s="60">
        <v>1</v>
      </c>
      <c r="C3988" s="2">
        <v>41084.587292796554</v>
      </c>
      <c r="D3988" s="2">
        <v>41144.586805555555</v>
      </c>
      <c r="E3988" s="60">
        <v>8</v>
      </c>
      <c r="F3988" s="2">
        <v>41085.652794393623</v>
      </c>
      <c r="G3988" s="60">
        <v>0</v>
      </c>
    </row>
    <row r="3989" spans="1:7" x14ac:dyDescent="0.3">
      <c r="A3989" s="60">
        <v>3988</v>
      </c>
      <c r="B3989" s="60">
        <v>1</v>
      </c>
      <c r="C3989" s="2">
        <v>41084.620792931375</v>
      </c>
      <c r="D3989" s="2">
        <v>41144.620138888895</v>
      </c>
      <c r="E3989" s="60">
        <v>12</v>
      </c>
      <c r="F3989" s="2">
        <v>41085.692916982676</v>
      </c>
      <c r="G3989" s="60">
        <v>0</v>
      </c>
    </row>
    <row r="3990" spans="1:7" x14ac:dyDescent="0.3">
      <c r="A3990" s="60">
        <v>3989</v>
      </c>
      <c r="B3990" s="60">
        <v>7</v>
      </c>
      <c r="C3990" s="2">
        <v>41084.622735784593</v>
      </c>
      <c r="D3990" s="2">
        <v>41144.622222222228</v>
      </c>
      <c r="E3990" s="60">
        <v>24</v>
      </c>
      <c r="F3990" s="2">
        <v>41100.64054997106</v>
      </c>
      <c r="G3990" s="60">
        <v>0</v>
      </c>
    </row>
    <row r="3991" spans="1:7" x14ac:dyDescent="0.3">
      <c r="A3991" s="60">
        <v>3990</v>
      </c>
      <c r="B3991" s="60">
        <v>1</v>
      </c>
      <c r="C3991" s="2">
        <v>41084.77091667561</v>
      </c>
      <c r="D3991" s="2">
        <v>41144.770833333336</v>
      </c>
      <c r="E3991" s="60">
        <v>8</v>
      </c>
      <c r="F3991" s="2">
        <v>41084.885366475246</v>
      </c>
      <c r="G3991" s="60">
        <v>0</v>
      </c>
    </row>
    <row r="3992" spans="1:7" x14ac:dyDescent="0.3">
      <c r="A3992" s="60">
        <v>3991</v>
      </c>
      <c r="B3992" s="60">
        <v>6</v>
      </c>
      <c r="C3992" s="2">
        <v>41084.870455602613</v>
      </c>
      <c r="D3992" s="2">
        <v>41144.870138888895</v>
      </c>
      <c r="E3992" s="60">
        <v>24</v>
      </c>
      <c r="F3992" s="2">
        <v>41096.340942154246</v>
      </c>
      <c r="G3992" s="60">
        <v>0</v>
      </c>
    </row>
    <row r="3993" spans="1:7" x14ac:dyDescent="0.3">
      <c r="A3993" s="60">
        <v>3992</v>
      </c>
      <c r="B3993" s="60">
        <v>2</v>
      </c>
      <c r="C3993" s="2">
        <v>41084.885124533401</v>
      </c>
      <c r="D3993" s="2">
        <v>41144.884722222225</v>
      </c>
      <c r="E3993" s="60">
        <v>10</v>
      </c>
      <c r="F3993" s="2">
        <v>41085.587113109665</v>
      </c>
      <c r="G3993" s="60">
        <v>0</v>
      </c>
    </row>
    <row r="3994" spans="1:7" x14ac:dyDescent="0.3">
      <c r="A3994" s="60">
        <v>3993</v>
      </c>
      <c r="B3994" s="60">
        <v>3</v>
      </c>
      <c r="C3994" s="2">
        <v>41085.248809970479</v>
      </c>
      <c r="D3994" s="2">
        <v>41145.248611111114</v>
      </c>
      <c r="E3994" s="60">
        <v>24</v>
      </c>
      <c r="F3994" s="2">
        <v>41087.960717670234</v>
      </c>
      <c r="G3994" s="60">
        <v>0</v>
      </c>
    </row>
    <row r="3995" spans="1:7" x14ac:dyDescent="0.3">
      <c r="A3995" s="60">
        <v>3994</v>
      </c>
      <c r="B3995" s="60">
        <v>11</v>
      </c>
      <c r="C3995" s="2">
        <v>41085.287812555594</v>
      </c>
      <c r="D3995" s="2">
        <v>41145.287499999999</v>
      </c>
      <c r="E3995" s="60">
        <v>1</v>
      </c>
      <c r="F3995" s="2">
        <v>41092.325227747533</v>
      </c>
      <c r="G3995" s="60">
        <v>4</v>
      </c>
    </row>
    <row r="3996" spans="1:7" x14ac:dyDescent="0.3">
      <c r="A3996" s="60">
        <v>3995</v>
      </c>
      <c r="B3996" s="60">
        <v>1</v>
      </c>
      <c r="C3996" s="2">
        <v>41085.322127046973</v>
      </c>
      <c r="D3996" s="2">
        <v>41145.321527777778</v>
      </c>
      <c r="E3996" s="60">
        <v>8</v>
      </c>
      <c r="F3996" s="2">
        <v>41086.60388532708</v>
      </c>
      <c r="G3996" s="60">
        <v>0</v>
      </c>
    </row>
    <row r="3997" spans="1:7" x14ac:dyDescent="0.3">
      <c r="A3997" s="60">
        <v>3996</v>
      </c>
      <c r="B3997" s="60">
        <v>11</v>
      </c>
      <c r="C3997" s="2">
        <v>41085.317233540154</v>
      </c>
      <c r="D3997" s="2">
        <v>41145.316666666666</v>
      </c>
      <c r="E3997" s="60">
        <v>1</v>
      </c>
      <c r="F3997" s="2">
        <v>41092.622563676101</v>
      </c>
      <c r="G3997" s="60">
        <v>6</v>
      </c>
    </row>
    <row r="3998" spans="1:7" x14ac:dyDescent="0.3">
      <c r="A3998" s="60">
        <v>3997</v>
      </c>
      <c r="B3998" s="60">
        <v>3</v>
      </c>
      <c r="C3998" s="2">
        <v>41085.344238148988</v>
      </c>
      <c r="D3998" s="2">
        <v>41145.34375</v>
      </c>
      <c r="E3998" s="60">
        <v>24</v>
      </c>
      <c r="F3998" s="2">
        <v>41087.728573669425</v>
      </c>
      <c r="G3998" s="60">
        <v>0</v>
      </c>
    </row>
    <row r="3999" spans="1:7" x14ac:dyDescent="0.3">
      <c r="A3999" s="60">
        <v>3998</v>
      </c>
      <c r="B3999" s="60">
        <v>11</v>
      </c>
      <c r="C3999" s="2">
        <v>41085.367933928224</v>
      </c>
      <c r="D3999" s="2">
        <v>41145.367361111115</v>
      </c>
      <c r="E3999" s="60">
        <v>1</v>
      </c>
      <c r="F3999" s="2">
        <v>41092.706504476795</v>
      </c>
      <c r="G3999" s="60">
        <v>0</v>
      </c>
    </row>
    <row r="4000" spans="1:7" x14ac:dyDescent="0.3">
      <c r="A4000" s="60">
        <v>3999</v>
      </c>
      <c r="B4000" s="60">
        <v>3</v>
      </c>
      <c r="C4000" s="2">
        <v>41085.352604332198</v>
      </c>
      <c r="D4000" s="2">
        <v>41145.352083333339</v>
      </c>
      <c r="E4000" s="60">
        <v>24</v>
      </c>
      <c r="F4000" s="2">
        <v>41087.450231720679</v>
      </c>
      <c r="G4000" s="60">
        <v>0</v>
      </c>
    </row>
    <row r="4001" spans="1:7" x14ac:dyDescent="0.3">
      <c r="A4001" s="60">
        <v>4000</v>
      </c>
      <c r="B4001" s="60">
        <v>1</v>
      </c>
      <c r="C4001" s="2">
        <v>41085.368181963342</v>
      </c>
      <c r="D4001" s="2">
        <v>41145.368055555555</v>
      </c>
      <c r="E4001" s="60">
        <v>8</v>
      </c>
      <c r="F4001" s="2">
        <v>41086.728300501258</v>
      </c>
      <c r="G4001" s="60">
        <v>0</v>
      </c>
    </row>
    <row r="4002" spans="1:7" x14ac:dyDescent="0.3">
      <c r="A4002" s="60">
        <v>4001</v>
      </c>
      <c r="B4002" s="60">
        <v>7</v>
      </c>
      <c r="C4002" s="2">
        <v>41085.367108492217</v>
      </c>
      <c r="D4002" s="2">
        <v>41145.366666666669</v>
      </c>
      <c r="E4002" s="60">
        <v>24</v>
      </c>
      <c r="F4002" s="2">
        <v>41094.423975205653</v>
      </c>
      <c r="G4002" s="60">
        <v>0</v>
      </c>
    </row>
    <row r="4003" spans="1:7" x14ac:dyDescent="0.3">
      <c r="A4003" s="60">
        <v>4002</v>
      </c>
      <c r="B4003" s="60">
        <v>3</v>
      </c>
      <c r="C4003" s="2">
        <v>41085.362661590443</v>
      </c>
      <c r="D4003" s="2">
        <v>41145.362500000003</v>
      </c>
      <c r="E4003" s="60">
        <v>24</v>
      </c>
      <c r="F4003" s="2">
        <v>41087.746936735261</v>
      </c>
      <c r="G4003" s="60">
        <v>0</v>
      </c>
    </row>
    <row r="4004" spans="1:7" x14ac:dyDescent="0.3">
      <c r="A4004" s="60">
        <v>4003</v>
      </c>
      <c r="B4004" s="60">
        <v>2</v>
      </c>
      <c r="C4004" s="2">
        <v>41085.356096395757</v>
      </c>
      <c r="D4004" s="2">
        <v>41145.355555555558</v>
      </c>
      <c r="E4004" s="60">
        <v>10</v>
      </c>
      <c r="F4004" s="2">
        <v>41085.575486957561</v>
      </c>
      <c r="G4004" s="60">
        <v>0</v>
      </c>
    </row>
    <row r="4005" spans="1:7" x14ac:dyDescent="0.3">
      <c r="A4005" s="60">
        <v>4004</v>
      </c>
      <c r="B4005" s="60">
        <v>1</v>
      </c>
      <c r="C4005" s="2">
        <v>41085.397914329449</v>
      </c>
      <c r="D4005" s="2">
        <v>41145.397916666669</v>
      </c>
      <c r="E4005" s="60">
        <v>8</v>
      </c>
      <c r="F4005" s="2">
        <v>41086.5609654</v>
      </c>
      <c r="G4005" s="60">
        <v>0</v>
      </c>
    </row>
    <row r="4006" spans="1:7" x14ac:dyDescent="0.3">
      <c r="A4006" s="60">
        <v>4005</v>
      </c>
      <c r="B4006" s="60">
        <v>9</v>
      </c>
      <c r="C4006" s="2">
        <v>41085.395822047409</v>
      </c>
      <c r="D4006" s="2">
        <v>41145.395138888889</v>
      </c>
      <c r="E4006" s="60">
        <v>5</v>
      </c>
      <c r="F4006" s="2">
        <v>41088.482189227499</v>
      </c>
      <c r="G4006" s="60">
        <v>0</v>
      </c>
    </row>
    <row r="4007" spans="1:7" x14ac:dyDescent="0.3">
      <c r="A4007" s="60">
        <v>4006</v>
      </c>
      <c r="B4007" s="60">
        <v>8</v>
      </c>
      <c r="C4007" s="2">
        <v>41085.405098531322</v>
      </c>
      <c r="D4007" s="2">
        <v>41145.404861111114</v>
      </c>
      <c r="E4007" s="60">
        <v>3</v>
      </c>
      <c r="F4007" s="2">
        <v>41089.487083928274</v>
      </c>
      <c r="G4007" s="60">
        <v>0</v>
      </c>
    </row>
    <row r="4008" spans="1:7" x14ac:dyDescent="0.3">
      <c r="A4008" s="60">
        <v>4007</v>
      </c>
      <c r="B4008" s="60">
        <v>5</v>
      </c>
      <c r="C4008" s="2">
        <v>41085.401836204859</v>
      </c>
      <c r="D4008" s="2">
        <v>41145.401388888888</v>
      </c>
      <c r="E4008" s="60">
        <v>24</v>
      </c>
      <c r="F4008" s="2">
        <v>41087.686756925337</v>
      </c>
      <c r="G4008" s="60">
        <v>0</v>
      </c>
    </row>
    <row r="4009" spans="1:7" x14ac:dyDescent="0.3">
      <c r="A4009" s="60">
        <v>4008</v>
      </c>
      <c r="B4009" s="60">
        <v>3</v>
      </c>
      <c r="C4009" s="2">
        <v>41085.385522018158</v>
      </c>
      <c r="D4009" s="2">
        <v>41087.59375</v>
      </c>
      <c r="E4009" s="60">
        <v>24</v>
      </c>
      <c r="F4009" s="2">
        <v>41086.458384809863</v>
      </c>
      <c r="G4009" s="60">
        <v>0</v>
      </c>
    </row>
    <row r="4010" spans="1:7" x14ac:dyDescent="0.3">
      <c r="A4010" s="60">
        <v>4009</v>
      </c>
      <c r="B4010" s="60">
        <v>4</v>
      </c>
      <c r="C4010" s="2">
        <v>41085.495418227998</v>
      </c>
      <c r="D4010" s="2">
        <v>41145.495138888895</v>
      </c>
      <c r="E4010" s="60">
        <v>12</v>
      </c>
      <c r="F4010" s="2">
        <v>41087.540564445102</v>
      </c>
      <c r="G4010" s="60">
        <v>0</v>
      </c>
    </row>
    <row r="4011" spans="1:7" x14ac:dyDescent="0.3">
      <c r="A4011" s="60">
        <v>4010</v>
      </c>
      <c r="B4011" s="60">
        <v>8</v>
      </c>
      <c r="C4011" s="2">
        <v>41085.484420088222</v>
      </c>
      <c r="D4011" s="2">
        <v>41145.484027777777</v>
      </c>
      <c r="E4011" s="60">
        <v>3</v>
      </c>
      <c r="F4011" s="2">
        <v>41092.497289436578</v>
      </c>
      <c r="G4011" s="60">
        <v>2</v>
      </c>
    </row>
    <row r="4012" spans="1:7" x14ac:dyDescent="0.3">
      <c r="A4012" s="60">
        <v>4011</v>
      </c>
      <c r="B4012" s="60">
        <v>3</v>
      </c>
      <c r="C4012" s="2">
        <v>41085.479342970415</v>
      </c>
      <c r="D4012" s="2">
        <v>41145.479166666672</v>
      </c>
      <c r="E4012" s="60">
        <v>24</v>
      </c>
      <c r="F4012" s="2">
        <v>41087.507831656876</v>
      </c>
      <c r="G4012" s="60">
        <v>0</v>
      </c>
    </row>
    <row r="4013" spans="1:7" x14ac:dyDescent="0.3">
      <c r="A4013" s="60">
        <v>4012</v>
      </c>
      <c r="B4013" s="60">
        <v>5</v>
      </c>
      <c r="C4013" s="2">
        <v>41085.491182131518</v>
      </c>
      <c r="D4013" s="2">
        <v>41089.782354056646</v>
      </c>
      <c r="E4013" s="60">
        <v>24</v>
      </c>
      <c r="F4013" s="2" t="s">
        <v>5</v>
      </c>
      <c r="G4013" s="60">
        <v>0</v>
      </c>
    </row>
    <row r="4014" spans="1:7" x14ac:dyDescent="0.3">
      <c r="A4014" s="60">
        <v>4013</v>
      </c>
      <c r="B4014" s="60">
        <v>5</v>
      </c>
      <c r="C4014" s="2">
        <v>41085.563591833394</v>
      </c>
      <c r="D4014" s="2">
        <v>41145.563194444439</v>
      </c>
      <c r="E4014" s="60">
        <v>24</v>
      </c>
      <c r="F4014" s="2">
        <v>41089.650882143447</v>
      </c>
      <c r="G4014" s="60">
        <v>0</v>
      </c>
    </row>
    <row r="4015" spans="1:7" x14ac:dyDescent="0.3">
      <c r="A4015" s="60">
        <v>4014</v>
      </c>
      <c r="B4015" s="60">
        <v>1</v>
      </c>
      <c r="C4015" s="2">
        <v>41085.558694083076</v>
      </c>
      <c r="D4015" s="2">
        <v>41088.641924496653</v>
      </c>
      <c r="E4015" s="60">
        <v>8</v>
      </c>
      <c r="F4015" s="2" t="s">
        <v>5</v>
      </c>
      <c r="G4015" s="60">
        <v>0</v>
      </c>
    </row>
    <row r="4016" spans="1:7" x14ac:dyDescent="0.3">
      <c r="A4016" s="60">
        <v>4015</v>
      </c>
      <c r="B4016" s="60">
        <v>3</v>
      </c>
      <c r="C4016" s="2">
        <v>41085.595663655033</v>
      </c>
      <c r="D4016" s="2">
        <v>41145.595138888893</v>
      </c>
      <c r="E4016" s="60">
        <v>24</v>
      </c>
      <c r="F4016" s="2">
        <v>41088.725855115255</v>
      </c>
      <c r="G4016" s="60">
        <v>0</v>
      </c>
    </row>
    <row r="4017" spans="1:7" x14ac:dyDescent="0.3">
      <c r="A4017" s="60">
        <v>4016</v>
      </c>
      <c r="B4017" s="60">
        <v>2</v>
      </c>
      <c r="C4017" s="2">
        <v>41085.586475694676</v>
      </c>
      <c r="D4017" s="2">
        <v>41145.586111111115</v>
      </c>
      <c r="E4017" s="60">
        <v>10</v>
      </c>
      <c r="F4017" s="2">
        <v>41086.565641480323</v>
      </c>
      <c r="G4017" s="60">
        <v>0</v>
      </c>
    </row>
    <row r="4018" spans="1:7" x14ac:dyDescent="0.3">
      <c r="A4018" s="60">
        <v>4017</v>
      </c>
      <c r="B4018" s="60">
        <v>4</v>
      </c>
      <c r="C4018" s="2">
        <v>41085.622958639622</v>
      </c>
      <c r="D4018" s="2">
        <v>41145.622916666667</v>
      </c>
      <c r="E4018" s="60">
        <v>12</v>
      </c>
      <c r="F4018" s="2">
        <v>41089.391977763757</v>
      </c>
      <c r="G4018" s="60">
        <v>0</v>
      </c>
    </row>
    <row r="4019" spans="1:7" x14ac:dyDescent="0.3">
      <c r="A4019" s="60">
        <v>4018</v>
      </c>
      <c r="B4019" s="60">
        <v>1</v>
      </c>
      <c r="C4019" s="2">
        <v>41085.583660004901</v>
      </c>
      <c r="D4019" s="2">
        <v>41145.583333333336</v>
      </c>
      <c r="E4019" s="60">
        <v>8</v>
      </c>
      <c r="F4019" s="2">
        <v>41085.762556465525</v>
      </c>
      <c r="G4019" s="60">
        <v>0</v>
      </c>
    </row>
    <row r="4020" spans="1:7" x14ac:dyDescent="0.3">
      <c r="A4020" s="60">
        <v>4019</v>
      </c>
      <c r="B4020" s="60">
        <v>4</v>
      </c>
      <c r="C4020" s="2">
        <v>41085.691050832414</v>
      </c>
      <c r="D4020" s="2">
        <v>41145.690972222219</v>
      </c>
      <c r="E4020" s="60">
        <v>12</v>
      </c>
      <c r="F4020" s="2">
        <v>41088.645028047918</v>
      </c>
      <c r="G4020" s="60">
        <v>0</v>
      </c>
    </row>
    <row r="4021" spans="1:7" x14ac:dyDescent="0.3">
      <c r="A4021" s="60">
        <v>4020</v>
      </c>
      <c r="B4021" s="60">
        <v>7</v>
      </c>
      <c r="C4021" s="2">
        <v>41085.742082188073</v>
      </c>
      <c r="D4021" s="2">
        <v>41145.741666666669</v>
      </c>
      <c r="E4021" s="60">
        <v>24</v>
      </c>
      <c r="F4021" s="2">
        <v>41095.395309068568</v>
      </c>
      <c r="G4021" s="60">
        <v>0</v>
      </c>
    </row>
    <row r="4022" spans="1:7" x14ac:dyDescent="0.3">
      <c r="A4022" s="60">
        <v>4021</v>
      </c>
      <c r="B4022" s="60">
        <v>1</v>
      </c>
      <c r="C4022" s="2">
        <v>41085.755668350306</v>
      </c>
      <c r="D4022" s="2">
        <v>41145.755555555559</v>
      </c>
      <c r="E4022" s="60">
        <v>8</v>
      </c>
      <c r="F4022" s="2">
        <v>41086.31973681652</v>
      </c>
      <c r="G4022" s="60">
        <v>0</v>
      </c>
    </row>
    <row r="4023" spans="1:7" x14ac:dyDescent="0.3">
      <c r="A4023" s="60">
        <v>4022</v>
      </c>
      <c r="B4023" s="60">
        <v>4</v>
      </c>
      <c r="C4023" s="2">
        <v>41085.790665669119</v>
      </c>
      <c r="D4023" s="2">
        <v>41088.165048915958</v>
      </c>
      <c r="E4023" s="60">
        <v>12</v>
      </c>
      <c r="F4023" s="2" t="s">
        <v>5</v>
      </c>
      <c r="G4023" s="60">
        <v>0</v>
      </c>
    </row>
    <row r="4024" spans="1:7" x14ac:dyDescent="0.3">
      <c r="A4024" s="60">
        <v>4023</v>
      </c>
      <c r="B4024" s="60">
        <v>6</v>
      </c>
      <c r="C4024" s="2">
        <v>41085.788510973893</v>
      </c>
      <c r="D4024" s="2">
        <v>41145.788194444445</v>
      </c>
      <c r="E4024" s="60">
        <v>24</v>
      </c>
      <c r="F4024" s="2">
        <v>41089.330054760918</v>
      </c>
      <c r="G4024" s="60">
        <v>0</v>
      </c>
    </row>
    <row r="4025" spans="1:7" x14ac:dyDescent="0.3">
      <c r="A4025" s="60">
        <v>4024</v>
      </c>
      <c r="B4025" s="60">
        <v>7</v>
      </c>
      <c r="C4025" s="2">
        <v>41085.814977297268</v>
      </c>
      <c r="D4025" s="2">
        <v>41145.814583333333</v>
      </c>
      <c r="E4025" s="60">
        <v>24</v>
      </c>
      <c r="F4025" s="2">
        <v>41095.342591896653</v>
      </c>
      <c r="G4025" s="60">
        <v>0</v>
      </c>
    </row>
    <row r="4026" spans="1:7" x14ac:dyDescent="0.3">
      <c r="A4026" s="60">
        <v>4025</v>
      </c>
      <c r="B4026" s="60">
        <v>1</v>
      </c>
      <c r="C4026" s="2">
        <v>41085.871486849683</v>
      </c>
      <c r="D4026" s="2">
        <v>41145.870833333334</v>
      </c>
      <c r="E4026" s="60">
        <v>12</v>
      </c>
      <c r="F4026" s="2">
        <v>41086.534790076199</v>
      </c>
      <c r="G4026" s="60">
        <v>0</v>
      </c>
    </row>
    <row r="4027" spans="1:7" x14ac:dyDescent="0.3">
      <c r="A4027" s="60">
        <v>4026</v>
      </c>
      <c r="B4027" s="60">
        <v>6</v>
      </c>
      <c r="C4027" s="2">
        <v>41085.959176881028</v>
      </c>
      <c r="D4027" s="2">
        <v>41088.625814954561</v>
      </c>
      <c r="E4027" s="60">
        <v>24</v>
      </c>
      <c r="F4027" s="2" t="s">
        <v>5</v>
      </c>
      <c r="G4027" s="60">
        <v>0</v>
      </c>
    </row>
    <row r="4028" spans="1:7" x14ac:dyDescent="0.3">
      <c r="A4028" s="60">
        <v>4027</v>
      </c>
      <c r="B4028" s="60">
        <v>6</v>
      </c>
      <c r="C4028" s="2">
        <v>41085.973155857107</v>
      </c>
      <c r="D4028" s="2">
        <v>41145.972916666666</v>
      </c>
      <c r="E4028" s="60">
        <v>24</v>
      </c>
      <c r="F4028" s="2">
        <v>41089.572417537165</v>
      </c>
      <c r="G4028" s="60">
        <v>0</v>
      </c>
    </row>
    <row r="4029" spans="1:7" x14ac:dyDescent="0.3">
      <c r="A4029" s="60">
        <v>4028</v>
      </c>
      <c r="B4029" s="60">
        <v>6</v>
      </c>
      <c r="C4029" s="2">
        <v>41085.971160566391</v>
      </c>
      <c r="D4029" s="2">
        <v>41089.637290956161</v>
      </c>
      <c r="E4029" s="60">
        <v>24</v>
      </c>
      <c r="F4029" s="2" t="s">
        <v>5</v>
      </c>
      <c r="G4029" s="60">
        <v>0</v>
      </c>
    </row>
    <row r="4030" spans="1:7" x14ac:dyDescent="0.3">
      <c r="A4030" s="60">
        <v>4029</v>
      </c>
      <c r="B4030" s="60">
        <v>3</v>
      </c>
      <c r="C4030" s="2">
        <v>41086.022387240133</v>
      </c>
      <c r="D4030" s="2">
        <v>41146.022222222222</v>
      </c>
      <c r="E4030" s="60">
        <v>24</v>
      </c>
      <c r="F4030" s="2">
        <v>41087.592764454326</v>
      </c>
      <c r="G4030" s="60">
        <v>0</v>
      </c>
    </row>
    <row r="4031" spans="1:7" x14ac:dyDescent="0.3">
      <c r="A4031" s="60">
        <v>4030</v>
      </c>
      <c r="B4031" s="60">
        <v>6</v>
      </c>
      <c r="C4031" s="2">
        <v>41086.020899184914</v>
      </c>
      <c r="D4031" s="2">
        <v>41146.020833333336</v>
      </c>
      <c r="E4031" s="60">
        <v>24</v>
      </c>
      <c r="F4031" s="2">
        <v>41091.619085681778</v>
      </c>
      <c r="G4031" s="60">
        <v>0</v>
      </c>
    </row>
    <row r="4032" spans="1:7" x14ac:dyDescent="0.3">
      <c r="A4032" s="60">
        <v>4031</v>
      </c>
      <c r="B4032" s="60">
        <v>10</v>
      </c>
      <c r="C4032" s="2">
        <v>41086.175587306177</v>
      </c>
      <c r="D4032" s="2">
        <v>41146.174999999996</v>
      </c>
      <c r="E4032" s="60">
        <v>1</v>
      </c>
      <c r="F4032" s="2">
        <v>41088.774457911139</v>
      </c>
      <c r="G4032" s="60">
        <v>0</v>
      </c>
    </row>
    <row r="4033" spans="1:7" x14ac:dyDescent="0.3">
      <c r="A4033" s="60">
        <v>4032</v>
      </c>
      <c r="B4033" s="60">
        <v>10</v>
      </c>
      <c r="C4033" s="2">
        <v>41086.204012178612</v>
      </c>
      <c r="D4033" s="2">
        <v>41146.203472222223</v>
      </c>
      <c r="E4033" s="60">
        <v>1</v>
      </c>
      <c r="F4033" s="2">
        <v>41087.159110464112</v>
      </c>
      <c r="G4033" s="60">
        <v>0</v>
      </c>
    </row>
    <row r="4034" spans="1:7" x14ac:dyDescent="0.3">
      <c r="A4034" s="60">
        <v>4033</v>
      </c>
      <c r="B4034" s="60">
        <v>5</v>
      </c>
      <c r="C4034" s="2">
        <v>41086.212443539829</v>
      </c>
      <c r="D4034" s="2">
        <v>41146.211805555555</v>
      </c>
      <c r="E4034" s="60">
        <v>24</v>
      </c>
      <c r="F4034" s="2">
        <v>41091.594445795119</v>
      </c>
      <c r="G4034" s="60">
        <v>0</v>
      </c>
    </row>
    <row r="4035" spans="1:7" x14ac:dyDescent="0.3">
      <c r="A4035" s="60">
        <v>4034</v>
      </c>
      <c r="B4035" s="60">
        <v>3</v>
      </c>
      <c r="C4035" s="2">
        <v>41086.385311261234</v>
      </c>
      <c r="D4035" s="2">
        <v>41146.384722222225</v>
      </c>
      <c r="E4035" s="60">
        <v>24</v>
      </c>
      <c r="F4035" s="2">
        <v>41087.659851692115</v>
      </c>
      <c r="G4035" s="60">
        <v>0</v>
      </c>
    </row>
    <row r="4036" spans="1:7" x14ac:dyDescent="0.3">
      <c r="A4036" s="60">
        <v>4035</v>
      </c>
      <c r="B4036" s="60">
        <v>4</v>
      </c>
      <c r="C4036" s="2">
        <v>41086.389662544971</v>
      </c>
      <c r="D4036" s="2">
        <v>41146.38958333333</v>
      </c>
      <c r="E4036" s="60">
        <v>12</v>
      </c>
      <c r="F4036" s="2">
        <v>41087.557750220156</v>
      </c>
      <c r="G4036" s="60">
        <v>0</v>
      </c>
    </row>
    <row r="4037" spans="1:7" x14ac:dyDescent="0.3">
      <c r="A4037" s="60">
        <v>4036</v>
      </c>
      <c r="B4037" s="60">
        <v>9</v>
      </c>
      <c r="C4037" s="2">
        <v>41086.408012773085</v>
      </c>
      <c r="D4037" s="2">
        <v>41146.407638888886</v>
      </c>
      <c r="E4037" s="60">
        <v>5</v>
      </c>
      <c r="F4037" s="2">
        <v>41089.572462737902</v>
      </c>
      <c r="G4037" s="60">
        <v>0</v>
      </c>
    </row>
    <row r="4038" spans="1:7" x14ac:dyDescent="0.3">
      <c r="A4038" s="60">
        <v>4037</v>
      </c>
      <c r="B4038" s="60">
        <v>9</v>
      </c>
      <c r="C4038" s="2">
        <v>41086.389065606738</v>
      </c>
      <c r="D4038" s="2">
        <v>41146.388888888891</v>
      </c>
      <c r="E4038" s="60">
        <v>5</v>
      </c>
      <c r="F4038" s="2">
        <v>41089.788808127669</v>
      </c>
      <c r="G4038" s="60">
        <v>0</v>
      </c>
    </row>
    <row r="4039" spans="1:7" x14ac:dyDescent="0.3">
      <c r="A4039" s="60">
        <v>4038</v>
      </c>
      <c r="B4039" s="60">
        <v>4</v>
      </c>
      <c r="C4039" s="2">
        <v>41086.419484138511</v>
      </c>
      <c r="D4039" s="2">
        <v>41146.419444444444</v>
      </c>
      <c r="E4039" s="60">
        <v>12</v>
      </c>
      <c r="F4039" s="2">
        <v>41089.32929721212</v>
      </c>
      <c r="G4039" s="60">
        <v>0</v>
      </c>
    </row>
    <row r="4040" spans="1:7" x14ac:dyDescent="0.3">
      <c r="A4040" s="60">
        <v>4039</v>
      </c>
      <c r="B4040" s="60">
        <v>3</v>
      </c>
      <c r="C4040" s="2">
        <v>41086.488605588755</v>
      </c>
      <c r="D4040" s="2">
        <v>41146.48819444445</v>
      </c>
      <c r="E4040" s="60">
        <v>24</v>
      </c>
      <c r="F4040" s="2">
        <v>41088.816091344357</v>
      </c>
      <c r="G4040" s="60">
        <v>0</v>
      </c>
    </row>
    <row r="4041" spans="1:7" x14ac:dyDescent="0.3">
      <c r="A4041" s="60">
        <v>4040</v>
      </c>
      <c r="B4041" s="60">
        <v>3</v>
      </c>
      <c r="C4041" s="2">
        <v>41086.4865921616</v>
      </c>
      <c r="D4041" s="2">
        <v>41090.069264112259</v>
      </c>
      <c r="E4041" s="60">
        <v>24</v>
      </c>
      <c r="F4041" s="2" t="s">
        <v>5</v>
      </c>
      <c r="G4041" s="60">
        <v>0</v>
      </c>
    </row>
    <row r="4042" spans="1:7" x14ac:dyDescent="0.3">
      <c r="A4042" s="60">
        <v>4041</v>
      </c>
      <c r="B4042" s="60">
        <v>4</v>
      </c>
      <c r="C4042" s="2">
        <v>41086.512956819999</v>
      </c>
      <c r="D4042" s="2">
        <v>41146.512499999997</v>
      </c>
      <c r="E4042" s="60">
        <v>12</v>
      </c>
      <c r="F4042" s="2">
        <v>41088.62508303731</v>
      </c>
      <c r="G4042" s="60">
        <v>0</v>
      </c>
    </row>
    <row r="4043" spans="1:7" x14ac:dyDescent="0.3">
      <c r="A4043" s="60">
        <v>4042</v>
      </c>
      <c r="B4043" s="60">
        <v>1</v>
      </c>
      <c r="C4043" s="2">
        <v>41086.552875314046</v>
      </c>
      <c r="D4043" s="2">
        <v>41089.843892319754</v>
      </c>
      <c r="E4043" s="60">
        <v>12</v>
      </c>
      <c r="F4043" s="2" t="s">
        <v>5</v>
      </c>
      <c r="G4043" s="60">
        <v>0</v>
      </c>
    </row>
    <row r="4044" spans="1:7" x14ac:dyDescent="0.3">
      <c r="A4044" s="60">
        <v>4043</v>
      </c>
      <c r="B4044" s="60">
        <v>1</v>
      </c>
      <c r="C4044" s="2">
        <v>41086.54226016043</v>
      </c>
      <c r="D4044" s="2">
        <v>41146.541666666664</v>
      </c>
      <c r="E4044" s="60">
        <v>12</v>
      </c>
      <c r="F4044" s="2">
        <v>41087.449699923272</v>
      </c>
      <c r="G4044" s="60">
        <v>0</v>
      </c>
    </row>
    <row r="4045" spans="1:7" x14ac:dyDescent="0.3">
      <c r="A4045" s="60">
        <v>4044</v>
      </c>
      <c r="B4045" s="60">
        <v>8</v>
      </c>
      <c r="C4045" s="2">
        <v>41086.588752030781</v>
      </c>
      <c r="D4045" s="2">
        <v>41146.588194444448</v>
      </c>
      <c r="E4045" s="60">
        <v>3</v>
      </c>
      <c r="F4045" s="2">
        <v>41093.39119216938</v>
      </c>
      <c r="G4045" s="60">
        <v>1</v>
      </c>
    </row>
    <row r="4046" spans="1:7" x14ac:dyDescent="0.3">
      <c r="A4046" s="60">
        <v>4045</v>
      </c>
      <c r="B4046" s="60">
        <v>4</v>
      </c>
      <c r="C4046" s="2">
        <v>41086.588234903051</v>
      </c>
      <c r="D4046" s="2">
        <v>41146.588194444448</v>
      </c>
      <c r="E4046" s="60">
        <v>12</v>
      </c>
      <c r="F4046" s="2">
        <v>41090.773414399177</v>
      </c>
      <c r="G4046" s="60">
        <v>0</v>
      </c>
    </row>
    <row r="4047" spans="1:7" x14ac:dyDescent="0.3">
      <c r="A4047" s="60">
        <v>4046</v>
      </c>
      <c r="B4047" s="60">
        <v>1</v>
      </c>
      <c r="C4047" s="2">
        <v>41086.691124118115</v>
      </c>
      <c r="D4047" s="2">
        <v>41146.690972222219</v>
      </c>
      <c r="E4047" s="60">
        <v>8</v>
      </c>
      <c r="F4047" s="2">
        <v>41086.773257995905</v>
      </c>
      <c r="G4047" s="60">
        <v>0</v>
      </c>
    </row>
    <row r="4048" spans="1:7" x14ac:dyDescent="0.3">
      <c r="A4048" s="60">
        <v>4047</v>
      </c>
      <c r="B4048" s="60">
        <v>1</v>
      </c>
      <c r="C4048" s="2">
        <v>41086.721377759139</v>
      </c>
      <c r="D4048" s="2">
        <v>41146.720833333333</v>
      </c>
      <c r="E4048" s="60">
        <v>8</v>
      </c>
      <c r="F4048" s="2">
        <v>41087.425598758367</v>
      </c>
      <c r="G4048" s="60">
        <v>0</v>
      </c>
    </row>
    <row r="4049" spans="1:7" x14ac:dyDescent="0.3">
      <c r="A4049" s="60">
        <v>4048</v>
      </c>
      <c r="B4049" s="60">
        <v>2</v>
      </c>
      <c r="C4049" s="2">
        <v>41086.732967267861</v>
      </c>
      <c r="D4049" s="2">
        <v>41146.732638888891</v>
      </c>
      <c r="E4049" s="60">
        <v>10</v>
      </c>
      <c r="F4049" s="2">
        <v>41088.694800091085</v>
      </c>
      <c r="G4049" s="60">
        <v>0</v>
      </c>
    </row>
    <row r="4050" spans="1:7" x14ac:dyDescent="0.3">
      <c r="A4050" s="60">
        <v>4049</v>
      </c>
      <c r="B4050" s="60">
        <v>1</v>
      </c>
      <c r="C4050" s="2">
        <v>41086.728845226076</v>
      </c>
      <c r="D4050" s="2">
        <v>41146.728472222225</v>
      </c>
      <c r="E4050" s="60">
        <v>8</v>
      </c>
      <c r="F4050" s="2">
        <v>41086.889610197592</v>
      </c>
      <c r="G4050" s="60">
        <v>0</v>
      </c>
    </row>
    <row r="4051" spans="1:7" x14ac:dyDescent="0.3">
      <c r="A4051" s="60">
        <v>4050</v>
      </c>
      <c r="B4051" s="60">
        <v>1</v>
      </c>
      <c r="C4051" s="2">
        <v>41086.751262726437</v>
      </c>
      <c r="D4051" s="2">
        <v>41146.750694444447</v>
      </c>
      <c r="E4051" s="60">
        <v>12</v>
      </c>
      <c r="F4051" s="2">
        <v>41087.548409073184</v>
      </c>
      <c r="G4051" s="60">
        <v>0</v>
      </c>
    </row>
    <row r="4052" spans="1:7" x14ac:dyDescent="0.3">
      <c r="A4052" s="60">
        <v>4051</v>
      </c>
      <c r="B4052" s="60">
        <v>6</v>
      </c>
      <c r="C4052" s="2">
        <v>41086.759289979404</v>
      </c>
      <c r="D4052" s="2">
        <v>41089.425637331617</v>
      </c>
      <c r="E4052" s="60">
        <v>24</v>
      </c>
      <c r="F4052" s="2" t="s">
        <v>5</v>
      </c>
      <c r="G4052" s="60">
        <v>0</v>
      </c>
    </row>
    <row r="4053" spans="1:7" x14ac:dyDescent="0.3">
      <c r="A4053" s="60">
        <v>4052</v>
      </c>
      <c r="B4053" s="60">
        <v>7</v>
      </c>
      <c r="C4053" s="2">
        <v>41086.773742953534</v>
      </c>
      <c r="D4053" s="2">
        <v>41089.648142772727</v>
      </c>
      <c r="E4053" s="60">
        <v>24</v>
      </c>
      <c r="F4053" s="2" t="s">
        <v>5</v>
      </c>
      <c r="G4053" s="60">
        <v>0</v>
      </c>
    </row>
    <row r="4054" spans="1:7" x14ac:dyDescent="0.3">
      <c r="A4054" s="60">
        <v>4053</v>
      </c>
      <c r="B4054" s="60">
        <v>1</v>
      </c>
      <c r="C4054" s="2">
        <v>41086.869189771889</v>
      </c>
      <c r="D4054" s="2">
        <v>41146.868750000001</v>
      </c>
      <c r="E4054" s="60">
        <v>12</v>
      </c>
      <c r="F4054" s="2">
        <v>41087.530244312235</v>
      </c>
      <c r="G4054" s="60">
        <v>0</v>
      </c>
    </row>
    <row r="4055" spans="1:7" x14ac:dyDescent="0.3">
      <c r="A4055" s="60">
        <v>4054</v>
      </c>
      <c r="B4055" s="60">
        <v>3</v>
      </c>
      <c r="C4055" s="2">
        <v>41086.903626690852</v>
      </c>
      <c r="D4055" s="2">
        <v>41090.111587159838</v>
      </c>
      <c r="E4055" s="60">
        <v>24</v>
      </c>
      <c r="F4055" s="2" t="s">
        <v>5</v>
      </c>
      <c r="G4055" s="60">
        <v>0</v>
      </c>
    </row>
    <row r="4056" spans="1:7" x14ac:dyDescent="0.3">
      <c r="A4056" s="60">
        <v>4055</v>
      </c>
      <c r="B4056" s="60">
        <v>1</v>
      </c>
      <c r="C4056" s="2">
        <v>41087.056479976425</v>
      </c>
      <c r="D4056" s="2">
        <v>41147.056249999994</v>
      </c>
      <c r="E4056" s="60">
        <v>12</v>
      </c>
      <c r="F4056" s="2">
        <v>41088.530519754153</v>
      </c>
      <c r="G4056" s="60">
        <v>0</v>
      </c>
    </row>
    <row r="4057" spans="1:7" x14ac:dyDescent="0.3">
      <c r="A4057" s="60">
        <v>4056</v>
      </c>
      <c r="B4057" s="60">
        <v>2</v>
      </c>
      <c r="C4057" s="2">
        <v>41087.280425270386</v>
      </c>
      <c r="D4057" s="2">
        <v>41147.279861111114</v>
      </c>
      <c r="E4057" s="60">
        <v>10</v>
      </c>
      <c r="F4057" s="2">
        <v>41088.691549152281</v>
      </c>
      <c r="G4057" s="60">
        <v>0</v>
      </c>
    </row>
    <row r="4058" spans="1:7" x14ac:dyDescent="0.3">
      <c r="A4058" s="60">
        <v>4057</v>
      </c>
      <c r="B4058" s="60">
        <v>3</v>
      </c>
      <c r="C4058" s="2">
        <v>41087.308462340887</v>
      </c>
      <c r="D4058" s="2">
        <v>41147.308333333334</v>
      </c>
      <c r="E4058" s="60">
        <v>24</v>
      </c>
      <c r="F4058" s="2">
        <v>41090.386833245895</v>
      </c>
      <c r="G4058" s="60">
        <v>0</v>
      </c>
    </row>
    <row r="4059" spans="1:7" x14ac:dyDescent="0.3">
      <c r="A4059" s="60">
        <v>4058</v>
      </c>
      <c r="B4059" s="60">
        <v>1</v>
      </c>
      <c r="C4059" s="2">
        <v>41087.351524318736</v>
      </c>
      <c r="D4059" s="2">
        <v>41147.351388888892</v>
      </c>
      <c r="E4059" s="60">
        <v>8</v>
      </c>
      <c r="F4059" s="2">
        <v>41088.421525131984</v>
      </c>
      <c r="G4059" s="60">
        <v>0</v>
      </c>
    </row>
    <row r="4060" spans="1:7" x14ac:dyDescent="0.3">
      <c r="A4060" s="60">
        <v>4059</v>
      </c>
      <c r="B4060" s="60">
        <v>3</v>
      </c>
      <c r="C4060" s="2">
        <v>41087.350103023149</v>
      </c>
      <c r="D4060" s="2">
        <v>41147.350000000006</v>
      </c>
      <c r="E4060" s="60">
        <v>24</v>
      </c>
      <c r="F4060" s="2">
        <v>41089.715698189917</v>
      </c>
      <c r="G4060" s="60">
        <v>0</v>
      </c>
    </row>
    <row r="4061" spans="1:7" x14ac:dyDescent="0.3">
      <c r="A4061" s="60">
        <v>4060</v>
      </c>
      <c r="B4061" s="60">
        <v>2</v>
      </c>
      <c r="C4061" s="2">
        <v>41087.365869035166</v>
      </c>
      <c r="D4061" s="2">
        <v>41147.365277777782</v>
      </c>
      <c r="E4061" s="60">
        <v>10</v>
      </c>
      <c r="F4061" s="2">
        <v>41088.464386621337</v>
      </c>
      <c r="G4061" s="60">
        <v>0</v>
      </c>
    </row>
    <row r="4062" spans="1:7" x14ac:dyDescent="0.3">
      <c r="A4062" s="60">
        <v>4061</v>
      </c>
      <c r="B4062" s="60">
        <v>7</v>
      </c>
      <c r="C4062" s="2">
        <v>41087.351153485833</v>
      </c>
      <c r="D4062" s="2">
        <v>41147.350694444445</v>
      </c>
      <c r="E4062" s="60">
        <v>24</v>
      </c>
      <c r="F4062" s="2">
        <v>41096.720974199663</v>
      </c>
      <c r="G4062" s="60">
        <v>0</v>
      </c>
    </row>
    <row r="4063" spans="1:7" x14ac:dyDescent="0.3">
      <c r="A4063" s="60">
        <v>4062</v>
      </c>
      <c r="B4063" s="60">
        <v>4</v>
      </c>
      <c r="C4063" s="2">
        <v>41087.416818819227</v>
      </c>
      <c r="D4063" s="2">
        <v>41147.416666666664</v>
      </c>
      <c r="E4063" s="60">
        <v>12</v>
      </c>
      <c r="F4063" s="2">
        <v>41090.607486066117</v>
      </c>
      <c r="G4063" s="60">
        <v>0</v>
      </c>
    </row>
    <row r="4064" spans="1:7" x14ac:dyDescent="0.3">
      <c r="A4064" s="60">
        <v>4063</v>
      </c>
      <c r="B4064" s="60">
        <v>2</v>
      </c>
      <c r="C4064" s="2">
        <v>41087.581358826435</v>
      </c>
      <c r="D4064" s="2">
        <v>41091.956249999996</v>
      </c>
      <c r="E4064" s="60">
        <v>10</v>
      </c>
      <c r="F4064" s="2">
        <v>41088.675545764418</v>
      </c>
      <c r="G4064" s="60">
        <v>0</v>
      </c>
    </row>
    <row r="4065" spans="1:7" x14ac:dyDescent="0.3">
      <c r="A4065" s="60">
        <v>4064</v>
      </c>
      <c r="B4065" s="60">
        <v>6</v>
      </c>
      <c r="C4065" s="2">
        <v>41087.677324366545</v>
      </c>
      <c r="D4065" s="2">
        <v>41147.677083333328</v>
      </c>
      <c r="E4065" s="60">
        <v>24</v>
      </c>
      <c r="F4065" s="2">
        <v>41098.765069585621</v>
      </c>
      <c r="G4065" s="60">
        <v>0</v>
      </c>
    </row>
    <row r="4066" spans="1:7" x14ac:dyDescent="0.3">
      <c r="A4066" s="60">
        <v>4065</v>
      </c>
      <c r="B4066" s="60">
        <v>2</v>
      </c>
      <c r="C4066" s="2">
        <v>41087.706331630594</v>
      </c>
      <c r="D4066" s="2">
        <v>41147.706249999996</v>
      </c>
      <c r="E4066" s="60">
        <v>10</v>
      </c>
      <c r="F4066" s="2">
        <v>41089.867719554299</v>
      </c>
      <c r="G4066" s="60">
        <v>0</v>
      </c>
    </row>
    <row r="4067" spans="1:7" x14ac:dyDescent="0.3">
      <c r="A4067" s="60">
        <v>4066</v>
      </c>
      <c r="B4067" s="60">
        <v>1</v>
      </c>
      <c r="C4067" s="2">
        <v>41087.74288131643</v>
      </c>
      <c r="D4067" s="2">
        <v>41147.742361111115</v>
      </c>
      <c r="E4067" s="60">
        <v>8</v>
      </c>
      <c r="F4067" s="2">
        <v>41088.506871685902</v>
      </c>
      <c r="G4067" s="60">
        <v>0</v>
      </c>
    </row>
    <row r="4068" spans="1:7" x14ac:dyDescent="0.3">
      <c r="A4068" s="60">
        <v>4067</v>
      </c>
      <c r="B4068" s="60">
        <v>5</v>
      </c>
      <c r="C4068" s="2">
        <v>41087.74058545586</v>
      </c>
      <c r="D4068" s="2">
        <v>41089.948611111111</v>
      </c>
      <c r="E4068" s="60">
        <v>24</v>
      </c>
      <c r="F4068" s="2" t="s">
        <v>5</v>
      </c>
      <c r="G4068" s="60">
        <v>0</v>
      </c>
    </row>
    <row r="4069" spans="1:7" x14ac:dyDescent="0.3">
      <c r="A4069" s="60">
        <v>4068</v>
      </c>
      <c r="B4069" s="60">
        <v>11</v>
      </c>
      <c r="C4069" s="2">
        <v>41087.737809084749</v>
      </c>
      <c r="D4069" s="2">
        <v>41091.278846065747</v>
      </c>
      <c r="E4069" s="60">
        <v>1</v>
      </c>
      <c r="F4069" s="2" t="s">
        <v>5</v>
      </c>
      <c r="G4069" s="60">
        <v>5</v>
      </c>
    </row>
    <row r="4070" spans="1:7" x14ac:dyDescent="0.3">
      <c r="A4070" s="60">
        <v>4069</v>
      </c>
      <c r="B4070" s="60">
        <v>5</v>
      </c>
      <c r="C4070" s="2">
        <v>41087.720212328335</v>
      </c>
      <c r="D4070" s="2">
        <v>41147.720138888893</v>
      </c>
      <c r="E4070" s="60">
        <v>24</v>
      </c>
      <c r="F4070" s="2">
        <v>41091.439276037134</v>
      </c>
      <c r="G4070" s="60">
        <v>0</v>
      </c>
    </row>
    <row r="4071" spans="1:7" x14ac:dyDescent="0.3">
      <c r="A4071" s="60">
        <v>4070</v>
      </c>
      <c r="B4071" s="60">
        <v>2</v>
      </c>
      <c r="C4071" s="2">
        <v>41087.731408120089</v>
      </c>
      <c r="D4071" s="2">
        <v>41147.731250000004</v>
      </c>
      <c r="E4071" s="60">
        <v>10</v>
      </c>
      <c r="F4071" s="2">
        <v>41088.728084576651</v>
      </c>
      <c r="G4071" s="60">
        <v>0</v>
      </c>
    </row>
    <row r="4072" spans="1:7" x14ac:dyDescent="0.3">
      <c r="A4072" s="60">
        <v>4071</v>
      </c>
      <c r="B4072" s="60">
        <v>7</v>
      </c>
      <c r="C4072" s="2">
        <v>41087.80097633179</v>
      </c>
      <c r="D4072" s="2">
        <v>41090.259027777778</v>
      </c>
      <c r="E4072" s="60">
        <v>24</v>
      </c>
      <c r="F4072" s="2" t="s">
        <v>5</v>
      </c>
      <c r="G4072" s="60">
        <v>0</v>
      </c>
    </row>
    <row r="4073" spans="1:7" x14ac:dyDescent="0.3">
      <c r="A4073" s="60">
        <v>4072</v>
      </c>
      <c r="B4073" s="60">
        <v>1</v>
      </c>
      <c r="C4073" s="2">
        <v>41087.862137151707</v>
      </c>
      <c r="D4073" s="2">
        <v>41147.861805555556</v>
      </c>
      <c r="E4073" s="60">
        <v>12</v>
      </c>
      <c r="F4073" s="2">
        <v>41088.563663201254</v>
      </c>
      <c r="G4073" s="60">
        <v>0</v>
      </c>
    </row>
    <row r="4074" spans="1:7" x14ac:dyDescent="0.3">
      <c r="A4074" s="60">
        <v>4073</v>
      </c>
      <c r="B4074" s="60">
        <v>5</v>
      </c>
      <c r="C4074" s="2">
        <v>41087.85231420341</v>
      </c>
      <c r="D4074" s="2">
        <v>41147.852083333339</v>
      </c>
      <c r="E4074" s="60">
        <v>24</v>
      </c>
      <c r="F4074" s="2">
        <v>41090.435483523936</v>
      </c>
      <c r="G4074" s="60">
        <v>0</v>
      </c>
    </row>
    <row r="4075" spans="1:7" x14ac:dyDescent="0.3">
      <c r="A4075" s="60">
        <v>4074</v>
      </c>
      <c r="B4075" s="60">
        <v>10</v>
      </c>
      <c r="C4075" s="2">
        <v>41087.947196736139</v>
      </c>
      <c r="D4075" s="2">
        <v>41147.946527777778</v>
      </c>
      <c r="E4075" s="60">
        <v>1</v>
      </c>
      <c r="F4075" s="2">
        <v>41091.796001226801</v>
      </c>
      <c r="G4075" s="60">
        <v>1</v>
      </c>
    </row>
    <row r="4076" spans="1:7" x14ac:dyDescent="0.3">
      <c r="A4076" s="60">
        <v>4075</v>
      </c>
      <c r="B4076" s="60">
        <v>1</v>
      </c>
      <c r="C4076" s="2">
        <v>41087.951664110202</v>
      </c>
      <c r="D4076" s="2">
        <v>41091.868055555555</v>
      </c>
      <c r="E4076" s="60">
        <v>8</v>
      </c>
      <c r="F4076" s="2">
        <v>41088.623466472047</v>
      </c>
      <c r="G4076" s="60">
        <v>0</v>
      </c>
    </row>
    <row r="4077" spans="1:7" x14ac:dyDescent="0.3">
      <c r="A4077" s="60">
        <v>4076</v>
      </c>
      <c r="B4077" s="60">
        <v>6</v>
      </c>
      <c r="C4077" s="2">
        <v>41087.946939831476</v>
      </c>
      <c r="D4077" s="2">
        <v>41147.946527777778</v>
      </c>
      <c r="E4077" s="60">
        <v>24</v>
      </c>
      <c r="F4077" s="2">
        <v>41090.375501209259</v>
      </c>
      <c r="G4077" s="60">
        <v>0</v>
      </c>
    </row>
    <row r="4078" spans="1:7" x14ac:dyDescent="0.3">
      <c r="A4078" s="60">
        <v>4077</v>
      </c>
      <c r="B4078" s="60">
        <v>6</v>
      </c>
      <c r="C4078" s="2">
        <v>41088.035595904468</v>
      </c>
      <c r="D4078" s="2">
        <v>41148.035416666666</v>
      </c>
      <c r="E4078" s="60">
        <v>24</v>
      </c>
      <c r="F4078" s="2">
        <v>41106.519217389497</v>
      </c>
      <c r="G4078" s="60">
        <v>0</v>
      </c>
    </row>
    <row r="4079" spans="1:7" x14ac:dyDescent="0.3">
      <c r="A4079" s="60">
        <v>4078</v>
      </c>
      <c r="B4079" s="60">
        <v>6</v>
      </c>
      <c r="C4079" s="2">
        <v>41088.01776770487</v>
      </c>
      <c r="D4079" s="2">
        <v>41148.017361111109</v>
      </c>
      <c r="E4079" s="60">
        <v>24</v>
      </c>
      <c r="F4079" s="2">
        <v>41093.529160491657</v>
      </c>
      <c r="G4079" s="60">
        <v>0</v>
      </c>
    </row>
    <row r="4080" spans="1:7" x14ac:dyDescent="0.3">
      <c r="A4080" s="60">
        <v>4079</v>
      </c>
      <c r="B4080" s="60">
        <v>1</v>
      </c>
      <c r="C4080" s="2">
        <v>41088.073334380628</v>
      </c>
      <c r="D4080" s="2">
        <v>41090.781466634544</v>
      </c>
      <c r="E4080" s="60">
        <v>8</v>
      </c>
      <c r="F4080" s="2" t="s">
        <v>5</v>
      </c>
      <c r="G4080" s="60">
        <v>0</v>
      </c>
    </row>
    <row r="4081" spans="1:7" x14ac:dyDescent="0.3">
      <c r="A4081" s="60">
        <v>4080</v>
      </c>
      <c r="B4081" s="60">
        <v>4</v>
      </c>
      <c r="C4081" s="2">
        <v>41088.122049849946</v>
      </c>
      <c r="D4081" s="2">
        <v>41148.121527777781</v>
      </c>
      <c r="E4081" s="60">
        <v>12</v>
      </c>
      <c r="F4081" s="2">
        <v>41091.323698370958</v>
      </c>
      <c r="G4081" s="60">
        <v>0</v>
      </c>
    </row>
    <row r="4082" spans="1:7" x14ac:dyDescent="0.3">
      <c r="A4082" s="60">
        <v>4081</v>
      </c>
      <c r="B4082" s="60">
        <v>6</v>
      </c>
      <c r="C4082" s="2">
        <v>41088.095050412252</v>
      </c>
      <c r="D4082" s="2">
        <v>41091.886213939004</v>
      </c>
      <c r="E4082" s="60">
        <v>24</v>
      </c>
      <c r="F4082" s="2" t="s">
        <v>5</v>
      </c>
      <c r="G4082" s="60">
        <v>0</v>
      </c>
    </row>
    <row r="4083" spans="1:7" x14ac:dyDescent="0.3">
      <c r="A4083" s="60">
        <v>4082</v>
      </c>
      <c r="B4083" s="60">
        <v>1</v>
      </c>
      <c r="C4083" s="2">
        <v>41088.146296367988</v>
      </c>
      <c r="D4083" s="2">
        <v>41148.145833333336</v>
      </c>
      <c r="E4083" s="60">
        <v>8</v>
      </c>
      <c r="F4083" s="2">
        <v>41088.869676962058</v>
      </c>
      <c r="G4083" s="60">
        <v>0</v>
      </c>
    </row>
    <row r="4084" spans="1:7" x14ac:dyDescent="0.3">
      <c r="A4084" s="60">
        <v>4083</v>
      </c>
      <c r="B4084" s="60">
        <v>2</v>
      </c>
      <c r="C4084" s="2">
        <v>41088.274568795343</v>
      </c>
      <c r="D4084" s="2">
        <v>41148.274305555555</v>
      </c>
      <c r="E4084" s="60">
        <v>10</v>
      </c>
      <c r="F4084" s="2">
        <v>41090.636986642799</v>
      </c>
      <c r="G4084" s="60">
        <v>0</v>
      </c>
    </row>
    <row r="4085" spans="1:7" x14ac:dyDescent="0.3">
      <c r="A4085" s="60">
        <v>4084</v>
      </c>
      <c r="B4085" s="60">
        <v>11</v>
      </c>
      <c r="C4085" s="2">
        <v>41088.281175370445</v>
      </c>
      <c r="D4085" s="2">
        <v>41148.280555555553</v>
      </c>
      <c r="E4085" s="60">
        <v>1</v>
      </c>
      <c r="F4085" s="2">
        <v>41095.742695479894</v>
      </c>
      <c r="G4085" s="60">
        <v>6</v>
      </c>
    </row>
    <row r="4086" spans="1:7" x14ac:dyDescent="0.3">
      <c r="A4086" s="60">
        <v>4085</v>
      </c>
      <c r="B4086" s="60">
        <v>7</v>
      </c>
      <c r="C4086" s="2">
        <v>41088.337473447216</v>
      </c>
      <c r="D4086" s="2">
        <v>41148.336805555555</v>
      </c>
      <c r="E4086" s="60">
        <v>24</v>
      </c>
      <c r="F4086" s="2">
        <v>41097.704541142848</v>
      </c>
      <c r="G4086" s="60">
        <v>0</v>
      </c>
    </row>
    <row r="4087" spans="1:7" x14ac:dyDescent="0.3">
      <c r="A4087" s="60">
        <v>4086</v>
      </c>
      <c r="B4087" s="60">
        <v>2</v>
      </c>
      <c r="C4087" s="2">
        <v>41088.363614782327</v>
      </c>
      <c r="D4087" s="2">
        <v>41148.36319444445</v>
      </c>
      <c r="E4087" s="60">
        <v>10</v>
      </c>
      <c r="F4087" s="2">
        <v>41089.485923616667</v>
      </c>
      <c r="G4087" s="60">
        <v>0</v>
      </c>
    </row>
    <row r="4088" spans="1:7" x14ac:dyDescent="0.3">
      <c r="A4088" s="60">
        <v>4087</v>
      </c>
      <c r="B4088" s="60">
        <v>4</v>
      </c>
      <c r="C4088" s="2">
        <v>41088.379421890269</v>
      </c>
      <c r="D4088" s="2">
        <v>41148.379166666666</v>
      </c>
      <c r="E4088" s="60">
        <v>12</v>
      </c>
      <c r="F4088" s="2">
        <v>41089.665522824784</v>
      </c>
      <c r="G4088" s="60">
        <v>0</v>
      </c>
    </row>
    <row r="4089" spans="1:7" x14ac:dyDescent="0.3">
      <c r="A4089" s="60">
        <v>4088</v>
      </c>
      <c r="B4089" s="60">
        <v>4</v>
      </c>
      <c r="C4089" s="2">
        <v>41088.448960512847</v>
      </c>
      <c r="D4089" s="2">
        <v>41148.448611111111</v>
      </c>
      <c r="E4089" s="60">
        <v>12</v>
      </c>
      <c r="F4089" s="2">
        <v>41091.523552503822</v>
      </c>
      <c r="G4089" s="60">
        <v>0</v>
      </c>
    </row>
    <row r="4090" spans="1:7" x14ac:dyDescent="0.3">
      <c r="A4090" s="60">
        <v>4089</v>
      </c>
      <c r="B4090" s="60">
        <v>7</v>
      </c>
      <c r="C4090" s="2">
        <v>41088.448257541851</v>
      </c>
      <c r="D4090" s="2">
        <v>41148.447916666664</v>
      </c>
      <c r="E4090" s="60">
        <v>24</v>
      </c>
      <c r="F4090" s="2">
        <v>41108.606598836013</v>
      </c>
      <c r="G4090" s="60">
        <v>0</v>
      </c>
    </row>
    <row r="4091" spans="1:7" x14ac:dyDescent="0.3">
      <c r="A4091" s="60">
        <v>4090</v>
      </c>
      <c r="B4091" s="60">
        <v>2</v>
      </c>
      <c r="C4091" s="2">
        <v>41088.441531408142</v>
      </c>
      <c r="D4091" s="2">
        <v>41090.899569780297</v>
      </c>
      <c r="E4091" s="60">
        <v>10</v>
      </c>
      <c r="F4091" s="2" t="s">
        <v>5</v>
      </c>
      <c r="G4091" s="60">
        <v>0</v>
      </c>
    </row>
    <row r="4092" spans="1:7" x14ac:dyDescent="0.3">
      <c r="A4092" s="60">
        <v>4091</v>
      </c>
      <c r="B4092" s="60">
        <v>5</v>
      </c>
      <c r="C4092" s="2">
        <v>41088.488014449729</v>
      </c>
      <c r="D4092" s="2">
        <v>41148.487500000003</v>
      </c>
      <c r="E4092" s="60">
        <v>24</v>
      </c>
      <c r="F4092" s="2">
        <v>41092.493946226721</v>
      </c>
      <c r="G4092" s="60">
        <v>0</v>
      </c>
    </row>
    <row r="4093" spans="1:7" x14ac:dyDescent="0.3">
      <c r="A4093" s="60">
        <v>4092</v>
      </c>
      <c r="B4093" s="60">
        <v>7</v>
      </c>
      <c r="C4093" s="2">
        <v>41088.490354424925</v>
      </c>
      <c r="D4093" s="2">
        <v>41148.490277777782</v>
      </c>
      <c r="E4093" s="60">
        <v>24</v>
      </c>
      <c r="F4093" s="2">
        <v>41098.439499057764</v>
      </c>
      <c r="G4093" s="60">
        <v>0</v>
      </c>
    </row>
    <row r="4094" spans="1:7" x14ac:dyDescent="0.3">
      <c r="A4094" s="60">
        <v>4093</v>
      </c>
      <c r="B4094" s="60">
        <v>1</v>
      </c>
      <c r="C4094" s="2">
        <v>41088.49909081417</v>
      </c>
      <c r="D4094" s="2">
        <v>41148.498611111114</v>
      </c>
      <c r="E4094" s="60">
        <v>12</v>
      </c>
      <c r="F4094" s="2">
        <v>41089.702406278186</v>
      </c>
      <c r="G4094" s="60">
        <v>0</v>
      </c>
    </row>
    <row r="4095" spans="1:7" x14ac:dyDescent="0.3">
      <c r="A4095" s="60">
        <v>4094</v>
      </c>
      <c r="B4095" s="60">
        <v>5</v>
      </c>
      <c r="C4095" s="2">
        <v>41088.483473265529</v>
      </c>
      <c r="D4095" s="2">
        <v>41148.483333333337</v>
      </c>
      <c r="E4095" s="60">
        <v>24</v>
      </c>
      <c r="F4095" s="2">
        <v>41092.640754280139</v>
      </c>
      <c r="G4095" s="60">
        <v>0</v>
      </c>
    </row>
    <row r="4096" spans="1:7" x14ac:dyDescent="0.3">
      <c r="A4096" s="60">
        <v>4095</v>
      </c>
      <c r="B4096" s="60">
        <v>5</v>
      </c>
      <c r="C4096" s="2">
        <v>41088.50810578563</v>
      </c>
      <c r="D4096" s="2">
        <v>41091.25774227074</v>
      </c>
      <c r="E4096" s="60">
        <v>24</v>
      </c>
      <c r="F4096" s="2" t="s">
        <v>5</v>
      </c>
      <c r="G4096" s="60">
        <v>0</v>
      </c>
    </row>
    <row r="4097" spans="1:7" x14ac:dyDescent="0.3">
      <c r="A4097" s="60">
        <v>4096</v>
      </c>
      <c r="B4097" s="60">
        <v>1</v>
      </c>
      <c r="C4097" s="2">
        <v>41088.529866017532</v>
      </c>
      <c r="D4097" s="2">
        <v>41091.98807612231</v>
      </c>
      <c r="E4097" s="60">
        <v>8</v>
      </c>
      <c r="F4097" s="2" t="s">
        <v>5</v>
      </c>
      <c r="G4097" s="60">
        <v>0</v>
      </c>
    </row>
    <row r="4098" spans="1:7" x14ac:dyDescent="0.3">
      <c r="A4098" s="60">
        <v>4097</v>
      </c>
      <c r="B4098" s="60">
        <v>7</v>
      </c>
      <c r="C4098" s="2">
        <v>41088.575749575997</v>
      </c>
      <c r="D4098" s="2">
        <v>41148.575694444444</v>
      </c>
      <c r="E4098" s="60">
        <v>24</v>
      </c>
      <c r="F4098" s="2">
        <v>41115.343823952062</v>
      </c>
      <c r="G4098" s="60">
        <v>0</v>
      </c>
    </row>
    <row r="4099" spans="1:7" x14ac:dyDescent="0.3">
      <c r="A4099" s="60">
        <v>4098</v>
      </c>
      <c r="B4099" s="60">
        <v>5</v>
      </c>
      <c r="C4099" s="2">
        <v>41088.551775355816</v>
      </c>
      <c r="D4099" s="2">
        <v>41148.551388888889</v>
      </c>
      <c r="E4099" s="60">
        <v>24</v>
      </c>
      <c r="F4099" s="2">
        <v>41092.414324163285</v>
      </c>
      <c r="G4099" s="60">
        <v>0</v>
      </c>
    </row>
    <row r="4100" spans="1:7" x14ac:dyDescent="0.3">
      <c r="A4100" s="60">
        <v>4099</v>
      </c>
      <c r="B4100" s="60">
        <v>4</v>
      </c>
      <c r="C4100" s="2">
        <v>41088.570715823327</v>
      </c>
      <c r="D4100" s="2">
        <v>41092.736805555556</v>
      </c>
      <c r="E4100" s="60">
        <v>12</v>
      </c>
      <c r="F4100" s="2">
        <v>41090.396594033504</v>
      </c>
      <c r="G4100" s="60">
        <v>0</v>
      </c>
    </row>
    <row r="4101" spans="1:7" x14ac:dyDescent="0.3">
      <c r="A4101" s="60">
        <v>4100</v>
      </c>
      <c r="B4101" s="60">
        <v>4</v>
      </c>
      <c r="C4101" s="2">
        <v>41088.620016521469</v>
      </c>
      <c r="D4101" s="2">
        <v>41091.328148775385</v>
      </c>
      <c r="E4101" s="60">
        <v>12</v>
      </c>
      <c r="F4101" s="2" t="s">
        <v>5</v>
      </c>
      <c r="G4101" s="60">
        <v>0</v>
      </c>
    </row>
    <row r="4102" spans="1:7" x14ac:dyDescent="0.3">
      <c r="A4102" s="60">
        <v>4101</v>
      </c>
      <c r="B4102" s="60">
        <v>1</v>
      </c>
      <c r="C4102" s="2">
        <v>41088.745502666643</v>
      </c>
      <c r="D4102" s="2">
        <v>41091.453634920559</v>
      </c>
      <c r="E4102" s="60">
        <v>8</v>
      </c>
      <c r="F4102" s="2" t="s">
        <v>5</v>
      </c>
      <c r="G4102" s="60">
        <v>0</v>
      </c>
    </row>
    <row r="4103" spans="1:7" x14ac:dyDescent="0.3">
      <c r="A4103" s="60">
        <v>4102</v>
      </c>
      <c r="B4103" s="60">
        <v>1</v>
      </c>
      <c r="C4103" s="2">
        <v>41088.711467360765</v>
      </c>
      <c r="D4103" s="2">
        <v>41148.711111111115</v>
      </c>
      <c r="E4103" s="60">
        <v>8</v>
      </c>
      <c r="F4103" s="2">
        <v>41089.305467600294</v>
      </c>
      <c r="G4103" s="60">
        <v>0</v>
      </c>
    </row>
    <row r="4104" spans="1:7" x14ac:dyDescent="0.3">
      <c r="A4104" s="60">
        <v>4103</v>
      </c>
      <c r="B4104" s="60">
        <v>7</v>
      </c>
      <c r="C4104" s="2">
        <v>41088.900249924249</v>
      </c>
      <c r="D4104" s="2">
        <v>41091.1916322166</v>
      </c>
      <c r="E4104" s="60">
        <v>24</v>
      </c>
      <c r="F4104" s="2" t="s">
        <v>5</v>
      </c>
      <c r="G4104" s="60">
        <v>0</v>
      </c>
    </row>
    <row r="4105" spans="1:7" x14ac:dyDescent="0.3">
      <c r="A4105" s="60">
        <v>4104</v>
      </c>
      <c r="B4105" s="60">
        <v>6</v>
      </c>
      <c r="C4105" s="2">
        <v>41088.996596223195</v>
      </c>
      <c r="D4105" s="2">
        <v>41148.996527777781</v>
      </c>
      <c r="E4105" s="60">
        <v>24</v>
      </c>
      <c r="F4105" s="2">
        <v>41099.70570075087</v>
      </c>
      <c r="G4105" s="60">
        <v>0</v>
      </c>
    </row>
    <row r="4106" spans="1:7" x14ac:dyDescent="0.3">
      <c r="A4106" s="60">
        <v>4105</v>
      </c>
      <c r="B4106" s="60">
        <v>6</v>
      </c>
      <c r="C4106" s="2">
        <v>41089.007529423681</v>
      </c>
      <c r="D4106" s="2">
        <v>41091.423611111109</v>
      </c>
      <c r="E4106" s="60">
        <v>24</v>
      </c>
      <c r="F4106" s="2" t="s">
        <v>5</v>
      </c>
      <c r="G4106" s="60">
        <v>0</v>
      </c>
    </row>
    <row r="4107" spans="1:7" x14ac:dyDescent="0.3">
      <c r="A4107" s="60">
        <v>4106</v>
      </c>
      <c r="B4107" s="60">
        <v>7</v>
      </c>
      <c r="C4107" s="2">
        <v>41089.07554991066</v>
      </c>
      <c r="D4107" s="2">
        <v>41093.116666666669</v>
      </c>
      <c r="E4107" s="60">
        <v>24</v>
      </c>
      <c r="F4107" s="2" t="s">
        <v>5</v>
      </c>
      <c r="G4107" s="60">
        <v>0</v>
      </c>
    </row>
    <row r="4108" spans="1:7" x14ac:dyDescent="0.3">
      <c r="A4108" s="60">
        <v>4107</v>
      </c>
      <c r="B4108" s="60">
        <v>3</v>
      </c>
      <c r="C4108" s="2">
        <v>41089.156099235792</v>
      </c>
      <c r="D4108" s="2">
        <v>41149.155555555553</v>
      </c>
      <c r="E4108" s="60">
        <v>24</v>
      </c>
      <c r="F4108" s="2">
        <v>41090.463844828802</v>
      </c>
      <c r="G4108" s="60">
        <v>0</v>
      </c>
    </row>
    <row r="4109" spans="1:7" x14ac:dyDescent="0.3">
      <c r="A4109" s="60">
        <v>4108</v>
      </c>
      <c r="B4109" s="60">
        <v>3</v>
      </c>
      <c r="C4109" s="2">
        <v>41089.131358698673</v>
      </c>
      <c r="D4109" s="2">
        <v>41149.131249999999</v>
      </c>
      <c r="E4109" s="60">
        <v>24</v>
      </c>
      <c r="F4109" s="2">
        <v>41090.193633618706</v>
      </c>
      <c r="G4109" s="60">
        <v>0</v>
      </c>
    </row>
    <row r="4110" spans="1:7" x14ac:dyDescent="0.3">
      <c r="A4110" s="60">
        <v>4109</v>
      </c>
      <c r="B4110" s="60">
        <v>6</v>
      </c>
      <c r="C4110" s="2">
        <v>41089.198466116657</v>
      </c>
      <c r="D4110" s="2">
        <v>41149.197916666664</v>
      </c>
      <c r="E4110" s="60">
        <v>24</v>
      </c>
      <c r="F4110" s="2">
        <v>41091.528173069964</v>
      </c>
      <c r="G4110" s="60">
        <v>0</v>
      </c>
    </row>
    <row r="4111" spans="1:7" x14ac:dyDescent="0.3">
      <c r="A4111" s="60">
        <v>4110</v>
      </c>
      <c r="B4111" s="60">
        <v>8</v>
      </c>
      <c r="C4111" s="2">
        <v>41089.377948281515</v>
      </c>
      <c r="D4111" s="2">
        <v>41149.37777777778</v>
      </c>
      <c r="E4111" s="60">
        <v>3</v>
      </c>
      <c r="F4111" s="2">
        <v>41093.466187597558</v>
      </c>
      <c r="G4111" s="60">
        <v>0</v>
      </c>
    </row>
    <row r="4112" spans="1:7" x14ac:dyDescent="0.3">
      <c r="A4112" s="60">
        <v>4111</v>
      </c>
      <c r="B4112" s="60">
        <v>6</v>
      </c>
      <c r="C4112" s="2">
        <v>41089.375313884826</v>
      </c>
      <c r="D4112" s="2">
        <v>41093.000209708989</v>
      </c>
      <c r="E4112" s="60">
        <v>24</v>
      </c>
      <c r="F4112" s="2" t="s">
        <v>5</v>
      </c>
      <c r="G4112" s="60">
        <v>0</v>
      </c>
    </row>
    <row r="4113" spans="1:7" x14ac:dyDescent="0.3">
      <c r="A4113" s="60">
        <v>4112</v>
      </c>
      <c r="B4113" s="60">
        <v>3</v>
      </c>
      <c r="C4113" s="2">
        <v>41089.381485136997</v>
      </c>
      <c r="D4113" s="2">
        <v>41149.381249999999</v>
      </c>
      <c r="E4113" s="60">
        <v>24</v>
      </c>
      <c r="F4113" s="2">
        <v>41090.468261338669</v>
      </c>
      <c r="G4113" s="60">
        <v>0</v>
      </c>
    </row>
    <row r="4114" spans="1:7" x14ac:dyDescent="0.3">
      <c r="A4114" s="60">
        <v>4113</v>
      </c>
      <c r="B4114" s="60">
        <v>3</v>
      </c>
      <c r="C4114" s="2">
        <v>41089.427550545617</v>
      </c>
      <c r="D4114" s="2">
        <v>41149.427083333328</v>
      </c>
      <c r="E4114" s="60">
        <v>24</v>
      </c>
      <c r="F4114" s="2">
        <v>41091.293951858286</v>
      </c>
      <c r="G4114" s="60">
        <v>0</v>
      </c>
    </row>
    <row r="4115" spans="1:7" x14ac:dyDescent="0.3">
      <c r="A4115" s="60">
        <v>4114</v>
      </c>
      <c r="B4115" s="60">
        <v>1</v>
      </c>
      <c r="C4115" s="2">
        <v>41089.449273243401</v>
      </c>
      <c r="D4115" s="2">
        <v>41149.448611111111</v>
      </c>
      <c r="E4115" s="60">
        <v>12</v>
      </c>
      <c r="F4115" s="2">
        <v>41090.476625609488</v>
      </c>
      <c r="G4115" s="60">
        <v>0</v>
      </c>
    </row>
    <row r="4116" spans="1:7" x14ac:dyDescent="0.3">
      <c r="A4116" s="60">
        <v>4115</v>
      </c>
      <c r="B4116" s="60">
        <v>4</v>
      </c>
      <c r="C4116" s="2">
        <v>41089.432156193623</v>
      </c>
      <c r="D4116" s="2">
        <v>41149.431944444441</v>
      </c>
      <c r="E4116" s="60">
        <v>12</v>
      </c>
      <c r="F4116" s="2">
        <v>41092.523207153601</v>
      </c>
      <c r="G4116" s="60">
        <v>0</v>
      </c>
    </row>
    <row r="4117" spans="1:7" x14ac:dyDescent="0.3">
      <c r="A4117" s="60">
        <v>4116</v>
      </c>
      <c r="B4117" s="60">
        <v>3</v>
      </c>
      <c r="C4117" s="2">
        <v>41089.425517872274</v>
      </c>
      <c r="D4117" s="2">
        <v>41149.424999999996</v>
      </c>
      <c r="E4117" s="60">
        <v>24</v>
      </c>
      <c r="F4117" s="2">
        <v>41091.47473722155</v>
      </c>
      <c r="G4117" s="60">
        <v>0</v>
      </c>
    </row>
    <row r="4118" spans="1:7" x14ac:dyDescent="0.3">
      <c r="A4118" s="60">
        <v>4117</v>
      </c>
      <c r="B4118" s="60">
        <v>3</v>
      </c>
      <c r="C4118" s="2">
        <v>41089.442611340259</v>
      </c>
      <c r="D4118" s="2">
        <v>41149.442361111105</v>
      </c>
      <c r="E4118" s="60">
        <v>24</v>
      </c>
      <c r="F4118" s="2">
        <v>41092.730909092308</v>
      </c>
      <c r="G4118" s="60">
        <v>0</v>
      </c>
    </row>
    <row r="4119" spans="1:7" x14ac:dyDescent="0.3">
      <c r="A4119" s="60">
        <v>4118</v>
      </c>
      <c r="B4119" s="60">
        <v>11</v>
      </c>
      <c r="C4119" s="2">
        <v>41089.607087565171</v>
      </c>
      <c r="D4119" s="2">
        <v>41149.606944444444</v>
      </c>
      <c r="E4119" s="60">
        <v>1</v>
      </c>
      <c r="F4119" s="2">
        <v>41096.579003066683</v>
      </c>
      <c r="G4119" s="60">
        <v>0</v>
      </c>
    </row>
    <row r="4120" spans="1:7" x14ac:dyDescent="0.3">
      <c r="A4120" s="60">
        <v>4119</v>
      </c>
      <c r="B4120" s="60">
        <v>3</v>
      </c>
      <c r="C4120" s="2">
        <v>41089.637488471497</v>
      </c>
      <c r="D4120" s="2">
        <v>41149.636805555558</v>
      </c>
      <c r="E4120" s="60">
        <v>24</v>
      </c>
      <c r="F4120" s="2">
        <v>41091.384687698781</v>
      </c>
      <c r="G4120" s="60">
        <v>0</v>
      </c>
    </row>
    <row r="4121" spans="1:7" x14ac:dyDescent="0.3">
      <c r="A4121" s="60">
        <v>4120</v>
      </c>
      <c r="B4121" s="60">
        <v>1</v>
      </c>
      <c r="C4121" s="2">
        <v>41089.626439728301</v>
      </c>
      <c r="D4121" s="2">
        <v>41149.626388888886</v>
      </c>
      <c r="E4121" s="60">
        <v>12</v>
      </c>
      <c r="F4121" s="2">
        <v>41090.386058590077</v>
      </c>
      <c r="G4121" s="60">
        <v>0</v>
      </c>
    </row>
    <row r="4122" spans="1:7" x14ac:dyDescent="0.3">
      <c r="A4122" s="60">
        <v>4121</v>
      </c>
      <c r="B4122" s="60">
        <v>3</v>
      </c>
      <c r="C4122" s="2">
        <v>41089.642833614518</v>
      </c>
      <c r="D4122" s="2">
        <v>41149.642361111109</v>
      </c>
      <c r="E4122" s="60">
        <v>24</v>
      </c>
      <c r="F4122" s="2">
        <v>41092.464372042232</v>
      </c>
      <c r="G4122" s="60">
        <v>0</v>
      </c>
    </row>
    <row r="4123" spans="1:7" x14ac:dyDescent="0.3">
      <c r="A4123" s="60">
        <v>4122</v>
      </c>
      <c r="B4123" s="60">
        <v>10</v>
      </c>
      <c r="C4123" s="2">
        <v>41089.649956856352</v>
      </c>
      <c r="D4123" s="2">
        <v>41149.649305555555</v>
      </c>
      <c r="E4123" s="60">
        <v>1</v>
      </c>
      <c r="F4123" s="2">
        <v>41096.690713033291</v>
      </c>
      <c r="G4123" s="60">
        <v>5</v>
      </c>
    </row>
    <row r="4124" spans="1:7" x14ac:dyDescent="0.3">
      <c r="A4124" s="60">
        <v>4123</v>
      </c>
      <c r="B4124" s="60">
        <v>6</v>
      </c>
      <c r="C4124" s="2">
        <v>41089.700421814807</v>
      </c>
      <c r="D4124" s="2">
        <v>41149.699999999997</v>
      </c>
      <c r="E4124" s="60">
        <v>24</v>
      </c>
      <c r="F4124" s="2">
        <v>41101.781483893465</v>
      </c>
      <c r="G4124" s="60">
        <v>0</v>
      </c>
    </row>
    <row r="4125" spans="1:7" x14ac:dyDescent="0.3">
      <c r="A4125" s="60">
        <v>4124</v>
      </c>
      <c r="B4125" s="60">
        <v>1</v>
      </c>
      <c r="C4125" s="2">
        <v>41089.770663390802</v>
      </c>
      <c r="D4125" s="2">
        <v>41149.770138888889</v>
      </c>
      <c r="E4125" s="60">
        <v>12</v>
      </c>
      <c r="F4125" s="2">
        <v>41090.612445761486</v>
      </c>
      <c r="G4125" s="60">
        <v>0</v>
      </c>
    </row>
    <row r="4126" spans="1:7" x14ac:dyDescent="0.3">
      <c r="A4126" s="60">
        <v>4125</v>
      </c>
      <c r="B4126" s="60">
        <v>3</v>
      </c>
      <c r="C4126" s="2">
        <v>41089.893238643628</v>
      </c>
      <c r="D4126" s="2">
        <v>41149.893055555556</v>
      </c>
      <c r="E4126" s="60">
        <v>24</v>
      </c>
      <c r="F4126" s="2">
        <v>41091.914596418035</v>
      </c>
      <c r="G4126" s="60">
        <v>0</v>
      </c>
    </row>
    <row r="4127" spans="1:7" x14ac:dyDescent="0.3">
      <c r="A4127" s="60">
        <v>4126</v>
      </c>
      <c r="B4127" s="60">
        <v>2</v>
      </c>
      <c r="C4127" s="2">
        <v>41089.963581810371</v>
      </c>
      <c r="D4127" s="2">
        <v>41149.963194444448</v>
      </c>
      <c r="E4127" s="60">
        <v>10</v>
      </c>
      <c r="F4127" s="2">
        <v>41090.694882985488</v>
      </c>
      <c r="G4127" s="60">
        <v>0</v>
      </c>
    </row>
    <row r="4128" spans="1:7" x14ac:dyDescent="0.3">
      <c r="A4128" s="60">
        <v>4127</v>
      </c>
      <c r="B4128" s="60">
        <v>1</v>
      </c>
      <c r="C4128" s="2">
        <v>41090.225733668864</v>
      </c>
      <c r="D4128" s="2">
        <v>41150.225694444445</v>
      </c>
      <c r="E4128" s="60">
        <v>12</v>
      </c>
      <c r="F4128" s="2">
        <v>41091.445448505227</v>
      </c>
      <c r="G4128" s="60">
        <v>0</v>
      </c>
    </row>
    <row r="4129" spans="1:7" x14ac:dyDescent="0.3">
      <c r="A4129" s="60">
        <v>4128</v>
      </c>
      <c r="B4129" s="60">
        <v>1</v>
      </c>
      <c r="C4129" s="2">
        <v>41090.321545762788</v>
      </c>
      <c r="D4129" s="2">
        <v>41093.612562768496</v>
      </c>
      <c r="E4129" s="60">
        <v>12</v>
      </c>
      <c r="F4129" s="2" t="s">
        <v>5</v>
      </c>
      <c r="G4129" s="60">
        <v>0</v>
      </c>
    </row>
    <row r="4130" spans="1:7" x14ac:dyDescent="0.3">
      <c r="A4130" s="60">
        <v>4129</v>
      </c>
      <c r="B4130" s="60">
        <v>6</v>
      </c>
      <c r="C4130" s="2">
        <v>41090.346008466251</v>
      </c>
      <c r="D4130" s="2">
        <v>41150.345833333333</v>
      </c>
      <c r="E4130" s="60">
        <v>24</v>
      </c>
      <c r="F4130" s="2">
        <v>41094.336976650528</v>
      </c>
      <c r="G4130" s="60">
        <v>0</v>
      </c>
    </row>
    <row r="4131" spans="1:7" x14ac:dyDescent="0.3">
      <c r="A4131" s="60">
        <v>4130</v>
      </c>
      <c r="B4131" s="60">
        <v>9</v>
      </c>
      <c r="C4131" s="2">
        <v>41090.392257542517</v>
      </c>
      <c r="D4131" s="2">
        <v>41150.39166666667</v>
      </c>
      <c r="E4131" s="60">
        <v>5</v>
      </c>
      <c r="F4131" s="2">
        <v>41093.6342691522</v>
      </c>
      <c r="G4131" s="60">
        <v>0</v>
      </c>
    </row>
    <row r="4132" spans="1:7" x14ac:dyDescent="0.3">
      <c r="A4132" s="60">
        <v>4131</v>
      </c>
      <c r="B4132" s="60">
        <v>4</v>
      </c>
      <c r="C4132" s="2">
        <v>41090.425763668463</v>
      </c>
      <c r="D4132" s="2">
        <v>41150.425694444442</v>
      </c>
      <c r="E4132" s="60">
        <v>12</v>
      </c>
      <c r="F4132" s="2">
        <v>41093.616392647178</v>
      </c>
      <c r="G4132" s="60">
        <v>0</v>
      </c>
    </row>
    <row r="4133" spans="1:7" x14ac:dyDescent="0.3">
      <c r="A4133" s="60">
        <v>4132</v>
      </c>
      <c r="B4133" s="60">
        <v>3</v>
      </c>
      <c r="C4133" s="2">
        <v>41090.440599190035</v>
      </c>
      <c r="D4133" s="2">
        <v>41150.440277777772</v>
      </c>
      <c r="E4133" s="60">
        <v>24</v>
      </c>
      <c r="F4133" s="2">
        <v>41092.659322924803</v>
      </c>
      <c r="G4133" s="60">
        <v>0</v>
      </c>
    </row>
    <row r="4134" spans="1:7" x14ac:dyDescent="0.3">
      <c r="A4134" s="60">
        <v>4133</v>
      </c>
      <c r="B4134" s="60">
        <v>6</v>
      </c>
      <c r="C4134" s="2">
        <v>41090.424324669388</v>
      </c>
      <c r="D4134" s="2">
        <v>41150.424305555556</v>
      </c>
      <c r="E4134" s="60">
        <v>24</v>
      </c>
      <c r="F4134" s="2">
        <v>41096.699178960705</v>
      </c>
      <c r="G4134" s="60">
        <v>0</v>
      </c>
    </row>
    <row r="4135" spans="1:7" x14ac:dyDescent="0.3">
      <c r="A4135" s="60">
        <v>4134</v>
      </c>
      <c r="B4135" s="60">
        <v>1</v>
      </c>
      <c r="C4135" s="2">
        <v>41090.48687703746</v>
      </c>
      <c r="D4135" s="2">
        <v>41150.486805555556</v>
      </c>
      <c r="E4135" s="60">
        <v>12</v>
      </c>
      <c r="F4135" s="2">
        <v>41091.179520624544</v>
      </c>
      <c r="G4135" s="60">
        <v>0</v>
      </c>
    </row>
    <row r="4136" spans="1:7" x14ac:dyDescent="0.3">
      <c r="A4136" s="60">
        <v>4135</v>
      </c>
      <c r="B4136" s="60">
        <v>4</v>
      </c>
      <c r="C4136" s="2">
        <v>41090.464473258326</v>
      </c>
      <c r="D4136" s="2">
        <v>41150.463888888895</v>
      </c>
      <c r="E4136" s="60">
        <v>12</v>
      </c>
      <c r="F4136" s="2">
        <v>41093.356456265443</v>
      </c>
      <c r="G4136" s="60">
        <v>0</v>
      </c>
    </row>
    <row r="4137" spans="1:7" x14ac:dyDescent="0.3">
      <c r="A4137" s="60">
        <v>4136</v>
      </c>
      <c r="B4137" s="60">
        <v>1</v>
      </c>
      <c r="C4137" s="2">
        <v>41090.484325862002</v>
      </c>
      <c r="D4137" s="2">
        <v>41150.484027777777</v>
      </c>
      <c r="E4137" s="60">
        <v>8</v>
      </c>
      <c r="F4137" s="2">
        <v>41091.345954072545</v>
      </c>
      <c r="G4137" s="60">
        <v>0</v>
      </c>
    </row>
    <row r="4138" spans="1:7" x14ac:dyDescent="0.3">
      <c r="A4138" s="60">
        <v>4137</v>
      </c>
      <c r="B4138" s="60">
        <v>7</v>
      </c>
      <c r="C4138" s="2">
        <v>41090.515154065586</v>
      </c>
      <c r="D4138" s="2">
        <v>41150.51458333333</v>
      </c>
      <c r="E4138" s="60">
        <v>24</v>
      </c>
      <c r="F4138" s="2">
        <v>41143.617517182713</v>
      </c>
      <c r="G4138" s="60">
        <v>2</v>
      </c>
    </row>
    <row r="4139" spans="1:7" x14ac:dyDescent="0.3">
      <c r="A4139" s="60">
        <v>4138</v>
      </c>
      <c r="B4139" s="60">
        <v>4</v>
      </c>
      <c r="C4139" s="2">
        <v>41090.519286435367</v>
      </c>
      <c r="D4139" s="2">
        <v>41150.518750000003</v>
      </c>
      <c r="E4139" s="60">
        <v>12</v>
      </c>
      <c r="F4139" s="2">
        <v>41093.565471158443</v>
      </c>
      <c r="G4139" s="60">
        <v>0</v>
      </c>
    </row>
    <row r="4140" spans="1:7" x14ac:dyDescent="0.3">
      <c r="A4140" s="60">
        <v>4139</v>
      </c>
      <c r="B4140" s="60">
        <v>3</v>
      </c>
      <c r="C4140" s="2">
        <v>41090.500813120736</v>
      </c>
      <c r="D4140" s="2">
        <v>41150.500694444447</v>
      </c>
      <c r="E4140" s="60">
        <v>24</v>
      </c>
      <c r="F4140" s="2">
        <v>41092.139343905139</v>
      </c>
      <c r="G4140" s="60">
        <v>0</v>
      </c>
    </row>
    <row r="4141" spans="1:7" x14ac:dyDescent="0.3">
      <c r="A4141" s="60">
        <v>4140</v>
      </c>
      <c r="B4141" s="60">
        <v>1</v>
      </c>
      <c r="C4141" s="2">
        <v>41090.507261530474</v>
      </c>
      <c r="D4141" s="2">
        <v>41150.506944444445</v>
      </c>
      <c r="E4141" s="60">
        <v>12</v>
      </c>
      <c r="F4141" s="2">
        <v>41091.573977401364</v>
      </c>
      <c r="G4141" s="60">
        <v>0</v>
      </c>
    </row>
    <row r="4142" spans="1:7" x14ac:dyDescent="0.3">
      <c r="A4142" s="60">
        <v>4141</v>
      </c>
      <c r="B4142" s="60">
        <v>1</v>
      </c>
      <c r="C4142" s="2">
        <v>41090.571032187021</v>
      </c>
      <c r="D4142" s="2">
        <v>41094.653725268334</v>
      </c>
      <c r="E4142" s="60">
        <v>8</v>
      </c>
      <c r="F4142" s="2" t="s">
        <v>5</v>
      </c>
      <c r="G4142" s="60">
        <v>0</v>
      </c>
    </row>
    <row r="4143" spans="1:7" x14ac:dyDescent="0.3">
      <c r="A4143" s="60">
        <v>4142</v>
      </c>
      <c r="B4143" s="60">
        <v>5</v>
      </c>
      <c r="C4143" s="2">
        <v>41090.595362400185</v>
      </c>
      <c r="D4143" s="2">
        <v>41150.595138888893</v>
      </c>
      <c r="E4143" s="60">
        <v>24</v>
      </c>
      <c r="F4143" s="2">
        <v>41094.394110445777</v>
      </c>
      <c r="G4143" s="60">
        <v>0</v>
      </c>
    </row>
    <row r="4144" spans="1:7" x14ac:dyDescent="0.3">
      <c r="A4144" s="60">
        <v>4143</v>
      </c>
      <c r="B4144" s="60">
        <v>2</v>
      </c>
      <c r="C4144" s="2">
        <v>41090.711704513451</v>
      </c>
      <c r="D4144" s="2">
        <v>41150.711111111115</v>
      </c>
      <c r="E4144" s="60">
        <v>10</v>
      </c>
      <c r="F4144" s="2">
        <v>41091.726177857949</v>
      </c>
      <c r="G4144" s="60">
        <v>0</v>
      </c>
    </row>
    <row r="4145" spans="1:7" x14ac:dyDescent="0.3">
      <c r="A4145" s="60">
        <v>4144</v>
      </c>
      <c r="B4145" s="60">
        <v>2</v>
      </c>
      <c r="C4145" s="2">
        <v>41090.724797601019</v>
      </c>
      <c r="D4145" s="2">
        <v>41150.724305555559</v>
      </c>
      <c r="E4145" s="60">
        <v>10</v>
      </c>
      <c r="F4145" s="2">
        <v>41092.634987428464</v>
      </c>
      <c r="G4145" s="60">
        <v>0</v>
      </c>
    </row>
    <row r="4146" spans="1:7" x14ac:dyDescent="0.3">
      <c r="A4146" s="60">
        <v>4145</v>
      </c>
      <c r="B4146" s="60">
        <v>1</v>
      </c>
      <c r="C4146" s="2">
        <v>41090.728620358503</v>
      </c>
      <c r="D4146" s="2">
        <v>41150.728472222225</v>
      </c>
      <c r="E4146" s="60">
        <v>8</v>
      </c>
      <c r="F4146" s="2">
        <v>41091.376401870024</v>
      </c>
      <c r="G4146" s="60">
        <v>0</v>
      </c>
    </row>
    <row r="4147" spans="1:7" x14ac:dyDescent="0.3">
      <c r="A4147" s="60">
        <v>4146</v>
      </c>
      <c r="B4147" s="60">
        <v>2</v>
      </c>
      <c r="C4147" s="2">
        <v>41090.70923977757</v>
      </c>
      <c r="D4147" s="2">
        <v>41150.709027777782</v>
      </c>
      <c r="E4147" s="60">
        <v>10</v>
      </c>
      <c r="F4147" s="2">
        <v>41091.676758734866</v>
      </c>
      <c r="G4147" s="60">
        <v>0</v>
      </c>
    </row>
    <row r="4148" spans="1:7" x14ac:dyDescent="0.3">
      <c r="A4148" s="60">
        <v>4147</v>
      </c>
      <c r="B4148" s="60">
        <v>5</v>
      </c>
      <c r="C4148" s="2">
        <v>41090.727593877404</v>
      </c>
      <c r="D4148" s="2">
        <v>41093.31079326992</v>
      </c>
      <c r="E4148" s="60">
        <v>24</v>
      </c>
      <c r="F4148" s="2" t="s">
        <v>5</v>
      </c>
      <c r="G4148" s="60">
        <v>0</v>
      </c>
    </row>
    <row r="4149" spans="1:7" x14ac:dyDescent="0.3">
      <c r="A4149" s="60">
        <v>4148</v>
      </c>
      <c r="B4149" s="60">
        <v>8</v>
      </c>
      <c r="C4149" s="2">
        <v>41090.767856350329</v>
      </c>
      <c r="D4149" s="2">
        <v>41150.767361111109</v>
      </c>
      <c r="E4149" s="60">
        <v>3</v>
      </c>
      <c r="F4149" s="2">
        <v>41097.53802891331</v>
      </c>
      <c r="G4149" s="60">
        <v>0</v>
      </c>
    </row>
    <row r="4150" spans="1:7" x14ac:dyDescent="0.3">
      <c r="A4150" s="60">
        <v>4149</v>
      </c>
      <c r="B4150" s="60">
        <v>1</v>
      </c>
      <c r="C4150" s="2">
        <v>41090.799201562128</v>
      </c>
      <c r="D4150" s="2">
        <v>41150.798611111109</v>
      </c>
      <c r="E4150" s="60">
        <v>12</v>
      </c>
      <c r="F4150" s="2">
        <v>41091.386178251021</v>
      </c>
      <c r="G4150" s="60">
        <v>0</v>
      </c>
    </row>
    <row r="4151" spans="1:7" x14ac:dyDescent="0.3">
      <c r="A4151" s="60">
        <v>4150</v>
      </c>
      <c r="B4151" s="60">
        <v>7</v>
      </c>
      <c r="C4151" s="2">
        <v>41090.830244800927</v>
      </c>
      <c r="D4151" s="2">
        <v>41094.079861111109</v>
      </c>
      <c r="E4151" s="60">
        <v>24</v>
      </c>
      <c r="F4151" s="2" t="s">
        <v>5</v>
      </c>
      <c r="G4151" s="60">
        <v>0</v>
      </c>
    </row>
    <row r="4152" spans="1:7" x14ac:dyDescent="0.3">
      <c r="A4152" s="60">
        <v>4151</v>
      </c>
      <c r="B4152" s="60">
        <v>1</v>
      </c>
      <c r="C4152" s="2">
        <v>41090.824032477416</v>
      </c>
      <c r="D4152" s="2">
        <v>41150.823611111111</v>
      </c>
      <c r="E4152" s="60">
        <v>12</v>
      </c>
      <c r="F4152" s="2">
        <v>41091.364416728698</v>
      </c>
      <c r="G4152" s="60">
        <v>0</v>
      </c>
    </row>
    <row r="4153" spans="1:7" x14ac:dyDescent="0.3">
      <c r="A4153" s="60">
        <v>4152</v>
      </c>
      <c r="B4153" s="60">
        <v>5</v>
      </c>
      <c r="C4153" s="2">
        <v>41090.837191806728</v>
      </c>
      <c r="D4153" s="2">
        <v>41150.836805555555</v>
      </c>
      <c r="E4153" s="60">
        <v>24</v>
      </c>
      <c r="F4153" s="2">
        <v>41093.49883859494</v>
      </c>
      <c r="G4153" s="60">
        <v>0</v>
      </c>
    </row>
    <row r="4154" spans="1:7" x14ac:dyDescent="0.3">
      <c r="A4154" s="60">
        <v>4153</v>
      </c>
      <c r="B4154" s="60">
        <v>5</v>
      </c>
      <c r="C4154" s="2">
        <v>41090.914292653222</v>
      </c>
      <c r="D4154" s="2">
        <v>41150.913888888892</v>
      </c>
      <c r="E4154" s="60">
        <v>24</v>
      </c>
      <c r="F4154" s="2">
        <v>41093.516904122887</v>
      </c>
      <c r="G4154" s="60">
        <v>0</v>
      </c>
    </row>
    <row r="4155" spans="1:7" x14ac:dyDescent="0.3">
      <c r="A4155" s="60">
        <v>4154</v>
      </c>
      <c r="B4155" s="60">
        <v>2</v>
      </c>
      <c r="C4155" s="2">
        <v>41090.901088553277</v>
      </c>
      <c r="D4155" s="2">
        <v>41150.900694444441</v>
      </c>
      <c r="E4155" s="60">
        <v>10</v>
      </c>
      <c r="F4155" s="2">
        <v>41091.716691352391</v>
      </c>
      <c r="G4155" s="60">
        <v>0</v>
      </c>
    </row>
    <row r="4156" spans="1:7" x14ac:dyDescent="0.3">
      <c r="A4156" s="60">
        <v>4155</v>
      </c>
      <c r="B4156" s="60">
        <v>3</v>
      </c>
      <c r="C4156" s="2">
        <v>41090.880639904084</v>
      </c>
      <c r="D4156" s="2">
        <v>41150.880555555559</v>
      </c>
      <c r="E4156" s="60">
        <v>24</v>
      </c>
      <c r="F4156" s="2">
        <v>41092.480078050794</v>
      </c>
      <c r="G4156" s="60">
        <v>0</v>
      </c>
    </row>
    <row r="4157" spans="1:7" x14ac:dyDescent="0.3">
      <c r="A4157" s="60">
        <v>4156</v>
      </c>
      <c r="B4157" s="60">
        <v>6</v>
      </c>
      <c r="C4157" s="2">
        <v>41090.95697626748</v>
      </c>
      <c r="D4157" s="2">
        <v>41150.956944444442</v>
      </c>
      <c r="E4157" s="60">
        <v>24</v>
      </c>
      <c r="F4157" s="2">
        <v>41092.599826853395</v>
      </c>
      <c r="G4157" s="60">
        <v>0</v>
      </c>
    </row>
    <row r="4158" spans="1:7" x14ac:dyDescent="0.3">
      <c r="A4158" s="60">
        <v>4157</v>
      </c>
      <c r="B4158" s="60">
        <v>5</v>
      </c>
      <c r="C4158" s="2">
        <v>41090.963810866546</v>
      </c>
      <c r="D4158" s="2">
        <v>41094.629941256317</v>
      </c>
      <c r="E4158" s="60">
        <v>24</v>
      </c>
      <c r="F4158" s="2" t="s">
        <v>5</v>
      </c>
      <c r="G4158" s="60">
        <v>0</v>
      </c>
    </row>
    <row r="4159" spans="1:7" x14ac:dyDescent="0.3">
      <c r="A4159" s="60">
        <v>4158</v>
      </c>
      <c r="B4159" s="60">
        <v>10</v>
      </c>
      <c r="C4159" s="2">
        <v>41091.336201155842</v>
      </c>
      <c r="D4159" s="2">
        <v>41151.336111111115</v>
      </c>
      <c r="E4159" s="60">
        <v>1</v>
      </c>
      <c r="F4159" s="2">
        <v>41098.700065001023</v>
      </c>
      <c r="G4159" s="60">
        <v>1</v>
      </c>
    </row>
    <row r="4160" spans="1:7" x14ac:dyDescent="0.3">
      <c r="A4160" s="60">
        <v>4159</v>
      </c>
      <c r="B4160" s="60">
        <v>3</v>
      </c>
      <c r="C4160" s="2">
        <v>41091.453820722323</v>
      </c>
      <c r="D4160" s="2">
        <v>41151.453472222223</v>
      </c>
      <c r="E4160" s="60">
        <v>24</v>
      </c>
      <c r="F4160" s="2">
        <v>41093.682897455132</v>
      </c>
      <c r="G4160" s="60">
        <v>0</v>
      </c>
    </row>
    <row r="4161" spans="1:7" x14ac:dyDescent="0.3">
      <c r="A4161" s="60">
        <v>4160</v>
      </c>
      <c r="B4161" s="60">
        <v>6</v>
      </c>
      <c r="C4161" s="2">
        <v>41091.424344652492</v>
      </c>
      <c r="D4161" s="2">
        <v>41151.424305555556</v>
      </c>
      <c r="E4161" s="60">
        <v>24</v>
      </c>
      <c r="F4161" s="2">
        <v>41097.566637604679</v>
      </c>
      <c r="G4161" s="60">
        <v>0</v>
      </c>
    </row>
    <row r="4162" spans="1:7" x14ac:dyDescent="0.3">
      <c r="A4162" s="60">
        <v>4161</v>
      </c>
      <c r="B4162" s="60">
        <v>1</v>
      </c>
      <c r="C4162" s="2">
        <v>41091.438762188467</v>
      </c>
      <c r="D4162" s="2">
        <v>41151.438194444439</v>
      </c>
      <c r="E4162" s="60">
        <v>8</v>
      </c>
      <c r="F4162" s="2">
        <v>41092.704139093541</v>
      </c>
      <c r="G4162" s="60">
        <v>0</v>
      </c>
    </row>
    <row r="4163" spans="1:7" x14ac:dyDescent="0.3">
      <c r="A4163" s="60">
        <v>4162</v>
      </c>
      <c r="B4163" s="60">
        <v>1</v>
      </c>
      <c r="C4163" s="2">
        <v>41091.502744590885</v>
      </c>
      <c r="D4163" s="2">
        <v>41151.502083333333</v>
      </c>
      <c r="E4163" s="60">
        <v>8</v>
      </c>
      <c r="F4163" s="2">
        <v>41092.385841633506</v>
      </c>
      <c r="G4163" s="60">
        <v>0</v>
      </c>
    </row>
    <row r="4164" spans="1:7" x14ac:dyDescent="0.3">
      <c r="A4164" s="60">
        <v>4163</v>
      </c>
      <c r="B4164" s="60">
        <v>1</v>
      </c>
      <c r="C4164" s="2">
        <v>41091.594510718271</v>
      </c>
      <c r="D4164" s="2">
        <v>41151.594444444447</v>
      </c>
      <c r="E4164" s="60">
        <v>8</v>
      </c>
      <c r="F4164" s="2">
        <v>41092.637488450215</v>
      </c>
      <c r="G4164" s="60">
        <v>0</v>
      </c>
    </row>
    <row r="4165" spans="1:7" x14ac:dyDescent="0.3">
      <c r="A4165" s="60">
        <v>4164</v>
      </c>
      <c r="B4165" s="60">
        <v>1</v>
      </c>
      <c r="C4165" s="2">
        <v>41091.612323226647</v>
      </c>
      <c r="D4165" s="2">
        <v>41095.736763052642</v>
      </c>
      <c r="E4165" s="60">
        <v>12</v>
      </c>
      <c r="F4165" s="2" t="s">
        <v>5</v>
      </c>
      <c r="G4165" s="60">
        <v>0</v>
      </c>
    </row>
    <row r="4166" spans="1:7" x14ac:dyDescent="0.3">
      <c r="A4166" s="60">
        <v>4165</v>
      </c>
      <c r="B4166" s="60">
        <v>6</v>
      </c>
      <c r="C4166" s="2">
        <v>41091.695719754767</v>
      </c>
      <c r="D4166" s="2">
        <v>41151.695138888885</v>
      </c>
      <c r="E4166" s="60">
        <v>24</v>
      </c>
      <c r="F4166" s="2">
        <v>41103.488266223969</v>
      </c>
      <c r="G4166" s="60">
        <v>0</v>
      </c>
    </row>
    <row r="4167" spans="1:7" x14ac:dyDescent="0.3">
      <c r="A4167" s="60">
        <v>4166</v>
      </c>
      <c r="B4167" s="60">
        <v>4</v>
      </c>
      <c r="C4167" s="2">
        <v>41091.754139051089</v>
      </c>
      <c r="D4167" s="2">
        <v>41151.753472222219</v>
      </c>
      <c r="E4167" s="60">
        <v>12</v>
      </c>
      <c r="F4167" s="2">
        <v>41093.428682845843</v>
      </c>
      <c r="G4167" s="60">
        <v>0</v>
      </c>
    </row>
    <row r="4168" spans="1:7" x14ac:dyDescent="0.3">
      <c r="A4168" s="60">
        <v>4167</v>
      </c>
      <c r="B4168" s="60">
        <v>1</v>
      </c>
      <c r="C4168" s="2">
        <v>41091.795213124402</v>
      </c>
      <c r="D4168" s="2">
        <v>41151.795138888883</v>
      </c>
      <c r="E4168" s="60">
        <v>12</v>
      </c>
      <c r="F4168" s="2">
        <v>41092.66777020655</v>
      </c>
      <c r="G4168" s="60">
        <v>0</v>
      </c>
    </row>
    <row r="4169" spans="1:7" x14ac:dyDescent="0.3">
      <c r="A4169" s="60">
        <v>4168</v>
      </c>
      <c r="B4169" s="60">
        <v>6</v>
      </c>
      <c r="C4169" s="2">
        <v>41091.850721950337</v>
      </c>
      <c r="D4169" s="2">
        <v>41094.142361111109</v>
      </c>
      <c r="E4169" s="60">
        <v>24</v>
      </c>
      <c r="F4169" s="2" t="s">
        <v>5</v>
      </c>
      <c r="G4169" s="60">
        <v>0</v>
      </c>
    </row>
    <row r="4170" spans="1:7" x14ac:dyDescent="0.3">
      <c r="A4170" s="60">
        <v>4169</v>
      </c>
      <c r="B4170" s="60">
        <v>6</v>
      </c>
      <c r="C4170" s="2">
        <v>41091.84527594161</v>
      </c>
      <c r="D4170" s="2">
        <v>41095.845138888893</v>
      </c>
      <c r="E4170" s="60">
        <v>24</v>
      </c>
      <c r="F4170" s="2" t="s">
        <v>5</v>
      </c>
      <c r="G4170" s="60">
        <v>0</v>
      </c>
    </row>
    <row r="4171" spans="1:7" x14ac:dyDescent="0.3">
      <c r="A4171" s="60">
        <v>4170</v>
      </c>
      <c r="B4171" s="60">
        <v>6</v>
      </c>
      <c r="C4171" s="2">
        <v>41091.900392561925</v>
      </c>
      <c r="D4171" s="2">
        <v>41151.9</v>
      </c>
      <c r="E4171" s="60">
        <v>24</v>
      </c>
      <c r="F4171" s="2">
        <v>41095.709985887035</v>
      </c>
      <c r="G4171" s="60">
        <v>0</v>
      </c>
    </row>
    <row r="4172" spans="1:7" x14ac:dyDescent="0.3">
      <c r="A4172" s="60">
        <v>4171</v>
      </c>
      <c r="B4172" s="60">
        <v>5</v>
      </c>
      <c r="C4172" s="2">
        <v>41091.995120003005</v>
      </c>
      <c r="D4172" s="2">
        <v>41151.994444444448</v>
      </c>
      <c r="E4172" s="60">
        <v>24</v>
      </c>
      <c r="F4172" s="2">
        <v>41094.352228356962</v>
      </c>
      <c r="G4172" s="60">
        <v>0</v>
      </c>
    </row>
    <row r="4173" spans="1:7" x14ac:dyDescent="0.3">
      <c r="A4173" s="60">
        <v>4172</v>
      </c>
      <c r="B4173" s="60">
        <v>5</v>
      </c>
      <c r="C4173" s="2">
        <v>41091.977568379843</v>
      </c>
      <c r="D4173" s="2">
        <v>41151.977083333339</v>
      </c>
      <c r="E4173" s="60">
        <v>24</v>
      </c>
      <c r="F4173" s="2">
        <v>41094.49638280928</v>
      </c>
      <c r="G4173" s="60">
        <v>0</v>
      </c>
    </row>
    <row r="4174" spans="1:7" x14ac:dyDescent="0.3">
      <c r="A4174" s="60">
        <v>4173</v>
      </c>
      <c r="B4174" s="60">
        <v>1</v>
      </c>
      <c r="C4174" s="2">
        <v>41092.037468199742</v>
      </c>
      <c r="D4174" s="2">
        <v>41152.036805555559</v>
      </c>
      <c r="E4174" s="60">
        <v>12</v>
      </c>
      <c r="F4174" s="2">
        <v>41093.589559501561</v>
      </c>
      <c r="G4174" s="60">
        <v>0</v>
      </c>
    </row>
    <row r="4175" spans="1:7" x14ac:dyDescent="0.3">
      <c r="A4175" s="60">
        <v>4174</v>
      </c>
      <c r="B4175" s="60">
        <v>1</v>
      </c>
      <c r="C4175" s="2">
        <v>41092.040428801476</v>
      </c>
      <c r="D4175" s="2">
        <v>41152.040277777778</v>
      </c>
      <c r="E4175" s="60">
        <v>8</v>
      </c>
      <c r="F4175" s="2">
        <v>41092.47324482516</v>
      </c>
      <c r="G4175" s="60">
        <v>0</v>
      </c>
    </row>
    <row r="4176" spans="1:7" x14ac:dyDescent="0.3">
      <c r="A4176" s="60">
        <v>4175</v>
      </c>
      <c r="B4176" s="60">
        <v>1</v>
      </c>
      <c r="C4176" s="2">
        <v>41092.066021531456</v>
      </c>
      <c r="D4176" s="2">
        <v>41152.065972222219</v>
      </c>
      <c r="E4176" s="60">
        <v>8</v>
      </c>
      <c r="F4176" s="2">
        <v>41092.754606390045</v>
      </c>
      <c r="G4176" s="60">
        <v>0</v>
      </c>
    </row>
    <row r="4177" spans="1:7" x14ac:dyDescent="0.3">
      <c r="A4177" s="60">
        <v>4176</v>
      </c>
      <c r="B4177" s="60">
        <v>6</v>
      </c>
      <c r="C4177" s="2">
        <v>41092.196715361912</v>
      </c>
      <c r="D4177" s="2">
        <v>41152.196527777778</v>
      </c>
      <c r="E4177" s="60">
        <v>24</v>
      </c>
      <c r="F4177" s="2">
        <v>41093.773736143216</v>
      </c>
      <c r="G4177" s="60">
        <v>0</v>
      </c>
    </row>
    <row r="4178" spans="1:7" x14ac:dyDescent="0.3">
      <c r="A4178" s="60">
        <v>4177</v>
      </c>
      <c r="B4178" s="60">
        <v>6</v>
      </c>
      <c r="C4178" s="2">
        <v>41092.201932678698</v>
      </c>
      <c r="D4178" s="2">
        <v>41152.201388888883</v>
      </c>
      <c r="E4178" s="60">
        <v>24</v>
      </c>
      <c r="F4178" s="2">
        <v>41093.896393812771</v>
      </c>
      <c r="G4178" s="60">
        <v>0</v>
      </c>
    </row>
    <row r="4179" spans="1:7" x14ac:dyDescent="0.3">
      <c r="A4179" s="60">
        <v>4178</v>
      </c>
      <c r="B4179" s="60">
        <v>5</v>
      </c>
      <c r="C4179" s="2">
        <v>41092.363732321268</v>
      </c>
      <c r="D4179" s="2">
        <v>41152.36319444445</v>
      </c>
      <c r="E4179" s="60">
        <v>24</v>
      </c>
      <c r="F4179" s="2">
        <v>41094.786667834655</v>
      </c>
      <c r="G4179" s="60">
        <v>0</v>
      </c>
    </row>
    <row r="4180" spans="1:7" x14ac:dyDescent="0.3">
      <c r="A4180" s="60">
        <v>4179</v>
      </c>
      <c r="B4180" s="60">
        <v>2</v>
      </c>
      <c r="C4180" s="2">
        <v>41092.345801232361</v>
      </c>
      <c r="D4180" s="2">
        <v>41094.803839604516</v>
      </c>
      <c r="E4180" s="60">
        <v>10</v>
      </c>
      <c r="F4180" s="2" t="s">
        <v>5</v>
      </c>
      <c r="G4180" s="60">
        <v>0</v>
      </c>
    </row>
    <row r="4181" spans="1:7" x14ac:dyDescent="0.3">
      <c r="A4181" s="60">
        <v>4180</v>
      </c>
      <c r="B4181" s="60">
        <v>4</v>
      </c>
      <c r="C4181" s="2">
        <v>41092.368256352602</v>
      </c>
      <c r="D4181" s="2">
        <v>41152.368055555555</v>
      </c>
      <c r="E4181" s="60">
        <v>12</v>
      </c>
      <c r="F4181" s="2">
        <v>41094.348133693667</v>
      </c>
      <c r="G4181" s="60">
        <v>0</v>
      </c>
    </row>
    <row r="4182" spans="1:7" x14ac:dyDescent="0.3">
      <c r="A4182" s="60">
        <v>4181</v>
      </c>
      <c r="B4182" s="60">
        <v>2</v>
      </c>
      <c r="C4182" s="2">
        <v>41092.365106744466</v>
      </c>
      <c r="D4182" s="2">
        <v>41152.364583333336</v>
      </c>
      <c r="E4182" s="60">
        <v>10</v>
      </c>
      <c r="F4182" s="2">
        <v>41092.710313688549</v>
      </c>
      <c r="G4182" s="60">
        <v>0</v>
      </c>
    </row>
    <row r="4183" spans="1:7" x14ac:dyDescent="0.3">
      <c r="A4183" s="60">
        <v>4182</v>
      </c>
      <c r="B4183" s="60">
        <v>8</v>
      </c>
      <c r="C4183" s="2">
        <v>41092.343602834109</v>
      </c>
      <c r="D4183" s="2">
        <v>41152.343055555561</v>
      </c>
      <c r="E4183" s="60">
        <v>3</v>
      </c>
      <c r="F4183" s="2">
        <v>41097.476012033381</v>
      </c>
      <c r="G4183" s="60">
        <v>1</v>
      </c>
    </row>
    <row r="4184" spans="1:7" x14ac:dyDescent="0.3">
      <c r="A4184" s="60">
        <v>4183</v>
      </c>
      <c r="B4184" s="60">
        <v>5</v>
      </c>
      <c r="C4184" s="2">
        <v>41092.338087003569</v>
      </c>
      <c r="D4184" s="2">
        <v>41152.337500000001</v>
      </c>
      <c r="E4184" s="60">
        <v>24</v>
      </c>
      <c r="F4184" s="2">
        <v>41095.408516859992</v>
      </c>
      <c r="G4184" s="60">
        <v>0</v>
      </c>
    </row>
    <row r="4185" spans="1:7" x14ac:dyDescent="0.3">
      <c r="A4185" s="60">
        <v>4184</v>
      </c>
      <c r="B4185" s="60">
        <v>8</v>
      </c>
      <c r="C4185" s="2">
        <v>41092.390726299316</v>
      </c>
      <c r="D4185" s="2">
        <v>41152.390277777777</v>
      </c>
      <c r="E4185" s="60">
        <v>3</v>
      </c>
      <c r="F4185" s="2">
        <v>41096.543517789469</v>
      </c>
      <c r="G4185" s="60">
        <v>0</v>
      </c>
    </row>
    <row r="4186" spans="1:7" x14ac:dyDescent="0.3">
      <c r="A4186" s="60">
        <v>4185</v>
      </c>
      <c r="B4186" s="60">
        <v>3</v>
      </c>
      <c r="C4186" s="2">
        <v>41092.437422212744</v>
      </c>
      <c r="D4186" s="2">
        <v>41152.436805555553</v>
      </c>
      <c r="E4186" s="60">
        <v>24</v>
      </c>
      <c r="F4186" s="2">
        <v>41094.678165160512</v>
      </c>
      <c r="G4186" s="60">
        <v>0</v>
      </c>
    </row>
    <row r="4187" spans="1:7" x14ac:dyDescent="0.3">
      <c r="A4187" s="60">
        <v>4186</v>
      </c>
      <c r="B4187" s="60">
        <v>1</v>
      </c>
      <c r="C4187" s="2">
        <v>41092.435147309247</v>
      </c>
      <c r="D4187" s="2">
        <v>41152.43472222222</v>
      </c>
      <c r="E4187" s="60">
        <v>8</v>
      </c>
      <c r="F4187" s="2">
        <v>41092.615542786247</v>
      </c>
      <c r="G4187" s="60">
        <v>0</v>
      </c>
    </row>
    <row r="4188" spans="1:7" x14ac:dyDescent="0.3">
      <c r="A4188" s="60">
        <v>4187</v>
      </c>
      <c r="B4188" s="60">
        <v>5</v>
      </c>
      <c r="C4188" s="2">
        <v>41092.469086764708</v>
      </c>
      <c r="D4188" s="2">
        <v>41152.46875</v>
      </c>
      <c r="E4188" s="60">
        <v>24</v>
      </c>
      <c r="F4188" s="2">
        <v>41095.508808434221</v>
      </c>
      <c r="G4188" s="60">
        <v>0</v>
      </c>
    </row>
    <row r="4189" spans="1:7" x14ac:dyDescent="0.3">
      <c r="A4189" s="60">
        <v>4188</v>
      </c>
      <c r="B4189" s="60">
        <v>1</v>
      </c>
      <c r="C4189" s="2">
        <v>41092.479700807911</v>
      </c>
      <c r="D4189" s="2">
        <v>41152.479166666672</v>
      </c>
      <c r="E4189" s="60">
        <v>12</v>
      </c>
      <c r="F4189" s="2">
        <v>41093.526602547761</v>
      </c>
      <c r="G4189" s="60">
        <v>0</v>
      </c>
    </row>
    <row r="4190" spans="1:7" x14ac:dyDescent="0.3">
      <c r="A4190" s="60">
        <v>4189</v>
      </c>
      <c r="B4190" s="60">
        <v>1</v>
      </c>
      <c r="C4190" s="2">
        <v>41092.480375561499</v>
      </c>
      <c r="D4190" s="2">
        <v>41152.479861111111</v>
      </c>
      <c r="E4190" s="60">
        <v>12</v>
      </c>
      <c r="F4190" s="2">
        <v>41093.455623994669</v>
      </c>
      <c r="G4190" s="60">
        <v>0</v>
      </c>
    </row>
    <row r="4191" spans="1:7" x14ac:dyDescent="0.3">
      <c r="A4191" s="60">
        <v>4190</v>
      </c>
      <c r="B4191" s="60">
        <v>3</v>
      </c>
      <c r="C4191" s="2">
        <v>41092.462780817281</v>
      </c>
      <c r="D4191" s="2">
        <v>41152.462500000001</v>
      </c>
      <c r="E4191" s="60">
        <v>24</v>
      </c>
      <c r="F4191" s="2">
        <v>41095.345459673161</v>
      </c>
      <c r="G4191" s="60">
        <v>0</v>
      </c>
    </row>
    <row r="4192" spans="1:7" x14ac:dyDescent="0.3">
      <c r="A4192" s="60">
        <v>4191</v>
      </c>
      <c r="B4192" s="60">
        <v>4</v>
      </c>
      <c r="C4192" s="2">
        <v>41092.532104305872</v>
      </c>
      <c r="D4192" s="2">
        <v>41152.531944444447</v>
      </c>
      <c r="E4192" s="60">
        <v>12</v>
      </c>
      <c r="F4192" s="2">
        <v>41095.30600864211</v>
      </c>
      <c r="G4192" s="60">
        <v>0</v>
      </c>
    </row>
    <row r="4193" spans="1:7" x14ac:dyDescent="0.3">
      <c r="A4193" s="60">
        <v>4192</v>
      </c>
      <c r="B4193" s="60">
        <v>5</v>
      </c>
      <c r="C4193" s="2">
        <v>41092.518824322317</v>
      </c>
      <c r="D4193" s="2">
        <v>41152.518750000003</v>
      </c>
      <c r="E4193" s="60">
        <v>24</v>
      </c>
      <c r="F4193" s="2">
        <v>41096.393013804583</v>
      </c>
      <c r="G4193" s="60">
        <v>0</v>
      </c>
    </row>
    <row r="4194" spans="1:7" x14ac:dyDescent="0.3">
      <c r="A4194" s="60">
        <v>4193</v>
      </c>
      <c r="B4194" s="60">
        <v>1</v>
      </c>
      <c r="C4194" s="2">
        <v>41092.659489652491</v>
      </c>
      <c r="D4194" s="2">
        <v>41152.65902777778</v>
      </c>
      <c r="E4194" s="60">
        <v>12</v>
      </c>
      <c r="F4194" s="2">
        <v>41093.60762909973</v>
      </c>
      <c r="G4194" s="60">
        <v>0</v>
      </c>
    </row>
    <row r="4195" spans="1:7" x14ac:dyDescent="0.3">
      <c r="A4195" s="60">
        <v>4194</v>
      </c>
      <c r="B4195" s="60">
        <v>6</v>
      </c>
      <c r="C4195" s="2">
        <v>41092.639194679898</v>
      </c>
      <c r="D4195" s="2">
        <v>41152.638888888891</v>
      </c>
      <c r="E4195" s="60">
        <v>24</v>
      </c>
      <c r="F4195" s="2">
        <v>41103.187069874766</v>
      </c>
      <c r="G4195" s="60">
        <v>0</v>
      </c>
    </row>
    <row r="4196" spans="1:7" x14ac:dyDescent="0.3">
      <c r="A4196" s="60">
        <v>4195</v>
      </c>
      <c r="B4196" s="60">
        <v>6</v>
      </c>
      <c r="C4196" s="2">
        <v>41092.690469571622</v>
      </c>
      <c r="D4196" s="2">
        <v>41152.690277777772</v>
      </c>
      <c r="E4196" s="60">
        <v>24</v>
      </c>
      <c r="F4196" s="2">
        <v>41104.427990755365</v>
      </c>
      <c r="G4196" s="60">
        <v>0</v>
      </c>
    </row>
    <row r="4197" spans="1:7" x14ac:dyDescent="0.3">
      <c r="A4197" s="60">
        <v>4196</v>
      </c>
      <c r="B4197" s="60">
        <v>6</v>
      </c>
      <c r="C4197" s="2">
        <v>41092.682427755259</v>
      </c>
      <c r="D4197" s="2">
        <v>41152.681944444441</v>
      </c>
      <c r="E4197" s="60">
        <v>24</v>
      </c>
      <c r="F4197" s="2">
        <v>41103.387409229494</v>
      </c>
      <c r="G4197" s="60">
        <v>1</v>
      </c>
    </row>
    <row r="4198" spans="1:7" x14ac:dyDescent="0.3">
      <c r="A4198" s="60">
        <v>4197</v>
      </c>
      <c r="B4198" s="60">
        <v>1</v>
      </c>
      <c r="C4198" s="2">
        <v>41092.728628326266</v>
      </c>
      <c r="D4198" s="2">
        <v>41152.728472222225</v>
      </c>
      <c r="E4198" s="60">
        <v>12</v>
      </c>
      <c r="F4198" s="2">
        <v>41093.401590287438</v>
      </c>
      <c r="G4198" s="60">
        <v>0</v>
      </c>
    </row>
    <row r="4199" spans="1:7" x14ac:dyDescent="0.3">
      <c r="A4199" s="60">
        <v>4198</v>
      </c>
      <c r="B4199" s="60">
        <v>1</v>
      </c>
      <c r="C4199" s="2">
        <v>41092.716005408663</v>
      </c>
      <c r="D4199" s="2">
        <v>41152.715972222228</v>
      </c>
      <c r="E4199" s="60">
        <v>8</v>
      </c>
      <c r="F4199" s="2">
        <v>41093.701675392331</v>
      </c>
      <c r="G4199" s="60">
        <v>0</v>
      </c>
    </row>
    <row r="4200" spans="1:7" x14ac:dyDescent="0.3">
      <c r="A4200" s="60">
        <v>4199</v>
      </c>
      <c r="B4200" s="60">
        <v>3</v>
      </c>
      <c r="C4200" s="2">
        <v>41092.909359157253</v>
      </c>
      <c r="D4200" s="2">
        <v>41152.90902777778</v>
      </c>
      <c r="E4200" s="60">
        <v>24</v>
      </c>
      <c r="F4200" s="2">
        <v>41094.423347764023</v>
      </c>
      <c r="G4200" s="60">
        <v>0</v>
      </c>
    </row>
    <row r="4201" spans="1:7" x14ac:dyDescent="0.3">
      <c r="A4201" s="60">
        <v>4200</v>
      </c>
      <c r="B4201" s="60">
        <v>6</v>
      </c>
      <c r="C4201" s="2">
        <v>41093.170491985409</v>
      </c>
      <c r="D4201" s="2">
        <v>41153.170138888883</v>
      </c>
      <c r="E4201" s="60">
        <v>24</v>
      </c>
      <c r="F4201" s="2">
        <v>41094.914341504802</v>
      </c>
      <c r="G4201" s="60">
        <v>0</v>
      </c>
    </row>
    <row r="4202" spans="1:7" x14ac:dyDescent="0.3">
      <c r="A4202" s="60">
        <v>4201</v>
      </c>
      <c r="B4202" s="60">
        <v>1</v>
      </c>
      <c r="C4202" s="2">
        <v>41093.256849906109</v>
      </c>
      <c r="D4202" s="2">
        <v>41153.256249999999</v>
      </c>
      <c r="E4202" s="60">
        <v>8</v>
      </c>
      <c r="F4202" s="2">
        <v>41094.390232231744</v>
      </c>
      <c r="G4202" s="60">
        <v>0</v>
      </c>
    </row>
    <row r="4203" spans="1:7" x14ac:dyDescent="0.3">
      <c r="A4203" s="60">
        <v>4202</v>
      </c>
      <c r="B4203" s="60">
        <v>4</v>
      </c>
      <c r="C4203" s="2">
        <v>41093.334480081139</v>
      </c>
      <c r="D4203" s="2">
        <v>41097.459228343178</v>
      </c>
      <c r="E4203" s="60">
        <v>12</v>
      </c>
      <c r="F4203" s="2" t="s">
        <v>5</v>
      </c>
      <c r="G4203" s="60">
        <v>0</v>
      </c>
    </row>
    <row r="4204" spans="1:7" x14ac:dyDescent="0.3">
      <c r="A4204" s="60">
        <v>4203</v>
      </c>
      <c r="B4204" s="60">
        <v>1</v>
      </c>
      <c r="C4204" s="2">
        <v>41093.367474463892</v>
      </c>
      <c r="D4204" s="2">
        <v>41153.367361111115</v>
      </c>
      <c r="E4204" s="60">
        <v>8</v>
      </c>
      <c r="F4204" s="2">
        <v>41094.672018793215</v>
      </c>
      <c r="G4204" s="60">
        <v>0</v>
      </c>
    </row>
    <row r="4205" spans="1:7" x14ac:dyDescent="0.3">
      <c r="A4205" s="60">
        <v>4204</v>
      </c>
      <c r="B4205" s="60">
        <v>9</v>
      </c>
      <c r="C4205" s="2">
        <v>41093.413050165145</v>
      </c>
      <c r="D4205" s="2">
        <v>41153.412499999999</v>
      </c>
      <c r="E4205" s="60">
        <v>5</v>
      </c>
      <c r="F4205" s="2">
        <v>41096.459328761885</v>
      </c>
      <c r="G4205" s="60">
        <v>0</v>
      </c>
    </row>
    <row r="4206" spans="1:7" x14ac:dyDescent="0.3">
      <c r="A4206" s="60">
        <v>4205</v>
      </c>
      <c r="B4206" s="60">
        <v>1</v>
      </c>
      <c r="C4206" s="2">
        <v>41093.430754670611</v>
      </c>
      <c r="D4206" s="2">
        <v>41153.430555555555</v>
      </c>
      <c r="E4206" s="60">
        <v>8</v>
      </c>
      <c r="F4206" s="2">
        <v>41094.625698480471</v>
      </c>
      <c r="G4206" s="60">
        <v>0</v>
      </c>
    </row>
    <row r="4207" spans="1:7" x14ac:dyDescent="0.3">
      <c r="A4207" s="60">
        <v>4206</v>
      </c>
      <c r="B4207" s="60">
        <v>2</v>
      </c>
      <c r="C4207" s="2">
        <v>41093.431543141436</v>
      </c>
      <c r="D4207" s="2">
        <v>41153.431249999994</v>
      </c>
      <c r="E4207" s="60">
        <v>10</v>
      </c>
      <c r="F4207" s="2">
        <v>41094.464553556798</v>
      </c>
      <c r="G4207" s="60">
        <v>0</v>
      </c>
    </row>
    <row r="4208" spans="1:7" x14ac:dyDescent="0.3">
      <c r="A4208" s="60">
        <v>4207</v>
      </c>
      <c r="B4208" s="60">
        <v>11</v>
      </c>
      <c r="C4208" s="2">
        <v>41093.428543508933</v>
      </c>
      <c r="D4208" s="2">
        <v>41153.428472222222</v>
      </c>
      <c r="E4208" s="60">
        <v>1</v>
      </c>
      <c r="F4208" s="2">
        <v>41100.5919133278</v>
      </c>
      <c r="G4208" s="60">
        <v>3</v>
      </c>
    </row>
    <row r="4209" spans="1:7" x14ac:dyDescent="0.3">
      <c r="A4209" s="60">
        <v>4208</v>
      </c>
      <c r="B4209" s="60">
        <v>1</v>
      </c>
      <c r="C4209" s="2">
        <v>41093.518541804195</v>
      </c>
      <c r="D4209" s="2">
        <v>41153.518055555556</v>
      </c>
      <c r="E4209" s="60">
        <v>8</v>
      </c>
      <c r="F4209" s="2">
        <v>41094.414829832298</v>
      </c>
      <c r="G4209" s="60">
        <v>0</v>
      </c>
    </row>
    <row r="4210" spans="1:7" x14ac:dyDescent="0.3">
      <c r="A4210" s="60">
        <v>4209</v>
      </c>
      <c r="B4210" s="60">
        <v>1</v>
      </c>
      <c r="C4210" s="2">
        <v>41093.588366027645</v>
      </c>
      <c r="D4210" s="2">
        <v>41153.588194444448</v>
      </c>
      <c r="E4210" s="60">
        <v>8</v>
      </c>
      <c r="F4210" s="2">
        <v>41094.399394043561</v>
      </c>
      <c r="G4210" s="60">
        <v>0</v>
      </c>
    </row>
    <row r="4211" spans="1:7" x14ac:dyDescent="0.3">
      <c r="A4211" s="60">
        <v>4210</v>
      </c>
      <c r="B4211" s="60">
        <v>2</v>
      </c>
      <c r="C4211" s="2">
        <v>41093.614017622807</v>
      </c>
      <c r="D4211" s="2">
        <v>41153.613888888889</v>
      </c>
      <c r="E4211" s="60">
        <v>10</v>
      </c>
      <c r="F4211" s="2">
        <v>41094.450229133174</v>
      </c>
      <c r="G4211" s="60">
        <v>0</v>
      </c>
    </row>
    <row r="4212" spans="1:7" x14ac:dyDescent="0.3">
      <c r="A4212" s="60">
        <v>4211</v>
      </c>
      <c r="B4212" s="60">
        <v>1</v>
      </c>
      <c r="C4212" s="2">
        <v>41093.642206891462</v>
      </c>
      <c r="D4212" s="2">
        <v>41153.64166666667</v>
      </c>
      <c r="E4212" s="60">
        <v>8</v>
      </c>
      <c r="F4212" s="2">
        <v>41093.792986643195</v>
      </c>
      <c r="G4212" s="60">
        <v>0</v>
      </c>
    </row>
    <row r="4213" spans="1:7" x14ac:dyDescent="0.3">
      <c r="A4213" s="60">
        <v>4212</v>
      </c>
      <c r="B4213" s="60">
        <v>1</v>
      </c>
      <c r="C4213" s="2">
        <v>41093.669959379127</v>
      </c>
      <c r="D4213" s="2">
        <v>41153.669444444444</v>
      </c>
      <c r="E4213" s="60">
        <v>8</v>
      </c>
      <c r="F4213" s="2">
        <v>41094.537566362706</v>
      </c>
      <c r="G4213" s="60">
        <v>0</v>
      </c>
    </row>
    <row r="4214" spans="1:7" x14ac:dyDescent="0.3">
      <c r="A4214" s="60">
        <v>4213</v>
      </c>
      <c r="B4214" s="60">
        <v>4</v>
      </c>
      <c r="C4214" s="2">
        <v>41093.801108768894</v>
      </c>
      <c r="D4214" s="2">
        <v>41153.800694444442</v>
      </c>
      <c r="E4214" s="60">
        <v>12</v>
      </c>
      <c r="F4214" s="2">
        <v>41096.475068455795</v>
      </c>
      <c r="G4214" s="60">
        <v>0</v>
      </c>
    </row>
    <row r="4215" spans="1:7" x14ac:dyDescent="0.3">
      <c r="A4215" s="60">
        <v>4214</v>
      </c>
      <c r="B4215" s="60">
        <v>1</v>
      </c>
      <c r="C4215" s="2">
        <v>41093.83386081869</v>
      </c>
      <c r="D4215" s="2">
        <v>41153.833333333336</v>
      </c>
      <c r="E4215" s="60">
        <v>12</v>
      </c>
      <c r="F4215" s="2">
        <v>41094.985466126876</v>
      </c>
      <c r="G4215" s="60">
        <v>0</v>
      </c>
    </row>
    <row r="4216" spans="1:7" x14ac:dyDescent="0.3">
      <c r="A4216" s="60">
        <v>4215</v>
      </c>
      <c r="B4216" s="60">
        <v>6</v>
      </c>
      <c r="C4216" s="2">
        <v>41093.855574929912</v>
      </c>
      <c r="D4216" s="2">
        <v>41098.688487224281</v>
      </c>
      <c r="E4216" s="60">
        <v>24</v>
      </c>
      <c r="F4216" s="2" t="s">
        <v>5</v>
      </c>
      <c r="G4216" s="60">
        <v>0</v>
      </c>
    </row>
    <row r="4217" spans="1:7" x14ac:dyDescent="0.3">
      <c r="A4217" s="60">
        <v>4216</v>
      </c>
      <c r="B4217" s="60">
        <v>1</v>
      </c>
      <c r="C4217" s="2">
        <v>41093.840883588127</v>
      </c>
      <c r="D4217" s="2">
        <v>41153.840277777781</v>
      </c>
      <c r="E4217" s="60">
        <v>12</v>
      </c>
      <c r="F4217" s="2">
        <v>41094.477753567757</v>
      </c>
      <c r="G4217" s="60">
        <v>0</v>
      </c>
    </row>
    <row r="4218" spans="1:7" x14ac:dyDescent="0.3">
      <c r="A4218" s="60">
        <v>4217</v>
      </c>
      <c r="B4218" s="60">
        <v>2</v>
      </c>
      <c r="C4218" s="2">
        <v>41093.884924401194</v>
      </c>
      <c r="D4218" s="2">
        <v>41153.884722222225</v>
      </c>
      <c r="E4218" s="60">
        <v>10</v>
      </c>
      <c r="F4218" s="2">
        <v>41094.047532709228</v>
      </c>
      <c r="G4218" s="60">
        <v>0</v>
      </c>
    </row>
    <row r="4219" spans="1:7" x14ac:dyDescent="0.3">
      <c r="A4219" s="60">
        <v>4218</v>
      </c>
      <c r="B4219" s="60">
        <v>1</v>
      </c>
      <c r="C4219" s="2">
        <v>41093.952302721242</v>
      </c>
      <c r="D4219" s="2">
        <v>41153.95208333333</v>
      </c>
      <c r="E4219" s="60">
        <v>8</v>
      </c>
      <c r="F4219" s="2">
        <v>41094.417535523404</v>
      </c>
      <c r="G4219" s="60">
        <v>0</v>
      </c>
    </row>
    <row r="4220" spans="1:7" x14ac:dyDescent="0.3">
      <c r="A4220" s="60">
        <v>4219</v>
      </c>
      <c r="B4220" s="60">
        <v>7</v>
      </c>
      <c r="C4220" s="2">
        <v>41094.078812478343</v>
      </c>
      <c r="D4220" s="2">
        <v>41154.078472222223</v>
      </c>
      <c r="E4220" s="60">
        <v>24</v>
      </c>
      <c r="F4220" s="2">
        <v>41096.930224937809</v>
      </c>
      <c r="G4220" s="60">
        <v>0</v>
      </c>
    </row>
    <row r="4221" spans="1:7" x14ac:dyDescent="0.3">
      <c r="A4221" s="60">
        <v>4220</v>
      </c>
      <c r="B4221" s="60">
        <v>1</v>
      </c>
      <c r="C4221" s="2">
        <v>41094.165806434146</v>
      </c>
      <c r="D4221" s="2">
        <v>41154.165277777778</v>
      </c>
      <c r="E4221" s="60">
        <v>8</v>
      </c>
      <c r="F4221" s="2">
        <v>41095.32232463947</v>
      </c>
      <c r="G4221" s="60">
        <v>0</v>
      </c>
    </row>
    <row r="4222" spans="1:7" x14ac:dyDescent="0.3">
      <c r="A4222" s="60">
        <v>4221</v>
      </c>
      <c r="B4222" s="60">
        <v>10</v>
      </c>
      <c r="C4222" s="2">
        <v>41094.181814302057</v>
      </c>
      <c r="D4222" s="2">
        <v>41154.181249999994</v>
      </c>
      <c r="E4222" s="60">
        <v>1</v>
      </c>
      <c r="F4222" s="2">
        <v>41097.517899730781</v>
      </c>
      <c r="G4222" s="60">
        <v>3</v>
      </c>
    </row>
    <row r="4223" spans="1:7" x14ac:dyDescent="0.3">
      <c r="A4223" s="60">
        <v>4222</v>
      </c>
      <c r="B4223" s="60">
        <v>3</v>
      </c>
      <c r="C4223" s="2">
        <v>41094.349776465191</v>
      </c>
      <c r="D4223" s="2">
        <v>41154.349305555559</v>
      </c>
      <c r="E4223" s="60">
        <v>24</v>
      </c>
      <c r="F4223" s="2">
        <v>41096.67145066565</v>
      </c>
      <c r="G4223" s="60">
        <v>0</v>
      </c>
    </row>
    <row r="4224" spans="1:7" x14ac:dyDescent="0.3">
      <c r="A4224" s="60">
        <v>4223</v>
      </c>
      <c r="B4224" s="60">
        <v>3</v>
      </c>
      <c r="C4224" s="2">
        <v>41094.339263003792</v>
      </c>
      <c r="D4224" s="2">
        <v>41096.42216919826</v>
      </c>
      <c r="E4224" s="60">
        <v>24</v>
      </c>
      <c r="F4224" s="2" t="s">
        <v>5</v>
      </c>
      <c r="G4224" s="60">
        <v>0</v>
      </c>
    </row>
    <row r="4225" spans="1:7" x14ac:dyDescent="0.3">
      <c r="A4225" s="60">
        <v>4224</v>
      </c>
      <c r="B4225" s="60">
        <v>1</v>
      </c>
      <c r="C4225" s="2">
        <v>41094.373996608956</v>
      </c>
      <c r="D4225" s="2">
        <v>41097.040278367647</v>
      </c>
      <c r="E4225" s="60">
        <v>8</v>
      </c>
      <c r="F4225" s="2" t="s">
        <v>5</v>
      </c>
      <c r="G4225" s="60">
        <v>0</v>
      </c>
    </row>
    <row r="4226" spans="1:7" x14ac:dyDescent="0.3">
      <c r="A4226" s="60">
        <v>4225</v>
      </c>
      <c r="B4226" s="60">
        <v>4</v>
      </c>
      <c r="C4226" s="2">
        <v>41094.353633411556</v>
      </c>
      <c r="D4226" s="2">
        <v>41154.353472222225</v>
      </c>
      <c r="E4226" s="60">
        <v>12</v>
      </c>
      <c r="F4226" s="2">
        <v>41096.709465419059</v>
      </c>
      <c r="G4226" s="60">
        <v>0</v>
      </c>
    </row>
    <row r="4227" spans="1:7" x14ac:dyDescent="0.3">
      <c r="A4227" s="60">
        <v>4226</v>
      </c>
      <c r="B4227" s="60">
        <v>2</v>
      </c>
      <c r="C4227" s="2">
        <v>41094.346282531886</v>
      </c>
      <c r="D4227" s="2">
        <v>41154.345833333333</v>
      </c>
      <c r="E4227" s="60">
        <v>10</v>
      </c>
      <c r="F4227" s="2">
        <v>41095.812338364551</v>
      </c>
      <c r="G4227" s="60">
        <v>0</v>
      </c>
    </row>
    <row r="4228" spans="1:7" x14ac:dyDescent="0.3">
      <c r="A4228" s="60">
        <v>4227</v>
      </c>
      <c r="B4228" s="60">
        <v>7</v>
      </c>
      <c r="C4228" s="2">
        <v>41094.335159249356</v>
      </c>
      <c r="D4228" s="2">
        <v>41096.41843551871</v>
      </c>
      <c r="E4228" s="60">
        <v>24</v>
      </c>
      <c r="F4228" s="2" t="s">
        <v>5</v>
      </c>
      <c r="G4228" s="60">
        <v>0</v>
      </c>
    </row>
    <row r="4229" spans="1:7" x14ac:dyDescent="0.3">
      <c r="A4229" s="60">
        <v>4228</v>
      </c>
      <c r="B4229" s="60">
        <v>4</v>
      </c>
      <c r="C4229" s="2">
        <v>41094.342094546664</v>
      </c>
      <c r="D4229" s="2">
        <v>41154.341666666667</v>
      </c>
      <c r="E4229" s="60">
        <v>12</v>
      </c>
      <c r="F4229" s="2">
        <v>41096.739861968264</v>
      </c>
      <c r="G4229" s="60">
        <v>0</v>
      </c>
    </row>
    <row r="4230" spans="1:7" x14ac:dyDescent="0.3">
      <c r="A4230" s="60">
        <v>4229</v>
      </c>
      <c r="B4230" s="60">
        <v>6</v>
      </c>
      <c r="C4230" s="2">
        <v>41094.378005393322</v>
      </c>
      <c r="D4230" s="2">
        <v>41154.37777777778</v>
      </c>
      <c r="E4230" s="60">
        <v>24</v>
      </c>
      <c r="F4230" s="2">
        <v>41097.397814011259</v>
      </c>
      <c r="G4230" s="60">
        <v>0</v>
      </c>
    </row>
    <row r="4231" spans="1:7" x14ac:dyDescent="0.3">
      <c r="A4231" s="60">
        <v>4230</v>
      </c>
      <c r="B4231" s="60">
        <v>6</v>
      </c>
      <c r="C4231" s="2">
        <v>41094.440184987077</v>
      </c>
      <c r="D4231" s="2">
        <v>41154.439583333333</v>
      </c>
      <c r="E4231" s="60">
        <v>24</v>
      </c>
      <c r="F4231" s="2">
        <v>41101.520645624842</v>
      </c>
      <c r="G4231" s="60">
        <v>0</v>
      </c>
    </row>
    <row r="4232" spans="1:7" x14ac:dyDescent="0.3">
      <c r="A4232" s="60">
        <v>4231</v>
      </c>
      <c r="B4232" s="60">
        <v>6</v>
      </c>
      <c r="C4232" s="2">
        <v>41094.473875497613</v>
      </c>
      <c r="D4232" s="2">
        <v>41097.30679369835</v>
      </c>
      <c r="E4232" s="60">
        <v>24</v>
      </c>
      <c r="F4232" s="2" t="s">
        <v>5</v>
      </c>
      <c r="G4232" s="60">
        <v>0</v>
      </c>
    </row>
    <row r="4233" spans="1:7" x14ac:dyDescent="0.3">
      <c r="A4233" s="60">
        <v>4232</v>
      </c>
      <c r="B4233" s="60">
        <v>8</v>
      </c>
      <c r="C4233" s="2">
        <v>41094.490008112349</v>
      </c>
      <c r="D4233" s="2">
        <v>41154.489583333336</v>
      </c>
      <c r="E4233" s="60">
        <v>3</v>
      </c>
      <c r="F4233" s="2">
        <v>41101.338519970996</v>
      </c>
      <c r="G4233" s="60">
        <v>0</v>
      </c>
    </row>
    <row r="4234" spans="1:7" x14ac:dyDescent="0.3">
      <c r="A4234" s="60">
        <v>4233</v>
      </c>
      <c r="B4234" s="60">
        <v>11</v>
      </c>
      <c r="C4234" s="2">
        <v>41094.473151336693</v>
      </c>
      <c r="D4234" s="2">
        <v>41154.472916666666</v>
      </c>
      <c r="E4234" s="60">
        <v>1</v>
      </c>
      <c r="F4234" s="2">
        <v>41101.424039255922</v>
      </c>
      <c r="G4234" s="60">
        <v>4</v>
      </c>
    </row>
    <row r="4235" spans="1:7" x14ac:dyDescent="0.3">
      <c r="A4235" s="60">
        <v>4234</v>
      </c>
      <c r="B4235" s="60">
        <v>6</v>
      </c>
      <c r="C4235" s="2">
        <v>41094.609170371194</v>
      </c>
      <c r="D4235" s="2">
        <v>41154.609027777777</v>
      </c>
      <c r="E4235" s="60">
        <v>24</v>
      </c>
      <c r="F4235" s="2">
        <v>41101.785007192811</v>
      </c>
      <c r="G4235" s="60">
        <v>0</v>
      </c>
    </row>
    <row r="4236" spans="1:7" x14ac:dyDescent="0.3">
      <c r="A4236" s="60">
        <v>4235</v>
      </c>
      <c r="B4236" s="60">
        <v>1</v>
      </c>
      <c r="C4236" s="2">
        <v>41094.624022375145</v>
      </c>
      <c r="D4236" s="2">
        <v>41099.248628589768</v>
      </c>
      <c r="E4236" s="60">
        <v>8</v>
      </c>
      <c r="F4236" s="2" t="s">
        <v>5</v>
      </c>
      <c r="G4236" s="60">
        <v>0</v>
      </c>
    </row>
    <row r="4237" spans="1:7" x14ac:dyDescent="0.3">
      <c r="A4237" s="60">
        <v>4236</v>
      </c>
      <c r="B4237" s="60">
        <v>5</v>
      </c>
      <c r="C4237" s="2">
        <v>41094.657977904724</v>
      </c>
      <c r="D4237" s="2">
        <v>41154.657638888886</v>
      </c>
      <c r="E4237" s="60">
        <v>24</v>
      </c>
      <c r="F4237" s="2">
        <v>41099.60611325506</v>
      </c>
      <c r="G4237" s="60">
        <v>0</v>
      </c>
    </row>
    <row r="4238" spans="1:7" x14ac:dyDescent="0.3">
      <c r="A4238" s="60">
        <v>4237</v>
      </c>
      <c r="B4238" s="60">
        <v>1</v>
      </c>
      <c r="C4238" s="2">
        <v>41094.680064337037</v>
      </c>
      <c r="D4238" s="2">
        <v>41154.679861111108</v>
      </c>
      <c r="E4238" s="60">
        <v>8</v>
      </c>
      <c r="F4238" s="2">
        <v>41095.940588395402</v>
      </c>
      <c r="G4238" s="60">
        <v>0</v>
      </c>
    </row>
    <row r="4239" spans="1:7" x14ac:dyDescent="0.3">
      <c r="A4239" s="60">
        <v>4238</v>
      </c>
      <c r="B4239" s="60">
        <v>4</v>
      </c>
      <c r="C4239" s="2">
        <v>41094.672219861422</v>
      </c>
      <c r="D4239" s="2">
        <v>41154.672222222223</v>
      </c>
      <c r="E4239" s="60">
        <v>12</v>
      </c>
      <c r="F4239" s="2">
        <v>41097.330170001253</v>
      </c>
      <c r="G4239" s="60">
        <v>0</v>
      </c>
    </row>
    <row r="4240" spans="1:7" x14ac:dyDescent="0.3">
      <c r="A4240" s="60">
        <v>4239</v>
      </c>
      <c r="B4240" s="60">
        <v>6</v>
      </c>
      <c r="C4240" s="2">
        <v>41094.684701328864</v>
      </c>
      <c r="D4240" s="2">
        <v>41154.684027777774</v>
      </c>
      <c r="E4240" s="60">
        <v>24</v>
      </c>
      <c r="F4240" s="2">
        <v>41106.494139512986</v>
      </c>
      <c r="G4240" s="60">
        <v>0</v>
      </c>
    </row>
    <row r="4241" spans="1:7" x14ac:dyDescent="0.3">
      <c r="A4241" s="60">
        <v>4240</v>
      </c>
      <c r="B4241" s="60">
        <v>1</v>
      </c>
      <c r="C4241" s="2">
        <v>41094.717724481234</v>
      </c>
      <c r="D4241" s="2">
        <v>41154.717361111114</v>
      </c>
      <c r="E4241" s="60">
        <v>8</v>
      </c>
      <c r="F4241" s="2">
        <v>41095.388478440371</v>
      </c>
      <c r="G4241" s="60">
        <v>0</v>
      </c>
    </row>
    <row r="4242" spans="1:7" x14ac:dyDescent="0.3">
      <c r="A4242" s="60">
        <v>4241</v>
      </c>
      <c r="B4242" s="60">
        <v>2</v>
      </c>
      <c r="C4242" s="2">
        <v>41094.809497477159</v>
      </c>
      <c r="D4242" s="2">
        <v>41154.809027777774</v>
      </c>
      <c r="E4242" s="60">
        <v>10</v>
      </c>
      <c r="F4242" s="2">
        <v>41096.75077829793</v>
      </c>
      <c r="G4242" s="60">
        <v>0</v>
      </c>
    </row>
    <row r="4243" spans="1:7" x14ac:dyDescent="0.3">
      <c r="A4243" s="60">
        <v>4242</v>
      </c>
      <c r="B4243" s="60">
        <v>4</v>
      </c>
      <c r="C4243" s="2">
        <v>41094.88695000756</v>
      </c>
      <c r="D4243" s="2">
        <v>41098.678336184072</v>
      </c>
      <c r="E4243" s="60">
        <v>12</v>
      </c>
      <c r="F4243" s="2" t="s">
        <v>5</v>
      </c>
      <c r="G4243" s="60">
        <v>0</v>
      </c>
    </row>
    <row r="4244" spans="1:7" x14ac:dyDescent="0.3">
      <c r="A4244" s="60">
        <v>4243</v>
      </c>
      <c r="B4244" s="60">
        <v>6</v>
      </c>
      <c r="C4244" s="2">
        <v>41094.984254444033</v>
      </c>
      <c r="D4244" s="2">
        <v>41154.984027777777</v>
      </c>
      <c r="E4244" s="60">
        <v>24</v>
      </c>
      <c r="F4244" s="2">
        <v>41101.704671434491</v>
      </c>
      <c r="G4244" s="60">
        <v>0</v>
      </c>
    </row>
    <row r="4245" spans="1:7" x14ac:dyDescent="0.3">
      <c r="A4245" s="60">
        <v>4244</v>
      </c>
      <c r="B4245" s="60">
        <v>1</v>
      </c>
      <c r="C4245" s="2">
        <v>41095.07693530072</v>
      </c>
      <c r="D4245" s="2">
        <v>41155.076388888883</v>
      </c>
      <c r="E4245" s="60">
        <v>12</v>
      </c>
      <c r="F4245" s="2">
        <v>41097.531838693089</v>
      </c>
      <c r="G4245" s="60">
        <v>0</v>
      </c>
    </row>
    <row r="4246" spans="1:7" x14ac:dyDescent="0.3">
      <c r="A4246" s="60">
        <v>4245</v>
      </c>
      <c r="B4246" s="60">
        <v>7</v>
      </c>
      <c r="C4246" s="2">
        <v>41095.07332840599</v>
      </c>
      <c r="D4246" s="2">
        <v>41155.072916666664</v>
      </c>
      <c r="E4246" s="60">
        <v>24</v>
      </c>
      <c r="F4246" s="2">
        <v>41097.602372477413</v>
      </c>
      <c r="G4246" s="60">
        <v>0</v>
      </c>
    </row>
    <row r="4247" spans="1:7" x14ac:dyDescent="0.3">
      <c r="A4247" s="60">
        <v>4246</v>
      </c>
      <c r="B4247" s="60">
        <v>1</v>
      </c>
      <c r="C4247" s="2">
        <v>41095.31791926796</v>
      </c>
      <c r="D4247" s="2">
        <v>41155.317361111105</v>
      </c>
      <c r="E4247" s="60">
        <v>8</v>
      </c>
      <c r="F4247" s="2">
        <v>41096.743763318045</v>
      </c>
      <c r="G4247" s="60">
        <v>0</v>
      </c>
    </row>
    <row r="4248" spans="1:7" x14ac:dyDescent="0.3">
      <c r="A4248" s="60">
        <v>4247</v>
      </c>
      <c r="B4248" s="60">
        <v>3</v>
      </c>
      <c r="C4248" s="2">
        <v>41095.350577675708</v>
      </c>
      <c r="D4248" s="2">
        <v>41155.350000000006</v>
      </c>
      <c r="E4248" s="60">
        <v>24</v>
      </c>
      <c r="F4248" s="2">
        <v>41097.752186308695</v>
      </c>
      <c r="G4248" s="60">
        <v>0</v>
      </c>
    </row>
    <row r="4249" spans="1:7" x14ac:dyDescent="0.3">
      <c r="A4249" s="60">
        <v>4248</v>
      </c>
      <c r="B4249" s="60">
        <v>9</v>
      </c>
      <c r="C4249" s="2">
        <v>41095.401887852648</v>
      </c>
      <c r="D4249" s="2">
        <v>41155.401388888888</v>
      </c>
      <c r="E4249" s="60">
        <v>5</v>
      </c>
      <c r="F4249" s="2">
        <v>41098.210355805706</v>
      </c>
      <c r="G4249" s="60">
        <v>0</v>
      </c>
    </row>
    <row r="4250" spans="1:7" x14ac:dyDescent="0.3">
      <c r="A4250" s="60">
        <v>4249</v>
      </c>
      <c r="B4250" s="60">
        <v>6</v>
      </c>
      <c r="C4250" s="2">
        <v>41095.48586535803</v>
      </c>
      <c r="D4250" s="2">
        <v>41155.48541666667</v>
      </c>
      <c r="E4250" s="60">
        <v>24</v>
      </c>
      <c r="F4250" s="2">
        <v>41102.899954537294</v>
      </c>
      <c r="G4250" s="60">
        <v>0</v>
      </c>
    </row>
    <row r="4251" spans="1:7" x14ac:dyDescent="0.3">
      <c r="A4251" s="60">
        <v>4250</v>
      </c>
      <c r="B4251" s="60">
        <v>2</v>
      </c>
      <c r="C4251" s="2">
        <v>41095.493948953321</v>
      </c>
      <c r="D4251" s="2">
        <v>41155.493750000001</v>
      </c>
      <c r="E4251" s="60">
        <v>10</v>
      </c>
      <c r="F4251" s="2">
        <v>41096.431148216892</v>
      </c>
      <c r="G4251" s="60">
        <v>0</v>
      </c>
    </row>
    <row r="4252" spans="1:7" x14ac:dyDescent="0.3">
      <c r="A4252" s="60">
        <v>4251</v>
      </c>
      <c r="B4252" s="60">
        <v>4</v>
      </c>
      <c r="C4252" s="2">
        <v>41095.701909500021</v>
      </c>
      <c r="D4252" s="2">
        <v>41155.701388888883</v>
      </c>
      <c r="E4252" s="60">
        <v>12</v>
      </c>
      <c r="F4252" s="2">
        <v>41099.665966087952</v>
      </c>
      <c r="G4252" s="60">
        <v>0</v>
      </c>
    </row>
    <row r="4253" spans="1:7" x14ac:dyDescent="0.3">
      <c r="A4253" s="60">
        <v>4252</v>
      </c>
      <c r="B4253" s="60">
        <v>2</v>
      </c>
      <c r="C4253" s="2">
        <v>41095.744335491414</v>
      </c>
      <c r="D4253" s="2">
        <v>41155.743750000001</v>
      </c>
      <c r="E4253" s="60">
        <v>10</v>
      </c>
      <c r="F4253" s="2">
        <v>41097.94390708171</v>
      </c>
      <c r="G4253" s="60">
        <v>0</v>
      </c>
    </row>
    <row r="4254" spans="1:7" x14ac:dyDescent="0.3">
      <c r="A4254" s="60">
        <v>4253</v>
      </c>
      <c r="B4254" s="60">
        <v>11</v>
      </c>
      <c r="C4254" s="2">
        <v>41095.708784871</v>
      </c>
      <c r="D4254" s="2">
        <v>41097.75007144847</v>
      </c>
      <c r="E4254" s="60">
        <v>1</v>
      </c>
      <c r="F4254" s="2" t="s">
        <v>5</v>
      </c>
      <c r="G4254" s="60">
        <v>0</v>
      </c>
    </row>
    <row r="4255" spans="1:7" x14ac:dyDescent="0.3">
      <c r="A4255" s="60">
        <v>4254</v>
      </c>
      <c r="B4255" s="60">
        <v>8</v>
      </c>
      <c r="C4255" s="2">
        <v>41095.756283492374</v>
      </c>
      <c r="D4255" s="2">
        <v>41155.756249999999</v>
      </c>
      <c r="E4255" s="60">
        <v>3</v>
      </c>
      <c r="F4255" s="2">
        <v>41100.905432450701</v>
      </c>
      <c r="G4255" s="60">
        <v>0</v>
      </c>
    </row>
    <row r="4256" spans="1:7" x14ac:dyDescent="0.3">
      <c r="A4256" s="60">
        <v>4255</v>
      </c>
      <c r="B4256" s="60">
        <v>4</v>
      </c>
      <c r="C4256" s="2">
        <v>41095.766134073085</v>
      </c>
      <c r="D4256" s="2">
        <v>41155.765972222223</v>
      </c>
      <c r="E4256" s="60">
        <v>12</v>
      </c>
      <c r="F4256" s="2">
        <v>41097.546610150341</v>
      </c>
      <c r="G4256" s="60">
        <v>0</v>
      </c>
    </row>
    <row r="4257" spans="1:7" x14ac:dyDescent="0.3">
      <c r="A4257" s="60">
        <v>4256</v>
      </c>
      <c r="B4257" s="60">
        <v>2</v>
      </c>
      <c r="C4257" s="2">
        <v>41095.801163963675</v>
      </c>
      <c r="D4257" s="2">
        <v>41155.800694444442</v>
      </c>
      <c r="E4257" s="60">
        <v>10</v>
      </c>
      <c r="F4257" s="2">
        <v>41097.158831947345</v>
      </c>
      <c r="G4257" s="60">
        <v>0</v>
      </c>
    </row>
    <row r="4258" spans="1:7" x14ac:dyDescent="0.3">
      <c r="A4258" s="60">
        <v>4257</v>
      </c>
      <c r="B4258" s="60">
        <v>1</v>
      </c>
      <c r="C4258" s="2">
        <v>41095.873344982174</v>
      </c>
      <c r="D4258" s="2">
        <v>41155.872916666667</v>
      </c>
      <c r="E4258" s="60">
        <v>8</v>
      </c>
      <c r="F4258" s="2">
        <v>41096.442555014524</v>
      </c>
      <c r="G4258" s="60">
        <v>0</v>
      </c>
    </row>
    <row r="4259" spans="1:7" x14ac:dyDescent="0.3">
      <c r="A4259" s="60">
        <v>4258</v>
      </c>
      <c r="B4259" s="60">
        <v>6</v>
      </c>
      <c r="C4259" s="2">
        <v>41095.970385553301</v>
      </c>
      <c r="D4259" s="2">
        <v>41155.970138888893</v>
      </c>
      <c r="E4259" s="60">
        <v>24</v>
      </c>
      <c r="F4259" s="2">
        <v>41101.771522180868</v>
      </c>
      <c r="G4259" s="60">
        <v>0</v>
      </c>
    </row>
    <row r="4260" spans="1:7" x14ac:dyDescent="0.3">
      <c r="A4260" s="60">
        <v>4259</v>
      </c>
      <c r="B4260" s="60">
        <v>1</v>
      </c>
      <c r="C4260" s="2">
        <v>41096.008316150139</v>
      </c>
      <c r="D4260" s="2">
        <v>41156.007638888892</v>
      </c>
      <c r="E4260" s="60">
        <v>12</v>
      </c>
      <c r="F4260" s="2">
        <v>41097.533485721549</v>
      </c>
      <c r="G4260" s="60">
        <v>0</v>
      </c>
    </row>
    <row r="4261" spans="1:7" x14ac:dyDescent="0.3">
      <c r="A4261" s="60">
        <v>4260</v>
      </c>
      <c r="B4261" s="60">
        <v>2</v>
      </c>
      <c r="C4261" s="2">
        <v>41096.265602955289</v>
      </c>
      <c r="D4261" s="2">
        <v>41156.265277777777</v>
      </c>
      <c r="E4261" s="60">
        <v>10</v>
      </c>
      <c r="F4261" s="2">
        <v>41098.382541309758</v>
      </c>
      <c r="G4261" s="60">
        <v>0</v>
      </c>
    </row>
    <row r="4262" spans="1:7" x14ac:dyDescent="0.3">
      <c r="A4262" s="60">
        <v>4261</v>
      </c>
      <c r="B4262" s="60">
        <v>3</v>
      </c>
      <c r="C4262" s="2">
        <v>41096.355717737009</v>
      </c>
      <c r="D4262" s="2">
        <v>41156.355555555558</v>
      </c>
      <c r="E4262" s="60">
        <v>24</v>
      </c>
      <c r="F4262" s="2">
        <v>41098.49228376284</v>
      </c>
      <c r="G4262" s="60">
        <v>0</v>
      </c>
    </row>
    <row r="4263" spans="1:7" x14ac:dyDescent="0.3">
      <c r="A4263" s="60">
        <v>4262</v>
      </c>
      <c r="B4263" s="60">
        <v>6</v>
      </c>
      <c r="C4263" s="2">
        <v>41096.335451565152</v>
      </c>
      <c r="D4263" s="2">
        <v>41156.335416666669</v>
      </c>
      <c r="E4263" s="60">
        <v>24</v>
      </c>
      <c r="F4263" s="2">
        <v>41100.437197638334</v>
      </c>
      <c r="G4263" s="60">
        <v>0</v>
      </c>
    </row>
    <row r="4264" spans="1:7" x14ac:dyDescent="0.3">
      <c r="A4264" s="60">
        <v>4263</v>
      </c>
      <c r="B4264" s="60">
        <v>4</v>
      </c>
      <c r="C4264" s="2">
        <v>41096.436378198203</v>
      </c>
      <c r="D4264" s="2">
        <v>41156.436111111107</v>
      </c>
      <c r="E4264" s="60">
        <v>12</v>
      </c>
      <c r="F4264" s="2">
        <v>41099.489095699515</v>
      </c>
      <c r="G4264" s="60">
        <v>0</v>
      </c>
    </row>
    <row r="4265" spans="1:7" x14ac:dyDescent="0.3">
      <c r="A4265" s="60">
        <v>4264</v>
      </c>
      <c r="B4265" s="60">
        <v>2</v>
      </c>
      <c r="C4265" s="2">
        <v>41096.433018977608</v>
      </c>
      <c r="D4265" s="2">
        <v>41156.432638888888</v>
      </c>
      <c r="E4265" s="60">
        <v>10</v>
      </c>
      <c r="F4265" s="2">
        <v>41097.618530345782</v>
      </c>
      <c r="G4265" s="60">
        <v>0</v>
      </c>
    </row>
    <row r="4266" spans="1:7" x14ac:dyDescent="0.3">
      <c r="A4266" s="60">
        <v>4265</v>
      </c>
      <c r="B4266" s="60">
        <v>3</v>
      </c>
      <c r="C4266" s="2">
        <v>41096.449931938223</v>
      </c>
      <c r="D4266" s="2">
        <v>41099.365972222222</v>
      </c>
      <c r="E4266" s="60">
        <v>24</v>
      </c>
      <c r="F4266" s="2" t="s">
        <v>5</v>
      </c>
      <c r="G4266" s="60">
        <v>0</v>
      </c>
    </row>
    <row r="4267" spans="1:7" x14ac:dyDescent="0.3">
      <c r="A4267" s="60">
        <v>4266</v>
      </c>
      <c r="B4267" s="60">
        <v>5</v>
      </c>
      <c r="C4267" s="2">
        <v>41096.489944292742</v>
      </c>
      <c r="D4267" s="2">
        <v>41156.489583333336</v>
      </c>
      <c r="E4267" s="60">
        <v>24</v>
      </c>
      <c r="F4267" s="2">
        <v>41100.57690615888</v>
      </c>
      <c r="G4267" s="60">
        <v>0</v>
      </c>
    </row>
    <row r="4268" spans="1:7" x14ac:dyDescent="0.3">
      <c r="A4268" s="60">
        <v>4267</v>
      </c>
      <c r="B4268" s="60">
        <v>6</v>
      </c>
      <c r="C4268" s="2">
        <v>41096.490166318545</v>
      </c>
      <c r="D4268" s="2">
        <v>41156.489583333336</v>
      </c>
      <c r="E4268" s="60">
        <v>24</v>
      </c>
      <c r="F4268" s="2">
        <v>41103.386600564671</v>
      </c>
      <c r="G4268" s="60">
        <v>0</v>
      </c>
    </row>
    <row r="4269" spans="1:7" x14ac:dyDescent="0.3">
      <c r="A4269" s="60">
        <v>4268</v>
      </c>
      <c r="B4269" s="60">
        <v>3</v>
      </c>
      <c r="C4269" s="2">
        <v>41096.494953469162</v>
      </c>
      <c r="D4269" s="2">
        <v>41156.494444444448</v>
      </c>
      <c r="E4269" s="60">
        <v>24</v>
      </c>
      <c r="F4269" s="2">
        <v>41098.451039614934</v>
      </c>
      <c r="G4269" s="60">
        <v>0</v>
      </c>
    </row>
    <row r="4270" spans="1:7" x14ac:dyDescent="0.3">
      <c r="A4270" s="60">
        <v>4269</v>
      </c>
      <c r="B4270" s="60">
        <v>5</v>
      </c>
      <c r="C4270" s="2">
        <v>41096.567470260845</v>
      </c>
      <c r="D4270" s="2">
        <v>41156.567361111105</v>
      </c>
      <c r="E4270" s="60">
        <v>24</v>
      </c>
      <c r="F4270" s="2">
        <v>41099.562810729047</v>
      </c>
      <c r="G4270" s="60">
        <v>0</v>
      </c>
    </row>
    <row r="4271" spans="1:7" x14ac:dyDescent="0.3">
      <c r="A4271" s="60">
        <v>4270</v>
      </c>
      <c r="B4271" s="60">
        <v>3</v>
      </c>
      <c r="C4271" s="2">
        <v>41096.619362034122</v>
      </c>
      <c r="D4271" s="2">
        <v>41156.618750000001</v>
      </c>
      <c r="E4271" s="60">
        <v>24</v>
      </c>
      <c r="F4271" s="2">
        <v>41099.475103182609</v>
      </c>
      <c r="G4271" s="60">
        <v>0</v>
      </c>
    </row>
    <row r="4272" spans="1:7" x14ac:dyDescent="0.3">
      <c r="A4272" s="60">
        <v>4271</v>
      </c>
      <c r="B4272" s="60">
        <v>1</v>
      </c>
      <c r="C4272" s="2">
        <v>41096.58462918616</v>
      </c>
      <c r="D4272" s="2">
        <v>41156.584027777782</v>
      </c>
      <c r="E4272" s="60">
        <v>12</v>
      </c>
      <c r="F4272" s="2">
        <v>41097.497743062668</v>
      </c>
      <c r="G4272" s="60">
        <v>0</v>
      </c>
    </row>
    <row r="4273" spans="1:7" x14ac:dyDescent="0.3">
      <c r="A4273" s="60">
        <v>4272</v>
      </c>
      <c r="B4273" s="60">
        <v>1</v>
      </c>
      <c r="C4273" s="2">
        <v>41096.678936295648</v>
      </c>
      <c r="D4273" s="2">
        <v>41156.678472222222</v>
      </c>
      <c r="E4273" s="60">
        <v>12</v>
      </c>
      <c r="F4273" s="2">
        <v>41097.835156253714</v>
      </c>
      <c r="G4273" s="60">
        <v>0</v>
      </c>
    </row>
    <row r="4274" spans="1:7" x14ac:dyDescent="0.3">
      <c r="A4274" s="60">
        <v>4273</v>
      </c>
      <c r="B4274" s="60">
        <v>2</v>
      </c>
      <c r="C4274" s="2">
        <v>41096.674725276353</v>
      </c>
      <c r="D4274" s="2">
        <v>41098.966364437125</v>
      </c>
      <c r="E4274" s="60">
        <v>10</v>
      </c>
      <c r="F4274" s="2" t="s">
        <v>5</v>
      </c>
      <c r="G4274" s="60">
        <v>0</v>
      </c>
    </row>
    <row r="4275" spans="1:7" x14ac:dyDescent="0.3">
      <c r="A4275" s="60">
        <v>4274</v>
      </c>
      <c r="B4275" s="60">
        <v>4</v>
      </c>
      <c r="C4275" s="2">
        <v>41096.671559283823</v>
      </c>
      <c r="D4275" s="2">
        <v>41156.671527777777</v>
      </c>
      <c r="E4275" s="60">
        <v>12</v>
      </c>
      <c r="F4275" s="2">
        <v>41099.912039630974</v>
      </c>
      <c r="G4275" s="60">
        <v>0</v>
      </c>
    </row>
    <row r="4276" spans="1:7" x14ac:dyDescent="0.3">
      <c r="A4276" s="60">
        <v>4275</v>
      </c>
      <c r="B4276" s="60">
        <v>1</v>
      </c>
      <c r="C4276" s="2">
        <v>41096.702201751577</v>
      </c>
      <c r="D4276" s="2">
        <v>41156.70208333333</v>
      </c>
      <c r="E4276" s="60">
        <v>8</v>
      </c>
      <c r="F4276" s="2">
        <v>41097.369951448098</v>
      </c>
      <c r="G4276" s="60">
        <v>0</v>
      </c>
    </row>
    <row r="4277" spans="1:7" x14ac:dyDescent="0.3">
      <c r="A4277" s="60">
        <v>4276</v>
      </c>
      <c r="B4277" s="60">
        <v>1</v>
      </c>
      <c r="C4277" s="2">
        <v>41096.676433662455</v>
      </c>
      <c r="D4277" s="2">
        <v>41156.676388888889</v>
      </c>
      <c r="E4277" s="60">
        <v>8</v>
      </c>
      <c r="F4277" s="2">
        <v>41096.809063488421</v>
      </c>
      <c r="G4277" s="60">
        <v>0</v>
      </c>
    </row>
    <row r="4278" spans="1:7" x14ac:dyDescent="0.3">
      <c r="A4278" s="60">
        <v>4277</v>
      </c>
      <c r="B4278" s="60">
        <v>2</v>
      </c>
      <c r="C4278" s="2">
        <v>41096.685654304711</v>
      </c>
      <c r="D4278" s="2">
        <v>41100.143342611729</v>
      </c>
      <c r="E4278" s="60">
        <v>10</v>
      </c>
      <c r="F4278" s="2" t="s">
        <v>5</v>
      </c>
      <c r="G4278" s="60">
        <v>0</v>
      </c>
    </row>
    <row r="4279" spans="1:7" x14ac:dyDescent="0.3">
      <c r="A4279" s="60">
        <v>4278</v>
      </c>
      <c r="B4279" s="60">
        <v>2</v>
      </c>
      <c r="C4279" s="2">
        <v>41096.708866973771</v>
      </c>
      <c r="D4279" s="2">
        <v>41156.708333333336</v>
      </c>
      <c r="E4279" s="60">
        <v>10</v>
      </c>
      <c r="F4279" s="2">
        <v>41097.762149242124</v>
      </c>
      <c r="G4279" s="60">
        <v>0</v>
      </c>
    </row>
    <row r="4280" spans="1:7" x14ac:dyDescent="0.3">
      <c r="A4280" s="60">
        <v>4279</v>
      </c>
      <c r="B4280" s="60">
        <v>8</v>
      </c>
      <c r="C4280" s="2">
        <v>41096.775757583186</v>
      </c>
      <c r="D4280" s="2">
        <v>41156.775694444441</v>
      </c>
      <c r="E4280" s="60">
        <v>3</v>
      </c>
      <c r="F4280" s="2">
        <v>41101.25302160393</v>
      </c>
      <c r="G4280" s="60">
        <v>0</v>
      </c>
    </row>
    <row r="4281" spans="1:7" x14ac:dyDescent="0.3">
      <c r="A4281" s="60">
        <v>4280</v>
      </c>
      <c r="B4281" s="60">
        <v>7</v>
      </c>
      <c r="C4281" s="2">
        <v>41096.767889505754</v>
      </c>
      <c r="D4281" s="2">
        <v>41156.767361111109</v>
      </c>
      <c r="E4281" s="60">
        <v>24</v>
      </c>
      <c r="F4281" s="2">
        <v>41101.971587667518</v>
      </c>
      <c r="G4281" s="60">
        <v>0</v>
      </c>
    </row>
    <row r="4282" spans="1:7" x14ac:dyDescent="0.3">
      <c r="A4282" s="60">
        <v>4281</v>
      </c>
      <c r="B4282" s="60">
        <v>8</v>
      </c>
      <c r="C4282" s="2">
        <v>41096.753599708347</v>
      </c>
      <c r="D4282" s="2">
        <v>41156.753472222219</v>
      </c>
      <c r="E4282" s="60">
        <v>3</v>
      </c>
      <c r="F4282" s="2">
        <v>41101.483445655154</v>
      </c>
      <c r="G4282" s="60">
        <v>0</v>
      </c>
    </row>
    <row r="4283" spans="1:7" x14ac:dyDescent="0.3">
      <c r="A4283" s="60">
        <v>4282</v>
      </c>
      <c r="B4283" s="60">
        <v>1</v>
      </c>
      <c r="C4283" s="2">
        <v>41096.994438648209</v>
      </c>
      <c r="D4283" s="2">
        <v>41156.993750000001</v>
      </c>
      <c r="E4283" s="60">
        <v>8</v>
      </c>
      <c r="F4283" s="2">
        <v>41097.754212745269</v>
      </c>
      <c r="G4283" s="60">
        <v>0</v>
      </c>
    </row>
    <row r="4284" spans="1:7" x14ac:dyDescent="0.3">
      <c r="A4284" s="60">
        <v>4283</v>
      </c>
      <c r="B4284" s="60">
        <v>3</v>
      </c>
      <c r="C4284" s="2">
        <v>41097.026509593743</v>
      </c>
      <c r="D4284" s="2">
        <v>41157.026388888888</v>
      </c>
      <c r="E4284" s="60">
        <v>24</v>
      </c>
      <c r="F4284" s="2">
        <v>41099.480808992637</v>
      </c>
      <c r="G4284" s="60">
        <v>0</v>
      </c>
    </row>
    <row r="4285" spans="1:7" x14ac:dyDescent="0.3">
      <c r="A4285" s="60">
        <v>4284</v>
      </c>
      <c r="B4285" s="60">
        <v>1</v>
      </c>
      <c r="C4285" s="2">
        <v>41097.125148393468</v>
      </c>
      <c r="D4285" s="2">
        <v>41157.125</v>
      </c>
      <c r="E4285" s="60">
        <v>8</v>
      </c>
      <c r="F4285" s="2">
        <v>41097.500370980357</v>
      </c>
      <c r="G4285" s="60">
        <v>0</v>
      </c>
    </row>
    <row r="4286" spans="1:7" x14ac:dyDescent="0.3">
      <c r="A4286" s="60">
        <v>4285</v>
      </c>
      <c r="B4286" s="60">
        <v>3</v>
      </c>
      <c r="C4286" s="2">
        <v>41097.226444281587</v>
      </c>
      <c r="D4286" s="2">
        <v>41100.80972222222</v>
      </c>
      <c r="E4286" s="60">
        <v>24</v>
      </c>
      <c r="F4286" s="2">
        <v>41097.991553202046</v>
      </c>
      <c r="G4286" s="60">
        <v>0</v>
      </c>
    </row>
    <row r="4287" spans="1:7" x14ac:dyDescent="0.3">
      <c r="A4287" s="60">
        <v>4286</v>
      </c>
      <c r="B4287" s="60">
        <v>5</v>
      </c>
      <c r="C4287" s="2">
        <v>41097.30594931433</v>
      </c>
      <c r="D4287" s="2">
        <v>41157.305555555555</v>
      </c>
      <c r="E4287" s="60">
        <v>24</v>
      </c>
      <c r="F4287" s="2">
        <v>41100.733911208335</v>
      </c>
      <c r="G4287" s="60">
        <v>0</v>
      </c>
    </row>
    <row r="4288" spans="1:7" x14ac:dyDescent="0.3">
      <c r="A4288" s="60">
        <v>4287</v>
      </c>
      <c r="B4288" s="60">
        <v>2</v>
      </c>
      <c r="C4288" s="2">
        <v>41097.364532925269</v>
      </c>
      <c r="D4288" s="2">
        <v>41157.363888888889</v>
      </c>
      <c r="E4288" s="60">
        <v>10</v>
      </c>
      <c r="F4288" s="2">
        <v>41098.447492037252</v>
      </c>
      <c r="G4288" s="60">
        <v>0</v>
      </c>
    </row>
    <row r="4289" spans="1:7" x14ac:dyDescent="0.3">
      <c r="A4289" s="60">
        <v>4288</v>
      </c>
      <c r="B4289" s="60">
        <v>1</v>
      </c>
      <c r="C4289" s="2">
        <v>41097.409898205726</v>
      </c>
      <c r="D4289" s="2">
        <v>41100.451174140027</v>
      </c>
      <c r="E4289" s="60">
        <v>8</v>
      </c>
      <c r="F4289" s="2" t="s">
        <v>5</v>
      </c>
      <c r="G4289" s="60">
        <v>0</v>
      </c>
    </row>
    <row r="4290" spans="1:7" x14ac:dyDescent="0.3">
      <c r="A4290" s="60">
        <v>4289</v>
      </c>
      <c r="B4290" s="60">
        <v>8</v>
      </c>
      <c r="C4290" s="2">
        <v>41097.400425184904</v>
      </c>
      <c r="D4290" s="2">
        <v>41157.4</v>
      </c>
      <c r="E4290" s="60">
        <v>3</v>
      </c>
      <c r="F4290" s="2">
        <v>41101.811777876523</v>
      </c>
      <c r="G4290" s="60">
        <v>0</v>
      </c>
    </row>
    <row r="4291" spans="1:7" x14ac:dyDescent="0.3">
      <c r="A4291" s="60">
        <v>4290</v>
      </c>
      <c r="B4291" s="60">
        <v>8</v>
      </c>
      <c r="C4291" s="2">
        <v>41097.498005775597</v>
      </c>
      <c r="D4291" s="2">
        <v>41101.289391952108</v>
      </c>
      <c r="E4291" s="60">
        <v>3</v>
      </c>
      <c r="F4291" s="2" t="s">
        <v>5</v>
      </c>
      <c r="G4291" s="60">
        <v>3</v>
      </c>
    </row>
    <row r="4292" spans="1:7" x14ac:dyDescent="0.3">
      <c r="A4292" s="60">
        <v>4291</v>
      </c>
      <c r="B4292" s="60">
        <v>1</v>
      </c>
      <c r="C4292" s="2">
        <v>41097.497251097899</v>
      </c>
      <c r="D4292" s="2">
        <v>41157.497222222228</v>
      </c>
      <c r="E4292" s="60">
        <v>8</v>
      </c>
      <c r="F4292" s="2">
        <v>41098.239827485195</v>
      </c>
      <c r="G4292" s="60">
        <v>0</v>
      </c>
    </row>
    <row r="4293" spans="1:7" x14ac:dyDescent="0.3">
      <c r="A4293" s="60">
        <v>4292</v>
      </c>
      <c r="B4293" s="60">
        <v>5</v>
      </c>
      <c r="C4293" s="2">
        <v>41097.486413432205</v>
      </c>
      <c r="D4293" s="2">
        <v>41157.486111111117</v>
      </c>
      <c r="E4293" s="60">
        <v>24</v>
      </c>
      <c r="F4293" s="2">
        <v>41101.668598360862</v>
      </c>
      <c r="G4293" s="60">
        <v>0</v>
      </c>
    </row>
    <row r="4294" spans="1:7" x14ac:dyDescent="0.3">
      <c r="A4294" s="60">
        <v>4293</v>
      </c>
      <c r="B4294" s="60">
        <v>7</v>
      </c>
      <c r="C4294" s="2">
        <v>41097.517782219125</v>
      </c>
      <c r="D4294" s="2">
        <v>41101.183842923369</v>
      </c>
      <c r="E4294" s="60">
        <v>24</v>
      </c>
      <c r="F4294" s="2" t="s">
        <v>5</v>
      </c>
      <c r="G4294" s="60">
        <v>0</v>
      </c>
    </row>
    <row r="4295" spans="1:7" x14ac:dyDescent="0.3">
      <c r="A4295" s="60">
        <v>4294</v>
      </c>
      <c r="B4295" s="60">
        <v>1</v>
      </c>
      <c r="C4295" s="2">
        <v>41097.536205190641</v>
      </c>
      <c r="D4295" s="2">
        <v>41157.536111111112</v>
      </c>
      <c r="E4295" s="60">
        <v>12</v>
      </c>
      <c r="F4295" s="2">
        <v>41098.401061254866</v>
      </c>
      <c r="G4295" s="60">
        <v>0</v>
      </c>
    </row>
    <row r="4296" spans="1:7" x14ac:dyDescent="0.3">
      <c r="A4296" s="60">
        <v>4295</v>
      </c>
      <c r="B4296" s="60">
        <v>7</v>
      </c>
      <c r="C4296" s="2">
        <v>41097.524188770745</v>
      </c>
      <c r="D4296" s="2">
        <v>41101.731944444444</v>
      </c>
      <c r="E4296" s="60">
        <v>24</v>
      </c>
      <c r="F4296" s="2" t="s">
        <v>5</v>
      </c>
      <c r="G4296" s="60">
        <v>0</v>
      </c>
    </row>
    <row r="4297" spans="1:7" x14ac:dyDescent="0.3">
      <c r="A4297" s="60">
        <v>4296</v>
      </c>
      <c r="B4297" s="60">
        <v>1</v>
      </c>
      <c r="C4297" s="2">
        <v>41097.607325517107</v>
      </c>
      <c r="D4297" s="2">
        <v>41157.606944444444</v>
      </c>
      <c r="E4297" s="60">
        <v>8</v>
      </c>
      <c r="F4297" s="2">
        <v>41097.779384084053</v>
      </c>
      <c r="G4297" s="60">
        <v>0</v>
      </c>
    </row>
    <row r="4298" spans="1:7" x14ac:dyDescent="0.3">
      <c r="A4298" s="60">
        <v>4297</v>
      </c>
      <c r="B4298" s="60">
        <v>7</v>
      </c>
      <c r="C4298" s="2">
        <v>41097.585916567077</v>
      </c>
      <c r="D4298" s="2">
        <v>41157.585416666669</v>
      </c>
      <c r="E4298" s="60">
        <v>24</v>
      </c>
      <c r="F4298" s="2">
        <v>41110.78045253257</v>
      </c>
      <c r="G4298" s="60">
        <v>1</v>
      </c>
    </row>
    <row r="4299" spans="1:7" x14ac:dyDescent="0.3">
      <c r="A4299" s="60">
        <v>4298</v>
      </c>
      <c r="B4299" s="60">
        <v>4</v>
      </c>
      <c r="C4299" s="2">
        <v>41097.610593276404</v>
      </c>
      <c r="D4299" s="2">
        <v>41157.61041666667</v>
      </c>
      <c r="E4299" s="60">
        <v>12</v>
      </c>
      <c r="F4299" s="2">
        <v>41101.625667304368</v>
      </c>
      <c r="G4299" s="60">
        <v>0</v>
      </c>
    </row>
    <row r="4300" spans="1:7" x14ac:dyDescent="0.3">
      <c r="A4300" s="60">
        <v>4299</v>
      </c>
      <c r="B4300" s="60">
        <v>10</v>
      </c>
      <c r="C4300" s="2">
        <v>41097.708459661524</v>
      </c>
      <c r="D4300" s="2">
        <v>41157.708333333336</v>
      </c>
      <c r="E4300" s="60">
        <v>1</v>
      </c>
      <c r="F4300" s="2">
        <v>41104.430956043179</v>
      </c>
      <c r="G4300" s="60">
        <v>3</v>
      </c>
    </row>
    <row r="4301" spans="1:7" x14ac:dyDescent="0.3">
      <c r="A4301" s="60">
        <v>4300</v>
      </c>
      <c r="B4301" s="60">
        <v>5</v>
      </c>
      <c r="C4301" s="2">
        <v>41097.719273144037</v>
      </c>
      <c r="D4301" s="2">
        <v>41157.71875</v>
      </c>
      <c r="E4301" s="60">
        <v>24</v>
      </c>
      <c r="F4301" s="2">
        <v>41100.411624953755</v>
      </c>
      <c r="G4301" s="60">
        <v>0</v>
      </c>
    </row>
    <row r="4302" spans="1:7" x14ac:dyDescent="0.3">
      <c r="A4302" s="60">
        <v>4301</v>
      </c>
      <c r="B4302" s="60">
        <v>1</v>
      </c>
      <c r="C4302" s="2">
        <v>41097.711636324537</v>
      </c>
      <c r="D4302" s="2">
        <v>41100.12782134561</v>
      </c>
      <c r="E4302" s="60">
        <v>12</v>
      </c>
      <c r="F4302" s="2" t="s">
        <v>5</v>
      </c>
      <c r="G4302" s="60">
        <v>0</v>
      </c>
    </row>
    <row r="4303" spans="1:7" x14ac:dyDescent="0.3">
      <c r="A4303" s="60">
        <v>4302</v>
      </c>
      <c r="B4303" s="60">
        <v>1</v>
      </c>
      <c r="C4303" s="2">
        <v>41097.743841608324</v>
      </c>
      <c r="D4303" s="2">
        <v>41100.493651349861</v>
      </c>
      <c r="E4303" s="60">
        <v>12</v>
      </c>
      <c r="F4303" s="2" t="s">
        <v>5</v>
      </c>
      <c r="G4303" s="60">
        <v>0</v>
      </c>
    </row>
    <row r="4304" spans="1:7" x14ac:dyDescent="0.3">
      <c r="A4304" s="60">
        <v>4303</v>
      </c>
      <c r="B4304" s="60">
        <v>10</v>
      </c>
      <c r="C4304" s="2">
        <v>41097.748541862784</v>
      </c>
      <c r="D4304" s="2">
        <v>41157.747916666667</v>
      </c>
      <c r="E4304" s="60">
        <v>1</v>
      </c>
      <c r="F4304" s="2">
        <v>41104.428214055297</v>
      </c>
      <c r="G4304" s="60">
        <v>4</v>
      </c>
    </row>
    <row r="4305" spans="1:7" x14ac:dyDescent="0.3">
      <c r="A4305" s="60">
        <v>4304</v>
      </c>
      <c r="B4305" s="60">
        <v>5</v>
      </c>
      <c r="C4305" s="2">
        <v>41097.855041125455</v>
      </c>
      <c r="D4305" s="2">
        <v>41157.854861111111</v>
      </c>
      <c r="E4305" s="60">
        <v>24</v>
      </c>
      <c r="F4305" s="2">
        <v>41100.857822777209</v>
      </c>
      <c r="G4305" s="60">
        <v>0</v>
      </c>
    </row>
    <row r="4306" spans="1:7" x14ac:dyDescent="0.3">
      <c r="A4306" s="60">
        <v>4305</v>
      </c>
      <c r="B4306" s="60">
        <v>5</v>
      </c>
      <c r="C4306" s="2">
        <v>41097.88808384577</v>
      </c>
      <c r="D4306" s="2">
        <v>41102.637499999997</v>
      </c>
      <c r="E4306" s="60">
        <v>24</v>
      </c>
      <c r="F4306" s="2">
        <v>41100.884251231866</v>
      </c>
      <c r="G4306" s="60">
        <v>0</v>
      </c>
    </row>
    <row r="4307" spans="1:7" x14ac:dyDescent="0.3">
      <c r="A4307" s="60">
        <v>4306</v>
      </c>
      <c r="B4307" s="60">
        <v>3</v>
      </c>
      <c r="C4307" s="2">
        <v>41097.898890193792</v>
      </c>
      <c r="D4307" s="2">
        <v>41157.898611111108</v>
      </c>
      <c r="E4307" s="60">
        <v>24</v>
      </c>
      <c r="F4307" s="2">
        <v>41099.443820771507</v>
      </c>
      <c r="G4307" s="60">
        <v>0</v>
      </c>
    </row>
    <row r="4308" spans="1:7" x14ac:dyDescent="0.3">
      <c r="A4308" s="60">
        <v>4307</v>
      </c>
      <c r="B4308" s="60">
        <v>11</v>
      </c>
      <c r="C4308" s="2">
        <v>41097.948785292152</v>
      </c>
      <c r="D4308" s="2">
        <v>41157.948611111111</v>
      </c>
      <c r="E4308" s="60">
        <v>1</v>
      </c>
      <c r="F4308" s="2">
        <v>41104.672395344736</v>
      </c>
      <c r="G4308" s="60">
        <v>2</v>
      </c>
    </row>
    <row r="4309" spans="1:7" x14ac:dyDescent="0.3">
      <c r="A4309" s="60">
        <v>4308</v>
      </c>
      <c r="B4309" s="60">
        <v>6</v>
      </c>
      <c r="C4309" s="2">
        <v>41098.035904469965</v>
      </c>
      <c r="D4309" s="2">
        <v>41158.035416666666</v>
      </c>
      <c r="E4309" s="60">
        <v>24</v>
      </c>
      <c r="F4309" s="2">
        <v>41104.753696841639</v>
      </c>
      <c r="G4309" s="60">
        <v>0</v>
      </c>
    </row>
    <row r="4310" spans="1:7" x14ac:dyDescent="0.3">
      <c r="A4310" s="60">
        <v>4309</v>
      </c>
      <c r="B4310" s="60">
        <v>3</v>
      </c>
      <c r="C4310" s="2">
        <v>41098.011033419825</v>
      </c>
      <c r="D4310" s="2">
        <v>41100.385416666664</v>
      </c>
      <c r="E4310" s="60">
        <v>24</v>
      </c>
      <c r="F4310" s="2" t="s">
        <v>5</v>
      </c>
      <c r="G4310" s="60">
        <v>0</v>
      </c>
    </row>
    <row r="4311" spans="1:7" x14ac:dyDescent="0.3">
      <c r="A4311" s="60">
        <v>4310</v>
      </c>
      <c r="B4311" s="60">
        <v>7</v>
      </c>
      <c r="C4311" s="2">
        <v>41098.062845194072</v>
      </c>
      <c r="D4311" s="2">
        <v>41158.0625</v>
      </c>
      <c r="E4311" s="60">
        <v>24</v>
      </c>
      <c r="F4311" s="2">
        <v>41104.621624071493</v>
      </c>
      <c r="G4311" s="60">
        <v>0</v>
      </c>
    </row>
    <row r="4312" spans="1:7" x14ac:dyDescent="0.3">
      <c r="A4312" s="60">
        <v>4311</v>
      </c>
      <c r="B4312" s="60">
        <v>3</v>
      </c>
      <c r="C4312" s="2">
        <v>41098.229564822752</v>
      </c>
      <c r="D4312" s="2">
        <v>41100.43771385686</v>
      </c>
      <c r="E4312" s="60">
        <v>24</v>
      </c>
      <c r="F4312" s="2" t="s">
        <v>5</v>
      </c>
      <c r="G4312" s="60">
        <v>0</v>
      </c>
    </row>
    <row r="4313" spans="1:7" x14ac:dyDescent="0.3">
      <c r="A4313" s="60">
        <v>4312</v>
      </c>
      <c r="B4313" s="60">
        <v>1</v>
      </c>
      <c r="C4313" s="2">
        <v>41098.343410478941</v>
      </c>
      <c r="D4313" s="2">
        <v>41158.343055555561</v>
      </c>
      <c r="E4313" s="60">
        <v>8</v>
      </c>
      <c r="F4313" s="2">
        <v>41098.422955487767</v>
      </c>
      <c r="G4313" s="60">
        <v>0</v>
      </c>
    </row>
    <row r="4314" spans="1:7" x14ac:dyDescent="0.3">
      <c r="A4314" s="60">
        <v>4313</v>
      </c>
      <c r="B4314" s="60">
        <v>4</v>
      </c>
      <c r="C4314" s="2">
        <v>41098.389358353212</v>
      </c>
      <c r="D4314" s="2">
        <v>41100.888931012945</v>
      </c>
      <c r="E4314" s="60">
        <v>12</v>
      </c>
      <c r="F4314" s="2" t="s">
        <v>5</v>
      </c>
      <c r="G4314" s="60">
        <v>0</v>
      </c>
    </row>
    <row r="4315" spans="1:7" x14ac:dyDescent="0.3">
      <c r="A4315" s="60">
        <v>4314</v>
      </c>
      <c r="B4315" s="60">
        <v>5</v>
      </c>
      <c r="C4315" s="2">
        <v>41098.498186583907</v>
      </c>
      <c r="D4315" s="2">
        <v>41158.497916666667</v>
      </c>
      <c r="E4315" s="60">
        <v>24</v>
      </c>
      <c r="F4315" s="2">
        <v>41102.173807425141</v>
      </c>
      <c r="G4315" s="60">
        <v>0</v>
      </c>
    </row>
    <row r="4316" spans="1:7" x14ac:dyDescent="0.3">
      <c r="A4316" s="60">
        <v>4315</v>
      </c>
      <c r="B4316" s="60">
        <v>1</v>
      </c>
      <c r="C4316" s="2">
        <v>41098.487692198163</v>
      </c>
      <c r="D4316" s="2">
        <v>41158.487500000003</v>
      </c>
      <c r="E4316" s="60">
        <v>8</v>
      </c>
      <c r="F4316" s="2">
        <v>41098.640089880108</v>
      </c>
      <c r="G4316" s="60">
        <v>0</v>
      </c>
    </row>
    <row r="4317" spans="1:7" x14ac:dyDescent="0.3">
      <c r="A4317" s="60">
        <v>4316</v>
      </c>
      <c r="B4317" s="60">
        <v>1</v>
      </c>
      <c r="C4317" s="2">
        <v>41098.47947895262</v>
      </c>
      <c r="D4317" s="2">
        <v>41158.479166666672</v>
      </c>
      <c r="E4317" s="60">
        <v>8</v>
      </c>
      <c r="F4317" s="2">
        <v>41099.520136774147</v>
      </c>
      <c r="G4317" s="60">
        <v>0</v>
      </c>
    </row>
    <row r="4318" spans="1:7" x14ac:dyDescent="0.3">
      <c r="A4318" s="60">
        <v>4317</v>
      </c>
      <c r="B4318" s="60">
        <v>1</v>
      </c>
      <c r="C4318" s="2">
        <v>41098.500928472524</v>
      </c>
      <c r="D4318" s="2">
        <v>41158.500694444447</v>
      </c>
      <c r="E4318" s="60">
        <v>8</v>
      </c>
      <c r="F4318" s="2">
        <v>41099.59528005981</v>
      </c>
      <c r="G4318" s="60">
        <v>0</v>
      </c>
    </row>
    <row r="4319" spans="1:7" x14ac:dyDescent="0.3">
      <c r="A4319" s="60">
        <v>4318</v>
      </c>
      <c r="B4319" s="60">
        <v>4</v>
      </c>
      <c r="C4319" s="2">
        <v>41098.521656705743</v>
      </c>
      <c r="D4319" s="2">
        <v>41158.521527777775</v>
      </c>
      <c r="E4319" s="60">
        <v>12</v>
      </c>
      <c r="F4319" s="2">
        <v>41101.673193689319</v>
      </c>
      <c r="G4319" s="60">
        <v>0</v>
      </c>
    </row>
    <row r="4320" spans="1:7" x14ac:dyDescent="0.3">
      <c r="A4320" s="60">
        <v>4319</v>
      </c>
      <c r="B4320" s="60">
        <v>2</v>
      </c>
      <c r="C4320" s="2">
        <v>41098.69893054408</v>
      </c>
      <c r="D4320" s="2">
        <v>41158.698611111111</v>
      </c>
      <c r="E4320" s="60">
        <v>10</v>
      </c>
      <c r="F4320" s="2">
        <v>41099.409576879465</v>
      </c>
      <c r="G4320" s="60">
        <v>0</v>
      </c>
    </row>
    <row r="4321" spans="1:7" x14ac:dyDescent="0.3">
      <c r="A4321" s="60">
        <v>4320</v>
      </c>
      <c r="B4321" s="60">
        <v>4</v>
      </c>
      <c r="C4321" s="2">
        <v>41098.694636228982</v>
      </c>
      <c r="D4321" s="2">
        <v>41158.694444444445</v>
      </c>
      <c r="E4321" s="60">
        <v>12</v>
      </c>
      <c r="F4321" s="2">
        <v>41101.656523181751</v>
      </c>
      <c r="G4321" s="60">
        <v>0</v>
      </c>
    </row>
    <row r="4322" spans="1:7" x14ac:dyDescent="0.3">
      <c r="A4322" s="60">
        <v>4321</v>
      </c>
      <c r="B4322" s="60">
        <v>3</v>
      </c>
      <c r="C4322" s="2">
        <v>41098.737558221103</v>
      </c>
      <c r="D4322" s="2">
        <v>41158.737500000003</v>
      </c>
      <c r="E4322" s="60">
        <v>24</v>
      </c>
      <c r="F4322" s="2">
        <v>41101.672707715392</v>
      </c>
      <c r="G4322" s="60">
        <v>0</v>
      </c>
    </row>
    <row r="4323" spans="1:7" x14ac:dyDescent="0.3">
      <c r="A4323" s="60">
        <v>4322</v>
      </c>
      <c r="B4323" s="60">
        <v>7</v>
      </c>
      <c r="C4323" s="2">
        <v>41098.829845256376</v>
      </c>
      <c r="D4323" s="2">
        <v>41100.912734836566</v>
      </c>
      <c r="E4323" s="60">
        <v>24</v>
      </c>
      <c r="F4323" s="2" t="s">
        <v>5</v>
      </c>
      <c r="G4323" s="60">
        <v>0</v>
      </c>
    </row>
    <row r="4324" spans="1:7" x14ac:dyDescent="0.3">
      <c r="A4324" s="60">
        <v>4323</v>
      </c>
      <c r="B4324" s="60">
        <v>1</v>
      </c>
      <c r="C4324" s="2">
        <v>41098.82242518846</v>
      </c>
      <c r="D4324" s="2">
        <v>41158.822222222218</v>
      </c>
      <c r="E4324" s="60">
        <v>8</v>
      </c>
      <c r="F4324" s="2">
        <v>41099.504806190314</v>
      </c>
      <c r="G4324" s="60">
        <v>0</v>
      </c>
    </row>
    <row r="4325" spans="1:7" x14ac:dyDescent="0.3">
      <c r="A4325" s="60">
        <v>4324</v>
      </c>
      <c r="B4325" s="60">
        <v>10</v>
      </c>
      <c r="C4325" s="2">
        <v>41098.880973646155</v>
      </c>
      <c r="D4325" s="2">
        <v>41158.880555555559</v>
      </c>
      <c r="E4325" s="60">
        <v>1</v>
      </c>
      <c r="F4325" s="2">
        <v>41105.88488712463</v>
      </c>
      <c r="G4325" s="60">
        <v>0</v>
      </c>
    </row>
    <row r="4326" spans="1:7" x14ac:dyDescent="0.3">
      <c r="A4326" s="60">
        <v>4325</v>
      </c>
      <c r="B4326" s="60">
        <v>11</v>
      </c>
      <c r="C4326" s="2">
        <v>41098.931110973717</v>
      </c>
      <c r="D4326" s="2">
        <v>41158.930555555555</v>
      </c>
      <c r="E4326" s="60">
        <v>1</v>
      </c>
      <c r="F4326" s="2">
        <v>41105.762842784534</v>
      </c>
      <c r="G4326" s="60">
        <v>2</v>
      </c>
    </row>
    <row r="4327" spans="1:7" x14ac:dyDescent="0.3">
      <c r="A4327" s="60">
        <v>4326</v>
      </c>
      <c r="B4327" s="60">
        <v>6</v>
      </c>
      <c r="C4327" s="2">
        <v>41098.925674863713</v>
      </c>
      <c r="D4327" s="2">
        <v>41158.924999999996</v>
      </c>
      <c r="E4327" s="60">
        <v>24</v>
      </c>
      <c r="F4327" s="2">
        <v>41100.723185587347</v>
      </c>
      <c r="G4327" s="60">
        <v>0</v>
      </c>
    </row>
    <row r="4328" spans="1:7" x14ac:dyDescent="0.3">
      <c r="A4328" s="60">
        <v>4327</v>
      </c>
      <c r="B4328" s="60">
        <v>1</v>
      </c>
      <c r="C4328" s="2">
        <v>41099.057242532006</v>
      </c>
      <c r="D4328" s="2">
        <v>41159.056944444441</v>
      </c>
      <c r="E4328" s="60">
        <v>8</v>
      </c>
      <c r="F4328" s="2">
        <v>41099.526320421151</v>
      </c>
      <c r="G4328" s="60">
        <v>0</v>
      </c>
    </row>
    <row r="4329" spans="1:7" x14ac:dyDescent="0.3">
      <c r="A4329" s="60">
        <v>4328</v>
      </c>
      <c r="B4329" s="60">
        <v>6</v>
      </c>
      <c r="C4329" s="2">
        <v>41099.191335100899</v>
      </c>
      <c r="D4329" s="2">
        <v>41159.190972222219</v>
      </c>
      <c r="E4329" s="60">
        <v>24</v>
      </c>
      <c r="F4329" s="2">
        <v>41102.514247019084</v>
      </c>
      <c r="G4329" s="60">
        <v>0</v>
      </c>
    </row>
    <row r="4330" spans="1:7" x14ac:dyDescent="0.3">
      <c r="A4330" s="60">
        <v>4329</v>
      </c>
      <c r="B4330" s="60">
        <v>2</v>
      </c>
      <c r="C4330" s="2">
        <v>41099.367961427568</v>
      </c>
      <c r="D4330" s="2">
        <v>41159.367361111115</v>
      </c>
      <c r="E4330" s="60">
        <v>10</v>
      </c>
      <c r="F4330" s="2">
        <v>41099.714811487735</v>
      </c>
      <c r="G4330" s="60">
        <v>0</v>
      </c>
    </row>
    <row r="4331" spans="1:7" x14ac:dyDescent="0.3">
      <c r="A4331" s="60">
        <v>4330</v>
      </c>
      <c r="B4331" s="60">
        <v>8</v>
      </c>
      <c r="C4331" s="2">
        <v>41099.377806683086</v>
      </c>
      <c r="D4331" s="2">
        <v>41102.085938937002</v>
      </c>
      <c r="E4331" s="60">
        <v>3</v>
      </c>
      <c r="F4331" s="2" t="s">
        <v>5</v>
      </c>
      <c r="G4331" s="60">
        <v>0</v>
      </c>
    </row>
    <row r="4332" spans="1:7" x14ac:dyDescent="0.3">
      <c r="A4332" s="60">
        <v>4331</v>
      </c>
      <c r="B4332" s="60">
        <v>9</v>
      </c>
      <c r="C4332" s="2">
        <v>41099.40483457048</v>
      </c>
      <c r="D4332" s="2">
        <v>41159.404166666667</v>
      </c>
      <c r="E4332" s="60">
        <v>5</v>
      </c>
      <c r="F4332" s="2">
        <v>41102.446978890832</v>
      </c>
      <c r="G4332" s="60">
        <v>1</v>
      </c>
    </row>
    <row r="4333" spans="1:7" x14ac:dyDescent="0.3">
      <c r="A4333" s="60">
        <v>4332</v>
      </c>
      <c r="B4333" s="60">
        <v>3</v>
      </c>
      <c r="C4333" s="2">
        <v>41099.41473148662</v>
      </c>
      <c r="D4333" s="2">
        <v>41159.414583333331</v>
      </c>
      <c r="E4333" s="60">
        <v>24</v>
      </c>
      <c r="F4333" s="2">
        <v>41100.627271329919</v>
      </c>
      <c r="G4333" s="60">
        <v>0</v>
      </c>
    </row>
    <row r="4334" spans="1:7" x14ac:dyDescent="0.3">
      <c r="A4334" s="60">
        <v>4333</v>
      </c>
      <c r="B4334" s="60">
        <v>1</v>
      </c>
      <c r="C4334" s="2">
        <v>41099.41302183197</v>
      </c>
      <c r="D4334" s="2">
        <v>41159.412499999999</v>
      </c>
      <c r="E4334" s="60">
        <v>8</v>
      </c>
      <c r="F4334" s="2">
        <v>41099.585914766838</v>
      </c>
      <c r="G4334" s="60">
        <v>0</v>
      </c>
    </row>
    <row r="4335" spans="1:7" x14ac:dyDescent="0.3">
      <c r="A4335" s="60">
        <v>4334</v>
      </c>
      <c r="B4335" s="60">
        <v>1</v>
      </c>
      <c r="C4335" s="2">
        <v>41099.488864946856</v>
      </c>
      <c r="D4335" s="2">
        <v>41159.48819444445</v>
      </c>
      <c r="E4335" s="60">
        <v>8</v>
      </c>
      <c r="F4335" s="2">
        <v>41099.539854047318</v>
      </c>
      <c r="G4335" s="60">
        <v>0</v>
      </c>
    </row>
    <row r="4336" spans="1:7" x14ac:dyDescent="0.3">
      <c r="A4336" s="60">
        <v>4335</v>
      </c>
      <c r="B4336" s="60">
        <v>2</v>
      </c>
      <c r="C4336" s="2">
        <v>41099.583863646025</v>
      </c>
      <c r="D4336" s="2">
        <v>41159.583333333336</v>
      </c>
      <c r="E4336" s="60">
        <v>10</v>
      </c>
      <c r="F4336" s="2">
        <v>41100.738068138729</v>
      </c>
      <c r="G4336" s="60">
        <v>0</v>
      </c>
    </row>
    <row r="4337" spans="1:7" x14ac:dyDescent="0.3">
      <c r="A4337" s="60">
        <v>4336</v>
      </c>
      <c r="B4337" s="60">
        <v>8</v>
      </c>
      <c r="C4337" s="2">
        <v>41099.598773830614</v>
      </c>
      <c r="D4337" s="2">
        <v>41159.598611111112</v>
      </c>
      <c r="E4337" s="60">
        <v>3</v>
      </c>
      <c r="F4337" s="2">
        <v>41106.640882900472</v>
      </c>
      <c r="G4337" s="60">
        <v>0</v>
      </c>
    </row>
    <row r="4338" spans="1:7" x14ac:dyDescent="0.3">
      <c r="A4338" s="60">
        <v>4337</v>
      </c>
      <c r="B4338" s="60">
        <v>2</v>
      </c>
      <c r="C4338" s="2">
        <v>41099.599771794339</v>
      </c>
      <c r="D4338" s="2">
        <v>41159.599305555559</v>
      </c>
      <c r="E4338" s="60">
        <v>10</v>
      </c>
      <c r="F4338" s="2">
        <v>41100.474018297456</v>
      </c>
      <c r="G4338" s="60">
        <v>0</v>
      </c>
    </row>
    <row r="4339" spans="1:7" x14ac:dyDescent="0.3">
      <c r="A4339" s="60">
        <v>4338</v>
      </c>
      <c r="B4339" s="60">
        <v>1</v>
      </c>
      <c r="C4339" s="2">
        <v>41099.656364712777</v>
      </c>
      <c r="D4339" s="2">
        <v>41159.65625</v>
      </c>
      <c r="E4339" s="60">
        <v>8</v>
      </c>
      <c r="F4339" s="2">
        <v>41100.599788002626</v>
      </c>
      <c r="G4339" s="60">
        <v>0</v>
      </c>
    </row>
    <row r="4340" spans="1:7" x14ac:dyDescent="0.3">
      <c r="A4340" s="60">
        <v>4339</v>
      </c>
      <c r="B4340" s="60">
        <v>1</v>
      </c>
      <c r="C4340" s="2">
        <v>41099.755367305901</v>
      </c>
      <c r="D4340" s="2">
        <v>41159.754861111112</v>
      </c>
      <c r="E4340" s="60">
        <v>12</v>
      </c>
      <c r="F4340" s="2">
        <v>41100.568482797615</v>
      </c>
      <c r="G4340" s="60">
        <v>0</v>
      </c>
    </row>
    <row r="4341" spans="1:7" x14ac:dyDescent="0.3">
      <c r="A4341" s="60">
        <v>4340</v>
      </c>
      <c r="B4341" s="60">
        <v>1</v>
      </c>
      <c r="C4341" s="2">
        <v>41099.750503656607</v>
      </c>
      <c r="D4341" s="2">
        <v>41159.75</v>
      </c>
      <c r="E4341" s="60">
        <v>8</v>
      </c>
      <c r="F4341" s="2">
        <v>41100.451674246979</v>
      </c>
      <c r="G4341" s="60">
        <v>0</v>
      </c>
    </row>
    <row r="4342" spans="1:7" x14ac:dyDescent="0.3">
      <c r="A4342" s="60">
        <v>4341</v>
      </c>
      <c r="B4342" s="60">
        <v>1</v>
      </c>
      <c r="C4342" s="2">
        <v>41099.778791264878</v>
      </c>
      <c r="D4342" s="2">
        <v>41104.77847222222</v>
      </c>
      <c r="E4342" s="60">
        <v>8</v>
      </c>
      <c r="F4342" s="2">
        <v>41100.498054563242</v>
      </c>
      <c r="G4342" s="60">
        <v>0</v>
      </c>
    </row>
    <row r="4343" spans="1:7" x14ac:dyDescent="0.3">
      <c r="A4343" s="60">
        <v>4342</v>
      </c>
      <c r="B4343" s="60">
        <v>3</v>
      </c>
      <c r="C4343" s="2">
        <v>41099.771196631562</v>
      </c>
      <c r="D4343" s="2">
        <v>41102.562450290541</v>
      </c>
      <c r="E4343" s="60">
        <v>24</v>
      </c>
      <c r="F4343" s="2" t="s">
        <v>5</v>
      </c>
      <c r="G4343" s="60">
        <v>0</v>
      </c>
    </row>
    <row r="4344" spans="1:7" x14ac:dyDescent="0.3">
      <c r="A4344" s="60">
        <v>4343</v>
      </c>
      <c r="B4344" s="60">
        <v>4</v>
      </c>
      <c r="C4344" s="2">
        <v>41099.767558822707</v>
      </c>
      <c r="D4344" s="2">
        <v>41159.767361111109</v>
      </c>
      <c r="E4344" s="60">
        <v>12</v>
      </c>
      <c r="F4344" s="2">
        <v>41101.6573369939</v>
      </c>
      <c r="G4344" s="60">
        <v>0</v>
      </c>
    </row>
    <row r="4345" spans="1:7" x14ac:dyDescent="0.3">
      <c r="A4345" s="60">
        <v>4344</v>
      </c>
      <c r="B4345" s="60">
        <v>5</v>
      </c>
      <c r="C4345" s="2">
        <v>41099.751835938448</v>
      </c>
      <c r="D4345" s="2">
        <v>41159.751388888886</v>
      </c>
      <c r="E4345" s="60">
        <v>24</v>
      </c>
      <c r="F4345" s="2">
        <v>41102.290903575922</v>
      </c>
      <c r="G4345" s="60">
        <v>0</v>
      </c>
    </row>
    <row r="4346" spans="1:7" x14ac:dyDescent="0.3">
      <c r="A4346" s="60">
        <v>4345</v>
      </c>
      <c r="B4346" s="60">
        <v>2</v>
      </c>
      <c r="C4346" s="2">
        <v>41099.810365333084</v>
      </c>
      <c r="D4346" s="2">
        <v>41159.80972222222</v>
      </c>
      <c r="E4346" s="60">
        <v>10</v>
      </c>
      <c r="F4346" s="2">
        <v>41100.347354135272</v>
      </c>
      <c r="G4346" s="60">
        <v>0</v>
      </c>
    </row>
    <row r="4347" spans="1:7" x14ac:dyDescent="0.3">
      <c r="A4347" s="60">
        <v>4346</v>
      </c>
      <c r="B4347" s="60">
        <v>1</v>
      </c>
      <c r="C4347" s="2">
        <v>41099.857069637146</v>
      </c>
      <c r="D4347" s="2">
        <v>41159.856944444444</v>
      </c>
      <c r="E4347" s="60">
        <v>8</v>
      </c>
      <c r="F4347" s="2">
        <v>41100.581026916414</v>
      </c>
      <c r="G4347" s="60">
        <v>0</v>
      </c>
    </row>
    <row r="4348" spans="1:7" x14ac:dyDescent="0.3">
      <c r="A4348" s="60">
        <v>4347</v>
      </c>
      <c r="B4348" s="60">
        <v>6</v>
      </c>
      <c r="C4348" s="2">
        <v>41099.858236755601</v>
      </c>
      <c r="D4348" s="2">
        <v>41159.857638888891</v>
      </c>
      <c r="E4348" s="60">
        <v>24</v>
      </c>
      <c r="F4348" s="2">
        <v>41104.333628221488</v>
      </c>
      <c r="G4348" s="60">
        <v>0</v>
      </c>
    </row>
    <row r="4349" spans="1:7" x14ac:dyDescent="0.3">
      <c r="A4349" s="60">
        <v>4348</v>
      </c>
      <c r="B4349" s="60">
        <v>5</v>
      </c>
      <c r="C4349" s="2">
        <v>41099.83385318303</v>
      </c>
      <c r="D4349" s="2">
        <v>41159.833333333336</v>
      </c>
      <c r="E4349" s="60">
        <v>24</v>
      </c>
      <c r="F4349" s="2">
        <v>41101.473787352392</v>
      </c>
      <c r="G4349" s="60">
        <v>0</v>
      </c>
    </row>
    <row r="4350" spans="1:7" x14ac:dyDescent="0.3">
      <c r="A4350" s="60">
        <v>4349</v>
      </c>
      <c r="B4350" s="60">
        <v>5</v>
      </c>
      <c r="C4350" s="2">
        <v>41099.863746965748</v>
      </c>
      <c r="D4350" s="2">
        <v>41159.86319444445</v>
      </c>
      <c r="E4350" s="60">
        <v>24</v>
      </c>
      <c r="F4350" s="2">
        <v>41102.596026380379</v>
      </c>
      <c r="G4350" s="60">
        <v>0</v>
      </c>
    </row>
    <row r="4351" spans="1:7" x14ac:dyDescent="0.3">
      <c r="A4351" s="60">
        <v>4350</v>
      </c>
      <c r="B4351" s="60">
        <v>6</v>
      </c>
      <c r="C4351" s="2">
        <v>41099.842817606594</v>
      </c>
      <c r="D4351" s="2">
        <v>41159.842361111114</v>
      </c>
      <c r="E4351" s="60">
        <v>24</v>
      </c>
      <c r="F4351" s="2">
        <v>41103.840245865002</v>
      </c>
      <c r="G4351" s="60">
        <v>0</v>
      </c>
    </row>
    <row r="4352" spans="1:7" x14ac:dyDescent="0.3">
      <c r="A4352" s="60">
        <v>4351</v>
      </c>
      <c r="B4352" s="60">
        <v>1</v>
      </c>
      <c r="C4352" s="2">
        <v>41099.869954330803</v>
      </c>
      <c r="D4352" s="2">
        <v>41159.869444444448</v>
      </c>
      <c r="E4352" s="60">
        <v>8</v>
      </c>
      <c r="F4352" s="2">
        <v>41100.024995542954</v>
      </c>
      <c r="G4352" s="60">
        <v>0</v>
      </c>
    </row>
    <row r="4353" spans="1:7" x14ac:dyDescent="0.3">
      <c r="A4353" s="60">
        <v>4352</v>
      </c>
      <c r="B4353" s="60">
        <v>7</v>
      </c>
      <c r="C4353" s="2">
        <v>41099.915862868736</v>
      </c>
      <c r="D4353" s="2">
        <v>41159.915277777778</v>
      </c>
      <c r="E4353" s="60">
        <v>24</v>
      </c>
      <c r="F4353" s="2">
        <v>41109.567219560835</v>
      </c>
      <c r="G4353" s="60">
        <v>0</v>
      </c>
    </row>
    <row r="4354" spans="1:7" x14ac:dyDescent="0.3">
      <c r="A4354" s="60">
        <v>4353</v>
      </c>
      <c r="B4354" s="60">
        <v>4</v>
      </c>
      <c r="C4354" s="2">
        <v>41099.88748969369</v>
      </c>
      <c r="D4354" s="2">
        <v>41159.886805555558</v>
      </c>
      <c r="E4354" s="60">
        <v>12</v>
      </c>
      <c r="F4354" s="2">
        <v>41101.586280325893</v>
      </c>
      <c r="G4354" s="60">
        <v>0</v>
      </c>
    </row>
    <row r="4355" spans="1:7" x14ac:dyDescent="0.3">
      <c r="A4355" s="60">
        <v>4354</v>
      </c>
      <c r="B4355" s="60">
        <v>1</v>
      </c>
      <c r="C4355" s="2">
        <v>41100.000852844023</v>
      </c>
      <c r="D4355" s="2">
        <v>41160.000694444447</v>
      </c>
      <c r="E4355" s="60">
        <v>12</v>
      </c>
      <c r="F4355" s="2">
        <v>41100.615481884946</v>
      </c>
      <c r="G4355" s="60">
        <v>0</v>
      </c>
    </row>
    <row r="4356" spans="1:7" x14ac:dyDescent="0.3">
      <c r="A4356" s="60">
        <v>4355</v>
      </c>
      <c r="B4356" s="60">
        <v>5</v>
      </c>
      <c r="C4356" s="2">
        <v>41100.233439750809</v>
      </c>
      <c r="D4356" s="2">
        <v>41103.732831319205</v>
      </c>
      <c r="E4356" s="60">
        <v>24</v>
      </c>
      <c r="F4356" s="2" t="s">
        <v>5</v>
      </c>
      <c r="G4356" s="60">
        <v>0</v>
      </c>
    </row>
    <row r="4357" spans="1:7" x14ac:dyDescent="0.3">
      <c r="A4357" s="60">
        <v>4356</v>
      </c>
      <c r="B4357" s="60">
        <v>7</v>
      </c>
      <c r="C4357" s="2">
        <v>41100.363383146294</v>
      </c>
      <c r="D4357" s="2">
        <v>41160.36319444445</v>
      </c>
      <c r="E4357" s="60">
        <v>24</v>
      </c>
      <c r="F4357" s="2">
        <v>41109.566524863607</v>
      </c>
      <c r="G4357" s="60">
        <v>0</v>
      </c>
    </row>
    <row r="4358" spans="1:7" x14ac:dyDescent="0.3">
      <c r="A4358" s="60">
        <v>4357</v>
      </c>
      <c r="B4358" s="60">
        <v>9</v>
      </c>
      <c r="C4358" s="2">
        <v>41100.378429370809</v>
      </c>
      <c r="D4358" s="2">
        <v>41160.37777777778</v>
      </c>
      <c r="E4358" s="60">
        <v>5</v>
      </c>
      <c r="F4358" s="2">
        <v>41103.292318265674</v>
      </c>
      <c r="G4358" s="60">
        <v>0</v>
      </c>
    </row>
    <row r="4359" spans="1:7" x14ac:dyDescent="0.3">
      <c r="A4359" s="60">
        <v>4358</v>
      </c>
      <c r="B4359" s="60">
        <v>6</v>
      </c>
      <c r="C4359" s="2">
        <v>41100.3856013431</v>
      </c>
      <c r="D4359" s="2">
        <v>41160.385416666664</v>
      </c>
      <c r="E4359" s="60">
        <v>24</v>
      </c>
      <c r="F4359" s="2">
        <v>41103.495826843748</v>
      </c>
      <c r="G4359" s="60">
        <v>0</v>
      </c>
    </row>
    <row r="4360" spans="1:7" x14ac:dyDescent="0.3">
      <c r="A4360" s="60">
        <v>4359</v>
      </c>
      <c r="B4360" s="60">
        <v>2</v>
      </c>
      <c r="C4360" s="2">
        <v>41100.492364791469</v>
      </c>
      <c r="D4360" s="2">
        <v>41160.492361111115</v>
      </c>
      <c r="E4360" s="60">
        <v>10</v>
      </c>
      <c r="F4360" s="2">
        <v>41101.390397730451</v>
      </c>
      <c r="G4360" s="60">
        <v>0</v>
      </c>
    </row>
    <row r="4361" spans="1:7" x14ac:dyDescent="0.3">
      <c r="A4361" s="60">
        <v>4360</v>
      </c>
      <c r="B4361" s="60">
        <v>2</v>
      </c>
      <c r="C4361" s="2">
        <v>41100.468577738611</v>
      </c>
      <c r="D4361" s="2">
        <v>41160.468055555561</v>
      </c>
      <c r="E4361" s="60">
        <v>10</v>
      </c>
      <c r="F4361" s="2">
        <v>41101.644530781465</v>
      </c>
      <c r="G4361" s="60">
        <v>0</v>
      </c>
    </row>
    <row r="4362" spans="1:7" x14ac:dyDescent="0.3">
      <c r="A4362" s="60">
        <v>4361</v>
      </c>
      <c r="B4362" s="60">
        <v>1</v>
      </c>
      <c r="C4362" s="2">
        <v>41100.467756078688</v>
      </c>
      <c r="D4362" s="2">
        <v>41160.467361111114</v>
      </c>
      <c r="E4362" s="60">
        <v>8</v>
      </c>
      <c r="F4362" s="2">
        <v>41101.505713615195</v>
      </c>
      <c r="G4362" s="60">
        <v>0</v>
      </c>
    </row>
    <row r="4363" spans="1:7" x14ac:dyDescent="0.3">
      <c r="A4363" s="60">
        <v>4362</v>
      </c>
      <c r="B4363" s="60">
        <v>7</v>
      </c>
      <c r="C4363" s="2">
        <v>41100.502798227441</v>
      </c>
      <c r="D4363" s="2">
        <v>41160.50277777778</v>
      </c>
      <c r="E4363" s="60">
        <v>24</v>
      </c>
      <c r="F4363" s="2">
        <v>41127.461337400768</v>
      </c>
      <c r="G4363" s="60">
        <v>1</v>
      </c>
    </row>
    <row r="4364" spans="1:7" x14ac:dyDescent="0.3">
      <c r="A4364" s="60">
        <v>4363</v>
      </c>
      <c r="B4364" s="60">
        <v>3</v>
      </c>
      <c r="C4364" s="2">
        <v>41100.564347377214</v>
      </c>
      <c r="D4364" s="2">
        <v>41160.563888888886</v>
      </c>
      <c r="E4364" s="60">
        <v>24</v>
      </c>
      <c r="F4364" s="2">
        <v>41102.703184839746</v>
      </c>
      <c r="G4364" s="60">
        <v>0</v>
      </c>
    </row>
    <row r="4365" spans="1:7" x14ac:dyDescent="0.3">
      <c r="A4365" s="60">
        <v>4364</v>
      </c>
      <c r="B4365" s="60">
        <v>7</v>
      </c>
      <c r="C4365" s="2">
        <v>41100.556021162876</v>
      </c>
      <c r="D4365" s="2">
        <v>41160.555555555555</v>
      </c>
      <c r="E4365" s="60">
        <v>24</v>
      </c>
      <c r="F4365" s="2">
        <v>41122.459772788825</v>
      </c>
      <c r="G4365" s="60">
        <v>1</v>
      </c>
    </row>
    <row r="4366" spans="1:7" x14ac:dyDescent="0.3">
      <c r="A4366" s="60">
        <v>4365</v>
      </c>
      <c r="B4366" s="60">
        <v>4</v>
      </c>
      <c r="C4366" s="2">
        <v>41100.575248891</v>
      </c>
      <c r="D4366" s="2">
        <v>41160.574999999997</v>
      </c>
      <c r="E4366" s="60">
        <v>12</v>
      </c>
      <c r="F4366" s="2">
        <v>41103.324359909973</v>
      </c>
      <c r="G4366" s="60">
        <v>0</v>
      </c>
    </row>
    <row r="4367" spans="1:7" x14ac:dyDescent="0.3">
      <c r="A4367" s="60">
        <v>4366</v>
      </c>
      <c r="B4367" s="60">
        <v>8</v>
      </c>
      <c r="C4367" s="2">
        <v>41100.615883636958</v>
      </c>
      <c r="D4367" s="2">
        <v>41160.615277777782</v>
      </c>
      <c r="E4367" s="60">
        <v>3</v>
      </c>
      <c r="F4367" s="2">
        <v>41107.659242858404</v>
      </c>
      <c r="G4367" s="60">
        <v>0</v>
      </c>
    </row>
    <row r="4368" spans="1:7" x14ac:dyDescent="0.3">
      <c r="A4368" s="60">
        <v>4367</v>
      </c>
      <c r="B4368" s="60">
        <v>5</v>
      </c>
      <c r="C4368" s="2">
        <v>41100.609982455986</v>
      </c>
      <c r="D4368" s="2">
        <v>41160.609722222223</v>
      </c>
      <c r="E4368" s="60">
        <v>24</v>
      </c>
      <c r="F4368" s="2">
        <v>41104.840324994686</v>
      </c>
      <c r="G4368" s="60">
        <v>0</v>
      </c>
    </row>
    <row r="4369" spans="1:7" x14ac:dyDescent="0.3">
      <c r="A4369" s="60">
        <v>4368</v>
      </c>
      <c r="B4369" s="60">
        <v>5</v>
      </c>
      <c r="C4369" s="2">
        <v>41100.789496856378</v>
      </c>
      <c r="D4369" s="2">
        <v>41160.788888888892</v>
      </c>
      <c r="E4369" s="60">
        <v>24</v>
      </c>
      <c r="F4369" s="2">
        <v>41103.626967017197</v>
      </c>
      <c r="G4369" s="60">
        <v>0</v>
      </c>
    </row>
    <row r="4370" spans="1:7" x14ac:dyDescent="0.3">
      <c r="A4370" s="60">
        <v>4369</v>
      </c>
      <c r="B4370" s="60">
        <v>1</v>
      </c>
      <c r="C4370" s="2">
        <v>41100.854492376493</v>
      </c>
      <c r="D4370" s="2">
        <v>41103.729205271826</v>
      </c>
      <c r="E4370" s="60">
        <v>12</v>
      </c>
      <c r="F4370" s="2" t="s">
        <v>5</v>
      </c>
      <c r="G4370" s="60">
        <v>0</v>
      </c>
    </row>
    <row r="4371" spans="1:7" x14ac:dyDescent="0.3">
      <c r="A4371" s="60">
        <v>4370</v>
      </c>
      <c r="B4371" s="60">
        <v>1</v>
      </c>
      <c r="C4371" s="2">
        <v>41100.909420961034</v>
      </c>
      <c r="D4371" s="2">
        <v>41160.90902777778</v>
      </c>
      <c r="E4371" s="60">
        <v>8</v>
      </c>
      <c r="F4371" s="2">
        <v>41101.080280953749</v>
      </c>
      <c r="G4371" s="60">
        <v>0</v>
      </c>
    </row>
    <row r="4372" spans="1:7" x14ac:dyDescent="0.3">
      <c r="A4372" s="60">
        <v>4371</v>
      </c>
      <c r="B4372" s="60">
        <v>2</v>
      </c>
      <c r="C4372" s="2">
        <v>41100.900617290506</v>
      </c>
      <c r="D4372" s="2">
        <v>41160.9</v>
      </c>
      <c r="E4372" s="60">
        <v>10</v>
      </c>
      <c r="F4372" s="2">
        <v>41102.358762488984</v>
      </c>
      <c r="G4372" s="60">
        <v>0</v>
      </c>
    </row>
    <row r="4373" spans="1:7" x14ac:dyDescent="0.3">
      <c r="A4373" s="60">
        <v>4372</v>
      </c>
      <c r="B4373" s="60">
        <v>3</v>
      </c>
      <c r="C4373" s="2">
        <v>41101.019270607729</v>
      </c>
      <c r="D4373" s="2">
        <v>41103.72730146195</v>
      </c>
      <c r="E4373" s="60">
        <v>24</v>
      </c>
      <c r="F4373" s="2" t="s">
        <v>5</v>
      </c>
      <c r="G4373" s="60">
        <v>0</v>
      </c>
    </row>
    <row r="4374" spans="1:7" x14ac:dyDescent="0.3">
      <c r="A4374" s="60">
        <v>4373</v>
      </c>
      <c r="B4374" s="60">
        <v>1</v>
      </c>
      <c r="C4374" s="2">
        <v>41101.01302357667</v>
      </c>
      <c r="D4374" s="2">
        <v>41161.012499999997</v>
      </c>
      <c r="E4374" s="60">
        <v>12</v>
      </c>
      <c r="F4374" s="2">
        <v>41102.381949656359</v>
      </c>
      <c r="G4374" s="60">
        <v>0</v>
      </c>
    </row>
    <row r="4375" spans="1:7" x14ac:dyDescent="0.3">
      <c r="A4375" s="60">
        <v>4374</v>
      </c>
      <c r="B4375" s="60">
        <v>10</v>
      </c>
      <c r="C4375" s="2">
        <v>41101.206286108645</v>
      </c>
      <c r="D4375" s="2">
        <v>41105.331249999996</v>
      </c>
      <c r="E4375" s="60">
        <v>1</v>
      </c>
      <c r="F4375" s="2">
        <v>41102.444729800533</v>
      </c>
      <c r="G4375" s="60">
        <v>2</v>
      </c>
    </row>
    <row r="4376" spans="1:7" x14ac:dyDescent="0.3">
      <c r="A4376" s="60">
        <v>4375</v>
      </c>
      <c r="B4376" s="60">
        <v>2</v>
      </c>
      <c r="C4376" s="2">
        <v>41101.354290341107</v>
      </c>
      <c r="D4376" s="2">
        <v>41161.354166666672</v>
      </c>
      <c r="E4376" s="60">
        <v>10</v>
      </c>
      <c r="F4376" s="2">
        <v>41102.349868809972</v>
      </c>
      <c r="G4376" s="60">
        <v>0</v>
      </c>
    </row>
    <row r="4377" spans="1:7" x14ac:dyDescent="0.3">
      <c r="A4377" s="60">
        <v>4376</v>
      </c>
      <c r="B4377" s="60">
        <v>1</v>
      </c>
      <c r="C4377" s="2">
        <v>41101.426073259667</v>
      </c>
      <c r="D4377" s="2">
        <v>41161.425694444442</v>
      </c>
      <c r="E4377" s="60">
        <v>8</v>
      </c>
      <c r="F4377" s="2">
        <v>41102.526563155297</v>
      </c>
      <c r="G4377" s="60">
        <v>0</v>
      </c>
    </row>
    <row r="4378" spans="1:7" x14ac:dyDescent="0.3">
      <c r="A4378" s="60">
        <v>4377</v>
      </c>
      <c r="B4378" s="60">
        <v>2</v>
      </c>
      <c r="C4378" s="2">
        <v>41101.549052077753</v>
      </c>
      <c r="D4378" s="2">
        <v>41161.548611111109</v>
      </c>
      <c r="E4378" s="60">
        <v>10</v>
      </c>
      <c r="F4378" s="2">
        <v>41103.01724910966</v>
      </c>
      <c r="G4378" s="60">
        <v>0</v>
      </c>
    </row>
    <row r="4379" spans="1:7" x14ac:dyDescent="0.3">
      <c r="A4379" s="60">
        <v>4378</v>
      </c>
      <c r="B4379" s="60">
        <v>1</v>
      </c>
      <c r="C4379" s="2">
        <v>41101.558840431368</v>
      </c>
      <c r="D4379" s="2">
        <v>41161.558333333334</v>
      </c>
      <c r="E4379" s="60">
        <v>8</v>
      </c>
      <c r="F4379" s="2">
        <v>41102.642807928867</v>
      </c>
      <c r="G4379" s="60">
        <v>0</v>
      </c>
    </row>
    <row r="4380" spans="1:7" x14ac:dyDescent="0.3">
      <c r="A4380" s="60">
        <v>4379</v>
      </c>
      <c r="B4380" s="60">
        <v>5</v>
      </c>
      <c r="C4380" s="2">
        <v>41101.618818904055</v>
      </c>
      <c r="D4380" s="2">
        <v>41161.618750000001</v>
      </c>
      <c r="E4380" s="60">
        <v>24</v>
      </c>
      <c r="F4380" s="2">
        <v>41106.327749088436</v>
      </c>
      <c r="G4380" s="60">
        <v>0</v>
      </c>
    </row>
    <row r="4381" spans="1:7" x14ac:dyDescent="0.3">
      <c r="A4381" s="60">
        <v>4380</v>
      </c>
      <c r="B4381" s="60">
        <v>1</v>
      </c>
      <c r="C4381" s="2">
        <v>41101.606435455069</v>
      </c>
      <c r="D4381" s="2">
        <v>41161.606250000004</v>
      </c>
      <c r="E4381" s="60">
        <v>12</v>
      </c>
      <c r="F4381" s="2">
        <v>41102.659786558848</v>
      </c>
      <c r="G4381" s="60">
        <v>0</v>
      </c>
    </row>
    <row r="4382" spans="1:7" x14ac:dyDescent="0.3">
      <c r="A4382" s="60">
        <v>4381</v>
      </c>
      <c r="B4382" s="60">
        <v>2</v>
      </c>
      <c r="C4382" s="2">
        <v>41101.602433722313</v>
      </c>
      <c r="D4382" s="2">
        <v>41161.602083333339</v>
      </c>
      <c r="E4382" s="60">
        <v>10</v>
      </c>
      <c r="F4382" s="2">
        <v>41102.671295594882</v>
      </c>
      <c r="G4382" s="60">
        <v>0</v>
      </c>
    </row>
    <row r="4383" spans="1:7" x14ac:dyDescent="0.3">
      <c r="A4383" s="60">
        <v>4382</v>
      </c>
      <c r="B4383" s="60">
        <v>1</v>
      </c>
      <c r="C4383" s="2">
        <v>41101.647163811802</v>
      </c>
      <c r="D4383" s="2">
        <v>41105.272068578059</v>
      </c>
      <c r="E4383" s="60">
        <v>12</v>
      </c>
      <c r="F4383" s="2" t="s">
        <v>5</v>
      </c>
      <c r="G4383" s="60">
        <v>0</v>
      </c>
    </row>
    <row r="4384" spans="1:7" x14ac:dyDescent="0.3">
      <c r="A4384" s="60">
        <v>4383</v>
      </c>
      <c r="B4384" s="60">
        <v>4</v>
      </c>
      <c r="C4384" s="2">
        <v>41101.668751330501</v>
      </c>
      <c r="D4384" s="2">
        <v>41104.335033089192</v>
      </c>
      <c r="E4384" s="60">
        <v>12</v>
      </c>
      <c r="F4384" s="2" t="s">
        <v>5</v>
      </c>
      <c r="G4384" s="60">
        <v>0</v>
      </c>
    </row>
    <row r="4385" spans="1:7" x14ac:dyDescent="0.3">
      <c r="A4385" s="60">
        <v>4384</v>
      </c>
      <c r="B4385" s="60">
        <v>1</v>
      </c>
      <c r="C4385" s="2">
        <v>41101.74479318635</v>
      </c>
      <c r="D4385" s="2">
        <v>41161.744444444448</v>
      </c>
      <c r="E4385" s="60">
        <v>8</v>
      </c>
      <c r="F4385" s="2">
        <v>41102.904253183238</v>
      </c>
      <c r="G4385" s="60">
        <v>0</v>
      </c>
    </row>
    <row r="4386" spans="1:7" x14ac:dyDescent="0.3">
      <c r="A4386" s="60">
        <v>4385</v>
      </c>
      <c r="B4386" s="60">
        <v>2</v>
      </c>
      <c r="C4386" s="2">
        <v>41101.736130571364</v>
      </c>
      <c r="D4386" s="2">
        <v>41161.736111111117</v>
      </c>
      <c r="E4386" s="60">
        <v>10</v>
      </c>
      <c r="F4386" s="2">
        <v>41102.712483933712</v>
      </c>
      <c r="G4386" s="60">
        <v>0</v>
      </c>
    </row>
    <row r="4387" spans="1:7" x14ac:dyDescent="0.3">
      <c r="A4387" s="60">
        <v>4386</v>
      </c>
      <c r="B4387" s="60">
        <v>1</v>
      </c>
      <c r="C4387" s="2">
        <v>41101.739891323006</v>
      </c>
      <c r="D4387" s="2">
        <v>41161.739583333336</v>
      </c>
      <c r="E4387" s="60">
        <v>8</v>
      </c>
      <c r="F4387" s="2">
        <v>41102.414646125922</v>
      </c>
      <c r="G4387" s="60">
        <v>0</v>
      </c>
    </row>
    <row r="4388" spans="1:7" x14ac:dyDescent="0.3">
      <c r="A4388" s="60">
        <v>4387</v>
      </c>
      <c r="B4388" s="60">
        <v>2</v>
      </c>
      <c r="C4388" s="2">
        <v>41101.734195727011</v>
      </c>
      <c r="D4388" s="2">
        <v>41161.734027777777</v>
      </c>
      <c r="E4388" s="60">
        <v>10</v>
      </c>
      <c r="F4388" s="2">
        <v>41102.444061970215</v>
      </c>
      <c r="G4388" s="60">
        <v>0</v>
      </c>
    </row>
    <row r="4389" spans="1:7" x14ac:dyDescent="0.3">
      <c r="A4389" s="60">
        <v>4388</v>
      </c>
      <c r="B4389" s="60">
        <v>2</v>
      </c>
      <c r="C4389" s="2">
        <v>41101.736610303262</v>
      </c>
      <c r="D4389" s="2">
        <v>41161.736111111117</v>
      </c>
      <c r="E4389" s="60">
        <v>10</v>
      </c>
      <c r="F4389" s="2">
        <v>41103.638042880732</v>
      </c>
      <c r="G4389" s="60">
        <v>0</v>
      </c>
    </row>
    <row r="4390" spans="1:7" x14ac:dyDescent="0.3">
      <c r="A4390" s="60">
        <v>4389</v>
      </c>
      <c r="B4390" s="60">
        <v>6</v>
      </c>
      <c r="C4390" s="2">
        <v>41101.871016006779</v>
      </c>
      <c r="D4390" s="2">
        <v>41161.870833333334</v>
      </c>
      <c r="E4390" s="60">
        <v>24</v>
      </c>
      <c r="F4390" s="2">
        <v>41107.995509982473</v>
      </c>
      <c r="G4390" s="60">
        <v>0</v>
      </c>
    </row>
    <row r="4391" spans="1:7" x14ac:dyDescent="0.3">
      <c r="A4391" s="60">
        <v>4390</v>
      </c>
      <c r="B4391" s="60">
        <v>4</v>
      </c>
      <c r="C4391" s="2">
        <v>41101.90168768591</v>
      </c>
      <c r="D4391" s="2">
        <v>41104.943165847966</v>
      </c>
      <c r="E4391" s="60">
        <v>12</v>
      </c>
      <c r="F4391" s="2" t="s">
        <v>5</v>
      </c>
      <c r="G4391" s="60">
        <v>0</v>
      </c>
    </row>
    <row r="4392" spans="1:7" x14ac:dyDescent="0.3">
      <c r="A4392" s="60">
        <v>4391</v>
      </c>
      <c r="B4392" s="60">
        <v>1</v>
      </c>
      <c r="C4392" s="2">
        <v>41101.997895956709</v>
      </c>
      <c r="D4392" s="2">
        <v>41161.997222222228</v>
      </c>
      <c r="E4392" s="60">
        <v>8</v>
      </c>
      <c r="F4392" s="2">
        <v>41102.92636895828</v>
      </c>
      <c r="G4392" s="60">
        <v>0</v>
      </c>
    </row>
    <row r="4393" spans="1:7" x14ac:dyDescent="0.3">
      <c r="A4393" s="60">
        <v>4392</v>
      </c>
      <c r="B4393" s="60">
        <v>6</v>
      </c>
      <c r="C4393" s="2">
        <v>41101.958404349367</v>
      </c>
      <c r="D4393" s="2">
        <v>41161.958333333336</v>
      </c>
      <c r="E4393" s="60">
        <v>24</v>
      </c>
      <c r="F4393" s="2">
        <v>41115.335924926556</v>
      </c>
      <c r="G4393" s="60">
        <v>0</v>
      </c>
    </row>
    <row r="4394" spans="1:7" x14ac:dyDescent="0.3">
      <c r="A4394" s="60">
        <v>4393</v>
      </c>
      <c r="B4394" s="60">
        <v>5</v>
      </c>
      <c r="C4394" s="2">
        <v>41102.227321218859</v>
      </c>
      <c r="D4394" s="2">
        <v>41162.227083333339</v>
      </c>
      <c r="E4394" s="60">
        <v>24</v>
      </c>
      <c r="F4394" s="2">
        <v>41108.380273990493</v>
      </c>
      <c r="G4394" s="60">
        <v>0</v>
      </c>
    </row>
    <row r="4395" spans="1:7" x14ac:dyDescent="0.3">
      <c r="A4395" s="60">
        <v>4394</v>
      </c>
      <c r="B4395" s="60">
        <v>8</v>
      </c>
      <c r="C4395" s="2">
        <v>41102.386275163568</v>
      </c>
      <c r="D4395" s="2">
        <v>41105.052731238626</v>
      </c>
      <c r="E4395" s="60">
        <v>3</v>
      </c>
      <c r="F4395" s="2" t="s">
        <v>5</v>
      </c>
      <c r="G4395" s="60">
        <v>0</v>
      </c>
    </row>
    <row r="4396" spans="1:7" x14ac:dyDescent="0.3">
      <c r="A4396" s="60">
        <v>4395</v>
      </c>
      <c r="B4396" s="60">
        <v>4</v>
      </c>
      <c r="C4396" s="2">
        <v>41102.382392699139</v>
      </c>
      <c r="D4396" s="2">
        <v>41162.381944444445</v>
      </c>
      <c r="E4396" s="60">
        <v>12</v>
      </c>
      <c r="F4396" s="2">
        <v>41103.660709123986</v>
      </c>
      <c r="G4396" s="60">
        <v>0</v>
      </c>
    </row>
    <row r="4397" spans="1:7" x14ac:dyDescent="0.3">
      <c r="A4397" s="60">
        <v>4396</v>
      </c>
      <c r="B4397" s="60">
        <v>3</v>
      </c>
      <c r="C4397" s="2">
        <v>41102.448118191685</v>
      </c>
      <c r="D4397" s="2">
        <v>41162.447916666664</v>
      </c>
      <c r="E4397" s="60">
        <v>24</v>
      </c>
      <c r="F4397" s="2">
        <v>41104.417647202128</v>
      </c>
      <c r="G4397" s="60">
        <v>0</v>
      </c>
    </row>
    <row r="4398" spans="1:7" x14ac:dyDescent="0.3">
      <c r="A4398" s="60">
        <v>4397</v>
      </c>
      <c r="B4398" s="60">
        <v>11</v>
      </c>
      <c r="C4398" s="2">
        <v>41102.494007162299</v>
      </c>
      <c r="D4398" s="2">
        <v>41162.493750000001</v>
      </c>
      <c r="E4398" s="60">
        <v>1</v>
      </c>
      <c r="F4398" s="2">
        <v>41109.873501332011</v>
      </c>
      <c r="G4398" s="60">
        <v>2</v>
      </c>
    </row>
    <row r="4399" spans="1:7" x14ac:dyDescent="0.3">
      <c r="A4399" s="60">
        <v>4398</v>
      </c>
      <c r="B4399" s="60">
        <v>4</v>
      </c>
      <c r="C4399" s="2">
        <v>41102.504732301124</v>
      </c>
      <c r="D4399" s="2">
        <v>41162.504166666666</v>
      </c>
      <c r="E4399" s="60">
        <v>12</v>
      </c>
      <c r="F4399" s="2">
        <v>41105.597853818646</v>
      </c>
      <c r="G4399" s="60">
        <v>0</v>
      </c>
    </row>
    <row r="4400" spans="1:7" x14ac:dyDescent="0.3">
      <c r="A4400" s="60">
        <v>4399</v>
      </c>
      <c r="B4400" s="60">
        <v>5</v>
      </c>
      <c r="C4400" s="2">
        <v>41102.511194729326</v>
      </c>
      <c r="D4400" s="2">
        <v>41162.511111111111</v>
      </c>
      <c r="E4400" s="60">
        <v>24</v>
      </c>
      <c r="F4400" s="2">
        <v>41105.540298403619</v>
      </c>
      <c r="G4400" s="60">
        <v>0</v>
      </c>
    </row>
    <row r="4401" spans="1:7" x14ac:dyDescent="0.3">
      <c r="A4401" s="60">
        <v>4400</v>
      </c>
      <c r="B4401" s="60">
        <v>1</v>
      </c>
      <c r="C4401" s="2">
        <v>41102.752696974829</v>
      </c>
      <c r="D4401" s="2">
        <v>41105.918932377492</v>
      </c>
      <c r="E4401" s="60">
        <v>8</v>
      </c>
      <c r="F4401" s="2" t="s">
        <v>5</v>
      </c>
      <c r="G4401" s="60">
        <v>0</v>
      </c>
    </row>
    <row r="4402" spans="1:7" x14ac:dyDescent="0.3">
      <c r="A4402" s="60">
        <v>4401</v>
      </c>
      <c r="B4402" s="60">
        <v>7</v>
      </c>
      <c r="C4402" s="2">
        <v>41102.801184388583</v>
      </c>
      <c r="D4402" s="2">
        <v>41162.800694444442</v>
      </c>
      <c r="E4402" s="60">
        <v>24</v>
      </c>
      <c r="F4402" s="2">
        <v>41143.355690292097</v>
      </c>
      <c r="G4402" s="60">
        <v>1</v>
      </c>
    </row>
    <row r="4403" spans="1:7" x14ac:dyDescent="0.3">
      <c r="A4403" s="60">
        <v>4402</v>
      </c>
      <c r="B4403" s="60">
        <v>1</v>
      </c>
      <c r="C4403" s="2">
        <v>41102.843206099904</v>
      </c>
      <c r="D4403" s="2">
        <v>41162.843055555561</v>
      </c>
      <c r="E4403" s="60">
        <v>12</v>
      </c>
      <c r="F4403" s="2">
        <v>41103.444791000416</v>
      </c>
      <c r="G4403" s="60">
        <v>0</v>
      </c>
    </row>
    <row r="4404" spans="1:7" x14ac:dyDescent="0.3">
      <c r="A4404" s="60">
        <v>4403</v>
      </c>
      <c r="B4404" s="60">
        <v>5</v>
      </c>
      <c r="C4404" s="2">
        <v>41102.983519153597</v>
      </c>
      <c r="D4404" s="2">
        <v>41106.191479622583</v>
      </c>
      <c r="E4404" s="60">
        <v>24</v>
      </c>
      <c r="F4404" s="2" t="s">
        <v>5</v>
      </c>
      <c r="G4404" s="60">
        <v>0</v>
      </c>
    </row>
    <row r="4405" spans="1:7" x14ac:dyDescent="0.3">
      <c r="A4405" s="60">
        <v>4404</v>
      </c>
      <c r="B4405" s="60">
        <v>6</v>
      </c>
      <c r="C4405" s="2">
        <v>41103.035696790343</v>
      </c>
      <c r="D4405" s="2">
        <v>41107.660303004966</v>
      </c>
      <c r="E4405" s="60">
        <v>24</v>
      </c>
      <c r="F4405" s="2" t="s">
        <v>5</v>
      </c>
      <c r="G4405" s="60">
        <v>0</v>
      </c>
    </row>
    <row r="4406" spans="1:7" x14ac:dyDescent="0.3">
      <c r="A4406" s="60">
        <v>4405</v>
      </c>
      <c r="B4406" s="60">
        <v>3</v>
      </c>
      <c r="C4406" s="2">
        <v>41103.008101040599</v>
      </c>
      <c r="D4406" s="2">
        <v>41163.007638888892</v>
      </c>
      <c r="E4406" s="60">
        <v>24</v>
      </c>
      <c r="F4406" s="2">
        <v>41106.43595970844</v>
      </c>
      <c r="G4406" s="60">
        <v>0</v>
      </c>
    </row>
    <row r="4407" spans="1:7" x14ac:dyDescent="0.3">
      <c r="A4407" s="60">
        <v>4406</v>
      </c>
      <c r="B4407" s="60">
        <v>1</v>
      </c>
      <c r="C4407" s="2">
        <v>41103.0199620118</v>
      </c>
      <c r="D4407" s="2">
        <v>41163.019444444442</v>
      </c>
      <c r="E4407" s="60">
        <v>12</v>
      </c>
      <c r="F4407" s="2">
        <v>41104.453728039363</v>
      </c>
      <c r="G4407" s="60">
        <v>0</v>
      </c>
    </row>
    <row r="4408" spans="1:7" x14ac:dyDescent="0.3">
      <c r="A4408" s="60">
        <v>4407</v>
      </c>
      <c r="B4408" s="60">
        <v>1</v>
      </c>
      <c r="C4408" s="2">
        <v>41103.042605313225</v>
      </c>
      <c r="D4408" s="2">
        <v>41163.042361111111</v>
      </c>
      <c r="E4408" s="60">
        <v>8</v>
      </c>
      <c r="F4408" s="2">
        <v>41103.772034422691</v>
      </c>
      <c r="G4408" s="60">
        <v>0</v>
      </c>
    </row>
    <row r="4409" spans="1:7" x14ac:dyDescent="0.3">
      <c r="A4409" s="60">
        <v>4408</v>
      </c>
      <c r="B4409" s="60">
        <v>10</v>
      </c>
      <c r="C4409" s="2">
        <v>41103.268200248283</v>
      </c>
      <c r="D4409" s="2">
        <v>41163.268055555556</v>
      </c>
      <c r="E4409" s="60">
        <v>1</v>
      </c>
      <c r="F4409" s="2">
        <v>41110.391234436793</v>
      </c>
      <c r="G4409" s="60">
        <v>3</v>
      </c>
    </row>
    <row r="4410" spans="1:7" x14ac:dyDescent="0.3">
      <c r="A4410" s="60">
        <v>4409</v>
      </c>
      <c r="B4410" s="60">
        <v>7</v>
      </c>
      <c r="C4410" s="2">
        <v>41103.250611385069</v>
      </c>
      <c r="D4410" s="2">
        <v>41163.25</v>
      </c>
      <c r="E4410" s="60">
        <v>24</v>
      </c>
      <c r="F4410" s="2">
        <v>41108.471837699617</v>
      </c>
      <c r="G4410" s="60">
        <v>0</v>
      </c>
    </row>
    <row r="4411" spans="1:7" x14ac:dyDescent="0.3">
      <c r="A4411" s="60">
        <v>4410</v>
      </c>
      <c r="B4411" s="60">
        <v>5</v>
      </c>
      <c r="C4411" s="2">
        <v>41103.302534862392</v>
      </c>
      <c r="D4411" s="2">
        <v>41163.302083333328</v>
      </c>
      <c r="E4411" s="60">
        <v>24</v>
      </c>
      <c r="F4411" s="2">
        <v>41105.686406709421</v>
      </c>
      <c r="G4411" s="60">
        <v>0</v>
      </c>
    </row>
    <row r="4412" spans="1:7" x14ac:dyDescent="0.3">
      <c r="A4412" s="60">
        <v>4411</v>
      </c>
      <c r="B4412" s="60">
        <v>1</v>
      </c>
      <c r="C4412" s="2">
        <v>41103.449280854336</v>
      </c>
      <c r="D4412" s="2">
        <v>41163.448611111111</v>
      </c>
      <c r="E4412" s="60">
        <v>8</v>
      </c>
      <c r="F4412" s="2">
        <v>41104.504051102616</v>
      </c>
      <c r="G4412" s="60">
        <v>0</v>
      </c>
    </row>
    <row r="4413" spans="1:7" x14ac:dyDescent="0.3">
      <c r="A4413" s="60">
        <v>4412</v>
      </c>
      <c r="B4413" s="60">
        <v>3</v>
      </c>
      <c r="C4413" s="2">
        <v>41103.432599507178</v>
      </c>
      <c r="D4413" s="2">
        <v>41163.431944444441</v>
      </c>
      <c r="E4413" s="60">
        <v>24</v>
      </c>
      <c r="F4413" s="2">
        <v>41105.426024895991</v>
      </c>
      <c r="G4413" s="60">
        <v>0</v>
      </c>
    </row>
    <row r="4414" spans="1:7" x14ac:dyDescent="0.3">
      <c r="A4414" s="60">
        <v>4413</v>
      </c>
      <c r="B4414" s="60">
        <v>1</v>
      </c>
      <c r="C4414" s="2">
        <v>41103.43458236396</v>
      </c>
      <c r="D4414" s="2">
        <v>41163.434027777774</v>
      </c>
      <c r="E4414" s="60">
        <v>8</v>
      </c>
      <c r="F4414" s="2">
        <v>41104.501706772746</v>
      </c>
      <c r="G4414" s="60">
        <v>0</v>
      </c>
    </row>
    <row r="4415" spans="1:7" x14ac:dyDescent="0.3">
      <c r="A4415" s="60">
        <v>4414</v>
      </c>
      <c r="B4415" s="60">
        <v>4</v>
      </c>
      <c r="C4415" s="2">
        <v>41103.482054690801</v>
      </c>
      <c r="D4415" s="2">
        <v>41108.398611111108</v>
      </c>
      <c r="E4415" s="60">
        <v>12</v>
      </c>
      <c r="F4415" s="2">
        <v>41106.415608086674</v>
      </c>
      <c r="G4415" s="60">
        <v>0</v>
      </c>
    </row>
    <row r="4416" spans="1:7" x14ac:dyDescent="0.3">
      <c r="A4416" s="60">
        <v>4415</v>
      </c>
      <c r="B4416" s="60">
        <v>1</v>
      </c>
      <c r="C4416" s="2">
        <v>41103.523233939348</v>
      </c>
      <c r="D4416" s="2">
        <v>41163.522916666669</v>
      </c>
      <c r="E4416" s="60">
        <v>12</v>
      </c>
      <c r="F4416" s="2">
        <v>41104.602610339738</v>
      </c>
      <c r="G4416" s="60">
        <v>0</v>
      </c>
    </row>
    <row r="4417" spans="1:7" x14ac:dyDescent="0.3">
      <c r="A4417" s="60">
        <v>4416</v>
      </c>
      <c r="B4417" s="60">
        <v>1</v>
      </c>
      <c r="C4417" s="2">
        <v>41103.537646655794</v>
      </c>
      <c r="D4417" s="2">
        <v>41163.537499999999</v>
      </c>
      <c r="E4417" s="60">
        <v>8</v>
      </c>
      <c r="F4417" s="2">
        <v>41103.67895265163</v>
      </c>
      <c r="G4417" s="60">
        <v>0</v>
      </c>
    </row>
    <row r="4418" spans="1:7" x14ac:dyDescent="0.3">
      <c r="A4418" s="60">
        <v>4417</v>
      </c>
      <c r="B4418" s="60">
        <v>4</v>
      </c>
      <c r="C4418" s="2">
        <v>41103.561848170262</v>
      </c>
      <c r="D4418" s="2">
        <v>41163.561805555553</v>
      </c>
      <c r="E4418" s="60">
        <v>12</v>
      </c>
      <c r="F4418" s="2">
        <v>41105.496968434818</v>
      </c>
      <c r="G4418" s="60">
        <v>0</v>
      </c>
    </row>
    <row r="4419" spans="1:7" x14ac:dyDescent="0.3">
      <c r="A4419" s="60">
        <v>4418</v>
      </c>
      <c r="B4419" s="60">
        <v>2</v>
      </c>
      <c r="C4419" s="2">
        <v>41103.546111241696</v>
      </c>
      <c r="D4419" s="2">
        <v>41163.54583333333</v>
      </c>
      <c r="E4419" s="60">
        <v>10</v>
      </c>
      <c r="F4419" s="2">
        <v>41104.483135491777</v>
      </c>
      <c r="G4419" s="60">
        <v>0</v>
      </c>
    </row>
    <row r="4420" spans="1:7" x14ac:dyDescent="0.3">
      <c r="A4420" s="60">
        <v>4419</v>
      </c>
      <c r="B4420" s="60">
        <v>1</v>
      </c>
      <c r="C4420" s="2">
        <v>41103.560858964505</v>
      </c>
      <c r="D4420" s="2">
        <v>41163.560416666667</v>
      </c>
      <c r="E4420" s="60">
        <v>8</v>
      </c>
      <c r="F4420" s="2">
        <v>41105.017166256868</v>
      </c>
      <c r="G4420" s="60">
        <v>0</v>
      </c>
    </row>
    <row r="4421" spans="1:7" x14ac:dyDescent="0.3">
      <c r="A4421" s="60">
        <v>4420</v>
      </c>
      <c r="B4421" s="60">
        <v>1</v>
      </c>
      <c r="C4421" s="2">
        <v>41103.577460589557</v>
      </c>
      <c r="D4421" s="2">
        <v>41163.57708333333</v>
      </c>
      <c r="E4421" s="60">
        <v>12</v>
      </c>
      <c r="F4421" s="2">
        <v>41104.460135199799</v>
      </c>
      <c r="G4421" s="60">
        <v>0</v>
      </c>
    </row>
    <row r="4422" spans="1:7" x14ac:dyDescent="0.3">
      <c r="A4422" s="60">
        <v>4421</v>
      </c>
      <c r="B4422" s="60">
        <v>6</v>
      </c>
      <c r="C4422" s="2">
        <v>41103.546049509147</v>
      </c>
      <c r="D4422" s="2">
        <v>41163.54583333333</v>
      </c>
      <c r="E4422" s="60">
        <v>24</v>
      </c>
      <c r="F4422" s="2">
        <v>41110.436882515649</v>
      </c>
      <c r="G4422" s="60">
        <v>0</v>
      </c>
    </row>
    <row r="4423" spans="1:7" x14ac:dyDescent="0.3">
      <c r="A4423" s="60">
        <v>4422</v>
      </c>
      <c r="B4423" s="60">
        <v>3</v>
      </c>
      <c r="C4423" s="2">
        <v>41103.617809527248</v>
      </c>
      <c r="D4423" s="2">
        <v>41163.617361111115</v>
      </c>
      <c r="E4423" s="60">
        <v>24</v>
      </c>
      <c r="F4423" s="2">
        <v>41106.637826983642</v>
      </c>
      <c r="G4423" s="60">
        <v>0</v>
      </c>
    </row>
    <row r="4424" spans="1:7" x14ac:dyDescent="0.3">
      <c r="A4424" s="60">
        <v>4423</v>
      </c>
      <c r="B4424" s="60">
        <v>6</v>
      </c>
      <c r="C4424" s="2">
        <v>41103.684191812383</v>
      </c>
      <c r="D4424" s="2">
        <v>41163.684027777774</v>
      </c>
      <c r="E4424" s="60">
        <v>24</v>
      </c>
      <c r="F4424" s="2">
        <v>41114.918060910677</v>
      </c>
      <c r="G4424" s="60">
        <v>0</v>
      </c>
    </row>
    <row r="4425" spans="1:7" x14ac:dyDescent="0.3">
      <c r="A4425" s="60">
        <v>4424</v>
      </c>
      <c r="B4425" s="60">
        <v>4</v>
      </c>
      <c r="C4425" s="2">
        <v>41103.69727806357</v>
      </c>
      <c r="D4425" s="2">
        <v>41163.697222222218</v>
      </c>
      <c r="E4425" s="60">
        <v>12</v>
      </c>
      <c r="F4425" s="2">
        <v>41106.849406909641</v>
      </c>
      <c r="G4425" s="60">
        <v>0</v>
      </c>
    </row>
    <row r="4426" spans="1:7" x14ac:dyDescent="0.3">
      <c r="A4426" s="60">
        <v>4425</v>
      </c>
      <c r="B4426" s="60">
        <v>4</v>
      </c>
      <c r="C4426" s="2">
        <v>41103.702347817496</v>
      </c>
      <c r="D4426" s="2">
        <v>41163.70208333333</v>
      </c>
      <c r="E4426" s="60">
        <v>12</v>
      </c>
      <c r="F4426" s="2">
        <v>41106.444544308513</v>
      </c>
      <c r="G4426" s="60">
        <v>0</v>
      </c>
    </row>
    <row r="4427" spans="1:7" x14ac:dyDescent="0.3">
      <c r="A4427" s="60">
        <v>4426</v>
      </c>
      <c r="B4427" s="60">
        <v>1</v>
      </c>
      <c r="C4427" s="2">
        <v>41103.677375632709</v>
      </c>
      <c r="D4427" s="2">
        <v>41108.552336495057</v>
      </c>
      <c r="E4427" s="60">
        <v>12</v>
      </c>
      <c r="F4427" s="2" t="s">
        <v>5</v>
      </c>
      <c r="G4427" s="60">
        <v>0</v>
      </c>
    </row>
    <row r="4428" spans="1:7" x14ac:dyDescent="0.3">
      <c r="A4428" s="60">
        <v>4427</v>
      </c>
      <c r="B4428" s="60">
        <v>7</v>
      </c>
      <c r="C4428" s="2">
        <v>41103.74469626975</v>
      </c>
      <c r="D4428" s="2">
        <v>41163.744444444448</v>
      </c>
      <c r="E4428" s="60">
        <v>24</v>
      </c>
      <c r="F4428" s="2">
        <v>41119.454295510244</v>
      </c>
      <c r="G4428" s="60">
        <v>0</v>
      </c>
    </row>
    <row r="4429" spans="1:7" x14ac:dyDescent="0.3">
      <c r="A4429" s="60">
        <v>4428</v>
      </c>
      <c r="B4429" s="60">
        <v>1</v>
      </c>
      <c r="C4429" s="2">
        <v>41103.776621820958</v>
      </c>
      <c r="D4429" s="2">
        <v>41163.776388888888</v>
      </c>
      <c r="E4429" s="60">
        <v>8</v>
      </c>
      <c r="F4429" s="2">
        <v>41104.418200775697</v>
      </c>
      <c r="G4429" s="60">
        <v>0</v>
      </c>
    </row>
    <row r="4430" spans="1:7" x14ac:dyDescent="0.3">
      <c r="A4430" s="60">
        <v>4429</v>
      </c>
      <c r="B4430" s="60">
        <v>1</v>
      </c>
      <c r="C4430" s="2">
        <v>41103.823676466585</v>
      </c>
      <c r="D4430" s="2">
        <v>41163.823611111111</v>
      </c>
      <c r="E4430" s="60">
        <v>12</v>
      </c>
      <c r="F4430" s="2">
        <v>41104.394106735621</v>
      </c>
      <c r="G4430" s="60">
        <v>0</v>
      </c>
    </row>
    <row r="4431" spans="1:7" x14ac:dyDescent="0.3">
      <c r="A4431" s="60">
        <v>4430</v>
      </c>
      <c r="B4431" s="60">
        <v>2</v>
      </c>
      <c r="C4431" s="2">
        <v>41103.81087472025</v>
      </c>
      <c r="D4431" s="2">
        <v>41163.810416666667</v>
      </c>
      <c r="E4431" s="60">
        <v>10</v>
      </c>
      <c r="F4431" s="2">
        <v>41104.679682339789</v>
      </c>
      <c r="G4431" s="60">
        <v>0</v>
      </c>
    </row>
    <row r="4432" spans="1:7" x14ac:dyDescent="0.3">
      <c r="A4432" s="60">
        <v>4431</v>
      </c>
      <c r="B4432" s="60">
        <v>2</v>
      </c>
      <c r="C4432" s="2">
        <v>41103.805508105957</v>
      </c>
      <c r="D4432" s="2">
        <v>41163.804861111108</v>
      </c>
      <c r="E4432" s="60">
        <v>10</v>
      </c>
      <c r="F4432" s="2">
        <v>41105.7433091516</v>
      </c>
      <c r="G4432" s="60">
        <v>0</v>
      </c>
    </row>
    <row r="4433" spans="1:7" x14ac:dyDescent="0.3">
      <c r="A4433" s="60">
        <v>4432</v>
      </c>
      <c r="B4433" s="60">
        <v>1</v>
      </c>
      <c r="C4433" s="2">
        <v>41103.863805099223</v>
      </c>
      <c r="D4433" s="2">
        <v>41107.113421409405</v>
      </c>
      <c r="E4433" s="60">
        <v>12</v>
      </c>
      <c r="F4433" s="2" t="s">
        <v>5</v>
      </c>
      <c r="G4433" s="60">
        <v>0</v>
      </c>
    </row>
    <row r="4434" spans="1:7" x14ac:dyDescent="0.3">
      <c r="A4434" s="60">
        <v>4433</v>
      </c>
      <c r="B4434" s="60">
        <v>3</v>
      </c>
      <c r="C4434" s="2">
        <v>41103.903675363712</v>
      </c>
      <c r="D4434" s="2">
        <v>41107.27847222222</v>
      </c>
      <c r="E4434" s="60">
        <v>24</v>
      </c>
      <c r="F4434" s="2">
        <v>41105.588660132555</v>
      </c>
      <c r="G4434" s="60">
        <v>0</v>
      </c>
    </row>
    <row r="4435" spans="1:7" x14ac:dyDescent="0.3">
      <c r="A4435" s="60">
        <v>4434</v>
      </c>
      <c r="B4435" s="60">
        <v>1</v>
      </c>
      <c r="C4435" s="2">
        <v>41103.917604098206</v>
      </c>
      <c r="D4435" s="2">
        <v>41106.208992341424</v>
      </c>
      <c r="E4435" s="60">
        <v>8</v>
      </c>
      <c r="F4435" s="2" t="s">
        <v>5</v>
      </c>
      <c r="G4435" s="60">
        <v>0</v>
      </c>
    </row>
    <row r="4436" spans="1:7" x14ac:dyDescent="0.3">
      <c r="A4436" s="60">
        <v>4435</v>
      </c>
      <c r="B4436" s="60">
        <v>1</v>
      </c>
      <c r="C4436" s="2">
        <v>41104.024492259421</v>
      </c>
      <c r="D4436" s="2">
        <v>41107.60716421008</v>
      </c>
      <c r="E4436" s="60">
        <v>8</v>
      </c>
      <c r="F4436" s="2" t="s">
        <v>5</v>
      </c>
      <c r="G4436" s="60">
        <v>0</v>
      </c>
    </row>
    <row r="4437" spans="1:7" x14ac:dyDescent="0.3">
      <c r="A4437" s="60">
        <v>4436</v>
      </c>
      <c r="B4437" s="60">
        <v>3</v>
      </c>
      <c r="C4437" s="2">
        <v>41104.01764527725</v>
      </c>
      <c r="D4437" s="2">
        <v>41164.017361111109</v>
      </c>
      <c r="E4437" s="60">
        <v>24</v>
      </c>
      <c r="F4437" s="2">
        <v>41105.612436581388</v>
      </c>
      <c r="G4437" s="60">
        <v>0</v>
      </c>
    </row>
    <row r="4438" spans="1:7" x14ac:dyDescent="0.3">
      <c r="A4438" s="60">
        <v>4437</v>
      </c>
      <c r="B4438" s="60">
        <v>11</v>
      </c>
      <c r="C4438" s="2">
        <v>41104.178218322646</v>
      </c>
      <c r="D4438" s="2">
        <v>41107.011228527204</v>
      </c>
      <c r="E4438" s="60">
        <v>1</v>
      </c>
      <c r="F4438" s="2" t="s">
        <v>5</v>
      </c>
      <c r="G4438" s="60">
        <v>3</v>
      </c>
    </row>
    <row r="4439" spans="1:7" x14ac:dyDescent="0.3">
      <c r="A4439" s="60">
        <v>4438</v>
      </c>
      <c r="B4439" s="60">
        <v>10</v>
      </c>
      <c r="C4439" s="2">
        <v>41104.183781759377</v>
      </c>
      <c r="D4439" s="2">
        <v>41164.183333333334</v>
      </c>
      <c r="E4439" s="60">
        <v>1</v>
      </c>
      <c r="F4439" s="2">
        <v>41106.901477399158</v>
      </c>
      <c r="G4439" s="60">
        <v>0</v>
      </c>
    </row>
    <row r="4440" spans="1:7" x14ac:dyDescent="0.3">
      <c r="A4440" s="60">
        <v>4439</v>
      </c>
      <c r="B4440" s="60">
        <v>3</v>
      </c>
      <c r="C4440" s="2">
        <v>41104.236200395717</v>
      </c>
      <c r="D4440" s="2">
        <v>41164.236111111117</v>
      </c>
      <c r="E4440" s="60">
        <v>24</v>
      </c>
      <c r="F4440" s="2">
        <v>41107.630775467107</v>
      </c>
      <c r="G4440" s="60">
        <v>0</v>
      </c>
    </row>
    <row r="4441" spans="1:7" x14ac:dyDescent="0.3">
      <c r="A4441" s="60">
        <v>4440</v>
      </c>
      <c r="B4441" s="60">
        <v>2</v>
      </c>
      <c r="C4441" s="2">
        <v>41104.325403170769</v>
      </c>
      <c r="D4441" s="2">
        <v>41164.324999999997</v>
      </c>
      <c r="E4441" s="60">
        <v>10</v>
      </c>
      <c r="F4441" s="2">
        <v>41105.667895329047</v>
      </c>
      <c r="G4441" s="60">
        <v>0</v>
      </c>
    </row>
    <row r="4442" spans="1:7" x14ac:dyDescent="0.3">
      <c r="A4442" s="60">
        <v>4441</v>
      </c>
      <c r="B4442" s="60">
        <v>3</v>
      </c>
      <c r="C4442" s="2">
        <v>41104.345030969132</v>
      </c>
      <c r="D4442" s="2">
        <v>41107.719588098378</v>
      </c>
      <c r="E4442" s="60">
        <v>24</v>
      </c>
      <c r="F4442" s="2" t="s">
        <v>5</v>
      </c>
      <c r="G4442" s="60">
        <v>0</v>
      </c>
    </row>
    <row r="4443" spans="1:7" x14ac:dyDescent="0.3">
      <c r="A4443" s="60">
        <v>4442</v>
      </c>
      <c r="B4443" s="60">
        <v>6</v>
      </c>
      <c r="C4443" s="2">
        <v>41104.361949818056</v>
      </c>
      <c r="D4443" s="2">
        <v>41164.361805555556</v>
      </c>
      <c r="E4443" s="60">
        <v>24</v>
      </c>
      <c r="F4443" s="2">
        <v>41108.429528124492</v>
      </c>
      <c r="G4443" s="60">
        <v>0</v>
      </c>
    </row>
    <row r="4444" spans="1:7" x14ac:dyDescent="0.3">
      <c r="A4444" s="60">
        <v>4443</v>
      </c>
      <c r="B4444" s="60">
        <v>4</v>
      </c>
      <c r="C4444" s="2">
        <v>41104.403838894257</v>
      </c>
      <c r="D4444" s="2">
        <v>41106.486496061574</v>
      </c>
      <c r="E4444" s="60">
        <v>12</v>
      </c>
      <c r="F4444" s="2" t="s">
        <v>5</v>
      </c>
      <c r="G4444" s="60">
        <v>0</v>
      </c>
    </row>
    <row r="4445" spans="1:7" x14ac:dyDescent="0.3">
      <c r="A4445" s="60">
        <v>4444</v>
      </c>
      <c r="B4445" s="60">
        <v>8</v>
      </c>
      <c r="C4445" s="2">
        <v>41104.375640331309</v>
      </c>
      <c r="D4445" s="2">
        <v>41164.375</v>
      </c>
      <c r="E4445" s="60">
        <v>3</v>
      </c>
      <c r="F4445" s="2">
        <v>41108.627933685064</v>
      </c>
      <c r="G4445" s="60">
        <v>1</v>
      </c>
    </row>
    <row r="4446" spans="1:7" x14ac:dyDescent="0.3">
      <c r="A4446" s="60">
        <v>4445</v>
      </c>
      <c r="B4446" s="60">
        <v>5</v>
      </c>
      <c r="C4446" s="2">
        <v>41104.472824434924</v>
      </c>
      <c r="D4446" s="2">
        <v>41164.472222222226</v>
      </c>
      <c r="E4446" s="60">
        <v>24</v>
      </c>
      <c r="F4446" s="2">
        <v>41108.452755443497</v>
      </c>
      <c r="G4446" s="60">
        <v>0</v>
      </c>
    </row>
    <row r="4447" spans="1:7" x14ac:dyDescent="0.3">
      <c r="A4447" s="60">
        <v>4446</v>
      </c>
      <c r="B4447" s="60">
        <v>1</v>
      </c>
      <c r="C4447" s="2">
        <v>41104.490299925281</v>
      </c>
      <c r="D4447" s="2">
        <v>41164.490277777782</v>
      </c>
      <c r="E4447" s="60">
        <v>12</v>
      </c>
      <c r="F4447" s="2">
        <v>41105.470370346666</v>
      </c>
      <c r="G4447" s="60">
        <v>0</v>
      </c>
    </row>
    <row r="4448" spans="1:7" x14ac:dyDescent="0.3">
      <c r="A4448" s="60">
        <v>4447</v>
      </c>
      <c r="B4448" s="60">
        <v>3</v>
      </c>
      <c r="C4448" s="2">
        <v>41104.567922742346</v>
      </c>
      <c r="D4448" s="2">
        <v>41164.567361111105</v>
      </c>
      <c r="E4448" s="60">
        <v>24</v>
      </c>
      <c r="F4448" s="2">
        <v>41106.351891819126</v>
      </c>
      <c r="G4448" s="60">
        <v>0</v>
      </c>
    </row>
    <row r="4449" spans="1:7" x14ac:dyDescent="0.3">
      <c r="A4449" s="60">
        <v>4448</v>
      </c>
      <c r="B4449" s="60">
        <v>1</v>
      </c>
      <c r="C4449" s="2">
        <v>41104.578415649448</v>
      </c>
      <c r="D4449" s="2">
        <v>41164.577777777777</v>
      </c>
      <c r="E4449" s="60">
        <v>8</v>
      </c>
      <c r="F4449" s="2">
        <v>41105.454276844961</v>
      </c>
      <c r="G4449" s="60">
        <v>0</v>
      </c>
    </row>
    <row r="4450" spans="1:7" x14ac:dyDescent="0.3">
      <c r="A4450" s="60">
        <v>4449</v>
      </c>
      <c r="B4450" s="60">
        <v>10</v>
      </c>
      <c r="C4450" s="2">
        <v>41104.54251658509</v>
      </c>
      <c r="D4450" s="2">
        <v>41106.875455927584</v>
      </c>
      <c r="E4450" s="60">
        <v>1</v>
      </c>
      <c r="F4450" s="2" t="s">
        <v>5</v>
      </c>
      <c r="G4450" s="60">
        <v>4</v>
      </c>
    </row>
    <row r="4451" spans="1:7" x14ac:dyDescent="0.3">
      <c r="A4451" s="60">
        <v>4450</v>
      </c>
      <c r="B4451" s="60">
        <v>2</v>
      </c>
      <c r="C4451" s="2">
        <v>41104.571940529102</v>
      </c>
      <c r="D4451" s="2">
        <v>41164.571527777778</v>
      </c>
      <c r="E4451" s="60">
        <v>10</v>
      </c>
      <c r="F4451" s="2">
        <v>41105.699569831268</v>
      </c>
      <c r="G4451" s="60">
        <v>0</v>
      </c>
    </row>
    <row r="4452" spans="1:7" x14ac:dyDescent="0.3">
      <c r="A4452" s="60">
        <v>4451</v>
      </c>
      <c r="B4452" s="60">
        <v>3</v>
      </c>
      <c r="C4452" s="2">
        <v>41104.562246433139</v>
      </c>
      <c r="D4452" s="2">
        <v>41164.561805555553</v>
      </c>
      <c r="E4452" s="60">
        <v>24</v>
      </c>
      <c r="F4452" s="2">
        <v>41106.421349332035</v>
      </c>
      <c r="G4452" s="60">
        <v>0</v>
      </c>
    </row>
    <row r="4453" spans="1:7" x14ac:dyDescent="0.3">
      <c r="A4453" s="60">
        <v>4452</v>
      </c>
      <c r="B4453" s="60">
        <v>4</v>
      </c>
      <c r="C4453" s="2">
        <v>41104.604882683336</v>
      </c>
      <c r="D4453" s="2">
        <v>41164.604861111111</v>
      </c>
      <c r="E4453" s="60">
        <v>12</v>
      </c>
      <c r="F4453" s="2">
        <v>41108.771540988877</v>
      </c>
      <c r="G4453" s="60">
        <v>0</v>
      </c>
    </row>
    <row r="4454" spans="1:7" x14ac:dyDescent="0.3">
      <c r="A4454" s="60">
        <v>4453</v>
      </c>
      <c r="B4454" s="60">
        <v>1</v>
      </c>
      <c r="C4454" s="2">
        <v>41104.675912172082</v>
      </c>
      <c r="D4454" s="2">
        <v>41164.675694444442</v>
      </c>
      <c r="E4454" s="60">
        <v>8</v>
      </c>
      <c r="F4454" s="2">
        <v>41105.443575595811</v>
      </c>
      <c r="G4454" s="60">
        <v>0</v>
      </c>
    </row>
    <row r="4455" spans="1:7" x14ac:dyDescent="0.3">
      <c r="A4455" s="60">
        <v>4454</v>
      </c>
      <c r="B4455" s="60">
        <v>1</v>
      </c>
      <c r="C4455" s="2">
        <v>41104.737386937923</v>
      </c>
      <c r="D4455" s="2">
        <v>41164.736805555556</v>
      </c>
      <c r="E4455" s="60">
        <v>8</v>
      </c>
      <c r="F4455" s="2">
        <v>41105.65532176257</v>
      </c>
      <c r="G4455" s="60">
        <v>0</v>
      </c>
    </row>
    <row r="4456" spans="1:7" x14ac:dyDescent="0.3">
      <c r="A4456" s="60">
        <v>4455</v>
      </c>
      <c r="B4456" s="60">
        <v>5</v>
      </c>
      <c r="C4456" s="2">
        <v>41104.714543328744</v>
      </c>
      <c r="D4456" s="2">
        <v>41164.713888888895</v>
      </c>
      <c r="E4456" s="60">
        <v>24</v>
      </c>
      <c r="F4456" s="2">
        <v>41107.568698776799</v>
      </c>
      <c r="G4456" s="60">
        <v>0</v>
      </c>
    </row>
    <row r="4457" spans="1:7" x14ac:dyDescent="0.3">
      <c r="A4457" s="60">
        <v>4456</v>
      </c>
      <c r="B4457" s="60">
        <v>3</v>
      </c>
      <c r="C4457" s="2">
        <v>41104.745837363567</v>
      </c>
      <c r="D4457" s="2">
        <v>41164.745833333334</v>
      </c>
      <c r="E4457" s="60">
        <v>24</v>
      </c>
      <c r="F4457" s="2">
        <v>41107.445900227031</v>
      </c>
      <c r="G4457" s="60">
        <v>0</v>
      </c>
    </row>
    <row r="4458" spans="1:7" x14ac:dyDescent="0.3">
      <c r="A4458" s="60">
        <v>4457</v>
      </c>
      <c r="B4458" s="60">
        <v>8</v>
      </c>
      <c r="C4458" s="2">
        <v>41104.767824423827</v>
      </c>
      <c r="D4458" s="2">
        <v>41164.767361111109</v>
      </c>
      <c r="E4458" s="60">
        <v>3</v>
      </c>
      <c r="F4458" s="2">
        <v>41111.482683921073</v>
      </c>
      <c r="G4458" s="60">
        <v>0</v>
      </c>
    </row>
    <row r="4459" spans="1:7" x14ac:dyDescent="0.3">
      <c r="A4459" s="60">
        <v>4458</v>
      </c>
      <c r="B4459" s="60">
        <v>2</v>
      </c>
      <c r="C4459" s="2">
        <v>41104.780560782354</v>
      </c>
      <c r="D4459" s="2">
        <v>41107.86379119593</v>
      </c>
      <c r="E4459" s="60">
        <v>10</v>
      </c>
      <c r="F4459" s="2" t="s">
        <v>5</v>
      </c>
      <c r="G4459" s="60">
        <v>0</v>
      </c>
    </row>
    <row r="4460" spans="1:7" x14ac:dyDescent="0.3">
      <c r="A4460" s="60">
        <v>4459</v>
      </c>
      <c r="B4460" s="60">
        <v>1</v>
      </c>
      <c r="C4460" s="2">
        <v>41104.779267530117</v>
      </c>
      <c r="D4460" s="2">
        <v>41164.779166666667</v>
      </c>
      <c r="E4460" s="60">
        <v>8</v>
      </c>
      <c r="F4460" s="2">
        <v>41105.617681078656</v>
      </c>
      <c r="G4460" s="60">
        <v>0</v>
      </c>
    </row>
    <row r="4461" spans="1:7" x14ac:dyDescent="0.3">
      <c r="A4461" s="60">
        <v>4460</v>
      </c>
      <c r="B4461" s="60">
        <v>4</v>
      </c>
      <c r="C4461" s="2">
        <v>41104.883949945266</v>
      </c>
      <c r="D4461" s="2">
        <v>41109.133333333331</v>
      </c>
      <c r="E4461" s="60">
        <v>12</v>
      </c>
      <c r="F4461" s="2">
        <v>41107.361104326068</v>
      </c>
      <c r="G4461" s="60">
        <v>0</v>
      </c>
    </row>
    <row r="4462" spans="1:7" x14ac:dyDescent="0.3">
      <c r="A4462" s="60">
        <v>4461</v>
      </c>
      <c r="B4462" s="60">
        <v>2</v>
      </c>
      <c r="C4462" s="2">
        <v>41104.882796391306</v>
      </c>
      <c r="D4462" s="2">
        <v>41164.882638888892</v>
      </c>
      <c r="E4462" s="60">
        <v>10</v>
      </c>
      <c r="F4462" s="2">
        <v>41105.353091415724</v>
      </c>
      <c r="G4462" s="60">
        <v>0</v>
      </c>
    </row>
    <row r="4463" spans="1:7" x14ac:dyDescent="0.3">
      <c r="A4463" s="60">
        <v>4462</v>
      </c>
      <c r="B4463" s="60">
        <v>1</v>
      </c>
      <c r="C4463" s="2">
        <v>41105.036398483462</v>
      </c>
      <c r="D4463" s="2">
        <v>41165.036111111112</v>
      </c>
      <c r="E4463" s="60">
        <v>12</v>
      </c>
      <c r="F4463" s="2">
        <v>41106.750553225051</v>
      </c>
      <c r="G4463" s="60">
        <v>0</v>
      </c>
    </row>
    <row r="4464" spans="1:7" x14ac:dyDescent="0.3">
      <c r="A4464" s="60">
        <v>4463</v>
      </c>
      <c r="B4464" s="60">
        <v>1</v>
      </c>
      <c r="C4464" s="2">
        <v>41105.0094372698</v>
      </c>
      <c r="D4464" s="2">
        <v>41165.009027777778</v>
      </c>
      <c r="E4464" s="60">
        <v>12</v>
      </c>
      <c r="F4464" s="2">
        <v>41106.445029036608</v>
      </c>
      <c r="G4464" s="60">
        <v>0</v>
      </c>
    </row>
    <row r="4465" spans="1:7" x14ac:dyDescent="0.3">
      <c r="A4465" s="60">
        <v>4464</v>
      </c>
      <c r="B4465" s="60">
        <v>7</v>
      </c>
      <c r="C4465" s="2">
        <v>41105.254420848389</v>
      </c>
      <c r="D4465" s="2">
        <v>41165.254166666666</v>
      </c>
      <c r="E4465" s="60">
        <v>24</v>
      </c>
      <c r="F4465" s="2">
        <v>41114.402833915381</v>
      </c>
      <c r="G4465" s="60">
        <v>0</v>
      </c>
    </row>
    <row r="4466" spans="1:7" x14ac:dyDescent="0.3">
      <c r="A4466" s="60">
        <v>4465</v>
      </c>
      <c r="B4466" s="60">
        <v>1</v>
      </c>
      <c r="C4466" s="2">
        <v>41105.294093350989</v>
      </c>
      <c r="D4466" s="2">
        <v>41165.293749999997</v>
      </c>
      <c r="E4466" s="60">
        <v>8</v>
      </c>
      <c r="F4466" s="2">
        <v>41105.735929183014</v>
      </c>
      <c r="G4466" s="60">
        <v>0</v>
      </c>
    </row>
    <row r="4467" spans="1:7" x14ac:dyDescent="0.3">
      <c r="A4467" s="60">
        <v>4466</v>
      </c>
      <c r="B4467" s="60">
        <v>11</v>
      </c>
      <c r="C4467" s="2">
        <v>41105.308601660785</v>
      </c>
      <c r="D4467" s="2">
        <v>41165.308333333334</v>
      </c>
      <c r="E4467" s="60">
        <v>1</v>
      </c>
      <c r="F4467" s="2">
        <v>41112.391446126763</v>
      </c>
      <c r="G4467" s="60">
        <v>4</v>
      </c>
    </row>
    <row r="4468" spans="1:7" x14ac:dyDescent="0.3">
      <c r="A4468" s="60">
        <v>4467</v>
      </c>
      <c r="B4468" s="60">
        <v>7</v>
      </c>
      <c r="C4468" s="2">
        <v>41105.388632287846</v>
      </c>
      <c r="D4468" s="2">
        <v>41165.388194444444</v>
      </c>
      <c r="E4468" s="60">
        <v>24</v>
      </c>
      <c r="F4468" s="2">
        <v>41108.36138470014</v>
      </c>
      <c r="G4468" s="60">
        <v>0</v>
      </c>
    </row>
    <row r="4469" spans="1:7" x14ac:dyDescent="0.3">
      <c r="A4469" s="60">
        <v>4468</v>
      </c>
      <c r="B4469" s="60">
        <v>1</v>
      </c>
      <c r="C4469" s="2">
        <v>41105.405338318109</v>
      </c>
      <c r="D4469" s="2">
        <v>41165.404861111114</v>
      </c>
      <c r="E4469" s="60">
        <v>8</v>
      </c>
      <c r="F4469" s="2">
        <v>41106.454432333936</v>
      </c>
      <c r="G4469" s="60">
        <v>0</v>
      </c>
    </row>
    <row r="4470" spans="1:7" x14ac:dyDescent="0.3">
      <c r="A4470" s="60">
        <v>4469</v>
      </c>
      <c r="B4470" s="60">
        <v>1</v>
      </c>
      <c r="C4470" s="2">
        <v>41105.567986904825</v>
      </c>
      <c r="D4470" s="2">
        <v>41165.567361111105</v>
      </c>
      <c r="E4470" s="60">
        <v>12</v>
      </c>
      <c r="F4470" s="2">
        <v>41106.697114832779</v>
      </c>
      <c r="G4470" s="60">
        <v>0</v>
      </c>
    </row>
    <row r="4471" spans="1:7" x14ac:dyDescent="0.3">
      <c r="A4471" s="60">
        <v>4470</v>
      </c>
      <c r="B4471" s="60">
        <v>2</v>
      </c>
      <c r="C4471" s="2">
        <v>41105.544110669973</v>
      </c>
      <c r="D4471" s="2">
        <v>41165.543749999997</v>
      </c>
      <c r="E4471" s="60">
        <v>10</v>
      </c>
      <c r="F4471" s="2">
        <v>41106.530640505218</v>
      </c>
      <c r="G4471" s="60">
        <v>0</v>
      </c>
    </row>
    <row r="4472" spans="1:7" x14ac:dyDescent="0.3">
      <c r="A4472" s="60">
        <v>4471</v>
      </c>
      <c r="B4472" s="60">
        <v>2</v>
      </c>
      <c r="C4472" s="2">
        <v>41105.573942639559</v>
      </c>
      <c r="D4472" s="2">
        <v>41165.573611111111</v>
      </c>
      <c r="E4472" s="60">
        <v>10</v>
      </c>
      <c r="F4472" s="2">
        <v>41106.390338559926</v>
      </c>
      <c r="G4472" s="60">
        <v>0</v>
      </c>
    </row>
    <row r="4473" spans="1:7" x14ac:dyDescent="0.3">
      <c r="A4473" s="60">
        <v>4472</v>
      </c>
      <c r="B4473" s="60">
        <v>5</v>
      </c>
      <c r="C4473" s="2">
        <v>41105.565639082968</v>
      </c>
      <c r="D4473" s="2">
        <v>41165.565277777772</v>
      </c>
      <c r="E4473" s="60">
        <v>24</v>
      </c>
      <c r="F4473" s="2">
        <v>41109.840064197306</v>
      </c>
      <c r="G4473" s="60">
        <v>0</v>
      </c>
    </row>
    <row r="4474" spans="1:7" x14ac:dyDescent="0.3">
      <c r="A4474" s="60">
        <v>4473</v>
      </c>
      <c r="B4474" s="60">
        <v>3</v>
      </c>
      <c r="C4474" s="2">
        <v>41105.600126217476</v>
      </c>
      <c r="D4474" s="2">
        <v>41165.600000000006</v>
      </c>
      <c r="E4474" s="60">
        <v>24</v>
      </c>
      <c r="F4474" s="2">
        <v>41108.751152446952</v>
      </c>
      <c r="G4474" s="60">
        <v>0</v>
      </c>
    </row>
    <row r="4475" spans="1:7" x14ac:dyDescent="0.3">
      <c r="A4475" s="60">
        <v>4474</v>
      </c>
      <c r="B4475" s="60">
        <v>1</v>
      </c>
      <c r="C4475" s="2">
        <v>41105.68647216283</v>
      </c>
      <c r="D4475" s="2">
        <v>41107.977854455181</v>
      </c>
      <c r="E4475" s="60">
        <v>12</v>
      </c>
      <c r="F4475" s="2" t="s">
        <v>5</v>
      </c>
      <c r="G4475" s="60">
        <v>0</v>
      </c>
    </row>
    <row r="4476" spans="1:7" x14ac:dyDescent="0.3">
      <c r="A4476" s="60">
        <v>4475</v>
      </c>
      <c r="B4476" s="60">
        <v>1</v>
      </c>
      <c r="C4476" s="2">
        <v>41105.691235783263</v>
      </c>
      <c r="D4476" s="2">
        <v>41165.690972222219</v>
      </c>
      <c r="E4476" s="60">
        <v>8</v>
      </c>
      <c r="F4476" s="2">
        <v>41106.528449730482</v>
      </c>
      <c r="G4476" s="60">
        <v>0</v>
      </c>
    </row>
    <row r="4477" spans="1:7" x14ac:dyDescent="0.3">
      <c r="A4477" s="60">
        <v>4476</v>
      </c>
      <c r="B4477" s="60">
        <v>4</v>
      </c>
      <c r="C4477" s="2">
        <v>41105.688351160694</v>
      </c>
      <c r="D4477" s="2">
        <v>41165.688194444439</v>
      </c>
      <c r="E4477" s="60">
        <v>12</v>
      </c>
      <c r="F4477" s="2">
        <v>41107.645214299402</v>
      </c>
      <c r="G4477" s="60">
        <v>0</v>
      </c>
    </row>
    <row r="4478" spans="1:7" x14ac:dyDescent="0.3">
      <c r="A4478" s="60">
        <v>4477</v>
      </c>
      <c r="B4478" s="60">
        <v>1</v>
      </c>
      <c r="C4478" s="2">
        <v>41105.670638379597</v>
      </c>
      <c r="D4478" s="2">
        <v>41165.670138888883</v>
      </c>
      <c r="E4478" s="60">
        <v>8</v>
      </c>
      <c r="F4478" s="2">
        <v>41105.776472253172</v>
      </c>
      <c r="G4478" s="60">
        <v>0</v>
      </c>
    </row>
    <row r="4479" spans="1:7" x14ac:dyDescent="0.3">
      <c r="A4479" s="60">
        <v>4478</v>
      </c>
      <c r="B4479" s="60">
        <v>2</v>
      </c>
      <c r="C4479" s="2">
        <v>41105.683659818911</v>
      </c>
      <c r="D4479" s="2">
        <v>41109.183051387306</v>
      </c>
      <c r="E4479" s="60">
        <v>10</v>
      </c>
      <c r="F4479" s="2" t="s">
        <v>5</v>
      </c>
      <c r="G4479" s="60">
        <v>0</v>
      </c>
    </row>
    <row r="4480" spans="1:7" x14ac:dyDescent="0.3">
      <c r="A4480" s="60">
        <v>4479</v>
      </c>
      <c r="B4480" s="60">
        <v>2</v>
      </c>
      <c r="C4480" s="2">
        <v>41105.688839091308</v>
      </c>
      <c r="D4480" s="2">
        <v>41165.688194444439</v>
      </c>
      <c r="E4480" s="60">
        <v>10</v>
      </c>
      <c r="F4480" s="2">
        <v>41106.262745398009</v>
      </c>
      <c r="G4480" s="60">
        <v>0</v>
      </c>
    </row>
    <row r="4481" spans="1:7" x14ac:dyDescent="0.3">
      <c r="A4481" s="60">
        <v>4480</v>
      </c>
      <c r="B4481" s="60">
        <v>1</v>
      </c>
      <c r="C4481" s="2">
        <v>41105.708897004013</v>
      </c>
      <c r="D4481" s="2">
        <v>41108.208340781464</v>
      </c>
      <c r="E4481" s="60">
        <v>12</v>
      </c>
      <c r="F4481" s="2" t="s">
        <v>5</v>
      </c>
      <c r="G4481" s="60">
        <v>0</v>
      </c>
    </row>
    <row r="4482" spans="1:7" x14ac:dyDescent="0.3">
      <c r="A4482" s="60">
        <v>4481</v>
      </c>
      <c r="B4482" s="60">
        <v>2</v>
      </c>
      <c r="C4482" s="2">
        <v>41105.78382684126</v>
      </c>
      <c r="D4482" s="2">
        <v>41165.783333333333</v>
      </c>
      <c r="E4482" s="60">
        <v>10</v>
      </c>
      <c r="F4482" s="2">
        <v>41106.483687027132</v>
      </c>
      <c r="G4482" s="60">
        <v>0</v>
      </c>
    </row>
    <row r="4483" spans="1:7" x14ac:dyDescent="0.3">
      <c r="A4483" s="60">
        <v>4482</v>
      </c>
      <c r="B4483" s="60">
        <v>7</v>
      </c>
      <c r="C4483" s="2">
        <v>41105.775196321876</v>
      </c>
      <c r="D4483" s="2">
        <v>41108.774730513134</v>
      </c>
      <c r="E4483" s="60">
        <v>24</v>
      </c>
      <c r="F4483" s="2" t="s">
        <v>5</v>
      </c>
      <c r="G4483" s="60">
        <v>0</v>
      </c>
    </row>
    <row r="4484" spans="1:7" x14ac:dyDescent="0.3">
      <c r="A4484" s="60">
        <v>4483</v>
      </c>
      <c r="B4484" s="60">
        <v>7</v>
      </c>
      <c r="C4484" s="2">
        <v>41105.764745451648</v>
      </c>
      <c r="D4484" s="2">
        <v>41165.76458333333</v>
      </c>
      <c r="E4484" s="60">
        <v>24</v>
      </c>
      <c r="F4484" s="2">
        <v>41111.562597760814</v>
      </c>
      <c r="G4484" s="60">
        <v>0</v>
      </c>
    </row>
    <row r="4485" spans="1:7" x14ac:dyDescent="0.3">
      <c r="A4485" s="60">
        <v>4484</v>
      </c>
      <c r="B4485" s="60">
        <v>5</v>
      </c>
      <c r="C4485" s="2">
        <v>41105.85067550261</v>
      </c>
      <c r="D4485" s="2">
        <v>41165.850000000006</v>
      </c>
      <c r="E4485" s="60">
        <v>24</v>
      </c>
      <c r="F4485" s="2">
        <v>41108.489978827311</v>
      </c>
      <c r="G4485" s="60">
        <v>0</v>
      </c>
    </row>
    <row r="4486" spans="1:7" x14ac:dyDescent="0.3">
      <c r="A4486" s="60">
        <v>4485</v>
      </c>
      <c r="B4486" s="60">
        <v>1</v>
      </c>
      <c r="C4486" s="2">
        <v>41105.843462469624</v>
      </c>
      <c r="D4486" s="2">
        <v>41110.468068684248</v>
      </c>
      <c r="E4486" s="60">
        <v>12</v>
      </c>
      <c r="F4486" s="2" t="s">
        <v>5</v>
      </c>
      <c r="G4486" s="60">
        <v>0</v>
      </c>
    </row>
    <row r="4487" spans="1:7" x14ac:dyDescent="0.3">
      <c r="A4487" s="60">
        <v>4486</v>
      </c>
      <c r="B4487" s="60">
        <v>1</v>
      </c>
      <c r="C4487" s="2">
        <v>41105.86141631694</v>
      </c>
      <c r="D4487" s="2">
        <v>41165.861111111117</v>
      </c>
      <c r="E4487" s="60">
        <v>12</v>
      </c>
      <c r="F4487" s="2">
        <v>41106.495296422909</v>
      </c>
      <c r="G4487" s="60">
        <v>0</v>
      </c>
    </row>
    <row r="4488" spans="1:7" x14ac:dyDescent="0.3">
      <c r="A4488" s="60">
        <v>4487</v>
      </c>
      <c r="B4488" s="60">
        <v>1</v>
      </c>
      <c r="C4488" s="2">
        <v>41105.865451603611</v>
      </c>
      <c r="D4488" s="2">
        <v>41165.865277777782</v>
      </c>
      <c r="E4488" s="60">
        <v>8</v>
      </c>
      <c r="F4488" s="2">
        <v>41105.970161317149</v>
      </c>
      <c r="G4488" s="60">
        <v>0</v>
      </c>
    </row>
    <row r="4489" spans="1:7" x14ac:dyDescent="0.3">
      <c r="A4489" s="60">
        <v>4488</v>
      </c>
      <c r="B4489" s="60">
        <v>6</v>
      </c>
      <c r="C4489" s="2">
        <v>41105.857818433084</v>
      </c>
      <c r="D4489" s="2">
        <v>41165.857638888891</v>
      </c>
      <c r="E4489" s="60">
        <v>24</v>
      </c>
      <c r="F4489" s="2">
        <v>41111.947414194816</v>
      </c>
      <c r="G4489" s="60">
        <v>0</v>
      </c>
    </row>
    <row r="4490" spans="1:7" x14ac:dyDescent="0.3">
      <c r="A4490" s="60">
        <v>4489</v>
      </c>
      <c r="B4490" s="60">
        <v>6</v>
      </c>
      <c r="C4490" s="2">
        <v>41105.864902714442</v>
      </c>
      <c r="D4490" s="2">
        <v>41165.864583333336</v>
      </c>
      <c r="E4490" s="60">
        <v>24</v>
      </c>
      <c r="F4490" s="2">
        <v>41109.598449191551</v>
      </c>
      <c r="G4490" s="60">
        <v>0</v>
      </c>
    </row>
    <row r="4491" spans="1:7" x14ac:dyDescent="0.3">
      <c r="A4491" s="60">
        <v>4490</v>
      </c>
      <c r="B4491" s="60">
        <v>1</v>
      </c>
      <c r="C4491" s="2">
        <v>41105.943435560475</v>
      </c>
      <c r="D4491" s="2">
        <v>41165.943055555552</v>
      </c>
      <c r="E4491" s="60">
        <v>8</v>
      </c>
      <c r="F4491" s="2">
        <v>41106.277266880796</v>
      </c>
      <c r="G4491" s="60">
        <v>0</v>
      </c>
    </row>
    <row r="4492" spans="1:7" x14ac:dyDescent="0.3">
      <c r="A4492" s="60">
        <v>4491</v>
      </c>
      <c r="B4492" s="60">
        <v>1</v>
      </c>
      <c r="C4492" s="2">
        <v>41106.002743899597</v>
      </c>
      <c r="D4492" s="2">
        <v>41166.002083333333</v>
      </c>
      <c r="E4492" s="60">
        <v>12</v>
      </c>
      <c r="F4492" s="2">
        <v>41107.410809345762</v>
      </c>
      <c r="G4492" s="60">
        <v>0</v>
      </c>
    </row>
    <row r="4493" spans="1:7" x14ac:dyDescent="0.3">
      <c r="A4493" s="60">
        <v>4492</v>
      </c>
      <c r="B4493" s="60">
        <v>1</v>
      </c>
      <c r="C4493" s="2">
        <v>41106.026058999058</v>
      </c>
      <c r="D4493" s="2">
        <v>41166.025694444441</v>
      </c>
      <c r="E4493" s="60">
        <v>12</v>
      </c>
      <c r="F4493" s="2">
        <v>41106.768466385947</v>
      </c>
      <c r="G4493" s="60">
        <v>0</v>
      </c>
    </row>
    <row r="4494" spans="1:7" x14ac:dyDescent="0.3">
      <c r="A4494" s="60">
        <v>4493</v>
      </c>
      <c r="B4494" s="60">
        <v>1</v>
      </c>
      <c r="C4494" s="2">
        <v>41106.055501256626</v>
      </c>
      <c r="D4494" s="2">
        <v>41166.054861111108</v>
      </c>
      <c r="E4494" s="60">
        <v>12</v>
      </c>
      <c r="F4494" s="2">
        <v>41106.605968981057</v>
      </c>
      <c r="G4494" s="60">
        <v>0</v>
      </c>
    </row>
    <row r="4495" spans="1:7" x14ac:dyDescent="0.3">
      <c r="A4495" s="60">
        <v>4494</v>
      </c>
      <c r="B4495" s="60">
        <v>5</v>
      </c>
      <c r="C4495" s="2">
        <v>41106.13818595573</v>
      </c>
      <c r="D4495" s="2">
        <v>41166.137499999997</v>
      </c>
      <c r="E4495" s="60">
        <v>24</v>
      </c>
      <c r="F4495" s="2">
        <v>41109.401359133743</v>
      </c>
      <c r="G4495" s="60">
        <v>0</v>
      </c>
    </row>
    <row r="4496" spans="1:7" x14ac:dyDescent="0.3">
      <c r="A4496" s="60">
        <v>4495</v>
      </c>
      <c r="B4496" s="60">
        <v>6</v>
      </c>
      <c r="C4496" s="2">
        <v>41106.154645110691</v>
      </c>
      <c r="D4496" s="2">
        <v>41166.154166666667</v>
      </c>
      <c r="E4496" s="60">
        <v>24</v>
      </c>
      <c r="F4496" s="2">
        <v>41111.850855501943</v>
      </c>
      <c r="G4496" s="60">
        <v>0</v>
      </c>
    </row>
    <row r="4497" spans="1:7" x14ac:dyDescent="0.3">
      <c r="A4497" s="60">
        <v>4496</v>
      </c>
      <c r="B4497" s="60">
        <v>6</v>
      </c>
      <c r="C4497" s="2">
        <v>41106.193781106726</v>
      </c>
      <c r="D4497" s="2">
        <v>41166.193749999999</v>
      </c>
      <c r="E4497" s="60">
        <v>24</v>
      </c>
      <c r="F4497" s="2">
        <v>41107.905273460063</v>
      </c>
      <c r="G4497" s="60">
        <v>0</v>
      </c>
    </row>
    <row r="4498" spans="1:7" x14ac:dyDescent="0.3">
      <c r="A4498" s="60">
        <v>4497</v>
      </c>
      <c r="B4498" s="60">
        <v>5</v>
      </c>
      <c r="C4498" s="2">
        <v>41106.239443510705</v>
      </c>
      <c r="D4498" s="2">
        <v>41166.238888888889</v>
      </c>
      <c r="E4498" s="60">
        <v>24</v>
      </c>
      <c r="F4498" s="2">
        <v>41109.463961105146</v>
      </c>
      <c r="G4498" s="60">
        <v>0</v>
      </c>
    </row>
    <row r="4499" spans="1:7" x14ac:dyDescent="0.3">
      <c r="A4499" s="60">
        <v>4498</v>
      </c>
      <c r="B4499" s="60">
        <v>1</v>
      </c>
      <c r="C4499" s="2">
        <v>41106.314285564244</v>
      </c>
      <c r="D4499" s="2">
        <v>41166.313888888886</v>
      </c>
      <c r="E4499" s="60">
        <v>8</v>
      </c>
      <c r="F4499" s="2">
        <v>41106.731745533645</v>
      </c>
      <c r="G4499" s="60">
        <v>0</v>
      </c>
    </row>
    <row r="4500" spans="1:7" x14ac:dyDescent="0.3">
      <c r="A4500" s="60">
        <v>4499</v>
      </c>
      <c r="B4500" s="60">
        <v>7</v>
      </c>
      <c r="C4500" s="2">
        <v>41106.336362383983</v>
      </c>
      <c r="D4500" s="2">
        <v>41166.336111111115</v>
      </c>
      <c r="E4500" s="60">
        <v>24</v>
      </c>
      <c r="F4500" s="2">
        <v>41115.660284686957</v>
      </c>
      <c r="G4500" s="60">
        <v>0</v>
      </c>
    </row>
    <row r="4501" spans="1:7" x14ac:dyDescent="0.3">
      <c r="A4501" s="60">
        <v>4500</v>
      </c>
      <c r="B4501" s="60">
        <v>7</v>
      </c>
      <c r="C4501" s="2">
        <v>41106.342288962493</v>
      </c>
      <c r="D4501" s="2">
        <v>41166.341666666667</v>
      </c>
      <c r="E4501" s="60">
        <v>24</v>
      </c>
      <c r="F4501" s="2">
        <v>41115.739976739475</v>
      </c>
      <c r="G4501" s="60">
        <v>0</v>
      </c>
    </row>
    <row r="4502" spans="1:7" x14ac:dyDescent="0.3">
      <c r="A4502" s="60">
        <v>4501</v>
      </c>
      <c r="B4502" s="60">
        <v>1</v>
      </c>
      <c r="C4502" s="2">
        <v>41106.463255139155</v>
      </c>
      <c r="D4502" s="2">
        <v>41166.463194444448</v>
      </c>
      <c r="E4502" s="60">
        <v>8</v>
      </c>
      <c r="F4502" s="2">
        <v>41107.425264014812</v>
      </c>
      <c r="G4502" s="60">
        <v>0</v>
      </c>
    </row>
    <row r="4503" spans="1:7" x14ac:dyDescent="0.3">
      <c r="A4503" s="60">
        <v>4502</v>
      </c>
      <c r="B4503" s="60">
        <v>3</v>
      </c>
      <c r="C4503" s="2">
        <v>41106.489757158699</v>
      </c>
      <c r="D4503" s="2">
        <v>41109.0725748283</v>
      </c>
      <c r="E4503" s="60">
        <v>24</v>
      </c>
      <c r="F4503" s="2" t="s">
        <v>5</v>
      </c>
      <c r="G4503" s="60">
        <v>0</v>
      </c>
    </row>
    <row r="4504" spans="1:7" x14ac:dyDescent="0.3">
      <c r="A4504" s="60">
        <v>4503</v>
      </c>
      <c r="B4504" s="60">
        <v>4</v>
      </c>
      <c r="C4504" s="2">
        <v>41106.467204067376</v>
      </c>
      <c r="D4504" s="2">
        <v>41166.466666666667</v>
      </c>
      <c r="E4504" s="60">
        <v>12</v>
      </c>
      <c r="F4504" s="2">
        <v>41109.83145660314</v>
      </c>
      <c r="G4504" s="60">
        <v>0</v>
      </c>
    </row>
    <row r="4505" spans="1:7" x14ac:dyDescent="0.3">
      <c r="A4505" s="60">
        <v>4504</v>
      </c>
      <c r="B4505" s="60">
        <v>1</v>
      </c>
      <c r="C4505" s="2">
        <v>41106.515336576173</v>
      </c>
      <c r="D4505" s="2">
        <v>41109.18179265123</v>
      </c>
      <c r="E4505" s="60">
        <v>8</v>
      </c>
      <c r="F4505" s="2" t="s">
        <v>5</v>
      </c>
      <c r="G4505" s="60">
        <v>0</v>
      </c>
    </row>
    <row r="4506" spans="1:7" x14ac:dyDescent="0.3">
      <c r="A4506" s="60">
        <v>4505</v>
      </c>
      <c r="B4506" s="60">
        <v>7</v>
      </c>
      <c r="C4506" s="2">
        <v>41106.517812283571</v>
      </c>
      <c r="D4506" s="2">
        <v>41166.517361111109</v>
      </c>
      <c r="E4506" s="60">
        <v>24</v>
      </c>
      <c r="F4506" s="2">
        <v>41147.39148749796</v>
      </c>
      <c r="G4506" s="60">
        <v>0</v>
      </c>
    </row>
    <row r="4507" spans="1:7" x14ac:dyDescent="0.3">
      <c r="A4507" s="60">
        <v>4506</v>
      </c>
      <c r="B4507" s="60">
        <v>2</v>
      </c>
      <c r="C4507" s="2">
        <v>41106.564039120254</v>
      </c>
      <c r="D4507" s="2">
        <v>41166.563888888886</v>
      </c>
      <c r="E4507" s="60">
        <v>10</v>
      </c>
      <c r="F4507" s="2">
        <v>41107.364295925596</v>
      </c>
      <c r="G4507" s="60">
        <v>0</v>
      </c>
    </row>
    <row r="4508" spans="1:7" x14ac:dyDescent="0.3">
      <c r="A4508" s="60">
        <v>4507</v>
      </c>
      <c r="B4508" s="60">
        <v>11</v>
      </c>
      <c r="C4508" s="2">
        <v>41106.731933627889</v>
      </c>
      <c r="D4508" s="2">
        <v>41166.731250000004</v>
      </c>
      <c r="E4508" s="60">
        <v>1</v>
      </c>
      <c r="F4508" s="2">
        <v>41113.424943733829</v>
      </c>
      <c r="G4508" s="60">
        <v>0</v>
      </c>
    </row>
    <row r="4509" spans="1:7" x14ac:dyDescent="0.3">
      <c r="A4509" s="60">
        <v>4508</v>
      </c>
      <c r="B4509" s="60">
        <v>2</v>
      </c>
      <c r="C4509" s="2">
        <v>41106.73825069861</v>
      </c>
      <c r="D4509" s="2">
        <v>41166.73819444445</v>
      </c>
      <c r="E4509" s="60">
        <v>10</v>
      </c>
      <c r="F4509" s="2">
        <v>41107.432784024044</v>
      </c>
      <c r="G4509" s="60">
        <v>0</v>
      </c>
    </row>
    <row r="4510" spans="1:7" x14ac:dyDescent="0.3">
      <c r="A4510" s="60">
        <v>4509</v>
      </c>
      <c r="B4510" s="60">
        <v>1</v>
      </c>
      <c r="C4510" s="2">
        <v>41106.734167171518</v>
      </c>
      <c r="D4510" s="2">
        <v>41166.734027777777</v>
      </c>
      <c r="E4510" s="60">
        <v>8</v>
      </c>
      <c r="F4510" s="2">
        <v>41107.388482901151</v>
      </c>
      <c r="G4510" s="60">
        <v>0</v>
      </c>
    </row>
    <row r="4511" spans="1:7" x14ac:dyDescent="0.3">
      <c r="A4511" s="60">
        <v>4510</v>
      </c>
      <c r="B4511" s="60">
        <v>1</v>
      </c>
      <c r="C4511" s="2">
        <v>41106.793949536019</v>
      </c>
      <c r="D4511" s="2">
        <v>41110.585335712531</v>
      </c>
      <c r="E4511" s="60">
        <v>12</v>
      </c>
      <c r="F4511" s="2" t="s">
        <v>5</v>
      </c>
      <c r="G4511" s="60">
        <v>0</v>
      </c>
    </row>
    <row r="4512" spans="1:7" x14ac:dyDescent="0.3">
      <c r="A4512" s="60">
        <v>4511</v>
      </c>
      <c r="B4512" s="60">
        <v>1</v>
      </c>
      <c r="C4512" s="2">
        <v>41106.795025744126</v>
      </c>
      <c r="D4512" s="2">
        <v>41166.794444444444</v>
      </c>
      <c r="E4512" s="60">
        <v>12</v>
      </c>
      <c r="F4512" s="2">
        <v>41107.336523505292</v>
      </c>
      <c r="G4512" s="60">
        <v>0</v>
      </c>
    </row>
    <row r="4513" spans="1:7" x14ac:dyDescent="0.3">
      <c r="A4513" s="60">
        <v>4512</v>
      </c>
      <c r="B4513" s="60">
        <v>6</v>
      </c>
      <c r="C4513" s="2">
        <v>41106.961052027531</v>
      </c>
      <c r="D4513" s="2">
        <v>41166.960416666669</v>
      </c>
      <c r="E4513" s="60">
        <v>24</v>
      </c>
      <c r="F4513" s="2">
        <v>41112.934769616637</v>
      </c>
      <c r="G4513" s="60">
        <v>0</v>
      </c>
    </row>
    <row r="4514" spans="1:7" x14ac:dyDescent="0.3">
      <c r="A4514" s="60">
        <v>4513</v>
      </c>
      <c r="B4514" s="60">
        <v>7</v>
      </c>
      <c r="C4514" s="2">
        <v>41107.067803981859</v>
      </c>
      <c r="D4514" s="2">
        <v>41110.442361111105</v>
      </c>
      <c r="E4514" s="60">
        <v>24</v>
      </c>
      <c r="F4514" s="2" t="s">
        <v>5</v>
      </c>
      <c r="G4514" s="60">
        <v>0</v>
      </c>
    </row>
    <row r="4515" spans="1:7" x14ac:dyDescent="0.3">
      <c r="A4515" s="60">
        <v>4514</v>
      </c>
      <c r="B4515" s="60">
        <v>1</v>
      </c>
      <c r="C4515" s="2">
        <v>41107.073724588292</v>
      </c>
      <c r="D4515" s="2">
        <v>41109.781856842208</v>
      </c>
      <c r="E4515" s="60">
        <v>12</v>
      </c>
      <c r="F4515" s="2" t="s">
        <v>5</v>
      </c>
      <c r="G4515" s="60">
        <v>0</v>
      </c>
    </row>
    <row r="4516" spans="1:7" x14ac:dyDescent="0.3">
      <c r="A4516" s="60">
        <v>4515</v>
      </c>
      <c r="B4516" s="60">
        <v>1</v>
      </c>
      <c r="C4516" s="2">
        <v>41107.148695833341</v>
      </c>
      <c r="D4516" s="2">
        <v>41167.148611111108</v>
      </c>
      <c r="E4516" s="60">
        <v>8</v>
      </c>
      <c r="F4516" s="2">
        <v>41108.597206948776</v>
      </c>
      <c r="G4516" s="60">
        <v>0</v>
      </c>
    </row>
    <row r="4517" spans="1:7" x14ac:dyDescent="0.3">
      <c r="A4517" s="60">
        <v>4516</v>
      </c>
      <c r="B4517" s="60">
        <v>6</v>
      </c>
      <c r="C4517" s="2">
        <v>41107.149708863566</v>
      </c>
      <c r="D4517" s="2">
        <v>41167.149305555555</v>
      </c>
      <c r="E4517" s="60">
        <v>24</v>
      </c>
      <c r="F4517" s="2">
        <v>41113.74169186307</v>
      </c>
      <c r="G4517" s="60">
        <v>0</v>
      </c>
    </row>
    <row r="4518" spans="1:7" x14ac:dyDescent="0.3">
      <c r="A4518" s="60">
        <v>4517</v>
      </c>
      <c r="B4518" s="60">
        <v>2</v>
      </c>
      <c r="C4518" s="2">
        <v>41107.287094517189</v>
      </c>
      <c r="D4518" s="2">
        <v>41167.286805555559</v>
      </c>
      <c r="E4518" s="60">
        <v>10</v>
      </c>
      <c r="F4518" s="2">
        <v>41109.412208677502</v>
      </c>
      <c r="G4518" s="60">
        <v>0</v>
      </c>
    </row>
    <row r="4519" spans="1:7" x14ac:dyDescent="0.3">
      <c r="A4519" s="60">
        <v>4518</v>
      </c>
      <c r="B4519" s="60">
        <v>9</v>
      </c>
      <c r="C4519" s="2">
        <v>41107.389506704669</v>
      </c>
      <c r="D4519" s="2">
        <v>41112.055826786818</v>
      </c>
      <c r="E4519" s="60">
        <v>5</v>
      </c>
      <c r="F4519" s="2" t="s">
        <v>5</v>
      </c>
      <c r="G4519" s="60">
        <v>0</v>
      </c>
    </row>
    <row r="4520" spans="1:7" x14ac:dyDescent="0.3">
      <c r="A4520" s="60">
        <v>4519</v>
      </c>
      <c r="B4520" s="60">
        <v>5</v>
      </c>
      <c r="C4520" s="2">
        <v>41107.393419672582</v>
      </c>
      <c r="D4520" s="2">
        <v>41110.226320519803</v>
      </c>
      <c r="E4520" s="60">
        <v>24</v>
      </c>
      <c r="F4520" s="2" t="s">
        <v>5</v>
      </c>
      <c r="G4520" s="60">
        <v>0</v>
      </c>
    </row>
    <row r="4521" spans="1:7" x14ac:dyDescent="0.3">
      <c r="A4521" s="60">
        <v>4520</v>
      </c>
      <c r="B4521" s="60">
        <v>9</v>
      </c>
      <c r="C4521" s="2">
        <v>41107.384499080603</v>
      </c>
      <c r="D4521" s="2">
        <v>41111.175885257115</v>
      </c>
      <c r="E4521" s="60">
        <v>5</v>
      </c>
      <c r="F4521" s="2" t="s">
        <v>5</v>
      </c>
      <c r="G4521" s="60">
        <v>0</v>
      </c>
    </row>
    <row r="4522" spans="1:7" x14ac:dyDescent="0.3">
      <c r="A4522" s="60">
        <v>4521</v>
      </c>
      <c r="B4522" s="60">
        <v>7</v>
      </c>
      <c r="C4522" s="2">
        <v>41107.393976191262</v>
      </c>
      <c r="D4522" s="2">
        <v>41167.393750000003</v>
      </c>
      <c r="E4522" s="60">
        <v>24</v>
      </c>
      <c r="F4522" s="2">
        <v>41110.652424054577</v>
      </c>
      <c r="G4522" s="60">
        <v>0</v>
      </c>
    </row>
    <row r="4523" spans="1:7" x14ac:dyDescent="0.3">
      <c r="A4523" s="60">
        <v>4522</v>
      </c>
      <c r="B4523" s="60">
        <v>6</v>
      </c>
      <c r="C4523" s="2">
        <v>41107.414592294575</v>
      </c>
      <c r="D4523" s="2">
        <v>41109.87263066673</v>
      </c>
      <c r="E4523" s="60">
        <v>24</v>
      </c>
      <c r="F4523" s="2" t="s">
        <v>5</v>
      </c>
      <c r="G4523" s="60">
        <v>0</v>
      </c>
    </row>
    <row r="4524" spans="1:7" x14ac:dyDescent="0.3">
      <c r="A4524" s="60">
        <v>4523</v>
      </c>
      <c r="B4524" s="60">
        <v>3</v>
      </c>
      <c r="C4524" s="2">
        <v>41107.379647330032</v>
      </c>
      <c r="D4524" s="2">
        <v>41110.17083333333</v>
      </c>
      <c r="E4524" s="60">
        <v>24</v>
      </c>
      <c r="F4524" s="2">
        <v>41108.630037269853</v>
      </c>
      <c r="G4524" s="60">
        <v>0</v>
      </c>
    </row>
    <row r="4525" spans="1:7" x14ac:dyDescent="0.3">
      <c r="A4525" s="60">
        <v>4524</v>
      </c>
      <c r="B4525" s="60">
        <v>8</v>
      </c>
      <c r="C4525" s="2">
        <v>41107.389483717874</v>
      </c>
      <c r="D4525" s="2">
        <v>41167.388888888891</v>
      </c>
      <c r="E4525" s="60">
        <v>3</v>
      </c>
      <c r="F4525" s="2">
        <v>41112.365516650454</v>
      </c>
      <c r="G4525" s="60">
        <v>0</v>
      </c>
    </row>
    <row r="4526" spans="1:7" x14ac:dyDescent="0.3">
      <c r="A4526" s="60">
        <v>4525</v>
      </c>
      <c r="B4526" s="60">
        <v>6</v>
      </c>
      <c r="C4526" s="2">
        <v>41107.453755789327</v>
      </c>
      <c r="D4526" s="2">
        <v>41167.453472222223</v>
      </c>
      <c r="E4526" s="60">
        <v>24</v>
      </c>
      <c r="F4526" s="2">
        <v>41113.421477962082</v>
      </c>
      <c r="G4526" s="60">
        <v>0</v>
      </c>
    </row>
    <row r="4527" spans="1:7" x14ac:dyDescent="0.3">
      <c r="A4527" s="60">
        <v>4526</v>
      </c>
      <c r="B4527" s="60">
        <v>2</v>
      </c>
      <c r="C4527" s="2">
        <v>41107.43454401214</v>
      </c>
      <c r="D4527" s="2">
        <v>41167.434027777774</v>
      </c>
      <c r="E4527" s="60">
        <v>10</v>
      </c>
      <c r="F4527" s="2">
        <v>41108.442584609649</v>
      </c>
      <c r="G4527" s="60">
        <v>0</v>
      </c>
    </row>
    <row r="4528" spans="1:7" x14ac:dyDescent="0.3">
      <c r="A4528" s="60">
        <v>4527</v>
      </c>
      <c r="B4528" s="60">
        <v>5</v>
      </c>
      <c r="C4528" s="2">
        <v>41107.490560069476</v>
      </c>
      <c r="D4528" s="2">
        <v>41167.490277777782</v>
      </c>
      <c r="E4528" s="60">
        <v>24</v>
      </c>
      <c r="F4528" s="2">
        <v>41111.500791441278</v>
      </c>
      <c r="G4528" s="60">
        <v>0</v>
      </c>
    </row>
    <row r="4529" spans="1:7" x14ac:dyDescent="0.3">
      <c r="A4529" s="60">
        <v>4528</v>
      </c>
      <c r="B4529" s="60">
        <v>1</v>
      </c>
      <c r="C4529" s="2">
        <v>41107.748926117791</v>
      </c>
      <c r="D4529" s="2">
        <v>41167.748611111114</v>
      </c>
      <c r="E4529" s="60">
        <v>12</v>
      </c>
      <c r="F4529" s="2">
        <v>41108.296667846887</v>
      </c>
      <c r="G4529" s="60">
        <v>0</v>
      </c>
    </row>
    <row r="4530" spans="1:7" x14ac:dyDescent="0.3">
      <c r="A4530" s="60">
        <v>4529</v>
      </c>
      <c r="B4530" s="60">
        <v>1</v>
      </c>
      <c r="C4530" s="2">
        <v>41107.754510408464</v>
      </c>
      <c r="D4530" s="2">
        <v>41110.29583333333</v>
      </c>
      <c r="E4530" s="60">
        <v>8</v>
      </c>
      <c r="F4530" s="2">
        <v>41107.982608751307</v>
      </c>
      <c r="G4530" s="60">
        <v>0</v>
      </c>
    </row>
    <row r="4531" spans="1:7" x14ac:dyDescent="0.3">
      <c r="A4531" s="60">
        <v>4530</v>
      </c>
      <c r="B4531" s="60">
        <v>8</v>
      </c>
      <c r="C4531" s="2">
        <v>41107.751785420514</v>
      </c>
      <c r="D4531" s="2">
        <v>41167.751388888886</v>
      </c>
      <c r="E4531" s="60">
        <v>3</v>
      </c>
      <c r="F4531" s="2">
        <v>41114.601586309676</v>
      </c>
      <c r="G4531" s="60">
        <v>1</v>
      </c>
    </row>
    <row r="4532" spans="1:7" x14ac:dyDescent="0.3">
      <c r="A4532" s="60">
        <v>4531</v>
      </c>
      <c r="B4532" s="60">
        <v>1</v>
      </c>
      <c r="C4532" s="2">
        <v>41107.756990408299</v>
      </c>
      <c r="D4532" s="2">
        <v>41110.50662689341</v>
      </c>
      <c r="E4532" s="60">
        <v>8</v>
      </c>
      <c r="F4532" s="2" t="s">
        <v>5</v>
      </c>
      <c r="G4532" s="60">
        <v>0</v>
      </c>
    </row>
    <row r="4533" spans="1:7" x14ac:dyDescent="0.3">
      <c r="A4533" s="60">
        <v>4532</v>
      </c>
      <c r="B4533" s="60">
        <v>1</v>
      </c>
      <c r="C4533" s="2">
        <v>41107.760719414167</v>
      </c>
      <c r="D4533" s="2">
        <v>41167.760416666664</v>
      </c>
      <c r="E4533" s="60">
        <v>12</v>
      </c>
      <c r="F4533" s="2">
        <v>41108.524533086049</v>
      </c>
      <c r="G4533" s="60">
        <v>0</v>
      </c>
    </row>
    <row r="4534" spans="1:7" x14ac:dyDescent="0.3">
      <c r="A4534" s="60">
        <v>4533</v>
      </c>
      <c r="B4534" s="60">
        <v>4</v>
      </c>
      <c r="C4534" s="2">
        <v>41107.755720234054</v>
      </c>
      <c r="D4534" s="2">
        <v>41111.921822814511</v>
      </c>
      <c r="E4534" s="60">
        <v>12</v>
      </c>
      <c r="F4534" s="2" t="s">
        <v>5</v>
      </c>
      <c r="G4534" s="60">
        <v>0</v>
      </c>
    </row>
    <row r="4535" spans="1:7" x14ac:dyDescent="0.3">
      <c r="A4535" s="60">
        <v>4534</v>
      </c>
      <c r="B4535" s="60">
        <v>8</v>
      </c>
      <c r="C4535" s="2">
        <v>41107.790196642309</v>
      </c>
      <c r="D4535" s="2">
        <v>41167.789583333331</v>
      </c>
      <c r="E4535" s="60">
        <v>3</v>
      </c>
      <c r="F4535" s="2">
        <v>41112.57909803572</v>
      </c>
      <c r="G4535" s="60">
        <v>0</v>
      </c>
    </row>
    <row r="4536" spans="1:7" x14ac:dyDescent="0.3">
      <c r="A4536" s="60">
        <v>4535</v>
      </c>
      <c r="B4536" s="60">
        <v>4</v>
      </c>
      <c r="C4536" s="2">
        <v>41107.81025617462</v>
      </c>
      <c r="D4536" s="2">
        <v>41110.851532108922</v>
      </c>
      <c r="E4536" s="60">
        <v>12</v>
      </c>
      <c r="F4536" s="2" t="s">
        <v>5</v>
      </c>
      <c r="G4536" s="60">
        <v>0</v>
      </c>
    </row>
    <row r="4537" spans="1:7" x14ac:dyDescent="0.3">
      <c r="A4537" s="60">
        <v>4536</v>
      </c>
      <c r="B4537" s="60">
        <v>1</v>
      </c>
      <c r="C4537" s="2">
        <v>41107.865461502195</v>
      </c>
      <c r="D4537" s="2">
        <v>41110.698611111111</v>
      </c>
      <c r="E4537" s="60">
        <v>8</v>
      </c>
      <c r="F4537" s="2">
        <v>41108.019411063025</v>
      </c>
      <c r="G4537" s="60">
        <v>0</v>
      </c>
    </row>
    <row r="4538" spans="1:7" x14ac:dyDescent="0.3">
      <c r="A4538" s="60">
        <v>4537</v>
      </c>
      <c r="B4538" s="60">
        <v>7</v>
      </c>
      <c r="C4538" s="2">
        <v>41107.886780651541</v>
      </c>
      <c r="D4538" s="2">
        <v>41167.886111111111</v>
      </c>
      <c r="E4538" s="60">
        <v>24</v>
      </c>
      <c r="F4538" s="2">
        <v>41117.881957149395</v>
      </c>
      <c r="G4538" s="60">
        <v>0</v>
      </c>
    </row>
    <row r="4539" spans="1:7" x14ac:dyDescent="0.3">
      <c r="A4539" s="60">
        <v>4538</v>
      </c>
      <c r="B4539" s="60">
        <v>3</v>
      </c>
      <c r="C4539" s="2">
        <v>41108.021619706262</v>
      </c>
      <c r="D4539" s="2">
        <v>41168.021527777775</v>
      </c>
      <c r="E4539" s="60">
        <v>24</v>
      </c>
      <c r="F4539" s="2">
        <v>41111.035867229548</v>
      </c>
      <c r="G4539" s="60">
        <v>0</v>
      </c>
    </row>
    <row r="4540" spans="1:7" x14ac:dyDescent="0.3">
      <c r="A4540" s="60">
        <v>4539</v>
      </c>
      <c r="B4540" s="60">
        <v>1</v>
      </c>
      <c r="C4540" s="2">
        <v>41108.045641417673</v>
      </c>
      <c r="D4540" s="2">
        <v>41168.045138888883</v>
      </c>
      <c r="E4540" s="60">
        <v>8</v>
      </c>
      <c r="F4540" s="2">
        <v>41109.36397648124</v>
      </c>
      <c r="G4540" s="60">
        <v>0</v>
      </c>
    </row>
    <row r="4541" spans="1:7" x14ac:dyDescent="0.3">
      <c r="A4541" s="60">
        <v>4540</v>
      </c>
      <c r="B4541" s="60">
        <v>1</v>
      </c>
      <c r="C4541" s="2">
        <v>41108.082407290924</v>
      </c>
      <c r="D4541" s="2">
        <v>41168.081944444442</v>
      </c>
      <c r="E4541" s="60">
        <v>12</v>
      </c>
      <c r="F4541" s="2">
        <v>41109.516915841406</v>
      </c>
      <c r="G4541" s="60">
        <v>0</v>
      </c>
    </row>
    <row r="4542" spans="1:7" x14ac:dyDescent="0.3">
      <c r="A4542" s="60">
        <v>4541</v>
      </c>
      <c r="B4542" s="60">
        <v>3</v>
      </c>
      <c r="C4542" s="2">
        <v>41108.107507261426</v>
      </c>
      <c r="D4542" s="2">
        <v>41168.106944444444</v>
      </c>
      <c r="E4542" s="60">
        <v>24</v>
      </c>
      <c r="F4542" s="2">
        <v>41109.400678983329</v>
      </c>
      <c r="G4542" s="60">
        <v>0</v>
      </c>
    </row>
    <row r="4543" spans="1:7" x14ac:dyDescent="0.3">
      <c r="A4543" s="60">
        <v>4542</v>
      </c>
      <c r="B4543" s="60">
        <v>10</v>
      </c>
      <c r="C4543" s="2">
        <v>41108.168047386927</v>
      </c>
      <c r="D4543" s="2">
        <v>41112.417361111111</v>
      </c>
      <c r="E4543" s="60">
        <v>1</v>
      </c>
      <c r="F4543" s="2" t="s">
        <v>5</v>
      </c>
      <c r="G4543" s="60">
        <v>2</v>
      </c>
    </row>
    <row r="4544" spans="1:7" x14ac:dyDescent="0.3">
      <c r="A4544" s="60">
        <v>4543</v>
      </c>
      <c r="B4544" s="60">
        <v>1</v>
      </c>
      <c r="C4544" s="2">
        <v>41108.248281298314</v>
      </c>
      <c r="D4544" s="2">
        <v>41111.247774576856</v>
      </c>
      <c r="E4544" s="60">
        <v>8</v>
      </c>
      <c r="F4544" s="2" t="s">
        <v>5</v>
      </c>
      <c r="G4544" s="60">
        <v>0</v>
      </c>
    </row>
    <row r="4545" spans="1:7" x14ac:dyDescent="0.3">
      <c r="A4545" s="60">
        <v>4544</v>
      </c>
      <c r="B4545" s="60">
        <v>3</v>
      </c>
      <c r="C4545" s="2">
        <v>41108.219190929412</v>
      </c>
      <c r="D4545" s="2">
        <v>41168.21875</v>
      </c>
      <c r="E4545" s="60">
        <v>24</v>
      </c>
      <c r="F4545" s="2">
        <v>41111.661535111678</v>
      </c>
      <c r="G4545" s="60">
        <v>0</v>
      </c>
    </row>
    <row r="4546" spans="1:7" x14ac:dyDescent="0.3">
      <c r="A4546" s="60">
        <v>4545</v>
      </c>
      <c r="B4546" s="60">
        <v>6</v>
      </c>
      <c r="C4546" s="2">
        <v>41108.405276587284</v>
      </c>
      <c r="D4546" s="2">
        <v>41168.404861111114</v>
      </c>
      <c r="E4546" s="60">
        <v>24</v>
      </c>
      <c r="F4546" s="2">
        <v>41111.293071754044</v>
      </c>
      <c r="G4546" s="60">
        <v>0</v>
      </c>
    </row>
    <row r="4547" spans="1:7" x14ac:dyDescent="0.3">
      <c r="A4547" s="60">
        <v>4546</v>
      </c>
      <c r="B4547" s="60">
        <v>2</v>
      </c>
      <c r="C4547" s="2">
        <v>41108.441945468054</v>
      </c>
      <c r="D4547" s="2">
        <v>41168.441666666666</v>
      </c>
      <c r="E4547" s="60">
        <v>10</v>
      </c>
      <c r="F4547" s="2">
        <v>41109.668249541792</v>
      </c>
      <c r="G4547" s="60">
        <v>0</v>
      </c>
    </row>
    <row r="4548" spans="1:7" x14ac:dyDescent="0.3">
      <c r="A4548" s="60">
        <v>4547</v>
      </c>
      <c r="B4548" s="60">
        <v>1</v>
      </c>
      <c r="C4548" s="2">
        <v>41108.533437507074</v>
      </c>
      <c r="D4548" s="2">
        <v>41168.533333333333</v>
      </c>
      <c r="E4548" s="60">
        <v>8</v>
      </c>
      <c r="F4548" s="2">
        <v>41109.309213279594</v>
      </c>
      <c r="G4548" s="60">
        <v>0</v>
      </c>
    </row>
    <row r="4549" spans="1:7" x14ac:dyDescent="0.3">
      <c r="A4549" s="60">
        <v>4548</v>
      </c>
      <c r="B4549" s="60">
        <v>7</v>
      </c>
      <c r="C4549" s="2">
        <v>41108.531498695498</v>
      </c>
      <c r="D4549" s="2">
        <v>41168.53125</v>
      </c>
      <c r="E4549" s="60">
        <v>24</v>
      </c>
      <c r="F4549" s="2">
        <v>41118.590490330236</v>
      </c>
      <c r="G4549" s="60">
        <v>0</v>
      </c>
    </row>
    <row r="4550" spans="1:7" x14ac:dyDescent="0.3">
      <c r="A4550" s="60">
        <v>4549</v>
      </c>
      <c r="B4550" s="60">
        <v>3</v>
      </c>
      <c r="C4550" s="2">
        <v>41108.613753480829</v>
      </c>
      <c r="D4550" s="2">
        <v>41168.61319444445</v>
      </c>
      <c r="E4550" s="60">
        <v>24</v>
      </c>
      <c r="F4550" s="2">
        <v>41111.81408530238</v>
      </c>
      <c r="G4550" s="60">
        <v>0</v>
      </c>
    </row>
    <row r="4551" spans="1:7" x14ac:dyDescent="0.3">
      <c r="A4551" s="60">
        <v>4550</v>
      </c>
      <c r="B4551" s="60">
        <v>1</v>
      </c>
      <c r="C4551" s="2">
        <v>41108.646667953093</v>
      </c>
      <c r="D4551" s="2">
        <v>41168.646527777775</v>
      </c>
      <c r="E4551" s="60">
        <v>12</v>
      </c>
      <c r="F4551" s="2">
        <v>41109.305277544925</v>
      </c>
      <c r="G4551" s="60">
        <v>0</v>
      </c>
    </row>
    <row r="4552" spans="1:7" x14ac:dyDescent="0.3">
      <c r="A4552" s="60">
        <v>4551</v>
      </c>
      <c r="B4552" s="60">
        <v>1</v>
      </c>
      <c r="C4552" s="2">
        <v>41108.737831544553</v>
      </c>
      <c r="D4552" s="2">
        <v>41112.945587218252</v>
      </c>
      <c r="E4552" s="60">
        <v>8</v>
      </c>
      <c r="F4552" s="2" t="s">
        <v>5</v>
      </c>
      <c r="G4552" s="60">
        <v>0</v>
      </c>
    </row>
    <row r="4553" spans="1:7" x14ac:dyDescent="0.3">
      <c r="A4553" s="60">
        <v>4552</v>
      </c>
      <c r="B4553" s="60">
        <v>1</v>
      </c>
      <c r="C4553" s="2">
        <v>41108.728562595148</v>
      </c>
      <c r="D4553" s="2">
        <v>41168.728472222225</v>
      </c>
      <c r="E4553" s="60">
        <v>8</v>
      </c>
      <c r="F4553" s="2">
        <v>41109.441120084055</v>
      </c>
      <c r="G4553" s="60">
        <v>0</v>
      </c>
    </row>
    <row r="4554" spans="1:7" x14ac:dyDescent="0.3">
      <c r="A4554" s="60">
        <v>4553</v>
      </c>
      <c r="B4554" s="60">
        <v>8</v>
      </c>
      <c r="C4554" s="2">
        <v>41108.758212197776</v>
      </c>
      <c r="D4554" s="2">
        <v>41168.757638888892</v>
      </c>
      <c r="E4554" s="60">
        <v>3</v>
      </c>
      <c r="F4554" s="2">
        <v>41113.87756720429</v>
      </c>
      <c r="G4554" s="60">
        <v>1</v>
      </c>
    </row>
    <row r="4555" spans="1:7" x14ac:dyDescent="0.3">
      <c r="A4555" s="60">
        <v>4554</v>
      </c>
      <c r="B4555" s="60">
        <v>2</v>
      </c>
      <c r="C4555" s="2">
        <v>41108.796337152206</v>
      </c>
      <c r="D4555" s="2">
        <v>41168.79583333333</v>
      </c>
      <c r="E4555" s="60">
        <v>10</v>
      </c>
      <c r="F4555" s="2">
        <v>41110.479531935605</v>
      </c>
      <c r="G4555" s="60">
        <v>0</v>
      </c>
    </row>
    <row r="4556" spans="1:7" x14ac:dyDescent="0.3">
      <c r="A4556" s="60">
        <v>4555</v>
      </c>
      <c r="B4556" s="60">
        <v>1</v>
      </c>
      <c r="C4556" s="2">
        <v>41108.802692264377</v>
      </c>
      <c r="D4556" s="2">
        <v>41168.802083333328</v>
      </c>
      <c r="E4556" s="60">
        <v>12</v>
      </c>
      <c r="F4556" s="2">
        <v>41109.604978992174</v>
      </c>
      <c r="G4556" s="60">
        <v>0</v>
      </c>
    </row>
    <row r="4557" spans="1:7" x14ac:dyDescent="0.3">
      <c r="A4557" s="60">
        <v>4556</v>
      </c>
      <c r="B4557" s="60">
        <v>7</v>
      </c>
      <c r="C4557" s="2">
        <v>41108.79458873425</v>
      </c>
      <c r="D4557" s="2">
        <v>41168.794444444444</v>
      </c>
      <c r="E4557" s="60">
        <v>24</v>
      </c>
      <c r="F4557" s="2">
        <v>41124.349516802125</v>
      </c>
      <c r="G4557" s="60">
        <v>0</v>
      </c>
    </row>
    <row r="4558" spans="1:7" x14ac:dyDescent="0.3">
      <c r="A4558" s="60">
        <v>4557</v>
      </c>
      <c r="B4558" s="60">
        <v>1</v>
      </c>
      <c r="C4558" s="2">
        <v>41108.815425300287</v>
      </c>
      <c r="D4558" s="2">
        <v>41168.815277777772</v>
      </c>
      <c r="E4558" s="60">
        <v>8</v>
      </c>
      <c r="F4558" s="2">
        <v>41109.403600235673</v>
      </c>
      <c r="G4558" s="60">
        <v>0</v>
      </c>
    </row>
    <row r="4559" spans="1:7" x14ac:dyDescent="0.3">
      <c r="A4559" s="60">
        <v>4558</v>
      </c>
      <c r="B4559" s="60">
        <v>1</v>
      </c>
      <c r="C4559" s="2">
        <v>41108.861405968353</v>
      </c>
      <c r="D4559" s="2">
        <v>41168.861111111117</v>
      </c>
      <c r="E4559" s="60">
        <v>12</v>
      </c>
      <c r="F4559" s="2">
        <v>41111.276663960649</v>
      </c>
      <c r="G4559" s="60">
        <v>0</v>
      </c>
    </row>
    <row r="4560" spans="1:7" x14ac:dyDescent="0.3">
      <c r="A4560" s="60">
        <v>4559</v>
      </c>
      <c r="B4560" s="60">
        <v>6</v>
      </c>
      <c r="C4560" s="2">
        <v>41108.840504404572</v>
      </c>
      <c r="D4560" s="2">
        <v>41111.50696047963</v>
      </c>
      <c r="E4560" s="60">
        <v>24</v>
      </c>
      <c r="F4560" s="2" t="s">
        <v>5</v>
      </c>
      <c r="G4560" s="60">
        <v>1</v>
      </c>
    </row>
    <row r="4561" spans="1:7" x14ac:dyDescent="0.3">
      <c r="A4561" s="60">
        <v>4560</v>
      </c>
      <c r="B4561" s="60">
        <v>2</v>
      </c>
      <c r="C4561" s="2">
        <v>41108.905142824282</v>
      </c>
      <c r="D4561" s="2">
        <v>41111.321327845355</v>
      </c>
      <c r="E4561" s="60">
        <v>10</v>
      </c>
      <c r="F4561" s="2" t="s">
        <v>5</v>
      </c>
      <c r="G4561" s="60">
        <v>0</v>
      </c>
    </row>
    <row r="4562" spans="1:7" x14ac:dyDescent="0.3">
      <c r="A4562" s="60">
        <v>4561</v>
      </c>
      <c r="B4562" s="60">
        <v>5</v>
      </c>
      <c r="C4562" s="2">
        <v>41108.961647463177</v>
      </c>
      <c r="D4562" s="2">
        <v>41168.961111111115</v>
      </c>
      <c r="E4562" s="60">
        <v>24</v>
      </c>
      <c r="F4562" s="2">
        <v>41110.691048019995</v>
      </c>
      <c r="G4562" s="60">
        <v>0</v>
      </c>
    </row>
    <row r="4563" spans="1:7" x14ac:dyDescent="0.3">
      <c r="A4563" s="60">
        <v>4562</v>
      </c>
      <c r="B4563" s="60">
        <v>3</v>
      </c>
      <c r="C4563" s="2">
        <v>41109.021620831001</v>
      </c>
      <c r="D4563" s="2">
        <v>41169.021527777775</v>
      </c>
      <c r="E4563" s="60">
        <v>24</v>
      </c>
      <c r="F4563" s="2">
        <v>41112.445066690037</v>
      </c>
      <c r="G4563" s="60">
        <v>0</v>
      </c>
    </row>
    <row r="4564" spans="1:7" x14ac:dyDescent="0.3">
      <c r="A4564" s="60">
        <v>4563</v>
      </c>
      <c r="B4564" s="60">
        <v>1</v>
      </c>
      <c r="C4564" s="2">
        <v>41109.040218552305</v>
      </c>
      <c r="D4564" s="2">
        <v>41169.039583333331</v>
      </c>
      <c r="E4564" s="60">
        <v>12</v>
      </c>
      <c r="F4564" s="2">
        <v>41110.009990429477</v>
      </c>
      <c r="G4564" s="60">
        <v>0</v>
      </c>
    </row>
    <row r="4565" spans="1:7" x14ac:dyDescent="0.3">
      <c r="A4565" s="60">
        <v>4564</v>
      </c>
      <c r="B4565" s="60">
        <v>1</v>
      </c>
      <c r="C4565" s="2">
        <v>41109.278683897435</v>
      </c>
      <c r="D4565" s="2">
        <v>41169.27847222222</v>
      </c>
      <c r="E4565" s="60">
        <v>12</v>
      </c>
      <c r="F4565" s="2">
        <v>41110.745592241619</v>
      </c>
      <c r="G4565" s="60">
        <v>0</v>
      </c>
    </row>
    <row r="4566" spans="1:7" x14ac:dyDescent="0.3">
      <c r="A4566" s="60">
        <v>4565</v>
      </c>
      <c r="B4566" s="60">
        <v>8</v>
      </c>
      <c r="C4566" s="2">
        <v>41109.346123211581</v>
      </c>
      <c r="D4566" s="2">
        <v>41169.345833333333</v>
      </c>
      <c r="E4566" s="60">
        <v>3</v>
      </c>
      <c r="F4566" s="2">
        <v>41114.744084718186</v>
      </c>
      <c r="G4566" s="60">
        <v>1</v>
      </c>
    </row>
    <row r="4567" spans="1:7" x14ac:dyDescent="0.3">
      <c r="A4567" s="60">
        <v>4566</v>
      </c>
      <c r="B4567" s="60">
        <v>8</v>
      </c>
      <c r="C4567" s="2">
        <v>41109.394442050296</v>
      </c>
      <c r="D4567" s="2">
        <v>41169.394444444442</v>
      </c>
      <c r="E4567" s="60">
        <v>3</v>
      </c>
      <c r="F4567" s="2">
        <v>41112.568276017366</v>
      </c>
      <c r="G4567" s="60">
        <v>0</v>
      </c>
    </row>
    <row r="4568" spans="1:7" x14ac:dyDescent="0.3">
      <c r="A4568" s="60">
        <v>4567</v>
      </c>
      <c r="B4568" s="60">
        <v>1</v>
      </c>
      <c r="C4568" s="2">
        <v>41109.398909958429</v>
      </c>
      <c r="D4568" s="2">
        <v>41169.398611111108</v>
      </c>
      <c r="E4568" s="60">
        <v>8</v>
      </c>
      <c r="F4568" s="2">
        <v>41109.482404731105</v>
      </c>
      <c r="G4568" s="60">
        <v>0</v>
      </c>
    </row>
    <row r="4569" spans="1:7" x14ac:dyDescent="0.3">
      <c r="A4569" s="60">
        <v>4568</v>
      </c>
      <c r="B4569" s="60">
        <v>6</v>
      </c>
      <c r="C4569" s="2">
        <v>41109.398204631943</v>
      </c>
      <c r="D4569" s="2">
        <v>41169.397916666669</v>
      </c>
      <c r="E4569" s="60">
        <v>24</v>
      </c>
      <c r="F4569" s="2">
        <v>41112.459242854406</v>
      </c>
      <c r="G4569" s="60">
        <v>0</v>
      </c>
    </row>
    <row r="4570" spans="1:7" x14ac:dyDescent="0.3">
      <c r="A4570" s="60">
        <v>4569</v>
      </c>
      <c r="B4570" s="60">
        <v>6</v>
      </c>
      <c r="C4570" s="2">
        <v>41109.381242813317</v>
      </c>
      <c r="D4570" s="2">
        <v>41112.963914763975</v>
      </c>
      <c r="E4570" s="60">
        <v>24</v>
      </c>
      <c r="F4570" s="2" t="s">
        <v>5</v>
      </c>
      <c r="G4570" s="60">
        <v>0</v>
      </c>
    </row>
    <row r="4571" spans="1:7" x14ac:dyDescent="0.3">
      <c r="A4571" s="60">
        <v>4570</v>
      </c>
      <c r="B4571" s="60">
        <v>9</v>
      </c>
      <c r="C4571" s="2">
        <v>41109.408944563853</v>
      </c>
      <c r="D4571" s="2">
        <v>41169.408333333333</v>
      </c>
      <c r="E4571" s="60">
        <v>5</v>
      </c>
      <c r="F4571" s="2">
        <v>41112.652744409796</v>
      </c>
      <c r="G4571" s="60">
        <v>0</v>
      </c>
    </row>
    <row r="4572" spans="1:7" x14ac:dyDescent="0.3">
      <c r="A4572" s="60">
        <v>4571</v>
      </c>
      <c r="B4572" s="60">
        <v>5</v>
      </c>
      <c r="C4572" s="2">
        <v>41109.39687503079</v>
      </c>
      <c r="D4572" s="2">
        <v>41112.313194444439</v>
      </c>
      <c r="E4572" s="60">
        <v>24</v>
      </c>
      <c r="F4572" s="2">
        <v>41110.473813951277</v>
      </c>
      <c r="G4572" s="60">
        <v>0</v>
      </c>
    </row>
    <row r="4573" spans="1:7" x14ac:dyDescent="0.3">
      <c r="A4573" s="60">
        <v>4572</v>
      </c>
      <c r="B4573" s="60">
        <v>4</v>
      </c>
      <c r="C4573" s="2">
        <v>41109.43726764054</v>
      </c>
      <c r="D4573" s="2">
        <v>41169.436805555553</v>
      </c>
      <c r="E4573" s="60">
        <v>12</v>
      </c>
      <c r="F4573" s="2">
        <v>41111.519581710156</v>
      </c>
      <c r="G4573" s="60">
        <v>0</v>
      </c>
    </row>
    <row r="4574" spans="1:7" x14ac:dyDescent="0.3">
      <c r="A4574" s="60">
        <v>4573</v>
      </c>
      <c r="B4574" s="60">
        <v>1</v>
      </c>
      <c r="C4574" s="2">
        <v>41109.442970504424</v>
      </c>
      <c r="D4574" s="2">
        <v>41169.442361111105</v>
      </c>
      <c r="E4574" s="60">
        <v>8</v>
      </c>
      <c r="F4574" s="2">
        <v>41110.511344654435</v>
      </c>
      <c r="G4574" s="60">
        <v>0</v>
      </c>
    </row>
    <row r="4575" spans="1:7" x14ac:dyDescent="0.3">
      <c r="A4575" s="60">
        <v>4574</v>
      </c>
      <c r="B4575" s="60">
        <v>2</v>
      </c>
      <c r="C4575" s="2">
        <v>41109.417349677635</v>
      </c>
      <c r="D4575" s="2">
        <v>41169.416666666664</v>
      </c>
      <c r="E4575" s="60">
        <v>10</v>
      </c>
      <c r="F4575" s="2">
        <v>41110.605751248717</v>
      </c>
      <c r="G4575" s="60">
        <v>0</v>
      </c>
    </row>
    <row r="4576" spans="1:7" x14ac:dyDescent="0.3">
      <c r="A4576" s="60">
        <v>4575</v>
      </c>
      <c r="B4576" s="60">
        <v>5</v>
      </c>
      <c r="C4576" s="2">
        <v>41109.483740921642</v>
      </c>
      <c r="D4576" s="2">
        <v>41169.483333333337</v>
      </c>
      <c r="E4576" s="60">
        <v>24</v>
      </c>
      <c r="F4576" s="2">
        <v>41113.537872883251</v>
      </c>
      <c r="G4576" s="60">
        <v>0</v>
      </c>
    </row>
    <row r="4577" spans="1:7" x14ac:dyDescent="0.3">
      <c r="A4577" s="60">
        <v>4576</v>
      </c>
      <c r="B4577" s="60">
        <v>4</v>
      </c>
      <c r="C4577" s="2">
        <v>41109.54402304317</v>
      </c>
      <c r="D4577" s="2">
        <v>41169.543749999997</v>
      </c>
      <c r="E4577" s="60">
        <v>12</v>
      </c>
      <c r="F4577" s="2">
        <v>41112.428526143711</v>
      </c>
      <c r="G4577" s="60">
        <v>0</v>
      </c>
    </row>
    <row r="4578" spans="1:7" x14ac:dyDescent="0.3">
      <c r="A4578" s="60">
        <v>4577</v>
      </c>
      <c r="B4578" s="60">
        <v>1</v>
      </c>
      <c r="C4578" s="2">
        <v>41109.620609550766</v>
      </c>
      <c r="D4578" s="2">
        <v>41169.620138888895</v>
      </c>
      <c r="E4578" s="60">
        <v>12</v>
      </c>
      <c r="F4578" s="2">
        <v>41110.577943158343</v>
      </c>
      <c r="G4578" s="60">
        <v>0</v>
      </c>
    </row>
    <row r="4579" spans="1:7" x14ac:dyDescent="0.3">
      <c r="A4579" s="60">
        <v>4578</v>
      </c>
      <c r="B4579" s="60">
        <v>1</v>
      </c>
      <c r="C4579" s="2">
        <v>41109.602070481531</v>
      </c>
      <c r="D4579" s="2">
        <v>41113.726818743569</v>
      </c>
      <c r="E4579" s="60">
        <v>12</v>
      </c>
      <c r="F4579" s="2" t="s">
        <v>5</v>
      </c>
      <c r="G4579" s="60">
        <v>0</v>
      </c>
    </row>
    <row r="4580" spans="1:7" x14ac:dyDescent="0.3">
      <c r="A4580" s="60">
        <v>4579</v>
      </c>
      <c r="B4580" s="60">
        <v>11</v>
      </c>
      <c r="C4580" s="2">
        <v>41109.590062802839</v>
      </c>
      <c r="D4580" s="2">
        <v>41169.589583333334</v>
      </c>
      <c r="E4580" s="60">
        <v>1</v>
      </c>
      <c r="F4580" s="2">
        <v>41116.751616867507</v>
      </c>
      <c r="G4580" s="60">
        <v>3</v>
      </c>
    </row>
    <row r="4581" spans="1:7" x14ac:dyDescent="0.3">
      <c r="A4581" s="60">
        <v>4580</v>
      </c>
      <c r="B4581" s="60">
        <v>3</v>
      </c>
      <c r="C4581" s="2">
        <v>41109.658999609492</v>
      </c>
      <c r="D4581" s="2">
        <v>41169.658333333333</v>
      </c>
      <c r="E4581" s="60">
        <v>24</v>
      </c>
      <c r="F4581" s="2">
        <v>41111.590405403389</v>
      </c>
      <c r="G4581" s="60">
        <v>0</v>
      </c>
    </row>
    <row r="4582" spans="1:7" x14ac:dyDescent="0.3">
      <c r="A4582" s="60">
        <v>4581</v>
      </c>
      <c r="B4582" s="60">
        <v>10</v>
      </c>
      <c r="C4582" s="2">
        <v>41109.626917312213</v>
      </c>
      <c r="D4582" s="2">
        <v>41169.626388888886</v>
      </c>
      <c r="E4582" s="60">
        <v>1</v>
      </c>
      <c r="F4582" s="2">
        <v>41116.720007920696</v>
      </c>
      <c r="G4582" s="60">
        <v>2</v>
      </c>
    </row>
    <row r="4583" spans="1:7" x14ac:dyDescent="0.3">
      <c r="A4583" s="60">
        <v>4582</v>
      </c>
      <c r="B4583" s="60">
        <v>4</v>
      </c>
      <c r="C4583" s="2">
        <v>41109.629445555809</v>
      </c>
      <c r="D4583" s="2">
        <v>41112.462620756232</v>
      </c>
      <c r="E4583" s="60">
        <v>12</v>
      </c>
      <c r="F4583" s="2" t="s">
        <v>5</v>
      </c>
      <c r="G4583" s="60">
        <v>0</v>
      </c>
    </row>
    <row r="4584" spans="1:7" x14ac:dyDescent="0.3">
      <c r="A4584" s="60">
        <v>4583</v>
      </c>
      <c r="B4584" s="60">
        <v>1</v>
      </c>
      <c r="C4584" s="2">
        <v>41109.672601153397</v>
      </c>
      <c r="D4584" s="2">
        <v>41113.297222222223</v>
      </c>
      <c r="E4584" s="60">
        <v>12</v>
      </c>
      <c r="F4584" s="2">
        <v>41110.404519507269</v>
      </c>
      <c r="G4584" s="60">
        <v>0</v>
      </c>
    </row>
    <row r="4585" spans="1:7" x14ac:dyDescent="0.3">
      <c r="A4585" s="60">
        <v>4584</v>
      </c>
      <c r="B4585" s="60">
        <v>1</v>
      </c>
      <c r="C4585" s="2">
        <v>41109.741021580034</v>
      </c>
      <c r="D4585" s="2">
        <v>41113.324181145734</v>
      </c>
      <c r="E4585" s="60">
        <v>12</v>
      </c>
      <c r="F4585" s="2" t="s">
        <v>5</v>
      </c>
      <c r="G4585" s="60">
        <v>0</v>
      </c>
    </row>
    <row r="4586" spans="1:7" x14ac:dyDescent="0.3">
      <c r="A4586" s="60">
        <v>4585</v>
      </c>
      <c r="B4586" s="60">
        <v>2</v>
      </c>
      <c r="C4586" s="2">
        <v>41109.799437681242</v>
      </c>
      <c r="D4586" s="2">
        <v>41169.799305555556</v>
      </c>
      <c r="E4586" s="60">
        <v>10</v>
      </c>
      <c r="F4586" s="2">
        <v>41111.482065599368</v>
      </c>
      <c r="G4586" s="60">
        <v>0</v>
      </c>
    </row>
    <row r="4587" spans="1:7" x14ac:dyDescent="0.3">
      <c r="A4587" s="60">
        <v>4586</v>
      </c>
      <c r="B4587" s="60">
        <v>2</v>
      </c>
      <c r="C4587" s="2">
        <v>41109.814241793239</v>
      </c>
      <c r="D4587" s="2">
        <v>41169.813888888886</v>
      </c>
      <c r="E4587" s="60">
        <v>10</v>
      </c>
      <c r="F4587" s="2">
        <v>41111.700959021997</v>
      </c>
      <c r="G4587" s="60">
        <v>0</v>
      </c>
    </row>
    <row r="4588" spans="1:7" x14ac:dyDescent="0.3">
      <c r="A4588" s="60">
        <v>4587</v>
      </c>
      <c r="B4588" s="60">
        <v>1</v>
      </c>
      <c r="C4588" s="2">
        <v>41109.826560756548</v>
      </c>
      <c r="D4588" s="2">
        <v>41169.826388888883</v>
      </c>
      <c r="E4588" s="60">
        <v>8</v>
      </c>
      <c r="F4588" s="2">
        <v>41110.000829352495</v>
      </c>
      <c r="G4588" s="60">
        <v>0</v>
      </c>
    </row>
    <row r="4589" spans="1:7" x14ac:dyDescent="0.3">
      <c r="A4589" s="60">
        <v>4588</v>
      </c>
      <c r="B4589" s="60">
        <v>1</v>
      </c>
      <c r="C4589" s="2">
        <v>41109.834794074413</v>
      </c>
      <c r="D4589" s="2">
        <v>41169.834722222222</v>
      </c>
      <c r="E4589" s="60">
        <v>12</v>
      </c>
      <c r="F4589" s="2">
        <v>41110.446243635997</v>
      </c>
      <c r="G4589" s="60">
        <v>0</v>
      </c>
    </row>
    <row r="4590" spans="1:7" x14ac:dyDescent="0.3">
      <c r="A4590" s="60">
        <v>4589</v>
      </c>
      <c r="B4590" s="60">
        <v>1</v>
      </c>
      <c r="C4590" s="2">
        <v>41109.899762980887</v>
      </c>
      <c r="D4590" s="2">
        <v>41169.899305555555</v>
      </c>
      <c r="E4590" s="60">
        <v>8</v>
      </c>
      <c r="F4590" s="2">
        <v>41110.366242806784</v>
      </c>
      <c r="G4590" s="60">
        <v>0</v>
      </c>
    </row>
    <row r="4591" spans="1:7" x14ac:dyDescent="0.3">
      <c r="A4591" s="60">
        <v>4590</v>
      </c>
      <c r="B4591" s="60">
        <v>10</v>
      </c>
      <c r="C4591" s="2">
        <v>41109.921426970272</v>
      </c>
      <c r="D4591" s="2">
        <v>41169.92083333333</v>
      </c>
      <c r="E4591" s="60">
        <v>1</v>
      </c>
      <c r="F4591" s="2">
        <v>41116.423756131335</v>
      </c>
      <c r="G4591" s="60">
        <v>3</v>
      </c>
    </row>
    <row r="4592" spans="1:7" x14ac:dyDescent="0.3">
      <c r="A4592" s="60">
        <v>4591</v>
      </c>
      <c r="B4592" s="60">
        <v>2</v>
      </c>
      <c r="C4592" s="2">
        <v>41109.962209631165</v>
      </c>
      <c r="D4592" s="2">
        <v>41169.961805555555</v>
      </c>
      <c r="E4592" s="60">
        <v>10</v>
      </c>
      <c r="F4592" s="2">
        <v>41110.704540186169</v>
      </c>
      <c r="G4592" s="60">
        <v>0</v>
      </c>
    </row>
    <row r="4593" spans="1:7" x14ac:dyDescent="0.3">
      <c r="A4593" s="60">
        <v>4592</v>
      </c>
      <c r="B4593" s="60">
        <v>7</v>
      </c>
      <c r="C4593" s="2">
        <v>41110.071458962615</v>
      </c>
      <c r="D4593" s="2">
        <v>41112.154365157083</v>
      </c>
      <c r="E4593" s="60">
        <v>24</v>
      </c>
      <c r="F4593" s="2" t="s">
        <v>5</v>
      </c>
      <c r="G4593" s="60">
        <v>0</v>
      </c>
    </row>
    <row r="4594" spans="1:7" x14ac:dyDescent="0.3">
      <c r="A4594" s="60">
        <v>4593</v>
      </c>
      <c r="B4594" s="60">
        <v>3</v>
      </c>
      <c r="C4594" s="2">
        <v>41110.105877389178</v>
      </c>
      <c r="D4594" s="2">
        <v>41170.105555555558</v>
      </c>
      <c r="E4594" s="60">
        <v>24</v>
      </c>
      <c r="F4594" s="2">
        <v>41112.413787703212</v>
      </c>
      <c r="G4594" s="60">
        <v>0</v>
      </c>
    </row>
    <row r="4595" spans="1:7" x14ac:dyDescent="0.3">
      <c r="A4595" s="60">
        <v>4594</v>
      </c>
      <c r="B4595" s="60">
        <v>5</v>
      </c>
      <c r="C4595" s="2">
        <v>41110.156876976514</v>
      </c>
      <c r="D4595" s="2">
        <v>41170.15625</v>
      </c>
      <c r="E4595" s="60">
        <v>24</v>
      </c>
      <c r="F4595" s="2">
        <v>41113.492756010281</v>
      </c>
      <c r="G4595" s="60">
        <v>0</v>
      </c>
    </row>
    <row r="4596" spans="1:7" x14ac:dyDescent="0.3">
      <c r="A4596" s="60">
        <v>4595</v>
      </c>
      <c r="B4596" s="60">
        <v>2</v>
      </c>
      <c r="C4596" s="2">
        <v>41110.358093256487</v>
      </c>
      <c r="D4596" s="2">
        <v>41170.357638888891</v>
      </c>
      <c r="E4596" s="60">
        <v>10</v>
      </c>
      <c r="F4596" s="2">
        <v>41111.759137752204</v>
      </c>
      <c r="G4596" s="60">
        <v>0</v>
      </c>
    </row>
    <row r="4597" spans="1:7" x14ac:dyDescent="0.3">
      <c r="A4597" s="60">
        <v>4596</v>
      </c>
      <c r="B4597" s="60">
        <v>6</v>
      </c>
      <c r="C4597" s="2">
        <v>41110.517200323484</v>
      </c>
      <c r="D4597" s="2">
        <v>41170.51666666667</v>
      </c>
      <c r="E4597" s="60">
        <v>24</v>
      </c>
      <c r="F4597" s="2">
        <v>41117.327952240368</v>
      </c>
      <c r="G4597" s="60">
        <v>0</v>
      </c>
    </row>
    <row r="4598" spans="1:7" x14ac:dyDescent="0.3">
      <c r="A4598" s="60">
        <v>4597</v>
      </c>
      <c r="B4598" s="60">
        <v>2</v>
      </c>
      <c r="C4598" s="2">
        <v>41110.556485723297</v>
      </c>
      <c r="D4598" s="2">
        <v>41170.556249999994</v>
      </c>
      <c r="E4598" s="60">
        <v>10</v>
      </c>
      <c r="F4598" s="2">
        <v>41111.467194965167</v>
      </c>
      <c r="G4598" s="60">
        <v>0</v>
      </c>
    </row>
    <row r="4599" spans="1:7" x14ac:dyDescent="0.3">
      <c r="A4599" s="60">
        <v>4598</v>
      </c>
      <c r="B4599" s="60">
        <v>4</v>
      </c>
      <c r="C4599" s="2">
        <v>41110.626898941962</v>
      </c>
      <c r="D4599" s="2">
        <v>41170.626388888886</v>
      </c>
      <c r="E4599" s="60">
        <v>12</v>
      </c>
      <c r="F4599" s="2">
        <v>41114.328484410107</v>
      </c>
      <c r="G4599" s="60">
        <v>0</v>
      </c>
    </row>
    <row r="4600" spans="1:7" x14ac:dyDescent="0.3">
      <c r="A4600" s="60">
        <v>4599</v>
      </c>
      <c r="B4600" s="60">
        <v>4</v>
      </c>
      <c r="C4600" s="2">
        <v>41110.696422415444</v>
      </c>
      <c r="D4600" s="2">
        <v>41170.695833333331</v>
      </c>
      <c r="E4600" s="60">
        <v>12</v>
      </c>
      <c r="F4600" s="2">
        <v>41113.410690428231</v>
      </c>
      <c r="G4600" s="60">
        <v>0</v>
      </c>
    </row>
    <row r="4601" spans="1:7" x14ac:dyDescent="0.3">
      <c r="A4601" s="60">
        <v>4600</v>
      </c>
      <c r="B4601" s="60">
        <v>1</v>
      </c>
      <c r="C4601" s="2">
        <v>41110.688042939182</v>
      </c>
      <c r="D4601" s="2">
        <v>41170.6875</v>
      </c>
      <c r="E4601" s="60">
        <v>12</v>
      </c>
      <c r="F4601" s="2">
        <v>41111.596754603415</v>
      </c>
      <c r="G4601" s="60">
        <v>0</v>
      </c>
    </row>
    <row r="4602" spans="1:7" x14ac:dyDescent="0.3">
      <c r="A4602" s="60">
        <v>4601</v>
      </c>
      <c r="B4602" s="60">
        <v>1</v>
      </c>
      <c r="C4602" s="2">
        <v>41110.718560080088</v>
      </c>
      <c r="D4602" s="2">
        <v>41170.718055555561</v>
      </c>
      <c r="E4602" s="60">
        <v>12</v>
      </c>
      <c r="F4602" s="2">
        <v>41111.430832415906</v>
      </c>
      <c r="G4602" s="60">
        <v>0</v>
      </c>
    </row>
    <row r="4603" spans="1:7" x14ac:dyDescent="0.3">
      <c r="A4603" s="60">
        <v>4602</v>
      </c>
      <c r="B4603" s="60">
        <v>1</v>
      </c>
      <c r="C4603" s="2">
        <v>41110.719958122747</v>
      </c>
      <c r="D4603" s="2">
        <v>41170.719444444447</v>
      </c>
      <c r="E4603" s="60">
        <v>8</v>
      </c>
      <c r="F4603" s="2">
        <v>41111.272948764199</v>
      </c>
      <c r="G4603" s="60">
        <v>0</v>
      </c>
    </row>
    <row r="4604" spans="1:7" x14ac:dyDescent="0.3">
      <c r="A4604" s="60">
        <v>4603</v>
      </c>
      <c r="B4604" s="60">
        <v>4</v>
      </c>
      <c r="C4604" s="2">
        <v>41110.764238966258</v>
      </c>
      <c r="D4604" s="2">
        <v>41114.347398531958</v>
      </c>
      <c r="E4604" s="60">
        <v>12</v>
      </c>
      <c r="F4604" s="2" t="s">
        <v>5</v>
      </c>
      <c r="G4604" s="60">
        <v>0</v>
      </c>
    </row>
    <row r="4605" spans="1:7" x14ac:dyDescent="0.3">
      <c r="A4605" s="60">
        <v>4604</v>
      </c>
      <c r="B4605" s="60">
        <v>1</v>
      </c>
      <c r="C4605" s="2">
        <v>41110.766804773557</v>
      </c>
      <c r="D4605" s="2">
        <v>41170.76666666667</v>
      </c>
      <c r="E4605" s="60">
        <v>12</v>
      </c>
      <c r="F4605" s="2">
        <v>41112.03185368987</v>
      </c>
      <c r="G4605" s="60">
        <v>0</v>
      </c>
    </row>
    <row r="4606" spans="1:7" x14ac:dyDescent="0.3">
      <c r="A4606" s="60">
        <v>4605</v>
      </c>
      <c r="B4606" s="60">
        <v>6</v>
      </c>
      <c r="C4606" s="2">
        <v>41110.777907691976</v>
      </c>
      <c r="D4606" s="2">
        <v>41170.777777777781</v>
      </c>
      <c r="E4606" s="60">
        <v>24</v>
      </c>
      <c r="F4606" s="2">
        <v>41114.345262018935</v>
      </c>
      <c r="G4606" s="60">
        <v>0</v>
      </c>
    </row>
    <row r="4607" spans="1:7" x14ac:dyDescent="0.3">
      <c r="A4607" s="60">
        <v>4606</v>
      </c>
      <c r="B4607" s="60">
        <v>6</v>
      </c>
      <c r="C4607" s="2">
        <v>41110.866496097871</v>
      </c>
      <c r="D4607" s="2">
        <v>41170.865972222222</v>
      </c>
      <c r="E4607" s="60">
        <v>24</v>
      </c>
      <c r="F4607" s="2">
        <v>41116.839442685348</v>
      </c>
      <c r="G4607" s="60">
        <v>0</v>
      </c>
    </row>
    <row r="4608" spans="1:7" x14ac:dyDescent="0.3">
      <c r="A4608" s="60">
        <v>4607</v>
      </c>
      <c r="B4608" s="60">
        <v>3</v>
      </c>
      <c r="C4608" s="2">
        <v>41110.88354228549</v>
      </c>
      <c r="D4608" s="2">
        <v>41170.883333333331</v>
      </c>
      <c r="E4608" s="60">
        <v>24</v>
      </c>
      <c r="F4608" s="2">
        <v>41113.251021796852</v>
      </c>
      <c r="G4608" s="60">
        <v>0</v>
      </c>
    </row>
    <row r="4609" spans="1:7" x14ac:dyDescent="0.3">
      <c r="A4609" s="60">
        <v>4608</v>
      </c>
      <c r="B4609" s="60">
        <v>4</v>
      </c>
      <c r="C4609" s="2">
        <v>41110.912026595921</v>
      </c>
      <c r="D4609" s="2">
        <v>41170.911805555559</v>
      </c>
      <c r="E4609" s="60">
        <v>12</v>
      </c>
      <c r="F4609" s="2">
        <v>41112.588529200948</v>
      </c>
      <c r="G4609" s="60">
        <v>0</v>
      </c>
    </row>
    <row r="4610" spans="1:7" x14ac:dyDescent="0.3">
      <c r="A4610" s="60">
        <v>4609</v>
      </c>
      <c r="B4610" s="60">
        <v>10</v>
      </c>
      <c r="C4610" s="2">
        <v>41110.880741204535</v>
      </c>
      <c r="D4610" s="2">
        <v>41170.880555555559</v>
      </c>
      <c r="E4610" s="60">
        <v>1</v>
      </c>
      <c r="F4610" s="2">
        <v>41118.365463795919</v>
      </c>
      <c r="G4610" s="60">
        <v>1</v>
      </c>
    </row>
    <row r="4611" spans="1:7" x14ac:dyDescent="0.3">
      <c r="A4611" s="60">
        <v>4610</v>
      </c>
      <c r="B4611" s="60">
        <v>4</v>
      </c>
      <c r="C4611" s="2">
        <v>41110.912309284337</v>
      </c>
      <c r="D4611" s="2">
        <v>41170.911805555559</v>
      </c>
      <c r="E4611" s="60">
        <v>12</v>
      </c>
      <c r="F4611" s="2">
        <v>41112.376032244603</v>
      </c>
      <c r="G4611" s="60">
        <v>0</v>
      </c>
    </row>
    <row r="4612" spans="1:7" x14ac:dyDescent="0.3">
      <c r="A4612" s="60">
        <v>4611</v>
      </c>
      <c r="B4612" s="60">
        <v>5</v>
      </c>
      <c r="C4612" s="2">
        <v>41110.99766099835</v>
      </c>
      <c r="D4612" s="2">
        <v>41113.913888888892</v>
      </c>
      <c r="E4612" s="60">
        <v>24</v>
      </c>
      <c r="F4612" s="2">
        <v>41113.350520340602</v>
      </c>
      <c r="G4612" s="60">
        <v>0</v>
      </c>
    </row>
    <row r="4613" spans="1:7" x14ac:dyDescent="0.3">
      <c r="A4613" s="60">
        <v>4612</v>
      </c>
      <c r="B4613" s="60">
        <v>3</v>
      </c>
      <c r="C4613" s="2">
        <v>41111.24724866185</v>
      </c>
      <c r="D4613" s="2">
        <v>41171.247222222228</v>
      </c>
      <c r="E4613" s="60">
        <v>24</v>
      </c>
      <c r="F4613" s="2">
        <v>41114.654301847528</v>
      </c>
      <c r="G4613" s="60">
        <v>0</v>
      </c>
    </row>
    <row r="4614" spans="1:7" x14ac:dyDescent="0.3">
      <c r="A4614" s="60">
        <v>4613</v>
      </c>
      <c r="B4614" s="60">
        <v>7</v>
      </c>
      <c r="C4614" s="2">
        <v>41111.335616407538</v>
      </c>
      <c r="D4614" s="2">
        <v>41171.335416666669</v>
      </c>
      <c r="E4614" s="60">
        <v>24</v>
      </c>
      <c r="F4614" s="2">
        <v>41118.808538141871</v>
      </c>
      <c r="G4614" s="60">
        <v>0</v>
      </c>
    </row>
    <row r="4615" spans="1:7" x14ac:dyDescent="0.3">
      <c r="A4615" s="60">
        <v>4614</v>
      </c>
      <c r="B4615" s="60">
        <v>3</v>
      </c>
      <c r="C4615" s="2">
        <v>41111.337503579249</v>
      </c>
      <c r="D4615" s="2">
        <v>41113.879082155858</v>
      </c>
      <c r="E4615" s="60">
        <v>24</v>
      </c>
      <c r="F4615" s="2" t="s">
        <v>5</v>
      </c>
      <c r="G4615" s="60">
        <v>0</v>
      </c>
    </row>
    <row r="4616" spans="1:7" x14ac:dyDescent="0.3">
      <c r="A4616" s="60">
        <v>4615</v>
      </c>
      <c r="B4616" s="60">
        <v>5</v>
      </c>
      <c r="C4616" s="2">
        <v>41111.360545042531</v>
      </c>
      <c r="D4616" s="2">
        <v>41171.36041666667</v>
      </c>
      <c r="E4616" s="60">
        <v>24</v>
      </c>
      <c r="F4616" s="2">
        <v>41114.421588221281</v>
      </c>
      <c r="G4616" s="60">
        <v>0</v>
      </c>
    </row>
    <row r="4617" spans="1:7" x14ac:dyDescent="0.3">
      <c r="A4617" s="60">
        <v>4616</v>
      </c>
      <c r="B4617" s="60">
        <v>4</v>
      </c>
      <c r="C4617" s="2">
        <v>41111.369034825504</v>
      </c>
      <c r="D4617" s="2">
        <v>41113.70208333333</v>
      </c>
      <c r="E4617" s="60">
        <v>12</v>
      </c>
      <c r="F4617" s="2">
        <v>41113.427688977943</v>
      </c>
      <c r="G4617" s="60">
        <v>0</v>
      </c>
    </row>
    <row r="4618" spans="1:7" x14ac:dyDescent="0.3">
      <c r="A4618" s="60">
        <v>4617</v>
      </c>
      <c r="B4618" s="60">
        <v>5</v>
      </c>
      <c r="C4618" s="2">
        <v>41111.381709177171</v>
      </c>
      <c r="D4618" s="2">
        <v>41114.214583329835</v>
      </c>
      <c r="E4618" s="60">
        <v>24</v>
      </c>
      <c r="F4618" s="2" t="s">
        <v>5</v>
      </c>
      <c r="G4618" s="60">
        <v>0</v>
      </c>
    </row>
    <row r="4619" spans="1:7" x14ac:dyDescent="0.3">
      <c r="A4619" s="60">
        <v>4618</v>
      </c>
      <c r="B4619" s="60">
        <v>1</v>
      </c>
      <c r="C4619" s="2">
        <v>41111.452367870741</v>
      </c>
      <c r="D4619" s="2">
        <v>41171.45208333333</v>
      </c>
      <c r="E4619" s="60">
        <v>8</v>
      </c>
      <c r="F4619" s="2">
        <v>41111.647428526907</v>
      </c>
      <c r="G4619" s="60">
        <v>0</v>
      </c>
    </row>
    <row r="4620" spans="1:7" x14ac:dyDescent="0.3">
      <c r="A4620" s="60">
        <v>4619</v>
      </c>
      <c r="B4620" s="60">
        <v>3</v>
      </c>
      <c r="C4620" s="2">
        <v>41111.452871336973</v>
      </c>
      <c r="D4620" s="2">
        <v>41171.452777777777</v>
      </c>
      <c r="E4620" s="60">
        <v>24</v>
      </c>
      <c r="F4620" s="2">
        <v>41114.607493232659</v>
      </c>
      <c r="G4620" s="60">
        <v>0</v>
      </c>
    </row>
    <row r="4621" spans="1:7" x14ac:dyDescent="0.3">
      <c r="A4621" s="60">
        <v>4620</v>
      </c>
      <c r="B4621" s="60">
        <v>1</v>
      </c>
      <c r="C4621" s="2">
        <v>41111.447573361504</v>
      </c>
      <c r="D4621" s="2">
        <v>41171.447222222218</v>
      </c>
      <c r="E4621" s="60">
        <v>12</v>
      </c>
      <c r="F4621" s="2">
        <v>41112.559278391876</v>
      </c>
      <c r="G4621" s="60">
        <v>0</v>
      </c>
    </row>
    <row r="4622" spans="1:7" x14ac:dyDescent="0.3">
      <c r="A4622" s="60">
        <v>4621</v>
      </c>
      <c r="B4622" s="60">
        <v>1</v>
      </c>
      <c r="C4622" s="2">
        <v>41111.57852629682</v>
      </c>
      <c r="D4622" s="2">
        <v>41171.578472222223</v>
      </c>
      <c r="E4622" s="60">
        <v>12</v>
      </c>
      <c r="F4622" s="2">
        <v>41112.429540503588</v>
      </c>
      <c r="G4622" s="60">
        <v>0</v>
      </c>
    </row>
    <row r="4623" spans="1:7" x14ac:dyDescent="0.3">
      <c r="A4623" s="60">
        <v>4622</v>
      </c>
      <c r="B4623" s="60">
        <v>5</v>
      </c>
      <c r="C4623" s="2">
        <v>41111.55540491749</v>
      </c>
      <c r="D4623" s="2">
        <v>41171.554861111108</v>
      </c>
      <c r="E4623" s="60">
        <v>24</v>
      </c>
      <c r="F4623" s="2">
        <v>41115.651430057362</v>
      </c>
      <c r="G4623" s="60">
        <v>0</v>
      </c>
    </row>
    <row r="4624" spans="1:7" x14ac:dyDescent="0.3">
      <c r="A4624" s="60">
        <v>4623</v>
      </c>
      <c r="B4624" s="60">
        <v>7</v>
      </c>
      <c r="C4624" s="2">
        <v>41111.546325581745</v>
      </c>
      <c r="D4624" s="2">
        <v>41171.54583333333</v>
      </c>
      <c r="E4624" s="60">
        <v>24</v>
      </c>
      <c r="F4624" s="2">
        <v>41127.636330748181</v>
      </c>
      <c r="G4624" s="60">
        <v>0</v>
      </c>
    </row>
    <row r="4625" spans="1:7" x14ac:dyDescent="0.3">
      <c r="A4625" s="60">
        <v>4624</v>
      </c>
      <c r="B4625" s="60">
        <v>3</v>
      </c>
      <c r="C4625" s="2">
        <v>41111.603829332023</v>
      </c>
      <c r="D4625" s="2">
        <v>41171.603472222225</v>
      </c>
      <c r="E4625" s="60">
        <v>24</v>
      </c>
      <c r="F4625" s="2">
        <v>41114.642002595981</v>
      </c>
      <c r="G4625" s="60">
        <v>0</v>
      </c>
    </row>
    <row r="4626" spans="1:7" x14ac:dyDescent="0.3">
      <c r="A4626" s="60">
        <v>4625</v>
      </c>
      <c r="B4626" s="60">
        <v>2</v>
      </c>
      <c r="C4626" s="2">
        <v>41111.592049925101</v>
      </c>
      <c r="D4626" s="2">
        <v>41171.591666666667</v>
      </c>
      <c r="E4626" s="60">
        <v>10</v>
      </c>
      <c r="F4626" s="2">
        <v>41113.742311665228</v>
      </c>
      <c r="G4626" s="60">
        <v>0</v>
      </c>
    </row>
    <row r="4627" spans="1:7" x14ac:dyDescent="0.3">
      <c r="A4627" s="60">
        <v>4626</v>
      </c>
      <c r="B4627" s="60">
        <v>11</v>
      </c>
      <c r="C4627" s="2">
        <v>41111.602182003</v>
      </c>
      <c r="D4627" s="2">
        <v>41171.602083333339</v>
      </c>
      <c r="E4627" s="60">
        <v>1</v>
      </c>
      <c r="F4627" s="2">
        <v>41118.424509121571</v>
      </c>
      <c r="G4627" s="60">
        <v>5</v>
      </c>
    </row>
    <row r="4628" spans="1:7" x14ac:dyDescent="0.3">
      <c r="A4628" s="60">
        <v>4627</v>
      </c>
      <c r="B4628" s="60">
        <v>1</v>
      </c>
      <c r="C4628" s="2">
        <v>41111.652010771992</v>
      </c>
      <c r="D4628" s="2">
        <v>41171.651388888888</v>
      </c>
      <c r="E4628" s="60">
        <v>8</v>
      </c>
      <c r="F4628" s="2">
        <v>41112.108443392557</v>
      </c>
      <c r="G4628" s="60">
        <v>0</v>
      </c>
    </row>
    <row r="4629" spans="1:7" x14ac:dyDescent="0.3">
      <c r="A4629" s="60">
        <v>4628</v>
      </c>
      <c r="B4629" s="60">
        <v>2</v>
      </c>
      <c r="C4629" s="2">
        <v>41111.62529725676</v>
      </c>
      <c r="D4629" s="2">
        <v>41171.625</v>
      </c>
      <c r="E4629" s="60">
        <v>10</v>
      </c>
      <c r="F4629" s="2">
        <v>41112.199771059823</v>
      </c>
      <c r="G4629" s="60">
        <v>0</v>
      </c>
    </row>
    <row r="4630" spans="1:7" x14ac:dyDescent="0.3">
      <c r="A4630" s="60">
        <v>4629</v>
      </c>
      <c r="B4630" s="60">
        <v>4</v>
      </c>
      <c r="C4630" s="2">
        <v>41111.663544554198</v>
      </c>
      <c r="D4630" s="2">
        <v>41171.663194444445</v>
      </c>
      <c r="E4630" s="60">
        <v>12</v>
      </c>
      <c r="F4630" s="2">
        <v>41114.461221092919</v>
      </c>
      <c r="G4630" s="60">
        <v>0</v>
      </c>
    </row>
    <row r="4631" spans="1:7" x14ac:dyDescent="0.3">
      <c r="A4631" s="60">
        <v>4630</v>
      </c>
      <c r="B4631" s="60">
        <v>3</v>
      </c>
      <c r="C4631" s="2">
        <v>41111.657873707991</v>
      </c>
      <c r="D4631" s="2">
        <v>41171.657638888886</v>
      </c>
      <c r="E4631" s="60">
        <v>24</v>
      </c>
      <c r="F4631" s="2">
        <v>41113.864019420202</v>
      </c>
      <c r="G4631" s="60">
        <v>0</v>
      </c>
    </row>
    <row r="4632" spans="1:7" x14ac:dyDescent="0.3">
      <c r="A4632" s="60">
        <v>4631</v>
      </c>
      <c r="B4632" s="60">
        <v>1</v>
      </c>
      <c r="C4632" s="2">
        <v>41111.719203390625</v>
      </c>
      <c r="D4632" s="2">
        <v>41171.71875</v>
      </c>
      <c r="E4632" s="60">
        <v>8</v>
      </c>
      <c r="F4632" s="2">
        <v>41112.319975607039</v>
      </c>
      <c r="G4632" s="60">
        <v>0</v>
      </c>
    </row>
    <row r="4633" spans="1:7" x14ac:dyDescent="0.3">
      <c r="A4633" s="60">
        <v>4632</v>
      </c>
      <c r="B4633" s="60">
        <v>10</v>
      </c>
      <c r="C4633" s="2">
        <v>41111.747590103194</v>
      </c>
      <c r="D4633" s="2">
        <v>41171.747222222228</v>
      </c>
      <c r="E4633" s="60">
        <v>1</v>
      </c>
      <c r="F4633" s="2">
        <v>41118.399303437604</v>
      </c>
      <c r="G4633" s="60">
        <v>4</v>
      </c>
    </row>
    <row r="4634" spans="1:7" x14ac:dyDescent="0.3">
      <c r="A4634" s="60">
        <v>4633</v>
      </c>
      <c r="B4634" s="60">
        <v>2</v>
      </c>
      <c r="C4634" s="2">
        <v>41111.783146905946</v>
      </c>
      <c r="D4634" s="2">
        <v>41171.782638888886</v>
      </c>
      <c r="E4634" s="60">
        <v>10</v>
      </c>
      <c r="F4634" s="2">
        <v>41112.309967929294</v>
      </c>
      <c r="G4634" s="60">
        <v>0</v>
      </c>
    </row>
    <row r="4635" spans="1:7" x14ac:dyDescent="0.3">
      <c r="A4635" s="60">
        <v>4634</v>
      </c>
      <c r="B4635" s="60">
        <v>1</v>
      </c>
      <c r="C4635" s="2">
        <v>41111.81659983124</v>
      </c>
      <c r="D4635" s="2">
        <v>41171.815972222219</v>
      </c>
      <c r="E4635" s="60">
        <v>12</v>
      </c>
      <c r="F4635" s="2">
        <v>41112.619537978142</v>
      </c>
      <c r="G4635" s="60">
        <v>0</v>
      </c>
    </row>
    <row r="4636" spans="1:7" x14ac:dyDescent="0.3">
      <c r="A4636" s="60">
        <v>4635</v>
      </c>
      <c r="B4636" s="60">
        <v>1</v>
      </c>
      <c r="C4636" s="2">
        <v>41111.859725919043</v>
      </c>
      <c r="D4636" s="2">
        <v>41114.734077994028</v>
      </c>
      <c r="E4636" s="60">
        <v>12</v>
      </c>
      <c r="F4636" s="2" t="s">
        <v>5</v>
      </c>
      <c r="G4636" s="60">
        <v>0</v>
      </c>
    </row>
    <row r="4637" spans="1:7" x14ac:dyDescent="0.3">
      <c r="A4637" s="60">
        <v>4636</v>
      </c>
      <c r="B4637" s="60">
        <v>3</v>
      </c>
      <c r="C4637" s="2">
        <v>41112.024706704491</v>
      </c>
      <c r="D4637" s="2">
        <v>41172.024305555555</v>
      </c>
      <c r="E4637" s="60">
        <v>24</v>
      </c>
      <c r="F4637" s="2">
        <v>41115.350089708845</v>
      </c>
      <c r="G4637" s="60">
        <v>0</v>
      </c>
    </row>
    <row r="4638" spans="1:7" x14ac:dyDescent="0.3">
      <c r="A4638" s="60">
        <v>4637</v>
      </c>
      <c r="B4638" s="60">
        <v>1</v>
      </c>
      <c r="C4638" s="2">
        <v>41112.026360058029</v>
      </c>
      <c r="D4638" s="2">
        <v>41172.025694444441</v>
      </c>
      <c r="E4638" s="60">
        <v>8</v>
      </c>
      <c r="F4638" s="2">
        <v>41113.353213288356</v>
      </c>
      <c r="G4638" s="60">
        <v>0</v>
      </c>
    </row>
    <row r="4639" spans="1:7" x14ac:dyDescent="0.3">
      <c r="A4639" s="60">
        <v>4638</v>
      </c>
      <c r="B4639" s="60">
        <v>6</v>
      </c>
      <c r="C4639" s="2">
        <v>41112.139032762556</v>
      </c>
      <c r="D4639" s="2">
        <v>41172.138888888891</v>
      </c>
      <c r="E4639" s="60">
        <v>24</v>
      </c>
      <c r="F4639" s="2">
        <v>41118.538889129712</v>
      </c>
      <c r="G4639" s="60">
        <v>0</v>
      </c>
    </row>
    <row r="4640" spans="1:7" x14ac:dyDescent="0.3">
      <c r="A4640" s="60">
        <v>4639</v>
      </c>
      <c r="B4640" s="60">
        <v>5</v>
      </c>
      <c r="C4640" s="2">
        <v>41112.125271991652</v>
      </c>
      <c r="D4640" s="2">
        <v>41172.125</v>
      </c>
      <c r="E4640" s="60">
        <v>24</v>
      </c>
      <c r="F4640" s="2">
        <v>41113.743190330941</v>
      </c>
      <c r="G4640" s="60">
        <v>0</v>
      </c>
    </row>
    <row r="4641" spans="1:7" x14ac:dyDescent="0.3">
      <c r="A4641" s="60">
        <v>4640</v>
      </c>
      <c r="B4641" s="60">
        <v>4</v>
      </c>
      <c r="C4641" s="2">
        <v>41112.351466127227</v>
      </c>
      <c r="D4641" s="2">
        <v>41172.351388888892</v>
      </c>
      <c r="E4641" s="60">
        <v>12</v>
      </c>
      <c r="F4641" s="2">
        <v>41114.772490554526</v>
      </c>
      <c r="G4641" s="60">
        <v>0</v>
      </c>
    </row>
    <row r="4642" spans="1:7" x14ac:dyDescent="0.3">
      <c r="A4642" s="60">
        <v>4641</v>
      </c>
      <c r="B4642" s="60">
        <v>1</v>
      </c>
      <c r="C4642" s="2">
        <v>41112.357302766046</v>
      </c>
      <c r="D4642" s="2">
        <v>41172.356944444444</v>
      </c>
      <c r="E4642" s="60">
        <v>8</v>
      </c>
      <c r="F4642" s="2">
        <v>41113.824836055777</v>
      </c>
      <c r="G4642" s="60">
        <v>0</v>
      </c>
    </row>
    <row r="4643" spans="1:7" x14ac:dyDescent="0.3">
      <c r="A4643" s="60">
        <v>4642</v>
      </c>
      <c r="B4643" s="60">
        <v>6</v>
      </c>
      <c r="C4643" s="2">
        <v>41112.397538379053</v>
      </c>
      <c r="D4643" s="2">
        <v>41172.397222222222</v>
      </c>
      <c r="E4643" s="60">
        <v>24</v>
      </c>
      <c r="F4643" s="2">
        <v>41115.460417628252</v>
      </c>
      <c r="G4643" s="60">
        <v>0</v>
      </c>
    </row>
    <row r="4644" spans="1:7" x14ac:dyDescent="0.3">
      <c r="A4644" s="60">
        <v>4643</v>
      </c>
      <c r="B4644" s="60">
        <v>5</v>
      </c>
      <c r="C4644" s="2">
        <v>41112.41051050667</v>
      </c>
      <c r="D4644" s="2">
        <v>41172.410416666666</v>
      </c>
      <c r="E4644" s="60">
        <v>24</v>
      </c>
      <c r="F4644" s="2">
        <v>41113.893258210439</v>
      </c>
      <c r="G4644" s="60">
        <v>0</v>
      </c>
    </row>
    <row r="4645" spans="1:7" x14ac:dyDescent="0.3">
      <c r="A4645" s="60">
        <v>4644</v>
      </c>
      <c r="B4645" s="60">
        <v>3</v>
      </c>
      <c r="C4645" s="2">
        <v>41112.417816366207</v>
      </c>
      <c r="D4645" s="2">
        <v>41172.417361111111</v>
      </c>
      <c r="E4645" s="60">
        <v>24</v>
      </c>
      <c r="F4645" s="2">
        <v>41114.504246232922</v>
      </c>
      <c r="G4645" s="60">
        <v>0</v>
      </c>
    </row>
    <row r="4646" spans="1:7" x14ac:dyDescent="0.3">
      <c r="A4646" s="60">
        <v>4645</v>
      </c>
      <c r="B4646" s="60">
        <v>5</v>
      </c>
      <c r="C4646" s="2">
        <v>41112.506872220205</v>
      </c>
      <c r="D4646" s="2">
        <v>41172.506249999999</v>
      </c>
      <c r="E4646" s="60">
        <v>24</v>
      </c>
      <c r="F4646" s="2">
        <v>41115.415390288668</v>
      </c>
      <c r="G4646" s="60">
        <v>0</v>
      </c>
    </row>
    <row r="4647" spans="1:7" x14ac:dyDescent="0.3">
      <c r="A4647" s="60">
        <v>4646</v>
      </c>
      <c r="B4647" s="60">
        <v>1</v>
      </c>
      <c r="C4647" s="2">
        <v>41112.578162926344</v>
      </c>
      <c r="D4647" s="2">
        <v>41172.577777777777</v>
      </c>
      <c r="E4647" s="60">
        <v>8</v>
      </c>
      <c r="F4647" s="2">
        <v>41113.612710890586</v>
      </c>
      <c r="G4647" s="60">
        <v>0</v>
      </c>
    </row>
    <row r="4648" spans="1:7" x14ac:dyDescent="0.3">
      <c r="A4648" s="60">
        <v>4647</v>
      </c>
      <c r="B4648" s="60">
        <v>1</v>
      </c>
      <c r="C4648" s="2">
        <v>41112.553809776306</v>
      </c>
      <c r="D4648" s="2">
        <v>41172.553472222222</v>
      </c>
      <c r="E4648" s="60">
        <v>12</v>
      </c>
      <c r="F4648" s="2">
        <v>41113.860095942982</v>
      </c>
      <c r="G4648" s="60">
        <v>0</v>
      </c>
    </row>
    <row r="4649" spans="1:7" x14ac:dyDescent="0.3">
      <c r="A4649" s="60">
        <v>4648</v>
      </c>
      <c r="B4649" s="60">
        <v>1</v>
      </c>
      <c r="C4649" s="2">
        <v>41112.626008650732</v>
      </c>
      <c r="D4649" s="2">
        <v>41115.959251374123</v>
      </c>
      <c r="E4649" s="60">
        <v>8</v>
      </c>
      <c r="F4649" s="2" t="s">
        <v>5</v>
      </c>
      <c r="G4649" s="60">
        <v>0</v>
      </c>
    </row>
    <row r="4650" spans="1:7" x14ac:dyDescent="0.3">
      <c r="A4650" s="60">
        <v>4649</v>
      </c>
      <c r="B4650" s="60">
        <v>1</v>
      </c>
      <c r="C4650" s="2">
        <v>41112.639905546981</v>
      </c>
      <c r="D4650" s="2">
        <v>41172.63958333333</v>
      </c>
      <c r="E4650" s="60">
        <v>8</v>
      </c>
      <c r="F4650" s="2">
        <v>41113.387772419635</v>
      </c>
      <c r="G4650" s="60">
        <v>0</v>
      </c>
    </row>
    <row r="4651" spans="1:7" x14ac:dyDescent="0.3">
      <c r="A4651" s="60">
        <v>4650</v>
      </c>
      <c r="B4651" s="60">
        <v>1</v>
      </c>
      <c r="C4651" s="2">
        <v>41112.672652664653</v>
      </c>
      <c r="D4651" s="2">
        <v>41172.672222222223</v>
      </c>
      <c r="E4651" s="60">
        <v>8</v>
      </c>
      <c r="F4651" s="2">
        <v>41113.255472999044</v>
      </c>
      <c r="G4651" s="60">
        <v>0</v>
      </c>
    </row>
    <row r="4652" spans="1:7" x14ac:dyDescent="0.3">
      <c r="A4652" s="60">
        <v>4651</v>
      </c>
      <c r="B4652" s="60">
        <v>4</v>
      </c>
      <c r="C4652" s="2">
        <v>41112.7567058532</v>
      </c>
      <c r="D4652" s="2">
        <v>41172.756249999999</v>
      </c>
      <c r="E4652" s="60">
        <v>12</v>
      </c>
      <c r="F4652" s="2">
        <v>41114.290208789607</v>
      </c>
      <c r="G4652" s="60">
        <v>0</v>
      </c>
    </row>
    <row r="4653" spans="1:7" x14ac:dyDescent="0.3">
      <c r="A4653" s="60">
        <v>4652</v>
      </c>
      <c r="B4653" s="60">
        <v>4</v>
      </c>
      <c r="C4653" s="2">
        <v>41112.772831607079</v>
      </c>
      <c r="D4653" s="2">
        <v>41172.772222222222</v>
      </c>
      <c r="E4653" s="60">
        <v>12</v>
      </c>
      <c r="F4653" s="2">
        <v>41114.480403917943</v>
      </c>
      <c r="G4653" s="60">
        <v>0</v>
      </c>
    </row>
    <row r="4654" spans="1:7" x14ac:dyDescent="0.3">
      <c r="A4654" s="60">
        <v>4653</v>
      </c>
      <c r="B4654" s="60">
        <v>4</v>
      </c>
      <c r="C4654" s="2">
        <v>41112.910114781102</v>
      </c>
      <c r="D4654" s="2">
        <v>41172.909722222219</v>
      </c>
      <c r="E4654" s="60">
        <v>12</v>
      </c>
      <c r="F4654" s="2">
        <v>41115.344564844971</v>
      </c>
      <c r="G4654" s="60">
        <v>0</v>
      </c>
    </row>
    <row r="4655" spans="1:7" x14ac:dyDescent="0.3">
      <c r="A4655" s="60">
        <v>4654</v>
      </c>
      <c r="B4655" s="60">
        <v>1</v>
      </c>
      <c r="C4655" s="2">
        <v>41112.8825998498</v>
      </c>
      <c r="D4655" s="2">
        <v>41172.881944444445</v>
      </c>
      <c r="E4655" s="60">
        <v>8</v>
      </c>
      <c r="F4655" s="2">
        <v>41113.353432430893</v>
      </c>
      <c r="G4655" s="60">
        <v>0</v>
      </c>
    </row>
    <row r="4656" spans="1:7" x14ac:dyDescent="0.3">
      <c r="A4656" s="60">
        <v>4655</v>
      </c>
      <c r="B4656" s="60">
        <v>2</v>
      </c>
      <c r="C4656" s="2">
        <v>41112.962086494146</v>
      </c>
      <c r="D4656" s="2">
        <v>41172.961805555555</v>
      </c>
      <c r="E4656" s="60">
        <v>10</v>
      </c>
      <c r="F4656" s="2">
        <v>41113.693262990091</v>
      </c>
      <c r="G4656" s="60">
        <v>0</v>
      </c>
    </row>
    <row r="4657" spans="1:7" x14ac:dyDescent="0.3">
      <c r="A4657" s="60">
        <v>4656</v>
      </c>
      <c r="B4657" s="60">
        <v>7</v>
      </c>
      <c r="C4657" s="2">
        <v>41113.047458970599</v>
      </c>
      <c r="D4657" s="2">
        <v>41116.088937132656</v>
      </c>
      <c r="E4657" s="60">
        <v>24</v>
      </c>
      <c r="F4657" s="2" t="s">
        <v>5</v>
      </c>
      <c r="G4657" s="60">
        <v>0</v>
      </c>
    </row>
    <row r="4658" spans="1:7" x14ac:dyDescent="0.3">
      <c r="A4658" s="60">
        <v>4657</v>
      </c>
      <c r="B4658" s="60">
        <v>11</v>
      </c>
      <c r="C4658" s="2">
        <v>41113.185572523536</v>
      </c>
      <c r="D4658" s="2">
        <v>41173.185416666667</v>
      </c>
      <c r="E4658" s="60">
        <v>1</v>
      </c>
      <c r="F4658" s="2">
        <v>41119.990952588501</v>
      </c>
      <c r="G4658" s="60">
        <v>0</v>
      </c>
    </row>
    <row r="4659" spans="1:7" x14ac:dyDescent="0.3">
      <c r="A4659" s="60">
        <v>4658</v>
      </c>
      <c r="B4659" s="60">
        <v>7</v>
      </c>
      <c r="C4659" s="2">
        <v>41113.265331691611</v>
      </c>
      <c r="D4659" s="2">
        <v>41173.265277777777</v>
      </c>
      <c r="E4659" s="60">
        <v>24</v>
      </c>
      <c r="F4659" s="2">
        <v>41118.376561967198</v>
      </c>
      <c r="G4659" s="60">
        <v>0</v>
      </c>
    </row>
    <row r="4660" spans="1:7" x14ac:dyDescent="0.3">
      <c r="A4660" s="60">
        <v>4659</v>
      </c>
      <c r="B4660" s="60">
        <v>1</v>
      </c>
      <c r="C4660" s="2">
        <v>41113.33361664207</v>
      </c>
      <c r="D4660" s="2">
        <v>41173.333333333336</v>
      </c>
      <c r="E4660" s="60">
        <v>8</v>
      </c>
      <c r="F4660" s="2">
        <v>41114.394337377409</v>
      </c>
      <c r="G4660" s="60">
        <v>0</v>
      </c>
    </row>
    <row r="4661" spans="1:7" x14ac:dyDescent="0.3">
      <c r="A4661" s="60">
        <v>4660</v>
      </c>
      <c r="B4661" s="60">
        <v>1</v>
      </c>
      <c r="C4661" s="2">
        <v>41113.349223766207</v>
      </c>
      <c r="D4661" s="2">
        <v>41173.348611111112</v>
      </c>
      <c r="E4661" s="60">
        <v>8</v>
      </c>
      <c r="F4661" s="2">
        <v>41114.498827910473</v>
      </c>
      <c r="G4661" s="60">
        <v>0</v>
      </c>
    </row>
    <row r="4662" spans="1:7" x14ac:dyDescent="0.3">
      <c r="A4662" s="60">
        <v>4661</v>
      </c>
      <c r="B4662" s="60">
        <v>2</v>
      </c>
      <c r="C4662" s="2">
        <v>41113.346521301355</v>
      </c>
      <c r="D4662" s="2">
        <v>41173.345833333333</v>
      </c>
      <c r="E4662" s="60">
        <v>10</v>
      </c>
      <c r="F4662" s="2">
        <v>41114.570814554027</v>
      </c>
      <c r="G4662" s="60">
        <v>0</v>
      </c>
    </row>
    <row r="4663" spans="1:7" x14ac:dyDescent="0.3">
      <c r="A4663" s="60">
        <v>4662</v>
      </c>
      <c r="B4663" s="60">
        <v>2</v>
      </c>
      <c r="C4663" s="2">
        <v>41113.37251867132</v>
      </c>
      <c r="D4663" s="2">
        <v>41173.372222222228</v>
      </c>
      <c r="E4663" s="60">
        <v>10</v>
      </c>
      <c r="F4663" s="2">
        <v>41114.672681348493</v>
      </c>
      <c r="G4663" s="60">
        <v>0</v>
      </c>
    </row>
    <row r="4664" spans="1:7" x14ac:dyDescent="0.3">
      <c r="A4664" s="60">
        <v>4663</v>
      </c>
      <c r="B4664" s="60">
        <v>11</v>
      </c>
      <c r="C4664" s="2">
        <v>41113.335145888908</v>
      </c>
      <c r="D4664" s="2">
        <v>41117.709683874833</v>
      </c>
      <c r="E4664" s="60">
        <v>1</v>
      </c>
      <c r="F4664" s="2" t="s">
        <v>5</v>
      </c>
      <c r="G4664" s="60">
        <v>6</v>
      </c>
    </row>
    <row r="4665" spans="1:7" x14ac:dyDescent="0.3">
      <c r="A4665" s="60">
        <v>4664</v>
      </c>
      <c r="B4665" s="60">
        <v>6</v>
      </c>
      <c r="C4665" s="2">
        <v>41113.359598475989</v>
      </c>
      <c r="D4665" s="2">
        <v>41173.359027777777</v>
      </c>
      <c r="E4665" s="60">
        <v>24</v>
      </c>
      <c r="F4665" s="2">
        <v>41117.375725539743</v>
      </c>
      <c r="G4665" s="60">
        <v>0</v>
      </c>
    </row>
    <row r="4666" spans="1:7" x14ac:dyDescent="0.3">
      <c r="A4666" s="60">
        <v>4665</v>
      </c>
      <c r="B4666" s="60">
        <v>1</v>
      </c>
      <c r="C4666" s="2">
        <v>41113.404941848254</v>
      </c>
      <c r="D4666" s="2">
        <v>41115.529264732722</v>
      </c>
      <c r="E4666" s="60">
        <v>8</v>
      </c>
      <c r="F4666" s="2" t="s">
        <v>5</v>
      </c>
      <c r="G4666" s="60">
        <v>0</v>
      </c>
    </row>
    <row r="4667" spans="1:7" x14ac:dyDescent="0.3">
      <c r="A4667" s="60">
        <v>4666</v>
      </c>
      <c r="B4667" s="60">
        <v>1</v>
      </c>
      <c r="C4667" s="2">
        <v>41113.571168429109</v>
      </c>
      <c r="D4667" s="2">
        <v>41173.570833333331</v>
      </c>
      <c r="E4667" s="60">
        <v>8</v>
      </c>
      <c r="F4667" s="2">
        <v>41114.660579522315</v>
      </c>
      <c r="G4667" s="60">
        <v>0</v>
      </c>
    </row>
    <row r="4668" spans="1:7" x14ac:dyDescent="0.3">
      <c r="A4668" s="60">
        <v>4667</v>
      </c>
      <c r="B4668" s="60">
        <v>6</v>
      </c>
      <c r="C4668" s="2">
        <v>41113.608214923639</v>
      </c>
      <c r="D4668" s="2">
        <v>41173.607638888891</v>
      </c>
      <c r="E4668" s="60">
        <v>24</v>
      </c>
      <c r="F4668" s="2">
        <v>41120.639468078894</v>
      </c>
      <c r="G4668" s="60">
        <v>0</v>
      </c>
    </row>
    <row r="4669" spans="1:7" x14ac:dyDescent="0.3">
      <c r="A4669" s="60">
        <v>4668</v>
      </c>
      <c r="B4669" s="60">
        <v>3</v>
      </c>
      <c r="C4669" s="2">
        <v>41113.630242907391</v>
      </c>
      <c r="D4669" s="2">
        <v>41173.629861111112</v>
      </c>
      <c r="E4669" s="60">
        <v>24</v>
      </c>
      <c r="F4669" s="2">
        <v>41115.732966015312</v>
      </c>
      <c r="G4669" s="60">
        <v>0</v>
      </c>
    </row>
    <row r="4670" spans="1:7" x14ac:dyDescent="0.3">
      <c r="A4670" s="60">
        <v>4669</v>
      </c>
      <c r="B4670" s="60">
        <v>4</v>
      </c>
      <c r="C4670" s="2">
        <v>41113.630860608864</v>
      </c>
      <c r="D4670" s="2">
        <v>41173.630555555559</v>
      </c>
      <c r="E4670" s="60">
        <v>12</v>
      </c>
      <c r="F4670" s="2">
        <v>41116.764088892356</v>
      </c>
      <c r="G4670" s="60">
        <v>0</v>
      </c>
    </row>
    <row r="4671" spans="1:7" x14ac:dyDescent="0.3">
      <c r="A4671" s="60">
        <v>4670</v>
      </c>
      <c r="B4671" s="60">
        <v>7</v>
      </c>
      <c r="C4671" s="2">
        <v>41113.706586779481</v>
      </c>
      <c r="D4671" s="2">
        <v>41173.706249999996</v>
      </c>
      <c r="E4671" s="60">
        <v>24</v>
      </c>
      <c r="F4671" s="2">
        <v>41154.180191843167</v>
      </c>
      <c r="G4671" s="60">
        <v>1</v>
      </c>
    </row>
    <row r="4672" spans="1:7" x14ac:dyDescent="0.3">
      <c r="A4672" s="60">
        <v>4671</v>
      </c>
      <c r="B4672" s="60">
        <v>2</v>
      </c>
      <c r="C4672" s="2">
        <v>41113.728138667684</v>
      </c>
      <c r="D4672" s="2">
        <v>41116.602538486877</v>
      </c>
      <c r="E4672" s="60">
        <v>10</v>
      </c>
      <c r="F4672" s="2" t="s">
        <v>5</v>
      </c>
      <c r="G4672" s="60">
        <v>0</v>
      </c>
    </row>
    <row r="4673" spans="1:7" x14ac:dyDescent="0.3">
      <c r="A4673" s="60">
        <v>4672</v>
      </c>
      <c r="B4673" s="60">
        <v>1</v>
      </c>
      <c r="C4673" s="2">
        <v>41113.744450428567</v>
      </c>
      <c r="D4673" s="2">
        <v>41173.744444444448</v>
      </c>
      <c r="E4673" s="60">
        <v>12</v>
      </c>
      <c r="F4673" s="2">
        <v>41114.539310485983</v>
      </c>
      <c r="G4673" s="60">
        <v>0</v>
      </c>
    </row>
    <row r="4674" spans="1:7" x14ac:dyDescent="0.3">
      <c r="A4674" s="60">
        <v>4673</v>
      </c>
      <c r="B4674" s="60">
        <v>8</v>
      </c>
      <c r="C4674" s="2">
        <v>41113.776683295175</v>
      </c>
      <c r="D4674" s="2">
        <v>41173.776388888888</v>
      </c>
      <c r="E4674" s="60">
        <v>3</v>
      </c>
      <c r="F4674" s="2">
        <v>41120.492662473167</v>
      </c>
      <c r="G4674" s="60">
        <v>1</v>
      </c>
    </row>
    <row r="4675" spans="1:7" x14ac:dyDescent="0.3">
      <c r="A4675" s="60">
        <v>4674</v>
      </c>
      <c r="B4675" s="60">
        <v>2</v>
      </c>
      <c r="C4675" s="2">
        <v>41113.777867636098</v>
      </c>
      <c r="D4675" s="2">
        <v>41173.777777777781</v>
      </c>
      <c r="E4675" s="60">
        <v>10</v>
      </c>
      <c r="F4675" s="2">
        <v>41114.651714315427</v>
      </c>
      <c r="G4675" s="60">
        <v>0</v>
      </c>
    </row>
    <row r="4676" spans="1:7" x14ac:dyDescent="0.3">
      <c r="A4676" s="60">
        <v>4675</v>
      </c>
      <c r="B4676" s="60">
        <v>3</v>
      </c>
      <c r="C4676" s="2">
        <v>41113.911076047516</v>
      </c>
      <c r="D4676" s="2">
        <v>41173.910416666666</v>
      </c>
      <c r="E4676" s="60">
        <v>24</v>
      </c>
      <c r="F4676" s="2">
        <v>41115.979980283038</v>
      </c>
      <c r="G4676" s="60">
        <v>0</v>
      </c>
    </row>
    <row r="4677" spans="1:7" x14ac:dyDescent="0.3">
      <c r="A4677" s="60">
        <v>4676</v>
      </c>
      <c r="B4677" s="60">
        <v>11</v>
      </c>
      <c r="C4677" s="2">
        <v>41113.904968318922</v>
      </c>
      <c r="D4677" s="2">
        <v>41118.154282043106</v>
      </c>
      <c r="E4677" s="60">
        <v>1</v>
      </c>
      <c r="F4677" s="2" t="s">
        <v>5</v>
      </c>
      <c r="G4677" s="60">
        <v>1</v>
      </c>
    </row>
    <row r="4678" spans="1:7" x14ac:dyDescent="0.3">
      <c r="A4678" s="60">
        <v>4677</v>
      </c>
      <c r="B4678" s="60">
        <v>6</v>
      </c>
      <c r="C4678" s="2">
        <v>41113.970169464475</v>
      </c>
      <c r="D4678" s="2">
        <v>41173.970138888893</v>
      </c>
      <c r="E4678" s="60">
        <v>24</v>
      </c>
      <c r="F4678" s="2">
        <v>41117.760762975515</v>
      </c>
      <c r="G4678" s="60">
        <v>0</v>
      </c>
    </row>
    <row r="4679" spans="1:7" x14ac:dyDescent="0.3">
      <c r="A4679" s="60">
        <v>4678</v>
      </c>
      <c r="B4679" s="60">
        <v>1</v>
      </c>
      <c r="C4679" s="2">
        <v>41114.007604380968</v>
      </c>
      <c r="D4679" s="2">
        <v>41174.006944444445</v>
      </c>
      <c r="E4679" s="60">
        <v>12</v>
      </c>
      <c r="F4679" s="2">
        <v>41115.597879726549</v>
      </c>
      <c r="G4679" s="60">
        <v>0</v>
      </c>
    </row>
    <row r="4680" spans="1:7" x14ac:dyDescent="0.3">
      <c r="A4680" s="60">
        <v>4679</v>
      </c>
      <c r="B4680" s="60">
        <v>3</v>
      </c>
      <c r="C4680" s="2">
        <v>41114.02761753236</v>
      </c>
      <c r="D4680" s="2">
        <v>41174.027083333334</v>
      </c>
      <c r="E4680" s="60">
        <v>24</v>
      </c>
      <c r="F4680" s="2">
        <v>41116.588166499576</v>
      </c>
      <c r="G4680" s="60">
        <v>0</v>
      </c>
    </row>
    <row r="4681" spans="1:7" x14ac:dyDescent="0.3">
      <c r="A4681" s="60">
        <v>4680</v>
      </c>
      <c r="B4681" s="60">
        <v>2</v>
      </c>
      <c r="C4681" s="2">
        <v>41114.339023935252</v>
      </c>
      <c r="D4681" s="2">
        <v>41174.338888888895</v>
      </c>
      <c r="E4681" s="60">
        <v>10</v>
      </c>
      <c r="F4681" s="2">
        <v>41114.502522944553</v>
      </c>
      <c r="G4681" s="60">
        <v>0</v>
      </c>
    </row>
    <row r="4682" spans="1:7" x14ac:dyDescent="0.3">
      <c r="A4682" s="60">
        <v>4681</v>
      </c>
      <c r="B4682" s="60">
        <v>7</v>
      </c>
      <c r="C4682" s="2">
        <v>41114.365651768218</v>
      </c>
      <c r="D4682" s="2">
        <v>41174.365277777782</v>
      </c>
      <c r="E4682" s="60">
        <v>24</v>
      </c>
      <c r="F4682" s="2">
        <v>41123.363564815911</v>
      </c>
      <c r="G4682" s="60">
        <v>1</v>
      </c>
    </row>
    <row r="4683" spans="1:7" x14ac:dyDescent="0.3">
      <c r="A4683" s="60">
        <v>4682</v>
      </c>
      <c r="B4683" s="60">
        <v>2</v>
      </c>
      <c r="C4683" s="2">
        <v>41114.353441979474</v>
      </c>
      <c r="D4683" s="2">
        <v>41174.352777777778</v>
      </c>
      <c r="E4683" s="60">
        <v>10</v>
      </c>
      <c r="F4683" s="2">
        <v>41115.807285724433</v>
      </c>
      <c r="G4683" s="60">
        <v>0</v>
      </c>
    </row>
    <row r="4684" spans="1:7" x14ac:dyDescent="0.3">
      <c r="A4684" s="60">
        <v>4683</v>
      </c>
      <c r="B4684" s="60">
        <v>6</v>
      </c>
      <c r="C4684" s="2">
        <v>41114.334058451837</v>
      </c>
      <c r="D4684" s="2">
        <v>41174.334027777782</v>
      </c>
      <c r="E4684" s="60">
        <v>24</v>
      </c>
      <c r="F4684" s="2">
        <v>41118.551526007774</v>
      </c>
      <c r="G4684" s="60">
        <v>0</v>
      </c>
    </row>
    <row r="4685" spans="1:7" x14ac:dyDescent="0.3">
      <c r="A4685" s="60">
        <v>4684</v>
      </c>
      <c r="B4685" s="60">
        <v>4</v>
      </c>
      <c r="C4685" s="2">
        <v>41114.335848975701</v>
      </c>
      <c r="D4685" s="2">
        <v>41174.335416666669</v>
      </c>
      <c r="E4685" s="60">
        <v>12</v>
      </c>
      <c r="F4685" s="2">
        <v>41116.780162050549</v>
      </c>
      <c r="G4685" s="60">
        <v>0</v>
      </c>
    </row>
    <row r="4686" spans="1:7" x14ac:dyDescent="0.3">
      <c r="A4686" s="60">
        <v>4685</v>
      </c>
      <c r="B4686" s="60">
        <v>9</v>
      </c>
      <c r="C4686" s="2">
        <v>41114.405682685501</v>
      </c>
      <c r="D4686" s="2">
        <v>41174.405555555553</v>
      </c>
      <c r="E4686" s="60">
        <v>5</v>
      </c>
      <c r="F4686" s="2">
        <v>41117.553860546512</v>
      </c>
      <c r="G4686" s="60">
        <v>0</v>
      </c>
    </row>
    <row r="4687" spans="1:7" x14ac:dyDescent="0.3">
      <c r="A4687" s="60">
        <v>4686</v>
      </c>
      <c r="B4687" s="60">
        <v>4</v>
      </c>
      <c r="C4687" s="2">
        <v>41114.44780783412</v>
      </c>
      <c r="D4687" s="2">
        <v>41174.447222222218</v>
      </c>
      <c r="E4687" s="60">
        <v>12</v>
      </c>
      <c r="F4687" s="2">
        <v>41117.750013281235</v>
      </c>
      <c r="G4687" s="60">
        <v>0</v>
      </c>
    </row>
    <row r="4688" spans="1:7" x14ac:dyDescent="0.3">
      <c r="A4688" s="60">
        <v>4687</v>
      </c>
      <c r="B4688" s="60">
        <v>1</v>
      </c>
      <c r="C4688" s="2">
        <v>41114.44465475664</v>
      </c>
      <c r="D4688" s="2">
        <v>41174.444444444445</v>
      </c>
      <c r="E4688" s="60">
        <v>12</v>
      </c>
      <c r="F4688" s="2">
        <v>41115.663127938351</v>
      </c>
      <c r="G4688" s="60">
        <v>0</v>
      </c>
    </row>
    <row r="4689" spans="1:7" x14ac:dyDescent="0.3">
      <c r="A4689" s="60">
        <v>4688</v>
      </c>
      <c r="B4689" s="60">
        <v>7</v>
      </c>
      <c r="C4689" s="2">
        <v>41114.498689433603</v>
      </c>
      <c r="D4689" s="2">
        <v>41174.498611111114</v>
      </c>
      <c r="E4689" s="60">
        <v>24</v>
      </c>
      <c r="F4689" s="2">
        <v>41130.540139449018</v>
      </c>
      <c r="G4689" s="60">
        <v>0</v>
      </c>
    </row>
    <row r="4690" spans="1:7" x14ac:dyDescent="0.3">
      <c r="A4690" s="60">
        <v>4689</v>
      </c>
      <c r="B4690" s="60">
        <v>4</v>
      </c>
      <c r="C4690" s="2">
        <v>41114.482407399119</v>
      </c>
      <c r="D4690" s="2">
        <v>41174.481944444444</v>
      </c>
      <c r="E4690" s="60">
        <v>12</v>
      </c>
      <c r="F4690" s="2">
        <v>41117.454730139485</v>
      </c>
      <c r="G4690" s="60">
        <v>0</v>
      </c>
    </row>
    <row r="4691" spans="1:7" x14ac:dyDescent="0.3">
      <c r="A4691" s="60">
        <v>4690</v>
      </c>
      <c r="B4691" s="60">
        <v>3</v>
      </c>
      <c r="C4691" s="2">
        <v>41114.464195302884</v>
      </c>
      <c r="D4691" s="2">
        <v>41117.005175018836</v>
      </c>
      <c r="E4691" s="60">
        <v>24</v>
      </c>
      <c r="F4691" s="2" t="s">
        <v>5</v>
      </c>
      <c r="G4691" s="60">
        <v>0</v>
      </c>
    </row>
    <row r="4692" spans="1:7" x14ac:dyDescent="0.3">
      <c r="A4692" s="60">
        <v>4691</v>
      </c>
      <c r="B4692" s="60">
        <v>1</v>
      </c>
      <c r="C4692" s="2">
        <v>41114.529946533839</v>
      </c>
      <c r="D4692" s="2">
        <v>41174.529861111114</v>
      </c>
      <c r="E4692" s="60">
        <v>12</v>
      </c>
      <c r="F4692" s="2">
        <v>41115.392864320034</v>
      </c>
      <c r="G4692" s="60">
        <v>0</v>
      </c>
    </row>
    <row r="4693" spans="1:7" x14ac:dyDescent="0.3">
      <c r="A4693" s="60">
        <v>4692</v>
      </c>
      <c r="B4693" s="60">
        <v>4</v>
      </c>
      <c r="C4693" s="2">
        <v>41114.516421686414</v>
      </c>
      <c r="D4693" s="2">
        <v>41174.515972222223</v>
      </c>
      <c r="E4693" s="60">
        <v>12</v>
      </c>
      <c r="F4693" s="2">
        <v>41117.50803227906</v>
      </c>
      <c r="G4693" s="60">
        <v>0</v>
      </c>
    </row>
    <row r="4694" spans="1:7" x14ac:dyDescent="0.3">
      <c r="A4694" s="60">
        <v>4693</v>
      </c>
      <c r="B4694" s="60">
        <v>1</v>
      </c>
      <c r="C4694" s="2">
        <v>41114.50013129312</v>
      </c>
      <c r="D4694" s="2">
        <v>41174.5</v>
      </c>
      <c r="E4694" s="60">
        <v>12</v>
      </c>
      <c r="F4694" s="2">
        <v>41115.469305432249</v>
      </c>
      <c r="G4694" s="60">
        <v>0</v>
      </c>
    </row>
    <row r="4695" spans="1:7" x14ac:dyDescent="0.3">
      <c r="A4695" s="60">
        <v>4694</v>
      </c>
      <c r="B4695" s="60">
        <v>7</v>
      </c>
      <c r="C4695" s="2">
        <v>41114.580846836703</v>
      </c>
      <c r="D4695" s="2">
        <v>41174.580555555556</v>
      </c>
      <c r="E4695" s="60">
        <v>24</v>
      </c>
      <c r="F4695" s="2">
        <v>41155.526054991213</v>
      </c>
      <c r="G4695" s="60">
        <v>0</v>
      </c>
    </row>
    <row r="4696" spans="1:7" x14ac:dyDescent="0.3">
      <c r="A4696" s="60">
        <v>4695</v>
      </c>
      <c r="B4696" s="60">
        <v>3</v>
      </c>
      <c r="C4696" s="2">
        <v>41114.548169430404</v>
      </c>
      <c r="D4696" s="2">
        <v>41118.006390328221</v>
      </c>
      <c r="E4696" s="60">
        <v>24</v>
      </c>
      <c r="F4696" s="2" t="s">
        <v>5</v>
      </c>
      <c r="G4696" s="60">
        <v>0</v>
      </c>
    </row>
    <row r="4697" spans="1:7" x14ac:dyDescent="0.3">
      <c r="A4697" s="60">
        <v>4696</v>
      </c>
      <c r="B4697" s="60">
        <v>2</v>
      </c>
      <c r="C4697" s="2">
        <v>41114.577394043634</v>
      </c>
      <c r="D4697" s="2">
        <v>41174.57708333333</v>
      </c>
      <c r="E4697" s="60">
        <v>10</v>
      </c>
      <c r="F4697" s="2">
        <v>41115.394555565552</v>
      </c>
      <c r="G4697" s="60">
        <v>0</v>
      </c>
    </row>
    <row r="4698" spans="1:7" x14ac:dyDescent="0.3">
      <c r="A4698" s="60">
        <v>4697</v>
      </c>
      <c r="B4698" s="60">
        <v>2</v>
      </c>
      <c r="C4698" s="2">
        <v>41114.571329662947</v>
      </c>
      <c r="D4698" s="2">
        <v>41174.570833333331</v>
      </c>
      <c r="E4698" s="60">
        <v>10</v>
      </c>
      <c r="F4698" s="2">
        <v>41115.425503405546</v>
      </c>
      <c r="G4698" s="60">
        <v>0</v>
      </c>
    </row>
    <row r="4699" spans="1:7" x14ac:dyDescent="0.3">
      <c r="A4699" s="60">
        <v>4698</v>
      </c>
      <c r="B4699" s="60">
        <v>6</v>
      </c>
      <c r="C4699" s="2">
        <v>41114.544085017464</v>
      </c>
      <c r="D4699" s="2">
        <v>41117.085416666669</v>
      </c>
      <c r="E4699" s="60">
        <v>24</v>
      </c>
      <c r="F4699" s="2" t="s">
        <v>5</v>
      </c>
      <c r="G4699" s="60">
        <v>0</v>
      </c>
    </row>
    <row r="4700" spans="1:7" x14ac:dyDescent="0.3">
      <c r="A4700" s="60">
        <v>4699</v>
      </c>
      <c r="B4700" s="60">
        <v>6</v>
      </c>
      <c r="C4700" s="2">
        <v>41114.677469817427</v>
      </c>
      <c r="D4700" s="2">
        <v>41174.677083333328</v>
      </c>
      <c r="E4700" s="60">
        <v>24</v>
      </c>
      <c r="F4700" s="2">
        <v>41126.770460972526</v>
      </c>
      <c r="G4700" s="60">
        <v>0</v>
      </c>
    </row>
    <row r="4701" spans="1:7" x14ac:dyDescent="0.3">
      <c r="A4701" s="60">
        <v>4700</v>
      </c>
      <c r="B4701" s="60">
        <v>1</v>
      </c>
      <c r="C4701" s="2">
        <v>41114.670571930103</v>
      </c>
      <c r="D4701" s="2">
        <v>41118.628472222219</v>
      </c>
      <c r="E4701" s="60">
        <v>8</v>
      </c>
      <c r="F4701" s="2">
        <v>41115.39577886941</v>
      </c>
      <c r="G4701" s="60">
        <v>0</v>
      </c>
    </row>
    <row r="4702" spans="1:7" x14ac:dyDescent="0.3">
      <c r="A4702" s="60">
        <v>4701</v>
      </c>
      <c r="B4702" s="60">
        <v>1</v>
      </c>
      <c r="C4702" s="2">
        <v>41114.670479384731</v>
      </c>
      <c r="D4702" s="2">
        <v>41174.670138888883</v>
      </c>
      <c r="E4702" s="60">
        <v>8</v>
      </c>
      <c r="F4702" s="2">
        <v>41114.849684971792</v>
      </c>
      <c r="G4702" s="60">
        <v>0</v>
      </c>
    </row>
    <row r="4703" spans="1:7" x14ac:dyDescent="0.3">
      <c r="A4703" s="60">
        <v>4702</v>
      </c>
      <c r="B4703" s="60">
        <v>4</v>
      </c>
      <c r="C4703" s="2">
        <v>41114.80409673004</v>
      </c>
      <c r="D4703" s="2">
        <v>41174.803472222222</v>
      </c>
      <c r="E4703" s="60">
        <v>12</v>
      </c>
      <c r="F4703" s="2">
        <v>41118.470438875323</v>
      </c>
      <c r="G4703" s="60">
        <v>0</v>
      </c>
    </row>
    <row r="4704" spans="1:7" x14ac:dyDescent="0.3">
      <c r="A4704" s="60">
        <v>4703</v>
      </c>
      <c r="B4704" s="60">
        <v>1</v>
      </c>
      <c r="C4704" s="2">
        <v>41114.813851983716</v>
      </c>
      <c r="D4704" s="2">
        <v>41174.813194444439</v>
      </c>
      <c r="E4704" s="60">
        <v>8</v>
      </c>
      <c r="F4704" s="2">
        <v>41115.449573049191</v>
      </c>
      <c r="G4704" s="60">
        <v>0</v>
      </c>
    </row>
    <row r="4705" spans="1:7" x14ac:dyDescent="0.3">
      <c r="A4705" s="60">
        <v>4704</v>
      </c>
      <c r="B4705" s="60">
        <v>1</v>
      </c>
      <c r="C4705" s="2">
        <v>41115.013569083101</v>
      </c>
      <c r="D4705" s="2">
        <v>41117.263194444444</v>
      </c>
      <c r="E4705" s="60">
        <v>8</v>
      </c>
      <c r="F4705" s="2">
        <v>41116.392507122568</v>
      </c>
      <c r="G4705" s="60">
        <v>0</v>
      </c>
    </row>
    <row r="4706" spans="1:7" x14ac:dyDescent="0.3">
      <c r="A4706" s="60">
        <v>4705</v>
      </c>
      <c r="B4706" s="60">
        <v>8</v>
      </c>
      <c r="C4706" s="2">
        <v>41115.306453800396</v>
      </c>
      <c r="D4706" s="2">
        <v>41175.306249999994</v>
      </c>
      <c r="E4706" s="60">
        <v>3</v>
      </c>
      <c r="F4706" s="2">
        <v>41120.397453644277</v>
      </c>
      <c r="G4706" s="60">
        <v>0</v>
      </c>
    </row>
    <row r="4707" spans="1:7" x14ac:dyDescent="0.3">
      <c r="A4707" s="60">
        <v>4706</v>
      </c>
      <c r="B4707" s="60">
        <v>1</v>
      </c>
      <c r="C4707" s="2">
        <v>41115.390723724493</v>
      </c>
      <c r="D4707" s="2">
        <v>41175.390277777777</v>
      </c>
      <c r="E4707" s="60">
        <v>8</v>
      </c>
      <c r="F4707" s="2">
        <v>41116.472611826837</v>
      </c>
      <c r="G4707" s="60">
        <v>0</v>
      </c>
    </row>
    <row r="4708" spans="1:7" x14ac:dyDescent="0.3">
      <c r="A4708" s="60">
        <v>4707</v>
      </c>
      <c r="B4708" s="60">
        <v>9</v>
      </c>
      <c r="C4708" s="2">
        <v>41115.409614367243</v>
      </c>
      <c r="D4708" s="2">
        <v>41175.40902777778</v>
      </c>
      <c r="E4708" s="60">
        <v>5</v>
      </c>
      <c r="F4708" s="2">
        <v>41118.328968679423</v>
      </c>
      <c r="G4708" s="60">
        <v>0</v>
      </c>
    </row>
    <row r="4709" spans="1:7" x14ac:dyDescent="0.3">
      <c r="A4709" s="60">
        <v>4708</v>
      </c>
      <c r="B4709" s="60">
        <v>7</v>
      </c>
      <c r="C4709" s="2">
        <v>41115.403643144513</v>
      </c>
      <c r="D4709" s="2">
        <v>41117.986805555556</v>
      </c>
      <c r="E4709" s="60">
        <v>24</v>
      </c>
      <c r="F4709" s="2" t="s">
        <v>5</v>
      </c>
      <c r="G4709" s="60">
        <v>0</v>
      </c>
    </row>
    <row r="4710" spans="1:7" x14ac:dyDescent="0.3">
      <c r="A4710" s="60">
        <v>4709</v>
      </c>
      <c r="B4710" s="60">
        <v>3</v>
      </c>
      <c r="C4710" s="2">
        <v>41115.442392259894</v>
      </c>
      <c r="D4710" s="2">
        <v>41119.692361111105</v>
      </c>
      <c r="E4710" s="60">
        <v>24</v>
      </c>
      <c r="F4710" s="2">
        <v>41117.53226192591</v>
      </c>
      <c r="G4710" s="60">
        <v>0</v>
      </c>
    </row>
    <row r="4711" spans="1:7" x14ac:dyDescent="0.3">
      <c r="A4711" s="60">
        <v>4710</v>
      </c>
      <c r="B4711" s="60">
        <v>1</v>
      </c>
      <c r="C4711" s="2">
        <v>41115.447722189121</v>
      </c>
      <c r="D4711" s="2">
        <v>41175.447222222218</v>
      </c>
      <c r="E4711" s="60">
        <v>8</v>
      </c>
      <c r="F4711" s="2">
        <v>41116.659295981714</v>
      </c>
      <c r="G4711" s="60">
        <v>0</v>
      </c>
    </row>
    <row r="4712" spans="1:7" x14ac:dyDescent="0.3">
      <c r="A4712" s="60">
        <v>4711</v>
      </c>
      <c r="B4712" s="60">
        <v>6</v>
      </c>
      <c r="C4712" s="2">
        <v>41115.445041304774</v>
      </c>
      <c r="D4712" s="2">
        <v>41175.444444444445</v>
      </c>
      <c r="E4712" s="60">
        <v>24</v>
      </c>
      <c r="F4712" s="2">
        <v>41121.527174423194</v>
      </c>
      <c r="G4712" s="60">
        <v>0</v>
      </c>
    </row>
    <row r="4713" spans="1:7" x14ac:dyDescent="0.3">
      <c r="A4713" s="60">
        <v>4712</v>
      </c>
      <c r="B4713" s="60">
        <v>8</v>
      </c>
      <c r="C4713" s="2">
        <v>41115.463665325893</v>
      </c>
      <c r="D4713" s="2">
        <v>41175.463194444448</v>
      </c>
      <c r="E4713" s="60">
        <v>3</v>
      </c>
      <c r="F4713" s="2">
        <v>41122.316848277194</v>
      </c>
      <c r="G4713" s="60">
        <v>1</v>
      </c>
    </row>
    <row r="4714" spans="1:7" x14ac:dyDescent="0.3">
      <c r="A4714" s="60">
        <v>4713</v>
      </c>
      <c r="B4714" s="60">
        <v>1</v>
      </c>
      <c r="C4714" s="2">
        <v>41115.465500446589</v>
      </c>
      <c r="D4714" s="2">
        <v>41175.465277777781</v>
      </c>
      <c r="E4714" s="60">
        <v>12</v>
      </c>
      <c r="F4714" s="2">
        <v>41116.836974334117</v>
      </c>
      <c r="G4714" s="60">
        <v>0</v>
      </c>
    </row>
    <row r="4715" spans="1:7" x14ac:dyDescent="0.3">
      <c r="A4715" s="60">
        <v>4714</v>
      </c>
      <c r="B4715" s="60">
        <v>3</v>
      </c>
      <c r="C4715" s="2">
        <v>41115.510937290041</v>
      </c>
      <c r="D4715" s="2">
        <v>41175.510416666664</v>
      </c>
      <c r="E4715" s="60">
        <v>24</v>
      </c>
      <c r="F4715" s="2">
        <v>41117.714647628003</v>
      </c>
      <c r="G4715" s="60">
        <v>0</v>
      </c>
    </row>
    <row r="4716" spans="1:7" x14ac:dyDescent="0.3">
      <c r="A4716" s="60">
        <v>4715</v>
      </c>
      <c r="B4716" s="60">
        <v>2</v>
      </c>
      <c r="C4716" s="2">
        <v>41115.514495115065</v>
      </c>
      <c r="D4716" s="2">
        <v>41175.513888888891</v>
      </c>
      <c r="E4716" s="60">
        <v>10</v>
      </c>
      <c r="F4716" s="2">
        <v>41116.585120416428</v>
      </c>
      <c r="G4716" s="60">
        <v>0</v>
      </c>
    </row>
    <row r="4717" spans="1:7" x14ac:dyDescent="0.3">
      <c r="A4717" s="60">
        <v>4716</v>
      </c>
      <c r="B4717" s="60">
        <v>1</v>
      </c>
      <c r="C4717" s="2">
        <v>41115.566920371319</v>
      </c>
      <c r="D4717" s="2">
        <v>41175.566666666666</v>
      </c>
      <c r="E4717" s="60">
        <v>12</v>
      </c>
      <c r="F4717" s="2">
        <v>41116.444122823988</v>
      </c>
      <c r="G4717" s="60">
        <v>0</v>
      </c>
    </row>
    <row r="4718" spans="1:7" x14ac:dyDescent="0.3">
      <c r="A4718" s="60">
        <v>4717</v>
      </c>
      <c r="B4718" s="60">
        <v>1</v>
      </c>
      <c r="C4718" s="2">
        <v>41115.571690082965</v>
      </c>
      <c r="D4718" s="2">
        <v>41175.571527777778</v>
      </c>
      <c r="E4718" s="60">
        <v>8</v>
      </c>
      <c r="F4718" s="2">
        <v>41115.718955274249</v>
      </c>
      <c r="G4718" s="60">
        <v>0</v>
      </c>
    </row>
    <row r="4719" spans="1:7" x14ac:dyDescent="0.3">
      <c r="A4719" s="60">
        <v>4718</v>
      </c>
      <c r="B4719" s="60">
        <v>7</v>
      </c>
      <c r="C4719" s="2">
        <v>41115.546475112227</v>
      </c>
      <c r="D4719" s="2">
        <v>41175.54583333333</v>
      </c>
      <c r="E4719" s="60">
        <v>24</v>
      </c>
      <c r="F4719" s="2">
        <v>41137.424386277155</v>
      </c>
      <c r="G4719" s="60">
        <v>0</v>
      </c>
    </row>
    <row r="4720" spans="1:7" x14ac:dyDescent="0.3">
      <c r="A4720" s="60">
        <v>4719</v>
      </c>
      <c r="B4720" s="60">
        <v>2</v>
      </c>
      <c r="C4720" s="2">
        <v>41115.566862498432</v>
      </c>
      <c r="D4720" s="2">
        <v>41175.566666666666</v>
      </c>
      <c r="E4720" s="60">
        <v>10</v>
      </c>
      <c r="F4720" s="2">
        <v>41117.014393431389</v>
      </c>
      <c r="G4720" s="60">
        <v>0</v>
      </c>
    </row>
    <row r="4721" spans="1:7" x14ac:dyDescent="0.3">
      <c r="A4721" s="60">
        <v>4720</v>
      </c>
      <c r="B4721" s="60">
        <v>2</v>
      </c>
      <c r="C4721" s="2">
        <v>41115.669091646458</v>
      </c>
      <c r="D4721" s="2">
        <v>41175.668749999997</v>
      </c>
      <c r="E4721" s="60">
        <v>10</v>
      </c>
      <c r="F4721" s="2">
        <v>41116.60958553102</v>
      </c>
      <c r="G4721" s="60">
        <v>0</v>
      </c>
    </row>
    <row r="4722" spans="1:7" x14ac:dyDescent="0.3">
      <c r="A4722" s="60">
        <v>4721</v>
      </c>
      <c r="B4722" s="60">
        <v>7</v>
      </c>
      <c r="C4722" s="2">
        <v>41115.693474388434</v>
      </c>
      <c r="D4722" s="2">
        <v>41175.693055555552</v>
      </c>
      <c r="E4722" s="60">
        <v>24</v>
      </c>
      <c r="F4722" s="2">
        <v>41156.647119990012</v>
      </c>
      <c r="G4722" s="60">
        <v>0</v>
      </c>
    </row>
    <row r="4723" spans="1:7" x14ac:dyDescent="0.3">
      <c r="A4723" s="60">
        <v>4722</v>
      </c>
      <c r="B4723" s="60">
        <v>1</v>
      </c>
      <c r="C4723" s="2">
        <v>41115.673978438135</v>
      </c>
      <c r="D4723" s="2">
        <v>41175.673611111109</v>
      </c>
      <c r="E4723" s="60">
        <v>12</v>
      </c>
      <c r="F4723" s="2">
        <v>41116.347478960466</v>
      </c>
      <c r="G4723" s="60">
        <v>0</v>
      </c>
    </row>
    <row r="4724" spans="1:7" x14ac:dyDescent="0.3">
      <c r="A4724" s="60">
        <v>4723</v>
      </c>
      <c r="B4724" s="60">
        <v>8</v>
      </c>
      <c r="C4724" s="2">
        <v>41115.762638526568</v>
      </c>
      <c r="D4724" s="2">
        <v>41175.762499999997</v>
      </c>
      <c r="E4724" s="60">
        <v>3</v>
      </c>
      <c r="F4724" s="2">
        <v>41123.032518217842</v>
      </c>
      <c r="G4724" s="60">
        <v>0</v>
      </c>
    </row>
    <row r="4725" spans="1:7" x14ac:dyDescent="0.3">
      <c r="A4725" s="60">
        <v>4724</v>
      </c>
      <c r="B4725" s="60">
        <v>1</v>
      </c>
      <c r="C4725" s="2">
        <v>41115.778341470606</v>
      </c>
      <c r="D4725" s="2">
        <v>41175.777777777781</v>
      </c>
      <c r="E4725" s="60">
        <v>12</v>
      </c>
      <c r="F4725" s="2">
        <v>41116.44232155331</v>
      </c>
      <c r="G4725" s="60">
        <v>0</v>
      </c>
    </row>
    <row r="4726" spans="1:7" x14ac:dyDescent="0.3">
      <c r="A4726" s="60">
        <v>4725</v>
      </c>
      <c r="B4726" s="60">
        <v>8</v>
      </c>
      <c r="C4726" s="2">
        <v>41115.778653349735</v>
      </c>
      <c r="D4726" s="2">
        <v>41118.65300542472</v>
      </c>
      <c r="E4726" s="60">
        <v>3</v>
      </c>
      <c r="F4726" s="2" t="s">
        <v>5</v>
      </c>
      <c r="G4726" s="60">
        <v>0</v>
      </c>
    </row>
    <row r="4727" spans="1:7" x14ac:dyDescent="0.3">
      <c r="A4727" s="60">
        <v>4726</v>
      </c>
      <c r="B4727" s="60">
        <v>3</v>
      </c>
      <c r="C4727" s="2">
        <v>41115.904327875782</v>
      </c>
      <c r="D4727" s="2">
        <v>41175.904166666667</v>
      </c>
      <c r="E4727" s="60">
        <v>24</v>
      </c>
      <c r="F4727" s="2">
        <v>41118.284422495875</v>
      </c>
      <c r="G4727" s="60">
        <v>0</v>
      </c>
    </row>
    <row r="4728" spans="1:7" x14ac:dyDescent="0.3">
      <c r="A4728" s="60">
        <v>4727</v>
      </c>
      <c r="B4728" s="60">
        <v>6</v>
      </c>
      <c r="C4728" s="2">
        <v>41115.994680160562</v>
      </c>
      <c r="D4728" s="2">
        <v>41175.994444444448</v>
      </c>
      <c r="E4728" s="60">
        <v>24</v>
      </c>
      <c r="F4728" s="2">
        <v>41119.837297048121</v>
      </c>
      <c r="G4728" s="60">
        <v>0</v>
      </c>
    </row>
    <row r="4729" spans="1:7" x14ac:dyDescent="0.3">
      <c r="A4729" s="60">
        <v>4728</v>
      </c>
      <c r="B4729" s="60">
        <v>5</v>
      </c>
      <c r="C4729" s="2">
        <v>41115.987367202295</v>
      </c>
      <c r="D4729" s="2">
        <v>41175.986805555556</v>
      </c>
      <c r="E4729" s="60">
        <v>24</v>
      </c>
      <c r="F4729" s="2">
        <v>41117.648026495444</v>
      </c>
      <c r="G4729" s="60">
        <v>0</v>
      </c>
    </row>
    <row r="4730" spans="1:7" x14ac:dyDescent="0.3">
      <c r="A4730" s="60">
        <v>4729</v>
      </c>
      <c r="B4730" s="60">
        <v>6</v>
      </c>
      <c r="C4730" s="2">
        <v>41115.98059469321</v>
      </c>
      <c r="D4730" s="2">
        <v>41120.855555555558</v>
      </c>
      <c r="E4730" s="60">
        <v>24</v>
      </c>
      <c r="F4730" s="2" t="s">
        <v>5</v>
      </c>
      <c r="G4730" s="60">
        <v>0</v>
      </c>
    </row>
    <row r="4731" spans="1:7" x14ac:dyDescent="0.3">
      <c r="A4731" s="60">
        <v>4730</v>
      </c>
      <c r="B4731" s="60">
        <v>5</v>
      </c>
      <c r="C4731" s="2">
        <v>41116.155104095502</v>
      </c>
      <c r="D4731" s="2">
        <v>41176.154861111114</v>
      </c>
      <c r="E4731" s="60">
        <v>24</v>
      </c>
      <c r="F4731" s="2">
        <v>41120.53802940718</v>
      </c>
      <c r="G4731" s="60">
        <v>0</v>
      </c>
    </row>
    <row r="4732" spans="1:7" x14ac:dyDescent="0.3">
      <c r="A4732" s="60">
        <v>4731</v>
      </c>
      <c r="B4732" s="60">
        <v>3</v>
      </c>
      <c r="C4732" s="2">
        <v>41116.224157252167</v>
      </c>
      <c r="D4732" s="2">
        <v>41176.223611111112</v>
      </c>
      <c r="E4732" s="60">
        <v>24</v>
      </c>
      <c r="F4732" s="2">
        <v>41118.631370144758</v>
      </c>
      <c r="G4732" s="60">
        <v>0</v>
      </c>
    </row>
    <row r="4733" spans="1:7" x14ac:dyDescent="0.3">
      <c r="A4733" s="60">
        <v>4732</v>
      </c>
      <c r="B4733" s="60">
        <v>11</v>
      </c>
      <c r="C4733" s="2">
        <v>41116.283979241074</v>
      </c>
      <c r="D4733" s="2">
        <v>41120.450081821531</v>
      </c>
      <c r="E4733" s="60">
        <v>1</v>
      </c>
      <c r="F4733" s="2" t="s">
        <v>5</v>
      </c>
      <c r="G4733" s="60">
        <v>1</v>
      </c>
    </row>
    <row r="4734" spans="1:7" x14ac:dyDescent="0.3">
      <c r="A4734" s="60">
        <v>4733</v>
      </c>
      <c r="B4734" s="60">
        <v>5</v>
      </c>
      <c r="C4734" s="2">
        <v>41116.306298675197</v>
      </c>
      <c r="D4734" s="2">
        <v>41119.305832866456</v>
      </c>
      <c r="E4734" s="60">
        <v>24</v>
      </c>
      <c r="F4734" s="2" t="s">
        <v>5</v>
      </c>
      <c r="G4734" s="60">
        <v>0</v>
      </c>
    </row>
    <row r="4735" spans="1:7" x14ac:dyDescent="0.3">
      <c r="A4735" s="60">
        <v>4734</v>
      </c>
      <c r="B4735" s="60">
        <v>7</v>
      </c>
      <c r="C4735" s="2">
        <v>41116.293933902387</v>
      </c>
      <c r="D4735" s="2">
        <v>41176.293749999997</v>
      </c>
      <c r="E4735" s="60">
        <v>24</v>
      </c>
      <c r="F4735" s="2">
        <v>41122.486152284109</v>
      </c>
      <c r="G4735" s="60">
        <v>0</v>
      </c>
    </row>
    <row r="4736" spans="1:7" x14ac:dyDescent="0.3">
      <c r="A4736" s="60">
        <v>4735</v>
      </c>
      <c r="B4736" s="60">
        <v>2</v>
      </c>
      <c r="C4736" s="2">
        <v>41116.326925891975</v>
      </c>
      <c r="D4736" s="2">
        <v>41176.326388888883</v>
      </c>
      <c r="E4736" s="60">
        <v>10</v>
      </c>
      <c r="F4736" s="2">
        <v>41116.886891209251</v>
      </c>
      <c r="G4736" s="60">
        <v>0</v>
      </c>
    </row>
    <row r="4737" spans="1:7" x14ac:dyDescent="0.3">
      <c r="A4737" s="60">
        <v>4736</v>
      </c>
      <c r="B4737" s="60">
        <v>7</v>
      </c>
      <c r="C4737" s="2">
        <v>41116.334050900034</v>
      </c>
      <c r="D4737" s="2">
        <v>41176.334027777782</v>
      </c>
      <c r="E4737" s="60">
        <v>24</v>
      </c>
      <c r="F4737" s="2">
        <v>41121.626539265264</v>
      </c>
      <c r="G4737" s="60">
        <v>0</v>
      </c>
    </row>
    <row r="4738" spans="1:7" x14ac:dyDescent="0.3">
      <c r="A4738" s="60">
        <v>4737</v>
      </c>
      <c r="B4738" s="60">
        <v>8</v>
      </c>
      <c r="C4738" s="2">
        <v>41116.393703480571</v>
      </c>
      <c r="D4738" s="2">
        <v>41119.268055555556</v>
      </c>
      <c r="E4738" s="60">
        <v>3</v>
      </c>
      <c r="F4738" s="2" t="s">
        <v>5</v>
      </c>
      <c r="G4738" s="60">
        <v>0</v>
      </c>
    </row>
    <row r="4739" spans="1:7" x14ac:dyDescent="0.3">
      <c r="A4739" s="60">
        <v>4738</v>
      </c>
      <c r="B4739" s="60">
        <v>1</v>
      </c>
      <c r="C4739" s="2">
        <v>41116.464170026637</v>
      </c>
      <c r="D4739" s="2">
        <v>41176.463888888895</v>
      </c>
      <c r="E4739" s="60">
        <v>8</v>
      </c>
      <c r="F4739" s="2">
        <v>41117.122751217517</v>
      </c>
      <c r="G4739" s="60">
        <v>0</v>
      </c>
    </row>
    <row r="4740" spans="1:7" x14ac:dyDescent="0.3">
      <c r="A4740" s="60">
        <v>4739</v>
      </c>
      <c r="B4740" s="60">
        <v>1</v>
      </c>
      <c r="C4740" s="2">
        <v>41116.524334445698</v>
      </c>
      <c r="D4740" s="2">
        <v>41176.524305555555</v>
      </c>
      <c r="E4740" s="60">
        <v>12</v>
      </c>
      <c r="F4740" s="2">
        <v>41117.530021022234</v>
      </c>
      <c r="G4740" s="60">
        <v>0</v>
      </c>
    </row>
    <row r="4741" spans="1:7" x14ac:dyDescent="0.3">
      <c r="A4741" s="60">
        <v>4740</v>
      </c>
      <c r="B4741" s="60">
        <v>6</v>
      </c>
      <c r="C4741" s="2">
        <v>41116.509941607394</v>
      </c>
      <c r="D4741" s="2">
        <v>41120.13484637365</v>
      </c>
      <c r="E4741" s="60">
        <v>24</v>
      </c>
      <c r="F4741" s="2" t="s">
        <v>5</v>
      </c>
      <c r="G4741" s="60">
        <v>0</v>
      </c>
    </row>
    <row r="4742" spans="1:7" x14ac:dyDescent="0.3">
      <c r="A4742" s="60">
        <v>4741</v>
      </c>
      <c r="B4742" s="60">
        <v>4</v>
      </c>
      <c r="C4742" s="2">
        <v>41116.515241941088</v>
      </c>
      <c r="D4742" s="2">
        <v>41176.51458333333</v>
      </c>
      <c r="E4742" s="60">
        <v>12</v>
      </c>
      <c r="F4742" s="2">
        <v>41119.394169202693</v>
      </c>
      <c r="G4742" s="60">
        <v>0</v>
      </c>
    </row>
    <row r="4743" spans="1:7" x14ac:dyDescent="0.3">
      <c r="A4743" s="60">
        <v>4742</v>
      </c>
      <c r="B4743" s="60">
        <v>2</v>
      </c>
      <c r="C4743" s="2">
        <v>41116.604451921921</v>
      </c>
      <c r="D4743" s="2">
        <v>41118.979247256757</v>
      </c>
      <c r="E4743" s="60">
        <v>10</v>
      </c>
      <c r="F4743" s="2" t="s">
        <v>5</v>
      </c>
      <c r="G4743" s="60">
        <v>0</v>
      </c>
    </row>
    <row r="4744" spans="1:7" x14ac:dyDescent="0.3">
      <c r="A4744" s="60">
        <v>4743</v>
      </c>
      <c r="B4744" s="60">
        <v>1</v>
      </c>
      <c r="C4744" s="2">
        <v>41116.605259995093</v>
      </c>
      <c r="D4744" s="2">
        <v>41176.604861111111</v>
      </c>
      <c r="E4744" s="60">
        <v>12</v>
      </c>
      <c r="F4744" s="2">
        <v>41117.769007566945</v>
      </c>
      <c r="G4744" s="60">
        <v>0</v>
      </c>
    </row>
    <row r="4745" spans="1:7" x14ac:dyDescent="0.3">
      <c r="A4745" s="60">
        <v>4744</v>
      </c>
      <c r="B4745" s="60">
        <v>1</v>
      </c>
      <c r="C4745" s="2">
        <v>41116.657150451472</v>
      </c>
      <c r="D4745" s="2">
        <v>41176.656944444447</v>
      </c>
      <c r="E4745" s="60">
        <v>12</v>
      </c>
      <c r="F4745" s="2">
        <v>41117.719958099871</v>
      </c>
      <c r="G4745" s="60">
        <v>0</v>
      </c>
    </row>
    <row r="4746" spans="1:7" x14ac:dyDescent="0.3">
      <c r="A4746" s="60">
        <v>4745</v>
      </c>
      <c r="B4746" s="60">
        <v>1</v>
      </c>
      <c r="C4746" s="2">
        <v>41116.633686451169</v>
      </c>
      <c r="D4746" s="2">
        <v>41176.633333333331</v>
      </c>
      <c r="E4746" s="60">
        <v>8</v>
      </c>
      <c r="F4746" s="2">
        <v>41118.000082354047</v>
      </c>
      <c r="G4746" s="60">
        <v>0</v>
      </c>
    </row>
    <row r="4747" spans="1:7" x14ac:dyDescent="0.3">
      <c r="A4747" s="60">
        <v>4746</v>
      </c>
      <c r="B4747" s="60">
        <v>5</v>
      </c>
      <c r="C4747" s="2">
        <v>41116.669719606332</v>
      </c>
      <c r="D4747" s="2">
        <v>41176.669444444444</v>
      </c>
      <c r="E4747" s="60">
        <v>24</v>
      </c>
      <c r="F4747" s="2">
        <v>41120.600053180358</v>
      </c>
      <c r="G4747" s="60">
        <v>0</v>
      </c>
    </row>
    <row r="4748" spans="1:7" x14ac:dyDescent="0.3">
      <c r="A4748" s="60">
        <v>4747</v>
      </c>
      <c r="B4748" s="60">
        <v>1</v>
      </c>
      <c r="C4748" s="2">
        <v>41116.692533467598</v>
      </c>
      <c r="D4748" s="2">
        <v>41176.692361111105</v>
      </c>
      <c r="E4748" s="60">
        <v>8</v>
      </c>
      <c r="F4748" s="2">
        <v>41116.769517374632</v>
      </c>
      <c r="G4748" s="60">
        <v>0</v>
      </c>
    </row>
    <row r="4749" spans="1:7" x14ac:dyDescent="0.3">
      <c r="A4749" s="60">
        <v>4748</v>
      </c>
      <c r="B4749" s="60">
        <v>7</v>
      </c>
      <c r="C4749" s="2">
        <v>41116.742361095545</v>
      </c>
      <c r="D4749" s="2">
        <v>41176.742361111115</v>
      </c>
      <c r="E4749" s="60">
        <v>24</v>
      </c>
      <c r="F4749" s="2">
        <v>41132.633436730059</v>
      </c>
      <c r="G4749" s="60">
        <v>0</v>
      </c>
    </row>
    <row r="4750" spans="1:7" x14ac:dyDescent="0.3">
      <c r="A4750" s="60">
        <v>4749</v>
      </c>
      <c r="B4750" s="60">
        <v>1</v>
      </c>
      <c r="C4750" s="2">
        <v>41116.780935682546</v>
      </c>
      <c r="D4750" s="2">
        <v>41176.780555555553</v>
      </c>
      <c r="E4750" s="60">
        <v>12</v>
      </c>
      <c r="F4750" s="2">
        <v>41117.451831616869</v>
      </c>
      <c r="G4750" s="60">
        <v>0</v>
      </c>
    </row>
    <row r="4751" spans="1:7" x14ac:dyDescent="0.3">
      <c r="A4751" s="60">
        <v>4750</v>
      </c>
      <c r="B4751" s="60">
        <v>1</v>
      </c>
      <c r="C4751" s="2">
        <v>41116.767276885279</v>
      </c>
      <c r="D4751" s="2">
        <v>41176.76666666667</v>
      </c>
      <c r="E4751" s="60">
        <v>8</v>
      </c>
      <c r="F4751" s="2">
        <v>41117.879740969467</v>
      </c>
      <c r="G4751" s="60">
        <v>0</v>
      </c>
    </row>
    <row r="4752" spans="1:7" x14ac:dyDescent="0.3">
      <c r="A4752" s="60">
        <v>4751</v>
      </c>
      <c r="B4752" s="60">
        <v>6</v>
      </c>
      <c r="C4752" s="2">
        <v>41117.185784389054</v>
      </c>
      <c r="D4752" s="2">
        <v>41121.351886969511</v>
      </c>
      <c r="E4752" s="60">
        <v>24</v>
      </c>
      <c r="F4752" s="2" t="s">
        <v>5</v>
      </c>
      <c r="G4752" s="60">
        <v>0</v>
      </c>
    </row>
    <row r="4753" spans="1:7" x14ac:dyDescent="0.3">
      <c r="A4753" s="60">
        <v>4752</v>
      </c>
      <c r="B4753" s="60">
        <v>11</v>
      </c>
      <c r="C4753" s="2">
        <v>41117.207267755242</v>
      </c>
      <c r="D4753" s="2">
        <v>41177.206944444442</v>
      </c>
      <c r="E4753" s="60">
        <v>1</v>
      </c>
      <c r="F4753" s="2">
        <v>41120.996973889138</v>
      </c>
      <c r="G4753" s="60">
        <v>0</v>
      </c>
    </row>
    <row r="4754" spans="1:7" x14ac:dyDescent="0.3">
      <c r="A4754" s="60">
        <v>4753</v>
      </c>
      <c r="B4754" s="60">
        <v>1</v>
      </c>
      <c r="C4754" s="2">
        <v>41117.284143584482</v>
      </c>
      <c r="D4754" s="2">
        <v>41177.28402777778</v>
      </c>
      <c r="E4754" s="60">
        <v>8</v>
      </c>
      <c r="F4754" s="2">
        <v>41117.629831584149</v>
      </c>
      <c r="G4754" s="60">
        <v>0</v>
      </c>
    </row>
    <row r="4755" spans="1:7" x14ac:dyDescent="0.3">
      <c r="A4755" s="60">
        <v>4754</v>
      </c>
      <c r="B4755" s="60">
        <v>11</v>
      </c>
      <c r="C4755" s="2">
        <v>41117.366347069008</v>
      </c>
      <c r="D4755" s="2">
        <v>41177.365972222222</v>
      </c>
      <c r="E4755" s="60">
        <v>1</v>
      </c>
      <c r="F4755" s="2">
        <v>41124.491075877384</v>
      </c>
      <c r="G4755" s="60">
        <v>3</v>
      </c>
    </row>
    <row r="4756" spans="1:7" x14ac:dyDescent="0.3">
      <c r="A4756" s="60">
        <v>4755</v>
      </c>
      <c r="B4756" s="60">
        <v>3</v>
      </c>
      <c r="C4756" s="2">
        <v>41117.345898821113</v>
      </c>
      <c r="D4756" s="2">
        <v>41120.012354896171</v>
      </c>
      <c r="E4756" s="60">
        <v>24</v>
      </c>
      <c r="F4756" s="2" t="s">
        <v>5</v>
      </c>
      <c r="G4756" s="60">
        <v>0</v>
      </c>
    </row>
    <row r="4757" spans="1:7" x14ac:dyDescent="0.3">
      <c r="A4757" s="60">
        <v>4756</v>
      </c>
      <c r="B4757" s="60">
        <v>9</v>
      </c>
      <c r="C4757" s="2">
        <v>41117.388506431336</v>
      </c>
      <c r="D4757" s="2">
        <v>41177.388194444444</v>
      </c>
      <c r="E4757" s="60">
        <v>5</v>
      </c>
      <c r="F4757" s="2">
        <v>41120.519917733029</v>
      </c>
      <c r="G4757" s="60">
        <v>0</v>
      </c>
    </row>
    <row r="4758" spans="1:7" x14ac:dyDescent="0.3">
      <c r="A4758" s="60">
        <v>4757</v>
      </c>
      <c r="B4758" s="60">
        <v>1</v>
      </c>
      <c r="C4758" s="2">
        <v>41117.510481152094</v>
      </c>
      <c r="D4758" s="2">
        <v>41120.176828504307</v>
      </c>
      <c r="E4758" s="60">
        <v>8</v>
      </c>
      <c r="F4758" s="2" t="s">
        <v>5</v>
      </c>
      <c r="G4758" s="60">
        <v>0</v>
      </c>
    </row>
    <row r="4759" spans="1:7" x14ac:dyDescent="0.3">
      <c r="A4759" s="60">
        <v>4758</v>
      </c>
      <c r="B4759" s="60">
        <v>3</v>
      </c>
      <c r="C4759" s="2">
        <v>41117.503283236016</v>
      </c>
      <c r="D4759" s="2">
        <v>41121.294446762768</v>
      </c>
      <c r="E4759" s="60">
        <v>24</v>
      </c>
      <c r="F4759" s="2" t="s">
        <v>5</v>
      </c>
      <c r="G4759" s="60">
        <v>0</v>
      </c>
    </row>
    <row r="4760" spans="1:7" x14ac:dyDescent="0.3">
      <c r="A4760" s="60">
        <v>4759</v>
      </c>
      <c r="B4760" s="60">
        <v>3</v>
      </c>
      <c r="C4760" s="2">
        <v>41117.611433882601</v>
      </c>
      <c r="D4760" s="2">
        <v>41177.611111111117</v>
      </c>
      <c r="E4760" s="60">
        <v>24</v>
      </c>
      <c r="F4760" s="2">
        <v>41121.384059012664</v>
      </c>
      <c r="G4760" s="60">
        <v>0</v>
      </c>
    </row>
    <row r="4761" spans="1:7" x14ac:dyDescent="0.3">
      <c r="A4761" s="60">
        <v>4760</v>
      </c>
      <c r="B4761" s="60">
        <v>1</v>
      </c>
      <c r="C4761" s="2">
        <v>41117.604762456001</v>
      </c>
      <c r="D4761" s="2">
        <v>41177.604166666672</v>
      </c>
      <c r="E4761" s="60">
        <v>8</v>
      </c>
      <c r="F4761" s="2">
        <v>41117.778786366114</v>
      </c>
      <c r="G4761" s="60">
        <v>0</v>
      </c>
    </row>
    <row r="4762" spans="1:7" x14ac:dyDescent="0.3">
      <c r="A4762" s="60">
        <v>4761</v>
      </c>
      <c r="B4762" s="60">
        <v>1</v>
      </c>
      <c r="C4762" s="2">
        <v>41117.598626817329</v>
      </c>
      <c r="D4762" s="2">
        <v>41177.598611111112</v>
      </c>
      <c r="E4762" s="60">
        <v>8</v>
      </c>
      <c r="F4762" s="2">
        <v>41118.304437829567</v>
      </c>
      <c r="G4762" s="60">
        <v>0</v>
      </c>
    </row>
    <row r="4763" spans="1:7" x14ac:dyDescent="0.3">
      <c r="A4763" s="60">
        <v>4762</v>
      </c>
      <c r="B4763" s="60">
        <v>11</v>
      </c>
      <c r="C4763" s="2">
        <v>41117.723818409897</v>
      </c>
      <c r="D4763" s="2">
        <v>41177.723611111112</v>
      </c>
      <c r="E4763" s="60">
        <v>1</v>
      </c>
      <c r="F4763" s="2">
        <v>41124.467044177989</v>
      </c>
      <c r="G4763" s="60">
        <v>0</v>
      </c>
    </row>
    <row r="4764" spans="1:7" x14ac:dyDescent="0.3">
      <c r="A4764" s="60">
        <v>4763</v>
      </c>
      <c r="B4764" s="60">
        <v>3</v>
      </c>
      <c r="C4764" s="2">
        <v>41117.713749254108</v>
      </c>
      <c r="D4764" s="2">
        <v>41177.713194444448</v>
      </c>
      <c r="E4764" s="60">
        <v>24</v>
      </c>
      <c r="F4764" s="2">
        <v>41120.91314548107</v>
      </c>
      <c r="G4764" s="60">
        <v>0</v>
      </c>
    </row>
    <row r="4765" spans="1:7" x14ac:dyDescent="0.3">
      <c r="A4765" s="60">
        <v>4764</v>
      </c>
      <c r="B4765" s="60">
        <v>2</v>
      </c>
      <c r="C4765" s="2">
        <v>41117.728631152713</v>
      </c>
      <c r="D4765" s="2">
        <v>41177.728472222225</v>
      </c>
      <c r="E4765" s="60">
        <v>10</v>
      </c>
      <c r="F4765" s="2">
        <v>41119.546725791435</v>
      </c>
      <c r="G4765" s="60">
        <v>0</v>
      </c>
    </row>
    <row r="4766" spans="1:7" x14ac:dyDescent="0.3">
      <c r="A4766" s="60">
        <v>4765</v>
      </c>
      <c r="B4766" s="60">
        <v>1</v>
      </c>
      <c r="C4766" s="2">
        <v>41117.724164978747</v>
      </c>
      <c r="D4766" s="2">
        <v>41177.723611111112</v>
      </c>
      <c r="E4766" s="60">
        <v>12</v>
      </c>
      <c r="F4766" s="2">
        <v>41118.507848980284</v>
      </c>
      <c r="G4766" s="60">
        <v>0</v>
      </c>
    </row>
    <row r="4767" spans="1:7" x14ac:dyDescent="0.3">
      <c r="A4767" s="60">
        <v>4766</v>
      </c>
      <c r="B4767" s="60">
        <v>1</v>
      </c>
      <c r="C4767" s="2">
        <v>41117.725433780455</v>
      </c>
      <c r="D4767" s="2">
        <v>41120.058333333334</v>
      </c>
      <c r="E4767" s="60">
        <v>12</v>
      </c>
      <c r="F4767" s="2">
        <v>41118.422134595756</v>
      </c>
      <c r="G4767" s="60">
        <v>0</v>
      </c>
    </row>
    <row r="4768" spans="1:7" x14ac:dyDescent="0.3">
      <c r="A4768" s="60">
        <v>4767</v>
      </c>
      <c r="B4768" s="60">
        <v>1</v>
      </c>
      <c r="C4768" s="2">
        <v>41117.777679622959</v>
      </c>
      <c r="D4768" s="2">
        <v>41119.902002507428</v>
      </c>
      <c r="E4768" s="60">
        <v>8</v>
      </c>
      <c r="F4768" s="2" t="s">
        <v>5</v>
      </c>
      <c r="G4768" s="60">
        <v>0</v>
      </c>
    </row>
    <row r="4769" spans="1:7" x14ac:dyDescent="0.3">
      <c r="A4769" s="60">
        <v>4768</v>
      </c>
      <c r="B4769" s="60">
        <v>1</v>
      </c>
      <c r="C4769" s="2">
        <v>41117.863064833822</v>
      </c>
      <c r="D4769" s="2">
        <v>41177.862500000003</v>
      </c>
      <c r="E4769" s="60">
        <v>8</v>
      </c>
      <c r="F4769" s="2">
        <v>41117.962478290283</v>
      </c>
      <c r="G4769" s="60">
        <v>0</v>
      </c>
    </row>
    <row r="4770" spans="1:7" x14ac:dyDescent="0.3">
      <c r="A4770" s="60">
        <v>4769</v>
      </c>
      <c r="B4770" s="60">
        <v>2</v>
      </c>
      <c r="C4770" s="2">
        <v>41117.895912684566</v>
      </c>
      <c r="D4770" s="2">
        <v>41177.895833333336</v>
      </c>
      <c r="E4770" s="60">
        <v>10</v>
      </c>
      <c r="F4770" s="2">
        <v>41118.858989454369</v>
      </c>
      <c r="G4770" s="60">
        <v>0</v>
      </c>
    </row>
    <row r="4771" spans="1:7" x14ac:dyDescent="0.3">
      <c r="A4771" s="60">
        <v>4770</v>
      </c>
      <c r="B4771" s="60">
        <v>5</v>
      </c>
      <c r="C4771" s="2">
        <v>41117.965549909684</v>
      </c>
      <c r="D4771" s="2">
        <v>41177.965277777781</v>
      </c>
      <c r="E4771" s="60">
        <v>24</v>
      </c>
      <c r="F4771" s="2">
        <v>41119.652428670495</v>
      </c>
      <c r="G4771" s="60">
        <v>0</v>
      </c>
    </row>
    <row r="4772" spans="1:7" x14ac:dyDescent="0.3">
      <c r="A4772" s="60">
        <v>4771</v>
      </c>
      <c r="B4772" s="60">
        <v>7</v>
      </c>
      <c r="C4772" s="2">
        <v>41118.061617067207</v>
      </c>
      <c r="D4772" s="2">
        <v>41178.061111111107</v>
      </c>
      <c r="E4772" s="60">
        <v>24</v>
      </c>
      <c r="F4772" s="2">
        <v>41171.379567628115</v>
      </c>
      <c r="G4772" s="60">
        <v>2</v>
      </c>
    </row>
    <row r="4773" spans="1:7" x14ac:dyDescent="0.3">
      <c r="A4773" s="60">
        <v>4772</v>
      </c>
      <c r="B4773" s="60">
        <v>7</v>
      </c>
      <c r="C4773" s="2">
        <v>41118.065869805592</v>
      </c>
      <c r="D4773" s="2">
        <v>41178.065277777772</v>
      </c>
      <c r="E4773" s="60">
        <v>24</v>
      </c>
      <c r="F4773" s="2">
        <v>41123.455986682799</v>
      </c>
      <c r="G4773" s="60">
        <v>0</v>
      </c>
    </row>
    <row r="4774" spans="1:7" x14ac:dyDescent="0.3">
      <c r="A4774" s="60">
        <v>4773</v>
      </c>
      <c r="B4774" s="60">
        <v>2</v>
      </c>
      <c r="C4774" s="2">
        <v>41118.275945155488</v>
      </c>
      <c r="D4774" s="2">
        <v>41121.150344974682</v>
      </c>
      <c r="E4774" s="60">
        <v>10</v>
      </c>
      <c r="F4774" s="2" t="s">
        <v>5</v>
      </c>
      <c r="G4774" s="60">
        <v>0</v>
      </c>
    </row>
    <row r="4775" spans="1:7" x14ac:dyDescent="0.3">
      <c r="A4775" s="60">
        <v>4774</v>
      </c>
      <c r="B4775" s="60">
        <v>5</v>
      </c>
      <c r="C4775" s="2">
        <v>41118.390803058704</v>
      </c>
      <c r="D4775" s="2">
        <v>41178.390277777777</v>
      </c>
      <c r="E4775" s="60">
        <v>24</v>
      </c>
      <c r="F4775" s="2">
        <v>41120.477813548772</v>
      </c>
      <c r="G4775" s="60">
        <v>0</v>
      </c>
    </row>
    <row r="4776" spans="1:7" x14ac:dyDescent="0.3">
      <c r="A4776" s="60">
        <v>4775</v>
      </c>
      <c r="B4776" s="60">
        <v>1</v>
      </c>
      <c r="C4776" s="2">
        <v>41118.399962441916</v>
      </c>
      <c r="D4776" s="2">
        <v>41120.899305555555</v>
      </c>
      <c r="E4776" s="60">
        <v>8</v>
      </c>
      <c r="F4776" s="2">
        <v>41119.095364492336</v>
      </c>
      <c r="G4776" s="60">
        <v>0</v>
      </c>
    </row>
    <row r="4777" spans="1:7" x14ac:dyDescent="0.3">
      <c r="A4777" s="60">
        <v>4776</v>
      </c>
      <c r="B4777" s="60">
        <v>5</v>
      </c>
      <c r="C4777" s="2">
        <v>41118.413064576605</v>
      </c>
      <c r="D4777" s="2">
        <v>41178.412499999999</v>
      </c>
      <c r="E4777" s="60">
        <v>24</v>
      </c>
      <c r="F4777" s="2">
        <v>41119.871173907122</v>
      </c>
      <c r="G4777" s="60">
        <v>0</v>
      </c>
    </row>
    <row r="4778" spans="1:7" x14ac:dyDescent="0.3">
      <c r="A4778" s="60">
        <v>4777</v>
      </c>
      <c r="B4778" s="60">
        <v>8</v>
      </c>
      <c r="C4778" s="2">
        <v>41118.379527890625</v>
      </c>
      <c r="D4778" s="2">
        <v>41120.754234729786</v>
      </c>
      <c r="E4778" s="60">
        <v>3</v>
      </c>
      <c r="F4778" s="2" t="s">
        <v>5</v>
      </c>
      <c r="G4778" s="60">
        <v>0</v>
      </c>
    </row>
    <row r="4779" spans="1:7" x14ac:dyDescent="0.3">
      <c r="A4779" s="60">
        <v>4778</v>
      </c>
      <c r="B4779" s="60">
        <v>9</v>
      </c>
      <c r="C4779" s="2">
        <v>41118.389899697686</v>
      </c>
      <c r="D4779" s="2">
        <v>41178.38958333333</v>
      </c>
      <c r="E4779" s="60">
        <v>5</v>
      </c>
      <c r="F4779" s="2">
        <v>41121.492572857038</v>
      </c>
      <c r="G4779" s="60">
        <v>1</v>
      </c>
    </row>
    <row r="4780" spans="1:7" x14ac:dyDescent="0.3">
      <c r="A4780" s="60">
        <v>4779</v>
      </c>
      <c r="B4780" s="60">
        <v>9</v>
      </c>
      <c r="C4780" s="2">
        <v>41118.382515289246</v>
      </c>
      <c r="D4780" s="2">
        <v>41178.381944444445</v>
      </c>
      <c r="E4780" s="60">
        <v>5</v>
      </c>
      <c r="F4780" s="2">
        <v>41121.652053950602</v>
      </c>
      <c r="G4780" s="60">
        <v>0</v>
      </c>
    </row>
    <row r="4781" spans="1:7" x14ac:dyDescent="0.3">
      <c r="A4781" s="60">
        <v>4780</v>
      </c>
      <c r="B4781" s="60">
        <v>2</v>
      </c>
      <c r="C4781" s="2">
        <v>41118.498792462466</v>
      </c>
      <c r="D4781" s="2">
        <v>41178.498611111114</v>
      </c>
      <c r="E4781" s="60">
        <v>10</v>
      </c>
      <c r="F4781" s="2">
        <v>41119.352718411799</v>
      </c>
      <c r="G4781" s="60">
        <v>0</v>
      </c>
    </row>
    <row r="4782" spans="1:7" x14ac:dyDescent="0.3">
      <c r="A4782" s="60">
        <v>4781</v>
      </c>
      <c r="B4782" s="60">
        <v>7</v>
      </c>
      <c r="C4782" s="2">
        <v>41118.476408246301</v>
      </c>
      <c r="D4782" s="2">
        <v>41178.476388888892</v>
      </c>
      <c r="E4782" s="60">
        <v>24</v>
      </c>
      <c r="F4782" s="2">
        <v>41134.272435106614</v>
      </c>
      <c r="G4782" s="60">
        <v>0</v>
      </c>
    </row>
    <row r="4783" spans="1:7" x14ac:dyDescent="0.3">
      <c r="A4783" s="60">
        <v>4782</v>
      </c>
      <c r="B4783" s="60">
        <v>11</v>
      </c>
      <c r="C4783" s="2">
        <v>41118.49099338513</v>
      </c>
      <c r="D4783" s="2">
        <v>41178.490972222222</v>
      </c>
      <c r="E4783" s="60">
        <v>1</v>
      </c>
      <c r="F4783" s="2">
        <v>41125.572999499003</v>
      </c>
      <c r="G4783" s="60">
        <v>1</v>
      </c>
    </row>
    <row r="4784" spans="1:7" x14ac:dyDescent="0.3">
      <c r="A4784" s="60">
        <v>4783</v>
      </c>
      <c r="B4784" s="60">
        <v>3</v>
      </c>
      <c r="C4784" s="2">
        <v>41118.474253107976</v>
      </c>
      <c r="D4784" s="2">
        <v>41178.473611111112</v>
      </c>
      <c r="E4784" s="60">
        <v>24</v>
      </c>
      <c r="F4784" s="2">
        <v>41120.536671486792</v>
      </c>
      <c r="G4784" s="60">
        <v>0</v>
      </c>
    </row>
    <row r="4785" spans="1:7" x14ac:dyDescent="0.3">
      <c r="A4785" s="60">
        <v>4784</v>
      </c>
      <c r="B4785" s="60">
        <v>4</v>
      </c>
      <c r="C4785" s="2">
        <v>41118.527896054016</v>
      </c>
      <c r="D4785" s="2">
        <v>41178.527777777781</v>
      </c>
      <c r="E4785" s="60">
        <v>12</v>
      </c>
      <c r="F4785" s="2">
        <v>41121.713736323713</v>
      </c>
      <c r="G4785" s="60">
        <v>0</v>
      </c>
    </row>
    <row r="4786" spans="1:7" x14ac:dyDescent="0.3">
      <c r="A4786" s="60">
        <v>4785</v>
      </c>
      <c r="B4786" s="60">
        <v>1</v>
      </c>
      <c r="C4786" s="2">
        <v>41118.511130943894</v>
      </c>
      <c r="D4786" s="2">
        <v>41178.511111111111</v>
      </c>
      <c r="E4786" s="60">
        <v>8</v>
      </c>
      <c r="F4786" s="2">
        <v>41119.526415938883</v>
      </c>
      <c r="G4786" s="60">
        <v>0</v>
      </c>
    </row>
    <row r="4787" spans="1:7" x14ac:dyDescent="0.3">
      <c r="A4787" s="60">
        <v>4786</v>
      </c>
      <c r="B4787" s="60">
        <v>1</v>
      </c>
      <c r="C4787" s="2">
        <v>41118.557338754923</v>
      </c>
      <c r="D4787" s="2">
        <v>41122.098375735921</v>
      </c>
      <c r="E4787" s="60">
        <v>12</v>
      </c>
      <c r="F4787" s="2" t="s">
        <v>5</v>
      </c>
      <c r="G4787" s="60">
        <v>0</v>
      </c>
    </row>
    <row r="4788" spans="1:7" x14ac:dyDescent="0.3">
      <c r="A4788" s="60">
        <v>4787</v>
      </c>
      <c r="B4788" s="60">
        <v>3</v>
      </c>
      <c r="C4788" s="2">
        <v>41118.542708181354</v>
      </c>
      <c r="D4788" s="2">
        <v>41178.542361111111</v>
      </c>
      <c r="E4788" s="60">
        <v>24</v>
      </c>
      <c r="F4788" s="2">
        <v>41120.461356234489</v>
      </c>
      <c r="G4788" s="60">
        <v>0</v>
      </c>
    </row>
    <row r="4789" spans="1:7" x14ac:dyDescent="0.3">
      <c r="A4789" s="60">
        <v>4788</v>
      </c>
      <c r="B4789" s="60">
        <v>1</v>
      </c>
      <c r="C4789" s="2">
        <v>41118.579733847095</v>
      </c>
      <c r="D4789" s="2">
        <v>41120.787882881203</v>
      </c>
      <c r="E4789" s="60">
        <v>8</v>
      </c>
      <c r="F4789" s="2" t="s">
        <v>5</v>
      </c>
      <c r="G4789" s="60">
        <v>0</v>
      </c>
    </row>
    <row r="4790" spans="1:7" x14ac:dyDescent="0.3">
      <c r="A4790" s="60">
        <v>4789</v>
      </c>
      <c r="B4790" s="60">
        <v>4</v>
      </c>
      <c r="C4790" s="2">
        <v>41118.600988445192</v>
      </c>
      <c r="D4790" s="2">
        <v>41121.433862597856</v>
      </c>
      <c r="E4790" s="60">
        <v>12</v>
      </c>
      <c r="F4790" s="2" t="s">
        <v>5</v>
      </c>
      <c r="G4790" s="60">
        <v>0</v>
      </c>
    </row>
    <row r="4791" spans="1:7" x14ac:dyDescent="0.3">
      <c r="A4791" s="60">
        <v>4790</v>
      </c>
      <c r="B4791" s="60">
        <v>1</v>
      </c>
      <c r="C4791" s="2">
        <v>41118.615296011725</v>
      </c>
      <c r="D4791" s="2">
        <v>41178.615277777782</v>
      </c>
      <c r="E4791" s="60">
        <v>12</v>
      </c>
      <c r="F4791" s="2">
        <v>41119.422005612098</v>
      </c>
      <c r="G4791" s="60">
        <v>0</v>
      </c>
    </row>
    <row r="4792" spans="1:7" x14ac:dyDescent="0.3">
      <c r="A4792" s="60">
        <v>4791</v>
      </c>
      <c r="B4792" s="60">
        <v>3</v>
      </c>
      <c r="C4792" s="2">
        <v>41118.592930855564</v>
      </c>
      <c r="D4792" s="2">
        <v>41178.592361111114</v>
      </c>
      <c r="E4792" s="60">
        <v>24</v>
      </c>
      <c r="F4792" s="2">
        <v>41121.774971690815</v>
      </c>
      <c r="G4792" s="60">
        <v>0</v>
      </c>
    </row>
    <row r="4793" spans="1:7" x14ac:dyDescent="0.3">
      <c r="A4793" s="60">
        <v>4792</v>
      </c>
      <c r="B4793" s="60">
        <v>3</v>
      </c>
      <c r="C4793" s="2">
        <v>41118.66101857266</v>
      </c>
      <c r="D4793" s="2">
        <v>41178.660416666666</v>
      </c>
      <c r="E4793" s="60">
        <v>24</v>
      </c>
      <c r="F4793" s="2">
        <v>41121.181569444583</v>
      </c>
      <c r="G4793" s="60">
        <v>0</v>
      </c>
    </row>
    <row r="4794" spans="1:7" x14ac:dyDescent="0.3">
      <c r="A4794" s="60">
        <v>4793</v>
      </c>
      <c r="B4794" s="60">
        <v>1</v>
      </c>
      <c r="C4794" s="2">
        <v>41118.655576153767</v>
      </c>
      <c r="D4794" s="2">
        <v>41178.655555555553</v>
      </c>
      <c r="E4794" s="60">
        <v>8</v>
      </c>
      <c r="F4794" s="2">
        <v>41120.078165629573</v>
      </c>
      <c r="G4794" s="60">
        <v>0</v>
      </c>
    </row>
    <row r="4795" spans="1:7" x14ac:dyDescent="0.3">
      <c r="A4795" s="60">
        <v>4794</v>
      </c>
      <c r="B4795" s="60">
        <v>4</v>
      </c>
      <c r="C4795" s="2">
        <v>41118.678369769506</v>
      </c>
      <c r="D4795" s="2">
        <v>41178.677777777775</v>
      </c>
      <c r="E4795" s="60">
        <v>12</v>
      </c>
      <c r="F4795" s="2">
        <v>41121.553474178283</v>
      </c>
      <c r="G4795" s="60">
        <v>0</v>
      </c>
    </row>
    <row r="4796" spans="1:7" x14ac:dyDescent="0.3">
      <c r="A4796" s="60">
        <v>4795</v>
      </c>
      <c r="B4796" s="60">
        <v>3</v>
      </c>
      <c r="C4796" s="2">
        <v>41118.69596530305</v>
      </c>
      <c r="D4796" s="2">
        <v>41178.695833333331</v>
      </c>
      <c r="E4796" s="60">
        <v>24</v>
      </c>
      <c r="F4796" s="2">
        <v>41121.339612417862</v>
      </c>
      <c r="G4796" s="60">
        <v>0</v>
      </c>
    </row>
    <row r="4797" spans="1:7" x14ac:dyDescent="0.3">
      <c r="A4797" s="60">
        <v>4796</v>
      </c>
      <c r="B4797" s="60">
        <v>7</v>
      </c>
      <c r="C4797" s="2">
        <v>41118.700418915694</v>
      </c>
      <c r="D4797" s="2">
        <v>41178.699999999997</v>
      </c>
      <c r="E4797" s="60">
        <v>24</v>
      </c>
      <c r="F4797" s="2">
        <v>41171.41032088708</v>
      </c>
      <c r="G4797" s="60">
        <v>1</v>
      </c>
    </row>
    <row r="4798" spans="1:7" x14ac:dyDescent="0.3">
      <c r="A4798" s="60">
        <v>4797</v>
      </c>
      <c r="B4798" s="60">
        <v>5</v>
      </c>
      <c r="C4798" s="2">
        <v>41118.690100830354</v>
      </c>
      <c r="D4798" s="2">
        <v>41178.689583333333</v>
      </c>
      <c r="E4798" s="60">
        <v>24</v>
      </c>
      <c r="F4798" s="2">
        <v>41122.498495468062</v>
      </c>
      <c r="G4798" s="60">
        <v>0</v>
      </c>
    </row>
    <row r="4799" spans="1:7" x14ac:dyDescent="0.3">
      <c r="A4799" s="60">
        <v>4798</v>
      </c>
      <c r="B4799" s="60">
        <v>2</v>
      </c>
      <c r="C4799" s="2">
        <v>41118.672710631952</v>
      </c>
      <c r="D4799" s="2">
        <v>41178.672222222223</v>
      </c>
      <c r="E4799" s="60">
        <v>10</v>
      </c>
      <c r="F4799" s="2">
        <v>41119.467699513589</v>
      </c>
      <c r="G4799" s="60">
        <v>0</v>
      </c>
    </row>
    <row r="4800" spans="1:7" x14ac:dyDescent="0.3">
      <c r="A4800" s="60">
        <v>4799</v>
      </c>
      <c r="B4800" s="60">
        <v>1</v>
      </c>
      <c r="C4800" s="2">
        <v>41118.698819627716</v>
      </c>
      <c r="D4800" s="2">
        <v>41120.990207870935</v>
      </c>
      <c r="E4800" s="60">
        <v>12</v>
      </c>
      <c r="F4800" s="2" t="s">
        <v>5</v>
      </c>
      <c r="G4800" s="60">
        <v>0</v>
      </c>
    </row>
    <row r="4801" spans="1:7" x14ac:dyDescent="0.3">
      <c r="A4801" s="60">
        <v>4800</v>
      </c>
      <c r="B4801" s="60">
        <v>5</v>
      </c>
      <c r="C4801" s="2">
        <v>41118.739876150241</v>
      </c>
      <c r="D4801" s="2">
        <v>41178.739583333336</v>
      </c>
      <c r="E4801" s="60">
        <v>24</v>
      </c>
      <c r="F4801" s="2">
        <v>41121.536507398348</v>
      </c>
      <c r="G4801" s="60">
        <v>0</v>
      </c>
    </row>
    <row r="4802" spans="1:7" x14ac:dyDescent="0.3">
      <c r="A4802" s="60">
        <v>4801</v>
      </c>
      <c r="B4802" s="60">
        <v>8</v>
      </c>
      <c r="C4802" s="2">
        <v>41118.772468612318</v>
      </c>
      <c r="D4802" s="2">
        <v>41178.772222222222</v>
      </c>
      <c r="E4802" s="60">
        <v>3</v>
      </c>
      <c r="F4802" s="2">
        <v>41125.447578879874</v>
      </c>
      <c r="G4802" s="60">
        <v>2</v>
      </c>
    </row>
    <row r="4803" spans="1:7" x14ac:dyDescent="0.3">
      <c r="A4803" s="60">
        <v>4802</v>
      </c>
      <c r="B4803" s="60">
        <v>1</v>
      </c>
      <c r="C4803" s="2">
        <v>41118.802642976698</v>
      </c>
      <c r="D4803" s="2">
        <v>41178.802083333328</v>
      </c>
      <c r="E4803" s="60">
        <v>12</v>
      </c>
      <c r="F4803" s="2">
        <v>41119.350177485896</v>
      </c>
      <c r="G4803" s="60">
        <v>0</v>
      </c>
    </row>
    <row r="4804" spans="1:7" x14ac:dyDescent="0.3">
      <c r="A4804" s="60">
        <v>4803</v>
      </c>
      <c r="B4804" s="60">
        <v>1</v>
      </c>
      <c r="C4804" s="2">
        <v>41119.06154232478</v>
      </c>
      <c r="D4804" s="2">
        <v>41179.061111111107</v>
      </c>
      <c r="E4804" s="60">
        <v>8</v>
      </c>
      <c r="F4804" s="2">
        <v>41120.350086115606</v>
      </c>
      <c r="G4804" s="60">
        <v>0</v>
      </c>
    </row>
    <row r="4805" spans="1:7" x14ac:dyDescent="0.3">
      <c r="A4805" s="60">
        <v>4804</v>
      </c>
      <c r="B4805" s="60">
        <v>1</v>
      </c>
      <c r="C4805" s="2">
        <v>41119.211539002703</v>
      </c>
      <c r="D4805" s="2">
        <v>41179.211111111115</v>
      </c>
      <c r="E4805" s="60">
        <v>8</v>
      </c>
      <c r="F4805" s="2">
        <v>41119.959827943509</v>
      </c>
      <c r="G4805" s="60">
        <v>0</v>
      </c>
    </row>
    <row r="4806" spans="1:7" x14ac:dyDescent="0.3">
      <c r="A4806" s="60">
        <v>4805</v>
      </c>
      <c r="B4806" s="60">
        <v>2</v>
      </c>
      <c r="C4806" s="2">
        <v>41119.34878920576</v>
      </c>
      <c r="D4806" s="2">
        <v>41179.348611111112</v>
      </c>
      <c r="E4806" s="60">
        <v>10</v>
      </c>
      <c r="F4806" s="2">
        <v>41119.489694680728</v>
      </c>
      <c r="G4806" s="60">
        <v>0</v>
      </c>
    </row>
    <row r="4807" spans="1:7" x14ac:dyDescent="0.3">
      <c r="A4807" s="60">
        <v>4806</v>
      </c>
      <c r="B4807" s="60">
        <v>1</v>
      </c>
      <c r="C4807" s="2">
        <v>41119.401333724294</v>
      </c>
      <c r="D4807" s="2">
        <v>41179.400694444441</v>
      </c>
      <c r="E4807" s="60">
        <v>8</v>
      </c>
      <c r="F4807" s="2">
        <v>41120.468399866804</v>
      </c>
      <c r="G4807" s="60">
        <v>0</v>
      </c>
    </row>
    <row r="4808" spans="1:7" x14ac:dyDescent="0.3">
      <c r="A4808" s="60">
        <v>4807</v>
      </c>
      <c r="B4808" s="60">
        <v>9</v>
      </c>
      <c r="C4808" s="2">
        <v>41119.395270325826</v>
      </c>
      <c r="D4808" s="2">
        <v>41123.061805555553</v>
      </c>
      <c r="E4808" s="60">
        <v>5</v>
      </c>
      <c r="F4808" s="2">
        <v>41122.459861688454</v>
      </c>
      <c r="G4808" s="60">
        <v>0</v>
      </c>
    </row>
    <row r="4809" spans="1:7" x14ac:dyDescent="0.3">
      <c r="A4809" s="60">
        <v>4808</v>
      </c>
      <c r="B4809" s="60">
        <v>1</v>
      </c>
      <c r="C4809" s="2">
        <v>41119.467540787722</v>
      </c>
      <c r="D4809" s="2">
        <v>41179.467361111114</v>
      </c>
      <c r="E4809" s="60">
        <v>12</v>
      </c>
      <c r="F4809" s="2">
        <v>41120.432032924051</v>
      </c>
      <c r="G4809" s="60">
        <v>0</v>
      </c>
    </row>
    <row r="4810" spans="1:7" x14ac:dyDescent="0.3">
      <c r="A4810" s="60">
        <v>4809</v>
      </c>
      <c r="B4810" s="60">
        <v>3</v>
      </c>
      <c r="C4810" s="2">
        <v>41119.469567701977</v>
      </c>
      <c r="D4810" s="2">
        <v>41179.469444444447</v>
      </c>
      <c r="E4810" s="60">
        <v>24</v>
      </c>
      <c r="F4810" s="2">
        <v>41122.445753851935</v>
      </c>
      <c r="G4810" s="60">
        <v>0</v>
      </c>
    </row>
    <row r="4811" spans="1:7" x14ac:dyDescent="0.3">
      <c r="A4811" s="60">
        <v>4810</v>
      </c>
      <c r="B4811" s="60">
        <v>10</v>
      </c>
      <c r="C4811" s="2">
        <v>41119.48412302522</v>
      </c>
      <c r="D4811" s="2">
        <v>41179.484027777777</v>
      </c>
      <c r="E4811" s="60">
        <v>1</v>
      </c>
      <c r="F4811" s="2">
        <v>41126.553243172901</v>
      </c>
      <c r="G4811" s="60">
        <v>3</v>
      </c>
    </row>
    <row r="4812" spans="1:7" x14ac:dyDescent="0.3">
      <c r="A4812" s="60">
        <v>4811</v>
      </c>
      <c r="B4812" s="60">
        <v>5</v>
      </c>
      <c r="C4812" s="2">
        <v>41119.47669839413</v>
      </c>
      <c r="D4812" s="2">
        <v>41179.476388888892</v>
      </c>
      <c r="E4812" s="60">
        <v>24</v>
      </c>
      <c r="F4812" s="2">
        <v>41123.637994728306</v>
      </c>
      <c r="G4812" s="60">
        <v>0</v>
      </c>
    </row>
    <row r="4813" spans="1:7" x14ac:dyDescent="0.3">
      <c r="A4813" s="60">
        <v>4812</v>
      </c>
      <c r="B4813" s="60">
        <v>3</v>
      </c>
      <c r="C4813" s="2">
        <v>41119.487709945439</v>
      </c>
      <c r="D4813" s="2">
        <v>41179.487500000003</v>
      </c>
      <c r="E4813" s="60">
        <v>24</v>
      </c>
      <c r="F4813" s="2">
        <v>41121.527627614829</v>
      </c>
      <c r="G4813" s="60">
        <v>0</v>
      </c>
    </row>
    <row r="4814" spans="1:7" x14ac:dyDescent="0.3">
      <c r="A4814" s="60">
        <v>4813</v>
      </c>
      <c r="B4814" s="60">
        <v>1</v>
      </c>
      <c r="C4814" s="2">
        <v>41119.489123954067</v>
      </c>
      <c r="D4814" s="2">
        <v>41179.488888888889</v>
      </c>
      <c r="E4814" s="60">
        <v>8</v>
      </c>
      <c r="F4814" s="2">
        <v>41119.706352965957</v>
      </c>
      <c r="G4814" s="60">
        <v>0</v>
      </c>
    </row>
    <row r="4815" spans="1:7" x14ac:dyDescent="0.3">
      <c r="A4815" s="60">
        <v>4814</v>
      </c>
      <c r="B4815" s="60">
        <v>4</v>
      </c>
      <c r="C4815" s="2">
        <v>41119.51409150596</v>
      </c>
      <c r="D4815" s="2">
        <v>41179.513888888891</v>
      </c>
      <c r="E4815" s="60">
        <v>12</v>
      </c>
      <c r="F4815" s="2">
        <v>41122.510838904353</v>
      </c>
      <c r="G4815" s="60">
        <v>0</v>
      </c>
    </row>
    <row r="4816" spans="1:7" x14ac:dyDescent="0.3">
      <c r="A4816" s="60">
        <v>4815</v>
      </c>
      <c r="B4816" s="60">
        <v>7</v>
      </c>
      <c r="C4816" s="2">
        <v>41119.53807821346</v>
      </c>
      <c r="D4816" s="2">
        <v>41179.537499999999</v>
      </c>
      <c r="E4816" s="60">
        <v>24</v>
      </c>
      <c r="F4816" s="2">
        <v>41132.466253033133</v>
      </c>
      <c r="G4816" s="60">
        <v>0</v>
      </c>
    </row>
    <row r="4817" spans="1:7" x14ac:dyDescent="0.3">
      <c r="A4817" s="60">
        <v>4816</v>
      </c>
      <c r="B4817" s="60">
        <v>7</v>
      </c>
      <c r="C4817" s="2">
        <v>41119.547377204712</v>
      </c>
      <c r="D4817" s="2">
        <v>41122.380095798428</v>
      </c>
      <c r="E4817" s="60">
        <v>24</v>
      </c>
      <c r="F4817" s="2" t="s">
        <v>5</v>
      </c>
      <c r="G4817" s="60">
        <v>0</v>
      </c>
    </row>
    <row r="4818" spans="1:7" x14ac:dyDescent="0.3">
      <c r="A4818" s="60">
        <v>4817</v>
      </c>
      <c r="B4818" s="60">
        <v>2</v>
      </c>
      <c r="C4818" s="2">
        <v>41119.554728197043</v>
      </c>
      <c r="D4818" s="2">
        <v>41179.554166666661</v>
      </c>
      <c r="E4818" s="60">
        <v>10</v>
      </c>
      <c r="F4818" s="2">
        <v>41120.656257827766</v>
      </c>
      <c r="G4818" s="60">
        <v>0</v>
      </c>
    </row>
    <row r="4819" spans="1:7" x14ac:dyDescent="0.3">
      <c r="A4819" s="60">
        <v>4818</v>
      </c>
      <c r="B4819" s="60">
        <v>2</v>
      </c>
      <c r="C4819" s="2">
        <v>41119.554194950208</v>
      </c>
      <c r="D4819" s="2">
        <v>41179.554166666661</v>
      </c>
      <c r="E4819" s="60">
        <v>10</v>
      </c>
      <c r="F4819" s="2">
        <v>41120.584573218082</v>
      </c>
      <c r="G4819" s="60">
        <v>0</v>
      </c>
    </row>
    <row r="4820" spans="1:7" x14ac:dyDescent="0.3">
      <c r="A4820" s="60">
        <v>4819</v>
      </c>
      <c r="B4820" s="60">
        <v>1</v>
      </c>
      <c r="C4820" s="2">
        <v>41119.543167525459</v>
      </c>
      <c r="D4820" s="2">
        <v>41179.54305555555</v>
      </c>
      <c r="E4820" s="60">
        <v>8</v>
      </c>
      <c r="F4820" s="2">
        <v>41120.313243063705</v>
      </c>
      <c r="G4820" s="60">
        <v>0</v>
      </c>
    </row>
    <row r="4821" spans="1:7" x14ac:dyDescent="0.3">
      <c r="A4821" s="60">
        <v>4820</v>
      </c>
      <c r="B4821" s="60">
        <v>7</v>
      </c>
      <c r="C4821" s="2">
        <v>41119.562402282223</v>
      </c>
      <c r="D4821" s="2">
        <v>41123.936940268148</v>
      </c>
      <c r="E4821" s="60">
        <v>24</v>
      </c>
      <c r="F4821" s="2" t="s">
        <v>5</v>
      </c>
      <c r="G4821" s="60">
        <v>0</v>
      </c>
    </row>
    <row r="4822" spans="1:7" x14ac:dyDescent="0.3">
      <c r="A4822" s="60">
        <v>4821</v>
      </c>
      <c r="B4822" s="60">
        <v>4</v>
      </c>
      <c r="C4822" s="2">
        <v>41119.704043131183</v>
      </c>
      <c r="D4822" s="2">
        <v>41179.703472222223</v>
      </c>
      <c r="E4822" s="60">
        <v>12</v>
      </c>
      <c r="F4822" s="2">
        <v>41122.473037308497</v>
      </c>
      <c r="G4822" s="60">
        <v>0</v>
      </c>
    </row>
    <row r="4823" spans="1:7" x14ac:dyDescent="0.3">
      <c r="A4823" s="60">
        <v>4822</v>
      </c>
      <c r="B4823" s="60">
        <v>4</v>
      </c>
      <c r="C4823" s="2">
        <v>41119.787835904724</v>
      </c>
      <c r="D4823" s="2">
        <v>41122.245833333334</v>
      </c>
      <c r="E4823" s="60">
        <v>12</v>
      </c>
      <c r="F4823" s="2">
        <v>41121.418712250153</v>
      </c>
      <c r="G4823" s="60">
        <v>0</v>
      </c>
    </row>
    <row r="4824" spans="1:7" x14ac:dyDescent="0.3">
      <c r="A4824" s="60">
        <v>4823</v>
      </c>
      <c r="B4824" s="60">
        <v>5</v>
      </c>
      <c r="C4824" s="2">
        <v>41119.765068035776</v>
      </c>
      <c r="D4824" s="2">
        <v>41122.806086551347</v>
      </c>
      <c r="E4824" s="60">
        <v>24</v>
      </c>
      <c r="F4824" s="2" t="s">
        <v>5</v>
      </c>
      <c r="G4824" s="60">
        <v>0</v>
      </c>
    </row>
    <row r="4825" spans="1:7" x14ac:dyDescent="0.3">
      <c r="A4825" s="60">
        <v>4824</v>
      </c>
      <c r="B4825" s="60">
        <v>5</v>
      </c>
      <c r="C4825" s="2">
        <v>41119.98442951544</v>
      </c>
      <c r="D4825" s="2">
        <v>41179.984027777777</v>
      </c>
      <c r="E4825" s="60">
        <v>24</v>
      </c>
      <c r="F4825" s="2">
        <v>41122.950644080491</v>
      </c>
      <c r="G4825" s="60">
        <v>0</v>
      </c>
    </row>
    <row r="4826" spans="1:7" x14ac:dyDescent="0.3">
      <c r="A4826" s="60">
        <v>4825</v>
      </c>
      <c r="B4826" s="60">
        <v>3</v>
      </c>
      <c r="C4826" s="2">
        <v>41120.220811535764</v>
      </c>
      <c r="D4826" s="2">
        <v>41124.511983460892</v>
      </c>
      <c r="E4826" s="60">
        <v>24</v>
      </c>
      <c r="F4826" s="2" t="s">
        <v>5</v>
      </c>
      <c r="G4826" s="60">
        <v>0</v>
      </c>
    </row>
    <row r="4827" spans="1:7" x14ac:dyDescent="0.3">
      <c r="A4827" s="60">
        <v>4826</v>
      </c>
      <c r="B4827" s="60">
        <v>8</v>
      </c>
      <c r="C4827" s="2">
        <v>41120.30981706141</v>
      </c>
      <c r="D4827" s="2">
        <v>41180.30972222222</v>
      </c>
      <c r="E4827" s="60">
        <v>3</v>
      </c>
      <c r="F4827" s="2">
        <v>41125.674009851908</v>
      </c>
      <c r="G4827" s="60">
        <v>0</v>
      </c>
    </row>
    <row r="4828" spans="1:7" x14ac:dyDescent="0.3">
      <c r="A4828" s="60">
        <v>4827</v>
      </c>
      <c r="B4828" s="60">
        <v>8</v>
      </c>
      <c r="C4828" s="2">
        <v>41120.319253841531</v>
      </c>
      <c r="D4828" s="2">
        <v>41180.318749999999</v>
      </c>
      <c r="E4828" s="60">
        <v>3</v>
      </c>
      <c r="F4828" s="2">
        <v>41124.910411362558</v>
      </c>
      <c r="G4828" s="60">
        <v>0</v>
      </c>
    </row>
    <row r="4829" spans="1:7" x14ac:dyDescent="0.3">
      <c r="A4829" s="60">
        <v>4828</v>
      </c>
      <c r="B4829" s="60">
        <v>5</v>
      </c>
      <c r="C4829" s="2">
        <v>41120.306101155555</v>
      </c>
      <c r="D4829" s="2">
        <v>41180.305555555555</v>
      </c>
      <c r="E4829" s="60">
        <v>24</v>
      </c>
      <c r="F4829" s="2">
        <v>41124.746897387355</v>
      </c>
      <c r="G4829" s="60">
        <v>0</v>
      </c>
    </row>
    <row r="4830" spans="1:7" x14ac:dyDescent="0.3">
      <c r="A4830" s="60">
        <v>4829</v>
      </c>
      <c r="B4830" s="60">
        <v>3</v>
      </c>
      <c r="C4830" s="2">
        <v>41120.367418328424</v>
      </c>
      <c r="D4830" s="2">
        <v>41124.450111409737</v>
      </c>
      <c r="E4830" s="60">
        <v>24</v>
      </c>
      <c r="F4830" s="2" t="s">
        <v>5</v>
      </c>
      <c r="G4830" s="60">
        <v>0</v>
      </c>
    </row>
    <row r="4831" spans="1:7" x14ac:dyDescent="0.3">
      <c r="A4831" s="60">
        <v>4830</v>
      </c>
      <c r="B4831" s="60">
        <v>3</v>
      </c>
      <c r="C4831" s="2">
        <v>41120.354541550631</v>
      </c>
      <c r="D4831" s="2">
        <v>41180.354166666672</v>
      </c>
      <c r="E4831" s="60">
        <v>24</v>
      </c>
      <c r="F4831" s="2">
        <v>41122.399035789</v>
      </c>
      <c r="G4831" s="60">
        <v>0</v>
      </c>
    </row>
    <row r="4832" spans="1:7" x14ac:dyDescent="0.3">
      <c r="A4832" s="60">
        <v>4831</v>
      </c>
      <c r="B4832" s="60">
        <v>3</v>
      </c>
      <c r="C4832" s="2">
        <v>41120.342283558944</v>
      </c>
      <c r="D4832" s="2">
        <v>41180.341666666667</v>
      </c>
      <c r="E4832" s="60">
        <v>24</v>
      </c>
      <c r="F4832" s="2">
        <v>41122.555050213836</v>
      </c>
      <c r="G4832" s="60">
        <v>0</v>
      </c>
    </row>
    <row r="4833" spans="1:7" x14ac:dyDescent="0.3">
      <c r="A4833" s="60">
        <v>4832</v>
      </c>
      <c r="B4833" s="60">
        <v>4</v>
      </c>
      <c r="C4833" s="2">
        <v>41120.396839521214</v>
      </c>
      <c r="D4833" s="2">
        <v>41180.396527777775</v>
      </c>
      <c r="E4833" s="60">
        <v>12</v>
      </c>
      <c r="F4833" s="2">
        <v>41121.561692564756</v>
      </c>
      <c r="G4833" s="60">
        <v>0</v>
      </c>
    </row>
    <row r="4834" spans="1:7" x14ac:dyDescent="0.3">
      <c r="A4834" s="60">
        <v>4833</v>
      </c>
      <c r="B4834" s="60">
        <v>2</v>
      </c>
      <c r="C4834" s="2">
        <v>41120.593971808594</v>
      </c>
      <c r="D4834" s="2">
        <v>41180.59375</v>
      </c>
      <c r="E4834" s="60">
        <v>10</v>
      </c>
      <c r="F4834" s="2">
        <v>41121.302545641571</v>
      </c>
      <c r="G4834" s="60">
        <v>0</v>
      </c>
    </row>
    <row r="4835" spans="1:7" x14ac:dyDescent="0.3">
      <c r="A4835" s="60">
        <v>4834</v>
      </c>
      <c r="B4835" s="60">
        <v>1</v>
      </c>
      <c r="C4835" s="2">
        <v>41120.633076114071</v>
      </c>
      <c r="D4835" s="2">
        <v>41180.632638888892</v>
      </c>
      <c r="E4835" s="60">
        <v>8</v>
      </c>
      <c r="F4835" s="2">
        <v>41120.853533590154</v>
      </c>
      <c r="G4835" s="60">
        <v>0</v>
      </c>
    </row>
    <row r="4836" spans="1:7" x14ac:dyDescent="0.3">
      <c r="A4836" s="60">
        <v>4835</v>
      </c>
      <c r="B4836" s="60">
        <v>1</v>
      </c>
      <c r="C4836" s="2">
        <v>41120.683714399536</v>
      </c>
      <c r="D4836" s="2">
        <v>41123.058509734372</v>
      </c>
      <c r="E4836" s="60">
        <v>8</v>
      </c>
      <c r="F4836" s="2" t="s">
        <v>5</v>
      </c>
      <c r="G4836" s="60">
        <v>0</v>
      </c>
    </row>
    <row r="4837" spans="1:7" x14ac:dyDescent="0.3">
      <c r="A4837" s="60">
        <v>4836</v>
      </c>
      <c r="B4837" s="60">
        <v>1</v>
      </c>
      <c r="C4837" s="2">
        <v>41120.748870007483</v>
      </c>
      <c r="D4837" s="2">
        <v>41180.748611111114</v>
      </c>
      <c r="E4837" s="60">
        <v>8</v>
      </c>
      <c r="F4837" s="2">
        <v>41121.933921807897</v>
      </c>
      <c r="G4837" s="60">
        <v>0</v>
      </c>
    </row>
    <row r="4838" spans="1:7" x14ac:dyDescent="0.3">
      <c r="A4838" s="60">
        <v>4837</v>
      </c>
      <c r="B4838" s="60">
        <v>2</v>
      </c>
      <c r="C4838" s="2">
        <v>41120.72687496306</v>
      </c>
      <c r="D4838" s="2">
        <v>41123.976569101113</v>
      </c>
      <c r="E4838" s="60">
        <v>10</v>
      </c>
      <c r="F4838" s="2" t="s">
        <v>5</v>
      </c>
      <c r="G4838" s="60">
        <v>0</v>
      </c>
    </row>
    <row r="4839" spans="1:7" x14ac:dyDescent="0.3">
      <c r="A4839" s="60">
        <v>4838</v>
      </c>
      <c r="B4839" s="60">
        <v>3</v>
      </c>
      <c r="C4839" s="2">
        <v>41120.714404552622</v>
      </c>
      <c r="D4839" s="2">
        <v>41123.297222222223</v>
      </c>
      <c r="E4839" s="60">
        <v>24</v>
      </c>
      <c r="F4839" s="2" t="s">
        <v>5</v>
      </c>
      <c r="G4839" s="60">
        <v>0</v>
      </c>
    </row>
    <row r="4840" spans="1:7" x14ac:dyDescent="0.3">
      <c r="A4840" s="60">
        <v>4839</v>
      </c>
      <c r="B4840" s="60">
        <v>1</v>
      </c>
      <c r="C4840" s="2">
        <v>41120.762656303166</v>
      </c>
      <c r="D4840" s="2">
        <v>41180.762499999997</v>
      </c>
      <c r="E4840" s="60">
        <v>12</v>
      </c>
      <c r="F4840" s="2">
        <v>41121.534749384431</v>
      </c>
      <c r="G4840" s="60">
        <v>0</v>
      </c>
    </row>
    <row r="4841" spans="1:7" x14ac:dyDescent="0.3">
      <c r="A4841" s="60">
        <v>4840</v>
      </c>
      <c r="B4841" s="60">
        <v>2</v>
      </c>
      <c r="C4841" s="2">
        <v>41120.811711888527</v>
      </c>
      <c r="D4841" s="2">
        <v>41180.811111111107</v>
      </c>
      <c r="E4841" s="60">
        <v>10</v>
      </c>
      <c r="F4841" s="2">
        <v>41122.367391532724</v>
      </c>
      <c r="G4841" s="60">
        <v>0</v>
      </c>
    </row>
    <row r="4842" spans="1:7" x14ac:dyDescent="0.3">
      <c r="A4842" s="60">
        <v>4841</v>
      </c>
      <c r="B4842" s="60">
        <v>6</v>
      </c>
      <c r="C4842" s="2">
        <v>41120.875098040669</v>
      </c>
      <c r="D4842" s="2">
        <v>41180.875</v>
      </c>
      <c r="E4842" s="60">
        <v>24</v>
      </c>
      <c r="F4842" s="2">
        <v>41126.537582769517</v>
      </c>
      <c r="G4842" s="60">
        <v>0</v>
      </c>
    </row>
    <row r="4843" spans="1:7" x14ac:dyDescent="0.3">
      <c r="A4843" s="60">
        <v>4842</v>
      </c>
      <c r="B4843" s="60">
        <v>3</v>
      </c>
      <c r="C4843" s="2">
        <v>41121.023178246891</v>
      </c>
      <c r="D4843" s="2">
        <v>41181.022916666669</v>
      </c>
      <c r="E4843" s="60">
        <v>24</v>
      </c>
      <c r="F4843" s="2">
        <v>41123.619272393815</v>
      </c>
      <c r="G4843" s="60">
        <v>0</v>
      </c>
    </row>
    <row r="4844" spans="1:7" x14ac:dyDescent="0.3">
      <c r="A4844" s="60">
        <v>4843</v>
      </c>
      <c r="B4844" s="60">
        <v>6</v>
      </c>
      <c r="C4844" s="2">
        <v>41121.004375720462</v>
      </c>
      <c r="D4844" s="2">
        <v>41181.004166666666</v>
      </c>
      <c r="E4844" s="60">
        <v>24</v>
      </c>
      <c r="F4844" s="2">
        <v>41133.453362321052</v>
      </c>
      <c r="G4844" s="60">
        <v>0</v>
      </c>
    </row>
    <row r="4845" spans="1:7" x14ac:dyDescent="0.3">
      <c r="A4845" s="60">
        <v>4844</v>
      </c>
      <c r="B4845" s="60">
        <v>1</v>
      </c>
      <c r="C4845" s="2">
        <v>41121.07891313397</v>
      </c>
      <c r="D4845" s="2">
        <v>41181.078472222223</v>
      </c>
      <c r="E4845" s="60">
        <v>12</v>
      </c>
      <c r="F4845" s="2">
        <v>41122.422322239327</v>
      </c>
      <c r="G4845" s="60">
        <v>0</v>
      </c>
    </row>
    <row r="4846" spans="1:7" x14ac:dyDescent="0.3">
      <c r="A4846" s="60">
        <v>4845</v>
      </c>
      <c r="B4846" s="60">
        <v>3</v>
      </c>
      <c r="C4846" s="2">
        <v>41121.214914910255</v>
      </c>
      <c r="D4846" s="2">
        <v>41181.214583333334</v>
      </c>
      <c r="E4846" s="60">
        <v>24</v>
      </c>
      <c r="F4846" s="2">
        <v>41124.43989817892</v>
      </c>
      <c r="G4846" s="60">
        <v>0</v>
      </c>
    </row>
    <row r="4847" spans="1:7" x14ac:dyDescent="0.3">
      <c r="A4847" s="60">
        <v>4846</v>
      </c>
      <c r="B4847" s="60">
        <v>11</v>
      </c>
      <c r="C4847" s="2">
        <v>41121.290948872775</v>
      </c>
      <c r="D4847" s="2">
        <v>41181.290277777778</v>
      </c>
      <c r="E4847" s="60">
        <v>1</v>
      </c>
      <c r="F4847" s="2">
        <v>41128.412869659303</v>
      </c>
      <c r="G4847" s="60">
        <v>2</v>
      </c>
    </row>
    <row r="4848" spans="1:7" x14ac:dyDescent="0.3">
      <c r="A4848" s="60">
        <v>4847</v>
      </c>
      <c r="B4848" s="60">
        <v>3</v>
      </c>
      <c r="C4848" s="2">
        <v>41121.348275194418</v>
      </c>
      <c r="D4848" s="2">
        <v>41181.347916666666</v>
      </c>
      <c r="E4848" s="60">
        <v>24</v>
      </c>
      <c r="F4848" s="2">
        <v>41123.708577834077</v>
      </c>
      <c r="G4848" s="60">
        <v>0</v>
      </c>
    </row>
    <row r="4849" spans="1:7" x14ac:dyDescent="0.3">
      <c r="A4849" s="60">
        <v>4848</v>
      </c>
      <c r="B4849" s="60">
        <v>7</v>
      </c>
      <c r="C4849" s="2">
        <v>41121.414671043334</v>
      </c>
      <c r="D4849" s="2">
        <v>41181.414583333331</v>
      </c>
      <c r="E4849" s="60">
        <v>24</v>
      </c>
      <c r="F4849" s="2">
        <v>41124.57508717529</v>
      </c>
      <c r="G4849" s="60">
        <v>0</v>
      </c>
    </row>
    <row r="4850" spans="1:7" x14ac:dyDescent="0.3">
      <c r="A4850" s="60">
        <v>4849</v>
      </c>
      <c r="B4850" s="60">
        <v>1</v>
      </c>
      <c r="C4850" s="2">
        <v>41121.396680172584</v>
      </c>
      <c r="D4850" s="2">
        <v>41124.646527777775</v>
      </c>
      <c r="E4850" s="60">
        <v>8</v>
      </c>
      <c r="F4850" s="2">
        <v>41122.62815247869</v>
      </c>
      <c r="G4850" s="60">
        <v>0</v>
      </c>
    </row>
    <row r="4851" spans="1:7" x14ac:dyDescent="0.3">
      <c r="A4851" s="60">
        <v>4850</v>
      </c>
      <c r="B4851" s="60">
        <v>2</v>
      </c>
      <c r="C4851" s="2">
        <v>41121.432115318428</v>
      </c>
      <c r="D4851" s="2">
        <v>41181.431944444441</v>
      </c>
      <c r="E4851" s="60">
        <v>10</v>
      </c>
      <c r="F4851" s="2">
        <v>41122.500782069837</v>
      </c>
      <c r="G4851" s="60">
        <v>0</v>
      </c>
    </row>
    <row r="4852" spans="1:7" x14ac:dyDescent="0.3">
      <c r="A4852" s="60">
        <v>4851</v>
      </c>
      <c r="B4852" s="60">
        <v>1</v>
      </c>
      <c r="C4852" s="2">
        <v>41121.472190820597</v>
      </c>
      <c r="D4852" s="2">
        <v>41123.888272508026</v>
      </c>
      <c r="E4852" s="60">
        <v>12</v>
      </c>
      <c r="F4852" s="2" t="s">
        <v>5</v>
      </c>
      <c r="G4852" s="60">
        <v>0</v>
      </c>
    </row>
    <row r="4853" spans="1:7" x14ac:dyDescent="0.3">
      <c r="A4853" s="60">
        <v>4852</v>
      </c>
      <c r="B4853" s="60">
        <v>3</v>
      </c>
      <c r="C4853" s="2">
        <v>41121.496095392496</v>
      </c>
      <c r="D4853" s="2">
        <v>41181.495833333334</v>
      </c>
      <c r="E4853" s="60">
        <v>24</v>
      </c>
      <c r="F4853" s="2">
        <v>41123.530364823702</v>
      </c>
      <c r="G4853" s="60">
        <v>0</v>
      </c>
    </row>
    <row r="4854" spans="1:7" x14ac:dyDescent="0.3">
      <c r="A4854" s="60">
        <v>4853</v>
      </c>
      <c r="B4854" s="60">
        <v>2</v>
      </c>
      <c r="C4854" s="2">
        <v>41121.531738838305</v>
      </c>
      <c r="D4854" s="2">
        <v>41181.53125</v>
      </c>
      <c r="E4854" s="60">
        <v>10</v>
      </c>
      <c r="F4854" s="2">
        <v>41122.503311836328</v>
      </c>
      <c r="G4854" s="60">
        <v>0</v>
      </c>
    </row>
    <row r="4855" spans="1:7" x14ac:dyDescent="0.3">
      <c r="A4855" s="60">
        <v>4854</v>
      </c>
      <c r="B4855" s="60">
        <v>6</v>
      </c>
      <c r="C4855" s="2">
        <v>41121.513117648727</v>
      </c>
      <c r="D4855" s="2">
        <v>41124.346035849463</v>
      </c>
      <c r="E4855" s="60">
        <v>24</v>
      </c>
      <c r="F4855" s="2" t="s">
        <v>5</v>
      </c>
      <c r="G4855" s="60">
        <v>0</v>
      </c>
    </row>
    <row r="4856" spans="1:7" x14ac:dyDescent="0.3">
      <c r="A4856" s="60">
        <v>4855</v>
      </c>
      <c r="B4856" s="60">
        <v>1</v>
      </c>
      <c r="C4856" s="2">
        <v>41121.643854367248</v>
      </c>
      <c r="D4856" s="2">
        <v>41124.059852488033</v>
      </c>
      <c r="E4856" s="60">
        <v>8</v>
      </c>
      <c r="F4856" s="2" t="s">
        <v>5</v>
      </c>
      <c r="G4856" s="60">
        <v>0</v>
      </c>
    </row>
    <row r="4857" spans="1:7" x14ac:dyDescent="0.3">
      <c r="A4857" s="60">
        <v>4856</v>
      </c>
      <c r="B4857" s="60">
        <v>4</v>
      </c>
      <c r="C4857" s="2">
        <v>41121.757805858833</v>
      </c>
      <c r="D4857" s="2">
        <v>41181.757638888892</v>
      </c>
      <c r="E4857" s="60">
        <v>12</v>
      </c>
      <c r="F4857" s="2">
        <v>41123.716696944444</v>
      </c>
      <c r="G4857" s="60">
        <v>0</v>
      </c>
    </row>
    <row r="4858" spans="1:7" x14ac:dyDescent="0.3">
      <c r="A4858" s="60">
        <v>4857</v>
      </c>
      <c r="B4858" s="60">
        <v>6</v>
      </c>
      <c r="C4858" s="2">
        <v>41121.834387289069</v>
      </c>
      <c r="D4858" s="2">
        <v>41126.208925274994</v>
      </c>
      <c r="E4858" s="60">
        <v>24</v>
      </c>
      <c r="F4858" s="2" t="s">
        <v>5</v>
      </c>
      <c r="G4858" s="60">
        <v>0</v>
      </c>
    </row>
    <row r="4859" spans="1:7" x14ac:dyDescent="0.3">
      <c r="A4859" s="60">
        <v>4858</v>
      </c>
      <c r="B4859" s="60">
        <v>1</v>
      </c>
      <c r="C4859" s="2">
        <v>41121.846798921382</v>
      </c>
      <c r="D4859" s="2">
        <v>41181.84652777778</v>
      </c>
      <c r="E4859" s="60">
        <v>12</v>
      </c>
      <c r="F4859" s="2">
        <v>41122.863421508759</v>
      </c>
      <c r="G4859" s="60">
        <v>0</v>
      </c>
    </row>
    <row r="4860" spans="1:7" x14ac:dyDescent="0.3">
      <c r="A4860" s="60">
        <v>4859</v>
      </c>
      <c r="B4860" s="60">
        <v>6</v>
      </c>
      <c r="C4860" s="2">
        <v>41121.846778063671</v>
      </c>
      <c r="D4860" s="2">
        <v>41181.84652777778</v>
      </c>
      <c r="E4860" s="60">
        <v>24</v>
      </c>
      <c r="F4860" s="2">
        <v>41132.516194575204</v>
      </c>
      <c r="G4860" s="60">
        <v>0</v>
      </c>
    </row>
    <row r="4861" spans="1:7" x14ac:dyDescent="0.3">
      <c r="A4861" s="60">
        <v>4860</v>
      </c>
      <c r="B4861" s="60">
        <v>1</v>
      </c>
      <c r="C4861" s="2">
        <v>41122.164922849021</v>
      </c>
      <c r="D4861" s="2">
        <v>41182.164583333331</v>
      </c>
      <c r="E4861" s="60">
        <v>8</v>
      </c>
      <c r="F4861" s="2">
        <v>41122.589411420842</v>
      </c>
      <c r="G4861" s="60">
        <v>0</v>
      </c>
    </row>
    <row r="4862" spans="1:7" x14ac:dyDescent="0.3">
      <c r="A4862" s="60">
        <v>4861</v>
      </c>
      <c r="B4862" s="60">
        <v>1</v>
      </c>
      <c r="C4862" s="2">
        <v>41122.126595023525</v>
      </c>
      <c r="D4862" s="2">
        <v>41182.126388888886</v>
      </c>
      <c r="E4862" s="60">
        <v>8</v>
      </c>
      <c r="F4862" s="2">
        <v>41122.625467539096</v>
      </c>
      <c r="G4862" s="60">
        <v>0</v>
      </c>
    </row>
    <row r="4863" spans="1:7" x14ac:dyDescent="0.3">
      <c r="A4863" s="60">
        <v>4862</v>
      </c>
      <c r="B4863" s="60">
        <v>5</v>
      </c>
      <c r="C4863" s="2">
        <v>41122.213739267419</v>
      </c>
      <c r="D4863" s="2">
        <v>41182.213194444448</v>
      </c>
      <c r="E4863" s="60">
        <v>24</v>
      </c>
      <c r="F4863" s="2">
        <v>41127.632143545154</v>
      </c>
      <c r="G4863" s="60">
        <v>0</v>
      </c>
    </row>
    <row r="4864" spans="1:7" x14ac:dyDescent="0.3">
      <c r="A4864" s="60">
        <v>4863</v>
      </c>
      <c r="B4864" s="60">
        <v>7</v>
      </c>
      <c r="C4864" s="2">
        <v>41122.275589928453</v>
      </c>
      <c r="D4864" s="2">
        <v>41182.275000000001</v>
      </c>
      <c r="E4864" s="60">
        <v>24</v>
      </c>
      <c r="F4864" s="2">
        <v>41128.4008965666</v>
      </c>
      <c r="G4864" s="60">
        <v>0</v>
      </c>
    </row>
    <row r="4865" spans="1:7" x14ac:dyDescent="0.3">
      <c r="A4865" s="60">
        <v>4864</v>
      </c>
      <c r="B4865" s="60">
        <v>11</v>
      </c>
      <c r="C4865" s="2">
        <v>41122.34821445027</v>
      </c>
      <c r="D4865" s="2">
        <v>41182.347916666666</v>
      </c>
      <c r="E4865" s="60">
        <v>1</v>
      </c>
      <c r="F4865" s="2">
        <v>41129.43642503849</v>
      </c>
      <c r="G4865" s="60">
        <v>1</v>
      </c>
    </row>
    <row r="4866" spans="1:7" x14ac:dyDescent="0.3">
      <c r="A4866" s="60">
        <v>4865</v>
      </c>
      <c r="B4866" s="60">
        <v>1</v>
      </c>
      <c r="C4866" s="2">
        <v>41122.373650077447</v>
      </c>
      <c r="D4866" s="2">
        <v>41126.540277777778</v>
      </c>
      <c r="E4866" s="60">
        <v>8</v>
      </c>
      <c r="F4866" s="2">
        <v>41122.503210809686</v>
      </c>
      <c r="G4866" s="60">
        <v>0</v>
      </c>
    </row>
    <row r="4867" spans="1:7" x14ac:dyDescent="0.3">
      <c r="A4867" s="60">
        <v>4866</v>
      </c>
      <c r="B4867" s="60">
        <v>5</v>
      </c>
      <c r="C4867" s="2">
        <v>41122.370860215698</v>
      </c>
      <c r="D4867" s="2">
        <v>41125.661877221406</v>
      </c>
      <c r="E4867" s="60">
        <v>24</v>
      </c>
      <c r="F4867" s="2" t="s">
        <v>5</v>
      </c>
      <c r="G4867" s="60">
        <v>0</v>
      </c>
    </row>
    <row r="4868" spans="1:7" x14ac:dyDescent="0.3">
      <c r="A4868" s="60">
        <v>4867</v>
      </c>
      <c r="B4868" s="60">
        <v>7</v>
      </c>
      <c r="C4868" s="2">
        <v>41122.400244058466</v>
      </c>
      <c r="D4868" s="2">
        <v>41182.400000000001</v>
      </c>
      <c r="E4868" s="60">
        <v>24</v>
      </c>
      <c r="F4868" s="2">
        <v>41125.654516815179</v>
      </c>
      <c r="G4868" s="60">
        <v>0</v>
      </c>
    </row>
    <row r="4869" spans="1:7" x14ac:dyDescent="0.3">
      <c r="A4869" s="60">
        <v>4868</v>
      </c>
      <c r="B4869" s="60">
        <v>6</v>
      </c>
      <c r="C4869" s="2">
        <v>41122.40943973008</v>
      </c>
      <c r="D4869" s="2">
        <v>41125.242357930816</v>
      </c>
      <c r="E4869" s="60">
        <v>24</v>
      </c>
      <c r="F4869" s="2" t="s">
        <v>5</v>
      </c>
      <c r="G4869" s="60">
        <v>0</v>
      </c>
    </row>
    <row r="4870" spans="1:7" x14ac:dyDescent="0.3">
      <c r="A4870" s="60">
        <v>4869</v>
      </c>
      <c r="B4870" s="60">
        <v>8</v>
      </c>
      <c r="C4870" s="2">
        <v>41122.408780748599</v>
      </c>
      <c r="D4870" s="2">
        <v>41182.408333333333</v>
      </c>
      <c r="E4870" s="60">
        <v>3</v>
      </c>
      <c r="F4870" s="2">
        <v>41125.914141686888</v>
      </c>
      <c r="G4870" s="60">
        <v>0</v>
      </c>
    </row>
    <row r="4871" spans="1:7" x14ac:dyDescent="0.3">
      <c r="A4871" s="60">
        <v>4870</v>
      </c>
      <c r="B4871" s="60">
        <v>1</v>
      </c>
      <c r="C4871" s="2">
        <v>41122.425373112601</v>
      </c>
      <c r="D4871" s="2">
        <v>41182.424999999996</v>
      </c>
      <c r="E4871" s="60">
        <v>8</v>
      </c>
      <c r="F4871" s="2">
        <v>41123.680743873127</v>
      </c>
      <c r="G4871" s="60">
        <v>0</v>
      </c>
    </row>
    <row r="4872" spans="1:7" x14ac:dyDescent="0.3">
      <c r="A4872" s="60">
        <v>4871</v>
      </c>
      <c r="B4872" s="60">
        <v>3</v>
      </c>
      <c r="C4872" s="2">
        <v>41122.435761035282</v>
      </c>
      <c r="D4872" s="2">
        <v>41182.435416666667</v>
      </c>
      <c r="E4872" s="60">
        <v>24</v>
      </c>
      <c r="F4872" s="2">
        <v>41124.538808506455</v>
      </c>
      <c r="G4872" s="60">
        <v>0</v>
      </c>
    </row>
    <row r="4873" spans="1:7" x14ac:dyDescent="0.3">
      <c r="A4873" s="60">
        <v>4872</v>
      </c>
      <c r="B4873" s="60">
        <v>1</v>
      </c>
      <c r="C4873" s="2">
        <v>41122.532249787953</v>
      </c>
      <c r="D4873" s="2">
        <v>41182.531944444447</v>
      </c>
      <c r="E4873" s="60">
        <v>8</v>
      </c>
      <c r="F4873" s="2">
        <v>41123.401143396906</v>
      </c>
      <c r="G4873" s="60">
        <v>0</v>
      </c>
    </row>
    <row r="4874" spans="1:7" x14ac:dyDescent="0.3">
      <c r="A4874" s="60">
        <v>4873</v>
      </c>
      <c r="B4874" s="60">
        <v>6</v>
      </c>
      <c r="C4874" s="2">
        <v>41122.536460887044</v>
      </c>
      <c r="D4874" s="2">
        <v>41182.536111111112</v>
      </c>
      <c r="E4874" s="60">
        <v>24</v>
      </c>
      <c r="F4874" s="2">
        <v>41128.402857557558</v>
      </c>
      <c r="G4874" s="60">
        <v>0</v>
      </c>
    </row>
    <row r="4875" spans="1:7" x14ac:dyDescent="0.3">
      <c r="A4875" s="60">
        <v>4874</v>
      </c>
      <c r="B4875" s="60">
        <v>2</v>
      </c>
      <c r="C4875" s="2">
        <v>41122.545975412337</v>
      </c>
      <c r="D4875" s="2">
        <v>41126.004185517115</v>
      </c>
      <c r="E4875" s="60">
        <v>10</v>
      </c>
      <c r="F4875" s="2" t="s">
        <v>5</v>
      </c>
      <c r="G4875" s="60">
        <v>0</v>
      </c>
    </row>
    <row r="4876" spans="1:7" x14ac:dyDescent="0.3">
      <c r="A4876" s="60">
        <v>4875</v>
      </c>
      <c r="B4876" s="60">
        <v>3</v>
      </c>
      <c r="C4876" s="2">
        <v>41122.576804921213</v>
      </c>
      <c r="D4876" s="2">
        <v>41124.701514126755</v>
      </c>
      <c r="E4876" s="60">
        <v>24</v>
      </c>
      <c r="F4876" s="2" t="s">
        <v>5</v>
      </c>
      <c r="G4876" s="60">
        <v>0</v>
      </c>
    </row>
    <row r="4877" spans="1:7" x14ac:dyDescent="0.3">
      <c r="A4877" s="60">
        <v>4876</v>
      </c>
      <c r="B4877" s="60">
        <v>10</v>
      </c>
      <c r="C4877" s="2">
        <v>41122.637699591753</v>
      </c>
      <c r="D4877" s="2">
        <v>41125.553739875751</v>
      </c>
      <c r="E4877" s="60">
        <v>1</v>
      </c>
      <c r="F4877" s="2" t="s">
        <v>5</v>
      </c>
      <c r="G4877" s="60">
        <v>4</v>
      </c>
    </row>
    <row r="4878" spans="1:7" x14ac:dyDescent="0.3">
      <c r="A4878" s="60">
        <v>4877</v>
      </c>
      <c r="B4878" s="60">
        <v>1</v>
      </c>
      <c r="C4878" s="2">
        <v>41122.677593502507</v>
      </c>
      <c r="D4878" s="2">
        <v>41182.677083333328</v>
      </c>
      <c r="E4878" s="60">
        <v>8</v>
      </c>
      <c r="F4878" s="2">
        <v>41123.559339292959</v>
      </c>
      <c r="G4878" s="60">
        <v>0</v>
      </c>
    </row>
    <row r="4879" spans="1:7" x14ac:dyDescent="0.3">
      <c r="A4879" s="60">
        <v>4878</v>
      </c>
      <c r="B4879" s="60">
        <v>1</v>
      </c>
      <c r="C4879" s="2">
        <v>41122.684554294734</v>
      </c>
      <c r="D4879" s="2">
        <v>41182.684027777774</v>
      </c>
      <c r="E4879" s="60">
        <v>8</v>
      </c>
      <c r="F4879" s="2">
        <v>41123.563003790936</v>
      </c>
      <c r="G4879" s="60">
        <v>0</v>
      </c>
    </row>
    <row r="4880" spans="1:7" x14ac:dyDescent="0.3">
      <c r="A4880" s="60">
        <v>4879</v>
      </c>
      <c r="B4880" s="60">
        <v>1</v>
      </c>
      <c r="C4880" s="2">
        <v>41122.670524818794</v>
      </c>
      <c r="D4880" s="2">
        <v>41182.670138888883</v>
      </c>
      <c r="E4880" s="60">
        <v>8</v>
      </c>
      <c r="F4880" s="2">
        <v>41123.460527337593</v>
      </c>
      <c r="G4880" s="60">
        <v>0</v>
      </c>
    </row>
    <row r="4881" spans="1:7" x14ac:dyDescent="0.3">
      <c r="A4881" s="60">
        <v>4880</v>
      </c>
      <c r="B4881" s="60">
        <v>1</v>
      </c>
      <c r="C4881" s="2">
        <v>41122.67803807991</v>
      </c>
      <c r="D4881" s="2">
        <v>41182.677777777775</v>
      </c>
      <c r="E4881" s="60">
        <v>8</v>
      </c>
      <c r="F4881" s="2">
        <v>41123.319570028383</v>
      </c>
      <c r="G4881" s="60">
        <v>0</v>
      </c>
    </row>
    <row r="4882" spans="1:7" x14ac:dyDescent="0.3">
      <c r="A4882" s="60">
        <v>4881</v>
      </c>
      <c r="B4882" s="60">
        <v>5</v>
      </c>
      <c r="C4882" s="2">
        <v>41122.730221814825</v>
      </c>
      <c r="D4882" s="2">
        <v>41182.729861111111</v>
      </c>
      <c r="E4882" s="60">
        <v>24</v>
      </c>
      <c r="F4882" s="2">
        <v>41126.728218710938</v>
      </c>
      <c r="G4882" s="60">
        <v>0</v>
      </c>
    </row>
    <row r="4883" spans="1:7" x14ac:dyDescent="0.3">
      <c r="A4883" s="60">
        <v>4882</v>
      </c>
      <c r="B4883" s="60">
        <v>3</v>
      </c>
      <c r="C4883" s="2">
        <v>41122.728472583345</v>
      </c>
      <c r="D4883" s="2">
        <v>41182.728472222225</v>
      </c>
      <c r="E4883" s="60">
        <v>24</v>
      </c>
      <c r="F4883" s="2">
        <v>41125.592394118998</v>
      </c>
      <c r="G4883" s="60">
        <v>0</v>
      </c>
    </row>
    <row r="4884" spans="1:7" x14ac:dyDescent="0.3">
      <c r="A4884" s="60">
        <v>4883</v>
      </c>
      <c r="B4884" s="60">
        <v>2</v>
      </c>
      <c r="C4884" s="2">
        <v>41122.713162335916</v>
      </c>
      <c r="D4884" s="2">
        <v>41126.296321901616</v>
      </c>
      <c r="E4884" s="60">
        <v>10</v>
      </c>
      <c r="F4884" s="2" t="s">
        <v>5</v>
      </c>
      <c r="G4884" s="60">
        <v>0</v>
      </c>
    </row>
    <row r="4885" spans="1:7" x14ac:dyDescent="0.3">
      <c r="A4885" s="60">
        <v>4884</v>
      </c>
      <c r="B4885" s="60">
        <v>1</v>
      </c>
      <c r="C4885" s="2">
        <v>41122.75033499032</v>
      </c>
      <c r="D4885" s="2">
        <v>41182.75</v>
      </c>
      <c r="E4885" s="60">
        <v>8</v>
      </c>
      <c r="F4885" s="2">
        <v>41123.037901637428</v>
      </c>
      <c r="G4885" s="60">
        <v>0</v>
      </c>
    </row>
    <row r="4886" spans="1:7" x14ac:dyDescent="0.3">
      <c r="A4886" s="60">
        <v>4885</v>
      </c>
      <c r="B4886" s="60">
        <v>2</v>
      </c>
      <c r="C4886" s="2">
        <v>41122.821620129209</v>
      </c>
      <c r="D4886" s="2">
        <v>41182.821527777778</v>
      </c>
      <c r="E4886" s="60">
        <v>10</v>
      </c>
      <c r="F4886" s="2">
        <v>41123.338482295861</v>
      </c>
      <c r="G4886" s="60">
        <v>0</v>
      </c>
    </row>
    <row r="4887" spans="1:7" x14ac:dyDescent="0.3">
      <c r="A4887" s="60">
        <v>4886</v>
      </c>
      <c r="B4887" s="60">
        <v>4</v>
      </c>
      <c r="C4887" s="2">
        <v>41122.810207156581</v>
      </c>
      <c r="D4887" s="2">
        <v>41182.80972222222</v>
      </c>
      <c r="E4887" s="60">
        <v>12</v>
      </c>
      <c r="F4887" s="2">
        <v>41125.351343510571</v>
      </c>
      <c r="G4887" s="60">
        <v>0</v>
      </c>
    </row>
    <row r="4888" spans="1:7" x14ac:dyDescent="0.3">
      <c r="A4888" s="60">
        <v>4887</v>
      </c>
      <c r="B4888" s="60">
        <v>1</v>
      </c>
      <c r="C4888" s="2">
        <v>41123.00135151959</v>
      </c>
      <c r="D4888" s="2">
        <v>41183.000694444447</v>
      </c>
      <c r="E4888" s="60">
        <v>8</v>
      </c>
      <c r="F4888" s="2">
        <v>41124.442723320019</v>
      </c>
      <c r="G4888" s="60">
        <v>0</v>
      </c>
    </row>
    <row r="4889" spans="1:7" x14ac:dyDescent="0.3">
      <c r="A4889" s="60">
        <v>4888</v>
      </c>
      <c r="B4889" s="60">
        <v>7</v>
      </c>
      <c r="C4889" s="2">
        <v>41123.04478373922</v>
      </c>
      <c r="D4889" s="2">
        <v>41183.044444444444</v>
      </c>
      <c r="E4889" s="60">
        <v>24</v>
      </c>
      <c r="F4889" s="2">
        <v>41128.290113513765</v>
      </c>
      <c r="G4889" s="60">
        <v>0</v>
      </c>
    </row>
    <row r="4890" spans="1:7" x14ac:dyDescent="0.3">
      <c r="A4890" s="60">
        <v>4889</v>
      </c>
      <c r="B4890" s="60">
        <v>6</v>
      </c>
      <c r="C4890" s="2">
        <v>41123.174923873412</v>
      </c>
      <c r="D4890" s="2">
        <v>41183.174305555556</v>
      </c>
      <c r="E4890" s="60">
        <v>24</v>
      </c>
      <c r="F4890" s="2">
        <v>41124.909202086237</v>
      </c>
      <c r="G4890" s="60">
        <v>0</v>
      </c>
    </row>
    <row r="4891" spans="1:7" x14ac:dyDescent="0.3">
      <c r="A4891" s="60">
        <v>4890</v>
      </c>
      <c r="B4891" s="60">
        <v>1</v>
      </c>
      <c r="C4891" s="2">
        <v>41123.18620955979</v>
      </c>
      <c r="D4891" s="2">
        <v>41183.186111111107</v>
      </c>
      <c r="E4891" s="60">
        <v>8</v>
      </c>
      <c r="F4891" s="2">
        <v>41124.514373924489</v>
      </c>
      <c r="G4891" s="60">
        <v>0</v>
      </c>
    </row>
    <row r="4892" spans="1:7" x14ac:dyDescent="0.3">
      <c r="A4892" s="60">
        <v>4891</v>
      </c>
      <c r="B4892" s="60">
        <v>10</v>
      </c>
      <c r="C4892" s="2">
        <v>41123.260620407898</v>
      </c>
      <c r="D4892" s="2">
        <v>41183.260416666664</v>
      </c>
      <c r="E4892" s="60">
        <v>1</v>
      </c>
      <c r="F4892" s="2">
        <v>41130.408646003023</v>
      </c>
      <c r="G4892" s="60">
        <v>4</v>
      </c>
    </row>
    <row r="4893" spans="1:7" x14ac:dyDescent="0.3">
      <c r="A4893" s="60">
        <v>4892</v>
      </c>
      <c r="B4893" s="60">
        <v>1</v>
      </c>
      <c r="C4893" s="2">
        <v>41123.264587732367</v>
      </c>
      <c r="D4893" s="2">
        <v>41183.26458333333</v>
      </c>
      <c r="E4893" s="60">
        <v>12</v>
      </c>
      <c r="F4893" s="2">
        <v>41124.561297983331</v>
      </c>
      <c r="G4893" s="60">
        <v>0</v>
      </c>
    </row>
    <row r="4894" spans="1:7" x14ac:dyDescent="0.3">
      <c r="A4894" s="60">
        <v>4893</v>
      </c>
      <c r="B4894" s="60">
        <v>1</v>
      </c>
      <c r="C4894" s="2">
        <v>41123.330289425139</v>
      </c>
      <c r="D4894" s="2">
        <v>41183.329861111109</v>
      </c>
      <c r="E4894" s="60">
        <v>12</v>
      </c>
      <c r="F4894" s="2">
        <v>41124.746693895177</v>
      </c>
      <c r="G4894" s="60">
        <v>0</v>
      </c>
    </row>
    <row r="4895" spans="1:7" x14ac:dyDescent="0.3">
      <c r="A4895" s="60">
        <v>4894</v>
      </c>
      <c r="B4895" s="60">
        <v>7</v>
      </c>
      <c r="C4895" s="2">
        <v>41123.323766432768</v>
      </c>
      <c r="D4895" s="2">
        <v>41183.323611111111</v>
      </c>
      <c r="E4895" s="60">
        <v>24</v>
      </c>
      <c r="F4895" s="2">
        <v>41129.400259486967</v>
      </c>
      <c r="G4895" s="60">
        <v>0</v>
      </c>
    </row>
    <row r="4896" spans="1:7" x14ac:dyDescent="0.3">
      <c r="A4896" s="60">
        <v>4895</v>
      </c>
      <c r="B4896" s="60">
        <v>3</v>
      </c>
      <c r="C4896" s="2">
        <v>41123.333626513049</v>
      </c>
      <c r="D4896" s="2">
        <v>41183.333333333336</v>
      </c>
      <c r="E4896" s="60">
        <v>24</v>
      </c>
      <c r="F4896" s="2">
        <v>41125.573054735658</v>
      </c>
      <c r="G4896" s="60">
        <v>0</v>
      </c>
    </row>
    <row r="4897" spans="1:7" x14ac:dyDescent="0.3">
      <c r="A4897" s="60">
        <v>4896</v>
      </c>
      <c r="B4897" s="60">
        <v>5</v>
      </c>
      <c r="C4897" s="2">
        <v>41123.36126980227</v>
      </c>
      <c r="D4897" s="2">
        <v>41126.194170649491</v>
      </c>
      <c r="E4897" s="60">
        <v>24</v>
      </c>
      <c r="F4897" s="2" t="s">
        <v>5</v>
      </c>
      <c r="G4897" s="60">
        <v>0</v>
      </c>
    </row>
    <row r="4898" spans="1:7" x14ac:dyDescent="0.3">
      <c r="A4898" s="60">
        <v>4897</v>
      </c>
      <c r="B4898" s="60">
        <v>1</v>
      </c>
      <c r="C4898" s="2">
        <v>41123.352163003598</v>
      </c>
      <c r="D4898" s="2">
        <v>41183.352083333339</v>
      </c>
      <c r="E4898" s="60">
        <v>8</v>
      </c>
      <c r="F4898" s="2">
        <v>41124.48727732314</v>
      </c>
      <c r="G4898" s="60">
        <v>0</v>
      </c>
    </row>
    <row r="4899" spans="1:7" x14ac:dyDescent="0.3">
      <c r="A4899" s="60">
        <v>4898</v>
      </c>
      <c r="B4899" s="60">
        <v>5</v>
      </c>
      <c r="C4899" s="2">
        <v>41123.34932660489</v>
      </c>
      <c r="D4899" s="2">
        <v>41183.349305555559</v>
      </c>
      <c r="E4899" s="60">
        <v>24</v>
      </c>
      <c r="F4899" s="2">
        <v>41125.474324190771</v>
      </c>
      <c r="G4899" s="60">
        <v>0</v>
      </c>
    </row>
    <row r="4900" spans="1:7" x14ac:dyDescent="0.3">
      <c r="A4900" s="60">
        <v>4899</v>
      </c>
      <c r="B4900" s="60">
        <v>4</v>
      </c>
      <c r="C4900" s="2">
        <v>41123.436968807786</v>
      </c>
      <c r="D4900" s="2">
        <v>41183.436805555553</v>
      </c>
      <c r="E4900" s="60">
        <v>12</v>
      </c>
      <c r="F4900" s="2">
        <v>41126.669944776135</v>
      </c>
      <c r="G4900" s="60">
        <v>0</v>
      </c>
    </row>
    <row r="4901" spans="1:7" x14ac:dyDescent="0.3">
      <c r="A4901" s="60">
        <v>4900</v>
      </c>
      <c r="B4901" s="60">
        <v>3</v>
      </c>
      <c r="C4901" s="2">
        <v>41123.431462725683</v>
      </c>
      <c r="D4901" s="2">
        <v>41183.431249999994</v>
      </c>
      <c r="E4901" s="60">
        <v>24</v>
      </c>
      <c r="F4901" s="2">
        <v>41125.542576713386</v>
      </c>
      <c r="G4901" s="60">
        <v>0</v>
      </c>
    </row>
    <row r="4902" spans="1:7" x14ac:dyDescent="0.3">
      <c r="A4902" s="60">
        <v>4901</v>
      </c>
      <c r="B4902" s="60">
        <v>5</v>
      </c>
      <c r="C4902" s="2">
        <v>41123.456659709445</v>
      </c>
      <c r="D4902" s="2">
        <v>41183.456249999996</v>
      </c>
      <c r="E4902" s="60">
        <v>24</v>
      </c>
      <c r="F4902" s="2">
        <v>41127.382440650283</v>
      </c>
      <c r="G4902" s="60">
        <v>0</v>
      </c>
    </row>
    <row r="4903" spans="1:7" x14ac:dyDescent="0.3">
      <c r="A4903" s="60">
        <v>4902</v>
      </c>
      <c r="B4903" s="60">
        <v>1</v>
      </c>
      <c r="C4903" s="2">
        <v>41123.461021514711</v>
      </c>
      <c r="D4903" s="2">
        <v>41183.460416666669</v>
      </c>
      <c r="E4903" s="60">
        <v>8</v>
      </c>
      <c r="F4903" s="2">
        <v>41124.488925815393</v>
      </c>
      <c r="G4903" s="60">
        <v>0</v>
      </c>
    </row>
    <row r="4904" spans="1:7" x14ac:dyDescent="0.3">
      <c r="A4904" s="60">
        <v>4903</v>
      </c>
      <c r="B4904" s="60">
        <v>6</v>
      </c>
      <c r="C4904" s="2">
        <v>41123.486329834435</v>
      </c>
      <c r="D4904" s="2">
        <v>41127.694085508134</v>
      </c>
      <c r="E4904" s="60">
        <v>24</v>
      </c>
      <c r="F4904" s="2" t="s">
        <v>5</v>
      </c>
      <c r="G4904" s="60">
        <v>0</v>
      </c>
    </row>
    <row r="4905" spans="1:7" x14ac:dyDescent="0.3">
      <c r="A4905" s="60">
        <v>4904</v>
      </c>
      <c r="B4905" s="60">
        <v>1</v>
      </c>
      <c r="C4905" s="2">
        <v>41123.513246420735</v>
      </c>
      <c r="D4905" s="2">
        <v>41183.513194444444</v>
      </c>
      <c r="E4905" s="60">
        <v>8</v>
      </c>
      <c r="F4905" s="2">
        <v>41124.631384969856</v>
      </c>
      <c r="G4905" s="60">
        <v>0</v>
      </c>
    </row>
    <row r="4906" spans="1:7" x14ac:dyDescent="0.3">
      <c r="A4906" s="60">
        <v>4905</v>
      </c>
      <c r="B4906" s="60">
        <v>7</v>
      </c>
      <c r="C4906" s="2">
        <v>41123.502168649866</v>
      </c>
      <c r="D4906" s="2">
        <v>41183.502083333333</v>
      </c>
      <c r="E4906" s="60">
        <v>24</v>
      </c>
      <c r="F4906" s="2">
        <v>41164.495944744442</v>
      </c>
      <c r="G4906" s="60">
        <v>1</v>
      </c>
    </row>
    <row r="4907" spans="1:7" x14ac:dyDescent="0.3">
      <c r="A4907" s="60">
        <v>4906</v>
      </c>
      <c r="B4907" s="60">
        <v>1</v>
      </c>
      <c r="C4907" s="2">
        <v>41123.574421226098</v>
      </c>
      <c r="D4907" s="2">
        <v>41183.57430555555</v>
      </c>
      <c r="E4907" s="60">
        <v>12</v>
      </c>
      <c r="F4907" s="2">
        <v>41124.495179601108</v>
      </c>
      <c r="G4907" s="60">
        <v>0</v>
      </c>
    </row>
    <row r="4908" spans="1:7" x14ac:dyDescent="0.3">
      <c r="A4908" s="60">
        <v>4907</v>
      </c>
      <c r="B4908" s="60">
        <v>1</v>
      </c>
      <c r="C4908" s="2">
        <v>41123.544033306178</v>
      </c>
      <c r="D4908" s="2">
        <v>41183.543749999997</v>
      </c>
      <c r="E4908" s="60">
        <v>12</v>
      </c>
      <c r="F4908" s="2">
        <v>41124.324625194058</v>
      </c>
      <c r="G4908" s="60">
        <v>0</v>
      </c>
    </row>
    <row r="4909" spans="1:7" x14ac:dyDescent="0.3">
      <c r="A4909" s="60">
        <v>4908</v>
      </c>
      <c r="B4909" s="60">
        <v>1</v>
      </c>
      <c r="C4909" s="2">
        <v>41123.611897906005</v>
      </c>
      <c r="D4909" s="2">
        <v>41128.070138888885</v>
      </c>
      <c r="E4909" s="60">
        <v>12</v>
      </c>
      <c r="F4909" s="2">
        <v>41124.381720667392</v>
      </c>
      <c r="G4909" s="60">
        <v>0</v>
      </c>
    </row>
    <row r="4910" spans="1:7" x14ac:dyDescent="0.3">
      <c r="A4910" s="60">
        <v>4909</v>
      </c>
      <c r="B4910" s="60">
        <v>1</v>
      </c>
      <c r="C4910" s="2">
        <v>41123.656856142174</v>
      </c>
      <c r="D4910" s="2">
        <v>41183.65625</v>
      </c>
      <c r="E4910" s="60">
        <v>12</v>
      </c>
      <c r="F4910" s="2">
        <v>41124.836183741114</v>
      </c>
      <c r="G4910" s="60">
        <v>0</v>
      </c>
    </row>
    <row r="4911" spans="1:7" x14ac:dyDescent="0.3">
      <c r="A4911" s="60">
        <v>4910</v>
      </c>
      <c r="B4911" s="60">
        <v>3</v>
      </c>
      <c r="C4911" s="2">
        <v>41123.744163139461</v>
      </c>
      <c r="D4911" s="2">
        <v>41183.743750000001</v>
      </c>
      <c r="E4911" s="60">
        <v>24</v>
      </c>
      <c r="F4911" s="2">
        <v>41126.565200222947</v>
      </c>
      <c r="G4911" s="60">
        <v>0</v>
      </c>
    </row>
    <row r="4912" spans="1:7" x14ac:dyDescent="0.3">
      <c r="A4912" s="60">
        <v>4911</v>
      </c>
      <c r="B4912" s="60">
        <v>1</v>
      </c>
      <c r="C4912" s="2">
        <v>41123.763595863769</v>
      </c>
      <c r="D4912" s="2">
        <v>41183.763194444444</v>
      </c>
      <c r="E4912" s="60">
        <v>12</v>
      </c>
      <c r="F4912" s="2">
        <v>41124.44770236867</v>
      </c>
      <c r="G4912" s="60">
        <v>0</v>
      </c>
    </row>
    <row r="4913" spans="1:7" x14ac:dyDescent="0.3">
      <c r="A4913" s="60">
        <v>4912</v>
      </c>
      <c r="B4913" s="60">
        <v>7</v>
      </c>
      <c r="C4913" s="2">
        <v>41123.807300160734</v>
      </c>
      <c r="D4913" s="2">
        <v>41183.806944444441</v>
      </c>
      <c r="E4913" s="60">
        <v>24</v>
      </c>
      <c r="F4913" s="2">
        <v>41132.336142873348</v>
      </c>
      <c r="G4913" s="60">
        <v>0</v>
      </c>
    </row>
    <row r="4914" spans="1:7" x14ac:dyDescent="0.3">
      <c r="A4914" s="60">
        <v>4913</v>
      </c>
      <c r="B4914" s="60">
        <v>5</v>
      </c>
      <c r="C4914" s="2">
        <v>41123.868848651997</v>
      </c>
      <c r="D4914" s="2">
        <v>41183.868750000001</v>
      </c>
      <c r="E4914" s="60">
        <v>24</v>
      </c>
      <c r="F4914" s="2">
        <v>41127.290892568839</v>
      </c>
      <c r="G4914" s="60">
        <v>0</v>
      </c>
    </row>
    <row r="4915" spans="1:7" x14ac:dyDescent="0.3">
      <c r="A4915" s="60">
        <v>4914</v>
      </c>
      <c r="B4915" s="60">
        <v>10</v>
      </c>
      <c r="C4915" s="2">
        <v>41123.940260520547</v>
      </c>
      <c r="D4915" s="2">
        <v>41183.939583333333</v>
      </c>
      <c r="E4915" s="60">
        <v>1</v>
      </c>
      <c r="F4915" s="2">
        <v>41130.647332387562</v>
      </c>
      <c r="G4915" s="60">
        <v>4</v>
      </c>
    </row>
    <row r="4916" spans="1:7" x14ac:dyDescent="0.3">
      <c r="A4916" s="60">
        <v>4915</v>
      </c>
      <c r="B4916" s="60">
        <v>10</v>
      </c>
      <c r="C4916" s="2">
        <v>41123.957179566329</v>
      </c>
      <c r="D4916" s="2">
        <v>41183.956944444442</v>
      </c>
      <c r="E4916" s="60">
        <v>1</v>
      </c>
      <c r="F4916" s="2">
        <v>41131.415643751214</v>
      </c>
      <c r="G4916" s="60">
        <v>7</v>
      </c>
    </row>
    <row r="4917" spans="1:7" x14ac:dyDescent="0.3">
      <c r="A4917" s="60">
        <v>4916</v>
      </c>
      <c r="B4917" s="60">
        <v>5</v>
      </c>
      <c r="C4917" s="2">
        <v>41123.927373579885</v>
      </c>
      <c r="D4917" s="2">
        <v>41183.927083333328</v>
      </c>
      <c r="E4917" s="60">
        <v>24</v>
      </c>
      <c r="F4917" s="2">
        <v>41125.895588444357</v>
      </c>
      <c r="G4917" s="60">
        <v>0</v>
      </c>
    </row>
    <row r="4918" spans="1:7" x14ac:dyDescent="0.3">
      <c r="A4918" s="60">
        <v>4917</v>
      </c>
      <c r="B4918" s="60">
        <v>1</v>
      </c>
      <c r="C4918" s="2">
        <v>41124.020624549186</v>
      </c>
      <c r="D4918" s="2">
        <v>41184.020138888889</v>
      </c>
      <c r="E4918" s="60">
        <v>8</v>
      </c>
      <c r="F4918" s="2">
        <v>41124.605187525107</v>
      </c>
      <c r="G4918" s="60">
        <v>0</v>
      </c>
    </row>
    <row r="4919" spans="1:7" x14ac:dyDescent="0.3">
      <c r="A4919" s="60">
        <v>4918</v>
      </c>
      <c r="B4919" s="60">
        <v>6</v>
      </c>
      <c r="C4919" s="2">
        <v>41124.012410164854</v>
      </c>
      <c r="D4919" s="2">
        <v>41184.011805555558</v>
      </c>
      <c r="E4919" s="60">
        <v>24</v>
      </c>
      <c r="F4919" s="2">
        <v>41129.608682178987</v>
      </c>
      <c r="G4919" s="60">
        <v>0</v>
      </c>
    </row>
    <row r="4920" spans="1:7" x14ac:dyDescent="0.3">
      <c r="A4920" s="60">
        <v>4919</v>
      </c>
      <c r="B4920" s="60">
        <v>1</v>
      </c>
      <c r="C4920" s="2">
        <v>41124.011466202195</v>
      </c>
      <c r="D4920" s="2">
        <v>41126.05280026915</v>
      </c>
      <c r="E4920" s="60">
        <v>8</v>
      </c>
      <c r="F4920" s="2" t="s">
        <v>5</v>
      </c>
      <c r="G4920" s="60">
        <v>0</v>
      </c>
    </row>
    <row r="4921" spans="1:7" x14ac:dyDescent="0.3">
      <c r="A4921" s="60">
        <v>4920</v>
      </c>
      <c r="B4921" s="60">
        <v>5</v>
      </c>
      <c r="C4921" s="2">
        <v>41124.127566006217</v>
      </c>
      <c r="D4921" s="2">
        <v>41184.127083333333</v>
      </c>
      <c r="E4921" s="60">
        <v>24</v>
      </c>
      <c r="F4921" s="2">
        <v>41127.3284554969</v>
      </c>
      <c r="G4921" s="60">
        <v>0</v>
      </c>
    </row>
    <row r="4922" spans="1:7" x14ac:dyDescent="0.3">
      <c r="A4922" s="60">
        <v>4921</v>
      </c>
      <c r="B4922" s="60">
        <v>6</v>
      </c>
      <c r="C4922" s="2">
        <v>41124.158596754482</v>
      </c>
      <c r="D4922" s="2">
        <v>41184.158333333333</v>
      </c>
      <c r="E4922" s="60">
        <v>24</v>
      </c>
      <c r="F4922" s="2">
        <v>41142.657116241506</v>
      </c>
      <c r="G4922" s="60">
        <v>0</v>
      </c>
    </row>
    <row r="4923" spans="1:7" x14ac:dyDescent="0.3">
      <c r="A4923" s="60">
        <v>4922</v>
      </c>
      <c r="B4923" s="60">
        <v>1</v>
      </c>
      <c r="C4923" s="2">
        <v>41124.181383297662</v>
      </c>
      <c r="D4923" s="2">
        <v>41184.181249999994</v>
      </c>
      <c r="E4923" s="60">
        <v>8</v>
      </c>
      <c r="F4923" s="2">
        <v>41124.90204014464</v>
      </c>
      <c r="G4923" s="60">
        <v>0</v>
      </c>
    </row>
    <row r="4924" spans="1:7" x14ac:dyDescent="0.3">
      <c r="A4924" s="60">
        <v>4923</v>
      </c>
      <c r="B4924" s="60">
        <v>1</v>
      </c>
      <c r="C4924" s="2">
        <v>41124.337169739381</v>
      </c>
      <c r="D4924" s="2">
        <v>41184.336805555555</v>
      </c>
      <c r="E4924" s="60">
        <v>8</v>
      </c>
      <c r="F4924" s="2">
        <v>41125.373074890726</v>
      </c>
      <c r="G4924" s="60">
        <v>0</v>
      </c>
    </row>
    <row r="4925" spans="1:7" x14ac:dyDescent="0.3">
      <c r="A4925" s="60">
        <v>4924</v>
      </c>
      <c r="B4925" s="60">
        <v>1</v>
      </c>
      <c r="C4925" s="2">
        <v>41124.37835439184</v>
      </c>
      <c r="D4925" s="2">
        <v>41184.37777777778</v>
      </c>
      <c r="E4925" s="60">
        <v>8</v>
      </c>
      <c r="F4925" s="2">
        <v>41125.66362396942</v>
      </c>
      <c r="G4925" s="60">
        <v>0</v>
      </c>
    </row>
    <row r="4926" spans="1:7" x14ac:dyDescent="0.3">
      <c r="A4926" s="60">
        <v>4925</v>
      </c>
      <c r="B4926" s="60">
        <v>7</v>
      </c>
      <c r="C4926" s="2">
        <v>41124.3818848562</v>
      </c>
      <c r="D4926" s="2">
        <v>41184.381249999999</v>
      </c>
      <c r="E4926" s="60">
        <v>24</v>
      </c>
      <c r="F4926" s="2">
        <v>41127.388496088046</v>
      </c>
      <c r="G4926" s="60">
        <v>0</v>
      </c>
    </row>
    <row r="4927" spans="1:7" x14ac:dyDescent="0.3">
      <c r="A4927" s="60">
        <v>4926</v>
      </c>
      <c r="B4927" s="60">
        <v>1</v>
      </c>
      <c r="C4927" s="2">
        <v>41124.568784737166</v>
      </c>
      <c r="D4927" s="2">
        <v>41184.568749999999</v>
      </c>
      <c r="E4927" s="60">
        <v>12</v>
      </c>
      <c r="F4927" s="2">
        <v>41125.471656565358</v>
      </c>
      <c r="G4927" s="60">
        <v>0</v>
      </c>
    </row>
    <row r="4928" spans="1:7" x14ac:dyDescent="0.3">
      <c r="A4928" s="60">
        <v>4927</v>
      </c>
      <c r="B4928" s="60">
        <v>4</v>
      </c>
      <c r="C4928" s="2">
        <v>41124.579298761579</v>
      </c>
      <c r="D4928" s="2">
        <v>41184.579166666663</v>
      </c>
      <c r="E4928" s="60">
        <v>12</v>
      </c>
      <c r="F4928" s="2">
        <v>41127.438286946643</v>
      </c>
      <c r="G4928" s="60">
        <v>0</v>
      </c>
    </row>
    <row r="4929" spans="1:7" x14ac:dyDescent="0.3">
      <c r="A4929" s="60">
        <v>4928</v>
      </c>
      <c r="B4929" s="60">
        <v>1</v>
      </c>
      <c r="C4929" s="2">
        <v>41124.646848385615</v>
      </c>
      <c r="D4929" s="2">
        <v>41184.646527777775</v>
      </c>
      <c r="E4929" s="60">
        <v>8</v>
      </c>
      <c r="F4929" s="2">
        <v>41125.732330706574</v>
      </c>
      <c r="G4929" s="60">
        <v>0</v>
      </c>
    </row>
    <row r="4930" spans="1:7" x14ac:dyDescent="0.3">
      <c r="A4930" s="60">
        <v>4929</v>
      </c>
      <c r="B4930" s="60">
        <v>6</v>
      </c>
      <c r="C4930" s="2">
        <v>41124.679649779457</v>
      </c>
      <c r="D4930" s="2">
        <v>41184.679166666661</v>
      </c>
      <c r="E4930" s="60">
        <v>24</v>
      </c>
      <c r="F4930" s="2">
        <v>41136.407075043244</v>
      </c>
      <c r="G4930" s="60">
        <v>0</v>
      </c>
    </row>
    <row r="4931" spans="1:7" x14ac:dyDescent="0.3">
      <c r="A4931" s="60">
        <v>4930</v>
      </c>
      <c r="B4931" s="60">
        <v>1</v>
      </c>
      <c r="C4931" s="2">
        <v>41124.680944642219</v>
      </c>
      <c r="D4931" s="2">
        <v>41184.680555555555</v>
      </c>
      <c r="E4931" s="60">
        <v>12</v>
      </c>
      <c r="F4931" s="2">
        <v>41125.77264567653</v>
      </c>
      <c r="G4931" s="60">
        <v>0</v>
      </c>
    </row>
    <row r="4932" spans="1:7" x14ac:dyDescent="0.3">
      <c r="A4932" s="60">
        <v>4931</v>
      </c>
      <c r="B4932" s="60">
        <v>4</v>
      </c>
      <c r="C4932" s="2">
        <v>41124.676355002324</v>
      </c>
      <c r="D4932" s="2">
        <v>41184.675694444442</v>
      </c>
      <c r="E4932" s="60">
        <v>12</v>
      </c>
      <c r="F4932" s="2">
        <v>41127.469385440832</v>
      </c>
      <c r="G4932" s="60">
        <v>0</v>
      </c>
    </row>
    <row r="4933" spans="1:7" x14ac:dyDescent="0.3">
      <c r="A4933" s="60">
        <v>4932</v>
      </c>
      <c r="B4933" s="60">
        <v>7</v>
      </c>
      <c r="C4933" s="2">
        <v>41124.738784288595</v>
      </c>
      <c r="D4933" s="2">
        <v>41184.73819444445</v>
      </c>
      <c r="E4933" s="60">
        <v>24</v>
      </c>
      <c r="F4933" s="2">
        <v>41134.731527372358</v>
      </c>
      <c r="G4933" s="60">
        <v>0</v>
      </c>
    </row>
    <row r="4934" spans="1:7" x14ac:dyDescent="0.3">
      <c r="A4934" s="60">
        <v>4933</v>
      </c>
      <c r="B4934" s="60">
        <v>8</v>
      </c>
      <c r="C4934" s="2">
        <v>41124.783361602676</v>
      </c>
      <c r="D4934" s="2">
        <v>41184.783333333333</v>
      </c>
      <c r="E4934" s="60">
        <v>3</v>
      </c>
      <c r="F4934" s="2">
        <v>41129.589904151078</v>
      </c>
      <c r="G4934" s="60">
        <v>0</v>
      </c>
    </row>
    <row r="4935" spans="1:7" x14ac:dyDescent="0.3">
      <c r="A4935" s="60">
        <v>4934</v>
      </c>
      <c r="B4935" s="60">
        <v>11</v>
      </c>
      <c r="C4935" s="2">
        <v>41124.905063689417</v>
      </c>
      <c r="D4935" s="2">
        <v>41184.904861111114</v>
      </c>
      <c r="E4935" s="60">
        <v>1</v>
      </c>
      <c r="F4935" s="2">
        <v>41131.516235299219</v>
      </c>
      <c r="G4935" s="60">
        <v>5</v>
      </c>
    </row>
    <row r="4936" spans="1:7" x14ac:dyDescent="0.3">
      <c r="A4936" s="60">
        <v>4935</v>
      </c>
      <c r="B4936" s="60">
        <v>3</v>
      </c>
      <c r="C4936" s="2">
        <v>41124.901662402954</v>
      </c>
      <c r="D4936" s="2">
        <v>41184.901388888888</v>
      </c>
      <c r="E4936" s="60">
        <v>24</v>
      </c>
      <c r="F4936" s="2">
        <v>41126.594831884846</v>
      </c>
      <c r="G4936" s="60">
        <v>0</v>
      </c>
    </row>
    <row r="4937" spans="1:7" x14ac:dyDescent="0.3">
      <c r="A4937" s="60">
        <v>4936</v>
      </c>
      <c r="B4937" s="60">
        <v>1</v>
      </c>
      <c r="C4937" s="2">
        <v>41125.034257728956</v>
      </c>
      <c r="D4937" s="2">
        <v>41185.03402777778</v>
      </c>
      <c r="E4937" s="60">
        <v>8</v>
      </c>
      <c r="F4937" s="2">
        <v>41125.583875004326</v>
      </c>
      <c r="G4937" s="60">
        <v>0</v>
      </c>
    </row>
    <row r="4938" spans="1:7" x14ac:dyDescent="0.3">
      <c r="A4938" s="60">
        <v>4937</v>
      </c>
      <c r="B4938" s="60">
        <v>6</v>
      </c>
      <c r="C4938" s="2">
        <v>41125.016172209856</v>
      </c>
      <c r="D4938" s="2">
        <v>41185.015972222223</v>
      </c>
      <c r="E4938" s="60">
        <v>24</v>
      </c>
      <c r="F4938" s="2">
        <v>41136.005802183667</v>
      </c>
      <c r="G4938" s="60">
        <v>0</v>
      </c>
    </row>
    <row r="4939" spans="1:7" x14ac:dyDescent="0.3">
      <c r="A4939" s="60">
        <v>4938</v>
      </c>
      <c r="B4939" s="60">
        <v>1</v>
      </c>
      <c r="C4939" s="2">
        <v>41125.061706408676</v>
      </c>
      <c r="D4939" s="2">
        <v>41128.144444444442</v>
      </c>
      <c r="E4939" s="60">
        <v>8</v>
      </c>
      <c r="F4939" s="2">
        <v>41125.750247007461</v>
      </c>
      <c r="G4939" s="60">
        <v>0</v>
      </c>
    </row>
    <row r="4940" spans="1:7" x14ac:dyDescent="0.3">
      <c r="A4940" s="60">
        <v>4939</v>
      </c>
      <c r="B4940" s="60">
        <v>1</v>
      </c>
      <c r="C4940" s="2">
        <v>41125.203147760694</v>
      </c>
      <c r="D4940" s="2">
        <v>41127.994444444448</v>
      </c>
      <c r="E4940" s="60">
        <v>8</v>
      </c>
      <c r="F4940" s="2">
        <v>41126.421666805567</v>
      </c>
      <c r="G4940" s="60">
        <v>0</v>
      </c>
    </row>
    <row r="4941" spans="1:7" x14ac:dyDescent="0.3">
      <c r="A4941" s="60">
        <v>4940</v>
      </c>
      <c r="B4941" s="60">
        <v>7</v>
      </c>
      <c r="C4941" s="2">
        <v>41125.313023579503</v>
      </c>
      <c r="D4941" s="2">
        <v>41185.3125</v>
      </c>
      <c r="E4941" s="60">
        <v>24</v>
      </c>
      <c r="F4941" s="2">
        <v>41132.729525951516</v>
      </c>
      <c r="G4941" s="60">
        <v>0</v>
      </c>
    </row>
    <row r="4942" spans="1:7" x14ac:dyDescent="0.3">
      <c r="A4942" s="60">
        <v>4941</v>
      </c>
      <c r="B4942" s="60">
        <v>1</v>
      </c>
      <c r="C4942" s="2">
        <v>41125.350224858499</v>
      </c>
      <c r="D4942" s="2">
        <v>41185.350000000006</v>
      </c>
      <c r="E4942" s="60">
        <v>8</v>
      </c>
      <c r="F4942" s="2">
        <v>41126.465318636001</v>
      </c>
      <c r="G4942" s="60">
        <v>0</v>
      </c>
    </row>
    <row r="4943" spans="1:7" x14ac:dyDescent="0.3">
      <c r="A4943" s="60">
        <v>4942</v>
      </c>
      <c r="B4943" s="60">
        <v>1</v>
      </c>
      <c r="C4943" s="2">
        <v>41125.376458740117</v>
      </c>
      <c r="D4943" s="2">
        <v>41185.376388888886</v>
      </c>
      <c r="E4943" s="60">
        <v>8</v>
      </c>
      <c r="F4943" s="2">
        <v>41125.519195057226</v>
      </c>
      <c r="G4943" s="60">
        <v>0</v>
      </c>
    </row>
    <row r="4944" spans="1:7" x14ac:dyDescent="0.3">
      <c r="A4944" s="60">
        <v>4943</v>
      </c>
      <c r="B4944" s="60">
        <v>3</v>
      </c>
      <c r="C4944" s="2">
        <v>41125.376592779277</v>
      </c>
      <c r="D4944" s="2">
        <v>41185.376388888886</v>
      </c>
      <c r="E4944" s="60">
        <v>24</v>
      </c>
      <c r="F4944" s="2">
        <v>41126.468219815448</v>
      </c>
      <c r="G4944" s="60">
        <v>0</v>
      </c>
    </row>
    <row r="4945" spans="1:7" x14ac:dyDescent="0.3">
      <c r="A4945" s="60">
        <v>4944</v>
      </c>
      <c r="B4945" s="60">
        <v>3</v>
      </c>
      <c r="C4945" s="2">
        <v>41125.424429169507</v>
      </c>
      <c r="D4945" s="2">
        <v>41128.757638888892</v>
      </c>
      <c r="E4945" s="60">
        <v>24</v>
      </c>
      <c r="F4945" s="2">
        <v>41127.738396074492</v>
      </c>
      <c r="G4945" s="60">
        <v>0</v>
      </c>
    </row>
    <row r="4946" spans="1:7" x14ac:dyDescent="0.3">
      <c r="A4946" s="60">
        <v>4945</v>
      </c>
      <c r="B4946" s="60">
        <v>4</v>
      </c>
      <c r="C4946" s="2">
        <v>41125.4295925884</v>
      </c>
      <c r="D4946" s="2">
        <v>41185.429166666661</v>
      </c>
      <c r="E4946" s="60">
        <v>12</v>
      </c>
      <c r="F4946" s="2">
        <v>41128.530124343401</v>
      </c>
      <c r="G4946" s="60">
        <v>0</v>
      </c>
    </row>
    <row r="4947" spans="1:7" x14ac:dyDescent="0.3">
      <c r="A4947" s="60">
        <v>4946</v>
      </c>
      <c r="B4947" s="60">
        <v>1</v>
      </c>
      <c r="C4947" s="2">
        <v>41125.475945120852</v>
      </c>
      <c r="D4947" s="2">
        <v>41185.475694444445</v>
      </c>
      <c r="E4947" s="60">
        <v>8</v>
      </c>
      <c r="F4947" s="2">
        <v>41125.805464735087</v>
      </c>
      <c r="G4947" s="60">
        <v>0</v>
      </c>
    </row>
    <row r="4948" spans="1:7" x14ac:dyDescent="0.3">
      <c r="A4948" s="60">
        <v>4947</v>
      </c>
      <c r="B4948" s="60">
        <v>1</v>
      </c>
      <c r="C4948" s="2">
        <v>41125.518948986333</v>
      </c>
      <c r="D4948" s="2">
        <v>41185.518750000003</v>
      </c>
      <c r="E4948" s="60">
        <v>8</v>
      </c>
      <c r="F4948" s="2">
        <v>41125.711837750685</v>
      </c>
      <c r="G4948" s="60">
        <v>0</v>
      </c>
    </row>
    <row r="4949" spans="1:7" x14ac:dyDescent="0.3">
      <c r="A4949" s="60">
        <v>4948</v>
      </c>
      <c r="B4949" s="60">
        <v>1</v>
      </c>
      <c r="C4949" s="2">
        <v>41125.521089808237</v>
      </c>
      <c r="D4949" s="2">
        <v>41185.520833333336</v>
      </c>
      <c r="E4949" s="60">
        <v>8</v>
      </c>
      <c r="F4949" s="2">
        <v>41125.610780233852</v>
      </c>
      <c r="G4949" s="60">
        <v>0</v>
      </c>
    </row>
    <row r="4950" spans="1:7" x14ac:dyDescent="0.3">
      <c r="A4950" s="60">
        <v>4949</v>
      </c>
      <c r="B4950" s="60">
        <v>1</v>
      </c>
      <c r="C4950" s="2">
        <v>41125.60456901024</v>
      </c>
      <c r="D4950" s="2">
        <v>41185.604166666672</v>
      </c>
      <c r="E4950" s="60">
        <v>12</v>
      </c>
      <c r="F4950" s="2">
        <v>41126.441458775487</v>
      </c>
      <c r="G4950" s="60">
        <v>0</v>
      </c>
    </row>
    <row r="4951" spans="1:7" x14ac:dyDescent="0.3">
      <c r="A4951" s="60">
        <v>4950</v>
      </c>
      <c r="B4951" s="60">
        <v>1</v>
      </c>
      <c r="C4951" s="2">
        <v>41125.60022837529</v>
      </c>
      <c r="D4951" s="2">
        <v>41185.600000000006</v>
      </c>
      <c r="E4951" s="60">
        <v>8</v>
      </c>
      <c r="F4951" s="2">
        <v>41126.542014536681</v>
      </c>
      <c r="G4951" s="60">
        <v>0</v>
      </c>
    </row>
    <row r="4952" spans="1:7" x14ac:dyDescent="0.3">
      <c r="A4952" s="60">
        <v>4951</v>
      </c>
      <c r="B4952" s="60">
        <v>1</v>
      </c>
      <c r="C4952" s="2">
        <v>41125.594867080326</v>
      </c>
      <c r="D4952" s="2">
        <v>41129.886111111111</v>
      </c>
      <c r="E4952" s="60">
        <v>8</v>
      </c>
      <c r="F4952" s="2">
        <v>41126.708771520716</v>
      </c>
      <c r="G4952" s="60">
        <v>0</v>
      </c>
    </row>
    <row r="4953" spans="1:7" x14ac:dyDescent="0.3">
      <c r="A4953" s="60">
        <v>4952</v>
      </c>
      <c r="B4953" s="60">
        <v>4</v>
      </c>
      <c r="C4953" s="2">
        <v>41125.611119576562</v>
      </c>
      <c r="D4953" s="2">
        <v>41185.611111111117</v>
      </c>
      <c r="E4953" s="60">
        <v>12</v>
      </c>
      <c r="F4953" s="2">
        <v>41128.465850657783</v>
      </c>
      <c r="G4953" s="60">
        <v>0</v>
      </c>
    </row>
    <row r="4954" spans="1:7" x14ac:dyDescent="0.3">
      <c r="A4954" s="60">
        <v>4953</v>
      </c>
      <c r="B4954" s="60">
        <v>1</v>
      </c>
      <c r="C4954" s="2">
        <v>41125.66426998836</v>
      </c>
      <c r="D4954" s="2">
        <v>41185.663888888892</v>
      </c>
      <c r="E4954" s="60">
        <v>12</v>
      </c>
      <c r="F4954" s="2">
        <v>41126.687906201165</v>
      </c>
      <c r="G4954" s="60">
        <v>0</v>
      </c>
    </row>
    <row r="4955" spans="1:7" x14ac:dyDescent="0.3">
      <c r="A4955" s="60">
        <v>4954</v>
      </c>
      <c r="B4955" s="60">
        <v>6</v>
      </c>
      <c r="C4955" s="2">
        <v>41125.753136031199</v>
      </c>
      <c r="D4955" s="2">
        <v>41185.75277777778</v>
      </c>
      <c r="E4955" s="60">
        <v>24</v>
      </c>
      <c r="F4955" s="2">
        <v>41130.582306472599</v>
      </c>
      <c r="G4955" s="60">
        <v>0</v>
      </c>
    </row>
    <row r="4956" spans="1:7" x14ac:dyDescent="0.3">
      <c r="A4956" s="60">
        <v>4955</v>
      </c>
      <c r="B4956" s="60">
        <v>4</v>
      </c>
      <c r="C4956" s="2">
        <v>41125.806104301977</v>
      </c>
      <c r="D4956" s="2">
        <v>41185.805555555555</v>
      </c>
      <c r="E4956" s="60">
        <v>12</v>
      </c>
      <c r="F4956" s="2">
        <v>41129.477415074725</v>
      </c>
      <c r="G4956" s="60">
        <v>0</v>
      </c>
    </row>
    <row r="4957" spans="1:7" x14ac:dyDescent="0.3">
      <c r="A4957" s="60">
        <v>4956</v>
      </c>
      <c r="B4957" s="60">
        <v>5</v>
      </c>
      <c r="C4957" s="2">
        <v>41125.876537885655</v>
      </c>
      <c r="D4957" s="2">
        <v>41185.876388888886</v>
      </c>
      <c r="E4957" s="60">
        <v>24</v>
      </c>
      <c r="F4957" s="2">
        <v>41128.397724711656</v>
      </c>
      <c r="G4957" s="60">
        <v>0</v>
      </c>
    </row>
    <row r="4958" spans="1:7" x14ac:dyDescent="0.3">
      <c r="A4958" s="60">
        <v>4957</v>
      </c>
      <c r="B4958" s="60">
        <v>6</v>
      </c>
      <c r="C4958" s="2">
        <v>41125.936235681904</v>
      </c>
      <c r="D4958" s="2">
        <v>41185.936111111107</v>
      </c>
      <c r="E4958" s="60">
        <v>24</v>
      </c>
      <c r="F4958" s="2">
        <v>41128.692328277284</v>
      </c>
      <c r="G4958" s="60">
        <v>0</v>
      </c>
    </row>
    <row r="4959" spans="1:7" x14ac:dyDescent="0.3">
      <c r="A4959" s="60">
        <v>4958</v>
      </c>
      <c r="B4959" s="60">
        <v>11</v>
      </c>
      <c r="C4959" s="2">
        <v>41125.930459086332</v>
      </c>
      <c r="D4959" s="2">
        <v>41185.929861111108</v>
      </c>
      <c r="E4959" s="60">
        <v>1</v>
      </c>
      <c r="F4959" s="2">
        <v>41132.4620970244</v>
      </c>
      <c r="G4959" s="60">
        <v>1</v>
      </c>
    </row>
    <row r="4960" spans="1:7" x14ac:dyDescent="0.3">
      <c r="A4960" s="60">
        <v>4959</v>
      </c>
      <c r="B4960" s="60">
        <v>1</v>
      </c>
      <c r="C4960" s="2">
        <v>41126.030123222699</v>
      </c>
      <c r="D4960" s="2">
        <v>41186.029861111114</v>
      </c>
      <c r="E4960" s="60">
        <v>12</v>
      </c>
      <c r="F4960" s="2">
        <v>41126.608225739627</v>
      </c>
      <c r="G4960" s="60">
        <v>0</v>
      </c>
    </row>
    <row r="4961" spans="1:7" x14ac:dyDescent="0.3">
      <c r="A4961" s="60">
        <v>4960</v>
      </c>
      <c r="B4961" s="60">
        <v>1</v>
      </c>
      <c r="C4961" s="2">
        <v>41126.279915910163</v>
      </c>
      <c r="D4961" s="2">
        <v>41186.279861111114</v>
      </c>
      <c r="E4961" s="60">
        <v>12</v>
      </c>
      <c r="F4961" s="2">
        <v>41127.660145766778</v>
      </c>
      <c r="G4961" s="60">
        <v>0</v>
      </c>
    </row>
    <row r="4962" spans="1:7" x14ac:dyDescent="0.3">
      <c r="A4962" s="60">
        <v>4961</v>
      </c>
      <c r="B4962" s="60">
        <v>10</v>
      </c>
      <c r="C4962" s="2">
        <v>41126.321851886372</v>
      </c>
      <c r="D4962" s="2">
        <v>41186.321527777778</v>
      </c>
      <c r="E4962" s="60">
        <v>1</v>
      </c>
      <c r="F4962" s="2">
        <v>41133.719392539526</v>
      </c>
      <c r="G4962" s="60">
        <v>3</v>
      </c>
    </row>
    <row r="4963" spans="1:7" x14ac:dyDescent="0.3">
      <c r="A4963" s="60">
        <v>4962</v>
      </c>
      <c r="B4963" s="60">
        <v>1</v>
      </c>
      <c r="C4963" s="2">
        <v>41126.39104127809</v>
      </c>
      <c r="D4963" s="2">
        <v>41186.390972222223</v>
      </c>
      <c r="E4963" s="60">
        <v>8</v>
      </c>
      <c r="F4963" s="2">
        <v>41127.56917761371</v>
      </c>
      <c r="G4963" s="60">
        <v>0</v>
      </c>
    </row>
    <row r="4964" spans="1:7" x14ac:dyDescent="0.3">
      <c r="A4964" s="60">
        <v>4963</v>
      </c>
      <c r="B4964" s="60">
        <v>7</v>
      </c>
      <c r="C4964" s="2">
        <v>41126.446340616807</v>
      </c>
      <c r="D4964" s="2">
        <v>41186.445833333331</v>
      </c>
      <c r="E4964" s="60">
        <v>24</v>
      </c>
      <c r="F4964" s="2">
        <v>41139.540373021075</v>
      </c>
      <c r="G4964" s="60">
        <v>0</v>
      </c>
    </row>
    <row r="4965" spans="1:7" x14ac:dyDescent="0.3">
      <c r="A4965" s="60">
        <v>4964</v>
      </c>
      <c r="B4965" s="60">
        <v>3</v>
      </c>
      <c r="C4965" s="2">
        <v>41126.429048526807</v>
      </c>
      <c r="D4965" s="2">
        <v>41186.428472222222</v>
      </c>
      <c r="E4965" s="60">
        <v>24</v>
      </c>
      <c r="F4965" s="2">
        <v>41128.841204722565</v>
      </c>
      <c r="G4965" s="60">
        <v>0</v>
      </c>
    </row>
    <row r="4966" spans="1:7" x14ac:dyDescent="0.3">
      <c r="A4966" s="60">
        <v>4965</v>
      </c>
      <c r="B4966" s="60">
        <v>1</v>
      </c>
      <c r="C4966" s="2">
        <v>41126.441857957776</v>
      </c>
      <c r="D4966" s="2">
        <v>41186.441666666666</v>
      </c>
      <c r="E4966" s="60">
        <v>8</v>
      </c>
      <c r="F4966" s="2">
        <v>41126.53404879033</v>
      </c>
      <c r="G4966" s="60">
        <v>0</v>
      </c>
    </row>
    <row r="4967" spans="1:7" x14ac:dyDescent="0.3">
      <c r="A4967" s="60">
        <v>4966</v>
      </c>
      <c r="B4967" s="60">
        <v>5</v>
      </c>
      <c r="C4967" s="2">
        <v>41126.551635314834</v>
      </c>
      <c r="D4967" s="2">
        <v>41128.675958199303</v>
      </c>
      <c r="E4967" s="60">
        <v>24</v>
      </c>
      <c r="F4967" s="2" t="s">
        <v>5</v>
      </c>
      <c r="G4967" s="60">
        <v>0</v>
      </c>
    </row>
    <row r="4968" spans="1:7" x14ac:dyDescent="0.3">
      <c r="A4968" s="60">
        <v>4967</v>
      </c>
      <c r="B4968" s="60">
        <v>3</v>
      </c>
      <c r="C4968" s="2">
        <v>41126.65436468611</v>
      </c>
      <c r="D4968" s="2">
        <v>41186.654166666667</v>
      </c>
      <c r="E4968" s="60">
        <v>24</v>
      </c>
      <c r="F4968" s="2">
        <v>41128.530103291421</v>
      </c>
      <c r="G4968" s="60">
        <v>0</v>
      </c>
    </row>
    <row r="4969" spans="1:7" x14ac:dyDescent="0.3">
      <c r="A4969" s="60">
        <v>4968</v>
      </c>
      <c r="B4969" s="60">
        <v>7</v>
      </c>
      <c r="C4969" s="2">
        <v>41126.690492652444</v>
      </c>
      <c r="D4969" s="2">
        <v>41129.731511168015</v>
      </c>
      <c r="E4969" s="60">
        <v>24</v>
      </c>
      <c r="F4969" s="2" t="s">
        <v>5</v>
      </c>
      <c r="G4969" s="60">
        <v>0</v>
      </c>
    </row>
    <row r="4970" spans="1:7" x14ac:dyDescent="0.3">
      <c r="A4970" s="60">
        <v>4969</v>
      </c>
      <c r="B4970" s="60">
        <v>1</v>
      </c>
      <c r="C4970" s="2">
        <v>41126.673825188191</v>
      </c>
      <c r="D4970" s="2">
        <v>41186.673611111109</v>
      </c>
      <c r="E4970" s="60">
        <v>8</v>
      </c>
      <c r="F4970" s="2">
        <v>41127.521872076417</v>
      </c>
      <c r="G4970" s="60">
        <v>0</v>
      </c>
    </row>
    <row r="4971" spans="1:7" x14ac:dyDescent="0.3">
      <c r="A4971" s="60">
        <v>4970</v>
      </c>
      <c r="B4971" s="60">
        <v>1</v>
      </c>
      <c r="C4971" s="2">
        <v>41126.705173096248</v>
      </c>
      <c r="D4971" s="2">
        <v>41186.704861111109</v>
      </c>
      <c r="E4971" s="60">
        <v>8</v>
      </c>
      <c r="F4971" s="2">
        <v>41127.349645313632</v>
      </c>
      <c r="G4971" s="60">
        <v>0</v>
      </c>
    </row>
    <row r="4972" spans="1:7" x14ac:dyDescent="0.3">
      <c r="A4972" s="60">
        <v>4971</v>
      </c>
      <c r="B4972" s="60">
        <v>2</v>
      </c>
      <c r="C4972" s="2">
        <v>41126.698220039201</v>
      </c>
      <c r="D4972" s="2">
        <v>41130.197611607597</v>
      </c>
      <c r="E4972" s="60">
        <v>10</v>
      </c>
      <c r="F4972" s="2" t="s">
        <v>5</v>
      </c>
      <c r="G4972" s="60">
        <v>0</v>
      </c>
    </row>
    <row r="4973" spans="1:7" x14ac:dyDescent="0.3">
      <c r="A4973" s="60">
        <v>4972</v>
      </c>
      <c r="B4973" s="60">
        <v>6</v>
      </c>
      <c r="C4973" s="2">
        <v>41126.869705927733</v>
      </c>
      <c r="D4973" s="2">
        <v>41186.869444444448</v>
      </c>
      <c r="E4973" s="60">
        <v>24</v>
      </c>
      <c r="F4973" s="2">
        <v>41132.564290098329</v>
      </c>
      <c r="G4973" s="60">
        <v>0</v>
      </c>
    </row>
    <row r="4974" spans="1:7" x14ac:dyDescent="0.3">
      <c r="A4974" s="60">
        <v>4973</v>
      </c>
      <c r="B4974" s="60">
        <v>1</v>
      </c>
      <c r="C4974" s="2">
        <v>41126.848684599368</v>
      </c>
      <c r="D4974" s="2">
        <v>41186.848611111112</v>
      </c>
      <c r="E4974" s="60">
        <v>8</v>
      </c>
      <c r="F4974" s="2">
        <v>41126.951914697987</v>
      </c>
      <c r="G4974" s="60">
        <v>0</v>
      </c>
    </row>
    <row r="4975" spans="1:7" x14ac:dyDescent="0.3">
      <c r="A4975" s="60">
        <v>4974</v>
      </c>
      <c r="B4975" s="60">
        <v>5</v>
      </c>
      <c r="C4975" s="2">
        <v>41126.878276139025</v>
      </c>
      <c r="D4975" s="2">
        <v>41186.87777777778</v>
      </c>
      <c r="E4975" s="60">
        <v>24</v>
      </c>
      <c r="F4975" s="2">
        <v>41129.531066901327</v>
      </c>
      <c r="G4975" s="60">
        <v>0</v>
      </c>
    </row>
    <row r="4976" spans="1:7" x14ac:dyDescent="0.3">
      <c r="A4976" s="60">
        <v>4975</v>
      </c>
      <c r="B4976" s="60">
        <v>3</v>
      </c>
      <c r="C4976" s="2">
        <v>41127.011091010369</v>
      </c>
      <c r="D4976" s="2">
        <v>41187.010416666664</v>
      </c>
      <c r="E4976" s="60">
        <v>24</v>
      </c>
      <c r="F4976" s="2">
        <v>41129.587102615507</v>
      </c>
      <c r="G4976" s="60">
        <v>0</v>
      </c>
    </row>
    <row r="4977" spans="1:7" x14ac:dyDescent="0.3">
      <c r="A4977" s="60">
        <v>4976</v>
      </c>
      <c r="B4977" s="60">
        <v>6</v>
      </c>
      <c r="C4977" s="2">
        <v>41127.039634428402</v>
      </c>
      <c r="D4977" s="2">
        <v>41187.039583333331</v>
      </c>
      <c r="E4977" s="60">
        <v>24</v>
      </c>
      <c r="F4977" s="2">
        <v>41150.361152785306</v>
      </c>
      <c r="G4977" s="60">
        <v>0</v>
      </c>
    </row>
    <row r="4978" spans="1:7" x14ac:dyDescent="0.3">
      <c r="A4978" s="60">
        <v>4977</v>
      </c>
      <c r="B4978" s="60">
        <v>3</v>
      </c>
      <c r="C4978" s="2">
        <v>41127.224407912312</v>
      </c>
      <c r="D4978" s="2">
        <v>41187.224305555559</v>
      </c>
      <c r="E4978" s="60">
        <v>24</v>
      </c>
      <c r="F4978" s="2">
        <v>41128.962086964741</v>
      </c>
      <c r="G4978" s="60">
        <v>0</v>
      </c>
    </row>
    <row r="4979" spans="1:7" x14ac:dyDescent="0.3">
      <c r="A4979" s="60">
        <v>4978</v>
      </c>
      <c r="B4979" s="60">
        <v>1</v>
      </c>
      <c r="C4979" s="2">
        <v>41127.276982120929</v>
      </c>
      <c r="D4979" s="2">
        <v>41187.276388888888</v>
      </c>
      <c r="E4979" s="60">
        <v>12</v>
      </c>
      <c r="F4979" s="2">
        <v>41128.657135790345</v>
      </c>
      <c r="G4979" s="60">
        <v>0</v>
      </c>
    </row>
    <row r="4980" spans="1:7" x14ac:dyDescent="0.3">
      <c r="A4980" s="60">
        <v>4979</v>
      </c>
      <c r="B4980" s="60">
        <v>2</v>
      </c>
      <c r="C4980" s="2">
        <v>41127.339182560929</v>
      </c>
      <c r="D4980" s="2">
        <v>41129.380516627883</v>
      </c>
      <c r="E4980" s="60">
        <v>10</v>
      </c>
      <c r="F4980" s="2" t="s">
        <v>5</v>
      </c>
      <c r="G4980" s="60">
        <v>0</v>
      </c>
    </row>
    <row r="4981" spans="1:7" x14ac:dyDescent="0.3">
      <c r="A4981" s="60">
        <v>4980</v>
      </c>
      <c r="B4981" s="60">
        <v>4</v>
      </c>
      <c r="C4981" s="2">
        <v>41127.374186925517</v>
      </c>
      <c r="D4981" s="2">
        <v>41131.206944444442</v>
      </c>
      <c r="E4981" s="60">
        <v>12</v>
      </c>
      <c r="F4981" s="2">
        <v>41129.575161330533</v>
      </c>
      <c r="G4981" s="60">
        <v>0</v>
      </c>
    </row>
    <row r="4982" spans="1:7" x14ac:dyDescent="0.3">
      <c r="A4982" s="60">
        <v>4981</v>
      </c>
      <c r="B4982" s="60">
        <v>8</v>
      </c>
      <c r="C4982" s="2">
        <v>41127.353215517003</v>
      </c>
      <c r="D4982" s="2">
        <v>41131.019345906774</v>
      </c>
      <c r="E4982" s="60">
        <v>3</v>
      </c>
      <c r="F4982" s="2" t="s">
        <v>5</v>
      </c>
      <c r="G4982" s="60">
        <v>0</v>
      </c>
    </row>
    <row r="4983" spans="1:7" x14ac:dyDescent="0.3">
      <c r="A4983" s="60">
        <v>4982</v>
      </c>
      <c r="B4983" s="60">
        <v>1</v>
      </c>
      <c r="C4983" s="2">
        <v>41127.338362091767</v>
      </c>
      <c r="D4983" s="2">
        <v>41187.338194444448</v>
      </c>
      <c r="E4983" s="60">
        <v>8</v>
      </c>
      <c r="F4983" s="2">
        <v>41128.345287666925</v>
      </c>
      <c r="G4983" s="60">
        <v>0</v>
      </c>
    </row>
    <row r="4984" spans="1:7" x14ac:dyDescent="0.3">
      <c r="A4984" s="60">
        <v>4983</v>
      </c>
      <c r="B4984" s="60">
        <v>6</v>
      </c>
      <c r="C4984" s="2">
        <v>41127.342720032269</v>
      </c>
      <c r="D4984" s="2">
        <v>41187.342361111114</v>
      </c>
      <c r="E4984" s="60">
        <v>24</v>
      </c>
      <c r="F4984" s="2">
        <v>41131.572992102367</v>
      </c>
      <c r="G4984" s="60">
        <v>0</v>
      </c>
    </row>
    <row r="4985" spans="1:7" x14ac:dyDescent="0.3">
      <c r="A4985" s="60">
        <v>4984</v>
      </c>
      <c r="B4985" s="60">
        <v>7</v>
      </c>
      <c r="C4985" s="2">
        <v>41127.359467439135</v>
      </c>
      <c r="D4985" s="2">
        <v>41129.525737917778</v>
      </c>
      <c r="E4985" s="60">
        <v>24</v>
      </c>
      <c r="F4985" s="2" t="s">
        <v>5</v>
      </c>
      <c r="G4985" s="60">
        <v>0</v>
      </c>
    </row>
    <row r="4986" spans="1:7" x14ac:dyDescent="0.3">
      <c r="A4986" s="60">
        <v>4985</v>
      </c>
      <c r="B4986" s="60">
        <v>9</v>
      </c>
      <c r="C4986" s="2">
        <v>41127.382168443517</v>
      </c>
      <c r="D4986" s="2">
        <v>41187.381944444445</v>
      </c>
      <c r="E4986" s="60">
        <v>5</v>
      </c>
      <c r="F4986" s="2">
        <v>41130.4964916631</v>
      </c>
      <c r="G4986" s="60">
        <v>0</v>
      </c>
    </row>
    <row r="4987" spans="1:7" x14ac:dyDescent="0.3">
      <c r="A4987" s="60">
        <v>4986</v>
      </c>
      <c r="B4987" s="60">
        <v>6</v>
      </c>
      <c r="C4987" s="2">
        <v>41127.390839523556</v>
      </c>
      <c r="D4987" s="2">
        <v>41187.390277777777</v>
      </c>
      <c r="E4987" s="60">
        <v>24</v>
      </c>
      <c r="F4987" s="2">
        <v>41129.587792376784</v>
      </c>
      <c r="G4987" s="60">
        <v>0</v>
      </c>
    </row>
    <row r="4988" spans="1:7" x14ac:dyDescent="0.3">
      <c r="A4988" s="60">
        <v>4987</v>
      </c>
      <c r="B4988" s="60">
        <v>6</v>
      </c>
      <c r="C4988" s="2">
        <v>41127.449650202689</v>
      </c>
      <c r="D4988" s="2">
        <v>41187.44930555555</v>
      </c>
      <c r="E4988" s="60">
        <v>24</v>
      </c>
      <c r="F4988" s="2">
        <v>41133.426511285877</v>
      </c>
      <c r="G4988" s="60">
        <v>0</v>
      </c>
    </row>
    <row r="4989" spans="1:7" x14ac:dyDescent="0.3">
      <c r="A4989" s="60">
        <v>4988</v>
      </c>
      <c r="B4989" s="60">
        <v>1</v>
      </c>
      <c r="C4989" s="2">
        <v>41127.44887529526</v>
      </c>
      <c r="D4989" s="2">
        <v>41187.448611111111</v>
      </c>
      <c r="E4989" s="60">
        <v>8</v>
      </c>
      <c r="F4989" s="2">
        <v>41128.480727227194</v>
      </c>
      <c r="G4989" s="60">
        <v>0</v>
      </c>
    </row>
    <row r="4990" spans="1:7" x14ac:dyDescent="0.3">
      <c r="A4990" s="60">
        <v>4989</v>
      </c>
      <c r="B4990" s="60">
        <v>1</v>
      </c>
      <c r="C4990" s="2">
        <v>41127.447799496702</v>
      </c>
      <c r="D4990" s="2">
        <v>41187.447222222218</v>
      </c>
      <c r="E4990" s="60">
        <v>12</v>
      </c>
      <c r="F4990" s="2">
        <v>41128.317780930607</v>
      </c>
      <c r="G4990" s="60">
        <v>0</v>
      </c>
    </row>
    <row r="4991" spans="1:7" x14ac:dyDescent="0.3">
      <c r="A4991" s="60">
        <v>4990</v>
      </c>
      <c r="B4991" s="60">
        <v>1</v>
      </c>
      <c r="C4991" s="2">
        <v>41127.580181143581</v>
      </c>
      <c r="D4991" s="2">
        <v>41187.579861111109</v>
      </c>
      <c r="E4991" s="60">
        <v>12</v>
      </c>
      <c r="F4991" s="2">
        <v>41128.29467183091</v>
      </c>
      <c r="G4991" s="60">
        <v>0</v>
      </c>
    </row>
    <row r="4992" spans="1:7" x14ac:dyDescent="0.3">
      <c r="A4992" s="60">
        <v>4991</v>
      </c>
      <c r="B4992" s="60">
        <v>1</v>
      </c>
      <c r="C4992" s="2">
        <v>41127.604327448971</v>
      </c>
      <c r="D4992" s="2">
        <v>41187.604166666672</v>
      </c>
      <c r="E4992" s="60">
        <v>12</v>
      </c>
      <c r="F4992" s="2">
        <v>41128.295812353514</v>
      </c>
      <c r="G4992" s="60">
        <v>0</v>
      </c>
    </row>
    <row r="4993" spans="1:7" x14ac:dyDescent="0.3">
      <c r="A4993" s="60">
        <v>4992</v>
      </c>
      <c r="B4993" s="60">
        <v>1</v>
      </c>
      <c r="C4993" s="2">
        <v>41127.665318446001</v>
      </c>
      <c r="D4993" s="2">
        <v>41187.665277777778</v>
      </c>
      <c r="E4993" s="60">
        <v>12</v>
      </c>
      <c r="F4993" s="2">
        <v>41128.586662300142</v>
      </c>
      <c r="G4993" s="60">
        <v>0</v>
      </c>
    </row>
    <row r="4994" spans="1:7" x14ac:dyDescent="0.3">
      <c r="A4994" s="60">
        <v>4993</v>
      </c>
      <c r="B4994" s="60">
        <v>3</v>
      </c>
      <c r="C4994" s="2">
        <v>41127.702439865745</v>
      </c>
      <c r="D4994" s="2">
        <v>41187.70208333333</v>
      </c>
      <c r="E4994" s="60">
        <v>24</v>
      </c>
      <c r="F4994" s="2">
        <v>41130.547005559725</v>
      </c>
      <c r="G4994" s="60">
        <v>0</v>
      </c>
    </row>
    <row r="4995" spans="1:7" x14ac:dyDescent="0.3">
      <c r="A4995" s="60">
        <v>4994</v>
      </c>
      <c r="B4995" s="60">
        <v>1</v>
      </c>
      <c r="C4995" s="2">
        <v>41127.681398729925</v>
      </c>
      <c r="D4995" s="2">
        <v>41187.681249999994</v>
      </c>
      <c r="E4995" s="60">
        <v>12</v>
      </c>
      <c r="F4995" s="2">
        <v>41128.581557592363</v>
      </c>
      <c r="G4995" s="60">
        <v>0</v>
      </c>
    </row>
    <row r="4996" spans="1:7" x14ac:dyDescent="0.3">
      <c r="A4996" s="60">
        <v>4995</v>
      </c>
      <c r="B4996" s="60">
        <v>4</v>
      </c>
      <c r="C4996" s="2">
        <v>41127.751313546294</v>
      </c>
      <c r="D4996" s="2">
        <v>41187.750694444447</v>
      </c>
      <c r="E4996" s="60">
        <v>12</v>
      </c>
      <c r="F4996" s="2">
        <v>41129.28773015536</v>
      </c>
      <c r="G4996" s="60">
        <v>0</v>
      </c>
    </row>
    <row r="4997" spans="1:7" x14ac:dyDescent="0.3">
      <c r="A4997" s="60">
        <v>4996</v>
      </c>
      <c r="B4997" s="60">
        <v>1</v>
      </c>
      <c r="C4997" s="2">
        <v>41127.755095283683</v>
      </c>
      <c r="D4997" s="2">
        <v>41187.754861111112</v>
      </c>
      <c r="E4997" s="60">
        <v>12</v>
      </c>
      <c r="F4997" s="2">
        <v>41128.436687998714</v>
      </c>
      <c r="G4997" s="60">
        <v>0</v>
      </c>
    </row>
    <row r="4998" spans="1:7" x14ac:dyDescent="0.3">
      <c r="A4998" s="60">
        <v>4997</v>
      </c>
      <c r="B4998" s="60">
        <v>8</v>
      </c>
      <c r="C4998" s="2">
        <v>41127.790834117004</v>
      </c>
      <c r="D4998" s="2">
        <v>41187.790277777778</v>
      </c>
      <c r="E4998" s="60">
        <v>3</v>
      </c>
      <c r="F4998" s="2">
        <v>41134.556865149796</v>
      </c>
      <c r="G4998" s="60">
        <v>1</v>
      </c>
    </row>
    <row r="4999" spans="1:7" x14ac:dyDescent="0.3">
      <c r="A4999" s="60">
        <v>4998</v>
      </c>
      <c r="B4999" s="60">
        <v>1</v>
      </c>
      <c r="C4999" s="2">
        <v>41127.819894289474</v>
      </c>
      <c r="D4999" s="2">
        <v>41187.819444444445</v>
      </c>
      <c r="E4999" s="60">
        <v>8</v>
      </c>
      <c r="F4999" s="2">
        <v>41129.136435921457</v>
      </c>
      <c r="G4999" s="60">
        <v>0</v>
      </c>
    </row>
    <row r="5000" spans="1:7" x14ac:dyDescent="0.3">
      <c r="A5000" s="60">
        <v>4999</v>
      </c>
      <c r="B5000" s="60">
        <v>6</v>
      </c>
      <c r="C5000" s="2">
        <v>41127.848686634883</v>
      </c>
      <c r="D5000" s="2">
        <v>41187.848611111112</v>
      </c>
      <c r="E5000" s="60">
        <v>24</v>
      </c>
      <c r="F5000" s="2">
        <v>41131.86197997311</v>
      </c>
      <c r="G5000" s="60">
        <v>0</v>
      </c>
    </row>
    <row r="5001" spans="1:7" x14ac:dyDescent="0.3">
      <c r="A5001" s="60">
        <v>5000</v>
      </c>
      <c r="B5001" s="60">
        <v>1</v>
      </c>
      <c r="C5001" s="2">
        <v>41127.835266930764</v>
      </c>
      <c r="D5001" s="2">
        <v>41131.001502333427</v>
      </c>
      <c r="E5001" s="60">
        <v>12</v>
      </c>
      <c r="F5001" s="2" t="s">
        <v>5</v>
      </c>
      <c r="G5001" s="60">
        <v>0</v>
      </c>
    </row>
    <row r="5002" spans="1:7" x14ac:dyDescent="0.3">
      <c r="A5002" s="60">
        <v>5001</v>
      </c>
      <c r="B5002" s="60">
        <v>6</v>
      </c>
      <c r="C5002" s="2">
        <v>41127.963217106211</v>
      </c>
      <c r="D5002" s="2">
        <v>41187.963194444448</v>
      </c>
      <c r="E5002" s="60">
        <v>24</v>
      </c>
      <c r="F5002" s="2">
        <v>41131.544254185399</v>
      </c>
      <c r="G5002" s="60">
        <v>0</v>
      </c>
    </row>
    <row r="5003" spans="1:7" x14ac:dyDescent="0.3">
      <c r="A5003" s="60">
        <v>5002</v>
      </c>
      <c r="B5003" s="60">
        <v>3</v>
      </c>
      <c r="C5003" s="2">
        <v>41128.229310755894</v>
      </c>
      <c r="D5003" s="2">
        <v>41188.229166666672</v>
      </c>
      <c r="E5003" s="60">
        <v>24</v>
      </c>
      <c r="F5003" s="2">
        <v>41130.425834849681</v>
      </c>
      <c r="G5003" s="60">
        <v>0</v>
      </c>
    </row>
    <row r="5004" spans="1:7" x14ac:dyDescent="0.3">
      <c r="A5004" s="60">
        <v>5003</v>
      </c>
      <c r="B5004" s="60">
        <v>1</v>
      </c>
      <c r="C5004" s="2">
        <v>41128.219105606033</v>
      </c>
      <c r="D5004" s="2">
        <v>41132.38520818649</v>
      </c>
      <c r="E5004" s="60">
        <v>8</v>
      </c>
      <c r="F5004" s="2" t="s">
        <v>5</v>
      </c>
      <c r="G5004" s="60">
        <v>0</v>
      </c>
    </row>
    <row r="5005" spans="1:7" x14ac:dyDescent="0.3">
      <c r="A5005" s="60">
        <v>5004</v>
      </c>
      <c r="B5005" s="60">
        <v>1</v>
      </c>
      <c r="C5005" s="2">
        <v>41128.296073209574</v>
      </c>
      <c r="D5005" s="2">
        <v>41188.29583333333</v>
      </c>
      <c r="E5005" s="60">
        <v>12</v>
      </c>
      <c r="F5005" s="2">
        <v>41129.726307464771</v>
      </c>
      <c r="G5005" s="60">
        <v>0</v>
      </c>
    </row>
    <row r="5006" spans="1:7" x14ac:dyDescent="0.3">
      <c r="A5006" s="60">
        <v>5005</v>
      </c>
      <c r="B5006" s="60">
        <v>5</v>
      </c>
      <c r="C5006" s="2">
        <v>41128.326331329648</v>
      </c>
      <c r="D5006" s="2">
        <v>41188.325694444444</v>
      </c>
      <c r="E5006" s="60">
        <v>24</v>
      </c>
      <c r="F5006" s="2">
        <v>41131.700298671407</v>
      </c>
      <c r="G5006" s="60">
        <v>0</v>
      </c>
    </row>
    <row r="5007" spans="1:7" x14ac:dyDescent="0.3">
      <c r="A5007" s="60">
        <v>5006</v>
      </c>
      <c r="B5007" s="60">
        <v>2</v>
      </c>
      <c r="C5007" s="2">
        <v>41128.366231215397</v>
      </c>
      <c r="D5007" s="2">
        <v>41188.365972222222</v>
      </c>
      <c r="E5007" s="60">
        <v>10</v>
      </c>
      <c r="F5007" s="2">
        <v>41129.347701358987</v>
      </c>
      <c r="G5007" s="60">
        <v>0</v>
      </c>
    </row>
    <row r="5008" spans="1:7" x14ac:dyDescent="0.3">
      <c r="A5008" s="60">
        <v>5007</v>
      </c>
      <c r="B5008" s="60">
        <v>7</v>
      </c>
      <c r="C5008" s="2">
        <v>41128.359306641774</v>
      </c>
      <c r="D5008" s="2">
        <v>41132.150470168526</v>
      </c>
      <c r="E5008" s="60">
        <v>24</v>
      </c>
      <c r="F5008" s="2" t="s">
        <v>5</v>
      </c>
      <c r="G5008" s="60">
        <v>0</v>
      </c>
    </row>
    <row r="5009" spans="1:7" x14ac:dyDescent="0.3">
      <c r="A5009" s="60">
        <v>5008</v>
      </c>
      <c r="B5009" s="60">
        <v>2</v>
      </c>
      <c r="C5009" s="2">
        <v>41128.365092358043</v>
      </c>
      <c r="D5009" s="2">
        <v>41188.364583333336</v>
      </c>
      <c r="E5009" s="60">
        <v>10</v>
      </c>
      <c r="F5009" s="2">
        <v>41128.527761897305</v>
      </c>
      <c r="G5009" s="60">
        <v>0</v>
      </c>
    </row>
    <row r="5010" spans="1:7" x14ac:dyDescent="0.3">
      <c r="A5010" s="60">
        <v>5009</v>
      </c>
      <c r="B5010" s="60">
        <v>2</v>
      </c>
      <c r="C5010" s="2">
        <v>41128.372629835329</v>
      </c>
      <c r="D5010" s="2">
        <v>41130.455555555556</v>
      </c>
      <c r="E5010" s="60">
        <v>10</v>
      </c>
      <c r="F5010" s="2">
        <v>41129.729607014779</v>
      </c>
      <c r="G5010" s="60">
        <v>0</v>
      </c>
    </row>
    <row r="5011" spans="1:7" x14ac:dyDescent="0.3">
      <c r="A5011" s="60">
        <v>5010</v>
      </c>
      <c r="B5011" s="60">
        <v>9</v>
      </c>
      <c r="C5011" s="2">
        <v>41128.412587470753</v>
      </c>
      <c r="D5011" s="2">
        <v>41130.953919119958</v>
      </c>
      <c r="E5011" s="60">
        <v>5</v>
      </c>
      <c r="F5011" s="2" t="s">
        <v>5</v>
      </c>
      <c r="G5011" s="60">
        <v>0</v>
      </c>
    </row>
    <row r="5012" spans="1:7" x14ac:dyDescent="0.3">
      <c r="A5012" s="60">
        <v>5011</v>
      </c>
      <c r="B5012" s="60">
        <v>2</v>
      </c>
      <c r="C5012" s="2">
        <v>41128.567269509578</v>
      </c>
      <c r="D5012" s="2">
        <v>41188.566666666666</v>
      </c>
      <c r="E5012" s="60">
        <v>10</v>
      </c>
      <c r="F5012" s="2">
        <v>41129.570636281089</v>
      </c>
      <c r="G5012" s="60">
        <v>0</v>
      </c>
    </row>
    <row r="5013" spans="1:7" x14ac:dyDescent="0.3">
      <c r="A5013" s="60">
        <v>5012</v>
      </c>
      <c r="B5013" s="60">
        <v>1</v>
      </c>
      <c r="C5013" s="2">
        <v>41128.605114177706</v>
      </c>
      <c r="D5013" s="2">
        <v>41188.604861111111</v>
      </c>
      <c r="E5013" s="60">
        <v>8</v>
      </c>
      <c r="F5013" s="2">
        <v>41128.750147691557</v>
      </c>
      <c r="G5013" s="60">
        <v>0</v>
      </c>
    </row>
    <row r="5014" spans="1:7" x14ac:dyDescent="0.3">
      <c r="A5014" s="60">
        <v>5013</v>
      </c>
      <c r="B5014" s="60">
        <v>3</v>
      </c>
      <c r="C5014" s="2">
        <v>41128.629408808425</v>
      </c>
      <c r="D5014" s="2">
        <v>41130.837557842533</v>
      </c>
      <c r="E5014" s="60">
        <v>24</v>
      </c>
      <c r="F5014" s="2" t="s">
        <v>5</v>
      </c>
      <c r="G5014" s="60">
        <v>0</v>
      </c>
    </row>
    <row r="5015" spans="1:7" x14ac:dyDescent="0.3">
      <c r="A5015" s="60">
        <v>5014</v>
      </c>
      <c r="B5015" s="60">
        <v>4</v>
      </c>
      <c r="C5015" s="2">
        <v>41128.67967981338</v>
      </c>
      <c r="D5015" s="2">
        <v>41188.679166666661</v>
      </c>
      <c r="E5015" s="60">
        <v>12</v>
      </c>
      <c r="F5015" s="2">
        <v>41131.526571429036</v>
      </c>
      <c r="G5015" s="60">
        <v>0</v>
      </c>
    </row>
    <row r="5016" spans="1:7" x14ac:dyDescent="0.3">
      <c r="A5016" s="60">
        <v>5015</v>
      </c>
      <c r="B5016" s="60">
        <v>1</v>
      </c>
      <c r="C5016" s="2">
        <v>41128.71285768837</v>
      </c>
      <c r="D5016" s="2">
        <v>41188.712500000001</v>
      </c>
      <c r="E5016" s="60">
        <v>8</v>
      </c>
      <c r="F5016" s="2">
        <v>41128.89639933579</v>
      </c>
      <c r="G5016" s="60">
        <v>0</v>
      </c>
    </row>
    <row r="5017" spans="1:7" x14ac:dyDescent="0.3">
      <c r="A5017" s="60">
        <v>5016</v>
      </c>
      <c r="B5017" s="60">
        <v>5</v>
      </c>
      <c r="C5017" s="2">
        <v>41128.842863506216</v>
      </c>
      <c r="D5017" s="2">
        <v>41188.842361111114</v>
      </c>
      <c r="E5017" s="60">
        <v>24</v>
      </c>
      <c r="F5017" s="2">
        <v>41130.493114037228</v>
      </c>
      <c r="G5017" s="60">
        <v>0</v>
      </c>
    </row>
    <row r="5018" spans="1:7" x14ac:dyDescent="0.3">
      <c r="A5018" s="60">
        <v>5017</v>
      </c>
      <c r="B5018" s="60">
        <v>3</v>
      </c>
      <c r="C5018" s="2">
        <v>41128.884922998725</v>
      </c>
      <c r="D5018" s="2">
        <v>41188.884722222225</v>
      </c>
      <c r="E5018" s="60">
        <v>24</v>
      </c>
      <c r="F5018" s="2">
        <v>41131.372015555309</v>
      </c>
      <c r="G5018" s="60">
        <v>0</v>
      </c>
    </row>
    <row r="5019" spans="1:7" x14ac:dyDescent="0.3">
      <c r="A5019" s="60">
        <v>5018</v>
      </c>
      <c r="B5019" s="60">
        <v>6</v>
      </c>
      <c r="C5019" s="2">
        <v>41128.973103982658</v>
      </c>
      <c r="D5019" s="2">
        <v>41188.972916666666</v>
      </c>
      <c r="E5019" s="60">
        <v>24</v>
      </c>
      <c r="F5019" s="2">
        <v>41141.695870065087</v>
      </c>
      <c r="G5019" s="60">
        <v>0</v>
      </c>
    </row>
    <row r="5020" spans="1:7" x14ac:dyDescent="0.3">
      <c r="A5020" s="60">
        <v>5019</v>
      </c>
      <c r="B5020" s="60">
        <v>3</v>
      </c>
      <c r="C5020" s="2">
        <v>41129.015540400222</v>
      </c>
      <c r="D5020" s="2">
        <v>41132.640445166478</v>
      </c>
      <c r="E5020" s="60">
        <v>24</v>
      </c>
      <c r="F5020" s="2" t="s">
        <v>5</v>
      </c>
      <c r="G5020" s="60">
        <v>0</v>
      </c>
    </row>
    <row r="5021" spans="1:7" x14ac:dyDescent="0.3">
      <c r="A5021" s="60">
        <v>5020</v>
      </c>
      <c r="B5021" s="60">
        <v>1</v>
      </c>
      <c r="C5021" s="2">
        <v>41129.020278972908</v>
      </c>
      <c r="D5021" s="2">
        <v>41189.020138888889</v>
      </c>
      <c r="E5021" s="60">
        <v>12</v>
      </c>
      <c r="F5021" s="2">
        <v>41130.495158966427</v>
      </c>
      <c r="G5021" s="60">
        <v>0</v>
      </c>
    </row>
    <row r="5022" spans="1:7" x14ac:dyDescent="0.3">
      <c r="A5022" s="60">
        <v>5021</v>
      </c>
      <c r="B5022" s="60">
        <v>1</v>
      </c>
      <c r="C5022" s="2">
        <v>41129.14540791123</v>
      </c>
      <c r="D5022" s="2">
        <v>41132.770312677487</v>
      </c>
      <c r="E5022" s="60">
        <v>8</v>
      </c>
      <c r="F5022" s="2" t="s">
        <v>5</v>
      </c>
      <c r="G5022" s="60">
        <v>0</v>
      </c>
    </row>
    <row r="5023" spans="1:7" x14ac:dyDescent="0.3">
      <c r="A5023" s="60">
        <v>5022</v>
      </c>
      <c r="B5023" s="60">
        <v>6</v>
      </c>
      <c r="C5023" s="2">
        <v>41129.190320424954</v>
      </c>
      <c r="D5023" s="2">
        <v>41132.856450814725</v>
      </c>
      <c r="E5023" s="60">
        <v>24</v>
      </c>
      <c r="F5023" s="2" t="s">
        <v>5</v>
      </c>
      <c r="G5023" s="60">
        <v>0</v>
      </c>
    </row>
    <row r="5024" spans="1:7" x14ac:dyDescent="0.3">
      <c r="A5024" s="60">
        <v>5023</v>
      </c>
      <c r="B5024" s="60">
        <v>7</v>
      </c>
      <c r="C5024" s="2">
        <v>41129.290966306988</v>
      </c>
      <c r="D5024" s="2">
        <v>41189.290277777778</v>
      </c>
      <c r="E5024" s="60">
        <v>24</v>
      </c>
      <c r="F5024" s="2">
        <v>41134.490102105068</v>
      </c>
      <c r="G5024" s="60">
        <v>0</v>
      </c>
    </row>
    <row r="5025" spans="1:7" x14ac:dyDescent="0.3">
      <c r="A5025" s="60">
        <v>5024</v>
      </c>
      <c r="B5025" s="60">
        <v>4</v>
      </c>
      <c r="C5025" s="2">
        <v>41129.39934154872</v>
      </c>
      <c r="D5025" s="2">
        <v>41132.857249091147</v>
      </c>
      <c r="E5025" s="60">
        <v>12</v>
      </c>
      <c r="F5025" s="2" t="s">
        <v>5</v>
      </c>
      <c r="G5025" s="60">
        <v>0</v>
      </c>
    </row>
    <row r="5026" spans="1:7" x14ac:dyDescent="0.3">
      <c r="A5026" s="60">
        <v>5025</v>
      </c>
      <c r="B5026" s="60">
        <v>1</v>
      </c>
      <c r="C5026" s="2">
        <v>41129.600665729282</v>
      </c>
      <c r="D5026" s="2">
        <v>41132.725061806035</v>
      </c>
      <c r="E5026" s="60">
        <v>12</v>
      </c>
      <c r="F5026" s="2" t="s">
        <v>5</v>
      </c>
      <c r="G5026" s="60">
        <v>0</v>
      </c>
    </row>
    <row r="5027" spans="1:7" x14ac:dyDescent="0.3">
      <c r="A5027" s="60">
        <v>5026</v>
      </c>
      <c r="B5027" s="60">
        <v>8</v>
      </c>
      <c r="C5027" s="2">
        <v>41129.621656128838</v>
      </c>
      <c r="D5027" s="2">
        <v>41189.621527777781</v>
      </c>
      <c r="E5027" s="60">
        <v>3</v>
      </c>
      <c r="F5027" s="2">
        <v>41136.775388222442</v>
      </c>
      <c r="G5027" s="60">
        <v>0</v>
      </c>
    </row>
    <row r="5028" spans="1:7" x14ac:dyDescent="0.3">
      <c r="A5028" s="60">
        <v>5027</v>
      </c>
      <c r="B5028" s="60">
        <v>1</v>
      </c>
      <c r="C5028" s="2">
        <v>41129.621005683606</v>
      </c>
      <c r="D5028" s="2">
        <v>41133.620803437741</v>
      </c>
      <c r="E5028" s="60">
        <v>8</v>
      </c>
      <c r="F5028" s="2" t="s">
        <v>5</v>
      </c>
      <c r="G5028" s="60">
        <v>0</v>
      </c>
    </row>
    <row r="5029" spans="1:7" x14ac:dyDescent="0.3">
      <c r="A5029" s="60">
        <v>5028</v>
      </c>
      <c r="B5029" s="60">
        <v>8</v>
      </c>
      <c r="C5029" s="2">
        <v>41129.60587234237</v>
      </c>
      <c r="D5029" s="2">
        <v>41131.897231817049</v>
      </c>
      <c r="E5029" s="60">
        <v>3</v>
      </c>
      <c r="F5029" s="2" t="s">
        <v>5</v>
      </c>
      <c r="G5029" s="60">
        <v>3</v>
      </c>
    </row>
    <row r="5030" spans="1:7" x14ac:dyDescent="0.3">
      <c r="A5030" s="60">
        <v>5029</v>
      </c>
      <c r="B5030" s="60">
        <v>4</v>
      </c>
      <c r="C5030" s="2">
        <v>41129.647567598709</v>
      </c>
      <c r="D5030" s="2">
        <v>41189.647222222222</v>
      </c>
      <c r="E5030" s="60">
        <v>12</v>
      </c>
      <c r="F5030" s="2">
        <v>41132.584263516423</v>
      </c>
      <c r="G5030" s="60">
        <v>0</v>
      </c>
    </row>
    <row r="5031" spans="1:7" x14ac:dyDescent="0.3">
      <c r="A5031" s="60">
        <v>5030</v>
      </c>
      <c r="B5031" s="60">
        <v>7</v>
      </c>
      <c r="C5031" s="2">
        <v>41129.716991345784</v>
      </c>
      <c r="D5031" s="2">
        <v>41189.716666666667</v>
      </c>
      <c r="E5031" s="60">
        <v>24</v>
      </c>
      <c r="F5031" s="2">
        <v>41145.917074591511</v>
      </c>
      <c r="G5031" s="60">
        <v>0</v>
      </c>
    </row>
    <row r="5032" spans="1:7" x14ac:dyDescent="0.3">
      <c r="A5032" s="60">
        <v>5031</v>
      </c>
      <c r="B5032" s="60">
        <v>7</v>
      </c>
      <c r="C5032" s="2">
        <v>41129.775332599711</v>
      </c>
      <c r="D5032" s="2">
        <v>41131.816666666666</v>
      </c>
      <c r="E5032" s="60">
        <v>24</v>
      </c>
      <c r="F5032" s="2" t="s">
        <v>5</v>
      </c>
      <c r="G5032" s="60">
        <v>0</v>
      </c>
    </row>
    <row r="5033" spans="1:7" x14ac:dyDescent="0.3">
      <c r="A5033" s="60">
        <v>5032</v>
      </c>
      <c r="B5033" s="60">
        <v>8</v>
      </c>
      <c r="C5033" s="2">
        <v>41129.771545658456</v>
      </c>
      <c r="D5033" s="2">
        <v>41189.771527777775</v>
      </c>
      <c r="E5033" s="60">
        <v>3</v>
      </c>
      <c r="F5033" s="2">
        <v>41134.446362349823</v>
      </c>
      <c r="G5033" s="60">
        <v>1</v>
      </c>
    </row>
    <row r="5034" spans="1:7" x14ac:dyDescent="0.3">
      <c r="A5034" s="60">
        <v>5033</v>
      </c>
      <c r="B5034" s="60">
        <v>7</v>
      </c>
      <c r="C5034" s="2">
        <v>41129.822839324952</v>
      </c>
      <c r="D5034" s="2">
        <v>41189.822222222218</v>
      </c>
      <c r="E5034" s="60">
        <v>24</v>
      </c>
      <c r="F5034" s="2">
        <v>41171.029774782124</v>
      </c>
      <c r="G5034" s="60">
        <v>0</v>
      </c>
    </row>
    <row r="5035" spans="1:7" x14ac:dyDescent="0.3">
      <c r="A5035" s="60">
        <v>5034</v>
      </c>
      <c r="B5035" s="60">
        <v>1</v>
      </c>
      <c r="C5035" s="2">
        <v>41129.872836187409</v>
      </c>
      <c r="D5035" s="2">
        <v>41189.872222222228</v>
      </c>
      <c r="E5035" s="60">
        <v>12</v>
      </c>
      <c r="F5035" s="2">
        <v>41130.609858054297</v>
      </c>
      <c r="G5035" s="60">
        <v>0</v>
      </c>
    </row>
    <row r="5036" spans="1:7" x14ac:dyDescent="0.3">
      <c r="A5036" s="60">
        <v>5035</v>
      </c>
      <c r="B5036" s="60">
        <v>1</v>
      </c>
      <c r="C5036" s="2">
        <v>41129.836843568621</v>
      </c>
      <c r="D5036" s="2">
        <v>41189.836805555555</v>
      </c>
      <c r="E5036" s="60">
        <v>12</v>
      </c>
      <c r="F5036" s="2">
        <v>41131.545112106345</v>
      </c>
      <c r="G5036" s="60">
        <v>0</v>
      </c>
    </row>
    <row r="5037" spans="1:7" x14ac:dyDescent="0.3">
      <c r="A5037" s="60">
        <v>5036</v>
      </c>
      <c r="B5037" s="60">
        <v>6</v>
      </c>
      <c r="C5037" s="2">
        <v>41129.964688429085</v>
      </c>
      <c r="D5037" s="2">
        <v>41189.964583333334</v>
      </c>
      <c r="E5037" s="60">
        <v>24</v>
      </c>
      <c r="F5037" s="2">
        <v>41133.663140401812</v>
      </c>
      <c r="G5037" s="60">
        <v>0</v>
      </c>
    </row>
    <row r="5038" spans="1:7" x14ac:dyDescent="0.3">
      <c r="A5038" s="60">
        <v>5037</v>
      </c>
      <c r="B5038" s="60">
        <v>1</v>
      </c>
      <c r="C5038" s="2">
        <v>41130.070554658792</v>
      </c>
      <c r="D5038" s="2">
        <v>41190.070138888885</v>
      </c>
      <c r="E5038" s="60">
        <v>8</v>
      </c>
      <c r="F5038" s="2">
        <v>41131.39090280285</v>
      </c>
      <c r="G5038" s="60">
        <v>0</v>
      </c>
    </row>
    <row r="5039" spans="1:7" x14ac:dyDescent="0.3">
      <c r="A5039" s="60">
        <v>5038</v>
      </c>
      <c r="B5039" s="60">
        <v>6</v>
      </c>
      <c r="C5039" s="2">
        <v>41130.207580171409</v>
      </c>
      <c r="D5039" s="2">
        <v>41190.206944444442</v>
      </c>
      <c r="E5039" s="60">
        <v>24</v>
      </c>
      <c r="F5039" s="2">
        <v>41131.912204545319</v>
      </c>
      <c r="G5039" s="60">
        <v>0</v>
      </c>
    </row>
    <row r="5040" spans="1:7" x14ac:dyDescent="0.3">
      <c r="A5040" s="60">
        <v>5039</v>
      </c>
      <c r="B5040" s="60">
        <v>3</v>
      </c>
      <c r="C5040" s="2">
        <v>41130.211459448379</v>
      </c>
      <c r="D5040" s="2">
        <v>41133.836355272542</v>
      </c>
      <c r="E5040" s="60">
        <v>24</v>
      </c>
      <c r="F5040" s="2" t="s">
        <v>5</v>
      </c>
      <c r="G5040" s="60">
        <v>0</v>
      </c>
    </row>
    <row r="5041" spans="1:7" x14ac:dyDescent="0.3">
      <c r="A5041" s="60">
        <v>5040</v>
      </c>
      <c r="B5041" s="60">
        <v>6</v>
      </c>
      <c r="C5041" s="2">
        <v>41130.378956565517</v>
      </c>
      <c r="D5041" s="2">
        <v>41190.378472222219</v>
      </c>
      <c r="E5041" s="60">
        <v>24</v>
      </c>
      <c r="F5041" s="2">
        <v>41133.536458024406</v>
      </c>
      <c r="G5041" s="60">
        <v>0</v>
      </c>
    </row>
    <row r="5042" spans="1:7" x14ac:dyDescent="0.3">
      <c r="A5042" s="60">
        <v>5041</v>
      </c>
      <c r="B5042" s="60">
        <v>1</v>
      </c>
      <c r="C5042" s="2">
        <v>41130.399680624425</v>
      </c>
      <c r="D5042" s="2">
        <v>41190.399305555555</v>
      </c>
      <c r="E5042" s="60">
        <v>8</v>
      </c>
      <c r="F5042" s="2">
        <v>41130.573408998069</v>
      </c>
      <c r="G5042" s="60">
        <v>0</v>
      </c>
    </row>
    <row r="5043" spans="1:7" x14ac:dyDescent="0.3">
      <c r="A5043" s="60">
        <v>5042</v>
      </c>
      <c r="B5043" s="60">
        <v>3</v>
      </c>
      <c r="C5043" s="2">
        <v>41130.460326968874</v>
      </c>
      <c r="D5043" s="2">
        <v>41133.834722222222</v>
      </c>
      <c r="E5043" s="60">
        <v>24</v>
      </c>
      <c r="F5043" s="2">
        <v>41133.43597577473</v>
      </c>
      <c r="G5043" s="60">
        <v>0</v>
      </c>
    </row>
    <row r="5044" spans="1:7" x14ac:dyDescent="0.3">
      <c r="A5044" s="60">
        <v>5043</v>
      </c>
      <c r="B5044" s="60">
        <v>2</v>
      </c>
      <c r="C5044" s="2">
        <v>41130.483963511506</v>
      </c>
      <c r="D5044" s="2">
        <v>41190.483333333337</v>
      </c>
      <c r="E5044" s="60">
        <v>10</v>
      </c>
      <c r="F5044" s="2">
        <v>41131.434236822286</v>
      </c>
      <c r="G5044" s="60">
        <v>0</v>
      </c>
    </row>
    <row r="5045" spans="1:7" x14ac:dyDescent="0.3">
      <c r="A5045" s="60">
        <v>5044</v>
      </c>
      <c r="B5045" s="60">
        <v>4</v>
      </c>
      <c r="C5045" s="2">
        <v>41130.554035375877</v>
      </c>
      <c r="D5045" s="2">
        <v>41190.553472222222</v>
      </c>
      <c r="E5045" s="60">
        <v>12</v>
      </c>
      <c r="F5045" s="2">
        <v>41133.626335732697</v>
      </c>
      <c r="G5045" s="60">
        <v>0</v>
      </c>
    </row>
    <row r="5046" spans="1:7" x14ac:dyDescent="0.3">
      <c r="A5046" s="60">
        <v>5045</v>
      </c>
      <c r="B5046" s="60">
        <v>1</v>
      </c>
      <c r="C5046" s="2">
        <v>41130.648661535248</v>
      </c>
      <c r="D5046" s="2">
        <v>41190.648611111108</v>
      </c>
      <c r="E5046" s="60">
        <v>8</v>
      </c>
      <c r="F5046" s="2">
        <v>41132.005824968692</v>
      </c>
      <c r="G5046" s="60">
        <v>0</v>
      </c>
    </row>
    <row r="5047" spans="1:7" x14ac:dyDescent="0.3">
      <c r="A5047" s="60">
        <v>5046</v>
      </c>
      <c r="B5047" s="60">
        <v>6</v>
      </c>
      <c r="C5047" s="2">
        <v>41130.702717672844</v>
      </c>
      <c r="D5047" s="2">
        <v>41132.994191401056</v>
      </c>
      <c r="E5047" s="60">
        <v>24</v>
      </c>
      <c r="F5047" s="2" t="s">
        <v>5</v>
      </c>
      <c r="G5047" s="60">
        <v>0</v>
      </c>
    </row>
    <row r="5048" spans="1:7" x14ac:dyDescent="0.3">
      <c r="A5048" s="60">
        <v>5047</v>
      </c>
      <c r="B5048" s="60">
        <v>3</v>
      </c>
      <c r="C5048" s="2">
        <v>41130.719825347835</v>
      </c>
      <c r="D5048" s="2">
        <v>41134.344721171998</v>
      </c>
      <c r="E5048" s="60">
        <v>24</v>
      </c>
      <c r="F5048" s="2" t="s">
        <v>5</v>
      </c>
      <c r="G5048" s="60">
        <v>0</v>
      </c>
    </row>
    <row r="5049" spans="1:7" x14ac:dyDescent="0.3">
      <c r="A5049" s="60">
        <v>5048</v>
      </c>
      <c r="B5049" s="60">
        <v>1</v>
      </c>
      <c r="C5049" s="2">
        <v>41130.751400921705</v>
      </c>
      <c r="D5049" s="2">
        <v>41133.501210663242</v>
      </c>
      <c r="E5049" s="60">
        <v>12</v>
      </c>
      <c r="F5049" s="2" t="s">
        <v>5</v>
      </c>
      <c r="G5049" s="60">
        <v>0</v>
      </c>
    </row>
    <row r="5050" spans="1:7" x14ac:dyDescent="0.3">
      <c r="A5050" s="60">
        <v>5049</v>
      </c>
      <c r="B5050" s="60">
        <v>4</v>
      </c>
      <c r="C5050" s="2">
        <v>41130.753309447377</v>
      </c>
      <c r="D5050" s="2">
        <v>41190.75277777778</v>
      </c>
      <c r="E5050" s="60">
        <v>12</v>
      </c>
      <c r="F5050" s="2">
        <v>41132.346384313612</v>
      </c>
      <c r="G5050" s="60">
        <v>0</v>
      </c>
    </row>
    <row r="5051" spans="1:7" x14ac:dyDescent="0.3">
      <c r="A5051" s="60">
        <v>5050</v>
      </c>
      <c r="B5051" s="60">
        <v>2</v>
      </c>
      <c r="C5051" s="2">
        <v>41130.796403036344</v>
      </c>
      <c r="D5051" s="2">
        <v>41190.79583333333</v>
      </c>
      <c r="E5051" s="60">
        <v>10</v>
      </c>
      <c r="F5051" s="2">
        <v>41132.33894166215</v>
      </c>
      <c r="G5051" s="60">
        <v>0</v>
      </c>
    </row>
    <row r="5052" spans="1:7" x14ac:dyDescent="0.3">
      <c r="A5052" s="60">
        <v>5051</v>
      </c>
      <c r="B5052" s="60">
        <v>1</v>
      </c>
      <c r="C5052" s="2">
        <v>41130.994055839474</v>
      </c>
      <c r="D5052" s="2">
        <v>41133.410328398219</v>
      </c>
      <c r="E5052" s="60">
        <v>8</v>
      </c>
      <c r="F5052" s="2" t="s">
        <v>5</v>
      </c>
      <c r="G5052" s="60">
        <v>0</v>
      </c>
    </row>
    <row r="5053" spans="1:7" x14ac:dyDescent="0.3">
      <c r="A5053" s="60">
        <v>5052</v>
      </c>
      <c r="B5053" s="60">
        <v>5</v>
      </c>
      <c r="C5053" s="2">
        <v>41131.237250360748</v>
      </c>
      <c r="D5053" s="2">
        <v>41191.236805555556</v>
      </c>
      <c r="E5053" s="60">
        <v>24</v>
      </c>
      <c r="F5053" s="2">
        <v>41153.636021459526</v>
      </c>
      <c r="G5053" s="60">
        <v>0</v>
      </c>
    </row>
    <row r="5054" spans="1:7" x14ac:dyDescent="0.3">
      <c r="A5054" s="60">
        <v>5053</v>
      </c>
      <c r="B5054" s="60">
        <v>6</v>
      </c>
      <c r="C5054" s="2">
        <v>41131.28833701511</v>
      </c>
      <c r="D5054" s="2">
        <v>41191.288194444445</v>
      </c>
      <c r="E5054" s="60">
        <v>24</v>
      </c>
      <c r="F5054" s="2">
        <v>41134.395019210177</v>
      </c>
      <c r="G5054" s="60">
        <v>0</v>
      </c>
    </row>
    <row r="5055" spans="1:7" x14ac:dyDescent="0.3">
      <c r="A5055" s="60">
        <v>5054</v>
      </c>
      <c r="B5055" s="60">
        <v>11</v>
      </c>
      <c r="C5055" s="2">
        <v>41131.266610901119</v>
      </c>
      <c r="D5055" s="2">
        <v>41191.265972222223</v>
      </c>
      <c r="E5055" s="60">
        <v>1</v>
      </c>
      <c r="F5055" s="2">
        <v>41138.705773726462</v>
      </c>
      <c r="G5055" s="60">
        <v>1</v>
      </c>
    </row>
    <row r="5056" spans="1:7" x14ac:dyDescent="0.3">
      <c r="A5056" s="60">
        <v>5055</v>
      </c>
      <c r="B5056" s="60">
        <v>2</v>
      </c>
      <c r="C5056" s="2">
        <v>41131.341991433241</v>
      </c>
      <c r="D5056" s="2">
        <v>41191.341666666667</v>
      </c>
      <c r="E5056" s="60">
        <v>10</v>
      </c>
      <c r="F5056" s="2">
        <v>41132.632441621441</v>
      </c>
      <c r="G5056" s="60">
        <v>0</v>
      </c>
    </row>
    <row r="5057" spans="1:7" x14ac:dyDescent="0.3">
      <c r="A5057" s="60">
        <v>5056</v>
      </c>
      <c r="B5057" s="60">
        <v>1</v>
      </c>
      <c r="C5057" s="2">
        <v>41131.358516291613</v>
      </c>
      <c r="D5057" s="2">
        <v>41191.358333333337</v>
      </c>
      <c r="E5057" s="60">
        <v>8</v>
      </c>
      <c r="F5057" s="2">
        <v>41131.535808591339</v>
      </c>
      <c r="G5057" s="60">
        <v>0</v>
      </c>
    </row>
    <row r="5058" spans="1:7" x14ac:dyDescent="0.3">
      <c r="A5058" s="60">
        <v>5057</v>
      </c>
      <c r="B5058" s="60">
        <v>3</v>
      </c>
      <c r="C5058" s="2">
        <v>41131.36787399825</v>
      </c>
      <c r="D5058" s="2">
        <v>41191.367361111115</v>
      </c>
      <c r="E5058" s="60">
        <v>24</v>
      </c>
      <c r="F5058" s="2">
        <v>41133.492595495445</v>
      </c>
      <c r="G5058" s="60">
        <v>0</v>
      </c>
    </row>
    <row r="5059" spans="1:7" x14ac:dyDescent="0.3">
      <c r="A5059" s="60">
        <v>5058</v>
      </c>
      <c r="B5059" s="60">
        <v>1</v>
      </c>
      <c r="C5059" s="2">
        <v>41131.343760779542</v>
      </c>
      <c r="D5059" s="2">
        <v>41135.760416666664</v>
      </c>
      <c r="E5059" s="60">
        <v>8</v>
      </c>
      <c r="F5059" s="2">
        <v>41131.773488937455</v>
      </c>
      <c r="G5059" s="60">
        <v>0</v>
      </c>
    </row>
    <row r="5060" spans="1:7" x14ac:dyDescent="0.3">
      <c r="A5060" s="60">
        <v>5059</v>
      </c>
      <c r="B5060" s="60">
        <v>6</v>
      </c>
      <c r="C5060" s="2">
        <v>41131.363636586771</v>
      </c>
      <c r="D5060" s="2">
        <v>41191.36319444445</v>
      </c>
      <c r="E5060" s="60">
        <v>24</v>
      </c>
      <c r="F5060" s="2">
        <v>41135.345253175183</v>
      </c>
      <c r="G5060" s="60">
        <v>0</v>
      </c>
    </row>
    <row r="5061" spans="1:7" x14ac:dyDescent="0.3">
      <c r="A5061" s="60">
        <v>5060</v>
      </c>
      <c r="B5061" s="60">
        <v>1</v>
      </c>
      <c r="C5061" s="2">
        <v>41131.346315573377</v>
      </c>
      <c r="D5061" s="2">
        <v>41191.345833333333</v>
      </c>
      <c r="E5061" s="60">
        <v>8</v>
      </c>
      <c r="F5061" s="2">
        <v>41132.746196442313</v>
      </c>
      <c r="G5061" s="60">
        <v>0</v>
      </c>
    </row>
    <row r="5062" spans="1:7" x14ac:dyDescent="0.3">
      <c r="A5062" s="60">
        <v>5061</v>
      </c>
      <c r="B5062" s="60">
        <v>1</v>
      </c>
      <c r="C5062" s="2">
        <v>41131.37148501951</v>
      </c>
      <c r="D5062" s="2">
        <v>41191.370833333334</v>
      </c>
      <c r="E5062" s="60">
        <v>8</v>
      </c>
      <c r="F5062" s="2">
        <v>41131.484220742735</v>
      </c>
      <c r="G5062" s="60">
        <v>0</v>
      </c>
    </row>
    <row r="5063" spans="1:7" x14ac:dyDescent="0.3">
      <c r="A5063" s="60">
        <v>5062</v>
      </c>
      <c r="B5063" s="60">
        <v>5</v>
      </c>
      <c r="C5063" s="2">
        <v>41131.401222644337</v>
      </c>
      <c r="D5063" s="2">
        <v>41191.400694444441</v>
      </c>
      <c r="E5063" s="60">
        <v>24</v>
      </c>
      <c r="F5063" s="2">
        <v>41132.830303428498</v>
      </c>
      <c r="G5063" s="60">
        <v>0</v>
      </c>
    </row>
    <row r="5064" spans="1:7" x14ac:dyDescent="0.3">
      <c r="A5064" s="60">
        <v>5063</v>
      </c>
      <c r="B5064" s="60">
        <v>2</v>
      </c>
      <c r="C5064" s="2">
        <v>41131.430694136929</v>
      </c>
      <c r="D5064" s="2">
        <v>41133.888587588764</v>
      </c>
      <c r="E5064" s="60">
        <v>10</v>
      </c>
      <c r="F5064" s="2" t="s">
        <v>5</v>
      </c>
      <c r="G5064" s="60">
        <v>0</v>
      </c>
    </row>
    <row r="5065" spans="1:7" x14ac:dyDescent="0.3">
      <c r="A5065" s="60">
        <v>5064</v>
      </c>
      <c r="B5065" s="60">
        <v>4</v>
      </c>
      <c r="C5065" s="2">
        <v>41131.437921998164</v>
      </c>
      <c r="D5065" s="2">
        <v>41191.4375</v>
      </c>
      <c r="E5065" s="60">
        <v>12</v>
      </c>
      <c r="F5065" s="2">
        <v>41134.507977250374</v>
      </c>
      <c r="G5065" s="60">
        <v>0</v>
      </c>
    </row>
    <row r="5066" spans="1:7" x14ac:dyDescent="0.3">
      <c r="A5066" s="60">
        <v>5065</v>
      </c>
      <c r="B5066" s="60">
        <v>1</v>
      </c>
      <c r="C5066" s="2">
        <v>41131.435626174643</v>
      </c>
      <c r="D5066" s="2">
        <v>41191.435416666667</v>
      </c>
      <c r="E5066" s="60">
        <v>8</v>
      </c>
      <c r="F5066" s="2">
        <v>41132.476508861429</v>
      </c>
      <c r="G5066" s="60">
        <v>0</v>
      </c>
    </row>
    <row r="5067" spans="1:7" x14ac:dyDescent="0.3">
      <c r="A5067" s="60">
        <v>5066</v>
      </c>
      <c r="B5067" s="60">
        <v>1</v>
      </c>
      <c r="C5067" s="2">
        <v>41131.485431893328</v>
      </c>
      <c r="D5067" s="2">
        <v>41191.48541666667</v>
      </c>
      <c r="E5067" s="60">
        <v>8</v>
      </c>
      <c r="F5067" s="2">
        <v>41132.424238684231</v>
      </c>
      <c r="G5067" s="60">
        <v>0</v>
      </c>
    </row>
    <row r="5068" spans="1:7" x14ac:dyDescent="0.3">
      <c r="A5068" s="60">
        <v>5067</v>
      </c>
      <c r="B5068" s="60">
        <v>4</v>
      </c>
      <c r="C5068" s="2">
        <v>41131.512378980413</v>
      </c>
      <c r="D5068" s="2">
        <v>41191.511805555558</v>
      </c>
      <c r="E5068" s="60">
        <v>12</v>
      </c>
      <c r="F5068" s="2">
        <v>41134.122626190729</v>
      </c>
      <c r="G5068" s="60">
        <v>0</v>
      </c>
    </row>
    <row r="5069" spans="1:7" x14ac:dyDescent="0.3">
      <c r="A5069" s="60">
        <v>5068</v>
      </c>
      <c r="B5069" s="60">
        <v>1</v>
      </c>
      <c r="C5069" s="2">
        <v>41131.502483430915</v>
      </c>
      <c r="D5069" s="2">
        <v>41133.918668451988</v>
      </c>
      <c r="E5069" s="60">
        <v>12</v>
      </c>
      <c r="F5069" s="2" t="s">
        <v>5</v>
      </c>
      <c r="G5069" s="60">
        <v>0</v>
      </c>
    </row>
    <row r="5070" spans="1:7" x14ac:dyDescent="0.3">
      <c r="A5070" s="60">
        <v>5069</v>
      </c>
      <c r="B5070" s="60">
        <v>3</v>
      </c>
      <c r="C5070" s="2">
        <v>41131.50411739089</v>
      </c>
      <c r="D5070" s="2">
        <v>41134.962338288708</v>
      </c>
      <c r="E5070" s="60">
        <v>24</v>
      </c>
      <c r="F5070" s="2" t="s">
        <v>5</v>
      </c>
      <c r="G5070" s="60">
        <v>0</v>
      </c>
    </row>
    <row r="5071" spans="1:7" x14ac:dyDescent="0.3">
      <c r="A5071" s="60">
        <v>5070</v>
      </c>
      <c r="B5071" s="60">
        <v>5</v>
      </c>
      <c r="C5071" s="2">
        <v>41131.586927436045</v>
      </c>
      <c r="D5071" s="2">
        <v>41191.586805555555</v>
      </c>
      <c r="E5071" s="60">
        <v>24</v>
      </c>
      <c r="F5071" s="2">
        <v>41135.433090757651</v>
      </c>
      <c r="G5071" s="60">
        <v>0</v>
      </c>
    </row>
    <row r="5072" spans="1:7" x14ac:dyDescent="0.3">
      <c r="A5072" s="60">
        <v>5071</v>
      </c>
      <c r="B5072" s="60">
        <v>1</v>
      </c>
      <c r="C5072" s="2">
        <v>41131.598801971944</v>
      </c>
      <c r="D5072" s="2">
        <v>41191.598611111112</v>
      </c>
      <c r="E5072" s="60">
        <v>12</v>
      </c>
      <c r="F5072" s="2">
        <v>41132.856295512596</v>
      </c>
      <c r="G5072" s="60">
        <v>0</v>
      </c>
    </row>
    <row r="5073" spans="1:7" x14ac:dyDescent="0.3">
      <c r="A5073" s="60">
        <v>5072</v>
      </c>
      <c r="B5073" s="60">
        <v>11</v>
      </c>
      <c r="C5073" s="2">
        <v>41131.607099309171</v>
      </c>
      <c r="D5073" s="2">
        <v>41133.773369787814</v>
      </c>
      <c r="E5073" s="60">
        <v>1</v>
      </c>
      <c r="F5073" s="2" t="s">
        <v>5</v>
      </c>
      <c r="G5073" s="60">
        <v>0</v>
      </c>
    </row>
    <row r="5074" spans="1:7" x14ac:dyDescent="0.3">
      <c r="A5074" s="60">
        <v>5073</v>
      </c>
      <c r="B5074" s="60">
        <v>5</v>
      </c>
      <c r="C5074" s="2">
        <v>41131.649699216199</v>
      </c>
      <c r="D5074" s="2">
        <v>41191.649305555555</v>
      </c>
      <c r="E5074" s="60">
        <v>24</v>
      </c>
      <c r="F5074" s="2">
        <v>41136.044309975827</v>
      </c>
      <c r="G5074" s="60">
        <v>0</v>
      </c>
    </row>
    <row r="5075" spans="1:7" x14ac:dyDescent="0.3">
      <c r="A5075" s="60">
        <v>5074</v>
      </c>
      <c r="B5075" s="60">
        <v>1</v>
      </c>
      <c r="C5075" s="2">
        <v>41131.626875334165</v>
      </c>
      <c r="D5075" s="2">
        <v>41191.626388888886</v>
      </c>
      <c r="E5075" s="60">
        <v>12</v>
      </c>
      <c r="F5075" s="2">
        <v>41132.496659604927</v>
      </c>
      <c r="G5075" s="60">
        <v>0</v>
      </c>
    </row>
    <row r="5076" spans="1:7" x14ac:dyDescent="0.3">
      <c r="A5076" s="60">
        <v>5075</v>
      </c>
      <c r="B5076" s="60">
        <v>1</v>
      </c>
      <c r="C5076" s="2">
        <v>41131.673536615657</v>
      </c>
      <c r="D5076" s="2">
        <v>41191.672916666663</v>
      </c>
      <c r="E5076" s="60">
        <v>8</v>
      </c>
      <c r="F5076" s="2">
        <v>41132.935777351391</v>
      </c>
      <c r="G5076" s="60">
        <v>0</v>
      </c>
    </row>
    <row r="5077" spans="1:7" x14ac:dyDescent="0.3">
      <c r="A5077" s="60">
        <v>5076</v>
      </c>
      <c r="B5077" s="60">
        <v>1</v>
      </c>
      <c r="C5077" s="2">
        <v>41131.68938628766</v>
      </c>
      <c r="D5077" s="2">
        <v>41191.688888888886</v>
      </c>
      <c r="E5077" s="60">
        <v>8</v>
      </c>
      <c r="F5077" s="2">
        <v>41132.429636715162</v>
      </c>
      <c r="G5077" s="60">
        <v>0</v>
      </c>
    </row>
    <row r="5078" spans="1:7" x14ac:dyDescent="0.3">
      <c r="A5078" s="60">
        <v>5077</v>
      </c>
      <c r="B5078" s="60">
        <v>1</v>
      </c>
      <c r="C5078" s="2">
        <v>41131.737307190313</v>
      </c>
      <c r="D5078" s="2">
        <v>41134.278885766922</v>
      </c>
      <c r="E5078" s="60">
        <v>8</v>
      </c>
      <c r="F5078" s="2" t="s">
        <v>5</v>
      </c>
      <c r="G5078" s="60">
        <v>0</v>
      </c>
    </row>
    <row r="5079" spans="1:7" x14ac:dyDescent="0.3">
      <c r="A5079" s="60">
        <v>5078</v>
      </c>
      <c r="B5079" s="60">
        <v>1</v>
      </c>
      <c r="C5079" s="2">
        <v>41131.837217963104</v>
      </c>
      <c r="D5079" s="2">
        <v>41191.836805555555</v>
      </c>
      <c r="E5079" s="60">
        <v>12</v>
      </c>
      <c r="F5079" s="2">
        <v>41132.501436670282</v>
      </c>
      <c r="G5079" s="60">
        <v>0</v>
      </c>
    </row>
    <row r="5080" spans="1:7" x14ac:dyDescent="0.3">
      <c r="A5080" s="60">
        <v>5079</v>
      </c>
      <c r="B5080" s="60">
        <v>5</v>
      </c>
      <c r="C5080" s="2">
        <v>41131.921461491183</v>
      </c>
      <c r="D5080" s="2">
        <v>41191.92083333333</v>
      </c>
      <c r="E5080" s="60">
        <v>24</v>
      </c>
      <c r="F5080" s="2">
        <v>41133.914742728055</v>
      </c>
      <c r="G5080" s="60">
        <v>0</v>
      </c>
    </row>
    <row r="5081" spans="1:7" x14ac:dyDescent="0.3">
      <c r="A5081" s="60">
        <v>5080</v>
      </c>
      <c r="B5081" s="60">
        <v>5</v>
      </c>
      <c r="C5081" s="2">
        <v>41131.973870947033</v>
      </c>
      <c r="D5081" s="2">
        <v>41134.640327022091</v>
      </c>
      <c r="E5081" s="60">
        <v>24</v>
      </c>
      <c r="F5081" s="2" t="s">
        <v>5</v>
      </c>
      <c r="G5081" s="60">
        <v>0</v>
      </c>
    </row>
    <row r="5082" spans="1:7" x14ac:dyDescent="0.3">
      <c r="A5082" s="60">
        <v>5081</v>
      </c>
      <c r="B5082" s="60">
        <v>3</v>
      </c>
      <c r="C5082" s="2">
        <v>41132.000403118931</v>
      </c>
      <c r="D5082" s="2">
        <v>41192</v>
      </c>
      <c r="E5082" s="60">
        <v>24</v>
      </c>
      <c r="F5082" s="2">
        <v>41134.606457749229</v>
      </c>
      <c r="G5082" s="60">
        <v>0</v>
      </c>
    </row>
    <row r="5083" spans="1:7" x14ac:dyDescent="0.3">
      <c r="A5083" s="60">
        <v>5082</v>
      </c>
      <c r="B5083" s="60">
        <v>6</v>
      </c>
      <c r="C5083" s="2">
        <v>41132.002230133163</v>
      </c>
      <c r="D5083" s="2">
        <v>41192.002083333333</v>
      </c>
      <c r="E5083" s="60">
        <v>24</v>
      </c>
      <c r="F5083" s="2">
        <v>41139.473500398773</v>
      </c>
      <c r="G5083" s="60">
        <v>0</v>
      </c>
    </row>
    <row r="5084" spans="1:7" x14ac:dyDescent="0.3">
      <c r="A5084" s="60">
        <v>5083</v>
      </c>
      <c r="B5084" s="60">
        <v>6</v>
      </c>
      <c r="C5084" s="2">
        <v>41132.182507578116</v>
      </c>
      <c r="D5084" s="2">
        <v>41192.181944444441</v>
      </c>
      <c r="E5084" s="60">
        <v>24</v>
      </c>
      <c r="F5084" s="2">
        <v>41134.430172489367</v>
      </c>
      <c r="G5084" s="60">
        <v>0</v>
      </c>
    </row>
    <row r="5085" spans="1:7" x14ac:dyDescent="0.3">
      <c r="A5085" s="60">
        <v>5084</v>
      </c>
      <c r="B5085" s="60">
        <v>5</v>
      </c>
      <c r="C5085" s="2">
        <v>41132.303728623017</v>
      </c>
      <c r="D5085" s="2">
        <v>41192.303472222222</v>
      </c>
      <c r="E5085" s="60">
        <v>24</v>
      </c>
      <c r="F5085" s="2">
        <v>41136.723882991006</v>
      </c>
      <c r="G5085" s="60">
        <v>0</v>
      </c>
    </row>
    <row r="5086" spans="1:7" x14ac:dyDescent="0.3">
      <c r="A5086" s="60">
        <v>5085</v>
      </c>
      <c r="B5086" s="60">
        <v>1</v>
      </c>
      <c r="C5086" s="2">
        <v>41132.353792645052</v>
      </c>
      <c r="D5086" s="2">
        <v>41192.353472222225</v>
      </c>
      <c r="E5086" s="60">
        <v>8</v>
      </c>
      <c r="F5086" s="2">
        <v>41133.495883307522</v>
      </c>
      <c r="G5086" s="60">
        <v>0</v>
      </c>
    </row>
    <row r="5087" spans="1:7" x14ac:dyDescent="0.3">
      <c r="A5087" s="60">
        <v>5086</v>
      </c>
      <c r="B5087" s="60">
        <v>7</v>
      </c>
      <c r="C5087" s="2">
        <v>41132.340149284755</v>
      </c>
      <c r="D5087" s="2">
        <v>41192.339583333334</v>
      </c>
      <c r="E5087" s="60">
        <v>24</v>
      </c>
      <c r="F5087" s="2">
        <v>41137.71778471383</v>
      </c>
      <c r="G5087" s="60">
        <v>0</v>
      </c>
    </row>
    <row r="5088" spans="1:7" x14ac:dyDescent="0.3">
      <c r="A5088" s="60">
        <v>5087</v>
      </c>
      <c r="B5088" s="60">
        <v>5</v>
      </c>
      <c r="C5088" s="2">
        <v>41132.382269793881</v>
      </c>
      <c r="D5088" s="2">
        <v>41136.006944444445</v>
      </c>
      <c r="E5088" s="60">
        <v>24</v>
      </c>
      <c r="F5088" s="2">
        <v>41134.632907008527</v>
      </c>
      <c r="G5088" s="60">
        <v>0</v>
      </c>
    </row>
    <row r="5089" spans="1:7" x14ac:dyDescent="0.3">
      <c r="A5089" s="60">
        <v>5088</v>
      </c>
      <c r="B5089" s="60">
        <v>2</v>
      </c>
      <c r="C5089" s="2">
        <v>41132.466466311707</v>
      </c>
      <c r="D5089" s="2">
        <v>41192.465972222228</v>
      </c>
      <c r="E5089" s="60">
        <v>10</v>
      </c>
      <c r="F5089" s="2">
        <v>41133.359761715728</v>
      </c>
      <c r="G5089" s="60">
        <v>0</v>
      </c>
    </row>
    <row r="5090" spans="1:7" x14ac:dyDescent="0.3">
      <c r="A5090" s="60">
        <v>5089</v>
      </c>
      <c r="B5090" s="60">
        <v>7</v>
      </c>
      <c r="C5090" s="2">
        <v>41132.494111780528</v>
      </c>
      <c r="D5090" s="2">
        <v>41192.493750000001</v>
      </c>
      <c r="E5090" s="60">
        <v>24</v>
      </c>
      <c r="F5090" s="2">
        <v>41148.454458340289</v>
      </c>
      <c r="G5090" s="60">
        <v>0</v>
      </c>
    </row>
    <row r="5091" spans="1:7" x14ac:dyDescent="0.3">
      <c r="A5091" s="60">
        <v>5090</v>
      </c>
      <c r="B5091" s="60">
        <v>5</v>
      </c>
      <c r="C5091" s="2">
        <v>41132.488302282392</v>
      </c>
      <c r="D5091" s="2">
        <v>41136.904861111114</v>
      </c>
      <c r="E5091" s="60">
        <v>24</v>
      </c>
      <c r="F5091" s="2">
        <v>41136.668901534358</v>
      </c>
      <c r="G5091" s="60">
        <v>0</v>
      </c>
    </row>
    <row r="5092" spans="1:7" x14ac:dyDescent="0.3">
      <c r="A5092" s="60">
        <v>5091</v>
      </c>
      <c r="B5092" s="60">
        <v>2</v>
      </c>
      <c r="C5092" s="2">
        <v>41132.539610998079</v>
      </c>
      <c r="D5092" s="2">
        <v>41192.539583333331</v>
      </c>
      <c r="E5092" s="60">
        <v>10</v>
      </c>
      <c r="F5092" s="2">
        <v>41133.534554282567</v>
      </c>
      <c r="G5092" s="60">
        <v>0</v>
      </c>
    </row>
    <row r="5093" spans="1:7" x14ac:dyDescent="0.3">
      <c r="A5093" s="60">
        <v>5092</v>
      </c>
      <c r="B5093" s="60">
        <v>2</v>
      </c>
      <c r="C5093" s="2">
        <v>41132.504973730385</v>
      </c>
      <c r="D5093" s="2">
        <v>41192.504861111112</v>
      </c>
      <c r="E5093" s="60">
        <v>10</v>
      </c>
      <c r="F5093" s="2">
        <v>41133.523330100616</v>
      </c>
      <c r="G5093" s="60">
        <v>0</v>
      </c>
    </row>
    <row r="5094" spans="1:7" x14ac:dyDescent="0.3">
      <c r="A5094" s="60">
        <v>5093</v>
      </c>
      <c r="B5094" s="60">
        <v>4</v>
      </c>
      <c r="C5094" s="2">
        <v>41132.569841109151</v>
      </c>
      <c r="D5094" s="2">
        <v>41192.569444444445</v>
      </c>
      <c r="E5094" s="60">
        <v>12</v>
      </c>
      <c r="F5094" s="2">
        <v>41135.45549266033</v>
      </c>
      <c r="G5094" s="60">
        <v>0</v>
      </c>
    </row>
    <row r="5095" spans="1:7" x14ac:dyDescent="0.3">
      <c r="A5095" s="60">
        <v>5094</v>
      </c>
      <c r="B5095" s="60">
        <v>7</v>
      </c>
      <c r="C5095" s="2">
        <v>41132.61884171619</v>
      </c>
      <c r="D5095" s="2">
        <v>41192.618750000001</v>
      </c>
      <c r="E5095" s="60">
        <v>24</v>
      </c>
      <c r="F5095" s="2">
        <v>41152.394373051786</v>
      </c>
      <c r="G5095" s="60">
        <v>0</v>
      </c>
    </row>
    <row r="5096" spans="1:7" x14ac:dyDescent="0.3">
      <c r="A5096" s="60">
        <v>5095</v>
      </c>
      <c r="B5096" s="60">
        <v>5</v>
      </c>
      <c r="C5096" s="2">
        <v>41132.599769346016</v>
      </c>
      <c r="D5096" s="2">
        <v>41135.599244959798</v>
      </c>
      <c r="E5096" s="60">
        <v>24</v>
      </c>
      <c r="F5096" s="2" t="s">
        <v>5</v>
      </c>
      <c r="G5096" s="60">
        <v>0</v>
      </c>
    </row>
    <row r="5097" spans="1:7" x14ac:dyDescent="0.3">
      <c r="A5097" s="60">
        <v>5096</v>
      </c>
      <c r="B5097" s="60">
        <v>3</v>
      </c>
      <c r="C5097" s="2">
        <v>41132.587335814962</v>
      </c>
      <c r="D5097" s="2">
        <v>41192.586805555555</v>
      </c>
      <c r="E5097" s="60">
        <v>24</v>
      </c>
      <c r="F5097" s="2">
        <v>41135.750976626914</v>
      </c>
      <c r="G5097" s="60">
        <v>0</v>
      </c>
    </row>
    <row r="5098" spans="1:7" x14ac:dyDescent="0.3">
      <c r="A5098" s="60">
        <v>5097</v>
      </c>
      <c r="B5098" s="60">
        <v>1</v>
      </c>
      <c r="C5098" s="2">
        <v>41132.640137829512</v>
      </c>
      <c r="D5098" s="2">
        <v>41192.63958333333</v>
      </c>
      <c r="E5098" s="60">
        <v>12</v>
      </c>
      <c r="F5098" s="2">
        <v>41133.206123597593</v>
      </c>
      <c r="G5098" s="60">
        <v>0</v>
      </c>
    </row>
    <row r="5099" spans="1:7" x14ac:dyDescent="0.3">
      <c r="A5099" s="60">
        <v>5098</v>
      </c>
      <c r="B5099" s="60">
        <v>2</v>
      </c>
      <c r="C5099" s="2">
        <v>41132.704452584971</v>
      </c>
      <c r="D5099" s="2">
        <v>41192.704166666663</v>
      </c>
      <c r="E5099" s="60">
        <v>10</v>
      </c>
      <c r="F5099" s="2">
        <v>41134.80252385715</v>
      </c>
      <c r="G5099" s="60">
        <v>0</v>
      </c>
    </row>
    <row r="5100" spans="1:7" x14ac:dyDescent="0.3">
      <c r="A5100" s="60">
        <v>5099</v>
      </c>
      <c r="B5100" s="60">
        <v>2</v>
      </c>
      <c r="C5100" s="2">
        <v>41132.722419271602</v>
      </c>
      <c r="D5100" s="2">
        <v>41136.013888888891</v>
      </c>
      <c r="E5100" s="60">
        <v>10</v>
      </c>
      <c r="F5100" s="2">
        <v>41134.418532787648</v>
      </c>
      <c r="G5100" s="60">
        <v>0</v>
      </c>
    </row>
    <row r="5101" spans="1:7" x14ac:dyDescent="0.3">
      <c r="A5101" s="60">
        <v>5100</v>
      </c>
      <c r="B5101" s="60">
        <v>2</v>
      </c>
      <c r="C5101" s="2">
        <v>41132.807009197306</v>
      </c>
      <c r="D5101" s="2">
        <v>41136.056625507488</v>
      </c>
      <c r="E5101" s="60">
        <v>10</v>
      </c>
      <c r="F5101" s="2" t="s">
        <v>5</v>
      </c>
      <c r="G5101" s="60">
        <v>0</v>
      </c>
    </row>
    <row r="5102" spans="1:7" x14ac:dyDescent="0.3">
      <c r="A5102" s="60">
        <v>5101</v>
      </c>
      <c r="B5102" s="60">
        <v>5</v>
      </c>
      <c r="C5102" s="2">
        <v>41132.834562064971</v>
      </c>
      <c r="D5102" s="2">
        <v>41192.834027777782</v>
      </c>
      <c r="E5102" s="60">
        <v>24</v>
      </c>
      <c r="F5102" s="2">
        <v>41135.548410110881</v>
      </c>
      <c r="G5102" s="60">
        <v>0</v>
      </c>
    </row>
    <row r="5103" spans="1:7" x14ac:dyDescent="0.3">
      <c r="A5103" s="60">
        <v>5102</v>
      </c>
      <c r="B5103" s="60">
        <v>2</v>
      </c>
      <c r="C5103" s="2">
        <v>41132.960763238123</v>
      </c>
      <c r="D5103" s="2">
        <v>41192.960416666669</v>
      </c>
      <c r="E5103" s="60">
        <v>10</v>
      </c>
      <c r="F5103" s="2">
        <v>41133.940987438968</v>
      </c>
      <c r="G5103" s="60">
        <v>0</v>
      </c>
    </row>
    <row r="5104" spans="1:7" x14ac:dyDescent="0.3">
      <c r="A5104" s="60">
        <v>5103</v>
      </c>
      <c r="B5104" s="60">
        <v>1</v>
      </c>
      <c r="C5104" s="2">
        <v>41133.158186302047</v>
      </c>
      <c r="D5104" s="2">
        <v>41138.115972222222</v>
      </c>
      <c r="E5104" s="60">
        <v>8</v>
      </c>
      <c r="F5104" s="2">
        <v>41133.66131033875</v>
      </c>
      <c r="G5104" s="60">
        <v>0</v>
      </c>
    </row>
    <row r="5105" spans="1:7" x14ac:dyDescent="0.3">
      <c r="A5105" s="60">
        <v>5104</v>
      </c>
      <c r="B5105" s="60">
        <v>3</v>
      </c>
      <c r="C5105" s="2">
        <v>41133.357369062338</v>
      </c>
      <c r="D5105" s="2">
        <v>41193.356944444444</v>
      </c>
      <c r="E5105" s="60">
        <v>24</v>
      </c>
      <c r="F5105" s="2">
        <v>41135.827278456083</v>
      </c>
      <c r="G5105" s="60">
        <v>0</v>
      </c>
    </row>
    <row r="5106" spans="1:7" x14ac:dyDescent="0.3">
      <c r="A5106" s="60">
        <v>5105</v>
      </c>
      <c r="B5106" s="60">
        <v>1</v>
      </c>
      <c r="C5106" s="2">
        <v>41133.398426086387</v>
      </c>
      <c r="D5106" s="2">
        <v>41193.397916666669</v>
      </c>
      <c r="E5106" s="60">
        <v>8</v>
      </c>
      <c r="F5106" s="2">
        <v>41134.496940688332</v>
      </c>
      <c r="G5106" s="60">
        <v>0</v>
      </c>
    </row>
    <row r="5107" spans="1:7" x14ac:dyDescent="0.3">
      <c r="A5107" s="60">
        <v>5106</v>
      </c>
      <c r="B5107" s="60">
        <v>4</v>
      </c>
      <c r="C5107" s="2">
        <v>41133.388720760122</v>
      </c>
      <c r="D5107" s="2">
        <v>41136.263120579315</v>
      </c>
      <c r="E5107" s="60">
        <v>12</v>
      </c>
      <c r="F5107" s="2" t="s">
        <v>5</v>
      </c>
      <c r="G5107" s="60">
        <v>0</v>
      </c>
    </row>
    <row r="5108" spans="1:7" x14ac:dyDescent="0.3">
      <c r="A5108" s="60">
        <v>5107</v>
      </c>
      <c r="B5108" s="60">
        <v>6</v>
      </c>
      <c r="C5108" s="2">
        <v>41133.410095364809</v>
      </c>
      <c r="D5108" s="2">
        <v>41193.409722222219</v>
      </c>
      <c r="E5108" s="60">
        <v>24</v>
      </c>
      <c r="F5108" s="2">
        <v>41135.91290777098</v>
      </c>
      <c r="G5108" s="60">
        <v>0</v>
      </c>
    </row>
    <row r="5109" spans="1:7" x14ac:dyDescent="0.3">
      <c r="A5109" s="60">
        <v>5108</v>
      </c>
      <c r="B5109" s="60">
        <v>3</v>
      </c>
      <c r="C5109" s="2">
        <v>41133.433776747013</v>
      </c>
      <c r="D5109" s="2">
        <v>41193.433333333334</v>
      </c>
      <c r="E5109" s="60">
        <v>24</v>
      </c>
      <c r="F5109" s="2">
        <v>41135.522545677035</v>
      </c>
      <c r="G5109" s="60">
        <v>0</v>
      </c>
    </row>
    <row r="5110" spans="1:7" x14ac:dyDescent="0.3">
      <c r="A5110" s="60">
        <v>5109</v>
      </c>
      <c r="B5110" s="60">
        <v>7</v>
      </c>
      <c r="C5110" s="2">
        <v>41133.440425877045</v>
      </c>
      <c r="D5110" s="2">
        <v>41193.440277777772</v>
      </c>
      <c r="E5110" s="60">
        <v>24</v>
      </c>
      <c r="F5110" s="2">
        <v>41155.586930578625</v>
      </c>
      <c r="G5110" s="60">
        <v>0</v>
      </c>
    </row>
    <row r="5111" spans="1:7" x14ac:dyDescent="0.3">
      <c r="A5111" s="60">
        <v>5110</v>
      </c>
      <c r="B5111" s="60">
        <v>1</v>
      </c>
      <c r="C5111" s="2">
        <v>41133.490763716531</v>
      </c>
      <c r="D5111" s="2">
        <v>41193.490277777782</v>
      </c>
      <c r="E5111" s="60">
        <v>8</v>
      </c>
      <c r="F5111" s="2">
        <v>41134.18785039334</v>
      </c>
      <c r="G5111" s="60">
        <v>0</v>
      </c>
    </row>
    <row r="5112" spans="1:7" x14ac:dyDescent="0.3">
      <c r="A5112" s="60">
        <v>5111</v>
      </c>
      <c r="B5112" s="60">
        <v>1</v>
      </c>
      <c r="C5112" s="2">
        <v>41133.509556410543</v>
      </c>
      <c r="D5112" s="2">
        <v>41193.509027777778</v>
      </c>
      <c r="E5112" s="60">
        <v>12</v>
      </c>
      <c r="F5112" s="2">
        <v>41134.384873942661</v>
      </c>
      <c r="G5112" s="60">
        <v>0</v>
      </c>
    </row>
    <row r="5113" spans="1:7" x14ac:dyDescent="0.3">
      <c r="A5113" s="60">
        <v>5112</v>
      </c>
      <c r="B5113" s="60">
        <v>1</v>
      </c>
      <c r="C5113" s="2">
        <v>41133.565108609029</v>
      </c>
      <c r="D5113" s="2">
        <v>41193.564583333333</v>
      </c>
      <c r="E5113" s="60">
        <v>8</v>
      </c>
      <c r="F5113" s="2">
        <v>41133.835740686962</v>
      </c>
      <c r="G5113" s="60">
        <v>0</v>
      </c>
    </row>
    <row r="5114" spans="1:7" x14ac:dyDescent="0.3">
      <c r="A5114" s="60">
        <v>5113</v>
      </c>
      <c r="B5114" s="60">
        <v>2</v>
      </c>
      <c r="C5114" s="2">
        <v>41133.555123205711</v>
      </c>
      <c r="D5114" s="2">
        <v>41193.554861111108</v>
      </c>
      <c r="E5114" s="60">
        <v>10</v>
      </c>
      <c r="F5114" s="2">
        <v>41135.037835890682</v>
      </c>
      <c r="G5114" s="60">
        <v>0</v>
      </c>
    </row>
    <row r="5115" spans="1:7" x14ac:dyDescent="0.3">
      <c r="A5115" s="60">
        <v>5114</v>
      </c>
      <c r="B5115" s="60">
        <v>1</v>
      </c>
      <c r="C5115" s="2">
        <v>41133.545910118599</v>
      </c>
      <c r="D5115" s="2">
        <v>41193.54583333333</v>
      </c>
      <c r="E5115" s="60">
        <v>8</v>
      </c>
      <c r="F5115" s="2">
        <v>41134.500168829603</v>
      </c>
      <c r="G5115" s="60">
        <v>0</v>
      </c>
    </row>
    <row r="5116" spans="1:7" x14ac:dyDescent="0.3">
      <c r="A5116" s="60">
        <v>5115</v>
      </c>
      <c r="B5116" s="60">
        <v>4</v>
      </c>
      <c r="C5116" s="2">
        <v>41133.608424892998</v>
      </c>
      <c r="D5116" s="2">
        <v>41137.066634997776</v>
      </c>
      <c r="E5116" s="60">
        <v>12</v>
      </c>
      <c r="F5116" s="2" t="s">
        <v>5</v>
      </c>
      <c r="G5116" s="60">
        <v>0</v>
      </c>
    </row>
    <row r="5117" spans="1:7" x14ac:dyDescent="0.3">
      <c r="A5117" s="60">
        <v>5116</v>
      </c>
      <c r="B5117" s="60">
        <v>6</v>
      </c>
      <c r="C5117" s="2">
        <v>41133.63398101295</v>
      </c>
      <c r="D5117" s="2">
        <v>41193.633333333331</v>
      </c>
      <c r="E5117" s="60">
        <v>24</v>
      </c>
      <c r="F5117" s="2">
        <v>41144.438683978515</v>
      </c>
      <c r="G5117" s="60">
        <v>0</v>
      </c>
    </row>
    <row r="5118" spans="1:7" x14ac:dyDescent="0.3">
      <c r="A5118" s="60">
        <v>5117</v>
      </c>
      <c r="B5118" s="60">
        <v>1</v>
      </c>
      <c r="C5118" s="2">
        <v>41133.686758797041</v>
      </c>
      <c r="D5118" s="2">
        <v>41135.811468002583</v>
      </c>
      <c r="E5118" s="60">
        <v>8</v>
      </c>
      <c r="F5118" s="2" t="s">
        <v>5</v>
      </c>
      <c r="G5118" s="60">
        <v>0</v>
      </c>
    </row>
    <row r="5119" spans="1:7" x14ac:dyDescent="0.3">
      <c r="A5119" s="60">
        <v>5118</v>
      </c>
      <c r="B5119" s="60">
        <v>6</v>
      </c>
      <c r="C5119" s="2">
        <v>41133.752845535731</v>
      </c>
      <c r="D5119" s="2">
        <v>41193.75277777778</v>
      </c>
      <c r="E5119" s="60">
        <v>24</v>
      </c>
      <c r="F5119" s="2">
        <v>41137.429216192933</v>
      </c>
      <c r="G5119" s="60">
        <v>0</v>
      </c>
    </row>
    <row r="5120" spans="1:7" x14ac:dyDescent="0.3">
      <c r="A5120" s="60">
        <v>5119</v>
      </c>
      <c r="B5120" s="60">
        <v>7</v>
      </c>
      <c r="C5120" s="2">
        <v>41133.75819359329</v>
      </c>
      <c r="D5120" s="2">
        <v>41193.757638888892</v>
      </c>
      <c r="E5120" s="60">
        <v>24</v>
      </c>
      <c r="F5120" s="2">
        <v>41138.35532528437</v>
      </c>
      <c r="G5120" s="60">
        <v>0</v>
      </c>
    </row>
    <row r="5121" spans="1:7" x14ac:dyDescent="0.3">
      <c r="A5121" s="60">
        <v>5120</v>
      </c>
      <c r="B5121" s="60">
        <v>4</v>
      </c>
      <c r="C5121" s="2">
        <v>41133.786222837254</v>
      </c>
      <c r="D5121" s="2">
        <v>41193.786111111112</v>
      </c>
      <c r="E5121" s="60">
        <v>12</v>
      </c>
      <c r="F5121" s="2">
        <v>41135.273073620556</v>
      </c>
      <c r="G5121" s="60">
        <v>0</v>
      </c>
    </row>
    <row r="5122" spans="1:7" x14ac:dyDescent="0.3">
      <c r="A5122" s="60">
        <v>5121</v>
      </c>
      <c r="B5122" s="60">
        <v>6</v>
      </c>
      <c r="C5122" s="2">
        <v>41134.153417579444</v>
      </c>
      <c r="D5122" s="2">
        <v>41194.152777777781</v>
      </c>
      <c r="E5122" s="60">
        <v>24</v>
      </c>
      <c r="F5122" s="2">
        <v>41139.953192993496</v>
      </c>
      <c r="G5122" s="60">
        <v>0</v>
      </c>
    </row>
    <row r="5123" spans="1:7" x14ac:dyDescent="0.3">
      <c r="A5123" s="60">
        <v>5122</v>
      </c>
      <c r="B5123" s="60">
        <v>6</v>
      </c>
      <c r="C5123" s="2">
        <v>41134.151289435511</v>
      </c>
      <c r="D5123" s="2">
        <v>41194.150694444441</v>
      </c>
      <c r="E5123" s="60">
        <v>24</v>
      </c>
      <c r="F5123" s="2">
        <v>41139.315336956482</v>
      </c>
      <c r="G5123" s="60">
        <v>0</v>
      </c>
    </row>
    <row r="5124" spans="1:7" x14ac:dyDescent="0.3">
      <c r="A5124" s="60">
        <v>5123</v>
      </c>
      <c r="B5124" s="60">
        <v>10</v>
      </c>
      <c r="C5124" s="2">
        <v>41134.199788809572</v>
      </c>
      <c r="D5124" s="2">
        <v>41136.782951220615</v>
      </c>
      <c r="E5124" s="60">
        <v>1</v>
      </c>
      <c r="F5124" s="2" t="s">
        <v>5</v>
      </c>
      <c r="G5124" s="60">
        <v>2</v>
      </c>
    </row>
    <row r="5125" spans="1:7" x14ac:dyDescent="0.3">
      <c r="A5125" s="60">
        <v>5124</v>
      </c>
      <c r="B5125" s="60">
        <v>1</v>
      </c>
      <c r="C5125" s="2">
        <v>41134.223374866036</v>
      </c>
      <c r="D5125" s="2">
        <v>41194.222916666666</v>
      </c>
      <c r="E5125" s="60">
        <v>12</v>
      </c>
      <c r="F5125" s="2">
        <v>41135.626231354647</v>
      </c>
      <c r="G5125" s="60">
        <v>0</v>
      </c>
    </row>
    <row r="5126" spans="1:7" x14ac:dyDescent="0.3">
      <c r="A5126" s="60">
        <v>5125</v>
      </c>
      <c r="B5126" s="60">
        <v>7</v>
      </c>
      <c r="C5126" s="2">
        <v>41134.396756922142</v>
      </c>
      <c r="D5126" s="2">
        <v>41194.396527777775</v>
      </c>
      <c r="E5126" s="60">
        <v>24</v>
      </c>
      <c r="F5126" s="2">
        <v>41137.526195996201</v>
      </c>
      <c r="G5126" s="60">
        <v>0</v>
      </c>
    </row>
    <row r="5127" spans="1:7" x14ac:dyDescent="0.3">
      <c r="A5127" s="60">
        <v>5126</v>
      </c>
      <c r="B5127" s="60">
        <v>5</v>
      </c>
      <c r="C5127" s="2">
        <v>41134.495798591815</v>
      </c>
      <c r="D5127" s="2">
        <v>41194.495138888895</v>
      </c>
      <c r="E5127" s="60">
        <v>24</v>
      </c>
      <c r="F5127" s="2">
        <v>41138.428316421465</v>
      </c>
      <c r="G5127" s="60">
        <v>0</v>
      </c>
    </row>
    <row r="5128" spans="1:7" x14ac:dyDescent="0.3">
      <c r="A5128" s="60">
        <v>5127</v>
      </c>
      <c r="B5128" s="60">
        <v>1</v>
      </c>
      <c r="C5128" s="2">
        <v>41134.468247656521</v>
      </c>
      <c r="D5128" s="2">
        <v>41194.468055555561</v>
      </c>
      <c r="E5128" s="60">
        <v>12</v>
      </c>
      <c r="F5128" s="2">
        <v>41135.335396079143</v>
      </c>
      <c r="G5128" s="60">
        <v>0</v>
      </c>
    </row>
    <row r="5129" spans="1:7" x14ac:dyDescent="0.3">
      <c r="A5129" s="60">
        <v>5128</v>
      </c>
      <c r="B5129" s="60">
        <v>4</v>
      </c>
      <c r="C5129" s="2">
        <v>41134.534462370859</v>
      </c>
      <c r="D5129" s="2">
        <v>41194.53402777778</v>
      </c>
      <c r="E5129" s="60">
        <v>12</v>
      </c>
      <c r="F5129" s="2">
        <v>41137.470536845947</v>
      </c>
      <c r="G5129" s="60">
        <v>0</v>
      </c>
    </row>
    <row r="5130" spans="1:7" x14ac:dyDescent="0.3">
      <c r="A5130" s="60">
        <v>5129</v>
      </c>
      <c r="B5130" s="60">
        <v>8</v>
      </c>
      <c r="C5130" s="2">
        <v>41134.59440705688</v>
      </c>
      <c r="D5130" s="2">
        <v>41194.59375</v>
      </c>
      <c r="E5130" s="60">
        <v>3</v>
      </c>
      <c r="F5130" s="2">
        <v>41141.706718283393</v>
      </c>
      <c r="G5130" s="60">
        <v>0</v>
      </c>
    </row>
    <row r="5131" spans="1:7" x14ac:dyDescent="0.3">
      <c r="A5131" s="60">
        <v>5130</v>
      </c>
      <c r="B5131" s="60">
        <v>4</v>
      </c>
      <c r="C5131" s="2">
        <v>41134.651355662922</v>
      </c>
      <c r="D5131" s="2">
        <v>41194.650694444441</v>
      </c>
      <c r="E5131" s="60">
        <v>12</v>
      </c>
      <c r="F5131" s="2">
        <v>41139.050506587606</v>
      </c>
      <c r="G5131" s="60">
        <v>0</v>
      </c>
    </row>
    <row r="5132" spans="1:7" x14ac:dyDescent="0.3">
      <c r="A5132" s="60">
        <v>5131</v>
      </c>
      <c r="B5132" s="60">
        <v>2</v>
      </c>
      <c r="C5132" s="2">
        <v>41134.699889690499</v>
      </c>
      <c r="D5132" s="2">
        <v>41194.69930555555</v>
      </c>
      <c r="E5132" s="60">
        <v>10</v>
      </c>
      <c r="F5132" s="2">
        <v>41135.829225762318</v>
      </c>
      <c r="G5132" s="60">
        <v>0</v>
      </c>
    </row>
    <row r="5133" spans="1:7" x14ac:dyDescent="0.3">
      <c r="A5133" s="60">
        <v>5132</v>
      </c>
      <c r="B5133" s="60">
        <v>8</v>
      </c>
      <c r="C5133" s="2">
        <v>41134.75852406249</v>
      </c>
      <c r="D5133" s="2">
        <v>41194.758333333331</v>
      </c>
      <c r="E5133" s="60">
        <v>3</v>
      </c>
      <c r="F5133" s="2">
        <v>41139.487511084139</v>
      </c>
      <c r="G5133" s="60">
        <v>0</v>
      </c>
    </row>
    <row r="5134" spans="1:7" x14ac:dyDescent="0.3">
      <c r="A5134" s="60">
        <v>5133</v>
      </c>
      <c r="B5134" s="60">
        <v>1</v>
      </c>
      <c r="C5134" s="2">
        <v>41134.816958997399</v>
      </c>
      <c r="D5134" s="2">
        <v>41194.816666666666</v>
      </c>
      <c r="E5134" s="60">
        <v>12</v>
      </c>
      <c r="F5134" s="2">
        <v>41136.030461776245</v>
      </c>
      <c r="G5134" s="60">
        <v>0</v>
      </c>
    </row>
    <row r="5135" spans="1:7" x14ac:dyDescent="0.3">
      <c r="A5135" s="60">
        <v>5134</v>
      </c>
      <c r="B5135" s="60">
        <v>1</v>
      </c>
      <c r="C5135" s="2">
        <v>41134.866188239786</v>
      </c>
      <c r="D5135" s="2">
        <v>41194.865972222222</v>
      </c>
      <c r="E5135" s="60">
        <v>12</v>
      </c>
      <c r="F5135" s="2">
        <v>41136.253627273858</v>
      </c>
      <c r="G5135" s="60">
        <v>0</v>
      </c>
    </row>
    <row r="5136" spans="1:7" x14ac:dyDescent="0.3">
      <c r="A5136" s="60">
        <v>5135</v>
      </c>
      <c r="B5136" s="60">
        <v>1</v>
      </c>
      <c r="C5136" s="2">
        <v>41134.839694511254</v>
      </c>
      <c r="D5136" s="2">
        <v>41194.839583333334</v>
      </c>
      <c r="E5136" s="60">
        <v>8</v>
      </c>
      <c r="F5136" s="2">
        <v>41135.570112234891</v>
      </c>
      <c r="G5136" s="60">
        <v>0</v>
      </c>
    </row>
    <row r="5137" spans="1:7" x14ac:dyDescent="0.3">
      <c r="A5137" s="60">
        <v>5136</v>
      </c>
      <c r="B5137" s="60">
        <v>2</v>
      </c>
      <c r="C5137" s="2">
        <v>41134.901818547725</v>
      </c>
      <c r="D5137" s="2">
        <v>41194.901388888888</v>
      </c>
      <c r="E5137" s="60">
        <v>10</v>
      </c>
      <c r="F5137" s="2">
        <v>41135.858468107472</v>
      </c>
      <c r="G5137" s="60">
        <v>0</v>
      </c>
    </row>
    <row r="5138" spans="1:7" x14ac:dyDescent="0.3">
      <c r="A5138" s="60">
        <v>5137</v>
      </c>
      <c r="B5138" s="60">
        <v>5</v>
      </c>
      <c r="C5138" s="2">
        <v>41134.878912275628</v>
      </c>
      <c r="D5138" s="2">
        <v>41194.878472222219</v>
      </c>
      <c r="E5138" s="60">
        <v>24</v>
      </c>
      <c r="F5138" s="2">
        <v>41137.439558112732</v>
      </c>
      <c r="G5138" s="60">
        <v>0</v>
      </c>
    </row>
    <row r="5139" spans="1:7" x14ac:dyDescent="0.3">
      <c r="A5139" s="60">
        <v>5138</v>
      </c>
      <c r="B5139" s="60">
        <v>10</v>
      </c>
      <c r="C5139" s="2">
        <v>41134.943141023818</v>
      </c>
      <c r="D5139" s="2">
        <v>41194.943055555552</v>
      </c>
      <c r="E5139" s="60">
        <v>1</v>
      </c>
      <c r="F5139" s="2">
        <v>41138.469086235127</v>
      </c>
      <c r="G5139" s="60">
        <v>1</v>
      </c>
    </row>
    <row r="5140" spans="1:7" x14ac:dyDescent="0.3">
      <c r="A5140" s="60">
        <v>5139</v>
      </c>
      <c r="B5140" s="60">
        <v>6</v>
      </c>
      <c r="C5140" s="2">
        <v>41135.192195950905</v>
      </c>
      <c r="D5140" s="2">
        <v>41195.191666666666</v>
      </c>
      <c r="E5140" s="60">
        <v>24</v>
      </c>
      <c r="F5140" s="2">
        <v>41136.144627088637</v>
      </c>
      <c r="G5140" s="60">
        <v>0</v>
      </c>
    </row>
    <row r="5141" spans="1:7" x14ac:dyDescent="0.3">
      <c r="A5141" s="60">
        <v>5140</v>
      </c>
      <c r="B5141" s="60">
        <v>1</v>
      </c>
      <c r="C5141" s="2">
        <v>41135.251067204357</v>
      </c>
      <c r="D5141" s="2">
        <v>41195.250694444447</v>
      </c>
      <c r="E5141" s="60">
        <v>8</v>
      </c>
      <c r="F5141" s="2">
        <v>41136.404296703404</v>
      </c>
      <c r="G5141" s="60">
        <v>0</v>
      </c>
    </row>
    <row r="5142" spans="1:7" x14ac:dyDescent="0.3">
      <c r="A5142" s="60">
        <v>5141</v>
      </c>
      <c r="B5142" s="60">
        <v>11</v>
      </c>
      <c r="C5142" s="2">
        <v>41135.26561563999</v>
      </c>
      <c r="D5142" s="2">
        <v>41195.265277777777</v>
      </c>
      <c r="E5142" s="60">
        <v>1</v>
      </c>
      <c r="F5142" s="2">
        <v>41142.639682503926</v>
      </c>
      <c r="G5142" s="60">
        <v>5</v>
      </c>
    </row>
    <row r="5143" spans="1:7" x14ac:dyDescent="0.3">
      <c r="A5143" s="60">
        <v>5142</v>
      </c>
      <c r="B5143" s="60">
        <v>4</v>
      </c>
      <c r="C5143" s="2">
        <v>41135.392151939581</v>
      </c>
      <c r="D5143" s="2">
        <v>41195.39166666667</v>
      </c>
      <c r="E5143" s="60">
        <v>12</v>
      </c>
      <c r="F5143" s="2">
        <v>41136.341377115699</v>
      </c>
      <c r="G5143" s="60">
        <v>0</v>
      </c>
    </row>
    <row r="5144" spans="1:7" x14ac:dyDescent="0.3">
      <c r="A5144" s="60">
        <v>5143</v>
      </c>
      <c r="B5144" s="60">
        <v>8</v>
      </c>
      <c r="C5144" s="2">
        <v>41135.606555853483</v>
      </c>
      <c r="D5144" s="2">
        <v>41195.606250000004</v>
      </c>
      <c r="E5144" s="60">
        <v>3</v>
      </c>
      <c r="F5144" s="2">
        <v>41142.576524401498</v>
      </c>
      <c r="G5144" s="60">
        <v>0</v>
      </c>
    </row>
    <row r="5145" spans="1:7" x14ac:dyDescent="0.3">
      <c r="A5145" s="60">
        <v>5144</v>
      </c>
      <c r="B5145" s="60">
        <v>8</v>
      </c>
      <c r="C5145" s="2">
        <v>41135.616523768331</v>
      </c>
      <c r="D5145" s="2">
        <v>41195.615972222222</v>
      </c>
      <c r="E5145" s="60">
        <v>3</v>
      </c>
      <c r="F5145" s="2">
        <v>41142.550828429456</v>
      </c>
      <c r="G5145" s="60">
        <v>0</v>
      </c>
    </row>
    <row r="5146" spans="1:7" x14ac:dyDescent="0.3">
      <c r="A5146" s="60">
        <v>5145</v>
      </c>
      <c r="B5146" s="60">
        <v>6</v>
      </c>
      <c r="C5146" s="2">
        <v>41135.6014373012</v>
      </c>
      <c r="D5146" s="2">
        <v>41195.601388888892</v>
      </c>
      <c r="E5146" s="60">
        <v>24</v>
      </c>
      <c r="F5146" s="2">
        <v>41142.295238597617</v>
      </c>
      <c r="G5146" s="60">
        <v>0</v>
      </c>
    </row>
    <row r="5147" spans="1:7" x14ac:dyDescent="0.3">
      <c r="A5147" s="60">
        <v>5146</v>
      </c>
      <c r="B5147" s="60">
        <v>1</v>
      </c>
      <c r="C5147" s="2">
        <v>41135.744628606153</v>
      </c>
      <c r="D5147" s="2">
        <v>41195.744444444448</v>
      </c>
      <c r="E5147" s="60">
        <v>8</v>
      </c>
      <c r="F5147" s="2">
        <v>41136.587063306579</v>
      </c>
      <c r="G5147" s="60">
        <v>0</v>
      </c>
    </row>
    <row r="5148" spans="1:7" x14ac:dyDescent="0.3">
      <c r="A5148" s="60">
        <v>5147</v>
      </c>
      <c r="B5148" s="60">
        <v>7</v>
      </c>
      <c r="C5148" s="2">
        <v>41135.716855269544</v>
      </c>
      <c r="D5148" s="2">
        <v>41195.716666666667</v>
      </c>
      <c r="E5148" s="60">
        <v>24</v>
      </c>
      <c r="F5148" s="2">
        <v>41151.527955944039</v>
      </c>
      <c r="G5148" s="60">
        <v>1</v>
      </c>
    </row>
    <row r="5149" spans="1:7" x14ac:dyDescent="0.3">
      <c r="A5149" s="60">
        <v>5148</v>
      </c>
      <c r="B5149" s="60">
        <v>5</v>
      </c>
      <c r="C5149" s="2">
        <v>41135.775861707531</v>
      </c>
      <c r="D5149" s="2">
        <v>41138.359061100047</v>
      </c>
      <c r="E5149" s="60">
        <v>24</v>
      </c>
      <c r="F5149" s="2" t="s">
        <v>5</v>
      </c>
      <c r="G5149" s="60">
        <v>0</v>
      </c>
    </row>
    <row r="5150" spans="1:7" x14ac:dyDescent="0.3">
      <c r="A5150" s="60">
        <v>5149</v>
      </c>
      <c r="B5150" s="60">
        <v>5</v>
      </c>
      <c r="C5150" s="2">
        <v>41135.787111475467</v>
      </c>
      <c r="D5150" s="2">
        <v>41195.786805555559</v>
      </c>
      <c r="E5150" s="60">
        <v>24</v>
      </c>
      <c r="F5150" s="2">
        <v>41138.711735432866</v>
      </c>
      <c r="G5150" s="60">
        <v>0</v>
      </c>
    </row>
    <row r="5151" spans="1:7" x14ac:dyDescent="0.3">
      <c r="A5151" s="60">
        <v>5150</v>
      </c>
      <c r="B5151" s="60">
        <v>6</v>
      </c>
      <c r="C5151" s="2">
        <v>41135.904903368675</v>
      </c>
      <c r="D5151" s="2">
        <v>41195.904861111114</v>
      </c>
      <c r="E5151" s="60">
        <v>24</v>
      </c>
      <c r="F5151" s="2">
        <v>41139.584893098516</v>
      </c>
      <c r="G5151" s="60">
        <v>0</v>
      </c>
    </row>
    <row r="5152" spans="1:7" x14ac:dyDescent="0.3">
      <c r="A5152" s="60">
        <v>5151</v>
      </c>
      <c r="B5152" s="60">
        <v>6</v>
      </c>
      <c r="C5152" s="2">
        <v>41135.944864549107</v>
      </c>
      <c r="D5152" s="2">
        <v>41195.944444444445</v>
      </c>
      <c r="E5152" s="60">
        <v>24</v>
      </c>
      <c r="F5152" s="2">
        <v>41137.527222704797</v>
      </c>
      <c r="G5152" s="60">
        <v>0</v>
      </c>
    </row>
    <row r="5153" spans="1:7" x14ac:dyDescent="0.3">
      <c r="A5153" s="60">
        <v>5152</v>
      </c>
      <c r="B5153" s="60">
        <v>5</v>
      </c>
      <c r="C5153" s="2">
        <v>41135.963155426136</v>
      </c>
      <c r="D5153" s="2">
        <v>41140.837500000001</v>
      </c>
      <c r="E5153" s="60">
        <v>24</v>
      </c>
      <c r="F5153" s="2">
        <v>41137.892798298955</v>
      </c>
      <c r="G5153" s="60">
        <v>0</v>
      </c>
    </row>
    <row r="5154" spans="1:7" x14ac:dyDescent="0.3">
      <c r="A5154" s="60">
        <v>5153</v>
      </c>
      <c r="B5154" s="60">
        <v>1</v>
      </c>
      <c r="C5154" s="2">
        <v>41136.024065699807</v>
      </c>
      <c r="D5154" s="2">
        <v>41196.023611111108</v>
      </c>
      <c r="E5154" s="60">
        <v>8</v>
      </c>
      <c r="F5154" s="2">
        <v>41136.444442159329</v>
      </c>
      <c r="G5154" s="60">
        <v>0</v>
      </c>
    </row>
    <row r="5155" spans="1:7" x14ac:dyDescent="0.3">
      <c r="A5155" s="60">
        <v>5154</v>
      </c>
      <c r="B5155" s="60">
        <v>1</v>
      </c>
      <c r="C5155" s="2">
        <v>41136.069334467786</v>
      </c>
      <c r="D5155" s="2">
        <v>41196.068749999999</v>
      </c>
      <c r="E5155" s="60">
        <v>12</v>
      </c>
      <c r="F5155" s="2">
        <v>41137.53062421504</v>
      </c>
      <c r="G5155" s="60">
        <v>0</v>
      </c>
    </row>
    <row r="5156" spans="1:7" x14ac:dyDescent="0.3">
      <c r="A5156" s="60">
        <v>5155</v>
      </c>
      <c r="B5156" s="60">
        <v>3</v>
      </c>
      <c r="C5156" s="2">
        <v>41136.100585299886</v>
      </c>
      <c r="D5156" s="2">
        <v>41196.100000000006</v>
      </c>
      <c r="E5156" s="60">
        <v>24</v>
      </c>
      <c r="F5156" s="2">
        <v>41137.767704912978</v>
      </c>
      <c r="G5156" s="60">
        <v>0</v>
      </c>
    </row>
    <row r="5157" spans="1:7" x14ac:dyDescent="0.3">
      <c r="A5157" s="60">
        <v>5156</v>
      </c>
      <c r="B5157" s="60">
        <v>5</v>
      </c>
      <c r="C5157" s="2">
        <v>41136.138364538667</v>
      </c>
      <c r="D5157" s="2">
        <v>41140.388157785703</v>
      </c>
      <c r="E5157" s="60">
        <v>24</v>
      </c>
      <c r="F5157" s="2" t="s">
        <v>5</v>
      </c>
      <c r="G5157" s="60">
        <v>0</v>
      </c>
    </row>
    <row r="5158" spans="1:7" x14ac:dyDescent="0.3">
      <c r="A5158" s="60">
        <v>5157</v>
      </c>
      <c r="B5158" s="60">
        <v>5</v>
      </c>
      <c r="C5158" s="2">
        <v>41136.324930346658</v>
      </c>
      <c r="D5158" s="2">
        <v>41141.07430555555</v>
      </c>
      <c r="E5158" s="60">
        <v>24</v>
      </c>
      <c r="F5158" s="2">
        <v>41139.399005798063</v>
      </c>
      <c r="G5158" s="60">
        <v>0</v>
      </c>
    </row>
    <row r="5159" spans="1:7" x14ac:dyDescent="0.3">
      <c r="A5159" s="60">
        <v>5158</v>
      </c>
      <c r="B5159" s="60">
        <v>2</v>
      </c>
      <c r="C5159" s="2">
        <v>41136.333928200802</v>
      </c>
      <c r="D5159" s="2">
        <v>41196.333333333336</v>
      </c>
      <c r="E5159" s="60">
        <v>10</v>
      </c>
      <c r="F5159" s="2">
        <v>41136.401888506414</v>
      </c>
      <c r="G5159" s="60">
        <v>0</v>
      </c>
    </row>
    <row r="5160" spans="1:7" x14ac:dyDescent="0.3">
      <c r="A5160" s="60">
        <v>5159</v>
      </c>
      <c r="B5160" s="60">
        <v>10</v>
      </c>
      <c r="C5160" s="2">
        <v>41136.346914575835</v>
      </c>
      <c r="D5160" s="2">
        <v>41196.34652777778</v>
      </c>
      <c r="E5160" s="60">
        <v>1</v>
      </c>
      <c r="F5160" s="2">
        <v>41143.396617338673</v>
      </c>
      <c r="G5160" s="60">
        <v>2</v>
      </c>
    </row>
    <row r="5161" spans="1:7" x14ac:dyDescent="0.3">
      <c r="A5161" s="60">
        <v>5160</v>
      </c>
      <c r="B5161" s="60">
        <v>2</v>
      </c>
      <c r="C5161" s="2">
        <v>41136.381334618171</v>
      </c>
      <c r="D5161" s="2">
        <v>41196.381249999999</v>
      </c>
      <c r="E5161" s="60">
        <v>10</v>
      </c>
      <c r="F5161" s="2">
        <v>41136.845784952238</v>
      </c>
      <c r="G5161" s="60">
        <v>0</v>
      </c>
    </row>
    <row r="5162" spans="1:7" x14ac:dyDescent="0.3">
      <c r="A5162" s="60">
        <v>5161</v>
      </c>
      <c r="B5162" s="60">
        <v>11</v>
      </c>
      <c r="C5162" s="2">
        <v>41136.446730758697</v>
      </c>
      <c r="D5162" s="2">
        <v>41196.446527777778</v>
      </c>
      <c r="E5162" s="60">
        <v>1</v>
      </c>
      <c r="F5162" s="2">
        <v>41143.452650014973</v>
      </c>
      <c r="G5162" s="60">
        <v>2</v>
      </c>
    </row>
    <row r="5163" spans="1:7" x14ac:dyDescent="0.3">
      <c r="A5163" s="60">
        <v>5162</v>
      </c>
      <c r="B5163" s="60">
        <v>3</v>
      </c>
      <c r="C5163" s="2">
        <v>41136.426359764941</v>
      </c>
      <c r="D5163" s="2">
        <v>41196.425694444442</v>
      </c>
      <c r="E5163" s="60">
        <v>24</v>
      </c>
      <c r="F5163" s="2">
        <v>41138.669090810632</v>
      </c>
      <c r="G5163" s="60">
        <v>0</v>
      </c>
    </row>
    <row r="5164" spans="1:7" x14ac:dyDescent="0.3">
      <c r="A5164" s="60">
        <v>5163</v>
      </c>
      <c r="B5164" s="60">
        <v>3</v>
      </c>
      <c r="C5164" s="2">
        <v>41136.419328938377</v>
      </c>
      <c r="D5164" s="2">
        <v>41196.418749999997</v>
      </c>
      <c r="E5164" s="60">
        <v>24</v>
      </c>
      <c r="F5164" s="2">
        <v>41138.459355148778</v>
      </c>
      <c r="G5164" s="60">
        <v>0</v>
      </c>
    </row>
    <row r="5165" spans="1:7" x14ac:dyDescent="0.3">
      <c r="A5165" s="60">
        <v>5164</v>
      </c>
      <c r="B5165" s="60">
        <v>7</v>
      </c>
      <c r="C5165" s="2">
        <v>41136.46468261203</v>
      </c>
      <c r="D5165" s="2">
        <v>41196.464583333334</v>
      </c>
      <c r="E5165" s="60">
        <v>24</v>
      </c>
      <c r="F5165" s="2">
        <v>41152.479456218745</v>
      </c>
      <c r="G5165" s="60">
        <v>0</v>
      </c>
    </row>
    <row r="5166" spans="1:7" x14ac:dyDescent="0.3">
      <c r="A5166" s="60">
        <v>5165</v>
      </c>
      <c r="B5166" s="60">
        <v>7</v>
      </c>
      <c r="C5166" s="2">
        <v>41136.460916412303</v>
      </c>
      <c r="D5166" s="2">
        <v>41140.252260859583</v>
      </c>
      <c r="E5166" s="60">
        <v>24</v>
      </c>
      <c r="F5166" s="2" t="s">
        <v>5</v>
      </c>
      <c r="G5166" s="60">
        <v>0</v>
      </c>
    </row>
    <row r="5167" spans="1:7" x14ac:dyDescent="0.3">
      <c r="A5167" s="60">
        <v>5166</v>
      </c>
      <c r="B5167" s="60">
        <v>1</v>
      </c>
      <c r="C5167" s="2">
        <v>41136.606862638284</v>
      </c>
      <c r="D5167" s="2">
        <v>41196.606250000004</v>
      </c>
      <c r="E5167" s="60">
        <v>12</v>
      </c>
      <c r="F5167" s="2">
        <v>41137.709379772859</v>
      </c>
      <c r="G5167" s="60">
        <v>0</v>
      </c>
    </row>
    <row r="5168" spans="1:7" x14ac:dyDescent="0.3">
      <c r="A5168" s="60">
        <v>5167</v>
      </c>
      <c r="B5168" s="60">
        <v>3</v>
      </c>
      <c r="C5168" s="2">
        <v>41136.6127869497</v>
      </c>
      <c r="D5168" s="2">
        <v>41196.612500000003</v>
      </c>
      <c r="E5168" s="60">
        <v>24</v>
      </c>
      <c r="F5168" s="2">
        <v>41139.462141552242</v>
      </c>
      <c r="G5168" s="60">
        <v>0</v>
      </c>
    </row>
    <row r="5169" spans="1:7" x14ac:dyDescent="0.3">
      <c r="A5169" s="60">
        <v>5168</v>
      </c>
      <c r="B5169" s="60">
        <v>2</v>
      </c>
      <c r="C5169" s="2">
        <v>41136.620261014767</v>
      </c>
      <c r="D5169" s="2">
        <v>41140.036805555559</v>
      </c>
      <c r="E5169" s="60">
        <v>10</v>
      </c>
      <c r="F5169" s="2">
        <v>41138.329621288896</v>
      </c>
      <c r="G5169" s="60">
        <v>0</v>
      </c>
    </row>
    <row r="5170" spans="1:7" x14ac:dyDescent="0.3">
      <c r="A5170" s="60">
        <v>5169</v>
      </c>
      <c r="B5170" s="60">
        <v>2</v>
      </c>
      <c r="C5170" s="2">
        <v>41136.636229459771</v>
      </c>
      <c r="D5170" s="2">
        <v>41196.636111111111</v>
      </c>
      <c r="E5170" s="60">
        <v>10</v>
      </c>
      <c r="F5170" s="2">
        <v>41137.723784519185</v>
      </c>
      <c r="G5170" s="60">
        <v>0</v>
      </c>
    </row>
    <row r="5171" spans="1:7" x14ac:dyDescent="0.3">
      <c r="A5171" s="60">
        <v>5170</v>
      </c>
      <c r="B5171" s="60">
        <v>3</v>
      </c>
      <c r="C5171" s="2">
        <v>41136.64341902615</v>
      </c>
      <c r="D5171" s="2">
        <v>41196.643055555556</v>
      </c>
      <c r="E5171" s="60">
        <v>24</v>
      </c>
      <c r="F5171" s="2">
        <v>41140.006217817121</v>
      </c>
      <c r="G5171" s="60">
        <v>0</v>
      </c>
    </row>
    <row r="5172" spans="1:7" x14ac:dyDescent="0.3">
      <c r="A5172" s="60">
        <v>5171</v>
      </c>
      <c r="B5172" s="60">
        <v>1</v>
      </c>
      <c r="C5172" s="2">
        <v>41136.654915167535</v>
      </c>
      <c r="D5172" s="2">
        <v>41140.279661318018</v>
      </c>
      <c r="E5172" s="60">
        <v>12</v>
      </c>
      <c r="F5172" s="2" t="s">
        <v>5</v>
      </c>
      <c r="G5172" s="60">
        <v>0</v>
      </c>
    </row>
    <row r="5173" spans="1:7" x14ac:dyDescent="0.3">
      <c r="A5173" s="60">
        <v>5172</v>
      </c>
      <c r="B5173" s="60">
        <v>1</v>
      </c>
      <c r="C5173" s="2">
        <v>41136.6563753964</v>
      </c>
      <c r="D5173" s="2">
        <v>41196.65625</v>
      </c>
      <c r="E5173" s="60">
        <v>8</v>
      </c>
      <c r="F5173" s="2">
        <v>41137.497709512536</v>
      </c>
      <c r="G5173" s="60">
        <v>0</v>
      </c>
    </row>
    <row r="5174" spans="1:7" x14ac:dyDescent="0.3">
      <c r="A5174" s="60">
        <v>5173</v>
      </c>
      <c r="B5174" s="60">
        <v>1</v>
      </c>
      <c r="C5174" s="2">
        <v>41136.68566152182</v>
      </c>
      <c r="D5174" s="2">
        <v>41196.685416666667</v>
      </c>
      <c r="E5174" s="60">
        <v>8</v>
      </c>
      <c r="F5174" s="2">
        <v>41137.455988996648</v>
      </c>
      <c r="G5174" s="60">
        <v>0</v>
      </c>
    </row>
    <row r="5175" spans="1:7" x14ac:dyDescent="0.3">
      <c r="A5175" s="60">
        <v>5174</v>
      </c>
      <c r="B5175" s="60">
        <v>5</v>
      </c>
      <c r="C5175" s="2">
        <v>41136.73742173396</v>
      </c>
      <c r="D5175" s="2">
        <v>41196.736805555556</v>
      </c>
      <c r="E5175" s="60">
        <v>24</v>
      </c>
      <c r="F5175" s="2">
        <v>41140.378949388818</v>
      </c>
      <c r="G5175" s="60">
        <v>0</v>
      </c>
    </row>
    <row r="5176" spans="1:7" x14ac:dyDescent="0.3">
      <c r="A5176" s="60">
        <v>5175</v>
      </c>
      <c r="B5176" s="60">
        <v>1</v>
      </c>
      <c r="C5176" s="2">
        <v>41136.755909275955</v>
      </c>
      <c r="D5176" s="2">
        <v>41196.755555555559</v>
      </c>
      <c r="E5176" s="60">
        <v>12</v>
      </c>
      <c r="F5176" s="2">
        <v>41137.963775009906</v>
      </c>
      <c r="G5176" s="60">
        <v>0</v>
      </c>
    </row>
    <row r="5177" spans="1:7" x14ac:dyDescent="0.3">
      <c r="A5177" s="60">
        <v>5176</v>
      </c>
      <c r="B5177" s="60">
        <v>2</v>
      </c>
      <c r="C5177" s="2">
        <v>41136.763128495113</v>
      </c>
      <c r="D5177" s="2">
        <v>41196.762499999997</v>
      </c>
      <c r="E5177" s="60">
        <v>10</v>
      </c>
      <c r="F5177" s="2">
        <v>41137.587447958038</v>
      </c>
      <c r="G5177" s="60">
        <v>0</v>
      </c>
    </row>
    <row r="5178" spans="1:7" x14ac:dyDescent="0.3">
      <c r="A5178" s="60">
        <v>5177</v>
      </c>
      <c r="B5178" s="60">
        <v>10</v>
      </c>
      <c r="C5178" s="2">
        <v>41136.891719219129</v>
      </c>
      <c r="D5178" s="2">
        <v>41196.89166666667</v>
      </c>
      <c r="E5178" s="60">
        <v>1</v>
      </c>
      <c r="F5178" s="2">
        <v>41143.760493482674</v>
      </c>
      <c r="G5178" s="60">
        <v>0</v>
      </c>
    </row>
    <row r="5179" spans="1:7" x14ac:dyDescent="0.3">
      <c r="A5179" s="60">
        <v>5178</v>
      </c>
      <c r="B5179" s="60">
        <v>1</v>
      </c>
      <c r="C5179" s="2">
        <v>41137.042739281431</v>
      </c>
      <c r="D5179" s="2">
        <v>41197.042361111111</v>
      </c>
      <c r="E5179" s="60">
        <v>12</v>
      </c>
      <c r="F5179" s="2">
        <v>41138.396585649731</v>
      </c>
      <c r="G5179" s="60">
        <v>0</v>
      </c>
    </row>
    <row r="5180" spans="1:7" x14ac:dyDescent="0.3">
      <c r="A5180" s="60">
        <v>5179</v>
      </c>
      <c r="B5180" s="60">
        <v>5</v>
      </c>
      <c r="C5180" s="2">
        <v>41137.142432818313</v>
      </c>
      <c r="D5180" s="2">
        <v>41139.18385835259</v>
      </c>
      <c r="E5180" s="60">
        <v>24</v>
      </c>
      <c r="F5180" s="2" t="s">
        <v>5</v>
      </c>
      <c r="G5180" s="60">
        <v>0</v>
      </c>
    </row>
    <row r="5181" spans="1:7" x14ac:dyDescent="0.3">
      <c r="A5181" s="60">
        <v>5180</v>
      </c>
      <c r="B5181" s="60">
        <v>1</v>
      </c>
      <c r="C5181" s="2">
        <v>41137.281565120233</v>
      </c>
      <c r="D5181" s="2">
        <v>41197.28125</v>
      </c>
      <c r="E5181" s="60">
        <v>8</v>
      </c>
      <c r="F5181" s="2">
        <v>41137.565536003684</v>
      </c>
      <c r="G5181" s="60">
        <v>0</v>
      </c>
    </row>
    <row r="5182" spans="1:7" x14ac:dyDescent="0.3">
      <c r="A5182" s="60">
        <v>5181</v>
      </c>
      <c r="B5182" s="60">
        <v>1</v>
      </c>
      <c r="C5182" s="2">
        <v>41137.261665567916</v>
      </c>
      <c r="D5182" s="2">
        <v>41197.261111111111</v>
      </c>
      <c r="E5182" s="60">
        <v>8</v>
      </c>
      <c r="F5182" s="2">
        <v>41138.473781436573</v>
      </c>
      <c r="G5182" s="60">
        <v>0</v>
      </c>
    </row>
    <row r="5183" spans="1:7" x14ac:dyDescent="0.3">
      <c r="A5183" s="60">
        <v>5182</v>
      </c>
      <c r="B5183" s="60">
        <v>10</v>
      </c>
      <c r="C5183" s="2">
        <v>41137.362071524956</v>
      </c>
      <c r="D5183" s="2">
        <v>41140.361898479103</v>
      </c>
      <c r="E5183" s="60">
        <v>1</v>
      </c>
      <c r="F5183" s="2" t="s">
        <v>5</v>
      </c>
      <c r="G5183" s="60">
        <v>4</v>
      </c>
    </row>
    <row r="5184" spans="1:7" x14ac:dyDescent="0.3">
      <c r="A5184" s="60">
        <v>5183</v>
      </c>
      <c r="B5184" s="60">
        <v>3</v>
      </c>
      <c r="C5184" s="2">
        <v>41137.426293423021</v>
      </c>
      <c r="D5184" s="2">
        <v>41139.88434486901</v>
      </c>
      <c r="E5184" s="60">
        <v>24</v>
      </c>
      <c r="F5184" s="2" t="s">
        <v>5</v>
      </c>
      <c r="G5184" s="60">
        <v>0</v>
      </c>
    </row>
    <row r="5185" spans="1:7" x14ac:dyDescent="0.3">
      <c r="A5185" s="60">
        <v>5184</v>
      </c>
      <c r="B5185" s="60">
        <v>3</v>
      </c>
      <c r="C5185" s="2">
        <v>41137.417436477779</v>
      </c>
      <c r="D5185" s="2">
        <v>41197.417361111111</v>
      </c>
      <c r="E5185" s="60">
        <v>24</v>
      </c>
      <c r="F5185" s="2">
        <v>41139.631621485139</v>
      </c>
      <c r="G5185" s="60">
        <v>0</v>
      </c>
    </row>
    <row r="5186" spans="1:7" x14ac:dyDescent="0.3">
      <c r="A5186" s="60">
        <v>5185</v>
      </c>
      <c r="B5186" s="60">
        <v>7</v>
      </c>
      <c r="C5186" s="2">
        <v>41137.527365472568</v>
      </c>
      <c r="D5186" s="2">
        <v>41197.527083333334</v>
      </c>
      <c r="E5186" s="60">
        <v>24</v>
      </c>
      <c r="F5186" s="2">
        <v>41157.497709341646</v>
      </c>
      <c r="G5186" s="60">
        <v>0</v>
      </c>
    </row>
    <row r="5187" spans="1:7" x14ac:dyDescent="0.3">
      <c r="A5187" s="60">
        <v>5186</v>
      </c>
      <c r="B5187" s="60">
        <v>5</v>
      </c>
      <c r="C5187" s="2">
        <v>41137.535196173128</v>
      </c>
      <c r="D5187" s="2">
        <v>41197.534722222219</v>
      </c>
      <c r="E5187" s="60">
        <v>24</v>
      </c>
      <c r="F5187" s="2">
        <v>41140.499094203216</v>
      </c>
      <c r="G5187" s="60">
        <v>0</v>
      </c>
    </row>
    <row r="5188" spans="1:7" x14ac:dyDescent="0.3">
      <c r="A5188" s="60">
        <v>5187</v>
      </c>
      <c r="B5188" s="60">
        <v>5</v>
      </c>
      <c r="C5188" s="2">
        <v>41137.515524672446</v>
      </c>
      <c r="D5188" s="2">
        <v>41197.515277777777</v>
      </c>
      <c r="E5188" s="60">
        <v>24</v>
      </c>
      <c r="F5188" s="2">
        <v>41140.48902684568</v>
      </c>
      <c r="G5188" s="60">
        <v>0</v>
      </c>
    </row>
    <row r="5189" spans="1:7" x14ac:dyDescent="0.3">
      <c r="A5189" s="60">
        <v>5188</v>
      </c>
      <c r="B5189" s="60">
        <v>1</v>
      </c>
      <c r="C5189" s="2">
        <v>41137.576585307506</v>
      </c>
      <c r="D5189" s="2">
        <v>41197.576388888883</v>
      </c>
      <c r="E5189" s="60">
        <v>8</v>
      </c>
      <c r="F5189" s="2">
        <v>41137.587315496465</v>
      </c>
      <c r="G5189" s="60">
        <v>0</v>
      </c>
    </row>
    <row r="5190" spans="1:7" x14ac:dyDescent="0.3">
      <c r="A5190" s="60">
        <v>5189</v>
      </c>
      <c r="B5190" s="60">
        <v>7</v>
      </c>
      <c r="C5190" s="2">
        <v>41137.580161098937</v>
      </c>
      <c r="D5190" s="2">
        <v>41140.121492748141</v>
      </c>
      <c r="E5190" s="60">
        <v>24</v>
      </c>
      <c r="F5190" s="2" t="s">
        <v>5</v>
      </c>
      <c r="G5190" s="60">
        <v>0</v>
      </c>
    </row>
    <row r="5191" spans="1:7" x14ac:dyDescent="0.3">
      <c r="A5191" s="60">
        <v>5190</v>
      </c>
      <c r="B5191" s="60">
        <v>1</v>
      </c>
      <c r="C5191" s="2">
        <v>41137.55266843643</v>
      </c>
      <c r="D5191" s="2">
        <v>41197.552083333328</v>
      </c>
      <c r="E5191" s="60">
        <v>12</v>
      </c>
      <c r="F5191" s="2">
        <v>41138.427532061585</v>
      </c>
      <c r="G5191" s="60">
        <v>0</v>
      </c>
    </row>
    <row r="5192" spans="1:7" x14ac:dyDescent="0.3">
      <c r="A5192" s="60">
        <v>5191</v>
      </c>
      <c r="B5192" s="60">
        <v>4</v>
      </c>
      <c r="C5192" s="2">
        <v>41137.576051958109</v>
      </c>
      <c r="D5192" s="2">
        <v>41197.575694444444</v>
      </c>
      <c r="E5192" s="60">
        <v>12</v>
      </c>
      <c r="F5192" s="2">
        <v>41139.294979552084</v>
      </c>
      <c r="G5192" s="60">
        <v>0</v>
      </c>
    </row>
    <row r="5193" spans="1:7" x14ac:dyDescent="0.3">
      <c r="A5193" s="60">
        <v>5192</v>
      </c>
      <c r="B5193" s="60">
        <v>7</v>
      </c>
      <c r="C5193" s="2">
        <v>41137.592607783561</v>
      </c>
      <c r="D5193" s="2">
        <v>41197.592361111114</v>
      </c>
      <c r="E5193" s="60">
        <v>24</v>
      </c>
      <c r="F5193" s="2">
        <v>41153.324170788517</v>
      </c>
      <c r="G5193" s="60">
        <v>0</v>
      </c>
    </row>
    <row r="5194" spans="1:7" x14ac:dyDescent="0.3">
      <c r="A5194" s="60">
        <v>5193</v>
      </c>
      <c r="B5194" s="60">
        <v>1</v>
      </c>
      <c r="C5194" s="2">
        <v>41137.662113672013</v>
      </c>
      <c r="D5194" s="2">
        <v>41197.661805555559</v>
      </c>
      <c r="E5194" s="60">
        <v>12</v>
      </c>
      <c r="F5194" s="2">
        <v>41138.406605706485</v>
      </c>
      <c r="G5194" s="60">
        <v>0</v>
      </c>
    </row>
    <row r="5195" spans="1:7" x14ac:dyDescent="0.3">
      <c r="A5195" s="60">
        <v>5194</v>
      </c>
      <c r="B5195" s="60">
        <v>3</v>
      </c>
      <c r="C5195" s="2">
        <v>41137.638554654441</v>
      </c>
      <c r="D5195" s="2">
        <v>41141.263300804923</v>
      </c>
      <c r="E5195" s="60">
        <v>24</v>
      </c>
      <c r="F5195" s="2" t="s">
        <v>5</v>
      </c>
      <c r="G5195" s="60">
        <v>0</v>
      </c>
    </row>
    <row r="5196" spans="1:7" x14ac:dyDescent="0.3">
      <c r="A5196" s="60">
        <v>5195</v>
      </c>
      <c r="B5196" s="60">
        <v>4</v>
      </c>
      <c r="C5196" s="2">
        <v>41137.66068589536</v>
      </c>
      <c r="D5196" s="2">
        <v>41197.660416666666</v>
      </c>
      <c r="E5196" s="60">
        <v>12</v>
      </c>
      <c r="F5196" s="2">
        <v>41140.585700572119</v>
      </c>
      <c r="G5196" s="60">
        <v>0</v>
      </c>
    </row>
    <row r="5197" spans="1:7" x14ac:dyDescent="0.3">
      <c r="A5197" s="60">
        <v>5196</v>
      </c>
      <c r="B5197" s="60">
        <v>2</v>
      </c>
      <c r="C5197" s="2">
        <v>41137.642277669285</v>
      </c>
      <c r="D5197" s="2">
        <v>41139.975217011779</v>
      </c>
      <c r="E5197" s="60">
        <v>10</v>
      </c>
      <c r="F5197" s="2" t="s">
        <v>5</v>
      </c>
      <c r="G5197" s="60">
        <v>0</v>
      </c>
    </row>
    <row r="5198" spans="1:7" x14ac:dyDescent="0.3">
      <c r="A5198" s="60">
        <v>5197</v>
      </c>
      <c r="B5198" s="60">
        <v>3</v>
      </c>
      <c r="C5198" s="2">
        <v>41137.71878019585</v>
      </c>
      <c r="D5198" s="2">
        <v>41197.71875</v>
      </c>
      <c r="E5198" s="60">
        <v>24</v>
      </c>
      <c r="F5198" s="2">
        <v>41140.534783059986</v>
      </c>
      <c r="G5198" s="60">
        <v>0</v>
      </c>
    </row>
    <row r="5199" spans="1:7" x14ac:dyDescent="0.3">
      <c r="A5199" s="60">
        <v>5198</v>
      </c>
      <c r="B5199" s="60">
        <v>1</v>
      </c>
      <c r="C5199" s="2">
        <v>41137.781925921685</v>
      </c>
      <c r="D5199" s="2">
        <v>41197.78125</v>
      </c>
      <c r="E5199" s="60">
        <v>12</v>
      </c>
      <c r="F5199" s="2">
        <v>41138.78481793074</v>
      </c>
      <c r="G5199" s="60">
        <v>0</v>
      </c>
    </row>
    <row r="5200" spans="1:7" x14ac:dyDescent="0.3">
      <c r="A5200" s="60">
        <v>5199</v>
      </c>
      <c r="B5200" s="60">
        <v>8</v>
      </c>
      <c r="C5200" s="2">
        <v>41137.753629464569</v>
      </c>
      <c r="D5200" s="2">
        <v>41197.753472222219</v>
      </c>
      <c r="E5200" s="60">
        <v>3</v>
      </c>
      <c r="F5200" s="2">
        <v>41144.591644333239</v>
      </c>
      <c r="G5200" s="60">
        <v>0</v>
      </c>
    </row>
    <row r="5201" spans="1:7" x14ac:dyDescent="0.3">
      <c r="A5201" s="60">
        <v>5200</v>
      </c>
      <c r="B5201" s="60">
        <v>5</v>
      </c>
      <c r="C5201" s="2">
        <v>41137.78951860415</v>
      </c>
      <c r="D5201" s="2">
        <v>41197.788888888892</v>
      </c>
      <c r="E5201" s="60">
        <v>24</v>
      </c>
      <c r="F5201" s="2">
        <v>41140.992981446208</v>
      </c>
      <c r="G5201" s="60">
        <v>0</v>
      </c>
    </row>
    <row r="5202" spans="1:7" x14ac:dyDescent="0.3">
      <c r="A5202" s="60">
        <v>5201</v>
      </c>
      <c r="B5202" s="60">
        <v>1</v>
      </c>
      <c r="C5202" s="2">
        <v>41137.815921477297</v>
      </c>
      <c r="D5202" s="2">
        <v>41197.815277777772</v>
      </c>
      <c r="E5202" s="60">
        <v>12</v>
      </c>
      <c r="F5202" s="2">
        <v>41138.40549291535</v>
      </c>
      <c r="G5202" s="60">
        <v>0</v>
      </c>
    </row>
    <row r="5203" spans="1:7" x14ac:dyDescent="0.3">
      <c r="A5203" s="60">
        <v>5202</v>
      </c>
      <c r="B5203" s="60">
        <v>1</v>
      </c>
      <c r="C5203" s="2">
        <v>41137.914158511026</v>
      </c>
      <c r="D5203" s="2">
        <v>41197.913888888892</v>
      </c>
      <c r="E5203" s="60">
        <v>8</v>
      </c>
      <c r="F5203" s="2">
        <v>41138.778584444175</v>
      </c>
      <c r="G5203" s="60">
        <v>0</v>
      </c>
    </row>
    <row r="5204" spans="1:7" x14ac:dyDescent="0.3">
      <c r="A5204" s="60">
        <v>5203</v>
      </c>
      <c r="B5204" s="60">
        <v>4</v>
      </c>
      <c r="C5204" s="2">
        <v>41137.897856319629</v>
      </c>
      <c r="D5204" s="2">
        <v>41197.897222222222</v>
      </c>
      <c r="E5204" s="60">
        <v>12</v>
      </c>
      <c r="F5204" s="2">
        <v>41140.355306945821</v>
      </c>
      <c r="G5204" s="60">
        <v>0</v>
      </c>
    </row>
    <row r="5205" spans="1:7" x14ac:dyDescent="0.3">
      <c r="A5205" s="60">
        <v>5204</v>
      </c>
      <c r="B5205" s="60">
        <v>4</v>
      </c>
      <c r="C5205" s="2">
        <v>41137.881204540441</v>
      </c>
      <c r="D5205" s="2">
        <v>41139.964110734909</v>
      </c>
      <c r="E5205" s="60">
        <v>12</v>
      </c>
      <c r="F5205" s="2" t="s">
        <v>5</v>
      </c>
      <c r="G5205" s="60">
        <v>0</v>
      </c>
    </row>
    <row r="5206" spans="1:7" x14ac:dyDescent="0.3">
      <c r="A5206" s="60">
        <v>5205</v>
      </c>
      <c r="B5206" s="60">
        <v>1</v>
      </c>
      <c r="C5206" s="2">
        <v>41138.005161607973</v>
      </c>
      <c r="D5206" s="2">
        <v>41198.004861111112</v>
      </c>
      <c r="E5206" s="60">
        <v>12</v>
      </c>
      <c r="F5206" s="2">
        <v>41139.364392408388</v>
      </c>
      <c r="G5206" s="60">
        <v>0</v>
      </c>
    </row>
    <row r="5207" spans="1:7" x14ac:dyDescent="0.3">
      <c r="A5207" s="60">
        <v>5206</v>
      </c>
      <c r="B5207" s="60">
        <v>3</v>
      </c>
      <c r="C5207" s="2">
        <v>41138.007897068754</v>
      </c>
      <c r="D5207" s="2">
        <v>41198.007638888892</v>
      </c>
      <c r="E5207" s="60">
        <v>24</v>
      </c>
      <c r="F5207" s="2">
        <v>41139.501158626284</v>
      </c>
      <c r="G5207" s="60">
        <v>0</v>
      </c>
    </row>
    <row r="5208" spans="1:7" x14ac:dyDescent="0.3">
      <c r="A5208" s="60">
        <v>5207</v>
      </c>
      <c r="B5208" s="60">
        <v>7</v>
      </c>
      <c r="C5208" s="2">
        <v>41138.043728312703</v>
      </c>
      <c r="D5208" s="2">
        <v>41198.04305555555</v>
      </c>
      <c r="E5208" s="60">
        <v>24</v>
      </c>
      <c r="F5208" s="2">
        <v>41153.919518218259</v>
      </c>
      <c r="G5208" s="60">
        <v>1</v>
      </c>
    </row>
    <row r="5209" spans="1:7" x14ac:dyDescent="0.3">
      <c r="A5209" s="60">
        <v>5208</v>
      </c>
      <c r="B5209" s="60">
        <v>3</v>
      </c>
      <c r="C5209" s="2">
        <v>41138.230092830236</v>
      </c>
      <c r="D5209" s="2">
        <v>41140.271379407706</v>
      </c>
      <c r="E5209" s="60">
        <v>24</v>
      </c>
      <c r="F5209" s="2" t="s">
        <v>5</v>
      </c>
      <c r="G5209" s="60">
        <v>0</v>
      </c>
    </row>
    <row r="5210" spans="1:7" x14ac:dyDescent="0.3">
      <c r="A5210" s="60">
        <v>5209</v>
      </c>
      <c r="B5210" s="60">
        <v>6</v>
      </c>
      <c r="C5210" s="2">
        <v>41138.253739597785</v>
      </c>
      <c r="D5210" s="2">
        <v>41198.253472222219</v>
      </c>
      <c r="E5210" s="60">
        <v>24</v>
      </c>
      <c r="F5210" s="2">
        <v>41142.5817702739</v>
      </c>
      <c r="G5210" s="60">
        <v>0</v>
      </c>
    </row>
    <row r="5211" spans="1:7" x14ac:dyDescent="0.3">
      <c r="A5211" s="60">
        <v>5210</v>
      </c>
      <c r="B5211" s="60">
        <v>1</v>
      </c>
      <c r="C5211" s="2">
        <v>41138.457260964467</v>
      </c>
      <c r="D5211" s="2">
        <v>41198.456944444442</v>
      </c>
      <c r="E5211" s="60">
        <v>12</v>
      </c>
      <c r="F5211" s="2">
        <v>41139.487040003369</v>
      </c>
      <c r="G5211" s="60">
        <v>0</v>
      </c>
    </row>
    <row r="5212" spans="1:7" x14ac:dyDescent="0.3">
      <c r="A5212" s="60">
        <v>5211</v>
      </c>
      <c r="B5212" s="60">
        <v>1</v>
      </c>
      <c r="C5212" s="2">
        <v>41138.439402902128</v>
      </c>
      <c r="D5212" s="2">
        <v>41198.438888888886</v>
      </c>
      <c r="E5212" s="60">
        <v>12</v>
      </c>
      <c r="F5212" s="2">
        <v>41139.648045745147</v>
      </c>
      <c r="G5212" s="60">
        <v>0</v>
      </c>
    </row>
    <row r="5213" spans="1:7" x14ac:dyDescent="0.3">
      <c r="A5213" s="60">
        <v>5212</v>
      </c>
      <c r="B5213" s="60">
        <v>1</v>
      </c>
      <c r="C5213" s="2">
        <v>41138.42221091297</v>
      </c>
      <c r="D5213" s="2">
        <v>41198.421527777777</v>
      </c>
      <c r="E5213" s="60">
        <v>8</v>
      </c>
      <c r="F5213" s="2">
        <v>41139.431482554901</v>
      </c>
      <c r="G5213" s="60">
        <v>0</v>
      </c>
    </row>
    <row r="5214" spans="1:7" x14ac:dyDescent="0.3">
      <c r="A5214" s="60">
        <v>5213</v>
      </c>
      <c r="B5214" s="60">
        <v>1</v>
      </c>
      <c r="C5214" s="2">
        <v>41138.461098987202</v>
      </c>
      <c r="D5214" s="2">
        <v>41198.460416666669</v>
      </c>
      <c r="E5214" s="60">
        <v>8</v>
      </c>
      <c r="F5214" s="2">
        <v>41139.480286529135</v>
      </c>
      <c r="G5214" s="60">
        <v>0</v>
      </c>
    </row>
    <row r="5215" spans="1:7" x14ac:dyDescent="0.3">
      <c r="A5215" s="60">
        <v>5214</v>
      </c>
      <c r="B5215" s="60">
        <v>3</v>
      </c>
      <c r="C5215" s="2">
        <v>41138.517502155446</v>
      </c>
      <c r="D5215" s="2">
        <v>41198.517361111109</v>
      </c>
      <c r="E5215" s="60">
        <v>24</v>
      </c>
      <c r="F5215" s="2">
        <v>41140.673196000098</v>
      </c>
      <c r="G5215" s="60">
        <v>0</v>
      </c>
    </row>
    <row r="5216" spans="1:7" x14ac:dyDescent="0.3">
      <c r="A5216" s="60">
        <v>5215</v>
      </c>
      <c r="B5216" s="60">
        <v>5</v>
      </c>
      <c r="C5216" s="2">
        <v>41138.527631511126</v>
      </c>
      <c r="D5216" s="2">
        <v>41198.527083333334</v>
      </c>
      <c r="E5216" s="60">
        <v>24</v>
      </c>
      <c r="F5216" s="2">
        <v>41142.48049512814</v>
      </c>
      <c r="G5216" s="60">
        <v>0</v>
      </c>
    </row>
    <row r="5217" spans="1:7" x14ac:dyDescent="0.3">
      <c r="A5217" s="60">
        <v>5216</v>
      </c>
      <c r="B5217" s="60">
        <v>5</v>
      </c>
      <c r="C5217" s="2">
        <v>41138.500143978803</v>
      </c>
      <c r="D5217" s="2">
        <v>41198.5</v>
      </c>
      <c r="E5217" s="60">
        <v>24</v>
      </c>
      <c r="F5217" s="2">
        <v>41141.746691291082</v>
      </c>
      <c r="G5217" s="60">
        <v>0</v>
      </c>
    </row>
    <row r="5218" spans="1:7" x14ac:dyDescent="0.3">
      <c r="A5218" s="60">
        <v>5217</v>
      </c>
      <c r="B5218" s="60">
        <v>1</v>
      </c>
      <c r="C5218" s="2">
        <v>41138.523482101707</v>
      </c>
      <c r="D5218" s="2">
        <v>41142.314868278219</v>
      </c>
      <c r="E5218" s="60">
        <v>8</v>
      </c>
      <c r="F5218" s="2" t="s">
        <v>5</v>
      </c>
      <c r="G5218" s="60">
        <v>0</v>
      </c>
    </row>
    <row r="5219" spans="1:7" x14ac:dyDescent="0.3">
      <c r="A5219" s="60">
        <v>5218</v>
      </c>
      <c r="B5219" s="60">
        <v>2</v>
      </c>
      <c r="C5219" s="2">
        <v>41138.617590142909</v>
      </c>
      <c r="D5219" s="2">
        <v>41198.617361111115</v>
      </c>
      <c r="E5219" s="60">
        <v>10</v>
      </c>
      <c r="F5219" s="2">
        <v>41139.404433740885</v>
      </c>
      <c r="G5219" s="60">
        <v>0</v>
      </c>
    </row>
    <row r="5220" spans="1:7" x14ac:dyDescent="0.3">
      <c r="A5220" s="60">
        <v>5219</v>
      </c>
      <c r="B5220" s="60">
        <v>4</v>
      </c>
      <c r="C5220" s="2">
        <v>41138.606808312572</v>
      </c>
      <c r="D5220" s="2">
        <v>41140.689697892762</v>
      </c>
      <c r="E5220" s="60">
        <v>12</v>
      </c>
      <c r="F5220" s="2" t="s">
        <v>5</v>
      </c>
      <c r="G5220" s="60">
        <v>0</v>
      </c>
    </row>
    <row r="5221" spans="1:7" x14ac:dyDescent="0.3">
      <c r="A5221" s="60">
        <v>5220</v>
      </c>
      <c r="B5221" s="60">
        <v>1</v>
      </c>
      <c r="C5221" s="2">
        <v>41138.602450582541</v>
      </c>
      <c r="D5221" s="2">
        <v>41198.602083333339</v>
      </c>
      <c r="E5221" s="60">
        <v>8</v>
      </c>
      <c r="F5221" s="2">
        <v>41138.746536878163</v>
      </c>
      <c r="G5221" s="60">
        <v>0</v>
      </c>
    </row>
    <row r="5222" spans="1:7" x14ac:dyDescent="0.3">
      <c r="A5222" s="60">
        <v>5221</v>
      </c>
      <c r="B5222" s="60">
        <v>1</v>
      </c>
      <c r="C5222" s="2">
        <v>41138.678423812598</v>
      </c>
      <c r="D5222" s="2">
        <v>41198.677777777775</v>
      </c>
      <c r="E5222" s="60">
        <v>8</v>
      </c>
      <c r="F5222" s="2">
        <v>41138.794102684966</v>
      </c>
      <c r="G5222" s="60">
        <v>0</v>
      </c>
    </row>
    <row r="5223" spans="1:7" x14ac:dyDescent="0.3">
      <c r="A5223" s="60">
        <v>5222</v>
      </c>
      <c r="B5223" s="60">
        <v>3</v>
      </c>
      <c r="C5223" s="2">
        <v>41138.724911780344</v>
      </c>
      <c r="D5223" s="2">
        <v>41198.724305555559</v>
      </c>
      <c r="E5223" s="60">
        <v>24</v>
      </c>
      <c r="F5223" s="2">
        <v>41141.712468674727</v>
      </c>
      <c r="G5223" s="60">
        <v>0</v>
      </c>
    </row>
    <row r="5224" spans="1:7" x14ac:dyDescent="0.3">
      <c r="A5224" s="60">
        <v>5223</v>
      </c>
      <c r="B5224" s="60">
        <v>1</v>
      </c>
      <c r="C5224" s="2">
        <v>41138.726164617226</v>
      </c>
      <c r="D5224" s="2">
        <v>41198.725694444445</v>
      </c>
      <c r="E5224" s="60">
        <v>12</v>
      </c>
      <c r="F5224" s="2">
        <v>41139.951289622317</v>
      </c>
      <c r="G5224" s="60">
        <v>0</v>
      </c>
    </row>
    <row r="5225" spans="1:7" x14ac:dyDescent="0.3">
      <c r="A5225" s="60">
        <v>5224</v>
      </c>
      <c r="B5225" s="60">
        <v>2</v>
      </c>
      <c r="C5225" s="2">
        <v>41138.804510075672</v>
      </c>
      <c r="D5225" s="2">
        <v>41198.804166666661</v>
      </c>
      <c r="E5225" s="60">
        <v>10</v>
      </c>
      <c r="F5225" s="2">
        <v>41140.305350017268</v>
      </c>
      <c r="G5225" s="60">
        <v>0</v>
      </c>
    </row>
    <row r="5226" spans="1:7" x14ac:dyDescent="0.3">
      <c r="A5226" s="60">
        <v>5225</v>
      </c>
      <c r="B5226" s="60">
        <v>6</v>
      </c>
      <c r="C5226" s="2">
        <v>41138.862004439616</v>
      </c>
      <c r="D5226" s="2">
        <v>41198.861805555556</v>
      </c>
      <c r="E5226" s="60">
        <v>24</v>
      </c>
      <c r="F5226" s="2">
        <v>41151.59029342627</v>
      </c>
      <c r="G5226" s="60">
        <v>0</v>
      </c>
    </row>
    <row r="5227" spans="1:7" x14ac:dyDescent="0.3">
      <c r="A5227" s="60">
        <v>5226</v>
      </c>
      <c r="B5227" s="60">
        <v>1</v>
      </c>
      <c r="C5227" s="2">
        <v>41138.977339019737</v>
      </c>
      <c r="D5227" s="2">
        <v>41198.977083333339</v>
      </c>
      <c r="E5227" s="60">
        <v>8</v>
      </c>
      <c r="F5227" s="2">
        <v>41139.865000635626</v>
      </c>
      <c r="G5227" s="60">
        <v>0</v>
      </c>
    </row>
    <row r="5228" spans="1:7" x14ac:dyDescent="0.3">
      <c r="A5228" s="60">
        <v>5227</v>
      </c>
      <c r="B5228" s="60">
        <v>1</v>
      </c>
      <c r="C5228" s="2">
        <v>41139.056935572167</v>
      </c>
      <c r="D5228" s="2">
        <v>41199.056249999994</v>
      </c>
      <c r="E5228" s="60">
        <v>12</v>
      </c>
      <c r="F5228" s="2">
        <v>41140.25966177939</v>
      </c>
      <c r="G5228" s="60">
        <v>0</v>
      </c>
    </row>
    <row r="5229" spans="1:7" x14ac:dyDescent="0.3">
      <c r="A5229" s="60">
        <v>5228</v>
      </c>
      <c r="B5229" s="60">
        <v>3</v>
      </c>
      <c r="C5229" s="2">
        <v>41139.225880113125</v>
      </c>
      <c r="D5229" s="2">
        <v>41142.475496423307</v>
      </c>
      <c r="E5229" s="60">
        <v>24</v>
      </c>
      <c r="F5229" s="2" t="s">
        <v>5</v>
      </c>
      <c r="G5229" s="60">
        <v>0</v>
      </c>
    </row>
    <row r="5230" spans="1:7" x14ac:dyDescent="0.3">
      <c r="A5230" s="60">
        <v>5229</v>
      </c>
      <c r="B5230" s="60">
        <v>10</v>
      </c>
      <c r="C5230" s="2">
        <v>41139.354119684664</v>
      </c>
      <c r="D5230" s="2">
        <v>41199.353472222225</v>
      </c>
      <c r="E5230" s="60">
        <v>1</v>
      </c>
      <c r="F5230" s="2">
        <v>41146.368924708069</v>
      </c>
      <c r="G5230" s="60">
        <v>3</v>
      </c>
    </row>
    <row r="5231" spans="1:7" x14ac:dyDescent="0.3">
      <c r="A5231" s="60">
        <v>5230</v>
      </c>
      <c r="B5231" s="60">
        <v>3</v>
      </c>
      <c r="C5231" s="2">
        <v>41139.3620948233</v>
      </c>
      <c r="D5231" s="2">
        <v>41199.361805555556</v>
      </c>
      <c r="E5231" s="60">
        <v>24</v>
      </c>
      <c r="F5231" s="2">
        <v>41141.475246833441</v>
      </c>
      <c r="G5231" s="60">
        <v>0</v>
      </c>
    </row>
    <row r="5232" spans="1:7" x14ac:dyDescent="0.3">
      <c r="A5232" s="60">
        <v>5231</v>
      </c>
      <c r="B5232" s="60">
        <v>3</v>
      </c>
      <c r="C5232" s="2">
        <v>41139.343424022911</v>
      </c>
      <c r="D5232" s="2">
        <v>41144.343055555561</v>
      </c>
      <c r="E5232" s="60">
        <v>24</v>
      </c>
      <c r="F5232" s="2">
        <v>41141.359179321931</v>
      </c>
      <c r="G5232" s="60">
        <v>0</v>
      </c>
    </row>
    <row r="5233" spans="1:7" x14ac:dyDescent="0.3">
      <c r="A5233" s="60">
        <v>5232</v>
      </c>
      <c r="B5233" s="60">
        <v>4</v>
      </c>
      <c r="C5233" s="2">
        <v>41139.379501195916</v>
      </c>
      <c r="D5233" s="2">
        <v>41199.379166666666</v>
      </c>
      <c r="E5233" s="60">
        <v>12</v>
      </c>
      <c r="F5233" s="2">
        <v>41140.641103002192</v>
      </c>
      <c r="G5233" s="60">
        <v>0</v>
      </c>
    </row>
    <row r="5234" spans="1:7" x14ac:dyDescent="0.3">
      <c r="A5234" s="60">
        <v>5233</v>
      </c>
      <c r="B5234" s="60">
        <v>9</v>
      </c>
      <c r="C5234" s="2">
        <v>41139.391071561826</v>
      </c>
      <c r="D5234" s="2">
        <v>41199.390972222223</v>
      </c>
      <c r="E5234" s="60">
        <v>5</v>
      </c>
      <c r="F5234" s="2">
        <v>41142.494547904222</v>
      </c>
      <c r="G5234" s="60">
        <v>0</v>
      </c>
    </row>
    <row r="5235" spans="1:7" x14ac:dyDescent="0.3">
      <c r="A5235" s="60">
        <v>5234</v>
      </c>
      <c r="B5235" s="60">
        <v>5</v>
      </c>
      <c r="C5235" s="2">
        <v>41139.38813696977</v>
      </c>
      <c r="D5235" s="2">
        <v>41199.387499999997</v>
      </c>
      <c r="E5235" s="60">
        <v>24</v>
      </c>
      <c r="F5235" s="2">
        <v>41141.466507313882</v>
      </c>
      <c r="G5235" s="60">
        <v>0</v>
      </c>
    </row>
    <row r="5236" spans="1:7" x14ac:dyDescent="0.3">
      <c r="A5236" s="60">
        <v>5235</v>
      </c>
      <c r="B5236" s="60">
        <v>5</v>
      </c>
      <c r="C5236" s="2">
        <v>41139.406367634598</v>
      </c>
      <c r="D5236" s="2">
        <v>41199.40625</v>
      </c>
      <c r="E5236" s="60">
        <v>24</v>
      </c>
      <c r="F5236" s="2">
        <v>41141.849081123175</v>
      </c>
      <c r="G5236" s="60">
        <v>0</v>
      </c>
    </row>
    <row r="5237" spans="1:7" x14ac:dyDescent="0.3">
      <c r="A5237" s="60">
        <v>5236</v>
      </c>
      <c r="B5237" s="60">
        <v>6</v>
      </c>
      <c r="C5237" s="2">
        <v>41139.388685103608</v>
      </c>
      <c r="D5237" s="2">
        <v>41199.388194444444</v>
      </c>
      <c r="E5237" s="60">
        <v>24</v>
      </c>
      <c r="F5237" s="2">
        <v>41142.099577209185</v>
      </c>
      <c r="G5237" s="60">
        <v>0</v>
      </c>
    </row>
    <row r="5238" spans="1:7" x14ac:dyDescent="0.3">
      <c r="A5238" s="60">
        <v>5237</v>
      </c>
      <c r="B5238" s="60">
        <v>1</v>
      </c>
      <c r="C5238" s="2">
        <v>41139.451769167761</v>
      </c>
      <c r="D5238" s="2">
        <v>41143.076743184574</v>
      </c>
      <c r="E5238" s="60">
        <v>8</v>
      </c>
      <c r="F5238" s="2" t="s">
        <v>5</v>
      </c>
      <c r="G5238" s="60">
        <v>0</v>
      </c>
    </row>
    <row r="5239" spans="1:7" x14ac:dyDescent="0.3">
      <c r="A5239" s="60">
        <v>5238</v>
      </c>
      <c r="B5239" s="60">
        <v>8</v>
      </c>
      <c r="C5239" s="2">
        <v>41139.46928400109</v>
      </c>
      <c r="D5239" s="2">
        <v>41199.46875</v>
      </c>
      <c r="E5239" s="60">
        <v>3</v>
      </c>
      <c r="F5239" s="2">
        <v>41146.357958699009</v>
      </c>
      <c r="G5239" s="60">
        <v>0</v>
      </c>
    </row>
    <row r="5240" spans="1:7" x14ac:dyDescent="0.3">
      <c r="A5240" s="60">
        <v>5239</v>
      </c>
      <c r="B5240" s="60">
        <v>7</v>
      </c>
      <c r="C5240" s="2">
        <v>41139.528602928083</v>
      </c>
      <c r="D5240" s="2">
        <v>41199.52847222222</v>
      </c>
      <c r="E5240" s="60">
        <v>24</v>
      </c>
      <c r="F5240" s="2">
        <v>41161.178461675008</v>
      </c>
      <c r="G5240" s="60">
        <v>0</v>
      </c>
    </row>
    <row r="5241" spans="1:7" x14ac:dyDescent="0.3">
      <c r="A5241" s="60">
        <v>5240</v>
      </c>
      <c r="B5241" s="60">
        <v>1</v>
      </c>
      <c r="C5241" s="2">
        <v>41139.540957373109</v>
      </c>
      <c r="D5241" s="2">
        <v>41199.540277777778</v>
      </c>
      <c r="E5241" s="60">
        <v>8</v>
      </c>
      <c r="F5241" s="2">
        <v>41139.670109439212</v>
      </c>
      <c r="G5241" s="60">
        <v>0</v>
      </c>
    </row>
    <row r="5242" spans="1:7" x14ac:dyDescent="0.3">
      <c r="A5242" s="60">
        <v>5241</v>
      </c>
      <c r="B5242" s="60">
        <v>7</v>
      </c>
      <c r="C5242" s="2">
        <v>41139.579971620209</v>
      </c>
      <c r="D5242" s="2">
        <v>41199.579861111109</v>
      </c>
      <c r="E5242" s="60">
        <v>24</v>
      </c>
      <c r="F5242" s="2">
        <v>41180.359610662606</v>
      </c>
      <c r="G5242" s="60">
        <v>0</v>
      </c>
    </row>
    <row r="5243" spans="1:7" x14ac:dyDescent="0.3">
      <c r="A5243" s="60">
        <v>5242</v>
      </c>
      <c r="B5243" s="60">
        <v>4</v>
      </c>
      <c r="C5243" s="2">
        <v>41139.558943555392</v>
      </c>
      <c r="D5243" s="2">
        <v>41199.558333333334</v>
      </c>
      <c r="E5243" s="60">
        <v>12</v>
      </c>
      <c r="F5243" s="2">
        <v>41141.59483973492</v>
      </c>
      <c r="G5243" s="60">
        <v>0</v>
      </c>
    </row>
    <row r="5244" spans="1:7" x14ac:dyDescent="0.3">
      <c r="A5244" s="60">
        <v>5243</v>
      </c>
      <c r="B5244" s="60">
        <v>7</v>
      </c>
      <c r="C5244" s="2">
        <v>41139.582230661705</v>
      </c>
      <c r="D5244" s="2">
        <v>41142.165393072748</v>
      </c>
      <c r="E5244" s="60">
        <v>24</v>
      </c>
      <c r="F5244" s="2" t="s">
        <v>5</v>
      </c>
      <c r="G5244" s="60">
        <v>0</v>
      </c>
    </row>
    <row r="5245" spans="1:7" x14ac:dyDescent="0.3">
      <c r="A5245" s="60">
        <v>5244</v>
      </c>
      <c r="B5245" s="60">
        <v>1</v>
      </c>
      <c r="C5245" s="2">
        <v>41139.593127688342</v>
      </c>
      <c r="D5245" s="2">
        <v>41199.593055555561</v>
      </c>
      <c r="E5245" s="60">
        <v>8</v>
      </c>
      <c r="F5245" s="2">
        <v>41140.467509262329</v>
      </c>
      <c r="G5245" s="60">
        <v>0</v>
      </c>
    </row>
    <row r="5246" spans="1:7" x14ac:dyDescent="0.3">
      <c r="A5246" s="60">
        <v>5245</v>
      </c>
      <c r="B5246" s="60">
        <v>1</v>
      </c>
      <c r="C5246" s="2">
        <v>41139.601252552551</v>
      </c>
      <c r="D5246" s="2">
        <v>41142.767487955214</v>
      </c>
      <c r="E5246" s="60">
        <v>8</v>
      </c>
      <c r="F5246" s="2" t="s">
        <v>5</v>
      </c>
      <c r="G5246" s="60">
        <v>0</v>
      </c>
    </row>
    <row r="5247" spans="1:7" x14ac:dyDescent="0.3">
      <c r="A5247" s="60">
        <v>5246</v>
      </c>
      <c r="B5247" s="60">
        <v>3</v>
      </c>
      <c r="C5247" s="2">
        <v>41139.596223470515</v>
      </c>
      <c r="D5247" s="2">
        <v>41199.595833333333</v>
      </c>
      <c r="E5247" s="60">
        <v>24</v>
      </c>
      <c r="F5247" s="2">
        <v>41142.477509969045</v>
      </c>
      <c r="G5247" s="60">
        <v>0</v>
      </c>
    </row>
    <row r="5248" spans="1:7" x14ac:dyDescent="0.3">
      <c r="A5248" s="60">
        <v>5247</v>
      </c>
      <c r="B5248" s="60">
        <v>1</v>
      </c>
      <c r="C5248" s="2">
        <v>41139.639176526114</v>
      </c>
      <c r="D5248" s="2">
        <v>41199.638888888891</v>
      </c>
      <c r="E5248" s="60">
        <v>12</v>
      </c>
      <c r="F5248" s="2">
        <v>41140.826938489656</v>
      </c>
      <c r="G5248" s="60">
        <v>0</v>
      </c>
    </row>
    <row r="5249" spans="1:7" x14ac:dyDescent="0.3">
      <c r="A5249" s="60">
        <v>5248</v>
      </c>
      <c r="B5249" s="60">
        <v>3</v>
      </c>
      <c r="C5249" s="2">
        <v>41139.673792475653</v>
      </c>
      <c r="D5249" s="2">
        <v>41199.673611111109</v>
      </c>
      <c r="E5249" s="60">
        <v>24</v>
      </c>
      <c r="F5249" s="2">
        <v>41142.326195150148</v>
      </c>
      <c r="G5249" s="60">
        <v>0</v>
      </c>
    </row>
    <row r="5250" spans="1:7" x14ac:dyDescent="0.3">
      <c r="A5250" s="60">
        <v>5249</v>
      </c>
      <c r="B5250" s="60">
        <v>4</v>
      </c>
      <c r="C5250" s="2">
        <v>41139.702300683653</v>
      </c>
      <c r="D5250" s="2">
        <v>41199.70208333333</v>
      </c>
      <c r="E5250" s="60">
        <v>12</v>
      </c>
      <c r="F5250" s="2">
        <v>41143.640099444056</v>
      </c>
      <c r="G5250" s="60">
        <v>0</v>
      </c>
    </row>
    <row r="5251" spans="1:7" x14ac:dyDescent="0.3">
      <c r="A5251" s="60">
        <v>5250</v>
      </c>
      <c r="B5251" s="60">
        <v>1</v>
      </c>
      <c r="C5251" s="2">
        <v>41139.742511480858</v>
      </c>
      <c r="D5251" s="2">
        <v>41142.158696501931</v>
      </c>
      <c r="E5251" s="60">
        <v>12</v>
      </c>
      <c r="F5251" s="2" t="s">
        <v>5</v>
      </c>
      <c r="G5251" s="60">
        <v>0</v>
      </c>
    </row>
    <row r="5252" spans="1:7" x14ac:dyDescent="0.3">
      <c r="A5252" s="60">
        <v>5251</v>
      </c>
      <c r="B5252" s="60">
        <v>7</v>
      </c>
      <c r="C5252" s="2">
        <v>41139.713475619668</v>
      </c>
      <c r="D5252" s="2">
        <v>41199.713194444448</v>
      </c>
      <c r="E5252" s="60">
        <v>24</v>
      </c>
      <c r="F5252" s="2">
        <v>41149.320919909922</v>
      </c>
      <c r="G5252" s="60">
        <v>0</v>
      </c>
    </row>
    <row r="5253" spans="1:7" x14ac:dyDescent="0.3">
      <c r="A5253" s="60">
        <v>5252</v>
      </c>
      <c r="B5253" s="60">
        <v>4</v>
      </c>
      <c r="C5253" s="2">
        <v>41139.787700033718</v>
      </c>
      <c r="D5253" s="2">
        <v>41199.787499999999</v>
      </c>
      <c r="E5253" s="60">
        <v>12</v>
      </c>
      <c r="F5253" s="2">
        <v>41141.782625702443</v>
      </c>
      <c r="G5253" s="60">
        <v>0</v>
      </c>
    </row>
    <row r="5254" spans="1:7" x14ac:dyDescent="0.3">
      <c r="A5254" s="60">
        <v>5253</v>
      </c>
      <c r="B5254" s="60">
        <v>8</v>
      </c>
      <c r="C5254" s="2">
        <v>41139.759823129119</v>
      </c>
      <c r="D5254" s="2">
        <v>41199.759722222225</v>
      </c>
      <c r="E5254" s="60">
        <v>3</v>
      </c>
      <c r="F5254" s="2">
        <v>41144.417485386824</v>
      </c>
      <c r="G5254" s="60">
        <v>0</v>
      </c>
    </row>
    <row r="5255" spans="1:7" x14ac:dyDescent="0.3">
      <c r="A5255" s="60">
        <v>5254</v>
      </c>
      <c r="B5255" s="60">
        <v>1</v>
      </c>
      <c r="C5255" s="2">
        <v>41139.786811650643</v>
      </c>
      <c r="D5255" s="2">
        <v>41199.786805555559</v>
      </c>
      <c r="E5255" s="60">
        <v>8</v>
      </c>
      <c r="F5255" s="2">
        <v>41140.49011260672</v>
      </c>
      <c r="G5255" s="60">
        <v>0</v>
      </c>
    </row>
    <row r="5256" spans="1:7" x14ac:dyDescent="0.3">
      <c r="A5256" s="60">
        <v>5255</v>
      </c>
      <c r="B5256" s="60">
        <v>1</v>
      </c>
      <c r="C5256" s="2">
        <v>41139.806199083927</v>
      </c>
      <c r="D5256" s="2">
        <v>41199.805555555555</v>
      </c>
      <c r="E5256" s="60">
        <v>8</v>
      </c>
      <c r="F5256" s="2">
        <v>41140.709134548939</v>
      </c>
      <c r="G5256" s="60">
        <v>0</v>
      </c>
    </row>
    <row r="5257" spans="1:7" x14ac:dyDescent="0.3">
      <c r="A5257" s="60">
        <v>5256</v>
      </c>
      <c r="B5257" s="60">
        <v>11</v>
      </c>
      <c r="C5257" s="2">
        <v>41139.934480020616</v>
      </c>
      <c r="D5257" s="2">
        <v>41199.934027777774</v>
      </c>
      <c r="E5257" s="60">
        <v>1</v>
      </c>
      <c r="F5257" s="2">
        <v>41146.598607584579</v>
      </c>
      <c r="G5257" s="60">
        <v>1</v>
      </c>
    </row>
    <row r="5258" spans="1:7" x14ac:dyDescent="0.3">
      <c r="A5258" s="60">
        <v>5257</v>
      </c>
      <c r="B5258" s="60">
        <v>5</v>
      </c>
      <c r="C5258" s="2">
        <v>41139.972144454077</v>
      </c>
      <c r="D5258" s="2">
        <v>41199.97152777778</v>
      </c>
      <c r="E5258" s="60">
        <v>24</v>
      </c>
      <c r="F5258" s="2">
        <v>41141.843599111402</v>
      </c>
      <c r="G5258" s="60">
        <v>0</v>
      </c>
    </row>
    <row r="5259" spans="1:7" x14ac:dyDescent="0.3">
      <c r="A5259" s="60">
        <v>5258</v>
      </c>
      <c r="B5259" s="60">
        <v>1</v>
      </c>
      <c r="C5259" s="2">
        <v>41140.000849313576</v>
      </c>
      <c r="D5259" s="2">
        <v>41200.000694444447</v>
      </c>
      <c r="E5259" s="60">
        <v>12</v>
      </c>
      <c r="F5259" s="2">
        <v>41140.504333126381</v>
      </c>
      <c r="G5259" s="60">
        <v>0</v>
      </c>
    </row>
    <row r="5260" spans="1:7" x14ac:dyDescent="0.3">
      <c r="A5260" s="60">
        <v>5259</v>
      </c>
      <c r="B5260" s="60">
        <v>1</v>
      </c>
      <c r="C5260" s="2">
        <v>41140.013541902968</v>
      </c>
      <c r="D5260" s="2">
        <v>41200.013194444444</v>
      </c>
      <c r="E5260" s="60">
        <v>8</v>
      </c>
      <c r="F5260" s="2">
        <v>41141.33850459868</v>
      </c>
      <c r="G5260" s="60">
        <v>0</v>
      </c>
    </row>
    <row r="5261" spans="1:7" x14ac:dyDescent="0.3">
      <c r="A5261" s="60">
        <v>5260</v>
      </c>
      <c r="B5261" s="60">
        <v>1</v>
      </c>
      <c r="C5261" s="2">
        <v>41140.056332766653</v>
      </c>
      <c r="D5261" s="2">
        <v>41200.056249999994</v>
      </c>
      <c r="E5261" s="60">
        <v>8</v>
      </c>
      <c r="F5261" s="2">
        <v>41141.395297043586</v>
      </c>
      <c r="G5261" s="60">
        <v>0</v>
      </c>
    </row>
    <row r="5262" spans="1:7" x14ac:dyDescent="0.3">
      <c r="A5262" s="60">
        <v>5261</v>
      </c>
      <c r="B5262" s="60">
        <v>3</v>
      </c>
      <c r="C5262" s="2">
        <v>41140.15541305911</v>
      </c>
      <c r="D5262" s="2">
        <v>41200.154861111114</v>
      </c>
      <c r="E5262" s="60">
        <v>24</v>
      </c>
      <c r="F5262" s="2">
        <v>41142.175210151574</v>
      </c>
      <c r="G5262" s="60">
        <v>0</v>
      </c>
    </row>
    <row r="5263" spans="1:7" x14ac:dyDescent="0.3">
      <c r="A5263" s="60">
        <v>5262</v>
      </c>
      <c r="B5263" s="60">
        <v>10</v>
      </c>
      <c r="C5263" s="2">
        <v>41140.302507194523</v>
      </c>
      <c r="D5263" s="2">
        <v>41200.302083333328</v>
      </c>
      <c r="E5263" s="60">
        <v>1</v>
      </c>
      <c r="F5263" s="2">
        <v>41147.696005790756</v>
      </c>
      <c r="G5263" s="60">
        <v>4</v>
      </c>
    </row>
    <row r="5264" spans="1:7" x14ac:dyDescent="0.3">
      <c r="A5264" s="60">
        <v>5263</v>
      </c>
      <c r="B5264" s="60">
        <v>6</v>
      </c>
      <c r="C5264" s="2">
        <v>41140.359173712175</v>
      </c>
      <c r="D5264" s="2">
        <v>41200.359027777777</v>
      </c>
      <c r="E5264" s="60">
        <v>24</v>
      </c>
      <c r="F5264" s="2">
        <v>41144.35982622455</v>
      </c>
      <c r="G5264" s="60">
        <v>0</v>
      </c>
    </row>
    <row r="5265" spans="1:7" x14ac:dyDescent="0.3">
      <c r="A5265" s="60">
        <v>5264</v>
      </c>
      <c r="B5265" s="60">
        <v>10</v>
      </c>
      <c r="C5265" s="2">
        <v>41140.362049694835</v>
      </c>
      <c r="D5265" s="2">
        <v>41200.361805555556</v>
      </c>
      <c r="E5265" s="60">
        <v>1</v>
      </c>
      <c r="F5265" s="2">
        <v>41147.731148787403</v>
      </c>
      <c r="G5265" s="60">
        <v>2</v>
      </c>
    </row>
    <row r="5266" spans="1:7" x14ac:dyDescent="0.3">
      <c r="A5266" s="60">
        <v>5265</v>
      </c>
      <c r="B5266" s="60">
        <v>9</v>
      </c>
      <c r="C5266" s="2">
        <v>41140.38822127405</v>
      </c>
      <c r="D5266" s="2">
        <v>41200.388194444444</v>
      </c>
      <c r="E5266" s="60">
        <v>5</v>
      </c>
      <c r="F5266" s="2">
        <v>41143.230787784538</v>
      </c>
      <c r="G5266" s="60">
        <v>0</v>
      </c>
    </row>
    <row r="5267" spans="1:7" x14ac:dyDescent="0.3">
      <c r="A5267" s="60">
        <v>5266</v>
      </c>
      <c r="B5267" s="60">
        <v>1</v>
      </c>
      <c r="C5267" s="2">
        <v>41140.491276900029</v>
      </c>
      <c r="D5267" s="2">
        <v>41142.574183094497</v>
      </c>
      <c r="E5267" s="60">
        <v>12</v>
      </c>
      <c r="F5267" s="2" t="s">
        <v>5</v>
      </c>
      <c r="G5267" s="60">
        <v>0</v>
      </c>
    </row>
    <row r="5268" spans="1:7" x14ac:dyDescent="0.3">
      <c r="A5268" s="60">
        <v>5267</v>
      </c>
      <c r="B5268" s="60">
        <v>1</v>
      </c>
      <c r="C5268" s="2">
        <v>41140.475110014675</v>
      </c>
      <c r="D5268" s="2">
        <v>41200.475000000006</v>
      </c>
      <c r="E5268" s="60">
        <v>8</v>
      </c>
      <c r="F5268" s="2">
        <v>41141.448298468691</v>
      </c>
      <c r="G5268" s="60">
        <v>0</v>
      </c>
    </row>
    <row r="5269" spans="1:7" x14ac:dyDescent="0.3">
      <c r="A5269" s="60">
        <v>5268</v>
      </c>
      <c r="B5269" s="60">
        <v>1</v>
      </c>
      <c r="C5269" s="2">
        <v>41140.470782132295</v>
      </c>
      <c r="D5269" s="2">
        <v>41143.970262143092</v>
      </c>
      <c r="E5269" s="60">
        <v>8</v>
      </c>
      <c r="F5269" s="2" t="s">
        <v>5</v>
      </c>
      <c r="G5269" s="60">
        <v>0</v>
      </c>
    </row>
    <row r="5270" spans="1:7" x14ac:dyDescent="0.3">
      <c r="A5270" s="60">
        <v>5269</v>
      </c>
      <c r="B5270" s="60">
        <v>1</v>
      </c>
      <c r="C5270" s="2">
        <v>41140.467588135092</v>
      </c>
      <c r="D5270" s="2">
        <v>41200.467361111114</v>
      </c>
      <c r="E5270" s="60">
        <v>8</v>
      </c>
      <c r="F5270" s="2">
        <v>41140.759562668958</v>
      </c>
      <c r="G5270" s="60">
        <v>0</v>
      </c>
    </row>
    <row r="5271" spans="1:7" x14ac:dyDescent="0.3">
      <c r="A5271" s="60">
        <v>5270</v>
      </c>
      <c r="B5271" s="60">
        <v>4</v>
      </c>
      <c r="C5271" s="2">
        <v>41140.523143046164</v>
      </c>
      <c r="D5271" s="2">
        <v>41200.522916666669</v>
      </c>
      <c r="E5271" s="60">
        <v>12</v>
      </c>
      <c r="F5271" s="2">
        <v>41143.394682895319</v>
      </c>
      <c r="G5271" s="60">
        <v>0</v>
      </c>
    </row>
    <row r="5272" spans="1:7" x14ac:dyDescent="0.3">
      <c r="A5272" s="60">
        <v>5271</v>
      </c>
      <c r="B5272" s="60">
        <v>4</v>
      </c>
      <c r="C5272" s="2">
        <v>41140.515788382938</v>
      </c>
      <c r="D5272" s="2">
        <v>41200.515277777777</v>
      </c>
      <c r="E5272" s="60">
        <v>12</v>
      </c>
      <c r="F5272" s="2">
        <v>41142.392013345103</v>
      </c>
      <c r="G5272" s="60">
        <v>0</v>
      </c>
    </row>
    <row r="5273" spans="1:7" x14ac:dyDescent="0.3">
      <c r="A5273" s="60">
        <v>5272</v>
      </c>
      <c r="B5273" s="60">
        <v>4</v>
      </c>
      <c r="C5273" s="2">
        <v>41140.52112825957</v>
      </c>
      <c r="D5273" s="2">
        <v>41200.520833333336</v>
      </c>
      <c r="E5273" s="60">
        <v>12</v>
      </c>
      <c r="F5273" s="2">
        <v>41142.570772553932</v>
      </c>
      <c r="G5273" s="60">
        <v>0</v>
      </c>
    </row>
    <row r="5274" spans="1:7" x14ac:dyDescent="0.3">
      <c r="A5274" s="60">
        <v>5273</v>
      </c>
      <c r="B5274" s="60">
        <v>4</v>
      </c>
      <c r="C5274" s="2">
        <v>41140.578124754531</v>
      </c>
      <c r="D5274" s="2">
        <v>41200.577777777777</v>
      </c>
      <c r="E5274" s="60">
        <v>12</v>
      </c>
      <c r="F5274" s="2">
        <v>41143.442136421087</v>
      </c>
      <c r="G5274" s="60">
        <v>0</v>
      </c>
    </row>
    <row r="5275" spans="1:7" x14ac:dyDescent="0.3">
      <c r="A5275" s="60">
        <v>5274</v>
      </c>
      <c r="B5275" s="60">
        <v>2</v>
      </c>
      <c r="C5275" s="2">
        <v>41140.552454074605</v>
      </c>
      <c r="D5275" s="2">
        <v>41144.96875</v>
      </c>
      <c r="E5275" s="60">
        <v>10</v>
      </c>
      <c r="F5275" s="2">
        <v>41141.647258418336</v>
      </c>
      <c r="G5275" s="60">
        <v>0</v>
      </c>
    </row>
    <row r="5276" spans="1:7" x14ac:dyDescent="0.3">
      <c r="A5276" s="60">
        <v>5275</v>
      </c>
      <c r="B5276" s="60">
        <v>1</v>
      </c>
      <c r="C5276" s="2">
        <v>41140.571177426827</v>
      </c>
      <c r="D5276" s="2">
        <v>41200.570833333331</v>
      </c>
      <c r="E5276" s="60">
        <v>8</v>
      </c>
      <c r="F5276" s="2">
        <v>41141.573927424964</v>
      </c>
      <c r="G5276" s="60">
        <v>0</v>
      </c>
    </row>
    <row r="5277" spans="1:7" x14ac:dyDescent="0.3">
      <c r="A5277" s="60">
        <v>5276</v>
      </c>
      <c r="B5277" s="60">
        <v>1</v>
      </c>
      <c r="C5277" s="2">
        <v>41140.5420675399</v>
      </c>
      <c r="D5277" s="2">
        <v>41200.541666666664</v>
      </c>
      <c r="E5277" s="60">
        <v>12</v>
      </c>
      <c r="F5277" s="2">
        <v>41141.632297177428</v>
      </c>
      <c r="G5277" s="60">
        <v>0</v>
      </c>
    </row>
    <row r="5278" spans="1:7" x14ac:dyDescent="0.3">
      <c r="A5278" s="60">
        <v>5277</v>
      </c>
      <c r="B5278" s="60">
        <v>4</v>
      </c>
      <c r="C5278" s="2">
        <v>41140.661943899599</v>
      </c>
      <c r="D5278" s="2">
        <v>41200.661805555559</v>
      </c>
      <c r="E5278" s="60">
        <v>12</v>
      </c>
      <c r="F5278" s="2">
        <v>41143.85505343118</v>
      </c>
      <c r="G5278" s="60">
        <v>0</v>
      </c>
    </row>
    <row r="5279" spans="1:7" x14ac:dyDescent="0.3">
      <c r="A5279" s="60">
        <v>5278</v>
      </c>
      <c r="B5279" s="60">
        <v>4</v>
      </c>
      <c r="C5279" s="2">
        <v>41140.652136612989</v>
      </c>
      <c r="D5279" s="2">
        <v>41200.652083333334</v>
      </c>
      <c r="E5279" s="60">
        <v>12</v>
      </c>
      <c r="F5279" s="2">
        <v>41143.470499479445</v>
      </c>
      <c r="G5279" s="60">
        <v>0</v>
      </c>
    </row>
    <row r="5280" spans="1:7" x14ac:dyDescent="0.3">
      <c r="A5280" s="60">
        <v>5279</v>
      </c>
      <c r="B5280" s="60">
        <v>1</v>
      </c>
      <c r="C5280" s="2">
        <v>41140.677817489654</v>
      </c>
      <c r="D5280" s="2">
        <v>41200.677777777775</v>
      </c>
      <c r="E5280" s="60">
        <v>8</v>
      </c>
      <c r="F5280" s="2">
        <v>41141.327257831028</v>
      </c>
      <c r="G5280" s="60">
        <v>0</v>
      </c>
    </row>
    <row r="5281" spans="1:7" x14ac:dyDescent="0.3">
      <c r="A5281" s="60">
        <v>5280</v>
      </c>
      <c r="B5281" s="60">
        <v>7</v>
      </c>
      <c r="C5281" s="2">
        <v>41140.807603476322</v>
      </c>
      <c r="D5281" s="2">
        <v>41143.973838878985</v>
      </c>
      <c r="E5281" s="60">
        <v>24</v>
      </c>
      <c r="F5281" s="2" t="s">
        <v>5</v>
      </c>
      <c r="G5281" s="60">
        <v>0</v>
      </c>
    </row>
    <row r="5282" spans="1:7" x14ac:dyDescent="0.3">
      <c r="A5282" s="60">
        <v>5281</v>
      </c>
      <c r="B5282" s="60">
        <v>6</v>
      </c>
      <c r="C5282" s="2">
        <v>41140.85711278447</v>
      </c>
      <c r="D5282" s="2">
        <v>41200.856944444444</v>
      </c>
      <c r="E5282" s="60">
        <v>24</v>
      </c>
      <c r="F5282" s="2">
        <v>41153.431011847351</v>
      </c>
      <c r="G5282" s="60">
        <v>0</v>
      </c>
    </row>
    <row r="5283" spans="1:7" x14ac:dyDescent="0.3">
      <c r="A5283" s="60">
        <v>5282</v>
      </c>
      <c r="B5283" s="60">
        <v>1</v>
      </c>
      <c r="C5283" s="2">
        <v>41140.834872562707</v>
      </c>
      <c r="D5283" s="2">
        <v>41142.959195447176</v>
      </c>
      <c r="E5283" s="60">
        <v>8</v>
      </c>
      <c r="F5283" s="2" t="s">
        <v>5</v>
      </c>
      <c r="G5283" s="60">
        <v>0</v>
      </c>
    </row>
    <row r="5284" spans="1:7" x14ac:dyDescent="0.3">
      <c r="A5284" s="60">
        <v>5283</v>
      </c>
      <c r="B5284" s="60">
        <v>3</v>
      </c>
      <c r="C5284" s="2">
        <v>41141.018653268016</v>
      </c>
      <c r="D5284" s="2">
        <v>41143.393360107177</v>
      </c>
      <c r="E5284" s="60">
        <v>24</v>
      </c>
      <c r="F5284" s="2" t="s">
        <v>5</v>
      </c>
      <c r="G5284" s="60">
        <v>0</v>
      </c>
    </row>
    <row r="5285" spans="1:7" x14ac:dyDescent="0.3">
      <c r="A5285" s="60">
        <v>5284</v>
      </c>
      <c r="B5285" s="60">
        <v>6</v>
      </c>
      <c r="C5285" s="2">
        <v>41141.147797482939</v>
      </c>
      <c r="D5285" s="2">
        <v>41201.147222222222</v>
      </c>
      <c r="E5285" s="60">
        <v>24</v>
      </c>
      <c r="F5285" s="2">
        <v>41146.70923605092</v>
      </c>
      <c r="G5285" s="60">
        <v>0</v>
      </c>
    </row>
    <row r="5286" spans="1:7" x14ac:dyDescent="0.3">
      <c r="A5286" s="60">
        <v>5285</v>
      </c>
      <c r="B5286" s="60">
        <v>6</v>
      </c>
      <c r="C5286" s="2">
        <v>41141.450744591537</v>
      </c>
      <c r="D5286" s="2">
        <v>41201.450694444444</v>
      </c>
      <c r="E5286" s="60">
        <v>24</v>
      </c>
      <c r="F5286" s="2">
        <v>41147.444638999172</v>
      </c>
      <c r="G5286" s="60">
        <v>0</v>
      </c>
    </row>
    <row r="5287" spans="1:7" x14ac:dyDescent="0.3">
      <c r="A5287" s="60">
        <v>5286</v>
      </c>
      <c r="B5287" s="60">
        <v>4</v>
      </c>
      <c r="C5287" s="2">
        <v>41141.487673259246</v>
      </c>
      <c r="D5287" s="2">
        <v>41201.487500000003</v>
      </c>
      <c r="E5287" s="60">
        <v>12</v>
      </c>
      <c r="F5287" s="2">
        <v>41144.36021810105</v>
      </c>
      <c r="G5287" s="60">
        <v>0</v>
      </c>
    </row>
    <row r="5288" spans="1:7" x14ac:dyDescent="0.3">
      <c r="A5288" s="60">
        <v>5287</v>
      </c>
      <c r="B5288" s="60">
        <v>6</v>
      </c>
      <c r="C5288" s="2">
        <v>41141.494001737963</v>
      </c>
      <c r="D5288" s="2">
        <v>41145.618750000001</v>
      </c>
      <c r="E5288" s="60">
        <v>24</v>
      </c>
      <c r="F5288" s="2" t="s">
        <v>5</v>
      </c>
      <c r="G5288" s="60">
        <v>0</v>
      </c>
    </row>
    <row r="5289" spans="1:7" x14ac:dyDescent="0.3">
      <c r="A5289" s="60">
        <v>5288</v>
      </c>
      <c r="B5289" s="60">
        <v>1</v>
      </c>
      <c r="C5289" s="2">
        <v>41141.498555241044</v>
      </c>
      <c r="D5289" s="2">
        <v>41143.540121448335</v>
      </c>
      <c r="E5289" s="60">
        <v>8</v>
      </c>
      <c r="F5289" s="2" t="s">
        <v>5</v>
      </c>
      <c r="G5289" s="60">
        <v>0</v>
      </c>
    </row>
    <row r="5290" spans="1:7" x14ac:dyDescent="0.3">
      <c r="A5290" s="60">
        <v>5289</v>
      </c>
      <c r="B5290" s="60">
        <v>1</v>
      </c>
      <c r="C5290" s="2">
        <v>41141.502755978887</v>
      </c>
      <c r="D5290" s="2">
        <v>41146.085416666669</v>
      </c>
      <c r="E5290" s="60">
        <v>8</v>
      </c>
      <c r="F5290" s="2">
        <v>41142.59578523683</v>
      </c>
      <c r="G5290" s="60">
        <v>0</v>
      </c>
    </row>
    <row r="5291" spans="1:7" x14ac:dyDescent="0.3">
      <c r="A5291" s="60">
        <v>5290</v>
      </c>
      <c r="B5291" s="60">
        <v>2</v>
      </c>
      <c r="C5291" s="2">
        <v>41141.641216739386</v>
      </c>
      <c r="D5291" s="2">
        <v>41201.640972222223</v>
      </c>
      <c r="E5291" s="60">
        <v>10</v>
      </c>
      <c r="F5291" s="2">
        <v>41142.379708696535</v>
      </c>
      <c r="G5291" s="60">
        <v>0</v>
      </c>
    </row>
    <row r="5292" spans="1:7" x14ac:dyDescent="0.3">
      <c r="A5292" s="60">
        <v>5291</v>
      </c>
      <c r="B5292" s="60">
        <v>2</v>
      </c>
      <c r="C5292" s="2">
        <v>41141.628029581618</v>
      </c>
      <c r="D5292" s="2">
        <v>41201.62777777778</v>
      </c>
      <c r="E5292" s="60">
        <v>10</v>
      </c>
      <c r="F5292" s="2">
        <v>41143.005379442468</v>
      </c>
      <c r="G5292" s="60">
        <v>0</v>
      </c>
    </row>
    <row r="5293" spans="1:7" x14ac:dyDescent="0.3">
      <c r="A5293" s="60">
        <v>5292</v>
      </c>
      <c r="B5293" s="60">
        <v>1</v>
      </c>
      <c r="C5293" s="2">
        <v>41141.642291648255</v>
      </c>
      <c r="D5293" s="2">
        <v>41201.64166666667</v>
      </c>
      <c r="E5293" s="60">
        <v>12</v>
      </c>
      <c r="F5293" s="2">
        <v>41142.486710584089</v>
      </c>
      <c r="G5293" s="60">
        <v>0</v>
      </c>
    </row>
    <row r="5294" spans="1:7" x14ac:dyDescent="0.3">
      <c r="A5294" s="60">
        <v>5293</v>
      </c>
      <c r="B5294" s="60">
        <v>1</v>
      </c>
      <c r="C5294" s="2">
        <v>41141.64567798061</v>
      </c>
      <c r="D5294" s="2">
        <v>41201.645138888889</v>
      </c>
      <c r="E5294" s="60">
        <v>8</v>
      </c>
      <c r="F5294" s="2">
        <v>41142.726902462869</v>
      </c>
      <c r="G5294" s="60">
        <v>0</v>
      </c>
    </row>
    <row r="5295" spans="1:7" x14ac:dyDescent="0.3">
      <c r="A5295" s="60">
        <v>5294</v>
      </c>
      <c r="B5295" s="60">
        <v>1</v>
      </c>
      <c r="C5295" s="2">
        <v>41141.674542262706</v>
      </c>
      <c r="D5295" s="2">
        <v>41201.674305555556</v>
      </c>
      <c r="E5295" s="60">
        <v>8</v>
      </c>
      <c r="F5295" s="2">
        <v>41141.903813333287</v>
      </c>
      <c r="G5295" s="60">
        <v>0</v>
      </c>
    </row>
    <row r="5296" spans="1:7" x14ac:dyDescent="0.3">
      <c r="A5296" s="60">
        <v>5295</v>
      </c>
      <c r="B5296" s="60">
        <v>7</v>
      </c>
      <c r="C5296" s="2">
        <v>41141.683116388114</v>
      </c>
      <c r="D5296" s="2">
        <v>41201.682638888888</v>
      </c>
      <c r="E5296" s="60">
        <v>24</v>
      </c>
      <c r="F5296" s="2">
        <v>41168.760467723958</v>
      </c>
      <c r="G5296" s="60">
        <v>0</v>
      </c>
    </row>
    <row r="5297" spans="1:7" x14ac:dyDescent="0.3">
      <c r="A5297" s="60">
        <v>5296</v>
      </c>
      <c r="B5297" s="60">
        <v>3</v>
      </c>
      <c r="C5297" s="2">
        <v>41141.738161866298</v>
      </c>
      <c r="D5297" s="2">
        <v>41201.737500000003</v>
      </c>
      <c r="E5297" s="60">
        <v>24</v>
      </c>
      <c r="F5297" s="2">
        <v>41144.717285431296</v>
      </c>
      <c r="G5297" s="60">
        <v>0</v>
      </c>
    </row>
    <row r="5298" spans="1:7" x14ac:dyDescent="0.3">
      <c r="A5298" s="60">
        <v>5297</v>
      </c>
      <c r="B5298" s="60">
        <v>1</v>
      </c>
      <c r="C5298" s="2">
        <v>41141.806347426384</v>
      </c>
      <c r="D5298" s="2">
        <v>41201.806249999994</v>
      </c>
      <c r="E5298" s="60">
        <v>8</v>
      </c>
      <c r="F5298" s="2">
        <v>41143.165784087876</v>
      </c>
      <c r="G5298" s="60">
        <v>0</v>
      </c>
    </row>
    <row r="5299" spans="1:7" x14ac:dyDescent="0.3">
      <c r="A5299" s="60">
        <v>5298</v>
      </c>
      <c r="B5299" s="60">
        <v>2</v>
      </c>
      <c r="C5299" s="2">
        <v>41141.796340123256</v>
      </c>
      <c r="D5299" s="2">
        <v>41201.79583333333</v>
      </c>
      <c r="E5299" s="60">
        <v>10</v>
      </c>
      <c r="F5299" s="2">
        <v>41143.408823634665</v>
      </c>
      <c r="G5299" s="60">
        <v>0</v>
      </c>
    </row>
    <row r="5300" spans="1:7" x14ac:dyDescent="0.3">
      <c r="A5300" s="60">
        <v>5299</v>
      </c>
      <c r="B5300" s="60">
        <v>6</v>
      </c>
      <c r="C5300" s="2">
        <v>41141.859090169513</v>
      </c>
      <c r="D5300" s="2">
        <v>41201.859027777777</v>
      </c>
      <c r="E5300" s="60">
        <v>24</v>
      </c>
      <c r="F5300" s="2">
        <v>41145.428339348255</v>
      </c>
      <c r="G5300" s="60">
        <v>0</v>
      </c>
    </row>
    <row r="5301" spans="1:7" x14ac:dyDescent="0.3">
      <c r="A5301" s="60">
        <v>5300</v>
      </c>
      <c r="B5301" s="60">
        <v>5</v>
      </c>
      <c r="C5301" s="2">
        <v>41141.877227824996</v>
      </c>
      <c r="D5301" s="2">
        <v>41201.877083333333</v>
      </c>
      <c r="E5301" s="60">
        <v>24</v>
      </c>
      <c r="F5301" s="2">
        <v>41145.279651684607</v>
      </c>
      <c r="G5301" s="60">
        <v>0</v>
      </c>
    </row>
    <row r="5302" spans="1:7" x14ac:dyDescent="0.3">
      <c r="A5302" s="60">
        <v>5301</v>
      </c>
      <c r="B5302" s="60">
        <v>11</v>
      </c>
      <c r="C5302" s="2">
        <v>41141.947304026653</v>
      </c>
      <c r="D5302" s="2">
        <v>41201.947222222218</v>
      </c>
      <c r="E5302" s="60">
        <v>1</v>
      </c>
      <c r="F5302" s="2">
        <v>41148.478694498386</v>
      </c>
      <c r="G5302" s="60">
        <v>3</v>
      </c>
    </row>
    <row r="5303" spans="1:7" x14ac:dyDescent="0.3">
      <c r="A5303" s="60">
        <v>5302</v>
      </c>
      <c r="B5303" s="60">
        <v>2</v>
      </c>
      <c r="C5303" s="2">
        <v>41141.962859942461</v>
      </c>
      <c r="D5303" s="2">
        <v>41201.962500000001</v>
      </c>
      <c r="E5303" s="60">
        <v>10</v>
      </c>
      <c r="F5303" s="2">
        <v>41142.484213959164</v>
      </c>
      <c r="G5303" s="60">
        <v>0</v>
      </c>
    </row>
    <row r="5304" spans="1:7" x14ac:dyDescent="0.3">
      <c r="A5304" s="60">
        <v>5303</v>
      </c>
      <c r="B5304" s="60">
        <v>1</v>
      </c>
      <c r="C5304" s="2">
        <v>41142.035565996594</v>
      </c>
      <c r="D5304" s="2">
        <v>41202.035416666666</v>
      </c>
      <c r="E5304" s="60">
        <v>12</v>
      </c>
      <c r="F5304" s="2">
        <v>41143.443804074785</v>
      </c>
      <c r="G5304" s="60">
        <v>0</v>
      </c>
    </row>
    <row r="5305" spans="1:7" x14ac:dyDescent="0.3">
      <c r="A5305" s="60">
        <v>5304</v>
      </c>
      <c r="B5305" s="60">
        <v>6</v>
      </c>
      <c r="C5305" s="2">
        <v>41142.003706357791</v>
      </c>
      <c r="D5305" s="2">
        <v>41144.46175780378</v>
      </c>
      <c r="E5305" s="60">
        <v>24</v>
      </c>
      <c r="F5305" s="2" t="s">
        <v>5</v>
      </c>
      <c r="G5305" s="60">
        <v>0</v>
      </c>
    </row>
    <row r="5306" spans="1:7" x14ac:dyDescent="0.3">
      <c r="A5306" s="60">
        <v>5305</v>
      </c>
      <c r="B5306" s="60">
        <v>1</v>
      </c>
      <c r="C5306" s="2">
        <v>41142.219307521176</v>
      </c>
      <c r="D5306" s="2">
        <v>41202.21875</v>
      </c>
      <c r="E5306" s="60">
        <v>8</v>
      </c>
      <c r="F5306" s="2">
        <v>41142.958740099428</v>
      </c>
      <c r="G5306" s="60">
        <v>0</v>
      </c>
    </row>
    <row r="5307" spans="1:7" x14ac:dyDescent="0.3">
      <c r="A5307" s="60">
        <v>5306</v>
      </c>
      <c r="B5307" s="60">
        <v>3</v>
      </c>
      <c r="C5307" s="2">
        <v>41142.317182988139</v>
      </c>
      <c r="D5307" s="2">
        <v>41146.608354913267</v>
      </c>
      <c r="E5307" s="60">
        <v>24</v>
      </c>
      <c r="F5307" s="2" t="s">
        <v>5</v>
      </c>
      <c r="G5307" s="60">
        <v>0</v>
      </c>
    </row>
    <row r="5308" spans="1:7" x14ac:dyDescent="0.3">
      <c r="A5308" s="60">
        <v>5307</v>
      </c>
      <c r="B5308" s="60">
        <v>6</v>
      </c>
      <c r="C5308" s="2">
        <v>41142.36185961702</v>
      </c>
      <c r="D5308" s="2">
        <v>41202.361805555556</v>
      </c>
      <c r="E5308" s="60">
        <v>24</v>
      </c>
      <c r="F5308" s="2">
        <v>41146.557253559324</v>
      </c>
      <c r="G5308" s="60">
        <v>0</v>
      </c>
    </row>
    <row r="5309" spans="1:7" x14ac:dyDescent="0.3">
      <c r="A5309" s="60">
        <v>5308</v>
      </c>
      <c r="B5309" s="60">
        <v>3</v>
      </c>
      <c r="C5309" s="2">
        <v>41142.369683760735</v>
      </c>
      <c r="D5309" s="2">
        <v>41144.91101540994</v>
      </c>
      <c r="E5309" s="60">
        <v>24</v>
      </c>
      <c r="F5309" s="2" t="s">
        <v>5</v>
      </c>
      <c r="G5309" s="60">
        <v>0</v>
      </c>
    </row>
    <row r="5310" spans="1:7" x14ac:dyDescent="0.3">
      <c r="A5310" s="60">
        <v>5309</v>
      </c>
      <c r="B5310" s="60">
        <v>9</v>
      </c>
      <c r="C5310" s="2">
        <v>41142.395427618634</v>
      </c>
      <c r="D5310" s="2">
        <v>41202.395138888889</v>
      </c>
      <c r="E5310" s="60">
        <v>5</v>
      </c>
      <c r="F5310" s="2">
        <v>41144.882848102839</v>
      </c>
      <c r="G5310" s="60">
        <v>0</v>
      </c>
    </row>
    <row r="5311" spans="1:7" x14ac:dyDescent="0.3">
      <c r="A5311" s="60">
        <v>5310</v>
      </c>
      <c r="B5311" s="60">
        <v>8</v>
      </c>
      <c r="C5311" s="2">
        <v>41142.378791690411</v>
      </c>
      <c r="D5311" s="2">
        <v>41202.378472222219</v>
      </c>
      <c r="E5311" s="60">
        <v>3</v>
      </c>
      <c r="F5311" s="2">
        <v>41145.899763867907</v>
      </c>
      <c r="G5311" s="60">
        <v>0</v>
      </c>
    </row>
    <row r="5312" spans="1:7" x14ac:dyDescent="0.3">
      <c r="A5312" s="60">
        <v>5311</v>
      </c>
      <c r="B5312" s="60">
        <v>2</v>
      </c>
      <c r="C5312" s="2">
        <v>41142.418965090837</v>
      </c>
      <c r="D5312" s="2">
        <v>41202.418749999997</v>
      </c>
      <c r="E5312" s="60">
        <v>10</v>
      </c>
      <c r="F5312" s="2">
        <v>41143.387520192606</v>
      </c>
      <c r="G5312" s="60">
        <v>0</v>
      </c>
    </row>
    <row r="5313" spans="1:7" x14ac:dyDescent="0.3">
      <c r="A5313" s="60">
        <v>5312</v>
      </c>
      <c r="B5313" s="60">
        <v>3</v>
      </c>
      <c r="C5313" s="2">
        <v>41142.430346816349</v>
      </c>
      <c r="D5313" s="2">
        <v>41202.429861111108</v>
      </c>
      <c r="E5313" s="60">
        <v>24</v>
      </c>
      <c r="F5313" s="2">
        <v>41144.454063363068</v>
      </c>
      <c r="G5313" s="60">
        <v>0</v>
      </c>
    </row>
    <row r="5314" spans="1:7" x14ac:dyDescent="0.3">
      <c r="A5314" s="60">
        <v>5313</v>
      </c>
      <c r="B5314" s="60">
        <v>1</v>
      </c>
      <c r="C5314" s="2">
        <v>41142.429090761929</v>
      </c>
      <c r="D5314" s="2">
        <v>41145.886998304355</v>
      </c>
      <c r="E5314" s="60">
        <v>12</v>
      </c>
      <c r="F5314" s="2" t="s">
        <v>5</v>
      </c>
      <c r="G5314" s="60">
        <v>0</v>
      </c>
    </row>
    <row r="5315" spans="1:7" x14ac:dyDescent="0.3">
      <c r="A5315" s="60">
        <v>5314</v>
      </c>
      <c r="B5315" s="60">
        <v>4</v>
      </c>
      <c r="C5315" s="2">
        <v>41142.51940707981</v>
      </c>
      <c r="D5315" s="2">
        <v>41202.518750000003</v>
      </c>
      <c r="E5315" s="60">
        <v>12</v>
      </c>
      <c r="F5315" s="2">
        <v>41144.38999871815</v>
      </c>
      <c r="G5315" s="60">
        <v>0</v>
      </c>
    </row>
    <row r="5316" spans="1:7" x14ac:dyDescent="0.3">
      <c r="A5316" s="60">
        <v>5315</v>
      </c>
      <c r="B5316" s="60">
        <v>1</v>
      </c>
      <c r="C5316" s="2">
        <v>41142.532549913245</v>
      </c>
      <c r="D5316" s="2">
        <v>41144.948631600673</v>
      </c>
      <c r="E5316" s="60">
        <v>8</v>
      </c>
      <c r="F5316" s="2" t="s">
        <v>5</v>
      </c>
      <c r="G5316" s="60">
        <v>0</v>
      </c>
    </row>
    <row r="5317" spans="1:7" x14ac:dyDescent="0.3">
      <c r="A5317" s="60">
        <v>5316</v>
      </c>
      <c r="B5317" s="60">
        <v>3</v>
      </c>
      <c r="C5317" s="2">
        <v>41142.588334709799</v>
      </c>
      <c r="D5317" s="2">
        <v>41202.588194444448</v>
      </c>
      <c r="E5317" s="60">
        <v>24</v>
      </c>
      <c r="F5317" s="2">
        <v>41145.671248557155</v>
      </c>
      <c r="G5317" s="60">
        <v>0</v>
      </c>
    </row>
    <row r="5318" spans="1:7" x14ac:dyDescent="0.3">
      <c r="A5318" s="60">
        <v>5317</v>
      </c>
      <c r="B5318" s="60">
        <v>1</v>
      </c>
      <c r="C5318" s="2">
        <v>41142.621417011353</v>
      </c>
      <c r="D5318" s="2">
        <v>41202.620833333334</v>
      </c>
      <c r="E5318" s="60">
        <v>8</v>
      </c>
      <c r="F5318" s="2">
        <v>41143.394551798468</v>
      </c>
      <c r="G5318" s="60">
        <v>0</v>
      </c>
    </row>
    <row r="5319" spans="1:7" x14ac:dyDescent="0.3">
      <c r="A5319" s="60">
        <v>5318</v>
      </c>
      <c r="B5319" s="60">
        <v>3</v>
      </c>
      <c r="C5319" s="2">
        <v>41142.631600685141</v>
      </c>
      <c r="D5319" s="2">
        <v>41202.631249999999</v>
      </c>
      <c r="E5319" s="60">
        <v>24</v>
      </c>
      <c r="F5319" s="2">
        <v>41144.804400333094</v>
      </c>
      <c r="G5319" s="60">
        <v>0</v>
      </c>
    </row>
    <row r="5320" spans="1:7" x14ac:dyDescent="0.3">
      <c r="A5320" s="60">
        <v>5319</v>
      </c>
      <c r="B5320" s="60">
        <v>1</v>
      </c>
      <c r="C5320" s="2">
        <v>41142.682073426367</v>
      </c>
      <c r="D5320" s="2">
        <v>41202.681944444441</v>
      </c>
      <c r="E5320" s="60">
        <v>12</v>
      </c>
      <c r="F5320" s="2">
        <v>41143.693953362228</v>
      </c>
      <c r="G5320" s="60">
        <v>0</v>
      </c>
    </row>
    <row r="5321" spans="1:7" x14ac:dyDescent="0.3">
      <c r="A5321" s="60">
        <v>5320</v>
      </c>
      <c r="B5321" s="60">
        <v>3</v>
      </c>
      <c r="C5321" s="2">
        <v>41142.721940590389</v>
      </c>
      <c r="D5321" s="2">
        <v>41147.346546805013</v>
      </c>
      <c r="E5321" s="60">
        <v>24</v>
      </c>
      <c r="F5321" s="2" t="s">
        <v>5</v>
      </c>
      <c r="G5321" s="60">
        <v>0</v>
      </c>
    </row>
    <row r="5322" spans="1:7" x14ac:dyDescent="0.3">
      <c r="A5322" s="60">
        <v>5321</v>
      </c>
      <c r="B5322" s="60">
        <v>2</v>
      </c>
      <c r="C5322" s="2">
        <v>41142.727874338707</v>
      </c>
      <c r="D5322" s="2">
        <v>41202.727777777778</v>
      </c>
      <c r="E5322" s="60">
        <v>10</v>
      </c>
      <c r="F5322" s="2">
        <v>41143.502324557448</v>
      </c>
      <c r="G5322" s="60">
        <v>0</v>
      </c>
    </row>
    <row r="5323" spans="1:7" x14ac:dyDescent="0.3">
      <c r="A5323" s="60">
        <v>5322</v>
      </c>
      <c r="B5323" s="60">
        <v>2</v>
      </c>
      <c r="C5323" s="2">
        <v>41142.734181795167</v>
      </c>
      <c r="D5323" s="2">
        <v>41202.734027777777</v>
      </c>
      <c r="E5323" s="60">
        <v>10</v>
      </c>
      <c r="F5323" s="2">
        <v>41144.885455470663</v>
      </c>
      <c r="G5323" s="60">
        <v>0</v>
      </c>
    </row>
    <row r="5324" spans="1:7" x14ac:dyDescent="0.3">
      <c r="A5324" s="60">
        <v>5323</v>
      </c>
      <c r="B5324" s="60">
        <v>6</v>
      </c>
      <c r="C5324" s="2">
        <v>41142.719742549583</v>
      </c>
      <c r="D5324" s="2">
        <v>41202.719444444447</v>
      </c>
      <c r="E5324" s="60">
        <v>24</v>
      </c>
      <c r="F5324" s="2">
        <v>41148.393484377448</v>
      </c>
      <c r="G5324" s="60">
        <v>0</v>
      </c>
    </row>
    <row r="5325" spans="1:7" x14ac:dyDescent="0.3">
      <c r="A5325" s="60">
        <v>5324</v>
      </c>
      <c r="B5325" s="60">
        <v>5</v>
      </c>
      <c r="C5325" s="2">
        <v>41142.780259364481</v>
      </c>
      <c r="D5325" s="2">
        <v>41202.779861111114</v>
      </c>
      <c r="E5325" s="60">
        <v>24</v>
      </c>
      <c r="F5325" s="2">
        <v>41145.475014031857</v>
      </c>
      <c r="G5325" s="60">
        <v>0</v>
      </c>
    </row>
    <row r="5326" spans="1:7" x14ac:dyDescent="0.3">
      <c r="A5326" s="60">
        <v>5325</v>
      </c>
      <c r="B5326" s="60">
        <v>1</v>
      </c>
      <c r="C5326" s="2">
        <v>41142.857621230702</v>
      </c>
      <c r="D5326" s="2">
        <v>41202.856944444444</v>
      </c>
      <c r="E5326" s="60">
        <v>12</v>
      </c>
      <c r="F5326" s="2">
        <v>41143.972671846946</v>
      </c>
      <c r="G5326" s="60">
        <v>0</v>
      </c>
    </row>
    <row r="5327" spans="1:7" x14ac:dyDescent="0.3">
      <c r="A5327" s="60">
        <v>5326</v>
      </c>
      <c r="B5327" s="60">
        <v>1</v>
      </c>
      <c r="C5327" s="2">
        <v>41142.869220867404</v>
      </c>
      <c r="D5327" s="2">
        <v>41202.868750000001</v>
      </c>
      <c r="E5327" s="60">
        <v>8</v>
      </c>
      <c r="F5327" s="2">
        <v>41142.997660854911</v>
      </c>
      <c r="G5327" s="60">
        <v>0</v>
      </c>
    </row>
    <row r="5328" spans="1:7" x14ac:dyDescent="0.3">
      <c r="A5328" s="60">
        <v>5327</v>
      </c>
      <c r="B5328" s="60">
        <v>1</v>
      </c>
      <c r="C5328" s="2">
        <v>41142.970991994014</v>
      </c>
      <c r="D5328" s="2">
        <v>41202.970833333333</v>
      </c>
      <c r="E5328" s="60">
        <v>8</v>
      </c>
      <c r="F5328" s="2">
        <v>41143.557620297302</v>
      </c>
      <c r="G5328" s="60">
        <v>0</v>
      </c>
    </row>
    <row r="5329" spans="1:7" x14ac:dyDescent="0.3">
      <c r="A5329" s="60">
        <v>5328</v>
      </c>
      <c r="B5329" s="60">
        <v>6</v>
      </c>
      <c r="C5329" s="2">
        <v>41143.014386630282</v>
      </c>
      <c r="D5329" s="2">
        <v>41145.138709514751</v>
      </c>
      <c r="E5329" s="60">
        <v>24</v>
      </c>
      <c r="F5329" s="2" t="s">
        <v>5</v>
      </c>
      <c r="G5329" s="60">
        <v>0</v>
      </c>
    </row>
    <row r="5330" spans="1:7" x14ac:dyDescent="0.3">
      <c r="A5330" s="60">
        <v>5329</v>
      </c>
      <c r="B5330" s="60">
        <v>3</v>
      </c>
      <c r="C5330" s="2">
        <v>41143.032624418862</v>
      </c>
      <c r="D5330" s="2">
        <v>41203.031944444447</v>
      </c>
      <c r="E5330" s="60">
        <v>24</v>
      </c>
      <c r="F5330" s="2">
        <v>41144.759420464135</v>
      </c>
      <c r="G5330" s="60">
        <v>0</v>
      </c>
    </row>
    <row r="5331" spans="1:7" x14ac:dyDescent="0.3">
      <c r="A5331" s="60">
        <v>5330</v>
      </c>
      <c r="B5331" s="60">
        <v>1</v>
      </c>
      <c r="C5331" s="2">
        <v>41143.341233319319</v>
      </c>
      <c r="D5331" s="2">
        <v>41145.590612533255</v>
      </c>
      <c r="E5331" s="60">
        <v>8</v>
      </c>
      <c r="F5331" s="2" t="s">
        <v>5</v>
      </c>
      <c r="G5331" s="60">
        <v>0</v>
      </c>
    </row>
    <row r="5332" spans="1:7" x14ac:dyDescent="0.3">
      <c r="A5332" s="60">
        <v>5331</v>
      </c>
      <c r="B5332" s="60">
        <v>7</v>
      </c>
      <c r="C5332" s="2">
        <v>41143.373636950324</v>
      </c>
      <c r="D5332" s="2">
        <v>41203.373611111114</v>
      </c>
      <c r="E5332" s="60">
        <v>24</v>
      </c>
      <c r="F5332" s="2">
        <v>41149.73428712591</v>
      </c>
      <c r="G5332" s="60">
        <v>0</v>
      </c>
    </row>
    <row r="5333" spans="1:7" x14ac:dyDescent="0.3">
      <c r="A5333" s="60">
        <v>5332</v>
      </c>
      <c r="B5333" s="60">
        <v>1</v>
      </c>
      <c r="C5333" s="2">
        <v>41143.373820212437</v>
      </c>
      <c r="D5333" s="2">
        <v>41203.373611111114</v>
      </c>
      <c r="E5333" s="60">
        <v>8</v>
      </c>
      <c r="F5333" s="2">
        <v>41143.436784112084</v>
      </c>
      <c r="G5333" s="60">
        <v>0</v>
      </c>
    </row>
    <row r="5334" spans="1:7" x14ac:dyDescent="0.3">
      <c r="A5334" s="60">
        <v>5333</v>
      </c>
      <c r="B5334" s="60">
        <v>1</v>
      </c>
      <c r="C5334" s="2">
        <v>41143.388074028539</v>
      </c>
      <c r="D5334" s="2">
        <v>41147.595829702237</v>
      </c>
      <c r="E5334" s="60">
        <v>8</v>
      </c>
      <c r="F5334" s="2" t="s">
        <v>5</v>
      </c>
      <c r="G5334" s="60">
        <v>0</v>
      </c>
    </row>
    <row r="5335" spans="1:7" x14ac:dyDescent="0.3">
      <c r="A5335" s="60">
        <v>5334</v>
      </c>
      <c r="B5335" s="60">
        <v>9</v>
      </c>
      <c r="C5335" s="2">
        <v>41143.400824539247</v>
      </c>
      <c r="D5335" s="2">
        <v>41203.400694444441</v>
      </c>
      <c r="E5335" s="60">
        <v>5</v>
      </c>
      <c r="F5335" s="2">
        <v>41146.83339320861</v>
      </c>
      <c r="G5335" s="60">
        <v>0</v>
      </c>
    </row>
    <row r="5336" spans="1:7" x14ac:dyDescent="0.3">
      <c r="A5336" s="60">
        <v>5335</v>
      </c>
      <c r="B5336" s="60">
        <v>9</v>
      </c>
      <c r="C5336" s="2">
        <v>41143.401901950303</v>
      </c>
      <c r="D5336" s="2">
        <v>41203.401388888888</v>
      </c>
      <c r="E5336" s="60">
        <v>5</v>
      </c>
      <c r="F5336" s="2">
        <v>41146.37052672571</v>
      </c>
      <c r="G5336" s="60">
        <v>0</v>
      </c>
    </row>
    <row r="5337" spans="1:7" x14ac:dyDescent="0.3">
      <c r="A5337" s="60">
        <v>5336</v>
      </c>
      <c r="B5337" s="60">
        <v>4</v>
      </c>
      <c r="C5337" s="2">
        <v>41143.412253387251</v>
      </c>
      <c r="D5337" s="2">
        <v>41203.411805555559</v>
      </c>
      <c r="E5337" s="60">
        <v>12</v>
      </c>
      <c r="F5337" s="2">
        <v>41144.222404215834</v>
      </c>
      <c r="G5337" s="60">
        <v>0</v>
      </c>
    </row>
    <row r="5338" spans="1:7" x14ac:dyDescent="0.3">
      <c r="A5338" s="60">
        <v>5337</v>
      </c>
      <c r="B5338" s="60">
        <v>9</v>
      </c>
      <c r="C5338" s="2">
        <v>41143.390615286604</v>
      </c>
      <c r="D5338" s="2">
        <v>41203.390277777777</v>
      </c>
      <c r="E5338" s="60">
        <v>5</v>
      </c>
      <c r="F5338" s="2">
        <v>41146.474405947032</v>
      </c>
      <c r="G5338" s="60">
        <v>0</v>
      </c>
    </row>
    <row r="5339" spans="1:7" x14ac:dyDescent="0.3">
      <c r="A5339" s="60">
        <v>5338</v>
      </c>
      <c r="B5339" s="60">
        <v>5</v>
      </c>
      <c r="C5339" s="2">
        <v>41143.386900316858</v>
      </c>
      <c r="D5339" s="2">
        <v>41203.386805555558</v>
      </c>
      <c r="E5339" s="60">
        <v>24</v>
      </c>
      <c r="F5339" s="2">
        <v>41145.664967076525</v>
      </c>
      <c r="G5339" s="60">
        <v>0</v>
      </c>
    </row>
    <row r="5340" spans="1:7" x14ac:dyDescent="0.3">
      <c r="A5340" s="60">
        <v>5339</v>
      </c>
      <c r="B5340" s="60">
        <v>6</v>
      </c>
      <c r="C5340" s="2">
        <v>41143.420333897142</v>
      </c>
      <c r="D5340" s="2">
        <v>41147.669647621326</v>
      </c>
      <c r="E5340" s="60">
        <v>24</v>
      </c>
      <c r="F5340" s="2" t="s">
        <v>5</v>
      </c>
      <c r="G5340" s="60">
        <v>0</v>
      </c>
    </row>
    <row r="5341" spans="1:7" x14ac:dyDescent="0.3">
      <c r="A5341" s="60">
        <v>5340</v>
      </c>
      <c r="B5341" s="60">
        <v>2</v>
      </c>
      <c r="C5341" s="2">
        <v>41143.4630700423</v>
      </c>
      <c r="D5341" s="2">
        <v>41203.462500000001</v>
      </c>
      <c r="E5341" s="60">
        <v>10</v>
      </c>
      <c r="F5341" s="2">
        <v>41144.559398245969</v>
      </c>
      <c r="G5341" s="60">
        <v>0</v>
      </c>
    </row>
    <row r="5342" spans="1:7" x14ac:dyDescent="0.3">
      <c r="A5342" s="60">
        <v>5341</v>
      </c>
      <c r="B5342" s="60">
        <v>6</v>
      </c>
      <c r="C5342" s="2">
        <v>41143.496506993673</v>
      </c>
      <c r="D5342" s="2">
        <v>41203.495833333334</v>
      </c>
      <c r="E5342" s="60">
        <v>24</v>
      </c>
      <c r="F5342" s="2">
        <v>41150.544648310031</v>
      </c>
      <c r="G5342" s="60">
        <v>0</v>
      </c>
    </row>
    <row r="5343" spans="1:7" x14ac:dyDescent="0.3">
      <c r="A5343" s="60">
        <v>5342</v>
      </c>
      <c r="B5343" s="60">
        <v>1</v>
      </c>
      <c r="C5343" s="2">
        <v>41143.467428027972</v>
      </c>
      <c r="D5343" s="2">
        <v>41145.967000687706</v>
      </c>
      <c r="E5343" s="60">
        <v>12</v>
      </c>
      <c r="F5343" s="2" t="s">
        <v>5</v>
      </c>
      <c r="G5343" s="60">
        <v>0</v>
      </c>
    </row>
    <row r="5344" spans="1:7" x14ac:dyDescent="0.3">
      <c r="A5344" s="60">
        <v>5343</v>
      </c>
      <c r="B5344" s="60">
        <v>6</v>
      </c>
      <c r="C5344" s="2">
        <v>41143.596808343558</v>
      </c>
      <c r="D5344" s="2">
        <v>41203.59652777778</v>
      </c>
      <c r="E5344" s="60">
        <v>24</v>
      </c>
      <c r="F5344" s="2">
        <v>41150.474042192567</v>
      </c>
      <c r="G5344" s="60">
        <v>0</v>
      </c>
    </row>
    <row r="5345" spans="1:7" x14ac:dyDescent="0.3">
      <c r="A5345" s="60">
        <v>5344</v>
      </c>
      <c r="B5345" s="60">
        <v>5</v>
      </c>
      <c r="C5345" s="2">
        <v>41143.618219274256</v>
      </c>
      <c r="D5345" s="2">
        <v>41203.618055555555</v>
      </c>
      <c r="E5345" s="60">
        <v>24</v>
      </c>
      <c r="F5345" s="2">
        <v>41147.445562037887</v>
      </c>
      <c r="G5345" s="60">
        <v>0</v>
      </c>
    </row>
    <row r="5346" spans="1:7" x14ac:dyDescent="0.3">
      <c r="A5346" s="60">
        <v>5345</v>
      </c>
      <c r="B5346" s="60">
        <v>4</v>
      </c>
      <c r="C5346" s="2">
        <v>41143.58960046788</v>
      </c>
      <c r="D5346" s="2">
        <v>41203.589583333334</v>
      </c>
      <c r="E5346" s="60">
        <v>12</v>
      </c>
      <c r="F5346" s="2">
        <v>41146.38789597815</v>
      </c>
      <c r="G5346" s="60">
        <v>0</v>
      </c>
    </row>
    <row r="5347" spans="1:7" x14ac:dyDescent="0.3">
      <c r="A5347" s="60">
        <v>5346</v>
      </c>
      <c r="B5347" s="60">
        <v>2</v>
      </c>
      <c r="C5347" s="2">
        <v>41143.653435631029</v>
      </c>
      <c r="D5347" s="2">
        <v>41203.652777777781</v>
      </c>
      <c r="E5347" s="60">
        <v>10</v>
      </c>
      <c r="F5347" s="2">
        <v>41144.601791561836</v>
      </c>
      <c r="G5347" s="60">
        <v>0</v>
      </c>
    </row>
    <row r="5348" spans="1:7" x14ac:dyDescent="0.3">
      <c r="A5348" s="60">
        <v>5347</v>
      </c>
      <c r="B5348" s="60">
        <v>1</v>
      </c>
      <c r="C5348" s="2">
        <v>41143.6926233095</v>
      </c>
      <c r="D5348" s="2">
        <v>41203.692361111105</v>
      </c>
      <c r="E5348" s="60">
        <v>8</v>
      </c>
      <c r="F5348" s="2">
        <v>41144.779749205481</v>
      </c>
      <c r="G5348" s="60">
        <v>0</v>
      </c>
    </row>
    <row r="5349" spans="1:7" x14ac:dyDescent="0.3">
      <c r="A5349" s="60">
        <v>5348</v>
      </c>
      <c r="B5349" s="60">
        <v>1</v>
      </c>
      <c r="C5349" s="2">
        <v>41143.735669760725</v>
      </c>
      <c r="D5349" s="2">
        <v>41146.110053007564</v>
      </c>
      <c r="E5349" s="60">
        <v>8</v>
      </c>
      <c r="F5349" s="2" t="s">
        <v>5</v>
      </c>
      <c r="G5349" s="60">
        <v>0</v>
      </c>
    </row>
    <row r="5350" spans="1:7" x14ac:dyDescent="0.3">
      <c r="A5350" s="60">
        <v>5349</v>
      </c>
      <c r="B5350" s="60">
        <v>5</v>
      </c>
      <c r="C5350" s="2">
        <v>41143.739075111349</v>
      </c>
      <c r="D5350" s="2">
        <v>41203.738888888889</v>
      </c>
      <c r="E5350" s="60">
        <v>24</v>
      </c>
      <c r="F5350" s="2">
        <v>41147.638515785227</v>
      </c>
      <c r="G5350" s="60">
        <v>0</v>
      </c>
    </row>
    <row r="5351" spans="1:7" x14ac:dyDescent="0.3">
      <c r="A5351" s="60">
        <v>5350</v>
      </c>
      <c r="B5351" s="60">
        <v>1</v>
      </c>
      <c r="C5351" s="2">
        <v>41143.75788961845</v>
      </c>
      <c r="D5351" s="2">
        <v>41203.757638888892</v>
      </c>
      <c r="E5351" s="60">
        <v>8</v>
      </c>
      <c r="F5351" s="2">
        <v>41143.920034057359</v>
      </c>
      <c r="G5351" s="60">
        <v>0</v>
      </c>
    </row>
    <row r="5352" spans="1:7" x14ac:dyDescent="0.3">
      <c r="A5352" s="60">
        <v>5351</v>
      </c>
      <c r="B5352" s="60">
        <v>6</v>
      </c>
      <c r="C5352" s="2">
        <v>41143.871835903054</v>
      </c>
      <c r="D5352" s="2">
        <v>41203.871527777781</v>
      </c>
      <c r="E5352" s="60">
        <v>24</v>
      </c>
      <c r="F5352" s="2">
        <v>41150.864330766919</v>
      </c>
      <c r="G5352" s="60">
        <v>0</v>
      </c>
    </row>
    <row r="5353" spans="1:7" x14ac:dyDescent="0.3">
      <c r="A5353" s="60">
        <v>5352</v>
      </c>
      <c r="B5353" s="60">
        <v>5</v>
      </c>
      <c r="C5353" s="2">
        <v>41143.872751944262</v>
      </c>
      <c r="D5353" s="2">
        <v>41203.872222222228</v>
      </c>
      <c r="E5353" s="60">
        <v>24</v>
      </c>
      <c r="F5353" s="2">
        <v>41146.862826401913</v>
      </c>
      <c r="G5353" s="60">
        <v>0</v>
      </c>
    </row>
    <row r="5354" spans="1:7" x14ac:dyDescent="0.3">
      <c r="A5354" s="60">
        <v>5353</v>
      </c>
      <c r="B5354" s="60">
        <v>6</v>
      </c>
      <c r="C5354" s="2">
        <v>41143.850810161079</v>
      </c>
      <c r="D5354" s="2">
        <v>41147.308717703505</v>
      </c>
      <c r="E5354" s="60">
        <v>24</v>
      </c>
      <c r="F5354" s="2" t="s">
        <v>5</v>
      </c>
      <c r="G5354" s="60">
        <v>0</v>
      </c>
    </row>
    <row r="5355" spans="1:7" x14ac:dyDescent="0.3">
      <c r="A5355" s="60">
        <v>5354</v>
      </c>
      <c r="B5355" s="60">
        <v>1</v>
      </c>
      <c r="C5355" s="2">
        <v>41143.859943131487</v>
      </c>
      <c r="D5355" s="2">
        <v>41203.859722222223</v>
      </c>
      <c r="E5355" s="60">
        <v>12</v>
      </c>
      <c r="F5355" s="2">
        <v>41145.837140330288</v>
      </c>
      <c r="G5355" s="60">
        <v>0</v>
      </c>
    </row>
    <row r="5356" spans="1:7" x14ac:dyDescent="0.3">
      <c r="A5356" s="60">
        <v>5355</v>
      </c>
      <c r="B5356" s="60">
        <v>5</v>
      </c>
      <c r="C5356" s="2">
        <v>41143.839699471268</v>
      </c>
      <c r="D5356" s="2">
        <v>41203.839583333334</v>
      </c>
      <c r="E5356" s="60">
        <v>24</v>
      </c>
      <c r="F5356" s="2">
        <v>41145.416852957424</v>
      </c>
      <c r="G5356" s="60">
        <v>0</v>
      </c>
    </row>
    <row r="5357" spans="1:7" x14ac:dyDescent="0.3">
      <c r="A5357" s="60">
        <v>5356</v>
      </c>
      <c r="B5357" s="60">
        <v>5</v>
      </c>
      <c r="C5357" s="2">
        <v>41143.862871548285</v>
      </c>
      <c r="D5357" s="2">
        <v>41203.862500000003</v>
      </c>
      <c r="E5357" s="60">
        <v>24</v>
      </c>
      <c r="F5357" s="2">
        <v>41146.489038833701</v>
      </c>
      <c r="G5357" s="60">
        <v>0</v>
      </c>
    </row>
    <row r="5358" spans="1:7" x14ac:dyDescent="0.3">
      <c r="A5358" s="60">
        <v>5357</v>
      </c>
      <c r="B5358" s="60">
        <v>11</v>
      </c>
      <c r="C5358" s="2">
        <v>41143.932612990327</v>
      </c>
      <c r="D5358" s="2">
        <v>41146.348611111112</v>
      </c>
      <c r="E5358" s="60">
        <v>1</v>
      </c>
      <c r="F5358" s="2" t="s">
        <v>5</v>
      </c>
      <c r="G5358" s="60">
        <v>1</v>
      </c>
    </row>
    <row r="5359" spans="1:7" x14ac:dyDescent="0.3">
      <c r="A5359" s="60">
        <v>5358</v>
      </c>
      <c r="B5359" s="60">
        <v>5</v>
      </c>
      <c r="C5359" s="2">
        <v>41143.971714607324</v>
      </c>
      <c r="D5359" s="2">
        <v>41203.97152777778</v>
      </c>
      <c r="E5359" s="60">
        <v>24</v>
      </c>
      <c r="F5359" s="2">
        <v>41145.647078592352</v>
      </c>
      <c r="G5359" s="60">
        <v>0</v>
      </c>
    </row>
    <row r="5360" spans="1:7" x14ac:dyDescent="0.3">
      <c r="A5360" s="60">
        <v>5359</v>
      </c>
      <c r="B5360" s="60">
        <v>4</v>
      </c>
      <c r="C5360" s="2">
        <v>41144.358232920473</v>
      </c>
      <c r="D5360" s="2">
        <v>41204.357638888891</v>
      </c>
      <c r="E5360" s="60">
        <v>12</v>
      </c>
      <c r="F5360" s="2">
        <v>41146.498948871551</v>
      </c>
      <c r="G5360" s="60">
        <v>0</v>
      </c>
    </row>
    <row r="5361" spans="1:7" x14ac:dyDescent="0.3">
      <c r="A5361" s="60">
        <v>5360</v>
      </c>
      <c r="B5361" s="60">
        <v>9</v>
      </c>
      <c r="C5361" s="2">
        <v>41144.41108925204</v>
      </c>
      <c r="D5361" s="2">
        <v>41204.410416666666</v>
      </c>
      <c r="E5361" s="60">
        <v>5</v>
      </c>
      <c r="F5361" s="2">
        <v>41147.501234322968</v>
      </c>
      <c r="G5361" s="60">
        <v>0</v>
      </c>
    </row>
    <row r="5362" spans="1:7" x14ac:dyDescent="0.3">
      <c r="A5362" s="60">
        <v>5361</v>
      </c>
      <c r="B5362" s="60">
        <v>7</v>
      </c>
      <c r="C5362" s="2">
        <v>41144.391424806039</v>
      </c>
      <c r="D5362" s="2">
        <v>41204.390972222223</v>
      </c>
      <c r="E5362" s="60">
        <v>24</v>
      </c>
      <c r="F5362" s="2">
        <v>41147.428601827916</v>
      </c>
      <c r="G5362" s="60">
        <v>0</v>
      </c>
    </row>
    <row r="5363" spans="1:7" x14ac:dyDescent="0.3">
      <c r="A5363" s="60">
        <v>5362</v>
      </c>
      <c r="B5363" s="60">
        <v>1</v>
      </c>
      <c r="C5363" s="2">
        <v>41144.448867760671</v>
      </c>
      <c r="D5363" s="2">
        <v>41204.448611111111</v>
      </c>
      <c r="E5363" s="60">
        <v>12</v>
      </c>
      <c r="F5363" s="2">
        <v>41145.529281916373</v>
      </c>
      <c r="G5363" s="60">
        <v>0</v>
      </c>
    </row>
    <row r="5364" spans="1:7" x14ac:dyDescent="0.3">
      <c r="A5364" s="60">
        <v>5363</v>
      </c>
      <c r="B5364" s="60">
        <v>1</v>
      </c>
      <c r="C5364" s="2">
        <v>41144.453412195217</v>
      </c>
      <c r="D5364" s="2">
        <v>41204.452777777777</v>
      </c>
      <c r="E5364" s="60">
        <v>8</v>
      </c>
      <c r="F5364" s="2">
        <v>41145.419540691895</v>
      </c>
      <c r="G5364" s="60">
        <v>0</v>
      </c>
    </row>
    <row r="5365" spans="1:7" x14ac:dyDescent="0.3">
      <c r="A5365" s="60">
        <v>5364</v>
      </c>
      <c r="B5365" s="60">
        <v>6</v>
      </c>
      <c r="C5365" s="2">
        <v>41144.530351539732</v>
      </c>
      <c r="D5365" s="2">
        <v>41204.529861111114</v>
      </c>
      <c r="E5365" s="60">
        <v>24</v>
      </c>
      <c r="F5365" s="2">
        <v>41150.771124147563</v>
      </c>
      <c r="G5365" s="60">
        <v>0</v>
      </c>
    </row>
    <row r="5366" spans="1:7" x14ac:dyDescent="0.3">
      <c r="A5366" s="60">
        <v>5365</v>
      </c>
      <c r="B5366" s="60">
        <v>4</v>
      </c>
      <c r="C5366" s="2">
        <v>41144.510888126242</v>
      </c>
      <c r="D5366" s="2">
        <v>41204.510416666664</v>
      </c>
      <c r="E5366" s="60">
        <v>12</v>
      </c>
      <c r="F5366" s="2">
        <v>41146.407178603607</v>
      </c>
      <c r="G5366" s="60">
        <v>0</v>
      </c>
    </row>
    <row r="5367" spans="1:7" x14ac:dyDescent="0.3">
      <c r="A5367" s="60">
        <v>5366</v>
      </c>
      <c r="B5367" s="60">
        <v>3</v>
      </c>
      <c r="C5367" s="2">
        <v>41144.549229114331</v>
      </c>
      <c r="D5367" s="2">
        <v>41204.548611111109</v>
      </c>
      <c r="E5367" s="60">
        <v>24</v>
      </c>
      <c r="F5367" s="2">
        <v>41146.645894199573</v>
      </c>
      <c r="G5367" s="60">
        <v>0</v>
      </c>
    </row>
    <row r="5368" spans="1:7" x14ac:dyDescent="0.3">
      <c r="A5368" s="60">
        <v>5367</v>
      </c>
      <c r="B5368" s="60">
        <v>6</v>
      </c>
      <c r="C5368" s="2">
        <v>41144.620060346911</v>
      </c>
      <c r="D5368" s="2">
        <v>41204.619444444448</v>
      </c>
      <c r="E5368" s="60">
        <v>24</v>
      </c>
      <c r="F5368" s="2">
        <v>41151.495034722851</v>
      </c>
      <c r="G5368" s="60">
        <v>0</v>
      </c>
    </row>
    <row r="5369" spans="1:7" x14ac:dyDescent="0.3">
      <c r="A5369" s="60">
        <v>5368</v>
      </c>
      <c r="B5369" s="60">
        <v>2</v>
      </c>
      <c r="C5369" s="2">
        <v>41144.607946368458</v>
      </c>
      <c r="D5369" s="2">
        <v>41148.982638888891</v>
      </c>
      <c r="E5369" s="60">
        <v>10</v>
      </c>
      <c r="F5369" s="2">
        <v>41145.629717765543</v>
      </c>
      <c r="G5369" s="60">
        <v>0</v>
      </c>
    </row>
    <row r="5370" spans="1:7" x14ac:dyDescent="0.3">
      <c r="A5370" s="60">
        <v>5369</v>
      </c>
      <c r="B5370" s="60">
        <v>3</v>
      </c>
      <c r="C5370" s="2">
        <v>41144.600767895659</v>
      </c>
      <c r="D5370" s="2">
        <v>41147.308900149575</v>
      </c>
      <c r="E5370" s="60">
        <v>24</v>
      </c>
      <c r="F5370" s="2" t="s">
        <v>5</v>
      </c>
      <c r="G5370" s="60">
        <v>0</v>
      </c>
    </row>
    <row r="5371" spans="1:7" x14ac:dyDescent="0.3">
      <c r="A5371" s="60">
        <v>5370</v>
      </c>
      <c r="B5371" s="60">
        <v>3</v>
      </c>
      <c r="C5371" s="2">
        <v>41144.678902267166</v>
      </c>
      <c r="D5371" s="2">
        <v>41204.678472222222</v>
      </c>
      <c r="E5371" s="60">
        <v>24</v>
      </c>
      <c r="F5371" s="2">
        <v>41147.29210907533</v>
      </c>
      <c r="G5371" s="60">
        <v>0</v>
      </c>
    </row>
    <row r="5372" spans="1:7" x14ac:dyDescent="0.3">
      <c r="A5372" s="60">
        <v>5371</v>
      </c>
      <c r="B5372" s="60">
        <v>1</v>
      </c>
      <c r="C5372" s="2">
        <v>41144.765901599763</v>
      </c>
      <c r="D5372" s="2">
        <v>41146.807467807055</v>
      </c>
      <c r="E5372" s="60">
        <v>12</v>
      </c>
      <c r="F5372" s="2" t="s">
        <v>5</v>
      </c>
      <c r="G5372" s="60">
        <v>0</v>
      </c>
    </row>
    <row r="5373" spans="1:7" x14ac:dyDescent="0.3">
      <c r="A5373" s="60">
        <v>5372</v>
      </c>
      <c r="B5373" s="60">
        <v>5</v>
      </c>
      <c r="C5373" s="2">
        <v>41144.759735998989</v>
      </c>
      <c r="D5373" s="2">
        <v>41149.343055555561</v>
      </c>
      <c r="E5373" s="60">
        <v>24</v>
      </c>
      <c r="F5373" s="2">
        <v>41147.591437989366</v>
      </c>
      <c r="G5373" s="60">
        <v>0</v>
      </c>
    </row>
    <row r="5374" spans="1:7" x14ac:dyDescent="0.3">
      <c r="A5374" s="60">
        <v>5373</v>
      </c>
      <c r="B5374" s="60">
        <v>5</v>
      </c>
      <c r="C5374" s="2">
        <v>41144.847335857346</v>
      </c>
      <c r="D5374" s="2">
        <v>41204.847222222226</v>
      </c>
      <c r="E5374" s="60">
        <v>24</v>
      </c>
      <c r="F5374" s="2">
        <v>41148.488693616164</v>
      </c>
      <c r="G5374" s="60">
        <v>0</v>
      </c>
    </row>
    <row r="5375" spans="1:7" x14ac:dyDescent="0.3">
      <c r="A5375" s="60">
        <v>5374</v>
      </c>
      <c r="B5375" s="60">
        <v>1</v>
      </c>
      <c r="C5375" s="2">
        <v>41144.876270523462</v>
      </c>
      <c r="D5375" s="2">
        <v>41204.875694444447</v>
      </c>
      <c r="E5375" s="60">
        <v>8</v>
      </c>
      <c r="F5375" s="2">
        <v>41145.964676497104</v>
      </c>
      <c r="G5375" s="60">
        <v>0</v>
      </c>
    </row>
    <row r="5376" spans="1:7" x14ac:dyDescent="0.3">
      <c r="A5376" s="60">
        <v>5375</v>
      </c>
      <c r="B5376" s="60">
        <v>5</v>
      </c>
      <c r="C5376" s="2">
        <v>41144.960946362233</v>
      </c>
      <c r="D5376" s="2">
        <v>41204.960416666669</v>
      </c>
      <c r="E5376" s="60">
        <v>24</v>
      </c>
      <c r="F5376" s="2">
        <v>41146.578916895662</v>
      </c>
      <c r="G5376" s="60">
        <v>0</v>
      </c>
    </row>
    <row r="5377" spans="1:7" x14ac:dyDescent="0.3">
      <c r="A5377" s="60">
        <v>5376</v>
      </c>
      <c r="B5377" s="60">
        <v>6</v>
      </c>
      <c r="C5377" s="2">
        <v>41145.015925578475</v>
      </c>
      <c r="D5377" s="2">
        <v>41147.098831772943</v>
      </c>
      <c r="E5377" s="60">
        <v>24</v>
      </c>
      <c r="F5377" s="2" t="s">
        <v>5</v>
      </c>
      <c r="G5377" s="60">
        <v>0</v>
      </c>
    </row>
    <row r="5378" spans="1:7" x14ac:dyDescent="0.3">
      <c r="A5378" s="60">
        <v>5377</v>
      </c>
      <c r="B5378" s="60">
        <v>1</v>
      </c>
      <c r="C5378" s="2">
        <v>41145.050122498411</v>
      </c>
      <c r="D5378" s="2">
        <v>41147.091456565366</v>
      </c>
      <c r="E5378" s="60">
        <v>8</v>
      </c>
      <c r="F5378" s="2" t="s">
        <v>5</v>
      </c>
      <c r="G5378" s="60">
        <v>0</v>
      </c>
    </row>
    <row r="5379" spans="1:7" x14ac:dyDescent="0.3">
      <c r="A5379" s="60">
        <v>5378</v>
      </c>
      <c r="B5379" s="60">
        <v>3</v>
      </c>
      <c r="C5379" s="2">
        <v>41145.234529977934</v>
      </c>
      <c r="D5379" s="2">
        <v>41205.234027777777</v>
      </c>
      <c r="E5379" s="60">
        <v>24</v>
      </c>
      <c r="F5379" s="2">
        <v>41147.438496991024</v>
      </c>
      <c r="G5379" s="60">
        <v>0</v>
      </c>
    </row>
    <row r="5380" spans="1:7" x14ac:dyDescent="0.3">
      <c r="A5380" s="60">
        <v>5379</v>
      </c>
      <c r="B5380" s="60">
        <v>1</v>
      </c>
      <c r="C5380" s="2">
        <v>41145.346410408318</v>
      </c>
      <c r="D5380" s="2">
        <v>41148.262450692317</v>
      </c>
      <c r="E5380" s="60">
        <v>8</v>
      </c>
      <c r="F5380" s="2" t="s">
        <v>5</v>
      </c>
      <c r="G5380" s="60">
        <v>0</v>
      </c>
    </row>
    <row r="5381" spans="1:7" x14ac:dyDescent="0.3">
      <c r="A5381" s="60">
        <v>5380</v>
      </c>
      <c r="B5381" s="60">
        <v>9</v>
      </c>
      <c r="C5381" s="2">
        <v>41145.375251762038</v>
      </c>
      <c r="D5381" s="2">
        <v>41205.375</v>
      </c>
      <c r="E5381" s="60">
        <v>5</v>
      </c>
      <c r="F5381" s="2">
        <v>41148.476604772368</v>
      </c>
      <c r="G5381" s="60">
        <v>0</v>
      </c>
    </row>
    <row r="5382" spans="1:7" x14ac:dyDescent="0.3">
      <c r="A5382" s="60">
        <v>5381</v>
      </c>
      <c r="B5382" s="60">
        <v>1</v>
      </c>
      <c r="C5382" s="2">
        <v>41145.441238991007</v>
      </c>
      <c r="D5382" s="2">
        <v>41147.732878151779</v>
      </c>
      <c r="E5382" s="60">
        <v>8</v>
      </c>
      <c r="F5382" s="2" t="s">
        <v>5</v>
      </c>
      <c r="G5382" s="60">
        <v>0</v>
      </c>
    </row>
    <row r="5383" spans="1:7" x14ac:dyDescent="0.3">
      <c r="A5383" s="60">
        <v>5382</v>
      </c>
      <c r="B5383" s="60">
        <v>4</v>
      </c>
      <c r="C5383" s="2">
        <v>41145.486224975029</v>
      </c>
      <c r="D5383" s="2">
        <v>41205.486111111117</v>
      </c>
      <c r="E5383" s="60">
        <v>12</v>
      </c>
      <c r="F5383" s="2">
        <v>41148.006087996502</v>
      </c>
      <c r="G5383" s="60">
        <v>0</v>
      </c>
    </row>
    <row r="5384" spans="1:7" x14ac:dyDescent="0.3">
      <c r="A5384" s="60">
        <v>5383</v>
      </c>
      <c r="B5384" s="60">
        <v>1</v>
      </c>
      <c r="C5384" s="2">
        <v>41145.526427615943</v>
      </c>
      <c r="D5384" s="2">
        <v>41148.276388888888</v>
      </c>
      <c r="E5384" s="60">
        <v>8</v>
      </c>
      <c r="F5384" s="2">
        <v>41146.510135666715</v>
      </c>
      <c r="G5384" s="60">
        <v>0</v>
      </c>
    </row>
    <row r="5385" spans="1:7" x14ac:dyDescent="0.3">
      <c r="A5385" s="60">
        <v>5384</v>
      </c>
      <c r="B5385" s="60">
        <v>2</v>
      </c>
      <c r="C5385" s="2">
        <v>41145.511936490417</v>
      </c>
      <c r="D5385" s="2">
        <v>41205.511805555558</v>
      </c>
      <c r="E5385" s="60">
        <v>10</v>
      </c>
      <c r="F5385" s="2">
        <v>41146.483127679414</v>
      </c>
      <c r="G5385" s="60">
        <v>0</v>
      </c>
    </row>
    <row r="5386" spans="1:7" x14ac:dyDescent="0.3">
      <c r="A5386" s="60">
        <v>5385</v>
      </c>
      <c r="B5386" s="60">
        <v>4</v>
      </c>
      <c r="C5386" s="2">
        <v>41145.544823968172</v>
      </c>
      <c r="D5386" s="2">
        <v>41205.544444444444</v>
      </c>
      <c r="E5386" s="60">
        <v>12</v>
      </c>
      <c r="F5386" s="2">
        <v>41147.85914919775</v>
      </c>
      <c r="G5386" s="60">
        <v>0</v>
      </c>
    </row>
    <row r="5387" spans="1:7" x14ac:dyDescent="0.3">
      <c r="A5387" s="60">
        <v>5386</v>
      </c>
      <c r="B5387" s="60">
        <v>5</v>
      </c>
      <c r="C5387" s="2">
        <v>41145.579646532751</v>
      </c>
      <c r="D5387" s="2">
        <v>41205.579166666663</v>
      </c>
      <c r="E5387" s="60">
        <v>24</v>
      </c>
      <c r="F5387" s="2">
        <v>41149.506560675472</v>
      </c>
      <c r="G5387" s="60">
        <v>0</v>
      </c>
    </row>
    <row r="5388" spans="1:7" x14ac:dyDescent="0.3">
      <c r="A5388" s="60">
        <v>5387</v>
      </c>
      <c r="B5388" s="60">
        <v>4</v>
      </c>
      <c r="C5388" s="2">
        <v>41145.577563115628</v>
      </c>
      <c r="D5388" s="2">
        <v>41205.57708333333</v>
      </c>
      <c r="E5388" s="60">
        <v>12</v>
      </c>
      <c r="F5388" s="2">
        <v>41148.44669990999</v>
      </c>
      <c r="G5388" s="60">
        <v>0</v>
      </c>
    </row>
    <row r="5389" spans="1:7" x14ac:dyDescent="0.3">
      <c r="A5389" s="60">
        <v>5388</v>
      </c>
      <c r="B5389" s="60">
        <v>2</v>
      </c>
      <c r="C5389" s="2">
        <v>41145.55304134827</v>
      </c>
      <c r="D5389" s="2">
        <v>41205.552777777775</v>
      </c>
      <c r="E5389" s="60">
        <v>10</v>
      </c>
      <c r="F5389" s="2">
        <v>41146.324087829329</v>
      </c>
      <c r="G5389" s="60">
        <v>0</v>
      </c>
    </row>
    <row r="5390" spans="1:7" x14ac:dyDescent="0.3">
      <c r="A5390" s="60">
        <v>5389</v>
      </c>
      <c r="B5390" s="60">
        <v>3</v>
      </c>
      <c r="C5390" s="2">
        <v>41145.564039124976</v>
      </c>
      <c r="D5390" s="2">
        <v>41205.563888888886</v>
      </c>
      <c r="E5390" s="60">
        <v>24</v>
      </c>
      <c r="F5390" s="2">
        <v>41147.440099027241</v>
      </c>
      <c r="G5390" s="60">
        <v>0</v>
      </c>
    </row>
    <row r="5391" spans="1:7" x14ac:dyDescent="0.3">
      <c r="A5391" s="60">
        <v>5390</v>
      </c>
      <c r="B5391" s="60">
        <v>6</v>
      </c>
      <c r="C5391" s="2">
        <v>41145.678649046095</v>
      </c>
      <c r="D5391" s="2">
        <v>41150.053187032019</v>
      </c>
      <c r="E5391" s="60">
        <v>24</v>
      </c>
      <c r="F5391" s="2" t="s">
        <v>5</v>
      </c>
      <c r="G5391" s="60">
        <v>0</v>
      </c>
    </row>
    <row r="5392" spans="1:7" x14ac:dyDescent="0.3">
      <c r="A5392" s="60">
        <v>5391</v>
      </c>
      <c r="B5392" s="60">
        <v>3</v>
      </c>
      <c r="C5392" s="2">
        <v>41145.678658414756</v>
      </c>
      <c r="D5392" s="2">
        <v>41205.678472222222</v>
      </c>
      <c r="E5392" s="60">
        <v>24</v>
      </c>
      <c r="F5392" s="2">
        <v>41148.394475461697</v>
      </c>
      <c r="G5392" s="60">
        <v>0</v>
      </c>
    </row>
    <row r="5393" spans="1:7" x14ac:dyDescent="0.3">
      <c r="A5393" s="60">
        <v>5392</v>
      </c>
      <c r="B5393" s="60">
        <v>2</v>
      </c>
      <c r="C5393" s="2">
        <v>41145.694823200152</v>
      </c>
      <c r="D5393" s="2">
        <v>41148.527833404711</v>
      </c>
      <c r="E5393" s="60">
        <v>10</v>
      </c>
      <c r="F5393" s="2" t="s">
        <v>5</v>
      </c>
      <c r="G5393" s="60">
        <v>0</v>
      </c>
    </row>
    <row r="5394" spans="1:7" x14ac:dyDescent="0.3">
      <c r="A5394" s="60">
        <v>5393</v>
      </c>
      <c r="B5394" s="60">
        <v>4</v>
      </c>
      <c r="C5394" s="2">
        <v>41145.674658349264</v>
      </c>
      <c r="D5394" s="2">
        <v>41205.674305555556</v>
      </c>
      <c r="E5394" s="60">
        <v>12</v>
      </c>
      <c r="F5394" s="2">
        <v>41148.888740139264</v>
      </c>
      <c r="G5394" s="60">
        <v>0</v>
      </c>
    </row>
    <row r="5395" spans="1:7" x14ac:dyDescent="0.3">
      <c r="A5395" s="60">
        <v>5394</v>
      </c>
      <c r="B5395" s="60">
        <v>1</v>
      </c>
      <c r="C5395" s="2">
        <v>41145.682614892663</v>
      </c>
      <c r="D5395" s="2">
        <v>41205.681944444441</v>
      </c>
      <c r="E5395" s="60">
        <v>8</v>
      </c>
      <c r="F5395" s="2">
        <v>41146.344334624628</v>
      </c>
      <c r="G5395" s="60">
        <v>0</v>
      </c>
    </row>
    <row r="5396" spans="1:7" x14ac:dyDescent="0.3">
      <c r="A5396" s="60">
        <v>5395</v>
      </c>
      <c r="B5396" s="60">
        <v>7</v>
      </c>
      <c r="C5396" s="2">
        <v>41145.6968947184</v>
      </c>
      <c r="D5396" s="2">
        <v>41205.696527777778</v>
      </c>
      <c r="E5396" s="60">
        <v>24</v>
      </c>
      <c r="F5396" s="2">
        <v>41172.885992597483</v>
      </c>
      <c r="G5396" s="60">
        <v>0</v>
      </c>
    </row>
    <row r="5397" spans="1:7" x14ac:dyDescent="0.3">
      <c r="A5397" s="60">
        <v>5396</v>
      </c>
      <c r="B5397" s="60">
        <v>1</v>
      </c>
      <c r="C5397" s="2">
        <v>41145.71656978051</v>
      </c>
      <c r="D5397" s="2">
        <v>41205.715972222228</v>
      </c>
      <c r="E5397" s="60">
        <v>8</v>
      </c>
      <c r="F5397" s="2">
        <v>41145.907418440205</v>
      </c>
      <c r="G5397" s="60">
        <v>0</v>
      </c>
    </row>
    <row r="5398" spans="1:7" x14ac:dyDescent="0.3">
      <c r="A5398" s="60">
        <v>5397</v>
      </c>
      <c r="B5398" s="60">
        <v>1</v>
      </c>
      <c r="C5398" s="2">
        <v>41145.777179040859</v>
      </c>
      <c r="D5398" s="2">
        <v>41205.777083333334</v>
      </c>
      <c r="E5398" s="60">
        <v>8</v>
      </c>
      <c r="F5398" s="2">
        <v>41146.027751211186</v>
      </c>
      <c r="G5398" s="60">
        <v>0</v>
      </c>
    </row>
    <row r="5399" spans="1:7" x14ac:dyDescent="0.3">
      <c r="A5399" s="60">
        <v>5398</v>
      </c>
      <c r="B5399" s="60">
        <v>1</v>
      </c>
      <c r="C5399" s="2">
        <v>41145.82937320014</v>
      </c>
      <c r="D5399" s="2">
        <v>41205.829166666663</v>
      </c>
      <c r="E5399" s="60">
        <v>12</v>
      </c>
      <c r="F5399" s="2">
        <v>41146.572841460096</v>
      </c>
      <c r="G5399" s="60">
        <v>0</v>
      </c>
    </row>
    <row r="5400" spans="1:7" x14ac:dyDescent="0.3">
      <c r="A5400" s="60">
        <v>5399</v>
      </c>
      <c r="B5400" s="60">
        <v>1</v>
      </c>
      <c r="C5400" s="2">
        <v>41145.820377108197</v>
      </c>
      <c r="D5400" s="2">
        <v>41205.820138888885</v>
      </c>
      <c r="E5400" s="60">
        <v>8</v>
      </c>
      <c r="F5400" s="2">
        <v>41147.02787824515</v>
      </c>
      <c r="G5400" s="60">
        <v>0</v>
      </c>
    </row>
    <row r="5401" spans="1:7" x14ac:dyDescent="0.3">
      <c r="A5401" s="60">
        <v>5400</v>
      </c>
      <c r="B5401" s="60">
        <v>1</v>
      </c>
      <c r="C5401" s="2">
        <v>41145.829471532379</v>
      </c>
      <c r="D5401" s="2">
        <v>41205.829166666663</v>
      </c>
      <c r="E5401" s="60">
        <v>8</v>
      </c>
      <c r="F5401" s="2">
        <v>41146.722135040363</v>
      </c>
      <c r="G5401" s="60">
        <v>0</v>
      </c>
    </row>
    <row r="5402" spans="1:7" x14ac:dyDescent="0.3">
      <c r="A5402" s="60">
        <v>5401</v>
      </c>
      <c r="B5402" s="60">
        <v>2</v>
      </c>
      <c r="C5402" s="2">
        <v>41145.908556769726</v>
      </c>
      <c r="D5402" s="2">
        <v>41205.908333333333</v>
      </c>
      <c r="E5402" s="60">
        <v>10</v>
      </c>
      <c r="F5402" s="2">
        <v>41146.25469269036</v>
      </c>
      <c r="G5402" s="60">
        <v>0</v>
      </c>
    </row>
    <row r="5403" spans="1:7" x14ac:dyDescent="0.3">
      <c r="A5403" s="60">
        <v>5402</v>
      </c>
      <c r="B5403" s="60">
        <v>5</v>
      </c>
      <c r="C5403" s="2">
        <v>41145.969277259632</v>
      </c>
      <c r="D5403" s="2">
        <v>41205.96875</v>
      </c>
      <c r="E5403" s="60">
        <v>24</v>
      </c>
      <c r="F5403" s="2">
        <v>41148.350140885952</v>
      </c>
      <c r="G5403" s="60">
        <v>0</v>
      </c>
    </row>
    <row r="5404" spans="1:7" x14ac:dyDescent="0.3">
      <c r="A5404" s="60">
        <v>5403</v>
      </c>
      <c r="B5404" s="60">
        <v>2</v>
      </c>
      <c r="C5404" s="2">
        <v>41145.998043885214</v>
      </c>
      <c r="D5404" s="2">
        <v>41205.997916666667</v>
      </c>
      <c r="E5404" s="60">
        <v>10</v>
      </c>
      <c r="F5404" s="2">
        <v>41147.369050800349</v>
      </c>
      <c r="G5404" s="60">
        <v>0</v>
      </c>
    </row>
    <row r="5405" spans="1:7" x14ac:dyDescent="0.3">
      <c r="A5405" s="60">
        <v>5404</v>
      </c>
      <c r="B5405" s="60">
        <v>6</v>
      </c>
      <c r="C5405" s="2">
        <v>41146.000071104638</v>
      </c>
      <c r="D5405" s="2">
        <v>41206</v>
      </c>
      <c r="E5405" s="60">
        <v>24</v>
      </c>
      <c r="F5405" s="2">
        <v>41157.623118702802</v>
      </c>
      <c r="G5405" s="60">
        <v>0</v>
      </c>
    </row>
    <row r="5406" spans="1:7" x14ac:dyDescent="0.3">
      <c r="A5406" s="60">
        <v>5405</v>
      </c>
      <c r="B5406" s="60">
        <v>6</v>
      </c>
      <c r="C5406" s="2">
        <v>41146.031195807576</v>
      </c>
      <c r="D5406" s="2">
        <v>41150.113888888889</v>
      </c>
      <c r="E5406" s="60">
        <v>24</v>
      </c>
      <c r="F5406" s="2" t="s">
        <v>5</v>
      </c>
      <c r="G5406" s="60">
        <v>0</v>
      </c>
    </row>
    <row r="5407" spans="1:7" x14ac:dyDescent="0.3">
      <c r="A5407" s="60">
        <v>5406</v>
      </c>
      <c r="B5407" s="60">
        <v>7</v>
      </c>
      <c r="C5407" s="2">
        <v>41146.079028507629</v>
      </c>
      <c r="D5407" s="2">
        <v>41206.078472222223</v>
      </c>
      <c r="E5407" s="60">
        <v>24</v>
      </c>
      <c r="F5407" s="2">
        <v>41166.420471619793</v>
      </c>
      <c r="G5407" s="60">
        <v>0</v>
      </c>
    </row>
    <row r="5408" spans="1:7" x14ac:dyDescent="0.3">
      <c r="A5408" s="60">
        <v>5407</v>
      </c>
      <c r="B5408" s="60">
        <v>5</v>
      </c>
      <c r="C5408" s="2">
        <v>41146.313034466584</v>
      </c>
      <c r="D5408" s="2">
        <v>41206.3125</v>
      </c>
      <c r="E5408" s="60">
        <v>24</v>
      </c>
      <c r="F5408" s="2">
        <v>41149.382715575928</v>
      </c>
      <c r="G5408" s="60">
        <v>0</v>
      </c>
    </row>
    <row r="5409" spans="1:7" x14ac:dyDescent="0.3">
      <c r="A5409" s="60">
        <v>5408</v>
      </c>
      <c r="B5409" s="60">
        <v>1</v>
      </c>
      <c r="C5409" s="2">
        <v>41146.344163480135</v>
      </c>
      <c r="D5409" s="2">
        <v>41206.34375</v>
      </c>
      <c r="E5409" s="60">
        <v>8</v>
      </c>
      <c r="F5409" s="2">
        <v>41147.421987939102</v>
      </c>
      <c r="G5409" s="60">
        <v>0</v>
      </c>
    </row>
    <row r="5410" spans="1:7" x14ac:dyDescent="0.3">
      <c r="A5410" s="60">
        <v>5409</v>
      </c>
      <c r="B5410" s="60">
        <v>1</v>
      </c>
      <c r="C5410" s="2">
        <v>41146.365285560474</v>
      </c>
      <c r="D5410" s="2">
        <v>41149.031741635532</v>
      </c>
      <c r="E5410" s="60">
        <v>8</v>
      </c>
      <c r="F5410" s="2" t="s">
        <v>5</v>
      </c>
      <c r="G5410" s="60">
        <v>0</v>
      </c>
    </row>
    <row r="5411" spans="1:7" x14ac:dyDescent="0.3">
      <c r="A5411" s="60">
        <v>5410</v>
      </c>
      <c r="B5411" s="60">
        <v>2</v>
      </c>
      <c r="C5411" s="2">
        <v>41146.360921489955</v>
      </c>
      <c r="D5411" s="2">
        <v>41206.36041666667</v>
      </c>
      <c r="E5411" s="60">
        <v>10</v>
      </c>
      <c r="F5411" s="2">
        <v>41147.497905253374</v>
      </c>
      <c r="G5411" s="60">
        <v>0</v>
      </c>
    </row>
    <row r="5412" spans="1:7" x14ac:dyDescent="0.3">
      <c r="A5412" s="60">
        <v>5411</v>
      </c>
      <c r="B5412" s="60">
        <v>3</v>
      </c>
      <c r="C5412" s="2">
        <v>41146.37182896267</v>
      </c>
      <c r="D5412" s="2">
        <v>41150.537931543127</v>
      </c>
      <c r="E5412" s="60">
        <v>24</v>
      </c>
      <c r="F5412" s="2" t="s">
        <v>5</v>
      </c>
      <c r="G5412" s="60">
        <v>0</v>
      </c>
    </row>
    <row r="5413" spans="1:7" x14ac:dyDescent="0.3">
      <c r="A5413" s="60">
        <v>5412</v>
      </c>
      <c r="B5413" s="60">
        <v>6</v>
      </c>
      <c r="C5413" s="2">
        <v>41146.369879093014</v>
      </c>
      <c r="D5413" s="2">
        <v>41206.369444444448</v>
      </c>
      <c r="E5413" s="60">
        <v>24</v>
      </c>
      <c r="F5413" s="2">
        <v>41150.548934341969</v>
      </c>
      <c r="G5413" s="60">
        <v>0</v>
      </c>
    </row>
    <row r="5414" spans="1:7" x14ac:dyDescent="0.3">
      <c r="A5414" s="60">
        <v>5413</v>
      </c>
      <c r="B5414" s="60">
        <v>5</v>
      </c>
      <c r="C5414" s="2">
        <v>41146.403669041523</v>
      </c>
      <c r="D5414" s="2">
        <v>41206.40347222222</v>
      </c>
      <c r="E5414" s="60">
        <v>24</v>
      </c>
      <c r="F5414" s="2">
        <v>41148.497863437326</v>
      </c>
      <c r="G5414" s="60">
        <v>0</v>
      </c>
    </row>
    <row r="5415" spans="1:7" x14ac:dyDescent="0.3">
      <c r="A5415" s="60">
        <v>5414</v>
      </c>
      <c r="B5415" s="60">
        <v>3</v>
      </c>
      <c r="C5415" s="2">
        <v>41146.456377773276</v>
      </c>
      <c r="D5415" s="2">
        <v>41206.456249999996</v>
      </c>
      <c r="E5415" s="60">
        <v>24</v>
      </c>
      <c r="F5415" s="2">
        <v>41148.581371485838</v>
      </c>
      <c r="G5415" s="60">
        <v>0</v>
      </c>
    </row>
    <row r="5416" spans="1:7" x14ac:dyDescent="0.3">
      <c r="A5416" s="60">
        <v>5415</v>
      </c>
      <c r="B5416" s="60">
        <v>3</v>
      </c>
      <c r="C5416" s="2">
        <v>41146.465260895435</v>
      </c>
      <c r="D5416" s="2">
        <v>41206.464583333334</v>
      </c>
      <c r="E5416" s="60">
        <v>24</v>
      </c>
      <c r="F5416" s="2">
        <v>41148.26698982274</v>
      </c>
      <c r="G5416" s="60">
        <v>0</v>
      </c>
    </row>
    <row r="5417" spans="1:7" x14ac:dyDescent="0.3">
      <c r="A5417" s="60">
        <v>5416</v>
      </c>
      <c r="B5417" s="60">
        <v>3</v>
      </c>
      <c r="C5417" s="2">
        <v>41146.502002932371</v>
      </c>
      <c r="D5417" s="2">
        <v>41206.501388888886</v>
      </c>
      <c r="E5417" s="60">
        <v>24</v>
      </c>
      <c r="F5417" s="2">
        <v>41148.69635810738</v>
      </c>
      <c r="G5417" s="60">
        <v>0</v>
      </c>
    </row>
    <row r="5418" spans="1:7" x14ac:dyDescent="0.3">
      <c r="A5418" s="60">
        <v>5417</v>
      </c>
      <c r="B5418" s="60">
        <v>2</v>
      </c>
      <c r="C5418" s="2">
        <v>41146.525322008405</v>
      </c>
      <c r="D5418" s="2">
        <v>41206.525000000001</v>
      </c>
      <c r="E5418" s="60">
        <v>10</v>
      </c>
      <c r="F5418" s="2">
        <v>41147.546969219227</v>
      </c>
      <c r="G5418" s="60">
        <v>0</v>
      </c>
    </row>
    <row r="5419" spans="1:7" x14ac:dyDescent="0.3">
      <c r="A5419" s="60">
        <v>5418</v>
      </c>
      <c r="B5419" s="60">
        <v>1</v>
      </c>
      <c r="C5419" s="2">
        <v>41146.597751962356</v>
      </c>
      <c r="D5419" s="2">
        <v>41149.389005621335</v>
      </c>
      <c r="E5419" s="60">
        <v>8</v>
      </c>
      <c r="F5419" s="2" t="s">
        <v>5</v>
      </c>
      <c r="G5419" s="60">
        <v>0</v>
      </c>
    </row>
    <row r="5420" spans="1:7" x14ac:dyDescent="0.3">
      <c r="A5420" s="60">
        <v>5419</v>
      </c>
      <c r="B5420" s="60">
        <v>3</v>
      </c>
      <c r="C5420" s="2">
        <v>41146.778847715825</v>
      </c>
      <c r="D5420" s="2">
        <v>41149.778381907083</v>
      </c>
      <c r="E5420" s="60">
        <v>24</v>
      </c>
      <c r="F5420" s="2" t="s">
        <v>5</v>
      </c>
      <c r="G5420" s="60">
        <v>0</v>
      </c>
    </row>
    <row r="5421" spans="1:7" x14ac:dyDescent="0.3">
      <c r="A5421" s="60">
        <v>5420</v>
      </c>
      <c r="B5421" s="60">
        <v>6</v>
      </c>
      <c r="C5421" s="2">
        <v>41146.766102090463</v>
      </c>
      <c r="D5421" s="2">
        <v>41206.765972222223</v>
      </c>
      <c r="E5421" s="60">
        <v>24</v>
      </c>
      <c r="F5421" s="2">
        <v>41150.50375106265</v>
      </c>
      <c r="G5421" s="60">
        <v>0</v>
      </c>
    </row>
    <row r="5422" spans="1:7" x14ac:dyDescent="0.3">
      <c r="A5422" s="60">
        <v>5421</v>
      </c>
      <c r="B5422" s="60">
        <v>10</v>
      </c>
      <c r="C5422" s="2">
        <v>41146.938013103187</v>
      </c>
      <c r="D5422" s="2">
        <v>41206.9375</v>
      </c>
      <c r="E5422" s="60">
        <v>1</v>
      </c>
      <c r="F5422" s="2">
        <v>41153.451149536653</v>
      </c>
      <c r="G5422" s="60">
        <v>3</v>
      </c>
    </row>
    <row r="5423" spans="1:7" x14ac:dyDescent="0.3">
      <c r="A5423" s="60">
        <v>5422</v>
      </c>
      <c r="B5423" s="60">
        <v>6</v>
      </c>
      <c r="C5423" s="2">
        <v>41146.958715225279</v>
      </c>
      <c r="D5423" s="2">
        <v>41206.958333333336</v>
      </c>
      <c r="E5423" s="60">
        <v>24</v>
      </c>
      <c r="F5423" s="2">
        <v>41153.344931740954</v>
      </c>
      <c r="G5423" s="60">
        <v>0</v>
      </c>
    </row>
    <row r="5424" spans="1:7" x14ac:dyDescent="0.3">
      <c r="A5424" s="60">
        <v>5423</v>
      </c>
      <c r="B5424" s="60">
        <v>3</v>
      </c>
      <c r="C5424" s="2">
        <v>41147.242503664187</v>
      </c>
      <c r="D5424" s="2">
        <v>41207.242361111115</v>
      </c>
      <c r="E5424" s="60">
        <v>24</v>
      </c>
      <c r="F5424" s="2">
        <v>41150.617630213746</v>
      </c>
      <c r="G5424" s="60">
        <v>0</v>
      </c>
    </row>
    <row r="5425" spans="1:7" x14ac:dyDescent="0.3">
      <c r="A5425" s="60">
        <v>5424</v>
      </c>
      <c r="B5425" s="60">
        <v>1</v>
      </c>
      <c r="C5425" s="2">
        <v>41147.271259981251</v>
      </c>
      <c r="D5425" s="2">
        <v>41207.270833333336</v>
      </c>
      <c r="E5425" s="60">
        <v>12</v>
      </c>
      <c r="F5425" s="2">
        <v>41148.74490109014</v>
      </c>
      <c r="G5425" s="60">
        <v>0</v>
      </c>
    </row>
    <row r="5426" spans="1:7" x14ac:dyDescent="0.3">
      <c r="A5426" s="60">
        <v>5425</v>
      </c>
      <c r="B5426" s="60">
        <v>2</v>
      </c>
      <c r="C5426" s="2">
        <v>41147.324881814697</v>
      </c>
      <c r="D5426" s="2">
        <v>41207.32430555555</v>
      </c>
      <c r="E5426" s="60">
        <v>10</v>
      </c>
      <c r="F5426" s="2">
        <v>41149.383613748389</v>
      </c>
      <c r="G5426" s="60">
        <v>0</v>
      </c>
    </row>
    <row r="5427" spans="1:7" x14ac:dyDescent="0.3">
      <c r="A5427" s="60">
        <v>5426</v>
      </c>
      <c r="B5427" s="60">
        <v>1</v>
      </c>
      <c r="C5427" s="2">
        <v>41147.306849147004</v>
      </c>
      <c r="D5427" s="2">
        <v>41207.306249999994</v>
      </c>
      <c r="E5427" s="60">
        <v>8</v>
      </c>
      <c r="F5427" s="2">
        <v>41147.735751489541</v>
      </c>
      <c r="G5427" s="60">
        <v>0</v>
      </c>
    </row>
    <row r="5428" spans="1:7" x14ac:dyDescent="0.3">
      <c r="A5428" s="60">
        <v>5427</v>
      </c>
      <c r="B5428" s="60">
        <v>2</v>
      </c>
      <c r="C5428" s="2">
        <v>41147.344762804518</v>
      </c>
      <c r="D5428" s="2">
        <v>41207.344444444447</v>
      </c>
      <c r="E5428" s="60">
        <v>10</v>
      </c>
      <c r="F5428" s="2">
        <v>41147.467336029054</v>
      </c>
      <c r="G5428" s="60">
        <v>0</v>
      </c>
    </row>
    <row r="5429" spans="1:7" x14ac:dyDescent="0.3">
      <c r="A5429" s="60">
        <v>5428</v>
      </c>
      <c r="B5429" s="60">
        <v>5</v>
      </c>
      <c r="C5429" s="2">
        <v>41147.364069410949</v>
      </c>
      <c r="D5429" s="2">
        <v>41207.363888888889</v>
      </c>
      <c r="E5429" s="60">
        <v>24</v>
      </c>
      <c r="F5429" s="2">
        <v>41149.3535219892</v>
      </c>
      <c r="G5429" s="60">
        <v>0</v>
      </c>
    </row>
    <row r="5430" spans="1:7" x14ac:dyDescent="0.3">
      <c r="A5430" s="60">
        <v>5429</v>
      </c>
      <c r="B5430" s="60">
        <v>9</v>
      </c>
      <c r="C5430" s="2">
        <v>41147.382914104608</v>
      </c>
      <c r="D5430" s="2">
        <v>41207.382638888892</v>
      </c>
      <c r="E5430" s="60">
        <v>5</v>
      </c>
      <c r="F5430" s="2">
        <v>41150.497048849626</v>
      </c>
      <c r="G5430" s="60">
        <v>0</v>
      </c>
    </row>
    <row r="5431" spans="1:7" x14ac:dyDescent="0.3">
      <c r="A5431" s="60">
        <v>5430</v>
      </c>
      <c r="B5431" s="60">
        <v>1</v>
      </c>
      <c r="C5431" s="2">
        <v>41147.431210509909</v>
      </c>
      <c r="D5431" s="2">
        <v>41207.430555555555</v>
      </c>
      <c r="E5431" s="60">
        <v>8</v>
      </c>
      <c r="F5431" s="2">
        <v>41147.5019842701</v>
      </c>
      <c r="G5431" s="60">
        <v>0</v>
      </c>
    </row>
    <row r="5432" spans="1:7" x14ac:dyDescent="0.3">
      <c r="A5432" s="60">
        <v>5431</v>
      </c>
      <c r="B5432" s="60">
        <v>7</v>
      </c>
      <c r="C5432" s="2">
        <v>41147.427337753892</v>
      </c>
      <c r="D5432" s="2">
        <v>41207.427083333328</v>
      </c>
      <c r="E5432" s="60">
        <v>24</v>
      </c>
      <c r="F5432" s="2">
        <v>41174.310348428568</v>
      </c>
      <c r="G5432" s="60">
        <v>0</v>
      </c>
    </row>
    <row r="5433" spans="1:7" x14ac:dyDescent="0.3">
      <c r="A5433" s="60">
        <v>5432</v>
      </c>
      <c r="B5433" s="60">
        <v>1</v>
      </c>
      <c r="C5433" s="2">
        <v>41147.421676184</v>
      </c>
      <c r="D5433" s="2">
        <v>41207.421527777777</v>
      </c>
      <c r="E5433" s="60">
        <v>8</v>
      </c>
      <c r="F5433" s="2">
        <v>41148.583647567197</v>
      </c>
      <c r="G5433" s="60">
        <v>0</v>
      </c>
    </row>
    <row r="5434" spans="1:7" x14ac:dyDescent="0.3">
      <c r="A5434" s="60">
        <v>5433</v>
      </c>
      <c r="B5434" s="60">
        <v>1</v>
      </c>
      <c r="C5434" s="2">
        <v>41147.439792539692</v>
      </c>
      <c r="D5434" s="2">
        <v>41207.439583333333</v>
      </c>
      <c r="E5434" s="60">
        <v>8</v>
      </c>
      <c r="F5434" s="2">
        <v>41148.428360515645</v>
      </c>
      <c r="G5434" s="60">
        <v>0</v>
      </c>
    </row>
    <row r="5435" spans="1:7" x14ac:dyDescent="0.3">
      <c r="A5435" s="60">
        <v>5434</v>
      </c>
      <c r="B5435" s="60">
        <v>2</v>
      </c>
      <c r="C5435" s="2">
        <v>41147.529041355934</v>
      </c>
      <c r="D5435" s="2">
        <v>41151.112200921634</v>
      </c>
      <c r="E5435" s="60">
        <v>10</v>
      </c>
      <c r="F5435" s="2" t="s">
        <v>5</v>
      </c>
      <c r="G5435" s="60">
        <v>0</v>
      </c>
    </row>
    <row r="5436" spans="1:7" x14ac:dyDescent="0.3">
      <c r="A5436" s="60">
        <v>5435</v>
      </c>
      <c r="B5436" s="60">
        <v>1</v>
      </c>
      <c r="C5436" s="2">
        <v>41147.518122522444</v>
      </c>
      <c r="D5436" s="2">
        <v>41207.518055555556</v>
      </c>
      <c r="E5436" s="60">
        <v>8</v>
      </c>
      <c r="F5436" s="2">
        <v>41148.487122712329</v>
      </c>
      <c r="G5436" s="60">
        <v>0</v>
      </c>
    </row>
    <row r="5437" spans="1:7" x14ac:dyDescent="0.3">
      <c r="A5437" s="60">
        <v>5436</v>
      </c>
      <c r="B5437" s="60">
        <v>1</v>
      </c>
      <c r="C5437" s="2">
        <v>41147.646544718882</v>
      </c>
      <c r="D5437" s="2">
        <v>41207.646527777775</v>
      </c>
      <c r="E5437" s="60">
        <v>12</v>
      </c>
      <c r="F5437" s="2">
        <v>41148.404461361541</v>
      </c>
      <c r="G5437" s="60">
        <v>0</v>
      </c>
    </row>
    <row r="5438" spans="1:7" x14ac:dyDescent="0.3">
      <c r="A5438" s="60">
        <v>5437</v>
      </c>
      <c r="B5438" s="60">
        <v>1</v>
      </c>
      <c r="C5438" s="2">
        <v>41147.710235054095</v>
      </c>
      <c r="D5438" s="2">
        <v>41207.709722222222</v>
      </c>
      <c r="E5438" s="60">
        <v>8</v>
      </c>
      <c r="F5438" s="2">
        <v>41147.914604976744</v>
      </c>
      <c r="G5438" s="60">
        <v>0</v>
      </c>
    </row>
    <row r="5439" spans="1:7" x14ac:dyDescent="0.3">
      <c r="A5439" s="60">
        <v>5438</v>
      </c>
      <c r="B5439" s="60">
        <v>1</v>
      </c>
      <c r="C5439" s="2">
        <v>41147.808491013915</v>
      </c>
      <c r="D5439" s="2">
        <v>41207.808333333334</v>
      </c>
      <c r="E5439" s="60">
        <v>8</v>
      </c>
      <c r="F5439" s="2">
        <v>41148.672977496048</v>
      </c>
      <c r="G5439" s="60">
        <v>0</v>
      </c>
    </row>
    <row r="5440" spans="1:7" x14ac:dyDescent="0.3">
      <c r="A5440" s="60">
        <v>5439</v>
      </c>
      <c r="B5440" s="60">
        <v>4</v>
      </c>
      <c r="C5440" s="2">
        <v>41147.792904374568</v>
      </c>
      <c r="D5440" s="2">
        <v>41151.126147097959</v>
      </c>
      <c r="E5440" s="60">
        <v>12</v>
      </c>
      <c r="F5440" s="2" t="s">
        <v>5</v>
      </c>
      <c r="G5440" s="60">
        <v>0</v>
      </c>
    </row>
    <row r="5441" spans="1:7" x14ac:dyDescent="0.3">
      <c r="A5441" s="60">
        <v>5440</v>
      </c>
      <c r="B5441" s="60">
        <v>1</v>
      </c>
      <c r="C5441" s="2">
        <v>41147.854275725302</v>
      </c>
      <c r="D5441" s="2">
        <v>41207.854166666672</v>
      </c>
      <c r="E5441" s="60">
        <v>8</v>
      </c>
      <c r="F5441" s="2">
        <v>41148.422459473397</v>
      </c>
      <c r="G5441" s="60">
        <v>0</v>
      </c>
    </row>
    <row r="5442" spans="1:7" x14ac:dyDescent="0.3">
      <c r="A5442" s="60">
        <v>5441</v>
      </c>
      <c r="B5442" s="60">
        <v>2</v>
      </c>
      <c r="C5442" s="2">
        <v>41147.906472674222</v>
      </c>
      <c r="D5442" s="2">
        <v>41207.90625</v>
      </c>
      <c r="E5442" s="60">
        <v>10</v>
      </c>
      <c r="F5442" s="2">
        <v>41148.286848121206</v>
      </c>
      <c r="G5442" s="60">
        <v>0</v>
      </c>
    </row>
    <row r="5443" spans="1:7" x14ac:dyDescent="0.3">
      <c r="A5443" s="60">
        <v>5442</v>
      </c>
      <c r="B5443" s="60">
        <v>6</v>
      </c>
      <c r="C5443" s="2">
        <v>41147.897545203603</v>
      </c>
      <c r="D5443" s="2">
        <v>41207.897222222222</v>
      </c>
      <c r="E5443" s="60">
        <v>24</v>
      </c>
      <c r="F5443" s="2">
        <v>41153.844053071349</v>
      </c>
      <c r="G5443" s="60">
        <v>0</v>
      </c>
    </row>
    <row r="5444" spans="1:7" x14ac:dyDescent="0.3">
      <c r="A5444" s="60">
        <v>5443</v>
      </c>
      <c r="B5444" s="60">
        <v>6</v>
      </c>
      <c r="C5444" s="2">
        <v>41147.961921214643</v>
      </c>
      <c r="D5444" s="2">
        <v>41207.961805555555</v>
      </c>
      <c r="E5444" s="60">
        <v>24</v>
      </c>
      <c r="F5444" s="2">
        <v>41151.655463943105</v>
      </c>
      <c r="G5444" s="60">
        <v>0</v>
      </c>
    </row>
    <row r="5445" spans="1:7" x14ac:dyDescent="0.3">
      <c r="A5445" s="60">
        <v>5444</v>
      </c>
      <c r="B5445" s="60">
        <v>1</v>
      </c>
      <c r="C5445" s="2">
        <v>41148.022134797</v>
      </c>
      <c r="D5445" s="2">
        <v>41151.604861111111</v>
      </c>
      <c r="E5445" s="60">
        <v>12</v>
      </c>
      <c r="F5445" s="2">
        <v>41149.00025806186</v>
      </c>
      <c r="G5445" s="60">
        <v>0</v>
      </c>
    </row>
    <row r="5446" spans="1:7" x14ac:dyDescent="0.3">
      <c r="A5446" s="60">
        <v>5445</v>
      </c>
      <c r="B5446" s="60">
        <v>1</v>
      </c>
      <c r="C5446" s="2">
        <v>41148.335030012691</v>
      </c>
      <c r="D5446" s="2">
        <v>41208.334722222222</v>
      </c>
      <c r="E5446" s="60">
        <v>8</v>
      </c>
      <c r="F5446" s="2">
        <v>41148.536140453201</v>
      </c>
      <c r="G5446" s="60">
        <v>0</v>
      </c>
    </row>
    <row r="5447" spans="1:7" x14ac:dyDescent="0.3">
      <c r="A5447" s="60">
        <v>5446</v>
      </c>
      <c r="B5447" s="60">
        <v>3</v>
      </c>
      <c r="C5447" s="2">
        <v>41148.339595774902</v>
      </c>
      <c r="D5447" s="2">
        <v>41208.339583333334</v>
      </c>
      <c r="E5447" s="60">
        <v>24</v>
      </c>
      <c r="F5447" s="2">
        <v>41150.70937759833</v>
      </c>
      <c r="G5447" s="60">
        <v>0</v>
      </c>
    </row>
    <row r="5448" spans="1:7" x14ac:dyDescent="0.3">
      <c r="A5448" s="60">
        <v>5447</v>
      </c>
      <c r="B5448" s="60">
        <v>6</v>
      </c>
      <c r="C5448" s="2">
        <v>41148.367523984707</v>
      </c>
      <c r="D5448" s="2">
        <v>41208.367361111115</v>
      </c>
      <c r="E5448" s="60">
        <v>24</v>
      </c>
      <c r="F5448" s="2">
        <v>41152.41843209853</v>
      </c>
      <c r="G5448" s="60">
        <v>0</v>
      </c>
    </row>
    <row r="5449" spans="1:7" x14ac:dyDescent="0.3">
      <c r="A5449" s="60">
        <v>5448</v>
      </c>
      <c r="B5449" s="60">
        <v>4</v>
      </c>
      <c r="C5449" s="2">
        <v>41148.359883254845</v>
      </c>
      <c r="D5449" s="2">
        <v>41150.442540422162</v>
      </c>
      <c r="E5449" s="60">
        <v>12</v>
      </c>
      <c r="F5449" s="2" t="s">
        <v>5</v>
      </c>
      <c r="G5449" s="60">
        <v>0</v>
      </c>
    </row>
    <row r="5450" spans="1:7" x14ac:dyDescent="0.3">
      <c r="A5450" s="60">
        <v>5449</v>
      </c>
      <c r="B5450" s="60">
        <v>6</v>
      </c>
      <c r="C5450" s="2">
        <v>41148.338993064732</v>
      </c>
      <c r="D5450" s="2">
        <v>41151.963888888895</v>
      </c>
      <c r="E5450" s="60">
        <v>24</v>
      </c>
      <c r="F5450" s="2" t="s">
        <v>5</v>
      </c>
      <c r="G5450" s="60">
        <v>0</v>
      </c>
    </row>
    <row r="5451" spans="1:7" x14ac:dyDescent="0.3">
      <c r="A5451" s="60">
        <v>5450</v>
      </c>
      <c r="B5451" s="60">
        <v>4</v>
      </c>
      <c r="C5451" s="2">
        <v>41148.485722825593</v>
      </c>
      <c r="D5451" s="2">
        <v>41208.48541666667</v>
      </c>
      <c r="E5451" s="60">
        <v>12</v>
      </c>
      <c r="F5451" s="2">
        <v>41151.419680663472</v>
      </c>
      <c r="G5451" s="60">
        <v>0</v>
      </c>
    </row>
    <row r="5452" spans="1:7" x14ac:dyDescent="0.3">
      <c r="A5452" s="60">
        <v>5451</v>
      </c>
      <c r="B5452" s="60">
        <v>6</v>
      </c>
      <c r="C5452" s="2">
        <v>41148.665179381089</v>
      </c>
      <c r="D5452" s="2">
        <v>41208.664583333331</v>
      </c>
      <c r="E5452" s="60">
        <v>24</v>
      </c>
      <c r="F5452" s="2">
        <v>41159.382490621691</v>
      </c>
      <c r="G5452" s="60">
        <v>0</v>
      </c>
    </row>
    <row r="5453" spans="1:7" x14ac:dyDescent="0.3">
      <c r="A5453" s="60">
        <v>5452</v>
      </c>
      <c r="B5453" s="60">
        <v>5</v>
      </c>
      <c r="C5453" s="2">
        <v>41148.647881790392</v>
      </c>
      <c r="D5453" s="2">
        <v>41151.230699459993</v>
      </c>
      <c r="E5453" s="60">
        <v>24</v>
      </c>
      <c r="F5453" s="2" t="s">
        <v>5</v>
      </c>
      <c r="G5453" s="60">
        <v>0</v>
      </c>
    </row>
    <row r="5454" spans="1:7" x14ac:dyDescent="0.3">
      <c r="A5454" s="60">
        <v>5453</v>
      </c>
      <c r="B5454" s="60">
        <v>1</v>
      </c>
      <c r="C5454" s="2">
        <v>41148.748318024809</v>
      </c>
      <c r="D5454" s="2">
        <v>41208.747916666667</v>
      </c>
      <c r="E5454" s="60">
        <v>8</v>
      </c>
      <c r="F5454" s="2">
        <v>41149.409395800103</v>
      </c>
      <c r="G5454" s="60">
        <v>0</v>
      </c>
    </row>
    <row r="5455" spans="1:7" x14ac:dyDescent="0.3">
      <c r="A5455" s="60">
        <v>5454</v>
      </c>
      <c r="B5455" s="60">
        <v>5</v>
      </c>
      <c r="C5455" s="2">
        <v>41148.780998582508</v>
      </c>
      <c r="D5455" s="2">
        <v>41208.780555555553</v>
      </c>
      <c r="E5455" s="60">
        <v>24</v>
      </c>
      <c r="F5455" s="2">
        <v>41151.482515955919</v>
      </c>
      <c r="G5455" s="60">
        <v>0</v>
      </c>
    </row>
    <row r="5456" spans="1:7" x14ac:dyDescent="0.3">
      <c r="A5456" s="60">
        <v>5455</v>
      </c>
      <c r="B5456" s="60">
        <v>1</v>
      </c>
      <c r="C5456" s="2">
        <v>41148.766699432657</v>
      </c>
      <c r="D5456" s="2">
        <v>41208.76666666667</v>
      </c>
      <c r="E5456" s="60">
        <v>12</v>
      </c>
      <c r="F5456" s="2">
        <v>41149.466812376922</v>
      </c>
      <c r="G5456" s="60">
        <v>0</v>
      </c>
    </row>
    <row r="5457" spans="1:7" x14ac:dyDescent="0.3">
      <c r="A5457" s="60">
        <v>5456</v>
      </c>
      <c r="B5457" s="60">
        <v>4</v>
      </c>
      <c r="C5457" s="2">
        <v>41148.811377299062</v>
      </c>
      <c r="D5457" s="2">
        <v>41208.811111111107</v>
      </c>
      <c r="E5457" s="60">
        <v>12</v>
      </c>
      <c r="F5457" s="2">
        <v>41152.466313442899</v>
      </c>
      <c r="G5457" s="60">
        <v>0</v>
      </c>
    </row>
    <row r="5458" spans="1:7" x14ac:dyDescent="0.3">
      <c r="A5458" s="60">
        <v>5457</v>
      </c>
      <c r="B5458" s="60">
        <v>5</v>
      </c>
      <c r="C5458" s="2">
        <v>41148.907589104165</v>
      </c>
      <c r="D5458" s="2">
        <v>41208.906944444447</v>
      </c>
      <c r="E5458" s="60">
        <v>24</v>
      </c>
      <c r="F5458" s="2">
        <v>41151.873894731703</v>
      </c>
      <c r="G5458" s="60">
        <v>0</v>
      </c>
    </row>
    <row r="5459" spans="1:7" x14ac:dyDescent="0.3">
      <c r="A5459" s="60">
        <v>5458</v>
      </c>
      <c r="B5459" s="60">
        <v>1</v>
      </c>
      <c r="C5459" s="2">
        <v>41148.956746386619</v>
      </c>
      <c r="D5459" s="2">
        <v>41208.956249999996</v>
      </c>
      <c r="E5459" s="60">
        <v>12</v>
      </c>
      <c r="F5459" s="2">
        <v>41150.2794887376</v>
      </c>
      <c r="G5459" s="60">
        <v>0</v>
      </c>
    </row>
    <row r="5460" spans="1:7" x14ac:dyDescent="0.3">
      <c r="A5460" s="60">
        <v>5459</v>
      </c>
      <c r="B5460" s="60">
        <v>10</v>
      </c>
      <c r="C5460" s="2">
        <v>41148.952694702806</v>
      </c>
      <c r="D5460" s="2">
        <v>41208.95208333333</v>
      </c>
      <c r="E5460" s="60">
        <v>1</v>
      </c>
      <c r="F5460" s="2">
        <v>41155.592859036151</v>
      </c>
      <c r="G5460" s="60">
        <v>3</v>
      </c>
    </row>
    <row r="5461" spans="1:7" x14ac:dyDescent="0.3">
      <c r="A5461" s="60">
        <v>5460</v>
      </c>
      <c r="B5461" s="60">
        <v>6</v>
      </c>
      <c r="C5461" s="2">
        <v>41148.981794035273</v>
      </c>
      <c r="D5461" s="2">
        <v>41208.981250000004</v>
      </c>
      <c r="E5461" s="60">
        <v>24</v>
      </c>
      <c r="F5461" s="2">
        <v>41152.937790878823</v>
      </c>
      <c r="G5461" s="60">
        <v>0</v>
      </c>
    </row>
    <row r="5462" spans="1:7" x14ac:dyDescent="0.3">
      <c r="A5462" s="60">
        <v>5461</v>
      </c>
      <c r="B5462" s="60">
        <v>1</v>
      </c>
      <c r="C5462" s="2">
        <v>41149.044509882107</v>
      </c>
      <c r="D5462" s="2">
        <v>41209.044444444444</v>
      </c>
      <c r="E5462" s="60">
        <v>8</v>
      </c>
      <c r="F5462" s="2">
        <v>41149.626929476763</v>
      </c>
      <c r="G5462" s="60">
        <v>0</v>
      </c>
    </row>
    <row r="5463" spans="1:7" x14ac:dyDescent="0.3">
      <c r="A5463" s="60">
        <v>5462</v>
      </c>
      <c r="B5463" s="60">
        <v>3</v>
      </c>
      <c r="C5463" s="2">
        <v>41149.113373315537</v>
      </c>
      <c r="D5463" s="2">
        <v>41209.11319444445</v>
      </c>
      <c r="E5463" s="60">
        <v>24</v>
      </c>
      <c r="F5463" s="2">
        <v>41150.384430642029</v>
      </c>
      <c r="G5463" s="60">
        <v>0</v>
      </c>
    </row>
    <row r="5464" spans="1:7" x14ac:dyDescent="0.3">
      <c r="A5464" s="60">
        <v>5463</v>
      </c>
      <c r="B5464" s="60">
        <v>5</v>
      </c>
      <c r="C5464" s="2">
        <v>41149.225918759425</v>
      </c>
      <c r="D5464" s="2">
        <v>41209.225694444445</v>
      </c>
      <c r="E5464" s="60">
        <v>24</v>
      </c>
      <c r="F5464" s="2">
        <v>41155.44405429843</v>
      </c>
      <c r="G5464" s="60">
        <v>0</v>
      </c>
    </row>
    <row r="5465" spans="1:7" x14ac:dyDescent="0.3">
      <c r="A5465" s="60">
        <v>5464</v>
      </c>
      <c r="B5465" s="60">
        <v>11</v>
      </c>
      <c r="C5465" s="2">
        <v>41149.270993978105</v>
      </c>
      <c r="D5465" s="2">
        <v>41209.270833333336</v>
      </c>
      <c r="E5465" s="60">
        <v>1</v>
      </c>
      <c r="F5465" s="2">
        <v>41156.495415614292</v>
      </c>
      <c r="G5465" s="60">
        <v>4</v>
      </c>
    </row>
    <row r="5466" spans="1:7" x14ac:dyDescent="0.3">
      <c r="A5466" s="60">
        <v>5465</v>
      </c>
      <c r="B5466" s="60">
        <v>1</v>
      </c>
      <c r="C5466" s="2">
        <v>41149.272832683615</v>
      </c>
      <c r="D5466" s="2">
        <v>41209.272222222222</v>
      </c>
      <c r="E5466" s="60">
        <v>12</v>
      </c>
      <c r="F5466" s="2">
        <v>41150.714290581302</v>
      </c>
      <c r="G5466" s="60">
        <v>0</v>
      </c>
    </row>
    <row r="5467" spans="1:7" x14ac:dyDescent="0.3">
      <c r="A5467" s="60">
        <v>5466</v>
      </c>
      <c r="B5467" s="60">
        <v>2</v>
      </c>
      <c r="C5467" s="2">
        <v>41149.321778608166</v>
      </c>
      <c r="D5467" s="2">
        <v>41209.321527777778</v>
      </c>
      <c r="E5467" s="60">
        <v>10</v>
      </c>
      <c r="F5467" s="2">
        <v>41151.733572833873</v>
      </c>
      <c r="G5467" s="60">
        <v>0</v>
      </c>
    </row>
    <row r="5468" spans="1:7" x14ac:dyDescent="0.3">
      <c r="A5468" s="60">
        <v>5467</v>
      </c>
      <c r="B5468" s="60">
        <v>8</v>
      </c>
      <c r="C5468" s="2">
        <v>41149.387426130823</v>
      </c>
      <c r="D5468" s="2">
        <v>41209.386805555558</v>
      </c>
      <c r="E5468" s="60">
        <v>3</v>
      </c>
      <c r="F5468" s="2">
        <v>41153.464434711401</v>
      </c>
      <c r="G5468" s="60">
        <v>1</v>
      </c>
    </row>
    <row r="5469" spans="1:7" x14ac:dyDescent="0.3">
      <c r="A5469" s="60">
        <v>5468</v>
      </c>
      <c r="B5469" s="60">
        <v>1</v>
      </c>
      <c r="C5469" s="2">
        <v>41149.482035204717</v>
      </c>
      <c r="D5469" s="2">
        <v>41151.856418451556</v>
      </c>
      <c r="E5469" s="60">
        <v>8</v>
      </c>
      <c r="F5469" s="2" t="s">
        <v>5</v>
      </c>
      <c r="G5469" s="60">
        <v>0</v>
      </c>
    </row>
    <row r="5470" spans="1:7" x14ac:dyDescent="0.3">
      <c r="A5470" s="60">
        <v>5469</v>
      </c>
      <c r="B5470" s="60">
        <v>1</v>
      </c>
      <c r="C5470" s="2">
        <v>41149.47744277116</v>
      </c>
      <c r="D5470" s="2">
        <v>41209.477083333339</v>
      </c>
      <c r="E5470" s="60">
        <v>8</v>
      </c>
      <c r="F5470" s="2">
        <v>41149.635014096617</v>
      </c>
      <c r="G5470" s="60">
        <v>0</v>
      </c>
    </row>
    <row r="5471" spans="1:7" x14ac:dyDescent="0.3">
      <c r="A5471" s="60">
        <v>5470</v>
      </c>
      <c r="B5471" s="60">
        <v>2</v>
      </c>
      <c r="C5471" s="2">
        <v>41149.468025306633</v>
      </c>
      <c r="D5471" s="2">
        <v>41209.467361111114</v>
      </c>
      <c r="E5471" s="60">
        <v>10</v>
      </c>
      <c r="F5471" s="2">
        <v>41150.529044704279</v>
      </c>
      <c r="G5471" s="60">
        <v>0</v>
      </c>
    </row>
    <row r="5472" spans="1:7" x14ac:dyDescent="0.3">
      <c r="A5472" s="60">
        <v>5471</v>
      </c>
      <c r="B5472" s="60">
        <v>2</v>
      </c>
      <c r="C5472" s="2">
        <v>41149.621602718733</v>
      </c>
      <c r="D5472" s="2">
        <v>41209.621527777781</v>
      </c>
      <c r="E5472" s="60">
        <v>10</v>
      </c>
      <c r="F5472" s="2">
        <v>41151.788991195572</v>
      </c>
      <c r="G5472" s="60">
        <v>0</v>
      </c>
    </row>
    <row r="5473" spans="1:7" x14ac:dyDescent="0.3">
      <c r="A5473" s="60">
        <v>5472</v>
      </c>
      <c r="B5473" s="60">
        <v>1</v>
      </c>
      <c r="C5473" s="2">
        <v>41149.772897123439</v>
      </c>
      <c r="D5473" s="2">
        <v>41209.772222222222</v>
      </c>
      <c r="E5473" s="60">
        <v>12</v>
      </c>
      <c r="F5473" s="2">
        <v>41150.654118725091</v>
      </c>
      <c r="G5473" s="60">
        <v>0</v>
      </c>
    </row>
    <row r="5474" spans="1:7" x14ac:dyDescent="0.3">
      <c r="A5474" s="60">
        <v>5473</v>
      </c>
      <c r="B5474" s="60">
        <v>1</v>
      </c>
      <c r="C5474" s="2">
        <v>41149.770215384437</v>
      </c>
      <c r="D5474" s="2">
        <v>41209.770138888889</v>
      </c>
      <c r="E5474" s="60">
        <v>12</v>
      </c>
      <c r="F5474" s="2">
        <v>41150.574655537421</v>
      </c>
      <c r="G5474" s="60">
        <v>0</v>
      </c>
    </row>
    <row r="5475" spans="1:7" x14ac:dyDescent="0.3">
      <c r="A5475" s="60">
        <v>5474</v>
      </c>
      <c r="B5475" s="60">
        <v>8</v>
      </c>
      <c r="C5475" s="2">
        <v>41149.765284179579</v>
      </c>
      <c r="D5475" s="2">
        <v>41209.765277777777</v>
      </c>
      <c r="E5475" s="60">
        <v>3</v>
      </c>
      <c r="F5475" s="2">
        <v>41154.47507346169</v>
      </c>
      <c r="G5475" s="60">
        <v>0</v>
      </c>
    </row>
    <row r="5476" spans="1:7" x14ac:dyDescent="0.3">
      <c r="A5476" s="60">
        <v>5475</v>
      </c>
      <c r="B5476" s="60">
        <v>4</v>
      </c>
      <c r="C5476" s="2">
        <v>41149.801538166568</v>
      </c>
      <c r="D5476" s="2">
        <v>41209.801388888889</v>
      </c>
      <c r="E5476" s="60">
        <v>12</v>
      </c>
      <c r="F5476" s="2">
        <v>41153.480464724482</v>
      </c>
      <c r="G5476" s="60">
        <v>0</v>
      </c>
    </row>
    <row r="5477" spans="1:7" x14ac:dyDescent="0.3">
      <c r="A5477" s="60">
        <v>5476</v>
      </c>
      <c r="B5477" s="60">
        <v>5</v>
      </c>
      <c r="C5477" s="2">
        <v>41149.857080024733</v>
      </c>
      <c r="D5477" s="2">
        <v>41153.940277777772</v>
      </c>
      <c r="E5477" s="60">
        <v>24</v>
      </c>
      <c r="F5477" s="2">
        <v>41153.552777780169</v>
      </c>
      <c r="G5477" s="60">
        <v>0</v>
      </c>
    </row>
    <row r="5478" spans="1:7" x14ac:dyDescent="0.3">
      <c r="A5478" s="60">
        <v>5477</v>
      </c>
      <c r="B5478" s="60">
        <v>2</v>
      </c>
      <c r="C5478" s="2">
        <v>41149.91110205288</v>
      </c>
      <c r="D5478" s="2">
        <v>41209.910416666666</v>
      </c>
      <c r="E5478" s="60">
        <v>10</v>
      </c>
      <c r="F5478" s="2">
        <v>41149.983573565158</v>
      </c>
      <c r="G5478" s="60">
        <v>0</v>
      </c>
    </row>
    <row r="5479" spans="1:7" x14ac:dyDescent="0.3">
      <c r="A5479" s="60">
        <v>5478</v>
      </c>
      <c r="B5479" s="60">
        <v>4</v>
      </c>
      <c r="C5479" s="2">
        <v>41149.876758003302</v>
      </c>
      <c r="D5479" s="2">
        <v>41209.876388888886</v>
      </c>
      <c r="E5479" s="60">
        <v>12</v>
      </c>
      <c r="F5479" s="2">
        <v>41151.867211322511</v>
      </c>
      <c r="G5479" s="60">
        <v>0</v>
      </c>
    </row>
    <row r="5480" spans="1:7" x14ac:dyDescent="0.3">
      <c r="A5480" s="60">
        <v>5479</v>
      </c>
      <c r="B5480" s="60">
        <v>10</v>
      </c>
      <c r="C5480" s="2">
        <v>41149.888100735567</v>
      </c>
      <c r="D5480" s="2">
        <v>41209.887499999997</v>
      </c>
      <c r="E5480" s="60">
        <v>1</v>
      </c>
      <c r="F5480" s="2">
        <v>41156.861038134419</v>
      </c>
      <c r="G5480" s="60">
        <v>7</v>
      </c>
    </row>
    <row r="5481" spans="1:7" x14ac:dyDescent="0.3">
      <c r="A5481" s="60">
        <v>5480</v>
      </c>
      <c r="B5481" s="60">
        <v>3</v>
      </c>
      <c r="C5481" s="2">
        <v>41150.024010247718</v>
      </c>
      <c r="D5481" s="2">
        <v>41210.023611111108</v>
      </c>
      <c r="E5481" s="60">
        <v>24</v>
      </c>
      <c r="F5481" s="2">
        <v>41152.601850565705</v>
      </c>
      <c r="G5481" s="60">
        <v>0</v>
      </c>
    </row>
    <row r="5482" spans="1:7" x14ac:dyDescent="0.3">
      <c r="A5482" s="60">
        <v>5481</v>
      </c>
      <c r="B5482" s="60">
        <v>7</v>
      </c>
      <c r="C5482" s="2">
        <v>41150.077817309721</v>
      </c>
      <c r="D5482" s="2">
        <v>41210.077777777777</v>
      </c>
      <c r="E5482" s="60">
        <v>24</v>
      </c>
      <c r="F5482" s="2">
        <v>41152.664555963114</v>
      </c>
      <c r="G5482" s="60">
        <v>0</v>
      </c>
    </row>
    <row r="5483" spans="1:7" x14ac:dyDescent="0.3">
      <c r="A5483" s="60">
        <v>5482</v>
      </c>
      <c r="B5483" s="60">
        <v>1</v>
      </c>
      <c r="C5483" s="2">
        <v>41150.247617602188</v>
      </c>
      <c r="D5483" s="2">
        <v>41154.372057428183</v>
      </c>
      <c r="E5483" s="60">
        <v>8</v>
      </c>
      <c r="F5483" s="2" t="s">
        <v>5</v>
      </c>
      <c r="G5483" s="60">
        <v>0</v>
      </c>
    </row>
    <row r="5484" spans="1:7" x14ac:dyDescent="0.3">
      <c r="A5484" s="60">
        <v>5483</v>
      </c>
      <c r="B5484" s="60">
        <v>3</v>
      </c>
      <c r="C5484" s="2">
        <v>41150.235298180007</v>
      </c>
      <c r="D5484" s="2">
        <v>41154.276388888888</v>
      </c>
      <c r="E5484" s="60">
        <v>24</v>
      </c>
      <c r="F5484" s="2">
        <v>41152.989927589369</v>
      </c>
      <c r="G5484" s="60">
        <v>0</v>
      </c>
    </row>
    <row r="5485" spans="1:7" x14ac:dyDescent="0.3">
      <c r="A5485" s="60">
        <v>5484</v>
      </c>
      <c r="B5485" s="60">
        <v>1</v>
      </c>
      <c r="C5485" s="2">
        <v>41150.355797153876</v>
      </c>
      <c r="D5485" s="2">
        <v>41153.855188722271</v>
      </c>
      <c r="E5485" s="60">
        <v>8</v>
      </c>
      <c r="F5485" s="2" t="s">
        <v>5</v>
      </c>
      <c r="G5485" s="60">
        <v>0</v>
      </c>
    </row>
    <row r="5486" spans="1:7" x14ac:dyDescent="0.3">
      <c r="A5486" s="60">
        <v>5485</v>
      </c>
      <c r="B5486" s="60">
        <v>7</v>
      </c>
      <c r="C5486" s="2">
        <v>41150.3426187472</v>
      </c>
      <c r="D5486" s="2">
        <v>41210.342361111114</v>
      </c>
      <c r="E5486" s="60">
        <v>24</v>
      </c>
      <c r="F5486" s="2">
        <v>41155.447461176962</v>
      </c>
      <c r="G5486" s="60">
        <v>0</v>
      </c>
    </row>
    <row r="5487" spans="1:7" x14ac:dyDescent="0.3">
      <c r="A5487" s="60">
        <v>5486</v>
      </c>
      <c r="B5487" s="60">
        <v>9</v>
      </c>
      <c r="C5487" s="2">
        <v>41150.391899161907</v>
      </c>
      <c r="D5487" s="2">
        <v>41210.39166666667</v>
      </c>
      <c r="E5487" s="60">
        <v>5</v>
      </c>
      <c r="F5487" s="2">
        <v>41153.517780997456</v>
      </c>
      <c r="G5487" s="60">
        <v>1</v>
      </c>
    </row>
    <row r="5488" spans="1:7" x14ac:dyDescent="0.3">
      <c r="A5488" s="60">
        <v>5487</v>
      </c>
      <c r="B5488" s="60">
        <v>3</v>
      </c>
      <c r="C5488" s="2">
        <v>41150.527152217175</v>
      </c>
      <c r="D5488" s="2">
        <v>41154.65159204317</v>
      </c>
      <c r="E5488" s="60">
        <v>24</v>
      </c>
      <c r="F5488" s="2" t="s">
        <v>5</v>
      </c>
      <c r="G5488" s="60">
        <v>0</v>
      </c>
    </row>
    <row r="5489" spans="1:7" x14ac:dyDescent="0.3">
      <c r="A5489" s="60">
        <v>5488</v>
      </c>
      <c r="B5489" s="60">
        <v>7</v>
      </c>
      <c r="C5489" s="2">
        <v>41150.534225143674</v>
      </c>
      <c r="D5489" s="2">
        <v>41210.53402777778</v>
      </c>
      <c r="E5489" s="60">
        <v>24</v>
      </c>
      <c r="F5489" s="2">
        <v>41203.724296724075</v>
      </c>
      <c r="G5489" s="60">
        <v>0</v>
      </c>
    </row>
    <row r="5490" spans="1:7" x14ac:dyDescent="0.3">
      <c r="A5490" s="60">
        <v>5489</v>
      </c>
      <c r="B5490" s="60">
        <v>1</v>
      </c>
      <c r="C5490" s="2">
        <v>41150.582422109685</v>
      </c>
      <c r="D5490" s="2">
        <v>41154.748524690141</v>
      </c>
      <c r="E5490" s="60">
        <v>12</v>
      </c>
      <c r="F5490" s="2" t="s">
        <v>5</v>
      </c>
      <c r="G5490" s="60">
        <v>0</v>
      </c>
    </row>
    <row r="5491" spans="1:7" x14ac:dyDescent="0.3">
      <c r="A5491" s="60">
        <v>5490</v>
      </c>
      <c r="B5491" s="60">
        <v>4</v>
      </c>
      <c r="C5491" s="2">
        <v>41150.548758616787</v>
      </c>
      <c r="D5491" s="2">
        <v>41210.548611111109</v>
      </c>
      <c r="E5491" s="60">
        <v>12</v>
      </c>
      <c r="F5491" s="2">
        <v>41152.42547924527</v>
      </c>
      <c r="G5491" s="60">
        <v>0</v>
      </c>
    </row>
    <row r="5492" spans="1:7" x14ac:dyDescent="0.3">
      <c r="A5492" s="60">
        <v>5491</v>
      </c>
      <c r="B5492" s="60">
        <v>8</v>
      </c>
      <c r="C5492" s="2">
        <v>41150.621003615168</v>
      </c>
      <c r="D5492" s="2">
        <v>41210.620833333334</v>
      </c>
      <c r="E5492" s="60">
        <v>3</v>
      </c>
      <c r="F5492" s="2">
        <v>41157.294820413328</v>
      </c>
      <c r="G5492" s="60">
        <v>2</v>
      </c>
    </row>
    <row r="5493" spans="1:7" x14ac:dyDescent="0.3">
      <c r="A5493" s="60">
        <v>5492</v>
      </c>
      <c r="B5493" s="60">
        <v>4</v>
      </c>
      <c r="C5493" s="2">
        <v>41150.612784374316</v>
      </c>
      <c r="D5493" s="2">
        <v>41152.904166666667</v>
      </c>
      <c r="E5493" s="60">
        <v>12</v>
      </c>
      <c r="F5493" s="2" t="s">
        <v>5</v>
      </c>
      <c r="G5493" s="60">
        <v>0</v>
      </c>
    </row>
    <row r="5494" spans="1:7" x14ac:dyDescent="0.3">
      <c r="A5494" s="60">
        <v>5493</v>
      </c>
      <c r="B5494" s="60">
        <v>1</v>
      </c>
      <c r="C5494" s="2">
        <v>41150.613550065544</v>
      </c>
      <c r="D5494" s="2">
        <v>41210.61319444445</v>
      </c>
      <c r="E5494" s="60">
        <v>8</v>
      </c>
      <c r="F5494" s="2">
        <v>41151.390093461137</v>
      </c>
      <c r="G5494" s="60">
        <v>0</v>
      </c>
    </row>
    <row r="5495" spans="1:7" x14ac:dyDescent="0.3">
      <c r="A5495" s="60">
        <v>5494</v>
      </c>
      <c r="B5495" s="60">
        <v>7</v>
      </c>
      <c r="C5495" s="2">
        <v>41150.637851210631</v>
      </c>
      <c r="D5495" s="2">
        <v>41210.637499999997</v>
      </c>
      <c r="E5495" s="60">
        <v>24</v>
      </c>
      <c r="F5495" s="2">
        <v>41191.85793835581</v>
      </c>
      <c r="G5495" s="60">
        <v>1</v>
      </c>
    </row>
    <row r="5496" spans="1:7" x14ac:dyDescent="0.3">
      <c r="A5496" s="60">
        <v>5495</v>
      </c>
      <c r="B5496" s="60">
        <v>2</v>
      </c>
      <c r="C5496" s="2">
        <v>41150.694862888013</v>
      </c>
      <c r="D5496" s="2">
        <v>41210.694444444445</v>
      </c>
      <c r="E5496" s="60">
        <v>10</v>
      </c>
      <c r="F5496" s="2">
        <v>41152.849210601351</v>
      </c>
      <c r="G5496" s="60">
        <v>0</v>
      </c>
    </row>
    <row r="5497" spans="1:7" x14ac:dyDescent="0.3">
      <c r="A5497" s="60">
        <v>5496</v>
      </c>
      <c r="B5497" s="60">
        <v>2</v>
      </c>
      <c r="C5497" s="2">
        <v>41150.687146828837</v>
      </c>
      <c r="D5497" s="2">
        <v>41210.686805555553</v>
      </c>
      <c r="E5497" s="60">
        <v>10</v>
      </c>
      <c r="F5497" s="2">
        <v>41152.28732717644</v>
      </c>
      <c r="G5497" s="60">
        <v>0</v>
      </c>
    </row>
    <row r="5498" spans="1:7" x14ac:dyDescent="0.3">
      <c r="A5498" s="60">
        <v>5497</v>
      </c>
      <c r="B5498" s="60">
        <v>10</v>
      </c>
      <c r="C5498" s="2">
        <v>41150.725555431884</v>
      </c>
      <c r="D5498" s="2">
        <v>41210.725000000006</v>
      </c>
      <c r="E5498" s="60">
        <v>1</v>
      </c>
      <c r="F5498" s="2">
        <v>41157.637514601818</v>
      </c>
      <c r="G5498" s="60">
        <v>0</v>
      </c>
    </row>
    <row r="5499" spans="1:7" x14ac:dyDescent="0.3">
      <c r="A5499" s="60">
        <v>5498</v>
      </c>
      <c r="B5499" s="60">
        <v>6</v>
      </c>
      <c r="C5499" s="2">
        <v>41150.71036438828</v>
      </c>
      <c r="D5499" s="2">
        <v>41152.918513422388</v>
      </c>
      <c r="E5499" s="60">
        <v>24</v>
      </c>
      <c r="F5499" s="2" t="s">
        <v>5</v>
      </c>
      <c r="G5499" s="60">
        <v>0</v>
      </c>
    </row>
    <row r="5500" spans="1:7" x14ac:dyDescent="0.3">
      <c r="A5500" s="60">
        <v>5499</v>
      </c>
      <c r="B5500" s="60">
        <v>1</v>
      </c>
      <c r="C5500" s="2">
        <v>41151.002451032284</v>
      </c>
      <c r="D5500" s="2">
        <v>41211.002083333333</v>
      </c>
      <c r="E5500" s="60">
        <v>12</v>
      </c>
      <c r="F5500" s="2">
        <v>41152.353610707185</v>
      </c>
      <c r="G5500" s="60">
        <v>0</v>
      </c>
    </row>
    <row r="5501" spans="1:7" x14ac:dyDescent="0.3">
      <c r="A5501" s="60">
        <v>5500</v>
      </c>
      <c r="B5501" s="60">
        <v>5</v>
      </c>
      <c r="C5501" s="2">
        <v>41151.151738072534</v>
      </c>
      <c r="D5501" s="2">
        <v>41211.151388888888</v>
      </c>
      <c r="E5501" s="60">
        <v>24</v>
      </c>
      <c r="F5501" s="2">
        <v>41153.487460287106</v>
      </c>
      <c r="G5501" s="60">
        <v>0</v>
      </c>
    </row>
    <row r="5502" spans="1:7" x14ac:dyDescent="0.3">
      <c r="A5502" s="60">
        <v>5501</v>
      </c>
      <c r="B5502" s="60">
        <v>6</v>
      </c>
      <c r="C5502" s="2">
        <v>41151.181367879173</v>
      </c>
      <c r="D5502" s="2">
        <v>41153.639406251328</v>
      </c>
      <c r="E5502" s="60">
        <v>24</v>
      </c>
      <c r="F5502" s="2" t="s">
        <v>5</v>
      </c>
      <c r="G5502" s="60">
        <v>0</v>
      </c>
    </row>
    <row r="5503" spans="1:7" x14ac:dyDescent="0.3">
      <c r="A5503" s="60">
        <v>5502</v>
      </c>
      <c r="B5503" s="60">
        <v>7</v>
      </c>
      <c r="C5503" s="2">
        <v>41151.261922851889</v>
      </c>
      <c r="D5503" s="2">
        <v>41211.261805555558</v>
      </c>
      <c r="E5503" s="60">
        <v>24</v>
      </c>
      <c r="F5503" s="2">
        <v>41160.630207057788</v>
      </c>
      <c r="G5503" s="60">
        <v>0</v>
      </c>
    </row>
    <row r="5504" spans="1:7" x14ac:dyDescent="0.3">
      <c r="A5504" s="60">
        <v>5503</v>
      </c>
      <c r="B5504" s="60">
        <v>5</v>
      </c>
      <c r="C5504" s="2">
        <v>41151.31322388634</v>
      </c>
      <c r="D5504" s="2">
        <v>41211.313194444439</v>
      </c>
      <c r="E5504" s="60">
        <v>24</v>
      </c>
      <c r="F5504" s="2">
        <v>41154.453070114185</v>
      </c>
      <c r="G5504" s="60">
        <v>0</v>
      </c>
    </row>
    <row r="5505" spans="1:7" x14ac:dyDescent="0.3">
      <c r="A5505" s="60">
        <v>5504</v>
      </c>
      <c r="B5505" s="60">
        <v>1</v>
      </c>
      <c r="C5505" s="2">
        <v>41151.315735096621</v>
      </c>
      <c r="D5505" s="2">
        <v>41211.315277777772</v>
      </c>
      <c r="E5505" s="60">
        <v>8</v>
      </c>
      <c r="F5505" s="2">
        <v>41151.409279906911</v>
      </c>
      <c r="G5505" s="60">
        <v>0</v>
      </c>
    </row>
    <row r="5506" spans="1:7" x14ac:dyDescent="0.3">
      <c r="A5506" s="60">
        <v>5505</v>
      </c>
      <c r="B5506" s="60">
        <v>1</v>
      </c>
      <c r="C5506" s="2">
        <v>41151.338732946198</v>
      </c>
      <c r="D5506" s="2">
        <v>41211.338194444448</v>
      </c>
      <c r="E5506" s="60">
        <v>8</v>
      </c>
      <c r="F5506" s="2">
        <v>41152.657139121809</v>
      </c>
      <c r="G5506" s="60">
        <v>0</v>
      </c>
    </row>
    <row r="5507" spans="1:7" x14ac:dyDescent="0.3">
      <c r="A5507" s="60">
        <v>5506</v>
      </c>
      <c r="B5507" s="60">
        <v>1</v>
      </c>
      <c r="C5507" s="2">
        <v>41151.333659487769</v>
      </c>
      <c r="D5507" s="2">
        <v>41211.333333333336</v>
      </c>
      <c r="E5507" s="60">
        <v>8</v>
      </c>
      <c r="F5507" s="2">
        <v>41152.736829300258</v>
      </c>
      <c r="G5507" s="60">
        <v>0</v>
      </c>
    </row>
    <row r="5508" spans="1:7" x14ac:dyDescent="0.3">
      <c r="A5508" s="60">
        <v>5507</v>
      </c>
      <c r="B5508" s="60">
        <v>7</v>
      </c>
      <c r="C5508" s="2">
        <v>41151.333599626632</v>
      </c>
      <c r="D5508" s="2">
        <v>41211.333333333336</v>
      </c>
      <c r="E5508" s="60">
        <v>24</v>
      </c>
      <c r="F5508" s="2">
        <v>41156.450774600911</v>
      </c>
      <c r="G5508" s="60">
        <v>0</v>
      </c>
    </row>
    <row r="5509" spans="1:7" x14ac:dyDescent="0.3">
      <c r="A5509" s="60">
        <v>5508</v>
      </c>
      <c r="B5509" s="60">
        <v>4</v>
      </c>
      <c r="C5509" s="2">
        <v>41151.347139822086</v>
      </c>
      <c r="D5509" s="2">
        <v>41211.34652777778</v>
      </c>
      <c r="E5509" s="60">
        <v>12</v>
      </c>
      <c r="F5509" s="2">
        <v>41153.667514117944</v>
      </c>
      <c r="G5509" s="60">
        <v>0</v>
      </c>
    </row>
    <row r="5510" spans="1:7" x14ac:dyDescent="0.3">
      <c r="A5510" s="60">
        <v>5509</v>
      </c>
      <c r="B5510" s="60">
        <v>8</v>
      </c>
      <c r="C5510" s="2">
        <v>41151.344825691034</v>
      </c>
      <c r="D5510" s="2">
        <v>41211.344444444447</v>
      </c>
      <c r="E5510" s="60">
        <v>3</v>
      </c>
      <c r="F5510" s="2">
        <v>41156.803489278551</v>
      </c>
      <c r="G5510" s="60">
        <v>1</v>
      </c>
    </row>
    <row r="5511" spans="1:7" x14ac:dyDescent="0.3">
      <c r="A5511" s="60">
        <v>5510</v>
      </c>
      <c r="B5511" s="60">
        <v>1</v>
      </c>
      <c r="C5511" s="2">
        <v>41151.350240484666</v>
      </c>
      <c r="D5511" s="2">
        <v>41156.183152779035</v>
      </c>
      <c r="E5511" s="60">
        <v>8</v>
      </c>
      <c r="F5511" s="2" t="s">
        <v>5</v>
      </c>
      <c r="G5511" s="60">
        <v>0</v>
      </c>
    </row>
    <row r="5512" spans="1:7" x14ac:dyDescent="0.3">
      <c r="A5512" s="60">
        <v>5511</v>
      </c>
      <c r="B5512" s="60">
        <v>9</v>
      </c>
      <c r="C5512" s="2">
        <v>41151.40753422719</v>
      </c>
      <c r="D5512" s="2">
        <v>41211.406944444447</v>
      </c>
      <c r="E5512" s="60">
        <v>5</v>
      </c>
      <c r="F5512" s="2">
        <v>41154.630398910427</v>
      </c>
      <c r="G5512" s="60">
        <v>0</v>
      </c>
    </row>
    <row r="5513" spans="1:7" x14ac:dyDescent="0.3">
      <c r="A5513" s="60">
        <v>5512</v>
      </c>
      <c r="B5513" s="60">
        <v>5</v>
      </c>
      <c r="C5513" s="2">
        <v>41151.395907954837</v>
      </c>
      <c r="D5513" s="2">
        <v>41211.395833333336</v>
      </c>
      <c r="E5513" s="60">
        <v>24</v>
      </c>
      <c r="F5513" s="2">
        <v>41152.489062209475</v>
      </c>
      <c r="G5513" s="60">
        <v>0</v>
      </c>
    </row>
    <row r="5514" spans="1:7" x14ac:dyDescent="0.3">
      <c r="A5514" s="60">
        <v>5513</v>
      </c>
      <c r="B5514" s="60">
        <v>6</v>
      </c>
      <c r="C5514" s="2">
        <v>41151.409264752256</v>
      </c>
      <c r="D5514" s="2">
        <v>41211.40902777778</v>
      </c>
      <c r="E5514" s="60">
        <v>24</v>
      </c>
      <c r="F5514" s="2">
        <v>41154.671802790239</v>
      </c>
      <c r="G5514" s="60">
        <v>0</v>
      </c>
    </row>
    <row r="5515" spans="1:7" x14ac:dyDescent="0.3">
      <c r="A5515" s="60">
        <v>5514</v>
      </c>
      <c r="B5515" s="60">
        <v>5</v>
      </c>
      <c r="C5515" s="2">
        <v>41151.437161321657</v>
      </c>
      <c r="D5515" s="2">
        <v>41211.436805555553</v>
      </c>
      <c r="E5515" s="60">
        <v>24</v>
      </c>
      <c r="F5515" s="2">
        <v>41155.497551178029</v>
      </c>
      <c r="G5515" s="60">
        <v>0</v>
      </c>
    </row>
    <row r="5516" spans="1:7" x14ac:dyDescent="0.3">
      <c r="A5516" s="60">
        <v>5515</v>
      </c>
      <c r="B5516" s="60">
        <v>2</v>
      </c>
      <c r="C5516" s="2">
        <v>41151.42421964711</v>
      </c>
      <c r="D5516" s="2">
        <v>41154.174029388647</v>
      </c>
      <c r="E5516" s="60">
        <v>10</v>
      </c>
      <c r="F5516" s="2" t="s">
        <v>5</v>
      </c>
      <c r="G5516" s="60">
        <v>0</v>
      </c>
    </row>
    <row r="5517" spans="1:7" x14ac:dyDescent="0.3">
      <c r="A5517" s="60">
        <v>5516</v>
      </c>
      <c r="B5517" s="60">
        <v>3</v>
      </c>
      <c r="C5517" s="2">
        <v>41151.417722807077</v>
      </c>
      <c r="D5517" s="2">
        <v>41211.417361111111</v>
      </c>
      <c r="E5517" s="60">
        <v>24</v>
      </c>
      <c r="F5517" s="2">
        <v>41154.420649771855</v>
      </c>
      <c r="G5517" s="60">
        <v>0</v>
      </c>
    </row>
    <row r="5518" spans="1:7" x14ac:dyDescent="0.3">
      <c r="A5518" s="60">
        <v>5517</v>
      </c>
      <c r="B5518" s="60">
        <v>4</v>
      </c>
      <c r="C5518" s="2">
        <v>41151.534586137626</v>
      </c>
      <c r="D5518" s="2">
        <v>41211.53402777778</v>
      </c>
      <c r="E5518" s="60">
        <v>12</v>
      </c>
      <c r="F5518" s="2">
        <v>41153.414391756618</v>
      </c>
      <c r="G5518" s="60">
        <v>0</v>
      </c>
    </row>
    <row r="5519" spans="1:7" x14ac:dyDescent="0.3">
      <c r="A5519" s="60">
        <v>5518</v>
      </c>
      <c r="B5519" s="60">
        <v>1</v>
      </c>
      <c r="C5519" s="2">
        <v>41151.661290486612</v>
      </c>
      <c r="D5519" s="2">
        <v>41211.661111111112</v>
      </c>
      <c r="E5519" s="60">
        <v>12</v>
      </c>
      <c r="F5519" s="2">
        <v>41152.668782436944</v>
      </c>
      <c r="G5519" s="60">
        <v>0</v>
      </c>
    </row>
    <row r="5520" spans="1:7" x14ac:dyDescent="0.3">
      <c r="A5520" s="60">
        <v>5519</v>
      </c>
      <c r="B5520" s="60">
        <v>1</v>
      </c>
      <c r="C5520" s="2">
        <v>41151.632249208014</v>
      </c>
      <c r="D5520" s="2">
        <v>41211.631944444445</v>
      </c>
      <c r="E5520" s="60">
        <v>12</v>
      </c>
      <c r="F5520" s="2">
        <v>41152.831325402316</v>
      </c>
      <c r="G5520" s="60">
        <v>0</v>
      </c>
    </row>
    <row r="5521" spans="1:7" x14ac:dyDescent="0.3">
      <c r="A5521" s="60">
        <v>5520</v>
      </c>
      <c r="B5521" s="60">
        <v>4</v>
      </c>
      <c r="C5521" s="2">
        <v>41151.663641260391</v>
      </c>
      <c r="D5521" s="2">
        <v>41211.663194444445</v>
      </c>
      <c r="E5521" s="60">
        <v>12</v>
      </c>
      <c r="F5521" s="2">
        <v>41154.38793495758</v>
      </c>
      <c r="G5521" s="60">
        <v>0</v>
      </c>
    </row>
    <row r="5522" spans="1:7" x14ac:dyDescent="0.3">
      <c r="A5522" s="60">
        <v>5521</v>
      </c>
      <c r="B5522" s="60">
        <v>3</v>
      </c>
      <c r="C5522" s="2">
        <v>41151.642924292646</v>
      </c>
      <c r="D5522" s="2">
        <v>41211.642361111109</v>
      </c>
      <c r="E5522" s="60">
        <v>24</v>
      </c>
      <c r="F5522" s="2">
        <v>41153.311247660786</v>
      </c>
      <c r="G5522" s="60">
        <v>0</v>
      </c>
    </row>
    <row r="5523" spans="1:7" x14ac:dyDescent="0.3">
      <c r="A5523" s="60">
        <v>5522</v>
      </c>
      <c r="B5523" s="60">
        <v>4</v>
      </c>
      <c r="C5523" s="2">
        <v>41151.785643281954</v>
      </c>
      <c r="D5523" s="2">
        <v>41211.785416666666</v>
      </c>
      <c r="E5523" s="60">
        <v>12</v>
      </c>
      <c r="F5523" s="2">
        <v>41154.099218582938</v>
      </c>
      <c r="G5523" s="60">
        <v>0</v>
      </c>
    </row>
    <row r="5524" spans="1:7" x14ac:dyDescent="0.3">
      <c r="A5524" s="60">
        <v>5523</v>
      </c>
      <c r="B5524" s="60">
        <v>5</v>
      </c>
      <c r="C5524" s="2">
        <v>41151.862649594077</v>
      </c>
      <c r="D5524" s="2">
        <v>41155.112265904259</v>
      </c>
      <c r="E5524" s="60">
        <v>24</v>
      </c>
      <c r="F5524" s="2" t="s">
        <v>5</v>
      </c>
      <c r="G5524" s="60">
        <v>0</v>
      </c>
    </row>
    <row r="5525" spans="1:7" x14ac:dyDescent="0.3">
      <c r="A5525" s="60">
        <v>5524</v>
      </c>
      <c r="B5525" s="60">
        <v>2</v>
      </c>
      <c r="C5525" s="2">
        <v>41151.894618360944</v>
      </c>
      <c r="D5525" s="2">
        <v>41211.894444444442</v>
      </c>
      <c r="E5525" s="60">
        <v>10</v>
      </c>
      <c r="F5525" s="2">
        <v>41152.048025957105</v>
      </c>
      <c r="G5525" s="60">
        <v>0</v>
      </c>
    </row>
    <row r="5526" spans="1:7" x14ac:dyDescent="0.3">
      <c r="A5526" s="60">
        <v>5525</v>
      </c>
      <c r="B5526" s="60">
        <v>4</v>
      </c>
      <c r="C5526" s="2">
        <v>41151.879592661426</v>
      </c>
      <c r="D5526" s="2">
        <v>41211.879166666666</v>
      </c>
      <c r="E5526" s="60">
        <v>12</v>
      </c>
      <c r="F5526" s="2">
        <v>41154.337456759458</v>
      </c>
      <c r="G5526" s="60">
        <v>0</v>
      </c>
    </row>
    <row r="5527" spans="1:7" x14ac:dyDescent="0.3">
      <c r="A5527" s="60">
        <v>5526</v>
      </c>
      <c r="B5527" s="60">
        <v>11</v>
      </c>
      <c r="C5527" s="2">
        <v>41151.916753643287</v>
      </c>
      <c r="D5527" s="2">
        <v>41211.916666666664</v>
      </c>
      <c r="E5527" s="60">
        <v>1</v>
      </c>
      <c r="F5527" s="2">
        <v>41159.375486784826</v>
      </c>
      <c r="G5527" s="60">
        <v>3</v>
      </c>
    </row>
    <row r="5528" spans="1:7" x14ac:dyDescent="0.3">
      <c r="A5528" s="60">
        <v>5527</v>
      </c>
      <c r="B5528" s="60">
        <v>3</v>
      </c>
      <c r="C5528" s="2">
        <v>41152.088945014228</v>
      </c>
      <c r="D5528" s="2">
        <v>41212.088888888895</v>
      </c>
      <c r="E5528" s="60">
        <v>24</v>
      </c>
      <c r="F5528" s="2">
        <v>41153.414829555499</v>
      </c>
      <c r="G5528" s="60">
        <v>0</v>
      </c>
    </row>
    <row r="5529" spans="1:7" x14ac:dyDescent="0.3">
      <c r="A5529" s="60">
        <v>5528</v>
      </c>
      <c r="B5529" s="60">
        <v>3</v>
      </c>
      <c r="C5529" s="2">
        <v>41152.163650734205</v>
      </c>
      <c r="D5529" s="2">
        <v>41212.163194444445</v>
      </c>
      <c r="E5529" s="60">
        <v>24</v>
      </c>
      <c r="F5529" s="2">
        <v>41153.826009283846</v>
      </c>
      <c r="G5529" s="60">
        <v>0</v>
      </c>
    </row>
    <row r="5530" spans="1:7" x14ac:dyDescent="0.3">
      <c r="A5530" s="60">
        <v>5529</v>
      </c>
      <c r="B5530" s="60">
        <v>6</v>
      </c>
      <c r="C5530" s="2">
        <v>41152.1468791347</v>
      </c>
      <c r="D5530" s="2">
        <v>41212.146527777775</v>
      </c>
      <c r="E5530" s="60">
        <v>24</v>
      </c>
      <c r="F5530" s="2">
        <v>41159.538658522928</v>
      </c>
      <c r="G5530" s="60">
        <v>0</v>
      </c>
    </row>
    <row r="5531" spans="1:7" x14ac:dyDescent="0.3">
      <c r="A5531" s="60">
        <v>5530</v>
      </c>
      <c r="B5531" s="60">
        <v>9</v>
      </c>
      <c r="C5531" s="2">
        <v>41152.410303334269</v>
      </c>
      <c r="D5531" s="2">
        <v>41212.409722222219</v>
      </c>
      <c r="E5531" s="60">
        <v>5</v>
      </c>
      <c r="F5531" s="2">
        <v>41155.573997751766</v>
      </c>
      <c r="G5531" s="60">
        <v>1</v>
      </c>
    </row>
    <row r="5532" spans="1:7" x14ac:dyDescent="0.3">
      <c r="A5532" s="60">
        <v>5531</v>
      </c>
      <c r="B5532" s="60">
        <v>6</v>
      </c>
      <c r="C5532" s="2">
        <v>41152.390631299073</v>
      </c>
      <c r="D5532" s="2">
        <v>41212.390277777777</v>
      </c>
      <c r="E5532" s="60">
        <v>24</v>
      </c>
      <c r="F5532" s="2">
        <v>41155.569812393573</v>
      </c>
      <c r="G5532" s="60">
        <v>0</v>
      </c>
    </row>
    <row r="5533" spans="1:7" x14ac:dyDescent="0.3">
      <c r="A5533" s="60">
        <v>5532</v>
      </c>
      <c r="B5533" s="60">
        <v>3</v>
      </c>
      <c r="C5533" s="2">
        <v>41152.515995683243</v>
      </c>
      <c r="D5533" s="2">
        <v>41212.515972222223</v>
      </c>
      <c r="E5533" s="60">
        <v>24</v>
      </c>
      <c r="F5533" s="2">
        <v>41154.623969520377</v>
      </c>
      <c r="G5533" s="60">
        <v>0</v>
      </c>
    </row>
    <row r="5534" spans="1:7" x14ac:dyDescent="0.3">
      <c r="A5534" s="60">
        <v>5533</v>
      </c>
      <c r="B5534" s="60">
        <v>5</v>
      </c>
      <c r="C5534" s="2">
        <v>41152.525476082628</v>
      </c>
      <c r="D5534" s="2">
        <v>41212.525000000001</v>
      </c>
      <c r="E5534" s="60">
        <v>24</v>
      </c>
      <c r="F5534" s="2">
        <v>41156.510525061567</v>
      </c>
      <c r="G5534" s="60">
        <v>0</v>
      </c>
    </row>
    <row r="5535" spans="1:7" x14ac:dyDescent="0.3">
      <c r="A5535" s="60">
        <v>5534</v>
      </c>
      <c r="B5535" s="60">
        <v>6</v>
      </c>
      <c r="C5535" s="2">
        <v>41152.559560798087</v>
      </c>
      <c r="D5535" s="2">
        <v>41212.559027777774</v>
      </c>
      <c r="E5535" s="60">
        <v>24</v>
      </c>
      <c r="F5535" s="2">
        <v>41158.516865239486</v>
      </c>
      <c r="G5535" s="60">
        <v>0</v>
      </c>
    </row>
    <row r="5536" spans="1:7" x14ac:dyDescent="0.3">
      <c r="A5536" s="60">
        <v>5535</v>
      </c>
      <c r="B5536" s="60">
        <v>6</v>
      </c>
      <c r="C5536" s="2">
        <v>41152.580290113772</v>
      </c>
      <c r="D5536" s="2">
        <v>41212.579861111109</v>
      </c>
      <c r="E5536" s="60">
        <v>24</v>
      </c>
      <c r="F5536" s="2">
        <v>41158.323268278531</v>
      </c>
      <c r="G5536" s="60">
        <v>0</v>
      </c>
    </row>
    <row r="5537" spans="1:7" x14ac:dyDescent="0.3">
      <c r="A5537" s="60">
        <v>5536</v>
      </c>
      <c r="B5537" s="60">
        <v>4</v>
      </c>
      <c r="C5537" s="2">
        <v>41152.548240578624</v>
      </c>
      <c r="D5537" s="2">
        <v>41212.547916666663</v>
      </c>
      <c r="E5537" s="60">
        <v>12</v>
      </c>
      <c r="F5537" s="2">
        <v>41155.431334243571</v>
      </c>
      <c r="G5537" s="60">
        <v>0</v>
      </c>
    </row>
    <row r="5538" spans="1:7" x14ac:dyDescent="0.3">
      <c r="A5538" s="60">
        <v>5537</v>
      </c>
      <c r="B5538" s="60">
        <v>4</v>
      </c>
      <c r="C5538" s="2">
        <v>41152.677857055322</v>
      </c>
      <c r="D5538" s="2">
        <v>41156.135764597748</v>
      </c>
      <c r="E5538" s="60">
        <v>12</v>
      </c>
      <c r="F5538" s="2" t="s">
        <v>5</v>
      </c>
      <c r="G5538" s="60">
        <v>0</v>
      </c>
    </row>
    <row r="5539" spans="1:7" x14ac:dyDescent="0.3">
      <c r="A5539" s="60">
        <v>5538</v>
      </c>
      <c r="B5539" s="60">
        <v>4</v>
      </c>
      <c r="C5539" s="2">
        <v>41152.702359302537</v>
      </c>
      <c r="D5539" s="2">
        <v>41155.701893493795</v>
      </c>
      <c r="E5539" s="60">
        <v>12</v>
      </c>
      <c r="F5539" s="2" t="s">
        <v>5</v>
      </c>
      <c r="G5539" s="60">
        <v>0</v>
      </c>
    </row>
    <row r="5540" spans="1:7" x14ac:dyDescent="0.3">
      <c r="A5540" s="60">
        <v>5539</v>
      </c>
      <c r="B5540" s="60">
        <v>6</v>
      </c>
      <c r="C5540" s="2">
        <v>41152.695723835895</v>
      </c>
      <c r="D5540" s="2">
        <v>41212.695138888885</v>
      </c>
      <c r="E5540" s="60">
        <v>24</v>
      </c>
      <c r="F5540" s="2">
        <v>41163.60673264919</v>
      </c>
      <c r="G5540" s="60">
        <v>0</v>
      </c>
    </row>
    <row r="5541" spans="1:7" x14ac:dyDescent="0.3">
      <c r="A5541" s="60">
        <v>5540</v>
      </c>
      <c r="B5541" s="60">
        <v>2</v>
      </c>
      <c r="C5541" s="2">
        <v>41152.705039380598</v>
      </c>
      <c r="D5541" s="2">
        <v>41212.704861111109</v>
      </c>
      <c r="E5541" s="60">
        <v>10</v>
      </c>
      <c r="F5541" s="2">
        <v>41154.351642172478</v>
      </c>
      <c r="G5541" s="60">
        <v>0</v>
      </c>
    </row>
    <row r="5542" spans="1:7" x14ac:dyDescent="0.3">
      <c r="A5542" s="60">
        <v>5541</v>
      </c>
      <c r="B5542" s="60">
        <v>1</v>
      </c>
      <c r="C5542" s="2">
        <v>41152.708793768805</v>
      </c>
      <c r="D5542" s="2">
        <v>41212.708333333336</v>
      </c>
      <c r="E5542" s="60">
        <v>12</v>
      </c>
      <c r="F5542" s="2">
        <v>41153.903270990864</v>
      </c>
      <c r="G5542" s="60">
        <v>0</v>
      </c>
    </row>
    <row r="5543" spans="1:7" x14ac:dyDescent="0.3">
      <c r="A5543" s="60">
        <v>5542</v>
      </c>
      <c r="B5543" s="60">
        <v>1</v>
      </c>
      <c r="C5543" s="2">
        <v>41152.75684740983</v>
      </c>
      <c r="D5543" s="2">
        <v>41212.756249999999</v>
      </c>
      <c r="E5543" s="60">
        <v>8</v>
      </c>
      <c r="F5543" s="2">
        <v>41153.453102212596</v>
      </c>
      <c r="G5543" s="60">
        <v>0</v>
      </c>
    </row>
    <row r="5544" spans="1:7" x14ac:dyDescent="0.3">
      <c r="A5544" s="60">
        <v>5543</v>
      </c>
      <c r="B5544" s="60">
        <v>4</v>
      </c>
      <c r="C5544" s="2">
        <v>41152.781097382096</v>
      </c>
      <c r="D5544" s="2">
        <v>41155.572222222218</v>
      </c>
      <c r="E5544" s="60">
        <v>12</v>
      </c>
      <c r="F5544" s="2">
        <v>41155.118619149071</v>
      </c>
      <c r="G5544" s="60">
        <v>0</v>
      </c>
    </row>
    <row r="5545" spans="1:7" x14ac:dyDescent="0.3">
      <c r="A5545" s="60">
        <v>5544</v>
      </c>
      <c r="B5545" s="60">
        <v>8</v>
      </c>
      <c r="C5545" s="2">
        <v>41152.773307399031</v>
      </c>
      <c r="D5545" s="2">
        <v>41155.814583333333</v>
      </c>
      <c r="E5545" s="60">
        <v>3</v>
      </c>
      <c r="F5545" s="2" t="s">
        <v>5</v>
      </c>
      <c r="G5545" s="60">
        <v>0</v>
      </c>
    </row>
    <row r="5546" spans="1:7" x14ac:dyDescent="0.3">
      <c r="A5546" s="60">
        <v>5545</v>
      </c>
      <c r="B5546" s="60">
        <v>6</v>
      </c>
      <c r="C5546" s="2">
        <v>41152.977760622176</v>
      </c>
      <c r="D5546" s="2">
        <v>41212.977083333339</v>
      </c>
      <c r="E5546" s="60">
        <v>24</v>
      </c>
      <c r="F5546" s="2">
        <v>41158.753667047298</v>
      </c>
      <c r="G5546" s="60">
        <v>0</v>
      </c>
    </row>
    <row r="5547" spans="1:7" x14ac:dyDescent="0.3">
      <c r="A5547" s="60">
        <v>5546</v>
      </c>
      <c r="B5547" s="60">
        <v>5</v>
      </c>
      <c r="C5547" s="2">
        <v>41152.964542853617</v>
      </c>
      <c r="D5547" s="2">
        <v>41212.963888888895</v>
      </c>
      <c r="E5547" s="60">
        <v>24</v>
      </c>
      <c r="F5547" s="2">
        <v>41156.340918369075</v>
      </c>
      <c r="G5547" s="60">
        <v>0</v>
      </c>
    </row>
    <row r="5548" spans="1:7" x14ac:dyDescent="0.3">
      <c r="A5548" s="60">
        <v>5547</v>
      </c>
      <c r="B5548" s="60">
        <v>5</v>
      </c>
      <c r="C5548" s="2">
        <v>41152.969189636198</v>
      </c>
      <c r="D5548" s="2">
        <v>41212.96875</v>
      </c>
      <c r="E5548" s="60">
        <v>24</v>
      </c>
      <c r="F5548" s="2">
        <v>41156.338825640196</v>
      </c>
      <c r="G5548" s="60">
        <v>0</v>
      </c>
    </row>
    <row r="5549" spans="1:7" x14ac:dyDescent="0.3">
      <c r="A5549" s="60">
        <v>5548</v>
      </c>
      <c r="B5549" s="60">
        <v>7</v>
      </c>
      <c r="C5549" s="2">
        <v>41153.072755031841</v>
      </c>
      <c r="D5549" s="2">
        <v>41213.072222222218</v>
      </c>
      <c r="E5549" s="60">
        <v>24</v>
      </c>
      <c r="F5549" s="2">
        <v>41157.927623962496</v>
      </c>
      <c r="G5549" s="60">
        <v>0</v>
      </c>
    </row>
    <row r="5550" spans="1:7" x14ac:dyDescent="0.3">
      <c r="A5550" s="60">
        <v>5549</v>
      </c>
      <c r="B5550" s="60">
        <v>10</v>
      </c>
      <c r="C5550" s="2">
        <v>41153.202047290571</v>
      </c>
      <c r="D5550" s="2">
        <v>41213.201388888883</v>
      </c>
      <c r="E5550" s="60">
        <v>1</v>
      </c>
      <c r="F5550" s="2">
        <v>41157.440075140206</v>
      </c>
      <c r="G5550" s="60">
        <v>3</v>
      </c>
    </row>
    <row r="5551" spans="1:7" x14ac:dyDescent="0.3">
      <c r="A5551" s="60">
        <v>5550</v>
      </c>
      <c r="B5551" s="60">
        <v>1</v>
      </c>
      <c r="C5551" s="2">
        <v>41153.395075899673</v>
      </c>
      <c r="D5551" s="2">
        <v>41213.394444444442</v>
      </c>
      <c r="E5551" s="60">
        <v>8</v>
      </c>
      <c r="F5551" s="2">
        <v>41153.663024885129</v>
      </c>
      <c r="G5551" s="60">
        <v>0</v>
      </c>
    </row>
    <row r="5552" spans="1:7" x14ac:dyDescent="0.3">
      <c r="A5552" s="60">
        <v>5551</v>
      </c>
      <c r="B5552" s="60">
        <v>6</v>
      </c>
      <c r="C5552" s="2">
        <v>41153.385466239262</v>
      </c>
      <c r="D5552" s="2">
        <v>41213.385416666664</v>
      </c>
      <c r="E5552" s="60">
        <v>24</v>
      </c>
      <c r="F5552" s="2">
        <v>41156.496014774028</v>
      </c>
      <c r="G5552" s="60">
        <v>0</v>
      </c>
    </row>
    <row r="5553" spans="1:7" x14ac:dyDescent="0.3">
      <c r="A5553" s="60">
        <v>5552</v>
      </c>
      <c r="B5553" s="60">
        <v>4</v>
      </c>
      <c r="C5553" s="2">
        <v>41153.431369744139</v>
      </c>
      <c r="D5553" s="2">
        <v>41213.431249999994</v>
      </c>
      <c r="E5553" s="60">
        <v>12</v>
      </c>
      <c r="F5553" s="2">
        <v>41156.538273580147</v>
      </c>
      <c r="G5553" s="60">
        <v>0</v>
      </c>
    </row>
    <row r="5554" spans="1:7" x14ac:dyDescent="0.3">
      <c r="A5554" s="60">
        <v>5553</v>
      </c>
      <c r="B5554" s="60">
        <v>4</v>
      </c>
      <c r="C5554" s="2">
        <v>41153.429542191057</v>
      </c>
      <c r="D5554" s="2">
        <v>41155.804337525893</v>
      </c>
      <c r="E5554" s="60">
        <v>12</v>
      </c>
      <c r="F5554" s="2" t="s">
        <v>5</v>
      </c>
      <c r="G5554" s="60">
        <v>0</v>
      </c>
    </row>
    <row r="5555" spans="1:7" x14ac:dyDescent="0.3">
      <c r="A5555" s="60">
        <v>5554</v>
      </c>
      <c r="B5555" s="60">
        <v>2</v>
      </c>
      <c r="C5555" s="2">
        <v>41153.421791474895</v>
      </c>
      <c r="D5555" s="2">
        <v>41156.129923728811</v>
      </c>
      <c r="E5555" s="60">
        <v>10</v>
      </c>
      <c r="F5555" s="2" t="s">
        <v>5</v>
      </c>
      <c r="G5555" s="60">
        <v>0</v>
      </c>
    </row>
    <row r="5556" spans="1:7" x14ac:dyDescent="0.3">
      <c r="A5556" s="60">
        <v>5555</v>
      </c>
      <c r="B5556" s="60">
        <v>2</v>
      </c>
      <c r="C5556" s="2">
        <v>41153.447278555454</v>
      </c>
      <c r="D5556" s="2">
        <v>41213.447222222218</v>
      </c>
      <c r="E5556" s="60">
        <v>10</v>
      </c>
      <c r="F5556" s="2">
        <v>41154.413773213062</v>
      </c>
      <c r="G5556" s="60">
        <v>0</v>
      </c>
    </row>
    <row r="5557" spans="1:7" x14ac:dyDescent="0.3">
      <c r="A5557" s="60">
        <v>5556</v>
      </c>
      <c r="B5557" s="60">
        <v>10</v>
      </c>
      <c r="C5557" s="2">
        <v>41153.419456316551</v>
      </c>
      <c r="D5557" s="2">
        <v>41213.419444444444</v>
      </c>
      <c r="E5557" s="60">
        <v>1</v>
      </c>
      <c r="F5557" s="2">
        <v>41160.407895351651</v>
      </c>
      <c r="G5557" s="60">
        <v>3</v>
      </c>
    </row>
    <row r="5558" spans="1:7" x14ac:dyDescent="0.3">
      <c r="A5558" s="60">
        <v>5557</v>
      </c>
      <c r="B5558" s="60">
        <v>5</v>
      </c>
      <c r="C5558" s="2">
        <v>41153.423310970604</v>
      </c>
      <c r="D5558" s="2">
        <v>41155.548198686847</v>
      </c>
      <c r="E5558" s="60">
        <v>24</v>
      </c>
      <c r="F5558" s="2" t="s">
        <v>5</v>
      </c>
      <c r="G5558" s="60">
        <v>0</v>
      </c>
    </row>
    <row r="5559" spans="1:7" x14ac:dyDescent="0.3">
      <c r="A5559" s="60">
        <v>5558</v>
      </c>
      <c r="B5559" s="60">
        <v>7</v>
      </c>
      <c r="C5559" s="2">
        <v>41153.515132403511</v>
      </c>
      <c r="D5559" s="2">
        <v>41213.51458333333</v>
      </c>
      <c r="E5559" s="60">
        <v>24</v>
      </c>
      <c r="F5559" s="2">
        <v>41175.377858737673</v>
      </c>
      <c r="G5559" s="60">
        <v>0</v>
      </c>
    </row>
    <row r="5560" spans="1:7" x14ac:dyDescent="0.3">
      <c r="A5560" s="60">
        <v>5559</v>
      </c>
      <c r="B5560" s="60">
        <v>1</v>
      </c>
      <c r="C5560" s="2">
        <v>41153.513028103887</v>
      </c>
      <c r="D5560" s="2">
        <v>41213.512499999997</v>
      </c>
      <c r="E5560" s="60">
        <v>8</v>
      </c>
      <c r="F5560" s="2">
        <v>41154.501146056427</v>
      </c>
      <c r="G5560" s="60">
        <v>0</v>
      </c>
    </row>
    <row r="5561" spans="1:7" x14ac:dyDescent="0.3">
      <c r="A5561" s="60">
        <v>5560</v>
      </c>
      <c r="B5561" s="60">
        <v>5</v>
      </c>
      <c r="C5561" s="2">
        <v>41153.508138710858</v>
      </c>
      <c r="D5561" s="2">
        <v>41213.507638888892</v>
      </c>
      <c r="E5561" s="60">
        <v>24</v>
      </c>
      <c r="F5561" s="2">
        <v>41157.747599361755</v>
      </c>
      <c r="G5561" s="60">
        <v>0</v>
      </c>
    </row>
    <row r="5562" spans="1:7" x14ac:dyDescent="0.3">
      <c r="A5562" s="60">
        <v>5561</v>
      </c>
      <c r="B5562" s="60">
        <v>2</v>
      </c>
      <c r="C5562" s="2">
        <v>41153.569582913369</v>
      </c>
      <c r="D5562" s="2">
        <v>41155.860942388048</v>
      </c>
      <c r="E5562" s="60">
        <v>10</v>
      </c>
      <c r="F5562" s="2" t="s">
        <v>5</v>
      </c>
      <c r="G5562" s="60">
        <v>0</v>
      </c>
    </row>
    <row r="5563" spans="1:7" x14ac:dyDescent="0.3">
      <c r="A5563" s="60">
        <v>5562</v>
      </c>
      <c r="B5563" s="60">
        <v>1</v>
      </c>
      <c r="C5563" s="2">
        <v>41153.590433249039</v>
      </c>
      <c r="D5563" s="2">
        <v>41213.590277777781</v>
      </c>
      <c r="E5563" s="60">
        <v>8</v>
      </c>
      <c r="F5563" s="2">
        <v>41154.651918744283</v>
      </c>
      <c r="G5563" s="60">
        <v>0</v>
      </c>
    </row>
    <row r="5564" spans="1:7" x14ac:dyDescent="0.3">
      <c r="A5564" s="60">
        <v>5563</v>
      </c>
      <c r="B5564" s="60">
        <v>1</v>
      </c>
      <c r="C5564" s="2">
        <v>41153.588808501961</v>
      </c>
      <c r="D5564" s="2">
        <v>41213.588194444448</v>
      </c>
      <c r="E5564" s="60">
        <v>8</v>
      </c>
      <c r="F5564" s="2">
        <v>41154.300572002096</v>
      </c>
      <c r="G5564" s="60">
        <v>0</v>
      </c>
    </row>
    <row r="5565" spans="1:7" x14ac:dyDescent="0.3">
      <c r="A5565" s="60">
        <v>5564</v>
      </c>
      <c r="B5565" s="60">
        <v>3</v>
      </c>
      <c r="C5565" s="2">
        <v>41153.676661067017</v>
      </c>
      <c r="D5565" s="2">
        <v>41213.676388888889</v>
      </c>
      <c r="E5565" s="60">
        <v>24</v>
      </c>
      <c r="F5565" s="2">
        <v>41156.348117142406</v>
      </c>
      <c r="G5565" s="60">
        <v>0</v>
      </c>
    </row>
    <row r="5566" spans="1:7" x14ac:dyDescent="0.3">
      <c r="A5566" s="60">
        <v>5565</v>
      </c>
      <c r="B5566" s="60">
        <v>5</v>
      </c>
      <c r="C5566" s="2">
        <v>41153.687253027827</v>
      </c>
      <c r="D5566" s="2">
        <v>41213.686805555553</v>
      </c>
      <c r="E5566" s="60">
        <v>24</v>
      </c>
      <c r="F5566" s="2">
        <v>41157.809234798231</v>
      </c>
      <c r="G5566" s="60">
        <v>0</v>
      </c>
    </row>
    <row r="5567" spans="1:7" x14ac:dyDescent="0.3">
      <c r="A5567" s="60">
        <v>5566</v>
      </c>
      <c r="B5567" s="60">
        <v>1</v>
      </c>
      <c r="C5567" s="2">
        <v>41153.743274958499</v>
      </c>
      <c r="D5567" s="2">
        <v>41213.743055555555</v>
      </c>
      <c r="E5567" s="60">
        <v>8</v>
      </c>
      <c r="F5567" s="2">
        <v>41154.431343353928</v>
      </c>
      <c r="G5567" s="60">
        <v>0</v>
      </c>
    </row>
    <row r="5568" spans="1:7" x14ac:dyDescent="0.3">
      <c r="A5568" s="60">
        <v>5567</v>
      </c>
      <c r="B5568" s="60">
        <v>2</v>
      </c>
      <c r="C5568" s="2">
        <v>41153.828336991486</v>
      </c>
      <c r="D5568" s="2">
        <v>41213.827777777777</v>
      </c>
      <c r="E5568" s="60">
        <v>10</v>
      </c>
      <c r="F5568" s="2">
        <v>41154.491972212425</v>
      </c>
      <c r="G5568" s="60">
        <v>0</v>
      </c>
    </row>
    <row r="5569" spans="1:7" x14ac:dyDescent="0.3">
      <c r="A5569" s="60">
        <v>5568</v>
      </c>
      <c r="B5569" s="60">
        <v>1</v>
      </c>
      <c r="C5569" s="2">
        <v>41153.804179592946</v>
      </c>
      <c r="D5569" s="2">
        <v>41156.804166666661</v>
      </c>
      <c r="E5569" s="60">
        <v>12</v>
      </c>
      <c r="F5569" s="2">
        <v>41155.136062912017</v>
      </c>
      <c r="G5569" s="60">
        <v>0</v>
      </c>
    </row>
    <row r="5570" spans="1:7" x14ac:dyDescent="0.3">
      <c r="A5570" s="60">
        <v>5569</v>
      </c>
      <c r="B5570" s="60">
        <v>2</v>
      </c>
      <c r="C5570" s="2">
        <v>41153.792300760695</v>
      </c>
      <c r="D5570" s="2">
        <v>41213.791666666664</v>
      </c>
      <c r="E5570" s="60">
        <v>10</v>
      </c>
      <c r="F5570" s="2">
        <v>41156.669790519547</v>
      </c>
      <c r="G5570" s="60">
        <v>0</v>
      </c>
    </row>
    <row r="5571" spans="1:7" x14ac:dyDescent="0.3">
      <c r="A5571" s="60">
        <v>5570</v>
      </c>
      <c r="B5571" s="60">
        <v>1</v>
      </c>
      <c r="C5571" s="2">
        <v>41153.8505026126</v>
      </c>
      <c r="D5571" s="2">
        <v>41213.850000000006</v>
      </c>
      <c r="E5571" s="60">
        <v>12</v>
      </c>
      <c r="F5571" s="2">
        <v>41154.67892539913</v>
      </c>
      <c r="G5571" s="60">
        <v>0</v>
      </c>
    </row>
    <row r="5572" spans="1:7" x14ac:dyDescent="0.3">
      <c r="A5572" s="60">
        <v>5571</v>
      </c>
      <c r="B5572" s="60">
        <v>5</v>
      </c>
      <c r="C5572" s="2">
        <v>41153.884375776695</v>
      </c>
      <c r="D5572" s="2">
        <v>41213.884027777778</v>
      </c>
      <c r="E5572" s="60">
        <v>24</v>
      </c>
      <c r="F5572" s="2">
        <v>41156.376681898895</v>
      </c>
      <c r="G5572" s="60">
        <v>0</v>
      </c>
    </row>
    <row r="5573" spans="1:7" x14ac:dyDescent="0.3">
      <c r="A5573" s="60">
        <v>5572</v>
      </c>
      <c r="B5573" s="60">
        <v>5</v>
      </c>
      <c r="C5573" s="2">
        <v>41153.894488470934</v>
      </c>
      <c r="D5573" s="2">
        <v>41213.894444444442</v>
      </c>
      <c r="E5573" s="60">
        <v>24</v>
      </c>
      <c r="F5573" s="2">
        <v>41157.250108901011</v>
      </c>
      <c r="G5573" s="60">
        <v>0</v>
      </c>
    </row>
    <row r="5574" spans="1:7" x14ac:dyDescent="0.3">
      <c r="A5574" s="60">
        <v>5573</v>
      </c>
      <c r="B5574" s="60">
        <v>5</v>
      </c>
      <c r="C5574" s="2">
        <v>41153.891568197701</v>
      </c>
      <c r="D5574" s="2">
        <v>41213.890972222223</v>
      </c>
      <c r="E5574" s="60">
        <v>24</v>
      </c>
      <c r="F5574" s="2">
        <v>41156.550876214962</v>
      </c>
      <c r="G5574" s="60">
        <v>0</v>
      </c>
    </row>
    <row r="5575" spans="1:7" x14ac:dyDescent="0.3">
      <c r="A5575" s="60">
        <v>5574</v>
      </c>
      <c r="B5575" s="60">
        <v>1</v>
      </c>
      <c r="C5575" s="2">
        <v>41153.970905319162</v>
      </c>
      <c r="D5575" s="2">
        <v>41213.970833333333</v>
      </c>
      <c r="E5575" s="60">
        <v>8</v>
      </c>
      <c r="F5575" s="2">
        <v>41154.847597750704</v>
      </c>
      <c r="G5575" s="60">
        <v>0</v>
      </c>
    </row>
    <row r="5576" spans="1:7" x14ac:dyDescent="0.3">
      <c r="A5576" s="60">
        <v>5575</v>
      </c>
      <c r="B5576" s="60">
        <v>1</v>
      </c>
      <c r="C5576" s="2">
        <v>41154.040809040649</v>
      </c>
      <c r="D5576" s="2">
        <v>41158.665277777778</v>
      </c>
      <c r="E5576" s="60">
        <v>12</v>
      </c>
      <c r="F5576" s="2">
        <v>41155.463075845146</v>
      </c>
      <c r="G5576" s="60">
        <v>0</v>
      </c>
    </row>
    <row r="5577" spans="1:7" x14ac:dyDescent="0.3">
      <c r="A5577" s="60">
        <v>5576</v>
      </c>
      <c r="B5577" s="60">
        <v>4</v>
      </c>
      <c r="C5577" s="2">
        <v>41154.110323986024</v>
      </c>
      <c r="D5577" s="2">
        <v>41214.109722222223</v>
      </c>
      <c r="E5577" s="60">
        <v>12</v>
      </c>
      <c r="F5577" s="2">
        <v>41157.317542867415</v>
      </c>
      <c r="G5577" s="60">
        <v>1</v>
      </c>
    </row>
    <row r="5578" spans="1:7" x14ac:dyDescent="0.3">
      <c r="A5578" s="60">
        <v>5577</v>
      </c>
      <c r="B5578" s="60">
        <v>1</v>
      </c>
      <c r="C5578" s="2">
        <v>41154.463195159587</v>
      </c>
      <c r="D5578" s="2">
        <v>41214.463194444448</v>
      </c>
      <c r="E5578" s="60">
        <v>12</v>
      </c>
      <c r="F5578" s="2">
        <v>41155.462950912937</v>
      </c>
      <c r="G5578" s="60">
        <v>0</v>
      </c>
    </row>
    <row r="5579" spans="1:7" x14ac:dyDescent="0.3">
      <c r="A5579" s="60">
        <v>5578</v>
      </c>
      <c r="B5579" s="60">
        <v>1</v>
      </c>
      <c r="C5579" s="2">
        <v>41154.536439934447</v>
      </c>
      <c r="D5579" s="2">
        <v>41214.536111111112</v>
      </c>
      <c r="E5579" s="60">
        <v>8</v>
      </c>
      <c r="F5579" s="2">
        <v>41155.536292026998</v>
      </c>
      <c r="G5579" s="60">
        <v>0</v>
      </c>
    </row>
    <row r="5580" spans="1:7" x14ac:dyDescent="0.3">
      <c r="A5580" s="60">
        <v>5579</v>
      </c>
      <c r="B5580" s="60">
        <v>3</v>
      </c>
      <c r="C5580" s="2">
        <v>41154.52492628427</v>
      </c>
      <c r="D5580" s="2">
        <v>41214.524305555555</v>
      </c>
      <c r="E5580" s="60">
        <v>24</v>
      </c>
      <c r="F5580" s="2">
        <v>41156.530176467699</v>
      </c>
      <c r="G5580" s="60">
        <v>0</v>
      </c>
    </row>
    <row r="5581" spans="1:7" x14ac:dyDescent="0.3">
      <c r="A5581" s="60">
        <v>5580</v>
      </c>
      <c r="B5581" s="60">
        <v>6</v>
      </c>
      <c r="C5581" s="2">
        <v>41154.572419496319</v>
      </c>
      <c r="D5581" s="2">
        <v>41214.572222222218</v>
      </c>
      <c r="E5581" s="60">
        <v>24</v>
      </c>
      <c r="F5581" s="2">
        <v>41161.530183721319</v>
      </c>
      <c r="G5581" s="60">
        <v>0</v>
      </c>
    </row>
    <row r="5582" spans="1:7" x14ac:dyDescent="0.3">
      <c r="A5582" s="60">
        <v>5581</v>
      </c>
      <c r="B5582" s="60">
        <v>2</v>
      </c>
      <c r="C5582" s="2">
        <v>41154.614818720227</v>
      </c>
      <c r="D5582" s="2">
        <v>41214.614583333336</v>
      </c>
      <c r="E5582" s="60">
        <v>10</v>
      </c>
      <c r="F5582" s="2">
        <v>41155.403925152743</v>
      </c>
      <c r="G5582" s="60">
        <v>0</v>
      </c>
    </row>
    <row r="5583" spans="1:7" x14ac:dyDescent="0.3">
      <c r="A5583" s="60">
        <v>5582</v>
      </c>
      <c r="B5583" s="60">
        <v>1</v>
      </c>
      <c r="C5583" s="2">
        <v>41154.780976608592</v>
      </c>
      <c r="D5583" s="2">
        <v>41214.780555555553</v>
      </c>
      <c r="E5583" s="60">
        <v>12</v>
      </c>
      <c r="F5583" s="2">
        <v>41155.989531533938</v>
      </c>
      <c r="G5583" s="60">
        <v>0</v>
      </c>
    </row>
    <row r="5584" spans="1:7" x14ac:dyDescent="0.3">
      <c r="A5584" s="60">
        <v>5583</v>
      </c>
      <c r="B5584" s="60">
        <v>1</v>
      </c>
      <c r="C5584" s="2">
        <v>41154.824869210206</v>
      </c>
      <c r="D5584" s="2">
        <v>41214.82430555555</v>
      </c>
      <c r="E5584" s="60">
        <v>8</v>
      </c>
      <c r="F5584" s="2">
        <v>41155.621091329842</v>
      </c>
      <c r="G5584" s="60">
        <v>0</v>
      </c>
    </row>
    <row r="5585" spans="1:7" x14ac:dyDescent="0.3">
      <c r="A5585" s="60">
        <v>5584</v>
      </c>
      <c r="B5585" s="60">
        <v>11</v>
      </c>
      <c r="C5585" s="2">
        <v>41154.931853060873</v>
      </c>
      <c r="D5585" s="2">
        <v>41214.931249999994</v>
      </c>
      <c r="E5585" s="60">
        <v>1</v>
      </c>
      <c r="F5585" s="2">
        <v>41161.472692977157</v>
      </c>
      <c r="G5585" s="60">
        <v>2</v>
      </c>
    </row>
    <row r="5586" spans="1:7" x14ac:dyDescent="0.3">
      <c r="A5586" s="60">
        <v>5585</v>
      </c>
      <c r="B5586" s="60">
        <v>6</v>
      </c>
      <c r="C5586" s="2">
        <v>41155.015242664573</v>
      </c>
      <c r="D5586" s="2">
        <v>41158.806406191325</v>
      </c>
      <c r="E5586" s="60">
        <v>24</v>
      </c>
      <c r="F5586" s="2" t="s">
        <v>5</v>
      </c>
      <c r="G5586" s="60">
        <v>0</v>
      </c>
    </row>
    <row r="5587" spans="1:7" x14ac:dyDescent="0.3">
      <c r="A5587" s="60">
        <v>5586</v>
      </c>
      <c r="B5587" s="60">
        <v>1</v>
      </c>
      <c r="C5587" s="2">
        <v>41155.019217907633</v>
      </c>
      <c r="D5587" s="2">
        <v>41215.018750000003</v>
      </c>
      <c r="E5587" s="60">
        <v>12</v>
      </c>
      <c r="F5587" s="2">
        <v>41155.769375241885</v>
      </c>
      <c r="G5587" s="60">
        <v>0</v>
      </c>
    </row>
    <row r="5588" spans="1:7" x14ac:dyDescent="0.3">
      <c r="A5588" s="60">
        <v>5587</v>
      </c>
      <c r="B5588" s="60">
        <v>1</v>
      </c>
      <c r="C5588" s="2">
        <v>41155.057794005501</v>
      </c>
      <c r="D5588" s="2">
        <v>41215.057638888888</v>
      </c>
      <c r="E5588" s="60">
        <v>12</v>
      </c>
      <c r="F5588" s="2">
        <v>41156.25415301232</v>
      </c>
      <c r="G5588" s="60">
        <v>0</v>
      </c>
    </row>
    <row r="5589" spans="1:7" x14ac:dyDescent="0.3">
      <c r="A5589" s="60">
        <v>5588</v>
      </c>
      <c r="B5589" s="60">
        <v>7</v>
      </c>
      <c r="C5589" s="2">
        <v>41155.347595086569</v>
      </c>
      <c r="D5589" s="2">
        <v>41158.555555555555</v>
      </c>
      <c r="E5589" s="60">
        <v>24</v>
      </c>
      <c r="F5589" s="2" t="s">
        <v>5</v>
      </c>
      <c r="G5589" s="60">
        <v>0</v>
      </c>
    </row>
    <row r="5590" spans="1:7" x14ac:dyDescent="0.3">
      <c r="A5590" s="60">
        <v>5589</v>
      </c>
      <c r="B5590" s="60">
        <v>5</v>
      </c>
      <c r="C5590" s="2">
        <v>41155.414844467014</v>
      </c>
      <c r="D5590" s="2">
        <v>41215.414583333331</v>
      </c>
      <c r="E5590" s="60">
        <v>24</v>
      </c>
      <c r="F5590" s="2">
        <v>41157.486704208124</v>
      </c>
      <c r="G5590" s="60">
        <v>0</v>
      </c>
    </row>
    <row r="5591" spans="1:7" x14ac:dyDescent="0.3">
      <c r="A5591" s="60">
        <v>5590</v>
      </c>
      <c r="B5591" s="60">
        <v>4</v>
      </c>
      <c r="C5591" s="2">
        <v>41155.494213024722</v>
      </c>
      <c r="D5591" s="2">
        <v>41215.493750000001</v>
      </c>
      <c r="E5591" s="60">
        <v>12</v>
      </c>
      <c r="F5591" s="2">
        <v>41158.743317097644</v>
      </c>
      <c r="G5591" s="60">
        <v>0</v>
      </c>
    </row>
    <row r="5592" spans="1:7" x14ac:dyDescent="0.3">
      <c r="A5592" s="60">
        <v>5591</v>
      </c>
      <c r="B5592" s="60">
        <v>6</v>
      </c>
      <c r="C5592" s="2">
        <v>41155.460068934852</v>
      </c>
      <c r="D5592" s="2">
        <v>41215.459722222222</v>
      </c>
      <c r="E5592" s="60">
        <v>24</v>
      </c>
      <c r="F5592" s="2">
        <v>41162.439262031687</v>
      </c>
      <c r="G5592" s="60">
        <v>0</v>
      </c>
    </row>
    <row r="5593" spans="1:7" x14ac:dyDescent="0.3">
      <c r="A5593" s="60">
        <v>5592</v>
      </c>
      <c r="B5593" s="60">
        <v>4</v>
      </c>
      <c r="C5593" s="2">
        <v>41155.477313509968</v>
      </c>
      <c r="D5593" s="2">
        <v>41215.477083333339</v>
      </c>
      <c r="E5593" s="60">
        <v>12</v>
      </c>
      <c r="F5593" s="2">
        <v>41158.510576560984</v>
      </c>
      <c r="G5593" s="60">
        <v>0</v>
      </c>
    </row>
    <row r="5594" spans="1:7" x14ac:dyDescent="0.3">
      <c r="A5594" s="60">
        <v>5593</v>
      </c>
      <c r="B5594" s="60">
        <v>5</v>
      </c>
      <c r="C5594" s="2">
        <v>41155.478378096217</v>
      </c>
      <c r="D5594" s="2">
        <v>41215.477777777778</v>
      </c>
      <c r="E5594" s="60">
        <v>24</v>
      </c>
      <c r="F5594" s="2">
        <v>41159.397451787496</v>
      </c>
      <c r="G5594" s="60">
        <v>0</v>
      </c>
    </row>
    <row r="5595" spans="1:7" x14ac:dyDescent="0.3">
      <c r="A5595" s="60">
        <v>5594</v>
      </c>
      <c r="B5595" s="60">
        <v>2</v>
      </c>
      <c r="C5595" s="2">
        <v>41155.469975227134</v>
      </c>
      <c r="D5595" s="2">
        <v>41215.469444444447</v>
      </c>
      <c r="E5595" s="60">
        <v>10</v>
      </c>
      <c r="F5595" s="2">
        <v>41156.377764078155</v>
      </c>
      <c r="G5595" s="60">
        <v>0</v>
      </c>
    </row>
    <row r="5596" spans="1:7" x14ac:dyDescent="0.3">
      <c r="A5596" s="60">
        <v>5595</v>
      </c>
      <c r="B5596" s="60">
        <v>1</v>
      </c>
      <c r="C5596" s="2">
        <v>41155.462758915564</v>
      </c>
      <c r="D5596" s="2">
        <v>41215.462500000001</v>
      </c>
      <c r="E5596" s="60">
        <v>12</v>
      </c>
      <c r="F5596" s="2">
        <v>41156.278647609419</v>
      </c>
      <c r="G5596" s="60">
        <v>0</v>
      </c>
    </row>
    <row r="5597" spans="1:7" x14ac:dyDescent="0.3">
      <c r="A5597" s="60">
        <v>5596</v>
      </c>
      <c r="B5597" s="60">
        <v>1</v>
      </c>
      <c r="C5597" s="2">
        <v>41155.501490336741</v>
      </c>
      <c r="D5597" s="2">
        <v>41215.501388888886</v>
      </c>
      <c r="E5597" s="60">
        <v>8</v>
      </c>
      <c r="F5597" s="2">
        <v>41155.699439768752</v>
      </c>
      <c r="G5597" s="60">
        <v>0</v>
      </c>
    </row>
    <row r="5598" spans="1:7" x14ac:dyDescent="0.3">
      <c r="A5598" s="60">
        <v>5597</v>
      </c>
      <c r="B5598" s="60">
        <v>3</v>
      </c>
      <c r="C5598" s="2">
        <v>41155.523295002597</v>
      </c>
      <c r="D5598" s="2">
        <v>41215.522916666669</v>
      </c>
      <c r="E5598" s="60">
        <v>24</v>
      </c>
      <c r="F5598" s="2">
        <v>41157.396338054205</v>
      </c>
      <c r="G5598" s="60">
        <v>0</v>
      </c>
    </row>
    <row r="5599" spans="1:7" x14ac:dyDescent="0.3">
      <c r="A5599" s="60">
        <v>5598</v>
      </c>
      <c r="B5599" s="60">
        <v>5</v>
      </c>
      <c r="C5599" s="2">
        <v>41155.511068379892</v>
      </c>
      <c r="D5599" s="2">
        <v>41215.510416666664</v>
      </c>
      <c r="E5599" s="60">
        <v>24</v>
      </c>
      <c r="F5599" s="2">
        <v>41159.525443835846</v>
      </c>
      <c r="G5599" s="60">
        <v>0</v>
      </c>
    </row>
    <row r="5600" spans="1:7" x14ac:dyDescent="0.3">
      <c r="A5600" s="60">
        <v>5599</v>
      </c>
      <c r="B5600" s="60">
        <v>2</v>
      </c>
      <c r="C5600" s="2">
        <v>41155.525521424584</v>
      </c>
      <c r="D5600" s="2">
        <v>41215.525000000001</v>
      </c>
      <c r="E5600" s="60">
        <v>10</v>
      </c>
      <c r="F5600" s="2">
        <v>41156.590705855189</v>
      </c>
      <c r="G5600" s="60">
        <v>0</v>
      </c>
    </row>
    <row r="5601" spans="1:7" x14ac:dyDescent="0.3">
      <c r="A5601" s="60">
        <v>5600</v>
      </c>
      <c r="B5601" s="60">
        <v>6</v>
      </c>
      <c r="C5601" s="2">
        <v>41155.582172646595</v>
      </c>
      <c r="D5601" s="2">
        <v>41215.581944444442</v>
      </c>
      <c r="E5601" s="60">
        <v>24</v>
      </c>
      <c r="F5601" s="2">
        <v>41162.566452296131</v>
      </c>
      <c r="G5601" s="60">
        <v>0</v>
      </c>
    </row>
    <row r="5602" spans="1:7" x14ac:dyDescent="0.3">
      <c r="A5602" s="60">
        <v>5601</v>
      </c>
      <c r="B5602" s="60">
        <v>4</v>
      </c>
      <c r="C5602" s="2">
        <v>41155.627460249445</v>
      </c>
      <c r="D5602" s="2">
        <v>41215.627083333333</v>
      </c>
      <c r="E5602" s="60">
        <v>12</v>
      </c>
      <c r="F5602" s="2">
        <v>41158.33923200467</v>
      </c>
      <c r="G5602" s="60">
        <v>0</v>
      </c>
    </row>
    <row r="5603" spans="1:7" x14ac:dyDescent="0.3">
      <c r="A5603" s="60">
        <v>5602</v>
      </c>
      <c r="B5603" s="60">
        <v>3</v>
      </c>
      <c r="C5603" s="2">
        <v>41155.648794974441</v>
      </c>
      <c r="D5603" s="2">
        <v>41215.648611111108</v>
      </c>
      <c r="E5603" s="60">
        <v>24</v>
      </c>
      <c r="F5603" s="2">
        <v>41157.489680399442</v>
      </c>
      <c r="G5603" s="60">
        <v>0</v>
      </c>
    </row>
    <row r="5604" spans="1:7" x14ac:dyDescent="0.3">
      <c r="A5604" s="60">
        <v>5603</v>
      </c>
      <c r="B5604" s="60">
        <v>4</v>
      </c>
      <c r="C5604" s="2">
        <v>41155.667494094501</v>
      </c>
      <c r="D5604" s="2">
        <v>41215.667361111111</v>
      </c>
      <c r="E5604" s="60">
        <v>12</v>
      </c>
      <c r="F5604" s="2">
        <v>41158.698693684091</v>
      </c>
      <c r="G5604" s="60">
        <v>0</v>
      </c>
    </row>
    <row r="5605" spans="1:7" x14ac:dyDescent="0.3">
      <c r="A5605" s="60">
        <v>5604</v>
      </c>
      <c r="B5605" s="60">
        <v>1</v>
      </c>
      <c r="C5605" s="2">
        <v>41155.775078479397</v>
      </c>
      <c r="D5605" s="2">
        <v>41158.316657056006</v>
      </c>
      <c r="E5605" s="60">
        <v>12</v>
      </c>
      <c r="F5605" s="2" t="s">
        <v>5</v>
      </c>
      <c r="G5605" s="60">
        <v>0</v>
      </c>
    </row>
    <row r="5606" spans="1:7" x14ac:dyDescent="0.3">
      <c r="A5606" s="60">
        <v>5605</v>
      </c>
      <c r="B5606" s="60">
        <v>2</v>
      </c>
      <c r="C5606" s="2">
        <v>41155.814398136237</v>
      </c>
      <c r="D5606" s="2">
        <v>41215.813888888886</v>
      </c>
      <c r="E5606" s="60">
        <v>10</v>
      </c>
      <c r="F5606" s="2">
        <v>41158.298740184575</v>
      </c>
      <c r="G5606" s="60">
        <v>0</v>
      </c>
    </row>
    <row r="5607" spans="1:7" x14ac:dyDescent="0.3">
      <c r="A5607" s="60">
        <v>5606</v>
      </c>
      <c r="B5607" s="60">
        <v>1</v>
      </c>
      <c r="C5607" s="2">
        <v>41155.86554140463</v>
      </c>
      <c r="D5607" s="2">
        <v>41215.865277777782</v>
      </c>
      <c r="E5607" s="60">
        <v>8</v>
      </c>
      <c r="F5607" s="2">
        <v>41156.255092112428</v>
      </c>
      <c r="G5607" s="60">
        <v>0</v>
      </c>
    </row>
    <row r="5608" spans="1:7" x14ac:dyDescent="0.3">
      <c r="A5608" s="60">
        <v>5607</v>
      </c>
      <c r="B5608" s="60">
        <v>10</v>
      </c>
      <c r="C5608" s="2">
        <v>41155.933855589086</v>
      </c>
      <c r="D5608" s="2">
        <v>41215.933333333334</v>
      </c>
      <c r="E5608" s="60">
        <v>1</v>
      </c>
      <c r="F5608" s="2">
        <v>41159.732659750538</v>
      </c>
      <c r="G5608" s="60">
        <v>3</v>
      </c>
    </row>
    <row r="5609" spans="1:7" x14ac:dyDescent="0.3">
      <c r="A5609" s="60">
        <v>5608</v>
      </c>
      <c r="B5609" s="60">
        <v>6</v>
      </c>
      <c r="C5609" s="2">
        <v>41155.92504124689</v>
      </c>
      <c r="D5609" s="2">
        <v>41215.924999999996</v>
      </c>
      <c r="E5609" s="60">
        <v>24</v>
      </c>
      <c r="F5609" s="2">
        <v>41158.479699155789</v>
      </c>
      <c r="G5609" s="60">
        <v>0</v>
      </c>
    </row>
    <row r="5610" spans="1:7" x14ac:dyDescent="0.3">
      <c r="A5610" s="60">
        <v>5609</v>
      </c>
      <c r="B5610" s="60">
        <v>3</v>
      </c>
      <c r="C5610" s="2">
        <v>41156.039941888142</v>
      </c>
      <c r="D5610" s="2">
        <v>41216.039583333331</v>
      </c>
      <c r="E5610" s="60">
        <v>24</v>
      </c>
      <c r="F5610" s="2">
        <v>41159.039534917618</v>
      </c>
      <c r="G5610" s="60">
        <v>0</v>
      </c>
    </row>
    <row r="5611" spans="1:7" x14ac:dyDescent="0.3">
      <c r="A5611" s="60">
        <v>5610</v>
      </c>
      <c r="B5611" s="60">
        <v>6</v>
      </c>
      <c r="C5611" s="2">
        <v>41156.004625721827</v>
      </c>
      <c r="D5611" s="2">
        <v>41216.004166666666</v>
      </c>
      <c r="E5611" s="60">
        <v>24</v>
      </c>
      <c r="F5611" s="2">
        <v>41167.488672705826</v>
      </c>
      <c r="G5611" s="60">
        <v>0</v>
      </c>
    </row>
    <row r="5612" spans="1:7" x14ac:dyDescent="0.3">
      <c r="A5612" s="60">
        <v>5611</v>
      </c>
      <c r="B5612" s="60">
        <v>1</v>
      </c>
      <c r="C5612" s="2">
        <v>41156.061159064877</v>
      </c>
      <c r="D5612" s="2">
        <v>41216.061111111107</v>
      </c>
      <c r="E5612" s="60">
        <v>12</v>
      </c>
      <c r="F5612" s="2">
        <v>41156.631987093882</v>
      </c>
      <c r="G5612" s="60">
        <v>0</v>
      </c>
    </row>
    <row r="5613" spans="1:7" x14ac:dyDescent="0.3">
      <c r="A5613" s="60">
        <v>5612</v>
      </c>
      <c r="B5613" s="60">
        <v>1</v>
      </c>
      <c r="C5613" s="2">
        <v>41156.145840145189</v>
      </c>
      <c r="D5613" s="2">
        <v>41216.145833333336</v>
      </c>
      <c r="E5613" s="60">
        <v>8</v>
      </c>
      <c r="F5613" s="2">
        <v>41156.860454999849</v>
      </c>
      <c r="G5613" s="60">
        <v>0</v>
      </c>
    </row>
    <row r="5614" spans="1:7" x14ac:dyDescent="0.3">
      <c r="A5614" s="60">
        <v>5613</v>
      </c>
      <c r="B5614" s="60">
        <v>6</v>
      </c>
      <c r="C5614" s="2">
        <v>41156.160927050973</v>
      </c>
      <c r="D5614" s="2">
        <v>41216.160416666666</v>
      </c>
      <c r="E5614" s="60">
        <v>24</v>
      </c>
      <c r="F5614" s="2">
        <v>41162.172686347702</v>
      </c>
      <c r="G5614" s="60">
        <v>0</v>
      </c>
    </row>
    <row r="5615" spans="1:7" x14ac:dyDescent="0.3">
      <c r="A5615" s="60">
        <v>5614</v>
      </c>
      <c r="B5615" s="60">
        <v>2</v>
      </c>
      <c r="C5615" s="2">
        <v>41156.367864362488</v>
      </c>
      <c r="D5615" s="2">
        <v>41160.40902777778</v>
      </c>
      <c r="E5615" s="60">
        <v>10</v>
      </c>
      <c r="F5615" s="2">
        <v>41157.759734015788</v>
      </c>
      <c r="G5615" s="60">
        <v>0</v>
      </c>
    </row>
    <row r="5616" spans="1:7" x14ac:dyDescent="0.3">
      <c r="A5616" s="60">
        <v>5615</v>
      </c>
      <c r="B5616" s="60">
        <v>3</v>
      </c>
      <c r="C5616" s="2">
        <v>41156.372829736771</v>
      </c>
      <c r="D5616" s="2">
        <v>41216.372222222228</v>
      </c>
      <c r="E5616" s="60">
        <v>24</v>
      </c>
      <c r="F5616" s="2">
        <v>41158.476204712599</v>
      </c>
      <c r="G5616" s="60">
        <v>0</v>
      </c>
    </row>
    <row r="5617" spans="1:7" x14ac:dyDescent="0.3">
      <c r="A5617" s="60">
        <v>5616</v>
      </c>
      <c r="B5617" s="60">
        <v>6</v>
      </c>
      <c r="C5617" s="2">
        <v>41156.339507738412</v>
      </c>
      <c r="D5617" s="2">
        <v>41160.922233646117</v>
      </c>
      <c r="E5617" s="60">
        <v>24</v>
      </c>
      <c r="F5617" s="2" t="s">
        <v>5</v>
      </c>
      <c r="G5617" s="60">
        <v>0</v>
      </c>
    </row>
    <row r="5618" spans="1:7" x14ac:dyDescent="0.3">
      <c r="A5618" s="60">
        <v>5617</v>
      </c>
      <c r="B5618" s="60">
        <v>7</v>
      </c>
      <c r="C5618" s="2">
        <v>41156.334772346789</v>
      </c>
      <c r="D5618" s="2">
        <v>41216.334722222222</v>
      </c>
      <c r="E5618" s="60">
        <v>24</v>
      </c>
      <c r="F5618" s="2">
        <v>41163.422539390653</v>
      </c>
      <c r="G5618" s="60">
        <v>0</v>
      </c>
    </row>
    <row r="5619" spans="1:7" x14ac:dyDescent="0.3">
      <c r="A5619" s="60">
        <v>5618</v>
      </c>
      <c r="B5619" s="60">
        <v>3</v>
      </c>
      <c r="C5619" s="2">
        <v>41156.342802010149</v>
      </c>
      <c r="D5619" s="2">
        <v>41216.342361111114</v>
      </c>
      <c r="E5619" s="60">
        <v>24</v>
      </c>
      <c r="F5619" s="2">
        <v>41158.722707970359</v>
      </c>
      <c r="G5619" s="60">
        <v>0</v>
      </c>
    </row>
    <row r="5620" spans="1:7" x14ac:dyDescent="0.3">
      <c r="A5620" s="60">
        <v>5619</v>
      </c>
      <c r="B5620" s="60">
        <v>4</v>
      </c>
      <c r="C5620" s="2">
        <v>41156.371953446025</v>
      </c>
      <c r="D5620" s="2">
        <v>41216.371527777781</v>
      </c>
      <c r="E5620" s="60">
        <v>12</v>
      </c>
      <c r="F5620" s="2">
        <v>41158.464170904685</v>
      </c>
      <c r="G5620" s="60">
        <v>0</v>
      </c>
    </row>
    <row r="5621" spans="1:7" x14ac:dyDescent="0.3">
      <c r="A5621" s="60">
        <v>5620</v>
      </c>
      <c r="B5621" s="60">
        <v>5</v>
      </c>
      <c r="C5621" s="2">
        <v>41156.401446767137</v>
      </c>
      <c r="D5621" s="2">
        <v>41216.401388888888</v>
      </c>
      <c r="E5621" s="60">
        <v>24</v>
      </c>
      <c r="F5621" s="2">
        <v>41158.486326746861</v>
      </c>
      <c r="G5621" s="60">
        <v>0</v>
      </c>
    </row>
    <row r="5622" spans="1:7" x14ac:dyDescent="0.3">
      <c r="A5622" s="60">
        <v>5621</v>
      </c>
      <c r="B5622" s="60">
        <v>1</v>
      </c>
      <c r="C5622" s="2">
        <v>41156.391169586794</v>
      </c>
      <c r="D5622" s="2">
        <v>41216.390972222223</v>
      </c>
      <c r="E5622" s="60">
        <v>8</v>
      </c>
      <c r="F5622" s="2">
        <v>41157.538073045456</v>
      </c>
      <c r="G5622" s="60">
        <v>0</v>
      </c>
    </row>
    <row r="5623" spans="1:7" x14ac:dyDescent="0.3">
      <c r="A5623" s="60">
        <v>5622</v>
      </c>
      <c r="B5623" s="60">
        <v>3</v>
      </c>
      <c r="C5623" s="2">
        <v>41156.426116976705</v>
      </c>
      <c r="D5623" s="2">
        <v>41216.425694444442</v>
      </c>
      <c r="E5623" s="60">
        <v>24</v>
      </c>
      <c r="F5623" s="2">
        <v>41158.298223885206</v>
      </c>
      <c r="G5623" s="60">
        <v>0</v>
      </c>
    </row>
    <row r="5624" spans="1:7" x14ac:dyDescent="0.3">
      <c r="A5624" s="60">
        <v>5623</v>
      </c>
      <c r="B5624" s="60">
        <v>3</v>
      </c>
      <c r="C5624" s="2">
        <v>41156.439843720487</v>
      </c>
      <c r="D5624" s="2">
        <v>41216.439583333333</v>
      </c>
      <c r="E5624" s="60">
        <v>24</v>
      </c>
      <c r="F5624" s="2">
        <v>41158.679837096781</v>
      </c>
      <c r="G5624" s="60">
        <v>0</v>
      </c>
    </row>
    <row r="5625" spans="1:7" x14ac:dyDescent="0.3">
      <c r="A5625" s="60">
        <v>5624</v>
      </c>
      <c r="B5625" s="60">
        <v>4</v>
      </c>
      <c r="C5625" s="2">
        <v>41156.492232934223</v>
      </c>
      <c r="D5625" s="2">
        <v>41216.491666666669</v>
      </c>
      <c r="E5625" s="60">
        <v>12</v>
      </c>
      <c r="F5625" s="2">
        <v>41159.828651879245</v>
      </c>
      <c r="G5625" s="60">
        <v>0</v>
      </c>
    </row>
    <row r="5626" spans="1:7" x14ac:dyDescent="0.3">
      <c r="A5626" s="60">
        <v>5625</v>
      </c>
      <c r="B5626" s="60">
        <v>6</v>
      </c>
      <c r="C5626" s="2">
        <v>41156.484797321253</v>
      </c>
      <c r="D5626" s="2">
        <v>41216.484722222223</v>
      </c>
      <c r="E5626" s="60">
        <v>24</v>
      </c>
      <c r="F5626" s="2">
        <v>41162.182733674163</v>
      </c>
      <c r="G5626" s="60">
        <v>0</v>
      </c>
    </row>
    <row r="5627" spans="1:7" x14ac:dyDescent="0.3">
      <c r="A5627" s="60">
        <v>5626</v>
      </c>
      <c r="B5627" s="60">
        <v>8</v>
      </c>
      <c r="C5627" s="2">
        <v>41156.463897727903</v>
      </c>
      <c r="D5627" s="2">
        <v>41160.588337553898</v>
      </c>
      <c r="E5627" s="60">
        <v>3</v>
      </c>
      <c r="F5627" s="2" t="s">
        <v>5</v>
      </c>
      <c r="G5627" s="60">
        <v>2</v>
      </c>
    </row>
    <row r="5628" spans="1:7" x14ac:dyDescent="0.3">
      <c r="A5628" s="60">
        <v>5627</v>
      </c>
      <c r="B5628" s="60">
        <v>3</v>
      </c>
      <c r="C5628" s="2">
        <v>41156.486592818103</v>
      </c>
      <c r="D5628" s="2">
        <v>41216.486111111117</v>
      </c>
      <c r="E5628" s="60">
        <v>24</v>
      </c>
      <c r="F5628" s="2">
        <v>41158.516615384622</v>
      </c>
      <c r="G5628" s="60">
        <v>0</v>
      </c>
    </row>
    <row r="5629" spans="1:7" x14ac:dyDescent="0.3">
      <c r="A5629" s="60">
        <v>5628</v>
      </c>
      <c r="B5629" s="60">
        <v>5</v>
      </c>
      <c r="C5629" s="2">
        <v>41156.510743095634</v>
      </c>
      <c r="D5629" s="2">
        <v>41216.510416666664</v>
      </c>
      <c r="E5629" s="60">
        <v>24</v>
      </c>
      <c r="F5629" s="2">
        <v>41160.707264129793</v>
      </c>
      <c r="G5629" s="60">
        <v>0</v>
      </c>
    </row>
    <row r="5630" spans="1:7" x14ac:dyDescent="0.3">
      <c r="A5630" s="60">
        <v>5629</v>
      </c>
      <c r="B5630" s="60">
        <v>1</v>
      </c>
      <c r="C5630" s="2">
        <v>41156.604881314517</v>
      </c>
      <c r="D5630" s="2">
        <v>41216.604861111111</v>
      </c>
      <c r="E5630" s="60">
        <v>8</v>
      </c>
      <c r="F5630" s="2">
        <v>41157.349543513978</v>
      </c>
      <c r="G5630" s="60">
        <v>0</v>
      </c>
    </row>
    <row r="5631" spans="1:7" x14ac:dyDescent="0.3">
      <c r="A5631" s="60">
        <v>5630</v>
      </c>
      <c r="B5631" s="60">
        <v>1</v>
      </c>
      <c r="C5631" s="2">
        <v>41156.646054413533</v>
      </c>
      <c r="D5631" s="2">
        <v>41159.520767308866</v>
      </c>
      <c r="E5631" s="60">
        <v>8</v>
      </c>
      <c r="F5631" s="2" t="s">
        <v>5</v>
      </c>
      <c r="G5631" s="60">
        <v>0</v>
      </c>
    </row>
    <row r="5632" spans="1:7" x14ac:dyDescent="0.3">
      <c r="A5632" s="60">
        <v>5631</v>
      </c>
      <c r="B5632" s="60">
        <v>8</v>
      </c>
      <c r="C5632" s="2">
        <v>41156.76413109705</v>
      </c>
      <c r="D5632" s="2">
        <v>41216.763888888891</v>
      </c>
      <c r="E5632" s="60">
        <v>3</v>
      </c>
      <c r="F5632" s="2">
        <v>41161.327851741735</v>
      </c>
      <c r="G5632" s="60">
        <v>1</v>
      </c>
    </row>
    <row r="5633" spans="1:7" x14ac:dyDescent="0.3">
      <c r="A5633" s="60">
        <v>5632</v>
      </c>
      <c r="B5633" s="60">
        <v>2</v>
      </c>
      <c r="C5633" s="2">
        <v>41156.776599213183</v>
      </c>
      <c r="D5633" s="2">
        <v>41216.776388888888</v>
      </c>
      <c r="E5633" s="60">
        <v>10</v>
      </c>
      <c r="F5633" s="2">
        <v>41157.610194933353</v>
      </c>
      <c r="G5633" s="60">
        <v>0</v>
      </c>
    </row>
    <row r="5634" spans="1:7" x14ac:dyDescent="0.3">
      <c r="A5634" s="60">
        <v>5633</v>
      </c>
      <c r="B5634" s="60">
        <v>10</v>
      </c>
      <c r="C5634" s="2">
        <v>41156.93760297689</v>
      </c>
      <c r="D5634" s="2">
        <v>41216.9375</v>
      </c>
      <c r="E5634" s="60">
        <v>1</v>
      </c>
      <c r="F5634" s="2">
        <v>41160.594570037669</v>
      </c>
      <c r="G5634" s="60">
        <v>2</v>
      </c>
    </row>
    <row r="5635" spans="1:7" x14ac:dyDescent="0.3">
      <c r="A5635" s="60">
        <v>5634</v>
      </c>
      <c r="B5635" s="60">
        <v>6</v>
      </c>
      <c r="C5635" s="2">
        <v>41156.947456513655</v>
      </c>
      <c r="D5635" s="2">
        <v>41216.947222222218</v>
      </c>
      <c r="E5635" s="60">
        <v>24</v>
      </c>
      <c r="F5635" s="2">
        <v>41160.727082346231</v>
      </c>
      <c r="G5635" s="60">
        <v>0</v>
      </c>
    </row>
    <row r="5636" spans="1:7" x14ac:dyDescent="0.3">
      <c r="A5636" s="60">
        <v>5635</v>
      </c>
      <c r="B5636" s="60">
        <v>5</v>
      </c>
      <c r="C5636" s="2">
        <v>41156.919899809538</v>
      </c>
      <c r="D5636" s="2">
        <v>41216.919444444444</v>
      </c>
      <c r="E5636" s="60">
        <v>24</v>
      </c>
      <c r="F5636" s="2">
        <v>41158.847503259953</v>
      </c>
      <c r="G5636" s="60">
        <v>0</v>
      </c>
    </row>
    <row r="5637" spans="1:7" x14ac:dyDescent="0.3">
      <c r="A5637" s="60">
        <v>5636</v>
      </c>
      <c r="B5637" s="60">
        <v>5</v>
      </c>
      <c r="C5637" s="2">
        <v>41156.963054562155</v>
      </c>
      <c r="D5637" s="2">
        <v>41216.962500000001</v>
      </c>
      <c r="E5637" s="60">
        <v>24</v>
      </c>
      <c r="F5637" s="2">
        <v>41158.642888087765</v>
      </c>
      <c r="G5637" s="60">
        <v>0</v>
      </c>
    </row>
    <row r="5638" spans="1:7" x14ac:dyDescent="0.3">
      <c r="A5638" s="60">
        <v>5637</v>
      </c>
      <c r="B5638" s="60">
        <v>6</v>
      </c>
      <c r="C5638" s="2">
        <v>41157.135838395778</v>
      </c>
      <c r="D5638" s="2">
        <v>41217.135416666664</v>
      </c>
      <c r="E5638" s="60">
        <v>24</v>
      </c>
      <c r="F5638" s="2">
        <v>41180.512922610455</v>
      </c>
      <c r="G5638" s="60">
        <v>1</v>
      </c>
    </row>
    <row r="5639" spans="1:7" x14ac:dyDescent="0.3">
      <c r="A5639" s="60">
        <v>5638</v>
      </c>
      <c r="B5639" s="60">
        <v>1</v>
      </c>
      <c r="C5639" s="2">
        <v>41157.359563634061</v>
      </c>
      <c r="D5639" s="2">
        <v>41217.359027777777</v>
      </c>
      <c r="E5639" s="60">
        <v>8</v>
      </c>
      <c r="F5639" s="2">
        <v>41158.553343675158</v>
      </c>
      <c r="G5639" s="60">
        <v>0</v>
      </c>
    </row>
    <row r="5640" spans="1:7" x14ac:dyDescent="0.3">
      <c r="A5640" s="60">
        <v>5639</v>
      </c>
      <c r="B5640" s="60">
        <v>6</v>
      </c>
      <c r="C5640" s="2">
        <v>41157.365350004031</v>
      </c>
      <c r="D5640" s="2">
        <v>41217.365277777782</v>
      </c>
      <c r="E5640" s="60">
        <v>24</v>
      </c>
      <c r="F5640" s="2">
        <v>41161.726959446467</v>
      </c>
      <c r="G5640" s="60">
        <v>0</v>
      </c>
    </row>
    <row r="5641" spans="1:7" x14ac:dyDescent="0.3">
      <c r="A5641" s="60">
        <v>5640</v>
      </c>
      <c r="B5641" s="60">
        <v>6</v>
      </c>
      <c r="C5641" s="2">
        <v>41157.339752834618</v>
      </c>
      <c r="D5641" s="2">
        <v>41217.339583333334</v>
      </c>
      <c r="E5641" s="60">
        <v>24</v>
      </c>
      <c r="F5641" s="2">
        <v>41161.348365547092</v>
      </c>
      <c r="G5641" s="60">
        <v>0</v>
      </c>
    </row>
    <row r="5642" spans="1:7" x14ac:dyDescent="0.3">
      <c r="A5642" s="60">
        <v>5641</v>
      </c>
      <c r="B5642" s="60">
        <v>2</v>
      </c>
      <c r="C5642" s="2">
        <v>41157.385458875331</v>
      </c>
      <c r="D5642" s="2">
        <v>41160.218177469047</v>
      </c>
      <c r="E5642" s="60">
        <v>10</v>
      </c>
      <c r="F5642" s="2" t="s">
        <v>5</v>
      </c>
      <c r="G5642" s="60">
        <v>0</v>
      </c>
    </row>
    <row r="5643" spans="1:7" x14ac:dyDescent="0.3">
      <c r="A5643" s="60">
        <v>5642</v>
      </c>
      <c r="B5643" s="60">
        <v>1</v>
      </c>
      <c r="C5643" s="2">
        <v>41157.402923497168</v>
      </c>
      <c r="D5643" s="2">
        <v>41217.402777777781</v>
      </c>
      <c r="E5643" s="60">
        <v>8</v>
      </c>
      <c r="F5643" s="2">
        <v>41158.303952579387</v>
      </c>
      <c r="G5643" s="60">
        <v>0</v>
      </c>
    </row>
    <row r="5644" spans="1:7" x14ac:dyDescent="0.3">
      <c r="A5644" s="60">
        <v>5643</v>
      </c>
      <c r="B5644" s="60">
        <v>9</v>
      </c>
      <c r="C5644" s="2">
        <v>41157.379548668025</v>
      </c>
      <c r="D5644" s="2">
        <v>41159.754255507185</v>
      </c>
      <c r="E5644" s="60">
        <v>5</v>
      </c>
      <c r="F5644" s="2" t="s">
        <v>5</v>
      </c>
      <c r="G5644" s="60">
        <v>0</v>
      </c>
    </row>
    <row r="5645" spans="1:7" x14ac:dyDescent="0.3">
      <c r="A5645" s="60">
        <v>5644</v>
      </c>
      <c r="B5645" s="60">
        <v>4</v>
      </c>
      <c r="C5645" s="2">
        <v>41157.423838242801</v>
      </c>
      <c r="D5645" s="2">
        <v>41217.423611111109</v>
      </c>
      <c r="E5645" s="60">
        <v>12</v>
      </c>
      <c r="F5645" s="2">
        <v>41160.534677421296</v>
      </c>
      <c r="G5645" s="60">
        <v>0</v>
      </c>
    </row>
    <row r="5646" spans="1:7" x14ac:dyDescent="0.3">
      <c r="A5646" s="60">
        <v>5645</v>
      </c>
      <c r="B5646" s="60">
        <v>4</v>
      </c>
      <c r="C5646" s="2">
        <v>41157.446949247831</v>
      </c>
      <c r="D5646" s="2">
        <v>41217.446527777778</v>
      </c>
      <c r="E5646" s="60">
        <v>12</v>
      </c>
      <c r="F5646" s="2">
        <v>41160.488104409415</v>
      </c>
      <c r="G5646" s="60">
        <v>0</v>
      </c>
    </row>
    <row r="5647" spans="1:7" x14ac:dyDescent="0.3">
      <c r="A5647" s="60">
        <v>5646</v>
      </c>
      <c r="B5647" s="60">
        <v>1</v>
      </c>
      <c r="C5647" s="2">
        <v>41157.434781614669</v>
      </c>
      <c r="D5647" s="2">
        <v>41217.43472222222</v>
      </c>
      <c r="E5647" s="60">
        <v>12</v>
      </c>
      <c r="F5647" s="2">
        <v>41158.432696341137</v>
      </c>
      <c r="G5647" s="60">
        <v>0</v>
      </c>
    </row>
    <row r="5648" spans="1:7" x14ac:dyDescent="0.3">
      <c r="A5648" s="60">
        <v>5647</v>
      </c>
      <c r="B5648" s="60">
        <v>3</v>
      </c>
      <c r="C5648" s="2">
        <v>41157.521659605758</v>
      </c>
      <c r="D5648" s="2">
        <v>41217.521527777775</v>
      </c>
      <c r="E5648" s="60">
        <v>24</v>
      </c>
      <c r="F5648" s="2">
        <v>41159.168320749057</v>
      </c>
      <c r="G5648" s="60">
        <v>0</v>
      </c>
    </row>
    <row r="5649" spans="1:7" x14ac:dyDescent="0.3">
      <c r="A5649" s="60">
        <v>5648</v>
      </c>
      <c r="B5649" s="60">
        <v>4</v>
      </c>
      <c r="C5649" s="2">
        <v>41157.544044640112</v>
      </c>
      <c r="D5649" s="2">
        <v>41217.543749999997</v>
      </c>
      <c r="E5649" s="60">
        <v>12</v>
      </c>
      <c r="F5649" s="2">
        <v>41159.439165216332</v>
      </c>
      <c r="G5649" s="60">
        <v>0</v>
      </c>
    </row>
    <row r="5650" spans="1:7" x14ac:dyDescent="0.3">
      <c r="A5650" s="60">
        <v>5649</v>
      </c>
      <c r="B5650" s="60">
        <v>2</v>
      </c>
      <c r="C5650" s="2">
        <v>41157.617104624129</v>
      </c>
      <c r="D5650" s="2">
        <v>41217.616666666669</v>
      </c>
      <c r="E5650" s="60">
        <v>10</v>
      </c>
      <c r="F5650" s="2">
        <v>41158.810484708723</v>
      </c>
      <c r="G5650" s="60">
        <v>0</v>
      </c>
    </row>
    <row r="5651" spans="1:7" x14ac:dyDescent="0.3">
      <c r="A5651" s="60">
        <v>5650</v>
      </c>
      <c r="B5651" s="60">
        <v>2</v>
      </c>
      <c r="C5651" s="2">
        <v>41157.588805759609</v>
      </c>
      <c r="D5651" s="2">
        <v>41217.588194444448</v>
      </c>
      <c r="E5651" s="60">
        <v>10</v>
      </c>
      <c r="F5651" s="2">
        <v>41159.647936995469</v>
      </c>
      <c r="G5651" s="60">
        <v>0</v>
      </c>
    </row>
    <row r="5652" spans="1:7" x14ac:dyDescent="0.3">
      <c r="A5652" s="60">
        <v>5651</v>
      </c>
      <c r="B5652" s="60">
        <v>4</v>
      </c>
      <c r="C5652" s="2">
        <v>41157.641522896367</v>
      </c>
      <c r="D5652" s="2">
        <v>41217.640972222223</v>
      </c>
      <c r="E5652" s="60">
        <v>12</v>
      </c>
      <c r="F5652" s="2">
        <v>41161.01124100601</v>
      </c>
      <c r="G5652" s="60">
        <v>0</v>
      </c>
    </row>
    <row r="5653" spans="1:7" x14ac:dyDescent="0.3">
      <c r="A5653" s="60">
        <v>5652</v>
      </c>
      <c r="B5653" s="60">
        <v>1</v>
      </c>
      <c r="C5653" s="2">
        <v>41157.706821519525</v>
      </c>
      <c r="D5653" s="2">
        <v>41161.20621308792</v>
      </c>
      <c r="E5653" s="60">
        <v>8</v>
      </c>
      <c r="F5653" s="2" t="s">
        <v>5</v>
      </c>
      <c r="G5653" s="60">
        <v>0</v>
      </c>
    </row>
    <row r="5654" spans="1:7" x14ac:dyDescent="0.3">
      <c r="A5654" s="60">
        <v>5653</v>
      </c>
      <c r="B5654" s="60">
        <v>4</v>
      </c>
      <c r="C5654" s="2">
        <v>41157.683223639746</v>
      </c>
      <c r="D5654" s="2">
        <v>41217.682638888888</v>
      </c>
      <c r="E5654" s="60">
        <v>12</v>
      </c>
      <c r="F5654" s="2">
        <v>41160.813520108059</v>
      </c>
      <c r="G5654" s="60">
        <v>0</v>
      </c>
    </row>
    <row r="5655" spans="1:7" x14ac:dyDescent="0.3">
      <c r="A5655" s="60">
        <v>5654</v>
      </c>
      <c r="B5655" s="60">
        <v>3</v>
      </c>
      <c r="C5655" s="2">
        <v>41157.724879072251</v>
      </c>
      <c r="D5655" s="2">
        <v>41217.724305555559</v>
      </c>
      <c r="E5655" s="60">
        <v>24</v>
      </c>
      <c r="F5655" s="2">
        <v>41160.376231742775</v>
      </c>
      <c r="G5655" s="60">
        <v>0</v>
      </c>
    </row>
    <row r="5656" spans="1:7" x14ac:dyDescent="0.3">
      <c r="A5656" s="60">
        <v>5655</v>
      </c>
      <c r="B5656" s="60">
        <v>6</v>
      </c>
      <c r="C5656" s="2">
        <v>41157.748247361436</v>
      </c>
      <c r="D5656" s="2">
        <v>41217.747916666667</v>
      </c>
      <c r="E5656" s="60">
        <v>24</v>
      </c>
      <c r="F5656" s="2">
        <v>41163.405256826663</v>
      </c>
      <c r="G5656" s="60">
        <v>0</v>
      </c>
    </row>
    <row r="5657" spans="1:7" x14ac:dyDescent="0.3">
      <c r="A5657" s="60">
        <v>5656</v>
      </c>
      <c r="B5657" s="60">
        <v>1</v>
      </c>
      <c r="C5657" s="2">
        <v>41157.786013268276</v>
      </c>
      <c r="D5657" s="2">
        <v>41160.326992984228</v>
      </c>
      <c r="E5657" s="60">
        <v>12</v>
      </c>
      <c r="F5657" s="2" t="s">
        <v>5</v>
      </c>
      <c r="G5657" s="60">
        <v>0</v>
      </c>
    </row>
    <row r="5658" spans="1:7" x14ac:dyDescent="0.3">
      <c r="A5658" s="60">
        <v>5657</v>
      </c>
      <c r="B5658" s="60">
        <v>2</v>
      </c>
      <c r="C5658" s="2">
        <v>41157.823267094092</v>
      </c>
      <c r="D5658" s="2">
        <v>41217.822916666664</v>
      </c>
      <c r="E5658" s="60">
        <v>10</v>
      </c>
      <c r="F5658" s="2">
        <v>41160.295785437054</v>
      </c>
      <c r="G5658" s="60">
        <v>0</v>
      </c>
    </row>
    <row r="5659" spans="1:7" x14ac:dyDescent="0.3">
      <c r="A5659" s="60">
        <v>5658</v>
      </c>
      <c r="B5659" s="60">
        <v>1</v>
      </c>
      <c r="C5659" s="2">
        <v>41157.835051650392</v>
      </c>
      <c r="D5659" s="2">
        <v>41217.834722222222</v>
      </c>
      <c r="E5659" s="60">
        <v>8</v>
      </c>
      <c r="F5659" s="2">
        <v>41158.613765159382</v>
      </c>
      <c r="G5659" s="60">
        <v>0</v>
      </c>
    </row>
    <row r="5660" spans="1:7" x14ac:dyDescent="0.3">
      <c r="A5660" s="60">
        <v>5659</v>
      </c>
      <c r="B5660" s="60">
        <v>6</v>
      </c>
      <c r="C5660" s="2">
        <v>41157.965445163914</v>
      </c>
      <c r="D5660" s="2">
        <v>41217.965277777781</v>
      </c>
      <c r="E5660" s="60">
        <v>24</v>
      </c>
      <c r="F5660" s="2">
        <v>41161.843960109924</v>
      </c>
      <c r="G5660" s="60">
        <v>0</v>
      </c>
    </row>
    <row r="5661" spans="1:7" x14ac:dyDescent="0.3">
      <c r="A5661" s="60">
        <v>5660</v>
      </c>
      <c r="B5661" s="60">
        <v>1</v>
      </c>
      <c r="C5661" s="2">
        <v>41158.145482192289</v>
      </c>
      <c r="D5661" s="2">
        <v>41218.145138888889</v>
      </c>
      <c r="E5661" s="60">
        <v>8</v>
      </c>
      <c r="F5661" s="2">
        <v>41159.353544387886</v>
      </c>
      <c r="G5661" s="60">
        <v>0</v>
      </c>
    </row>
    <row r="5662" spans="1:7" x14ac:dyDescent="0.3">
      <c r="A5662" s="60">
        <v>5661</v>
      </c>
      <c r="B5662" s="60">
        <v>2</v>
      </c>
      <c r="C5662" s="2">
        <v>41158.322218962196</v>
      </c>
      <c r="D5662" s="2">
        <v>41218.322222222218</v>
      </c>
      <c r="E5662" s="60">
        <v>10</v>
      </c>
      <c r="F5662" s="2">
        <v>41160.691442183735</v>
      </c>
      <c r="G5662" s="60">
        <v>0</v>
      </c>
    </row>
    <row r="5663" spans="1:7" x14ac:dyDescent="0.3">
      <c r="A5663" s="60">
        <v>5662</v>
      </c>
      <c r="B5663" s="60">
        <v>8</v>
      </c>
      <c r="C5663" s="2">
        <v>41158.413526813987</v>
      </c>
      <c r="D5663" s="2">
        <v>41218.413194444445</v>
      </c>
      <c r="E5663" s="60">
        <v>3</v>
      </c>
      <c r="F5663" s="2">
        <v>41162.483431220964</v>
      </c>
      <c r="G5663" s="60">
        <v>0</v>
      </c>
    </row>
    <row r="5664" spans="1:7" x14ac:dyDescent="0.3">
      <c r="A5664" s="60">
        <v>5663</v>
      </c>
      <c r="B5664" s="60">
        <v>3</v>
      </c>
      <c r="C5664" s="2">
        <v>41158.452056997972</v>
      </c>
      <c r="D5664" s="2">
        <v>41218.451388888883</v>
      </c>
      <c r="E5664" s="60">
        <v>24</v>
      </c>
      <c r="F5664" s="2">
        <v>41160.448123377675</v>
      </c>
      <c r="G5664" s="60">
        <v>0</v>
      </c>
    </row>
    <row r="5665" spans="1:7" x14ac:dyDescent="0.3">
      <c r="A5665" s="60">
        <v>5664</v>
      </c>
      <c r="B5665" s="60">
        <v>6</v>
      </c>
      <c r="C5665" s="2">
        <v>41158.455111220275</v>
      </c>
      <c r="D5665" s="2">
        <v>41218.454861111109</v>
      </c>
      <c r="E5665" s="60">
        <v>24</v>
      </c>
      <c r="F5665" s="2">
        <v>41164.485100339414</v>
      </c>
      <c r="G5665" s="60">
        <v>0</v>
      </c>
    </row>
    <row r="5666" spans="1:7" x14ac:dyDescent="0.3">
      <c r="A5666" s="60">
        <v>5665</v>
      </c>
      <c r="B5666" s="60">
        <v>4</v>
      </c>
      <c r="C5666" s="2">
        <v>41158.458473835453</v>
      </c>
      <c r="D5666" s="2">
        <v>41218.458333333336</v>
      </c>
      <c r="E5666" s="60">
        <v>12</v>
      </c>
      <c r="F5666" s="2">
        <v>41161.561026136791</v>
      </c>
      <c r="G5666" s="60">
        <v>0</v>
      </c>
    </row>
    <row r="5667" spans="1:7" x14ac:dyDescent="0.3">
      <c r="A5667" s="60">
        <v>5666</v>
      </c>
      <c r="B5667" s="60">
        <v>5</v>
      </c>
      <c r="C5667" s="2">
        <v>41158.507172316713</v>
      </c>
      <c r="D5667" s="2">
        <v>41218.506944444445</v>
      </c>
      <c r="E5667" s="60">
        <v>24</v>
      </c>
      <c r="F5667" s="2">
        <v>41161.615465498042</v>
      </c>
      <c r="G5667" s="60">
        <v>0</v>
      </c>
    </row>
    <row r="5668" spans="1:7" x14ac:dyDescent="0.3">
      <c r="A5668" s="60">
        <v>5667</v>
      </c>
      <c r="B5668" s="60">
        <v>1</v>
      </c>
      <c r="C5668" s="2">
        <v>41158.558647303005</v>
      </c>
      <c r="D5668" s="2">
        <v>41160.600000000006</v>
      </c>
      <c r="E5668" s="60">
        <v>12</v>
      </c>
      <c r="F5668" s="2">
        <v>41159.314272656775</v>
      </c>
      <c r="G5668" s="60">
        <v>0</v>
      </c>
    </row>
    <row r="5669" spans="1:7" x14ac:dyDescent="0.3">
      <c r="A5669" s="60">
        <v>5668</v>
      </c>
      <c r="B5669" s="60">
        <v>1</v>
      </c>
      <c r="C5669" s="2">
        <v>41158.562878136087</v>
      </c>
      <c r="D5669" s="2">
        <v>41218.5625</v>
      </c>
      <c r="E5669" s="60">
        <v>12</v>
      </c>
      <c r="F5669" s="2">
        <v>41159.694196241959</v>
      </c>
      <c r="G5669" s="60">
        <v>0</v>
      </c>
    </row>
    <row r="5670" spans="1:7" x14ac:dyDescent="0.3">
      <c r="A5670" s="60">
        <v>5669</v>
      </c>
      <c r="B5670" s="60">
        <v>2</v>
      </c>
      <c r="C5670" s="2">
        <v>41158.615245746281</v>
      </c>
      <c r="D5670" s="2">
        <v>41161.031238453121</v>
      </c>
      <c r="E5670" s="60">
        <v>10</v>
      </c>
      <c r="F5670" s="2" t="s">
        <v>5</v>
      </c>
      <c r="G5670" s="60">
        <v>0</v>
      </c>
    </row>
    <row r="5671" spans="1:7" x14ac:dyDescent="0.3">
      <c r="A5671" s="60">
        <v>5670</v>
      </c>
      <c r="B5671" s="60">
        <v>4</v>
      </c>
      <c r="C5671" s="2">
        <v>41158.612428250861</v>
      </c>
      <c r="D5671" s="2">
        <v>41218.611805555556</v>
      </c>
      <c r="E5671" s="60">
        <v>12</v>
      </c>
      <c r="F5671" s="2">
        <v>41162.325412939725</v>
      </c>
      <c r="G5671" s="60">
        <v>0</v>
      </c>
    </row>
    <row r="5672" spans="1:7" x14ac:dyDescent="0.3">
      <c r="A5672" s="60">
        <v>5671</v>
      </c>
      <c r="B5672" s="60">
        <v>1</v>
      </c>
      <c r="C5672" s="2">
        <v>41158.619636835698</v>
      </c>
      <c r="D5672" s="2">
        <v>41218.619444444448</v>
      </c>
      <c r="E5672" s="60">
        <v>8</v>
      </c>
      <c r="F5672" s="2">
        <v>41159.636067704443</v>
      </c>
      <c r="G5672" s="60">
        <v>0</v>
      </c>
    </row>
    <row r="5673" spans="1:7" x14ac:dyDescent="0.3">
      <c r="A5673" s="60">
        <v>5672</v>
      </c>
      <c r="B5673" s="60">
        <v>3</v>
      </c>
      <c r="C5673" s="2">
        <v>41158.621507922908</v>
      </c>
      <c r="D5673" s="2">
        <v>41162.746256184946</v>
      </c>
      <c r="E5673" s="60">
        <v>24</v>
      </c>
      <c r="F5673" s="2" t="s">
        <v>5</v>
      </c>
      <c r="G5673" s="60">
        <v>0</v>
      </c>
    </row>
    <row r="5674" spans="1:7" x14ac:dyDescent="0.3">
      <c r="A5674" s="60">
        <v>5673</v>
      </c>
      <c r="B5674" s="60">
        <v>2</v>
      </c>
      <c r="C5674" s="2">
        <v>41158.599867610239</v>
      </c>
      <c r="D5674" s="2">
        <v>41218.599305555559</v>
      </c>
      <c r="E5674" s="60">
        <v>10</v>
      </c>
      <c r="F5674" s="2">
        <v>41159.749080547896</v>
      </c>
      <c r="G5674" s="60">
        <v>0</v>
      </c>
    </row>
    <row r="5675" spans="1:7" x14ac:dyDescent="0.3">
      <c r="A5675" s="60">
        <v>5674</v>
      </c>
      <c r="B5675" s="60">
        <v>1</v>
      </c>
      <c r="C5675" s="2">
        <v>41158.690801448829</v>
      </c>
      <c r="D5675" s="2">
        <v>41218.690277777772</v>
      </c>
      <c r="E5675" s="60">
        <v>12</v>
      </c>
      <c r="F5675" s="2">
        <v>41159.647878145894</v>
      </c>
      <c r="G5675" s="60">
        <v>0</v>
      </c>
    </row>
    <row r="5676" spans="1:7" x14ac:dyDescent="0.3">
      <c r="A5676" s="60">
        <v>5675</v>
      </c>
      <c r="B5676" s="60">
        <v>4</v>
      </c>
      <c r="C5676" s="2">
        <v>41158.756250349827</v>
      </c>
      <c r="D5676" s="2">
        <v>41218.756249999999</v>
      </c>
      <c r="E5676" s="60">
        <v>12</v>
      </c>
      <c r="F5676" s="2">
        <v>41160.776572405113</v>
      </c>
      <c r="G5676" s="60">
        <v>0</v>
      </c>
    </row>
    <row r="5677" spans="1:7" x14ac:dyDescent="0.3">
      <c r="A5677" s="60">
        <v>5676</v>
      </c>
      <c r="B5677" s="60">
        <v>2</v>
      </c>
      <c r="C5677" s="2">
        <v>41158.811763264523</v>
      </c>
      <c r="D5677" s="2">
        <v>41218.811111111107</v>
      </c>
      <c r="E5677" s="60">
        <v>10</v>
      </c>
      <c r="F5677" s="2">
        <v>41160.340145277289</v>
      </c>
      <c r="G5677" s="60">
        <v>0</v>
      </c>
    </row>
    <row r="5678" spans="1:7" x14ac:dyDescent="0.3">
      <c r="A5678" s="60">
        <v>5677</v>
      </c>
      <c r="B5678" s="60">
        <v>2</v>
      </c>
      <c r="C5678" s="2">
        <v>41158.799302117761</v>
      </c>
      <c r="D5678" s="2">
        <v>41218.799305555556</v>
      </c>
      <c r="E5678" s="60">
        <v>10</v>
      </c>
      <c r="F5678" s="2">
        <v>41161.354944851424</v>
      </c>
      <c r="G5678" s="60">
        <v>0</v>
      </c>
    </row>
    <row r="5679" spans="1:7" x14ac:dyDescent="0.3">
      <c r="A5679" s="60">
        <v>5678</v>
      </c>
      <c r="B5679" s="60">
        <v>6</v>
      </c>
      <c r="C5679" s="2">
        <v>41158.841337806974</v>
      </c>
      <c r="D5679" s="2">
        <v>41218.840972222228</v>
      </c>
      <c r="E5679" s="60">
        <v>24</v>
      </c>
      <c r="F5679" s="2">
        <v>41177.573144501766</v>
      </c>
      <c r="G5679" s="60">
        <v>0</v>
      </c>
    </row>
    <row r="5680" spans="1:7" x14ac:dyDescent="0.3">
      <c r="A5680" s="60">
        <v>5679</v>
      </c>
      <c r="B5680" s="60">
        <v>1</v>
      </c>
      <c r="C5680" s="2">
        <v>41158.866733631388</v>
      </c>
      <c r="D5680" s="2">
        <v>41218.866666666669</v>
      </c>
      <c r="E5680" s="60">
        <v>12</v>
      </c>
      <c r="F5680" s="2">
        <v>41159.545132194798</v>
      </c>
      <c r="G5680" s="60">
        <v>0</v>
      </c>
    </row>
    <row r="5681" spans="1:7" x14ac:dyDescent="0.3">
      <c r="A5681" s="60">
        <v>5680</v>
      </c>
      <c r="B5681" s="60">
        <v>1</v>
      </c>
      <c r="C5681" s="2">
        <v>41158.886901297221</v>
      </c>
      <c r="D5681" s="2">
        <v>41218.886805555558</v>
      </c>
      <c r="E5681" s="60">
        <v>8</v>
      </c>
      <c r="F5681" s="2">
        <v>41159.370647333621</v>
      </c>
      <c r="G5681" s="60">
        <v>0</v>
      </c>
    </row>
    <row r="5682" spans="1:7" x14ac:dyDescent="0.3">
      <c r="A5682" s="60">
        <v>5681</v>
      </c>
      <c r="B5682" s="60">
        <v>6</v>
      </c>
      <c r="C5682" s="2">
        <v>41159.01800644974</v>
      </c>
      <c r="D5682" s="2">
        <v>41219.017361111109</v>
      </c>
      <c r="E5682" s="60">
        <v>24</v>
      </c>
      <c r="F5682" s="2">
        <v>41181.590374909902</v>
      </c>
      <c r="G5682" s="60">
        <v>0</v>
      </c>
    </row>
    <row r="5683" spans="1:7" x14ac:dyDescent="0.3">
      <c r="A5683" s="60">
        <v>5682</v>
      </c>
      <c r="B5683" s="60">
        <v>1</v>
      </c>
      <c r="C5683" s="2">
        <v>41159.039778700244</v>
      </c>
      <c r="D5683" s="2">
        <v>41219.039583333331</v>
      </c>
      <c r="E5683" s="60">
        <v>12</v>
      </c>
      <c r="F5683" s="2">
        <v>41160.520124305636</v>
      </c>
      <c r="G5683" s="60">
        <v>0</v>
      </c>
    </row>
    <row r="5684" spans="1:7" x14ac:dyDescent="0.3">
      <c r="A5684" s="60">
        <v>5683</v>
      </c>
      <c r="B5684" s="60">
        <v>5</v>
      </c>
      <c r="C5684" s="2">
        <v>41159.295904003193</v>
      </c>
      <c r="D5684" s="2">
        <v>41162.04571374473</v>
      </c>
      <c r="E5684" s="60">
        <v>24</v>
      </c>
      <c r="F5684" s="2" t="s">
        <v>5</v>
      </c>
      <c r="G5684" s="60">
        <v>0</v>
      </c>
    </row>
    <row r="5685" spans="1:7" x14ac:dyDescent="0.3">
      <c r="A5685" s="60">
        <v>5684</v>
      </c>
      <c r="B5685" s="60">
        <v>11</v>
      </c>
      <c r="C5685" s="2">
        <v>41159.346374236142</v>
      </c>
      <c r="D5685" s="2">
        <v>41219.345833333333</v>
      </c>
      <c r="E5685" s="60">
        <v>1</v>
      </c>
      <c r="F5685" s="2">
        <v>41166.793919278942</v>
      </c>
      <c r="G5685" s="60">
        <v>1</v>
      </c>
    </row>
    <row r="5686" spans="1:7" x14ac:dyDescent="0.3">
      <c r="A5686" s="60">
        <v>5685</v>
      </c>
      <c r="B5686" s="60">
        <v>1</v>
      </c>
      <c r="C5686" s="2">
        <v>41159.483054942742</v>
      </c>
      <c r="D5686" s="2">
        <v>41163.649157523199</v>
      </c>
      <c r="E5686" s="60">
        <v>8</v>
      </c>
      <c r="F5686" s="2" t="s">
        <v>5</v>
      </c>
      <c r="G5686" s="60">
        <v>0</v>
      </c>
    </row>
    <row r="5687" spans="1:7" x14ac:dyDescent="0.3">
      <c r="A5687" s="60">
        <v>5686</v>
      </c>
      <c r="B5687" s="60">
        <v>3</v>
      </c>
      <c r="C5687" s="2">
        <v>41159.494915711548</v>
      </c>
      <c r="D5687" s="2">
        <v>41219.494444444448</v>
      </c>
      <c r="E5687" s="60">
        <v>24</v>
      </c>
      <c r="F5687" s="2">
        <v>41162.338995314974</v>
      </c>
      <c r="G5687" s="60">
        <v>0</v>
      </c>
    </row>
    <row r="5688" spans="1:7" x14ac:dyDescent="0.3">
      <c r="A5688" s="60">
        <v>5687</v>
      </c>
      <c r="B5688" s="60">
        <v>2</v>
      </c>
      <c r="C5688" s="2">
        <v>41159.49215655461</v>
      </c>
      <c r="D5688" s="2">
        <v>41219.491666666669</v>
      </c>
      <c r="E5688" s="60">
        <v>10</v>
      </c>
      <c r="F5688" s="2">
        <v>41160.519579971457</v>
      </c>
      <c r="G5688" s="60">
        <v>0</v>
      </c>
    </row>
    <row r="5689" spans="1:7" x14ac:dyDescent="0.3">
      <c r="A5689" s="60">
        <v>5688</v>
      </c>
      <c r="B5689" s="60">
        <v>7</v>
      </c>
      <c r="C5689" s="2">
        <v>41159.539486490605</v>
      </c>
      <c r="D5689" s="2">
        <v>41162.247173337164</v>
      </c>
      <c r="E5689" s="60">
        <v>24</v>
      </c>
      <c r="F5689" s="2" t="s">
        <v>5</v>
      </c>
      <c r="G5689" s="60">
        <v>0</v>
      </c>
    </row>
    <row r="5690" spans="1:7" x14ac:dyDescent="0.3">
      <c r="A5690" s="60">
        <v>5689</v>
      </c>
      <c r="B5690" s="60">
        <v>7</v>
      </c>
      <c r="C5690" s="2">
        <v>41159.53376471965</v>
      </c>
      <c r="D5690" s="2">
        <v>41219.533333333333</v>
      </c>
      <c r="E5690" s="60">
        <v>24</v>
      </c>
      <c r="F5690" s="2">
        <v>41169.599127649723</v>
      </c>
      <c r="G5690" s="60">
        <v>0</v>
      </c>
    </row>
    <row r="5691" spans="1:7" x14ac:dyDescent="0.3">
      <c r="A5691" s="60">
        <v>5690</v>
      </c>
      <c r="B5691" s="60">
        <v>5</v>
      </c>
      <c r="C5691" s="2">
        <v>41159.652554202279</v>
      </c>
      <c r="D5691" s="2">
        <v>41219.652083333334</v>
      </c>
      <c r="E5691" s="60">
        <v>24</v>
      </c>
      <c r="F5691" s="2">
        <v>41163.902204421975</v>
      </c>
      <c r="G5691" s="60">
        <v>0</v>
      </c>
    </row>
    <row r="5692" spans="1:7" x14ac:dyDescent="0.3">
      <c r="A5692" s="60">
        <v>5691</v>
      </c>
      <c r="B5692" s="60">
        <v>5</v>
      </c>
      <c r="C5692" s="2">
        <v>41159.699890447555</v>
      </c>
      <c r="D5692" s="2">
        <v>41219.69930555555</v>
      </c>
      <c r="E5692" s="60">
        <v>24</v>
      </c>
      <c r="F5692" s="2">
        <v>41163.436244044991</v>
      </c>
      <c r="G5692" s="60">
        <v>0</v>
      </c>
    </row>
    <row r="5693" spans="1:7" x14ac:dyDescent="0.3">
      <c r="A5693" s="60">
        <v>5692</v>
      </c>
      <c r="B5693" s="60">
        <v>4</v>
      </c>
      <c r="C5693" s="2">
        <v>41159.699819034133</v>
      </c>
      <c r="D5693" s="2">
        <v>41219.69930555555</v>
      </c>
      <c r="E5693" s="60">
        <v>12</v>
      </c>
      <c r="F5693" s="2">
        <v>41162.399173996921</v>
      </c>
      <c r="G5693" s="60">
        <v>0</v>
      </c>
    </row>
    <row r="5694" spans="1:7" x14ac:dyDescent="0.3">
      <c r="A5694" s="60">
        <v>5693</v>
      </c>
      <c r="B5694" s="60">
        <v>3</v>
      </c>
      <c r="C5694" s="2">
        <v>41159.675178742466</v>
      </c>
      <c r="D5694" s="2">
        <v>41161.716744949757</v>
      </c>
      <c r="E5694" s="60">
        <v>24</v>
      </c>
      <c r="F5694" s="2" t="s">
        <v>5</v>
      </c>
      <c r="G5694" s="60">
        <v>0</v>
      </c>
    </row>
    <row r="5695" spans="1:7" x14ac:dyDescent="0.3">
      <c r="A5695" s="60">
        <v>5694</v>
      </c>
      <c r="B5695" s="60">
        <v>2</v>
      </c>
      <c r="C5695" s="2">
        <v>41159.67345106561</v>
      </c>
      <c r="D5695" s="2">
        <v>41162.839686468273</v>
      </c>
      <c r="E5695" s="60">
        <v>10</v>
      </c>
      <c r="F5695" s="2" t="s">
        <v>5</v>
      </c>
      <c r="G5695" s="60">
        <v>0</v>
      </c>
    </row>
    <row r="5696" spans="1:7" x14ac:dyDescent="0.3">
      <c r="A5696" s="60">
        <v>5695</v>
      </c>
      <c r="B5696" s="60">
        <v>2</v>
      </c>
      <c r="C5696" s="2">
        <v>41159.688088162766</v>
      </c>
      <c r="D5696" s="2">
        <v>41163.146309060583</v>
      </c>
      <c r="E5696" s="60">
        <v>10</v>
      </c>
      <c r="F5696" s="2" t="s">
        <v>5</v>
      </c>
      <c r="G5696" s="60">
        <v>0</v>
      </c>
    </row>
    <row r="5697" spans="1:7" x14ac:dyDescent="0.3">
      <c r="A5697" s="60">
        <v>5696</v>
      </c>
      <c r="B5697" s="60">
        <v>4</v>
      </c>
      <c r="C5697" s="2">
        <v>41159.667511710977</v>
      </c>
      <c r="D5697" s="2">
        <v>41219.667361111111</v>
      </c>
      <c r="E5697" s="60">
        <v>12</v>
      </c>
      <c r="F5697" s="2">
        <v>41162.629131160196</v>
      </c>
      <c r="G5697" s="60">
        <v>0</v>
      </c>
    </row>
    <row r="5698" spans="1:7" x14ac:dyDescent="0.3">
      <c r="A5698" s="60">
        <v>5697</v>
      </c>
      <c r="B5698" s="60">
        <v>10</v>
      </c>
      <c r="C5698" s="2">
        <v>41159.724260638031</v>
      </c>
      <c r="D5698" s="2">
        <v>41219.723611111112</v>
      </c>
      <c r="E5698" s="60">
        <v>1</v>
      </c>
      <c r="F5698" s="2">
        <v>41166.478218667173</v>
      </c>
      <c r="G5698" s="60">
        <v>1</v>
      </c>
    </row>
    <row r="5699" spans="1:7" x14ac:dyDescent="0.3">
      <c r="A5699" s="60">
        <v>5698</v>
      </c>
      <c r="B5699" s="60">
        <v>1</v>
      </c>
      <c r="C5699" s="2">
        <v>41159.742058683165</v>
      </c>
      <c r="D5699" s="2">
        <v>41219.741666666669</v>
      </c>
      <c r="E5699" s="60">
        <v>12</v>
      </c>
      <c r="F5699" s="2">
        <v>41160.731670353991</v>
      </c>
      <c r="G5699" s="60">
        <v>0</v>
      </c>
    </row>
    <row r="5700" spans="1:7" x14ac:dyDescent="0.3">
      <c r="A5700" s="60">
        <v>5699</v>
      </c>
      <c r="B5700" s="60">
        <v>4</v>
      </c>
      <c r="C5700" s="2">
        <v>41159.901361341879</v>
      </c>
      <c r="D5700" s="2">
        <v>41219.900694444441</v>
      </c>
      <c r="E5700" s="60">
        <v>12</v>
      </c>
      <c r="F5700" s="2">
        <v>41161.898397657918</v>
      </c>
      <c r="G5700" s="60">
        <v>0</v>
      </c>
    </row>
    <row r="5701" spans="1:7" x14ac:dyDescent="0.3">
      <c r="A5701" s="60">
        <v>5700</v>
      </c>
      <c r="B5701" s="60">
        <v>1</v>
      </c>
      <c r="C5701" s="2">
        <v>41160.000011585187</v>
      </c>
      <c r="D5701" s="2">
        <v>41220</v>
      </c>
      <c r="E5701" s="60">
        <v>12</v>
      </c>
      <c r="F5701" s="2">
        <v>41161.621586284484</v>
      </c>
      <c r="G5701" s="60">
        <v>0</v>
      </c>
    </row>
    <row r="5702" spans="1:7" x14ac:dyDescent="0.3">
      <c r="A5702" s="60">
        <v>5701</v>
      </c>
      <c r="B5702" s="60">
        <v>5</v>
      </c>
      <c r="C5702" s="2">
        <v>41160.131671694922</v>
      </c>
      <c r="D5702" s="2">
        <v>41220.131249999999</v>
      </c>
      <c r="E5702" s="60">
        <v>24</v>
      </c>
      <c r="F5702" s="2">
        <v>41163.329986800563</v>
      </c>
      <c r="G5702" s="60">
        <v>0</v>
      </c>
    </row>
    <row r="5703" spans="1:7" x14ac:dyDescent="0.3">
      <c r="A5703" s="60">
        <v>5702</v>
      </c>
      <c r="B5703" s="60">
        <v>6</v>
      </c>
      <c r="C5703" s="2">
        <v>41160.178735817724</v>
      </c>
      <c r="D5703" s="2">
        <v>41220.178472222222</v>
      </c>
      <c r="E5703" s="60">
        <v>24</v>
      </c>
      <c r="F5703" s="2">
        <v>41161.910923622301</v>
      </c>
      <c r="G5703" s="60">
        <v>0</v>
      </c>
    </row>
    <row r="5704" spans="1:7" x14ac:dyDescent="0.3">
      <c r="A5704" s="60">
        <v>5703</v>
      </c>
      <c r="B5704" s="60">
        <v>1</v>
      </c>
      <c r="C5704" s="2">
        <v>41160.257898244141</v>
      </c>
      <c r="D5704" s="2">
        <v>41220.257638888892</v>
      </c>
      <c r="E5704" s="60">
        <v>12</v>
      </c>
      <c r="F5704" s="2">
        <v>41161.575251658236</v>
      </c>
      <c r="G5704" s="60">
        <v>0</v>
      </c>
    </row>
    <row r="5705" spans="1:7" x14ac:dyDescent="0.3">
      <c r="A5705" s="60">
        <v>5704</v>
      </c>
      <c r="B5705" s="60">
        <v>2</v>
      </c>
      <c r="C5705" s="2">
        <v>41160.37169463883</v>
      </c>
      <c r="D5705" s="2">
        <v>41220.371527777781</v>
      </c>
      <c r="E5705" s="60">
        <v>10</v>
      </c>
      <c r="F5705" s="2">
        <v>41161.333456071065</v>
      </c>
      <c r="G5705" s="60">
        <v>0</v>
      </c>
    </row>
    <row r="5706" spans="1:7" x14ac:dyDescent="0.3">
      <c r="A5706" s="60">
        <v>5705</v>
      </c>
      <c r="B5706" s="60">
        <v>1</v>
      </c>
      <c r="C5706" s="2">
        <v>41160.373310694296</v>
      </c>
      <c r="D5706" s="2">
        <v>41220.372916666667</v>
      </c>
      <c r="E5706" s="60">
        <v>8</v>
      </c>
      <c r="F5706" s="2">
        <v>41161.627498562739</v>
      </c>
      <c r="G5706" s="60">
        <v>0</v>
      </c>
    </row>
    <row r="5707" spans="1:7" x14ac:dyDescent="0.3">
      <c r="A5707" s="60">
        <v>5706</v>
      </c>
      <c r="B5707" s="60">
        <v>4</v>
      </c>
      <c r="C5707" s="2">
        <v>41160.39416474638</v>
      </c>
      <c r="D5707" s="2">
        <v>41220.393750000003</v>
      </c>
      <c r="E5707" s="60">
        <v>12</v>
      </c>
      <c r="F5707" s="2">
        <v>41161.230702518878</v>
      </c>
      <c r="G5707" s="60">
        <v>0</v>
      </c>
    </row>
    <row r="5708" spans="1:7" x14ac:dyDescent="0.3">
      <c r="A5708" s="60">
        <v>5707</v>
      </c>
      <c r="B5708" s="60">
        <v>8</v>
      </c>
      <c r="C5708" s="2">
        <v>41160.377219631591</v>
      </c>
      <c r="D5708" s="2">
        <v>41163.376712910132</v>
      </c>
      <c r="E5708" s="60">
        <v>3</v>
      </c>
      <c r="F5708" s="2" t="s">
        <v>5</v>
      </c>
      <c r="G5708" s="60">
        <v>0</v>
      </c>
    </row>
    <row r="5709" spans="1:7" x14ac:dyDescent="0.3">
      <c r="A5709" s="60">
        <v>5708</v>
      </c>
      <c r="B5709" s="60">
        <v>1</v>
      </c>
      <c r="C5709" s="2">
        <v>41160.410401938003</v>
      </c>
      <c r="D5709" s="2">
        <v>41220.409722222219</v>
      </c>
      <c r="E5709" s="60">
        <v>8</v>
      </c>
      <c r="F5709" s="2">
        <v>41161.359818881632</v>
      </c>
      <c r="G5709" s="60">
        <v>0</v>
      </c>
    </row>
    <row r="5710" spans="1:7" x14ac:dyDescent="0.3">
      <c r="A5710" s="60">
        <v>5709</v>
      </c>
      <c r="B5710" s="60">
        <v>5</v>
      </c>
      <c r="C5710" s="2">
        <v>41160.38632550824</v>
      </c>
      <c r="D5710" s="2">
        <v>41220.386111111111</v>
      </c>
      <c r="E5710" s="60">
        <v>24</v>
      </c>
      <c r="F5710" s="2">
        <v>41161.572704993239</v>
      </c>
      <c r="G5710" s="60">
        <v>0</v>
      </c>
    </row>
    <row r="5711" spans="1:7" x14ac:dyDescent="0.3">
      <c r="A5711" s="60">
        <v>5710</v>
      </c>
      <c r="B5711" s="60">
        <v>1</v>
      </c>
      <c r="C5711" s="2">
        <v>41160.378423141017</v>
      </c>
      <c r="D5711" s="2">
        <v>41163.086109987576</v>
      </c>
      <c r="E5711" s="60">
        <v>8</v>
      </c>
      <c r="F5711" s="2" t="s">
        <v>5</v>
      </c>
      <c r="G5711" s="60">
        <v>0</v>
      </c>
    </row>
    <row r="5712" spans="1:7" x14ac:dyDescent="0.3">
      <c r="A5712" s="60">
        <v>5711</v>
      </c>
      <c r="B5712" s="60">
        <v>9</v>
      </c>
      <c r="C5712" s="2">
        <v>41160.382784851718</v>
      </c>
      <c r="D5712" s="2">
        <v>41220.382638888892</v>
      </c>
      <c r="E5712" s="60">
        <v>5</v>
      </c>
      <c r="F5712" s="2">
        <v>41163.497255336188</v>
      </c>
      <c r="G5712" s="60">
        <v>0</v>
      </c>
    </row>
    <row r="5713" spans="1:7" x14ac:dyDescent="0.3">
      <c r="A5713" s="60">
        <v>5712</v>
      </c>
      <c r="B5713" s="60">
        <v>4</v>
      </c>
      <c r="C5713" s="2">
        <v>41160.434043769608</v>
      </c>
      <c r="D5713" s="2">
        <v>41164.017361111109</v>
      </c>
      <c r="E5713" s="60">
        <v>12</v>
      </c>
      <c r="F5713" s="2">
        <v>41163.505993730942</v>
      </c>
      <c r="G5713" s="60">
        <v>0</v>
      </c>
    </row>
    <row r="5714" spans="1:7" x14ac:dyDescent="0.3">
      <c r="A5714" s="60">
        <v>5713</v>
      </c>
      <c r="B5714" s="60">
        <v>3</v>
      </c>
      <c r="C5714" s="2">
        <v>41160.435676790687</v>
      </c>
      <c r="D5714" s="2">
        <v>41220.435416666667</v>
      </c>
      <c r="E5714" s="60">
        <v>24</v>
      </c>
      <c r="F5714" s="2">
        <v>41162.660860251228</v>
      </c>
      <c r="G5714" s="60">
        <v>0</v>
      </c>
    </row>
    <row r="5715" spans="1:7" x14ac:dyDescent="0.3">
      <c r="A5715" s="60">
        <v>5714</v>
      </c>
      <c r="B5715" s="60">
        <v>3</v>
      </c>
      <c r="C5715" s="2">
        <v>41160.438899778761</v>
      </c>
      <c r="D5715" s="2">
        <v>41220.438888888886</v>
      </c>
      <c r="E5715" s="60">
        <v>24</v>
      </c>
      <c r="F5715" s="2">
        <v>41162.557791536616</v>
      </c>
      <c r="G5715" s="60">
        <v>0</v>
      </c>
    </row>
    <row r="5716" spans="1:7" x14ac:dyDescent="0.3">
      <c r="A5716" s="60">
        <v>5715</v>
      </c>
      <c r="B5716" s="60">
        <v>3</v>
      </c>
      <c r="C5716" s="2">
        <v>41160.476331907856</v>
      </c>
      <c r="D5716" s="2">
        <v>41220.475694444445</v>
      </c>
      <c r="E5716" s="60">
        <v>24</v>
      </c>
      <c r="F5716" s="2">
        <v>41163.408655913037</v>
      </c>
      <c r="G5716" s="60">
        <v>0</v>
      </c>
    </row>
    <row r="5717" spans="1:7" x14ac:dyDescent="0.3">
      <c r="A5717" s="60">
        <v>5716</v>
      </c>
      <c r="B5717" s="60">
        <v>1</v>
      </c>
      <c r="C5717" s="2">
        <v>41160.471746939867</v>
      </c>
      <c r="D5717" s="2">
        <v>41220.47152777778</v>
      </c>
      <c r="E5717" s="60">
        <v>8</v>
      </c>
      <c r="F5717" s="2">
        <v>41160.653438178037</v>
      </c>
      <c r="G5717" s="60">
        <v>0</v>
      </c>
    </row>
    <row r="5718" spans="1:7" x14ac:dyDescent="0.3">
      <c r="A5718" s="60">
        <v>5717</v>
      </c>
      <c r="B5718" s="60">
        <v>1</v>
      </c>
      <c r="C5718" s="2">
        <v>41160.495104958922</v>
      </c>
      <c r="D5718" s="2">
        <v>41220.494444444448</v>
      </c>
      <c r="E5718" s="60">
        <v>8</v>
      </c>
      <c r="F5718" s="2">
        <v>41160.666858543838</v>
      </c>
      <c r="G5718" s="60">
        <v>0</v>
      </c>
    </row>
    <row r="5719" spans="1:7" x14ac:dyDescent="0.3">
      <c r="A5719" s="60">
        <v>5718</v>
      </c>
      <c r="B5719" s="60">
        <v>5</v>
      </c>
      <c r="C5719" s="2">
        <v>41160.469995933403</v>
      </c>
      <c r="D5719" s="2">
        <v>41220.469444444447</v>
      </c>
      <c r="E5719" s="60">
        <v>24</v>
      </c>
      <c r="F5719" s="2">
        <v>41163.040700838552</v>
      </c>
      <c r="G5719" s="60">
        <v>0</v>
      </c>
    </row>
    <row r="5720" spans="1:7" x14ac:dyDescent="0.3">
      <c r="A5720" s="60">
        <v>5719</v>
      </c>
      <c r="B5720" s="60">
        <v>7</v>
      </c>
      <c r="C5720" s="2">
        <v>41160.599692428899</v>
      </c>
      <c r="D5720" s="2">
        <v>41164.265753133142</v>
      </c>
      <c r="E5720" s="60">
        <v>24</v>
      </c>
      <c r="F5720" s="2" t="s">
        <v>5</v>
      </c>
      <c r="G5720" s="60">
        <v>0</v>
      </c>
    </row>
    <row r="5721" spans="1:7" x14ac:dyDescent="0.3">
      <c r="A5721" s="60">
        <v>5720</v>
      </c>
      <c r="B5721" s="60">
        <v>8</v>
      </c>
      <c r="C5721" s="2">
        <v>41160.602962920144</v>
      </c>
      <c r="D5721" s="2">
        <v>41220.602777777778</v>
      </c>
      <c r="E5721" s="60">
        <v>3</v>
      </c>
      <c r="F5721" s="2">
        <v>41167.722096310543</v>
      </c>
      <c r="G5721" s="60">
        <v>0</v>
      </c>
    </row>
    <row r="5722" spans="1:7" x14ac:dyDescent="0.3">
      <c r="A5722" s="60">
        <v>5721</v>
      </c>
      <c r="B5722" s="60">
        <v>4</v>
      </c>
      <c r="C5722" s="2">
        <v>41160.616369745068</v>
      </c>
      <c r="D5722" s="2">
        <v>41220.615972222222</v>
      </c>
      <c r="E5722" s="60">
        <v>12</v>
      </c>
      <c r="F5722" s="2">
        <v>41164.488490516451</v>
      </c>
      <c r="G5722" s="60">
        <v>0</v>
      </c>
    </row>
    <row r="5723" spans="1:7" x14ac:dyDescent="0.3">
      <c r="A5723" s="60">
        <v>5722</v>
      </c>
      <c r="B5723" s="60">
        <v>1</v>
      </c>
      <c r="C5723" s="2">
        <v>41160.658937287168</v>
      </c>
      <c r="D5723" s="2">
        <v>41220.658333333333</v>
      </c>
      <c r="E5723" s="60">
        <v>12</v>
      </c>
      <c r="F5723" s="2">
        <v>41161.324276370979</v>
      </c>
      <c r="G5723" s="60">
        <v>0</v>
      </c>
    </row>
    <row r="5724" spans="1:7" x14ac:dyDescent="0.3">
      <c r="A5724" s="60">
        <v>5723</v>
      </c>
      <c r="B5724" s="60">
        <v>6</v>
      </c>
      <c r="C5724" s="2">
        <v>41160.681363250282</v>
      </c>
      <c r="D5724" s="2">
        <v>41220.681249999994</v>
      </c>
      <c r="E5724" s="60">
        <v>24</v>
      </c>
      <c r="F5724" s="2">
        <v>41171.681168347532</v>
      </c>
      <c r="G5724" s="60">
        <v>0</v>
      </c>
    </row>
    <row r="5725" spans="1:7" x14ac:dyDescent="0.3">
      <c r="A5725" s="60">
        <v>5724</v>
      </c>
      <c r="B5725" s="60">
        <v>2</v>
      </c>
      <c r="C5725" s="2">
        <v>41160.696039085917</v>
      </c>
      <c r="D5725" s="2">
        <v>41162.737373152871</v>
      </c>
      <c r="E5725" s="60">
        <v>10</v>
      </c>
      <c r="F5725" s="2" t="s">
        <v>5</v>
      </c>
      <c r="G5725" s="60">
        <v>0</v>
      </c>
    </row>
    <row r="5726" spans="1:7" x14ac:dyDescent="0.3">
      <c r="A5726" s="60">
        <v>5725</v>
      </c>
      <c r="B5726" s="60">
        <v>5</v>
      </c>
      <c r="C5726" s="2">
        <v>41160.718346166592</v>
      </c>
      <c r="D5726" s="2">
        <v>41220.718055555561</v>
      </c>
      <c r="E5726" s="60">
        <v>24</v>
      </c>
      <c r="F5726" s="2">
        <v>41164.380587198313</v>
      </c>
      <c r="G5726" s="60">
        <v>0</v>
      </c>
    </row>
    <row r="5727" spans="1:7" x14ac:dyDescent="0.3">
      <c r="A5727" s="60">
        <v>5726</v>
      </c>
      <c r="B5727" s="60">
        <v>2</v>
      </c>
      <c r="C5727" s="2">
        <v>41160.725694616129</v>
      </c>
      <c r="D5727" s="2">
        <v>41220.725694444445</v>
      </c>
      <c r="E5727" s="60">
        <v>10</v>
      </c>
      <c r="F5727" s="2">
        <v>41162.711619566689</v>
      </c>
      <c r="G5727" s="60">
        <v>0</v>
      </c>
    </row>
    <row r="5728" spans="1:7" x14ac:dyDescent="0.3">
      <c r="A5728" s="60">
        <v>5727</v>
      </c>
      <c r="B5728" s="60">
        <v>1</v>
      </c>
      <c r="C5728" s="2">
        <v>41160.783754608288</v>
      </c>
      <c r="D5728" s="2">
        <v>41220.783333333333</v>
      </c>
      <c r="E5728" s="60">
        <v>8</v>
      </c>
      <c r="F5728" s="2">
        <v>41162.112675347635</v>
      </c>
      <c r="G5728" s="60">
        <v>0</v>
      </c>
    </row>
    <row r="5729" spans="1:7" x14ac:dyDescent="0.3">
      <c r="A5729" s="60">
        <v>5728</v>
      </c>
      <c r="B5729" s="60">
        <v>2</v>
      </c>
      <c r="C5729" s="2">
        <v>41160.828098585596</v>
      </c>
      <c r="D5729" s="2">
        <v>41220.827777777777</v>
      </c>
      <c r="E5729" s="60">
        <v>10</v>
      </c>
      <c r="F5729" s="2">
        <v>41161.377624987639</v>
      </c>
      <c r="G5729" s="60">
        <v>0</v>
      </c>
    </row>
    <row r="5730" spans="1:7" x14ac:dyDescent="0.3">
      <c r="A5730" s="60">
        <v>5729</v>
      </c>
      <c r="B5730" s="60">
        <v>1</v>
      </c>
      <c r="C5730" s="2">
        <v>41160.878009158048</v>
      </c>
      <c r="D5730" s="2">
        <v>41164.961111111115</v>
      </c>
      <c r="E5730" s="60">
        <v>8</v>
      </c>
      <c r="F5730" s="2">
        <v>41162.335764707954</v>
      </c>
      <c r="G5730" s="60">
        <v>0</v>
      </c>
    </row>
    <row r="5731" spans="1:7" x14ac:dyDescent="0.3">
      <c r="A5731" s="60">
        <v>5730</v>
      </c>
      <c r="B5731" s="60">
        <v>5</v>
      </c>
      <c r="C5731" s="2">
        <v>41160.937194376209</v>
      </c>
      <c r="D5731" s="2">
        <v>41164.728357902961</v>
      </c>
      <c r="E5731" s="60">
        <v>24</v>
      </c>
      <c r="F5731" s="2" t="s">
        <v>5</v>
      </c>
      <c r="G5731" s="60">
        <v>0</v>
      </c>
    </row>
    <row r="5732" spans="1:7" x14ac:dyDescent="0.3">
      <c r="A5732" s="60">
        <v>5731</v>
      </c>
      <c r="B5732" s="60">
        <v>2</v>
      </c>
      <c r="C5732" s="2">
        <v>41161.361686087854</v>
      </c>
      <c r="D5732" s="2">
        <v>41221.361111111117</v>
      </c>
      <c r="E5732" s="60">
        <v>10</v>
      </c>
      <c r="F5732" s="2">
        <v>41162.7380144157</v>
      </c>
      <c r="G5732" s="60">
        <v>0</v>
      </c>
    </row>
    <row r="5733" spans="1:7" x14ac:dyDescent="0.3">
      <c r="A5733" s="60">
        <v>5732</v>
      </c>
      <c r="B5733" s="60">
        <v>7</v>
      </c>
      <c r="C5733" s="2">
        <v>41161.420201433306</v>
      </c>
      <c r="D5733" s="2">
        <v>41221.420138888883</v>
      </c>
      <c r="E5733" s="60">
        <v>24</v>
      </c>
      <c r="F5733" s="2">
        <v>41171.495669301141</v>
      </c>
      <c r="G5733" s="60">
        <v>0</v>
      </c>
    </row>
    <row r="5734" spans="1:7" x14ac:dyDescent="0.3">
      <c r="A5734" s="60">
        <v>5733</v>
      </c>
      <c r="B5734" s="60">
        <v>3</v>
      </c>
      <c r="C5734" s="2">
        <v>41161.426763811236</v>
      </c>
      <c r="D5734" s="2">
        <v>41221.426388888889</v>
      </c>
      <c r="E5734" s="60">
        <v>24</v>
      </c>
      <c r="F5734" s="2">
        <v>41163.676296557402</v>
      </c>
      <c r="G5734" s="60">
        <v>0</v>
      </c>
    </row>
    <row r="5735" spans="1:7" x14ac:dyDescent="0.3">
      <c r="A5735" s="60">
        <v>5734</v>
      </c>
      <c r="B5735" s="60">
        <v>7</v>
      </c>
      <c r="C5735" s="2">
        <v>41161.444040919174</v>
      </c>
      <c r="D5735" s="2">
        <v>41221.443749999999</v>
      </c>
      <c r="E5735" s="60">
        <v>24</v>
      </c>
      <c r="F5735" s="2">
        <v>41174.467943577976</v>
      </c>
      <c r="G5735" s="60">
        <v>0</v>
      </c>
    </row>
    <row r="5736" spans="1:7" x14ac:dyDescent="0.3">
      <c r="A5736" s="60">
        <v>5735</v>
      </c>
      <c r="B5736" s="60">
        <v>3</v>
      </c>
      <c r="C5736" s="2">
        <v>41161.528891281523</v>
      </c>
      <c r="D5736" s="2">
        <v>41221.52847222222</v>
      </c>
      <c r="E5736" s="60">
        <v>24</v>
      </c>
      <c r="F5736" s="2">
        <v>41163.672613716371</v>
      </c>
      <c r="G5736" s="60">
        <v>0</v>
      </c>
    </row>
    <row r="5737" spans="1:7" x14ac:dyDescent="0.3">
      <c r="A5737" s="60">
        <v>5736</v>
      </c>
      <c r="B5737" s="60">
        <v>4</v>
      </c>
      <c r="C5737" s="2">
        <v>41161.5219051065</v>
      </c>
      <c r="D5737" s="2">
        <v>41221.521527777775</v>
      </c>
      <c r="E5737" s="60">
        <v>12</v>
      </c>
      <c r="F5737" s="2">
        <v>41164.644764295117</v>
      </c>
      <c r="G5737" s="60">
        <v>0</v>
      </c>
    </row>
    <row r="5738" spans="1:7" x14ac:dyDescent="0.3">
      <c r="A5738" s="60">
        <v>5737</v>
      </c>
      <c r="B5738" s="60">
        <v>5</v>
      </c>
      <c r="C5738" s="2">
        <v>41161.544490758359</v>
      </c>
      <c r="D5738" s="2">
        <v>41221.544444444444</v>
      </c>
      <c r="E5738" s="60">
        <v>24</v>
      </c>
      <c r="F5738" s="2">
        <v>41165.587619635546</v>
      </c>
      <c r="G5738" s="60">
        <v>0</v>
      </c>
    </row>
    <row r="5739" spans="1:7" x14ac:dyDescent="0.3">
      <c r="A5739" s="60">
        <v>5738</v>
      </c>
      <c r="B5739" s="60">
        <v>1</v>
      </c>
      <c r="C5739" s="2">
        <v>41161.545580995778</v>
      </c>
      <c r="D5739" s="2">
        <v>41221.545138888883</v>
      </c>
      <c r="E5739" s="60">
        <v>8</v>
      </c>
      <c r="F5739" s="2">
        <v>41161.679828057589</v>
      </c>
      <c r="G5739" s="60">
        <v>0</v>
      </c>
    </row>
    <row r="5740" spans="1:7" x14ac:dyDescent="0.3">
      <c r="A5740" s="60">
        <v>5739</v>
      </c>
      <c r="B5740" s="60">
        <v>1</v>
      </c>
      <c r="C5740" s="2">
        <v>41161.576198627416</v>
      </c>
      <c r="D5740" s="2">
        <v>41221.575694444444</v>
      </c>
      <c r="E5740" s="60">
        <v>8</v>
      </c>
      <c r="F5740" s="2">
        <v>41161.625767364865</v>
      </c>
      <c r="G5740" s="60">
        <v>0</v>
      </c>
    </row>
    <row r="5741" spans="1:7" x14ac:dyDescent="0.3">
      <c r="A5741" s="60">
        <v>5740</v>
      </c>
      <c r="B5741" s="60">
        <v>3</v>
      </c>
      <c r="C5741" s="2">
        <v>41161.613491088567</v>
      </c>
      <c r="D5741" s="2">
        <v>41221.61319444445</v>
      </c>
      <c r="E5741" s="60">
        <v>24</v>
      </c>
      <c r="F5741" s="2">
        <v>41164.458356180592</v>
      </c>
      <c r="G5741" s="60">
        <v>0</v>
      </c>
    </row>
    <row r="5742" spans="1:7" x14ac:dyDescent="0.3">
      <c r="A5742" s="60">
        <v>5741</v>
      </c>
      <c r="B5742" s="60">
        <v>1</v>
      </c>
      <c r="C5742" s="2">
        <v>41161.620031696992</v>
      </c>
      <c r="D5742" s="2">
        <v>41164.078070069147</v>
      </c>
      <c r="E5742" s="60">
        <v>8</v>
      </c>
      <c r="F5742" s="2" t="s">
        <v>5</v>
      </c>
      <c r="G5742" s="60">
        <v>0</v>
      </c>
    </row>
    <row r="5743" spans="1:7" x14ac:dyDescent="0.3">
      <c r="A5743" s="60">
        <v>5742</v>
      </c>
      <c r="B5743" s="60">
        <v>1</v>
      </c>
      <c r="C5743" s="2">
        <v>41161.616503150341</v>
      </c>
      <c r="D5743" s="2">
        <v>41221.615972222222</v>
      </c>
      <c r="E5743" s="60">
        <v>8</v>
      </c>
      <c r="F5743" s="2">
        <v>41161.631226889935</v>
      </c>
      <c r="G5743" s="60">
        <v>0</v>
      </c>
    </row>
    <row r="5744" spans="1:7" x14ac:dyDescent="0.3">
      <c r="A5744" s="60">
        <v>5743</v>
      </c>
      <c r="B5744" s="60">
        <v>1</v>
      </c>
      <c r="C5744" s="2">
        <v>41161.610904699897</v>
      </c>
      <c r="D5744" s="2">
        <v>41221.61041666667</v>
      </c>
      <c r="E5744" s="60">
        <v>12</v>
      </c>
      <c r="F5744" s="2">
        <v>41162.316809450931</v>
      </c>
      <c r="G5744" s="60">
        <v>0</v>
      </c>
    </row>
    <row r="5745" spans="1:7" x14ac:dyDescent="0.3">
      <c r="A5745" s="60">
        <v>5744</v>
      </c>
      <c r="B5745" s="60">
        <v>1</v>
      </c>
      <c r="C5745" s="2">
        <v>41161.603355782769</v>
      </c>
      <c r="D5745" s="2">
        <v>41221.602777777778</v>
      </c>
      <c r="E5745" s="60">
        <v>12</v>
      </c>
      <c r="F5745" s="2">
        <v>41162.668796039128</v>
      </c>
      <c r="G5745" s="60">
        <v>0</v>
      </c>
    </row>
    <row r="5746" spans="1:7" x14ac:dyDescent="0.3">
      <c r="A5746" s="60">
        <v>5745</v>
      </c>
      <c r="B5746" s="60">
        <v>6</v>
      </c>
      <c r="C5746" s="2">
        <v>41161.625601596992</v>
      </c>
      <c r="D5746" s="2">
        <v>41164.499953671977</v>
      </c>
      <c r="E5746" s="60">
        <v>24</v>
      </c>
      <c r="F5746" s="2" t="s">
        <v>5</v>
      </c>
      <c r="G5746" s="60">
        <v>1</v>
      </c>
    </row>
    <row r="5747" spans="1:7" x14ac:dyDescent="0.3">
      <c r="A5747" s="60">
        <v>5746</v>
      </c>
      <c r="B5747" s="60">
        <v>1</v>
      </c>
      <c r="C5747" s="2">
        <v>41161.633720127611</v>
      </c>
      <c r="D5747" s="2">
        <v>41165.799999999996</v>
      </c>
      <c r="E5747" s="60">
        <v>8</v>
      </c>
      <c r="F5747" s="2">
        <v>41162.896461164528</v>
      </c>
      <c r="G5747" s="60">
        <v>0</v>
      </c>
    </row>
    <row r="5748" spans="1:7" x14ac:dyDescent="0.3">
      <c r="A5748" s="60">
        <v>5747</v>
      </c>
      <c r="B5748" s="60">
        <v>1</v>
      </c>
      <c r="C5748" s="2">
        <v>41161.625189835708</v>
      </c>
      <c r="D5748" s="2">
        <v>41221.625</v>
      </c>
      <c r="E5748" s="60">
        <v>12</v>
      </c>
      <c r="F5748" s="2">
        <v>41162.740740078843</v>
      </c>
      <c r="G5748" s="60">
        <v>0</v>
      </c>
    </row>
    <row r="5749" spans="1:7" x14ac:dyDescent="0.3">
      <c r="A5749" s="60">
        <v>5748</v>
      </c>
      <c r="B5749" s="60">
        <v>2</v>
      </c>
      <c r="C5749" s="2">
        <v>41161.646315755424</v>
      </c>
      <c r="D5749" s="2">
        <v>41221.645833333336</v>
      </c>
      <c r="E5749" s="60">
        <v>10</v>
      </c>
      <c r="F5749" s="2">
        <v>41162.889815493902</v>
      </c>
      <c r="G5749" s="60">
        <v>0</v>
      </c>
    </row>
    <row r="5750" spans="1:7" x14ac:dyDescent="0.3">
      <c r="A5750" s="60">
        <v>5749</v>
      </c>
      <c r="B5750" s="60">
        <v>1</v>
      </c>
      <c r="C5750" s="2">
        <v>41161.740780143969</v>
      </c>
      <c r="D5750" s="2">
        <v>41221.740277777782</v>
      </c>
      <c r="E5750" s="60">
        <v>8</v>
      </c>
      <c r="F5750" s="2">
        <v>41162.422399822623</v>
      </c>
      <c r="G5750" s="60">
        <v>0</v>
      </c>
    </row>
    <row r="5751" spans="1:7" x14ac:dyDescent="0.3">
      <c r="A5751" s="60">
        <v>5750</v>
      </c>
      <c r="B5751" s="60">
        <v>2</v>
      </c>
      <c r="C5751" s="2">
        <v>41161.748800290239</v>
      </c>
      <c r="D5751" s="2">
        <v>41221.748611111114</v>
      </c>
      <c r="E5751" s="60">
        <v>10</v>
      </c>
      <c r="F5751" s="2">
        <v>41162.521210810984</v>
      </c>
      <c r="G5751" s="60">
        <v>0</v>
      </c>
    </row>
    <row r="5752" spans="1:7" x14ac:dyDescent="0.3">
      <c r="A5752" s="60">
        <v>5751</v>
      </c>
      <c r="B5752" s="60">
        <v>1</v>
      </c>
      <c r="C5752" s="2">
        <v>41161.803859291242</v>
      </c>
      <c r="D5752" s="2">
        <v>41221.803472222222</v>
      </c>
      <c r="E5752" s="60">
        <v>12</v>
      </c>
      <c r="F5752" s="2">
        <v>41162.561223135963</v>
      </c>
      <c r="G5752" s="60">
        <v>0</v>
      </c>
    </row>
    <row r="5753" spans="1:7" x14ac:dyDescent="0.3">
      <c r="A5753" s="60">
        <v>5752</v>
      </c>
      <c r="B5753" s="60">
        <v>6</v>
      </c>
      <c r="C5753" s="2">
        <v>41161.834975741935</v>
      </c>
      <c r="D5753" s="2">
        <v>41221.834722222222</v>
      </c>
      <c r="E5753" s="60">
        <v>24</v>
      </c>
      <c r="F5753" s="2">
        <v>41166.916832123599</v>
      </c>
      <c r="G5753" s="60">
        <v>0</v>
      </c>
    </row>
    <row r="5754" spans="1:7" x14ac:dyDescent="0.3">
      <c r="A5754" s="60">
        <v>5753</v>
      </c>
      <c r="B5754" s="60">
        <v>1</v>
      </c>
      <c r="C5754" s="2">
        <v>41161.87854152127</v>
      </c>
      <c r="D5754" s="2">
        <v>41221.878472222219</v>
      </c>
      <c r="E5754" s="60">
        <v>8</v>
      </c>
      <c r="F5754" s="2">
        <v>41162.289207031725</v>
      </c>
      <c r="G5754" s="60">
        <v>0</v>
      </c>
    </row>
    <row r="5755" spans="1:7" x14ac:dyDescent="0.3">
      <c r="A5755" s="60">
        <v>5754</v>
      </c>
      <c r="B5755" s="60">
        <v>5</v>
      </c>
      <c r="C5755" s="2">
        <v>41161.961575591464</v>
      </c>
      <c r="D5755" s="2">
        <v>41165.16953606045</v>
      </c>
      <c r="E5755" s="60">
        <v>24</v>
      </c>
      <c r="F5755" s="2" t="s">
        <v>5</v>
      </c>
      <c r="G5755" s="60">
        <v>0</v>
      </c>
    </row>
    <row r="5756" spans="1:7" x14ac:dyDescent="0.3">
      <c r="A5756" s="60">
        <v>5755</v>
      </c>
      <c r="B5756" s="60">
        <v>5</v>
      </c>
      <c r="C5756" s="2">
        <v>41162.243062521971</v>
      </c>
      <c r="D5756" s="2">
        <v>41222.243055555555</v>
      </c>
      <c r="E5756" s="60">
        <v>24</v>
      </c>
      <c r="F5756" s="2">
        <v>41166.475678499512</v>
      </c>
      <c r="G5756" s="60">
        <v>0</v>
      </c>
    </row>
    <row r="5757" spans="1:7" x14ac:dyDescent="0.3">
      <c r="A5757" s="60">
        <v>5756</v>
      </c>
      <c r="B5757" s="60">
        <v>8</v>
      </c>
      <c r="C5757" s="2">
        <v>41162.388912838796</v>
      </c>
      <c r="D5757" s="2">
        <v>41222.388888888891</v>
      </c>
      <c r="E5757" s="60">
        <v>3</v>
      </c>
      <c r="F5757" s="2">
        <v>41166.649971294792</v>
      </c>
      <c r="G5757" s="60">
        <v>0</v>
      </c>
    </row>
    <row r="5758" spans="1:7" x14ac:dyDescent="0.3">
      <c r="A5758" s="60">
        <v>5757</v>
      </c>
      <c r="B5758" s="60">
        <v>1</v>
      </c>
      <c r="C5758" s="2">
        <v>41162.394745085752</v>
      </c>
      <c r="D5758" s="2">
        <v>41222.394444444442</v>
      </c>
      <c r="E5758" s="60">
        <v>8</v>
      </c>
      <c r="F5758" s="2">
        <v>41163.574163480043</v>
      </c>
      <c r="G5758" s="60">
        <v>0</v>
      </c>
    </row>
    <row r="5759" spans="1:7" x14ac:dyDescent="0.3">
      <c r="A5759" s="60">
        <v>5758</v>
      </c>
      <c r="B5759" s="60">
        <v>8</v>
      </c>
      <c r="C5759" s="2">
        <v>41162.400927648472</v>
      </c>
      <c r="D5759" s="2">
        <v>41222.400694444441</v>
      </c>
      <c r="E5759" s="60">
        <v>3</v>
      </c>
      <c r="F5759" s="2">
        <v>41165.393753434175</v>
      </c>
      <c r="G5759" s="60">
        <v>0</v>
      </c>
    </row>
    <row r="5760" spans="1:7" x14ac:dyDescent="0.3">
      <c r="A5760" s="60">
        <v>5759</v>
      </c>
      <c r="B5760" s="60">
        <v>9</v>
      </c>
      <c r="C5760" s="2">
        <v>41162.407380027144</v>
      </c>
      <c r="D5760" s="2">
        <v>41222.406944444447</v>
      </c>
      <c r="E5760" s="60">
        <v>5</v>
      </c>
      <c r="F5760" s="2">
        <v>41165.219585795232</v>
      </c>
      <c r="G5760" s="60">
        <v>0</v>
      </c>
    </row>
    <row r="5761" spans="1:7" x14ac:dyDescent="0.3">
      <c r="A5761" s="60">
        <v>5760</v>
      </c>
      <c r="B5761" s="60">
        <v>3</v>
      </c>
      <c r="C5761" s="2">
        <v>41162.470560581794</v>
      </c>
      <c r="D5761" s="2">
        <v>41222.470138888893</v>
      </c>
      <c r="E5761" s="60">
        <v>24</v>
      </c>
      <c r="F5761" s="2">
        <v>41165.644455371141</v>
      </c>
      <c r="G5761" s="60">
        <v>0</v>
      </c>
    </row>
    <row r="5762" spans="1:7" x14ac:dyDescent="0.3">
      <c r="A5762" s="60">
        <v>5761</v>
      </c>
      <c r="B5762" s="60">
        <v>2</v>
      </c>
      <c r="C5762" s="2">
        <v>41162.49659205947</v>
      </c>
      <c r="D5762" s="2">
        <v>41222.496527777781</v>
      </c>
      <c r="E5762" s="60">
        <v>10</v>
      </c>
      <c r="F5762" s="2">
        <v>41163.540278625915</v>
      </c>
      <c r="G5762" s="60">
        <v>0</v>
      </c>
    </row>
    <row r="5763" spans="1:7" x14ac:dyDescent="0.3">
      <c r="A5763" s="60">
        <v>5762</v>
      </c>
      <c r="B5763" s="60">
        <v>7</v>
      </c>
      <c r="C5763" s="2">
        <v>41162.528721246003</v>
      </c>
      <c r="D5763" s="2">
        <v>41222.52847222222</v>
      </c>
      <c r="E5763" s="60">
        <v>24</v>
      </c>
      <c r="F5763" s="2">
        <v>41182.516701982953</v>
      </c>
      <c r="G5763" s="60">
        <v>0</v>
      </c>
    </row>
    <row r="5764" spans="1:7" x14ac:dyDescent="0.3">
      <c r="A5764" s="60">
        <v>5763</v>
      </c>
      <c r="B5764" s="60">
        <v>7</v>
      </c>
      <c r="C5764" s="2">
        <v>41162.584711739444</v>
      </c>
      <c r="D5764" s="2">
        <v>41222.584027777782</v>
      </c>
      <c r="E5764" s="60">
        <v>24</v>
      </c>
      <c r="F5764" s="2">
        <v>41175.772202278815</v>
      </c>
      <c r="G5764" s="60">
        <v>0</v>
      </c>
    </row>
    <row r="5765" spans="1:7" x14ac:dyDescent="0.3">
      <c r="A5765" s="60">
        <v>5764</v>
      </c>
      <c r="B5765" s="60">
        <v>2</v>
      </c>
      <c r="C5765" s="2">
        <v>41162.69827403377</v>
      </c>
      <c r="D5765" s="2">
        <v>41165.073069368606</v>
      </c>
      <c r="E5765" s="60">
        <v>10</v>
      </c>
      <c r="F5765" s="2" t="s">
        <v>5</v>
      </c>
      <c r="G5765" s="60">
        <v>0</v>
      </c>
    </row>
    <row r="5766" spans="1:7" x14ac:dyDescent="0.3">
      <c r="A5766" s="60">
        <v>5765</v>
      </c>
      <c r="B5766" s="60">
        <v>1</v>
      </c>
      <c r="C5766" s="2">
        <v>41162.739851768078</v>
      </c>
      <c r="D5766" s="2">
        <v>41222.739583333336</v>
      </c>
      <c r="E5766" s="60">
        <v>12</v>
      </c>
      <c r="F5766" s="2">
        <v>41163.664262893806</v>
      </c>
      <c r="G5766" s="60">
        <v>0</v>
      </c>
    </row>
    <row r="5767" spans="1:7" x14ac:dyDescent="0.3">
      <c r="A5767" s="60">
        <v>5766</v>
      </c>
      <c r="B5767" s="60">
        <v>8</v>
      </c>
      <c r="C5767" s="2">
        <v>41162.766787809182</v>
      </c>
      <c r="D5767" s="2">
        <v>41222.76666666667</v>
      </c>
      <c r="E5767" s="60">
        <v>3</v>
      </c>
      <c r="F5767" s="2">
        <v>41167.57359251687</v>
      </c>
      <c r="G5767" s="60">
        <v>0</v>
      </c>
    </row>
    <row r="5768" spans="1:7" x14ac:dyDescent="0.3">
      <c r="A5768" s="60">
        <v>5767</v>
      </c>
      <c r="B5768" s="60">
        <v>7</v>
      </c>
      <c r="C5768" s="2">
        <v>41162.802094727827</v>
      </c>
      <c r="D5768" s="2">
        <v>41222.802083333328</v>
      </c>
      <c r="E5768" s="60">
        <v>24</v>
      </c>
      <c r="F5768" s="2">
        <v>41189.402640199274</v>
      </c>
      <c r="G5768" s="60">
        <v>1</v>
      </c>
    </row>
    <row r="5769" spans="1:7" x14ac:dyDescent="0.3">
      <c r="A5769" s="60">
        <v>5768</v>
      </c>
      <c r="B5769" s="60">
        <v>5</v>
      </c>
      <c r="C5769" s="2">
        <v>41162.856282636953</v>
      </c>
      <c r="D5769" s="2">
        <v>41166.938975718265</v>
      </c>
      <c r="E5769" s="60">
        <v>24</v>
      </c>
      <c r="F5769" s="2" t="s">
        <v>5</v>
      </c>
      <c r="G5769" s="60">
        <v>0</v>
      </c>
    </row>
    <row r="5770" spans="1:7" x14ac:dyDescent="0.3">
      <c r="A5770" s="60">
        <v>5769</v>
      </c>
      <c r="B5770" s="60">
        <v>1</v>
      </c>
      <c r="C5770" s="2">
        <v>41162.921919214983</v>
      </c>
      <c r="D5770" s="2">
        <v>41166.088154617646</v>
      </c>
      <c r="E5770" s="60">
        <v>8</v>
      </c>
      <c r="F5770" s="2" t="s">
        <v>5</v>
      </c>
      <c r="G5770" s="60">
        <v>0</v>
      </c>
    </row>
    <row r="5771" spans="1:7" x14ac:dyDescent="0.3">
      <c r="A5771" s="60">
        <v>5770</v>
      </c>
      <c r="B5771" s="60">
        <v>1</v>
      </c>
      <c r="C5771" s="2">
        <v>41163.04551239391</v>
      </c>
      <c r="D5771" s="2">
        <v>41223.045138888883</v>
      </c>
      <c r="E5771" s="60">
        <v>12</v>
      </c>
      <c r="F5771" s="2">
        <v>41164.422224878457</v>
      </c>
      <c r="G5771" s="60">
        <v>0</v>
      </c>
    </row>
    <row r="5772" spans="1:7" x14ac:dyDescent="0.3">
      <c r="A5772" s="60">
        <v>5771</v>
      </c>
      <c r="B5772" s="60">
        <v>3</v>
      </c>
      <c r="C5772" s="2">
        <v>41163.13376046544</v>
      </c>
      <c r="D5772" s="2">
        <v>41165.633204242891</v>
      </c>
      <c r="E5772" s="60">
        <v>24</v>
      </c>
      <c r="F5772" s="2" t="s">
        <v>5</v>
      </c>
      <c r="G5772" s="60">
        <v>0</v>
      </c>
    </row>
    <row r="5773" spans="1:7" x14ac:dyDescent="0.3">
      <c r="A5773" s="60">
        <v>5772</v>
      </c>
      <c r="B5773" s="60">
        <v>7</v>
      </c>
      <c r="C5773" s="2">
        <v>41163.34605449895</v>
      </c>
      <c r="D5773" s="2">
        <v>41223.345833333333</v>
      </c>
      <c r="E5773" s="60">
        <v>24</v>
      </c>
      <c r="F5773" s="2">
        <v>41170.576176193128</v>
      </c>
      <c r="G5773" s="60">
        <v>0</v>
      </c>
    </row>
    <row r="5774" spans="1:7" x14ac:dyDescent="0.3">
      <c r="A5774" s="60">
        <v>5773</v>
      </c>
      <c r="B5774" s="60">
        <v>1</v>
      </c>
      <c r="C5774" s="2">
        <v>41163.402528041668</v>
      </c>
      <c r="D5774" s="2">
        <v>41223.402083333334</v>
      </c>
      <c r="E5774" s="60">
        <v>8</v>
      </c>
      <c r="F5774" s="2">
        <v>41163.530025766122</v>
      </c>
      <c r="G5774" s="60">
        <v>0</v>
      </c>
    </row>
    <row r="5775" spans="1:7" x14ac:dyDescent="0.3">
      <c r="A5775" s="60">
        <v>5774</v>
      </c>
      <c r="B5775" s="60">
        <v>5</v>
      </c>
      <c r="C5775" s="2">
        <v>41163.41140745052</v>
      </c>
      <c r="D5775" s="2">
        <v>41165.702766925198</v>
      </c>
      <c r="E5775" s="60">
        <v>24</v>
      </c>
      <c r="F5775" s="2" t="s">
        <v>5</v>
      </c>
      <c r="G5775" s="60">
        <v>0</v>
      </c>
    </row>
    <row r="5776" spans="1:7" x14ac:dyDescent="0.3">
      <c r="A5776" s="60">
        <v>5775</v>
      </c>
      <c r="B5776" s="60">
        <v>5</v>
      </c>
      <c r="C5776" s="2">
        <v>41163.391772293675</v>
      </c>
      <c r="D5776" s="2">
        <v>41223.39166666667</v>
      </c>
      <c r="E5776" s="60">
        <v>24</v>
      </c>
      <c r="F5776" s="2">
        <v>41165.237540511072</v>
      </c>
      <c r="G5776" s="60">
        <v>0</v>
      </c>
    </row>
    <row r="5777" spans="1:7" x14ac:dyDescent="0.3">
      <c r="A5777" s="60">
        <v>5776</v>
      </c>
      <c r="B5777" s="60">
        <v>1</v>
      </c>
      <c r="C5777" s="2">
        <v>41163.458561423686</v>
      </c>
      <c r="D5777" s="2">
        <v>41223.458333333336</v>
      </c>
      <c r="E5777" s="60">
        <v>8</v>
      </c>
      <c r="F5777" s="2">
        <v>41164.437494824459</v>
      </c>
      <c r="G5777" s="60">
        <v>0</v>
      </c>
    </row>
    <row r="5778" spans="1:7" x14ac:dyDescent="0.3">
      <c r="A5778" s="60">
        <v>5777</v>
      </c>
      <c r="B5778" s="60">
        <v>1</v>
      </c>
      <c r="C5778" s="2">
        <v>41163.463841644494</v>
      </c>
      <c r="D5778" s="2">
        <v>41223.463194444448</v>
      </c>
      <c r="E5778" s="60">
        <v>12</v>
      </c>
      <c r="F5778" s="2">
        <v>41164.273090767987</v>
      </c>
      <c r="G5778" s="60">
        <v>0</v>
      </c>
    </row>
    <row r="5779" spans="1:7" x14ac:dyDescent="0.3">
      <c r="A5779" s="60">
        <v>5778</v>
      </c>
      <c r="B5779" s="60">
        <v>1</v>
      </c>
      <c r="C5779" s="2">
        <v>41163.497871633059</v>
      </c>
      <c r="D5779" s="2">
        <v>41223.497222222228</v>
      </c>
      <c r="E5779" s="60">
        <v>12</v>
      </c>
      <c r="F5779" s="2">
        <v>41164.733713141672</v>
      </c>
      <c r="G5779" s="60">
        <v>0</v>
      </c>
    </row>
    <row r="5780" spans="1:7" x14ac:dyDescent="0.3">
      <c r="A5780" s="60">
        <v>5779</v>
      </c>
      <c r="B5780" s="60">
        <v>6</v>
      </c>
      <c r="C5780" s="2">
        <v>41163.594335591995</v>
      </c>
      <c r="D5780" s="2">
        <v>41223.59375</v>
      </c>
      <c r="E5780" s="60">
        <v>24</v>
      </c>
      <c r="F5780" s="2">
        <v>41170.312425770098</v>
      </c>
      <c r="G5780" s="60">
        <v>0</v>
      </c>
    </row>
    <row r="5781" spans="1:7" x14ac:dyDescent="0.3">
      <c r="A5781" s="60">
        <v>5780</v>
      </c>
      <c r="B5781" s="60">
        <v>4</v>
      </c>
      <c r="C5781" s="2">
        <v>41163.706146657343</v>
      </c>
      <c r="D5781" s="2">
        <v>41223.705555555556</v>
      </c>
      <c r="E5781" s="60">
        <v>12</v>
      </c>
      <c r="F5781" s="2">
        <v>41166.592465355076</v>
      </c>
      <c r="G5781" s="60">
        <v>0</v>
      </c>
    </row>
    <row r="5782" spans="1:7" x14ac:dyDescent="0.3">
      <c r="A5782" s="60">
        <v>5781</v>
      </c>
      <c r="B5782" s="60">
        <v>2</v>
      </c>
      <c r="C5782" s="2">
        <v>41163.676965757186</v>
      </c>
      <c r="D5782" s="2">
        <v>41223.676388888889</v>
      </c>
      <c r="E5782" s="60">
        <v>10</v>
      </c>
      <c r="F5782" s="2">
        <v>41164.31603963751</v>
      </c>
      <c r="G5782" s="60">
        <v>0</v>
      </c>
    </row>
    <row r="5783" spans="1:7" x14ac:dyDescent="0.3">
      <c r="A5783" s="60">
        <v>5782</v>
      </c>
      <c r="B5783" s="60">
        <v>6</v>
      </c>
      <c r="C5783" s="2">
        <v>41163.67933745218</v>
      </c>
      <c r="D5783" s="2">
        <v>41168.053875438105</v>
      </c>
      <c r="E5783" s="60">
        <v>24</v>
      </c>
      <c r="F5783" s="2" t="s">
        <v>5</v>
      </c>
      <c r="G5783" s="60">
        <v>1</v>
      </c>
    </row>
    <row r="5784" spans="1:7" x14ac:dyDescent="0.3">
      <c r="A5784" s="60">
        <v>5783</v>
      </c>
      <c r="B5784" s="60">
        <v>1</v>
      </c>
      <c r="C5784" s="2">
        <v>41163.682326383452</v>
      </c>
      <c r="D5784" s="2">
        <v>41223.681944444441</v>
      </c>
      <c r="E5784" s="60">
        <v>12</v>
      </c>
      <c r="F5784" s="2">
        <v>41164.545069154112</v>
      </c>
      <c r="G5784" s="60">
        <v>0</v>
      </c>
    </row>
    <row r="5785" spans="1:7" x14ac:dyDescent="0.3">
      <c r="A5785" s="60">
        <v>5784</v>
      </c>
      <c r="B5785" s="60">
        <v>2</v>
      </c>
      <c r="C5785" s="2">
        <v>41163.686627806048</v>
      </c>
      <c r="D5785" s="2">
        <v>41223.686111111107</v>
      </c>
      <c r="E5785" s="60">
        <v>10</v>
      </c>
      <c r="F5785" s="2">
        <v>41165.640613673684</v>
      </c>
      <c r="G5785" s="60">
        <v>0</v>
      </c>
    </row>
    <row r="5786" spans="1:7" x14ac:dyDescent="0.3">
      <c r="A5786" s="60">
        <v>5785</v>
      </c>
      <c r="B5786" s="60">
        <v>4</v>
      </c>
      <c r="C5786" s="2">
        <v>41163.678647214656</v>
      </c>
      <c r="D5786" s="2">
        <v>41223.678472222222</v>
      </c>
      <c r="E5786" s="60">
        <v>12</v>
      </c>
      <c r="F5786" s="2">
        <v>41166.653925564613</v>
      </c>
      <c r="G5786" s="60">
        <v>0</v>
      </c>
    </row>
    <row r="5787" spans="1:7" x14ac:dyDescent="0.3">
      <c r="A5787" s="60">
        <v>5786</v>
      </c>
      <c r="B5787" s="60">
        <v>8</v>
      </c>
      <c r="C5787" s="2">
        <v>41163.780735419619</v>
      </c>
      <c r="D5787" s="2">
        <v>41223.780555555553</v>
      </c>
      <c r="E5787" s="60">
        <v>3</v>
      </c>
      <c r="F5787" s="2">
        <v>41168.477202776812</v>
      </c>
      <c r="G5787" s="60">
        <v>0</v>
      </c>
    </row>
    <row r="5788" spans="1:7" x14ac:dyDescent="0.3">
      <c r="A5788" s="60">
        <v>5787</v>
      </c>
      <c r="B5788" s="60">
        <v>1</v>
      </c>
      <c r="C5788" s="2">
        <v>41163.7727816767</v>
      </c>
      <c r="D5788" s="2">
        <v>41166.647133751685</v>
      </c>
      <c r="E5788" s="60">
        <v>8</v>
      </c>
      <c r="F5788" s="2" t="s">
        <v>5</v>
      </c>
      <c r="G5788" s="60">
        <v>0</v>
      </c>
    </row>
    <row r="5789" spans="1:7" x14ac:dyDescent="0.3">
      <c r="A5789" s="60">
        <v>5788</v>
      </c>
      <c r="B5789" s="60">
        <v>5</v>
      </c>
      <c r="C5789" s="2">
        <v>41163.778915352472</v>
      </c>
      <c r="D5789" s="2">
        <v>41223.77847222222</v>
      </c>
      <c r="E5789" s="60">
        <v>24</v>
      </c>
      <c r="F5789" s="2">
        <v>41166.911454119305</v>
      </c>
      <c r="G5789" s="60">
        <v>0</v>
      </c>
    </row>
    <row r="5790" spans="1:7" x14ac:dyDescent="0.3">
      <c r="A5790" s="60">
        <v>5789</v>
      </c>
      <c r="B5790" s="60">
        <v>1</v>
      </c>
      <c r="C5790" s="2">
        <v>41163.867264742861</v>
      </c>
      <c r="D5790" s="2">
        <v>41223.866666666669</v>
      </c>
      <c r="E5790" s="60">
        <v>8</v>
      </c>
      <c r="F5790" s="2">
        <v>41164.549108127452</v>
      </c>
      <c r="G5790" s="60">
        <v>0</v>
      </c>
    </row>
    <row r="5791" spans="1:7" x14ac:dyDescent="0.3">
      <c r="A5791" s="60">
        <v>5790</v>
      </c>
      <c r="B5791" s="60">
        <v>11</v>
      </c>
      <c r="C5791" s="2">
        <v>41163.888211293008</v>
      </c>
      <c r="D5791" s="2">
        <v>41223.888194444444</v>
      </c>
      <c r="E5791" s="60">
        <v>1</v>
      </c>
      <c r="F5791" s="2">
        <v>41170.74173958625</v>
      </c>
      <c r="G5791" s="60">
        <v>2</v>
      </c>
    </row>
    <row r="5792" spans="1:7" x14ac:dyDescent="0.3">
      <c r="A5792" s="60">
        <v>5791</v>
      </c>
      <c r="B5792" s="60">
        <v>5</v>
      </c>
      <c r="C5792" s="2">
        <v>41163.933400431561</v>
      </c>
      <c r="D5792" s="2">
        <v>41223.933333333334</v>
      </c>
      <c r="E5792" s="60">
        <v>24</v>
      </c>
      <c r="F5792" s="2">
        <v>41164.809798004477</v>
      </c>
      <c r="G5792" s="60">
        <v>0</v>
      </c>
    </row>
    <row r="5793" spans="1:7" x14ac:dyDescent="0.3">
      <c r="A5793" s="60">
        <v>5792</v>
      </c>
      <c r="B5793" s="60">
        <v>1</v>
      </c>
      <c r="C5793" s="2">
        <v>41164.040020393557</v>
      </c>
      <c r="D5793" s="2">
        <v>41224.039583333331</v>
      </c>
      <c r="E5793" s="60">
        <v>12</v>
      </c>
      <c r="F5793" s="2">
        <v>41164.515792471415</v>
      </c>
      <c r="G5793" s="60">
        <v>0</v>
      </c>
    </row>
    <row r="5794" spans="1:7" x14ac:dyDescent="0.3">
      <c r="A5794" s="60">
        <v>5793</v>
      </c>
      <c r="B5794" s="60">
        <v>7</v>
      </c>
      <c r="C5794" s="2">
        <v>41164.069127976763</v>
      </c>
      <c r="D5794" s="2">
        <v>41224.068749999999</v>
      </c>
      <c r="E5794" s="60">
        <v>24</v>
      </c>
      <c r="F5794" s="2">
        <v>41169.527808245795</v>
      </c>
      <c r="G5794" s="60">
        <v>0</v>
      </c>
    </row>
    <row r="5795" spans="1:7" x14ac:dyDescent="0.3">
      <c r="A5795" s="60">
        <v>5794</v>
      </c>
      <c r="B5795" s="60">
        <v>1</v>
      </c>
      <c r="C5795" s="2">
        <v>41164.313692515047</v>
      </c>
      <c r="D5795" s="2">
        <v>41224.313194444439</v>
      </c>
      <c r="E5795" s="60">
        <v>12</v>
      </c>
      <c r="F5795" s="2">
        <v>41164.876727989278</v>
      </c>
      <c r="G5795" s="60">
        <v>0</v>
      </c>
    </row>
    <row r="5796" spans="1:7" x14ac:dyDescent="0.3">
      <c r="A5796" s="60">
        <v>5795</v>
      </c>
      <c r="B5796" s="60">
        <v>1</v>
      </c>
      <c r="C5796" s="2">
        <v>41164.336867099279</v>
      </c>
      <c r="D5796" s="2">
        <v>41224.336805555555</v>
      </c>
      <c r="E5796" s="60">
        <v>8</v>
      </c>
      <c r="F5796" s="2">
        <v>41165.354314679753</v>
      </c>
      <c r="G5796" s="60">
        <v>0</v>
      </c>
    </row>
    <row r="5797" spans="1:7" x14ac:dyDescent="0.3">
      <c r="A5797" s="60">
        <v>5796</v>
      </c>
      <c r="B5797" s="60">
        <v>1</v>
      </c>
      <c r="C5797" s="2">
        <v>41164.409186020363</v>
      </c>
      <c r="D5797" s="2">
        <v>41224.40902777778</v>
      </c>
      <c r="E5797" s="60">
        <v>8</v>
      </c>
      <c r="F5797" s="2">
        <v>41164.548448278962</v>
      </c>
      <c r="G5797" s="60">
        <v>0</v>
      </c>
    </row>
    <row r="5798" spans="1:7" x14ac:dyDescent="0.3">
      <c r="A5798" s="60">
        <v>5797</v>
      </c>
      <c r="B5798" s="60">
        <v>8</v>
      </c>
      <c r="C5798" s="2">
        <v>41164.376946189368</v>
      </c>
      <c r="D5798" s="2">
        <v>41224.376388888886</v>
      </c>
      <c r="E5798" s="60">
        <v>3</v>
      </c>
      <c r="F5798" s="2">
        <v>41167.441557285463</v>
      </c>
      <c r="G5798" s="60">
        <v>0</v>
      </c>
    </row>
    <row r="5799" spans="1:7" x14ac:dyDescent="0.3">
      <c r="A5799" s="60">
        <v>5798</v>
      </c>
      <c r="B5799" s="60">
        <v>5</v>
      </c>
      <c r="C5799" s="2">
        <v>41164.431242211664</v>
      </c>
      <c r="D5799" s="2">
        <v>41224.430555555555</v>
      </c>
      <c r="E5799" s="60">
        <v>24</v>
      </c>
      <c r="F5799" s="2">
        <v>41168.43633660466</v>
      </c>
      <c r="G5799" s="60">
        <v>0</v>
      </c>
    </row>
    <row r="5800" spans="1:7" x14ac:dyDescent="0.3">
      <c r="A5800" s="60">
        <v>5799</v>
      </c>
      <c r="B5800" s="60">
        <v>6</v>
      </c>
      <c r="C5800" s="2">
        <v>41164.421536230417</v>
      </c>
      <c r="D5800" s="2">
        <v>41166.462870297371</v>
      </c>
      <c r="E5800" s="60">
        <v>24</v>
      </c>
      <c r="F5800" s="2" t="s">
        <v>5</v>
      </c>
      <c r="G5800" s="60">
        <v>0</v>
      </c>
    </row>
    <row r="5801" spans="1:7" x14ac:dyDescent="0.3">
      <c r="A5801" s="60">
        <v>5800</v>
      </c>
      <c r="B5801" s="60">
        <v>3</v>
      </c>
      <c r="C5801" s="2">
        <v>41164.440283672062</v>
      </c>
      <c r="D5801" s="2">
        <v>41224.440277777772</v>
      </c>
      <c r="E5801" s="60">
        <v>24</v>
      </c>
      <c r="F5801" s="2">
        <v>41166.44045749386</v>
      </c>
      <c r="G5801" s="60">
        <v>0</v>
      </c>
    </row>
    <row r="5802" spans="1:7" x14ac:dyDescent="0.3">
      <c r="A5802" s="60">
        <v>5801</v>
      </c>
      <c r="B5802" s="60">
        <v>5</v>
      </c>
      <c r="C5802" s="2">
        <v>41164.468786522222</v>
      </c>
      <c r="D5802" s="2">
        <v>41224.46875</v>
      </c>
      <c r="E5802" s="60">
        <v>24</v>
      </c>
      <c r="F5802" s="2">
        <v>41168.429458679951</v>
      </c>
      <c r="G5802" s="60">
        <v>0</v>
      </c>
    </row>
    <row r="5803" spans="1:7" x14ac:dyDescent="0.3">
      <c r="A5803" s="60">
        <v>5802</v>
      </c>
      <c r="B5803" s="60">
        <v>5</v>
      </c>
      <c r="C5803" s="2">
        <v>41164.467995935243</v>
      </c>
      <c r="D5803" s="2">
        <v>41224.467361111114</v>
      </c>
      <c r="E5803" s="60">
        <v>24</v>
      </c>
      <c r="F5803" s="2">
        <v>41168.382157163906</v>
      </c>
      <c r="G5803" s="60">
        <v>0</v>
      </c>
    </row>
    <row r="5804" spans="1:7" x14ac:dyDescent="0.3">
      <c r="A5804" s="60">
        <v>5803</v>
      </c>
      <c r="B5804" s="60">
        <v>1</v>
      </c>
      <c r="C5804" s="2">
        <v>41164.534250518351</v>
      </c>
      <c r="D5804" s="2">
        <v>41224.53402777778</v>
      </c>
      <c r="E5804" s="60">
        <v>8</v>
      </c>
      <c r="F5804" s="2">
        <v>41165.733328197937</v>
      </c>
      <c r="G5804" s="60">
        <v>0</v>
      </c>
    </row>
    <row r="5805" spans="1:7" x14ac:dyDescent="0.3">
      <c r="A5805" s="60">
        <v>5804</v>
      </c>
      <c r="B5805" s="60">
        <v>1</v>
      </c>
      <c r="C5805" s="2">
        <v>41164.507416582688</v>
      </c>
      <c r="D5805" s="2">
        <v>41224.506944444445</v>
      </c>
      <c r="E5805" s="60">
        <v>12</v>
      </c>
      <c r="F5805" s="2">
        <v>41165.752163107463</v>
      </c>
      <c r="G5805" s="60">
        <v>0</v>
      </c>
    </row>
    <row r="5806" spans="1:7" x14ac:dyDescent="0.3">
      <c r="A5806" s="60">
        <v>5805</v>
      </c>
      <c r="B5806" s="60">
        <v>2</v>
      </c>
      <c r="C5806" s="2">
        <v>41164.517461185715</v>
      </c>
      <c r="D5806" s="2">
        <v>41224.517361111109</v>
      </c>
      <c r="E5806" s="60">
        <v>10</v>
      </c>
      <c r="F5806" s="2">
        <v>41165.746133124878</v>
      </c>
      <c r="G5806" s="60">
        <v>0</v>
      </c>
    </row>
    <row r="5807" spans="1:7" x14ac:dyDescent="0.3">
      <c r="A5807" s="60">
        <v>5806</v>
      </c>
      <c r="B5807" s="60">
        <v>1</v>
      </c>
      <c r="C5807" s="2">
        <v>41164.52415726224</v>
      </c>
      <c r="D5807" s="2">
        <v>41224.523611111108</v>
      </c>
      <c r="E5807" s="60">
        <v>8</v>
      </c>
      <c r="F5807" s="2">
        <v>41164.598219036547</v>
      </c>
      <c r="G5807" s="60">
        <v>0</v>
      </c>
    </row>
    <row r="5808" spans="1:7" x14ac:dyDescent="0.3">
      <c r="A5808" s="60">
        <v>5807</v>
      </c>
      <c r="B5808" s="60">
        <v>1</v>
      </c>
      <c r="C5808" s="2">
        <v>41164.542322499416</v>
      </c>
      <c r="D5808" s="2">
        <v>41168.791636223599</v>
      </c>
      <c r="E5808" s="60">
        <v>8</v>
      </c>
      <c r="F5808" s="2" t="s">
        <v>5</v>
      </c>
      <c r="G5808" s="60">
        <v>0</v>
      </c>
    </row>
    <row r="5809" spans="1:7" x14ac:dyDescent="0.3">
      <c r="A5809" s="60">
        <v>5808</v>
      </c>
      <c r="B5809" s="60">
        <v>1</v>
      </c>
      <c r="C5809" s="2">
        <v>41164.615828163696</v>
      </c>
      <c r="D5809" s="2">
        <v>41224.615277777782</v>
      </c>
      <c r="E5809" s="60">
        <v>8</v>
      </c>
      <c r="F5809" s="2">
        <v>41164.777650209267</v>
      </c>
      <c r="G5809" s="60">
        <v>0</v>
      </c>
    </row>
    <row r="5810" spans="1:7" x14ac:dyDescent="0.3">
      <c r="A5810" s="60">
        <v>5809</v>
      </c>
      <c r="B5810" s="60">
        <v>4</v>
      </c>
      <c r="C5810" s="2">
        <v>41164.663934679869</v>
      </c>
      <c r="D5810" s="2">
        <v>41224.663888888892</v>
      </c>
      <c r="E5810" s="60">
        <v>12</v>
      </c>
      <c r="F5810" s="2">
        <v>41167.331254549965</v>
      </c>
      <c r="G5810" s="60">
        <v>0</v>
      </c>
    </row>
    <row r="5811" spans="1:7" x14ac:dyDescent="0.3">
      <c r="A5811" s="60">
        <v>5810</v>
      </c>
      <c r="B5811" s="60">
        <v>1</v>
      </c>
      <c r="C5811" s="2">
        <v>41164.629407738823</v>
      </c>
      <c r="D5811" s="2">
        <v>41224.629166666666</v>
      </c>
      <c r="E5811" s="60">
        <v>12</v>
      </c>
      <c r="F5811" s="2">
        <v>41165.39306261819</v>
      </c>
      <c r="G5811" s="60">
        <v>0</v>
      </c>
    </row>
    <row r="5812" spans="1:7" x14ac:dyDescent="0.3">
      <c r="A5812" s="60">
        <v>5811</v>
      </c>
      <c r="B5812" s="60">
        <v>1</v>
      </c>
      <c r="C5812" s="2">
        <v>41164.686190379543</v>
      </c>
      <c r="D5812" s="2">
        <v>41167.102188500328</v>
      </c>
      <c r="E5812" s="60">
        <v>8</v>
      </c>
      <c r="F5812" s="2" t="s">
        <v>5</v>
      </c>
      <c r="G5812" s="60">
        <v>0</v>
      </c>
    </row>
    <row r="5813" spans="1:7" x14ac:dyDescent="0.3">
      <c r="A5813" s="60">
        <v>5812</v>
      </c>
      <c r="B5813" s="60">
        <v>5</v>
      </c>
      <c r="C5813" s="2">
        <v>41164.704996902663</v>
      </c>
      <c r="D5813" s="2">
        <v>41224.704861111109</v>
      </c>
      <c r="E5813" s="60">
        <v>24</v>
      </c>
      <c r="F5813" s="2">
        <v>41169.48048665277</v>
      </c>
      <c r="G5813" s="60">
        <v>0</v>
      </c>
    </row>
    <row r="5814" spans="1:7" x14ac:dyDescent="0.3">
      <c r="A5814" s="60">
        <v>5813</v>
      </c>
      <c r="B5814" s="60">
        <v>7</v>
      </c>
      <c r="C5814" s="2">
        <v>41164.711332714469</v>
      </c>
      <c r="D5814" s="2">
        <v>41224.711111111115</v>
      </c>
      <c r="E5814" s="60">
        <v>24</v>
      </c>
      <c r="F5814" s="2">
        <v>41180.66332434932</v>
      </c>
      <c r="G5814" s="60">
        <v>0</v>
      </c>
    </row>
    <row r="5815" spans="1:7" x14ac:dyDescent="0.3">
      <c r="A5815" s="60">
        <v>5814</v>
      </c>
      <c r="B5815" s="60">
        <v>1</v>
      </c>
      <c r="C5815" s="2">
        <v>41164.760233159024</v>
      </c>
      <c r="D5815" s="2">
        <v>41166.801658693301</v>
      </c>
      <c r="E5815" s="60">
        <v>8</v>
      </c>
      <c r="F5815" s="2" t="s">
        <v>5</v>
      </c>
      <c r="G5815" s="60">
        <v>0</v>
      </c>
    </row>
    <row r="5816" spans="1:7" x14ac:dyDescent="0.3">
      <c r="A5816" s="60">
        <v>5815</v>
      </c>
      <c r="B5816" s="60">
        <v>8</v>
      </c>
      <c r="C5816" s="2">
        <v>41164.787690298843</v>
      </c>
      <c r="D5816" s="2">
        <v>41224.787499999999</v>
      </c>
      <c r="E5816" s="60">
        <v>3</v>
      </c>
      <c r="F5816" s="2">
        <v>41169.504079661361</v>
      </c>
      <c r="G5816" s="60">
        <v>1</v>
      </c>
    </row>
    <row r="5817" spans="1:7" x14ac:dyDescent="0.3">
      <c r="A5817" s="60">
        <v>5816</v>
      </c>
      <c r="B5817" s="60">
        <v>8</v>
      </c>
      <c r="C5817" s="2">
        <v>41164.754227028221</v>
      </c>
      <c r="D5817" s="2">
        <v>41224.754166666666</v>
      </c>
      <c r="E5817" s="60">
        <v>3</v>
      </c>
      <c r="F5817" s="2">
        <v>41171.580875373307</v>
      </c>
      <c r="G5817" s="60">
        <v>0</v>
      </c>
    </row>
    <row r="5818" spans="1:7" x14ac:dyDescent="0.3">
      <c r="A5818" s="60">
        <v>5817</v>
      </c>
      <c r="B5818" s="60">
        <v>11</v>
      </c>
      <c r="C5818" s="2">
        <v>41164.895009583226</v>
      </c>
      <c r="D5818" s="2">
        <v>41224.894444444442</v>
      </c>
      <c r="E5818" s="60">
        <v>1</v>
      </c>
      <c r="F5818" s="2">
        <v>41171.755857895572</v>
      </c>
      <c r="G5818" s="60">
        <v>3</v>
      </c>
    </row>
    <row r="5819" spans="1:7" x14ac:dyDescent="0.3">
      <c r="A5819" s="60">
        <v>5818</v>
      </c>
      <c r="B5819" s="60">
        <v>6</v>
      </c>
      <c r="C5819" s="2">
        <v>41164.950394899912</v>
      </c>
      <c r="D5819" s="2">
        <v>41224.949999999997</v>
      </c>
      <c r="E5819" s="60">
        <v>24</v>
      </c>
      <c r="F5819" s="2">
        <v>41168.602817403407</v>
      </c>
      <c r="G5819" s="60">
        <v>0</v>
      </c>
    </row>
    <row r="5820" spans="1:7" x14ac:dyDescent="0.3">
      <c r="A5820" s="60">
        <v>5819</v>
      </c>
      <c r="B5820" s="60">
        <v>7</v>
      </c>
      <c r="C5820" s="2">
        <v>41165.058195111436</v>
      </c>
      <c r="D5820" s="2">
        <v>41167.557638888888</v>
      </c>
      <c r="E5820" s="60">
        <v>24</v>
      </c>
      <c r="F5820" s="2" t="s">
        <v>5</v>
      </c>
      <c r="G5820" s="60">
        <v>0</v>
      </c>
    </row>
    <row r="5821" spans="1:7" x14ac:dyDescent="0.3">
      <c r="A5821" s="60">
        <v>5820</v>
      </c>
      <c r="B5821" s="60">
        <v>1</v>
      </c>
      <c r="C5821" s="2">
        <v>41165.132314585324</v>
      </c>
      <c r="D5821" s="2">
        <v>41167.965215432545</v>
      </c>
      <c r="E5821" s="60">
        <v>8</v>
      </c>
      <c r="F5821" s="2" t="s">
        <v>5</v>
      </c>
      <c r="G5821" s="60">
        <v>0</v>
      </c>
    </row>
    <row r="5822" spans="1:7" x14ac:dyDescent="0.3">
      <c r="A5822" s="60">
        <v>5821</v>
      </c>
      <c r="B5822" s="60">
        <v>2</v>
      </c>
      <c r="C5822" s="2">
        <v>41165.312521222339</v>
      </c>
      <c r="D5822" s="2">
        <v>41225.3125</v>
      </c>
      <c r="E5822" s="60">
        <v>10</v>
      </c>
      <c r="F5822" s="2">
        <v>41167.691345326937</v>
      </c>
      <c r="G5822" s="60">
        <v>0</v>
      </c>
    </row>
    <row r="5823" spans="1:7" x14ac:dyDescent="0.3">
      <c r="A5823" s="60">
        <v>5822</v>
      </c>
      <c r="B5823" s="60">
        <v>1</v>
      </c>
      <c r="C5823" s="2">
        <v>41165.530020817117</v>
      </c>
      <c r="D5823" s="2">
        <v>41225.529861111114</v>
      </c>
      <c r="E5823" s="60">
        <v>12</v>
      </c>
      <c r="F5823" s="2">
        <v>41166.63904266063</v>
      </c>
      <c r="G5823" s="60">
        <v>0</v>
      </c>
    </row>
    <row r="5824" spans="1:7" x14ac:dyDescent="0.3">
      <c r="A5824" s="60">
        <v>5823</v>
      </c>
      <c r="B5824" s="60">
        <v>1</v>
      </c>
      <c r="C5824" s="2">
        <v>41165.516023697455</v>
      </c>
      <c r="D5824" s="2">
        <v>41225.515972222223</v>
      </c>
      <c r="E5824" s="60">
        <v>8</v>
      </c>
      <c r="F5824" s="2">
        <v>41166.662056219357</v>
      </c>
      <c r="G5824" s="60">
        <v>0</v>
      </c>
    </row>
    <row r="5825" spans="1:7" x14ac:dyDescent="0.3">
      <c r="A5825" s="60">
        <v>5824</v>
      </c>
      <c r="B5825" s="60">
        <v>11</v>
      </c>
      <c r="C5825" s="2">
        <v>41165.619664403181</v>
      </c>
      <c r="D5825" s="2">
        <v>41169.41100885046</v>
      </c>
      <c r="E5825" s="60">
        <v>1</v>
      </c>
      <c r="F5825" s="2" t="s">
        <v>5</v>
      </c>
      <c r="G5825" s="60">
        <v>2</v>
      </c>
    </row>
    <row r="5826" spans="1:7" x14ac:dyDescent="0.3">
      <c r="A5826" s="60">
        <v>5825</v>
      </c>
      <c r="B5826" s="60">
        <v>1</v>
      </c>
      <c r="C5826" s="2">
        <v>41165.650566675373</v>
      </c>
      <c r="D5826" s="2">
        <v>41225.65</v>
      </c>
      <c r="E5826" s="60">
        <v>8</v>
      </c>
      <c r="F5826" s="2">
        <v>41165.737117674842</v>
      </c>
      <c r="G5826" s="60">
        <v>0</v>
      </c>
    </row>
    <row r="5827" spans="1:7" x14ac:dyDescent="0.3">
      <c r="A5827" s="60">
        <v>5826</v>
      </c>
      <c r="B5827" s="60">
        <v>1</v>
      </c>
      <c r="C5827" s="2">
        <v>41165.698690956015</v>
      </c>
      <c r="D5827" s="2">
        <v>41225.698611111111</v>
      </c>
      <c r="E5827" s="60">
        <v>12</v>
      </c>
      <c r="F5827" s="2">
        <v>41166.408444796289</v>
      </c>
      <c r="G5827" s="60">
        <v>0</v>
      </c>
    </row>
    <row r="5828" spans="1:7" x14ac:dyDescent="0.3">
      <c r="A5828" s="60">
        <v>5827</v>
      </c>
      <c r="B5828" s="60">
        <v>2</v>
      </c>
      <c r="C5828" s="2">
        <v>41165.738880126723</v>
      </c>
      <c r="D5828" s="2">
        <v>41225.73819444445</v>
      </c>
      <c r="E5828" s="60">
        <v>10</v>
      </c>
      <c r="F5828" s="2">
        <v>41166.458706524696</v>
      </c>
      <c r="G5828" s="60">
        <v>0</v>
      </c>
    </row>
    <row r="5829" spans="1:7" x14ac:dyDescent="0.3">
      <c r="A5829" s="60">
        <v>5828</v>
      </c>
      <c r="B5829" s="60">
        <v>2</v>
      </c>
      <c r="C5829" s="2">
        <v>41165.779330744277</v>
      </c>
      <c r="D5829" s="2">
        <v>41225.779166666667</v>
      </c>
      <c r="E5829" s="60">
        <v>10</v>
      </c>
      <c r="F5829" s="2">
        <v>41166.284301637526</v>
      </c>
      <c r="G5829" s="60">
        <v>0</v>
      </c>
    </row>
    <row r="5830" spans="1:7" x14ac:dyDescent="0.3">
      <c r="A5830" s="60">
        <v>5829</v>
      </c>
      <c r="B5830" s="60">
        <v>2</v>
      </c>
      <c r="C5830" s="2">
        <v>41165.817166032102</v>
      </c>
      <c r="D5830" s="2">
        <v>41225.816666666666</v>
      </c>
      <c r="E5830" s="60">
        <v>10</v>
      </c>
      <c r="F5830" s="2">
        <v>41166.371938270502</v>
      </c>
      <c r="G5830" s="60">
        <v>0</v>
      </c>
    </row>
    <row r="5831" spans="1:7" x14ac:dyDescent="0.3">
      <c r="A5831" s="60">
        <v>5830</v>
      </c>
      <c r="B5831" s="60">
        <v>4</v>
      </c>
      <c r="C5831" s="2">
        <v>41165.794723250649</v>
      </c>
      <c r="D5831" s="2">
        <v>41225.794444444444</v>
      </c>
      <c r="E5831" s="60">
        <v>12</v>
      </c>
      <c r="F5831" s="2">
        <v>41169.554701236128</v>
      </c>
      <c r="G5831" s="60">
        <v>0</v>
      </c>
    </row>
    <row r="5832" spans="1:7" x14ac:dyDescent="0.3">
      <c r="A5832" s="60">
        <v>5831</v>
      </c>
      <c r="B5832" s="60">
        <v>6</v>
      </c>
      <c r="C5832" s="2">
        <v>41165.846220688356</v>
      </c>
      <c r="D5832" s="2">
        <v>41225.845833333333</v>
      </c>
      <c r="E5832" s="60">
        <v>24</v>
      </c>
      <c r="F5832" s="2">
        <v>41170.864881838002</v>
      </c>
      <c r="G5832" s="60">
        <v>0</v>
      </c>
    </row>
    <row r="5833" spans="1:7" x14ac:dyDescent="0.3">
      <c r="A5833" s="60">
        <v>5832</v>
      </c>
      <c r="B5833" s="60">
        <v>1</v>
      </c>
      <c r="C5833" s="2">
        <v>41165.857035163361</v>
      </c>
      <c r="D5833" s="2">
        <v>41225.856944444444</v>
      </c>
      <c r="E5833" s="60">
        <v>12</v>
      </c>
      <c r="F5833" s="2">
        <v>41166.344642884702</v>
      </c>
      <c r="G5833" s="60">
        <v>0</v>
      </c>
    </row>
    <row r="5834" spans="1:7" x14ac:dyDescent="0.3">
      <c r="A5834" s="60">
        <v>5833</v>
      </c>
      <c r="B5834" s="60">
        <v>1</v>
      </c>
      <c r="C5834" s="2">
        <v>41165.8356596909</v>
      </c>
      <c r="D5834" s="2">
        <v>41225.835416666669</v>
      </c>
      <c r="E5834" s="60">
        <v>12</v>
      </c>
      <c r="F5834" s="2">
        <v>41167.993680103231</v>
      </c>
      <c r="G5834" s="60">
        <v>0</v>
      </c>
    </row>
    <row r="5835" spans="1:7" x14ac:dyDescent="0.3">
      <c r="A5835" s="60">
        <v>5834</v>
      </c>
      <c r="B5835" s="60">
        <v>1</v>
      </c>
      <c r="C5835" s="2">
        <v>41165.840336871152</v>
      </c>
      <c r="D5835" s="2">
        <v>41168.590146612689</v>
      </c>
      <c r="E5835" s="60">
        <v>12</v>
      </c>
      <c r="F5835" s="2" t="s">
        <v>5</v>
      </c>
      <c r="G5835" s="60">
        <v>0</v>
      </c>
    </row>
    <row r="5836" spans="1:7" x14ac:dyDescent="0.3">
      <c r="A5836" s="60">
        <v>5835</v>
      </c>
      <c r="B5836" s="60">
        <v>6</v>
      </c>
      <c r="C5836" s="2">
        <v>41165.841360018254</v>
      </c>
      <c r="D5836" s="2">
        <v>41225.840972222228</v>
      </c>
      <c r="E5836" s="60">
        <v>24</v>
      </c>
      <c r="F5836" s="2">
        <v>41172.484180907122</v>
      </c>
      <c r="G5836" s="60">
        <v>0</v>
      </c>
    </row>
    <row r="5837" spans="1:7" x14ac:dyDescent="0.3">
      <c r="A5837" s="60">
        <v>5836</v>
      </c>
      <c r="B5837" s="60">
        <v>6</v>
      </c>
      <c r="C5837" s="2">
        <v>41165.845828189376</v>
      </c>
      <c r="D5837" s="2">
        <v>41225.845833333333</v>
      </c>
      <c r="E5837" s="60">
        <v>24</v>
      </c>
      <c r="F5837" s="2">
        <v>41178.515247945674</v>
      </c>
      <c r="G5837" s="60">
        <v>0</v>
      </c>
    </row>
    <row r="5838" spans="1:7" x14ac:dyDescent="0.3">
      <c r="A5838" s="60">
        <v>5837</v>
      </c>
      <c r="B5838" s="60">
        <v>6</v>
      </c>
      <c r="C5838" s="2">
        <v>41165.948754796613</v>
      </c>
      <c r="D5838" s="2">
        <v>41225.948611111111</v>
      </c>
      <c r="E5838" s="60">
        <v>24</v>
      </c>
      <c r="F5838" s="2">
        <v>41168.495110660719</v>
      </c>
      <c r="G5838" s="60">
        <v>0</v>
      </c>
    </row>
    <row r="5839" spans="1:7" x14ac:dyDescent="0.3">
      <c r="A5839" s="60">
        <v>5838</v>
      </c>
      <c r="B5839" s="60">
        <v>5</v>
      </c>
      <c r="C5839" s="2">
        <v>41165.964568467629</v>
      </c>
      <c r="D5839" s="2">
        <v>41170.589174682253</v>
      </c>
      <c r="E5839" s="60">
        <v>24</v>
      </c>
      <c r="F5839" s="2" t="s">
        <v>5</v>
      </c>
      <c r="G5839" s="60">
        <v>0</v>
      </c>
    </row>
    <row r="5840" spans="1:7" x14ac:dyDescent="0.3">
      <c r="A5840" s="60">
        <v>5839</v>
      </c>
      <c r="B5840" s="60">
        <v>3</v>
      </c>
      <c r="C5840" s="2">
        <v>41166.026144251948</v>
      </c>
      <c r="D5840" s="2">
        <v>41226.025694444441</v>
      </c>
      <c r="E5840" s="60">
        <v>24</v>
      </c>
      <c r="F5840" s="2">
        <v>41168.532674368682</v>
      </c>
      <c r="G5840" s="60">
        <v>0</v>
      </c>
    </row>
    <row r="5841" spans="1:7" x14ac:dyDescent="0.3">
      <c r="A5841" s="60">
        <v>5840</v>
      </c>
      <c r="B5841" s="60">
        <v>3</v>
      </c>
      <c r="C5841" s="2">
        <v>41166.033107623611</v>
      </c>
      <c r="D5841" s="2">
        <v>41168.616307016127</v>
      </c>
      <c r="E5841" s="60">
        <v>24</v>
      </c>
      <c r="F5841" s="2" t="s">
        <v>5</v>
      </c>
      <c r="G5841" s="60">
        <v>0</v>
      </c>
    </row>
    <row r="5842" spans="1:7" x14ac:dyDescent="0.3">
      <c r="A5842" s="60">
        <v>5841</v>
      </c>
      <c r="B5842" s="60">
        <v>1</v>
      </c>
      <c r="C5842" s="2">
        <v>41166.22025976178</v>
      </c>
      <c r="D5842" s="2">
        <v>41168.886897835313</v>
      </c>
      <c r="E5842" s="60">
        <v>8</v>
      </c>
      <c r="F5842" s="2" t="s">
        <v>5</v>
      </c>
      <c r="G5842" s="60">
        <v>0</v>
      </c>
    </row>
    <row r="5843" spans="1:7" x14ac:dyDescent="0.3">
      <c r="A5843" s="60">
        <v>5842</v>
      </c>
      <c r="B5843" s="60">
        <v>8</v>
      </c>
      <c r="C5843" s="2">
        <v>41166.380401448725</v>
      </c>
      <c r="D5843" s="2">
        <v>41169.213576649148</v>
      </c>
      <c r="E5843" s="60">
        <v>3</v>
      </c>
      <c r="F5843" s="2" t="s">
        <v>5</v>
      </c>
      <c r="G5843" s="60">
        <v>0</v>
      </c>
    </row>
    <row r="5844" spans="1:7" x14ac:dyDescent="0.3">
      <c r="A5844" s="60">
        <v>5843</v>
      </c>
      <c r="B5844" s="60">
        <v>1</v>
      </c>
      <c r="C5844" s="2">
        <v>41166.375918428523</v>
      </c>
      <c r="D5844" s="2">
        <v>41226.375694444447</v>
      </c>
      <c r="E5844" s="60">
        <v>8</v>
      </c>
      <c r="F5844" s="2">
        <v>41167.353732417519</v>
      </c>
      <c r="G5844" s="60">
        <v>0</v>
      </c>
    </row>
    <row r="5845" spans="1:7" x14ac:dyDescent="0.3">
      <c r="A5845" s="60">
        <v>5844</v>
      </c>
      <c r="B5845" s="60">
        <v>1</v>
      </c>
      <c r="C5845" s="2">
        <v>41166.422084562168</v>
      </c>
      <c r="D5845" s="2">
        <v>41226.421527777777</v>
      </c>
      <c r="E5845" s="60">
        <v>8</v>
      </c>
      <c r="F5845" s="2">
        <v>41167.665528576275</v>
      </c>
      <c r="G5845" s="60">
        <v>0</v>
      </c>
    </row>
    <row r="5846" spans="1:7" x14ac:dyDescent="0.3">
      <c r="A5846" s="60">
        <v>5845</v>
      </c>
      <c r="B5846" s="60">
        <v>3</v>
      </c>
      <c r="C5846" s="2">
        <v>41166.429711727302</v>
      </c>
      <c r="D5846" s="2">
        <v>41226.429166666661</v>
      </c>
      <c r="E5846" s="60">
        <v>24</v>
      </c>
      <c r="F5846" s="2">
        <v>41169.658097626052</v>
      </c>
      <c r="G5846" s="60">
        <v>0</v>
      </c>
    </row>
    <row r="5847" spans="1:7" x14ac:dyDescent="0.3">
      <c r="A5847" s="60">
        <v>5846</v>
      </c>
      <c r="B5847" s="60">
        <v>6</v>
      </c>
      <c r="C5847" s="2">
        <v>41166.421385595575</v>
      </c>
      <c r="D5847" s="2">
        <v>41168.795768842414</v>
      </c>
      <c r="E5847" s="60">
        <v>24</v>
      </c>
      <c r="F5847" s="2" t="s">
        <v>5</v>
      </c>
      <c r="G5847" s="60">
        <v>0</v>
      </c>
    </row>
    <row r="5848" spans="1:7" x14ac:dyDescent="0.3">
      <c r="A5848" s="60">
        <v>5847</v>
      </c>
      <c r="B5848" s="60">
        <v>1</v>
      </c>
      <c r="C5848" s="2">
        <v>41166.480774071002</v>
      </c>
      <c r="D5848" s="2">
        <v>41171.35573493335</v>
      </c>
      <c r="E5848" s="60">
        <v>8</v>
      </c>
      <c r="F5848" s="2" t="s">
        <v>5</v>
      </c>
      <c r="G5848" s="60">
        <v>0</v>
      </c>
    </row>
    <row r="5849" spans="1:7" x14ac:dyDescent="0.3">
      <c r="A5849" s="60">
        <v>5848</v>
      </c>
      <c r="B5849" s="60">
        <v>1</v>
      </c>
      <c r="C5849" s="2">
        <v>41166.482472268326</v>
      </c>
      <c r="D5849" s="2">
        <v>41226.481944444444</v>
      </c>
      <c r="E5849" s="60">
        <v>12</v>
      </c>
      <c r="F5849" s="2">
        <v>41167.000231114536</v>
      </c>
      <c r="G5849" s="60">
        <v>0</v>
      </c>
    </row>
    <row r="5850" spans="1:7" x14ac:dyDescent="0.3">
      <c r="A5850" s="60">
        <v>5849</v>
      </c>
      <c r="B5850" s="60">
        <v>8</v>
      </c>
      <c r="C5850" s="2">
        <v>41166.462278751183</v>
      </c>
      <c r="D5850" s="2">
        <v>41226.461805555555</v>
      </c>
      <c r="E5850" s="60">
        <v>3</v>
      </c>
      <c r="F5850" s="2">
        <v>41173.42523851688</v>
      </c>
      <c r="G5850" s="60">
        <v>0</v>
      </c>
    </row>
    <row r="5851" spans="1:7" x14ac:dyDescent="0.3">
      <c r="A5851" s="60">
        <v>5850</v>
      </c>
      <c r="B5851" s="60">
        <v>3</v>
      </c>
      <c r="C5851" s="2">
        <v>41166.48279287199</v>
      </c>
      <c r="D5851" s="2">
        <v>41226.482638888891</v>
      </c>
      <c r="E5851" s="60">
        <v>24</v>
      </c>
      <c r="F5851" s="2">
        <v>41168.534776421562</v>
      </c>
      <c r="G5851" s="60">
        <v>0</v>
      </c>
    </row>
    <row r="5852" spans="1:7" x14ac:dyDescent="0.3">
      <c r="A5852" s="60">
        <v>5851</v>
      </c>
      <c r="B5852" s="60">
        <v>7</v>
      </c>
      <c r="C5852" s="2">
        <v>41166.519133863127</v>
      </c>
      <c r="D5852" s="2">
        <v>41226.518750000003</v>
      </c>
      <c r="E5852" s="60">
        <v>24</v>
      </c>
      <c r="F5852" s="2">
        <v>41193.50848778362</v>
      </c>
      <c r="G5852" s="60">
        <v>0</v>
      </c>
    </row>
    <row r="5853" spans="1:7" x14ac:dyDescent="0.3">
      <c r="A5853" s="60">
        <v>5852</v>
      </c>
      <c r="B5853" s="60">
        <v>1</v>
      </c>
      <c r="C5853" s="2">
        <v>41166.601350870144</v>
      </c>
      <c r="D5853" s="2">
        <v>41226.600694444445</v>
      </c>
      <c r="E5853" s="60">
        <v>8</v>
      </c>
      <c r="F5853" s="2">
        <v>41167.652528775645</v>
      </c>
      <c r="G5853" s="60">
        <v>0</v>
      </c>
    </row>
    <row r="5854" spans="1:7" x14ac:dyDescent="0.3">
      <c r="A5854" s="60">
        <v>5853</v>
      </c>
      <c r="B5854" s="60">
        <v>1</v>
      </c>
      <c r="C5854" s="2">
        <v>41166.607720415413</v>
      </c>
      <c r="D5854" s="2">
        <v>41226.607638888891</v>
      </c>
      <c r="E5854" s="60">
        <v>12</v>
      </c>
      <c r="F5854" s="2">
        <v>41167.64034437621</v>
      </c>
      <c r="G5854" s="60">
        <v>0</v>
      </c>
    </row>
    <row r="5855" spans="1:7" x14ac:dyDescent="0.3">
      <c r="A5855" s="60">
        <v>5854</v>
      </c>
      <c r="B5855" s="60">
        <v>1</v>
      </c>
      <c r="C5855" s="2">
        <v>41166.664852948925</v>
      </c>
      <c r="D5855" s="2">
        <v>41226.664583333331</v>
      </c>
      <c r="E5855" s="60">
        <v>8</v>
      </c>
      <c r="F5855" s="2">
        <v>41168.019416012205</v>
      </c>
      <c r="G5855" s="60">
        <v>0</v>
      </c>
    </row>
    <row r="5856" spans="1:7" x14ac:dyDescent="0.3">
      <c r="A5856" s="60">
        <v>5855</v>
      </c>
      <c r="B5856" s="60">
        <v>1</v>
      </c>
      <c r="C5856" s="2">
        <v>41166.826519253991</v>
      </c>
      <c r="D5856" s="2">
        <v>41226.826388888883</v>
      </c>
      <c r="E5856" s="60">
        <v>12</v>
      </c>
      <c r="F5856" s="2">
        <v>41167.762251458778</v>
      </c>
      <c r="G5856" s="60">
        <v>0</v>
      </c>
    </row>
    <row r="5857" spans="1:7" x14ac:dyDescent="0.3">
      <c r="A5857" s="60">
        <v>5856</v>
      </c>
      <c r="B5857" s="60">
        <v>6</v>
      </c>
      <c r="C5857" s="2">
        <v>41166.843956752964</v>
      </c>
      <c r="D5857" s="2">
        <v>41171.09375</v>
      </c>
      <c r="E5857" s="60">
        <v>24</v>
      </c>
      <c r="F5857" s="2" t="s">
        <v>5</v>
      </c>
      <c r="G5857" s="60">
        <v>0</v>
      </c>
    </row>
    <row r="5858" spans="1:7" x14ac:dyDescent="0.3">
      <c r="A5858" s="60">
        <v>5857</v>
      </c>
      <c r="B5858" s="60">
        <v>1</v>
      </c>
      <c r="C5858" s="2">
        <v>41166.855534917631</v>
      </c>
      <c r="D5858" s="2">
        <v>41226.854861111111</v>
      </c>
      <c r="E5858" s="60">
        <v>12</v>
      </c>
      <c r="F5858" s="2">
        <v>41167.59818474936</v>
      </c>
      <c r="G5858" s="60">
        <v>0</v>
      </c>
    </row>
    <row r="5859" spans="1:7" x14ac:dyDescent="0.3">
      <c r="A5859" s="60">
        <v>5858</v>
      </c>
      <c r="B5859" s="60">
        <v>7</v>
      </c>
      <c r="C5859" s="2">
        <v>41167.046325935415</v>
      </c>
      <c r="D5859" s="2">
        <v>41227.04583333333</v>
      </c>
      <c r="E5859" s="60">
        <v>24</v>
      </c>
      <c r="F5859" s="2">
        <v>41175.95713435064</v>
      </c>
      <c r="G5859" s="60">
        <v>0</v>
      </c>
    </row>
    <row r="5860" spans="1:7" x14ac:dyDescent="0.3">
      <c r="A5860" s="60">
        <v>5859</v>
      </c>
      <c r="B5860" s="60">
        <v>3</v>
      </c>
      <c r="C5860" s="2">
        <v>41167.356273366357</v>
      </c>
      <c r="D5860" s="2">
        <v>41227.356250000004</v>
      </c>
      <c r="E5860" s="60">
        <v>24</v>
      </c>
      <c r="F5860" s="2">
        <v>41169.70949656525</v>
      </c>
      <c r="G5860" s="60">
        <v>0</v>
      </c>
    </row>
    <row r="5861" spans="1:7" x14ac:dyDescent="0.3">
      <c r="A5861" s="60">
        <v>5860</v>
      </c>
      <c r="B5861" s="60">
        <v>6</v>
      </c>
      <c r="C5861" s="2">
        <v>41167.348699104332</v>
      </c>
      <c r="D5861" s="2">
        <v>41169.889678820284</v>
      </c>
      <c r="E5861" s="60">
        <v>24</v>
      </c>
      <c r="F5861" s="2" t="s">
        <v>5</v>
      </c>
      <c r="G5861" s="60">
        <v>0</v>
      </c>
    </row>
    <row r="5862" spans="1:7" x14ac:dyDescent="0.3">
      <c r="A5862" s="60">
        <v>5861</v>
      </c>
      <c r="B5862" s="60">
        <v>8</v>
      </c>
      <c r="C5862" s="2">
        <v>41167.404897397399</v>
      </c>
      <c r="D5862" s="2">
        <v>41227.404861111114</v>
      </c>
      <c r="E5862" s="60">
        <v>3</v>
      </c>
      <c r="F5862" s="2">
        <v>41172.349357977218</v>
      </c>
      <c r="G5862" s="60">
        <v>0</v>
      </c>
    </row>
    <row r="5863" spans="1:7" x14ac:dyDescent="0.3">
      <c r="A5863" s="60">
        <v>5862</v>
      </c>
      <c r="B5863" s="60">
        <v>1</v>
      </c>
      <c r="C5863" s="2">
        <v>41167.382842604195</v>
      </c>
      <c r="D5863" s="2">
        <v>41227.382638888892</v>
      </c>
      <c r="E5863" s="60">
        <v>8</v>
      </c>
      <c r="F5863" s="2">
        <v>41168.631202772929</v>
      </c>
      <c r="G5863" s="60">
        <v>0</v>
      </c>
    </row>
    <row r="5864" spans="1:7" x14ac:dyDescent="0.3">
      <c r="A5864" s="60">
        <v>5863</v>
      </c>
      <c r="B5864" s="60">
        <v>2</v>
      </c>
      <c r="C5864" s="2">
        <v>41167.636617307115</v>
      </c>
      <c r="D5864" s="2">
        <v>41171.844444444447</v>
      </c>
      <c r="E5864" s="60">
        <v>10</v>
      </c>
      <c r="F5864" s="2">
        <v>41168.715368084668</v>
      </c>
      <c r="G5864" s="60">
        <v>0</v>
      </c>
    </row>
    <row r="5865" spans="1:7" x14ac:dyDescent="0.3">
      <c r="A5865" s="60">
        <v>5864</v>
      </c>
      <c r="B5865" s="60">
        <v>1</v>
      </c>
      <c r="C5865" s="2">
        <v>41167.633435173353</v>
      </c>
      <c r="D5865" s="2">
        <v>41227.633333333331</v>
      </c>
      <c r="E5865" s="60">
        <v>12</v>
      </c>
      <c r="F5865" s="2">
        <v>41168.305801504444</v>
      </c>
      <c r="G5865" s="60">
        <v>0</v>
      </c>
    </row>
    <row r="5866" spans="1:7" x14ac:dyDescent="0.3">
      <c r="A5866" s="60">
        <v>5865</v>
      </c>
      <c r="B5866" s="60">
        <v>1</v>
      </c>
      <c r="C5866" s="2">
        <v>41167.65685553645</v>
      </c>
      <c r="D5866" s="2">
        <v>41227.65625</v>
      </c>
      <c r="E5866" s="60">
        <v>12</v>
      </c>
      <c r="F5866" s="2">
        <v>41168.380814960903</v>
      </c>
      <c r="G5866" s="60">
        <v>0</v>
      </c>
    </row>
    <row r="5867" spans="1:7" x14ac:dyDescent="0.3">
      <c r="A5867" s="60">
        <v>5866</v>
      </c>
      <c r="B5867" s="60">
        <v>3</v>
      </c>
      <c r="C5867" s="2">
        <v>41167.735916671598</v>
      </c>
      <c r="D5867" s="2">
        <v>41227.73541666667</v>
      </c>
      <c r="E5867" s="60">
        <v>24</v>
      </c>
      <c r="F5867" s="2">
        <v>41170.912557472286</v>
      </c>
      <c r="G5867" s="60">
        <v>0</v>
      </c>
    </row>
    <row r="5868" spans="1:7" x14ac:dyDescent="0.3">
      <c r="A5868" s="60">
        <v>5867</v>
      </c>
      <c r="B5868" s="60">
        <v>7</v>
      </c>
      <c r="C5868" s="2">
        <v>41167.817756979428</v>
      </c>
      <c r="D5868" s="2">
        <v>41227.817361111105</v>
      </c>
      <c r="E5868" s="60">
        <v>24</v>
      </c>
      <c r="F5868" s="2">
        <v>41195.128623676464</v>
      </c>
      <c r="G5868" s="60">
        <v>1</v>
      </c>
    </row>
    <row r="5869" spans="1:7" x14ac:dyDescent="0.3">
      <c r="A5869" s="60">
        <v>5868</v>
      </c>
      <c r="B5869" s="60">
        <v>1</v>
      </c>
      <c r="C5869" s="2">
        <v>41167.85740762826</v>
      </c>
      <c r="D5869" s="2">
        <v>41227.856944444444</v>
      </c>
      <c r="E5869" s="60">
        <v>8</v>
      </c>
      <c r="F5869" s="2">
        <v>41168.025387135487</v>
      </c>
      <c r="G5869" s="60">
        <v>0</v>
      </c>
    </row>
    <row r="5870" spans="1:7" x14ac:dyDescent="0.3">
      <c r="A5870" s="60">
        <v>5869</v>
      </c>
      <c r="B5870" s="60">
        <v>6</v>
      </c>
      <c r="C5870" s="2">
        <v>41167.905064192812</v>
      </c>
      <c r="D5870" s="2">
        <v>41227.904861111114</v>
      </c>
      <c r="E5870" s="60">
        <v>24</v>
      </c>
      <c r="F5870" s="2">
        <v>41173.60198129536</v>
      </c>
      <c r="G5870" s="60">
        <v>0</v>
      </c>
    </row>
    <row r="5871" spans="1:7" x14ac:dyDescent="0.3">
      <c r="A5871" s="60">
        <v>5870</v>
      </c>
      <c r="B5871" s="60">
        <v>5</v>
      </c>
      <c r="C5871" s="2">
        <v>41167.987522901421</v>
      </c>
      <c r="D5871" s="2">
        <v>41227.987500000003</v>
      </c>
      <c r="E5871" s="60">
        <v>24</v>
      </c>
      <c r="F5871" s="2">
        <v>41169.694129418043</v>
      </c>
      <c r="G5871" s="60">
        <v>0</v>
      </c>
    </row>
    <row r="5872" spans="1:7" x14ac:dyDescent="0.3">
      <c r="A5872" s="60">
        <v>5871</v>
      </c>
      <c r="B5872" s="60">
        <v>3</v>
      </c>
      <c r="C5872" s="2">
        <v>41168.038480088377</v>
      </c>
      <c r="D5872" s="2">
        <v>41228.038194444445</v>
      </c>
      <c r="E5872" s="60">
        <v>24</v>
      </c>
      <c r="F5872" s="2">
        <v>41172.395448875293</v>
      </c>
      <c r="G5872" s="60">
        <v>0</v>
      </c>
    </row>
    <row r="5873" spans="1:7" x14ac:dyDescent="0.3">
      <c r="A5873" s="60">
        <v>5872</v>
      </c>
      <c r="B5873" s="60">
        <v>1</v>
      </c>
      <c r="C5873" s="2">
        <v>41168.043474833161</v>
      </c>
      <c r="D5873" s="2">
        <v>41228.04305555555</v>
      </c>
      <c r="E5873" s="60">
        <v>8</v>
      </c>
      <c r="F5873" s="2">
        <v>41168.663001515459</v>
      </c>
      <c r="G5873" s="60">
        <v>0</v>
      </c>
    </row>
    <row r="5874" spans="1:7" x14ac:dyDescent="0.3">
      <c r="A5874" s="60">
        <v>5873</v>
      </c>
      <c r="B5874" s="60">
        <v>5</v>
      </c>
      <c r="C5874" s="2">
        <v>41168.150995088559</v>
      </c>
      <c r="D5874" s="2">
        <v>41171.150470702341</v>
      </c>
      <c r="E5874" s="60">
        <v>24</v>
      </c>
      <c r="F5874" s="2" t="s">
        <v>5</v>
      </c>
      <c r="G5874" s="60">
        <v>0</v>
      </c>
    </row>
    <row r="5875" spans="1:7" x14ac:dyDescent="0.3">
      <c r="A5875" s="60">
        <v>5874</v>
      </c>
      <c r="B5875" s="60">
        <v>3</v>
      </c>
      <c r="C5875" s="2">
        <v>41168.352484271556</v>
      </c>
      <c r="D5875" s="2">
        <v>41228.352083333339</v>
      </c>
      <c r="E5875" s="60">
        <v>24</v>
      </c>
      <c r="F5875" s="2">
        <v>41170.476080852954</v>
      </c>
      <c r="G5875" s="60">
        <v>0</v>
      </c>
    </row>
    <row r="5876" spans="1:7" x14ac:dyDescent="0.3">
      <c r="A5876" s="60">
        <v>5875</v>
      </c>
      <c r="B5876" s="60">
        <v>2</v>
      </c>
      <c r="C5876" s="2">
        <v>41168.355891584964</v>
      </c>
      <c r="D5876" s="2">
        <v>41228.355555555558</v>
      </c>
      <c r="E5876" s="60">
        <v>10</v>
      </c>
      <c r="F5876" s="2">
        <v>41168.705896409541</v>
      </c>
      <c r="G5876" s="60">
        <v>0</v>
      </c>
    </row>
    <row r="5877" spans="1:7" x14ac:dyDescent="0.3">
      <c r="A5877" s="60">
        <v>5876</v>
      </c>
      <c r="B5877" s="60">
        <v>10</v>
      </c>
      <c r="C5877" s="2">
        <v>41168.374162102125</v>
      </c>
      <c r="D5877" s="2">
        <v>41228.373611111114</v>
      </c>
      <c r="E5877" s="60">
        <v>1</v>
      </c>
      <c r="F5877" s="2">
        <v>41175.57418027558</v>
      </c>
      <c r="G5877" s="60">
        <v>3</v>
      </c>
    </row>
    <row r="5878" spans="1:7" x14ac:dyDescent="0.3">
      <c r="A5878" s="60">
        <v>5877</v>
      </c>
      <c r="B5878" s="60">
        <v>8</v>
      </c>
      <c r="C5878" s="2">
        <v>41168.391864178244</v>
      </c>
      <c r="D5878" s="2">
        <v>41172.600000000006</v>
      </c>
      <c r="E5878" s="60">
        <v>3</v>
      </c>
      <c r="F5878" s="2">
        <v>41171.427140080668</v>
      </c>
      <c r="G5878" s="60">
        <v>0</v>
      </c>
    </row>
    <row r="5879" spans="1:7" x14ac:dyDescent="0.3">
      <c r="A5879" s="60">
        <v>5878</v>
      </c>
      <c r="B5879" s="60">
        <v>9</v>
      </c>
      <c r="C5879" s="2">
        <v>41168.412603688128</v>
      </c>
      <c r="D5879" s="2">
        <v>41228.412499999999</v>
      </c>
      <c r="E5879" s="60">
        <v>5</v>
      </c>
      <c r="F5879" s="2">
        <v>41171.454178177315</v>
      </c>
      <c r="G5879" s="60">
        <v>0</v>
      </c>
    </row>
    <row r="5880" spans="1:7" x14ac:dyDescent="0.3">
      <c r="A5880" s="60">
        <v>5879</v>
      </c>
      <c r="B5880" s="60">
        <v>1</v>
      </c>
      <c r="C5880" s="2">
        <v>41168.406623885683</v>
      </c>
      <c r="D5880" s="2">
        <v>41228.40625</v>
      </c>
      <c r="E5880" s="60">
        <v>8</v>
      </c>
      <c r="F5880" s="2">
        <v>41168.644490162682</v>
      </c>
      <c r="G5880" s="60">
        <v>0</v>
      </c>
    </row>
    <row r="5881" spans="1:7" x14ac:dyDescent="0.3">
      <c r="A5881" s="60">
        <v>5880</v>
      </c>
      <c r="B5881" s="60">
        <v>9</v>
      </c>
      <c r="C5881" s="2">
        <v>41168.415960078208</v>
      </c>
      <c r="D5881" s="2">
        <v>41228.415277777778</v>
      </c>
      <c r="E5881" s="60">
        <v>5</v>
      </c>
      <c r="F5881" s="2">
        <v>41171.653754083469</v>
      </c>
      <c r="G5881" s="60">
        <v>1</v>
      </c>
    </row>
    <row r="5882" spans="1:7" x14ac:dyDescent="0.3">
      <c r="A5882" s="60">
        <v>5881</v>
      </c>
      <c r="B5882" s="60">
        <v>8</v>
      </c>
      <c r="C5882" s="2">
        <v>41168.383550148923</v>
      </c>
      <c r="D5882" s="2">
        <v>41228.383333333331</v>
      </c>
      <c r="E5882" s="60">
        <v>3</v>
      </c>
      <c r="F5882" s="2">
        <v>41171.658408188414</v>
      </c>
      <c r="G5882" s="60">
        <v>1</v>
      </c>
    </row>
    <row r="5883" spans="1:7" x14ac:dyDescent="0.3">
      <c r="A5883" s="60">
        <v>5882</v>
      </c>
      <c r="B5883" s="60">
        <v>3</v>
      </c>
      <c r="C5883" s="2">
        <v>41168.438367869974</v>
      </c>
      <c r="D5883" s="2">
        <v>41228.438194444439</v>
      </c>
      <c r="E5883" s="60">
        <v>24</v>
      </c>
      <c r="F5883" s="2">
        <v>41170.586548056752</v>
      </c>
      <c r="G5883" s="60">
        <v>0</v>
      </c>
    </row>
    <row r="5884" spans="1:7" x14ac:dyDescent="0.3">
      <c r="A5884" s="60">
        <v>5883</v>
      </c>
      <c r="B5884" s="60">
        <v>7</v>
      </c>
      <c r="C5884" s="2">
        <v>41168.426662840189</v>
      </c>
      <c r="D5884" s="2">
        <v>41228.426388888889</v>
      </c>
      <c r="E5884" s="60">
        <v>24</v>
      </c>
      <c r="F5884" s="2">
        <v>41188.434777867558</v>
      </c>
      <c r="G5884" s="60">
        <v>0</v>
      </c>
    </row>
    <row r="5885" spans="1:7" x14ac:dyDescent="0.3">
      <c r="A5885" s="60">
        <v>5884</v>
      </c>
      <c r="B5885" s="60">
        <v>4</v>
      </c>
      <c r="C5885" s="2">
        <v>41168.524597992066</v>
      </c>
      <c r="D5885" s="2">
        <v>41228.524305555555</v>
      </c>
      <c r="E5885" s="60">
        <v>12</v>
      </c>
      <c r="F5885" s="2">
        <v>41170.471597291958</v>
      </c>
      <c r="G5885" s="60">
        <v>0</v>
      </c>
    </row>
    <row r="5886" spans="1:7" x14ac:dyDescent="0.3">
      <c r="A5886" s="60">
        <v>5885</v>
      </c>
      <c r="B5886" s="60">
        <v>1</v>
      </c>
      <c r="C5886" s="2">
        <v>41168.506232452273</v>
      </c>
      <c r="D5886" s="2">
        <v>41228.505555555559</v>
      </c>
      <c r="E5886" s="60">
        <v>12</v>
      </c>
      <c r="F5886" s="2">
        <v>41169.72492851023</v>
      </c>
      <c r="G5886" s="60">
        <v>0</v>
      </c>
    </row>
    <row r="5887" spans="1:7" x14ac:dyDescent="0.3">
      <c r="A5887" s="60">
        <v>5886</v>
      </c>
      <c r="B5887" s="60">
        <v>1</v>
      </c>
      <c r="C5887" s="2">
        <v>41168.606188437814</v>
      </c>
      <c r="D5887" s="2">
        <v>41171.355824922925</v>
      </c>
      <c r="E5887" s="60">
        <v>12</v>
      </c>
      <c r="F5887" s="2" t="s">
        <v>5</v>
      </c>
      <c r="G5887" s="60">
        <v>0</v>
      </c>
    </row>
    <row r="5888" spans="1:7" x14ac:dyDescent="0.3">
      <c r="A5888" s="60">
        <v>5887</v>
      </c>
      <c r="B5888" s="60">
        <v>1</v>
      </c>
      <c r="C5888" s="2">
        <v>41168.587927034197</v>
      </c>
      <c r="D5888" s="2">
        <v>41228.587500000001</v>
      </c>
      <c r="E5888" s="60">
        <v>8</v>
      </c>
      <c r="F5888" s="2">
        <v>41169.497602951153</v>
      </c>
      <c r="G5888" s="60">
        <v>0</v>
      </c>
    </row>
    <row r="5889" spans="1:7" x14ac:dyDescent="0.3">
      <c r="A5889" s="60">
        <v>5888</v>
      </c>
      <c r="B5889" s="60">
        <v>2</v>
      </c>
      <c r="C5889" s="2">
        <v>41168.621802647125</v>
      </c>
      <c r="D5889" s="2">
        <v>41228.621527777781</v>
      </c>
      <c r="E5889" s="60">
        <v>10</v>
      </c>
      <c r="F5889" s="2">
        <v>41169.377325060013</v>
      </c>
      <c r="G5889" s="60">
        <v>0</v>
      </c>
    </row>
    <row r="5890" spans="1:7" x14ac:dyDescent="0.3">
      <c r="A5890" s="60">
        <v>5889</v>
      </c>
      <c r="B5890" s="60">
        <v>1</v>
      </c>
      <c r="C5890" s="2">
        <v>41168.654578658119</v>
      </c>
      <c r="D5890" s="2">
        <v>41228.654166666667</v>
      </c>
      <c r="E5890" s="60">
        <v>12</v>
      </c>
      <c r="F5890" s="2">
        <v>41169.613286058382</v>
      </c>
      <c r="G5890" s="60">
        <v>0</v>
      </c>
    </row>
    <row r="5891" spans="1:7" x14ac:dyDescent="0.3">
      <c r="A5891" s="60">
        <v>5890</v>
      </c>
      <c r="B5891" s="60">
        <v>1</v>
      </c>
      <c r="C5891" s="2">
        <v>41168.652088980867</v>
      </c>
      <c r="D5891" s="2">
        <v>41228.652083333334</v>
      </c>
      <c r="E5891" s="60">
        <v>8</v>
      </c>
      <c r="F5891" s="2">
        <v>41168.824859782057</v>
      </c>
      <c r="G5891" s="60">
        <v>0</v>
      </c>
    </row>
    <row r="5892" spans="1:7" x14ac:dyDescent="0.3">
      <c r="A5892" s="60">
        <v>5891</v>
      </c>
      <c r="B5892" s="60">
        <v>1</v>
      </c>
      <c r="C5892" s="2">
        <v>41168.66759786394</v>
      </c>
      <c r="D5892" s="2">
        <v>41173.500510158308</v>
      </c>
      <c r="E5892" s="60">
        <v>12</v>
      </c>
      <c r="F5892" s="2" t="s">
        <v>5</v>
      </c>
      <c r="G5892" s="60">
        <v>0</v>
      </c>
    </row>
    <row r="5893" spans="1:7" x14ac:dyDescent="0.3">
      <c r="A5893" s="60">
        <v>5892</v>
      </c>
      <c r="B5893" s="60">
        <v>3</v>
      </c>
      <c r="C5893" s="2">
        <v>41168.737954218457</v>
      </c>
      <c r="D5893" s="2">
        <v>41228.737500000003</v>
      </c>
      <c r="E5893" s="60">
        <v>24</v>
      </c>
      <c r="F5893" s="2">
        <v>41171.742399498013</v>
      </c>
      <c r="G5893" s="60">
        <v>0</v>
      </c>
    </row>
    <row r="5894" spans="1:7" x14ac:dyDescent="0.3">
      <c r="A5894" s="60">
        <v>5893</v>
      </c>
      <c r="B5894" s="60">
        <v>3</v>
      </c>
      <c r="C5894" s="2">
        <v>41168.73361966759</v>
      </c>
      <c r="D5894" s="2">
        <v>41228.733333333337</v>
      </c>
      <c r="E5894" s="60">
        <v>24</v>
      </c>
      <c r="F5894" s="2">
        <v>41171.882164532923</v>
      </c>
      <c r="G5894" s="60">
        <v>0</v>
      </c>
    </row>
    <row r="5895" spans="1:7" x14ac:dyDescent="0.3">
      <c r="A5895" s="60">
        <v>5894</v>
      </c>
      <c r="B5895" s="60">
        <v>2</v>
      </c>
      <c r="C5895" s="2">
        <v>41168.745544603888</v>
      </c>
      <c r="D5895" s="2">
        <v>41228.745138888895</v>
      </c>
      <c r="E5895" s="60">
        <v>10</v>
      </c>
      <c r="F5895" s="2">
        <v>41170.480141010397</v>
      </c>
      <c r="G5895" s="60">
        <v>0</v>
      </c>
    </row>
    <row r="5896" spans="1:7" x14ac:dyDescent="0.3">
      <c r="A5896" s="60">
        <v>5895</v>
      </c>
      <c r="B5896" s="60">
        <v>2</v>
      </c>
      <c r="C5896" s="2">
        <v>41168.783077142696</v>
      </c>
      <c r="D5896" s="2">
        <v>41228.782638888886</v>
      </c>
      <c r="E5896" s="60">
        <v>10</v>
      </c>
      <c r="F5896" s="2">
        <v>41170.109398492197</v>
      </c>
      <c r="G5896" s="60">
        <v>0</v>
      </c>
    </row>
    <row r="5897" spans="1:7" x14ac:dyDescent="0.3">
      <c r="A5897" s="60">
        <v>5896</v>
      </c>
      <c r="B5897" s="60">
        <v>1</v>
      </c>
      <c r="C5897" s="2">
        <v>41168.772948653626</v>
      </c>
      <c r="D5897" s="2">
        <v>41171.647300728611</v>
      </c>
      <c r="E5897" s="60">
        <v>12</v>
      </c>
      <c r="F5897" s="2" t="s">
        <v>5</v>
      </c>
      <c r="G5897" s="60">
        <v>0</v>
      </c>
    </row>
    <row r="5898" spans="1:7" x14ac:dyDescent="0.3">
      <c r="A5898" s="60">
        <v>5897</v>
      </c>
      <c r="B5898" s="60">
        <v>2</v>
      </c>
      <c r="C5898" s="2">
        <v>41168.895754503406</v>
      </c>
      <c r="D5898" s="2">
        <v>41228.895138888889</v>
      </c>
      <c r="E5898" s="60">
        <v>10</v>
      </c>
      <c r="F5898" s="2">
        <v>41169.785633307401</v>
      </c>
      <c r="G5898" s="60">
        <v>0</v>
      </c>
    </row>
    <row r="5899" spans="1:7" x14ac:dyDescent="0.3">
      <c r="A5899" s="60">
        <v>5898</v>
      </c>
      <c r="B5899" s="60">
        <v>1</v>
      </c>
      <c r="C5899" s="2">
        <v>41169.023138419223</v>
      </c>
      <c r="D5899" s="2">
        <v>41229.022916666669</v>
      </c>
      <c r="E5899" s="60">
        <v>8</v>
      </c>
      <c r="F5899" s="2">
        <v>41170.489248289421</v>
      </c>
      <c r="G5899" s="60">
        <v>0</v>
      </c>
    </row>
    <row r="5900" spans="1:7" x14ac:dyDescent="0.3">
      <c r="A5900" s="60">
        <v>5899</v>
      </c>
      <c r="B5900" s="60">
        <v>6</v>
      </c>
      <c r="C5900" s="2">
        <v>41169.17835097279</v>
      </c>
      <c r="D5900" s="2">
        <v>41229.177777777775</v>
      </c>
      <c r="E5900" s="60">
        <v>24</v>
      </c>
      <c r="F5900" s="2">
        <v>41171.441737144603</v>
      </c>
      <c r="G5900" s="60">
        <v>0</v>
      </c>
    </row>
    <row r="5901" spans="1:7" x14ac:dyDescent="0.3">
      <c r="A5901" s="60">
        <v>5900</v>
      </c>
      <c r="B5901" s="60">
        <v>5</v>
      </c>
      <c r="C5901" s="2">
        <v>41169.319337437024</v>
      </c>
      <c r="D5901" s="2">
        <v>41171.777388883012</v>
      </c>
      <c r="E5901" s="60">
        <v>24</v>
      </c>
      <c r="F5901" s="2" t="s">
        <v>5</v>
      </c>
      <c r="G5901" s="60">
        <v>0</v>
      </c>
    </row>
    <row r="5902" spans="1:7" x14ac:dyDescent="0.3">
      <c r="A5902" s="60">
        <v>5901</v>
      </c>
      <c r="B5902" s="60">
        <v>1</v>
      </c>
      <c r="C5902" s="2">
        <v>41169.315559896102</v>
      </c>
      <c r="D5902" s="2">
        <v>41229.315277777772</v>
      </c>
      <c r="E5902" s="60">
        <v>8</v>
      </c>
      <c r="F5902" s="2">
        <v>41170.717241055332</v>
      </c>
      <c r="G5902" s="60">
        <v>0</v>
      </c>
    </row>
    <row r="5903" spans="1:7" x14ac:dyDescent="0.3">
      <c r="A5903" s="60">
        <v>5902</v>
      </c>
      <c r="B5903" s="60">
        <v>4</v>
      </c>
      <c r="C5903" s="2">
        <v>41169.406900220063</v>
      </c>
      <c r="D5903" s="2">
        <v>41229.40625</v>
      </c>
      <c r="E5903" s="60">
        <v>12</v>
      </c>
      <c r="F5903" s="2">
        <v>41170.526016452284</v>
      </c>
      <c r="G5903" s="60">
        <v>0</v>
      </c>
    </row>
    <row r="5904" spans="1:7" x14ac:dyDescent="0.3">
      <c r="A5904" s="60">
        <v>5903</v>
      </c>
      <c r="B5904" s="60">
        <v>7</v>
      </c>
      <c r="C5904" s="2">
        <v>41169.410143351415</v>
      </c>
      <c r="D5904" s="2">
        <v>41229.409722222219</v>
      </c>
      <c r="E5904" s="60">
        <v>24</v>
      </c>
      <c r="F5904" s="2">
        <v>41172.505094675435</v>
      </c>
      <c r="G5904" s="60">
        <v>0</v>
      </c>
    </row>
    <row r="5905" spans="1:7" x14ac:dyDescent="0.3">
      <c r="A5905" s="60">
        <v>5904</v>
      </c>
      <c r="B5905" s="60">
        <v>6</v>
      </c>
      <c r="C5905" s="2">
        <v>41169.386304589221</v>
      </c>
      <c r="D5905" s="2">
        <v>41229.386111111111</v>
      </c>
      <c r="E5905" s="60">
        <v>24</v>
      </c>
      <c r="F5905" s="2">
        <v>41172.790611085184</v>
      </c>
      <c r="G5905" s="60">
        <v>0</v>
      </c>
    </row>
    <row r="5906" spans="1:7" x14ac:dyDescent="0.3">
      <c r="A5906" s="60">
        <v>5905</v>
      </c>
      <c r="B5906" s="60">
        <v>9</v>
      </c>
      <c r="C5906" s="2">
        <v>41169.414955819484</v>
      </c>
      <c r="D5906" s="2">
        <v>41229.414583333331</v>
      </c>
      <c r="E5906" s="60">
        <v>5</v>
      </c>
      <c r="F5906" s="2">
        <v>41172.633101845517</v>
      </c>
      <c r="G5906" s="60">
        <v>0</v>
      </c>
    </row>
    <row r="5907" spans="1:7" x14ac:dyDescent="0.3">
      <c r="A5907" s="60">
        <v>5906</v>
      </c>
      <c r="B5907" s="60">
        <v>4</v>
      </c>
      <c r="C5907" s="2">
        <v>41169.422535449754</v>
      </c>
      <c r="D5907" s="2">
        <v>41229.422222222223</v>
      </c>
      <c r="E5907" s="60">
        <v>12</v>
      </c>
      <c r="F5907" s="2">
        <v>41171.459615537133</v>
      </c>
      <c r="G5907" s="60">
        <v>0</v>
      </c>
    </row>
    <row r="5908" spans="1:7" x14ac:dyDescent="0.3">
      <c r="A5908" s="60">
        <v>5907</v>
      </c>
      <c r="B5908" s="60">
        <v>3</v>
      </c>
      <c r="C5908" s="2">
        <v>41169.434264174954</v>
      </c>
      <c r="D5908" s="2">
        <v>41229.434027777774</v>
      </c>
      <c r="E5908" s="60">
        <v>24</v>
      </c>
      <c r="F5908" s="2">
        <v>41171.517609249531</v>
      </c>
      <c r="G5908" s="60">
        <v>0</v>
      </c>
    </row>
    <row r="5909" spans="1:7" x14ac:dyDescent="0.3">
      <c r="A5909" s="60">
        <v>5908</v>
      </c>
      <c r="B5909" s="60">
        <v>1</v>
      </c>
      <c r="C5909" s="2">
        <v>41169.469417627624</v>
      </c>
      <c r="D5909" s="2">
        <v>41229.46875</v>
      </c>
      <c r="E5909" s="60">
        <v>8</v>
      </c>
      <c r="F5909" s="2">
        <v>41169.578393368298</v>
      </c>
      <c r="G5909" s="60">
        <v>0</v>
      </c>
    </row>
    <row r="5910" spans="1:7" x14ac:dyDescent="0.3">
      <c r="A5910" s="60">
        <v>5909</v>
      </c>
      <c r="B5910" s="60">
        <v>1</v>
      </c>
      <c r="C5910" s="2">
        <v>41169.494330448462</v>
      </c>
      <c r="D5910" s="2">
        <v>41172.077492859506</v>
      </c>
      <c r="E5910" s="60">
        <v>12</v>
      </c>
      <c r="F5910" s="2" t="s">
        <v>5</v>
      </c>
      <c r="G5910" s="60">
        <v>0</v>
      </c>
    </row>
    <row r="5911" spans="1:7" x14ac:dyDescent="0.3">
      <c r="A5911" s="60">
        <v>5910</v>
      </c>
      <c r="B5911" s="60">
        <v>3</v>
      </c>
      <c r="C5911" s="2">
        <v>41169.494337210817</v>
      </c>
      <c r="D5911" s="2">
        <v>41229.493750000001</v>
      </c>
      <c r="E5911" s="60">
        <v>24</v>
      </c>
      <c r="F5911" s="2">
        <v>41171.657607808746</v>
      </c>
      <c r="G5911" s="60">
        <v>0</v>
      </c>
    </row>
    <row r="5912" spans="1:7" x14ac:dyDescent="0.3">
      <c r="A5912" s="60">
        <v>5911</v>
      </c>
      <c r="B5912" s="60">
        <v>3</v>
      </c>
      <c r="C5912" s="2">
        <v>41169.46379160566</v>
      </c>
      <c r="D5912" s="2">
        <v>41229.463194444448</v>
      </c>
      <c r="E5912" s="60">
        <v>24</v>
      </c>
      <c r="F5912" s="2">
        <v>41171.559229121667</v>
      </c>
      <c r="G5912" s="60">
        <v>0</v>
      </c>
    </row>
    <row r="5913" spans="1:7" x14ac:dyDescent="0.3">
      <c r="A5913" s="60">
        <v>5912</v>
      </c>
      <c r="B5913" s="60">
        <v>1</v>
      </c>
      <c r="C5913" s="2">
        <v>41169.467024684491</v>
      </c>
      <c r="D5913" s="2">
        <v>41174.216666666667</v>
      </c>
      <c r="E5913" s="60">
        <v>12</v>
      </c>
      <c r="F5913" s="2">
        <v>41170.104980707176</v>
      </c>
      <c r="G5913" s="60">
        <v>0</v>
      </c>
    </row>
    <row r="5914" spans="1:7" x14ac:dyDescent="0.3">
      <c r="A5914" s="60">
        <v>5913</v>
      </c>
      <c r="B5914" s="60">
        <v>3</v>
      </c>
      <c r="C5914" s="2">
        <v>41169.463751904877</v>
      </c>
      <c r="D5914" s="2">
        <v>41229.463194444448</v>
      </c>
      <c r="E5914" s="60">
        <v>24</v>
      </c>
      <c r="F5914" s="2">
        <v>41172.334604369607</v>
      </c>
      <c r="G5914" s="60">
        <v>0</v>
      </c>
    </row>
    <row r="5915" spans="1:7" x14ac:dyDescent="0.3">
      <c r="A5915" s="60">
        <v>5914</v>
      </c>
      <c r="B5915" s="60">
        <v>1</v>
      </c>
      <c r="C5915" s="2">
        <v>41169.59409955077</v>
      </c>
      <c r="D5915" s="2">
        <v>41229.59375</v>
      </c>
      <c r="E5915" s="60">
        <v>12</v>
      </c>
      <c r="F5915" s="2">
        <v>41170.297804886686</v>
      </c>
      <c r="G5915" s="60">
        <v>0</v>
      </c>
    </row>
    <row r="5916" spans="1:7" x14ac:dyDescent="0.3">
      <c r="A5916" s="60">
        <v>5915</v>
      </c>
      <c r="B5916" s="60">
        <v>1</v>
      </c>
      <c r="C5916" s="2">
        <v>41169.662176851743</v>
      </c>
      <c r="D5916" s="2">
        <v>41229.661805555559</v>
      </c>
      <c r="E5916" s="60">
        <v>12</v>
      </c>
      <c r="F5916" s="2">
        <v>41170.82727561675</v>
      </c>
      <c r="G5916" s="60">
        <v>0</v>
      </c>
    </row>
    <row r="5917" spans="1:7" x14ac:dyDescent="0.3">
      <c r="A5917" s="60">
        <v>5916</v>
      </c>
      <c r="B5917" s="60">
        <v>10</v>
      </c>
      <c r="C5917" s="2">
        <v>41169.654480965823</v>
      </c>
      <c r="D5917" s="2">
        <v>41229.654166666667</v>
      </c>
      <c r="E5917" s="60">
        <v>1</v>
      </c>
      <c r="F5917" s="2">
        <v>41176.614909788506</v>
      </c>
      <c r="G5917" s="60">
        <v>4</v>
      </c>
    </row>
    <row r="5918" spans="1:7" x14ac:dyDescent="0.3">
      <c r="A5918" s="60">
        <v>5917</v>
      </c>
      <c r="B5918" s="60">
        <v>5</v>
      </c>
      <c r="C5918" s="2">
        <v>41169.656821575292</v>
      </c>
      <c r="D5918" s="2">
        <v>41229.65625</v>
      </c>
      <c r="E5918" s="60">
        <v>24</v>
      </c>
      <c r="F5918" s="2">
        <v>41175.03377825192</v>
      </c>
      <c r="G5918" s="60">
        <v>0</v>
      </c>
    </row>
    <row r="5919" spans="1:7" x14ac:dyDescent="0.3">
      <c r="A5919" s="60">
        <v>5918</v>
      </c>
      <c r="B5919" s="60">
        <v>3</v>
      </c>
      <c r="C5919" s="2">
        <v>41169.673807365114</v>
      </c>
      <c r="D5919" s="2">
        <v>41229.673611111109</v>
      </c>
      <c r="E5919" s="60">
        <v>24</v>
      </c>
      <c r="F5919" s="2">
        <v>41172.280300333689</v>
      </c>
      <c r="G5919" s="60">
        <v>0</v>
      </c>
    </row>
    <row r="5920" spans="1:7" x14ac:dyDescent="0.3">
      <c r="A5920" s="60">
        <v>5919</v>
      </c>
      <c r="B5920" s="60">
        <v>1</v>
      </c>
      <c r="C5920" s="2">
        <v>41169.697018936109</v>
      </c>
      <c r="D5920" s="2">
        <v>41229.696527777778</v>
      </c>
      <c r="E5920" s="60">
        <v>12</v>
      </c>
      <c r="F5920" s="2">
        <v>41170.759261800922</v>
      </c>
      <c r="G5920" s="60">
        <v>0</v>
      </c>
    </row>
    <row r="5921" spans="1:7" x14ac:dyDescent="0.3">
      <c r="A5921" s="60">
        <v>5920</v>
      </c>
      <c r="B5921" s="60">
        <v>8</v>
      </c>
      <c r="C5921" s="2">
        <v>41169.784120393895</v>
      </c>
      <c r="D5921" s="2">
        <v>41173.325157374893</v>
      </c>
      <c r="E5921" s="60">
        <v>3</v>
      </c>
      <c r="F5921" s="2" t="s">
        <v>5</v>
      </c>
      <c r="G5921" s="60">
        <v>0</v>
      </c>
    </row>
    <row r="5922" spans="1:7" x14ac:dyDescent="0.3">
      <c r="A5922" s="60">
        <v>5921</v>
      </c>
      <c r="B5922" s="60">
        <v>6</v>
      </c>
      <c r="C5922" s="2">
        <v>41169.764128217248</v>
      </c>
      <c r="D5922" s="2">
        <v>41172.263700876982</v>
      </c>
      <c r="E5922" s="60">
        <v>24</v>
      </c>
      <c r="F5922" s="2" t="s">
        <v>5</v>
      </c>
      <c r="G5922" s="60">
        <v>0</v>
      </c>
    </row>
    <row r="5923" spans="1:7" x14ac:dyDescent="0.3">
      <c r="A5923" s="60">
        <v>5922</v>
      </c>
      <c r="B5923" s="60">
        <v>1</v>
      </c>
      <c r="C5923" s="2">
        <v>41169.828683540458</v>
      </c>
      <c r="D5923" s="2">
        <v>41171.953006424927</v>
      </c>
      <c r="E5923" s="60">
        <v>8</v>
      </c>
      <c r="F5923" s="2" t="s">
        <v>5</v>
      </c>
      <c r="G5923" s="60">
        <v>0</v>
      </c>
    </row>
    <row r="5924" spans="1:7" x14ac:dyDescent="0.3">
      <c r="A5924" s="60">
        <v>5923</v>
      </c>
      <c r="B5924" s="60">
        <v>2</v>
      </c>
      <c r="C5924" s="2">
        <v>41169.816090673034</v>
      </c>
      <c r="D5924" s="2">
        <v>41229.815972222219</v>
      </c>
      <c r="E5924" s="60">
        <v>10</v>
      </c>
      <c r="F5924" s="2">
        <v>41171.412293480644</v>
      </c>
      <c r="G5924" s="60">
        <v>0</v>
      </c>
    </row>
    <row r="5925" spans="1:7" x14ac:dyDescent="0.3">
      <c r="A5925" s="60">
        <v>5924</v>
      </c>
      <c r="B5925" s="60">
        <v>2</v>
      </c>
      <c r="C5925" s="2">
        <v>41169.821339483082</v>
      </c>
      <c r="D5925" s="2">
        <v>41229.820833333331</v>
      </c>
      <c r="E5925" s="60">
        <v>10</v>
      </c>
      <c r="F5925" s="2">
        <v>41171.569896052228</v>
      </c>
      <c r="G5925" s="60">
        <v>0</v>
      </c>
    </row>
    <row r="5926" spans="1:7" x14ac:dyDescent="0.3">
      <c r="A5926" s="60">
        <v>5925</v>
      </c>
      <c r="B5926" s="60">
        <v>5</v>
      </c>
      <c r="C5926" s="2">
        <v>41169.834185016975</v>
      </c>
      <c r="D5926" s="2">
        <v>41229.834027777782</v>
      </c>
      <c r="E5926" s="60">
        <v>24</v>
      </c>
      <c r="F5926" s="2">
        <v>41173.585200705871</v>
      </c>
      <c r="G5926" s="60">
        <v>0</v>
      </c>
    </row>
    <row r="5927" spans="1:7" x14ac:dyDescent="0.3">
      <c r="A5927" s="60">
        <v>5926</v>
      </c>
      <c r="B5927" s="60">
        <v>1</v>
      </c>
      <c r="C5927" s="2">
        <v>41169.887889333695</v>
      </c>
      <c r="D5927" s="2">
        <v>41229.887499999997</v>
      </c>
      <c r="E5927" s="60">
        <v>8</v>
      </c>
      <c r="F5927" s="2">
        <v>41170.61129775759</v>
      </c>
      <c r="G5927" s="60">
        <v>0</v>
      </c>
    </row>
    <row r="5928" spans="1:7" x14ac:dyDescent="0.3">
      <c r="A5928" s="60">
        <v>5927</v>
      </c>
      <c r="B5928" s="60">
        <v>11</v>
      </c>
      <c r="C5928" s="2">
        <v>41169.947527760778</v>
      </c>
      <c r="D5928" s="2">
        <v>41173.405737865556</v>
      </c>
      <c r="E5928" s="60">
        <v>1</v>
      </c>
      <c r="F5928" s="2" t="s">
        <v>5</v>
      </c>
      <c r="G5928" s="60">
        <v>5</v>
      </c>
    </row>
    <row r="5929" spans="1:7" x14ac:dyDescent="0.3">
      <c r="A5929" s="60">
        <v>5928</v>
      </c>
      <c r="B5929" s="60">
        <v>3</v>
      </c>
      <c r="C5929" s="2">
        <v>41170.14336250248</v>
      </c>
      <c r="D5929" s="2">
        <v>41230.143055555556</v>
      </c>
      <c r="E5929" s="60">
        <v>24</v>
      </c>
      <c r="F5929" s="2">
        <v>41171.344604850237</v>
      </c>
      <c r="G5929" s="60">
        <v>0</v>
      </c>
    </row>
    <row r="5930" spans="1:7" x14ac:dyDescent="0.3">
      <c r="A5930" s="60">
        <v>5929</v>
      </c>
      <c r="B5930" s="60">
        <v>5</v>
      </c>
      <c r="C5930" s="2">
        <v>41170.209735431454</v>
      </c>
      <c r="D5930" s="2">
        <v>41230.209722222222</v>
      </c>
      <c r="E5930" s="60">
        <v>24</v>
      </c>
      <c r="F5930" s="2">
        <v>41176.429828270353</v>
      </c>
      <c r="G5930" s="60">
        <v>0</v>
      </c>
    </row>
    <row r="5931" spans="1:7" x14ac:dyDescent="0.3">
      <c r="A5931" s="60">
        <v>5930</v>
      </c>
      <c r="B5931" s="60">
        <v>5</v>
      </c>
      <c r="C5931" s="2">
        <v>41170.308330682892</v>
      </c>
      <c r="D5931" s="2">
        <v>41230.308333333334</v>
      </c>
      <c r="E5931" s="60">
        <v>24</v>
      </c>
      <c r="F5931" s="2">
        <v>41173.620780189085</v>
      </c>
      <c r="G5931" s="60">
        <v>0</v>
      </c>
    </row>
    <row r="5932" spans="1:7" x14ac:dyDescent="0.3">
      <c r="A5932" s="60">
        <v>5931</v>
      </c>
      <c r="B5932" s="60">
        <v>1</v>
      </c>
      <c r="C5932" s="2">
        <v>41170.299626405176</v>
      </c>
      <c r="D5932" s="2">
        <v>41230.299305555556</v>
      </c>
      <c r="E5932" s="60">
        <v>8</v>
      </c>
      <c r="F5932" s="2">
        <v>41171.68173743676</v>
      </c>
      <c r="G5932" s="60">
        <v>0</v>
      </c>
    </row>
    <row r="5933" spans="1:7" x14ac:dyDescent="0.3">
      <c r="A5933" s="60">
        <v>5932</v>
      </c>
      <c r="B5933" s="60">
        <v>11</v>
      </c>
      <c r="C5933" s="2">
        <v>41170.341772388856</v>
      </c>
      <c r="D5933" s="2">
        <v>41230.341666666667</v>
      </c>
      <c r="E5933" s="60">
        <v>1</v>
      </c>
      <c r="F5933" s="2">
        <v>41177.380211166594</v>
      </c>
      <c r="G5933" s="60">
        <v>3</v>
      </c>
    </row>
    <row r="5934" spans="1:7" x14ac:dyDescent="0.3">
      <c r="A5934" s="60">
        <v>5933</v>
      </c>
      <c r="B5934" s="60">
        <v>6</v>
      </c>
      <c r="C5934" s="2">
        <v>41170.391062395407</v>
      </c>
      <c r="D5934" s="2">
        <v>41230.390972222223</v>
      </c>
      <c r="E5934" s="60">
        <v>24</v>
      </c>
      <c r="F5934" s="2">
        <v>41173.528160160131</v>
      </c>
      <c r="G5934" s="60">
        <v>0</v>
      </c>
    </row>
    <row r="5935" spans="1:7" x14ac:dyDescent="0.3">
      <c r="A5935" s="60">
        <v>5934</v>
      </c>
      <c r="B5935" s="60">
        <v>6</v>
      </c>
      <c r="C5935" s="2">
        <v>41170.400255446424</v>
      </c>
      <c r="D5935" s="2">
        <v>41230.400000000001</v>
      </c>
      <c r="E5935" s="60">
        <v>24</v>
      </c>
      <c r="F5935" s="2">
        <v>41173.696385359006</v>
      </c>
      <c r="G5935" s="60">
        <v>0</v>
      </c>
    </row>
    <row r="5936" spans="1:7" x14ac:dyDescent="0.3">
      <c r="A5936" s="60">
        <v>5935</v>
      </c>
      <c r="B5936" s="60">
        <v>3</v>
      </c>
      <c r="C5936" s="2">
        <v>41170.460515031125</v>
      </c>
      <c r="D5936" s="2">
        <v>41230.460416666669</v>
      </c>
      <c r="E5936" s="60">
        <v>24</v>
      </c>
      <c r="F5936" s="2">
        <v>41172.402700127015</v>
      </c>
      <c r="G5936" s="60">
        <v>0</v>
      </c>
    </row>
    <row r="5937" spans="1:7" x14ac:dyDescent="0.3">
      <c r="A5937" s="60">
        <v>5936</v>
      </c>
      <c r="B5937" s="60">
        <v>1</v>
      </c>
      <c r="C5937" s="2">
        <v>41170.48338356043</v>
      </c>
      <c r="D5937" s="2">
        <v>41230.483333333337</v>
      </c>
      <c r="E5937" s="60">
        <v>12</v>
      </c>
      <c r="F5937" s="2">
        <v>41171.420683613702</v>
      </c>
      <c r="G5937" s="60">
        <v>0</v>
      </c>
    </row>
    <row r="5938" spans="1:7" x14ac:dyDescent="0.3">
      <c r="A5938" s="60">
        <v>5937</v>
      </c>
      <c r="B5938" s="60">
        <v>10</v>
      </c>
      <c r="C5938" s="2">
        <v>41170.475306566557</v>
      </c>
      <c r="D5938" s="2">
        <v>41230.475000000006</v>
      </c>
      <c r="E5938" s="60">
        <v>1</v>
      </c>
      <c r="F5938" s="2">
        <v>41177.677386415358</v>
      </c>
      <c r="G5938" s="60">
        <v>1</v>
      </c>
    </row>
    <row r="5939" spans="1:7" x14ac:dyDescent="0.3">
      <c r="A5939" s="60">
        <v>5938</v>
      </c>
      <c r="B5939" s="60">
        <v>4</v>
      </c>
      <c r="C5939" s="2">
        <v>41170.489759592259</v>
      </c>
      <c r="D5939" s="2">
        <v>41174.822532362887</v>
      </c>
      <c r="E5939" s="60">
        <v>12</v>
      </c>
      <c r="F5939" s="2" t="s">
        <v>5</v>
      </c>
      <c r="G5939" s="60">
        <v>0</v>
      </c>
    </row>
    <row r="5940" spans="1:7" x14ac:dyDescent="0.3">
      <c r="A5940" s="60">
        <v>5939</v>
      </c>
      <c r="B5940" s="60">
        <v>4</v>
      </c>
      <c r="C5940" s="2">
        <v>41170.570171878964</v>
      </c>
      <c r="D5940" s="2">
        <v>41230.570138888885</v>
      </c>
      <c r="E5940" s="60">
        <v>12</v>
      </c>
      <c r="F5940" s="2">
        <v>41172.49331547584</v>
      </c>
      <c r="G5940" s="60">
        <v>0</v>
      </c>
    </row>
    <row r="5941" spans="1:7" x14ac:dyDescent="0.3">
      <c r="A5941" s="60">
        <v>5940</v>
      </c>
      <c r="B5941" s="60">
        <v>8</v>
      </c>
      <c r="C5941" s="2">
        <v>41170.59674319475</v>
      </c>
      <c r="D5941" s="2">
        <v>41230.59652777778</v>
      </c>
      <c r="E5941" s="60">
        <v>3</v>
      </c>
      <c r="F5941" s="2">
        <v>41177.465117187312</v>
      </c>
      <c r="G5941" s="60">
        <v>0</v>
      </c>
    </row>
    <row r="5942" spans="1:7" x14ac:dyDescent="0.3">
      <c r="A5942" s="60">
        <v>5941</v>
      </c>
      <c r="B5942" s="60">
        <v>2</v>
      </c>
      <c r="C5942" s="2">
        <v>41170.633429581641</v>
      </c>
      <c r="D5942" s="2">
        <v>41230.633333333331</v>
      </c>
      <c r="E5942" s="60">
        <v>10</v>
      </c>
      <c r="F5942" s="2">
        <v>41171.784204200041</v>
      </c>
      <c r="G5942" s="60">
        <v>0</v>
      </c>
    </row>
    <row r="5943" spans="1:7" x14ac:dyDescent="0.3">
      <c r="A5943" s="60">
        <v>5942</v>
      </c>
      <c r="B5943" s="60">
        <v>2</v>
      </c>
      <c r="C5943" s="2">
        <v>41170.666850486014</v>
      </c>
      <c r="D5943" s="2">
        <v>41230.666666666664</v>
      </c>
      <c r="E5943" s="60">
        <v>10</v>
      </c>
      <c r="F5943" s="2">
        <v>41171.744658043797</v>
      </c>
      <c r="G5943" s="60">
        <v>0</v>
      </c>
    </row>
    <row r="5944" spans="1:7" x14ac:dyDescent="0.3">
      <c r="A5944" s="60">
        <v>5943</v>
      </c>
      <c r="B5944" s="60">
        <v>2</v>
      </c>
      <c r="C5944" s="2">
        <v>41170.798656943232</v>
      </c>
      <c r="D5944" s="2">
        <v>41230.798611111109</v>
      </c>
      <c r="E5944" s="60">
        <v>10</v>
      </c>
      <c r="F5944" s="2">
        <v>41171.738082206299</v>
      </c>
      <c r="G5944" s="60">
        <v>0</v>
      </c>
    </row>
    <row r="5945" spans="1:7" x14ac:dyDescent="0.3">
      <c r="A5945" s="60">
        <v>5944</v>
      </c>
      <c r="B5945" s="60">
        <v>4</v>
      </c>
      <c r="C5945" s="2">
        <v>41170.91373639051</v>
      </c>
      <c r="D5945" s="2">
        <v>41230.913194444445</v>
      </c>
      <c r="E5945" s="60">
        <v>12</v>
      </c>
      <c r="F5945" s="2">
        <v>41172.869775357743</v>
      </c>
      <c r="G5945" s="60">
        <v>0</v>
      </c>
    </row>
    <row r="5946" spans="1:7" x14ac:dyDescent="0.3">
      <c r="A5946" s="60">
        <v>5945</v>
      </c>
      <c r="B5946" s="60">
        <v>1</v>
      </c>
      <c r="C5946" s="2">
        <v>41170.908792901682</v>
      </c>
      <c r="D5946" s="2">
        <v>41173.616479748242</v>
      </c>
      <c r="E5946" s="60">
        <v>8</v>
      </c>
      <c r="F5946" s="2" t="s">
        <v>5</v>
      </c>
      <c r="G5946" s="60">
        <v>0</v>
      </c>
    </row>
    <row r="5947" spans="1:7" x14ac:dyDescent="0.3">
      <c r="A5947" s="60">
        <v>5946</v>
      </c>
      <c r="B5947" s="60">
        <v>2</v>
      </c>
      <c r="C5947" s="2">
        <v>41170.895507022025</v>
      </c>
      <c r="D5947" s="2">
        <v>41230.895138888889</v>
      </c>
      <c r="E5947" s="60">
        <v>10</v>
      </c>
      <c r="F5947" s="2">
        <v>41171.91137125704</v>
      </c>
      <c r="G5947" s="60">
        <v>0</v>
      </c>
    </row>
    <row r="5948" spans="1:7" x14ac:dyDescent="0.3">
      <c r="A5948" s="60">
        <v>5947</v>
      </c>
      <c r="B5948" s="60">
        <v>6</v>
      </c>
      <c r="C5948" s="2">
        <v>41170.924072202302</v>
      </c>
      <c r="D5948" s="2">
        <v>41230.923611111109</v>
      </c>
      <c r="E5948" s="60">
        <v>24</v>
      </c>
      <c r="F5948" s="2">
        <v>41174.812274786003</v>
      </c>
      <c r="G5948" s="60">
        <v>0</v>
      </c>
    </row>
    <row r="5949" spans="1:7" x14ac:dyDescent="0.3">
      <c r="A5949" s="60">
        <v>5948</v>
      </c>
      <c r="B5949" s="60">
        <v>3</v>
      </c>
      <c r="C5949" s="2">
        <v>41171.095786993115</v>
      </c>
      <c r="D5949" s="2">
        <v>41231.095138888893</v>
      </c>
      <c r="E5949" s="60">
        <v>24</v>
      </c>
      <c r="F5949" s="2">
        <v>41172.381459108503</v>
      </c>
      <c r="G5949" s="60">
        <v>0</v>
      </c>
    </row>
    <row r="5950" spans="1:7" x14ac:dyDescent="0.3">
      <c r="A5950" s="60">
        <v>5949</v>
      </c>
      <c r="B5950" s="60">
        <v>3</v>
      </c>
      <c r="C5950" s="2">
        <v>41171.099934915626</v>
      </c>
      <c r="D5950" s="2">
        <v>41231.099305555559</v>
      </c>
      <c r="E5950" s="60">
        <v>24</v>
      </c>
      <c r="F5950" s="2">
        <v>41172.297648146814</v>
      </c>
      <c r="G5950" s="60">
        <v>0</v>
      </c>
    </row>
    <row r="5951" spans="1:7" x14ac:dyDescent="0.3">
      <c r="A5951" s="60">
        <v>5950</v>
      </c>
      <c r="B5951" s="60">
        <v>1</v>
      </c>
      <c r="C5951" s="2">
        <v>41171.21387380761</v>
      </c>
      <c r="D5951" s="2">
        <v>41231.213194444448</v>
      </c>
      <c r="E5951" s="60">
        <v>8</v>
      </c>
      <c r="F5951" s="2">
        <v>41171.644483130549</v>
      </c>
      <c r="G5951" s="60">
        <v>0</v>
      </c>
    </row>
    <row r="5952" spans="1:7" x14ac:dyDescent="0.3">
      <c r="A5952" s="60">
        <v>5951</v>
      </c>
      <c r="B5952" s="60">
        <v>5</v>
      </c>
      <c r="C5952" s="2">
        <v>41171.220498877825</v>
      </c>
      <c r="D5952" s="2">
        <v>41231.220138888893</v>
      </c>
      <c r="E5952" s="60">
        <v>24</v>
      </c>
      <c r="F5952" s="2">
        <v>41178.447466809659</v>
      </c>
      <c r="G5952" s="60">
        <v>0</v>
      </c>
    </row>
    <row r="5953" spans="1:7" x14ac:dyDescent="0.3">
      <c r="A5953" s="60">
        <v>5952</v>
      </c>
      <c r="B5953" s="60">
        <v>5</v>
      </c>
      <c r="C5953" s="2">
        <v>41171.310287119326</v>
      </c>
      <c r="D5953" s="2">
        <v>41231.30972222222</v>
      </c>
      <c r="E5953" s="60">
        <v>24</v>
      </c>
      <c r="F5953" s="2">
        <v>41174.386615421063</v>
      </c>
      <c r="G5953" s="60">
        <v>0</v>
      </c>
    </row>
    <row r="5954" spans="1:7" x14ac:dyDescent="0.3">
      <c r="A5954" s="60">
        <v>5953</v>
      </c>
      <c r="B5954" s="60">
        <v>2</v>
      </c>
      <c r="C5954" s="2">
        <v>41171.360366998095</v>
      </c>
      <c r="D5954" s="2">
        <v>41231.359722222223</v>
      </c>
      <c r="E5954" s="60">
        <v>10</v>
      </c>
      <c r="F5954" s="2">
        <v>41172.575171849741</v>
      </c>
      <c r="G5954" s="60">
        <v>0</v>
      </c>
    </row>
    <row r="5955" spans="1:7" x14ac:dyDescent="0.3">
      <c r="A5955" s="60">
        <v>5954</v>
      </c>
      <c r="B5955" s="60">
        <v>2</v>
      </c>
      <c r="C5955" s="2">
        <v>41171.353618015622</v>
      </c>
      <c r="D5955" s="2">
        <v>41173.602997229558</v>
      </c>
      <c r="E5955" s="60">
        <v>10</v>
      </c>
      <c r="F5955" s="2" t="s">
        <v>5</v>
      </c>
      <c r="G5955" s="60">
        <v>0</v>
      </c>
    </row>
    <row r="5956" spans="1:7" x14ac:dyDescent="0.3">
      <c r="A5956" s="60">
        <v>5955</v>
      </c>
      <c r="B5956" s="60">
        <v>8</v>
      </c>
      <c r="C5956" s="2">
        <v>41171.398794222914</v>
      </c>
      <c r="D5956" s="2">
        <v>41231.398611111108</v>
      </c>
      <c r="E5956" s="60">
        <v>3</v>
      </c>
      <c r="F5956" s="2">
        <v>41174.642101754696</v>
      </c>
      <c r="G5956" s="60">
        <v>0</v>
      </c>
    </row>
    <row r="5957" spans="1:7" x14ac:dyDescent="0.3">
      <c r="A5957" s="60">
        <v>5956</v>
      </c>
      <c r="B5957" s="60">
        <v>9</v>
      </c>
      <c r="C5957" s="2">
        <v>41171.403870978313</v>
      </c>
      <c r="D5957" s="2">
        <v>41231.40347222222</v>
      </c>
      <c r="E5957" s="60">
        <v>5</v>
      </c>
      <c r="F5957" s="2">
        <v>41174.549235152132</v>
      </c>
      <c r="G5957" s="60">
        <v>0</v>
      </c>
    </row>
    <row r="5958" spans="1:7" x14ac:dyDescent="0.3">
      <c r="A5958" s="60">
        <v>5957</v>
      </c>
      <c r="B5958" s="60">
        <v>8</v>
      </c>
      <c r="C5958" s="2">
        <v>41171.402462130383</v>
      </c>
      <c r="D5958" s="2">
        <v>41231.402083333334</v>
      </c>
      <c r="E5958" s="60">
        <v>3</v>
      </c>
      <c r="F5958" s="2">
        <v>41175.558497133905</v>
      </c>
      <c r="G5958" s="60">
        <v>0</v>
      </c>
    </row>
    <row r="5959" spans="1:7" x14ac:dyDescent="0.3">
      <c r="A5959" s="60">
        <v>5958</v>
      </c>
      <c r="B5959" s="60">
        <v>2</v>
      </c>
      <c r="C5959" s="2">
        <v>41171.475006859153</v>
      </c>
      <c r="D5959" s="2">
        <v>41231.475000000006</v>
      </c>
      <c r="E5959" s="60">
        <v>10</v>
      </c>
      <c r="F5959" s="2">
        <v>41172.578892957943</v>
      </c>
      <c r="G5959" s="60">
        <v>0</v>
      </c>
    </row>
    <row r="5960" spans="1:7" x14ac:dyDescent="0.3">
      <c r="A5960" s="60">
        <v>5959</v>
      </c>
      <c r="B5960" s="60">
        <v>1</v>
      </c>
      <c r="C5960" s="2">
        <v>41171.536090819958</v>
      </c>
      <c r="D5960" s="2">
        <v>41231.535416666666</v>
      </c>
      <c r="E5960" s="60">
        <v>12</v>
      </c>
      <c r="F5960" s="2">
        <v>41172.586417869541</v>
      </c>
      <c r="G5960" s="60">
        <v>0</v>
      </c>
    </row>
    <row r="5961" spans="1:7" x14ac:dyDescent="0.3">
      <c r="A5961" s="60">
        <v>5960</v>
      </c>
      <c r="B5961" s="60">
        <v>2</v>
      </c>
      <c r="C5961" s="2">
        <v>41171.517327576541</v>
      </c>
      <c r="D5961" s="2">
        <v>41231.51666666667</v>
      </c>
      <c r="E5961" s="60">
        <v>10</v>
      </c>
      <c r="F5961" s="2">
        <v>41172.101209656888</v>
      </c>
      <c r="G5961" s="60">
        <v>0</v>
      </c>
    </row>
    <row r="5962" spans="1:7" x14ac:dyDescent="0.3">
      <c r="A5962" s="60">
        <v>5961</v>
      </c>
      <c r="B5962" s="60">
        <v>5</v>
      </c>
      <c r="C5962" s="2">
        <v>41171.511500636349</v>
      </c>
      <c r="D5962" s="2">
        <v>41231.511111111111</v>
      </c>
      <c r="E5962" s="60">
        <v>24</v>
      </c>
      <c r="F5962" s="2">
        <v>41175.539340029645</v>
      </c>
      <c r="G5962" s="60">
        <v>0</v>
      </c>
    </row>
    <row r="5963" spans="1:7" x14ac:dyDescent="0.3">
      <c r="A5963" s="60">
        <v>5962</v>
      </c>
      <c r="B5963" s="60">
        <v>5</v>
      </c>
      <c r="C5963" s="2">
        <v>41171.548841458192</v>
      </c>
      <c r="D5963" s="2">
        <v>41231.548611111109</v>
      </c>
      <c r="E5963" s="60">
        <v>24</v>
      </c>
      <c r="F5963" s="2">
        <v>41175.559325545873</v>
      </c>
      <c r="G5963" s="60">
        <v>0</v>
      </c>
    </row>
    <row r="5964" spans="1:7" x14ac:dyDescent="0.3">
      <c r="A5964" s="60">
        <v>5963</v>
      </c>
      <c r="B5964" s="60">
        <v>7</v>
      </c>
      <c r="C5964" s="2">
        <v>41171.562145667434</v>
      </c>
      <c r="D5964" s="2">
        <v>41231.561805555553</v>
      </c>
      <c r="E5964" s="60">
        <v>24</v>
      </c>
      <c r="F5964" s="2">
        <v>41187.550023988544</v>
      </c>
      <c r="G5964" s="60">
        <v>0</v>
      </c>
    </row>
    <row r="5965" spans="1:7" x14ac:dyDescent="0.3">
      <c r="A5965" s="60">
        <v>5964</v>
      </c>
      <c r="B5965" s="60">
        <v>1</v>
      </c>
      <c r="C5965" s="2">
        <v>41171.561220590098</v>
      </c>
      <c r="D5965" s="2">
        <v>41231.561111111107</v>
      </c>
      <c r="E5965" s="60">
        <v>12</v>
      </c>
      <c r="F5965" s="2">
        <v>41172.433013732792</v>
      </c>
      <c r="G5965" s="60">
        <v>0</v>
      </c>
    </row>
    <row r="5966" spans="1:7" x14ac:dyDescent="0.3">
      <c r="A5966" s="60">
        <v>5965</v>
      </c>
      <c r="B5966" s="60">
        <v>3</v>
      </c>
      <c r="C5966" s="2">
        <v>41171.560744320923</v>
      </c>
      <c r="D5966" s="2">
        <v>41231.560416666667</v>
      </c>
      <c r="E5966" s="60">
        <v>24</v>
      </c>
      <c r="F5966" s="2">
        <v>41173.452604961996</v>
      </c>
      <c r="G5966" s="60">
        <v>0</v>
      </c>
    </row>
    <row r="5967" spans="1:7" x14ac:dyDescent="0.3">
      <c r="A5967" s="60">
        <v>5966</v>
      </c>
      <c r="B5967" s="60">
        <v>4</v>
      </c>
      <c r="C5967" s="2">
        <v>41171.562686402984</v>
      </c>
      <c r="D5967" s="2">
        <v>41231.5625</v>
      </c>
      <c r="E5967" s="60">
        <v>12</v>
      </c>
      <c r="F5967" s="2">
        <v>41173.852134583758</v>
      </c>
      <c r="G5967" s="60">
        <v>0</v>
      </c>
    </row>
    <row r="5968" spans="1:7" x14ac:dyDescent="0.3">
      <c r="A5968" s="60">
        <v>5967</v>
      </c>
      <c r="B5968" s="60">
        <v>3</v>
      </c>
      <c r="C5968" s="2">
        <v>41171.610446745915</v>
      </c>
      <c r="D5968" s="2">
        <v>41231.61041666667</v>
      </c>
      <c r="E5968" s="60">
        <v>24</v>
      </c>
      <c r="F5968" s="2">
        <v>41174.676482247269</v>
      </c>
      <c r="G5968" s="60">
        <v>0</v>
      </c>
    </row>
    <row r="5969" spans="1:7" x14ac:dyDescent="0.3">
      <c r="A5969" s="60">
        <v>5968</v>
      </c>
      <c r="B5969" s="60">
        <v>3</v>
      </c>
      <c r="C5969" s="2">
        <v>41171.63650539943</v>
      </c>
      <c r="D5969" s="2">
        <v>41231.636111111111</v>
      </c>
      <c r="E5969" s="60">
        <v>24</v>
      </c>
      <c r="F5969" s="2">
        <v>41175.035433282523</v>
      </c>
      <c r="G5969" s="60">
        <v>0</v>
      </c>
    </row>
    <row r="5970" spans="1:7" x14ac:dyDescent="0.3">
      <c r="A5970" s="60">
        <v>5969</v>
      </c>
      <c r="B5970" s="60">
        <v>4</v>
      </c>
      <c r="C5970" s="2">
        <v>41171.646178809497</v>
      </c>
      <c r="D5970" s="2">
        <v>41231.645833333336</v>
      </c>
      <c r="E5970" s="60">
        <v>12</v>
      </c>
      <c r="F5970" s="2">
        <v>41174.413245220225</v>
      </c>
      <c r="G5970" s="60">
        <v>0</v>
      </c>
    </row>
    <row r="5971" spans="1:7" x14ac:dyDescent="0.3">
      <c r="A5971" s="60">
        <v>5970</v>
      </c>
      <c r="B5971" s="60">
        <v>4</v>
      </c>
      <c r="C5971" s="2">
        <v>41171.66182200305</v>
      </c>
      <c r="D5971" s="2">
        <v>41175.328472222223</v>
      </c>
      <c r="E5971" s="60">
        <v>12</v>
      </c>
      <c r="F5971" s="2">
        <v>41174.8471372282</v>
      </c>
      <c r="G5971" s="60">
        <v>0</v>
      </c>
    </row>
    <row r="5972" spans="1:7" x14ac:dyDescent="0.3">
      <c r="A5972" s="60">
        <v>5971</v>
      </c>
      <c r="B5972" s="60">
        <v>1</v>
      </c>
      <c r="C5972" s="2">
        <v>41171.648109617367</v>
      </c>
      <c r="D5972" s="2">
        <v>41231.647916666669</v>
      </c>
      <c r="E5972" s="60">
        <v>12</v>
      </c>
      <c r="F5972" s="2">
        <v>41172.482373704603</v>
      </c>
      <c r="G5972" s="60">
        <v>0</v>
      </c>
    </row>
    <row r="5973" spans="1:7" x14ac:dyDescent="0.3">
      <c r="A5973" s="60">
        <v>5972</v>
      </c>
      <c r="B5973" s="60">
        <v>3</v>
      </c>
      <c r="C5973" s="2">
        <v>41171.677024789642</v>
      </c>
      <c r="D5973" s="2">
        <v>41231.676388888889</v>
      </c>
      <c r="E5973" s="60">
        <v>24</v>
      </c>
      <c r="F5973" s="2">
        <v>41174.373020014224</v>
      </c>
      <c r="G5973" s="60">
        <v>0</v>
      </c>
    </row>
    <row r="5974" spans="1:7" x14ac:dyDescent="0.3">
      <c r="A5974" s="60">
        <v>5973</v>
      </c>
      <c r="B5974" s="60">
        <v>3</v>
      </c>
      <c r="C5974" s="2">
        <v>41171.732746432725</v>
      </c>
      <c r="D5974" s="2">
        <v>41231.732638888891</v>
      </c>
      <c r="E5974" s="60">
        <v>24</v>
      </c>
      <c r="F5974" s="2">
        <v>41174.395966727294</v>
      </c>
      <c r="G5974" s="60">
        <v>0</v>
      </c>
    </row>
    <row r="5975" spans="1:7" x14ac:dyDescent="0.3">
      <c r="A5975" s="60">
        <v>5974</v>
      </c>
      <c r="B5975" s="60">
        <v>1</v>
      </c>
      <c r="C5975" s="2">
        <v>41171.71312398163</v>
      </c>
      <c r="D5975" s="2">
        <v>41231.712500000001</v>
      </c>
      <c r="E5975" s="60">
        <v>12</v>
      </c>
      <c r="F5975" s="2">
        <v>41172.536836329142</v>
      </c>
      <c r="G5975" s="60">
        <v>0</v>
      </c>
    </row>
    <row r="5976" spans="1:7" x14ac:dyDescent="0.3">
      <c r="A5976" s="60">
        <v>5975</v>
      </c>
      <c r="B5976" s="60">
        <v>1</v>
      </c>
      <c r="C5976" s="2">
        <v>41171.721526057721</v>
      </c>
      <c r="D5976" s="2">
        <v>41231.72152777778</v>
      </c>
      <c r="E5976" s="60">
        <v>8</v>
      </c>
      <c r="F5976" s="2">
        <v>41172.731702306097</v>
      </c>
      <c r="G5976" s="60">
        <v>0</v>
      </c>
    </row>
    <row r="5977" spans="1:7" x14ac:dyDescent="0.3">
      <c r="A5977" s="60">
        <v>5976</v>
      </c>
      <c r="B5977" s="60">
        <v>3</v>
      </c>
      <c r="C5977" s="2">
        <v>41171.743749172354</v>
      </c>
      <c r="D5977" s="2">
        <v>41231.743750000001</v>
      </c>
      <c r="E5977" s="60">
        <v>24</v>
      </c>
      <c r="F5977" s="2">
        <v>41174.328704480104</v>
      </c>
      <c r="G5977" s="60">
        <v>0</v>
      </c>
    </row>
    <row r="5978" spans="1:7" x14ac:dyDescent="0.3">
      <c r="A5978" s="60">
        <v>5977</v>
      </c>
      <c r="B5978" s="60">
        <v>1</v>
      </c>
      <c r="C5978" s="2">
        <v>41171.740632977038</v>
      </c>
      <c r="D5978" s="2">
        <v>41231.740277777782</v>
      </c>
      <c r="E5978" s="60">
        <v>12</v>
      </c>
      <c r="F5978" s="2">
        <v>41172.450039661577</v>
      </c>
      <c r="G5978" s="60">
        <v>0</v>
      </c>
    </row>
    <row r="5979" spans="1:7" x14ac:dyDescent="0.3">
      <c r="A5979" s="60">
        <v>5978</v>
      </c>
      <c r="B5979" s="60">
        <v>1</v>
      </c>
      <c r="C5979" s="2">
        <v>41171.711520782665</v>
      </c>
      <c r="D5979" s="2">
        <v>41176.211111111115</v>
      </c>
      <c r="E5979" s="60">
        <v>12</v>
      </c>
      <c r="F5979" s="2">
        <v>41172.43074025862</v>
      </c>
      <c r="G5979" s="60">
        <v>0</v>
      </c>
    </row>
    <row r="5980" spans="1:7" x14ac:dyDescent="0.3">
      <c r="A5980" s="60">
        <v>5979</v>
      </c>
      <c r="B5980" s="60">
        <v>5</v>
      </c>
      <c r="C5980" s="2">
        <v>41171.841454449801</v>
      </c>
      <c r="D5980" s="2">
        <v>41231.840972222228</v>
      </c>
      <c r="E5980" s="60">
        <v>24</v>
      </c>
      <c r="F5980" s="2">
        <v>41174.854465996512</v>
      </c>
      <c r="G5980" s="60">
        <v>0</v>
      </c>
    </row>
    <row r="5981" spans="1:7" x14ac:dyDescent="0.3">
      <c r="A5981" s="60">
        <v>5980</v>
      </c>
      <c r="B5981" s="60">
        <v>6</v>
      </c>
      <c r="C5981" s="2">
        <v>41171.962125930542</v>
      </c>
      <c r="D5981" s="2">
        <v>41231.961805555555</v>
      </c>
      <c r="E5981" s="60">
        <v>24</v>
      </c>
      <c r="F5981" s="2">
        <v>41175.701819207417</v>
      </c>
      <c r="G5981" s="60">
        <v>0</v>
      </c>
    </row>
    <row r="5982" spans="1:7" x14ac:dyDescent="0.3">
      <c r="A5982" s="60">
        <v>5981</v>
      </c>
      <c r="B5982" s="60">
        <v>1</v>
      </c>
      <c r="C5982" s="2">
        <v>41172.05160819224</v>
      </c>
      <c r="D5982" s="2">
        <v>41232.051388888889</v>
      </c>
      <c r="E5982" s="60">
        <v>12</v>
      </c>
      <c r="F5982" s="2">
        <v>41173.377746660197</v>
      </c>
      <c r="G5982" s="60">
        <v>0</v>
      </c>
    </row>
    <row r="5983" spans="1:7" x14ac:dyDescent="0.3">
      <c r="A5983" s="60">
        <v>5982</v>
      </c>
      <c r="B5983" s="60">
        <v>5</v>
      </c>
      <c r="C5983" s="2">
        <v>41172.161674001654</v>
      </c>
      <c r="D5983" s="2">
        <v>41232.161111111112</v>
      </c>
      <c r="E5983" s="60">
        <v>24</v>
      </c>
      <c r="F5983" s="2">
        <v>41174.412771236508</v>
      </c>
      <c r="G5983" s="60">
        <v>0</v>
      </c>
    </row>
    <row r="5984" spans="1:7" x14ac:dyDescent="0.3">
      <c r="A5984" s="60">
        <v>5983</v>
      </c>
      <c r="B5984" s="60">
        <v>6</v>
      </c>
      <c r="C5984" s="2">
        <v>41172.177130991913</v>
      </c>
      <c r="D5984" s="2">
        <v>41232.177083333328</v>
      </c>
      <c r="E5984" s="60">
        <v>24</v>
      </c>
      <c r="F5984" s="2">
        <v>41175.441859145671</v>
      </c>
      <c r="G5984" s="60">
        <v>0</v>
      </c>
    </row>
    <row r="5985" spans="1:7" x14ac:dyDescent="0.3">
      <c r="A5985" s="60">
        <v>5984</v>
      </c>
      <c r="B5985" s="60">
        <v>10</v>
      </c>
      <c r="C5985" s="2">
        <v>41172.198931912302</v>
      </c>
      <c r="D5985" s="2">
        <v>41177.031844206671</v>
      </c>
      <c r="E5985" s="60">
        <v>1</v>
      </c>
      <c r="F5985" s="2" t="s">
        <v>5</v>
      </c>
      <c r="G5985" s="60">
        <v>0</v>
      </c>
    </row>
    <row r="5986" spans="1:7" x14ac:dyDescent="0.3">
      <c r="A5986" s="60">
        <v>5985</v>
      </c>
      <c r="B5986" s="60">
        <v>1</v>
      </c>
      <c r="C5986" s="2">
        <v>41172.373494960659</v>
      </c>
      <c r="D5986" s="2">
        <v>41232.372916666667</v>
      </c>
      <c r="E5986" s="60">
        <v>8</v>
      </c>
      <c r="F5986" s="2">
        <v>41173.444690550823</v>
      </c>
      <c r="G5986" s="60">
        <v>0</v>
      </c>
    </row>
    <row r="5987" spans="1:7" x14ac:dyDescent="0.3">
      <c r="A5987" s="60">
        <v>5986</v>
      </c>
      <c r="B5987" s="60">
        <v>2</v>
      </c>
      <c r="C5987" s="2">
        <v>41172.335379630385</v>
      </c>
      <c r="D5987" s="2">
        <v>41232.334722222222</v>
      </c>
      <c r="E5987" s="60">
        <v>10</v>
      </c>
      <c r="F5987" s="2">
        <v>41173.634293550625</v>
      </c>
      <c r="G5987" s="60">
        <v>0</v>
      </c>
    </row>
    <row r="5988" spans="1:7" x14ac:dyDescent="0.3">
      <c r="A5988" s="60">
        <v>5987</v>
      </c>
      <c r="B5988" s="60">
        <v>5</v>
      </c>
      <c r="C5988" s="2">
        <v>41172.341971214373</v>
      </c>
      <c r="D5988" s="2">
        <v>41232.341666666667</v>
      </c>
      <c r="E5988" s="60">
        <v>24</v>
      </c>
      <c r="F5988" s="2">
        <v>41175.440273332562</v>
      </c>
      <c r="G5988" s="60">
        <v>0</v>
      </c>
    </row>
    <row r="5989" spans="1:7" x14ac:dyDescent="0.3">
      <c r="A5989" s="60">
        <v>5988</v>
      </c>
      <c r="B5989" s="60">
        <v>3</v>
      </c>
      <c r="C5989" s="2">
        <v>41172.366100719504</v>
      </c>
      <c r="D5989" s="2">
        <v>41232.365972222222</v>
      </c>
      <c r="E5989" s="60">
        <v>24</v>
      </c>
      <c r="F5989" s="2">
        <v>41174.374171886448</v>
      </c>
      <c r="G5989" s="60">
        <v>0</v>
      </c>
    </row>
    <row r="5990" spans="1:7" x14ac:dyDescent="0.3">
      <c r="A5990" s="60">
        <v>5989</v>
      </c>
      <c r="B5990" s="60">
        <v>3</v>
      </c>
      <c r="C5990" s="2">
        <v>41172.366682727697</v>
      </c>
      <c r="D5990" s="2">
        <v>41175.36615834148</v>
      </c>
      <c r="E5990" s="60">
        <v>24</v>
      </c>
      <c r="F5990" s="2" t="s">
        <v>5</v>
      </c>
      <c r="G5990" s="60">
        <v>0</v>
      </c>
    </row>
    <row r="5991" spans="1:7" x14ac:dyDescent="0.3">
      <c r="A5991" s="60">
        <v>5990</v>
      </c>
      <c r="B5991" s="60">
        <v>6</v>
      </c>
      <c r="C5991" s="2">
        <v>41172.366424319742</v>
      </c>
      <c r="D5991" s="2">
        <v>41232.365972222222</v>
      </c>
      <c r="E5991" s="60">
        <v>24</v>
      </c>
      <c r="F5991" s="2">
        <v>41176.734392100596</v>
      </c>
      <c r="G5991" s="60">
        <v>0</v>
      </c>
    </row>
    <row r="5992" spans="1:7" x14ac:dyDescent="0.3">
      <c r="A5992" s="60">
        <v>5991</v>
      </c>
      <c r="B5992" s="60">
        <v>11</v>
      </c>
      <c r="C5992" s="2">
        <v>41172.596984755488</v>
      </c>
      <c r="D5992" s="2">
        <v>41232.59652777778</v>
      </c>
      <c r="E5992" s="60">
        <v>1</v>
      </c>
      <c r="F5992" s="2">
        <v>41179.492852996038</v>
      </c>
      <c r="G5992" s="60">
        <v>2</v>
      </c>
    </row>
    <row r="5993" spans="1:7" x14ac:dyDescent="0.3">
      <c r="A5993" s="60">
        <v>5992</v>
      </c>
      <c r="B5993" s="60">
        <v>1</v>
      </c>
      <c r="C5993" s="2">
        <v>41172.746222350732</v>
      </c>
      <c r="D5993" s="2">
        <v>41232.745833333334</v>
      </c>
      <c r="E5993" s="60">
        <v>8</v>
      </c>
      <c r="F5993" s="2">
        <v>41173.412188630333</v>
      </c>
      <c r="G5993" s="60">
        <v>0</v>
      </c>
    </row>
    <row r="5994" spans="1:7" x14ac:dyDescent="0.3">
      <c r="A5994" s="60">
        <v>5993</v>
      </c>
      <c r="B5994" s="60">
        <v>2</v>
      </c>
      <c r="C5994" s="2">
        <v>41172.710454754495</v>
      </c>
      <c r="D5994" s="2">
        <v>41232.710416666669</v>
      </c>
      <c r="E5994" s="60">
        <v>10</v>
      </c>
      <c r="F5994" s="2">
        <v>41173.403235181511</v>
      </c>
      <c r="G5994" s="60">
        <v>0</v>
      </c>
    </row>
    <row r="5995" spans="1:7" x14ac:dyDescent="0.3">
      <c r="A5995" s="60">
        <v>5994</v>
      </c>
      <c r="B5995" s="60">
        <v>1</v>
      </c>
      <c r="C5995" s="2">
        <v>41172.744188762721</v>
      </c>
      <c r="D5995" s="2">
        <v>41232.743750000001</v>
      </c>
      <c r="E5995" s="60">
        <v>12</v>
      </c>
      <c r="F5995" s="2">
        <v>41173.875928696463</v>
      </c>
      <c r="G5995" s="60">
        <v>0</v>
      </c>
    </row>
    <row r="5996" spans="1:7" x14ac:dyDescent="0.3">
      <c r="A5996" s="60">
        <v>5995</v>
      </c>
      <c r="B5996" s="60">
        <v>2</v>
      </c>
      <c r="C5996" s="2">
        <v>41172.724599378424</v>
      </c>
      <c r="D5996" s="2">
        <v>41174.890869857067</v>
      </c>
      <c r="E5996" s="60">
        <v>10</v>
      </c>
      <c r="F5996" s="2" t="s">
        <v>5</v>
      </c>
      <c r="G5996" s="60">
        <v>0</v>
      </c>
    </row>
    <row r="5997" spans="1:7" x14ac:dyDescent="0.3">
      <c r="A5997" s="60">
        <v>5996</v>
      </c>
      <c r="B5997" s="60">
        <v>6</v>
      </c>
      <c r="C5997" s="2">
        <v>41172.712883967011</v>
      </c>
      <c r="D5997" s="2">
        <v>41232.712500000001</v>
      </c>
      <c r="E5997" s="60">
        <v>24</v>
      </c>
      <c r="F5997" s="2">
        <v>41179.452602877231</v>
      </c>
      <c r="G5997" s="60">
        <v>0</v>
      </c>
    </row>
    <row r="5998" spans="1:7" x14ac:dyDescent="0.3">
      <c r="A5998" s="60">
        <v>5997</v>
      </c>
      <c r="B5998" s="60">
        <v>8</v>
      </c>
      <c r="C5998" s="2">
        <v>41172.788873940292</v>
      </c>
      <c r="D5998" s="2">
        <v>41232.788194444445</v>
      </c>
      <c r="E5998" s="60">
        <v>3</v>
      </c>
      <c r="F5998" s="2">
        <v>41177.456748307763</v>
      </c>
      <c r="G5998" s="60">
        <v>1</v>
      </c>
    </row>
    <row r="5999" spans="1:7" x14ac:dyDescent="0.3">
      <c r="A5999" s="60">
        <v>5998</v>
      </c>
      <c r="B5999" s="60">
        <v>3</v>
      </c>
      <c r="C5999" s="2">
        <v>41172.755622650904</v>
      </c>
      <c r="D5999" s="2">
        <v>41232.755555555559</v>
      </c>
      <c r="E5999" s="60">
        <v>24</v>
      </c>
      <c r="F5999" s="2">
        <v>41174.718390577436</v>
      </c>
      <c r="G5999" s="60">
        <v>0</v>
      </c>
    </row>
    <row r="6000" spans="1:7" x14ac:dyDescent="0.3">
      <c r="A6000" s="60">
        <v>5999</v>
      </c>
      <c r="B6000" s="60">
        <v>1</v>
      </c>
      <c r="C6000" s="2">
        <v>41172.756872063015</v>
      </c>
      <c r="D6000" s="2">
        <v>41177.131249999999</v>
      </c>
      <c r="E6000" s="60">
        <v>8</v>
      </c>
      <c r="F6000" s="2">
        <v>41172.883752216039</v>
      </c>
      <c r="G6000" s="60">
        <v>0</v>
      </c>
    </row>
    <row r="6001" spans="1:7" x14ac:dyDescent="0.3">
      <c r="A6001" s="60">
        <v>6000</v>
      </c>
      <c r="B6001" s="60">
        <v>2</v>
      </c>
      <c r="C6001" s="2">
        <v>41172.809805143399</v>
      </c>
      <c r="D6001" s="2">
        <v>41176.476388888892</v>
      </c>
      <c r="E6001" s="60">
        <v>10</v>
      </c>
      <c r="F6001" s="2">
        <v>41173.460621922619</v>
      </c>
      <c r="G6001" s="60">
        <v>0</v>
      </c>
    </row>
    <row r="6002" spans="1:7" x14ac:dyDescent="0.3">
      <c r="A6002" s="60">
        <v>6001</v>
      </c>
      <c r="B6002" s="60">
        <v>6</v>
      </c>
      <c r="C6002" s="2">
        <v>41172.869126631653</v>
      </c>
      <c r="D6002" s="2">
        <v>41232.868750000001</v>
      </c>
      <c r="E6002" s="60">
        <v>24</v>
      </c>
      <c r="F6002" s="2">
        <v>41178.603773589224</v>
      </c>
      <c r="G6002" s="60">
        <v>0</v>
      </c>
    </row>
    <row r="6003" spans="1:7" x14ac:dyDescent="0.3">
      <c r="A6003" s="60">
        <v>6002</v>
      </c>
      <c r="B6003" s="60">
        <v>1</v>
      </c>
      <c r="C6003" s="2">
        <v>41172.928166955389</v>
      </c>
      <c r="D6003" s="2">
        <v>41232.927777777775</v>
      </c>
      <c r="E6003" s="60">
        <v>8</v>
      </c>
      <c r="F6003" s="2">
        <v>41174.280204325289</v>
      </c>
      <c r="G6003" s="60">
        <v>0</v>
      </c>
    </row>
    <row r="6004" spans="1:7" x14ac:dyDescent="0.3">
      <c r="A6004" s="60">
        <v>6003</v>
      </c>
      <c r="B6004" s="60">
        <v>1</v>
      </c>
      <c r="C6004" s="2">
        <v>41172.974694935379</v>
      </c>
      <c r="D6004" s="2">
        <v>41232.974305555559</v>
      </c>
      <c r="E6004" s="60">
        <v>8</v>
      </c>
      <c r="F6004" s="2">
        <v>41173.371003443375</v>
      </c>
      <c r="G6004" s="60">
        <v>0</v>
      </c>
    </row>
    <row r="6005" spans="1:7" x14ac:dyDescent="0.3">
      <c r="A6005" s="60">
        <v>6004</v>
      </c>
      <c r="B6005" s="60">
        <v>5</v>
      </c>
      <c r="C6005" s="2">
        <v>41172.98417879716</v>
      </c>
      <c r="D6005" s="2">
        <v>41232.984027777777</v>
      </c>
      <c r="E6005" s="60">
        <v>24</v>
      </c>
      <c r="F6005" s="2">
        <v>41174.865188876924</v>
      </c>
      <c r="G6005" s="60">
        <v>0</v>
      </c>
    </row>
    <row r="6006" spans="1:7" x14ac:dyDescent="0.3">
      <c r="A6006" s="60">
        <v>6005</v>
      </c>
      <c r="B6006" s="60">
        <v>5</v>
      </c>
      <c r="C6006" s="2">
        <v>41172.972925502036</v>
      </c>
      <c r="D6006" s="2">
        <v>41232.972916666666</v>
      </c>
      <c r="E6006" s="60">
        <v>24</v>
      </c>
      <c r="F6006" s="2">
        <v>41174.921252007029</v>
      </c>
      <c r="G6006" s="60">
        <v>0</v>
      </c>
    </row>
    <row r="6007" spans="1:7" x14ac:dyDescent="0.3">
      <c r="A6007" s="60">
        <v>6006</v>
      </c>
      <c r="B6007" s="60">
        <v>1</v>
      </c>
      <c r="C6007" s="2">
        <v>41173.069690213604</v>
      </c>
      <c r="D6007" s="2">
        <v>41176.194444444445</v>
      </c>
      <c r="E6007" s="60">
        <v>12</v>
      </c>
      <c r="F6007" s="2">
        <v>41174.994797741158</v>
      </c>
      <c r="G6007" s="60">
        <v>0</v>
      </c>
    </row>
    <row r="6008" spans="1:7" x14ac:dyDescent="0.3">
      <c r="A6008" s="60">
        <v>6007</v>
      </c>
      <c r="B6008" s="60">
        <v>5</v>
      </c>
      <c r="C6008" s="2">
        <v>41173.146464179554</v>
      </c>
      <c r="D6008" s="2">
        <v>41233.145833333336</v>
      </c>
      <c r="E6008" s="60">
        <v>24</v>
      </c>
      <c r="F6008" s="2">
        <v>41175.939601029539</v>
      </c>
      <c r="G6008" s="60">
        <v>0</v>
      </c>
    </row>
    <row r="6009" spans="1:7" x14ac:dyDescent="0.3">
      <c r="A6009" s="60">
        <v>6008</v>
      </c>
      <c r="B6009" s="60">
        <v>5</v>
      </c>
      <c r="C6009" s="2">
        <v>41173.139566874233</v>
      </c>
      <c r="D6009" s="2">
        <v>41233.138888888891</v>
      </c>
      <c r="E6009" s="60">
        <v>24</v>
      </c>
      <c r="F6009" s="2">
        <v>41175.65252895587</v>
      </c>
      <c r="G6009" s="60">
        <v>0</v>
      </c>
    </row>
    <row r="6010" spans="1:7" x14ac:dyDescent="0.3">
      <c r="A6010" s="60">
        <v>6009</v>
      </c>
      <c r="B6010" s="60">
        <v>2</v>
      </c>
      <c r="C6010" s="2">
        <v>41173.311369375042</v>
      </c>
      <c r="D6010" s="2">
        <v>41176.310844988824</v>
      </c>
      <c r="E6010" s="60">
        <v>10</v>
      </c>
      <c r="F6010" s="2" t="s">
        <v>5</v>
      </c>
      <c r="G6010" s="60">
        <v>0</v>
      </c>
    </row>
    <row r="6011" spans="1:7" x14ac:dyDescent="0.3">
      <c r="A6011" s="60">
        <v>6010</v>
      </c>
      <c r="B6011" s="60">
        <v>1</v>
      </c>
      <c r="C6011" s="2">
        <v>41173.301305828558</v>
      </c>
      <c r="D6011" s="2">
        <v>41233.300694444442</v>
      </c>
      <c r="E6011" s="60">
        <v>8</v>
      </c>
      <c r="F6011" s="2">
        <v>41174.677884393503</v>
      </c>
      <c r="G6011" s="60">
        <v>0</v>
      </c>
    </row>
    <row r="6012" spans="1:7" x14ac:dyDescent="0.3">
      <c r="A6012" s="60">
        <v>6011</v>
      </c>
      <c r="B6012" s="60">
        <v>3</v>
      </c>
      <c r="C6012" s="2">
        <v>41173.407795199084</v>
      </c>
      <c r="D6012" s="2">
        <v>41233.407638888886</v>
      </c>
      <c r="E6012" s="60">
        <v>24</v>
      </c>
      <c r="F6012" s="2">
        <v>41174.465646500685</v>
      </c>
      <c r="G6012" s="60">
        <v>0</v>
      </c>
    </row>
    <row r="6013" spans="1:7" x14ac:dyDescent="0.3">
      <c r="A6013" s="60">
        <v>6012</v>
      </c>
      <c r="B6013" s="60">
        <v>9</v>
      </c>
      <c r="C6013" s="2">
        <v>41173.415829287245</v>
      </c>
      <c r="D6013" s="2">
        <v>41233.415277777778</v>
      </c>
      <c r="E6013" s="60">
        <v>5</v>
      </c>
      <c r="F6013" s="2">
        <v>41176.659958334414</v>
      </c>
      <c r="G6013" s="60">
        <v>0</v>
      </c>
    </row>
    <row r="6014" spans="1:7" x14ac:dyDescent="0.3">
      <c r="A6014" s="60">
        <v>6013</v>
      </c>
      <c r="B6014" s="60">
        <v>8</v>
      </c>
      <c r="C6014" s="2">
        <v>41173.391671466263</v>
      </c>
      <c r="D6014" s="2">
        <v>41233.39166666667</v>
      </c>
      <c r="E6014" s="60">
        <v>3</v>
      </c>
      <c r="F6014" s="2">
        <v>41176.581628088614</v>
      </c>
      <c r="G6014" s="60">
        <v>0</v>
      </c>
    </row>
    <row r="6015" spans="1:7" x14ac:dyDescent="0.3">
      <c r="A6015" s="60">
        <v>6014</v>
      </c>
      <c r="B6015" s="60">
        <v>1</v>
      </c>
      <c r="C6015" s="2">
        <v>41173.375012221739</v>
      </c>
      <c r="D6015" s="2">
        <v>41233.375</v>
      </c>
      <c r="E6015" s="60">
        <v>8</v>
      </c>
      <c r="F6015" s="2">
        <v>41173.470109856331</v>
      </c>
      <c r="G6015" s="60">
        <v>0</v>
      </c>
    </row>
    <row r="6016" spans="1:7" x14ac:dyDescent="0.3">
      <c r="A6016" s="60">
        <v>6015</v>
      </c>
      <c r="B6016" s="60">
        <v>1</v>
      </c>
      <c r="C6016" s="2">
        <v>41173.4658355211</v>
      </c>
      <c r="D6016" s="2">
        <v>41233.465277777781</v>
      </c>
      <c r="E6016" s="60">
        <v>12</v>
      </c>
      <c r="F6016" s="2">
        <v>41174.454460214154</v>
      </c>
      <c r="G6016" s="60">
        <v>0</v>
      </c>
    </row>
    <row r="6017" spans="1:7" x14ac:dyDescent="0.3">
      <c r="A6017" s="60">
        <v>6016</v>
      </c>
      <c r="B6017" s="60">
        <v>2</v>
      </c>
      <c r="C6017" s="2">
        <v>41173.480654151193</v>
      </c>
      <c r="D6017" s="2">
        <v>41177.605093977189</v>
      </c>
      <c r="E6017" s="60">
        <v>10</v>
      </c>
      <c r="F6017" s="2" t="s">
        <v>5</v>
      </c>
      <c r="G6017" s="60">
        <v>0</v>
      </c>
    </row>
    <row r="6018" spans="1:7" x14ac:dyDescent="0.3">
      <c r="A6018" s="60">
        <v>6017</v>
      </c>
      <c r="B6018" s="60">
        <v>7</v>
      </c>
      <c r="C6018" s="2">
        <v>41173.500492137326</v>
      </c>
      <c r="D6018" s="2">
        <v>41233.5</v>
      </c>
      <c r="E6018" s="60">
        <v>24</v>
      </c>
      <c r="F6018" s="2">
        <v>41226.477025154578</v>
      </c>
      <c r="G6018" s="60">
        <v>0</v>
      </c>
    </row>
    <row r="6019" spans="1:7" x14ac:dyDescent="0.3">
      <c r="A6019" s="60">
        <v>6018</v>
      </c>
      <c r="B6019" s="60">
        <v>4</v>
      </c>
      <c r="C6019" s="2">
        <v>41173.542073314173</v>
      </c>
      <c r="D6019" s="2">
        <v>41175.916780153333</v>
      </c>
      <c r="E6019" s="60">
        <v>12</v>
      </c>
      <c r="F6019" s="2" t="s">
        <v>5</v>
      </c>
      <c r="G6019" s="60">
        <v>0</v>
      </c>
    </row>
    <row r="6020" spans="1:7" x14ac:dyDescent="0.3">
      <c r="A6020" s="60">
        <v>6019</v>
      </c>
      <c r="B6020" s="60">
        <v>1</v>
      </c>
      <c r="C6020" s="2">
        <v>41173.559188057086</v>
      </c>
      <c r="D6020" s="2">
        <v>41233.559027777774</v>
      </c>
      <c r="E6020" s="60">
        <v>8</v>
      </c>
      <c r="F6020" s="2">
        <v>41173.629513424006</v>
      </c>
      <c r="G6020" s="60">
        <v>0</v>
      </c>
    </row>
    <row r="6021" spans="1:7" x14ac:dyDescent="0.3">
      <c r="A6021" s="60">
        <v>6020</v>
      </c>
      <c r="B6021" s="60">
        <v>1</v>
      </c>
      <c r="C6021" s="2">
        <v>41173.615344767692</v>
      </c>
      <c r="D6021" s="2">
        <v>41177.07303307471</v>
      </c>
      <c r="E6021" s="60">
        <v>8</v>
      </c>
      <c r="F6021" s="2" t="s">
        <v>5</v>
      </c>
      <c r="G6021" s="60">
        <v>0</v>
      </c>
    </row>
    <row r="6022" spans="1:7" x14ac:dyDescent="0.3">
      <c r="A6022" s="60">
        <v>6021</v>
      </c>
      <c r="B6022" s="60">
        <v>2</v>
      </c>
      <c r="C6022" s="2">
        <v>41173.614292736936</v>
      </c>
      <c r="D6022" s="2">
        <v>41233.613888888889</v>
      </c>
      <c r="E6022" s="60">
        <v>10</v>
      </c>
      <c r="F6022" s="2">
        <v>41174.635508168416</v>
      </c>
      <c r="G6022" s="60">
        <v>0</v>
      </c>
    </row>
    <row r="6023" spans="1:7" x14ac:dyDescent="0.3">
      <c r="A6023" s="60">
        <v>6022</v>
      </c>
      <c r="B6023" s="60">
        <v>2</v>
      </c>
      <c r="C6023" s="2">
        <v>41173.59467959591</v>
      </c>
      <c r="D6023" s="2">
        <v>41178.136111111111</v>
      </c>
      <c r="E6023" s="60">
        <v>10</v>
      </c>
      <c r="F6023" s="2">
        <v>41174.632468031581</v>
      </c>
      <c r="G6023" s="60">
        <v>0</v>
      </c>
    </row>
    <row r="6024" spans="1:7" x14ac:dyDescent="0.3">
      <c r="A6024" s="60">
        <v>6023</v>
      </c>
      <c r="B6024" s="60">
        <v>1</v>
      </c>
      <c r="C6024" s="2">
        <v>41173.778248243216</v>
      </c>
      <c r="D6024" s="2">
        <v>41233.777777777781</v>
      </c>
      <c r="E6024" s="60">
        <v>8</v>
      </c>
      <c r="F6024" s="2">
        <v>41173.886357661533</v>
      </c>
      <c r="G6024" s="60">
        <v>0</v>
      </c>
    </row>
    <row r="6025" spans="1:7" x14ac:dyDescent="0.3">
      <c r="A6025" s="60">
        <v>6024</v>
      </c>
      <c r="B6025" s="60">
        <v>1</v>
      </c>
      <c r="C6025" s="2">
        <v>41173.762548754683</v>
      </c>
      <c r="D6025" s="2">
        <v>41233.762499999997</v>
      </c>
      <c r="E6025" s="60">
        <v>12</v>
      </c>
      <c r="F6025" s="2">
        <v>41174.613223275002</v>
      </c>
      <c r="G6025" s="60">
        <v>0</v>
      </c>
    </row>
    <row r="6026" spans="1:7" x14ac:dyDescent="0.3">
      <c r="A6026" s="60">
        <v>6025</v>
      </c>
      <c r="B6026" s="60">
        <v>7</v>
      </c>
      <c r="C6026" s="2">
        <v>41173.769084609754</v>
      </c>
      <c r="D6026" s="2">
        <v>41177.310121590752</v>
      </c>
      <c r="E6026" s="60">
        <v>24</v>
      </c>
      <c r="F6026" s="2" t="s">
        <v>5</v>
      </c>
      <c r="G6026" s="60">
        <v>0</v>
      </c>
    </row>
    <row r="6027" spans="1:7" x14ac:dyDescent="0.3">
      <c r="A6027" s="60">
        <v>6026</v>
      </c>
      <c r="B6027" s="60">
        <v>1</v>
      </c>
      <c r="C6027" s="2">
        <v>41173.795115791356</v>
      </c>
      <c r="D6027" s="2">
        <v>41233.794444444444</v>
      </c>
      <c r="E6027" s="60">
        <v>12</v>
      </c>
      <c r="F6027" s="2">
        <v>41174.409254760496</v>
      </c>
      <c r="G6027" s="60">
        <v>0</v>
      </c>
    </row>
    <row r="6028" spans="1:7" x14ac:dyDescent="0.3">
      <c r="A6028" s="60">
        <v>6027</v>
      </c>
      <c r="B6028" s="60">
        <v>5</v>
      </c>
      <c r="C6028" s="2">
        <v>41173.858097048447</v>
      </c>
      <c r="D6028" s="2">
        <v>41233.857638888891</v>
      </c>
      <c r="E6028" s="60">
        <v>24</v>
      </c>
      <c r="F6028" s="2">
        <v>41175.487562260074</v>
      </c>
      <c r="G6028" s="60">
        <v>0</v>
      </c>
    </row>
    <row r="6029" spans="1:7" x14ac:dyDescent="0.3">
      <c r="A6029" s="60">
        <v>6028</v>
      </c>
      <c r="B6029" s="60">
        <v>6</v>
      </c>
      <c r="C6029" s="2">
        <v>41173.929659711081</v>
      </c>
      <c r="D6029" s="2">
        <v>41233.929166666661</v>
      </c>
      <c r="E6029" s="60">
        <v>24</v>
      </c>
      <c r="F6029" s="2">
        <v>41177.877396621087</v>
      </c>
      <c r="G6029" s="60">
        <v>0</v>
      </c>
    </row>
    <row r="6030" spans="1:7" x14ac:dyDescent="0.3">
      <c r="A6030" s="60">
        <v>6029</v>
      </c>
      <c r="B6030" s="60">
        <v>6</v>
      </c>
      <c r="C6030" s="2">
        <v>41174.012200131277</v>
      </c>
      <c r="D6030" s="2">
        <v>41234.011805555558</v>
      </c>
      <c r="E6030" s="60">
        <v>24</v>
      </c>
      <c r="F6030" s="2">
        <v>41177.624134134239</v>
      </c>
      <c r="G6030" s="60">
        <v>0</v>
      </c>
    </row>
    <row r="6031" spans="1:7" x14ac:dyDescent="0.3">
      <c r="A6031" s="60">
        <v>6030</v>
      </c>
      <c r="B6031" s="60">
        <v>1</v>
      </c>
      <c r="C6031" s="2">
        <v>41174.060493934478</v>
      </c>
      <c r="D6031" s="2">
        <v>41177.602083333339</v>
      </c>
      <c r="E6031" s="60">
        <v>12</v>
      </c>
      <c r="F6031" s="2">
        <v>41174.949292319849</v>
      </c>
      <c r="G6031" s="60">
        <v>0</v>
      </c>
    </row>
    <row r="6032" spans="1:7" x14ac:dyDescent="0.3">
      <c r="A6032" s="60">
        <v>6031</v>
      </c>
      <c r="B6032" s="60">
        <v>6</v>
      </c>
      <c r="C6032" s="2">
        <v>41174.137893707099</v>
      </c>
      <c r="D6032" s="2">
        <v>41234.137499999997</v>
      </c>
      <c r="E6032" s="60">
        <v>24</v>
      </c>
      <c r="F6032" s="2">
        <v>41181.383194571776</v>
      </c>
      <c r="G6032" s="60">
        <v>0</v>
      </c>
    </row>
    <row r="6033" spans="1:7" x14ac:dyDescent="0.3">
      <c r="A6033" s="60">
        <v>6032</v>
      </c>
      <c r="B6033" s="60">
        <v>3</v>
      </c>
      <c r="C6033" s="2">
        <v>41174.225871297873</v>
      </c>
      <c r="D6033" s="2">
        <v>41234.225694444445</v>
      </c>
      <c r="E6033" s="60">
        <v>24</v>
      </c>
      <c r="F6033" s="2">
        <v>41176.631409124122</v>
      </c>
      <c r="G6033" s="60">
        <v>0</v>
      </c>
    </row>
    <row r="6034" spans="1:7" x14ac:dyDescent="0.3">
      <c r="A6034" s="60">
        <v>6033</v>
      </c>
      <c r="B6034" s="60">
        <v>5</v>
      </c>
      <c r="C6034" s="2">
        <v>41174.321678783577</v>
      </c>
      <c r="D6034" s="2">
        <v>41234.321527777778</v>
      </c>
      <c r="E6034" s="60">
        <v>24</v>
      </c>
      <c r="F6034" s="2">
        <v>41176.44750858302</v>
      </c>
      <c r="G6034" s="60">
        <v>0</v>
      </c>
    </row>
    <row r="6035" spans="1:7" x14ac:dyDescent="0.3">
      <c r="A6035" s="60">
        <v>6034</v>
      </c>
      <c r="B6035" s="60">
        <v>11</v>
      </c>
      <c r="C6035" s="2">
        <v>41174.295465348885</v>
      </c>
      <c r="D6035" s="2">
        <v>41234.295138888883</v>
      </c>
      <c r="E6035" s="60">
        <v>1</v>
      </c>
      <c r="F6035" s="2">
        <v>41181.59086541069</v>
      </c>
      <c r="G6035" s="60">
        <v>0</v>
      </c>
    </row>
    <row r="6036" spans="1:7" x14ac:dyDescent="0.3">
      <c r="A6036" s="60">
        <v>6035</v>
      </c>
      <c r="B6036" s="60">
        <v>10</v>
      </c>
      <c r="C6036" s="2">
        <v>41174.34762440226</v>
      </c>
      <c r="D6036" s="2">
        <v>41234.347222222226</v>
      </c>
      <c r="E6036" s="60">
        <v>1</v>
      </c>
      <c r="F6036" s="2">
        <v>41181.475735608263</v>
      </c>
      <c r="G6036" s="60">
        <v>4</v>
      </c>
    </row>
    <row r="6037" spans="1:7" x14ac:dyDescent="0.3">
      <c r="A6037" s="60">
        <v>6036</v>
      </c>
      <c r="B6037" s="60">
        <v>9</v>
      </c>
      <c r="C6037" s="2">
        <v>41174.399722615992</v>
      </c>
      <c r="D6037" s="2">
        <v>41234.399305555555</v>
      </c>
      <c r="E6037" s="60">
        <v>5</v>
      </c>
      <c r="F6037" s="2">
        <v>41177.109739771287</v>
      </c>
      <c r="G6037" s="60">
        <v>0</v>
      </c>
    </row>
    <row r="6038" spans="1:7" x14ac:dyDescent="0.3">
      <c r="A6038" s="60">
        <v>6037</v>
      </c>
      <c r="B6038" s="60">
        <v>1</v>
      </c>
      <c r="C6038" s="2">
        <v>41174.455843187163</v>
      </c>
      <c r="D6038" s="2">
        <v>41234.455555555556</v>
      </c>
      <c r="E6038" s="60">
        <v>8</v>
      </c>
      <c r="F6038" s="2">
        <v>41175.513169239879</v>
      </c>
      <c r="G6038" s="60">
        <v>0</v>
      </c>
    </row>
    <row r="6039" spans="1:7" x14ac:dyDescent="0.3">
      <c r="A6039" s="60">
        <v>6038</v>
      </c>
      <c r="B6039" s="60">
        <v>3</v>
      </c>
      <c r="C6039" s="2">
        <v>41174.440359589607</v>
      </c>
      <c r="D6039" s="2">
        <v>41234.440277777772</v>
      </c>
      <c r="E6039" s="60">
        <v>24</v>
      </c>
      <c r="F6039" s="2">
        <v>41176.54051692073</v>
      </c>
      <c r="G6039" s="60">
        <v>0</v>
      </c>
    </row>
    <row r="6040" spans="1:7" x14ac:dyDescent="0.3">
      <c r="A6040" s="60">
        <v>6039</v>
      </c>
      <c r="B6040" s="60">
        <v>5</v>
      </c>
      <c r="C6040" s="2">
        <v>41174.452632276429</v>
      </c>
      <c r="D6040" s="2">
        <v>41234.45208333333</v>
      </c>
      <c r="E6040" s="60">
        <v>24</v>
      </c>
      <c r="F6040" s="2">
        <v>41178.511008374975</v>
      </c>
      <c r="G6040" s="60">
        <v>0</v>
      </c>
    </row>
    <row r="6041" spans="1:7" x14ac:dyDescent="0.3">
      <c r="A6041" s="60">
        <v>6040</v>
      </c>
      <c r="B6041" s="60">
        <v>4</v>
      </c>
      <c r="C6041" s="2">
        <v>41174.431205590277</v>
      </c>
      <c r="D6041" s="2">
        <v>41234.430555555555</v>
      </c>
      <c r="E6041" s="60">
        <v>12</v>
      </c>
      <c r="F6041" s="2">
        <v>41177.680379381134</v>
      </c>
      <c r="G6041" s="60">
        <v>0</v>
      </c>
    </row>
    <row r="6042" spans="1:7" x14ac:dyDescent="0.3">
      <c r="A6042" s="60">
        <v>6041</v>
      </c>
      <c r="B6042" s="60">
        <v>6</v>
      </c>
      <c r="C6042" s="2">
        <v>41174.425165937835</v>
      </c>
      <c r="D6042" s="2">
        <v>41234.424999999996</v>
      </c>
      <c r="E6042" s="60">
        <v>24</v>
      </c>
      <c r="F6042" s="2">
        <v>41180.7709177383</v>
      </c>
      <c r="G6042" s="60">
        <v>0</v>
      </c>
    </row>
    <row r="6043" spans="1:7" x14ac:dyDescent="0.3">
      <c r="A6043" s="60">
        <v>6042</v>
      </c>
      <c r="B6043" s="60">
        <v>4</v>
      </c>
      <c r="C6043" s="2">
        <v>41174.444718184808</v>
      </c>
      <c r="D6043" s="2">
        <v>41234.444444444445</v>
      </c>
      <c r="E6043" s="60">
        <v>12</v>
      </c>
      <c r="F6043" s="2">
        <v>41177.536113518596</v>
      </c>
      <c r="G6043" s="60">
        <v>0</v>
      </c>
    </row>
    <row r="6044" spans="1:7" x14ac:dyDescent="0.3">
      <c r="A6044" s="60">
        <v>6043</v>
      </c>
      <c r="B6044" s="60">
        <v>3</v>
      </c>
      <c r="C6044" s="2">
        <v>41174.420888288063</v>
      </c>
      <c r="D6044" s="2">
        <v>41234.42083333333</v>
      </c>
      <c r="E6044" s="60">
        <v>24</v>
      </c>
      <c r="F6044" s="2">
        <v>41176.631055667451</v>
      </c>
      <c r="G6044" s="60">
        <v>0</v>
      </c>
    </row>
    <row r="6045" spans="1:7" x14ac:dyDescent="0.3">
      <c r="A6045" s="60">
        <v>6044</v>
      </c>
      <c r="B6045" s="60">
        <v>3</v>
      </c>
      <c r="C6045" s="2">
        <v>41174.490370359876</v>
      </c>
      <c r="D6045" s="2">
        <v>41234.490277777782</v>
      </c>
      <c r="E6045" s="60">
        <v>24</v>
      </c>
      <c r="F6045" s="2">
        <v>41177.242969203064</v>
      </c>
      <c r="G6045" s="60">
        <v>0</v>
      </c>
    </row>
    <row r="6046" spans="1:7" x14ac:dyDescent="0.3">
      <c r="A6046" s="60">
        <v>6045</v>
      </c>
      <c r="B6046" s="60">
        <v>1</v>
      </c>
      <c r="C6046" s="2">
        <v>41174.498245611132</v>
      </c>
      <c r="D6046" s="2">
        <v>41234.497916666667</v>
      </c>
      <c r="E6046" s="60">
        <v>12</v>
      </c>
      <c r="F6046" s="2">
        <v>41175.094773897727</v>
      </c>
      <c r="G6046" s="60">
        <v>0</v>
      </c>
    </row>
    <row r="6047" spans="1:7" x14ac:dyDescent="0.3">
      <c r="A6047" s="60">
        <v>6046</v>
      </c>
      <c r="B6047" s="60">
        <v>3</v>
      </c>
      <c r="C6047" s="2">
        <v>41174.468800281538</v>
      </c>
      <c r="D6047" s="2">
        <v>41234.46875</v>
      </c>
      <c r="E6047" s="60">
        <v>24</v>
      </c>
      <c r="F6047" s="2">
        <v>41177.637837929804</v>
      </c>
      <c r="G6047" s="60">
        <v>0</v>
      </c>
    </row>
    <row r="6048" spans="1:7" x14ac:dyDescent="0.3">
      <c r="A6048" s="60">
        <v>6047</v>
      </c>
      <c r="B6048" s="60">
        <v>4</v>
      </c>
      <c r="C6048" s="2">
        <v>41174.478958689266</v>
      </c>
      <c r="D6048" s="2">
        <v>41234.478472222225</v>
      </c>
      <c r="E6048" s="60">
        <v>12</v>
      </c>
      <c r="F6048" s="2">
        <v>41177.455193438473</v>
      </c>
      <c r="G6048" s="60">
        <v>0</v>
      </c>
    </row>
    <row r="6049" spans="1:7" x14ac:dyDescent="0.3">
      <c r="A6049" s="60">
        <v>6048</v>
      </c>
      <c r="B6049" s="60">
        <v>2</v>
      </c>
      <c r="C6049" s="2">
        <v>41174.582152883057</v>
      </c>
      <c r="D6049" s="2">
        <v>41234.581944444442</v>
      </c>
      <c r="E6049" s="60">
        <v>10</v>
      </c>
      <c r="F6049" s="2">
        <v>41175.571609697814</v>
      </c>
      <c r="G6049" s="60">
        <v>0</v>
      </c>
    </row>
    <row r="6050" spans="1:7" x14ac:dyDescent="0.3">
      <c r="A6050" s="60">
        <v>6049</v>
      </c>
      <c r="B6050" s="60">
        <v>1</v>
      </c>
      <c r="C6050" s="2">
        <v>41174.609941985633</v>
      </c>
      <c r="D6050" s="2">
        <v>41234.609722222223</v>
      </c>
      <c r="E6050" s="60">
        <v>8</v>
      </c>
      <c r="F6050" s="2">
        <v>41174.631569096768</v>
      </c>
      <c r="G6050" s="60">
        <v>0</v>
      </c>
    </row>
    <row r="6051" spans="1:7" x14ac:dyDescent="0.3">
      <c r="A6051" s="60">
        <v>6050</v>
      </c>
      <c r="B6051" s="60">
        <v>2</v>
      </c>
      <c r="C6051" s="2">
        <v>41174.728682277477</v>
      </c>
      <c r="D6051" s="2">
        <v>41234.728472222225</v>
      </c>
      <c r="E6051" s="60">
        <v>10</v>
      </c>
      <c r="F6051" s="2">
        <v>41176.615872139198</v>
      </c>
      <c r="G6051" s="60">
        <v>0</v>
      </c>
    </row>
    <row r="6052" spans="1:7" x14ac:dyDescent="0.3">
      <c r="A6052" s="60">
        <v>6051</v>
      </c>
      <c r="B6052" s="60">
        <v>1</v>
      </c>
      <c r="C6052" s="2">
        <v>41174.748286259295</v>
      </c>
      <c r="D6052" s="2">
        <v>41177.997902569477</v>
      </c>
      <c r="E6052" s="60">
        <v>8</v>
      </c>
      <c r="F6052" s="2" t="s">
        <v>5</v>
      </c>
      <c r="G6052" s="60">
        <v>0</v>
      </c>
    </row>
    <row r="6053" spans="1:7" x14ac:dyDescent="0.3">
      <c r="A6053" s="60">
        <v>6052</v>
      </c>
      <c r="B6053" s="60">
        <v>1</v>
      </c>
      <c r="C6053" s="2">
        <v>41174.78028959324</v>
      </c>
      <c r="D6053" s="2">
        <v>41234.779861111114</v>
      </c>
      <c r="E6053" s="60">
        <v>8</v>
      </c>
      <c r="F6053" s="2">
        <v>41175.089762674957</v>
      </c>
      <c r="G6053" s="60">
        <v>0</v>
      </c>
    </row>
    <row r="6054" spans="1:7" x14ac:dyDescent="0.3">
      <c r="A6054" s="60">
        <v>6053</v>
      </c>
      <c r="B6054" s="60">
        <v>1</v>
      </c>
      <c r="C6054" s="2">
        <v>41174.87376330579</v>
      </c>
      <c r="D6054" s="2">
        <v>41234.873611111114</v>
      </c>
      <c r="E6054" s="60">
        <v>8</v>
      </c>
      <c r="F6054" s="2">
        <v>41175.024880094526</v>
      </c>
      <c r="G6054" s="60">
        <v>0</v>
      </c>
    </row>
    <row r="6055" spans="1:7" x14ac:dyDescent="0.3">
      <c r="A6055" s="60">
        <v>6054</v>
      </c>
      <c r="B6055" s="60">
        <v>1</v>
      </c>
      <c r="C6055" s="2">
        <v>41174.893171827265</v>
      </c>
      <c r="D6055" s="2">
        <v>41234.893055555556</v>
      </c>
      <c r="E6055" s="60">
        <v>8</v>
      </c>
      <c r="F6055" s="2">
        <v>41175.078420772668</v>
      </c>
      <c r="G6055" s="60">
        <v>0</v>
      </c>
    </row>
    <row r="6056" spans="1:7" x14ac:dyDescent="0.3">
      <c r="A6056" s="60">
        <v>6055</v>
      </c>
      <c r="B6056" s="60">
        <v>1</v>
      </c>
      <c r="C6056" s="2">
        <v>41174.875367041423</v>
      </c>
      <c r="D6056" s="2">
        <v>41234.875</v>
      </c>
      <c r="E6056" s="60">
        <v>8</v>
      </c>
      <c r="F6056" s="2">
        <v>41175.620942922935</v>
      </c>
      <c r="G6056" s="60">
        <v>0</v>
      </c>
    </row>
    <row r="6057" spans="1:7" x14ac:dyDescent="0.3">
      <c r="A6057" s="60">
        <v>6056</v>
      </c>
      <c r="B6057" s="60">
        <v>1</v>
      </c>
      <c r="C6057" s="2">
        <v>41174.929389795529</v>
      </c>
      <c r="D6057" s="2">
        <v>41234.929166666661</v>
      </c>
      <c r="E6057" s="60">
        <v>8</v>
      </c>
      <c r="F6057" s="2">
        <v>41175.594932216372</v>
      </c>
      <c r="G6057" s="60">
        <v>0</v>
      </c>
    </row>
    <row r="6058" spans="1:7" x14ac:dyDescent="0.3">
      <c r="A6058" s="60">
        <v>6057</v>
      </c>
      <c r="B6058" s="60">
        <v>1</v>
      </c>
      <c r="C6058" s="2">
        <v>41175.076843723495</v>
      </c>
      <c r="D6058" s="2">
        <v>41235.076388888883</v>
      </c>
      <c r="E6058" s="60">
        <v>12</v>
      </c>
      <c r="F6058" s="2">
        <v>41177.500919669321</v>
      </c>
      <c r="G6058" s="60">
        <v>0</v>
      </c>
    </row>
    <row r="6059" spans="1:7" x14ac:dyDescent="0.3">
      <c r="A6059" s="60">
        <v>6058</v>
      </c>
      <c r="B6059" s="60">
        <v>1</v>
      </c>
      <c r="C6059" s="2">
        <v>41175.160241974219</v>
      </c>
      <c r="D6059" s="2">
        <v>41235.159722222219</v>
      </c>
      <c r="E6059" s="60">
        <v>8</v>
      </c>
      <c r="F6059" s="2">
        <v>41175.741541386706</v>
      </c>
      <c r="G6059" s="60">
        <v>0</v>
      </c>
    </row>
    <row r="6060" spans="1:7" x14ac:dyDescent="0.3">
      <c r="A6060" s="60">
        <v>6059</v>
      </c>
      <c r="B6060" s="60">
        <v>5</v>
      </c>
      <c r="C6060" s="2">
        <v>41175.21577507988</v>
      </c>
      <c r="D6060" s="2">
        <v>41235.215277777781</v>
      </c>
      <c r="E6060" s="60">
        <v>24</v>
      </c>
      <c r="F6060" s="2">
        <v>41180.606415536728</v>
      </c>
      <c r="G6060" s="60">
        <v>0</v>
      </c>
    </row>
    <row r="6061" spans="1:7" x14ac:dyDescent="0.3">
      <c r="A6061" s="60">
        <v>6060</v>
      </c>
      <c r="B6061" s="60">
        <v>1</v>
      </c>
      <c r="C6061" s="2">
        <v>41175.294420450547</v>
      </c>
      <c r="D6061" s="2">
        <v>41235.293749999997</v>
      </c>
      <c r="E6061" s="60">
        <v>8</v>
      </c>
      <c r="F6061" s="2">
        <v>41176.683006947082</v>
      </c>
      <c r="G6061" s="60">
        <v>0</v>
      </c>
    </row>
    <row r="6062" spans="1:7" x14ac:dyDescent="0.3">
      <c r="A6062" s="60">
        <v>6061</v>
      </c>
      <c r="B6062" s="60">
        <v>5</v>
      </c>
      <c r="C6062" s="2">
        <v>41175.297714789238</v>
      </c>
      <c r="D6062" s="2">
        <v>41235.297222222223</v>
      </c>
      <c r="E6062" s="60">
        <v>24</v>
      </c>
      <c r="F6062" s="2">
        <v>41179.391998198422</v>
      </c>
      <c r="G6062" s="60">
        <v>0</v>
      </c>
    </row>
    <row r="6063" spans="1:7" x14ac:dyDescent="0.3">
      <c r="A6063" s="60">
        <v>6062</v>
      </c>
      <c r="B6063" s="60">
        <v>7</v>
      </c>
      <c r="C6063" s="2">
        <v>41175.524139587571</v>
      </c>
      <c r="D6063" s="2">
        <v>41235.523611111108</v>
      </c>
      <c r="E6063" s="60">
        <v>24</v>
      </c>
      <c r="F6063" s="2">
        <v>41185.183698859961</v>
      </c>
      <c r="G6063" s="60">
        <v>0</v>
      </c>
    </row>
    <row r="6064" spans="1:7" x14ac:dyDescent="0.3">
      <c r="A6064" s="60">
        <v>6063</v>
      </c>
      <c r="B6064" s="60">
        <v>7</v>
      </c>
      <c r="C6064" s="2">
        <v>41175.668175314087</v>
      </c>
      <c r="D6064" s="2">
        <v>41235.66805555555</v>
      </c>
      <c r="E6064" s="60">
        <v>24</v>
      </c>
      <c r="F6064" s="2">
        <v>41228.698583421035</v>
      </c>
      <c r="G6064" s="60">
        <v>0</v>
      </c>
    </row>
    <row r="6065" spans="1:7" x14ac:dyDescent="0.3">
      <c r="A6065" s="60">
        <v>6064</v>
      </c>
      <c r="B6065" s="60">
        <v>7</v>
      </c>
      <c r="C6065" s="2">
        <v>41175.674566190639</v>
      </c>
      <c r="D6065" s="2">
        <v>41178.341022265697</v>
      </c>
      <c r="E6065" s="60">
        <v>24</v>
      </c>
      <c r="F6065" s="2" t="s">
        <v>5</v>
      </c>
      <c r="G6065" s="60">
        <v>0</v>
      </c>
    </row>
    <row r="6066" spans="1:7" x14ac:dyDescent="0.3">
      <c r="A6066" s="60">
        <v>6065</v>
      </c>
      <c r="B6066" s="60">
        <v>1</v>
      </c>
      <c r="C6066" s="2">
        <v>41175.779276889334</v>
      </c>
      <c r="D6066" s="2">
        <v>41235.779166666667</v>
      </c>
      <c r="E6066" s="60">
        <v>8</v>
      </c>
      <c r="F6066" s="2">
        <v>41176.613124573036</v>
      </c>
      <c r="G6066" s="60">
        <v>0</v>
      </c>
    </row>
    <row r="6067" spans="1:7" x14ac:dyDescent="0.3">
      <c r="A6067" s="60">
        <v>6066</v>
      </c>
      <c r="B6067" s="60">
        <v>6</v>
      </c>
      <c r="C6067" s="2">
        <v>41175.890973748952</v>
      </c>
      <c r="D6067" s="2">
        <v>41235.890972222223</v>
      </c>
      <c r="E6067" s="60">
        <v>24</v>
      </c>
      <c r="F6067" s="2">
        <v>41179.534180964161</v>
      </c>
      <c r="G6067" s="60">
        <v>0</v>
      </c>
    </row>
    <row r="6068" spans="1:7" x14ac:dyDescent="0.3">
      <c r="A6068" s="60">
        <v>6067</v>
      </c>
      <c r="B6068" s="60">
        <v>5</v>
      </c>
      <c r="C6068" s="2">
        <v>41175.923338537221</v>
      </c>
      <c r="D6068" s="2">
        <v>41235.922916666663</v>
      </c>
      <c r="E6068" s="60">
        <v>24</v>
      </c>
      <c r="F6068" s="2">
        <v>41176.615566036446</v>
      </c>
      <c r="G6068" s="60">
        <v>0</v>
      </c>
    </row>
    <row r="6069" spans="1:7" x14ac:dyDescent="0.3">
      <c r="A6069" s="60">
        <v>6068</v>
      </c>
      <c r="B6069" s="60">
        <v>7</v>
      </c>
      <c r="C6069" s="2">
        <v>41176.052823145204</v>
      </c>
      <c r="D6069" s="2">
        <v>41179.719444444447</v>
      </c>
      <c r="E6069" s="60">
        <v>24</v>
      </c>
      <c r="F6069" s="2">
        <v>41179.365678277696</v>
      </c>
      <c r="G6069" s="60">
        <v>0</v>
      </c>
    </row>
    <row r="6070" spans="1:7" x14ac:dyDescent="0.3">
      <c r="A6070" s="60">
        <v>6069</v>
      </c>
      <c r="B6070" s="60">
        <v>7</v>
      </c>
      <c r="C6070" s="2">
        <v>41176.070688055632</v>
      </c>
      <c r="D6070" s="2">
        <v>41236.070138888885</v>
      </c>
      <c r="E6070" s="60">
        <v>24</v>
      </c>
      <c r="F6070" s="2">
        <v>41180.924013173862</v>
      </c>
      <c r="G6070" s="60">
        <v>0</v>
      </c>
    </row>
    <row r="6071" spans="1:7" x14ac:dyDescent="0.3">
      <c r="A6071" s="60">
        <v>6070</v>
      </c>
      <c r="B6071" s="60">
        <v>1</v>
      </c>
      <c r="C6071" s="2">
        <v>41176.050277721115</v>
      </c>
      <c r="D6071" s="2">
        <v>41236.049999999996</v>
      </c>
      <c r="E6071" s="60">
        <v>12</v>
      </c>
      <c r="F6071" s="2">
        <v>41178.260139449216</v>
      </c>
      <c r="G6071" s="60">
        <v>0</v>
      </c>
    </row>
    <row r="6072" spans="1:7" x14ac:dyDescent="0.3">
      <c r="A6072" s="60">
        <v>6071</v>
      </c>
      <c r="B6072" s="60">
        <v>3</v>
      </c>
      <c r="C6072" s="2">
        <v>41176.100199030428</v>
      </c>
      <c r="D6072" s="2">
        <v>41236.100000000006</v>
      </c>
      <c r="E6072" s="60">
        <v>24</v>
      </c>
      <c r="F6072" s="2">
        <v>41178.399914320282</v>
      </c>
      <c r="G6072" s="60">
        <v>0</v>
      </c>
    </row>
    <row r="6073" spans="1:7" x14ac:dyDescent="0.3">
      <c r="A6073" s="60">
        <v>6072</v>
      </c>
      <c r="B6073" s="60">
        <v>3</v>
      </c>
      <c r="C6073" s="2">
        <v>41176.239911343378</v>
      </c>
      <c r="D6073" s="2">
        <v>41236.239583333336</v>
      </c>
      <c r="E6073" s="60">
        <v>24</v>
      </c>
      <c r="F6073" s="2">
        <v>41178.964293225028</v>
      </c>
      <c r="G6073" s="60">
        <v>0</v>
      </c>
    </row>
    <row r="6074" spans="1:7" x14ac:dyDescent="0.3">
      <c r="A6074" s="60">
        <v>6073</v>
      </c>
      <c r="B6074" s="60">
        <v>3</v>
      </c>
      <c r="C6074" s="2">
        <v>41176.222215859278</v>
      </c>
      <c r="D6074" s="2">
        <v>41236.22152777778</v>
      </c>
      <c r="E6074" s="60">
        <v>24</v>
      </c>
      <c r="F6074" s="2">
        <v>41178.620773216695</v>
      </c>
      <c r="G6074" s="60">
        <v>0</v>
      </c>
    </row>
    <row r="6075" spans="1:7" x14ac:dyDescent="0.3">
      <c r="A6075" s="60">
        <v>6074</v>
      </c>
      <c r="B6075" s="60">
        <v>2</v>
      </c>
      <c r="C6075" s="2">
        <v>41176.261134670633</v>
      </c>
      <c r="D6075" s="2">
        <v>41179.885880821115</v>
      </c>
      <c r="E6075" s="60">
        <v>10</v>
      </c>
      <c r="F6075" s="2" t="s">
        <v>5</v>
      </c>
      <c r="G6075" s="60">
        <v>0</v>
      </c>
    </row>
    <row r="6076" spans="1:7" x14ac:dyDescent="0.3">
      <c r="A6076" s="60">
        <v>6075</v>
      </c>
      <c r="B6076" s="60">
        <v>3</v>
      </c>
      <c r="C6076" s="2">
        <v>41176.359722156863</v>
      </c>
      <c r="D6076" s="2">
        <v>41236.359722222223</v>
      </c>
      <c r="E6076" s="60">
        <v>24</v>
      </c>
      <c r="F6076" s="2">
        <v>41178.728951215831</v>
      </c>
      <c r="G6076" s="60">
        <v>0</v>
      </c>
    </row>
    <row r="6077" spans="1:7" x14ac:dyDescent="0.3">
      <c r="A6077" s="60">
        <v>6076</v>
      </c>
      <c r="B6077" s="60">
        <v>8</v>
      </c>
      <c r="C6077" s="2">
        <v>41176.39562543793</v>
      </c>
      <c r="D6077" s="2">
        <v>41236.395138888889</v>
      </c>
      <c r="E6077" s="60">
        <v>3</v>
      </c>
      <c r="F6077" s="2">
        <v>41179.368095599508</v>
      </c>
      <c r="G6077" s="60">
        <v>0</v>
      </c>
    </row>
    <row r="6078" spans="1:7" x14ac:dyDescent="0.3">
      <c r="A6078" s="60">
        <v>6077</v>
      </c>
      <c r="B6078" s="60">
        <v>1</v>
      </c>
      <c r="C6078" s="2">
        <v>41176.447677322365</v>
      </c>
      <c r="D6078" s="2">
        <v>41236.447222222218</v>
      </c>
      <c r="E6078" s="60">
        <v>8</v>
      </c>
      <c r="F6078" s="2">
        <v>41177.61463740957</v>
      </c>
      <c r="G6078" s="60">
        <v>0</v>
      </c>
    </row>
    <row r="6079" spans="1:7" x14ac:dyDescent="0.3">
      <c r="A6079" s="60">
        <v>6078</v>
      </c>
      <c r="B6079" s="60">
        <v>7</v>
      </c>
      <c r="C6079" s="2">
        <v>41176.429331899642</v>
      </c>
      <c r="D6079" s="2">
        <v>41236.429166666661</v>
      </c>
      <c r="E6079" s="60">
        <v>24</v>
      </c>
      <c r="F6079" s="2">
        <v>41192.403284000597</v>
      </c>
      <c r="G6079" s="60">
        <v>0</v>
      </c>
    </row>
    <row r="6080" spans="1:7" x14ac:dyDescent="0.3">
      <c r="A6080" s="60">
        <v>6079</v>
      </c>
      <c r="B6080" s="60">
        <v>3</v>
      </c>
      <c r="C6080" s="2">
        <v>41176.488497440194</v>
      </c>
      <c r="D6080" s="2">
        <v>41236.48819444445</v>
      </c>
      <c r="E6080" s="60">
        <v>24</v>
      </c>
      <c r="F6080" s="2">
        <v>41179.544436997698</v>
      </c>
      <c r="G6080" s="60">
        <v>0</v>
      </c>
    </row>
    <row r="6081" spans="1:7" x14ac:dyDescent="0.3">
      <c r="A6081" s="60">
        <v>6080</v>
      </c>
      <c r="B6081" s="60">
        <v>1</v>
      </c>
      <c r="C6081" s="2">
        <v>41176.479721300537</v>
      </c>
      <c r="D6081" s="2">
        <v>41236.479166666672</v>
      </c>
      <c r="E6081" s="60">
        <v>12</v>
      </c>
      <c r="F6081" s="2">
        <v>41177.300757809062</v>
      </c>
      <c r="G6081" s="60">
        <v>0</v>
      </c>
    </row>
    <row r="6082" spans="1:7" x14ac:dyDescent="0.3">
      <c r="A6082" s="60">
        <v>6081</v>
      </c>
      <c r="B6082" s="60">
        <v>1</v>
      </c>
      <c r="C6082" s="2">
        <v>41176.461816613853</v>
      </c>
      <c r="D6082" s="2">
        <v>41179.795059337244</v>
      </c>
      <c r="E6082" s="60">
        <v>8</v>
      </c>
      <c r="F6082" s="2" t="s">
        <v>5</v>
      </c>
      <c r="G6082" s="60">
        <v>0</v>
      </c>
    </row>
    <row r="6083" spans="1:7" x14ac:dyDescent="0.3">
      <c r="A6083" s="60">
        <v>6082</v>
      </c>
      <c r="B6083" s="60">
        <v>5</v>
      </c>
      <c r="C6083" s="2">
        <v>41176.484368927478</v>
      </c>
      <c r="D6083" s="2">
        <v>41236.484027777777</v>
      </c>
      <c r="E6083" s="60">
        <v>24</v>
      </c>
      <c r="F6083" s="2">
        <v>41180.581058237905</v>
      </c>
      <c r="G6083" s="60">
        <v>0</v>
      </c>
    </row>
    <row r="6084" spans="1:7" x14ac:dyDescent="0.3">
      <c r="A6084" s="60">
        <v>6083</v>
      </c>
      <c r="B6084" s="60">
        <v>1</v>
      </c>
      <c r="C6084" s="2">
        <v>41176.514953833997</v>
      </c>
      <c r="D6084" s="2">
        <v>41236.51458333333</v>
      </c>
      <c r="E6084" s="60">
        <v>8</v>
      </c>
      <c r="F6084" s="2">
        <v>41176.68567142864</v>
      </c>
      <c r="G6084" s="60">
        <v>0</v>
      </c>
    </row>
    <row r="6085" spans="1:7" x14ac:dyDescent="0.3">
      <c r="A6085" s="60">
        <v>6084</v>
      </c>
      <c r="B6085" s="60">
        <v>4</v>
      </c>
      <c r="C6085" s="2">
        <v>41176.510482876816</v>
      </c>
      <c r="D6085" s="2">
        <v>41236.510416666664</v>
      </c>
      <c r="E6085" s="60">
        <v>12</v>
      </c>
      <c r="F6085" s="2">
        <v>41179.505511070718</v>
      </c>
      <c r="G6085" s="60">
        <v>0</v>
      </c>
    </row>
    <row r="6086" spans="1:7" x14ac:dyDescent="0.3">
      <c r="A6086" s="60">
        <v>6085</v>
      </c>
      <c r="B6086" s="60">
        <v>2</v>
      </c>
      <c r="C6086" s="2">
        <v>41176.514766202519</v>
      </c>
      <c r="D6086" s="2">
        <v>41236.51458333333</v>
      </c>
      <c r="E6086" s="60">
        <v>10</v>
      </c>
      <c r="F6086" s="2">
        <v>41177.653108633174</v>
      </c>
      <c r="G6086" s="60">
        <v>0</v>
      </c>
    </row>
    <row r="6087" spans="1:7" x14ac:dyDescent="0.3">
      <c r="A6087" s="60">
        <v>6086</v>
      </c>
      <c r="B6087" s="60">
        <v>1</v>
      </c>
      <c r="C6087" s="2">
        <v>41176.518662998031</v>
      </c>
      <c r="D6087" s="2">
        <v>41179.351838198454</v>
      </c>
      <c r="E6087" s="60">
        <v>8</v>
      </c>
      <c r="F6087" s="2" t="s">
        <v>5</v>
      </c>
      <c r="G6087" s="60">
        <v>0</v>
      </c>
    </row>
    <row r="6088" spans="1:7" x14ac:dyDescent="0.3">
      <c r="A6088" s="60">
        <v>6087</v>
      </c>
      <c r="B6088" s="60">
        <v>2</v>
      </c>
      <c r="C6088" s="2">
        <v>41176.685888232518</v>
      </c>
      <c r="D6088" s="2">
        <v>41179.810284309271</v>
      </c>
      <c r="E6088" s="60">
        <v>10</v>
      </c>
      <c r="F6088" s="2" t="s">
        <v>5</v>
      </c>
      <c r="G6088" s="60">
        <v>0</v>
      </c>
    </row>
    <row r="6089" spans="1:7" x14ac:dyDescent="0.3">
      <c r="A6089" s="60">
        <v>6088</v>
      </c>
      <c r="B6089" s="60">
        <v>1</v>
      </c>
      <c r="C6089" s="2">
        <v>41176.714796905544</v>
      </c>
      <c r="D6089" s="2">
        <v>41236.714583333334</v>
      </c>
      <c r="E6089" s="60">
        <v>8</v>
      </c>
      <c r="F6089" s="2">
        <v>41176.881354768797</v>
      </c>
      <c r="G6089" s="60">
        <v>0</v>
      </c>
    </row>
    <row r="6090" spans="1:7" x14ac:dyDescent="0.3">
      <c r="A6090" s="60">
        <v>6089</v>
      </c>
      <c r="B6090" s="60">
        <v>5</v>
      </c>
      <c r="C6090" s="2">
        <v>41176.782751993502</v>
      </c>
      <c r="D6090" s="2">
        <v>41236.782638888886</v>
      </c>
      <c r="E6090" s="60">
        <v>24</v>
      </c>
      <c r="F6090" s="2">
        <v>41179.471358266193</v>
      </c>
      <c r="G6090" s="60">
        <v>0</v>
      </c>
    </row>
    <row r="6091" spans="1:7" x14ac:dyDescent="0.3">
      <c r="A6091" s="60">
        <v>6090</v>
      </c>
      <c r="B6091" s="60">
        <v>2</v>
      </c>
      <c r="C6091" s="2">
        <v>41176.828334215345</v>
      </c>
      <c r="D6091" s="2">
        <v>41236.827777777777</v>
      </c>
      <c r="E6091" s="60">
        <v>10</v>
      </c>
      <c r="F6091" s="2">
        <v>41177.398029970849</v>
      </c>
      <c r="G6091" s="60">
        <v>0</v>
      </c>
    </row>
    <row r="6092" spans="1:7" x14ac:dyDescent="0.3">
      <c r="A6092" s="60">
        <v>6091</v>
      </c>
      <c r="B6092" s="60">
        <v>5</v>
      </c>
      <c r="C6092" s="2">
        <v>41176.854771724065</v>
      </c>
      <c r="D6092" s="2">
        <v>41236.854166666672</v>
      </c>
      <c r="E6092" s="60">
        <v>24</v>
      </c>
      <c r="F6092" s="2">
        <v>41178.555915418488</v>
      </c>
      <c r="G6092" s="60">
        <v>0</v>
      </c>
    </row>
    <row r="6093" spans="1:7" x14ac:dyDescent="0.3">
      <c r="A6093" s="60">
        <v>6092</v>
      </c>
      <c r="B6093" s="60">
        <v>6</v>
      </c>
      <c r="C6093" s="2">
        <v>41176.902152759176</v>
      </c>
      <c r="D6093" s="2">
        <v>41236.902083333334</v>
      </c>
      <c r="E6093" s="60">
        <v>24</v>
      </c>
      <c r="F6093" s="2">
        <v>41180.878351146966</v>
      </c>
      <c r="G6093" s="60">
        <v>0</v>
      </c>
    </row>
    <row r="6094" spans="1:7" x14ac:dyDescent="0.3">
      <c r="A6094" s="60">
        <v>6093</v>
      </c>
      <c r="B6094" s="60">
        <v>5</v>
      </c>
      <c r="C6094" s="2">
        <v>41176.997299519768</v>
      </c>
      <c r="D6094" s="2">
        <v>41181.497222222228</v>
      </c>
      <c r="E6094" s="60">
        <v>24</v>
      </c>
      <c r="F6094" s="2">
        <v>41178.551191519167</v>
      </c>
      <c r="G6094" s="60">
        <v>0</v>
      </c>
    </row>
    <row r="6095" spans="1:7" x14ac:dyDescent="0.3">
      <c r="A6095" s="60">
        <v>6094</v>
      </c>
      <c r="B6095" s="60">
        <v>1</v>
      </c>
      <c r="C6095" s="2">
        <v>41177.059496201735</v>
      </c>
      <c r="D6095" s="2">
        <v>41237.059027777774</v>
      </c>
      <c r="E6095" s="60">
        <v>8</v>
      </c>
      <c r="F6095" s="2">
        <v>41177.446660322996</v>
      </c>
      <c r="G6095" s="60">
        <v>0</v>
      </c>
    </row>
    <row r="6096" spans="1:7" x14ac:dyDescent="0.3">
      <c r="A6096" s="60">
        <v>6095</v>
      </c>
      <c r="B6096" s="60">
        <v>7</v>
      </c>
      <c r="C6096" s="2">
        <v>41177.065927908137</v>
      </c>
      <c r="D6096" s="2">
        <v>41179.232198386781</v>
      </c>
      <c r="E6096" s="60">
        <v>24</v>
      </c>
      <c r="F6096" s="2" t="s">
        <v>5</v>
      </c>
      <c r="G6096" s="60">
        <v>0</v>
      </c>
    </row>
    <row r="6097" spans="1:7" x14ac:dyDescent="0.3">
      <c r="A6097" s="60">
        <v>6096</v>
      </c>
      <c r="B6097" s="60">
        <v>3</v>
      </c>
      <c r="C6097" s="2">
        <v>41177.132237115293</v>
      </c>
      <c r="D6097" s="2">
        <v>41237.131944444445</v>
      </c>
      <c r="E6097" s="60">
        <v>24</v>
      </c>
      <c r="F6097" s="2">
        <v>41179.104956664021</v>
      </c>
      <c r="G6097" s="60">
        <v>0</v>
      </c>
    </row>
    <row r="6098" spans="1:7" x14ac:dyDescent="0.3">
      <c r="A6098" s="60">
        <v>6097</v>
      </c>
      <c r="B6098" s="60">
        <v>5</v>
      </c>
      <c r="C6098" s="2">
        <v>41177.163124710576</v>
      </c>
      <c r="D6098" s="2">
        <v>41237.162499999999</v>
      </c>
      <c r="E6098" s="60">
        <v>24</v>
      </c>
      <c r="F6098" s="2">
        <v>41178.95113470764</v>
      </c>
      <c r="G6098" s="60">
        <v>0</v>
      </c>
    </row>
    <row r="6099" spans="1:7" x14ac:dyDescent="0.3">
      <c r="A6099" s="60">
        <v>6098</v>
      </c>
      <c r="B6099" s="60">
        <v>11</v>
      </c>
      <c r="C6099" s="2">
        <v>41177.167806077508</v>
      </c>
      <c r="D6099" s="2">
        <v>41237.167361111111</v>
      </c>
      <c r="E6099" s="60">
        <v>1</v>
      </c>
      <c r="F6099" s="2">
        <v>41181.143772694581</v>
      </c>
      <c r="G6099" s="60">
        <v>1</v>
      </c>
    </row>
    <row r="6100" spans="1:7" x14ac:dyDescent="0.3">
      <c r="A6100" s="60">
        <v>6099</v>
      </c>
      <c r="B6100" s="60">
        <v>1</v>
      </c>
      <c r="C6100" s="2">
        <v>41177.273204758392</v>
      </c>
      <c r="D6100" s="2">
        <v>41180.689583333333</v>
      </c>
      <c r="E6100" s="60">
        <v>8</v>
      </c>
      <c r="F6100" s="2">
        <v>41178.48261798382</v>
      </c>
      <c r="G6100" s="60">
        <v>0</v>
      </c>
    </row>
    <row r="6101" spans="1:7" x14ac:dyDescent="0.3">
      <c r="A6101" s="60">
        <v>6100</v>
      </c>
      <c r="B6101" s="60">
        <v>6</v>
      </c>
      <c r="C6101" s="2">
        <v>41177.353900040776</v>
      </c>
      <c r="D6101" s="2">
        <v>41237.353472222225</v>
      </c>
      <c r="E6101" s="60">
        <v>24</v>
      </c>
      <c r="F6101" s="2">
        <v>41181.744888710455</v>
      </c>
      <c r="G6101" s="60">
        <v>0</v>
      </c>
    </row>
    <row r="6102" spans="1:7" x14ac:dyDescent="0.3">
      <c r="A6102" s="60">
        <v>6101</v>
      </c>
      <c r="B6102" s="60">
        <v>2</v>
      </c>
      <c r="C6102" s="2">
        <v>41177.357723151523</v>
      </c>
      <c r="D6102" s="2">
        <v>41237.357638888891</v>
      </c>
      <c r="E6102" s="60">
        <v>10</v>
      </c>
      <c r="F6102" s="2">
        <v>41178.822586823415</v>
      </c>
      <c r="G6102" s="60">
        <v>0</v>
      </c>
    </row>
    <row r="6103" spans="1:7" x14ac:dyDescent="0.3">
      <c r="A6103" s="60">
        <v>6102</v>
      </c>
      <c r="B6103" s="60">
        <v>1</v>
      </c>
      <c r="C6103" s="2">
        <v>41177.380709985337</v>
      </c>
      <c r="D6103" s="2">
        <v>41181.838888888895</v>
      </c>
      <c r="E6103" s="60">
        <v>8</v>
      </c>
      <c r="F6103" s="2">
        <v>41178.480077111082</v>
      </c>
      <c r="G6103" s="60">
        <v>0</v>
      </c>
    </row>
    <row r="6104" spans="1:7" x14ac:dyDescent="0.3">
      <c r="A6104" s="60">
        <v>6103</v>
      </c>
      <c r="B6104" s="60">
        <v>1</v>
      </c>
      <c r="C6104" s="2">
        <v>41177.387323812058</v>
      </c>
      <c r="D6104" s="2">
        <v>41237.386805555558</v>
      </c>
      <c r="E6104" s="60">
        <v>8</v>
      </c>
      <c r="F6104" s="2">
        <v>41177.915394398144</v>
      </c>
      <c r="G6104" s="60">
        <v>0</v>
      </c>
    </row>
    <row r="6105" spans="1:7" x14ac:dyDescent="0.3">
      <c r="A6105" s="60">
        <v>6104</v>
      </c>
      <c r="B6105" s="60">
        <v>5</v>
      </c>
      <c r="C6105" s="2">
        <v>41177.41294848387</v>
      </c>
      <c r="D6105" s="2">
        <v>41237.412499999999</v>
      </c>
      <c r="E6105" s="60">
        <v>24</v>
      </c>
      <c r="F6105" s="2">
        <v>41179.866815919071</v>
      </c>
      <c r="G6105" s="60">
        <v>0</v>
      </c>
    </row>
    <row r="6106" spans="1:7" x14ac:dyDescent="0.3">
      <c r="A6106" s="60">
        <v>6105</v>
      </c>
      <c r="B6106" s="60">
        <v>2</v>
      </c>
      <c r="C6106" s="2">
        <v>41177.435336699964</v>
      </c>
      <c r="D6106" s="2">
        <v>41237.43472222222</v>
      </c>
      <c r="E6106" s="60">
        <v>10</v>
      </c>
      <c r="F6106" s="2">
        <v>41178.507387536753</v>
      </c>
      <c r="G6106" s="60">
        <v>0</v>
      </c>
    </row>
    <row r="6107" spans="1:7" x14ac:dyDescent="0.3">
      <c r="A6107" s="60">
        <v>6106</v>
      </c>
      <c r="B6107" s="60">
        <v>5</v>
      </c>
      <c r="C6107" s="2">
        <v>41177.438040580098</v>
      </c>
      <c r="D6107" s="2">
        <v>41237.4375</v>
      </c>
      <c r="E6107" s="60">
        <v>24</v>
      </c>
      <c r="F6107" s="2">
        <v>41181.56750104377</v>
      </c>
      <c r="G6107" s="60">
        <v>0</v>
      </c>
    </row>
    <row r="6108" spans="1:7" x14ac:dyDescent="0.3">
      <c r="A6108" s="60">
        <v>6107</v>
      </c>
      <c r="B6108" s="60">
        <v>1</v>
      </c>
      <c r="C6108" s="2">
        <v>41177.430273640319</v>
      </c>
      <c r="D6108" s="2">
        <v>41237.429861111108</v>
      </c>
      <c r="E6108" s="60">
        <v>8</v>
      </c>
      <c r="F6108" s="2">
        <v>41178.767660051402</v>
      </c>
      <c r="G6108" s="60">
        <v>0</v>
      </c>
    </row>
    <row r="6109" spans="1:7" x14ac:dyDescent="0.3">
      <c r="A6109" s="60">
        <v>6108</v>
      </c>
      <c r="B6109" s="60">
        <v>6</v>
      </c>
      <c r="C6109" s="2">
        <v>41177.435480389584</v>
      </c>
      <c r="D6109" s="2">
        <v>41237.435416666667</v>
      </c>
      <c r="E6109" s="60">
        <v>24</v>
      </c>
      <c r="F6109" s="2">
        <v>41184.418037644224</v>
      </c>
      <c r="G6109" s="60">
        <v>0</v>
      </c>
    </row>
    <row r="6110" spans="1:7" x14ac:dyDescent="0.3">
      <c r="A6110" s="60">
        <v>6109</v>
      </c>
      <c r="B6110" s="60">
        <v>1</v>
      </c>
      <c r="C6110" s="2">
        <v>41177.45181953771</v>
      </c>
      <c r="D6110" s="2">
        <v>41237.451388888883</v>
      </c>
      <c r="E6110" s="60">
        <v>8</v>
      </c>
      <c r="F6110" s="2">
        <v>41177.480295228524</v>
      </c>
      <c r="G6110" s="60">
        <v>0</v>
      </c>
    </row>
    <row r="6111" spans="1:7" x14ac:dyDescent="0.3">
      <c r="A6111" s="60">
        <v>6110</v>
      </c>
      <c r="B6111" s="60">
        <v>1</v>
      </c>
      <c r="C6111" s="2">
        <v>41177.421829798615</v>
      </c>
      <c r="D6111" s="2">
        <v>41237.421527777777</v>
      </c>
      <c r="E6111" s="60">
        <v>8</v>
      </c>
      <c r="F6111" s="2">
        <v>41178.534079031713</v>
      </c>
      <c r="G6111" s="60">
        <v>0</v>
      </c>
    </row>
    <row r="6112" spans="1:7" x14ac:dyDescent="0.3">
      <c r="A6112" s="60">
        <v>6111</v>
      </c>
      <c r="B6112" s="60">
        <v>2</v>
      </c>
      <c r="C6112" s="2">
        <v>41177.461363226175</v>
      </c>
      <c r="D6112" s="2">
        <v>41237.461111111115</v>
      </c>
      <c r="E6112" s="60">
        <v>10</v>
      </c>
      <c r="F6112" s="2">
        <v>41178.419056728053</v>
      </c>
      <c r="G6112" s="60">
        <v>0</v>
      </c>
    </row>
    <row r="6113" spans="1:7" x14ac:dyDescent="0.3">
      <c r="A6113" s="60">
        <v>6112</v>
      </c>
      <c r="B6113" s="60">
        <v>1</v>
      </c>
      <c r="C6113" s="2">
        <v>41177.766863218647</v>
      </c>
      <c r="D6113" s="2">
        <v>41237.76666666667</v>
      </c>
      <c r="E6113" s="60">
        <v>8</v>
      </c>
      <c r="F6113" s="2">
        <v>41177.939898031727</v>
      </c>
      <c r="G6113" s="60">
        <v>0</v>
      </c>
    </row>
    <row r="6114" spans="1:7" x14ac:dyDescent="0.3">
      <c r="A6114" s="60">
        <v>6113</v>
      </c>
      <c r="B6114" s="60">
        <v>8</v>
      </c>
      <c r="C6114" s="2">
        <v>41177.773548147241</v>
      </c>
      <c r="D6114" s="2">
        <v>41237.772916666669</v>
      </c>
      <c r="E6114" s="60">
        <v>3</v>
      </c>
      <c r="F6114" s="2">
        <v>41184.971643514502</v>
      </c>
      <c r="G6114" s="60">
        <v>1</v>
      </c>
    </row>
    <row r="6115" spans="1:7" x14ac:dyDescent="0.3">
      <c r="A6115" s="60">
        <v>6114</v>
      </c>
      <c r="B6115" s="60">
        <v>1</v>
      </c>
      <c r="C6115" s="2">
        <v>41177.763552847544</v>
      </c>
      <c r="D6115" s="2">
        <v>41237.763194444444</v>
      </c>
      <c r="E6115" s="60">
        <v>8</v>
      </c>
      <c r="F6115" s="2">
        <v>41178.875328804483</v>
      </c>
      <c r="G6115" s="60">
        <v>0</v>
      </c>
    </row>
    <row r="6116" spans="1:7" x14ac:dyDescent="0.3">
      <c r="A6116" s="60">
        <v>6115</v>
      </c>
      <c r="B6116" s="60">
        <v>7</v>
      </c>
      <c r="C6116" s="2">
        <v>41177.798259427625</v>
      </c>
      <c r="D6116" s="2">
        <v>41237.797916666663</v>
      </c>
      <c r="E6116" s="60">
        <v>24</v>
      </c>
      <c r="F6116" s="2">
        <v>41204.766664874376</v>
      </c>
      <c r="G6116" s="60">
        <v>0</v>
      </c>
    </row>
    <row r="6117" spans="1:7" x14ac:dyDescent="0.3">
      <c r="A6117" s="60">
        <v>6116</v>
      </c>
      <c r="B6117" s="60">
        <v>2</v>
      </c>
      <c r="C6117" s="2">
        <v>41177.813219602045</v>
      </c>
      <c r="D6117" s="2">
        <v>41237.813194444439</v>
      </c>
      <c r="E6117" s="60">
        <v>10</v>
      </c>
      <c r="F6117" s="2">
        <v>41179.745147631213</v>
      </c>
      <c r="G6117" s="60">
        <v>0</v>
      </c>
    </row>
    <row r="6118" spans="1:7" x14ac:dyDescent="0.3">
      <c r="A6118" s="60">
        <v>6117</v>
      </c>
      <c r="B6118" s="60">
        <v>2</v>
      </c>
      <c r="C6118" s="2">
        <v>41177.832376530583</v>
      </c>
      <c r="D6118" s="2">
        <v>41237.831944444442</v>
      </c>
      <c r="E6118" s="60">
        <v>10</v>
      </c>
      <c r="F6118" s="2">
        <v>41179.611524707259</v>
      </c>
      <c r="G6118" s="60">
        <v>0</v>
      </c>
    </row>
    <row r="6119" spans="1:7" x14ac:dyDescent="0.3">
      <c r="A6119" s="60">
        <v>6118</v>
      </c>
      <c r="B6119" s="60">
        <v>5</v>
      </c>
      <c r="C6119" s="2">
        <v>41177.835058491713</v>
      </c>
      <c r="D6119" s="2">
        <v>41237.834722222222</v>
      </c>
      <c r="E6119" s="60">
        <v>24</v>
      </c>
      <c r="F6119" s="2">
        <v>41179.573715939317</v>
      </c>
      <c r="G6119" s="60">
        <v>0</v>
      </c>
    </row>
    <row r="6120" spans="1:7" x14ac:dyDescent="0.3">
      <c r="A6120" s="60">
        <v>6119</v>
      </c>
      <c r="B6120" s="60">
        <v>5</v>
      </c>
      <c r="C6120" s="2">
        <v>41177.866651665281</v>
      </c>
      <c r="D6120" s="2">
        <v>41180.699552512502</v>
      </c>
      <c r="E6120" s="60">
        <v>24</v>
      </c>
      <c r="F6120" s="2" t="s">
        <v>5</v>
      </c>
      <c r="G6120" s="60">
        <v>0</v>
      </c>
    </row>
    <row r="6121" spans="1:7" x14ac:dyDescent="0.3">
      <c r="A6121" s="60">
        <v>6120</v>
      </c>
      <c r="B6121" s="60">
        <v>1</v>
      </c>
      <c r="C6121" s="2">
        <v>41177.890255343948</v>
      </c>
      <c r="D6121" s="2">
        <v>41237.88958333333</v>
      </c>
      <c r="E6121" s="60">
        <v>8</v>
      </c>
      <c r="F6121" s="2">
        <v>41178.711777455334</v>
      </c>
      <c r="G6121" s="60">
        <v>0</v>
      </c>
    </row>
    <row r="6122" spans="1:7" x14ac:dyDescent="0.3">
      <c r="A6122" s="60">
        <v>6121</v>
      </c>
      <c r="B6122" s="60">
        <v>6</v>
      </c>
      <c r="C6122" s="2">
        <v>41178.011014201198</v>
      </c>
      <c r="D6122" s="2">
        <v>41238.010416666664</v>
      </c>
      <c r="E6122" s="60">
        <v>24</v>
      </c>
      <c r="F6122" s="2">
        <v>41183.40774298105</v>
      </c>
      <c r="G6122" s="60">
        <v>0</v>
      </c>
    </row>
    <row r="6123" spans="1:7" x14ac:dyDescent="0.3">
      <c r="A6123" s="60">
        <v>6122</v>
      </c>
      <c r="B6123" s="60">
        <v>7</v>
      </c>
      <c r="C6123" s="2">
        <v>41178.058692875937</v>
      </c>
      <c r="D6123" s="2">
        <v>41238.058333333334</v>
      </c>
      <c r="E6123" s="60">
        <v>24</v>
      </c>
      <c r="F6123" s="2">
        <v>41181.521277386622</v>
      </c>
      <c r="G6123" s="60">
        <v>0</v>
      </c>
    </row>
    <row r="6124" spans="1:7" x14ac:dyDescent="0.3">
      <c r="A6124" s="60">
        <v>6123</v>
      </c>
      <c r="B6124" s="60">
        <v>6</v>
      </c>
      <c r="C6124" s="2">
        <v>41178.152833603257</v>
      </c>
      <c r="D6124" s="2">
        <v>41238.152777777781</v>
      </c>
      <c r="E6124" s="60">
        <v>24</v>
      </c>
      <c r="F6124" s="2">
        <v>41183.871803170608</v>
      </c>
      <c r="G6124" s="60">
        <v>0</v>
      </c>
    </row>
    <row r="6125" spans="1:7" x14ac:dyDescent="0.3">
      <c r="A6125" s="60">
        <v>6124</v>
      </c>
      <c r="B6125" s="60">
        <v>5</v>
      </c>
      <c r="C6125" s="2">
        <v>41178.234931760249</v>
      </c>
      <c r="D6125" s="2">
        <v>41238.234722222223</v>
      </c>
      <c r="E6125" s="60">
        <v>24</v>
      </c>
      <c r="F6125" s="2">
        <v>41181.422497869804</v>
      </c>
      <c r="G6125" s="60">
        <v>0</v>
      </c>
    </row>
    <row r="6126" spans="1:7" x14ac:dyDescent="0.3">
      <c r="A6126" s="60">
        <v>6125</v>
      </c>
      <c r="B6126" s="60">
        <v>3</v>
      </c>
      <c r="C6126" s="2">
        <v>41178.213612651853</v>
      </c>
      <c r="D6126" s="2">
        <v>41238.213194444448</v>
      </c>
      <c r="E6126" s="60">
        <v>24</v>
      </c>
      <c r="F6126" s="2">
        <v>41180.436667113172</v>
      </c>
      <c r="G6126" s="60">
        <v>0</v>
      </c>
    </row>
    <row r="6127" spans="1:7" x14ac:dyDescent="0.3">
      <c r="A6127" s="60">
        <v>6126</v>
      </c>
      <c r="B6127" s="60">
        <v>1</v>
      </c>
      <c r="C6127" s="2">
        <v>41178.256641818873</v>
      </c>
      <c r="D6127" s="2">
        <v>41238.256249999999</v>
      </c>
      <c r="E6127" s="60">
        <v>8</v>
      </c>
      <c r="F6127" s="2">
        <v>41179.609823799045</v>
      </c>
      <c r="G6127" s="60">
        <v>0</v>
      </c>
    </row>
    <row r="6128" spans="1:7" x14ac:dyDescent="0.3">
      <c r="A6128" s="60">
        <v>6127</v>
      </c>
      <c r="B6128" s="60">
        <v>6</v>
      </c>
      <c r="C6128" s="2">
        <v>41178.348512710938</v>
      </c>
      <c r="D6128" s="2">
        <v>41238.347916666666</v>
      </c>
      <c r="E6128" s="60">
        <v>24</v>
      </c>
      <c r="F6128" s="2">
        <v>41182.467266702515</v>
      </c>
      <c r="G6128" s="60">
        <v>0</v>
      </c>
    </row>
    <row r="6129" spans="1:7" x14ac:dyDescent="0.3">
      <c r="A6129" s="60">
        <v>6128</v>
      </c>
      <c r="B6129" s="60">
        <v>7</v>
      </c>
      <c r="C6129" s="2">
        <v>41178.341224099699</v>
      </c>
      <c r="D6129" s="2">
        <v>41238.340972222228</v>
      </c>
      <c r="E6129" s="60">
        <v>24</v>
      </c>
      <c r="F6129" s="2">
        <v>41185.460629124143</v>
      </c>
      <c r="G6129" s="60">
        <v>0</v>
      </c>
    </row>
    <row r="6130" spans="1:7" x14ac:dyDescent="0.3">
      <c r="A6130" s="60">
        <v>6129</v>
      </c>
      <c r="B6130" s="60">
        <v>5</v>
      </c>
      <c r="C6130" s="2">
        <v>41178.396026208728</v>
      </c>
      <c r="D6130" s="2">
        <v>41238.395833333336</v>
      </c>
      <c r="E6130" s="60">
        <v>24</v>
      </c>
      <c r="F6130" s="2">
        <v>41179.392523060298</v>
      </c>
      <c r="G6130" s="60">
        <v>0</v>
      </c>
    </row>
    <row r="6131" spans="1:7" x14ac:dyDescent="0.3">
      <c r="A6131" s="60">
        <v>6130</v>
      </c>
      <c r="B6131" s="60">
        <v>4</v>
      </c>
      <c r="C6131" s="2">
        <v>41178.432264358285</v>
      </c>
      <c r="D6131" s="2">
        <v>41238.431944444441</v>
      </c>
      <c r="E6131" s="60">
        <v>12</v>
      </c>
      <c r="F6131" s="2">
        <v>41180.445067703753</v>
      </c>
      <c r="G6131" s="60">
        <v>0</v>
      </c>
    </row>
    <row r="6132" spans="1:7" x14ac:dyDescent="0.3">
      <c r="A6132" s="60">
        <v>6131</v>
      </c>
      <c r="B6132" s="60">
        <v>6</v>
      </c>
      <c r="C6132" s="2">
        <v>41178.417559915324</v>
      </c>
      <c r="D6132" s="2">
        <v>41238.417361111111</v>
      </c>
      <c r="E6132" s="60">
        <v>24</v>
      </c>
      <c r="F6132" s="2">
        <v>41184.460901050632</v>
      </c>
      <c r="G6132" s="60">
        <v>0</v>
      </c>
    </row>
    <row r="6133" spans="1:7" x14ac:dyDescent="0.3">
      <c r="A6133" s="60">
        <v>6132</v>
      </c>
      <c r="B6133" s="60">
        <v>4</v>
      </c>
      <c r="C6133" s="2">
        <v>41178.437101710188</v>
      </c>
      <c r="D6133" s="2">
        <v>41238.436805555553</v>
      </c>
      <c r="E6133" s="60">
        <v>12</v>
      </c>
      <c r="F6133" s="2">
        <v>41181.606015271565</v>
      </c>
      <c r="G6133" s="60">
        <v>0</v>
      </c>
    </row>
    <row r="6134" spans="1:7" x14ac:dyDescent="0.3">
      <c r="A6134" s="60">
        <v>6133</v>
      </c>
      <c r="B6134" s="60">
        <v>7</v>
      </c>
      <c r="C6134" s="2">
        <v>41178.457067752053</v>
      </c>
      <c r="D6134" s="2">
        <v>41238.456944444442</v>
      </c>
      <c r="E6134" s="60">
        <v>24</v>
      </c>
      <c r="F6134" s="2">
        <v>41188.430780627059</v>
      </c>
      <c r="G6134" s="60">
        <v>0</v>
      </c>
    </row>
    <row r="6135" spans="1:7" x14ac:dyDescent="0.3">
      <c r="A6135" s="60">
        <v>6134</v>
      </c>
      <c r="B6135" s="60">
        <v>3</v>
      </c>
      <c r="C6135" s="2">
        <v>41178.428947562606</v>
      </c>
      <c r="D6135" s="2">
        <v>41238.428472222222</v>
      </c>
      <c r="E6135" s="60">
        <v>24</v>
      </c>
      <c r="F6135" s="2">
        <v>41180.498413714369</v>
      </c>
      <c r="G6135" s="60">
        <v>0</v>
      </c>
    </row>
    <row r="6136" spans="1:7" x14ac:dyDescent="0.3">
      <c r="A6136" s="60">
        <v>6135</v>
      </c>
      <c r="B6136" s="60">
        <v>3</v>
      </c>
      <c r="C6136" s="2">
        <v>41178.417819876013</v>
      </c>
      <c r="D6136" s="2">
        <v>41183.042361111111</v>
      </c>
      <c r="E6136" s="60">
        <v>24</v>
      </c>
      <c r="F6136" s="2">
        <v>41180.300705295151</v>
      </c>
      <c r="G6136" s="60">
        <v>0</v>
      </c>
    </row>
    <row r="6137" spans="1:7" x14ac:dyDescent="0.3">
      <c r="A6137" s="60">
        <v>6136</v>
      </c>
      <c r="B6137" s="60">
        <v>5</v>
      </c>
      <c r="C6137" s="2">
        <v>41178.438854927714</v>
      </c>
      <c r="D6137" s="2">
        <v>41238.438194444439</v>
      </c>
      <c r="E6137" s="60">
        <v>24</v>
      </c>
      <c r="F6137" s="2">
        <v>41182.691385600323</v>
      </c>
      <c r="G6137" s="60">
        <v>0</v>
      </c>
    </row>
    <row r="6138" spans="1:7" x14ac:dyDescent="0.3">
      <c r="A6138" s="60">
        <v>6137</v>
      </c>
      <c r="B6138" s="60">
        <v>6</v>
      </c>
      <c r="C6138" s="2">
        <v>41178.491520575059</v>
      </c>
      <c r="D6138" s="2">
        <v>41180.949414026894</v>
      </c>
      <c r="E6138" s="60">
        <v>24</v>
      </c>
      <c r="F6138" s="2" t="s">
        <v>5</v>
      </c>
      <c r="G6138" s="60">
        <v>0</v>
      </c>
    </row>
    <row r="6139" spans="1:7" x14ac:dyDescent="0.3">
      <c r="A6139" s="60">
        <v>6138</v>
      </c>
      <c r="B6139" s="60">
        <v>3</v>
      </c>
      <c r="C6139" s="2">
        <v>41178.486563282364</v>
      </c>
      <c r="D6139" s="2">
        <v>41238.486111111117</v>
      </c>
      <c r="E6139" s="60">
        <v>24</v>
      </c>
      <c r="F6139" s="2">
        <v>41180.429578936586</v>
      </c>
      <c r="G6139" s="60">
        <v>0</v>
      </c>
    </row>
    <row r="6140" spans="1:7" x14ac:dyDescent="0.3">
      <c r="A6140" s="60">
        <v>6139</v>
      </c>
      <c r="B6140" s="60">
        <v>7</v>
      </c>
      <c r="C6140" s="2">
        <v>41178.530636949923</v>
      </c>
      <c r="D6140" s="2">
        <v>41238.530555555553</v>
      </c>
      <c r="E6140" s="60">
        <v>24</v>
      </c>
      <c r="F6140" s="2">
        <v>41205.517324075539</v>
      </c>
      <c r="G6140" s="60">
        <v>0</v>
      </c>
    </row>
    <row r="6141" spans="1:7" x14ac:dyDescent="0.3">
      <c r="A6141" s="60">
        <v>6140</v>
      </c>
      <c r="B6141" s="60">
        <v>1</v>
      </c>
      <c r="C6141" s="2">
        <v>41178.511476074491</v>
      </c>
      <c r="D6141" s="2">
        <v>41181.177823426704</v>
      </c>
      <c r="E6141" s="60">
        <v>8</v>
      </c>
      <c r="F6141" s="2" t="s">
        <v>5</v>
      </c>
      <c r="G6141" s="60">
        <v>0</v>
      </c>
    </row>
    <row r="6142" spans="1:7" x14ac:dyDescent="0.3">
      <c r="A6142" s="60">
        <v>6141</v>
      </c>
      <c r="B6142" s="60">
        <v>1</v>
      </c>
      <c r="C6142" s="2">
        <v>41178.570056558412</v>
      </c>
      <c r="D6142" s="2">
        <v>41238.569444444445</v>
      </c>
      <c r="E6142" s="60">
        <v>8</v>
      </c>
      <c r="F6142" s="2">
        <v>41179.048542506214</v>
      </c>
      <c r="G6142" s="60">
        <v>0</v>
      </c>
    </row>
    <row r="6143" spans="1:7" x14ac:dyDescent="0.3">
      <c r="A6143" s="60">
        <v>6142</v>
      </c>
      <c r="B6143" s="60">
        <v>4</v>
      </c>
      <c r="C6143" s="2">
        <v>41178.611061359727</v>
      </c>
      <c r="D6143" s="2">
        <v>41238.61041666667</v>
      </c>
      <c r="E6143" s="60">
        <v>12</v>
      </c>
      <c r="F6143" s="2">
        <v>41181.299417362527</v>
      </c>
      <c r="G6143" s="60">
        <v>0</v>
      </c>
    </row>
    <row r="6144" spans="1:7" x14ac:dyDescent="0.3">
      <c r="A6144" s="60">
        <v>6143</v>
      </c>
      <c r="B6144" s="60">
        <v>3</v>
      </c>
      <c r="C6144" s="2">
        <v>41178.622789374596</v>
      </c>
      <c r="D6144" s="2">
        <v>41238.622222222228</v>
      </c>
      <c r="E6144" s="60">
        <v>24</v>
      </c>
      <c r="F6144" s="2">
        <v>41182.649682133866</v>
      </c>
      <c r="G6144" s="60">
        <v>0</v>
      </c>
    </row>
    <row r="6145" spans="1:7" x14ac:dyDescent="0.3">
      <c r="A6145" s="60">
        <v>6144</v>
      </c>
      <c r="B6145" s="60">
        <v>1</v>
      </c>
      <c r="C6145" s="2">
        <v>41178.716072915362</v>
      </c>
      <c r="D6145" s="2">
        <v>41182.715935862645</v>
      </c>
      <c r="E6145" s="60">
        <v>8</v>
      </c>
      <c r="F6145" s="2" t="s">
        <v>5</v>
      </c>
      <c r="G6145" s="60">
        <v>0</v>
      </c>
    </row>
    <row r="6146" spans="1:7" x14ac:dyDescent="0.3">
      <c r="A6146" s="60">
        <v>6145</v>
      </c>
      <c r="B6146" s="60">
        <v>1</v>
      </c>
      <c r="C6146" s="2">
        <v>41178.722938345098</v>
      </c>
      <c r="D6146" s="2">
        <v>41238.722916666666</v>
      </c>
      <c r="E6146" s="60">
        <v>8</v>
      </c>
      <c r="F6146" s="2">
        <v>41179.898329104166</v>
      </c>
      <c r="G6146" s="60">
        <v>0</v>
      </c>
    </row>
    <row r="6147" spans="1:7" x14ac:dyDescent="0.3">
      <c r="A6147" s="60">
        <v>6146</v>
      </c>
      <c r="B6147" s="60">
        <v>3</v>
      </c>
      <c r="C6147" s="2">
        <v>41178.740330831519</v>
      </c>
      <c r="D6147" s="2">
        <v>41238.740277777782</v>
      </c>
      <c r="E6147" s="60">
        <v>24</v>
      </c>
      <c r="F6147" s="2">
        <v>41181.687059692245</v>
      </c>
      <c r="G6147" s="60">
        <v>0</v>
      </c>
    </row>
    <row r="6148" spans="1:7" x14ac:dyDescent="0.3">
      <c r="A6148" s="60">
        <v>6147</v>
      </c>
      <c r="B6148" s="60">
        <v>6</v>
      </c>
      <c r="C6148" s="2">
        <v>41178.775125249733</v>
      </c>
      <c r="D6148" s="2">
        <v>41238.775000000001</v>
      </c>
      <c r="E6148" s="60">
        <v>24</v>
      </c>
      <c r="F6148" s="2">
        <v>41182.49827724458</v>
      </c>
      <c r="G6148" s="60">
        <v>0</v>
      </c>
    </row>
    <row r="6149" spans="1:7" x14ac:dyDescent="0.3">
      <c r="A6149" s="60">
        <v>6148</v>
      </c>
      <c r="B6149" s="60">
        <v>8</v>
      </c>
      <c r="C6149" s="2">
        <v>41178.770904188139</v>
      </c>
      <c r="D6149" s="2">
        <v>41238.770833333336</v>
      </c>
      <c r="E6149" s="60">
        <v>3</v>
      </c>
      <c r="F6149" s="2">
        <v>41183.948878364841</v>
      </c>
      <c r="G6149" s="60">
        <v>0</v>
      </c>
    </row>
    <row r="6150" spans="1:7" x14ac:dyDescent="0.3">
      <c r="A6150" s="60">
        <v>6149</v>
      </c>
      <c r="B6150" s="60">
        <v>5</v>
      </c>
      <c r="C6150" s="2">
        <v>41178.835635455362</v>
      </c>
      <c r="D6150" s="2">
        <v>41238.835416666669</v>
      </c>
      <c r="E6150" s="60">
        <v>24</v>
      </c>
      <c r="F6150" s="2">
        <v>41181.516418295781</v>
      </c>
      <c r="G6150" s="60">
        <v>0</v>
      </c>
    </row>
    <row r="6151" spans="1:7" x14ac:dyDescent="0.3">
      <c r="A6151" s="60">
        <v>6150</v>
      </c>
      <c r="B6151" s="60">
        <v>1</v>
      </c>
      <c r="C6151" s="2">
        <v>41179.033335372849</v>
      </c>
      <c r="D6151" s="2">
        <v>41239.033333333333</v>
      </c>
      <c r="E6151" s="60">
        <v>8</v>
      </c>
      <c r="F6151" s="2">
        <v>41180.428194660009</v>
      </c>
      <c r="G6151" s="60">
        <v>0</v>
      </c>
    </row>
    <row r="6152" spans="1:7" x14ac:dyDescent="0.3">
      <c r="A6152" s="60">
        <v>6151</v>
      </c>
      <c r="B6152" s="60">
        <v>1</v>
      </c>
      <c r="C6152" s="2">
        <v>41179.067910745667</v>
      </c>
      <c r="D6152" s="2">
        <v>41239.067361111105</v>
      </c>
      <c r="E6152" s="60">
        <v>8</v>
      </c>
      <c r="F6152" s="2">
        <v>41179.991936194136</v>
      </c>
      <c r="G6152" s="60">
        <v>0</v>
      </c>
    </row>
    <row r="6153" spans="1:7" x14ac:dyDescent="0.3">
      <c r="A6153" s="60">
        <v>6152</v>
      </c>
      <c r="B6153" s="60">
        <v>5</v>
      </c>
      <c r="C6153" s="2">
        <v>41179.133695914432</v>
      </c>
      <c r="D6153" s="2">
        <v>41239.133333333331</v>
      </c>
      <c r="E6153" s="60">
        <v>24</v>
      </c>
      <c r="F6153" s="2">
        <v>41182.746786799798</v>
      </c>
      <c r="G6153" s="60">
        <v>0</v>
      </c>
    </row>
    <row r="6154" spans="1:7" x14ac:dyDescent="0.3">
      <c r="A6154" s="60">
        <v>6153</v>
      </c>
      <c r="B6154" s="60">
        <v>1</v>
      </c>
      <c r="C6154" s="2">
        <v>41179.140196237764</v>
      </c>
      <c r="D6154" s="2">
        <v>41239.13958333333</v>
      </c>
      <c r="E6154" s="60">
        <v>8</v>
      </c>
      <c r="F6154" s="2">
        <v>41180.190495730589</v>
      </c>
      <c r="G6154" s="60">
        <v>0</v>
      </c>
    </row>
    <row r="6155" spans="1:7" x14ac:dyDescent="0.3">
      <c r="A6155" s="60">
        <v>6154</v>
      </c>
      <c r="B6155" s="60">
        <v>1</v>
      </c>
      <c r="C6155" s="2">
        <v>41179.181089167258</v>
      </c>
      <c r="D6155" s="2">
        <v>41239.180555555555</v>
      </c>
      <c r="E6155" s="60">
        <v>8</v>
      </c>
      <c r="F6155" s="2">
        <v>41179.506125455329</v>
      </c>
      <c r="G6155" s="60">
        <v>0</v>
      </c>
    </row>
    <row r="6156" spans="1:7" x14ac:dyDescent="0.3">
      <c r="A6156" s="60">
        <v>6155</v>
      </c>
      <c r="B6156" s="60">
        <v>1</v>
      </c>
      <c r="C6156" s="2">
        <v>41179.243097960862</v>
      </c>
      <c r="D6156" s="2">
        <v>41239.243055555555</v>
      </c>
      <c r="E6156" s="60">
        <v>8</v>
      </c>
      <c r="F6156" s="2">
        <v>41179.987563200513</v>
      </c>
      <c r="G6156" s="60">
        <v>0</v>
      </c>
    </row>
    <row r="6157" spans="1:7" x14ac:dyDescent="0.3">
      <c r="A6157" s="60">
        <v>6156</v>
      </c>
      <c r="B6157" s="60">
        <v>1</v>
      </c>
      <c r="C6157" s="2">
        <v>41179.387672896868</v>
      </c>
      <c r="D6157" s="2">
        <v>41239.387499999997</v>
      </c>
      <c r="E6157" s="60">
        <v>8</v>
      </c>
      <c r="F6157" s="2">
        <v>41179.542545062759</v>
      </c>
      <c r="G6157" s="60">
        <v>0</v>
      </c>
    </row>
    <row r="6158" spans="1:7" x14ac:dyDescent="0.3">
      <c r="A6158" s="60">
        <v>6157</v>
      </c>
      <c r="B6158" s="60">
        <v>8</v>
      </c>
      <c r="C6158" s="2">
        <v>41179.3888441054</v>
      </c>
      <c r="D6158" s="2">
        <v>41182.679861111108</v>
      </c>
      <c r="E6158" s="60">
        <v>3</v>
      </c>
      <c r="F6158" s="2" t="s">
        <v>5</v>
      </c>
      <c r="G6158" s="60">
        <v>1</v>
      </c>
    </row>
    <row r="6159" spans="1:7" x14ac:dyDescent="0.3">
      <c r="A6159" s="60">
        <v>6158</v>
      </c>
      <c r="B6159" s="60">
        <v>1</v>
      </c>
      <c r="C6159" s="2">
        <v>41179.47099724564</v>
      </c>
      <c r="D6159" s="2">
        <v>41239.470833333333</v>
      </c>
      <c r="E6159" s="60">
        <v>8</v>
      </c>
      <c r="F6159" s="2">
        <v>41180.412554805487</v>
      </c>
      <c r="G6159" s="60">
        <v>0</v>
      </c>
    </row>
    <row r="6160" spans="1:7" x14ac:dyDescent="0.3">
      <c r="A6160" s="60">
        <v>6159</v>
      </c>
      <c r="B6160" s="60">
        <v>2</v>
      </c>
      <c r="C6160" s="2">
        <v>41179.493914517443</v>
      </c>
      <c r="D6160" s="2">
        <v>41239.493750000001</v>
      </c>
      <c r="E6160" s="60">
        <v>10</v>
      </c>
      <c r="F6160" s="2">
        <v>41180.684885551782</v>
      </c>
      <c r="G6160" s="60">
        <v>0</v>
      </c>
    </row>
    <row r="6161" spans="1:7" x14ac:dyDescent="0.3">
      <c r="A6161" s="60">
        <v>6160</v>
      </c>
      <c r="B6161" s="60">
        <v>3</v>
      </c>
      <c r="C6161" s="2">
        <v>41179.493899356028</v>
      </c>
      <c r="D6161" s="2">
        <v>41181.993750000001</v>
      </c>
      <c r="E6161" s="60">
        <v>24</v>
      </c>
      <c r="F6161" s="2">
        <v>41181.482545301609</v>
      </c>
      <c r="G6161" s="60">
        <v>0</v>
      </c>
    </row>
    <row r="6162" spans="1:7" x14ac:dyDescent="0.3">
      <c r="A6162" s="60">
        <v>6161</v>
      </c>
      <c r="B6162" s="60">
        <v>3</v>
      </c>
      <c r="C6162" s="2">
        <v>41179.459552041088</v>
      </c>
      <c r="D6162" s="2">
        <v>41239.459027777782</v>
      </c>
      <c r="E6162" s="60">
        <v>24</v>
      </c>
      <c r="F6162" s="2">
        <v>41182.724123537555</v>
      </c>
      <c r="G6162" s="60">
        <v>0</v>
      </c>
    </row>
    <row r="6163" spans="1:7" x14ac:dyDescent="0.3">
      <c r="A6163" s="60">
        <v>6162</v>
      </c>
      <c r="B6163" s="60">
        <v>1</v>
      </c>
      <c r="C6163" s="2">
        <v>41179.631846545686</v>
      </c>
      <c r="D6163" s="2">
        <v>41183.589583333334</v>
      </c>
      <c r="E6163" s="60">
        <v>12</v>
      </c>
      <c r="F6163" s="2">
        <v>41180.540896459723</v>
      </c>
      <c r="G6163" s="60">
        <v>0</v>
      </c>
    </row>
    <row r="6164" spans="1:7" x14ac:dyDescent="0.3">
      <c r="A6164" s="60">
        <v>6163</v>
      </c>
      <c r="B6164" s="60">
        <v>1</v>
      </c>
      <c r="C6164" s="2">
        <v>41179.626748256851</v>
      </c>
      <c r="D6164" s="2">
        <v>41239.626388888886</v>
      </c>
      <c r="E6164" s="60">
        <v>12</v>
      </c>
      <c r="F6164" s="2">
        <v>41180.688627308009</v>
      </c>
      <c r="G6164" s="60">
        <v>0</v>
      </c>
    </row>
    <row r="6165" spans="1:7" x14ac:dyDescent="0.3">
      <c r="A6165" s="60">
        <v>6164</v>
      </c>
      <c r="B6165" s="60">
        <v>5</v>
      </c>
      <c r="C6165" s="2">
        <v>41179.649017734548</v>
      </c>
      <c r="D6165" s="2">
        <v>41239.648611111108</v>
      </c>
      <c r="E6165" s="60">
        <v>24</v>
      </c>
      <c r="F6165" s="2">
        <v>41183.82467975984</v>
      </c>
      <c r="G6165" s="60">
        <v>0</v>
      </c>
    </row>
    <row r="6166" spans="1:7" x14ac:dyDescent="0.3">
      <c r="A6166" s="60">
        <v>6165</v>
      </c>
      <c r="B6166" s="60">
        <v>7</v>
      </c>
      <c r="C6166" s="2">
        <v>41179.703521959767</v>
      </c>
      <c r="D6166" s="2">
        <v>41239.703472222223</v>
      </c>
      <c r="E6166" s="60">
        <v>24</v>
      </c>
      <c r="F6166" s="2">
        <v>41232.267675890602</v>
      </c>
      <c r="G6166" s="60">
        <v>2</v>
      </c>
    </row>
    <row r="6167" spans="1:7" x14ac:dyDescent="0.3">
      <c r="A6167" s="60">
        <v>6166</v>
      </c>
      <c r="B6167" s="60">
        <v>1</v>
      </c>
      <c r="C6167" s="2">
        <v>41179.719055276837</v>
      </c>
      <c r="D6167" s="2">
        <v>41239.71875</v>
      </c>
      <c r="E6167" s="60">
        <v>8</v>
      </c>
      <c r="F6167" s="2">
        <v>41179.891554010879</v>
      </c>
      <c r="G6167" s="60">
        <v>0</v>
      </c>
    </row>
    <row r="6168" spans="1:7" x14ac:dyDescent="0.3">
      <c r="A6168" s="60">
        <v>6167</v>
      </c>
      <c r="B6168" s="60">
        <v>2</v>
      </c>
      <c r="C6168" s="2">
        <v>41179.813235742382</v>
      </c>
      <c r="D6168" s="2">
        <v>41183.604580189662</v>
      </c>
      <c r="E6168" s="60">
        <v>10</v>
      </c>
      <c r="F6168" s="2" t="s">
        <v>5</v>
      </c>
      <c r="G6168" s="60">
        <v>0</v>
      </c>
    </row>
    <row r="6169" spans="1:7" x14ac:dyDescent="0.3">
      <c r="A6169" s="60">
        <v>6168</v>
      </c>
      <c r="B6169" s="60">
        <v>4</v>
      </c>
      <c r="C6169" s="2">
        <v>41179.831338853997</v>
      </c>
      <c r="D6169" s="2">
        <v>41239.831249999996</v>
      </c>
      <c r="E6169" s="60">
        <v>12</v>
      </c>
      <c r="F6169" s="2">
        <v>41182.586766066903</v>
      </c>
      <c r="G6169" s="60">
        <v>0</v>
      </c>
    </row>
    <row r="6170" spans="1:7" x14ac:dyDescent="0.3">
      <c r="A6170" s="60">
        <v>6169</v>
      </c>
      <c r="B6170" s="60">
        <v>6</v>
      </c>
      <c r="C6170" s="2">
        <v>41179.851454534379</v>
      </c>
      <c r="D6170" s="2">
        <v>41239.851388888892</v>
      </c>
      <c r="E6170" s="60">
        <v>24</v>
      </c>
      <c r="F6170" s="2">
        <v>41186.451228298203</v>
      </c>
      <c r="G6170" s="60">
        <v>0</v>
      </c>
    </row>
    <row r="6171" spans="1:7" x14ac:dyDescent="0.3">
      <c r="A6171" s="60">
        <v>6170</v>
      </c>
      <c r="B6171" s="60">
        <v>1</v>
      </c>
      <c r="C6171" s="2">
        <v>41179.8370331603</v>
      </c>
      <c r="D6171" s="2">
        <v>41182.669907312964</v>
      </c>
      <c r="E6171" s="60">
        <v>12</v>
      </c>
      <c r="F6171" s="2" t="s">
        <v>5</v>
      </c>
      <c r="G6171" s="60">
        <v>0</v>
      </c>
    </row>
    <row r="6172" spans="1:7" x14ac:dyDescent="0.3">
      <c r="A6172" s="60">
        <v>6171</v>
      </c>
      <c r="B6172" s="60">
        <v>1</v>
      </c>
      <c r="C6172" s="2">
        <v>41179.93859361147</v>
      </c>
      <c r="D6172" s="2">
        <v>41239.938194444439</v>
      </c>
      <c r="E6172" s="60">
        <v>8</v>
      </c>
      <c r="F6172" s="2">
        <v>41180.56937318758</v>
      </c>
      <c r="G6172" s="60">
        <v>0</v>
      </c>
    </row>
    <row r="6173" spans="1:7" x14ac:dyDescent="0.3">
      <c r="A6173" s="60">
        <v>6172</v>
      </c>
      <c r="B6173" s="60">
        <v>1</v>
      </c>
      <c r="C6173" s="2">
        <v>41179.92754400945</v>
      </c>
      <c r="D6173" s="2">
        <v>41239.927083333328</v>
      </c>
      <c r="E6173" s="60">
        <v>8</v>
      </c>
      <c r="F6173" s="2">
        <v>41180.258106967347</v>
      </c>
      <c r="G6173" s="60">
        <v>0</v>
      </c>
    </row>
    <row r="6174" spans="1:7" x14ac:dyDescent="0.3">
      <c r="A6174" s="60">
        <v>6173</v>
      </c>
      <c r="B6174" s="60">
        <v>1</v>
      </c>
      <c r="C6174" s="2">
        <v>41180.016165385641</v>
      </c>
      <c r="D6174" s="2">
        <v>41240.015972222223</v>
      </c>
      <c r="E6174" s="60">
        <v>8</v>
      </c>
      <c r="F6174" s="2">
        <v>41180.598787931012</v>
      </c>
      <c r="G6174" s="60">
        <v>0</v>
      </c>
    </row>
    <row r="6175" spans="1:7" x14ac:dyDescent="0.3">
      <c r="A6175" s="60">
        <v>6174</v>
      </c>
      <c r="B6175" s="60">
        <v>5</v>
      </c>
      <c r="C6175" s="2">
        <v>41180.227165338052</v>
      </c>
      <c r="D6175" s="2">
        <v>41240.227083333339</v>
      </c>
      <c r="E6175" s="60">
        <v>24</v>
      </c>
      <c r="F6175" s="2">
        <v>41184.644130710396</v>
      </c>
      <c r="G6175" s="60">
        <v>0</v>
      </c>
    </row>
    <row r="6176" spans="1:7" x14ac:dyDescent="0.3">
      <c r="A6176" s="60">
        <v>6175</v>
      </c>
      <c r="B6176" s="60">
        <v>3</v>
      </c>
      <c r="C6176" s="2">
        <v>41180.220422392282</v>
      </c>
      <c r="D6176" s="2">
        <v>41240.220138888893</v>
      </c>
      <c r="E6176" s="60">
        <v>24</v>
      </c>
      <c r="F6176" s="2">
        <v>41182.997798745673</v>
      </c>
      <c r="G6176" s="60">
        <v>0</v>
      </c>
    </row>
    <row r="6177" spans="1:7" x14ac:dyDescent="0.3">
      <c r="A6177" s="60">
        <v>6176</v>
      </c>
      <c r="B6177" s="60">
        <v>2</v>
      </c>
      <c r="C6177" s="2">
        <v>41180.286683321501</v>
      </c>
      <c r="D6177" s="2">
        <v>41240.286111111112</v>
      </c>
      <c r="E6177" s="60">
        <v>10</v>
      </c>
      <c r="F6177" s="2">
        <v>41182.445858609506</v>
      </c>
      <c r="G6177" s="60">
        <v>0</v>
      </c>
    </row>
    <row r="6178" spans="1:7" x14ac:dyDescent="0.3">
      <c r="A6178" s="60">
        <v>6177</v>
      </c>
      <c r="B6178" s="60">
        <v>1</v>
      </c>
      <c r="C6178" s="2">
        <v>41180.331778775559</v>
      </c>
      <c r="D6178" s="2">
        <v>41182.873357352168</v>
      </c>
      <c r="E6178" s="60">
        <v>12</v>
      </c>
      <c r="F6178" s="2" t="s">
        <v>5</v>
      </c>
      <c r="G6178" s="60">
        <v>0</v>
      </c>
    </row>
    <row r="6179" spans="1:7" x14ac:dyDescent="0.3">
      <c r="A6179" s="60">
        <v>6178</v>
      </c>
      <c r="B6179" s="60">
        <v>5</v>
      </c>
      <c r="C6179" s="2">
        <v>41180.362059684383</v>
      </c>
      <c r="D6179" s="2">
        <v>41240.361805555556</v>
      </c>
      <c r="E6179" s="60">
        <v>24</v>
      </c>
      <c r="F6179" s="2">
        <v>41183.372158469596</v>
      </c>
      <c r="G6179" s="60">
        <v>0</v>
      </c>
    </row>
    <row r="6180" spans="1:7" x14ac:dyDescent="0.3">
      <c r="A6180" s="60">
        <v>6179</v>
      </c>
      <c r="B6180" s="60">
        <v>7</v>
      </c>
      <c r="C6180" s="2">
        <v>41180.34165484782</v>
      </c>
      <c r="D6180" s="2">
        <v>41240.340972222228</v>
      </c>
      <c r="E6180" s="60">
        <v>24</v>
      </c>
      <c r="F6180" s="2">
        <v>41185.491726562941</v>
      </c>
      <c r="G6180" s="60">
        <v>0</v>
      </c>
    </row>
    <row r="6181" spans="1:7" x14ac:dyDescent="0.3">
      <c r="A6181" s="60">
        <v>6180</v>
      </c>
      <c r="B6181" s="60">
        <v>10</v>
      </c>
      <c r="C6181" s="2">
        <v>41180.333568346126</v>
      </c>
      <c r="D6181" s="2">
        <v>41183.207920421111</v>
      </c>
      <c r="E6181" s="60">
        <v>1</v>
      </c>
      <c r="F6181" s="2" t="s">
        <v>5</v>
      </c>
      <c r="G6181" s="60">
        <v>4</v>
      </c>
    </row>
    <row r="6182" spans="1:7" x14ac:dyDescent="0.3">
      <c r="A6182" s="60">
        <v>6181</v>
      </c>
      <c r="B6182" s="60">
        <v>2</v>
      </c>
      <c r="C6182" s="2">
        <v>41180.43845017386</v>
      </c>
      <c r="D6182" s="2">
        <v>41240.438194444439</v>
      </c>
      <c r="E6182" s="60">
        <v>10</v>
      </c>
      <c r="F6182" s="2">
        <v>41181.642173499291</v>
      </c>
      <c r="G6182" s="60">
        <v>0</v>
      </c>
    </row>
    <row r="6183" spans="1:7" x14ac:dyDescent="0.3">
      <c r="A6183" s="60">
        <v>6182</v>
      </c>
      <c r="B6183" s="60">
        <v>2</v>
      </c>
      <c r="C6183" s="2">
        <v>41180.532461510156</v>
      </c>
      <c r="D6183" s="2">
        <v>41240.531944444447</v>
      </c>
      <c r="E6183" s="60">
        <v>10</v>
      </c>
      <c r="F6183" s="2">
        <v>41181.095479432195</v>
      </c>
      <c r="G6183" s="60">
        <v>0</v>
      </c>
    </row>
    <row r="6184" spans="1:7" x14ac:dyDescent="0.3">
      <c r="A6184" s="60">
        <v>6183</v>
      </c>
      <c r="B6184" s="60">
        <v>3</v>
      </c>
      <c r="C6184" s="2">
        <v>41180.73153000974</v>
      </c>
      <c r="D6184" s="2">
        <v>41240.731250000004</v>
      </c>
      <c r="E6184" s="60">
        <v>24</v>
      </c>
      <c r="F6184" s="2">
        <v>41183.437690285755</v>
      </c>
      <c r="G6184" s="60">
        <v>0</v>
      </c>
    </row>
    <row r="6185" spans="1:7" x14ac:dyDescent="0.3">
      <c r="A6185" s="60">
        <v>6184</v>
      </c>
      <c r="B6185" s="60">
        <v>2</v>
      </c>
      <c r="C6185" s="2">
        <v>41180.757033261791</v>
      </c>
      <c r="D6185" s="2">
        <v>41240.756944444445</v>
      </c>
      <c r="E6185" s="60">
        <v>10</v>
      </c>
      <c r="F6185" s="2">
        <v>41181.645933854932</v>
      </c>
      <c r="G6185" s="60">
        <v>0</v>
      </c>
    </row>
    <row r="6186" spans="1:7" x14ac:dyDescent="0.3">
      <c r="A6186" s="60">
        <v>6185</v>
      </c>
      <c r="B6186" s="60">
        <v>1</v>
      </c>
      <c r="C6186" s="2">
        <v>41180.803328816321</v>
      </c>
      <c r="D6186" s="2">
        <v>41184.428233582577</v>
      </c>
      <c r="E6186" s="60">
        <v>8</v>
      </c>
      <c r="F6186" s="2" t="s">
        <v>5</v>
      </c>
      <c r="G6186" s="60">
        <v>0</v>
      </c>
    </row>
    <row r="6187" spans="1:7" x14ac:dyDescent="0.3">
      <c r="A6187" s="60">
        <v>6186</v>
      </c>
      <c r="B6187" s="60">
        <v>1</v>
      </c>
      <c r="C6187" s="2">
        <v>41180.838657215827</v>
      </c>
      <c r="D6187" s="2">
        <v>41240.838194444448</v>
      </c>
      <c r="E6187" s="60">
        <v>12</v>
      </c>
      <c r="F6187" s="2">
        <v>41181.418917655057</v>
      </c>
      <c r="G6187" s="60">
        <v>0</v>
      </c>
    </row>
    <row r="6188" spans="1:7" x14ac:dyDescent="0.3">
      <c r="A6188" s="60">
        <v>6187</v>
      </c>
      <c r="B6188" s="60">
        <v>1</v>
      </c>
      <c r="C6188" s="2">
        <v>41180.900330752811</v>
      </c>
      <c r="D6188" s="2">
        <v>41240.9</v>
      </c>
      <c r="E6188" s="60">
        <v>8</v>
      </c>
      <c r="F6188" s="2">
        <v>41181.355264128404</v>
      </c>
      <c r="G6188" s="60">
        <v>0</v>
      </c>
    </row>
    <row r="6189" spans="1:7" x14ac:dyDescent="0.3">
      <c r="A6189" s="60">
        <v>6188</v>
      </c>
      <c r="B6189" s="60">
        <v>4</v>
      </c>
      <c r="C6189" s="2">
        <v>41180.904015943859</v>
      </c>
      <c r="D6189" s="2">
        <v>41240.90347222222</v>
      </c>
      <c r="E6189" s="60">
        <v>12</v>
      </c>
      <c r="F6189" s="2">
        <v>41182.839926655455</v>
      </c>
      <c r="G6189" s="60">
        <v>0</v>
      </c>
    </row>
    <row r="6190" spans="1:7" x14ac:dyDescent="0.3">
      <c r="A6190" s="60">
        <v>6189</v>
      </c>
      <c r="B6190" s="60">
        <v>10</v>
      </c>
      <c r="C6190" s="2">
        <v>41180.94120022047</v>
      </c>
      <c r="D6190" s="2">
        <v>41240.940972222219</v>
      </c>
      <c r="E6190" s="60">
        <v>1</v>
      </c>
      <c r="F6190" s="2">
        <v>41185.373725494384</v>
      </c>
      <c r="G6190" s="60">
        <v>1</v>
      </c>
    </row>
    <row r="6191" spans="1:7" x14ac:dyDescent="0.3">
      <c r="A6191" s="60">
        <v>6190</v>
      </c>
      <c r="B6191" s="60">
        <v>5</v>
      </c>
      <c r="C6191" s="2">
        <v>41180.981876840568</v>
      </c>
      <c r="D6191" s="2">
        <v>41183.148147319211</v>
      </c>
      <c r="E6191" s="60">
        <v>24</v>
      </c>
      <c r="F6191" s="2" t="s">
        <v>5</v>
      </c>
      <c r="G6191" s="60">
        <v>0</v>
      </c>
    </row>
    <row r="6192" spans="1:7" x14ac:dyDescent="0.3">
      <c r="A6192" s="60">
        <v>6191</v>
      </c>
      <c r="B6192" s="60">
        <v>5</v>
      </c>
      <c r="C6192" s="2">
        <v>41180.971724290044</v>
      </c>
      <c r="D6192" s="2">
        <v>41240.97152777778</v>
      </c>
      <c r="E6192" s="60">
        <v>24</v>
      </c>
      <c r="F6192" s="2">
        <v>41182.703336907733</v>
      </c>
      <c r="G6192" s="60">
        <v>0</v>
      </c>
    </row>
    <row r="6193" spans="1:7" x14ac:dyDescent="0.3">
      <c r="A6193" s="60">
        <v>6192</v>
      </c>
      <c r="B6193" s="60">
        <v>3</v>
      </c>
      <c r="C6193" s="2">
        <v>41181.21924749529</v>
      </c>
      <c r="D6193" s="2">
        <v>41183.802083333328</v>
      </c>
      <c r="E6193" s="60">
        <v>24</v>
      </c>
      <c r="F6193" s="2">
        <v>41183.660241247424</v>
      </c>
      <c r="G6193" s="60">
        <v>0</v>
      </c>
    </row>
    <row r="6194" spans="1:7" x14ac:dyDescent="0.3">
      <c r="A6194" s="60">
        <v>6193</v>
      </c>
      <c r="B6194" s="60">
        <v>3</v>
      </c>
      <c r="C6194" s="2">
        <v>41181.210461667324</v>
      </c>
      <c r="D6194" s="2">
        <v>41184.043379868061</v>
      </c>
      <c r="E6194" s="60">
        <v>24</v>
      </c>
      <c r="F6194" s="2" t="s">
        <v>5</v>
      </c>
      <c r="G6194" s="60">
        <v>0</v>
      </c>
    </row>
    <row r="6195" spans="1:7" x14ac:dyDescent="0.3">
      <c r="A6195" s="60">
        <v>6194</v>
      </c>
      <c r="B6195" s="60">
        <v>7</v>
      </c>
      <c r="C6195" s="2">
        <v>41181.442965744391</v>
      </c>
      <c r="D6195" s="2">
        <v>41241.442361111105</v>
      </c>
      <c r="E6195" s="60">
        <v>24</v>
      </c>
      <c r="F6195" s="2">
        <v>41203.471636200105</v>
      </c>
      <c r="G6195" s="60">
        <v>0</v>
      </c>
    </row>
    <row r="6196" spans="1:7" x14ac:dyDescent="0.3">
      <c r="A6196" s="60">
        <v>6195</v>
      </c>
      <c r="B6196" s="60">
        <v>2</v>
      </c>
      <c r="C6196" s="2">
        <v>41181.456285172098</v>
      </c>
      <c r="D6196" s="2">
        <v>41241.456249999996</v>
      </c>
      <c r="E6196" s="60">
        <v>10</v>
      </c>
      <c r="F6196" s="2">
        <v>41182.43364912345</v>
      </c>
      <c r="G6196" s="60">
        <v>0</v>
      </c>
    </row>
    <row r="6197" spans="1:7" x14ac:dyDescent="0.3">
      <c r="A6197" s="60">
        <v>6196</v>
      </c>
      <c r="B6197" s="60">
        <v>1</v>
      </c>
      <c r="C6197" s="2">
        <v>41181.449672413029</v>
      </c>
      <c r="D6197" s="2">
        <v>41241.44930555555</v>
      </c>
      <c r="E6197" s="60">
        <v>8</v>
      </c>
      <c r="F6197" s="2">
        <v>41182.707633977217</v>
      </c>
      <c r="G6197" s="60">
        <v>0</v>
      </c>
    </row>
    <row r="6198" spans="1:7" x14ac:dyDescent="0.3">
      <c r="A6198" s="60">
        <v>6197</v>
      </c>
      <c r="B6198" s="60">
        <v>2</v>
      </c>
      <c r="C6198" s="2">
        <v>41181.436796245624</v>
      </c>
      <c r="D6198" s="2">
        <v>41241.436111111107</v>
      </c>
      <c r="E6198" s="60">
        <v>10</v>
      </c>
      <c r="F6198" s="2">
        <v>41182.790772263405</v>
      </c>
      <c r="G6198" s="60">
        <v>0</v>
      </c>
    </row>
    <row r="6199" spans="1:7" x14ac:dyDescent="0.3">
      <c r="A6199" s="60">
        <v>6198</v>
      </c>
      <c r="B6199" s="60">
        <v>2</v>
      </c>
      <c r="C6199" s="2">
        <v>41181.432223544551</v>
      </c>
      <c r="D6199" s="2">
        <v>41241.431944444441</v>
      </c>
      <c r="E6199" s="60">
        <v>10</v>
      </c>
      <c r="F6199" s="2">
        <v>41182.606613147014</v>
      </c>
      <c r="G6199" s="60">
        <v>0</v>
      </c>
    </row>
    <row r="6200" spans="1:7" x14ac:dyDescent="0.3">
      <c r="A6200" s="60">
        <v>6199</v>
      </c>
      <c r="B6200" s="60">
        <v>1</v>
      </c>
      <c r="C6200" s="2">
        <v>41181.433680870628</v>
      </c>
      <c r="D6200" s="2">
        <v>41241.433333333334</v>
      </c>
      <c r="E6200" s="60">
        <v>12</v>
      </c>
      <c r="F6200" s="2">
        <v>41182.402718585028</v>
      </c>
      <c r="G6200" s="60">
        <v>0</v>
      </c>
    </row>
    <row r="6201" spans="1:7" x14ac:dyDescent="0.3">
      <c r="A6201" s="60">
        <v>6200</v>
      </c>
      <c r="B6201" s="60">
        <v>3</v>
      </c>
      <c r="C6201" s="2">
        <v>41181.425658881933</v>
      </c>
      <c r="D6201" s="2">
        <v>41241.424999999996</v>
      </c>
      <c r="E6201" s="60">
        <v>24</v>
      </c>
      <c r="F6201" s="2">
        <v>41183.498862463217</v>
      </c>
      <c r="G6201" s="60">
        <v>0</v>
      </c>
    </row>
    <row r="6202" spans="1:7" x14ac:dyDescent="0.3">
      <c r="A6202" s="60">
        <v>6201</v>
      </c>
      <c r="B6202" s="60">
        <v>5</v>
      </c>
      <c r="C6202" s="2">
        <v>41181.464485613418</v>
      </c>
      <c r="D6202" s="2">
        <v>41241.463888888895</v>
      </c>
      <c r="E6202" s="60">
        <v>24</v>
      </c>
      <c r="F6202" s="2">
        <v>41184.417663124383</v>
      </c>
      <c r="G6202" s="60">
        <v>0</v>
      </c>
    </row>
    <row r="6203" spans="1:7" x14ac:dyDescent="0.3">
      <c r="A6203" s="60">
        <v>6202</v>
      </c>
      <c r="B6203" s="60">
        <v>3</v>
      </c>
      <c r="C6203" s="2">
        <v>41181.508899145585</v>
      </c>
      <c r="D6203" s="2">
        <v>41184.675134548248</v>
      </c>
      <c r="E6203" s="60">
        <v>24</v>
      </c>
      <c r="F6203" s="2" t="s">
        <v>5</v>
      </c>
      <c r="G6203" s="60">
        <v>0</v>
      </c>
    </row>
    <row r="6204" spans="1:7" x14ac:dyDescent="0.3">
      <c r="A6204" s="60">
        <v>6203</v>
      </c>
      <c r="B6204" s="60">
        <v>1</v>
      </c>
      <c r="C6204" s="2">
        <v>41181.557264015071</v>
      </c>
      <c r="D6204" s="2">
        <v>41241.556944444441</v>
      </c>
      <c r="E6204" s="60">
        <v>8</v>
      </c>
      <c r="F6204" s="2">
        <v>41182.070598981001</v>
      </c>
      <c r="G6204" s="60">
        <v>0</v>
      </c>
    </row>
    <row r="6205" spans="1:7" x14ac:dyDescent="0.3">
      <c r="A6205" s="60">
        <v>6204</v>
      </c>
      <c r="B6205" s="60">
        <v>1</v>
      </c>
      <c r="C6205" s="2">
        <v>41181.65080360233</v>
      </c>
      <c r="D6205" s="2">
        <v>41241.650694444441</v>
      </c>
      <c r="E6205" s="60">
        <v>8</v>
      </c>
      <c r="F6205" s="2">
        <v>41182.517546158437</v>
      </c>
      <c r="G6205" s="60">
        <v>0</v>
      </c>
    </row>
    <row r="6206" spans="1:7" x14ac:dyDescent="0.3">
      <c r="A6206" s="60">
        <v>6205</v>
      </c>
      <c r="B6206" s="60">
        <v>1</v>
      </c>
      <c r="C6206" s="2">
        <v>41181.640020951498</v>
      </c>
      <c r="D6206" s="2">
        <v>41184.639514230039</v>
      </c>
      <c r="E6206" s="60">
        <v>8</v>
      </c>
      <c r="F6206" s="2" t="s">
        <v>5</v>
      </c>
      <c r="G6206" s="60">
        <v>0</v>
      </c>
    </row>
    <row r="6207" spans="1:7" x14ac:dyDescent="0.3">
      <c r="A6207" s="60">
        <v>6206</v>
      </c>
      <c r="B6207" s="60">
        <v>2</v>
      </c>
      <c r="C6207" s="2">
        <v>41181.63506271677</v>
      </c>
      <c r="D6207" s="2">
        <v>41241.634722222225</v>
      </c>
      <c r="E6207" s="60">
        <v>10</v>
      </c>
      <c r="F6207" s="2">
        <v>41182.520048567269</v>
      </c>
      <c r="G6207" s="60">
        <v>0</v>
      </c>
    </row>
    <row r="6208" spans="1:7" x14ac:dyDescent="0.3">
      <c r="A6208" s="60">
        <v>6207</v>
      </c>
      <c r="B6208" s="60">
        <v>1</v>
      </c>
      <c r="C6208" s="2">
        <v>41181.722462377686</v>
      </c>
      <c r="D6208" s="2">
        <v>41183.971841591621</v>
      </c>
      <c r="E6208" s="60">
        <v>8</v>
      </c>
      <c r="F6208" s="2" t="s">
        <v>5</v>
      </c>
      <c r="G6208" s="60">
        <v>0</v>
      </c>
    </row>
    <row r="6209" spans="1:7" x14ac:dyDescent="0.3">
      <c r="A6209" s="60">
        <v>6208</v>
      </c>
      <c r="B6209" s="60">
        <v>8</v>
      </c>
      <c r="C6209" s="2">
        <v>41181.784292006952</v>
      </c>
      <c r="D6209" s="2">
        <v>41241.78402777778</v>
      </c>
      <c r="E6209" s="60">
        <v>3</v>
      </c>
      <c r="F6209" s="2">
        <v>41186.440678924511</v>
      </c>
      <c r="G6209" s="60">
        <v>0</v>
      </c>
    </row>
    <row r="6210" spans="1:7" x14ac:dyDescent="0.3">
      <c r="A6210" s="60">
        <v>6209</v>
      </c>
      <c r="B6210" s="60">
        <v>1</v>
      </c>
      <c r="C6210" s="2">
        <v>41181.85380512297</v>
      </c>
      <c r="D6210" s="2">
        <v>41241.853472222225</v>
      </c>
      <c r="E6210" s="60">
        <v>12</v>
      </c>
      <c r="F6210" s="2">
        <v>41182.466142078636</v>
      </c>
      <c r="G6210" s="60">
        <v>0</v>
      </c>
    </row>
    <row r="6211" spans="1:7" x14ac:dyDescent="0.3">
      <c r="A6211" s="60">
        <v>6210</v>
      </c>
      <c r="B6211" s="60">
        <v>3</v>
      </c>
      <c r="C6211" s="2">
        <v>41182.002736244198</v>
      </c>
      <c r="D6211" s="2">
        <v>41242.002083333333</v>
      </c>
      <c r="E6211" s="60">
        <v>24</v>
      </c>
      <c r="F6211" s="2">
        <v>41184.494588021989</v>
      </c>
      <c r="G6211" s="60">
        <v>0</v>
      </c>
    </row>
    <row r="6212" spans="1:7" x14ac:dyDescent="0.3">
      <c r="A6212" s="60">
        <v>6211</v>
      </c>
      <c r="B6212" s="60">
        <v>1</v>
      </c>
      <c r="C6212" s="2">
        <v>41182.028108301987</v>
      </c>
      <c r="D6212" s="2">
        <v>41184.819361960966</v>
      </c>
      <c r="E6212" s="60">
        <v>8</v>
      </c>
      <c r="F6212" s="2" t="s">
        <v>5</v>
      </c>
      <c r="G6212" s="60">
        <v>0</v>
      </c>
    </row>
    <row r="6213" spans="1:7" x14ac:dyDescent="0.3">
      <c r="A6213" s="60">
        <v>6212</v>
      </c>
      <c r="B6213" s="60">
        <v>7</v>
      </c>
      <c r="C6213" s="2">
        <v>41182.066852030104</v>
      </c>
      <c r="D6213" s="2">
        <v>41242.066666666666</v>
      </c>
      <c r="E6213" s="60">
        <v>24</v>
      </c>
      <c r="F6213" s="2">
        <v>41184.963136481048</v>
      </c>
      <c r="G6213" s="60">
        <v>0</v>
      </c>
    </row>
    <row r="6214" spans="1:7" x14ac:dyDescent="0.3">
      <c r="A6214" s="60">
        <v>6213</v>
      </c>
      <c r="B6214" s="60">
        <v>3</v>
      </c>
      <c r="C6214" s="2">
        <v>41182.156709282506</v>
      </c>
      <c r="D6214" s="2">
        <v>41242.15625</v>
      </c>
      <c r="E6214" s="60">
        <v>24</v>
      </c>
      <c r="F6214" s="2">
        <v>41184.540486247366</v>
      </c>
      <c r="G6214" s="60">
        <v>0</v>
      </c>
    </row>
    <row r="6215" spans="1:7" x14ac:dyDescent="0.3">
      <c r="A6215" s="60">
        <v>6214</v>
      </c>
      <c r="B6215" s="60">
        <v>6</v>
      </c>
      <c r="C6215" s="2">
        <v>41182.186432369606</v>
      </c>
      <c r="D6215" s="2">
        <v>41242.186111111107</v>
      </c>
      <c r="E6215" s="60">
        <v>24</v>
      </c>
      <c r="F6215" s="2">
        <v>41183.894569504533</v>
      </c>
      <c r="G6215" s="60">
        <v>0</v>
      </c>
    </row>
    <row r="6216" spans="1:7" x14ac:dyDescent="0.3">
      <c r="A6216" s="60">
        <v>6215</v>
      </c>
      <c r="B6216" s="60">
        <v>2</v>
      </c>
      <c r="C6216" s="2">
        <v>41182.252023606648</v>
      </c>
      <c r="D6216" s="2">
        <v>41184.835222999165</v>
      </c>
      <c r="E6216" s="60">
        <v>10</v>
      </c>
      <c r="F6216" s="2" t="s">
        <v>5</v>
      </c>
      <c r="G6216" s="60">
        <v>0</v>
      </c>
    </row>
    <row r="6217" spans="1:7" x14ac:dyDescent="0.3">
      <c r="A6217" s="60">
        <v>6216</v>
      </c>
      <c r="B6217" s="60">
        <v>8</v>
      </c>
      <c r="C6217" s="2">
        <v>41182.396818572233</v>
      </c>
      <c r="D6217" s="2">
        <v>41184.521527777775</v>
      </c>
      <c r="E6217" s="60">
        <v>3</v>
      </c>
      <c r="F6217" s="2" t="s">
        <v>5</v>
      </c>
      <c r="G6217" s="60">
        <v>0</v>
      </c>
    </row>
    <row r="6218" spans="1:7" x14ac:dyDescent="0.3">
      <c r="A6218" s="60">
        <v>6217</v>
      </c>
      <c r="B6218" s="60">
        <v>9</v>
      </c>
      <c r="C6218" s="2">
        <v>41182.404580237264</v>
      </c>
      <c r="D6218" s="2">
        <v>41242.404166666667</v>
      </c>
      <c r="E6218" s="60">
        <v>5</v>
      </c>
      <c r="F6218" s="2">
        <v>41185.652995696291</v>
      </c>
      <c r="G6218" s="60">
        <v>0</v>
      </c>
    </row>
    <row r="6219" spans="1:7" x14ac:dyDescent="0.3">
      <c r="A6219" s="60">
        <v>6218</v>
      </c>
      <c r="B6219" s="60">
        <v>6</v>
      </c>
      <c r="C6219" s="2">
        <v>41182.417526665944</v>
      </c>
      <c r="D6219" s="2">
        <v>41242.417361111111</v>
      </c>
      <c r="E6219" s="60">
        <v>24</v>
      </c>
      <c r="F6219" s="2">
        <v>41188.404563301978</v>
      </c>
      <c r="G6219" s="60">
        <v>0</v>
      </c>
    </row>
    <row r="6220" spans="1:7" x14ac:dyDescent="0.3">
      <c r="A6220" s="60">
        <v>6219</v>
      </c>
      <c r="B6220" s="60">
        <v>3</v>
      </c>
      <c r="C6220" s="2">
        <v>41182.427757923753</v>
      </c>
      <c r="D6220" s="2">
        <v>41242.427083333328</v>
      </c>
      <c r="E6220" s="60">
        <v>24</v>
      </c>
      <c r="F6220" s="2">
        <v>41184.569371541998</v>
      </c>
      <c r="G6220" s="60">
        <v>0</v>
      </c>
    </row>
    <row r="6221" spans="1:7" x14ac:dyDescent="0.3">
      <c r="A6221" s="60">
        <v>6220</v>
      </c>
      <c r="B6221" s="60">
        <v>6</v>
      </c>
      <c r="C6221" s="2">
        <v>41182.500930478265</v>
      </c>
      <c r="D6221" s="2">
        <v>41242.500694444447</v>
      </c>
      <c r="E6221" s="60">
        <v>24</v>
      </c>
      <c r="F6221" s="2">
        <v>41188.392468839331</v>
      </c>
      <c r="G6221" s="60">
        <v>0</v>
      </c>
    </row>
    <row r="6222" spans="1:7" x14ac:dyDescent="0.3">
      <c r="A6222" s="60">
        <v>6221</v>
      </c>
      <c r="B6222" s="60">
        <v>1</v>
      </c>
      <c r="C6222" s="2">
        <v>41182.530825391063</v>
      </c>
      <c r="D6222" s="2">
        <v>41242.530555555553</v>
      </c>
      <c r="E6222" s="60">
        <v>12</v>
      </c>
      <c r="F6222" s="2">
        <v>41183.779577051369</v>
      </c>
      <c r="G6222" s="60">
        <v>0</v>
      </c>
    </row>
    <row r="6223" spans="1:7" x14ac:dyDescent="0.3">
      <c r="A6223" s="60">
        <v>6222</v>
      </c>
      <c r="B6223" s="60">
        <v>1</v>
      </c>
      <c r="C6223" s="2">
        <v>41182.610284451999</v>
      </c>
      <c r="D6223" s="2">
        <v>41242.609722222223</v>
      </c>
      <c r="E6223" s="60">
        <v>12</v>
      </c>
      <c r="F6223" s="2">
        <v>41183.423061355272</v>
      </c>
      <c r="G6223" s="60">
        <v>0</v>
      </c>
    </row>
    <row r="6224" spans="1:7" x14ac:dyDescent="0.3">
      <c r="A6224" s="60">
        <v>6223</v>
      </c>
      <c r="B6224" s="60">
        <v>3</v>
      </c>
      <c r="C6224" s="2">
        <v>41182.616242909869</v>
      </c>
      <c r="D6224" s="2">
        <v>41242.615972222222</v>
      </c>
      <c r="E6224" s="60">
        <v>24</v>
      </c>
      <c r="F6224" s="2">
        <v>41185.418846858287</v>
      </c>
      <c r="G6224" s="60">
        <v>0</v>
      </c>
    </row>
    <row r="6225" spans="1:7" x14ac:dyDescent="0.3">
      <c r="A6225" s="60">
        <v>6224</v>
      </c>
      <c r="B6225" s="60">
        <v>3</v>
      </c>
      <c r="C6225" s="2">
        <v>41182.598060972981</v>
      </c>
      <c r="D6225" s="2">
        <v>41242.597916666666</v>
      </c>
      <c r="E6225" s="60">
        <v>24</v>
      </c>
      <c r="F6225" s="2">
        <v>41185.681146601411</v>
      </c>
      <c r="G6225" s="60">
        <v>0</v>
      </c>
    </row>
    <row r="6226" spans="1:7" x14ac:dyDescent="0.3">
      <c r="A6226" s="60">
        <v>6225</v>
      </c>
      <c r="B6226" s="60">
        <v>4</v>
      </c>
      <c r="C6226" s="2">
        <v>41182.649156845073</v>
      </c>
      <c r="D6226" s="2">
        <v>41185.107208291061</v>
      </c>
      <c r="E6226" s="60">
        <v>12</v>
      </c>
      <c r="F6226" s="2" t="s">
        <v>5</v>
      </c>
      <c r="G6226" s="60">
        <v>0</v>
      </c>
    </row>
    <row r="6227" spans="1:7" x14ac:dyDescent="0.3">
      <c r="A6227" s="60">
        <v>6226</v>
      </c>
      <c r="B6227" s="60">
        <v>7</v>
      </c>
      <c r="C6227" s="2">
        <v>41182.642935507094</v>
      </c>
      <c r="D6227" s="2">
        <v>41242.642361111109</v>
      </c>
      <c r="E6227" s="60">
        <v>24</v>
      </c>
      <c r="F6227" s="2">
        <v>41204.37818016277</v>
      </c>
      <c r="G6227" s="60">
        <v>0</v>
      </c>
    </row>
    <row r="6228" spans="1:7" x14ac:dyDescent="0.3">
      <c r="A6228" s="60">
        <v>6227</v>
      </c>
      <c r="B6228" s="60">
        <v>4</v>
      </c>
      <c r="C6228" s="2">
        <v>41182.656292450585</v>
      </c>
      <c r="D6228" s="2">
        <v>41242.65625</v>
      </c>
      <c r="E6228" s="60">
        <v>12</v>
      </c>
      <c r="F6228" s="2">
        <v>41185.182526994562</v>
      </c>
      <c r="G6228" s="60">
        <v>0</v>
      </c>
    </row>
    <row r="6229" spans="1:7" x14ac:dyDescent="0.3">
      <c r="A6229" s="60">
        <v>6228</v>
      </c>
      <c r="B6229" s="60">
        <v>2</v>
      </c>
      <c r="C6229" s="2">
        <v>41182.692586611724</v>
      </c>
      <c r="D6229" s="2">
        <v>41186.150274918742</v>
      </c>
      <c r="E6229" s="60">
        <v>10</v>
      </c>
      <c r="F6229" s="2" t="s">
        <v>5</v>
      </c>
      <c r="G6229" s="60">
        <v>0</v>
      </c>
    </row>
    <row r="6230" spans="1:7" x14ac:dyDescent="0.3">
      <c r="A6230" s="60">
        <v>6229</v>
      </c>
      <c r="B6230" s="60">
        <v>5</v>
      </c>
      <c r="C6230" s="2">
        <v>41182.722766941901</v>
      </c>
      <c r="D6230" s="2">
        <v>41242.722222222226</v>
      </c>
      <c r="E6230" s="60">
        <v>24</v>
      </c>
      <c r="F6230" s="2">
        <v>41186.72378545229</v>
      </c>
      <c r="G6230" s="60">
        <v>0</v>
      </c>
    </row>
    <row r="6231" spans="1:7" x14ac:dyDescent="0.3">
      <c r="A6231" s="60">
        <v>6230</v>
      </c>
      <c r="B6231" s="60">
        <v>1</v>
      </c>
      <c r="C6231" s="2">
        <v>41182.838214554591</v>
      </c>
      <c r="D6231" s="2">
        <v>41242.838194444448</v>
      </c>
      <c r="E6231" s="60">
        <v>8</v>
      </c>
      <c r="F6231" s="2">
        <v>41183.860304200687</v>
      </c>
      <c r="G6231" s="60">
        <v>0</v>
      </c>
    </row>
    <row r="6232" spans="1:7" x14ac:dyDescent="0.3">
      <c r="A6232" s="60">
        <v>6231</v>
      </c>
      <c r="B6232" s="60">
        <v>6</v>
      </c>
      <c r="C6232" s="2">
        <v>41182.892409526037</v>
      </c>
      <c r="D6232" s="2">
        <v>41186.0586449287</v>
      </c>
      <c r="E6232" s="60">
        <v>24</v>
      </c>
      <c r="F6232" s="2" t="s">
        <v>5</v>
      </c>
      <c r="G6232" s="60">
        <v>0</v>
      </c>
    </row>
    <row r="6233" spans="1:7" x14ac:dyDescent="0.3">
      <c r="A6233" s="60">
        <v>6232</v>
      </c>
      <c r="B6233" s="60">
        <v>6</v>
      </c>
      <c r="C6233" s="2">
        <v>41182.978289054365</v>
      </c>
      <c r="D6233" s="2">
        <v>41242.977777777778</v>
      </c>
      <c r="E6233" s="60">
        <v>24</v>
      </c>
      <c r="F6233" s="2">
        <v>41187.931593801732</v>
      </c>
      <c r="G6233" s="60">
        <v>0</v>
      </c>
    </row>
    <row r="6234" spans="1:7" x14ac:dyDescent="0.3">
      <c r="A6234" s="60">
        <v>6233</v>
      </c>
      <c r="B6234" s="60">
        <v>1</v>
      </c>
      <c r="C6234" s="2">
        <v>41183.024167877913</v>
      </c>
      <c r="D6234" s="2">
        <v>41243.023611111108</v>
      </c>
      <c r="E6234" s="60">
        <v>12</v>
      </c>
      <c r="F6234" s="2">
        <v>41184.401760868808</v>
      </c>
      <c r="G6234" s="60">
        <v>0</v>
      </c>
    </row>
    <row r="6235" spans="1:7" x14ac:dyDescent="0.3">
      <c r="A6235" s="60">
        <v>6234</v>
      </c>
      <c r="B6235" s="60">
        <v>6</v>
      </c>
      <c r="C6235" s="2">
        <v>41183.030646165498</v>
      </c>
      <c r="D6235" s="2">
        <v>41186.363888888889</v>
      </c>
      <c r="E6235" s="60">
        <v>24</v>
      </c>
      <c r="F6235" s="2" t="s">
        <v>5</v>
      </c>
      <c r="G6235" s="60">
        <v>0</v>
      </c>
    </row>
    <row r="6236" spans="1:7" x14ac:dyDescent="0.3">
      <c r="A6236" s="60">
        <v>6235</v>
      </c>
      <c r="B6236" s="60">
        <v>7</v>
      </c>
      <c r="C6236" s="2">
        <v>41183.077653477034</v>
      </c>
      <c r="D6236" s="2">
        <v>41243.07708333333</v>
      </c>
      <c r="E6236" s="60">
        <v>24</v>
      </c>
      <c r="F6236" s="2">
        <v>41187.77678120073</v>
      </c>
      <c r="G6236" s="60">
        <v>0</v>
      </c>
    </row>
    <row r="6237" spans="1:7" x14ac:dyDescent="0.3">
      <c r="A6237" s="60">
        <v>6236</v>
      </c>
      <c r="B6237" s="60">
        <v>1</v>
      </c>
      <c r="C6237" s="2">
        <v>41183.281790091431</v>
      </c>
      <c r="D6237" s="2">
        <v>41243.28125</v>
      </c>
      <c r="E6237" s="60">
        <v>12</v>
      </c>
      <c r="F6237" s="2">
        <v>41184.422451815088</v>
      </c>
      <c r="G6237" s="60">
        <v>0</v>
      </c>
    </row>
    <row r="6238" spans="1:7" x14ac:dyDescent="0.3">
      <c r="A6238" s="60">
        <v>6237</v>
      </c>
      <c r="B6238" s="60">
        <v>2</v>
      </c>
      <c r="C6238" s="2">
        <v>41183.341320391773</v>
      </c>
      <c r="D6238" s="2">
        <v>41243.340972222228</v>
      </c>
      <c r="E6238" s="60">
        <v>10</v>
      </c>
      <c r="F6238" s="2">
        <v>41183.52712270365</v>
      </c>
      <c r="G6238" s="60">
        <v>0</v>
      </c>
    </row>
    <row r="6239" spans="1:7" x14ac:dyDescent="0.3">
      <c r="A6239" s="60">
        <v>6238</v>
      </c>
      <c r="B6239" s="60">
        <v>6</v>
      </c>
      <c r="C6239" s="2">
        <v>41183.390934180265</v>
      </c>
      <c r="D6239" s="2">
        <v>41243.390277777777</v>
      </c>
      <c r="E6239" s="60">
        <v>24</v>
      </c>
      <c r="F6239" s="2">
        <v>41185.898943163229</v>
      </c>
      <c r="G6239" s="60">
        <v>0</v>
      </c>
    </row>
    <row r="6240" spans="1:7" x14ac:dyDescent="0.3">
      <c r="A6240" s="60">
        <v>6239</v>
      </c>
      <c r="B6240" s="60">
        <v>5</v>
      </c>
      <c r="C6240" s="2">
        <v>41183.390883197266</v>
      </c>
      <c r="D6240" s="2">
        <v>41243.390277777777</v>
      </c>
      <c r="E6240" s="60">
        <v>24</v>
      </c>
      <c r="F6240" s="2">
        <v>41185.116903645532</v>
      </c>
      <c r="G6240" s="60">
        <v>0</v>
      </c>
    </row>
    <row r="6241" spans="1:7" x14ac:dyDescent="0.3">
      <c r="A6241" s="60">
        <v>6240</v>
      </c>
      <c r="B6241" s="60">
        <v>1</v>
      </c>
      <c r="C6241" s="2">
        <v>41183.518778684316</v>
      </c>
      <c r="D6241" s="2">
        <v>41243.518750000003</v>
      </c>
      <c r="E6241" s="60">
        <v>12</v>
      </c>
      <c r="F6241" s="2">
        <v>41184.15549708312</v>
      </c>
      <c r="G6241" s="60">
        <v>0</v>
      </c>
    </row>
    <row r="6242" spans="1:7" x14ac:dyDescent="0.3">
      <c r="A6242" s="60">
        <v>6241</v>
      </c>
      <c r="B6242" s="60">
        <v>5</v>
      </c>
      <c r="C6242" s="2">
        <v>41183.547369265201</v>
      </c>
      <c r="D6242" s="2">
        <v>41243.547222222223</v>
      </c>
      <c r="E6242" s="60">
        <v>24</v>
      </c>
      <c r="F6242" s="2">
        <v>41187.556587511164</v>
      </c>
      <c r="G6242" s="60">
        <v>0</v>
      </c>
    </row>
    <row r="6243" spans="1:7" x14ac:dyDescent="0.3">
      <c r="A6243" s="60">
        <v>6242</v>
      </c>
      <c r="B6243" s="60">
        <v>1</v>
      </c>
      <c r="C6243" s="2">
        <v>41183.58936357942</v>
      </c>
      <c r="D6243" s="2">
        <v>41243.588888888895</v>
      </c>
      <c r="E6243" s="60">
        <v>8</v>
      </c>
      <c r="F6243" s="2">
        <v>41184.40906325516</v>
      </c>
      <c r="G6243" s="60">
        <v>0</v>
      </c>
    </row>
    <row r="6244" spans="1:7" x14ac:dyDescent="0.3">
      <c r="A6244" s="60">
        <v>6243</v>
      </c>
      <c r="B6244" s="60">
        <v>3</v>
      </c>
      <c r="C6244" s="2">
        <v>41183.592896732058</v>
      </c>
      <c r="D6244" s="2">
        <v>41243.592361111114</v>
      </c>
      <c r="E6244" s="60">
        <v>24</v>
      </c>
      <c r="F6244" s="2">
        <v>41186.34887305068</v>
      </c>
      <c r="G6244" s="60">
        <v>0</v>
      </c>
    </row>
    <row r="6245" spans="1:7" x14ac:dyDescent="0.3">
      <c r="A6245" s="60">
        <v>6244</v>
      </c>
      <c r="B6245" s="60">
        <v>1</v>
      </c>
      <c r="C6245" s="2">
        <v>41183.618136762547</v>
      </c>
      <c r="D6245" s="2">
        <v>41243.618055555555</v>
      </c>
      <c r="E6245" s="60">
        <v>12</v>
      </c>
      <c r="F6245" s="2">
        <v>41184.754029905605</v>
      </c>
      <c r="G6245" s="60">
        <v>0</v>
      </c>
    </row>
    <row r="6246" spans="1:7" x14ac:dyDescent="0.3">
      <c r="A6246" s="60">
        <v>6245</v>
      </c>
      <c r="B6246" s="60">
        <v>4</v>
      </c>
      <c r="C6246" s="2">
        <v>41183.639001494092</v>
      </c>
      <c r="D6246" s="2">
        <v>41243.638888888891</v>
      </c>
      <c r="E6246" s="60">
        <v>12</v>
      </c>
      <c r="F6246" s="2">
        <v>41188.014207716566</v>
      </c>
      <c r="G6246" s="60">
        <v>0</v>
      </c>
    </row>
    <row r="6247" spans="1:7" x14ac:dyDescent="0.3">
      <c r="A6247" s="60">
        <v>6246</v>
      </c>
      <c r="B6247" s="60">
        <v>3</v>
      </c>
      <c r="C6247" s="2">
        <v>41183.686123785017</v>
      </c>
      <c r="D6247" s="2">
        <v>41243.686111111107</v>
      </c>
      <c r="E6247" s="60">
        <v>24</v>
      </c>
      <c r="F6247" s="2">
        <v>41186.33886505897</v>
      </c>
      <c r="G6247" s="60">
        <v>0</v>
      </c>
    </row>
    <row r="6248" spans="1:7" x14ac:dyDescent="0.3">
      <c r="A6248" s="60">
        <v>6247</v>
      </c>
      <c r="B6248" s="60">
        <v>3</v>
      </c>
      <c r="C6248" s="2">
        <v>41183.735280512832</v>
      </c>
      <c r="D6248" s="2">
        <v>41243.734722222223</v>
      </c>
      <c r="E6248" s="60">
        <v>24</v>
      </c>
      <c r="F6248" s="2">
        <v>41186.741924136171</v>
      </c>
      <c r="G6248" s="60">
        <v>0</v>
      </c>
    </row>
    <row r="6249" spans="1:7" x14ac:dyDescent="0.3">
      <c r="A6249" s="60">
        <v>6248</v>
      </c>
      <c r="B6249" s="60">
        <v>10</v>
      </c>
      <c r="C6249" s="2">
        <v>41183.709997784325</v>
      </c>
      <c r="D6249" s="2">
        <v>41243.709722222222</v>
      </c>
      <c r="E6249" s="60">
        <v>1</v>
      </c>
      <c r="F6249" s="2">
        <v>41190.899607865918</v>
      </c>
      <c r="G6249" s="60">
        <v>6</v>
      </c>
    </row>
    <row r="6250" spans="1:7" x14ac:dyDescent="0.3">
      <c r="A6250" s="60">
        <v>6249</v>
      </c>
      <c r="B6250" s="60">
        <v>1</v>
      </c>
      <c r="C6250" s="2">
        <v>41183.745611365091</v>
      </c>
      <c r="D6250" s="2">
        <v>41243.745138888895</v>
      </c>
      <c r="E6250" s="60">
        <v>12</v>
      </c>
      <c r="F6250" s="2">
        <v>41184.944745643756</v>
      </c>
      <c r="G6250" s="60">
        <v>0</v>
      </c>
    </row>
    <row r="6251" spans="1:7" x14ac:dyDescent="0.3">
      <c r="A6251" s="60">
        <v>6250</v>
      </c>
      <c r="B6251" s="60">
        <v>6</v>
      </c>
      <c r="C6251" s="2">
        <v>41183.741651165365</v>
      </c>
      <c r="D6251" s="2">
        <v>41186.574569366101</v>
      </c>
      <c r="E6251" s="60">
        <v>24</v>
      </c>
      <c r="F6251" s="2" t="s">
        <v>5</v>
      </c>
      <c r="G6251" s="60">
        <v>0</v>
      </c>
    </row>
    <row r="6252" spans="1:7" x14ac:dyDescent="0.3">
      <c r="A6252" s="60">
        <v>6251</v>
      </c>
      <c r="B6252" s="60">
        <v>3</v>
      </c>
      <c r="C6252" s="2">
        <v>41183.74431640681</v>
      </c>
      <c r="D6252" s="2">
        <v>41243.743750000001</v>
      </c>
      <c r="E6252" s="60">
        <v>24</v>
      </c>
      <c r="F6252" s="2">
        <v>41186.726184035339</v>
      </c>
      <c r="G6252" s="60">
        <v>0</v>
      </c>
    </row>
    <row r="6253" spans="1:7" x14ac:dyDescent="0.3">
      <c r="A6253" s="60">
        <v>6252</v>
      </c>
      <c r="B6253" s="60">
        <v>8</v>
      </c>
      <c r="C6253" s="2">
        <v>41183.763572852411</v>
      </c>
      <c r="D6253" s="2">
        <v>41243.763194444444</v>
      </c>
      <c r="E6253" s="60">
        <v>3</v>
      </c>
      <c r="F6253" s="2">
        <v>41190.310633886176</v>
      </c>
      <c r="G6253" s="60">
        <v>0</v>
      </c>
    </row>
    <row r="6254" spans="1:7" x14ac:dyDescent="0.3">
      <c r="A6254" s="60">
        <v>6253</v>
      </c>
      <c r="B6254" s="60">
        <v>1</v>
      </c>
      <c r="C6254" s="2">
        <v>41183.769444973856</v>
      </c>
      <c r="D6254" s="2">
        <v>41243.769444444442</v>
      </c>
      <c r="E6254" s="60">
        <v>12</v>
      </c>
      <c r="F6254" s="2">
        <v>41184.53833662063</v>
      </c>
      <c r="G6254" s="60">
        <v>0</v>
      </c>
    </row>
    <row r="6255" spans="1:7" x14ac:dyDescent="0.3">
      <c r="A6255" s="60">
        <v>6254</v>
      </c>
      <c r="B6255" s="60">
        <v>1</v>
      </c>
      <c r="C6255" s="2">
        <v>41183.794627294694</v>
      </c>
      <c r="D6255" s="2">
        <v>41186.210625415479</v>
      </c>
      <c r="E6255" s="60">
        <v>8</v>
      </c>
      <c r="F6255" s="2" t="s">
        <v>5</v>
      </c>
      <c r="G6255" s="60">
        <v>0</v>
      </c>
    </row>
    <row r="6256" spans="1:7" x14ac:dyDescent="0.3">
      <c r="A6256" s="60">
        <v>6255</v>
      </c>
      <c r="B6256" s="60">
        <v>5</v>
      </c>
      <c r="C6256" s="2">
        <v>41183.98384997595</v>
      </c>
      <c r="D6256" s="2">
        <v>41243.983333333337</v>
      </c>
      <c r="E6256" s="60">
        <v>24</v>
      </c>
      <c r="F6256" s="2">
        <v>41185.565011654522</v>
      </c>
      <c r="G6256" s="60">
        <v>0</v>
      </c>
    </row>
    <row r="6257" spans="1:7" x14ac:dyDescent="0.3">
      <c r="A6257" s="60">
        <v>6256</v>
      </c>
      <c r="B6257" s="60">
        <v>6</v>
      </c>
      <c r="C6257" s="2">
        <v>41184.030083982136</v>
      </c>
      <c r="D6257" s="2">
        <v>41244.029861111114</v>
      </c>
      <c r="E6257" s="60">
        <v>24</v>
      </c>
      <c r="F6257" s="2">
        <v>41196.472921607907</v>
      </c>
      <c r="G6257" s="60">
        <v>0</v>
      </c>
    </row>
    <row r="6258" spans="1:7" x14ac:dyDescent="0.3">
      <c r="A6258" s="60">
        <v>6257</v>
      </c>
      <c r="B6258" s="60">
        <v>7</v>
      </c>
      <c r="C6258" s="2">
        <v>41184.061002939648</v>
      </c>
      <c r="D6258" s="2">
        <v>41244.060416666667</v>
      </c>
      <c r="E6258" s="60">
        <v>24</v>
      </c>
      <c r="F6258" s="2">
        <v>41193.591182635566</v>
      </c>
      <c r="G6258" s="60">
        <v>0</v>
      </c>
    </row>
    <row r="6259" spans="1:7" x14ac:dyDescent="0.3">
      <c r="A6259" s="60">
        <v>6258</v>
      </c>
      <c r="B6259" s="60">
        <v>1</v>
      </c>
      <c r="C6259" s="2">
        <v>41184.215325822493</v>
      </c>
      <c r="D6259" s="2">
        <v>41244.215277777781</v>
      </c>
      <c r="E6259" s="60">
        <v>8</v>
      </c>
      <c r="F6259" s="2">
        <v>41185.4369739514</v>
      </c>
      <c r="G6259" s="60">
        <v>0</v>
      </c>
    </row>
    <row r="6260" spans="1:7" x14ac:dyDescent="0.3">
      <c r="A6260" s="60">
        <v>6259</v>
      </c>
      <c r="B6260" s="60">
        <v>7</v>
      </c>
      <c r="C6260" s="2">
        <v>41184.309044071357</v>
      </c>
      <c r="D6260" s="2">
        <v>41244.309027777774</v>
      </c>
      <c r="E6260" s="60">
        <v>24</v>
      </c>
      <c r="F6260" s="2">
        <v>41191.474492950518</v>
      </c>
      <c r="G6260" s="60">
        <v>0</v>
      </c>
    </row>
    <row r="6261" spans="1:7" x14ac:dyDescent="0.3">
      <c r="A6261" s="60">
        <v>6260</v>
      </c>
      <c r="B6261" s="60">
        <v>11</v>
      </c>
      <c r="C6261" s="2">
        <v>41184.317399821572</v>
      </c>
      <c r="D6261" s="2">
        <v>41244.317361111105</v>
      </c>
      <c r="E6261" s="60">
        <v>1</v>
      </c>
      <c r="F6261" s="2">
        <v>41191.474650631149</v>
      </c>
      <c r="G6261" s="60">
        <v>5</v>
      </c>
    </row>
    <row r="6262" spans="1:7" x14ac:dyDescent="0.3">
      <c r="A6262" s="60">
        <v>6261</v>
      </c>
      <c r="B6262" s="60">
        <v>5</v>
      </c>
      <c r="C6262" s="2">
        <v>41184.514014036089</v>
      </c>
      <c r="D6262" s="2">
        <v>41244.513888888891</v>
      </c>
      <c r="E6262" s="60">
        <v>24</v>
      </c>
      <c r="F6262" s="2">
        <v>41188.484359088885</v>
      </c>
      <c r="G6262" s="60">
        <v>0</v>
      </c>
    </row>
    <row r="6263" spans="1:7" x14ac:dyDescent="0.3">
      <c r="A6263" s="60">
        <v>6262</v>
      </c>
      <c r="B6263" s="60">
        <v>1</v>
      </c>
      <c r="C6263" s="2">
        <v>41184.661560634238</v>
      </c>
      <c r="D6263" s="2">
        <v>41244.661111111112</v>
      </c>
      <c r="E6263" s="60">
        <v>12</v>
      </c>
      <c r="F6263" s="2">
        <v>41185.84694300175</v>
      </c>
      <c r="G6263" s="60">
        <v>0</v>
      </c>
    </row>
    <row r="6264" spans="1:7" x14ac:dyDescent="0.3">
      <c r="A6264" s="60">
        <v>6263</v>
      </c>
      <c r="B6264" s="60">
        <v>4</v>
      </c>
      <c r="C6264" s="2">
        <v>41184.699027157279</v>
      </c>
      <c r="D6264" s="2">
        <v>41244.698611111111</v>
      </c>
      <c r="E6264" s="60">
        <v>12</v>
      </c>
      <c r="F6264" s="2">
        <v>41187.652612014346</v>
      </c>
      <c r="G6264" s="60">
        <v>0</v>
      </c>
    </row>
    <row r="6265" spans="1:7" x14ac:dyDescent="0.3">
      <c r="A6265" s="60">
        <v>6264</v>
      </c>
      <c r="B6265" s="60">
        <v>2</v>
      </c>
      <c r="C6265" s="2">
        <v>41184.746380859593</v>
      </c>
      <c r="D6265" s="2">
        <v>41244.745833333334</v>
      </c>
      <c r="E6265" s="60">
        <v>10</v>
      </c>
      <c r="F6265" s="2">
        <v>41185.449419261859</v>
      </c>
      <c r="G6265" s="60">
        <v>0</v>
      </c>
    </row>
    <row r="6266" spans="1:7" x14ac:dyDescent="0.3">
      <c r="A6266" s="60">
        <v>6265</v>
      </c>
      <c r="B6266" s="60">
        <v>2</v>
      </c>
      <c r="C6266" s="2">
        <v>41184.715273005204</v>
      </c>
      <c r="D6266" s="2">
        <v>41188.173483109982</v>
      </c>
      <c r="E6266" s="60">
        <v>10</v>
      </c>
      <c r="F6266" s="2" t="s">
        <v>5</v>
      </c>
      <c r="G6266" s="60">
        <v>0</v>
      </c>
    </row>
    <row r="6267" spans="1:7" x14ac:dyDescent="0.3">
      <c r="A6267" s="60">
        <v>6266</v>
      </c>
      <c r="B6267" s="60">
        <v>1</v>
      </c>
      <c r="C6267" s="2">
        <v>41184.777840627379</v>
      </c>
      <c r="D6267" s="2">
        <v>41244.777777777781</v>
      </c>
      <c r="E6267" s="60">
        <v>8</v>
      </c>
      <c r="F6267" s="2">
        <v>41185.477408844563</v>
      </c>
      <c r="G6267" s="60">
        <v>0</v>
      </c>
    </row>
    <row r="6268" spans="1:7" x14ac:dyDescent="0.3">
      <c r="A6268" s="60">
        <v>6267</v>
      </c>
      <c r="B6268" s="60">
        <v>4</v>
      </c>
      <c r="C6268" s="2">
        <v>41184.823903803401</v>
      </c>
      <c r="D6268" s="2">
        <v>41244.823611111111</v>
      </c>
      <c r="E6268" s="60">
        <v>12</v>
      </c>
      <c r="F6268" s="2">
        <v>41188.008126029003</v>
      </c>
      <c r="G6268" s="60">
        <v>0</v>
      </c>
    </row>
    <row r="6269" spans="1:7" x14ac:dyDescent="0.3">
      <c r="A6269" s="60">
        <v>6268</v>
      </c>
      <c r="B6269" s="60">
        <v>7</v>
      </c>
      <c r="C6269" s="2">
        <v>41184.805799188514</v>
      </c>
      <c r="D6269" s="2">
        <v>41244.805555555555</v>
      </c>
      <c r="E6269" s="60">
        <v>24</v>
      </c>
      <c r="F6269" s="2">
        <v>41201.147724776223</v>
      </c>
      <c r="G6269" s="60">
        <v>0</v>
      </c>
    </row>
    <row r="6270" spans="1:7" x14ac:dyDescent="0.3">
      <c r="A6270" s="60">
        <v>6269</v>
      </c>
      <c r="B6270" s="60">
        <v>5</v>
      </c>
      <c r="C6270" s="2">
        <v>41184.855491776048</v>
      </c>
      <c r="D6270" s="2">
        <v>41187.896510291619</v>
      </c>
      <c r="E6270" s="60">
        <v>24</v>
      </c>
      <c r="F6270" s="2" t="s">
        <v>5</v>
      </c>
      <c r="G6270" s="60">
        <v>0</v>
      </c>
    </row>
    <row r="6271" spans="1:7" x14ac:dyDescent="0.3">
      <c r="A6271" s="60">
        <v>6270</v>
      </c>
      <c r="B6271" s="60">
        <v>6</v>
      </c>
      <c r="C6271" s="2">
        <v>41184.895086728189</v>
      </c>
      <c r="D6271" s="2">
        <v>41244.894444444442</v>
      </c>
      <c r="E6271" s="60">
        <v>24</v>
      </c>
      <c r="F6271" s="2">
        <v>41190.767428711049</v>
      </c>
      <c r="G6271" s="60">
        <v>0</v>
      </c>
    </row>
    <row r="6272" spans="1:7" x14ac:dyDescent="0.3">
      <c r="A6272" s="60">
        <v>6271</v>
      </c>
      <c r="B6272" s="60">
        <v>5</v>
      </c>
      <c r="C6272" s="2">
        <v>41184.908143395965</v>
      </c>
      <c r="D6272" s="2">
        <v>41187.157522609901</v>
      </c>
      <c r="E6272" s="60">
        <v>24</v>
      </c>
      <c r="F6272" s="2" t="s">
        <v>5</v>
      </c>
      <c r="G6272" s="60">
        <v>0</v>
      </c>
    </row>
    <row r="6273" spans="1:7" x14ac:dyDescent="0.3">
      <c r="A6273" s="60">
        <v>6272</v>
      </c>
      <c r="B6273" s="60">
        <v>6</v>
      </c>
      <c r="C6273" s="2">
        <v>41185.03600227023</v>
      </c>
      <c r="D6273" s="2">
        <v>41245.035416666666</v>
      </c>
      <c r="E6273" s="60">
        <v>24</v>
      </c>
      <c r="F6273" s="2">
        <v>41197.787645723409</v>
      </c>
      <c r="G6273" s="60">
        <v>0</v>
      </c>
    </row>
    <row r="6274" spans="1:7" x14ac:dyDescent="0.3">
      <c r="A6274" s="60">
        <v>6273</v>
      </c>
      <c r="B6274" s="60">
        <v>1</v>
      </c>
      <c r="C6274" s="2">
        <v>41185.058512847492</v>
      </c>
      <c r="D6274" s="2">
        <v>41245.058333333334</v>
      </c>
      <c r="E6274" s="60">
        <v>12</v>
      </c>
      <c r="F6274" s="2">
        <v>41186.610861440553</v>
      </c>
      <c r="G6274" s="60">
        <v>0</v>
      </c>
    </row>
    <row r="6275" spans="1:7" x14ac:dyDescent="0.3">
      <c r="A6275" s="60">
        <v>6274</v>
      </c>
      <c r="B6275" s="60">
        <v>5</v>
      </c>
      <c r="C6275" s="2">
        <v>41185.157646631116</v>
      </c>
      <c r="D6275" s="2">
        <v>41245.157638888886</v>
      </c>
      <c r="E6275" s="60">
        <v>24</v>
      </c>
      <c r="F6275" s="2">
        <v>41187.37978357033</v>
      </c>
      <c r="G6275" s="60">
        <v>0</v>
      </c>
    </row>
    <row r="6276" spans="1:7" x14ac:dyDescent="0.3">
      <c r="A6276" s="60">
        <v>6275</v>
      </c>
      <c r="B6276" s="60">
        <v>1</v>
      </c>
      <c r="C6276" s="2">
        <v>41185.129566909993</v>
      </c>
      <c r="D6276" s="2">
        <v>41245.129166666666</v>
      </c>
      <c r="E6276" s="60">
        <v>8</v>
      </c>
      <c r="F6276" s="2">
        <v>41185.813571918603</v>
      </c>
      <c r="G6276" s="60">
        <v>0</v>
      </c>
    </row>
    <row r="6277" spans="1:7" x14ac:dyDescent="0.3">
      <c r="A6277" s="60">
        <v>6276</v>
      </c>
      <c r="B6277" s="60">
        <v>8</v>
      </c>
      <c r="C6277" s="2">
        <v>41185.292798224153</v>
      </c>
      <c r="D6277" s="2">
        <v>41245.292361111111</v>
      </c>
      <c r="E6277" s="60">
        <v>3</v>
      </c>
      <c r="F6277" s="2">
        <v>41190.388690373358</v>
      </c>
      <c r="G6277" s="60">
        <v>0</v>
      </c>
    </row>
    <row r="6278" spans="1:7" x14ac:dyDescent="0.3">
      <c r="A6278" s="60">
        <v>6277</v>
      </c>
      <c r="B6278" s="60">
        <v>1</v>
      </c>
      <c r="C6278" s="2">
        <v>41185.360395165975</v>
      </c>
      <c r="D6278" s="2">
        <v>41245.359722222223</v>
      </c>
      <c r="E6278" s="60">
        <v>8</v>
      </c>
      <c r="F6278" s="2">
        <v>41185.447737311202</v>
      </c>
      <c r="G6278" s="60">
        <v>0</v>
      </c>
    </row>
    <row r="6279" spans="1:7" x14ac:dyDescent="0.3">
      <c r="A6279" s="60">
        <v>6278</v>
      </c>
      <c r="B6279" s="60">
        <v>4</v>
      </c>
      <c r="C6279" s="2">
        <v>41185.33769925699</v>
      </c>
      <c r="D6279" s="2">
        <v>41245.337500000001</v>
      </c>
      <c r="E6279" s="60">
        <v>12</v>
      </c>
      <c r="F6279" s="2">
        <v>41187.556384370269</v>
      </c>
      <c r="G6279" s="60">
        <v>0</v>
      </c>
    </row>
    <row r="6280" spans="1:7" x14ac:dyDescent="0.3">
      <c r="A6280" s="60">
        <v>6279</v>
      </c>
      <c r="B6280" s="60">
        <v>3</v>
      </c>
      <c r="C6280" s="2">
        <v>41185.348701542709</v>
      </c>
      <c r="D6280" s="2">
        <v>41245.348611111112</v>
      </c>
      <c r="E6280" s="60">
        <v>24</v>
      </c>
      <c r="F6280" s="2">
        <v>41187.732099642315</v>
      </c>
      <c r="G6280" s="60">
        <v>0</v>
      </c>
    </row>
    <row r="6281" spans="1:7" x14ac:dyDescent="0.3">
      <c r="A6281" s="60">
        <v>6280</v>
      </c>
      <c r="B6281" s="60">
        <v>4</v>
      </c>
      <c r="C6281" s="2">
        <v>41185.360561133515</v>
      </c>
      <c r="D6281" s="2">
        <v>41245.36041666667</v>
      </c>
      <c r="E6281" s="60">
        <v>12</v>
      </c>
      <c r="F6281" s="2">
        <v>41187.360210442515</v>
      </c>
      <c r="G6281" s="60">
        <v>0</v>
      </c>
    </row>
    <row r="6282" spans="1:7" x14ac:dyDescent="0.3">
      <c r="A6282" s="60">
        <v>6281</v>
      </c>
      <c r="B6282" s="60">
        <v>6</v>
      </c>
      <c r="C6282" s="2">
        <v>41185.403296954304</v>
      </c>
      <c r="D6282" s="2">
        <v>41245.402777777781</v>
      </c>
      <c r="E6282" s="60">
        <v>24</v>
      </c>
      <c r="F6282" s="2">
        <v>41188.42477706771</v>
      </c>
      <c r="G6282" s="60">
        <v>0</v>
      </c>
    </row>
    <row r="6283" spans="1:7" x14ac:dyDescent="0.3">
      <c r="A6283" s="60">
        <v>6282</v>
      </c>
      <c r="B6283" s="60">
        <v>1</v>
      </c>
      <c r="C6283" s="2">
        <v>41185.515547420982</v>
      </c>
      <c r="D6283" s="2">
        <v>41189.598240502295</v>
      </c>
      <c r="E6283" s="60">
        <v>8</v>
      </c>
      <c r="F6283" s="2" t="s">
        <v>5</v>
      </c>
      <c r="G6283" s="60">
        <v>0</v>
      </c>
    </row>
    <row r="6284" spans="1:7" x14ac:dyDescent="0.3">
      <c r="A6284" s="60">
        <v>6283</v>
      </c>
      <c r="B6284" s="60">
        <v>1</v>
      </c>
      <c r="C6284" s="2">
        <v>41185.502297023631</v>
      </c>
      <c r="D6284" s="2">
        <v>41245.502083333333</v>
      </c>
      <c r="E6284" s="60">
        <v>12</v>
      </c>
      <c r="F6284" s="2">
        <v>41186.522792428696</v>
      </c>
      <c r="G6284" s="60">
        <v>0</v>
      </c>
    </row>
    <row r="6285" spans="1:7" x14ac:dyDescent="0.3">
      <c r="A6285" s="60">
        <v>6284</v>
      </c>
      <c r="B6285" s="60">
        <v>5</v>
      </c>
      <c r="C6285" s="2">
        <v>41185.554500032653</v>
      </c>
      <c r="D6285" s="2">
        <v>41245.554166666661</v>
      </c>
      <c r="E6285" s="60">
        <v>24</v>
      </c>
      <c r="F6285" s="2">
        <v>41189.840186530797</v>
      </c>
      <c r="G6285" s="60">
        <v>0</v>
      </c>
    </row>
    <row r="6286" spans="1:7" x14ac:dyDescent="0.3">
      <c r="A6286" s="60">
        <v>6285</v>
      </c>
      <c r="B6286" s="60">
        <v>1</v>
      </c>
      <c r="C6286" s="2">
        <v>41185.662260623154</v>
      </c>
      <c r="D6286" s="2">
        <v>41245.661805555559</v>
      </c>
      <c r="E6286" s="60">
        <v>12</v>
      </c>
      <c r="F6286" s="2">
        <v>41186.408055670268</v>
      </c>
      <c r="G6286" s="60">
        <v>0</v>
      </c>
    </row>
    <row r="6287" spans="1:7" x14ac:dyDescent="0.3">
      <c r="A6287" s="60">
        <v>6286</v>
      </c>
      <c r="B6287" s="60">
        <v>6</v>
      </c>
      <c r="C6287" s="2">
        <v>41185.686602053778</v>
      </c>
      <c r="D6287" s="2">
        <v>41189.977773978906</v>
      </c>
      <c r="E6287" s="60">
        <v>24</v>
      </c>
      <c r="F6287" s="2" t="s">
        <v>5</v>
      </c>
      <c r="G6287" s="60">
        <v>0</v>
      </c>
    </row>
    <row r="6288" spans="1:7" x14ac:dyDescent="0.3">
      <c r="A6288" s="60">
        <v>6287</v>
      </c>
      <c r="B6288" s="60">
        <v>5</v>
      </c>
      <c r="C6288" s="2">
        <v>41185.688969353949</v>
      </c>
      <c r="D6288" s="2">
        <v>41245.688888888886</v>
      </c>
      <c r="E6288" s="60">
        <v>24</v>
      </c>
      <c r="F6288" s="2">
        <v>41189.310676022236</v>
      </c>
      <c r="G6288" s="60">
        <v>0</v>
      </c>
    </row>
    <row r="6289" spans="1:7" x14ac:dyDescent="0.3">
      <c r="A6289" s="60">
        <v>6288</v>
      </c>
      <c r="B6289" s="60">
        <v>1</v>
      </c>
      <c r="C6289" s="2">
        <v>41185.674923624632</v>
      </c>
      <c r="D6289" s="2">
        <v>41245.674305555556</v>
      </c>
      <c r="E6289" s="60">
        <v>12</v>
      </c>
      <c r="F6289" s="2">
        <v>41186.387135354817</v>
      </c>
      <c r="G6289" s="60">
        <v>0</v>
      </c>
    </row>
    <row r="6290" spans="1:7" x14ac:dyDescent="0.3">
      <c r="A6290" s="60">
        <v>6289</v>
      </c>
      <c r="B6290" s="60">
        <v>3</v>
      </c>
      <c r="C6290" s="2">
        <v>41185.668771227385</v>
      </c>
      <c r="D6290" s="2">
        <v>41245.668749999997</v>
      </c>
      <c r="E6290" s="60">
        <v>24</v>
      </c>
      <c r="F6290" s="2">
        <v>41188.952806075591</v>
      </c>
      <c r="G6290" s="60">
        <v>0</v>
      </c>
    </row>
    <row r="6291" spans="1:7" x14ac:dyDescent="0.3">
      <c r="A6291" s="60">
        <v>6290</v>
      </c>
      <c r="B6291" s="60">
        <v>1</v>
      </c>
      <c r="C6291" s="2">
        <v>41185.716400312056</v>
      </c>
      <c r="D6291" s="2">
        <v>41245.715972222228</v>
      </c>
      <c r="E6291" s="60">
        <v>8</v>
      </c>
      <c r="F6291" s="2">
        <v>41186.411705953302</v>
      </c>
      <c r="G6291" s="60">
        <v>0</v>
      </c>
    </row>
    <row r="6292" spans="1:7" x14ac:dyDescent="0.3">
      <c r="A6292" s="60">
        <v>6291</v>
      </c>
      <c r="B6292" s="60">
        <v>11</v>
      </c>
      <c r="C6292" s="2">
        <v>41185.742574958764</v>
      </c>
      <c r="D6292" s="2">
        <v>41245.742361111115</v>
      </c>
      <c r="E6292" s="60">
        <v>1</v>
      </c>
      <c r="F6292" s="2">
        <v>41192.743477970791</v>
      </c>
      <c r="G6292" s="60">
        <v>2</v>
      </c>
    </row>
    <row r="6293" spans="1:7" x14ac:dyDescent="0.3">
      <c r="A6293" s="60">
        <v>6292</v>
      </c>
      <c r="B6293" s="60">
        <v>1</v>
      </c>
      <c r="C6293" s="2">
        <v>41185.718011861085</v>
      </c>
      <c r="D6293" s="2">
        <v>41245.717361111114</v>
      </c>
      <c r="E6293" s="60">
        <v>8</v>
      </c>
      <c r="F6293" s="2">
        <v>41186.447604792782</v>
      </c>
      <c r="G6293" s="60">
        <v>0</v>
      </c>
    </row>
    <row r="6294" spans="1:7" x14ac:dyDescent="0.3">
      <c r="A6294" s="60">
        <v>6293</v>
      </c>
      <c r="B6294" s="60">
        <v>1</v>
      </c>
      <c r="C6294" s="2">
        <v>41185.781054487612</v>
      </c>
      <c r="D6294" s="2">
        <v>41245.780555555553</v>
      </c>
      <c r="E6294" s="60">
        <v>8</v>
      </c>
      <c r="F6294" s="2">
        <v>41185.996739159178</v>
      </c>
      <c r="G6294" s="60">
        <v>0</v>
      </c>
    </row>
    <row r="6295" spans="1:7" x14ac:dyDescent="0.3">
      <c r="A6295" s="60">
        <v>6294</v>
      </c>
      <c r="B6295" s="60">
        <v>6</v>
      </c>
      <c r="C6295" s="2">
        <v>41185.840177801685</v>
      </c>
      <c r="D6295" s="2">
        <v>41245.839583333334</v>
      </c>
      <c r="E6295" s="60">
        <v>24</v>
      </c>
      <c r="F6295" s="2">
        <v>41197.602196486492</v>
      </c>
      <c r="G6295" s="60">
        <v>0</v>
      </c>
    </row>
    <row r="6296" spans="1:7" x14ac:dyDescent="0.3">
      <c r="A6296" s="60">
        <v>6295</v>
      </c>
      <c r="B6296" s="60">
        <v>3</v>
      </c>
      <c r="C6296" s="2">
        <v>41185.882857380355</v>
      </c>
      <c r="D6296" s="2">
        <v>41245.882638888892</v>
      </c>
      <c r="E6296" s="60">
        <v>24</v>
      </c>
      <c r="F6296" s="2">
        <v>41187.877978745346</v>
      </c>
      <c r="G6296" s="60">
        <v>0</v>
      </c>
    </row>
    <row r="6297" spans="1:7" x14ac:dyDescent="0.3">
      <c r="A6297" s="60">
        <v>6296</v>
      </c>
      <c r="B6297" s="60">
        <v>10</v>
      </c>
      <c r="C6297" s="2">
        <v>41185.956042366677</v>
      </c>
      <c r="D6297" s="2">
        <v>41245.955555555556</v>
      </c>
      <c r="E6297" s="60">
        <v>1</v>
      </c>
      <c r="F6297" s="2">
        <v>41192.480233782204</v>
      </c>
      <c r="G6297" s="60">
        <v>2</v>
      </c>
    </row>
    <row r="6298" spans="1:7" x14ac:dyDescent="0.3">
      <c r="A6298" s="60">
        <v>6297</v>
      </c>
      <c r="B6298" s="60">
        <v>10</v>
      </c>
      <c r="C6298" s="2">
        <v>41185.930756006994</v>
      </c>
      <c r="D6298" s="2">
        <v>41245.930555555555</v>
      </c>
      <c r="E6298" s="60">
        <v>1</v>
      </c>
      <c r="F6298" s="2">
        <v>41189.608139276577</v>
      </c>
      <c r="G6298" s="60">
        <v>2</v>
      </c>
    </row>
    <row r="6299" spans="1:7" x14ac:dyDescent="0.3">
      <c r="A6299" s="60">
        <v>6298</v>
      </c>
      <c r="B6299" s="60">
        <v>6</v>
      </c>
      <c r="C6299" s="2">
        <v>41186.027638388892</v>
      </c>
      <c r="D6299" s="2">
        <v>41246.027083333334</v>
      </c>
      <c r="E6299" s="60">
        <v>24</v>
      </c>
      <c r="F6299" s="2">
        <v>41190.592264286694</v>
      </c>
      <c r="G6299" s="60">
        <v>0</v>
      </c>
    </row>
    <row r="6300" spans="1:7" x14ac:dyDescent="0.3">
      <c r="A6300" s="60">
        <v>6299</v>
      </c>
      <c r="B6300" s="60">
        <v>1</v>
      </c>
      <c r="C6300" s="2">
        <v>41186.052056488334</v>
      </c>
      <c r="D6300" s="2">
        <v>41246.051388888889</v>
      </c>
      <c r="E6300" s="60">
        <v>12</v>
      </c>
      <c r="F6300" s="2">
        <v>41187.936121742103</v>
      </c>
      <c r="G6300" s="60">
        <v>0</v>
      </c>
    </row>
    <row r="6301" spans="1:7" x14ac:dyDescent="0.3">
      <c r="A6301" s="60">
        <v>6300</v>
      </c>
      <c r="B6301" s="60">
        <v>3</v>
      </c>
      <c r="C6301" s="2">
        <v>41186.231737099974</v>
      </c>
      <c r="D6301" s="2">
        <v>41246.231250000004</v>
      </c>
      <c r="E6301" s="60">
        <v>24</v>
      </c>
      <c r="F6301" s="2">
        <v>41189.492118542934</v>
      </c>
      <c r="G6301" s="60">
        <v>0</v>
      </c>
    </row>
    <row r="6302" spans="1:7" x14ac:dyDescent="0.3">
      <c r="A6302" s="60">
        <v>6301</v>
      </c>
      <c r="B6302" s="60">
        <v>5</v>
      </c>
      <c r="C6302" s="2">
        <v>41186.223220748529</v>
      </c>
      <c r="D6302" s="2">
        <v>41246.222916666666</v>
      </c>
      <c r="E6302" s="60">
        <v>24</v>
      </c>
      <c r="F6302" s="2">
        <v>41190.649083068362</v>
      </c>
      <c r="G6302" s="60">
        <v>0</v>
      </c>
    </row>
    <row r="6303" spans="1:7" x14ac:dyDescent="0.3">
      <c r="A6303" s="60">
        <v>6302</v>
      </c>
      <c r="B6303" s="60">
        <v>11</v>
      </c>
      <c r="C6303" s="2">
        <v>41186.264728912378</v>
      </c>
      <c r="D6303" s="2">
        <v>41246.26458333333</v>
      </c>
      <c r="E6303" s="60">
        <v>1</v>
      </c>
      <c r="F6303" s="2">
        <v>41193.293730833269</v>
      </c>
      <c r="G6303" s="60">
        <v>3</v>
      </c>
    </row>
    <row r="6304" spans="1:7" x14ac:dyDescent="0.3">
      <c r="A6304" s="60">
        <v>6303</v>
      </c>
      <c r="B6304" s="60">
        <v>3</v>
      </c>
      <c r="C6304" s="2">
        <v>41186.37424328988</v>
      </c>
      <c r="D6304" s="2">
        <v>41246.373611111114</v>
      </c>
      <c r="E6304" s="60">
        <v>24</v>
      </c>
      <c r="F6304" s="2">
        <v>41188.710021339881</v>
      </c>
      <c r="G6304" s="60">
        <v>0</v>
      </c>
    </row>
    <row r="6305" spans="1:7" x14ac:dyDescent="0.3">
      <c r="A6305" s="60">
        <v>6304</v>
      </c>
      <c r="B6305" s="60">
        <v>9</v>
      </c>
      <c r="C6305" s="2">
        <v>41186.390321122148</v>
      </c>
      <c r="D6305" s="2">
        <v>41246.390277777777</v>
      </c>
      <c r="E6305" s="60">
        <v>5</v>
      </c>
      <c r="F6305" s="2">
        <v>41189.501476934442</v>
      </c>
      <c r="G6305" s="60">
        <v>0</v>
      </c>
    </row>
    <row r="6306" spans="1:7" x14ac:dyDescent="0.3">
      <c r="A6306" s="60">
        <v>6305</v>
      </c>
      <c r="B6306" s="60">
        <v>3</v>
      </c>
      <c r="C6306" s="2">
        <v>41186.454334820388</v>
      </c>
      <c r="D6306" s="2">
        <v>41189.370833333334</v>
      </c>
      <c r="E6306" s="60">
        <v>24</v>
      </c>
      <c r="F6306" s="2">
        <v>41188.619844224704</v>
      </c>
      <c r="G6306" s="60">
        <v>0</v>
      </c>
    </row>
    <row r="6307" spans="1:7" x14ac:dyDescent="0.3">
      <c r="A6307" s="60">
        <v>6306</v>
      </c>
      <c r="B6307" s="60">
        <v>11</v>
      </c>
      <c r="C6307" s="2">
        <v>41186.417979375154</v>
      </c>
      <c r="D6307" s="2">
        <v>41246.417361111111</v>
      </c>
      <c r="E6307" s="60">
        <v>1</v>
      </c>
      <c r="F6307" s="2">
        <v>41193.44003663108</v>
      </c>
      <c r="G6307" s="60">
        <v>6</v>
      </c>
    </row>
    <row r="6308" spans="1:7" x14ac:dyDescent="0.3">
      <c r="A6308" s="60">
        <v>6307</v>
      </c>
      <c r="B6308" s="60">
        <v>2</v>
      </c>
      <c r="C6308" s="2">
        <v>41186.442379467509</v>
      </c>
      <c r="D6308" s="2">
        <v>41190.692361111105</v>
      </c>
      <c r="E6308" s="60">
        <v>10</v>
      </c>
      <c r="F6308" s="2">
        <v>41187.61559693898</v>
      </c>
      <c r="G6308" s="60">
        <v>0</v>
      </c>
    </row>
    <row r="6309" spans="1:7" x14ac:dyDescent="0.3">
      <c r="A6309" s="60">
        <v>6308</v>
      </c>
      <c r="B6309" s="60">
        <v>1</v>
      </c>
      <c r="C6309" s="2">
        <v>41186.487989390873</v>
      </c>
      <c r="D6309" s="2">
        <v>41246.487500000003</v>
      </c>
      <c r="E6309" s="60">
        <v>8</v>
      </c>
      <c r="F6309" s="2">
        <v>41186.895423564245</v>
      </c>
      <c r="G6309" s="60">
        <v>0</v>
      </c>
    </row>
    <row r="6310" spans="1:7" x14ac:dyDescent="0.3">
      <c r="A6310" s="60">
        <v>6309</v>
      </c>
      <c r="B6310" s="60">
        <v>5</v>
      </c>
      <c r="C6310" s="2">
        <v>41186.504443031634</v>
      </c>
      <c r="D6310" s="2">
        <v>41246.504166666666</v>
      </c>
      <c r="E6310" s="60">
        <v>24</v>
      </c>
      <c r="F6310" s="2">
        <v>41190.499235104915</v>
      </c>
      <c r="G6310" s="60">
        <v>0</v>
      </c>
    </row>
    <row r="6311" spans="1:7" x14ac:dyDescent="0.3">
      <c r="A6311" s="60">
        <v>6310</v>
      </c>
      <c r="B6311" s="60">
        <v>2</v>
      </c>
      <c r="C6311" s="2">
        <v>41186.557225052391</v>
      </c>
      <c r="D6311" s="2">
        <v>41246.556944444441</v>
      </c>
      <c r="E6311" s="60">
        <v>10</v>
      </c>
      <c r="F6311" s="2">
        <v>41187.383656117054</v>
      </c>
      <c r="G6311" s="60">
        <v>0</v>
      </c>
    </row>
    <row r="6312" spans="1:7" x14ac:dyDescent="0.3">
      <c r="A6312" s="60">
        <v>6311</v>
      </c>
      <c r="B6312" s="60">
        <v>3</v>
      </c>
      <c r="C6312" s="2">
        <v>41186.66496327785</v>
      </c>
      <c r="D6312" s="2">
        <v>41188.789672483392</v>
      </c>
      <c r="E6312" s="60">
        <v>24</v>
      </c>
      <c r="F6312" s="2" t="s">
        <v>5</v>
      </c>
      <c r="G6312" s="60">
        <v>0</v>
      </c>
    </row>
    <row r="6313" spans="1:7" x14ac:dyDescent="0.3">
      <c r="A6313" s="60">
        <v>6312</v>
      </c>
      <c r="B6313" s="60">
        <v>4</v>
      </c>
      <c r="C6313" s="2">
        <v>41186.646577121996</v>
      </c>
      <c r="D6313" s="2">
        <v>41190.396527777775</v>
      </c>
      <c r="E6313" s="60">
        <v>12</v>
      </c>
      <c r="F6313" s="2">
        <v>41189.724826798913</v>
      </c>
      <c r="G6313" s="60">
        <v>0</v>
      </c>
    </row>
    <row r="6314" spans="1:7" x14ac:dyDescent="0.3">
      <c r="A6314" s="60">
        <v>6313</v>
      </c>
      <c r="B6314" s="60">
        <v>1</v>
      </c>
      <c r="C6314" s="2">
        <v>41186.776722288334</v>
      </c>
      <c r="D6314" s="2">
        <v>41246.776388888888</v>
      </c>
      <c r="E6314" s="60">
        <v>12</v>
      </c>
      <c r="F6314" s="2">
        <v>41187.997260535107</v>
      </c>
      <c r="G6314" s="60">
        <v>0</v>
      </c>
    </row>
    <row r="6315" spans="1:7" x14ac:dyDescent="0.3">
      <c r="A6315" s="60">
        <v>6314</v>
      </c>
      <c r="B6315" s="60">
        <v>4</v>
      </c>
      <c r="C6315" s="2">
        <v>41186.775512683504</v>
      </c>
      <c r="D6315" s="2">
        <v>41246.775000000001</v>
      </c>
      <c r="E6315" s="60">
        <v>12</v>
      </c>
      <c r="F6315" s="2">
        <v>41188.268746400805</v>
      </c>
      <c r="G6315" s="60">
        <v>0</v>
      </c>
    </row>
    <row r="6316" spans="1:7" x14ac:dyDescent="0.3">
      <c r="A6316" s="60">
        <v>6315</v>
      </c>
      <c r="B6316" s="60">
        <v>1</v>
      </c>
      <c r="C6316" s="2">
        <v>41186.803142433528</v>
      </c>
      <c r="D6316" s="2">
        <v>41246.802777777775</v>
      </c>
      <c r="E6316" s="60">
        <v>8</v>
      </c>
      <c r="F6316" s="2">
        <v>41188.030109601685</v>
      </c>
      <c r="G6316" s="60">
        <v>0</v>
      </c>
    </row>
    <row r="6317" spans="1:7" x14ac:dyDescent="0.3">
      <c r="A6317" s="60">
        <v>6316</v>
      </c>
      <c r="B6317" s="60">
        <v>4</v>
      </c>
      <c r="C6317" s="2">
        <v>41186.813417394478</v>
      </c>
      <c r="D6317" s="2">
        <v>41246.813194444439</v>
      </c>
      <c r="E6317" s="60">
        <v>12</v>
      </c>
      <c r="F6317" s="2">
        <v>41190.598645409656</v>
      </c>
      <c r="G6317" s="60">
        <v>0</v>
      </c>
    </row>
    <row r="6318" spans="1:7" x14ac:dyDescent="0.3">
      <c r="A6318" s="60">
        <v>6317</v>
      </c>
      <c r="B6318" s="60">
        <v>11</v>
      </c>
      <c r="C6318" s="2">
        <v>41186.880286856009</v>
      </c>
      <c r="D6318" s="2">
        <v>41246.879861111112</v>
      </c>
      <c r="E6318" s="60">
        <v>1</v>
      </c>
      <c r="F6318" s="2">
        <v>41193.621201104266</v>
      </c>
      <c r="G6318" s="60">
        <v>4</v>
      </c>
    </row>
    <row r="6319" spans="1:7" x14ac:dyDescent="0.3">
      <c r="A6319" s="60">
        <v>6318</v>
      </c>
      <c r="B6319" s="60">
        <v>5</v>
      </c>
      <c r="C6319" s="2">
        <v>41186.9312228544</v>
      </c>
      <c r="D6319" s="2">
        <v>41246.930555555555</v>
      </c>
      <c r="E6319" s="60">
        <v>24</v>
      </c>
      <c r="F6319" s="2">
        <v>41189.363700484471</v>
      </c>
      <c r="G6319" s="60">
        <v>0</v>
      </c>
    </row>
    <row r="6320" spans="1:7" x14ac:dyDescent="0.3">
      <c r="A6320" s="60">
        <v>6319</v>
      </c>
      <c r="B6320" s="60">
        <v>7</v>
      </c>
      <c r="C6320" s="2">
        <v>41187.077309674758</v>
      </c>
      <c r="D6320" s="2">
        <v>41247.07708333333</v>
      </c>
      <c r="E6320" s="60">
        <v>24</v>
      </c>
      <c r="F6320" s="2">
        <v>41190.362833653147</v>
      </c>
      <c r="G6320" s="60">
        <v>0</v>
      </c>
    </row>
    <row r="6321" spans="1:7" x14ac:dyDescent="0.3">
      <c r="A6321" s="60">
        <v>6320</v>
      </c>
      <c r="B6321" s="60">
        <v>3</v>
      </c>
      <c r="C6321" s="2">
        <v>41187.123025559311</v>
      </c>
      <c r="D6321" s="2">
        <v>41247.122916666667</v>
      </c>
      <c r="E6321" s="60">
        <v>24</v>
      </c>
      <c r="F6321" s="2">
        <v>41187.761366173669</v>
      </c>
      <c r="G6321" s="60">
        <v>0</v>
      </c>
    </row>
    <row r="6322" spans="1:7" x14ac:dyDescent="0.3">
      <c r="A6322" s="60">
        <v>6321</v>
      </c>
      <c r="B6322" s="60">
        <v>7</v>
      </c>
      <c r="C6322" s="2">
        <v>41187.090022795201</v>
      </c>
      <c r="D6322" s="2">
        <v>41247.089583333334</v>
      </c>
      <c r="E6322" s="60">
        <v>24</v>
      </c>
      <c r="F6322" s="2">
        <v>41213.76369652104</v>
      </c>
      <c r="G6322" s="60">
        <v>0</v>
      </c>
    </row>
    <row r="6323" spans="1:7" x14ac:dyDescent="0.3">
      <c r="A6323" s="60">
        <v>6322</v>
      </c>
      <c r="B6323" s="60">
        <v>1</v>
      </c>
      <c r="C6323" s="2">
        <v>41187.288751600674</v>
      </c>
      <c r="D6323" s="2">
        <v>41247.288194444445</v>
      </c>
      <c r="E6323" s="60">
        <v>8</v>
      </c>
      <c r="F6323" s="2">
        <v>41188.409571784447</v>
      </c>
      <c r="G6323" s="60">
        <v>0</v>
      </c>
    </row>
    <row r="6324" spans="1:7" x14ac:dyDescent="0.3">
      <c r="A6324" s="60">
        <v>6323</v>
      </c>
      <c r="B6324" s="60">
        <v>1</v>
      </c>
      <c r="C6324" s="2">
        <v>41187.297010551418</v>
      </c>
      <c r="D6324" s="2">
        <v>41247.296527777777</v>
      </c>
      <c r="E6324" s="60">
        <v>8</v>
      </c>
      <c r="F6324" s="2">
        <v>41187.401439326677</v>
      </c>
      <c r="G6324" s="60">
        <v>0</v>
      </c>
    </row>
    <row r="6325" spans="1:7" x14ac:dyDescent="0.3">
      <c r="A6325" s="60">
        <v>6324</v>
      </c>
      <c r="B6325" s="60">
        <v>1</v>
      </c>
      <c r="C6325" s="2">
        <v>41187.350228278439</v>
      </c>
      <c r="D6325" s="2">
        <v>41247.350000000006</v>
      </c>
      <c r="E6325" s="60">
        <v>8</v>
      </c>
      <c r="F6325" s="2">
        <v>41188.484552302201</v>
      </c>
      <c r="G6325" s="60">
        <v>0</v>
      </c>
    </row>
    <row r="6326" spans="1:7" x14ac:dyDescent="0.3">
      <c r="A6326" s="60">
        <v>6325</v>
      </c>
      <c r="B6326" s="60">
        <v>1</v>
      </c>
      <c r="C6326" s="2">
        <v>41187.393801267375</v>
      </c>
      <c r="D6326" s="2">
        <v>41247.393750000003</v>
      </c>
      <c r="E6326" s="60">
        <v>8</v>
      </c>
      <c r="F6326" s="2">
        <v>41188.343408310102</v>
      </c>
      <c r="G6326" s="60">
        <v>0</v>
      </c>
    </row>
    <row r="6327" spans="1:7" x14ac:dyDescent="0.3">
      <c r="A6327" s="60">
        <v>6326</v>
      </c>
      <c r="B6327" s="60">
        <v>4</v>
      </c>
      <c r="C6327" s="2">
        <v>41187.410220423</v>
      </c>
      <c r="D6327" s="2">
        <v>41247.409722222219</v>
      </c>
      <c r="E6327" s="60">
        <v>12</v>
      </c>
      <c r="F6327" s="2">
        <v>41187.900554620915</v>
      </c>
      <c r="G6327" s="60">
        <v>0</v>
      </c>
    </row>
    <row r="6328" spans="1:7" x14ac:dyDescent="0.3">
      <c r="A6328" s="60">
        <v>6327</v>
      </c>
      <c r="B6328" s="60">
        <v>7</v>
      </c>
      <c r="C6328" s="2">
        <v>41187.398482909797</v>
      </c>
      <c r="D6328" s="2">
        <v>41247.397916666669</v>
      </c>
      <c r="E6328" s="60">
        <v>24</v>
      </c>
      <c r="F6328" s="2">
        <v>41190.46498513496</v>
      </c>
      <c r="G6328" s="60">
        <v>0</v>
      </c>
    </row>
    <row r="6329" spans="1:7" x14ac:dyDescent="0.3">
      <c r="A6329" s="60">
        <v>6328</v>
      </c>
      <c r="B6329" s="60">
        <v>1</v>
      </c>
      <c r="C6329" s="2">
        <v>41187.434166175444</v>
      </c>
      <c r="D6329" s="2">
        <v>41247.434027777774</v>
      </c>
      <c r="E6329" s="60">
        <v>8</v>
      </c>
      <c r="F6329" s="2">
        <v>41188.507362066019</v>
      </c>
      <c r="G6329" s="60">
        <v>0</v>
      </c>
    </row>
    <row r="6330" spans="1:7" x14ac:dyDescent="0.3">
      <c r="A6330" s="60">
        <v>6329</v>
      </c>
      <c r="B6330" s="60">
        <v>1</v>
      </c>
      <c r="C6330" s="2">
        <v>41187.45445078543</v>
      </c>
      <c r="D6330" s="2">
        <v>41191.454313732713</v>
      </c>
      <c r="E6330" s="60">
        <v>12</v>
      </c>
      <c r="F6330" s="2" t="s">
        <v>5</v>
      </c>
      <c r="G6330" s="60">
        <v>0</v>
      </c>
    </row>
    <row r="6331" spans="1:7" x14ac:dyDescent="0.3">
      <c r="A6331" s="60">
        <v>6330</v>
      </c>
      <c r="B6331" s="60">
        <v>11</v>
      </c>
      <c r="C6331" s="2">
        <v>41187.45228350634</v>
      </c>
      <c r="D6331" s="2">
        <v>41247.45208333333</v>
      </c>
      <c r="E6331" s="60">
        <v>1</v>
      </c>
      <c r="F6331" s="2">
        <v>41194.524496490099</v>
      </c>
      <c r="G6331" s="60">
        <v>0</v>
      </c>
    </row>
    <row r="6332" spans="1:7" x14ac:dyDescent="0.3">
      <c r="A6332" s="60">
        <v>6331</v>
      </c>
      <c r="B6332" s="60">
        <v>7</v>
      </c>
      <c r="C6332" s="2">
        <v>41187.43095983017</v>
      </c>
      <c r="D6332" s="2">
        <v>41247.430555555555</v>
      </c>
      <c r="E6332" s="60">
        <v>24</v>
      </c>
      <c r="F6332" s="2">
        <v>41214.489887125368</v>
      </c>
      <c r="G6332" s="60">
        <v>1</v>
      </c>
    </row>
    <row r="6333" spans="1:7" x14ac:dyDescent="0.3">
      <c r="A6333" s="60">
        <v>6332</v>
      </c>
      <c r="B6333" s="60">
        <v>4</v>
      </c>
      <c r="C6333" s="2">
        <v>41187.425843266581</v>
      </c>
      <c r="D6333" s="2">
        <v>41247.425694444442</v>
      </c>
      <c r="E6333" s="60">
        <v>12</v>
      </c>
      <c r="F6333" s="2">
        <v>41189.43438711825</v>
      </c>
      <c r="G6333" s="60">
        <v>0</v>
      </c>
    </row>
    <row r="6334" spans="1:7" x14ac:dyDescent="0.3">
      <c r="A6334" s="60">
        <v>6333</v>
      </c>
      <c r="B6334" s="60">
        <v>3</v>
      </c>
      <c r="C6334" s="2">
        <v>41187.419852044965</v>
      </c>
      <c r="D6334" s="2">
        <v>41247.419444444444</v>
      </c>
      <c r="E6334" s="60">
        <v>24</v>
      </c>
      <c r="F6334" s="2">
        <v>41189.463419276188</v>
      </c>
      <c r="G6334" s="60">
        <v>0</v>
      </c>
    </row>
    <row r="6335" spans="1:7" x14ac:dyDescent="0.3">
      <c r="A6335" s="60">
        <v>6334</v>
      </c>
      <c r="B6335" s="60">
        <v>1</v>
      </c>
      <c r="C6335" s="2">
        <v>41187.465737707804</v>
      </c>
      <c r="D6335" s="2">
        <v>41247.465277777781</v>
      </c>
      <c r="E6335" s="60">
        <v>8</v>
      </c>
      <c r="F6335" s="2">
        <v>41188.371095679489</v>
      </c>
      <c r="G6335" s="60">
        <v>0</v>
      </c>
    </row>
    <row r="6336" spans="1:7" x14ac:dyDescent="0.3">
      <c r="A6336" s="60">
        <v>6335</v>
      </c>
      <c r="B6336" s="60">
        <v>5</v>
      </c>
      <c r="C6336" s="2">
        <v>41187.496788539713</v>
      </c>
      <c r="D6336" s="2">
        <v>41247.496527777781</v>
      </c>
      <c r="E6336" s="60">
        <v>24</v>
      </c>
      <c r="F6336" s="2">
        <v>41190.45578976754</v>
      </c>
      <c r="G6336" s="60">
        <v>0</v>
      </c>
    </row>
    <row r="6337" spans="1:7" x14ac:dyDescent="0.3">
      <c r="A6337" s="60">
        <v>6336</v>
      </c>
      <c r="B6337" s="60">
        <v>7</v>
      </c>
      <c r="C6337" s="2">
        <v>41187.51367702282</v>
      </c>
      <c r="D6337" s="2">
        <v>41247.513194444444</v>
      </c>
      <c r="E6337" s="60">
        <v>24</v>
      </c>
      <c r="F6337" s="2">
        <v>41228.50083692863</v>
      </c>
      <c r="G6337" s="60">
        <v>0</v>
      </c>
    </row>
    <row r="6338" spans="1:7" x14ac:dyDescent="0.3">
      <c r="A6338" s="60">
        <v>6337</v>
      </c>
      <c r="B6338" s="60">
        <v>1</v>
      </c>
      <c r="C6338" s="2">
        <v>41187.564109539162</v>
      </c>
      <c r="D6338" s="2">
        <v>41247.563888888886</v>
      </c>
      <c r="E6338" s="60">
        <v>8</v>
      </c>
      <c r="F6338" s="2">
        <v>41188.361594451155</v>
      </c>
      <c r="G6338" s="60">
        <v>0</v>
      </c>
    </row>
    <row r="6339" spans="1:7" x14ac:dyDescent="0.3">
      <c r="A6339" s="60">
        <v>6338</v>
      </c>
      <c r="B6339" s="60">
        <v>6</v>
      </c>
      <c r="C6339" s="2">
        <v>41187.574119236531</v>
      </c>
      <c r="D6339" s="2">
        <v>41247.573611111111</v>
      </c>
      <c r="E6339" s="60">
        <v>24</v>
      </c>
      <c r="F6339" s="2">
        <v>41194.436794893147</v>
      </c>
      <c r="G6339" s="60">
        <v>0</v>
      </c>
    </row>
    <row r="6340" spans="1:7" x14ac:dyDescent="0.3">
      <c r="A6340" s="60">
        <v>6339</v>
      </c>
      <c r="B6340" s="60">
        <v>2</v>
      </c>
      <c r="C6340" s="2">
        <v>41187.554774190321</v>
      </c>
      <c r="D6340" s="2">
        <v>41247.554166666661</v>
      </c>
      <c r="E6340" s="60">
        <v>10</v>
      </c>
      <c r="F6340" s="2">
        <v>41188.510324800307</v>
      </c>
      <c r="G6340" s="60">
        <v>0</v>
      </c>
    </row>
    <row r="6341" spans="1:7" x14ac:dyDescent="0.3">
      <c r="A6341" s="60">
        <v>6340</v>
      </c>
      <c r="B6341" s="60">
        <v>7</v>
      </c>
      <c r="C6341" s="2">
        <v>41187.543222470966</v>
      </c>
      <c r="D6341" s="2">
        <v>41247.54305555555</v>
      </c>
      <c r="E6341" s="60">
        <v>24</v>
      </c>
      <c r="F6341" s="2">
        <v>41214.472953227734</v>
      </c>
      <c r="G6341" s="60">
        <v>0</v>
      </c>
    </row>
    <row r="6342" spans="1:7" x14ac:dyDescent="0.3">
      <c r="A6342" s="60">
        <v>6341</v>
      </c>
      <c r="B6342" s="60">
        <v>1</v>
      </c>
      <c r="C6342" s="2">
        <v>41187.59706498099</v>
      </c>
      <c r="D6342" s="2">
        <v>41247.59652777778</v>
      </c>
      <c r="E6342" s="60">
        <v>8</v>
      </c>
      <c r="F6342" s="2">
        <v>41187.779062598769</v>
      </c>
      <c r="G6342" s="60">
        <v>0</v>
      </c>
    </row>
    <row r="6343" spans="1:7" x14ac:dyDescent="0.3">
      <c r="A6343" s="60">
        <v>6342</v>
      </c>
      <c r="B6343" s="60">
        <v>3</v>
      </c>
      <c r="C6343" s="2">
        <v>41187.588965587005</v>
      </c>
      <c r="D6343" s="2">
        <v>41247.588888888895</v>
      </c>
      <c r="E6343" s="60">
        <v>24</v>
      </c>
      <c r="F6343" s="2">
        <v>41190.77177514683</v>
      </c>
      <c r="G6343" s="60">
        <v>0</v>
      </c>
    </row>
    <row r="6344" spans="1:7" x14ac:dyDescent="0.3">
      <c r="A6344" s="60">
        <v>6343</v>
      </c>
      <c r="B6344" s="60">
        <v>3</v>
      </c>
      <c r="C6344" s="2">
        <v>41187.636461538044</v>
      </c>
      <c r="D6344" s="2">
        <v>41190.136034197778</v>
      </c>
      <c r="E6344" s="60">
        <v>24</v>
      </c>
      <c r="F6344" s="2" t="s">
        <v>5</v>
      </c>
      <c r="G6344" s="60">
        <v>0</v>
      </c>
    </row>
    <row r="6345" spans="1:7" x14ac:dyDescent="0.3">
      <c r="A6345" s="60">
        <v>6344</v>
      </c>
      <c r="B6345" s="60">
        <v>6</v>
      </c>
      <c r="C6345" s="2">
        <v>41187.867820123596</v>
      </c>
      <c r="D6345" s="2">
        <v>41247.867361111115</v>
      </c>
      <c r="E6345" s="60">
        <v>24</v>
      </c>
      <c r="F6345" s="2">
        <v>41200.577577771175</v>
      </c>
      <c r="G6345" s="60">
        <v>0</v>
      </c>
    </row>
    <row r="6346" spans="1:7" x14ac:dyDescent="0.3">
      <c r="A6346" s="60">
        <v>6345</v>
      </c>
      <c r="B6346" s="60">
        <v>2</v>
      </c>
      <c r="C6346" s="2">
        <v>41187.878253581053</v>
      </c>
      <c r="D6346" s="2">
        <v>41247.87777777778</v>
      </c>
      <c r="E6346" s="60">
        <v>10</v>
      </c>
      <c r="F6346" s="2">
        <v>41187.989786439823</v>
      </c>
      <c r="G6346" s="60">
        <v>0</v>
      </c>
    </row>
    <row r="6347" spans="1:7" x14ac:dyDescent="0.3">
      <c r="A6347" s="60">
        <v>6346</v>
      </c>
      <c r="B6347" s="60">
        <v>7</v>
      </c>
      <c r="C6347" s="2">
        <v>41187.880413965097</v>
      </c>
      <c r="D6347" s="2">
        <v>41247.879861111112</v>
      </c>
      <c r="E6347" s="60">
        <v>24</v>
      </c>
      <c r="F6347" s="2">
        <v>41196.399483413217</v>
      </c>
      <c r="G6347" s="60">
        <v>0</v>
      </c>
    </row>
    <row r="6348" spans="1:7" x14ac:dyDescent="0.3">
      <c r="A6348" s="60">
        <v>6347</v>
      </c>
      <c r="B6348" s="60">
        <v>1</v>
      </c>
      <c r="C6348" s="2">
        <v>41187.945526951597</v>
      </c>
      <c r="D6348" s="2">
        <v>41247.945138888885</v>
      </c>
      <c r="E6348" s="60">
        <v>8</v>
      </c>
      <c r="F6348" s="2">
        <v>41188.579674060406</v>
      </c>
      <c r="G6348" s="60">
        <v>0</v>
      </c>
    </row>
    <row r="6349" spans="1:7" x14ac:dyDescent="0.3">
      <c r="A6349" s="60">
        <v>6348</v>
      </c>
      <c r="B6349" s="60">
        <v>5</v>
      </c>
      <c r="C6349" s="2">
        <v>41188.148790971776</v>
      </c>
      <c r="D6349" s="2">
        <v>41248.148611111108</v>
      </c>
      <c r="E6349" s="60">
        <v>24</v>
      </c>
      <c r="F6349" s="2">
        <v>41191.3164301207</v>
      </c>
      <c r="G6349" s="60">
        <v>0</v>
      </c>
    </row>
    <row r="6350" spans="1:7" x14ac:dyDescent="0.3">
      <c r="A6350" s="60">
        <v>6349</v>
      </c>
      <c r="B6350" s="60">
        <v>3</v>
      </c>
      <c r="C6350" s="2">
        <v>41188.32002281944</v>
      </c>
      <c r="D6350" s="2">
        <v>41248.319444444445</v>
      </c>
      <c r="E6350" s="60">
        <v>24</v>
      </c>
      <c r="F6350" s="2">
        <v>41190.590172827469</v>
      </c>
      <c r="G6350" s="60">
        <v>0</v>
      </c>
    </row>
    <row r="6351" spans="1:7" x14ac:dyDescent="0.3">
      <c r="A6351" s="60">
        <v>6350</v>
      </c>
      <c r="B6351" s="60">
        <v>6</v>
      </c>
      <c r="C6351" s="2">
        <v>41188.343746231309</v>
      </c>
      <c r="D6351" s="2">
        <v>41248.34375</v>
      </c>
      <c r="E6351" s="60">
        <v>24</v>
      </c>
      <c r="F6351" s="2">
        <v>41192.420552343021</v>
      </c>
      <c r="G6351" s="60">
        <v>0</v>
      </c>
    </row>
    <row r="6352" spans="1:7" x14ac:dyDescent="0.3">
      <c r="A6352" s="60">
        <v>6351</v>
      </c>
      <c r="B6352" s="60">
        <v>10</v>
      </c>
      <c r="C6352" s="2">
        <v>41188.352113758978</v>
      </c>
      <c r="D6352" s="2">
        <v>41248.352083333339</v>
      </c>
      <c r="E6352" s="60">
        <v>1</v>
      </c>
      <c r="F6352" s="2">
        <v>41195.563447325039</v>
      </c>
      <c r="G6352" s="60">
        <v>4</v>
      </c>
    </row>
    <row r="6353" spans="1:7" x14ac:dyDescent="0.3">
      <c r="A6353" s="60">
        <v>6352</v>
      </c>
      <c r="B6353" s="60">
        <v>2</v>
      </c>
      <c r="C6353" s="2">
        <v>41188.485136949988</v>
      </c>
      <c r="D6353" s="2">
        <v>41248.484722222223</v>
      </c>
      <c r="E6353" s="60">
        <v>10</v>
      </c>
      <c r="F6353" s="2">
        <v>41189.394874386584</v>
      </c>
      <c r="G6353" s="60">
        <v>0</v>
      </c>
    </row>
    <row r="6354" spans="1:7" x14ac:dyDescent="0.3">
      <c r="A6354" s="60">
        <v>6353</v>
      </c>
      <c r="B6354" s="60">
        <v>1</v>
      </c>
      <c r="C6354" s="2">
        <v>41188.520874642883</v>
      </c>
      <c r="D6354" s="2">
        <v>41248.520833333336</v>
      </c>
      <c r="E6354" s="60">
        <v>12</v>
      </c>
      <c r="F6354" s="2">
        <v>41189.476356205494</v>
      </c>
      <c r="G6354" s="60">
        <v>0</v>
      </c>
    </row>
    <row r="6355" spans="1:7" x14ac:dyDescent="0.3">
      <c r="A6355" s="60">
        <v>6354</v>
      </c>
      <c r="B6355" s="60">
        <v>1</v>
      </c>
      <c r="C6355" s="2">
        <v>41188.544830804451</v>
      </c>
      <c r="D6355" s="2">
        <v>41248.544444444444</v>
      </c>
      <c r="E6355" s="60">
        <v>12</v>
      </c>
      <c r="F6355" s="2">
        <v>41190.004914471836</v>
      </c>
      <c r="G6355" s="60">
        <v>0</v>
      </c>
    </row>
    <row r="6356" spans="1:7" x14ac:dyDescent="0.3">
      <c r="A6356" s="60">
        <v>6355</v>
      </c>
      <c r="B6356" s="60">
        <v>7</v>
      </c>
      <c r="C6356" s="2">
        <v>41188.592232818417</v>
      </c>
      <c r="D6356" s="2">
        <v>41248.591666666667</v>
      </c>
      <c r="E6356" s="60">
        <v>24</v>
      </c>
      <c r="F6356" s="2">
        <v>41204.750104331935</v>
      </c>
      <c r="G6356" s="60">
        <v>0</v>
      </c>
    </row>
    <row r="6357" spans="1:7" x14ac:dyDescent="0.3">
      <c r="A6357" s="60">
        <v>6356</v>
      </c>
      <c r="B6357" s="60">
        <v>4</v>
      </c>
      <c r="C6357" s="2">
        <v>41188.654394068129</v>
      </c>
      <c r="D6357" s="2">
        <v>41248.654166666667</v>
      </c>
      <c r="E6357" s="60">
        <v>12</v>
      </c>
      <c r="F6357" s="2">
        <v>41191.594257857869</v>
      </c>
      <c r="G6357" s="60">
        <v>0</v>
      </c>
    </row>
    <row r="6358" spans="1:7" x14ac:dyDescent="0.3">
      <c r="A6358" s="60">
        <v>6357</v>
      </c>
      <c r="B6358" s="60">
        <v>4</v>
      </c>
      <c r="C6358" s="2">
        <v>41188.663322282046</v>
      </c>
      <c r="D6358" s="2">
        <v>41248.663194444445</v>
      </c>
      <c r="E6358" s="60">
        <v>12</v>
      </c>
      <c r="F6358" s="2">
        <v>41191.409349552778</v>
      </c>
      <c r="G6358" s="60">
        <v>0</v>
      </c>
    </row>
    <row r="6359" spans="1:7" x14ac:dyDescent="0.3">
      <c r="A6359" s="60">
        <v>6358</v>
      </c>
      <c r="B6359" s="60">
        <v>1</v>
      </c>
      <c r="C6359" s="2">
        <v>41188.68635158363</v>
      </c>
      <c r="D6359" s="2">
        <v>41248.686111111107</v>
      </c>
      <c r="E6359" s="60">
        <v>12</v>
      </c>
      <c r="F6359" s="2">
        <v>41189.781818001444</v>
      </c>
      <c r="G6359" s="60">
        <v>0</v>
      </c>
    </row>
    <row r="6360" spans="1:7" x14ac:dyDescent="0.3">
      <c r="A6360" s="60">
        <v>6359</v>
      </c>
      <c r="B6360" s="60">
        <v>3</v>
      </c>
      <c r="C6360" s="2">
        <v>41188.713151723256</v>
      </c>
      <c r="D6360" s="2">
        <v>41248.712500000001</v>
      </c>
      <c r="E6360" s="60">
        <v>24</v>
      </c>
      <c r="F6360" s="2">
        <v>41191.633967059948</v>
      </c>
      <c r="G6360" s="60">
        <v>0</v>
      </c>
    </row>
    <row r="6361" spans="1:7" x14ac:dyDescent="0.3">
      <c r="A6361" s="60">
        <v>6360</v>
      </c>
      <c r="B6361" s="60">
        <v>1</v>
      </c>
      <c r="C6361" s="2">
        <v>41188.839123780999</v>
      </c>
      <c r="D6361" s="2">
        <v>41248.838888888895</v>
      </c>
      <c r="E6361" s="60">
        <v>12</v>
      </c>
      <c r="F6361" s="2">
        <v>41189.419547567835</v>
      </c>
      <c r="G6361" s="60">
        <v>0</v>
      </c>
    </row>
    <row r="6362" spans="1:7" x14ac:dyDescent="0.3">
      <c r="A6362" s="60">
        <v>6361</v>
      </c>
      <c r="B6362" s="60">
        <v>5</v>
      </c>
      <c r="C6362" s="2">
        <v>41188.856676678442</v>
      </c>
      <c r="D6362" s="2">
        <v>41248.856250000004</v>
      </c>
      <c r="E6362" s="60">
        <v>24</v>
      </c>
      <c r="F6362" s="2">
        <v>41190.572429621621</v>
      </c>
      <c r="G6362" s="60">
        <v>0</v>
      </c>
    </row>
    <row r="6363" spans="1:7" x14ac:dyDescent="0.3">
      <c r="A6363" s="60">
        <v>6362</v>
      </c>
      <c r="B6363" s="60">
        <v>6</v>
      </c>
      <c r="C6363" s="2">
        <v>41188.961430979965</v>
      </c>
      <c r="D6363" s="2">
        <v>41248.961111111115</v>
      </c>
      <c r="E6363" s="60">
        <v>24</v>
      </c>
      <c r="F6363" s="2">
        <v>41193.848201860208</v>
      </c>
      <c r="G6363" s="60">
        <v>0</v>
      </c>
    </row>
    <row r="6364" spans="1:7" x14ac:dyDescent="0.3">
      <c r="A6364" s="60">
        <v>6363</v>
      </c>
      <c r="B6364" s="60">
        <v>5</v>
      </c>
      <c r="C6364" s="2">
        <v>41188.999274885107</v>
      </c>
      <c r="D6364" s="2">
        <v>41248.998611111114</v>
      </c>
      <c r="E6364" s="60">
        <v>24</v>
      </c>
      <c r="F6364" s="2">
        <v>41190.902665604983</v>
      </c>
      <c r="G6364" s="60">
        <v>0</v>
      </c>
    </row>
    <row r="6365" spans="1:7" x14ac:dyDescent="0.3">
      <c r="A6365" s="60">
        <v>6364</v>
      </c>
      <c r="B6365" s="60">
        <v>6</v>
      </c>
      <c r="C6365" s="2">
        <v>41189.133896962725</v>
      </c>
      <c r="D6365" s="2">
        <v>41249.133333333331</v>
      </c>
      <c r="E6365" s="60">
        <v>24</v>
      </c>
      <c r="F6365" s="2">
        <v>41195.729027771042</v>
      </c>
      <c r="G6365" s="60">
        <v>0</v>
      </c>
    </row>
    <row r="6366" spans="1:7" x14ac:dyDescent="0.3">
      <c r="A6366" s="60">
        <v>6365</v>
      </c>
      <c r="B6366" s="60">
        <v>5</v>
      </c>
      <c r="C6366" s="2">
        <v>41189.306776280609</v>
      </c>
      <c r="D6366" s="2">
        <v>41249.306249999994</v>
      </c>
      <c r="E6366" s="60">
        <v>24</v>
      </c>
      <c r="F6366" s="2">
        <v>41192.724954057718</v>
      </c>
      <c r="G6366" s="60">
        <v>0</v>
      </c>
    </row>
    <row r="6367" spans="1:7" x14ac:dyDescent="0.3">
      <c r="A6367" s="60">
        <v>6366</v>
      </c>
      <c r="B6367" s="60">
        <v>7</v>
      </c>
      <c r="C6367" s="2">
        <v>41189.355572397675</v>
      </c>
      <c r="D6367" s="2">
        <v>41193.93829830538</v>
      </c>
      <c r="E6367" s="60">
        <v>24</v>
      </c>
      <c r="F6367" s="2" t="s">
        <v>5</v>
      </c>
      <c r="G6367" s="60">
        <v>0</v>
      </c>
    </row>
    <row r="6368" spans="1:7" x14ac:dyDescent="0.3">
      <c r="A6368" s="60">
        <v>6367</v>
      </c>
      <c r="B6368" s="60">
        <v>3</v>
      </c>
      <c r="C6368" s="2">
        <v>41189.407402511963</v>
      </c>
      <c r="D6368" s="2">
        <v>41249.406944444447</v>
      </c>
      <c r="E6368" s="60">
        <v>24</v>
      </c>
      <c r="F6368" s="2">
        <v>41190.782428334853</v>
      </c>
      <c r="G6368" s="60">
        <v>0</v>
      </c>
    </row>
    <row r="6369" spans="1:7" x14ac:dyDescent="0.3">
      <c r="A6369" s="60">
        <v>6368</v>
      </c>
      <c r="B6369" s="60">
        <v>9</v>
      </c>
      <c r="C6369" s="2">
        <v>41189.378370656515</v>
      </c>
      <c r="D6369" s="2">
        <v>41192.794444444444</v>
      </c>
      <c r="E6369" s="60">
        <v>5</v>
      </c>
      <c r="F6369" s="2">
        <v>41192.563704380278</v>
      </c>
      <c r="G6369" s="60">
        <v>0</v>
      </c>
    </row>
    <row r="6370" spans="1:7" x14ac:dyDescent="0.3">
      <c r="A6370" s="60">
        <v>6369</v>
      </c>
      <c r="B6370" s="60">
        <v>3</v>
      </c>
      <c r="C6370" s="2">
        <v>41189.446348787358</v>
      </c>
      <c r="D6370" s="2">
        <v>41193.071244611521</v>
      </c>
      <c r="E6370" s="60">
        <v>24</v>
      </c>
      <c r="F6370" s="2" t="s">
        <v>5</v>
      </c>
      <c r="G6370" s="60">
        <v>0</v>
      </c>
    </row>
    <row r="6371" spans="1:7" x14ac:dyDescent="0.3">
      <c r="A6371" s="60">
        <v>6370</v>
      </c>
      <c r="B6371" s="60">
        <v>2</v>
      </c>
      <c r="C6371" s="2">
        <v>41189.433459692518</v>
      </c>
      <c r="D6371" s="2">
        <v>41249.433333333334</v>
      </c>
      <c r="E6371" s="60">
        <v>10</v>
      </c>
      <c r="F6371" s="2">
        <v>41190.774432956132</v>
      </c>
      <c r="G6371" s="60">
        <v>0</v>
      </c>
    </row>
    <row r="6372" spans="1:7" x14ac:dyDescent="0.3">
      <c r="A6372" s="60">
        <v>6371</v>
      </c>
      <c r="B6372" s="60">
        <v>11</v>
      </c>
      <c r="C6372" s="2">
        <v>41189.444733905199</v>
      </c>
      <c r="D6372" s="2">
        <v>41249.444444444445</v>
      </c>
      <c r="E6372" s="60">
        <v>1</v>
      </c>
      <c r="F6372" s="2">
        <v>41196.540163594604</v>
      </c>
      <c r="G6372" s="60">
        <v>3</v>
      </c>
    </row>
    <row r="6373" spans="1:7" x14ac:dyDescent="0.3">
      <c r="A6373" s="60">
        <v>6372</v>
      </c>
      <c r="B6373" s="60">
        <v>8</v>
      </c>
      <c r="C6373" s="2">
        <v>41189.480147736882</v>
      </c>
      <c r="D6373" s="2">
        <v>41191.896145857667</v>
      </c>
      <c r="E6373" s="60">
        <v>3</v>
      </c>
      <c r="F6373" s="2" t="s">
        <v>5</v>
      </c>
      <c r="G6373" s="60">
        <v>2</v>
      </c>
    </row>
    <row r="6374" spans="1:7" x14ac:dyDescent="0.3">
      <c r="A6374" s="60">
        <v>6373</v>
      </c>
      <c r="B6374" s="60">
        <v>1</v>
      </c>
      <c r="C6374" s="2">
        <v>41189.459458317775</v>
      </c>
      <c r="D6374" s="2">
        <v>41194.334027777782</v>
      </c>
      <c r="E6374" s="60">
        <v>8</v>
      </c>
      <c r="F6374" s="2">
        <v>41189.527768945532</v>
      </c>
      <c r="G6374" s="60">
        <v>0</v>
      </c>
    </row>
    <row r="6375" spans="1:7" x14ac:dyDescent="0.3">
      <c r="A6375" s="60">
        <v>6374</v>
      </c>
      <c r="B6375" s="60">
        <v>3</v>
      </c>
      <c r="C6375" s="2">
        <v>41189.465530530346</v>
      </c>
      <c r="D6375" s="2">
        <v>41249.465277777781</v>
      </c>
      <c r="E6375" s="60">
        <v>24</v>
      </c>
      <c r="F6375" s="2">
        <v>41191.461941081892</v>
      </c>
      <c r="G6375" s="60">
        <v>0</v>
      </c>
    </row>
    <row r="6376" spans="1:7" x14ac:dyDescent="0.3">
      <c r="A6376" s="60">
        <v>6375</v>
      </c>
      <c r="B6376" s="60">
        <v>4</v>
      </c>
      <c r="C6376" s="2">
        <v>41189.52615873576</v>
      </c>
      <c r="D6376" s="2">
        <v>41249.525694444441</v>
      </c>
      <c r="E6376" s="60">
        <v>12</v>
      </c>
      <c r="F6376" s="2">
        <v>41191.375711764282</v>
      </c>
      <c r="G6376" s="60">
        <v>0</v>
      </c>
    </row>
    <row r="6377" spans="1:7" x14ac:dyDescent="0.3">
      <c r="A6377" s="60">
        <v>6376</v>
      </c>
      <c r="B6377" s="60">
        <v>1</v>
      </c>
      <c r="C6377" s="2">
        <v>41189.521123952538</v>
      </c>
      <c r="D6377" s="2">
        <v>41193.895661938463</v>
      </c>
      <c r="E6377" s="60">
        <v>12</v>
      </c>
      <c r="F6377" s="2" t="s">
        <v>5</v>
      </c>
      <c r="G6377" s="60">
        <v>0</v>
      </c>
    </row>
    <row r="6378" spans="1:7" x14ac:dyDescent="0.3">
      <c r="A6378" s="60">
        <v>6377</v>
      </c>
      <c r="B6378" s="60">
        <v>1</v>
      </c>
      <c r="C6378" s="2">
        <v>41189.500061344472</v>
      </c>
      <c r="D6378" s="2">
        <v>41249.5</v>
      </c>
      <c r="E6378" s="60">
        <v>12</v>
      </c>
      <c r="F6378" s="2">
        <v>41190.52170651027</v>
      </c>
      <c r="G6378" s="60">
        <v>0</v>
      </c>
    </row>
    <row r="6379" spans="1:7" x14ac:dyDescent="0.3">
      <c r="A6379" s="60">
        <v>6378</v>
      </c>
      <c r="B6379" s="60">
        <v>5</v>
      </c>
      <c r="C6379" s="2">
        <v>41189.544680757986</v>
      </c>
      <c r="D6379" s="2">
        <v>41249.544444444444</v>
      </c>
      <c r="E6379" s="60">
        <v>24</v>
      </c>
      <c r="F6379" s="2">
        <v>41193.459689312847</v>
      </c>
      <c r="G6379" s="60">
        <v>0</v>
      </c>
    </row>
    <row r="6380" spans="1:7" x14ac:dyDescent="0.3">
      <c r="A6380" s="60">
        <v>6379</v>
      </c>
      <c r="B6380" s="60">
        <v>1</v>
      </c>
      <c r="C6380" s="2">
        <v>41189.644226916404</v>
      </c>
      <c r="D6380" s="2">
        <v>41249.643750000003</v>
      </c>
      <c r="E6380" s="60">
        <v>12</v>
      </c>
      <c r="F6380" s="2">
        <v>41191.07476647001</v>
      </c>
      <c r="G6380" s="60">
        <v>0</v>
      </c>
    </row>
    <row r="6381" spans="1:7" x14ac:dyDescent="0.3">
      <c r="A6381" s="60">
        <v>6380</v>
      </c>
      <c r="B6381" s="60">
        <v>1</v>
      </c>
      <c r="C6381" s="2">
        <v>41189.663488129881</v>
      </c>
      <c r="D6381" s="2">
        <v>41249.663194444445</v>
      </c>
      <c r="E6381" s="60">
        <v>12</v>
      </c>
      <c r="F6381" s="2">
        <v>41190.533973369485</v>
      </c>
      <c r="G6381" s="60">
        <v>0</v>
      </c>
    </row>
    <row r="6382" spans="1:7" x14ac:dyDescent="0.3">
      <c r="A6382" s="60">
        <v>6381</v>
      </c>
      <c r="B6382" s="60">
        <v>2</v>
      </c>
      <c r="C6382" s="2">
        <v>41189.711864876343</v>
      </c>
      <c r="D6382" s="2">
        <v>41249.711805555555</v>
      </c>
      <c r="E6382" s="60">
        <v>10</v>
      </c>
      <c r="F6382" s="2">
        <v>41191.45364150589</v>
      </c>
      <c r="G6382" s="60">
        <v>0</v>
      </c>
    </row>
    <row r="6383" spans="1:7" x14ac:dyDescent="0.3">
      <c r="A6383" s="60">
        <v>6382</v>
      </c>
      <c r="B6383" s="60">
        <v>7</v>
      </c>
      <c r="C6383" s="2">
        <v>41189.72474184668</v>
      </c>
      <c r="D6383" s="2">
        <v>41249.724305555559</v>
      </c>
      <c r="E6383" s="60">
        <v>24</v>
      </c>
      <c r="F6383" s="2">
        <v>41202.434280631169</v>
      </c>
      <c r="G6383" s="60">
        <v>0</v>
      </c>
    </row>
    <row r="6384" spans="1:7" x14ac:dyDescent="0.3">
      <c r="A6384" s="60">
        <v>6383</v>
      </c>
      <c r="B6384" s="60">
        <v>7</v>
      </c>
      <c r="C6384" s="2">
        <v>41189.771980956481</v>
      </c>
      <c r="D6384" s="2">
        <v>41192.813256890782</v>
      </c>
      <c r="E6384" s="60">
        <v>24</v>
      </c>
      <c r="F6384" s="2" t="s">
        <v>5</v>
      </c>
      <c r="G6384" s="60">
        <v>0</v>
      </c>
    </row>
    <row r="6385" spans="1:7" x14ac:dyDescent="0.3">
      <c r="A6385" s="60">
        <v>6384</v>
      </c>
      <c r="B6385" s="60">
        <v>1</v>
      </c>
      <c r="C6385" s="2">
        <v>41189.753844210689</v>
      </c>
      <c r="D6385" s="2">
        <v>41249.753472222219</v>
      </c>
      <c r="E6385" s="60">
        <v>12</v>
      </c>
      <c r="F6385" s="2">
        <v>41190.31869028134</v>
      </c>
      <c r="G6385" s="60">
        <v>0</v>
      </c>
    </row>
    <row r="6386" spans="1:7" x14ac:dyDescent="0.3">
      <c r="A6386" s="60">
        <v>6385</v>
      </c>
      <c r="B6386" s="60">
        <v>3</v>
      </c>
      <c r="C6386" s="2">
        <v>41189.775443793777</v>
      </c>
      <c r="D6386" s="2">
        <v>41249.775000000001</v>
      </c>
      <c r="E6386" s="60">
        <v>24</v>
      </c>
      <c r="F6386" s="2">
        <v>41191.437190802368</v>
      </c>
      <c r="G6386" s="60">
        <v>0</v>
      </c>
    </row>
    <row r="6387" spans="1:7" x14ac:dyDescent="0.3">
      <c r="A6387" s="60">
        <v>6386</v>
      </c>
      <c r="B6387" s="60">
        <v>2</v>
      </c>
      <c r="C6387" s="2">
        <v>41189.830975989244</v>
      </c>
      <c r="D6387" s="2">
        <v>41249.830555555556</v>
      </c>
      <c r="E6387" s="60">
        <v>10</v>
      </c>
      <c r="F6387" s="2">
        <v>41191.694445578585</v>
      </c>
      <c r="G6387" s="60">
        <v>0</v>
      </c>
    </row>
    <row r="6388" spans="1:7" x14ac:dyDescent="0.3">
      <c r="A6388" s="60">
        <v>6387</v>
      </c>
      <c r="B6388" s="60">
        <v>1</v>
      </c>
      <c r="C6388" s="2">
        <v>41189.829621449244</v>
      </c>
      <c r="D6388" s="2">
        <v>41249.829166666663</v>
      </c>
      <c r="E6388" s="60">
        <v>12</v>
      </c>
      <c r="F6388" s="2">
        <v>41190.374061865987</v>
      </c>
      <c r="G6388" s="60">
        <v>0</v>
      </c>
    </row>
    <row r="6389" spans="1:7" x14ac:dyDescent="0.3">
      <c r="A6389" s="60">
        <v>6388</v>
      </c>
      <c r="B6389" s="60">
        <v>4</v>
      </c>
      <c r="C6389" s="2">
        <v>41189.818649743502</v>
      </c>
      <c r="D6389" s="2">
        <v>41249.818055555552</v>
      </c>
      <c r="E6389" s="60">
        <v>12</v>
      </c>
      <c r="F6389" s="2">
        <v>41193.371593772092</v>
      </c>
      <c r="G6389" s="60">
        <v>0</v>
      </c>
    </row>
    <row r="6390" spans="1:7" x14ac:dyDescent="0.3">
      <c r="A6390" s="60">
        <v>6389</v>
      </c>
      <c r="B6390" s="60">
        <v>5</v>
      </c>
      <c r="C6390" s="2">
        <v>41189.872709214709</v>
      </c>
      <c r="D6390" s="2">
        <v>41193.330919319487</v>
      </c>
      <c r="E6390" s="60">
        <v>24</v>
      </c>
      <c r="F6390" s="2" t="s">
        <v>5</v>
      </c>
      <c r="G6390" s="60">
        <v>0</v>
      </c>
    </row>
    <row r="6391" spans="1:7" x14ac:dyDescent="0.3">
      <c r="A6391" s="60">
        <v>6390</v>
      </c>
      <c r="B6391" s="60">
        <v>6</v>
      </c>
      <c r="C6391" s="2">
        <v>41189.849999654711</v>
      </c>
      <c r="D6391" s="2">
        <v>41249.850000000006</v>
      </c>
      <c r="E6391" s="60">
        <v>24</v>
      </c>
      <c r="F6391" s="2">
        <v>41195.978205181971</v>
      </c>
      <c r="G6391" s="60">
        <v>0</v>
      </c>
    </row>
    <row r="6392" spans="1:7" x14ac:dyDescent="0.3">
      <c r="A6392" s="60">
        <v>6391</v>
      </c>
      <c r="B6392" s="60">
        <v>1</v>
      </c>
      <c r="C6392" s="2">
        <v>41189.912352869811</v>
      </c>
      <c r="D6392" s="2">
        <v>41193.120313338797</v>
      </c>
      <c r="E6392" s="60">
        <v>8</v>
      </c>
      <c r="F6392" s="2" t="s">
        <v>5</v>
      </c>
      <c r="G6392" s="60">
        <v>0</v>
      </c>
    </row>
    <row r="6393" spans="1:7" x14ac:dyDescent="0.3">
      <c r="A6393" s="60">
        <v>6392</v>
      </c>
      <c r="B6393" s="60">
        <v>6</v>
      </c>
      <c r="C6393" s="2">
        <v>41189.96337869508</v>
      </c>
      <c r="D6393" s="2">
        <v>41249.963194444448</v>
      </c>
      <c r="E6393" s="60">
        <v>24</v>
      </c>
      <c r="F6393" s="2">
        <v>41201.897637342874</v>
      </c>
      <c r="G6393" s="60">
        <v>0</v>
      </c>
    </row>
    <row r="6394" spans="1:7" x14ac:dyDescent="0.3">
      <c r="A6394" s="60">
        <v>6393</v>
      </c>
      <c r="B6394" s="60">
        <v>1</v>
      </c>
      <c r="C6394" s="2">
        <v>41190.127093118339</v>
      </c>
      <c r="D6394" s="2">
        <v>41250.127083333333</v>
      </c>
      <c r="E6394" s="60">
        <v>8</v>
      </c>
      <c r="F6394" s="2">
        <v>41190.169868647608</v>
      </c>
      <c r="G6394" s="60">
        <v>0</v>
      </c>
    </row>
    <row r="6395" spans="1:7" x14ac:dyDescent="0.3">
      <c r="A6395" s="60">
        <v>6394</v>
      </c>
      <c r="B6395" s="60">
        <v>1</v>
      </c>
      <c r="C6395" s="2">
        <v>41190.160917222551</v>
      </c>
      <c r="D6395" s="2">
        <v>41250.160416666666</v>
      </c>
      <c r="E6395" s="60">
        <v>8</v>
      </c>
      <c r="F6395" s="2">
        <v>41190.371113433444</v>
      </c>
      <c r="G6395" s="60">
        <v>0</v>
      </c>
    </row>
    <row r="6396" spans="1:7" x14ac:dyDescent="0.3">
      <c r="A6396" s="60">
        <v>6395</v>
      </c>
      <c r="B6396" s="60">
        <v>1</v>
      </c>
      <c r="C6396" s="2">
        <v>41190.220163895923</v>
      </c>
      <c r="D6396" s="2">
        <v>41250.220138888893</v>
      </c>
      <c r="E6396" s="60">
        <v>12</v>
      </c>
      <c r="F6396" s="2">
        <v>41191.416727930831</v>
      </c>
      <c r="G6396" s="60">
        <v>0</v>
      </c>
    </row>
    <row r="6397" spans="1:7" x14ac:dyDescent="0.3">
      <c r="A6397" s="60">
        <v>6396</v>
      </c>
      <c r="B6397" s="60">
        <v>1</v>
      </c>
      <c r="C6397" s="2">
        <v>41190.353115508158</v>
      </c>
      <c r="D6397" s="2">
        <v>41193.185834101874</v>
      </c>
      <c r="E6397" s="60">
        <v>8</v>
      </c>
      <c r="F6397" s="2" t="s">
        <v>5</v>
      </c>
      <c r="G6397" s="60">
        <v>0</v>
      </c>
    </row>
    <row r="6398" spans="1:7" x14ac:dyDescent="0.3">
      <c r="A6398" s="60">
        <v>6397</v>
      </c>
      <c r="B6398" s="60">
        <v>4</v>
      </c>
      <c r="C6398" s="2">
        <v>41190.383437205281</v>
      </c>
      <c r="D6398" s="2">
        <v>41193.174999999996</v>
      </c>
      <c r="E6398" s="60">
        <v>12</v>
      </c>
      <c r="F6398" s="2">
        <v>41191.574467420607</v>
      </c>
      <c r="G6398" s="60">
        <v>0</v>
      </c>
    </row>
    <row r="6399" spans="1:7" x14ac:dyDescent="0.3">
      <c r="A6399" s="60">
        <v>6398</v>
      </c>
      <c r="B6399" s="60">
        <v>5</v>
      </c>
      <c r="C6399" s="2">
        <v>41190.384036529955</v>
      </c>
      <c r="D6399" s="2">
        <v>41250.384027777778</v>
      </c>
      <c r="E6399" s="60">
        <v>24</v>
      </c>
      <c r="F6399" s="2">
        <v>41191.652631967954</v>
      </c>
      <c r="G6399" s="60">
        <v>0</v>
      </c>
    </row>
    <row r="6400" spans="1:7" x14ac:dyDescent="0.3">
      <c r="A6400" s="60">
        <v>6399</v>
      </c>
      <c r="B6400" s="60">
        <v>1</v>
      </c>
      <c r="C6400" s="2">
        <v>41190.382406797748</v>
      </c>
      <c r="D6400" s="2">
        <v>41250.381944444445</v>
      </c>
      <c r="E6400" s="60">
        <v>8</v>
      </c>
      <c r="F6400" s="2">
        <v>41191.602414624307</v>
      </c>
      <c r="G6400" s="60">
        <v>0</v>
      </c>
    </row>
    <row r="6401" spans="1:7" x14ac:dyDescent="0.3">
      <c r="A6401" s="60">
        <v>6400</v>
      </c>
      <c r="B6401" s="60">
        <v>3</v>
      </c>
      <c r="C6401" s="2">
        <v>41190.389562715216</v>
      </c>
      <c r="D6401" s="2">
        <v>41250.388888888891</v>
      </c>
      <c r="E6401" s="60">
        <v>24</v>
      </c>
      <c r="F6401" s="2">
        <v>41191.473713941719</v>
      </c>
      <c r="G6401" s="60">
        <v>0</v>
      </c>
    </row>
    <row r="6402" spans="1:7" x14ac:dyDescent="0.3">
      <c r="A6402" s="60">
        <v>6401</v>
      </c>
      <c r="B6402" s="60">
        <v>9</v>
      </c>
      <c r="C6402" s="2">
        <v>41190.377437036943</v>
      </c>
      <c r="D6402" s="2">
        <v>41250.377083333333</v>
      </c>
      <c r="E6402" s="60">
        <v>5</v>
      </c>
      <c r="F6402" s="2">
        <v>41193.381388679634</v>
      </c>
      <c r="G6402" s="60">
        <v>0</v>
      </c>
    </row>
    <row r="6403" spans="1:7" x14ac:dyDescent="0.3">
      <c r="A6403" s="60">
        <v>6402</v>
      </c>
      <c r="B6403" s="60">
        <v>1</v>
      </c>
      <c r="C6403" s="2">
        <v>41190.408192689734</v>
      </c>
      <c r="D6403" s="2">
        <v>41250.407638888886</v>
      </c>
      <c r="E6403" s="60">
        <v>8</v>
      </c>
      <c r="F6403" s="2">
        <v>41190.60796685057</v>
      </c>
      <c r="G6403" s="60">
        <v>0</v>
      </c>
    </row>
    <row r="6404" spans="1:7" x14ac:dyDescent="0.3">
      <c r="A6404" s="60">
        <v>6403</v>
      </c>
      <c r="B6404" s="60">
        <v>3</v>
      </c>
      <c r="C6404" s="2">
        <v>41190.446107801385</v>
      </c>
      <c r="D6404" s="2">
        <v>41250.445833333331</v>
      </c>
      <c r="E6404" s="60">
        <v>24</v>
      </c>
      <c r="F6404" s="2">
        <v>41192.492103112279</v>
      </c>
      <c r="G6404" s="60">
        <v>0</v>
      </c>
    </row>
    <row r="6405" spans="1:7" x14ac:dyDescent="0.3">
      <c r="A6405" s="60">
        <v>6404</v>
      </c>
      <c r="B6405" s="60">
        <v>3</v>
      </c>
      <c r="C6405" s="2">
        <v>41190.418774682214</v>
      </c>
      <c r="D6405" s="2">
        <v>41250.418749999997</v>
      </c>
      <c r="E6405" s="60">
        <v>24</v>
      </c>
      <c r="F6405" s="2">
        <v>41192.638307699308</v>
      </c>
      <c r="G6405" s="60">
        <v>0</v>
      </c>
    </row>
    <row r="6406" spans="1:7" x14ac:dyDescent="0.3">
      <c r="A6406" s="60">
        <v>6405</v>
      </c>
      <c r="B6406" s="60">
        <v>1</v>
      </c>
      <c r="C6406" s="2">
        <v>41190.432355336954</v>
      </c>
      <c r="D6406" s="2">
        <v>41250.431944444441</v>
      </c>
      <c r="E6406" s="60">
        <v>8</v>
      </c>
      <c r="F6406" s="2">
        <v>41191.6534249959</v>
      </c>
      <c r="G6406" s="60">
        <v>0</v>
      </c>
    </row>
    <row r="6407" spans="1:7" x14ac:dyDescent="0.3">
      <c r="A6407" s="60">
        <v>6406</v>
      </c>
      <c r="B6407" s="60">
        <v>3</v>
      </c>
      <c r="C6407" s="2">
        <v>41190.427464279885</v>
      </c>
      <c r="D6407" s="2">
        <v>41250.427083333328</v>
      </c>
      <c r="E6407" s="60">
        <v>24</v>
      </c>
      <c r="F6407" s="2">
        <v>41192.673779600271</v>
      </c>
      <c r="G6407" s="60">
        <v>0</v>
      </c>
    </row>
    <row r="6408" spans="1:7" x14ac:dyDescent="0.3">
      <c r="A6408" s="60">
        <v>6407</v>
      </c>
      <c r="B6408" s="60">
        <v>4</v>
      </c>
      <c r="C6408" s="2">
        <v>41190.43753851713</v>
      </c>
      <c r="D6408" s="2">
        <v>41250.4375</v>
      </c>
      <c r="E6408" s="60">
        <v>12</v>
      </c>
      <c r="F6408" s="2">
        <v>41193.425389744632</v>
      </c>
      <c r="G6408" s="60">
        <v>0</v>
      </c>
    </row>
    <row r="6409" spans="1:7" x14ac:dyDescent="0.3">
      <c r="A6409" s="60">
        <v>6408</v>
      </c>
      <c r="B6409" s="60">
        <v>3</v>
      </c>
      <c r="C6409" s="2">
        <v>41190.421864121447</v>
      </c>
      <c r="D6409" s="2">
        <v>41250.421527777777</v>
      </c>
      <c r="E6409" s="60">
        <v>24</v>
      </c>
      <c r="F6409" s="2">
        <v>41192.518807817512</v>
      </c>
      <c r="G6409" s="60">
        <v>0</v>
      </c>
    </row>
    <row r="6410" spans="1:7" x14ac:dyDescent="0.3">
      <c r="A6410" s="60">
        <v>6409</v>
      </c>
      <c r="B6410" s="60">
        <v>1</v>
      </c>
      <c r="C6410" s="2">
        <v>41190.446033428881</v>
      </c>
      <c r="D6410" s="2">
        <v>41250.445833333331</v>
      </c>
      <c r="E6410" s="60">
        <v>8</v>
      </c>
      <c r="F6410" s="2">
        <v>41190.719642509554</v>
      </c>
      <c r="G6410" s="60">
        <v>0</v>
      </c>
    </row>
    <row r="6411" spans="1:7" x14ac:dyDescent="0.3">
      <c r="A6411" s="60">
        <v>6410</v>
      </c>
      <c r="B6411" s="60">
        <v>11</v>
      </c>
      <c r="C6411" s="2">
        <v>41190.480479784615</v>
      </c>
      <c r="D6411" s="2">
        <v>41250.479861111111</v>
      </c>
      <c r="E6411" s="60">
        <v>1</v>
      </c>
      <c r="F6411" s="2">
        <v>41197.478098548192</v>
      </c>
      <c r="G6411" s="60">
        <v>1</v>
      </c>
    </row>
    <row r="6412" spans="1:7" x14ac:dyDescent="0.3">
      <c r="A6412" s="60">
        <v>6411</v>
      </c>
      <c r="B6412" s="60">
        <v>7</v>
      </c>
      <c r="C6412" s="2">
        <v>41190.539343952834</v>
      </c>
      <c r="D6412" s="2">
        <v>41250.538888888892</v>
      </c>
      <c r="E6412" s="60">
        <v>24</v>
      </c>
      <c r="F6412" s="2">
        <v>41206.587900718783</v>
      </c>
      <c r="G6412" s="60">
        <v>0</v>
      </c>
    </row>
    <row r="6413" spans="1:7" x14ac:dyDescent="0.3">
      <c r="A6413" s="60">
        <v>6412</v>
      </c>
      <c r="B6413" s="60">
        <v>2</v>
      </c>
      <c r="C6413" s="2">
        <v>41190.506110289534</v>
      </c>
      <c r="D6413" s="2">
        <v>41250.505555555559</v>
      </c>
      <c r="E6413" s="60">
        <v>10</v>
      </c>
      <c r="F6413" s="2">
        <v>41191.50698587059</v>
      </c>
      <c r="G6413" s="60">
        <v>0</v>
      </c>
    </row>
    <row r="6414" spans="1:7" x14ac:dyDescent="0.3">
      <c r="A6414" s="60">
        <v>6413</v>
      </c>
      <c r="B6414" s="60">
        <v>4</v>
      </c>
      <c r="C6414" s="2">
        <v>41190.508441539634</v>
      </c>
      <c r="D6414" s="2">
        <v>41250.508333333331</v>
      </c>
      <c r="E6414" s="60">
        <v>12</v>
      </c>
      <c r="F6414" s="2">
        <v>41192.61169522984</v>
      </c>
      <c r="G6414" s="60">
        <v>0</v>
      </c>
    </row>
    <row r="6415" spans="1:7" x14ac:dyDescent="0.3">
      <c r="A6415" s="60">
        <v>6414</v>
      </c>
      <c r="B6415" s="60">
        <v>7</v>
      </c>
      <c r="C6415" s="2">
        <v>41190.517925245091</v>
      </c>
      <c r="D6415" s="2">
        <v>41193.017497904824</v>
      </c>
      <c r="E6415" s="60">
        <v>24</v>
      </c>
      <c r="F6415" s="2" t="s">
        <v>5</v>
      </c>
      <c r="G6415" s="60">
        <v>1</v>
      </c>
    </row>
    <row r="6416" spans="1:7" x14ac:dyDescent="0.3">
      <c r="A6416" s="60">
        <v>6415</v>
      </c>
      <c r="B6416" s="60">
        <v>6</v>
      </c>
      <c r="C6416" s="2">
        <v>41190.627349997347</v>
      </c>
      <c r="D6416" s="2">
        <v>41250.627083333333</v>
      </c>
      <c r="E6416" s="60">
        <v>24</v>
      </c>
      <c r="F6416" s="2">
        <v>41201.490725416574</v>
      </c>
      <c r="G6416" s="60">
        <v>0</v>
      </c>
    </row>
    <row r="6417" spans="1:7" x14ac:dyDescent="0.3">
      <c r="A6417" s="60">
        <v>6416</v>
      </c>
      <c r="B6417" s="60">
        <v>1</v>
      </c>
      <c r="C6417" s="2">
        <v>41190.696997526757</v>
      </c>
      <c r="D6417" s="2">
        <v>41250.696527777778</v>
      </c>
      <c r="E6417" s="60">
        <v>8</v>
      </c>
      <c r="F6417" s="2">
        <v>41191.56205691307</v>
      </c>
      <c r="G6417" s="60">
        <v>0</v>
      </c>
    </row>
    <row r="6418" spans="1:7" x14ac:dyDescent="0.3">
      <c r="A6418" s="60">
        <v>6417</v>
      </c>
      <c r="B6418" s="60">
        <v>2</v>
      </c>
      <c r="C6418" s="2">
        <v>41190.720913707533</v>
      </c>
      <c r="D6418" s="2">
        <v>41250.720833333333</v>
      </c>
      <c r="E6418" s="60">
        <v>10</v>
      </c>
      <c r="F6418" s="2">
        <v>41191.534616845318</v>
      </c>
      <c r="G6418" s="60">
        <v>0</v>
      </c>
    </row>
    <row r="6419" spans="1:7" x14ac:dyDescent="0.3">
      <c r="A6419" s="60">
        <v>6418</v>
      </c>
      <c r="B6419" s="60">
        <v>2</v>
      </c>
      <c r="C6419" s="2">
        <v>41190.787635744848</v>
      </c>
      <c r="D6419" s="2">
        <v>41250.787499999999</v>
      </c>
      <c r="E6419" s="60">
        <v>10</v>
      </c>
      <c r="F6419" s="2">
        <v>41191.439038960641</v>
      </c>
      <c r="G6419" s="60">
        <v>0</v>
      </c>
    </row>
    <row r="6420" spans="1:7" x14ac:dyDescent="0.3">
      <c r="A6420" s="60">
        <v>6419</v>
      </c>
      <c r="B6420" s="60">
        <v>5</v>
      </c>
      <c r="C6420" s="2">
        <v>41190.759494894781</v>
      </c>
      <c r="D6420" s="2">
        <v>41193.17548760162</v>
      </c>
      <c r="E6420" s="60">
        <v>24</v>
      </c>
      <c r="F6420" s="2" t="s">
        <v>5</v>
      </c>
      <c r="G6420" s="60">
        <v>0</v>
      </c>
    </row>
    <row r="6421" spans="1:7" x14ac:dyDescent="0.3">
      <c r="A6421" s="60">
        <v>6420</v>
      </c>
      <c r="B6421" s="60">
        <v>8</v>
      </c>
      <c r="C6421" s="2">
        <v>41190.76552421011</v>
      </c>
      <c r="D6421" s="2">
        <v>41250.765277777777</v>
      </c>
      <c r="E6421" s="60">
        <v>3</v>
      </c>
      <c r="F6421" s="2">
        <v>41195.611912517357</v>
      </c>
      <c r="G6421" s="60">
        <v>0</v>
      </c>
    </row>
    <row r="6422" spans="1:7" x14ac:dyDescent="0.3">
      <c r="A6422" s="60">
        <v>6421</v>
      </c>
      <c r="B6422" s="60">
        <v>7</v>
      </c>
      <c r="C6422" s="2">
        <v>41190.822792918509</v>
      </c>
      <c r="D6422" s="2">
        <v>41250.822222222218</v>
      </c>
      <c r="E6422" s="60">
        <v>24</v>
      </c>
      <c r="F6422" s="2">
        <v>41203.401417420282</v>
      </c>
      <c r="G6422" s="60">
        <v>0</v>
      </c>
    </row>
    <row r="6423" spans="1:7" x14ac:dyDescent="0.3">
      <c r="A6423" s="60">
        <v>6422</v>
      </c>
      <c r="B6423" s="60">
        <v>2</v>
      </c>
      <c r="C6423" s="2">
        <v>41190.880047001672</v>
      </c>
      <c r="D6423" s="2">
        <v>41195.213194444448</v>
      </c>
      <c r="E6423" s="60">
        <v>10</v>
      </c>
      <c r="F6423" s="2">
        <v>41191.279212825102</v>
      </c>
      <c r="G6423" s="60">
        <v>0</v>
      </c>
    </row>
    <row r="6424" spans="1:7" x14ac:dyDescent="0.3">
      <c r="A6424" s="60">
        <v>6423</v>
      </c>
      <c r="B6424" s="60">
        <v>6</v>
      </c>
      <c r="C6424" s="2">
        <v>41191.203728523644</v>
      </c>
      <c r="D6424" s="2">
        <v>41251.203472222223</v>
      </c>
      <c r="E6424" s="60">
        <v>24</v>
      </c>
      <c r="F6424" s="2">
        <v>41192.914883122306</v>
      </c>
      <c r="G6424" s="60">
        <v>0</v>
      </c>
    </row>
    <row r="6425" spans="1:7" x14ac:dyDescent="0.3">
      <c r="A6425" s="60">
        <v>6424</v>
      </c>
      <c r="B6425" s="60">
        <v>2</v>
      </c>
      <c r="C6425" s="2">
        <v>41191.346058112678</v>
      </c>
      <c r="D6425" s="2">
        <v>41195.512160693135</v>
      </c>
      <c r="E6425" s="60">
        <v>10</v>
      </c>
      <c r="F6425" s="2" t="s">
        <v>5</v>
      </c>
      <c r="G6425" s="60">
        <v>0</v>
      </c>
    </row>
    <row r="6426" spans="1:7" x14ac:dyDescent="0.3">
      <c r="A6426" s="60">
        <v>6425</v>
      </c>
      <c r="B6426" s="60">
        <v>3</v>
      </c>
      <c r="C6426" s="2">
        <v>41191.442499373872</v>
      </c>
      <c r="D6426" s="2">
        <v>41251.442361111105</v>
      </c>
      <c r="E6426" s="60">
        <v>24</v>
      </c>
      <c r="F6426" s="2">
        <v>41193.594203406457</v>
      </c>
      <c r="G6426" s="60">
        <v>0</v>
      </c>
    </row>
    <row r="6427" spans="1:7" x14ac:dyDescent="0.3">
      <c r="A6427" s="60">
        <v>6426</v>
      </c>
      <c r="B6427" s="60">
        <v>2</v>
      </c>
      <c r="C6427" s="2">
        <v>41191.439120948737</v>
      </c>
      <c r="D6427" s="2">
        <v>41193.730509191955</v>
      </c>
      <c r="E6427" s="60">
        <v>10</v>
      </c>
      <c r="F6427" s="2" t="s">
        <v>5</v>
      </c>
      <c r="G6427" s="60">
        <v>0</v>
      </c>
    </row>
    <row r="6428" spans="1:7" x14ac:dyDescent="0.3">
      <c r="A6428" s="60">
        <v>6427</v>
      </c>
      <c r="B6428" s="60">
        <v>4</v>
      </c>
      <c r="C6428" s="2">
        <v>41191.448474105993</v>
      </c>
      <c r="D6428" s="2">
        <v>41251.447916666664</v>
      </c>
      <c r="E6428" s="60">
        <v>12</v>
      </c>
      <c r="F6428" s="2">
        <v>41193.517881818058</v>
      </c>
      <c r="G6428" s="60">
        <v>0</v>
      </c>
    </row>
    <row r="6429" spans="1:7" x14ac:dyDescent="0.3">
      <c r="A6429" s="60">
        <v>6428</v>
      </c>
      <c r="B6429" s="60">
        <v>3</v>
      </c>
      <c r="C6429" s="2">
        <v>41191.452411082915</v>
      </c>
      <c r="D6429" s="2">
        <v>41251.45208333333</v>
      </c>
      <c r="E6429" s="60">
        <v>24</v>
      </c>
      <c r="F6429" s="2">
        <v>41194.512424777495</v>
      </c>
      <c r="G6429" s="60">
        <v>0</v>
      </c>
    </row>
    <row r="6430" spans="1:7" x14ac:dyDescent="0.3">
      <c r="A6430" s="60">
        <v>6429</v>
      </c>
      <c r="B6430" s="60">
        <v>5</v>
      </c>
      <c r="C6430" s="2">
        <v>41191.504052339638</v>
      </c>
      <c r="D6430" s="2">
        <v>41251.503472222219</v>
      </c>
      <c r="E6430" s="60">
        <v>24</v>
      </c>
      <c r="F6430" s="2">
        <v>41195.605865546568</v>
      </c>
      <c r="G6430" s="60">
        <v>0</v>
      </c>
    </row>
    <row r="6431" spans="1:7" x14ac:dyDescent="0.3">
      <c r="A6431" s="60">
        <v>6430</v>
      </c>
      <c r="B6431" s="60">
        <v>5</v>
      </c>
      <c r="C6431" s="2">
        <v>41191.530533565208</v>
      </c>
      <c r="D6431" s="2">
        <v>41196.405494427556</v>
      </c>
      <c r="E6431" s="60">
        <v>24</v>
      </c>
      <c r="F6431" s="2" t="s">
        <v>5</v>
      </c>
      <c r="G6431" s="60">
        <v>0</v>
      </c>
    </row>
    <row r="6432" spans="1:7" x14ac:dyDescent="0.3">
      <c r="A6432" s="60">
        <v>6431</v>
      </c>
      <c r="B6432" s="60">
        <v>1</v>
      </c>
      <c r="C6432" s="2">
        <v>41191.60282539844</v>
      </c>
      <c r="D6432" s="2">
        <v>41251.602777777778</v>
      </c>
      <c r="E6432" s="60">
        <v>8</v>
      </c>
      <c r="F6432" s="2">
        <v>41191.705353543693</v>
      </c>
      <c r="G6432" s="60">
        <v>0</v>
      </c>
    </row>
    <row r="6433" spans="1:7" x14ac:dyDescent="0.3">
      <c r="A6433" s="60">
        <v>6432</v>
      </c>
      <c r="B6433" s="60">
        <v>3</v>
      </c>
      <c r="C6433" s="2">
        <v>41191.614577733715</v>
      </c>
      <c r="D6433" s="2">
        <v>41251.614583333336</v>
      </c>
      <c r="E6433" s="60">
        <v>24</v>
      </c>
      <c r="F6433" s="2">
        <v>41194.385638960332</v>
      </c>
      <c r="G6433" s="60">
        <v>0</v>
      </c>
    </row>
    <row r="6434" spans="1:7" x14ac:dyDescent="0.3">
      <c r="A6434" s="60">
        <v>6433</v>
      </c>
      <c r="B6434" s="60">
        <v>1</v>
      </c>
      <c r="C6434" s="2">
        <v>41191.695231709004</v>
      </c>
      <c r="D6434" s="2">
        <v>41251.695138888885</v>
      </c>
      <c r="E6434" s="60">
        <v>8</v>
      </c>
      <c r="F6434" s="2">
        <v>41192.608597278566</v>
      </c>
      <c r="G6434" s="60">
        <v>0</v>
      </c>
    </row>
    <row r="6435" spans="1:7" x14ac:dyDescent="0.3">
      <c r="A6435" s="60">
        <v>6434</v>
      </c>
      <c r="B6435" s="60">
        <v>10</v>
      </c>
      <c r="C6435" s="2">
        <v>41191.728404900401</v>
      </c>
      <c r="D6435" s="2">
        <v>41251.727777777778</v>
      </c>
      <c r="E6435" s="60">
        <v>1</v>
      </c>
      <c r="F6435" s="2">
        <v>41198.428754044267</v>
      </c>
      <c r="G6435" s="60">
        <v>1</v>
      </c>
    </row>
    <row r="6436" spans="1:7" x14ac:dyDescent="0.3">
      <c r="A6436" s="60">
        <v>6435</v>
      </c>
      <c r="B6436" s="60">
        <v>3</v>
      </c>
      <c r="C6436" s="2">
        <v>41191.722525362347</v>
      </c>
      <c r="D6436" s="2">
        <v>41251.722222222226</v>
      </c>
      <c r="E6436" s="60">
        <v>24</v>
      </c>
      <c r="F6436" s="2">
        <v>41194.441350231718</v>
      </c>
      <c r="G6436" s="60">
        <v>0</v>
      </c>
    </row>
    <row r="6437" spans="1:7" x14ac:dyDescent="0.3">
      <c r="A6437" s="60">
        <v>6436</v>
      </c>
      <c r="B6437" s="60">
        <v>10</v>
      </c>
      <c r="C6437" s="2">
        <v>41191.716101236809</v>
      </c>
      <c r="D6437" s="2">
        <v>41251.715972222228</v>
      </c>
      <c r="E6437" s="60">
        <v>1</v>
      </c>
      <c r="F6437" s="2">
        <v>41198.656369427474</v>
      </c>
      <c r="G6437" s="60">
        <v>1</v>
      </c>
    </row>
    <row r="6438" spans="1:7" x14ac:dyDescent="0.3">
      <c r="A6438" s="60">
        <v>6437</v>
      </c>
      <c r="B6438" s="60">
        <v>8</v>
      </c>
      <c r="C6438" s="2">
        <v>41191.787732105338</v>
      </c>
      <c r="D6438" s="2">
        <v>41251.787499999999</v>
      </c>
      <c r="E6438" s="60">
        <v>3</v>
      </c>
      <c r="F6438" s="2">
        <v>41197.095899542219</v>
      </c>
      <c r="G6438" s="60">
        <v>1</v>
      </c>
    </row>
    <row r="6439" spans="1:7" x14ac:dyDescent="0.3">
      <c r="A6439" s="60">
        <v>6438</v>
      </c>
      <c r="B6439" s="60">
        <v>5</v>
      </c>
      <c r="C6439" s="2">
        <v>41191.835579152757</v>
      </c>
      <c r="D6439" s="2">
        <v>41251.835416666669</v>
      </c>
      <c r="E6439" s="60">
        <v>24</v>
      </c>
      <c r="F6439" s="2">
        <v>41194.456364962163</v>
      </c>
      <c r="G6439" s="60">
        <v>0</v>
      </c>
    </row>
    <row r="6440" spans="1:7" x14ac:dyDescent="0.3">
      <c r="A6440" s="60">
        <v>6439</v>
      </c>
      <c r="B6440" s="60">
        <v>6</v>
      </c>
      <c r="C6440" s="2">
        <v>41191.844543078674</v>
      </c>
      <c r="D6440" s="2">
        <v>41251.844444444447</v>
      </c>
      <c r="E6440" s="60">
        <v>24</v>
      </c>
      <c r="F6440" s="2">
        <v>41202.561690457696</v>
      </c>
      <c r="G6440" s="60">
        <v>0</v>
      </c>
    </row>
    <row r="6441" spans="1:7" x14ac:dyDescent="0.3">
      <c r="A6441" s="60">
        <v>6440</v>
      </c>
      <c r="B6441" s="60">
        <v>4</v>
      </c>
      <c r="C6441" s="2">
        <v>41191.901275903838</v>
      </c>
      <c r="D6441" s="2">
        <v>41251.900694444441</v>
      </c>
      <c r="E6441" s="60">
        <v>12</v>
      </c>
      <c r="F6441" s="2">
        <v>41193.545373300389</v>
      </c>
      <c r="G6441" s="60">
        <v>0</v>
      </c>
    </row>
    <row r="6442" spans="1:7" x14ac:dyDescent="0.3">
      <c r="A6442" s="60">
        <v>6441</v>
      </c>
      <c r="B6442" s="60">
        <v>6</v>
      </c>
      <c r="C6442" s="2">
        <v>41191.939920140823</v>
      </c>
      <c r="D6442" s="2">
        <v>41251.939583333333</v>
      </c>
      <c r="E6442" s="60">
        <v>24</v>
      </c>
      <c r="F6442" s="2">
        <v>41194.620259124538</v>
      </c>
      <c r="G6442" s="60">
        <v>0</v>
      </c>
    </row>
    <row r="6443" spans="1:7" x14ac:dyDescent="0.3">
      <c r="A6443" s="60">
        <v>6442</v>
      </c>
      <c r="B6443" s="60">
        <v>6</v>
      </c>
      <c r="C6443" s="2">
        <v>41191.994844245026</v>
      </c>
      <c r="D6443" s="2">
        <v>41251.994444444448</v>
      </c>
      <c r="E6443" s="60">
        <v>24</v>
      </c>
      <c r="F6443" s="2">
        <v>41196.338239569835</v>
      </c>
      <c r="G6443" s="60">
        <v>0</v>
      </c>
    </row>
    <row r="6444" spans="1:7" x14ac:dyDescent="0.3">
      <c r="A6444" s="60">
        <v>6443</v>
      </c>
      <c r="B6444" s="60">
        <v>6</v>
      </c>
      <c r="C6444" s="2">
        <v>41192.012299359689</v>
      </c>
      <c r="D6444" s="2">
        <v>41252.011805555558</v>
      </c>
      <c r="E6444" s="60">
        <v>24</v>
      </c>
      <c r="F6444" s="2">
        <v>41211.476149065515</v>
      </c>
      <c r="G6444" s="60">
        <v>0</v>
      </c>
    </row>
    <row r="6445" spans="1:7" x14ac:dyDescent="0.3">
      <c r="A6445" s="60">
        <v>6444</v>
      </c>
      <c r="B6445" s="60">
        <v>3</v>
      </c>
      <c r="C6445" s="2">
        <v>41192.024631124485</v>
      </c>
      <c r="D6445" s="2">
        <v>41252.024305555555</v>
      </c>
      <c r="E6445" s="60">
        <v>24</v>
      </c>
      <c r="F6445" s="2">
        <v>41195.011069824533</v>
      </c>
      <c r="G6445" s="60">
        <v>0</v>
      </c>
    </row>
    <row r="6446" spans="1:7" x14ac:dyDescent="0.3">
      <c r="A6446" s="60">
        <v>6445</v>
      </c>
      <c r="B6446" s="60">
        <v>3</v>
      </c>
      <c r="C6446" s="2">
        <v>41192.135686083719</v>
      </c>
      <c r="D6446" s="2">
        <v>41252.135416666664</v>
      </c>
      <c r="E6446" s="60">
        <v>24</v>
      </c>
      <c r="F6446" s="2">
        <v>41192.660385808798</v>
      </c>
      <c r="G6446" s="60">
        <v>0</v>
      </c>
    </row>
    <row r="6447" spans="1:7" x14ac:dyDescent="0.3">
      <c r="A6447" s="60">
        <v>6446</v>
      </c>
      <c r="B6447" s="60">
        <v>2</v>
      </c>
      <c r="C6447" s="2">
        <v>41192.356021543885</v>
      </c>
      <c r="D6447" s="2">
        <v>41252.355555555558</v>
      </c>
      <c r="E6447" s="60">
        <v>10</v>
      </c>
      <c r="F6447" s="2">
        <v>41193.491264737742</v>
      </c>
      <c r="G6447" s="60">
        <v>0</v>
      </c>
    </row>
    <row r="6448" spans="1:7" x14ac:dyDescent="0.3">
      <c r="A6448" s="60">
        <v>6447</v>
      </c>
      <c r="B6448" s="60">
        <v>4</v>
      </c>
      <c r="C6448" s="2">
        <v>41192.403653660309</v>
      </c>
      <c r="D6448" s="2">
        <v>41252.40347222222</v>
      </c>
      <c r="E6448" s="60">
        <v>12</v>
      </c>
      <c r="F6448" s="2">
        <v>41193.646735671806</v>
      </c>
      <c r="G6448" s="60">
        <v>0</v>
      </c>
    </row>
    <row r="6449" spans="1:7" x14ac:dyDescent="0.3">
      <c r="A6449" s="60">
        <v>6448</v>
      </c>
      <c r="B6449" s="60">
        <v>3</v>
      </c>
      <c r="C6449" s="2">
        <v>41192.38110759441</v>
      </c>
      <c r="D6449" s="2">
        <v>41195.422126109981</v>
      </c>
      <c r="E6449" s="60">
        <v>24</v>
      </c>
      <c r="F6449" s="2" t="s">
        <v>5</v>
      </c>
      <c r="G6449" s="60">
        <v>0</v>
      </c>
    </row>
    <row r="6450" spans="1:7" x14ac:dyDescent="0.3">
      <c r="A6450" s="60">
        <v>6449</v>
      </c>
      <c r="B6450" s="60">
        <v>1</v>
      </c>
      <c r="C6450" s="2">
        <v>41192.454141202463</v>
      </c>
      <c r="D6450" s="2">
        <v>41194.662290236571</v>
      </c>
      <c r="E6450" s="60">
        <v>8</v>
      </c>
      <c r="F6450" s="2" t="s">
        <v>5</v>
      </c>
      <c r="G6450" s="60">
        <v>0</v>
      </c>
    </row>
    <row r="6451" spans="1:7" x14ac:dyDescent="0.3">
      <c r="A6451" s="60">
        <v>6450</v>
      </c>
      <c r="B6451" s="60">
        <v>2</v>
      </c>
      <c r="C6451" s="2">
        <v>41192.42837874229</v>
      </c>
      <c r="D6451" s="2">
        <v>41252.427777777775</v>
      </c>
      <c r="E6451" s="60">
        <v>10</v>
      </c>
      <c r="F6451" s="2">
        <v>41193.323945225937</v>
      </c>
      <c r="G6451" s="60">
        <v>0</v>
      </c>
    </row>
    <row r="6452" spans="1:7" x14ac:dyDescent="0.3">
      <c r="A6452" s="60">
        <v>6451</v>
      </c>
      <c r="B6452" s="60">
        <v>7</v>
      </c>
      <c r="C6452" s="2">
        <v>41192.453042062363</v>
      </c>
      <c r="D6452" s="2">
        <v>41194.744681223136</v>
      </c>
      <c r="E6452" s="60">
        <v>24</v>
      </c>
      <c r="F6452" s="2" t="s">
        <v>5</v>
      </c>
      <c r="G6452" s="60">
        <v>0</v>
      </c>
    </row>
    <row r="6453" spans="1:7" x14ac:dyDescent="0.3">
      <c r="A6453" s="60">
        <v>6452</v>
      </c>
      <c r="B6453" s="60">
        <v>7</v>
      </c>
      <c r="C6453" s="2">
        <v>41192.445090931222</v>
      </c>
      <c r="D6453" s="2">
        <v>41195.152777777781</v>
      </c>
      <c r="E6453" s="60">
        <v>24</v>
      </c>
      <c r="F6453" s="2" t="s">
        <v>5</v>
      </c>
      <c r="G6453" s="60">
        <v>0</v>
      </c>
    </row>
    <row r="6454" spans="1:7" x14ac:dyDescent="0.3">
      <c r="A6454" s="60">
        <v>6453</v>
      </c>
      <c r="B6454" s="60">
        <v>6</v>
      </c>
      <c r="C6454" s="2">
        <v>41192.422742308285</v>
      </c>
      <c r="D6454" s="2">
        <v>41252.422222222223</v>
      </c>
      <c r="E6454" s="60">
        <v>24</v>
      </c>
      <c r="F6454" s="2">
        <v>41198.507664211822</v>
      </c>
      <c r="G6454" s="60">
        <v>0</v>
      </c>
    </row>
    <row r="6455" spans="1:7" x14ac:dyDescent="0.3">
      <c r="A6455" s="60">
        <v>6454</v>
      </c>
      <c r="B6455" s="60">
        <v>2</v>
      </c>
      <c r="C6455" s="2">
        <v>41192.435614030488</v>
      </c>
      <c r="D6455" s="2">
        <v>41252.435416666667</v>
      </c>
      <c r="E6455" s="60">
        <v>10</v>
      </c>
      <c r="F6455" s="2">
        <v>41193.552902710675</v>
      </c>
      <c r="G6455" s="60">
        <v>0</v>
      </c>
    </row>
    <row r="6456" spans="1:7" x14ac:dyDescent="0.3">
      <c r="A6456" s="60">
        <v>6455</v>
      </c>
      <c r="B6456" s="60">
        <v>1</v>
      </c>
      <c r="C6456" s="2">
        <v>41192.442907091558</v>
      </c>
      <c r="D6456" s="2">
        <v>41252.442361111105</v>
      </c>
      <c r="E6456" s="60">
        <v>8</v>
      </c>
      <c r="F6456" s="2">
        <v>41193.591754078298</v>
      </c>
      <c r="G6456" s="60">
        <v>0</v>
      </c>
    </row>
    <row r="6457" spans="1:7" x14ac:dyDescent="0.3">
      <c r="A6457" s="60">
        <v>6456</v>
      </c>
      <c r="B6457" s="60">
        <v>1</v>
      </c>
      <c r="C6457" s="2">
        <v>41192.463822566919</v>
      </c>
      <c r="D6457" s="2">
        <v>41252.463194444448</v>
      </c>
      <c r="E6457" s="60">
        <v>8</v>
      </c>
      <c r="F6457" s="2">
        <v>41193.45304298558</v>
      </c>
      <c r="G6457" s="60">
        <v>0</v>
      </c>
    </row>
    <row r="6458" spans="1:7" x14ac:dyDescent="0.3">
      <c r="A6458" s="60">
        <v>6457</v>
      </c>
      <c r="B6458" s="60">
        <v>4</v>
      </c>
      <c r="C6458" s="2">
        <v>41192.572820409281</v>
      </c>
      <c r="D6458" s="2">
        <v>41197.239140491431</v>
      </c>
      <c r="E6458" s="60">
        <v>12</v>
      </c>
      <c r="F6458" s="2" t="s">
        <v>5</v>
      </c>
      <c r="G6458" s="60">
        <v>0</v>
      </c>
    </row>
    <row r="6459" spans="1:7" x14ac:dyDescent="0.3">
      <c r="A6459" s="60">
        <v>6458</v>
      </c>
      <c r="B6459" s="60">
        <v>6</v>
      </c>
      <c r="C6459" s="2">
        <v>41192.618804742764</v>
      </c>
      <c r="D6459" s="2">
        <v>41252.618750000001</v>
      </c>
      <c r="E6459" s="60">
        <v>24</v>
      </c>
      <c r="F6459" s="2">
        <v>41199.39728565282</v>
      </c>
      <c r="G6459" s="60">
        <v>0</v>
      </c>
    </row>
    <row r="6460" spans="1:7" x14ac:dyDescent="0.3">
      <c r="A6460" s="60">
        <v>6459</v>
      </c>
      <c r="B6460" s="60">
        <v>2</v>
      </c>
      <c r="C6460" s="2">
        <v>41192.584344861258</v>
      </c>
      <c r="D6460" s="2">
        <v>41252.584027777782</v>
      </c>
      <c r="E6460" s="60">
        <v>10</v>
      </c>
      <c r="F6460" s="2">
        <v>41193.756400339349</v>
      </c>
      <c r="G6460" s="60">
        <v>0</v>
      </c>
    </row>
    <row r="6461" spans="1:7" x14ac:dyDescent="0.3">
      <c r="A6461" s="60">
        <v>6460</v>
      </c>
      <c r="B6461" s="60">
        <v>5</v>
      </c>
      <c r="C6461" s="2">
        <v>41192.633151358154</v>
      </c>
      <c r="D6461" s="2">
        <v>41252.632638888892</v>
      </c>
      <c r="E6461" s="60">
        <v>24</v>
      </c>
      <c r="F6461" s="2">
        <v>41196.742117457667</v>
      </c>
      <c r="G6461" s="60">
        <v>0</v>
      </c>
    </row>
    <row r="6462" spans="1:7" x14ac:dyDescent="0.3">
      <c r="A6462" s="60">
        <v>6461</v>
      </c>
      <c r="B6462" s="60">
        <v>1</v>
      </c>
      <c r="C6462" s="2">
        <v>41192.645372193401</v>
      </c>
      <c r="D6462" s="2">
        <v>41252.645138888889</v>
      </c>
      <c r="E6462" s="60">
        <v>12</v>
      </c>
      <c r="F6462" s="2">
        <v>41193.325400246642</v>
      </c>
      <c r="G6462" s="60">
        <v>0</v>
      </c>
    </row>
    <row r="6463" spans="1:7" x14ac:dyDescent="0.3">
      <c r="A6463" s="60">
        <v>6462</v>
      </c>
      <c r="B6463" s="60">
        <v>7</v>
      </c>
      <c r="C6463" s="2">
        <v>41192.636675933471</v>
      </c>
      <c r="D6463" s="2">
        <v>41252.636111111111</v>
      </c>
      <c r="E6463" s="60">
        <v>24</v>
      </c>
      <c r="F6463" s="2">
        <v>41219.404691170945</v>
      </c>
      <c r="G6463" s="60">
        <v>0</v>
      </c>
    </row>
    <row r="6464" spans="1:7" x14ac:dyDescent="0.3">
      <c r="A6464" s="60">
        <v>6463</v>
      </c>
      <c r="B6464" s="60">
        <v>4</v>
      </c>
      <c r="C6464" s="2">
        <v>41192.640312326192</v>
      </c>
      <c r="D6464" s="2">
        <v>41252.640277777777</v>
      </c>
      <c r="E6464" s="60">
        <v>12</v>
      </c>
      <c r="F6464" s="2">
        <v>41196.52699994079</v>
      </c>
      <c r="G6464" s="60">
        <v>0</v>
      </c>
    </row>
    <row r="6465" spans="1:7" x14ac:dyDescent="0.3">
      <c r="A6465" s="60">
        <v>6464</v>
      </c>
      <c r="B6465" s="60">
        <v>2</v>
      </c>
      <c r="C6465" s="2">
        <v>41192.704853108036</v>
      </c>
      <c r="D6465" s="2">
        <v>41252.704166666663</v>
      </c>
      <c r="E6465" s="60">
        <v>10</v>
      </c>
      <c r="F6465" s="2">
        <v>41194.944759820908</v>
      </c>
      <c r="G6465" s="60">
        <v>0</v>
      </c>
    </row>
    <row r="6466" spans="1:7" x14ac:dyDescent="0.3">
      <c r="A6466" s="60">
        <v>6465</v>
      </c>
      <c r="B6466" s="60">
        <v>3</v>
      </c>
      <c r="C6466" s="2">
        <v>41192.716508172693</v>
      </c>
      <c r="D6466" s="2">
        <v>41252.715972222228</v>
      </c>
      <c r="E6466" s="60">
        <v>24</v>
      </c>
      <c r="F6466" s="2">
        <v>41195.55824742539</v>
      </c>
      <c r="G6466" s="60">
        <v>0</v>
      </c>
    </row>
    <row r="6467" spans="1:7" x14ac:dyDescent="0.3">
      <c r="A6467" s="60">
        <v>6466</v>
      </c>
      <c r="B6467" s="60">
        <v>1</v>
      </c>
      <c r="C6467" s="2">
        <v>41192.736506841182</v>
      </c>
      <c r="D6467" s="2">
        <v>41194.777777777781</v>
      </c>
      <c r="E6467" s="60">
        <v>12</v>
      </c>
      <c r="F6467" s="2">
        <v>41193.284400133169</v>
      </c>
      <c r="G6467" s="60">
        <v>0</v>
      </c>
    </row>
    <row r="6468" spans="1:7" x14ac:dyDescent="0.3">
      <c r="A6468" s="60">
        <v>6467</v>
      </c>
      <c r="B6468" s="60">
        <v>11</v>
      </c>
      <c r="C6468" s="2">
        <v>41192.728581029274</v>
      </c>
      <c r="D6468" s="2">
        <v>41252.728472222225</v>
      </c>
      <c r="E6468" s="60">
        <v>1</v>
      </c>
      <c r="F6468" s="2">
        <v>41199.402648774274</v>
      </c>
      <c r="G6468" s="60">
        <v>5</v>
      </c>
    </row>
    <row r="6469" spans="1:7" x14ac:dyDescent="0.3">
      <c r="A6469" s="60">
        <v>6468</v>
      </c>
      <c r="B6469" s="60">
        <v>3</v>
      </c>
      <c r="C6469" s="2">
        <v>41192.72909888166</v>
      </c>
      <c r="D6469" s="2">
        <v>41252.728472222225</v>
      </c>
      <c r="E6469" s="60">
        <v>24</v>
      </c>
      <c r="F6469" s="2">
        <v>41195.42795168492</v>
      </c>
      <c r="G6469" s="60">
        <v>0</v>
      </c>
    </row>
    <row r="6470" spans="1:7" x14ac:dyDescent="0.3">
      <c r="A6470" s="60">
        <v>6469</v>
      </c>
      <c r="B6470" s="60">
        <v>2</v>
      </c>
      <c r="C6470" s="2">
        <v>41192.725654329493</v>
      </c>
      <c r="D6470" s="2">
        <v>41252.725000000006</v>
      </c>
      <c r="E6470" s="60">
        <v>10</v>
      </c>
      <c r="F6470" s="2">
        <v>41194.42551631431</v>
      </c>
      <c r="G6470" s="60">
        <v>0</v>
      </c>
    </row>
    <row r="6471" spans="1:7" x14ac:dyDescent="0.3">
      <c r="A6471" s="60">
        <v>6470</v>
      </c>
      <c r="B6471" s="60">
        <v>3</v>
      </c>
      <c r="C6471" s="2">
        <v>41192.719319261421</v>
      </c>
      <c r="D6471" s="2">
        <v>41252.71875</v>
      </c>
      <c r="E6471" s="60">
        <v>24</v>
      </c>
      <c r="F6471" s="2">
        <v>41195.312596888871</v>
      </c>
      <c r="G6471" s="60">
        <v>0</v>
      </c>
    </row>
    <row r="6472" spans="1:7" x14ac:dyDescent="0.3">
      <c r="A6472" s="60">
        <v>6471</v>
      </c>
      <c r="B6472" s="60">
        <v>5</v>
      </c>
      <c r="C6472" s="2">
        <v>41192.896567627067</v>
      </c>
      <c r="D6472" s="2">
        <v>41252.896527777775</v>
      </c>
      <c r="E6472" s="60">
        <v>24</v>
      </c>
      <c r="F6472" s="2">
        <v>41195.577378594047</v>
      </c>
      <c r="G6472" s="60">
        <v>0</v>
      </c>
    </row>
    <row r="6473" spans="1:7" x14ac:dyDescent="0.3">
      <c r="A6473" s="60">
        <v>6472</v>
      </c>
      <c r="B6473" s="60">
        <v>1</v>
      </c>
      <c r="C6473" s="2">
        <v>41192.91062629527</v>
      </c>
      <c r="D6473" s="2">
        <v>41252.910416666666</v>
      </c>
      <c r="E6473" s="60">
        <v>8</v>
      </c>
      <c r="F6473" s="2">
        <v>41193.892645616237</v>
      </c>
      <c r="G6473" s="60">
        <v>0</v>
      </c>
    </row>
    <row r="6474" spans="1:7" x14ac:dyDescent="0.3">
      <c r="A6474" s="60">
        <v>6473</v>
      </c>
      <c r="B6474" s="60">
        <v>1</v>
      </c>
      <c r="C6474" s="2">
        <v>41192.950351653271</v>
      </c>
      <c r="D6474" s="2">
        <v>41252.949999999997</v>
      </c>
      <c r="E6474" s="60">
        <v>8</v>
      </c>
      <c r="F6474" s="2">
        <v>41193.398725736472</v>
      </c>
      <c r="G6474" s="60">
        <v>0</v>
      </c>
    </row>
    <row r="6475" spans="1:7" x14ac:dyDescent="0.3">
      <c r="A6475" s="60">
        <v>6474</v>
      </c>
      <c r="B6475" s="60">
        <v>10</v>
      </c>
      <c r="C6475" s="2">
        <v>41192.929622412172</v>
      </c>
      <c r="D6475" s="2">
        <v>41252.929166666661</v>
      </c>
      <c r="E6475" s="60">
        <v>1</v>
      </c>
      <c r="F6475" s="2">
        <v>41199.486473184297</v>
      </c>
      <c r="G6475" s="60">
        <v>2</v>
      </c>
    </row>
    <row r="6476" spans="1:7" x14ac:dyDescent="0.3">
      <c r="A6476" s="60">
        <v>6475</v>
      </c>
      <c r="B6476" s="60">
        <v>7</v>
      </c>
      <c r="C6476" s="2">
        <v>41193.041982985247</v>
      </c>
      <c r="D6476" s="2">
        <v>41253.041666666664</v>
      </c>
      <c r="E6476" s="60">
        <v>24</v>
      </c>
      <c r="F6476" s="2">
        <v>41198.344667510442</v>
      </c>
      <c r="G6476" s="60">
        <v>0</v>
      </c>
    </row>
    <row r="6477" spans="1:7" x14ac:dyDescent="0.3">
      <c r="A6477" s="60">
        <v>6476</v>
      </c>
      <c r="B6477" s="60">
        <v>6</v>
      </c>
      <c r="C6477" s="2">
        <v>41193.204406317869</v>
      </c>
      <c r="D6477" s="2">
        <v>41253.204166666663</v>
      </c>
      <c r="E6477" s="60">
        <v>24</v>
      </c>
      <c r="F6477" s="2">
        <v>41195.4284097087</v>
      </c>
      <c r="G6477" s="60">
        <v>0</v>
      </c>
    </row>
    <row r="6478" spans="1:7" x14ac:dyDescent="0.3">
      <c r="A6478" s="60">
        <v>6477</v>
      </c>
      <c r="B6478" s="60">
        <v>4</v>
      </c>
      <c r="C6478" s="2">
        <v>41193.351500106714</v>
      </c>
      <c r="D6478" s="2">
        <v>41195.476209312255</v>
      </c>
      <c r="E6478" s="60">
        <v>12</v>
      </c>
      <c r="F6478" s="2" t="s">
        <v>5</v>
      </c>
      <c r="G6478" s="60">
        <v>0</v>
      </c>
    </row>
    <row r="6479" spans="1:7" x14ac:dyDescent="0.3">
      <c r="A6479" s="60">
        <v>6478</v>
      </c>
      <c r="B6479" s="60">
        <v>3</v>
      </c>
      <c r="C6479" s="2">
        <v>41193.400376551348</v>
      </c>
      <c r="D6479" s="2">
        <v>41253.4</v>
      </c>
      <c r="E6479" s="60">
        <v>24</v>
      </c>
      <c r="F6479" s="2">
        <v>41194.414108827725</v>
      </c>
      <c r="G6479" s="60">
        <v>0</v>
      </c>
    </row>
    <row r="6480" spans="1:7" x14ac:dyDescent="0.3">
      <c r="A6480" s="60">
        <v>6479</v>
      </c>
      <c r="B6480" s="60">
        <v>1</v>
      </c>
      <c r="C6480" s="2">
        <v>41193.406764163374</v>
      </c>
      <c r="D6480" s="2">
        <v>41195.531087047842</v>
      </c>
      <c r="E6480" s="60">
        <v>8</v>
      </c>
      <c r="F6480" s="2" t="s">
        <v>5</v>
      </c>
      <c r="G6480" s="60">
        <v>0</v>
      </c>
    </row>
    <row r="6481" spans="1:7" x14ac:dyDescent="0.3">
      <c r="A6481" s="60">
        <v>6480</v>
      </c>
      <c r="B6481" s="60">
        <v>5</v>
      </c>
      <c r="C6481" s="2">
        <v>41193.383110670911</v>
      </c>
      <c r="D6481" s="2">
        <v>41253.382638888892</v>
      </c>
      <c r="E6481" s="60">
        <v>24</v>
      </c>
      <c r="F6481" s="2">
        <v>41194.514627217286</v>
      </c>
      <c r="G6481" s="60">
        <v>0</v>
      </c>
    </row>
    <row r="6482" spans="1:7" x14ac:dyDescent="0.3">
      <c r="A6482" s="60">
        <v>6481</v>
      </c>
      <c r="B6482" s="60">
        <v>8</v>
      </c>
      <c r="C6482" s="2">
        <v>41193.395358052607</v>
      </c>
      <c r="D6482" s="2">
        <v>41253.395138888889</v>
      </c>
      <c r="E6482" s="60">
        <v>3</v>
      </c>
      <c r="F6482" s="2">
        <v>41197.555554453022</v>
      </c>
      <c r="G6482" s="60">
        <v>0</v>
      </c>
    </row>
    <row r="6483" spans="1:7" x14ac:dyDescent="0.3">
      <c r="A6483" s="60">
        <v>6482</v>
      </c>
      <c r="B6483" s="60">
        <v>9</v>
      </c>
      <c r="C6483" s="2">
        <v>41193.395948157246</v>
      </c>
      <c r="D6483" s="2">
        <v>41197.895324438512</v>
      </c>
      <c r="E6483" s="60">
        <v>5</v>
      </c>
      <c r="F6483" s="2" t="s">
        <v>5</v>
      </c>
      <c r="G6483" s="60">
        <v>0</v>
      </c>
    </row>
    <row r="6484" spans="1:7" x14ac:dyDescent="0.3">
      <c r="A6484" s="60">
        <v>6483</v>
      </c>
      <c r="B6484" s="60">
        <v>6</v>
      </c>
      <c r="C6484" s="2">
        <v>41193.390781919814</v>
      </c>
      <c r="D6484" s="2">
        <v>41195.682421080586</v>
      </c>
      <c r="E6484" s="60">
        <v>24</v>
      </c>
      <c r="F6484" s="2" t="s">
        <v>5</v>
      </c>
      <c r="G6484" s="60">
        <v>0</v>
      </c>
    </row>
    <row r="6485" spans="1:7" x14ac:dyDescent="0.3">
      <c r="A6485" s="60">
        <v>6484</v>
      </c>
      <c r="B6485" s="60">
        <v>9</v>
      </c>
      <c r="C6485" s="2">
        <v>41193.398342366163</v>
      </c>
      <c r="D6485" s="2">
        <v>41253.397916666669</v>
      </c>
      <c r="E6485" s="60">
        <v>5</v>
      </c>
      <c r="F6485" s="2">
        <v>41196.75005814249</v>
      </c>
      <c r="G6485" s="60">
        <v>0</v>
      </c>
    </row>
    <row r="6486" spans="1:7" x14ac:dyDescent="0.3">
      <c r="A6486" s="60">
        <v>6485</v>
      </c>
      <c r="B6486" s="60">
        <v>7</v>
      </c>
      <c r="C6486" s="2">
        <v>41193.454142186987</v>
      </c>
      <c r="D6486" s="2">
        <v>41253.453472222223</v>
      </c>
      <c r="E6486" s="60">
        <v>24</v>
      </c>
      <c r="F6486" s="2">
        <v>41203.427921643786</v>
      </c>
      <c r="G6486" s="60">
        <v>0</v>
      </c>
    </row>
    <row r="6487" spans="1:7" x14ac:dyDescent="0.3">
      <c r="A6487" s="60">
        <v>6486</v>
      </c>
      <c r="B6487" s="60">
        <v>7</v>
      </c>
      <c r="C6487" s="2">
        <v>41193.428565225477</v>
      </c>
      <c r="D6487" s="2">
        <v>41253.428472222222</v>
      </c>
      <c r="E6487" s="60">
        <v>24</v>
      </c>
      <c r="F6487" s="2">
        <v>41209.521907594004</v>
      </c>
      <c r="G6487" s="60">
        <v>0</v>
      </c>
    </row>
    <row r="6488" spans="1:7" x14ac:dyDescent="0.3">
      <c r="A6488" s="60">
        <v>6487</v>
      </c>
      <c r="B6488" s="60">
        <v>1</v>
      </c>
      <c r="C6488" s="2">
        <v>41193.487484376019</v>
      </c>
      <c r="D6488" s="2">
        <v>41253.486805555556</v>
      </c>
      <c r="E6488" s="60">
        <v>12</v>
      </c>
      <c r="F6488" s="2">
        <v>41194.579271213792</v>
      </c>
      <c r="G6488" s="60">
        <v>0</v>
      </c>
    </row>
    <row r="6489" spans="1:7" x14ac:dyDescent="0.3">
      <c r="A6489" s="60">
        <v>6488</v>
      </c>
      <c r="B6489" s="60">
        <v>2</v>
      </c>
      <c r="C6489" s="2">
        <v>41193.534453481363</v>
      </c>
      <c r="D6489" s="2">
        <v>41253.53402777778</v>
      </c>
      <c r="E6489" s="60">
        <v>10</v>
      </c>
      <c r="F6489" s="2">
        <v>41194.570126814833</v>
      </c>
      <c r="G6489" s="60">
        <v>0</v>
      </c>
    </row>
    <row r="6490" spans="1:7" x14ac:dyDescent="0.3">
      <c r="A6490" s="60">
        <v>6489</v>
      </c>
      <c r="B6490" s="60">
        <v>1</v>
      </c>
      <c r="C6490" s="2">
        <v>41193.507788561721</v>
      </c>
      <c r="D6490" s="2">
        <v>41253.507638888892</v>
      </c>
      <c r="E6490" s="60">
        <v>8</v>
      </c>
      <c r="F6490" s="2">
        <v>41194.633342514331</v>
      </c>
      <c r="G6490" s="60">
        <v>0</v>
      </c>
    </row>
    <row r="6491" spans="1:7" x14ac:dyDescent="0.3">
      <c r="A6491" s="60">
        <v>6490</v>
      </c>
      <c r="B6491" s="60">
        <v>4</v>
      </c>
      <c r="C6491" s="2">
        <v>41193.571233379786</v>
      </c>
      <c r="D6491" s="2">
        <v>41253.570833333331</v>
      </c>
      <c r="E6491" s="60">
        <v>12</v>
      </c>
      <c r="F6491" s="2">
        <v>41195.570607741844</v>
      </c>
      <c r="G6491" s="60">
        <v>0</v>
      </c>
    </row>
    <row r="6492" spans="1:7" x14ac:dyDescent="0.3">
      <c r="A6492" s="60">
        <v>6491</v>
      </c>
      <c r="B6492" s="60">
        <v>2</v>
      </c>
      <c r="C6492" s="2">
        <v>41193.544193893315</v>
      </c>
      <c r="D6492" s="2">
        <v>41253.543749999997</v>
      </c>
      <c r="E6492" s="60">
        <v>10</v>
      </c>
      <c r="F6492" s="2">
        <v>41194.486397362678</v>
      </c>
      <c r="G6492" s="60">
        <v>0</v>
      </c>
    </row>
    <row r="6493" spans="1:7" x14ac:dyDescent="0.3">
      <c r="A6493" s="60">
        <v>6492</v>
      </c>
      <c r="B6493" s="60">
        <v>7</v>
      </c>
      <c r="C6493" s="2">
        <v>41193.578966248759</v>
      </c>
      <c r="D6493" s="2">
        <v>41197.870138173887</v>
      </c>
      <c r="E6493" s="60">
        <v>24</v>
      </c>
      <c r="F6493" s="2" t="s">
        <v>5</v>
      </c>
      <c r="G6493" s="60">
        <v>0</v>
      </c>
    </row>
    <row r="6494" spans="1:7" x14ac:dyDescent="0.3">
      <c r="A6494" s="60">
        <v>6493</v>
      </c>
      <c r="B6494" s="60">
        <v>1</v>
      </c>
      <c r="C6494" s="2">
        <v>41193.628903549055</v>
      </c>
      <c r="D6494" s="2">
        <v>41253.628472222219</v>
      </c>
      <c r="E6494" s="60">
        <v>8</v>
      </c>
      <c r="F6494" s="2">
        <v>41193.876777216625</v>
      </c>
      <c r="G6494" s="60">
        <v>0</v>
      </c>
    </row>
    <row r="6495" spans="1:7" x14ac:dyDescent="0.3">
      <c r="A6495" s="60">
        <v>6494</v>
      </c>
      <c r="B6495" s="60">
        <v>1</v>
      </c>
      <c r="C6495" s="2">
        <v>41193.698287790881</v>
      </c>
      <c r="D6495" s="2">
        <v>41253.697916666664</v>
      </c>
      <c r="E6495" s="60">
        <v>12</v>
      </c>
      <c r="F6495" s="2">
        <v>41194.411322031599</v>
      </c>
      <c r="G6495" s="60">
        <v>0</v>
      </c>
    </row>
    <row r="6496" spans="1:7" x14ac:dyDescent="0.3">
      <c r="A6496" s="60">
        <v>6495</v>
      </c>
      <c r="B6496" s="60">
        <v>2</v>
      </c>
      <c r="C6496" s="2">
        <v>41193.912981852962</v>
      </c>
      <c r="D6496" s="2">
        <v>41253.912499999999</v>
      </c>
      <c r="E6496" s="60">
        <v>10</v>
      </c>
      <c r="F6496" s="2">
        <v>41194.790478636634</v>
      </c>
      <c r="G6496" s="60">
        <v>0</v>
      </c>
    </row>
    <row r="6497" spans="1:7" x14ac:dyDescent="0.3">
      <c r="A6497" s="60">
        <v>6496</v>
      </c>
      <c r="B6497" s="60">
        <v>11</v>
      </c>
      <c r="C6497" s="2">
        <v>41193.947655157914</v>
      </c>
      <c r="D6497" s="2">
        <v>41253.947222222218</v>
      </c>
      <c r="E6497" s="60">
        <v>1</v>
      </c>
      <c r="F6497" s="2">
        <v>41200.786370399881</v>
      </c>
      <c r="G6497" s="60">
        <v>2</v>
      </c>
    </row>
    <row r="6498" spans="1:7" x14ac:dyDescent="0.3">
      <c r="A6498" s="60">
        <v>6497</v>
      </c>
      <c r="B6498" s="60">
        <v>6</v>
      </c>
      <c r="C6498" s="2">
        <v>41193.938303643154</v>
      </c>
      <c r="D6498" s="2">
        <v>41197.312860772399</v>
      </c>
      <c r="E6498" s="60">
        <v>24</v>
      </c>
      <c r="F6498" s="2" t="s">
        <v>5</v>
      </c>
      <c r="G6498" s="60">
        <v>0</v>
      </c>
    </row>
    <row r="6499" spans="1:7" x14ac:dyDescent="0.3">
      <c r="A6499" s="60">
        <v>6498</v>
      </c>
      <c r="B6499" s="60">
        <v>6</v>
      </c>
      <c r="C6499" s="2">
        <v>41193.94643130144</v>
      </c>
      <c r="D6499" s="2">
        <v>41253.945833333331</v>
      </c>
      <c r="E6499" s="60">
        <v>24</v>
      </c>
      <c r="F6499" s="2">
        <v>41196.421807601728</v>
      </c>
      <c r="G6499" s="60">
        <v>0</v>
      </c>
    </row>
    <row r="6500" spans="1:7" x14ac:dyDescent="0.3">
      <c r="A6500" s="60">
        <v>6499</v>
      </c>
      <c r="B6500" s="60">
        <v>1</v>
      </c>
      <c r="C6500" s="2">
        <v>41193.968625373731</v>
      </c>
      <c r="D6500" s="2">
        <v>41196.34300862057</v>
      </c>
      <c r="E6500" s="60">
        <v>8</v>
      </c>
      <c r="F6500" s="2" t="s">
        <v>5</v>
      </c>
      <c r="G6500" s="60">
        <v>0</v>
      </c>
    </row>
    <row r="6501" spans="1:7" x14ac:dyDescent="0.3">
      <c r="A6501" s="60">
        <v>6500</v>
      </c>
      <c r="B6501" s="60">
        <v>7</v>
      </c>
      <c r="C6501" s="2">
        <v>41194.069164562447</v>
      </c>
      <c r="D6501" s="2">
        <v>41254.068749999999</v>
      </c>
      <c r="E6501" s="60">
        <v>24</v>
      </c>
      <c r="F6501" s="2">
        <v>41203.614101770145</v>
      </c>
      <c r="G6501" s="60">
        <v>0</v>
      </c>
    </row>
    <row r="6502" spans="1:7" x14ac:dyDescent="0.3">
      <c r="A6502" s="60">
        <v>6501</v>
      </c>
      <c r="B6502" s="60">
        <v>7</v>
      </c>
      <c r="C6502" s="2">
        <v>41194.36250863914</v>
      </c>
      <c r="D6502" s="2">
        <v>41254.362500000003</v>
      </c>
      <c r="E6502" s="60">
        <v>24</v>
      </c>
      <c r="F6502" s="2">
        <v>41199.361435900093</v>
      </c>
      <c r="G6502" s="60">
        <v>0</v>
      </c>
    </row>
    <row r="6503" spans="1:7" x14ac:dyDescent="0.3">
      <c r="A6503" s="60">
        <v>6502</v>
      </c>
      <c r="B6503" s="60">
        <v>1</v>
      </c>
      <c r="C6503" s="2">
        <v>41194.460747901016</v>
      </c>
      <c r="D6503" s="2">
        <v>41254.460416666669</v>
      </c>
      <c r="E6503" s="60">
        <v>12</v>
      </c>
      <c r="F6503" s="2">
        <v>41195.037877384544</v>
      </c>
      <c r="G6503" s="60">
        <v>0</v>
      </c>
    </row>
    <row r="6504" spans="1:7" x14ac:dyDescent="0.3">
      <c r="A6504" s="60">
        <v>6503</v>
      </c>
      <c r="B6504" s="60">
        <v>8</v>
      </c>
      <c r="C6504" s="2">
        <v>41194.46674792665</v>
      </c>
      <c r="D6504" s="2">
        <v>41254.466666666667</v>
      </c>
      <c r="E6504" s="60">
        <v>3</v>
      </c>
      <c r="F6504" s="2">
        <v>41201.095262447125</v>
      </c>
      <c r="G6504" s="60">
        <v>0</v>
      </c>
    </row>
    <row r="6505" spans="1:7" x14ac:dyDescent="0.3">
      <c r="A6505" s="60">
        <v>6504</v>
      </c>
      <c r="B6505" s="60">
        <v>1</v>
      </c>
      <c r="C6505" s="2">
        <v>41194.494095127891</v>
      </c>
      <c r="D6505" s="2">
        <v>41197.95178343491</v>
      </c>
      <c r="E6505" s="60">
        <v>12</v>
      </c>
      <c r="F6505" s="2" t="s">
        <v>5</v>
      </c>
      <c r="G6505" s="60">
        <v>0</v>
      </c>
    </row>
    <row r="6506" spans="1:7" x14ac:dyDescent="0.3">
      <c r="A6506" s="60">
        <v>6505</v>
      </c>
      <c r="B6506" s="60">
        <v>5</v>
      </c>
      <c r="C6506" s="2">
        <v>41194.500921587089</v>
      </c>
      <c r="D6506" s="2">
        <v>41254.500694444447</v>
      </c>
      <c r="E6506" s="60">
        <v>24</v>
      </c>
      <c r="F6506" s="2">
        <v>41198.324797517802</v>
      </c>
      <c r="G6506" s="60">
        <v>0</v>
      </c>
    </row>
    <row r="6507" spans="1:7" x14ac:dyDescent="0.3">
      <c r="A6507" s="60">
        <v>6506</v>
      </c>
      <c r="B6507" s="60">
        <v>1</v>
      </c>
      <c r="C6507" s="2">
        <v>41194.567431961194</v>
      </c>
      <c r="D6507" s="2">
        <v>41254.567361111105</v>
      </c>
      <c r="E6507" s="60">
        <v>8</v>
      </c>
      <c r="F6507" s="2">
        <v>41195.48687063597</v>
      </c>
      <c r="G6507" s="60">
        <v>0</v>
      </c>
    </row>
    <row r="6508" spans="1:7" x14ac:dyDescent="0.3">
      <c r="A6508" s="60">
        <v>6507</v>
      </c>
      <c r="B6508" s="60">
        <v>5</v>
      </c>
      <c r="C6508" s="2">
        <v>41194.580587367767</v>
      </c>
      <c r="D6508" s="2">
        <v>41254.580555555556</v>
      </c>
      <c r="E6508" s="60">
        <v>24</v>
      </c>
      <c r="F6508" s="2">
        <v>41197.317802482146</v>
      </c>
      <c r="G6508" s="60">
        <v>0</v>
      </c>
    </row>
    <row r="6509" spans="1:7" x14ac:dyDescent="0.3">
      <c r="A6509" s="60">
        <v>6508</v>
      </c>
      <c r="B6509" s="60">
        <v>1</v>
      </c>
      <c r="C6509" s="2">
        <v>41194.550255461152</v>
      </c>
      <c r="D6509" s="2">
        <v>41254.549999999996</v>
      </c>
      <c r="E6509" s="60">
        <v>12</v>
      </c>
      <c r="F6509" s="2">
        <v>41195.651394449582</v>
      </c>
      <c r="G6509" s="60">
        <v>0</v>
      </c>
    </row>
    <row r="6510" spans="1:7" x14ac:dyDescent="0.3">
      <c r="A6510" s="60">
        <v>6509</v>
      </c>
      <c r="B6510" s="60">
        <v>1</v>
      </c>
      <c r="C6510" s="2">
        <v>41194.599615340652</v>
      </c>
      <c r="D6510" s="2">
        <v>41254.599305555559</v>
      </c>
      <c r="E6510" s="60">
        <v>8</v>
      </c>
      <c r="F6510" s="2">
        <v>41194.642663136285</v>
      </c>
      <c r="G6510" s="60">
        <v>0</v>
      </c>
    </row>
    <row r="6511" spans="1:7" x14ac:dyDescent="0.3">
      <c r="A6511" s="60">
        <v>6510</v>
      </c>
      <c r="B6511" s="60">
        <v>8</v>
      </c>
      <c r="C6511" s="2">
        <v>41194.590410341167</v>
      </c>
      <c r="D6511" s="2">
        <v>41254.590277777781</v>
      </c>
      <c r="E6511" s="60">
        <v>3</v>
      </c>
      <c r="F6511" s="2">
        <v>41201.313220563447</v>
      </c>
      <c r="G6511" s="60">
        <v>0</v>
      </c>
    </row>
    <row r="6512" spans="1:7" x14ac:dyDescent="0.3">
      <c r="A6512" s="60">
        <v>6511</v>
      </c>
      <c r="B6512" s="60">
        <v>4</v>
      </c>
      <c r="C6512" s="2">
        <v>41194.59468559004</v>
      </c>
      <c r="D6512" s="2">
        <v>41254.594444444447</v>
      </c>
      <c r="E6512" s="60">
        <v>12</v>
      </c>
      <c r="F6512" s="2">
        <v>41198.673691121803</v>
      </c>
      <c r="G6512" s="60">
        <v>0</v>
      </c>
    </row>
    <row r="6513" spans="1:7" x14ac:dyDescent="0.3">
      <c r="A6513" s="60">
        <v>6512</v>
      </c>
      <c r="B6513" s="60">
        <v>5</v>
      </c>
      <c r="C6513" s="2">
        <v>41194.609060906303</v>
      </c>
      <c r="D6513" s="2">
        <v>41254.609027777777</v>
      </c>
      <c r="E6513" s="60">
        <v>24</v>
      </c>
      <c r="F6513" s="2">
        <v>41198.758484069782</v>
      </c>
      <c r="G6513" s="60">
        <v>0</v>
      </c>
    </row>
    <row r="6514" spans="1:7" x14ac:dyDescent="0.3">
      <c r="A6514" s="60">
        <v>6513</v>
      </c>
      <c r="B6514" s="60">
        <v>6</v>
      </c>
      <c r="C6514" s="2">
        <v>41194.723249794355</v>
      </c>
      <c r="D6514" s="2">
        <v>41254.722916666666</v>
      </c>
      <c r="E6514" s="60">
        <v>24</v>
      </c>
      <c r="F6514" s="2">
        <v>41201.919915477847</v>
      </c>
      <c r="G6514" s="60">
        <v>0</v>
      </c>
    </row>
    <row r="6515" spans="1:7" x14ac:dyDescent="0.3">
      <c r="A6515" s="60">
        <v>6514</v>
      </c>
      <c r="B6515" s="60">
        <v>1</v>
      </c>
      <c r="C6515" s="2">
        <v>41195.144630304996</v>
      </c>
      <c r="D6515" s="2">
        <v>41255.144444444442</v>
      </c>
      <c r="E6515" s="60">
        <v>8</v>
      </c>
      <c r="F6515" s="2">
        <v>41196.611143237213</v>
      </c>
      <c r="G6515" s="60">
        <v>0</v>
      </c>
    </row>
    <row r="6516" spans="1:7" x14ac:dyDescent="0.3">
      <c r="A6516" s="60">
        <v>6515</v>
      </c>
      <c r="B6516" s="60">
        <v>2</v>
      </c>
      <c r="C6516" s="2">
        <v>41195.253212311211</v>
      </c>
      <c r="D6516" s="2">
        <v>41198.252705589752</v>
      </c>
      <c r="E6516" s="60">
        <v>10</v>
      </c>
      <c r="F6516" s="2" t="s">
        <v>5</v>
      </c>
      <c r="G6516" s="60">
        <v>0</v>
      </c>
    </row>
    <row r="6517" spans="1:7" x14ac:dyDescent="0.3">
      <c r="A6517" s="60">
        <v>6516</v>
      </c>
      <c r="B6517" s="60">
        <v>1</v>
      </c>
      <c r="C6517" s="2">
        <v>41195.356930408932</v>
      </c>
      <c r="D6517" s="2">
        <v>41197.898028210024</v>
      </c>
      <c r="E6517" s="60">
        <v>8</v>
      </c>
      <c r="F6517" s="2" t="s">
        <v>5</v>
      </c>
      <c r="G6517" s="60">
        <v>0</v>
      </c>
    </row>
    <row r="6518" spans="1:7" x14ac:dyDescent="0.3">
      <c r="A6518" s="60">
        <v>6517</v>
      </c>
      <c r="B6518" s="60">
        <v>5</v>
      </c>
      <c r="C6518" s="2">
        <v>41195.401045697836</v>
      </c>
      <c r="D6518" s="2">
        <v>41255.400694444441</v>
      </c>
      <c r="E6518" s="60">
        <v>24</v>
      </c>
      <c r="F6518" s="2">
        <v>41197.422761672562</v>
      </c>
      <c r="G6518" s="60">
        <v>0</v>
      </c>
    </row>
    <row r="6519" spans="1:7" x14ac:dyDescent="0.3">
      <c r="A6519" s="60">
        <v>6518</v>
      </c>
      <c r="B6519" s="60">
        <v>5</v>
      </c>
      <c r="C6519" s="2">
        <v>41195.402774486145</v>
      </c>
      <c r="D6519" s="2">
        <v>41255.402777777781</v>
      </c>
      <c r="E6519" s="60">
        <v>24</v>
      </c>
      <c r="F6519" s="2">
        <v>41196.549585924397</v>
      </c>
      <c r="G6519" s="60">
        <v>0</v>
      </c>
    </row>
    <row r="6520" spans="1:7" x14ac:dyDescent="0.3">
      <c r="A6520" s="60">
        <v>6519</v>
      </c>
      <c r="B6520" s="60">
        <v>1</v>
      </c>
      <c r="C6520" s="2">
        <v>41195.392494468673</v>
      </c>
      <c r="D6520" s="2">
        <v>41255.392361111109</v>
      </c>
      <c r="E6520" s="60">
        <v>8</v>
      </c>
      <c r="F6520" s="2">
        <v>41196.641756549798</v>
      </c>
      <c r="G6520" s="60">
        <v>0</v>
      </c>
    </row>
    <row r="6521" spans="1:7" x14ac:dyDescent="0.3">
      <c r="A6521" s="60">
        <v>6520</v>
      </c>
      <c r="B6521" s="60">
        <v>4</v>
      </c>
      <c r="C6521" s="2">
        <v>41195.381247823156</v>
      </c>
      <c r="D6521" s="2">
        <v>41199.756249999999</v>
      </c>
      <c r="E6521" s="60">
        <v>12</v>
      </c>
      <c r="F6521" s="2">
        <v>41196.465414572762</v>
      </c>
      <c r="G6521" s="60">
        <v>0</v>
      </c>
    </row>
    <row r="6522" spans="1:7" x14ac:dyDescent="0.3">
      <c r="A6522" s="60">
        <v>6521</v>
      </c>
      <c r="B6522" s="60">
        <v>3</v>
      </c>
      <c r="C6522" s="2">
        <v>41195.406892525556</v>
      </c>
      <c r="D6522" s="2">
        <v>41255.40625</v>
      </c>
      <c r="E6522" s="60">
        <v>24</v>
      </c>
      <c r="F6522" s="2">
        <v>41196.473844808344</v>
      </c>
      <c r="G6522" s="60">
        <v>0</v>
      </c>
    </row>
    <row r="6523" spans="1:7" x14ac:dyDescent="0.3">
      <c r="A6523" s="60">
        <v>6522</v>
      </c>
      <c r="B6523" s="60">
        <v>5</v>
      </c>
      <c r="C6523" s="2">
        <v>41195.414723901944</v>
      </c>
      <c r="D6523" s="2">
        <v>41198.122410748503</v>
      </c>
      <c r="E6523" s="60">
        <v>24</v>
      </c>
      <c r="F6523" s="2" t="s">
        <v>5</v>
      </c>
      <c r="G6523" s="60">
        <v>0</v>
      </c>
    </row>
    <row r="6524" spans="1:7" x14ac:dyDescent="0.3">
      <c r="A6524" s="60">
        <v>6523</v>
      </c>
      <c r="B6524" s="60">
        <v>6</v>
      </c>
      <c r="C6524" s="2">
        <v>41195.411498590947</v>
      </c>
      <c r="D6524" s="2">
        <v>41198.869186897966</v>
      </c>
      <c r="E6524" s="60">
        <v>24</v>
      </c>
      <c r="F6524" s="2" t="s">
        <v>5</v>
      </c>
      <c r="G6524" s="60">
        <v>0</v>
      </c>
    </row>
    <row r="6525" spans="1:7" x14ac:dyDescent="0.3">
      <c r="A6525" s="60">
        <v>6524</v>
      </c>
      <c r="B6525" s="60">
        <v>3</v>
      </c>
      <c r="C6525" s="2">
        <v>41195.431194328201</v>
      </c>
      <c r="D6525" s="2">
        <v>41255.430555555555</v>
      </c>
      <c r="E6525" s="60">
        <v>24</v>
      </c>
      <c r="F6525" s="2">
        <v>41198.506173269547</v>
      </c>
      <c r="G6525" s="60">
        <v>0</v>
      </c>
    </row>
    <row r="6526" spans="1:7" x14ac:dyDescent="0.3">
      <c r="A6526" s="60">
        <v>6525</v>
      </c>
      <c r="B6526" s="60">
        <v>3</v>
      </c>
      <c r="C6526" s="2">
        <v>41195.42250788954</v>
      </c>
      <c r="D6526" s="2">
        <v>41255.422222222223</v>
      </c>
      <c r="E6526" s="60">
        <v>24</v>
      </c>
      <c r="F6526" s="2">
        <v>41197.508892037942</v>
      </c>
      <c r="G6526" s="60">
        <v>0</v>
      </c>
    </row>
    <row r="6527" spans="1:7" x14ac:dyDescent="0.3">
      <c r="A6527" s="60">
        <v>6526</v>
      </c>
      <c r="B6527" s="60">
        <v>7</v>
      </c>
      <c r="C6527" s="2">
        <v>41195.436278427842</v>
      </c>
      <c r="D6527" s="2">
        <v>41255.436111111107</v>
      </c>
      <c r="E6527" s="60">
        <v>24</v>
      </c>
      <c r="F6527" s="2">
        <v>41217.549620285827</v>
      </c>
      <c r="G6527" s="60">
        <v>0</v>
      </c>
    </row>
    <row r="6528" spans="1:7" x14ac:dyDescent="0.3">
      <c r="A6528" s="60">
        <v>6527</v>
      </c>
      <c r="B6528" s="60">
        <v>5</v>
      </c>
      <c r="C6528" s="2">
        <v>41195.550797364202</v>
      </c>
      <c r="D6528" s="2">
        <v>41198.634027777778</v>
      </c>
      <c r="E6528" s="60">
        <v>24</v>
      </c>
      <c r="F6528" s="2" t="s">
        <v>5</v>
      </c>
      <c r="G6528" s="60">
        <v>0</v>
      </c>
    </row>
    <row r="6529" spans="1:7" x14ac:dyDescent="0.3">
      <c r="A6529" s="60">
        <v>6528</v>
      </c>
      <c r="B6529" s="60">
        <v>7</v>
      </c>
      <c r="C6529" s="2">
        <v>41195.619850268333</v>
      </c>
      <c r="D6529" s="2">
        <v>41255.619444444448</v>
      </c>
      <c r="E6529" s="60">
        <v>24</v>
      </c>
      <c r="F6529" s="2">
        <v>41217.766912087311</v>
      </c>
      <c r="G6529" s="60">
        <v>0</v>
      </c>
    </row>
    <row r="6530" spans="1:7" x14ac:dyDescent="0.3">
      <c r="A6530" s="60">
        <v>6529</v>
      </c>
      <c r="B6530" s="60">
        <v>1</v>
      </c>
      <c r="C6530" s="2">
        <v>41195.602371099107</v>
      </c>
      <c r="D6530" s="2">
        <v>41255.602083333339</v>
      </c>
      <c r="E6530" s="60">
        <v>12</v>
      </c>
      <c r="F6530" s="2">
        <v>41196.645390951577</v>
      </c>
      <c r="G6530" s="60">
        <v>0</v>
      </c>
    </row>
    <row r="6531" spans="1:7" x14ac:dyDescent="0.3">
      <c r="A6531" s="60">
        <v>6530</v>
      </c>
      <c r="B6531" s="60">
        <v>3</v>
      </c>
      <c r="C6531" s="2">
        <v>41195.643277546806</v>
      </c>
      <c r="D6531" s="2">
        <v>41255.643055555556</v>
      </c>
      <c r="E6531" s="60">
        <v>24</v>
      </c>
      <c r="F6531" s="2">
        <v>41197.414837878809</v>
      </c>
      <c r="G6531" s="60">
        <v>0</v>
      </c>
    </row>
    <row r="6532" spans="1:7" x14ac:dyDescent="0.3">
      <c r="A6532" s="60">
        <v>6531</v>
      </c>
      <c r="B6532" s="60">
        <v>1</v>
      </c>
      <c r="C6532" s="2">
        <v>41195.636731004255</v>
      </c>
      <c r="D6532" s="2">
        <v>41255.636111111111</v>
      </c>
      <c r="E6532" s="60">
        <v>8</v>
      </c>
      <c r="F6532" s="2">
        <v>41196.379282604001</v>
      </c>
      <c r="G6532" s="60">
        <v>0</v>
      </c>
    </row>
    <row r="6533" spans="1:7" x14ac:dyDescent="0.3">
      <c r="A6533" s="60">
        <v>6532</v>
      </c>
      <c r="B6533" s="60">
        <v>1</v>
      </c>
      <c r="C6533" s="2">
        <v>41195.642081227525</v>
      </c>
      <c r="D6533" s="2">
        <v>41255.64166666667</v>
      </c>
      <c r="E6533" s="60">
        <v>8</v>
      </c>
      <c r="F6533" s="2">
        <v>41196.873665860141</v>
      </c>
      <c r="G6533" s="60">
        <v>0</v>
      </c>
    </row>
    <row r="6534" spans="1:7" x14ac:dyDescent="0.3">
      <c r="A6534" s="60">
        <v>6533</v>
      </c>
      <c r="B6534" s="60">
        <v>5</v>
      </c>
      <c r="C6534" s="2">
        <v>41195.984407564509</v>
      </c>
      <c r="D6534" s="2">
        <v>41255.984027777777</v>
      </c>
      <c r="E6534" s="60">
        <v>24</v>
      </c>
      <c r="F6534" s="2">
        <v>41198.490043100763</v>
      </c>
      <c r="G6534" s="60">
        <v>0</v>
      </c>
    </row>
    <row r="6535" spans="1:7" x14ac:dyDescent="0.3">
      <c r="A6535" s="60">
        <v>6534</v>
      </c>
      <c r="B6535" s="60">
        <v>6</v>
      </c>
      <c r="C6535" s="2">
        <v>41196.134839447041</v>
      </c>
      <c r="D6535" s="2">
        <v>41256.134722222225</v>
      </c>
      <c r="E6535" s="60">
        <v>24</v>
      </c>
      <c r="F6535" s="2">
        <v>41219.40219389672</v>
      </c>
      <c r="G6535" s="60">
        <v>0</v>
      </c>
    </row>
    <row r="6536" spans="1:7" x14ac:dyDescent="0.3">
      <c r="A6536" s="60">
        <v>6535</v>
      </c>
      <c r="B6536" s="60">
        <v>1</v>
      </c>
      <c r="C6536" s="2">
        <v>41196.153973564084</v>
      </c>
      <c r="D6536" s="2">
        <v>41256.15347222222</v>
      </c>
      <c r="E6536" s="60">
        <v>8</v>
      </c>
      <c r="F6536" s="2">
        <v>41197.086754045864</v>
      </c>
      <c r="G6536" s="60">
        <v>0</v>
      </c>
    </row>
    <row r="6537" spans="1:7" x14ac:dyDescent="0.3">
      <c r="A6537" s="60">
        <v>6536</v>
      </c>
      <c r="B6537" s="60">
        <v>1</v>
      </c>
      <c r="C6537" s="2">
        <v>41196.262306502089</v>
      </c>
      <c r="D6537" s="2">
        <v>41200.345138888893</v>
      </c>
      <c r="E6537" s="60">
        <v>12</v>
      </c>
      <c r="F6537" s="2">
        <v>41197.411449267827</v>
      </c>
      <c r="G6537" s="60">
        <v>0</v>
      </c>
    </row>
    <row r="6538" spans="1:7" x14ac:dyDescent="0.3">
      <c r="A6538" s="60">
        <v>6537</v>
      </c>
      <c r="B6538" s="60">
        <v>1</v>
      </c>
      <c r="C6538" s="2">
        <v>41196.284230810204</v>
      </c>
      <c r="D6538" s="2">
        <v>41199.450466212867</v>
      </c>
      <c r="E6538" s="60">
        <v>8</v>
      </c>
      <c r="F6538" s="2" t="s">
        <v>5</v>
      </c>
      <c r="G6538" s="60">
        <v>0</v>
      </c>
    </row>
    <row r="6539" spans="1:7" x14ac:dyDescent="0.3">
      <c r="A6539" s="60">
        <v>6538</v>
      </c>
      <c r="B6539" s="60">
        <v>1</v>
      </c>
      <c r="C6539" s="2">
        <v>41196.346281590122</v>
      </c>
      <c r="D6539" s="2">
        <v>41256.345833333333</v>
      </c>
      <c r="E6539" s="60">
        <v>8</v>
      </c>
      <c r="F6539" s="2">
        <v>41197.354521744033</v>
      </c>
      <c r="G6539" s="60">
        <v>0</v>
      </c>
    </row>
    <row r="6540" spans="1:7" x14ac:dyDescent="0.3">
      <c r="A6540" s="60">
        <v>6539</v>
      </c>
      <c r="B6540" s="60">
        <v>9</v>
      </c>
      <c r="C6540" s="2">
        <v>41196.408102898502</v>
      </c>
      <c r="D6540" s="2">
        <v>41256.407638888886</v>
      </c>
      <c r="E6540" s="60">
        <v>5</v>
      </c>
      <c r="F6540" s="2">
        <v>41199.562131570812</v>
      </c>
      <c r="G6540" s="60">
        <v>0</v>
      </c>
    </row>
    <row r="6541" spans="1:7" x14ac:dyDescent="0.3">
      <c r="A6541" s="60">
        <v>6540</v>
      </c>
      <c r="B6541" s="60">
        <v>5</v>
      </c>
      <c r="C6541" s="2">
        <v>41196.410758813043</v>
      </c>
      <c r="D6541" s="2">
        <v>41256.410416666666</v>
      </c>
      <c r="E6541" s="60">
        <v>24</v>
      </c>
      <c r="F6541" s="2">
        <v>41198.492146092416</v>
      </c>
      <c r="G6541" s="60">
        <v>0</v>
      </c>
    </row>
    <row r="6542" spans="1:7" x14ac:dyDescent="0.3">
      <c r="A6542" s="60">
        <v>6541</v>
      </c>
      <c r="B6542" s="60">
        <v>4</v>
      </c>
      <c r="C6542" s="2">
        <v>41196.411615587502</v>
      </c>
      <c r="D6542" s="2">
        <v>41256.411111111112</v>
      </c>
      <c r="E6542" s="60">
        <v>12</v>
      </c>
      <c r="F6542" s="2">
        <v>41197.530674418129</v>
      </c>
      <c r="G6542" s="60">
        <v>0</v>
      </c>
    </row>
    <row r="6543" spans="1:7" x14ac:dyDescent="0.3">
      <c r="A6543" s="60">
        <v>6542</v>
      </c>
      <c r="B6543" s="60">
        <v>6</v>
      </c>
      <c r="C6543" s="2">
        <v>41196.387829104526</v>
      </c>
      <c r="D6543" s="2">
        <v>41256.387499999997</v>
      </c>
      <c r="E6543" s="60">
        <v>24</v>
      </c>
      <c r="F6543" s="2">
        <v>41199.622609932703</v>
      </c>
      <c r="G6543" s="60">
        <v>0</v>
      </c>
    </row>
    <row r="6544" spans="1:7" x14ac:dyDescent="0.3">
      <c r="A6544" s="60">
        <v>6543</v>
      </c>
      <c r="B6544" s="60">
        <v>1</v>
      </c>
      <c r="C6544" s="2">
        <v>41196.391371739242</v>
      </c>
      <c r="D6544" s="2">
        <v>41256.390972222223</v>
      </c>
      <c r="E6544" s="60">
        <v>8</v>
      </c>
      <c r="F6544" s="2">
        <v>41196.465491327086</v>
      </c>
      <c r="G6544" s="60">
        <v>0</v>
      </c>
    </row>
    <row r="6545" spans="1:7" x14ac:dyDescent="0.3">
      <c r="A6545" s="60">
        <v>6544</v>
      </c>
      <c r="B6545" s="60">
        <v>9</v>
      </c>
      <c r="C6545" s="2">
        <v>41196.39203018156</v>
      </c>
      <c r="D6545" s="2">
        <v>41199.14166666667</v>
      </c>
      <c r="E6545" s="60">
        <v>5</v>
      </c>
      <c r="F6545" s="2" t="s">
        <v>5</v>
      </c>
      <c r="G6545" s="60">
        <v>0</v>
      </c>
    </row>
    <row r="6546" spans="1:7" x14ac:dyDescent="0.3">
      <c r="A6546" s="60">
        <v>6545</v>
      </c>
      <c r="B6546" s="60">
        <v>1</v>
      </c>
      <c r="C6546" s="2">
        <v>41196.462262147033</v>
      </c>
      <c r="D6546" s="2">
        <v>41256.461805555555</v>
      </c>
      <c r="E6546" s="60">
        <v>12</v>
      </c>
      <c r="F6546" s="2">
        <v>41197.015989268337</v>
      </c>
      <c r="G6546" s="60">
        <v>0</v>
      </c>
    </row>
    <row r="6547" spans="1:7" x14ac:dyDescent="0.3">
      <c r="A6547" s="60">
        <v>6546</v>
      </c>
      <c r="B6547" s="60">
        <v>3</v>
      </c>
      <c r="C6547" s="2">
        <v>41196.487672510033</v>
      </c>
      <c r="D6547" s="2">
        <v>41256.487500000003</v>
      </c>
      <c r="E6547" s="60">
        <v>24</v>
      </c>
      <c r="F6547" s="2">
        <v>41199.560933100824</v>
      </c>
      <c r="G6547" s="60">
        <v>0</v>
      </c>
    </row>
    <row r="6548" spans="1:7" x14ac:dyDescent="0.3">
      <c r="A6548" s="60">
        <v>6547</v>
      </c>
      <c r="B6548" s="60">
        <v>3</v>
      </c>
      <c r="C6548" s="2">
        <v>41196.497498075711</v>
      </c>
      <c r="D6548" s="2">
        <v>41256.497222222228</v>
      </c>
      <c r="E6548" s="60">
        <v>24</v>
      </c>
      <c r="F6548" s="2">
        <v>41198.446191218231</v>
      </c>
      <c r="G6548" s="60">
        <v>0</v>
      </c>
    </row>
    <row r="6549" spans="1:7" x14ac:dyDescent="0.3">
      <c r="A6549" s="60">
        <v>6548</v>
      </c>
      <c r="B6549" s="60">
        <v>1</v>
      </c>
      <c r="C6549" s="2">
        <v>41196.578805005731</v>
      </c>
      <c r="D6549" s="2">
        <v>41256.578472222223</v>
      </c>
      <c r="E6549" s="60">
        <v>8</v>
      </c>
      <c r="F6549" s="2">
        <v>41197.49689388377</v>
      </c>
      <c r="G6549" s="60">
        <v>0</v>
      </c>
    </row>
    <row r="6550" spans="1:7" x14ac:dyDescent="0.3">
      <c r="A6550" s="60">
        <v>6549</v>
      </c>
      <c r="B6550" s="60">
        <v>2</v>
      </c>
      <c r="C6550" s="2">
        <v>41196.561664410379</v>
      </c>
      <c r="D6550" s="2">
        <v>41256.561111111107</v>
      </c>
      <c r="E6550" s="60">
        <v>10</v>
      </c>
      <c r="F6550" s="2">
        <v>41197.640141612123</v>
      </c>
      <c r="G6550" s="60">
        <v>0</v>
      </c>
    </row>
    <row r="6551" spans="1:7" x14ac:dyDescent="0.3">
      <c r="A6551" s="60">
        <v>6550</v>
      </c>
      <c r="B6551" s="60">
        <v>1</v>
      </c>
      <c r="C6551" s="2">
        <v>41196.549107104889</v>
      </c>
      <c r="D6551" s="2">
        <v>41256.548611111109</v>
      </c>
      <c r="E6551" s="60">
        <v>8</v>
      </c>
      <c r="F6551" s="2">
        <v>41197.357122617941</v>
      </c>
      <c r="G6551" s="60">
        <v>0</v>
      </c>
    </row>
    <row r="6552" spans="1:7" x14ac:dyDescent="0.3">
      <c r="A6552" s="60">
        <v>6551</v>
      </c>
      <c r="B6552" s="60">
        <v>2</v>
      </c>
      <c r="C6552" s="2">
        <v>41196.552828633445</v>
      </c>
      <c r="D6552" s="2">
        <v>41200.552691580728</v>
      </c>
      <c r="E6552" s="60">
        <v>10</v>
      </c>
      <c r="F6552" s="2" t="s">
        <v>5</v>
      </c>
      <c r="G6552" s="60">
        <v>0</v>
      </c>
    </row>
    <row r="6553" spans="1:7" x14ac:dyDescent="0.3">
      <c r="A6553" s="60">
        <v>6552</v>
      </c>
      <c r="B6553" s="60">
        <v>2</v>
      </c>
      <c r="C6553" s="2">
        <v>41196.611071519001</v>
      </c>
      <c r="D6553" s="2">
        <v>41256.61041666667</v>
      </c>
      <c r="E6553" s="60">
        <v>10</v>
      </c>
      <c r="F6553" s="2">
        <v>41197.394202192154</v>
      </c>
      <c r="G6553" s="60">
        <v>0</v>
      </c>
    </row>
    <row r="6554" spans="1:7" x14ac:dyDescent="0.3">
      <c r="A6554" s="60">
        <v>6553</v>
      </c>
      <c r="B6554" s="60">
        <v>7</v>
      </c>
      <c r="C6554" s="2">
        <v>41196.586711229633</v>
      </c>
      <c r="D6554" s="2">
        <v>41256.586111111115</v>
      </c>
      <c r="E6554" s="60">
        <v>24</v>
      </c>
      <c r="F6554" s="2">
        <v>41212.298857077265</v>
      </c>
      <c r="G6554" s="60">
        <v>1</v>
      </c>
    </row>
    <row r="6555" spans="1:7" x14ac:dyDescent="0.3">
      <c r="A6555" s="60">
        <v>6554</v>
      </c>
      <c r="B6555" s="60">
        <v>4</v>
      </c>
      <c r="C6555" s="2">
        <v>41196.632811422496</v>
      </c>
      <c r="D6555" s="2">
        <v>41256.632638888892</v>
      </c>
      <c r="E6555" s="60">
        <v>12</v>
      </c>
      <c r="F6555" s="2">
        <v>41200.414495562582</v>
      </c>
      <c r="G6555" s="60">
        <v>0</v>
      </c>
    </row>
    <row r="6556" spans="1:7" x14ac:dyDescent="0.3">
      <c r="A6556" s="60">
        <v>6555</v>
      </c>
      <c r="B6556" s="60">
        <v>3</v>
      </c>
      <c r="C6556" s="2">
        <v>41196.7168339165</v>
      </c>
      <c r="D6556" s="2">
        <v>41256.716666666667</v>
      </c>
      <c r="E6556" s="60">
        <v>24</v>
      </c>
      <c r="F6556" s="2">
        <v>41199.427275983973</v>
      </c>
      <c r="G6556" s="60">
        <v>0</v>
      </c>
    </row>
    <row r="6557" spans="1:7" x14ac:dyDescent="0.3">
      <c r="A6557" s="60">
        <v>6556</v>
      </c>
      <c r="B6557" s="60">
        <v>7</v>
      </c>
      <c r="C6557" s="2">
        <v>41196.745423285291</v>
      </c>
      <c r="D6557" s="2">
        <v>41200.286460266288</v>
      </c>
      <c r="E6557" s="60">
        <v>24</v>
      </c>
      <c r="F6557" s="2" t="s">
        <v>5</v>
      </c>
      <c r="G6557" s="60">
        <v>0</v>
      </c>
    </row>
    <row r="6558" spans="1:7" x14ac:dyDescent="0.3">
      <c r="A6558" s="60">
        <v>6557</v>
      </c>
      <c r="B6558" s="60">
        <v>8</v>
      </c>
      <c r="C6558" s="2">
        <v>41196.759163192335</v>
      </c>
      <c r="D6558" s="2">
        <v>41200.383909342818</v>
      </c>
      <c r="E6558" s="60">
        <v>3</v>
      </c>
      <c r="F6558" s="2" t="s">
        <v>5</v>
      </c>
      <c r="G6558" s="60">
        <v>1</v>
      </c>
    </row>
    <row r="6559" spans="1:7" x14ac:dyDescent="0.3">
      <c r="A6559" s="60">
        <v>6558</v>
      </c>
      <c r="B6559" s="60">
        <v>4</v>
      </c>
      <c r="C6559" s="2">
        <v>41196.77042484194</v>
      </c>
      <c r="D6559" s="2">
        <v>41256.770138888889</v>
      </c>
      <c r="E6559" s="60">
        <v>12</v>
      </c>
      <c r="F6559" s="2">
        <v>41198.35722931286</v>
      </c>
      <c r="G6559" s="60">
        <v>0</v>
      </c>
    </row>
    <row r="6560" spans="1:7" x14ac:dyDescent="0.3">
      <c r="A6560" s="60">
        <v>6559</v>
      </c>
      <c r="B6560" s="60">
        <v>8</v>
      </c>
      <c r="C6560" s="2">
        <v>41196.753816735916</v>
      </c>
      <c r="D6560" s="2">
        <v>41256.753472222219</v>
      </c>
      <c r="E6560" s="60">
        <v>3</v>
      </c>
      <c r="F6560" s="2">
        <v>41201.790237226436</v>
      </c>
      <c r="G6560" s="60">
        <v>1</v>
      </c>
    </row>
    <row r="6561" spans="1:7" x14ac:dyDescent="0.3">
      <c r="A6561" s="60">
        <v>6560</v>
      </c>
      <c r="B6561" s="60">
        <v>1</v>
      </c>
      <c r="C6561" s="2">
        <v>41196.829899361372</v>
      </c>
      <c r="D6561" s="2">
        <v>41256.829861111109</v>
      </c>
      <c r="E6561" s="60">
        <v>8</v>
      </c>
      <c r="F6561" s="2">
        <v>41197.159052824587</v>
      </c>
      <c r="G6561" s="60">
        <v>0</v>
      </c>
    </row>
    <row r="6562" spans="1:7" x14ac:dyDescent="0.3">
      <c r="A6562" s="60">
        <v>6561</v>
      </c>
      <c r="B6562" s="60">
        <v>1</v>
      </c>
      <c r="C6562" s="2">
        <v>41196.793600620855</v>
      </c>
      <c r="D6562" s="2">
        <v>41256.79305555555</v>
      </c>
      <c r="E6562" s="60">
        <v>8</v>
      </c>
      <c r="F6562" s="2">
        <v>41197.312555529257</v>
      </c>
      <c r="G6562" s="60">
        <v>0</v>
      </c>
    </row>
    <row r="6563" spans="1:7" x14ac:dyDescent="0.3">
      <c r="A6563" s="60">
        <v>6562</v>
      </c>
      <c r="B6563" s="60">
        <v>4</v>
      </c>
      <c r="C6563" s="2">
        <v>41196.894292717552</v>
      </c>
      <c r="D6563" s="2">
        <v>41199.893750000003</v>
      </c>
      <c r="E6563" s="60">
        <v>12</v>
      </c>
      <c r="F6563" s="2">
        <v>41198.42128146172</v>
      </c>
      <c r="G6563" s="60">
        <v>0</v>
      </c>
    </row>
    <row r="6564" spans="1:7" x14ac:dyDescent="0.3">
      <c r="A6564" s="60">
        <v>6563</v>
      </c>
      <c r="B6564" s="60">
        <v>6</v>
      </c>
      <c r="C6564" s="2">
        <v>41196.934151159418</v>
      </c>
      <c r="D6564" s="2">
        <v>41256.934027777774</v>
      </c>
      <c r="E6564" s="60">
        <v>24</v>
      </c>
      <c r="F6564" s="2">
        <v>41199.57362009558</v>
      </c>
      <c r="G6564" s="60">
        <v>0</v>
      </c>
    </row>
    <row r="6565" spans="1:7" x14ac:dyDescent="0.3">
      <c r="A6565" s="60">
        <v>6564</v>
      </c>
      <c r="B6565" s="60">
        <v>1</v>
      </c>
      <c r="C6565" s="2">
        <v>41196.927065118842</v>
      </c>
      <c r="D6565" s="2">
        <v>41200.593125823085</v>
      </c>
      <c r="E6565" s="60">
        <v>12</v>
      </c>
      <c r="F6565" s="2" t="s">
        <v>5</v>
      </c>
      <c r="G6565" s="60">
        <v>0</v>
      </c>
    </row>
    <row r="6566" spans="1:7" x14ac:dyDescent="0.3">
      <c r="A6566" s="60">
        <v>6565</v>
      </c>
      <c r="B6566" s="60">
        <v>6</v>
      </c>
      <c r="C6566" s="2">
        <v>41196.939348540305</v>
      </c>
      <c r="D6566" s="2">
        <v>41256.938888888886</v>
      </c>
      <c r="E6566" s="60">
        <v>24</v>
      </c>
      <c r="F6566" s="2">
        <v>41200.402267000893</v>
      </c>
      <c r="G6566" s="60">
        <v>0</v>
      </c>
    </row>
    <row r="6567" spans="1:7" x14ac:dyDescent="0.3">
      <c r="A6567" s="60">
        <v>6566</v>
      </c>
      <c r="B6567" s="60">
        <v>2</v>
      </c>
      <c r="C6567" s="2">
        <v>41196.962390930566</v>
      </c>
      <c r="D6567" s="2">
        <v>41256.961805555555</v>
      </c>
      <c r="E6567" s="60">
        <v>10</v>
      </c>
      <c r="F6567" s="2">
        <v>41197.55665749342</v>
      </c>
      <c r="G6567" s="60">
        <v>0</v>
      </c>
    </row>
    <row r="6568" spans="1:7" x14ac:dyDescent="0.3">
      <c r="A6568" s="60">
        <v>6567</v>
      </c>
      <c r="B6568" s="60">
        <v>6</v>
      </c>
      <c r="C6568" s="2">
        <v>41197.017280739143</v>
      </c>
      <c r="D6568" s="2">
        <v>41257.01666666667</v>
      </c>
      <c r="E6568" s="60">
        <v>24</v>
      </c>
      <c r="F6568" s="2">
        <v>41204.493378364838</v>
      </c>
      <c r="G6568" s="60">
        <v>0</v>
      </c>
    </row>
    <row r="6569" spans="1:7" x14ac:dyDescent="0.3">
      <c r="A6569" s="60">
        <v>6568</v>
      </c>
      <c r="B6569" s="60">
        <v>6</v>
      </c>
      <c r="C6569" s="2">
        <v>41197.13879187662</v>
      </c>
      <c r="D6569" s="2">
        <v>41257.138194444444</v>
      </c>
      <c r="E6569" s="60">
        <v>24</v>
      </c>
      <c r="F6569" s="2">
        <v>41208.201918782463</v>
      </c>
      <c r="G6569" s="60">
        <v>0</v>
      </c>
    </row>
    <row r="6570" spans="1:7" x14ac:dyDescent="0.3">
      <c r="A6570" s="60">
        <v>6569</v>
      </c>
      <c r="B6570" s="60">
        <v>6</v>
      </c>
      <c r="C6570" s="2">
        <v>41197.393437652048</v>
      </c>
      <c r="D6570" s="2">
        <v>41257.393055555556</v>
      </c>
      <c r="E6570" s="60">
        <v>24</v>
      </c>
      <c r="F6570" s="2">
        <v>41200.528536898441</v>
      </c>
      <c r="G6570" s="60">
        <v>0</v>
      </c>
    </row>
    <row r="6571" spans="1:7" x14ac:dyDescent="0.3">
      <c r="A6571" s="60">
        <v>6570</v>
      </c>
      <c r="B6571" s="60">
        <v>6</v>
      </c>
      <c r="C6571" s="2">
        <v>41197.401550367365</v>
      </c>
      <c r="D6571" s="2">
        <v>41199.484439947555</v>
      </c>
      <c r="E6571" s="60">
        <v>24</v>
      </c>
      <c r="F6571" s="2" t="s">
        <v>5</v>
      </c>
      <c r="G6571" s="60">
        <v>0</v>
      </c>
    </row>
    <row r="6572" spans="1:7" x14ac:dyDescent="0.3">
      <c r="A6572" s="60">
        <v>6571</v>
      </c>
      <c r="B6572" s="60">
        <v>1</v>
      </c>
      <c r="C6572" s="2">
        <v>41197.396308332201</v>
      </c>
      <c r="D6572" s="2">
        <v>41257.395833333336</v>
      </c>
      <c r="E6572" s="60">
        <v>8</v>
      </c>
      <c r="F6572" s="2">
        <v>41198.565820066207</v>
      </c>
      <c r="G6572" s="60">
        <v>0</v>
      </c>
    </row>
    <row r="6573" spans="1:7" x14ac:dyDescent="0.3">
      <c r="A6573" s="60">
        <v>6572</v>
      </c>
      <c r="B6573" s="60">
        <v>1</v>
      </c>
      <c r="C6573" s="2">
        <v>41197.475739354508</v>
      </c>
      <c r="D6573" s="2">
        <v>41257.475694444445</v>
      </c>
      <c r="E6573" s="60">
        <v>12</v>
      </c>
      <c r="F6573" s="2">
        <v>41198.194117834595</v>
      </c>
      <c r="G6573" s="60">
        <v>0</v>
      </c>
    </row>
    <row r="6574" spans="1:7" x14ac:dyDescent="0.3">
      <c r="A6574" s="60">
        <v>6573</v>
      </c>
      <c r="B6574" s="60">
        <v>4</v>
      </c>
      <c r="C6574" s="2">
        <v>41197.495056336185</v>
      </c>
      <c r="D6574" s="2">
        <v>41257.494444444448</v>
      </c>
      <c r="E6574" s="60">
        <v>12</v>
      </c>
      <c r="F6574" s="2">
        <v>41200.548468119327</v>
      </c>
      <c r="G6574" s="60">
        <v>0</v>
      </c>
    </row>
    <row r="6575" spans="1:7" x14ac:dyDescent="0.3">
      <c r="A6575" s="60">
        <v>6574</v>
      </c>
      <c r="B6575" s="60">
        <v>2</v>
      </c>
      <c r="C6575" s="2">
        <v>41197.515314060205</v>
      </c>
      <c r="D6575" s="2">
        <v>41257.515277777777</v>
      </c>
      <c r="E6575" s="60">
        <v>10</v>
      </c>
      <c r="F6575" s="2">
        <v>41198.52773881748</v>
      </c>
      <c r="G6575" s="60">
        <v>0</v>
      </c>
    </row>
    <row r="6576" spans="1:7" x14ac:dyDescent="0.3">
      <c r="A6576" s="60">
        <v>6575</v>
      </c>
      <c r="B6576" s="60">
        <v>3</v>
      </c>
      <c r="C6576" s="2">
        <v>41197.526197590261</v>
      </c>
      <c r="D6576" s="2">
        <v>41257.525694444441</v>
      </c>
      <c r="E6576" s="60">
        <v>24</v>
      </c>
      <c r="F6576" s="2">
        <v>41199.625019975625</v>
      </c>
      <c r="G6576" s="60">
        <v>0</v>
      </c>
    </row>
    <row r="6577" spans="1:7" x14ac:dyDescent="0.3">
      <c r="A6577" s="60">
        <v>6576</v>
      </c>
      <c r="B6577" s="60">
        <v>4</v>
      </c>
      <c r="C6577" s="2">
        <v>41197.544502690718</v>
      </c>
      <c r="D6577" s="2">
        <v>41257.544444444444</v>
      </c>
      <c r="E6577" s="60">
        <v>12</v>
      </c>
      <c r="F6577" s="2">
        <v>41200.524260144979</v>
      </c>
      <c r="G6577" s="60">
        <v>0</v>
      </c>
    </row>
    <row r="6578" spans="1:7" x14ac:dyDescent="0.3">
      <c r="A6578" s="60">
        <v>6577</v>
      </c>
      <c r="B6578" s="60">
        <v>5</v>
      </c>
      <c r="C6578" s="2">
        <v>41197.657934722483</v>
      </c>
      <c r="D6578" s="2">
        <v>41257.657638888886</v>
      </c>
      <c r="E6578" s="60">
        <v>24</v>
      </c>
      <c r="F6578" s="2">
        <v>41202.515328912712</v>
      </c>
      <c r="G6578" s="60">
        <v>0</v>
      </c>
    </row>
    <row r="6579" spans="1:7" x14ac:dyDescent="0.3">
      <c r="A6579" s="60">
        <v>6578</v>
      </c>
      <c r="B6579" s="60">
        <v>7</v>
      </c>
      <c r="C6579" s="2">
        <v>41197.766601456206</v>
      </c>
      <c r="D6579" s="2">
        <v>41257.765972222223</v>
      </c>
      <c r="E6579" s="60">
        <v>24</v>
      </c>
      <c r="F6579" s="2">
        <v>41202.312855756514</v>
      </c>
      <c r="G6579" s="60">
        <v>0</v>
      </c>
    </row>
    <row r="6580" spans="1:7" x14ac:dyDescent="0.3">
      <c r="A6580" s="60">
        <v>6579</v>
      </c>
      <c r="B6580" s="60">
        <v>8</v>
      </c>
      <c r="C6580" s="2">
        <v>41197.79026200642</v>
      </c>
      <c r="D6580" s="2">
        <v>41257.789583333331</v>
      </c>
      <c r="E6580" s="60">
        <v>3</v>
      </c>
      <c r="F6580" s="2">
        <v>41202.617157940498</v>
      </c>
      <c r="G6580" s="60">
        <v>0</v>
      </c>
    </row>
    <row r="6581" spans="1:7" x14ac:dyDescent="0.3">
      <c r="A6581" s="60">
        <v>6580</v>
      </c>
      <c r="B6581" s="60">
        <v>1</v>
      </c>
      <c r="C6581" s="2">
        <v>41197.829579957579</v>
      </c>
      <c r="D6581" s="2">
        <v>41257.829166666663</v>
      </c>
      <c r="E6581" s="60">
        <v>8</v>
      </c>
      <c r="F6581" s="2">
        <v>41198.714965703759</v>
      </c>
      <c r="G6581" s="60">
        <v>0</v>
      </c>
    </row>
    <row r="6582" spans="1:7" x14ac:dyDescent="0.3">
      <c r="A6582" s="60">
        <v>6581</v>
      </c>
      <c r="B6582" s="60">
        <v>1</v>
      </c>
      <c r="C6582" s="2">
        <v>41197.869639478966</v>
      </c>
      <c r="D6582" s="2">
        <v>41257.869444444448</v>
      </c>
      <c r="E6582" s="60">
        <v>12</v>
      </c>
      <c r="F6582" s="2">
        <v>41199.509210648415</v>
      </c>
      <c r="G6582" s="60">
        <v>0</v>
      </c>
    </row>
    <row r="6583" spans="1:7" x14ac:dyDescent="0.3">
      <c r="A6583" s="60">
        <v>6582</v>
      </c>
      <c r="B6583" s="60">
        <v>1</v>
      </c>
      <c r="C6583" s="2">
        <v>41197.93609924677</v>
      </c>
      <c r="D6583" s="2">
        <v>41257.935416666667</v>
      </c>
      <c r="E6583" s="60">
        <v>8</v>
      </c>
      <c r="F6583" s="2">
        <v>41198.743267506841</v>
      </c>
      <c r="G6583" s="60">
        <v>0</v>
      </c>
    </row>
    <row r="6584" spans="1:7" x14ac:dyDescent="0.3">
      <c r="A6584" s="60">
        <v>6583</v>
      </c>
      <c r="B6584" s="60">
        <v>6</v>
      </c>
      <c r="C6584" s="2">
        <v>41197.981561101442</v>
      </c>
      <c r="D6584" s="2">
        <v>41257.981250000004</v>
      </c>
      <c r="E6584" s="60">
        <v>24</v>
      </c>
      <c r="F6584" s="2">
        <v>41203.925625671298</v>
      </c>
      <c r="G6584" s="60">
        <v>0</v>
      </c>
    </row>
    <row r="6585" spans="1:7" x14ac:dyDescent="0.3">
      <c r="A6585" s="60">
        <v>6584</v>
      </c>
      <c r="B6585" s="60">
        <v>1</v>
      </c>
      <c r="C6585" s="2">
        <v>41198.148226997248</v>
      </c>
      <c r="D6585" s="2">
        <v>41258.147916666669</v>
      </c>
      <c r="E6585" s="60">
        <v>8</v>
      </c>
      <c r="F6585" s="2">
        <v>41199.410977689178</v>
      </c>
      <c r="G6585" s="60">
        <v>0</v>
      </c>
    </row>
    <row r="6586" spans="1:7" x14ac:dyDescent="0.3">
      <c r="A6586" s="60">
        <v>6585</v>
      </c>
      <c r="B6586" s="60">
        <v>5</v>
      </c>
      <c r="C6586" s="2">
        <v>41198.156009120714</v>
      </c>
      <c r="D6586" s="2">
        <v>41258.155555555553</v>
      </c>
      <c r="E6586" s="60">
        <v>24</v>
      </c>
      <c r="F6586" s="2">
        <v>41200.504087108253</v>
      </c>
      <c r="G6586" s="60">
        <v>0</v>
      </c>
    </row>
    <row r="6587" spans="1:7" x14ac:dyDescent="0.3">
      <c r="A6587" s="60">
        <v>6586</v>
      </c>
      <c r="B6587" s="60">
        <v>5</v>
      </c>
      <c r="C6587" s="2">
        <v>41198.154687551367</v>
      </c>
      <c r="D6587" s="2">
        <v>41258.154166666667</v>
      </c>
      <c r="E6587" s="60">
        <v>24</v>
      </c>
      <c r="F6587" s="2">
        <v>41200.175817549025</v>
      </c>
      <c r="G6587" s="60">
        <v>0</v>
      </c>
    </row>
    <row r="6588" spans="1:7" x14ac:dyDescent="0.3">
      <c r="A6588" s="60">
        <v>6587</v>
      </c>
      <c r="B6588" s="60">
        <v>1</v>
      </c>
      <c r="C6588" s="2">
        <v>41198.216071382849</v>
      </c>
      <c r="D6588" s="2">
        <v>41258.215972222228</v>
      </c>
      <c r="E6588" s="60">
        <v>12</v>
      </c>
      <c r="F6588" s="2">
        <v>41199.451463568228</v>
      </c>
      <c r="G6588" s="60">
        <v>0</v>
      </c>
    </row>
    <row r="6589" spans="1:7" x14ac:dyDescent="0.3">
      <c r="A6589" s="60">
        <v>6588</v>
      </c>
      <c r="B6589" s="60">
        <v>1</v>
      </c>
      <c r="C6589" s="2">
        <v>41198.394182818207</v>
      </c>
      <c r="D6589" s="2">
        <v>41258.393750000003</v>
      </c>
      <c r="E6589" s="60">
        <v>8</v>
      </c>
      <c r="F6589" s="2">
        <v>41199.631815779518</v>
      </c>
      <c r="G6589" s="60">
        <v>0</v>
      </c>
    </row>
    <row r="6590" spans="1:7" x14ac:dyDescent="0.3">
      <c r="A6590" s="60">
        <v>6589</v>
      </c>
      <c r="B6590" s="60">
        <v>2</v>
      </c>
      <c r="C6590" s="2">
        <v>41198.427183457054</v>
      </c>
      <c r="D6590" s="2">
        <v>41258.427083333328</v>
      </c>
      <c r="E6590" s="60">
        <v>10</v>
      </c>
      <c r="F6590" s="2">
        <v>41199.69298394525</v>
      </c>
      <c r="G6590" s="60">
        <v>0</v>
      </c>
    </row>
    <row r="6591" spans="1:7" x14ac:dyDescent="0.3">
      <c r="A6591" s="60">
        <v>6590</v>
      </c>
      <c r="B6591" s="60">
        <v>3</v>
      </c>
      <c r="C6591" s="2">
        <v>41198.49425477723</v>
      </c>
      <c r="D6591" s="2">
        <v>41258.493750000001</v>
      </c>
      <c r="E6591" s="60">
        <v>24</v>
      </c>
      <c r="F6591" s="2">
        <v>41201.445065176231</v>
      </c>
      <c r="G6591" s="60">
        <v>0</v>
      </c>
    </row>
    <row r="6592" spans="1:7" x14ac:dyDescent="0.3">
      <c r="A6592" s="60">
        <v>6591</v>
      </c>
      <c r="B6592" s="60">
        <v>7</v>
      </c>
      <c r="C6592" s="2">
        <v>41198.577450546545</v>
      </c>
      <c r="D6592" s="2">
        <v>41258.57708333333</v>
      </c>
      <c r="E6592" s="60">
        <v>24</v>
      </c>
      <c r="F6592" s="2">
        <v>41218.854521963978</v>
      </c>
      <c r="G6592" s="60">
        <v>0</v>
      </c>
    </row>
    <row r="6593" spans="1:7" x14ac:dyDescent="0.3">
      <c r="A6593" s="60">
        <v>6592</v>
      </c>
      <c r="B6593" s="60">
        <v>4</v>
      </c>
      <c r="C6593" s="2">
        <v>41198.568723466706</v>
      </c>
      <c r="D6593" s="2">
        <v>41258.568055555552</v>
      </c>
      <c r="E6593" s="60">
        <v>12</v>
      </c>
      <c r="F6593" s="2">
        <v>41200.296053513965</v>
      </c>
      <c r="G6593" s="60">
        <v>0</v>
      </c>
    </row>
    <row r="6594" spans="1:7" x14ac:dyDescent="0.3">
      <c r="A6594" s="60">
        <v>6593</v>
      </c>
      <c r="B6594" s="60">
        <v>4</v>
      </c>
      <c r="C6594" s="2">
        <v>41198.550010191626</v>
      </c>
      <c r="D6594" s="2">
        <v>41258.549999999996</v>
      </c>
      <c r="E6594" s="60">
        <v>12</v>
      </c>
      <c r="F6594" s="2">
        <v>41201.331989548969</v>
      </c>
      <c r="G6594" s="60">
        <v>0</v>
      </c>
    </row>
    <row r="6595" spans="1:7" x14ac:dyDescent="0.3">
      <c r="A6595" s="60">
        <v>6594</v>
      </c>
      <c r="B6595" s="60">
        <v>7</v>
      </c>
      <c r="C6595" s="2">
        <v>41198.544492541834</v>
      </c>
      <c r="D6595" s="2">
        <v>41258.544444444444</v>
      </c>
      <c r="E6595" s="60">
        <v>24</v>
      </c>
      <c r="F6595" s="2">
        <v>41220.620176401972</v>
      </c>
      <c r="G6595" s="60">
        <v>0</v>
      </c>
    </row>
    <row r="6596" spans="1:7" x14ac:dyDescent="0.3">
      <c r="A6596" s="60">
        <v>6595</v>
      </c>
      <c r="B6596" s="60">
        <v>5</v>
      </c>
      <c r="C6596" s="2">
        <v>41198.574636017707</v>
      </c>
      <c r="D6596" s="2">
        <v>41258.57430555555</v>
      </c>
      <c r="E6596" s="60">
        <v>24</v>
      </c>
      <c r="F6596" s="2">
        <v>41202.608746153273</v>
      </c>
      <c r="G6596" s="60">
        <v>0</v>
      </c>
    </row>
    <row r="6597" spans="1:7" x14ac:dyDescent="0.3">
      <c r="A6597" s="60">
        <v>6596</v>
      </c>
      <c r="B6597" s="60">
        <v>3</v>
      </c>
      <c r="C6597" s="2">
        <v>41198.599539487499</v>
      </c>
      <c r="D6597" s="2">
        <v>41258.599305555559</v>
      </c>
      <c r="E6597" s="60">
        <v>24</v>
      </c>
      <c r="F6597" s="2">
        <v>41201.380083852258</v>
      </c>
      <c r="G6597" s="60">
        <v>0</v>
      </c>
    </row>
    <row r="6598" spans="1:7" x14ac:dyDescent="0.3">
      <c r="A6598" s="60">
        <v>6597</v>
      </c>
      <c r="B6598" s="60">
        <v>1</v>
      </c>
      <c r="C6598" s="2">
        <v>41198.614450731562</v>
      </c>
      <c r="D6598" s="2">
        <v>41258.613888888889</v>
      </c>
      <c r="E6598" s="60">
        <v>12</v>
      </c>
      <c r="F6598" s="2">
        <v>41199.332088001051</v>
      </c>
      <c r="G6598" s="60">
        <v>0</v>
      </c>
    </row>
    <row r="6599" spans="1:7" x14ac:dyDescent="0.3">
      <c r="A6599" s="60">
        <v>6598</v>
      </c>
      <c r="B6599" s="60">
        <v>1</v>
      </c>
      <c r="C6599" s="2">
        <v>41198.596229437499</v>
      </c>
      <c r="D6599" s="2">
        <v>41258.595833333333</v>
      </c>
      <c r="E6599" s="60">
        <v>8</v>
      </c>
      <c r="F6599" s="2">
        <v>41198.662343649594</v>
      </c>
      <c r="G6599" s="60">
        <v>0</v>
      </c>
    </row>
    <row r="6600" spans="1:7" x14ac:dyDescent="0.3">
      <c r="A6600" s="60">
        <v>6599</v>
      </c>
      <c r="B6600" s="60">
        <v>3</v>
      </c>
      <c r="C6600" s="2">
        <v>41198.650530279447</v>
      </c>
      <c r="D6600" s="2">
        <v>41258.65</v>
      </c>
      <c r="E6600" s="60">
        <v>24</v>
      </c>
      <c r="F6600" s="2">
        <v>41200.695816488456</v>
      </c>
      <c r="G6600" s="60">
        <v>0</v>
      </c>
    </row>
    <row r="6601" spans="1:7" x14ac:dyDescent="0.3">
      <c r="A6601" s="60">
        <v>6600</v>
      </c>
      <c r="B6601" s="60">
        <v>4</v>
      </c>
      <c r="C6601" s="2">
        <v>41198.627819462607</v>
      </c>
      <c r="D6601" s="2">
        <v>41258.62777777778</v>
      </c>
      <c r="E6601" s="60">
        <v>12</v>
      </c>
      <c r="F6601" s="2">
        <v>41201.72024284349</v>
      </c>
      <c r="G6601" s="60">
        <v>0</v>
      </c>
    </row>
    <row r="6602" spans="1:7" x14ac:dyDescent="0.3">
      <c r="A6602" s="60">
        <v>6601</v>
      </c>
      <c r="B6602" s="60">
        <v>4</v>
      </c>
      <c r="C6602" s="2">
        <v>41198.690036014319</v>
      </c>
      <c r="D6602" s="2">
        <v>41258.689583333333</v>
      </c>
      <c r="E6602" s="60">
        <v>12</v>
      </c>
      <c r="F6602" s="2">
        <v>41201.716061818348</v>
      </c>
      <c r="G6602" s="60">
        <v>0</v>
      </c>
    </row>
    <row r="6603" spans="1:7" x14ac:dyDescent="0.3">
      <c r="A6603" s="60">
        <v>6602</v>
      </c>
      <c r="B6603" s="60">
        <v>4</v>
      </c>
      <c r="C6603" s="2">
        <v>41198.668528117705</v>
      </c>
      <c r="D6603" s="2">
        <v>41200.710094324997</v>
      </c>
      <c r="E6603" s="60">
        <v>12</v>
      </c>
      <c r="F6603" s="2" t="s">
        <v>5</v>
      </c>
      <c r="G6603" s="60">
        <v>0</v>
      </c>
    </row>
    <row r="6604" spans="1:7" x14ac:dyDescent="0.3">
      <c r="A6604" s="60">
        <v>6603</v>
      </c>
      <c r="B6604" s="60">
        <v>2</v>
      </c>
      <c r="C6604" s="2">
        <v>41198.745128456459</v>
      </c>
      <c r="D6604" s="2">
        <v>41258.744444444448</v>
      </c>
      <c r="E6604" s="60">
        <v>10</v>
      </c>
      <c r="F6604" s="2">
        <v>41199.404681257431</v>
      </c>
      <c r="G6604" s="60">
        <v>0</v>
      </c>
    </row>
    <row r="6605" spans="1:7" x14ac:dyDescent="0.3">
      <c r="A6605" s="60">
        <v>6604</v>
      </c>
      <c r="B6605" s="60">
        <v>1</v>
      </c>
      <c r="C6605" s="2">
        <v>41198.763213822218</v>
      </c>
      <c r="D6605" s="2">
        <v>41258.763194444444</v>
      </c>
      <c r="E6605" s="60">
        <v>8</v>
      </c>
      <c r="F6605" s="2">
        <v>41199.356114558163</v>
      </c>
      <c r="G6605" s="60">
        <v>0</v>
      </c>
    </row>
    <row r="6606" spans="1:7" x14ac:dyDescent="0.3">
      <c r="A6606" s="60">
        <v>6605</v>
      </c>
      <c r="B6606" s="60">
        <v>2</v>
      </c>
      <c r="C6606" s="2">
        <v>41198.767968407643</v>
      </c>
      <c r="D6606" s="2">
        <v>41258.767361111109</v>
      </c>
      <c r="E6606" s="60">
        <v>10</v>
      </c>
      <c r="F6606" s="2">
        <v>41199.620923491115</v>
      </c>
      <c r="G6606" s="60">
        <v>0</v>
      </c>
    </row>
    <row r="6607" spans="1:7" x14ac:dyDescent="0.3">
      <c r="A6607" s="60">
        <v>6606</v>
      </c>
      <c r="B6607" s="60">
        <v>6</v>
      </c>
      <c r="C6607" s="2">
        <v>41198.904864171993</v>
      </c>
      <c r="D6607" s="2">
        <v>41203.07096675245</v>
      </c>
      <c r="E6607" s="60">
        <v>24</v>
      </c>
      <c r="F6607" s="2" t="s">
        <v>5</v>
      </c>
      <c r="G6607" s="60">
        <v>0</v>
      </c>
    </row>
    <row r="6608" spans="1:7" x14ac:dyDescent="0.3">
      <c r="A6608" s="60">
        <v>6607</v>
      </c>
      <c r="B6608" s="60">
        <v>4</v>
      </c>
      <c r="C6608" s="2">
        <v>41198.902343269161</v>
      </c>
      <c r="D6608" s="2">
        <v>41258.902083333334</v>
      </c>
      <c r="E6608" s="60">
        <v>12</v>
      </c>
      <c r="F6608" s="2">
        <v>41200.376996451625</v>
      </c>
      <c r="G6608" s="60">
        <v>0</v>
      </c>
    </row>
    <row r="6609" spans="1:7" x14ac:dyDescent="0.3">
      <c r="A6609" s="60">
        <v>6608</v>
      </c>
      <c r="B6609" s="60">
        <v>6</v>
      </c>
      <c r="C6609" s="2">
        <v>41198.962349547626</v>
      </c>
      <c r="D6609" s="2">
        <v>41258.961805555555</v>
      </c>
      <c r="E6609" s="60">
        <v>24</v>
      </c>
      <c r="F6609" s="2">
        <v>41211.474828088576</v>
      </c>
      <c r="G6609" s="60">
        <v>0</v>
      </c>
    </row>
    <row r="6610" spans="1:7" x14ac:dyDescent="0.3">
      <c r="A6610" s="60">
        <v>6609</v>
      </c>
      <c r="B6610" s="60">
        <v>1</v>
      </c>
      <c r="C6610" s="2">
        <v>41199.026091234358</v>
      </c>
      <c r="D6610" s="2">
        <v>41259.025694444441</v>
      </c>
      <c r="E6610" s="60">
        <v>12</v>
      </c>
      <c r="F6610" s="2">
        <v>41199.52794650237</v>
      </c>
      <c r="G6610" s="60">
        <v>0</v>
      </c>
    </row>
    <row r="6611" spans="1:7" x14ac:dyDescent="0.3">
      <c r="A6611" s="60">
        <v>6610</v>
      </c>
      <c r="B6611" s="60">
        <v>1</v>
      </c>
      <c r="C6611" s="2">
        <v>41199.033695581806</v>
      </c>
      <c r="D6611" s="2">
        <v>41259.033333333333</v>
      </c>
      <c r="E6611" s="60">
        <v>8</v>
      </c>
      <c r="F6611" s="2">
        <v>41199.444654755505</v>
      </c>
      <c r="G6611" s="60">
        <v>0</v>
      </c>
    </row>
    <row r="6612" spans="1:7" x14ac:dyDescent="0.3">
      <c r="A6612" s="60">
        <v>6611</v>
      </c>
      <c r="B6612" s="60">
        <v>2</v>
      </c>
      <c r="C6612" s="2">
        <v>41199.331044836494</v>
      </c>
      <c r="D6612" s="2">
        <v>41259.330555555556</v>
      </c>
      <c r="E6612" s="60">
        <v>10</v>
      </c>
      <c r="F6612" s="2">
        <v>41200.682089064161</v>
      </c>
      <c r="G6612" s="60">
        <v>0</v>
      </c>
    </row>
    <row r="6613" spans="1:7" x14ac:dyDescent="0.3">
      <c r="A6613" s="60">
        <v>6612</v>
      </c>
      <c r="B6613" s="60">
        <v>1</v>
      </c>
      <c r="C6613" s="2">
        <v>41199.381281041933</v>
      </c>
      <c r="D6613" s="2">
        <v>41259.381249999999</v>
      </c>
      <c r="E6613" s="60">
        <v>8</v>
      </c>
      <c r="F6613" s="2">
        <v>41200.349387304152</v>
      </c>
      <c r="G6613" s="60">
        <v>0</v>
      </c>
    </row>
    <row r="6614" spans="1:7" x14ac:dyDescent="0.3">
      <c r="A6614" s="60">
        <v>6613</v>
      </c>
      <c r="B6614" s="60">
        <v>6</v>
      </c>
      <c r="C6614" s="2">
        <v>41199.410887505845</v>
      </c>
      <c r="D6614" s="2">
        <v>41202.118574352404</v>
      </c>
      <c r="E6614" s="60">
        <v>24</v>
      </c>
      <c r="F6614" s="2" t="s">
        <v>5</v>
      </c>
      <c r="G6614" s="60">
        <v>0</v>
      </c>
    </row>
    <row r="6615" spans="1:7" x14ac:dyDescent="0.3">
      <c r="A6615" s="60">
        <v>6614</v>
      </c>
      <c r="B6615" s="60">
        <v>1</v>
      </c>
      <c r="C6615" s="2">
        <v>41199.494055126299</v>
      </c>
      <c r="D6615" s="2">
        <v>41259.493750000001</v>
      </c>
      <c r="E6615" s="60">
        <v>12</v>
      </c>
      <c r="F6615" s="2">
        <v>41200.421177292104</v>
      </c>
      <c r="G6615" s="60">
        <v>0</v>
      </c>
    </row>
    <row r="6616" spans="1:7" x14ac:dyDescent="0.3">
      <c r="A6616" s="60">
        <v>6615</v>
      </c>
      <c r="B6616" s="60">
        <v>1</v>
      </c>
      <c r="C6616" s="2">
        <v>41199.538084047657</v>
      </c>
      <c r="D6616" s="2">
        <v>41259.537499999999</v>
      </c>
      <c r="E6616" s="60">
        <v>12</v>
      </c>
      <c r="F6616" s="2">
        <v>41200.518576837523</v>
      </c>
      <c r="G6616" s="60">
        <v>0</v>
      </c>
    </row>
    <row r="6617" spans="1:7" x14ac:dyDescent="0.3">
      <c r="A6617" s="60">
        <v>6616</v>
      </c>
      <c r="B6617" s="60">
        <v>4</v>
      </c>
      <c r="C6617" s="2">
        <v>41199.526087798738</v>
      </c>
      <c r="D6617" s="2">
        <v>41259.525694444441</v>
      </c>
      <c r="E6617" s="60">
        <v>12</v>
      </c>
      <c r="F6617" s="2">
        <v>41202.465626049809</v>
      </c>
      <c r="G6617" s="60">
        <v>0</v>
      </c>
    </row>
    <row r="6618" spans="1:7" x14ac:dyDescent="0.3">
      <c r="A6618" s="60">
        <v>6617</v>
      </c>
      <c r="B6618" s="60">
        <v>3</v>
      </c>
      <c r="C6618" s="2">
        <v>41199.637990197334</v>
      </c>
      <c r="D6618" s="2">
        <v>41202.345677043893</v>
      </c>
      <c r="E6618" s="60">
        <v>24</v>
      </c>
      <c r="F6618" s="2" t="s">
        <v>5</v>
      </c>
      <c r="G6618" s="60">
        <v>0</v>
      </c>
    </row>
    <row r="6619" spans="1:7" x14ac:dyDescent="0.3">
      <c r="A6619" s="60">
        <v>6618</v>
      </c>
      <c r="B6619" s="60">
        <v>4</v>
      </c>
      <c r="C6619" s="2">
        <v>41199.645800406433</v>
      </c>
      <c r="D6619" s="2">
        <v>41259.645138888889</v>
      </c>
      <c r="E6619" s="60">
        <v>12</v>
      </c>
      <c r="F6619" s="2">
        <v>41202.912242200058</v>
      </c>
      <c r="G6619" s="60">
        <v>0</v>
      </c>
    </row>
    <row r="6620" spans="1:7" x14ac:dyDescent="0.3">
      <c r="A6620" s="60">
        <v>6619</v>
      </c>
      <c r="B6620" s="60">
        <v>2</v>
      </c>
      <c r="C6620" s="2">
        <v>41199.672196493964</v>
      </c>
      <c r="D6620" s="2">
        <v>41259.671527777777</v>
      </c>
      <c r="E6620" s="60">
        <v>10</v>
      </c>
      <c r="F6620" s="2">
        <v>41200.916980193957</v>
      </c>
      <c r="G6620" s="60">
        <v>0</v>
      </c>
    </row>
    <row r="6621" spans="1:7" x14ac:dyDescent="0.3">
      <c r="A6621" s="60">
        <v>6620</v>
      </c>
      <c r="B6621" s="60">
        <v>5</v>
      </c>
      <c r="C6621" s="2">
        <v>41199.707138132784</v>
      </c>
      <c r="D6621" s="2">
        <v>41259.706944444442</v>
      </c>
      <c r="E6621" s="60">
        <v>24</v>
      </c>
      <c r="F6621" s="2">
        <v>41203.194847451014</v>
      </c>
      <c r="G6621" s="60">
        <v>0</v>
      </c>
    </row>
    <row r="6622" spans="1:7" x14ac:dyDescent="0.3">
      <c r="A6622" s="60">
        <v>6621</v>
      </c>
      <c r="B6622" s="60">
        <v>5</v>
      </c>
      <c r="C6622" s="2">
        <v>41199.729070281675</v>
      </c>
      <c r="D6622" s="2">
        <v>41259.728472222225</v>
      </c>
      <c r="E6622" s="60">
        <v>24</v>
      </c>
      <c r="F6622" s="2">
        <v>41203.641340238501</v>
      </c>
      <c r="G6622" s="60">
        <v>0</v>
      </c>
    </row>
    <row r="6623" spans="1:7" x14ac:dyDescent="0.3">
      <c r="A6623" s="60">
        <v>6622</v>
      </c>
      <c r="B6623" s="60">
        <v>8</v>
      </c>
      <c r="C6623" s="2">
        <v>41199.759920459452</v>
      </c>
      <c r="D6623" s="2">
        <v>41259.759722222225</v>
      </c>
      <c r="E6623" s="60">
        <v>3</v>
      </c>
      <c r="F6623" s="2">
        <v>41206.664311398374</v>
      </c>
      <c r="G6623" s="60">
        <v>0</v>
      </c>
    </row>
    <row r="6624" spans="1:7" x14ac:dyDescent="0.3">
      <c r="A6624" s="60">
        <v>6623</v>
      </c>
      <c r="B6624" s="60">
        <v>1</v>
      </c>
      <c r="C6624" s="2">
        <v>41199.791742283451</v>
      </c>
      <c r="D6624" s="2">
        <v>41202.958333333336</v>
      </c>
      <c r="E6624" s="60">
        <v>8</v>
      </c>
      <c r="F6624" s="2">
        <v>41200.01992457224</v>
      </c>
      <c r="G6624" s="60">
        <v>0</v>
      </c>
    </row>
    <row r="6625" spans="1:7" x14ac:dyDescent="0.3">
      <c r="A6625" s="60">
        <v>6624</v>
      </c>
      <c r="B6625" s="60">
        <v>1</v>
      </c>
      <c r="C6625" s="2">
        <v>41199.917150574212</v>
      </c>
      <c r="D6625" s="2">
        <v>41259.916666666664</v>
      </c>
      <c r="E6625" s="60">
        <v>8</v>
      </c>
      <c r="F6625" s="2">
        <v>41200.257515445111</v>
      </c>
      <c r="G6625" s="60">
        <v>0</v>
      </c>
    </row>
    <row r="6626" spans="1:7" x14ac:dyDescent="0.3">
      <c r="A6626" s="60">
        <v>6625</v>
      </c>
      <c r="B6626" s="60">
        <v>10</v>
      </c>
      <c r="C6626" s="2">
        <v>41199.947116407166</v>
      </c>
      <c r="D6626" s="2">
        <v>41202.446560184617</v>
      </c>
      <c r="E6626" s="60">
        <v>1</v>
      </c>
      <c r="F6626" s="2" t="s">
        <v>5</v>
      </c>
      <c r="G6626" s="60">
        <v>2</v>
      </c>
    </row>
    <row r="6627" spans="1:7" x14ac:dyDescent="0.3">
      <c r="A6627" s="60">
        <v>6626</v>
      </c>
      <c r="B6627" s="60">
        <v>6</v>
      </c>
      <c r="C6627" s="2">
        <v>41200.020901952004</v>
      </c>
      <c r="D6627" s="2">
        <v>41260.020833333336</v>
      </c>
      <c r="E6627" s="60">
        <v>24</v>
      </c>
      <c r="F6627" s="2">
        <v>41212.598539867948</v>
      </c>
      <c r="G6627" s="60">
        <v>0</v>
      </c>
    </row>
    <row r="6628" spans="1:7" x14ac:dyDescent="0.3">
      <c r="A6628" s="60">
        <v>6627</v>
      </c>
      <c r="B6628" s="60">
        <v>6</v>
      </c>
      <c r="C6628" s="2">
        <v>41200.182639226303</v>
      </c>
      <c r="D6628" s="2">
        <v>41260.182638888888</v>
      </c>
      <c r="E6628" s="60">
        <v>24</v>
      </c>
      <c r="F6628" s="2">
        <v>41201.88325590462</v>
      </c>
      <c r="G6628" s="60">
        <v>0</v>
      </c>
    </row>
    <row r="6629" spans="1:7" x14ac:dyDescent="0.3">
      <c r="A6629" s="60">
        <v>6628</v>
      </c>
      <c r="B6629" s="60">
        <v>11</v>
      </c>
      <c r="C6629" s="2">
        <v>41200.286224157608</v>
      </c>
      <c r="D6629" s="2">
        <v>41260.286111111112</v>
      </c>
      <c r="E6629" s="60">
        <v>1</v>
      </c>
      <c r="F6629" s="2">
        <v>41207.320241698377</v>
      </c>
      <c r="G6629" s="60">
        <v>3</v>
      </c>
    </row>
    <row r="6630" spans="1:7" x14ac:dyDescent="0.3">
      <c r="A6630" s="60">
        <v>6629</v>
      </c>
      <c r="B6630" s="60">
        <v>5</v>
      </c>
      <c r="C6630" s="2">
        <v>41200.329056462193</v>
      </c>
      <c r="D6630" s="2">
        <v>41260.328472222223</v>
      </c>
      <c r="E6630" s="60">
        <v>24</v>
      </c>
      <c r="F6630" s="2">
        <v>41202.381903499198</v>
      </c>
      <c r="G6630" s="60">
        <v>0</v>
      </c>
    </row>
    <row r="6631" spans="1:7" x14ac:dyDescent="0.3">
      <c r="A6631" s="60">
        <v>6630</v>
      </c>
      <c r="B6631" s="60">
        <v>2</v>
      </c>
      <c r="C6631" s="2">
        <v>41200.362696264441</v>
      </c>
      <c r="D6631" s="2">
        <v>41260.362500000003</v>
      </c>
      <c r="E6631" s="60">
        <v>10</v>
      </c>
      <c r="F6631" s="2">
        <v>41201.742235875201</v>
      </c>
      <c r="G6631" s="60">
        <v>0</v>
      </c>
    </row>
    <row r="6632" spans="1:7" x14ac:dyDescent="0.3">
      <c r="A6632" s="60">
        <v>6631</v>
      </c>
      <c r="B6632" s="60">
        <v>4</v>
      </c>
      <c r="C6632" s="2">
        <v>41200.391367702163</v>
      </c>
      <c r="D6632" s="2">
        <v>41260.390972222223</v>
      </c>
      <c r="E6632" s="60">
        <v>12</v>
      </c>
      <c r="F6632" s="2">
        <v>41201.564528715986</v>
      </c>
      <c r="G6632" s="60">
        <v>0</v>
      </c>
    </row>
    <row r="6633" spans="1:7" x14ac:dyDescent="0.3">
      <c r="A6633" s="60">
        <v>6632</v>
      </c>
      <c r="B6633" s="60">
        <v>5</v>
      </c>
      <c r="C6633" s="2">
        <v>41200.45884855566</v>
      </c>
      <c r="D6633" s="2">
        <v>41260.458333333336</v>
      </c>
      <c r="E6633" s="60">
        <v>24</v>
      </c>
      <c r="F6633" s="2">
        <v>41204.540163756537</v>
      </c>
      <c r="G6633" s="60">
        <v>0</v>
      </c>
    </row>
    <row r="6634" spans="1:7" x14ac:dyDescent="0.3">
      <c r="A6634" s="60">
        <v>6633</v>
      </c>
      <c r="B6634" s="60">
        <v>7</v>
      </c>
      <c r="C6634" s="2">
        <v>41200.52577878187</v>
      </c>
      <c r="D6634" s="2">
        <v>41203.108978174387</v>
      </c>
      <c r="E6634" s="60">
        <v>24</v>
      </c>
      <c r="F6634" s="2" t="s">
        <v>5</v>
      </c>
      <c r="G6634" s="60">
        <v>0</v>
      </c>
    </row>
    <row r="6635" spans="1:7" x14ac:dyDescent="0.3">
      <c r="A6635" s="60">
        <v>6634</v>
      </c>
      <c r="B6635" s="60">
        <v>2</v>
      </c>
      <c r="C6635" s="2">
        <v>41200.521099058336</v>
      </c>
      <c r="D6635" s="2">
        <v>41260.520833333336</v>
      </c>
      <c r="E6635" s="60">
        <v>10</v>
      </c>
      <c r="F6635" s="2">
        <v>41201.533911028513</v>
      </c>
      <c r="G6635" s="60">
        <v>0</v>
      </c>
    </row>
    <row r="6636" spans="1:7" x14ac:dyDescent="0.3">
      <c r="A6636" s="60">
        <v>6635</v>
      </c>
      <c r="B6636" s="60">
        <v>1</v>
      </c>
      <c r="C6636" s="2">
        <v>41200.704452783531</v>
      </c>
      <c r="D6636" s="2">
        <v>41260.704166666663</v>
      </c>
      <c r="E6636" s="60">
        <v>12</v>
      </c>
      <c r="F6636" s="2">
        <v>41201.649835107863</v>
      </c>
      <c r="G6636" s="60">
        <v>0</v>
      </c>
    </row>
    <row r="6637" spans="1:7" x14ac:dyDescent="0.3">
      <c r="A6637" s="60">
        <v>6636</v>
      </c>
      <c r="B6637" s="60">
        <v>1</v>
      </c>
      <c r="C6637" s="2">
        <v>41200.672198591026</v>
      </c>
      <c r="D6637" s="2">
        <v>41260.671527777777</v>
      </c>
      <c r="E6637" s="60">
        <v>8</v>
      </c>
      <c r="F6637" s="2">
        <v>41201.837352411007</v>
      </c>
      <c r="G6637" s="60">
        <v>0</v>
      </c>
    </row>
    <row r="6638" spans="1:7" x14ac:dyDescent="0.3">
      <c r="A6638" s="60">
        <v>6637</v>
      </c>
      <c r="B6638" s="60">
        <v>5</v>
      </c>
      <c r="C6638" s="2">
        <v>41200.763533039877</v>
      </c>
      <c r="D6638" s="2">
        <v>41260.763194444444</v>
      </c>
      <c r="E6638" s="60">
        <v>24</v>
      </c>
      <c r="F6638" s="2">
        <v>41203.477776008236</v>
      </c>
      <c r="G6638" s="60">
        <v>0</v>
      </c>
    </row>
    <row r="6639" spans="1:7" x14ac:dyDescent="0.3">
      <c r="A6639" s="60">
        <v>6638</v>
      </c>
      <c r="B6639" s="60">
        <v>4</v>
      </c>
      <c r="C6639" s="2">
        <v>41200.78425774254</v>
      </c>
      <c r="D6639" s="2">
        <v>41260.78402777778</v>
      </c>
      <c r="E6639" s="60">
        <v>12</v>
      </c>
      <c r="F6639" s="2">
        <v>41202.482547344451</v>
      </c>
      <c r="G6639" s="60">
        <v>0</v>
      </c>
    </row>
    <row r="6640" spans="1:7" x14ac:dyDescent="0.3">
      <c r="A6640" s="60">
        <v>6639</v>
      </c>
      <c r="B6640" s="60">
        <v>1</v>
      </c>
      <c r="C6640" s="2">
        <v>41200.78946319579</v>
      </c>
      <c r="D6640" s="2">
        <v>41260.788888888892</v>
      </c>
      <c r="E6640" s="60">
        <v>12</v>
      </c>
      <c r="F6640" s="2">
        <v>41201.593381093626</v>
      </c>
      <c r="G6640" s="60">
        <v>0</v>
      </c>
    </row>
    <row r="6641" spans="1:7" x14ac:dyDescent="0.3">
      <c r="A6641" s="60">
        <v>6640</v>
      </c>
      <c r="B6641" s="60">
        <v>2</v>
      </c>
      <c r="C6641" s="2">
        <v>41200.800701453678</v>
      </c>
      <c r="D6641" s="2">
        <v>41260.800694444442</v>
      </c>
      <c r="E6641" s="60">
        <v>10</v>
      </c>
      <c r="F6641" s="2">
        <v>41202.469957288224</v>
      </c>
      <c r="G6641" s="60">
        <v>0</v>
      </c>
    </row>
    <row r="6642" spans="1:7" x14ac:dyDescent="0.3">
      <c r="A6642" s="60">
        <v>6641</v>
      </c>
      <c r="B6642" s="60">
        <v>6</v>
      </c>
      <c r="C6642" s="2">
        <v>41200.85722024391</v>
      </c>
      <c r="D6642" s="2">
        <v>41204.523350633681</v>
      </c>
      <c r="E6642" s="60">
        <v>24</v>
      </c>
      <c r="F6642" s="2" t="s">
        <v>5</v>
      </c>
      <c r="G6642" s="60">
        <v>0</v>
      </c>
    </row>
    <row r="6643" spans="1:7" x14ac:dyDescent="0.3">
      <c r="A6643" s="60">
        <v>6642</v>
      </c>
      <c r="B6643" s="60">
        <v>6</v>
      </c>
      <c r="C6643" s="2">
        <v>41200.838673121376</v>
      </c>
      <c r="D6643" s="2">
        <v>41260.838194444448</v>
      </c>
      <c r="E6643" s="60">
        <v>24</v>
      </c>
      <c r="F6643" s="2">
        <v>41207.46393077993</v>
      </c>
      <c r="G6643" s="60">
        <v>0</v>
      </c>
    </row>
    <row r="6644" spans="1:7" x14ac:dyDescent="0.3">
      <c r="A6644" s="60">
        <v>6643</v>
      </c>
      <c r="B6644" s="60">
        <v>1</v>
      </c>
      <c r="C6644" s="2">
        <v>41201.023925984075</v>
      </c>
      <c r="D6644" s="2">
        <v>41261.023611111108</v>
      </c>
      <c r="E6644" s="60">
        <v>12</v>
      </c>
      <c r="F6644" s="2">
        <v>41201.527415221215</v>
      </c>
      <c r="G6644" s="60">
        <v>0</v>
      </c>
    </row>
    <row r="6645" spans="1:7" x14ac:dyDescent="0.3">
      <c r="A6645" s="60">
        <v>6644</v>
      </c>
      <c r="B6645" s="60">
        <v>1</v>
      </c>
      <c r="C6645" s="2">
        <v>41201.011707477788</v>
      </c>
      <c r="D6645" s="2">
        <v>41261.011111111111</v>
      </c>
      <c r="E6645" s="60">
        <v>12</v>
      </c>
      <c r="F6645" s="2">
        <v>41202.025255120636</v>
      </c>
      <c r="G6645" s="60">
        <v>0</v>
      </c>
    </row>
    <row r="6646" spans="1:7" x14ac:dyDescent="0.3">
      <c r="A6646" s="60">
        <v>6645</v>
      </c>
      <c r="B6646" s="60">
        <v>1</v>
      </c>
      <c r="C6646" s="2">
        <v>41201.059103918094</v>
      </c>
      <c r="D6646" s="2">
        <v>41261.059027777774</v>
      </c>
      <c r="E6646" s="60">
        <v>12</v>
      </c>
      <c r="F6646" s="2">
        <v>41203.417377719452</v>
      </c>
      <c r="G6646" s="60">
        <v>0</v>
      </c>
    </row>
    <row r="6647" spans="1:7" x14ac:dyDescent="0.3">
      <c r="A6647" s="60">
        <v>6646</v>
      </c>
      <c r="B6647" s="60">
        <v>5</v>
      </c>
      <c r="C6647" s="2">
        <v>41201.226596249842</v>
      </c>
      <c r="D6647" s="2">
        <v>41261.226388888892</v>
      </c>
      <c r="E6647" s="60">
        <v>24</v>
      </c>
      <c r="F6647" s="2">
        <v>41204.444830887973</v>
      </c>
      <c r="G6647" s="60">
        <v>0</v>
      </c>
    </row>
    <row r="6648" spans="1:7" x14ac:dyDescent="0.3">
      <c r="A6648" s="60">
        <v>6647</v>
      </c>
      <c r="B6648" s="60">
        <v>5</v>
      </c>
      <c r="C6648" s="2">
        <v>41201.223138149777</v>
      </c>
      <c r="D6648" s="2">
        <v>41261.222916666666</v>
      </c>
      <c r="E6648" s="60">
        <v>24</v>
      </c>
      <c r="F6648" s="2">
        <v>41207.420772033111</v>
      </c>
      <c r="G6648" s="60">
        <v>0</v>
      </c>
    </row>
    <row r="6649" spans="1:7" x14ac:dyDescent="0.3">
      <c r="A6649" s="60">
        <v>6648</v>
      </c>
      <c r="B6649" s="60">
        <v>3</v>
      </c>
      <c r="C6649" s="2">
        <v>41201.345077018806</v>
      </c>
      <c r="D6649" s="2">
        <v>41261.344444444447</v>
      </c>
      <c r="E6649" s="60">
        <v>24</v>
      </c>
      <c r="F6649" s="2">
        <v>41203.463576166781</v>
      </c>
      <c r="G6649" s="60">
        <v>0</v>
      </c>
    </row>
    <row r="6650" spans="1:7" x14ac:dyDescent="0.3">
      <c r="A6650" s="60">
        <v>6649</v>
      </c>
      <c r="B6650" s="60">
        <v>4</v>
      </c>
      <c r="C6650" s="2">
        <v>41201.426174855442</v>
      </c>
      <c r="D6650" s="2">
        <v>41261.425694444442</v>
      </c>
      <c r="E6650" s="60">
        <v>12</v>
      </c>
      <c r="F6650" s="2">
        <v>41204.495486435822</v>
      </c>
      <c r="G6650" s="60">
        <v>0</v>
      </c>
    </row>
    <row r="6651" spans="1:7" x14ac:dyDescent="0.3">
      <c r="A6651" s="60">
        <v>6650</v>
      </c>
      <c r="B6651" s="60">
        <v>5</v>
      </c>
      <c r="C6651" s="2">
        <v>41201.484301769662</v>
      </c>
      <c r="D6651" s="2">
        <v>41261.484027777777</v>
      </c>
      <c r="E6651" s="60">
        <v>24</v>
      </c>
      <c r="F6651" s="2">
        <v>41205.798341694572</v>
      </c>
      <c r="G6651" s="60">
        <v>0</v>
      </c>
    </row>
    <row r="6652" spans="1:7" x14ac:dyDescent="0.3">
      <c r="A6652" s="60">
        <v>6651</v>
      </c>
      <c r="B6652" s="60">
        <v>4</v>
      </c>
      <c r="C6652" s="2">
        <v>41201.460757927249</v>
      </c>
      <c r="D6652" s="2">
        <v>41261.460416666669</v>
      </c>
      <c r="E6652" s="60">
        <v>12</v>
      </c>
      <c r="F6652" s="2">
        <v>41204.37889419881</v>
      </c>
      <c r="G6652" s="60">
        <v>0</v>
      </c>
    </row>
    <row r="6653" spans="1:7" x14ac:dyDescent="0.3">
      <c r="A6653" s="60">
        <v>6652</v>
      </c>
      <c r="B6653" s="60">
        <v>1</v>
      </c>
      <c r="C6653" s="2">
        <v>41201.61050383353</v>
      </c>
      <c r="D6653" s="2">
        <v>41261.61041666667</v>
      </c>
      <c r="E6653" s="60">
        <v>12</v>
      </c>
      <c r="F6653" s="2">
        <v>41202.399651535379</v>
      </c>
      <c r="G6653" s="60">
        <v>0</v>
      </c>
    </row>
    <row r="6654" spans="1:7" x14ac:dyDescent="0.3">
      <c r="A6654" s="60">
        <v>6653</v>
      </c>
      <c r="B6654" s="60">
        <v>2</v>
      </c>
      <c r="C6654" s="2">
        <v>41201.657308082336</v>
      </c>
      <c r="D6654" s="2">
        <v>41261.656944444447</v>
      </c>
      <c r="E6654" s="60">
        <v>10</v>
      </c>
      <c r="F6654" s="2">
        <v>41202.497109832868</v>
      </c>
      <c r="G6654" s="60">
        <v>0</v>
      </c>
    </row>
    <row r="6655" spans="1:7" x14ac:dyDescent="0.3">
      <c r="A6655" s="60">
        <v>6654</v>
      </c>
      <c r="B6655" s="60">
        <v>10</v>
      </c>
      <c r="C6655" s="2">
        <v>41201.741410482988</v>
      </c>
      <c r="D6655" s="2">
        <v>41261.740972222222</v>
      </c>
      <c r="E6655" s="60">
        <v>1</v>
      </c>
      <c r="F6655" s="2">
        <v>41208.42542097441</v>
      </c>
      <c r="G6655" s="60">
        <v>1</v>
      </c>
    </row>
    <row r="6656" spans="1:7" x14ac:dyDescent="0.3">
      <c r="A6656" s="60">
        <v>6655</v>
      </c>
      <c r="B6656" s="60">
        <v>7</v>
      </c>
      <c r="C6656" s="2">
        <v>41201.791705064396</v>
      </c>
      <c r="D6656" s="2">
        <v>41261.791666666664</v>
      </c>
      <c r="E6656" s="60">
        <v>24</v>
      </c>
      <c r="F6656" s="2">
        <v>41221.334943093796</v>
      </c>
      <c r="G6656" s="60">
        <v>0</v>
      </c>
    </row>
    <row r="6657" spans="1:7" x14ac:dyDescent="0.3">
      <c r="A6657" s="60">
        <v>6656</v>
      </c>
      <c r="B6657" s="60">
        <v>1</v>
      </c>
      <c r="C6657" s="2">
        <v>41201.84303140096</v>
      </c>
      <c r="D6657" s="2">
        <v>41261.842361111114</v>
      </c>
      <c r="E6657" s="60">
        <v>12</v>
      </c>
      <c r="F6657" s="2">
        <v>41202.55756414339</v>
      </c>
      <c r="G6657" s="60">
        <v>0</v>
      </c>
    </row>
    <row r="6658" spans="1:7" x14ac:dyDescent="0.3">
      <c r="A6658" s="60">
        <v>6657</v>
      </c>
      <c r="B6658" s="60">
        <v>5</v>
      </c>
      <c r="C6658" s="2">
        <v>41201.835495813189</v>
      </c>
      <c r="D6658" s="2">
        <v>41261.835416666669</v>
      </c>
      <c r="E6658" s="60">
        <v>24</v>
      </c>
      <c r="F6658" s="2">
        <v>41203.693806379531</v>
      </c>
      <c r="G6658" s="60">
        <v>0</v>
      </c>
    </row>
    <row r="6659" spans="1:7" x14ac:dyDescent="0.3">
      <c r="A6659" s="60">
        <v>6658</v>
      </c>
      <c r="B6659" s="60">
        <v>1</v>
      </c>
      <c r="C6659" s="2">
        <v>41201.853984303016</v>
      </c>
      <c r="D6659" s="2">
        <v>41261.853472222225</v>
      </c>
      <c r="E6659" s="60">
        <v>12</v>
      </c>
      <c r="F6659" s="2">
        <v>41202.577176405772</v>
      </c>
      <c r="G6659" s="60">
        <v>0</v>
      </c>
    </row>
    <row r="6660" spans="1:7" x14ac:dyDescent="0.3">
      <c r="A6660" s="60">
        <v>6659</v>
      </c>
      <c r="B6660" s="60">
        <v>6</v>
      </c>
      <c r="C6660" s="2">
        <v>41201.854630247675</v>
      </c>
      <c r="D6660" s="2">
        <v>41261.854166666672</v>
      </c>
      <c r="E6660" s="60">
        <v>24</v>
      </c>
      <c r="F6660" s="2">
        <v>41212.434570641883</v>
      </c>
      <c r="G6660" s="60">
        <v>0</v>
      </c>
    </row>
    <row r="6661" spans="1:7" x14ac:dyDescent="0.3">
      <c r="A6661" s="60">
        <v>6660</v>
      </c>
      <c r="B6661" s="60">
        <v>1</v>
      </c>
      <c r="C6661" s="2">
        <v>41201.857567536877</v>
      </c>
      <c r="D6661" s="2">
        <v>41261.856944444444</v>
      </c>
      <c r="E6661" s="60">
        <v>12</v>
      </c>
      <c r="F6661" s="2">
        <v>41203.422214839586</v>
      </c>
      <c r="G6661" s="60">
        <v>0</v>
      </c>
    </row>
    <row r="6662" spans="1:7" x14ac:dyDescent="0.3">
      <c r="A6662" s="60">
        <v>6661</v>
      </c>
      <c r="B6662" s="60">
        <v>1</v>
      </c>
      <c r="C6662" s="2">
        <v>41201.864738830431</v>
      </c>
      <c r="D6662" s="2">
        <v>41261.864583333336</v>
      </c>
      <c r="E6662" s="60">
        <v>12</v>
      </c>
      <c r="F6662" s="2">
        <v>41203.35154751654</v>
      </c>
      <c r="G6662" s="60">
        <v>0</v>
      </c>
    </row>
    <row r="6663" spans="1:7" x14ac:dyDescent="0.3">
      <c r="A6663" s="60">
        <v>6662</v>
      </c>
      <c r="B6663" s="60">
        <v>4</v>
      </c>
      <c r="C6663" s="2">
        <v>41201.889875926732</v>
      </c>
      <c r="D6663" s="2">
        <v>41261.88958333333</v>
      </c>
      <c r="E6663" s="60">
        <v>12</v>
      </c>
      <c r="F6663" s="2">
        <v>41204.620893146268</v>
      </c>
      <c r="G6663" s="60">
        <v>0</v>
      </c>
    </row>
    <row r="6664" spans="1:7" x14ac:dyDescent="0.3">
      <c r="A6664" s="60">
        <v>6663</v>
      </c>
      <c r="B6664" s="60">
        <v>1</v>
      </c>
      <c r="C6664" s="2">
        <v>41201.970863937931</v>
      </c>
      <c r="D6664" s="2">
        <v>41261.970833333333</v>
      </c>
      <c r="E6664" s="60">
        <v>8</v>
      </c>
      <c r="F6664" s="2">
        <v>41202.54553370567</v>
      </c>
      <c r="G6664" s="60">
        <v>0</v>
      </c>
    </row>
    <row r="6665" spans="1:7" x14ac:dyDescent="0.3">
      <c r="A6665" s="60">
        <v>6664</v>
      </c>
      <c r="B6665" s="60">
        <v>5</v>
      </c>
      <c r="C6665" s="2">
        <v>41202.232577762385</v>
      </c>
      <c r="D6665" s="2">
        <v>41204.440726796493</v>
      </c>
      <c r="E6665" s="60">
        <v>24</v>
      </c>
      <c r="F6665" s="2" t="s">
        <v>5</v>
      </c>
      <c r="G6665" s="60">
        <v>0</v>
      </c>
    </row>
    <row r="6666" spans="1:7" x14ac:dyDescent="0.3">
      <c r="A6666" s="60">
        <v>6665</v>
      </c>
      <c r="B6666" s="60">
        <v>1</v>
      </c>
      <c r="C6666" s="2">
        <v>41202.396681208927</v>
      </c>
      <c r="D6666" s="2">
        <v>41206.729861111111</v>
      </c>
      <c r="E6666" s="60">
        <v>8</v>
      </c>
      <c r="F6666" s="2">
        <v>41202.649559858713</v>
      </c>
      <c r="G6666" s="60">
        <v>0</v>
      </c>
    </row>
    <row r="6667" spans="1:7" x14ac:dyDescent="0.3">
      <c r="A6667" s="60">
        <v>6666</v>
      </c>
      <c r="B6667" s="60">
        <v>1</v>
      </c>
      <c r="C6667" s="2">
        <v>41202.379072260599</v>
      </c>
      <c r="D6667" s="2">
        <v>41262.378472222219</v>
      </c>
      <c r="E6667" s="60">
        <v>8</v>
      </c>
      <c r="F6667" s="2">
        <v>41203.412368704172</v>
      </c>
      <c r="G6667" s="60">
        <v>0</v>
      </c>
    </row>
    <row r="6668" spans="1:7" x14ac:dyDescent="0.3">
      <c r="A6668" s="60">
        <v>6667</v>
      </c>
      <c r="B6668" s="60">
        <v>6</v>
      </c>
      <c r="C6668" s="2">
        <v>41202.478663721973</v>
      </c>
      <c r="D6668" s="2">
        <v>41262.478472222225</v>
      </c>
      <c r="E6668" s="60">
        <v>24</v>
      </c>
      <c r="F6668" s="2">
        <v>41209.495871377614</v>
      </c>
      <c r="G6668" s="60">
        <v>0</v>
      </c>
    </row>
    <row r="6669" spans="1:7" x14ac:dyDescent="0.3">
      <c r="A6669" s="60">
        <v>6668</v>
      </c>
      <c r="B6669" s="60">
        <v>7</v>
      </c>
      <c r="C6669" s="2">
        <v>41202.458783498638</v>
      </c>
      <c r="D6669" s="2">
        <v>41204.833490337798</v>
      </c>
      <c r="E6669" s="60">
        <v>24</v>
      </c>
      <c r="F6669" s="2" t="s">
        <v>5</v>
      </c>
      <c r="G6669" s="60">
        <v>1</v>
      </c>
    </row>
    <row r="6670" spans="1:7" x14ac:dyDescent="0.3">
      <c r="A6670" s="60">
        <v>6669</v>
      </c>
      <c r="B6670" s="60">
        <v>1</v>
      </c>
      <c r="C6670" s="2">
        <v>41202.488885657374</v>
      </c>
      <c r="D6670" s="2">
        <v>41207.405555555553</v>
      </c>
      <c r="E6670" s="60">
        <v>12</v>
      </c>
      <c r="F6670" s="2">
        <v>41203.465856324954</v>
      </c>
      <c r="G6670" s="60">
        <v>0</v>
      </c>
    </row>
    <row r="6671" spans="1:7" x14ac:dyDescent="0.3">
      <c r="A6671" s="60">
        <v>6670</v>
      </c>
      <c r="B6671" s="60">
        <v>5</v>
      </c>
      <c r="C6671" s="2">
        <v>41202.534918439029</v>
      </c>
      <c r="D6671" s="2">
        <v>41262.534722222219</v>
      </c>
      <c r="E6671" s="60">
        <v>24</v>
      </c>
      <c r="F6671" s="2">
        <v>41206.529122649539</v>
      </c>
      <c r="G6671" s="60">
        <v>0</v>
      </c>
    </row>
    <row r="6672" spans="1:7" x14ac:dyDescent="0.3">
      <c r="A6672" s="60">
        <v>6671</v>
      </c>
      <c r="B6672" s="60">
        <v>5</v>
      </c>
      <c r="C6672" s="2">
        <v>41202.566780455993</v>
      </c>
      <c r="D6672" s="2">
        <v>41262.566666666666</v>
      </c>
      <c r="E6672" s="60">
        <v>24</v>
      </c>
      <c r="F6672" s="2">
        <v>41206.424166054596</v>
      </c>
      <c r="G6672" s="60">
        <v>0</v>
      </c>
    </row>
    <row r="6673" spans="1:7" x14ac:dyDescent="0.3">
      <c r="A6673" s="60">
        <v>6672</v>
      </c>
      <c r="B6673" s="60">
        <v>1</v>
      </c>
      <c r="C6673" s="2">
        <v>41202.560803281929</v>
      </c>
      <c r="D6673" s="2">
        <v>41262.560416666667</v>
      </c>
      <c r="E6673" s="60">
        <v>8</v>
      </c>
      <c r="F6673" s="2">
        <v>41202.635498140909</v>
      </c>
      <c r="G6673" s="60">
        <v>0</v>
      </c>
    </row>
    <row r="6674" spans="1:7" x14ac:dyDescent="0.3">
      <c r="A6674" s="60">
        <v>6673</v>
      </c>
      <c r="B6674" s="60">
        <v>1</v>
      </c>
      <c r="C6674" s="2">
        <v>41202.650335356637</v>
      </c>
      <c r="D6674" s="2">
        <v>41262.65</v>
      </c>
      <c r="E6674" s="60">
        <v>12</v>
      </c>
      <c r="F6674" s="2">
        <v>41203.511753429731</v>
      </c>
      <c r="G6674" s="60">
        <v>0</v>
      </c>
    </row>
    <row r="6675" spans="1:7" x14ac:dyDescent="0.3">
      <c r="A6675" s="60">
        <v>6674</v>
      </c>
      <c r="B6675" s="60">
        <v>4</v>
      </c>
      <c r="C6675" s="2">
        <v>41202.646937930011</v>
      </c>
      <c r="D6675" s="2">
        <v>41262.646527777775</v>
      </c>
      <c r="E6675" s="60">
        <v>12</v>
      </c>
      <c r="F6675" s="2">
        <v>41206.723924600308</v>
      </c>
      <c r="G6675" s="60">
        <v>0</v>
      </c>
    </row>
    <row r="6676" spans="1:7" x14ac:dyDescent="0.3">
      <c r="A6676" s="60">
        <v>6675</v>
      </c>
      <c r="B6676" s="60">
        <v>7</v>
      </c>
      <c r="C6676" s="2">
        <v>41202.673057599066</v>
      </c>
      <c r="D6676" s="2">
        <v>41262.672916666663</v>
      </c>
      <c r="E6676" s="60">
        <v>24</v>
      </c>
      <c r="F6676" s="2">
        <v>41229.688576791901</v>
      </c>
      <c r="G6676" s="60">
        <v>0</v>
      </c>
    </row>
    <row r="6677" spans="1:7" x14ac:dyDescent="0.3">
      <c r="A6677" s="60">
        <v>6676</v>
      </c>
      <c r="B6677" s="60">
        <v>2</v>
      </c>
      <c r="C6677" s="2">
        <v>41202.776732167345</v>
      </c>
      <c r="D6677" s="2">
        <v>41206.817848923354</v>
      </c>
      <c r="E6677" s="60">
        <v>10</v>
      </c>
      <c r="F6677" s="2" t="s">
        <v>5</v>
      </c>
      <c r="G6677" s="60">
        <v>0</v>
      </c>
    </row>
    <row r="6678" spans="1:7" x14ac:dyDescent="0.3">
      <c r="A6678" s="60">
        <v>6677</v>
      </c>
      <c r="B6678" s="60">
        <v>6</v>
      </c>
      <c r="C6678" s="2">
        <v>41202.767264804235</v>
      </c>
      <c r="D6678" s="2">
        <v>41262.76666666667</v>
      </c>
      <c r="E6678" s="60">
        <v>24</v>
      </c>
      <c r="F6678" s="2">
        <v>41206.553247989446</v>
      </c>
      <c r="G6678" s="60">
        <v>0</v>
      </c>
    </row>
    <row r="6679" spans="1:7" x14ac:dyDescent="0.3">
      <c r="A6679" s="60">
        <v>6678</v>
      </c>
      <c r="B6679" s="60">
        <v>1</v>
      </c>
      <c r="C6679" s="2">
        <v>41202.82040669056</v>
      </c>
      <c r="D6679" s="2">
        <v>41262.820138888885</v>
      </c>
      <c r="E6679" s="60">
        <v>12</v>
      </c>
      <c r="F6679" s="2">
        <v>41203.734564844191</v>
      </c>
      <c r="G6679" s="60">
        <v>0</v>
      </c>
    </row>
    <row r="6680" spans="1:7" x14ac:dyDescent="0.3">
      <c r="A6680" s="60">
        <v>6679</v>
      </c>
      <c r="B6680" s="60">
        <v>7</v>
      </c>
      <c r="C6680" s="2">
        <v>41202.81600051745</v>
      </c>
      <c r="D6680" s="2">
        <v>41262.815972222219</v>
      </c>
      <c r="E6680" s="60">
        <v>24</v>
      </c>
      <c r="F6680" s="2">
        <v>41218.399986484619</v>
      </c>
      <c r="G6680" s="60">
        <v>0</v>
      </c>
    </row>
    <row r="6681" spans="1:7" x14ac:dyDescent="0.3">
      <c r="A6681" s="60">
        <v>6680</v>
      </c>
      <c r="B6681" s="60">
        <v>6</v>
      </c>
      <c r="C6681" s="2">
        <v>41202.855186608169</v>
      </c>
      <c r="D6681" s="2">
        <v>41262.854861111111</v>
      </c>
      <c r="E6681" s="60">
        <v>24</v>
      </c>
      <c r="F6681" s="2">
        <v>41208.464877532948</v>
      </c>
      <c r="G6681" s="60">
        <v>0</v>
      </c>
    </row>
    <row r="6682" spans="1:7" x14ac:dyDescent="0.3">
      <c r="A6682" s="60">
        <v>6681</v>
      </c>
      <c r="B6682" s="60">
        <v>1</v>
      </c>
      <c r="C6682" s="2">
        <v>41203.042081975393</v>
      </c>
      <c r="D6682" s="2">
        <v>41205.458266996466</v>
      </c>
      <c r="E6682" s="60">
        <v>12</v>
      </c>
      <c r="F6682" s="2" t="s">
        <v>5</v>
      </c>
      <c r="G6682" s="60">
        <v>0</v>
      </c>
    </row>
    <row r="6683" spans="1:7" x14ac:dyDescent="0.3">
      <c r="A6683" s="60">
        <v>6682</v>
      </c>
      <c r="B6683" s="60">
        <v>7</v>
      </c>
      <c r="C6683" s="2">
        <v>41203.061557322842</v>
      </c>
      <c r="D6683" s="2">
        <v>41263.061111111107</v>
      </c>
      <c r="E6683" s="60">
        <v>24</v>
      </c>
      <c r="F6683" s="2">
        <v>41208.333509147211</v>
      </c>
      <c r="G6683" s="60">
        <v>0</v>
      </c>
    </row>
    <row r="6684" spans="1:7" x14ac:dyDescent="0.3">
      <c r="A6684" s="60">
        <v>6683</v>
      </c>
      <c r="B6684" s="60">
        <v>6</v>
      </c>
      <c r="C6684" s="2">
        <v>41203.144515567765</v>
      </c>
      <c r="D6684" s="2">
        <v>41263.144444444442</v>
      </c>
      <c r="E6684" s="60">
        <v>24</v>
      </c>
      <c r="F6684" s="2">
        <v>41216.47322705749</v>
      </c>
      <c r="G6684" s="60">
        <v>0</v>
      </c>
    </row>
    <row r="6685" spans="1:7" x14ac:dyDescent="0.3">
      <c r="A6685" s="60">
        <v>6684</v>
      </c>
      <c r="B6685" s="60">
        <v>3</v>
      </c>
      <c r="C6685" s="2">
        <v>41203.221432243692</v>
      </c>
      <c r="D6685" s="2">
        <v>41263.220833333333</v>
      </c>
      <c r="E6685" s="60">
        <v>24</v>
      </c>
      <c r="F6685" s="2">
        <v>41206.628671216233</v>
      </c>
      <c r="G6685" s="60">
        <v>0</v>
      </c>
    </row>
    <row r="6686" spans="1:7" x14ac:dyDescent="0.3">
      <c r="A6686" s="60">
        <v>6685</v>
      </c>
      <c r="B6686" s="60">
        <v>2</v>
      </c>
      <c r="C6686" s="2">
        <v>41203.287041393582</v>
      </c>
      <c r="D6686" s="2">
        <v>41206.912015410395</v>
      </c>
      <c r="E6686" s="60">
        <v>10</v>
      </c>
      <c r="F6686" s="2" t="s">
        <v>5</v>
      </c>
      <c r="G6686" s="60">
        <v>0</v>
      </c>
    </row>
    <row r="6687" spans="1:7" x14ac:dyDescent="0.3">
      <c r="A6687" s="60">
        <v>6686</v>
      </c>
      <c r="B6687" s="60">
        <v>8</v>
      </c>
      <c r="C6687" s="2">
        <v>41203.486710837387</v>
      </c>
      <c r="D6687" s="2">
        <v>41263.486111111117</v>
      </c>
      <c r="E6687" s="60">
        <v>3</v>
      </c>
      <c r="F6687" s="2">
        <v>41208.439609356945</v>
      </c>
      <c r="G6687" s="60">
        <v>0</v>
      </c>
    </row>
    <row r="6688" spans="1:7" x14ac:dyDescent="0.3">
      <c r="A6688" s="60">
        <v>6687</v>
      </c>
      <c r="B6688" s="60">
        <v>5</v>
      </c>
      <c r="C6688" s="2">
        <v>41203.468023870701</v>
      </c>
      <c r="D6688" s="2">
        <v>41207.425694444442</v>
      </c>
      <c r="E6688" s="60">
        <v>24</v>
      </c>
      <c r="F6688" s="2">
        <v>41206.555834137071</v>
      </c>
      <c r="G6688" s="60">
        <v>0</v>
      </c>
    </row>
    <row r="6689" spans="1:7" x14ac:dyDescent="0.3">
      <c r="A6689" s="60">
        <v>6688</v>
      </c>
      <c r="B6689" s="60">
        <v>5</v>
      </c>
      <c r="C6689" s="2">
        <v>41203.489425165782</v>
      </c>
      <c r="D6689" s="2">
        <v>41207.155555555553</v>
      </c>
      <c r="E6689" s="60">
        <v>24</v>
      </c>
      <c r="F6689" s="2" t="s">
        <v>5</v>
      </c>
      <c r="G6689" s="60">
        <v>0</v>
      </c>
    </row>
    <row r="6690" spans="1:7" x14ac:dyDescent="0.3">
      <c r="A6690" s="60">
        <v>6689</v>
      </c>
      <c r="B6690" s="60">
        <v>1</v>
      </c>
      <c r="C6690" s="2">
        <v>41203.635786709026</v>
      </c>
      <c r="D6690" s="2">
        <v>41263.635416666664</v>
      </c>
      <c r="E6690" s="60">
        <v>12</v>
      </c>
      <c r="F6690" s="2">
        <v>41204.809121205224</v>
      </c>
      <c r="G6690" s="60">
        <v>0</v>
      </c>
    </row>
    <row r="6691" spans="1:7" x14ac:dyDescent="0.3">
      <c r="A6691" s="60">
        <v>6690</v>
      </c>
      <c r="B6691" s="60">
        <v>1</v>
      </c>
      <c r="C6691" s="2">
        <v>41203.759844136279</v>
      </c>
      <c r="D6691" s="2">
        <v>41263.759722222225</v>
      </c>
      <c r="E6691" s="60">
        <v>12</v>
      </c>
      <c r="F6691" s="2">
        <v>41204.62674243364</v>
      </c>
      <c r="G6691" s="60">
        <v>0</v>
      </c>
    </row>
    <row r="6692" spans="1:7" x14ac:dyDescent="0.3">
      <c r="A6692" s="60">
        <v>6691</v>
      </c>
      <c r="B6692" s="60">
        <v>1</v>
      </c>
      <c r="C6692" s="2">
        <v>41203.772644708217</v>
      </c>
      <c r="D6692" s="2">
        <v>41263.772222222222</v>
      </c>
      <c r="E6692" s="60">
        <v>12</v>
      </c>
      <c r="F6692" s="2">
        <v>41204.48375176407</v>
      </c>
      <c r="G6692" s="60">
        <v>0</v>
      </c>
    </row>
    <row r="6693" spans="1:7" x14ac:dyDescent="0.3">
      <c r="A6693" s="60">
        <v>6692</v>
      </c>
      <c r="B6693" s="60">
        <v>3</v>
      </c>
      <c r="C6693" s="2">
        <v>41203.893538189455</v>
      </c>
      <c r="D6693" s="2">
        <v>41263.893055555556</v>
      </c>
      <c r="E6693" s="60">
        <v>24</v>
      </c>
      <c r="F6693" s="2">
        <v>41205.971886905812</v>
      </c>
      <c r="G6693" s="60">
        <v>0</v>
      </c>
    </row>
    <row r="6694" spans="1:7" x14ac:dyDescent="0.3">
      <c r="A6694" s="60">
        <v>6693</v>
      </c>
      <c r="B6694" s="60">
        <v>3</v>
      </c>
      <c r="C6694" s="2">
        <v>41203.90269678249</v>
      </c>
      <c r="D6694" s="2">
        <v>41263.902083333334</v>
      </c>
      <c r="E6694" s="60">
        <v>24</v>
      </c>
      <c r="F6694" s="2">
        <v>41205.884401553987</v>
      </c>
      <c r="G6694" s="60">
        <v>0</v>
      </c>
    </row>
    <row r="6695" spans="1:7" x14ac:dyDescent="0.3">
      <c r="A6695" s="60">
        <v>6694</v>
      </c>
      <c r="B6695" s="60">
        <v>10</v>
      </c>
      <c r="C6695" s="2">
        <v>41203.925270771339</v>
      </c>
      <c r="D6695" s="2">
        <v>41263.924999999996</v>
      </c>
      <c r="E6695" s="60">
        <v>1</v>
      </c>
      <c r="F6695" s="2">
        <v>41210.547765032512</v>
      </c>
      <c r="G6695" s="60">
        <v>4</v>
      </c>
    </row>
    <row r="6696" spans="1:7" x14ac:dyDescent="0.3">
      <c r="A6696" s="60">
        <v>6695</v>
      </c>
      <c r="B6696" s="60">
        <v>6</v>
      </c>
      <c r="C6696" s="2">
        <v>41203.961496019088</v>
      </c>
      <c r="D6696" s="2">
        <v>41206.62777777778</v>
      </c>
      <c r="E6696" s="60">
        <v>24</v>
      </c>
      <c r="F6696" s="2" t="s">
        <v>5</v>
      </c>
      <c r="G6696" s="60">
        <v>0</v>
      </c>
    </row>
    <row r="6697" spans="1:7" x14ac:dyDescent="0.3">
      <c r="A6697" s="60">
        <v>6696</v>
      </c>
      <c r="B6697" s="60">
        <v>1</v>
      </c>
      <c r="C6697" s="2">
        <v>41204.015654681556</v>
      </c>
      <c r="D6697" s="2">
        <v>41264.015277777777</v>
      </c>
      <c r="E6697" s="60">
        <v>8</v>
      </c>
      <c r="F6697" s="2">
        <v>41204.393312442349</v>
      </c>
      <c r="G6697" s="60">
        <v>0</v>
      </c>
    </row>
    <row r="6698" spans="1:7" x14ac:dyDescent="0.3">
      <c r="A6698" s="60">
        <v>6697</v>
      </c>
      <c r="B6698" s="60">
        <v>3</v>
      </c>
      <c r="C6698" s="2">
        <v>41204.116105234149</v>
      </c>
      <c r="D6698" s="2">
        <v>41264.115972222222</v>
      </c>
      <c r="E6698" s="60">
        <v>24</v>
      </c>
      <c r="F6698" s="2">
        <v>41206.31973432409</v>
      </c>
      <c r="G6698" s="60">
        <v>0</v>
      </c>
    </row>
    <row r="6699" spans="1:7" x14ac:dyDescent="0.3">
      <c r="A6699" s="60">
        <v>6698</v>
      </c>
      <c r="B6699" s="60">
        <v>3</v>
      </c>
      <c r="C6699" s="2">
        <v>41204.093881548957</v>
      </c>
      <c r="D6699" s="2">
        <v>41207.71877737312</v>
      </c>
      <c r="E6699" s="60">
        <v>24</v>
      </c>
      <c r="F6699" s="2" t="s">
        <v>5</v>
      </c>
      <c r="G6699" s="60">
        <v>0</v>
      </c>
    </row>
    <row r="6700" spans="1:7" x14ac:dyDescent="0.3">
      <c r="A6700" s="60">
        <v>6699</v>
      </c>
      <c r="B6700" s="60">
        <v>7</v>
      </c>
      <c r="C6700" s="2">
        <v>41204.34546365781</v>
      </c>
      <c r="D6700" s="2">
        <v>41264.345138888893</v>
      </c>
      <c r="E6700" s="60">
        <v>24</v>
      </c>
      <c r="F6700" s="2">
        <v>41213.437374173111</v>
      </c>
      <c r="G6700" s="60">
        <v>0</v>
      </c>
    </row>
    <row r="6701" spans="1:7" x14ac:dyDescent="0.3">
      <c r="A6701" s="60">
        <v>6700</v>
      </c>
      <c r="B6701" s="60">
        <v>9</v>
      </c>
      <c r="C6701" s="2">
        <v>41204.411098764911</v>
      </c>
      <c r="D6701" s="2">
        <v>41264.410416666666</v>
      </c>
      <c r="E6701" s="60">
        <v>5</v>
      </c>
      <c r="F6701" s="2">
        <v>41207.650924992689</v>
      </c>
      <c r="G6701" s="60">
        <v>0</v>
      </c>
    </row>
    <row r="6702" spans="1:7" x14ac:dyDescent="0.3">
      <c r="A6702" s="60">
        <v>6701</v>
      </c>
      <c r="B6702" s="60">
        <v>1</v>
      </c>
      <c r="C6702" s="2">
        <v>41204.407361144215</v>
      </c>
      <c r="D6702" s="2">
        <v>41264.406944444447</v>
      </c>
      <c r="E6702" s="60">
        <v>8</v>
      </c>
      <c r="F6702" s="2">
        <v>41205.340009872016</v>
      </c>
      <c r="G6702" s="60">
        <v>0</v>
      </c>
    </row>
    <row r="6703" spans="1:7" x14ac:dyDescent="0.3">
      <c r="A6703" s="60">
        <v>6702</v>
      </c>
      <c r="B6703" s="60">
        <v>1</v>
      </c>
      <c r="C6703" s="2">
        <v>41204.419170974528</v>
      </c>
      <c r="D6703" s="2">
        <v>41207.168749999997</v>
      </c>
      <c r="E6703" s="60">
        <v>8</v>
      </c>
      <c r="F6703" s="2">
        <v>41205.612951997457</v>
      </c>
      <c r="G6703" s="60">
        <v>0</v>
      </c>
    </row>
    <row r="6704" spans="1:7" x14ac:dyDescent="0.3">
      <c r="A6704" s="60">
        <v>6703</v>
      </c>
      <c r="B6704" s="60">
        <v>3</v>
      </c>
      <c r="C6704" s="2">
        <v>41204.437729225821</v>
      </c>
      <c r="D6704" s="2">
        <v>41264.4375</v>
      </c>
      <c r="E6704" s="60">
        <v>24</v>
      </c>
      <c r="F6704" s="2">
        <v>41206.494747849676</v>
      </c>
      <c r="G6704" s="60">
        <v>0</v>
      </c>
    </row>
    <row r="6705" spans="1:7" x14ac:dyDescent="0.3">
      <c r="A6705" s="60">
        <v>6704</v>
      </c>
      <c r="B6705" s="60">
        <v>6</v>
      </c>
      <c r="C6705" s="2">
        <v>41204.425048934587</v>
      </c>
      <c r="D6705" s="2">
        <v>41264.424999999996</v>
      </c>
      <c r="E6705" s="60">
        <v>24</v>
      </c>
      <c r="F6705" s="2">
        <v>41211.627659373771</v>
      </c>
      <c r="G6705" s="60">
        <v>0</v>
      </c>
    </row>
    <row r="6706" spans="1:7" x14ac:dyDescent="0.3">
      <c r="A6706" s="60">
        <v>6705</v>
      </c>
      <c r="B6706" s="60">
        <v>4</v>
      </c>
      <c r="C6706" s="2">
        <v>41204.488307256353</v>
      </c>
      <c r="D6706" s="2">
        <v>41208.86319444445</v>
      </c>
      <c r="E6706" s="60">
        <v>12</v>
      </c>
      <c r="F6706" s="2">
        <v>41207.487964131171</v>
      </c>
      <c r="G6706" s="60">
        <v>0</v>
      </c>
    </row>
    <row r="6707" spans="1:7" x14ac:dyDescent="0.3">
      <c r="A6707" s="60">
        <v>6706</v>
      </c>
      <c r="B6707" s="60">
        <v>1</v>
      </c>
      <c r="C6707" s="2">
        <v>41204.513811376841</v>
      </c>
      <c r="D6707" s="2">
        <v>41264.513194444444</v>
      </c>
      <c r="E6707" s="60">
        <v>8</v>
      </c>
      <c r="F6707" s="2">
        <v>41204.680008183946</v>
      </c>
      <c r="G6707" s="60">
        <v>0</v>
      </c>
    </row>
    <row r="6708" spans="1:7" x14ac:dyDescent="0.3">
      <c r="A6708" s="60">
        <v>6707</v>
      </c>
      <c r="B6708" s="60">
        <v>1</v>
      </c>
      <c r="C6708" s="2">
        <v>41204.618593934989</v>
      </c>
      <c r="D6708" s="2">
        <v>41264.618055555555</v>
      </c>
      <c r="E6708" s="60">
        <v>8</v>
      </c>
      <c r="F6708" s="2">
        <v>41205.636790922799</v>
      </c>
      <c r="G6708" s="60">
        <v>0</v>
      </c>
    </row>
    <row r="6709" spans="1:7" x14ac:dyDescent="0.3">
      <c r="A6709" s="60">
        <v>6708</v>
      </c>
      <c r="B6709" s="60">
        <v>2</v>
      </c>
      <c r="C6709" s="2">
        <v>41204.602489598612</v>
      </c>
      <c r="D6709" s="2">
        <v>41264.602083333339</v>
      </c>
      <c r="E6709" s="60">
        <v>10</v>
      </c>
      <c r="F6709" s="2">
        <v>41205.819803831793</v>
      </c>
      <c r="G6709" s="60">
        <v>0</v>
      </c>
    </row>
    <row r="6710" spans="1:7" x14ac:dyDescent="0.3">
      <c r="A6710" s="60">
        <v>6709</v>
      </c>
      <c r="B6710" s="60">
        <v>2</v>
      </c>
      <c r="C6710" s="2">
        <v>41204.608596152473</v>
      </c>
      <c r="D6710" s="2">
        <v>41264.608333333337</v>
      </c>
      <c r="E6710" s="60">
        <v>10</v>
      </c>
      <c r="F6710" s="2">
        <v>41206.406380477572</v>
      </c>
      <c r="G6710" s="60">
        <v>0</v>
      </c>
    </row>
    <row r="6711" spans="1:7" x14ac:dyDescent="0.3">
      <c r="A6711" s="60">
        <v>6710</v>
      </c>
      <c r="B6711" s="60">
        <v>3</v>
      </c>
      <c r="C6711" s="2">
        <v>41204.739201714241</v>
      </c>
      <c r="D6711" s="2">
        <v>41209.072222222218</v>
      </c>
      <c r="E6711" s="60">
        <v>24</v>
      </c>
      <c r="F6711" s="2">
        <v>41207.711715742706</v>
      </c>
      <c r="G6711" s="60">
        <v>0</v>
      </c>
    </row>
    <row r="6712" spans="1:7" x14ac:dyDescent="0.3">
      <c r="A6712" s="60">
        <v>6711</v>
      </c>
      <c r="B6712" s="60">
        <v>3</v>
      </c>
      <c r="C6712" s="2">
        <v>41204.7261964598</v>
      </c>
      <c r="D6712" s="2">
        <v>41264.725694444445</v>
      </c>
      <c r="E6712" s="60">
        <v>24</v>
      </c>
      <c r="F6712" s="2">
        <v>41207.564668409112</v>
      </c>
      <c r="G6712" s="60">
        <v>0</v>
      </c>
    </row>
    <row r="6713" spans="1:7" x14ac:dyDescent="0.3">
      <c r="A6713" s="60">
        <v>6712</v>
      </c>
      <c r="B6713" s="60">
        <v>6</v>
      </c>
      <c r="C6713" s="2">
        <v>41204.788252286278</v>
      </c>
      <c r="D6713" s="2">
        <v>41264.788194444445</v>
      </c>
      <c r="E6713" s="60">
        <v>24</v>
      </c>
      <c r="F6713" s="2">
        <v>41209.084316451816</v>
      </c>
      <c r="G6713" s="60">
        <v>0</v>
      </c>
    </row>
    <row r="6714" spans="1:7" x14ac:dyDescent="0.3">
      <c r="A6714" s="60">
        <v>6713</v>
      </c>
      <c r="B6714" s="60">
        <v>4</v>
      </c>
      <c r="C6714" s="2">
        <v>41204.780826305032</v>
      </c>
      <c r="D6714" s="2">
        <v>41264.780555555553</v>
      </c>
      <c r="E6714" s="60">
        <v>12</v>
      </c>
      <c r="F6714" s="2">
        <v>41206.422531666743</v>
      </c>
      <c r="G6714" s="60">
        <v>0</v>
      </c>
    </row>
    <row r="6715" spans="1:7" x14ac:dyDescent="0.3">
      <c r="A6715" s="60">
        <v>6714</v>
      </c>
      <c r="B6715" s="60">
        <v>1</v>
      </c>
      <c r="C6715" s="2">
        <v>41204.849654139216</v>
      </c>
      <c r="D6715" s="2">
        <v>41264.849305555559</v>
      </c>
      <c r="E6715" s="60">
        <v>12</v>
      </c>
      <c r="F6715" s="2">
        <v>41206.461280666059</v>
      </c>
      <c r="G6715" s="60">
        <v>0</v>
      </c>
    </row>
    <row r="6716" spans="1:7" x14ac:dyDescent="0.3">
      <c r="A6716" s="60">
        <v>6715</v>
      </c>
      <c r="B6716" s="60">
        <v>1</v>
      </c>
      <c r="C6716" s="2">
        <v>41204.91463537074</v>
      </c>
      <c r="D6716" s="2">
        <v>41264.914583333331</v>
      </c>
      <c r="E6716" s="60">
        <v>8</v>
      </c>
      <c r="F6716" s="2">
        <v>41205.622223280312</v>
      </c>
      <c r="G6716" s="60">
        <v>0</v>
      </c>
    </row>
    <row r="6717" spans="1:7" x14ac:dyDescent="0.3">
      <c r="A6717" s="60">
        <v>6716</v>
      </c>
      <c r="B6717" s="60">
        <v>5</v>
      </c>
      <c r="C6717" s="2">
        <v>41204.935076489761</v>
      </c>
      <c r="D6717" s="2">
        <v>41264.93472222222</v>
      </c>
      <c r="E6717" s="60">
        <v>24</v>
      </c>
      <c r="F6717" s="2">
        <v>41206.336235108065</v>
      </c>
      <c r="G6717" s="60">
        <v>0</v>
      </c>
    </row>
    <row r="6718" spans="1:7" x14ac:dyDescent="0.3">
      <c r="A6718" s="60">
        <v>6717</v>
      </c>
      <c r="B6718" s="60">
        <v>6</v>
      </c>
      <c r="C6718" s="2">
        <v>41204.965443109439</v>
      </c>
      <c r="D6718" s="2">
        <v>41264.965277777781</v>
      </c>
      <c r="E6718" s="60">
        <v>24</v>
      </c>
      <c r="F6718" s="2">
        <v>41210.37051260005</v>
      </c>
      <c r="G6718" s="60">
        <v>0</v>
      </c>
    </row>
    <row r="6719" spans="1:7" x14ac:dyDescent="0.3">
      <c r="A6719" s="60">
        <v>6718</v>
      </c>
      <c r="B6719" s="60">
        <v>1</v>
      </c>
      <c r="C6719" s="2">
        <v>41205.063451343332</v>
      </c>
      <c r="D6719" s="2">
        <v>41265.063194444439</v>
      </c>
      <c r="E6719" s="60">
        <v>8</v>
      </c>
      <c r="F6719" s="2">
        <v>41205.640080923753</v>
      </c>
      <c r="G6719" s="60">
        <v>0</v>
      </c>
    </row>
    <row r="6720" spans="1:7" x14ac:dyDescent="0.3">
      <c r="A6720" s="60">
        <v>6719</v>
      </c>
      <c r="B6720" s="60">
        <v>1</v>
      </c>
      <c r="C6720" s="2">
        <v>41205.203755044517</v>
      </c>
      <c r="D6720" s="2">
        <v>41265.203472222223</v>
      </c>
      <c r="E6720" s="60">
        <v>8</v>
      </c>
      <c r="F6720" s="2">
        <v>41206.439722293566</v>
      </c>
      <c r="G6720" s="60">
        <v>0</v>
      </c>
    </row>
    <row r="6721" spans="1:7" x14ac:dyDescent="0.3">
      <c r="A6721" s="60">
        <v>6720</v>
      </c>
      <c r="B6721" s="60">
        <v>5</v>
      </c>
      <c r="C6721" s="2">
        <v>41205.221060321521</v>
      </c>
      <c r="D6721" s="2">
        <v>41265.220833333333</v>
      </c>
      <c r="E6721" s="60">
        <v>24</v>
      </c>
      <c r="F6721" s="2">
        <v>41212.631651642805</v>
      </c>
      <c r="G6721" s="60">
        <v>0</v>
      </c>
    </row>
    <row r="6722" spans="1:7" x14ac:dyDescent="0.3">
      <c r="A6722" s="60">
        <v>6721</v>
      </c>
      <c r="B6722" s="60">
        <v>3</v>
      </c>
      <c r="C6722" s="2">
        <v>41205.400500364813</v>
      </c>
      <c r="D6722" s="2">
        <v>41265.4</v>
      </c>
      <c r="E6722" s="60">
        <v>24</v>
      </c>
      <c r="F6722" s="2">
        <v>41206.662025612044</v>
      </c>
      <c r="G6722" s="60">
        <v>0</v>
      </c>
    </row>
    <row r="6723" spans="1:7" x14ac:dyDescent="0.3">
      <c r="A6723" s="60">
        <v>6722</v>
      </c>
      <c r="B6723" s="60">
        <v>1</v>
      </c>
      <c r="C6723" s="2">
        <v>41205.476965489972</v>
      </c>
      <c r="D6723" s="2">
        <v>41209.351388888892</v>
      </c>
      <c r="E6723" s="60">
        <v>8</v>
      </c>
      <c r="F6723" s="2">
        <v>41206.428372411887</v>
      </c>
      <c r="G6723" s="60">
        <v>0</v>
      </c>
    </row>
    <row r="6724" spans="1:7" x14ac:dyDescent="0.3">
      <c r="A6724" s="60">
        <v>6723</v>
      </c>
      <c r="B6724" s="60">
        <v>1</v>
      </c>
      <c r="C6724" s="2">
        <v>41205.469946347563</v>
      </c>
      <c r="D6724" s="2">
        <v>41265.469444444447</v>
      </c>
      <c r="E6724" s="60">
        <v>12</v>
      </c>
      <c r="F6724" s="2">
        <v>41206.542359305691</v>
      </c>
      <c r="G6724" s="60">
        <v>0</v>
      </c>
    </row>
    <row r="6725" spans="1:7" x14ac:dyDescent="0.3">
      <c r="A6725" s="60">
        <v>6724</v>
      </c>
      <c r="B6725" s="60">
        <v>7</v>
      </c>
      <c r="C6725" s="2">
        <v>41205.469279237608</v>
      </c>
      <c r="D6725" s="2">
        <v>41265.46875</v>
      </c>
      <c r="E6725" s="60">
        <v>24</v>
      </c>
      <c r="F6725" s="2">
        <v>41218.447476127745</v>
      </c>
      <c r="G6725" s="60">
        <v>0</v>
      </c>
    </row>
    <row r="6726" spans="1:7" x14ac:dyDescent="0.3">
      <c r="A6726" s="60">
        <v>6725</v>
      </c>
      <c r="B6726" s="60">
        <v>1</v>
      </c>
      <c r="C6726" s="2">
        <v>41205.534277596169</v>
      </c>
      <c r="D6726" s="2">
        <v>41265.53402777778</v>
      </c>
      <c r="E6726" s="60">
        <v>8</v>
      </c>
      <c r="F6726" s="2">
        <v>41205.704375631329</v>
      </c>
      <c r="G6726" s="60">
        <v>0</v>
      </c>
    </row>
    <row r="6727" spans="1:7" x14ac:dyDescent="0.3">
      <c r="A6727" s="60">
        <v>6726</v>
      </c>
      <c r="B6727" s="60">
        <v>1</v>
      </c>
      <c r="C6727" s="2">
        <v>41205.545471255558</v>
      </c>
      <c r="D6727" s="2">
        <v>41265.545138888883</v>
      </c>
      <c r="E6727" s="60">
        <v>8</v>
      </c>
      <c r="F6727" s="2">
        <v>41206.483707147374</v>
      </c>
      <c r="G6727" s="60">
        <v>0</v>
      </c>
    </row>
    <row r="6728" spans="1:7" x14ac:dyDescent="0.3">
      <c r="A6728" s="60">
        <v>6727</v>
      </c>
      <c r="B6728" s="60">
        <v>2</v>
      </c>
      <c r="C6728" s="2">
        <v>41205.679975445892</v>
      </c>
      <c r="D6728" s="2">
        <v>41265.679861111108</v>
      </c>
      <c r="E6728" s="60">
        <v>10</v>
      </c>
      <c r="F6728" s="2">
        <v>41207.367338504882</v>
      </c>
      <c r="G6728" s="60">
        <v>0</v>
      </c>
    </row>
    <row r="6729" spans="1:7" x14ac:dyDescent="0.3">
      <c r="A6729" s="60">
        <v>6728</v>
      </c>
      <c r="B6729" s="60">
        <v>7</v>
      </c>
      <c r="C6729" s="2">
        <v>41205.738427379336</v>
      </c>
      <c r="D6729" s="2">
        <v>41265.73819444445</v>
      </c>
      <c r="E6729" s="60">
        <v>24</v>
      </c>
      <c r="F6729" s="2">
        <v>41215.680230641607</v>
      </c>
      <c r="G6729" s="60">
        <v>0</v>
      </c>
    </row>
    <row r="6730" spans="1:7" x14ac:dyDescent="0.3">
      <c r="A6730" s="60">
        <v>6729</v>
      </c>
      <c r="B6730" s="60">
        <v>2</v>
      </c>
      <c r="C6730" s="2">
        <v>41205.715537621181</v>
      </c>
      <c r="D6730" s="2">
        <v>41265.715277777781</v>
      </c>
      <c r="E6730" s="60">
        <v>10</v>
      </c>
      <c r="F6730" s="2">
        <v>41206.754151458998</v>
      </c>
      <c r="G6730" s="60">
        <v>0</v>
      </c>
    </row>
    <row r="6731" spans="1:7" x14ac:dyDescent="0.3">
      <c r="A6731" s="60">
        <v>6730</v>
      </c>
      <c r="B6731" s="60">
        <v>2</v>
      </c>
      <c r="C6731" s="2">
        <v>41205.797573241405</v>
      </c>
      <c r="D6731" s="2">
        <v>41265.797222222223</v>
      </c>
      <c r="E6731" s="60">
        <v>10</v>
      </c>
      <c r="F6731" s="2">
        <v>41207.577250950664</v>
      </c>
      <c r="G6731" s="60">
        <v>0</v>
      </c>
    </row>
    <row r="6732" spans="1:7" x14ac:dyDescent="0.3">
      <c r="A6732" s="60">
        <v>6731</v>
      </c>
      <c r="B6732" s="60">
        <v>7</v>
      </c>
      <c r="C6732" s="2">
        <v>41205.904177438606</v>
      </c>
      <c r="D6732" s="2">
        <v>41265.904166666667</v>
      </c>
      <c r="E6732" s="60">
        <v>24</v>
      </c>
      <c r="F6732" s="2">
        <v>41221.998370274749</v>
      </c>
      <c r="G6732" s="60">
        <v>0</v>
      </c>
    </row>
    <row r="6733" spans="1:7" x14ac:dyDescent="0.3">
      <c r="A6733" s="60">
        <v>6732</v>
      </c>
      <c r="B6733" s="60">
        <v>10</v>
      </c>
      <c r="C6733" s="2">
        <v>41205.951912848192</v>
      </c>
      <c r="D6733" s="2">
        <v>41209.576658998674</v>
      </c>
      <c r="E6733" s="60">
        <v>1</v>
      </c>
      <c r="F6733" s="2" t="s">
        <v>5</v>
      </c>
      <c r="G6733" s="60">
        <v>3</v>
      </c>
    </row>
    <row r="6734" spans="1:7" x14ac:dyDescent="0.3">
      <c r="A6734" s="60">
        <v>6733</v>
      </c>
      <c r="B6734" s="60">
        <v>7</v>
      </c>
      <c r="C6734" s="2">
        <v>41206.046803015954</v>
      </c>
      <c r="D6734" s="2">
        <v>41266.046527777777</v>
      </c>
      <c r="E6734" s="60">
        <v>24</v>
      </c>
      <c r="F6734" s="2">
        <v>41215.525365020425</v>
      </c>
      <c r="G6734" s="60">
        <v>1</v>
      </c>
    </row>
    <row r="6735" spans="1:7" x14ac:dyDescent="0.3">
      <c r="A6735" s="60">
        <v>6734</v>
      </c>
      <c r="B6735" s="60">
        <v>7</v>
      </c>
      <c r="C6735" s="2">
        <v>41206.062308998589</v>
      </c>
      <c r="D6735" s="2">
        <v>41266.061805555553</v>
      </c>
      <c r="E6735" s="60">
        <v>24</v>
      </c>
      <c r="F6735" s="2">
        <v>41209.278893163726</v>
      </c>
      <c r="G6735" s="60">
        <v>0</v>
      </c>
    </row>
    <row r="6736" spans="1:7" x14ac:dyDescent="0.3">
      <c r="A6736" s="60">
        <v>6735</v>
      </c>
      <c r="B6736" s="60">
        <v>2</v>
      </c>
      <c r="C6736" s="2">
        <v>41206.368369475684</v>
      </c>
      <c r="D6736" s="2">
        <v>41209.034716827897</v>
      </c>
      <c r="E6736" s="60">
        <v>10</v>
      </c>
      <c r="F6736" s="2" t="s">
        <v>5</v>
      </c>
      <c r="G6736" s="60">
        <v>0</v>
      </c>
    </row>
    <row r="6737" spans="1:7" x14ac:dyDescent="0.3">
      <c r="A6737" s="60">
        <v>6736</v>
      </c>
      <c r="B6737" s="60">
        <v>6</v>
      </c>
      <c r="C6737" s="2">
        <v>41206.338644213261</v>
      </c>
      <c r="D6737" s="2">
        <v>41266.338194444448</v>
      </c>
      <c r="E6737" s="60">
        <v>24</v>
      </c>
      <c r="F6737" s="2">
        <v>41210.408979719628</v>
      </c>
      <c r="G6737" s="60">
        <v>0</v>
      </c>
    </row>
    <row r="6738" spans="1:7" x14ac:dyDescent="0.3">
      <c r="A6738" s="60">
        <v>6737</v>
      </c>
      <c r="B6738" s="60">
        <v>2</v>
      </c>
      <c r="C6738" s="2">
        <v>41206.353618858819</v>
      </c>
      <c r="D6738" s="2">
        <v>41266.353472222225</v>
      </c>
      <c r="E6738" s="60">
        <v>10</v>
      </c>
      <c r="F6738" s="2">
        <v>41207.727681859804</v>
      </c>
      <c r="G6738" s="60">
        <v>0</v>
      </c>
    </row>
    <row r="6739" spans="1:7" x14ac:dyDescent="0.3">
      <c r="A6739" s="60">
        <v>6738</v>
      </c>
      <c r="B6739" s="60">
        <v>9</v>
      </c>
      <c r="C6739" s="2">
        <v>41206.387643677204</v>
      </c>
      <c r="D6739" s="2">
        <v>41266.387499999997</v>
      </c>
      <c r="E6739" s="60">
        <v>5</v>
      </c>
      <c r="F6739" s="2">
        <v>41208.902304039679</v>
      </c>
      <c r="G6739" s="60">
        <v>0</v>
      </c>
    </row>
    <row r="6740" spans="1:7" x14ac:dyDescent="0.3">
      <c r="A6740" s="60">
        <v>6739</v>
      </c>
      <c r="B6740" s="60">
        <v>11</v>
      </c>
      <c r="C6740" s="2">
        <v>41206.42698956489</v>
      </c>
      <c r="D6740" s="2">
        <v>41266.426388888889</v>
      </c>
      <c r="E6740" s="60">
        <v>1</v>
      </c>
      <c r="F6740" s="2">
        <v>41213.534743144119</v>
      </c>
      <c r="G6740" s="60">
        <v>3</v>
      </c>
    </row>
    <row r="6741" spans="1:7" x14ac:dyDescent="0.3">
      <c r="A6741" s="60">
        <v>6740</v>
      </c>
      <c r="B6741" s="60">
        <v>8</v>
      </c>
      <c r="C6741" s="2">
        <v>41206.494611300892</v>
      </c>
      <c r="D6741" s="2">
        <v>41266.494444444448</v>
      </c>
      <c r="E6741" s="60">
        <v>3</v>
      </c>
      <c r="F6741" s="2">
        <v>41213.450783771681</v>
      </c>
      <c r="G6741" s="60">
        <v>3</v>
      </c>
    </row>
    <row r="6742" spans="1:7" x14ac:dyDescent="0.3">
      <c r="A6742" s="60">
        <v>6741</v>
      </c>
      <c r="B6742" s="60">
        <v>5</v>
      </c>
      <c r="C6742" s="2">
        <v>41206.532464433651</v>
      </c>
      <c r="D6742" s="2">
        <v>41210.031944444447</v>
      </c>
      <c r="E6742" s="60">
        <v>24</v>
      </c>
      <c r="F6742" s="2" t="s">
        <v>5</v>
      </c>
      <c r="G6742" s="60">
        <v>0</v>
      </c>
    </row>
    <row r="6743" spans="1:7" x14ac:dyDescent="0.3">
      <c r="A6743" s="60">
        <v>6742</v>
      </c>
      <c r="B6743" s="60">
        <v>5</v>
      </c>
      <c r="C6743" s="2">
        <v>41206.503299589705</v>
      </c>
      <c r="D6743" s="2">
        <v>41266.50277777778</v>
      </c>
      <c r="E6743" s="60">
        <v>24</v>
      </c>
      <c r="F6743" s="2">
        <v>41210.531532835739</v>
      </c>
      <c r="G6743" s="60">
        <v>0</v>
      </c>
    </row>
    <row r="6744" spans="1:7" x14ac:dyDescent="0.3">
      <c r="A6744" s="60">
        <v>6743</v>
      </c>
      <c r="B6744" s="60">
        <v>1</v>
      </c>
      <c r="C6744" s="2">
        <v>41206.594056506678</v>
      </c>
      <c r="D6744" s="2">
        <v>41266.59375</v>
      </c>
      <c r="E6744" s="60">
        <v>8</v>
      </c>
      <c r="F6744" s="2">
        <v>41207.336003844626</v>
      </c>
      <c r="G6744" s="60">
        <v>0</v>
      </c>
    </row>
    <row r="6745" spans="1:7" x14ac:dyDescent="0.3">
      <c r="A6745" s="60">
        <v>6744</v>
      </c>
      <c r="B6745" s="60">
        <v>3</v>
      </c>
      <c r="C6745" s="2">
        <v>41206.615597067961</v>
      </c>
      <c r="D6745" s="2">
        <v>41266.615277777782</v>
      </c>
      <c r="E6745" s="60">
        <v>24</v>
      </c>
      <c r="F6745" s="2">
        <v>41209.385871873536</v>
      </c>
      <c r="G6745" s="60">
        <v>0</v>
      </c>
    </row>
    <row r="6746" spans="1:7" x14ac:dyDescent="0.3">
      <c r="A6746" s="60">
        <v>6745</v>
      </c>
      <c r="B6746" s="60">
        <v>3</v>
      </c>
      <c r="C6746" s="2">
        <v>41206.593953629679</v>
      </c>
      <c r="D6746" s="2">
        <v>41266.59375</v>
      </c>
      <c r="E6746" s="60">
        <v>24</v>
      </c>
      <c r="F6746" s="2">
        <v>41209.695579771127</v>
      </c>
      <c r="G6746" s="60">
        <v>0</v>
      </c>
    </row>
    <row r="6747" spans="1:7" x14ac:dyDescent="0.3">
      <c r="A6747" s="60">
        <v>6746</v>
      </c>
      <c r="B6747" s="60">
        <v>1</v>
      </c>
      <c r="C6747" s="2">
        <v>41206.662369596103</v>
      </c>
      <c r="D6747" s="2">
        <v>41266.661805555559</v>
      </c>
      <c r="E6747" s="60">
        <v>12</v>
      </c>
      <c r="F6747" s="2">
        <v>41207.389917229113</v>
      </c>
      <c r="G6747" s="60">
        <v>0</v>
      </c>
    </row>
    <row r="6748" spans="1:7" x14ac:dyDescent="0.3">
      <c r="A6748" s="60">
        <v>6747</v>
      </c>
      <c r="B6748" s="60">
        <v>4</v>
      </c>
      <c r="C6748" s="2">
        <v>41206.632816390462</v>
      </c>
      <c r="D6748" s="2">
        <v>41266.632638888892</v>
      </c>
      <c r="E6748" s="60">
        <v>12</v>
      </c>
      <c r="F6748" s="2">
        <v>41210.011608193447</v>
      </c>
      <c r="G6748" s="60">
        <v>0</v>
      </c>
    </row>
    <row r="6749" spans="1:7" x14ac:dyDescent="0.3">
      <c r="A6749" s="60">
        <v>6748</v>
      </c>
      <c r="B6749" s="60">
        <v>6</v>
      </c>
      <c r="C6749" s="2">
        <v>41206.657575234742</v>
      </c>
      <c r="D6749" s="2">
        <v>41266.656944444447</v>
      </c>
      <c r="E6749" s="60">
        <v>24</v>
      </c>
      <c r="F6749" s="2">
        <v>41217.857584562211</v>
      </c>
      <c r="G6749" s="60">
        <v>0</v>
      </c>
    </row>
    <row r="6750" spans="1:7" x14ac:dyDescent="0.3">
      <c r="A6750" s="60">
        <v>6749</v>
      </c>
      <c r="B6750" s="60">
        <v>1</v>
      </c>
      <c r="C6750" s="2">
        <v>41206.68564042756</v>
      </c>
      <c r="D6750" s="2">
        <v>41266.685416666667</v>
      </c>
      <c r="E6750" s="60">
        <v>8</v>
      </c>
      <c r="F6750" s="2">
        <v>41207.406379898799</v>
      </c>
      <c r="G6750" s="60">
        <v>0</v>
      </c>
    </row>
    <row r="6751" spans="1:7" x14ac:dyDescent="0.3">
      <c r="A6751" s="60">
        <v>6750</v>
      </c>
      <c r="B6751" s="60">
        <v>5</v>
      </c>
      <c r="C6751" s="2">
        <v>41206.684930958814</v>
      </c>
      <c r="D6751" s="2">
        <v>41266.68472222222</v>
      </c>
      <c r="E6751" s="60">
        <v>24</v>
      </c>
      <c r="F6751" s="2">
        <v>41210.557967426656</v>
      </c>
      <c r="G6751" s="60">
        <v>0</v>
      </c>
    </row>
    <row r="6752" spans="1:7" x14ac:dyDescent="0.3">
      <c r="A6752" s="60">
        <v>6751</v>
      </c>
      <c r="B6752" s="60">
        <v>1</v>
      </c>
      <c r="C6752" s="2">
        <v>41206.743897096254</v>
      </c>
      <c r="D6752" s="2">
        <v>41266.743750000001</v>
      </c>
      <c r="E6752" s="60">
        <v>8</v>
      </c>
      <c r="F6752" s="2">
        <v>41206.914681882139</v>
      </c>
      <c r="G6752" s="60">
        <v>0</v>
      </c>
    </row>
    <row r="6753" spans="1:7" x14ac:dyDescent="0.3">
      <c r="A6753" s="60">
        <v>6752</v>
      </c>
      <c r="B6753" s="60">
        <v>1</v>
      </c>
      <c r="C6753" s="2">
        <v>41206.779292551961</v>
      </c>
      <c r="D6753" s="2">
        <v>41209.445930625494</v>
      </c>
      <c r="E6753" s="60">
        <v>12</v>
      </c>
      <c r="F6753" s="2" t="s">
        <v>5</v>
      </c>
      <c r="G6753" s="60">
        <v>0</v>
      </c>
    </row>
    <row r="6754" spans="1:7" x14ac:dyDescent="0.3">
      <c r="A6754" s="60">
        <v>6753</v>
      </c>
      <c r="B6754" s="60">
        <v>4</v>
      </c>
      <c r="C6754" s="2">
        <v>41206.909810337471</v>
      </c>
      <c r="D6754" s="2">
        <v>41266.909722222219</v>
      </c>
      <c r="E6754" s="60">
        <v>12</v>
      </c>
      <c r="F6754" s="2">
        <v>41209.345113659692</v>
      </c>
      <c r="G6754" s="60">
        <v>0</v>
      </c>
    </row>
    <row r="6755" spans="1:7" x14ac:dyDescent="0.3">
      <c r="A6755" s="60">
        <v>6754</v>
      </c>
      <c r="B6755" s="60">
        <v>11</v>
      </c>
      <c r="C6755" s="2">
        <v>41207.256332006298</v>
      </c>
      <c r="D6755" s="2">
        <v>41267.256249999999</v>
      </c>
      <c r="E6755" s="60">
        <v>1</v>
      </c>
      <c r="F6755" s="2">
        <v>41214.375568780051</v>
      </c>
      <c r="G6755" s="60">
        <v>3</v>
      </c>
    </row>
    <row r="6756" spans="1:7" x14ac:dyDescent="0.3">
      <c r="A6756" s="60">
        <v>6755</v>
      </c>
      <c r="B6756" s="60">
        <v>11</v>
      </c>
      <c r="C6756" s="2">
        <v>41207.335891496274</v>
      </c>
      <c r="D6756" s="2">
        <v>41267.335416666669</v>
      </c>
      <c r="E6756" s="60">
        <v>1</v>
      </c>
      <c r="F6756" s="2">
        <v>41214.360882545341</v>
      </c>
      <c r="G6756" s="60">
        <v>1</v>
      </c>
    </row>
    <row r="6757" spans="1:7" x14ac:dyDescent="0.3">
      <c r="A6757" s="60">
        <v>6756</v>
      </c>
      <c r="B6757" s="60">
        <v>4</v>
      </c>
      <c r="C6757" s="2">
        <v>41207.344042954726</v>
      </c>
      <c r="D6757" s="2">
        <v>41267.34375</v>
      </c>
      <c r="E6757" s="60">
        <v>12</v>
      </c>
      <c r="F6757" s="2">
        <v>41209.760824777652</v>
      </c>
      <c r="G6757" s="60">
        <v>0</v>
      </c>
    </row>
    <row r="6758" spans="1:7" x14ac:dyDescent="0.3">
      <c r="A6758" s="60">
        <v>6757</v>
      </c>
      <c r="B6758" s="60">
        <v>11</v>
      </c>
      <c r="C6758" s="2">
        <v>41207.371569526505</v>
      </c>
      <c r="D6758" s="2">
        <v>41267.371527777781</v>
      </c>
      <c r="E6758" s="60">
        <v>1</v>
      </c>
      <c r="F6758" s="2">
        <v>41214.487916809572</v>
      </c>
      <c r="G6758" s="60">
        <v>4</v>
      </c>
    </row>
    <row r="6759" spans="1:7" x14ac:dyDescent="0.3">
      <c r="A6759" s="60">
        <v>6758</v>
      </c>
      <c r="B6759" s="60">
        <v>3</v>
      </c>
      <c r="C6759" s="2">
        <v>41207.358744485224</v>
      </c>
      <c r="D6759" s="2">
        <v>41267.358333333337</v>
      </c>
      <c r="E6759" s="60">
        <v>24</v>
      </c>
      <c r="F6759" s="2">
        <v>41209.710970433218</v>
      </c>
      <c r="G6759" s="60">
        <v>0</v>
      </c>
    </row>
    <row r="6760" spans="1:7" x14ac:dyDescent="0.3">
      <c r="A6760" s="60">
        <v>6759</v>
      </c>
      <c r="B6760" s="60">
        <v>1</v>
      </c>
      <c r="C6760" s="2">
        <v>41207.388625290245</v>
      </c>
      <c r="D6760" s="2">
        <v>41267.388194444444</v>
      </c>
      <c r="E6760" s="60">
        <v>8</v>
      </c>
      <c r="F6760" s="2">
        <v>41208.65006267016</v>
      </c>
      <c r="G6760" s="60">
        <v>0</v>
      </c>
    </row>
    <row r="6761" spans="1:7" x14ac:dyDescent="0.3">
      <c r="A6761" s="60">
        <v>6760</v>
      </c>
      <c r="B6761" s="60">
        <v>3</v>
      </c>
      <c r="C6761" s="2">
        <v>41207.497662977774</v>
      </c>
      <c r="D6761" s="2">
        <v>41211.99703925904</v>
      </c>
      <c r="E6761" s="60">
        <v>24</v>
      </c>
      <c r="F6761" s="2" t="s">
        <v>5</v>
      </c>
      <c r="G6761" s="60">
        <v>0</v>
      </c>
    </row>
    <row r="6762" spans="1:7" x14ac:dyDescent="0.3">
      <c r="A6762" s="60">
        <v>6761</v>
      </c>
      <c r="B6762" s="60">
        <v>2</v>
      </c>
      <c r="C6762" s="2">
        <v>41207.459452899668</v>
      </c>
      <c r="D6762" s="2">
        <v>41267.459027777782</v>
      </c>
      <c r="E6762" s="60">
        <v>10</v>
      </c>
      <c r="F6762" s="2">
        <v>41208.432431215435</v>
      </c>
      <c r="G6762" s="60">
        <v>0</v>
      </c>
    </row>
    <row r="6763" spans="1:7" x14ac:dyDescent="0.3">
      <c r="A6763" s="60">
        <v>6762</v>
      </c>
      <c r="B6763" s="60">
        <v>2</v>
      </c>
      <c r="C6763" s="2">
        <v>41207.459927057876</v>
      </c>
      <c r="D6763" s="2">
        <v>41267.459722222222</v>
      </c>
      <c r="E6763" s="60">
        <v>10</v>
      </c>
      <c r="F6763" s="2">
        <v>41208.465552493275</v>
      </c>
      <c r="G6763" s="60">
        <v>0</v>
      </c>
    </row>
    <row r="6764" spans="1:7" x14ac:dyDescent="0.3">
      <c r="A6764" s="60">
        <v>6763</v>
      </c>
      <c r="B6764" s="60">
        <v>7</v>
      </c>
      <c r="C6764" s="2">
        <v>41207.491207647785</v>
      </c>
      <c r="D6764" s="2">
        <v>41267.490972222222</v>
      </c>
      <c r="E6764" s="60">
        <v>24</v>
      </c>
      <c r="F6764" s="2">
        <v>41223.568992815352</v>
      </c>
      <c r="G6764" s="60">
        <v>0</v>
      </c>
    </row>
    <row r="6765" spans="1:7" x14ac:dyDescent="0.3">
      <c r="A6765" s="60">
        <v>6764</v>
      </c>
      <c r="B6765" s="60">
        <v>3</v>
      </c>
      <c r="C6765" s="2">
        <v>41207.464742221346</v>
      </c>
      <c r="D6765" s="2">
        <v>41267.464583333334</v>
      </c>
      <c r="E6765" s="60">
        <v>24</v>
      </c>
      <c r="F6765" s="2">
        <v>41210.839768652506</v>
      </c>
      <c r="G6765" s="60">
        <v>0</v>
      </c>
    </row>
    <row r="6766" spans="1:7" x14ac:dyDescent="0.3">
      <c r="A6766" s="60">
        <v>6765</v>
      </c>
      <c r="B6766" s="60">
        <v>1</v>
      </c>
      <c r="C6766" s="2">
        <v>41207.494855776109</v>
      </c>
      <c r="D6766" s="2">
        <v>41267.494444444448</v>
      </c>
      <c r="E6766" s="60">
        <v>8</v>
      </c>
      <c r="F6766" s="2">
        <v>41208.422295577046</v>
      </c>
      <c r="G6766" s="60">
        <v>0</v>
      </c>
    </row>
    <row r="6767" spans="1:7" x14ac:dyDescent="0.3">
      <c r="A6767" s="60">
        <v>6766</v>
      </c>
      <c r="B6767" s="60">
        <v>4</v>
      </c>
      <c r="C6767" s="2">
        <v>41207.537765836183</v>
      </c>
      <c r="D6767" s="2">
        <v>41212.03714211745</v>
      </c>
      <c r="E6767" s="60">
        <v>12</v>
      </c>
      <c r="F6767" s="2" t="s">
        <v>5</v>
      </c>
      <c r="G6767" s="60">
        <v>0</v>
      </c>
    </row>
    <row r="6768" spans="1:7" x14ac:dyDescent="0.3">
      <c r="A6768" s="60">
        <v>6767</v>
      </c>
      <c r="B6768" s="60">
        <v>1</v>
      </c>
      <c r="C6768" s="2">
        <v>41207.515821748777</v>
      </c>
      <c r="D6768" s="2">
        <v>41267.515277777777</v>
      </c>
      <c r="E6768" s="60">
        <v>12</v>
      </c>
      <c r="F6768" s="2">
        <v>41208.503389955695</v>
      </c>
      <c r="G6768" s="60">
        <v>0</v>
      </c>
    </row>
    <row r="6769" spans="1:7" x14ac:dyDescent="0.3">
      <c r="A6769" s="60">
        <v>6768</v>
      </c>
      <c r="B6769" s="60">
        <v>1</v>
      </c>
      <c r="C6769" s="2">
        <v>41207.53354240099</v>
      </c>
      <c r="D6769" s="2">
        <v>41267.533333333333</v>
      </c>
      <c r="E6769" s="60">
        <v>12</v>
      </c>
      <c r="F6769" s="2">
        <v>41208.892750828403</v>
      </c>
      <c r="G6769" s="60">
        <v>0</v>
      </c>
    </row>
    <row r="6770" spans="1:7" x14ac:dyDescent="0.3">
      <c r="A6770" s="60">
        <v>6769</v>
      </c>
      <c r="B6770" s="60">
        <v>2</v>
      </c>
      <c r="C6770" s="2">
        <v>41207.529478307195</v>
      </c>
      <c r="D6770" s="2">
        <v>41267.529166666667</v>
      </c>
      <c r="E6770" s="60">
        <v>10</v>
      </c>
      <c r="F6770" s="2">
        <v>41208.496884127198</v>
      </c>
      <c r="G6770" s="60">
        <v>0</v>
      </c>
    </row>
    <row r="6771" spans="1:7" x14ac:dyDescent="0.3">
      <c r="A6771" s="60">
        <v>6770</v>
      </c>
      <c r="B6771" s="60">
        <v>3</v>
      </c>
      <c r="C6771" s="2">
        <v>41207.637220072866</v>
      </c>
      <c r="D6771" s="2">
        <v>41211.803322653323</v>
      </c>
      <c r="E6771" s="60">
        <v>24</v>
      </c>
      <c r="F6771" s="2" t="s">
        <v>5</v>
      </c>
      <c r="G6771" s="60">
        <v>0</v>
      </c>
    </row>
    <row r="6772" spans="1:7" x14ac:dyDescent="0.3">
      <c r="A6772" s="60">
        <v>6771</v>
      </c>
      <c r="B6772" s="60">
        <v>1</v>
      </c>
      <c r="C6772" s="2">
        <v>41207.709711897922</v>
      </c>
      <c r="D6772" s="2">
        <v>41267.709027777782</v>
      </c>
      <c r="E6772" s="60">
        <v>12</v>
      </c>
      <c r="F6772" s="2">
        <v>41208.637644758986</v>
      </c>
      <c r="G6772" s="60">
        <v>0</v>
      </c>
    </row>
    <row r="6773" spans="1:7" x14ac:dyDescent="0.3">
      <c r="A6773" s="60">
        <v>6772</v>
      </c>
      <c r="B6773" s="60">
        <v>1</v>
      </c>
      <c r="C6773" s="2">
        <v>41207.732630463986</v>
      </c>
      <c r="D6773" s="2">
        <v>41267.731944444444</v>
      </c>
      <c r="E6773" s="60">
        <v>12</v>
      </c>
      <c r="F6773" s="2">
        <v>41208.44911989211</v>
      </c>
      <c r="G6773" s="60">
        <v>0</v>
      </c>
    </row>
    <row r="6774" spans="1:7" x14ac:dyDescent="0.3">
      <c r="A6774" s="60">
        <v>6773</v>
      </c>
      <c r="B6774" s="60">
        <v>7</v>
      </c>
      <c r="C6774" s="2">
        <v>41207.784160858006</v>
      </c>
      <c r="D6774" s="2">
        <v>41210.783636471788</v>
      </c>
      <c r="E6774" s="60">
        <v>24</v>
      </c>
      <c r="F6774" s="2" t="s">
        <v>5</v>
      </c>
      <c r="G6774" s="60">
        <v>0</v>
      </c>
    </row>
    <row r="6775" spans="1:7" x14ac:dyDescent="0.3">
      <c r="A6775" s="60">
        <v>6774</v>
      </c>
      <c r="B6775" s="60">
        <v>5</v>
      </c>
      <c r="C6775" s="2">
        <v>41207.775081725791</v>
      </c>
      <c r="D6775" s="2">
        <v>41209.816368303262</v>
      </c>
      <c r="E6775" s="60">
        <v>24</v>
      </c>
      <c r="F6775" s="2" t="s">
        <v>5</v>
      </c>
      <c r="G6775" s="60">
        <v>0</v>
      </c>
    </row>
    <row r="6776" spans="1:7" x14ac:dyDescent="0.3">
      <c r="A6776" s="60">
        <v>6775</v>
      </c>
      <c r="B6776" s="60">
        <v>2</v>
      </c>
      <c r="C6776" s="2">
        <v>41207.817115980855</v>
      </c>
      <c r="D6776" s="2">
        <v>41212.441722195479</v>
      </c>
      <c r="E6776" s="60">
        <v>10</v>
      </c>
      <c r="F6776" s="2" t="s">
        <v>5</v>
      </c>
      <c r="G6776" s="60">
        <v>0</v>
      </c>
    </row>
    <row r="6777" spans="1:7" x14ac:dyDescent="0.3">
      <c r="A6777" s="60">
        <v>6776</v>
      </c>
      <c r="B6777" s="60">
        <v>1</v>
      </c>
      <c r="C6777" s="2">
        <v>41207.866058193606</v>
      </c>
      <c r="D6777" s="2">
        <v>41267.865972222222</v>
      </c>
      <c r="E6777" s="60">
        <v>8</v>
      </c>
      <c r="F6777" s="2">
        <v>41208.28710436089</v>
      </c>
      <c r="G6777" s="60">
        <v>0</v>
      </c>
    </row>
    <row r="6778" spans="1:7" x14ac:dyDescent="0.3">
      <c r="A6778" s="60">
        <v>6777</v>
      </c>
      <c r="B6778" s="60">
        <v>4</v>
      </c>
      <c r="C6778" s="2">
        <v>41207.90683486691</v>
      </c>
      <c r="D6778" s="2">
        <v>41212.156628113946</v>
      </c>
      <c r="E6778" s="60">
        <v>12</v>
      </c>
      <c r="F6778" s="2" t="s">
        <v>5</v>
      </c>
      <c r="G6778" s="60">
        <v>0</v>
      </c>
    </row>
    <row r="6779" spans="1:7" x14ac:dyDescent="0.3">
      <c r="A6779" s="60">
        <v>6778</v>
      </c>
      <c r="B6779" s="60">
        <v>1</v>
      </c>
      <c r="C6779" s="2">
        <v>41208.068788128847</v>
      </c>
      <c r="D6779" s="2">
        <v>41268.068749999999</v>
      </c>
      <c r="E6779" s="60">
        <v>8</v>
      </c>
      <c r="F6779" s="2">
        <v>41208.627470628904</v>
      </c>
      <c r="G6779" s="60">
        <v>0</v>
      </c>
    </row>
    <row r="6780" spans="1:7" x14ac:dyDescent="0.3">
      <c r="A6780" s="60">
        <v>6779</v>
      </c>
      <c r="B6780" s="60">
        <v>7</v>
      </c>
      <c r="C6780" s="2">
        <v>41208.089500780901</v>
      </c>
      <c r="D6780" s="2">
        <v>41268.088888888895</v>
      </c>
      <c r="E6780" s="60">
        <v>24</v>
      </c>
      <c r="F6780" s="2">
        <v>41228.381176496696</v>
      </c>
      <c r="G6780" s="60">
        <v>1</v>
      </c>
    </row>
    <row r="6781" spans="1:7" x14ac:dyDescent="0.3">
      <c r="A6781" s="60">
        <v>6780</v>
      </c>
      <c r="B6781" s="60">
        <v>6</v>
      </c>
      <c r="C6781" s="2">
        <v>41208.188454517651</v>
      </c>
      <c r="D6781" s="2">
        <v>41268.188194444439</v>
      </c>
      <c r="E6781" s="60">
        <v>24</v>
      </c>
      <c r="F6781" s="2">
        <v>41210.527052482787</v>
      </c>
      <c r="G6781" s="60">
        <v>0</v>
      </c>
    </row>
    <row r="6782" spans="1:7" x14ac:dyDescent="0.3">
      <c r="A6782" s="60">
        <v>6781</v>
      </c>
      <c r="B6782" s="60">
        <v>3</v>
      </c>
      <c r="C6782" s="2">
        <v>41208.226803025027</v>
      </c>
      <c r="D6782" s="2">
        <v>41268.226388888892</v>
      </c>
      <c r="E6782" s="60">
        <v>24</v>
      </c>
      <c r="F6782" s="2">
        <v>41211.455936060011</v>
      </c>
      <c r="G6782" s="60">
        <v>0</v>
      </c>
    </row>
    <row r="6783" spans="1:7" x14ac:dyDescent="0.3">
      <c r="A6783" s="60">
        <v>6782</v>
      </c>
      <c r="B6783" s="60">
        <v>4</v>
      </c>
      <c r="C6783" s="2">
        <v>41208.413620010499</v>
      </c>
      <c r="D6783" s="2">
        <v>41268.413194444445</v>
      </c>
      <c r="E6783" s="60">
        <v>12</v>
      </c>
      <c r="F6783" s="2">
        <v>41209.527166178043</v>
      </c>
      <c r="G6783" s="60">
        <v>0</v>
      </c>
    </row>
    <row r="6784" spans="1:7" x14ac:dyDescent="0.3">
      <c r="A6784" s="60">
        <v>6783</v>
      </c>
      <c r="B6784" s="60">
        <v>4</v>
      </c>
      <c r="C6784" s="2">
        <v>41208.417219869501</v>
      </c>
      <c r="D6784" s="2">
        <v>41268.416666666664</v>
      </c>
      <c r="E6784" s="60">
        <v>12</v>
      </c>
      <c r="F6784" s="2">
        <v>41211.42448971908</v>
      </c>
      <c r="G6784" s="60">
        <v>0</v>
      </c>
    </row>
    <row r="6785" spans="1:7" x14ac:dyDescent="0.3">
      <c r="A6785" s="60">
        <v>6784</v>
      </c>
      <c r="B6785" s="60">
        <v>2</v>
      </c>
      <c r="C6785" s="2">
        <v>41208.431535920572</v>
      </c>
      <c r="D6785" s="2">
        <v>41212.014207871231</v>
      </c>
      <c r="E6785" s="60">
        <v>10</v>
      </c>
      <c r="F6785" s="2" t="s">
        <v>5</v>
      </c>
      <c r="G6785" s="60">
        <v>0</v>
      </c>
    </row>
    <row r="6786" spans="1:7" x14ac:dyDescent="0.3">
      <c r="A6786" s="60">
        <v>6785</v>
      </c>
      <c r="B6786" s="60">
        <v>3</v>
      </c>
      <c r="C6786" s="2">
        <v>41208.430168975101</v>
      </c>
      <c r="D6786" s="2">
        <v>41268.429861111108</v>
      </c>
      <c r="E6786" s="60">
        <v>24</v>
      </c>
      <c r="F6786" s="2">
        <v>41210.419701848114</v>
      </c>
      <c r="G6786" s="60">
        <v>0</v>
      </c>
    </row>
    <row r="6787" spans="1:7" x14ac:dyDescent="0.3">
      <c r="A6787" s="60">
        <v>6786</v>
      </c>
      <c r="B6787" s="60">
        <v>6</v>
      </c>
      <c r="C6787" s="2">
        <v>41208.539553969742</v>
      </c>
      <c r="D6787" s="2">
        <v>41268.538888888892</v>
      </c>
      <c r="E6787" s="60">
        <v>24</v>
      </c>
      <c r="F6787" s="2">
        <v>41214.156515686685</v>
      </c>
      <c r="G6787" s="60">
        <v>0</v>
      </c>
    </row>
    <row r="6788" spans="1:7" x14ac:dyDescent="0.3">
      <c r="A6788" s="60">
        <v>6787</v>
      </c>
      <c r="B6788" s="60">
        <v>3</v>
      </c>
      <c r="C6788" s="2">
        <v>41208.534957172538</v>
      </c>
      <c r="D6788" s="2">
        <v>41268.534722222219</v>
      </c>
      <c r="E6788" s="60">
        <v>24</v>
      </c>
      <c r="F6788" s="2">
        <v>41210.408015966706</v>
      </c>
      <c r="G6788" s="60">
        <v>0</v>
      </c>
    </row>
    <row r="6789" spans="1:7" x14ac:dyDescent="0.3">
      <c r="A6789" s="60">
        <v>6788</v>
      </c>
      <c r="B6789" s="60">
        <v>2</v>
      </c>
      <c r="C6789" s="2">
        <v>41208.610234479565</v>
      </c>
      <c r="D6789" s="2">
        <v>41268.609722222223</v>
      </c>
      <c r="E6789" s="60">
        <v>10</v>
      </c>
      <c r="F6789" s="2">
        <v>41209.38400368268</v>
      </c>
      <c r="G6789" s="60">
        <v>0</v>
      </c>
    </row>
    <row r="6790" spans="1:7" x14ac:dyDescent="0.3">
      <c r="A6790" s="60">
        <v>6789</v>
      </c>
      <c r="B6790" s="60">
        <v>4</v>
      </c>
      <c r="C6790" s="2">
        <v>41208.598637815841</v>
      </c>
      <c r="D6790" s="2">
        <v>41211.306668670062</v>
      </c>
      <c r="E6790" s="60">
        <v>12</v>
      </c>
      <c r="F6790" s="2" t="s">
        <v>5</v>
      </c>
      <c r="G6790" s="60">
        <v>0</v>
      </c>
    </row>
    <row r="6791" spans="1:7" x14ac:dyDescent="0.3">
      <c r="A6791" s="60">
        <v>6790</v>
      </c>
      <c r="B6791" s="60">
        <v>4</v>
      </c>
      <c r="C6791" s="2">
        <v>41208.60061305674</v>
      </c>
      <c r="D6791" s="2">
        <v>41268.600000000006</v>
      </c>
      <c r="E6791" s="60">
        <v>12</v>
      </c>
      <c r="F6791" s="2">
        <v>41212.652109492745</v>
      </c>
      <c r="G6791" s="60">
        <v>0</v>
      </c>
    </row>
    <row r="6792" spans="1:7" x14ac:dyDescent="0.3">
      <c r="A6792" s="60">
        <v>6791</v>
      </c>
      <c r="B6792" s="60">
        <v>3</v>
      </c>
      <c r="C6792" s="2">
        <v>41208.614637292456</v>
      </c>
      <c r="D6792" s="2">
        <v>41268.614583333336</v>
      </c>
      <c r="E6792" s="60">
        <v>24</v>
      </c>
      <c r="F6792" s="2">
        <v>41211.31344017839</v>
      </c>
      <c r="G6792" s="60">
        <v>0</v>
      </c>
    </row>
    <row r="6793" spans="1:7" x14ac:dyDescent="0.3">
      <c r="A6793" s="60">
        <v>6792</v>
      </c>
      <c r="B6793" s="60">
        <v>4</v>
      </c>
      <c r="C6793" s="2">
        <v>41208.640257293155</v>
      </c>
      <c r="D6793" s="2">
        <v>41211.056249999994</v>
      </c>
      <c r="E6793" s="60">
        <v>12</v>
      </c>
      <c r="F6793" s="2" t="s">
        <v>5</v>
      </c>
      <c r="G6793" s="60">
        <v>0</v>
      </c>
    </row>
    <row r="6794" spans="1:7" x14ac:dyDescent="0.3">
      <c r="A6794" s="60">
        <v>6793</v>
      </c>
      <c r="B6794" s="60">
        <v>5</v>
      </c>
      <c r="C6794" s="2">
        <v>41208.659190097809</v>
      </c>
      <c r="D6794" s="2">
        <v>41268.65902777778</v>
      </c>
      <c r="E6794" s="60">
        <v>24</v>
      </c>
      <c r="F6794" s="2">
        <v>41213.104461816081</v>
      </c>
      <c r="G6794" s="60">
        <v>0</v>
      </c>
    </row>
    <row r="6795" spans="1:7" x14ac:dyDescent="0.3">
      <c r="A6795" s="60">
        <v>6794</v>
      </c>
      <c r="B6795" s="60">
        <v>1</v>
      </c>
      <c r="C6795" s="2">
        <v>41208.665043083325</v>
      </c>
      <c r="D6795" s="2">
        <v>41268.664583333331</v>
      </c>
      <c r="E6795" s="60">
        <v>8</v>
      </c>
      <c r="F6795" s="2">
        <v>41210.042226604848</v>
      </c>
      <c r="G6795" s="60">
        <v>0</v>
      </c>
    </row>
    <row r="6796" spans="1:7" x14ac:dyDescent="0.3">
      <c r="A6796" s="60">
        <v>6795</v>
      </c>
      <c r="B6796" s="60">
        <v>1</v>
      </c>
      <c r="C6796" s="2">
        <v>41208.656468062698</v>
      </c>
      <c r="D6796" s="2">
        <v>41268.65625</v>
      </c>
      <c r="E6796" s="60">
        <v>12</v>
      </c>
      <c r="F6796" s="2">
        <v>41209.639121142493</v>
      </c>
      <c r="G6796" s="60">
        <v>0</v>
      </c>
    </row>
    <row r="6797" spans="1:7" x14ac:dyDescent="0.3">
      <c r="A6797" s="60">
        <v>6796</v>
      </c>
      <c r="B6797" s="60">
        <v>8</v>
      </c>
      <c r="C6797" s="2">
        <v>41208.761272624412</v>
      </c>
      <c r="D6797" s="2">
        <v>41268.761111111111</v>
      </c>
      <c r="E6797" s="60">
        <v>3</v>
      </c>
      <c r="F6797" s="2">
        <v>41213.47443496609</v>
      </c>
      <c r="G6797" s="60">
        <v>0</v>
      </c>
    </row>
    <row r="6798" spans="1:7" x14ac:dyDescent="0.3">
      <c r="A6798" s="60">
        <v>6797</v>
      </c>
      <c r="B6798" s="60">
        <v>1</v>
      </c>
      <c r="C6798" s="2">
        <v>41208.769609844087</v>
      </c>
      <c r="D6798" s="2">
        <v>41212.227298151105</v>
      </c>
      <c r="E6798" s="60">
        <v>12</v>
      </c>
      <c r="F6798" s="2" t="s">
        <v>5</v>
      </c>
      <c r="G6798" s="60">
        <v>0</v>
      </c>
    </row>
    <row r="6799" spans="1:7" x14ac:dyDescent="0.3">
      <c r="A6799" s="60">
        <v>6798</v>
      </c>
      <c r="B6799" s="60">
        <v>1</v>
      </c>
      <c r="C6799" s="2">
        <v>41208.775231178079</v>
      </c>
      <c r="D6799" s="2">
        <v>41268.775000000001</v>
      </c>
      <c r="E6799" s="60">
        <v>12</v>
      </c>
      <c r="F6799" s="2">
        <v>41209.613191061238</v>
      </c>
      <c r="G6799" s="60">
        <v>0</v>
      </c>
    </row>
    <row r="6800" spans="1:7" x14ac:dyDescent="0.3">
      <c r="A6800" s="60">
        <v>6799</v>
      </c>
      <c r="B6800" s="60">
        <v>1</v>
      </c>
      <c r="C6800" s="2">
        <v>41208.842061619558</v>
      </c>
      <c r="D6800" s="2">
        <v>41268.841666666667</v>
      </c>
      <c r="E6800" s="60">
        <v>8</v>
      </c>
      <c r="F6800" s="2">
        <v>41210.263644532373</v>
      </c>
      <c r="G6800" s="60">
        <v>0</v>
      </c>
    </row>
    <row r="6801" spans="1:7" x14ac:dyDescent="0.3">
      <c r="A6801" s="60">
        <v>6800</v>
      </c>
      <c r="B6801" s="60">
        <v>4</v>
      </c>
      <c r="C6801" s="2">
        <v>41208.896465782113</v>
      </c>
      <c r="D6801" s="2">
        <v>41268.895833333336</v>
      </c>
      <c r="E6801" s="60">
        <v>12</v>
      </c>
      <c r="F6801" s="2">
        <v>41210.419709820453</v>
      </c>
      <c r="G6801" s="60">
        <v>0</v>
      </c>
    </row>
    <row r="6802" spans="1:7" x14ac:dyDescent="0.3">
      <c r="A6802" s="60">
        <v>6801</v>
      </c>
      <c r="B6802" s="60">
        <v>3</v>
      </c>
      <c r="C6802" s="2">
        <v>41209.352369697794</v>
      </c>
      <c r="D6802" s="2">
        <v>41269.352083333339</v>
      </c>
      <c r="E6802" s="60">
        <v>24</v>
      </c>
      <c r="F6802" s="2">
        <v>41211.728597502675</v>
      </c>
      <c r="G6802" s="60">
        <v>0</v>
      </c>
    </row>
    <row r="6803" spans="1:7" x14ac:dyDescent="0.3">
      <c r="A6803" s="60">
        <v>6802</v>
      </c>
      <c r="B6803" s="60">
        <v>6</v>
      </c>
      <c r="C6803" s="2">
        <v>41209.380913602145</v>
      </c>
      <c r="D6803" s="2">
        <v>41269.380555555559</v>
      </c>
      <c r="E6803" s="60">
        <v>24</v>
      </c>
      <c r="F6803" s="2">
        <v>41212.490603495935</v>
      </c>
      <c r="G6803" s="60">
        <v>0</v>
      </c>
    </row>
    <row r="6804" spans="1:7" x14ac:dyDescent="0.3">
      <c r="A6804" s="60">
        <v>6803</v>
      </c>
      <c r="B6804" s="60">
        <v>9</v>
      </c>
      <c r="C6804" s="2">
        <v>41209.384824955952</v>
      </c>
      <c r="D6804" s="2">
        <v>41269.384722222225</v>
      </c>
      <c r="E6804" s="60">
        <v>5</v>
      </c>
      <c r="F6804" s="2">
        <v>41212.832199470948</v>
      </c>
      <c r="G6804" s="60">
        <v>0</v>
      </c>
    </row>
    <row r="6805" spans="1:7" x14ac:dyDescent="0.3">
      <c r="A6805" s="60">
        <v>6804</v>
      </c>
      <c r="B6805" s="60">
        <v>3</v>
      </c>
      <c r="C6805" s="2">
        <v>41209.454468241354</v>
      </c>
      <c r="D6805" s="2">
        <v>41269.454166666663</v>
      </c>
      <c r="E6805" s="60">
        <v>24</v>
      </c>
      <c r="F6805" s="2">
        <v>41211.308448469703</v>
      </c>
      <c r="G6805" s="60">
        <v>0</v>
      </c>
    </row>
    <row r="6806" spans="1:7" x14ac:dyDescent="0.3">
      <c r="A6806" s="60">
        <v>6805</v>
      </c>
      <c r="B6806" s="60">
        <v>1</v>
      </c>
      <c r="C6806" s="2">
        <v>41209.436229035382</v>
      </c>
      <c r="D6806" s="2">
        <v>41269.436111111107</v>
      </c>
      <c r="E6806" s="60">
        <v>8</v>
      </c>
      <c r="F6806" s="2">
        <v>41210.580799596537</v>
      </c>
      <c r="G6806" s="60">
        <v>0</v>
      </c>
    </row>
    <row r="6807" spans="1:7" x14ac:dyDescent="0.3">
      <c r="A6807" s="60">
        <v>6806</v>
      </c>
      <c r="B6807" s="60">
        <v>3</v>
      </c>
      <c r="C6807" s="2">
        <v>41209.454718393012</v>
      </c>
      <c r="D6807" s="2">
        <v>41269.454166666663</v>
      </c>
      <c r="E6807" s="60">
        <v>24</v>
      </c>
      <c r="F6807" s="2">
        <v>41211.540809673977</v>
      </c>
      <c r="G6807" s="60">
        <v>0</v>
      </c>
    </row>
    <row r="6808" spans="1:7" x14ac:dyDescent="0.3">
      <c r="A6808" s="60">
        <v>6807</v>
      </c>
      <c r="B6808" s="60">
        <v>3</v>
      </c>
      <c r="C6808" s="2">
        <v>41209.617097680508</v>
      </c>
      <c r="D6808" s="2">
        <v>41269.616666666669</v>
      </c>
      <c r="E6808" s="60">
        <v>24</v>
      </c>
      <c r="F6808" s="2">
        <v>41212.822864618203</v>
      </c>
      <c r="G6808" s="60">
        <v>0</v>
      </c>
    </row>
    <row r="6809" spans="1:7" x14ac:dyDescent="0.3">
      <c r="A6809" s="60">
        <v>6808</v>
      </c>
      <c r="B6809" s="60">
        <v>11</v>
      </c>
      <c r="C6809" s="2">
        <v>41209.598886789681</v>
      </c>
      <c r="D6809" s="2">
        <v>41269.598611111112</v>
      </c>
      <c r="E6809" s="60">
        <v>1</v>
      </c>
      <c r="F6809" s="2">
        <v>41216.38674454888</v>
      </c>
      <c r="G6809" s="60">
        <v>0</v>
      </c>
    </row>
    <row r="6810" spans="1:7" x14ac:dyDescent="0.3">
      <c r="A6810" s="60">
        <v>6809</v>
      </c>
      <c r="B6810" s="60">
        <v>3</v>
      </c>
      <c r="C6810" s="2">
        <v>41209.591619167615</v>
      </c>
      <c r="D6810" s="2">
        <v>41269.590972222228</v>
      </c>
      <c r="E6810" s="60">
        <v>24</v>
      </c>
      <c r="F6810" s="2">
        <v>41212.786751889558</v>
      </c>
      <c r="G6810" s="60">
        <v>0</v>
      </c>
    </row>
    <row r="6811" spans="1:7" x14ac:dyDescent="0.3">
      <c r="A6811" s="60">
        <v>6810</v>
      </c>
      <c r="B6811" s="60">
        <v>11</v>
      </c>
      <c r="C6811" s="2">
        <v>41209.609314882444</v>
      </c>
      <c r="D6811" s="2">
        <v>41212.484027777777</v>
      </c>
      <c r="E6811" s="60">
        <v>1</v>
      </c>
      <c r="F6811" s="2" t="s">
        <v>5</v>
      </c>
      <c r="G6811" s="60">
        <v>0</v>
      </c>
    </row>
    <row r="6812" spans="1:7" x14ac:dyDescent="0.3">
      <c r="A6812" s="60">
        <v>6811</v>
      </c>
      <c r="B6812" s="60">
        <v>1</v>
      </c>
      <c r="C6812" s="2">
        <v>41209.66922116893</v>
      </c>
      <c r="D6812" s="2">
        <v>41269.668749999997</v>
      </c>
      <c r="E6812" s="60">
        <v>12</v>
      </c>
      <c r="F6812" s="2">
        <v>41210.638835045516</v>
      </c>
      <c r="G6812" s="60">
        <v>0</v>
      </c>
    </row>
    <row r="6813" spans="1:7" x14ac:dyDescent="0.3">
      <c r="A6813" s="60">
        <v>6812</v>
      </c>
      <c r="B6813" s="60">
        <v>2</v>
      </c>
      <c r="C6813" s="2">
        <v>41209.67844751112</v>
      </c>
      <c r="D6813" s="2">
        <v>41214.344767593269</v>
      </c>
      <c r="E6813" s="60">
        <v>10</v>
      </c>
      <c r="F6813" s="2" t="s">
        <v>5</v>
      </c>
      <c r="G6813" s="60">
        <v>0</v>
      </c>
    </row>
    <row r="6814" spans="1:7" x14ac:dyDescent="0.3">
      <c r="A6814" s="60">
        <v>6813</v>
      </c>
      <c r="B6814" s="60">
        <v>1</v>
      </c>
      <c r="C6814" s="2">
        <v>41209.683663384152</v>
      </c>
      <c r="D6814" s="2">
        <v>41269.683333333334</v>
      </c>
      <c r="E6814" s="60">
        <v>8</v>
      </c>
      <c r="F6814" s="2">
        <v>41209.777052259109</v>
      </c>
      <c r="G6814" s="60">
        <v>0</v>
      </c>
    </row>
    <row r="6815" spans="1:7" x14ac:dyDescent="0.3">
      <c r="A6815" s="60">
        <v>6814</v>
      </c>
      <c r="B6815" s="60">
        <v>6</v>
      </c>
      <c r="C6815" s="2">
        <v>41209.699180852833</v>
      </c>
      <c r="D6815" s="2">
        <v>41269.698611111111</v>
      </c>
      <c r="E6815" s="60">
        <v>24</v>
      </c>
      <c r="F6815" s="2">
        <v>41220.662255333504</v>
      </c>
      <c r="G6815" s="60">
        <v>0</v>
      </c>
    </row>
    <row r="6816" spans="1:7" x14ac:dyDescent="0.3">
      <c r="A6816" s="60">
        <v>6815</v>
      </c>
      <c r="B6816" s="60">
        <v>6</v>
      </c>
      <c r="C6816" s="2">
        <v>41209.676396040224</v>
      </c>
      <c r="D6816" s="2">
        <v>41269.676388888889</v>
      </c>
      <c r="E6816" s="60">
        <v>24</v>
      </c>
      <c r="F6816" s="2">
        <v>41220.850019578786</v>
      </c>
      <c r="G6816" s="60">
        <v>0</v>
      </c>
    </row>
    <row r="6817" spans="1:7" x14ac:dyDescent="0.3">
      <c r="A6817" s="60">
        <v>6816</v>
      </c>
      <c r="B6817" s="60">
        <v>2</v>
      </c>
      <c r="C6817" s="2">
        <v>41209.692225548111</v>
      </c>
      <c r="D6817" s="2">
        <v>41269.691666666666</v>
      </c>
      <c r="E6817" s="60">
        <v>10</v>
      </c>
      <c r="F6817" s="2">
        <v>41211.476006048957</v>
      </c>
      <c r="G6817" s="60">
        <v>0</v>
      </c>
    </row>
    <row r="6818" spans="1:7" x14ac:dyDescent="0.3">
      <c r="A6818" s="60">
        <v>6817</v>
      </c>
      <c r="B6818" s="60">
        <v>2</v>
      </c>
      <c r="C6818" s="2">
        <v>41209.730638576453</v>
      </c>
      <c r="D6818" s="2">
        <v>41269.730555555558</v>
      </c>
      <c r="E6818" s="60">
        <v>10</v>
      </c>
      <c r="F6818" s="2">
        <v>41210.41162055231</v>
      </c>
      <c r="G6818" s="60">
        <v>0</v>
      </c>
    </row>
    <row r="6819" spans="1:7" x14ac:dyDescent="0.3">
      <c r="A6819" s="60">
        <v>6818</v>
      </c>
      <c r="B6819" s="60">
        <v>3</v>
      </c>
      <c r="C6819" s="2">
        <v>41209.745641311667</v>
      </c>
      <c r="D6819" s="2">
        <v>41269.745138888895</v>
      </c>
      <c r="E6819" s="60">
        <v>24</v>
      </c>
      <c r="F6819" s="2">
        <v>41212.404734880889</v>
      </c>
      <c r="G6819" s="60">
        <v>0</v>
      </c>
    </row>
    <row r="6820" spans="1:7" x14ac:dyDescent="0.3">
      <c r="A6820" s="60">
        <v>6819</v>
      </c>
      <c r="B6820" s="60">
        <v>1</v>
      </c>
      <c r="C6820" s="2">
        <v>41209.711459665195</v>
      </c>
      <c r="D6820" s="2">
        <v>41269.711111111115</v>
      </c>
      <c r="E6820" s="60">
        <v>8</v>
      </c>
      <c r="F6820" s="2">
        <v>41210.752341956766</v>
      </c>
      <c r="G6820" s="60">
        <v>0</v>
      </c>
    </row>
    <row r="6821" spans="1:7" x14ac:dyDescent="0.3">
      <c r="A6821" s="60">
        <v>6820</v>
      </c>
      <c r="B6821" s="60">
        <v>3</v>
      </c>
      <c r="C6821" s="2">
        <v>41209.715211588271</v>
      </c>
      <c r="D6821" s="2">
        <v>41269.714583333334</v>
      </c>
      <c r="E6821" s="60">
        <v>24</v>
      </c>
      <c r="F6821" s="2">
        <v>41212.555324960289</v>
      </c>
      <c r="G6821" s="60">
        <v>0</v>
      </c>
    </row>
    <row r="6822" spans="1:7" x14ac:dyDescent="0.3">
      <c r="A6822" s="60">
        <v>6821</v>
      </c>
      <c r="B6822" s="60">
        <v>7</v>
      </c>
      <c r="C6822" s="2">
        <v>41209.713302014898</v>
      </c>
      <c r="D6822" s="2">
        <v>41269.713194444448</v>
      </c>
      <c r="E6822" s="60">
        <v>24</v>
      </c>
      <c r="F6822" s="2">
        <v>41219.635572224062</v>
      </c>
      <c r="G6822" s="60">
        <v>0</v>
      </c>
    </row>
    <row r="6823" spans="1:7" x14ac:dyDescent="0.3">
      <c r="A6823" s="60">
        <v>6822</v>
      </c>
      <c r="B6823" s="60">
        <v>1</v>
      </c>
      <c r="C6823" s="2">
        <v>41209.776464782073</v>
      </c>
      <c r="D6823" s="2">
        <v>41269.776388888888</v>
      </c>
      <c r="E6823" s="60">
        <v>12</v>
      </c>
      <c r="F6823" s="2">
        <v>41210.450945758566</v>
      </c>
      <c r="G6823" s="60">
        <v>0</v>
      </c>
    </row>
    <row r="6824" spans="1:7" x14ac:dyDescent="0.3">
      <c r="A6824" s="60">
        <v>6823</v>
      </c>
      <c r="B6824" s="60">
        <v>4</v>
      </c>
      <c r="C6824" s="2">
        <v>41209.754239184309</v>
      </c>
      <c r="D6824" s="2">
        <v>41269.754166666666</v>
      </c>
      <c r="E6824" s="60">
        <v>12</v>
      </c>
      <c r="F6824" s="2">
        <v>41211.606090014175</v>
      </c>
      <c r="G6824" s="60">
        <v>0</v>
      </c>
    </row>
    <row r="6825" spans="1:7" x14ac:dyDescent="0.3">
      <c r="A6825" s="60">
        <v>6824</v>
      </c>
      <c r="B6825" s="60">
        <v>1</v>
      </c>
      <c r="C6825" s="2">
        <v>41209.807084252512</v>
      </c>
      <c r="D6825" s="2">
        <v>41269.806944444441</v>
      </c>
      <c r="E6825" s="60">
        <v>8</v>
      </c>
      <c r="F6825" s="2">
        <v>41210.375815605381</v>
      </c>
      <c r="G6825" s="60">
        <v>0</v>
      </c>
    </row>
    <row r="6826" spans="1:7" x14ac:dyDescent="0.3">
      <c r="A6826" s="60">
        <v>6825</v>
      </c>
      <c r="B6826" s="60">
        <v>3</v>
      </c>
      <c r="C6826" s="2">
        <v>41209.890919107624</v>
      </c>
      <c r="D6826" s="2">
        <v>41269.890277777777</v>
      </c>
      <c r="E6826" s="60">
        <v>24</v>
      </c>
      <c r="F6826" s="2">
        <v>41211.846487455143</v>
      </c>
      <c r="G6826" s="60">
        <v>0</v>
      </c>
    </row>
    <row r="6827" spans="1:7" x14ac:dyDescent="0.3">
      <c r="A6827" s="60">
        <v>6826</v>
      </c>
      <c r="B6827" s="60">
        <v>11</v>
      </c>
      <c r="C6827" s="2">
        <v>41209.935802810862</v>
      </c>
      <c r="D6827" s="2">
        <v>41269.935416666667</v>
      </c>
      <c r="E6827" s="60">
        <v>1</v>
      </c>
      <c r="F6827" s="2">
        <v>41216.8684339838</v>
      </c>
      <c r="G6827" s="60">
        <v>4</v>
      </c>
    </row>
    <row r="6828" spans="1:7" x14ac:dyDescent="0.3">
      <c r="A6828" s="60">
        <v>6827</v>
      </c>
      <c r="B6828" s="60">
        <v>3</v>
      </c>
      <c r="C6828" s="2">
        <v>41210.014317310801</v>
      </c>
      <c r="D6828" s="2">
        <v>41212.097223505269</v>
      </c>
      <c r="E6828" s="60">
        <v>24</v>
      </c>
      <c r="F6828" s="2" t="s">
        <v>5</v>
      </c>
      <c r="G6828" s="60">
        <v>0</v>
      </c>
    </row>
    <row r="6829" spans="1:7" x14ac:dyDescent="0.3">
      <c r="A6829" s="60">
        <v>6828</v>
      </c>
      <c r="B6829" s="60">
        <v>3</v>
      </c>
      <c r="C6829" s="2">
        <v>41210.22358543615</v>
      </c>
      <c r="D6829" s="2">
        <v>41270.222916666666</v>
      </c>
      <c r="E6829" s="60">
        <v>24</v>
      </c>
      <c r="F6829" s="2">
        <v>41213.659800397931</v>
      </c>
      <c r="G6829" s="60">
        <v>0</v>
      </c>
    </row>
    <row r="6830" spans="1:7" x14ac:dyDescent="0.3">
      <c r="A6830" s="60">
        <v>6829</v>
      </c>
      <c r="B6830" s="60">
        <v>6</v>
      </c>
      <c r="C6830" s="2">
        <v>41210.343677643381</v>
      </c>
      <c r="D6830" s="2">
        <v>41270.343055555561</v>
      </c>
      <c r="E6830" s="60">
        <v>24</v>
      </c>
      <c r="F6830" s="2">
        <v>41214.673372534678</v>
      </c>
      <c r="G6830" s="60">
        <v>0</v>
      </c>
    </row>
    <row r="6831" spans="1:7" x14ac:dyDescent="0.3">
      <c r="A6831" s="60">
        <v>6830</v>
      </c>
      <c r="B6831" s="60">
        <v>7</v>
      </c>
      <c r="C6831" s="2">
        <v>41210.343362575259</v>
      </c>
      <c r="D6831" s="2">
        <v>41270.343055555561</v>
      </c>
      <c r="E6831" s="60">
        <v>24</v>
      </c>
      <c r="F6831" s="2">
        <v>41219.731827690375</v>
      </c>
      <c r="G6831" s="60">
        <v>0</v>
      </c>
    </row>
    <row r="6832" spans="1:7" x14ac:dyDescent="0.3">
      <c r="A6832" s="60">
        <v>6831</v>
      </c>
      <c r="B6832" s="60">
        <v>4</v>
      </c>
      <c r="C6832" s="2">
        <v>41210.385341701083</v>
      </c>
      <c r="D6832" s="2">
        <v>41270.384722222225</v>
      </c>
      <c r="E6832" s="60">
        <v>12</v>
      </c>
      <c r="F6832" s="2">
        <v>41211.348410380378</v>
      </c>
      <c r="G6832" s="60">
        <v>0</v>
      </c>
    </row>
    <row r="6833" spans="1:7" x14ac:dyDescent="0.3">
      <c r="A6833" s="60">
        <v>6832</v>
      </c>
      <c r="B6833" s="60">
        <v>4</v>
      </c>
      <c r="C6833" s="2">
        <v>41210.553116682138</v>
      </c>
      <c r="D6833" s="2">
        <v>41270.552777777775</v>
      </c>
      <c r="E6833" s="60">
        <v>12</v>
      </c>
      <c r="F6833" s="2">
        <v>41212.695950257272</v>
      </c>
      <c r="G6833" s="60">
        <v>0</v>
      </c>
    </row>
    <row r="6834" spans="1:7" x14ac:dyDescent="0.3">
      <c r="A6834" s="60">
        <v>6833</v>
      </c>
      <c r="B6834" s="60">
        <v>3</v>
      </c>
      <c r="C6834" s="2">
        <v>41210.591659239588</v>
      </c>
      <c r="D6834" s="2">
        <v>41270.590972222228</v>
      </c>
      <c r="E6834" s="60">
        <v>24</v>
      </c>
      <c r="F6834" s="2">
        <v>41213.421995575685</v>
      </c>
      <c r="G6834" s="60">
        <v>0</v>
      </c>
    </row>
    <row r="6835" spans="1:7" x14ac:dyDescent="0.3">
      <c r="A6835" s="60">
        <v>6834</v>
      </c>
      <c r="B6835" s="60">
        <v>1</v>
      </c>
      <c r="C6835" s="2">
        <v>41210.632761089124</v>
      </c>
      <c r="D6835" s="2">
        <v>41270.632638888892</v>
      </c>
      <c r="E6835" s="60">
        <v>8</v>
      </c>
      <c r="F6835" s="2">
        <v>41211.493964374582</v>
      </c>
      <c r="G6835" s="60">
        <v>0</v>
      </c>
    </row>
    <row r="6836" spans="1:7" x14ac:dyDescent="0.3">
      <c r="A6836" s="60">
        <v>6835</v>
      </c>
      <c r="B6836" s="60">
        <v>1</v>
      </c>
      <c r="C6836" s="2">
        <v>41210.652807968261</v>
      </c>
      <c r="D6836" s="2">
        <v>41270.652777777781</v>
      </c>
      <c r="E6836" s="60">
        <v>8</v>
      </c>
      <c r="F6836" s="2">
        <v>41212.114591213052</v>
      </c>
      <c r="G6836" s="60">
        <v>0</v>
      </c>
    </row>
    <row r="6837" spans="1:7" x14ac:dyDescent="0.3">
      <c r="A6837" s="60">
        <v>6836</v>
      </c>
      <c r="B6837" s="60">
        <v>1</v>
      </c>
      <c r="C6837" s="2">
        <v>41210.692365784307</v>
      </c>
      <c r="D6837" s="2">
        <v>41270.692361111105</v>
      </c>
      <c r="E6837" s="60">
        <v>12</v>
      </c>
      <c r="F6837" s="2">
        <v>41211.852148290571</v>
      </c>
      <c r="G6837" s="60">
        <v>0</v>
      </c>
    </row>
    <row r="6838" spans="1:7" x14ac:dyDescent="0.3">
      <c r="A6838" s="60">
        <v>6837</v>
      </c>
      <c r="B6838" s="60">
        <v>1</v>
      </c>
      <c r="C6838" s="2">
        <v>41210.771109171437</v>
      </c>
      <c r="D6838" s="2">
        <v>41214.312146152435</v>
      </c>
      <c r="E6838" s="60">
        <v>12</v>
      </c>
      <c r="F6838" s="2" t="s">
        <v>5</v>
      </c>
      <c r="G6838" s="60">
        <v>0</v>
      </c>
    </row>
    <row r="6839" spans="1:7" x14ac:dyDescent="0.3">
      <c r="A6839" s="60">
        <v>6838</v>
      </c>
      <c r="B6839" s="60">
        <v>4</v>
      </c>
      <c r="C6839" s="2">
        <v>41210.750527491531</v>
      </c>
      <c r="D6839" s="2">
        <v>41270.75</v>
      </c>
      <c r="E6839" s="60">
        <v>12</v>
      </c>
      <c r="F6839" s="2">
        <v>41212.545257013575</v>
      </c>
      <c r="G6839" s="60">
        <v>0</v>
      </c>
    </row>
    <row r="6840" spans="1:7" x14ac:dyDescent="0.3">
      <c r="A6840" s="60">
        <v>6839</v>
      </c>
      <c r="B6840" s="60">
        <v>8</v>
      </c>
      <c r="C6840" s="2">
        <v>41210.784923092186</v>
      </c>
      <c r="D6840" s="2">
        <v>41270.784722222219</v>
      </c>
      <c r="E6840" s="60">
        <v>3</v>
      </c>
      <c r="F6840" s="2">
        <v>41217.54278780544</v>
      </c>
      <c r="G6840" s="60">
        <v>0</v>
      </c>
    </row>
    <row r="6841" spans="1:7" x14ac:dyDescent="0.3">
      <c r="A6841" s="60">
        <v>6840</v>
      </c>
      <c r="B6841" s="60">
        <v>7</v>
      </c>
      <c r="C6841" s="2">
        <v>41210.83068555325</v>
      </c>
      <c r="D6841" s="2">
        <v>41270.830555555556</v>
      </c>
      <c r="E6841" s="60">
        <v>24</v>
      </c>
      <c r="F6841" s="2">
        <v>41219.399631474356</v>
      </c>
      <c r="G6841" s="60">
        <v>0</v>
      </c>
    </row>
    <row r="6842" spans="1:7" x14ac:dyDescent="0.3">
      <c r="A6842" s="60">
        <v>6841</v>
      </c>
      <c r="B6842" s="60">
        <v>1</v>
      </c>
      <c r="C6842" s="2">
        <v>41210.836249078049</v>
      </c>
      <c r="D6842" s="2">
        <v>41270.836111111115</v>
      </c>
      <c r="E6842" s="60">
        <v>12</v>
      </c>
      <c r="F6842" s="2">
        <v>41212.493679050611</v>
      </c>
      <c r="G6842" s="60">
        <v>0</v>
      </c>
    </row>
    <row r="6843" spans="1:7" x14ac:dyDescent="0.3">
      <c r="A6843" s="60">
        <v>6842</v>
      </c>
      <c r="B6843" s="60">
        <v>7</v>
      </c>
      <c r="C6843" s="2">
        <v>41211.079004602092</v>
      </c>
      <c r="D6843" s="2">
        <v>41271.078472222223</v>
      </c>
      <c r="E6843" s="60">
        <v>24</v>
      </c>
      <c r="F6843" s="2">
        <v>41214.433330844084</v>
      </c>
      <c r="G6843" s="60">
        <v>0</v>
      </c>
    </row>
    <row r="6844" spans="1:7" x14ac:dyDescent="0.3">
      <c r="A6844" s="60">
        <v>6843</v>
      </c>
      <c r="B6844" s="60">
        <v>3</v>
      </c>
      <c r="C6844" s="2">
        <v>41211.089268877178</v>
      </c>
      <c r="D6844" s="2">
        <v>41271.088888888895</v>
      </c>
      <c r="E6844" s="60">
        <v>24</v>
      </c>
      <c r="F6844" s="2">
        <v>41213.307713582348</v>
      </c>
      <c r="G6844" s="60">
        <v>0</v>
      </c>
    </row>
    <row r="6845" spans="1:7" x14ac:dyDescent="0.3">
      <c r="A6845" s="60">
        <v>6844</v>
      </c>
      <c r="B6845" s="60">
        <v>3</v>
      </c>
      <c r="C6845" s="2">
        <v>41211.094599158881</v>
      </c>
      <c r="D6845" s="2">
        <v>41271.094444444447</v>
      </c>
      <c r="E6845" s="60">
        <v>24</v>
      </c>
      <c r="F6845" s="2">
        <v>41212.329171159698</v>
      </c>
      <c r="G6845" s="60">
        <v>0</v>
      </c>
    </row>
    <row r="6846" spans="1:7" x14ac:dyDescent="0.3">
      <c r="A6846" s="60">
        <v>6845</v>
      </c>
      <c r="B6846" s="60">
        <v>6</v>
      </c>
      <c r="C6846" s="2">
        <v>41211.183572924725</v>
      </c>
      <c r="D6846" s="2">
        <v>41271.183333333334</v>
      </c>
      <c r="E6846" s="60">
        <v>24</v>
      </c>
      <c r="F6846" s="2">
        <v>41213.131581660076</v>
      </c>
      <c r="G6846" s="60">
        <v>0</v>
      </c>
    </row>
    <row r="6847" spans="1:7" x14ac:dyDescent="0.3">
      <c r="A6847" s="60">
        <v>6846</v>
      </c>
      <c r="B6847" s="60">
        <v>4</v>
      </c>
      <c r="C6847" s="2">
        <v>41211.341330279371</v>
      </c>
      <c r="D6847" s="2">
        <v>41271.340972222228</v>
      </c>
      <c r="E6847" s="60">
        <v>12</v>
      </c>
      <c r="F6847" s="2">
        <v>41213.723744885159</v>
      </c>
      <c r="G6847" s="60">
        <v>0</v>
      </c>
    </row>
    <row r="6848" spans="1:7" x14ac:dyDescent="0.3">
      <c r="A6848" s="60">
        <v>6847</v>
      </c>
      <c r="B6848" s="60">
        <v>5</v>
      </c>
      <c r="C6848" s="2">
        <v>41211.386080179938</v>
      </c>
      <c r="D6848" s="2">
        <v>41271.385416666664</v>
      </c>
      <c r="E6848" s="60">
        <v>24</v>
      </c>
      <c r="F6848" s="2">
        <v>41213.662935180619</v>
      </c>
      <c r="G6848" s="60">
        <v>0</v>
      </c>
    </row>
    <row r="6849" spans="1:7" x14ac:dyDescent="0.3">
      <c r="A6849" s="60">
        <v>6848</v>
      </c>
      <c r="B6849" s="60">
        <v>6</v>
      </c>
      <c r="C6849" s="2">
        <v>41211.405656644507</v>
      </c>
      <c r="D6849" s="2">
        <v>41271.405555555553</v>
      </c>
      <c r="E6849" s="60">
        <v>24</v>
      </c>
      <c r="F6849" s="2">
        <v>41214.478417173814</v>
      </c>
      <c r="G6849" s="60">
        <v>0</v>
      </c>
    </row>
    <row r="6850" spans="1:7" x14ac:dyDescent="0.3">
      <c r="A6850" s="60">
        <v>6849</v>
      </c>
      <c r="B6850" s="60">
        <v>3</v>
      </c>
      <c r="C6850" s="2">
        <v>41211.422680827396</v>
      </c>
      <c r="D6850" s="2">
        <v>41271.422222222223</v>
      </c>
      <c r="E6850" s="60">
        <v>24</v>
      </c>
      <c r="F6850" s="2">
        <v>41213.53984737573</v>
      </c>
      <c r="G6850" s="60">
        <v>0</v>
      </c>
    </row>
    <row r="6851" spans="1:7" x14ac:dyDescent="0.3">
      <c r="A6851" s="60">
        <v>6850</v>
      </c>
      <c r="B6851" s="60">
        <v>1</v>
      </c>
      <c r="C6851" s="2">
        <v>41211.423767105473</v>
      </c>
      <c r="D6851" s="2">
        <v>41271.423611111109</v>
      </c>
      <c r="E6851" s="60">
        <v>8</v>
      </c>
      <c r="F6851" s="2">
        <v>41211.497357700238</v>
      </c>
      <c r="G6851" s="60">
        <v>0</v>
      </c>
    </row>
    <row r="6852" spans="1:7" x14ac:dyDescent="0.3">
      <c r="A6852" s="60">
        <v>6851</v>
      </c>
      <c r="B6852" s="60">
        <v>1</v>
      </c>
      <c r="C6852" s="2">
        <v>41211.570997020855</v>
      </c>
      <c r="D6852" s="2">
        <v>41215.029207125634</v>
      </c>
      <c r="E6852" s="60">
        <v>12</v>
      </c>
      <c r="F6852" s="2" t="s">
        <v>5</v>
      </c>
      <c r="G6852" s="60">
        <v>0</v>
      </c>
    </row>
    <row r="6853" spans="1:7" x14ac:dyDescent="0.3">
      <c r="A6853" s="60">
        <v>6852</v>
      </c>
      <c r="B6853" s="60">
        <v>5</v>
      </c>
      <c r="C6853" s="2">
        <v>41211.550400731081</v>
      </c>
      <c r="D6853" s="2">
        <v>41213.841783023432</v>
      </c>
      <c r="E6853" s="60">
        <v>24</v>
      </c>
      <c r="F6853" s="2" t="s">
        <v>5</v>
      </c>
      <c r="G6853" s="60">
        <v>0</v>
      </c>
    </row>
    <row r="6854" spans="1:7" x14ac:dyDescent="0.3">
      <c r="A6854" s="60">
        <v>6853</v>
      </c>
      <c r="B6854" s="60">
        <v>1</v>
      </c>
      <c r="C6854" s="2">
        <v>41211.556809662157</v>
      </c>
      <c r="D6854" s="2">
        <v>41214.223447735691</v>
      </c>
      <c r="E6854" s="60">
        <v>12</v>
      </c>
      <c r="F6854" s="2" t="s">
        <v>5</v>
      </c>
      <c r="G6854" s="60">
        <v>0</v>
      </c>
    </row>
    <row r="6855" spans="1:7" x14ac:dyDescent="0.3">
      <c r="A6855" s="60">
        <v>6854</v>
      </c>
      <c r="B6855" s="60">
        <v>7</v>
      </c>
      <c r="C6855" s="2">
        <v>41211.544527602447</v>
      </c>
      <c r="D6855" s="2">
        <v>41271.544444444444</v>
      </c>
      <c r="E6855" s="60">
        <v>24</v>
      </c>
      <c r="F6855" s="2">
        <v>41227.582266505364</v>
      </c>
      <c r="G6855" s="60">
        <v>0</v>
      </c>
    </row>
    <row r="6856" spans="1:7" x14ac:dyDescent="0.3">
      <c r="A6856" s="60">
        <v>6855</v>
      </c>
      <c r="B6856" s="60">
        <v>8</v>
      </c>
      <c r="C6856" s="2">
        <v>41211.585386068844</v>
      </c>
      <c r="D6856" s="2">
        <v>41271.584722222222</v>
      </c>
      <c r="E6856" s="60">
        <v>3</v>
      </c>
      <c r="F6856" s="2">
        <v>41218.715673690785</v>
      </c>
      <c r="G6856" s="60">
        <v>2</v>
      </c>
    </row>
    <row r="6857" spans="1:7" x14ac:dyDescent="0.3">
      <c r="A6857" s="60">
        <v>6856</v>
      </c>
      <c r="B6857" s="60">
        <v>1</v>
      </c>
      <c r="C6857" s="2">
        <v>41211.7064980125</v>
      </c>
      <c r="D6857" s="2">
        <v>41271.706249999996</v>
      </c>
      <c r="E6857" s="60">
        <v>8</v>
      </c>
      <c r="F6857" s="2">
        <v>41212.265506638614</v>
      </c>
      <c r="G6857" s="60">
        <v>0</v>
      </c>
    </row>
    <row r="6858" spans="1:7" x14ac:dyDescent="0.3">
      <c r="A6858" s="60">
        <v>6857</v>
      </c>
      <c r="B6858" s="60">
        <v>1</v>
      </c>
      <c r="C6858" s="2">
        <v>41211.678774054235</v>
      </c>
      <c r="D6858" s="2">
        <v>41271.678472222222</v>
      </c>
      <c r="E6858" s="60">
        <v>8</v>
      </c>
      <c r="F6858" s="2">
        <v>41212.862666520712</v>
      </c>
      <c r="G6858" s="60">
        <v>0</v>
      </c>
    </row>
    <row r="6859" spans="1:7" x14ac:dyDescent="0.3">
      <c r="A6859" s="60">
        <v>6858</v>
      </c>
      <c r="B6859" s="60">
        <v>4</v>
      </c>
      <c r="C6859" s="2">
        <v>41211.881155346084</v>
      </c>
      <c r="D6859" s="2">
        <v>41214.4643547386</v>
      </c>
      <c r="E6859" s="60">
        <v>12</v>
      </c>
      <c r="F6859" s="2" t="s">
        <v>5</v>
      </c>
      <c r="G6859" s="60">
        <v>0</v>
      </c>
    </row>
    <row r="6860" spans="1:7" x14ac:dyDescent="0.3">
      <c r="A6860" s="60">
        <v>6859</v>
      </c>
      <c r="B6860" s="60">
        <v>1</v>
      </c>
      <c r="C6860" s="2">
        <v>41211.941770840189</v>
      </c>
      <c r="D6860" s="2">
        <v>41271.941666666666</v>
      </c>
      <c r="E6860" s="60">
        <v>8</v>
      </c>
      <c r="F6860" s="2">
        <v>41212.439258702987</v>
      </c>
      <c r="G6860" s="60">
        <v>0</v>
      </c>
    </row>
    <row r="6861" spans="1:7" x14ac:dyDescent="0.3">
      <c r="A6861" s="60">
        <v>6860</v>
      </c>
      <c r="B6861" s="60">
        <v>3</v>
      </c>
      <c r="C6861" s="2">
        <v>41212.155913327253</v>
      </c>
      <c r="D6861" s="2">
        <v>41272.155555555553</v>
      </c>
      <c r="E6861" s="60">
        <v>24</v>
      </c>
      <c r="F6861" s="2">
        <v>41212.947826029209</v>
      </c>
      <c r="G6861" s="60">
        <v>0</v>
      </c>
    </row>
    <row r="6862" spans="1:7" x14ac:dyDescent="0.3">
      <c r="A6862" s="60">
        <v>6861</v>
      </c>
      <c r="B6862" s="60">
        <v>6</v>
      </c>
      <c r="C6862" s="2">
        <v>41212.183907387669</v>
      </c>
      <c r="D6862" s="2">
        <v>41272.183333333334</v>
      </c>
      <c r="E6862" s="60">
        <v>24</v>
      </c>
      <c r="F6862" s="2">
        <v>41213.751041517491</v>
      </c>
      <c r="G6862" s="60">
        <v>0</v>
      </c>
    </row>
    <row r="6863" spans="1:7" x14ac:dyDescent="0.3">
      <c r="A6863" s="60">
        <v>6862</v>
      </c>
      <c r="B6863" s="60">
        <v>1</v>
      </c>
      <c r="C6863" s="2">
        <v>41212.272792994518</v>
      </c>
      <c r="D6863" s="2">
        <v>41272.272222222222</v>
      </c>
      <c r="E6863" s="60">
        <v>12</v>
      </c>
      <c r="F6863" s="2">
        <v>41213.456689157203</v>
      </c>
      <c r="G6863" s="60">
        <v>0</v>
      </c>
    </row>
    <row r="6864" spans="1:7" x14ac:dyDescent="0.3">
      <c r="A6864" s="60">
        <v>6863</v>
      </c>
      <c r="B6864" s="60">
        <v>2</v>
      </c>
      <c r="C6864" s="2">
        <v>41212.266360432666</v>
      </c>
      <c r="D6864" s="2">
        <v>41272.265972222223</v>
      </c>
      <c r="E6864" s="60">
        <v>10</v>
      </c>
      <c r="F6864" s="2">
        <v>41214.439097485862</v>
      </c>
      <c r="G6864" s="60">
        <v>0</v>
      </c>
    </row>
    <row r="6865" spans="1:7" x14ac:dyDescent="0.3">
      <c r="A6865" s="60">
        <v>6864</v>
      </c>
      <c r="B6865" s="60">
        <v>2</v>
      </c>
      <c r="C6865" s="2">
        <v>41212.374209898422</v>
      </c>
      <c r="D6865" s="2">
        <v>41272.373611111114</v>
      </c>
      <c r="E6865" s="60">
        <v>10</v>
      </c>
      <c r="F6865" s="2">
        <v>41212.746381308221</v>
      </c>
      <c r="G6865" s="60">
        <v>0</v>
      </c>
    </row>
    <row r="6866" spans="1:7" x14ac:dyDescent="0.3">
      <c r="A6866" s="60">
        <v>6865</v>
      </c>
      <c r="B6866" s="60">
        <v>5</v>
      </c>
      <c r="C6866" s="2">
        <v>41212.412990128862</v>
      </c>
      <c r="D6866" s="2">
        <v>41272.412499999999</v>
      </c>
      <c r="E6866" s="60">
        <v>24</v>
      </c>
      <c r="F6866" s="2">
        <v>41214.349551755549</v>
      </c>
      <c r="G6866" s="60">
        <v>0</v>
      </c>
    </row>
    <row r="6867" spans="1:7" x14ac:dyDescent="0.3">
      <c r="A6867" s="60">
        <v>6866</v>
      </c>
      <c r="B6867" s="60">
        <v>3</v>
      </c>
      <c r="C6867" s="2">
        <v>41212.443147411614</v>
      </c>
      <c r="D6867" s="2">
        <v>41272.443055555552</v>
      </c>
      <c r="E6867" s="60">
        <v>24</v>
      </c>
      <c r="F6867" s="2">
        <v>41214.455176431875</v>
      </c>
      <c r="G6867" s="60">
        <v>0</v>
      </c>
    </row>
    <row r="6868" spans="1:7" x14ac:dyDescent="0.3">
      <c r="A6868" s="60">
        <v>6867</v>
      </c>
      <c r="B6868" s="60">
        <v>5</v>
      </c>
      <c r="C6868" s="2">
        <v>41212.493775161529</v>
      </c>
      <c r="D6868" s="2">
        <v>41272.493750000001</v>
      </c>
      <c r="E6868" s="60">
        <v>24</v>
      </c>
      <c r="F6868" s="2">
        <v>41216.651350402542</v>
      </c>
      <c r="G6868" s="60">
        <v>0</v>
      </c>
    </row>
    <row r="6869" spans="1:7" x14ac:dyDescent="0.3">
      <c r="A6869" s="60">
        <v>6868</v>
      </c>
      <c r="B6869" s="60">
        <v>7</v>
      </c>
      <c r="C6869" s="2">
        <v>41212.488325434148</v>
      </c>
      <c r="D6869" s="2">
        <v>41272.48819444445</v>
      </c>
      <c r="E6869" s="60">
        <v>24</v>
      </c>
      <c r="F6869" s="2">
        <v>41225.187340547811</v>
      </c>
      <c r="G6869" s="60">
        <v>0</v>
      </c>
    </row>
    <row r="6870" spans="1:7" x14ac:dyDescent="0.3">
      <c r="A6870" s="60">
        <v>6869</v>
      </c>
      <c r="B6870" s="60">
        <v>3</v>
      </c>
      <c r="C6870" s="2">
        <v>41212.466119317374</v>
      </c>
      <c r="D6870" s="2">
        <v>41272.465972222228</v>
      </c>
      <c r="E6870" s="60">
        <v>24</v>
      </c>
      <c r="F6870" s="2">
        <v>41215.42012256982</v>
      </c>
      <c r="G6870" s="60">
        <v>0</v>
      </c>
    </row>
    <row r="6871" spans="1:7" x14ac:dyDescent="0.3">
      <c r="A6871" s="60">
        <v>6870</v>
      </c>
      <c r="B6871" s="60">
        <v>1</v>
      </c>
      <c r="C6871" s="2">
        <v>41212.47617657185</v>
      </c>
      <c r="D6871" s="2">
        <v>41272.475694444445</v>
      </c>
      <c r="E6871" s="60">
        <v>8</v>
      </c>
      <c r="F6871" s="2">
        <v>41213.453321750741</v>
      </c>
      <c r="G6871" s="60">
        <v>0</v>
      </c>
    </row>
    <row r="6872" spans="1:7" x14ac:dyDescent="0.3">
      <c r="A6872" s="60">
        <v>6871</v>
      </c>
      <c r="B6872" s="60">
        <v>7</v>
      </c>
      <c r="C6872" s="2">
        <v>41212.586378762091</v>
      </c>
      <c r="D6872" s="2">
        <v>41272.586111111115</v>
      </c>
      <c r="E6872" s="60">
        <v>24</v>
      </c>
      <c r="F6872" s="2">
        <v>41228.340659513517</v>
      </c>
      <c r="G6872" s="60">
        <v>0</v>
      </c>
    </row>
    <row r="6873" spans="1:7" x14ac:dyDescent="0.3">
      <c r="A6873" s="60">
        <v>6872</v>
      </c>
      <c r="B6873" s="60">
        <v>1</v>
      </c>
      <c r="C6873" s="2">
        <v>41212.623982362231</v>
      </c>
      <c r="D6873" s="2">
        <v>41272.623611111114</v>
      </c>
      <c r="E6873" s="60">
        <v>12</v>
      </c>
      <c r="F6873" s="2">
        <v>41213.452252345429</v>
      </c>
      <c r="G6873" s="60">
        <v>0</v>
      </c>
    </row>
    <row r="6874" spans="1:7" x14ac:dyDescent="0.3">
      <c r="A6874" s="60">
        <v>6873</v>
      </c>
      <c r="B6874" s="60">
        <v>2</v>
      </c>
      <c r="C6874" s="2">
        <v>41212.595684193067</v>
      </c>
      <c r="D6874" s="2">
        <v>41272.595138888893</v>
      </c>
      <c r="E6874" s="60">
        <v>10</v>
      </c>
      <c r="F6874" s="2">
        <v>41214.659974803217</v>
      </c>
      <c r="G6874" s="60">
        <v>0</v>
      </c>
    </row>
    <row r="6875" spans="1:7" x14ac:dyDescent="0.3">
      <c r="A6875" s="60">
        <v>6874</v>
      </c>
      <c r="B6875" s="60">
        <v>7</v>
      </c>
      <c r="C6875" s="2">
        <v>41212.692202220802</v>
      </c>
      <c r="D6875" s="2">
        <v>41215.15018834942</v>
      </c>
      <c r="E6875" s="60">
        <v>24</v>
      </c>
      <c r="F6875" s="2" t="s">
        <v>5</v>
      </c>
      <c r="G6875" s="60">
        <v>0</v>
      </c>
    </row>
    <row r="6876" spans="1:7" x14ac:dyDescent="0.3">
      <c r="A6876" s="60">
        <v>6875</v>
      </c>
      <c r="B6876" s="60">
        <v>5</v>
      </c>
      <c r="C6876" s="2">
        <v>41212.676112355533</v>
      </c>
      <c r="D6876" s="2">
        <v>41272.675694444442</v>
      </c>
      <c r="E6876" s="60">
        <v>24</v>
      </c>
      <c r="F6876" s="2">
        <v>41216.174436432972</v>
      </c>
      <c r="G6876" s="60">
        <v>0</v>
      </c>
    </row>
    <row r="6877" spans="1:7" x14ac:dyDescent="0.3">
      <c r="A6877" s="60">
        <v>6876</v>
      </c>
      <c r="B6877" s="60">
        <v>1</v>
      </c>
      <c r="C6877" s="2">
        <v>41212.70000608285</v>
      </c>
      <c r="D6877" s="2">
        <v>41272.699999999997</v>
      </c>
      <c r="E6877" s="60">
        <v>8</v>
      </c>
      <c r="F6877" s="2">
        <v>41213.954715274085</v>
      </c>
      <c r="G6877" s="60">
        <v>0</v>
      </c>
    </row>
    <row r="6878" spans="1:7" x14ac:dyDescent="0.3">
      <c r="A6878" s="60">
        <v>6877</v>
      </c>
      <c r="B6878" s="60">
        <v>1</v>
      </c>
      <c r="C6878" s="2">
        <v>41212.736306156141</v>
      </c>
      <c r="D6878" s="2">
        <v>41272.736111111117</v>
      </c>
      <c r="E6878" s="60">
        <v>8</v>
      </c>
      <c r="F6878" s="2">
        <v>41213.787412252866</v>
      </c>
      <c r="G6878" s="60">
        <v>0</v>
      </c>
    </row>
    <row r="6879" spans="1:7" x14ac:dyDescent="0.3">
      <c r="A6879" s="60">
        <v>6878</v>
      </c>
      <c r="B6879" s="60">
        <v>3</v>
      </c>
      <c r="C6879" s="2">
        <v>41212.729541809182</v>
      </c>
      <c r="D6879" s="2">
        <v>41272.729166666672</v>
      </c>
      <c r="E6879" s="60">
        <v>24</v>
      </c>
      <c r="F6879" s="2">
        <v>41215.455013342696</v>
      </c>
      <c r="G6879" s="60">
        <v>0</v>
      </c>
    </row>
    <row r="6880" spans="1:7" x14ac:dyDescent="0.3">
      <c r="A6880" s="60">
        <v>6879</v>
      </c>
      <c r="B6880" s="60">
        <v>3</v>
      </c>
      <c r="C6880" s="2">
        <v>41212.724274036867</v>
      </c>
      <c r="D6880" s="2">
        <v>41272.723611111112</v>
      </c>
      <c r="E6880" s="60">
        <v>24</v>
      </c>
      <c r="F6880" s="2">
        <v>41215.526282292049</v>
      </c>
      <c r="G6880" s="60">
        <v>0</v>
      </c>
    </row>
    <row r="6881" spans="1:7" x14ac:dyDescent="0.3">
      <c r="A6881" s="60">
        <v>6880</v>
      </c>
      <c r="B6881" s="60">
        <v>8</v>
      </c>
      <c r="C6881" s="2">
        <v>41212.758764808881</v>
      </c>
      <c r="D6881" s="2">
        <v>41272.758333333331</v>
      </c>
      <c r="E6881" s="60">
        <v>3</v>
      </c>
      <c r="F6881" s="2">
        <v>41220.104946308733</v>
      </c>
      <c r="G6881" s="60">
        <v>2</v>
      </c>
    </row>
    <row r="6882" spans="1:7" x14ac:dyDescent="0.3">
      <c r="A6882" s="60">
        <v>6881</v>
      </c>
      <c r="B6882" s="60">
        <v>1</v>
      </c>
      <c r="C6882" s="2">
        <v>41212.829953037959</v>
      </c>
      <c r="D6882" s="2">
        <v>41272.829861111109</v>
      </c>
      <c r="E6882" s="60">
        <v>8</v>
      </c>
      <c r="F6882" s="2">
        <v>41214.127215029825</v>
      </c>
      <c r="G6882" s="60">
        <v>0</v>
      </c>
    </row>
    <row r="6883" spans="1:7" x14ac:dyDescent="0.3">
      <c r="A6883" s="60">
        <v>6882</v>
      </c>
      <c r="B6883" s="60">
        <v>1</v>
      </c>
      <c r="C6883" s="2">
        <v>41212.896709878623</v>
      </c>
      <c r="D6883" s="2">
        <v>41272.896527777775</v>
      </c>
      <c r="E6883" s="60">
        <v>8</v>
      </c>
      <c r="F6883" s="2">
        <v>41213.43378176332</v>
      </c>
      <c r="G6883" s="60">
        <v>0</v>
      </c>
    </row>
    <row r="6884" spans="1:7" x14ac:dyDescent="0.3">
      <c r="A6884" s="60">
        <v>6883</v>
      </c>
      <c r="B6884" s="60">
        <v>1</v>
      </c>
      <c r="C6884" s="2">
        <v>41213.048190656074</v>
      </c>
      <c r="D6884" s="2">
        <v>41273.047916666663</v>
      </c>
      <c r="E6884" s="60">
        <v>8</v>
      </c>
      <c r="F6884" s="2">
        <v>41213.951755139227</v>
      </c>
      <c r="G6884" s="60">
        <v>0</v>
      </c>
    </row>
    <row r="6885" spans="1:7" x14ac:dyDescent="0.3">
      <c r="A6885" s="60">
        <v>6884</v>
      </c>
      <c r="B6885" s="60">
        <v>3</v>
      </c>
      <c r="C6885" s="2">
        <v>41213.234253320676</v>
      </c>
      <c r="D6885" s="2">
        <v>41273.234027777777</v>
      </c>
      <c r="E6885" s="60">
        <v>24</v>
      </c>
      <c r="F6885" s="2">
        <v>41215.440653495032</v>
      </c>
      <c r="G6885" s="60">
        <v>0</v>
      </c>
    </row>
    <row r="6886" spans="1:7" x14ac:dyDescent="0.3">
      <c r="A6886" s="60">
        <v>6885</v>
      </c>
      <c r="B6886" s="60">
        <v>1</v>
      </c>
      <c r="C6886" s="2">
        <v>41213.267271678589</v>
      </c>
      <c r="D6886" s="2">
        <v>41273.26666666667</v>
      </c>
      <c r="E6886" s="60">
        <v>8</v>
      </c>
      <c r="F6886" s="2">
        <v>41214.619062410442</v>
      </c>
      <c r="G6886" s="60">
        <v>0</v>
      </c>
    </row>
    <row r="6887" spans="1:7" x14ac:dyDescent="0.3">
      <c r="A6887" s="60">
        <v>6886</v>
      </c>
      <c r="B6887" s="60">
        <v>1</v>
      </c>
      <c r="C6887" s="2">
        <v>41213.342460734522</v>
      </c>
      <c r="D6887" s="2">
        <v>41215.550486389773</v>
      </c>
      <c r="E6887" s="60">
        <v>8</v>
      </c>
      <c r="F6887" s="2" t="s">
        <v>5</v>
      </c>
      <c r="G6887" s="60">
        <v>0</v>
      </c>
    </row>
    <row r="6888" spans="1:7" x14ac:dyDescent="0.3">
      <c r="A6888" s="60">
        <v>6887</v>
      </c>
      <c r="B6888" s="60">
        <v>2</v>
      </c>
      <c r="C6888" s="2">
        <v>41213.372526801802</v>
      </c>
      <c r="D6888" s="2">
        <v>41273.372222222228</v>
      </c>
      <c r="E6888" s="60">
        <v>10</v>
      </c>
      <c r="F6888" s="2">
        <v>41214.738103974305</v>
      </c>
      <c r="G6888" s="60">
        <v>0</v>
      </c>
    </row>
    <row r="6889" spans="1:7" x14ac:dyDescent="0.3">
      <c r="A6889" s="60">
        <v>6888</v>
      </c>
      <c r="B6889" s="60">
        <v>4</v>
      </c>
      <c r="C6889" s="2">
        <v>41213.370547752129</v>
      </c>
      <c r="D6889" s="2">
        <v>41216.370081943387</v>
      </c>
      <c r="E6889" s="60">
        <v>12</v>
      </c>
      <c r="F6889" s="2" t="s">
        <v>5</v>
      </c>
      <c r="G6889" s="60">
        <v>0</v>
      </c>
    </row>
    <row r="6890" spans="1:7" x14ac:dyDescent="0.3">
      <c r="A6890" s="60">
        <v>6889</v>
      </c>
      <c r="B6890" s="60">
        <v>3</v>
      </c>
      <c r="C6890" s="2">
        <v>41213.371317008554</v>
      </c>
      <c r="D6890" s="2">
        <v>41273.370833333334</v>
      </c>
      <c r="E6890" s="60">
        <v>24</v>
      </c>
      <c r="F6890" s="2">
        <v>41215.452541360202</v>
      </c>
      <c r="G6890" s="60">
        <v>0</v>
      </c>
    </row>
    <row r="6891" spans="1:7" x14ac:dyDescent="0.3">
      <c r="A6891" s="60">
        <v>6890</v>
      </c>
      <c r="B6891" s="60">
        <v>1</v>
      </c>
      <c r="C6891" s="2">
        <v>41213.365710168735</v>
      </c>
      <c r="D6891" s="2">
        <v>41216.823617711161</v>
      </c>
      <c r="E6891" s="60">
        <v>8</v>
      </c>
      <c r="F6891" s="2" t="s">
        <v>5</v>
      </c>
      <c r="G6891" s="60">
        <v>0</v>
      </c>
    </row>
    <row r="6892" spans="1:7" x14ac:dyDescent="0.3">
      <c r="A6892" s="60">
        <v>6891</v>
      </c>
      <c r="B6892" s="60">
        <v>2</v>
      </c>
      <c r="C6892" s="2">
        <v>41213.431556713622</v>
      </c>
      <c r="D6892" s="2">
        <v>41273.431249999994</v>
      </c>
      <c r="E6892" s="60">
        <v>10</v>
      </c>
      <c r="F6892" s="2">
        <v>41214.515993210029</v>
      </c>
      <c r="G6892" s="60">
        <v>0</v>
      </c>
    </row>
    <row r="6893" spans="1:7" x14ac:dyDescent="0.3">
      <c r="A6893" s="60">
        <v>6892</v>
      </c>
      <c r="B6893" s="60">
        <v>7</v>
      </c>
      <c r="C6893" s="2">
        <v>41213.509591863985</v>
      </c>
      <c r="D6893" s="2">
        <v>41217.675694444442</v>
      </c>
      <c r="E6893" s="60">
        <v>24</v>
      </c>
      <c r="F6893" s="2" t="s">
        <v>5</v>
      </c>
      <c r="G6893" s="60">
        <v>0</v>
      </c>
    </row>
    <row r="6894" spans="1:7" x14ac:dyDescent="0.3">
      <c r="A6894" s="60">
        <v>6893</v>
      </c>
      <c r="B6894" s="60">
        <v>2</v>
      </c>
      <c r="C6894" s="2">
        <v>41213.592911930893</v>
      </c>
      <c r="D6894" s="2">
        <v>41273.592361111114</v>
      </c>
      <c r="E6894" s="60">
        <v>10</v>
      </c>
      <c r="F6894" s="2">
        <v>41214.626598251634</v>
      </c>
      <c r="G6894" s="60">
        <v>0</v>
      </c>
    </row>
    <row r="6895" spans="1:7" x14ac:dyDescent="0.3">
      <c r="A6895" s="60">
        <v>6894</v>
      </c>
      <c r="B6895" s="60">
        <v>1</v>
      </c>
      <c r="C6895" s="2">
        <v>41213.593649445946</v>
      </c>
      <c r="D6895" s="2">
        <v>41273.593055555561</v>
      </c>
      <c r="E6895" s="60">
        <v>8</v>
      </c>
      <c r="F6895" s="2">
        <v>41214.558565059378</v>
      </c>
      <c r="G6895" s="60">
        <v>0</v>
      </c>
    </row>
    <row r="6896" spans="1:7" x14ac:dyDescent="0.3">
      <c r="A6896" s="60">
        <v>6895</v>
      </c>
      <c r="B6896" s="60">
        <v>8</v>
      </c>
      <c r="C6896" s="2">
        <v>41213.591504103963</v>
      </c>
      <c r="D6896" s="2">
        <v>41273.590972222228</v>
      </c>
      <c r="E6896" s="60">
        <v>3</v>
      </c>
      <c r="F6896" s="2">
        <v>41220.695916346413</v>
      </c>
      <c r="G6896" s="60">
        <v>1</v>
      </c>
    </row>
    <row r="6897" spans="1:7" x14ac:dyDescent="0.3">
      <c r="A6897" s="60">
        <v>6896</v>
      </c>
      <c r="B6897" s="60">
        <v>1</v>
      </c>
      <c r="C6897" s="2">
        <v>41213.703187457293</v>
      </c>
      <c r="D6897" s="2">
        <v>41273.702777777777</v>
      </c>
      <c r="E6897" s="60">
        <v>8</v>
      </c>
      <c r="F6897" s="2">
        <v>41214.65804711431</v>
      </c>
      <c r="G6897" s="60">
        <v>0</v>
      </c>
    </row>
    <row r="6898" spans="1:7" x14ac:dyDescent="0.3">
      <c r="A6898" s="60">
        <v>6897</v>
      </c>
      <c r="B6898" s="60">
        <v>1</v>
      </c>
      <c r="C6898" s="2">
        <v>41213.687703749601</v>
      </c>
      <c r="D6898" s="2">
        <v>41273.6875</v>
      </c>
      <c r="E6898" s="60">
        <v>12</v>
      </c>
      <c r="F6898" s="2">
        <v>41214.318724061406</v>
      </c>
      <c r="G6898" s="60">
        <v>0</v>
      </c>
    </row>
    <row r="6899" spans="1:7" x14ac:dyDescent="0.3">
      <c r="A6899" s="60">
        <v>6898</v>
      </c>
      <c r="B6899" s="60">
        <v>7</v>
      </c>
      <c r="C6899" s="2">
        <v>41213.698136162893</v>
      </c>
      <c r="D6899" s="2">
        <v>41273.697916666664</v>
      </c>
      <c r="E6899" s="60">
        <v>24</v>
      </c>
      <c r="F6899" s="2">
        <v>41254.548779363184</v>
      </c>
      <c r="G6899" s="60">
        <v>1</v>
      </c>
    </row>
    <row r="6900" spans="1:7" x14ac:dyDescent="0.3">
      <c r="A6900" s="60">
        <v>6899</v>
      </c>
      <c r="B6900" s="60">
        <v>1</v>
      </c>
      <c r="C6900" s="2">
        <v>41213.752827453936</v>
      </c>
      <c r="D6900" s="2">
        <v>41273.75277777778</v>
      </c>
      <c r="E6900" s="60">
        <v>12</v>
      </c>
      <c r="F6900" s="2">
        <v>41214.319298765135</v>
      </c>
      <c r="G6900" s="60">
        <v>0</v>
      </c>
    </row>
    <row r="6901" spans="1:7" x14ac:dyDescent="0.3">
      <c r="A6901" s="60">
        <v>6900</v>
      </c>
      <c r="B6901" s="60">
        <v>6</v>
      </c>
      <c r="C6901" s="2">
        <v>41213.770589388456</v>
      </c>
      <c r="D6901" s="2">
        <v>41273.770138888889</v>
      </c>
      <c r="E6901" s="60">
        <v>24</v>
      </c>
      <c r="F6901" s="2">
        <v>41218.022235970195</v>
      </c>
      <c r="G6901" s="60">
        <v>0</v>
      </c>
    </row>
    <row r="6902" spans="1:7" x14ac:dyDescent="0.3">
      <c r="A6902" s="60">
        <v>6901</v>
      </c>
      <c r="B6902" s="60">
        <v>1</v>
      </c>
      <c r="C6902" s="2">
        <v>41213.875557242369</v>
      </c>
      <c r="D6902" s="2">
        <v>41218.250095228294</v>
      </c>
      <c r="E6902" s="60">
        <v>8</v>
      </c>
      <c r="F6902" s="2" t="s">
        <v>5</v>
      </c>
      <c r="G6902" s="60">
        <v>0</v>
      </c>
    </row>
    <row r="6903" spans="1:7" x14ac:dyDescent="0.3">
      <c r="A6903" s="60">
        <v>6902</v>
      </c>
      <c r="B6903" s="60">
        <v>10</v>
      </c>
      <c r="C6903" s="2">
        <v>41214.330814229346</v>
      </c>
      <c r="D6903" s="2">
        <v>41274.330555555556</v>
      </c>
      <c r="E6903" s="60">
        <v>1</v>
      </c>
      <c r="F6903" s="2">
        <v>41221.676816859304</v>
      </c>
      <c r="G6903" s="60">
        <v>4</v>
      </c>
    </row>
    <row r="6904" spans="1:7" x14ac:dyDescent="0.3">
      <c r="A6904" s="60">
        <v>6903</v>
      </c>
      <c r="B6904" s="60">
        <v>5</v>
      </c>
      <c r="C6904" s="2">
        <v>41214.302674954153</v>
      </c>
      <c r="D6904" s="2">
        <v>41274.302083333328</v>
      </c>
      <c r="E6904" s="60">
        <v>24</v>
      </c>
      <c r="F6904" s="2">
        <v>41218.712045689157</v>
      </c>
      <c r="G6904" s="60">
        <v>0</v>
      </c>
    </row>
    <row r="6905" spans="1:7" x14ac:dyDescent="0.3">
      <c r="A6905" s="60">
        <v>6904</v>
      </c>
      <c r="B6905" s="60">
        <v>5</v>
      </c>
      <c r="C6905" s="2">
        <v>41214.298146667825</v>
      </c>
      <c r="D6905" s="2">
        <v>41274.297916666663</v>
      </c>
      <c r="E6905" s="60">
        <v>24</v>
      </c>
      <c r="F6905" s="2">
        <v>41217.718057430531</v>
      </c>
      <c r="G6905" s="60">
        <v>0</v>
      </c>
    </row>
    <row r="6906" spans="1:7" x14ac:dyDescent="0.3">
      <c r="A6906" s="60">
        <v>6905</v>
      </c>
      <c r="B6906" s="60">
        <v>2</v>
      </c>
      <c r="C6906" s="2">
        <v>41214.344736264407</v>
      </c>
      <c r="D6906" s="2">
        <v>41274.344444444447</v>
      </c>
      <c r="E6906" s="60">
        <v>10</v>
      </c>
      <c r="F6906" s="2">
        <v>41214.493338210064</v>
      </c>
      <c r="G6906" s="60">
        <v>0</v>
      </c>
    </row>
    <row r="6907" spans="1:7" x14ac:dyDescent="0.3">
      <c r="A6907" s="60">
        <v>6906</v>
      </c>
      <c r="B6907" s="60">
        <v>6</v>
      </c>
      <c r="C6907" s="2">
        <v>41214.340819733225</v>
      </c>
      <c r="D6907" s="2">
        <v>41274.340277777781</v>
      </c>
      <c r="E6907" s="60">
        <v>24</v>
      </c>
      <c r="F6907" s="2">
        <v>41218.654273743872</v>
      </c>
      <c r="G6907" s="60">
        <v>0</v>
      </c>
    </row>
    <row r="6908" spans="1:7" x14ac:dyDescent="0.3">
      <c r="A6908" s="60">
        <v>6907</v>
      </c>
      <c r="B6908" s="60">
        <v>9</v>
      </c>
      <c r="C6908" s="2">
        <v>41214.37970502425</v>
      </c>
      <c r="D6908" s="2">
        <v>41216.75441186341</v>
      </c>
      <c r="E6908" s="60">
        <v>5</v>
      </c>
      <c r="F6908" s="2" t="s">
        <v>5</v>
      </c>
      <c r="G6908" s="60">
        <v>0</v>
      </c>
    </row>
    <row r="6909" spans="1:7" x14ac:dyDescent="0.3">
      <c r="A6909" s="60">
        <v>6908</v>
      </c>
      <c r="B6909" s="60">
        <v>9</v>
      </c>
      <c r="C6909" s="2">
        <v>41214.403733739426</v>
      </c>
      <c r="D6909" s="2">
        <v>41274.40347222222</v>
      </c>
      <c r="E6909" s="60">
        <v>5</v>
      </c>
      <c r="F6909" s="2">
        <v>41217.494505226117</v>
      </c>
      <c r="G6909" s="60">
        <v>0</v>
      </c>
    </row>
    <row r="6910" spans="1:7" x14ac:dyDescent="0.3">
      <c r="A6910" s="60">
        <v>6909</v>
      </c>
      <c r="B6910" s="60">
        <v>1</v>
      </c>
      <c r="C6910" s="2">
        <v>41214.56428530212</v>
      </c>
      <c r="D6910" s="2">
        <v>41274.563888888886</v>
      </c>
      <c r="E6910" s="60">
        <v>12</v>
      </c>
      <c r="F6910" s="2">
        <v>41215.528616597694</v>
      </c>
      <c r="G6910" s="60">
        <v>0</v>
      </c>
    </row>
    <row r="6911" spans="1:7" x14ac:dyDescent="0.3">
      <c r="A6911" s="60">
        <v>6910</v>
      </c>
      <c r="B6911" s="60">
        <v>2</v>
      </c>
      <c r="C6911" s="2">
        <v>41214.590589788175</v>
      </c>
      <c r="D6911" s="2">
        <v>41274.590277777781</v>
      </c>
      <c r="E6911" s="60">
        <v>10</v>
      </c>
      <c r="F6911" s="2">
        <v>41216.693948306987</v>
      </c>
      <c r="G6911" s="60">
        <v>0</v>
      </c>
    </row>
    <row r="6912" spans="1:7" x14ac:dyDescent="0.3">
      <c r="A6912" s="60">
        <v>6911</v>
      </c>
      <c r="B6912" s="60">
        <v>11</v>
      </c>
      <c r="C6912" s="2">
        <v>41214.588905075048</v>
      </c>
      <c r="D6912" s="2">
        <v>41274.588888888895</v>
      </c>
      <c r="E6912" s="60">
        <v>1</v>
      </c>
      <c r="F6912" s="2">
        <v>41221.821762698179</v>
      </c>
      <c r="G6912" s="60">
        <v>4</v>
      </c>
    </row>
    <row r="6913" spans="1:7" x14ac:dyDescent="0.3">
      <c r="A6913" s="60">
        <v>6912</v>
      </c>
      <c r="B6913" s="60">
        <v>3</v>
      </c>
      <c r="C6913" s="2">
        <v>41214.591684787978</v>
      </c>
      <c r="D6913" s="2">
        <v>41274.591666666667</v>
      </c>
      <c r="E6913" s="60">
        <v>24</v>
      </c>
      <c r="F6913" s="2">
        <v>41218.571087473581</v>
      </c>
      <c r="G6913" s="60">
        <v>0</v>
      </c>
    </row>
    <row r="6914" spans="1:7" x14ac:dyDescent="0.3">
      <c r="A6914" s="60">
        <v>6913</v>
      </c>
      <c r="B6914" s="60">
        <v>4</v>
      </c>
      <c r="C6914" s="2">
        <v>41214.635299127287</v>
      </c>
      <c r="D6914" s="2">
        <v>41274.634722222225</v>
      </c>
      <c r="E6914" s="60">
        <v>12</v>
      </c>
      <c r="F6914" s="2">
        <v>41217.40871622345</v>
      </c>
      <c r="G6914" s="60">
        <v>0</v>
      </c>
    </row>
    <row r="6915" spans="1:7" x14ac:dyDescent="0.3">
      <c r="A6915" s="60">
        <v>6914</v>
      </c>
      <c r="B6915" s="60">
        <v>1</v>
      </c>
      <c r="C6915" s="2">
        <v>41214.628317133676</v>
      </c>
      <c r="D6915" s="2">
        <v>41274.62777777778</v>
      </c>
      <c r="E6915" s="60">
        <v>12</v>
      </c>
      <c r="F6915" s="2">
        <v>41215.451338090417</v>
      </c>
      <c r="G6915" s="60">
        <v>0</v>
      </c>
    </row>
    <row r="6916" spans="1:7" x14ac:dyDescent="0.3">
      <c r="A6916" s="60">
        <v>6915</v>
      </c>
      <c r="B6916" s="60">
        <v>1</v>
      </c>
      <c r="C6916" s="2">
        <v>41214.676521714813</v>
      </c>
      <c r="D6916" s="2">
        <v>41217.551234610146</v>
      </c>
      <c r="E6916" s="60">
        <v>8</v>
      </c>
      <c r="F6916" s="2" t="s">
        <v>5</v>
      </c>
      <c r="G6916" s="60">
        <v>0</v>
      </c>
    </row>
    <row r="6917" spans="1:7" x14ac:dyDescent="0.3">
      <c r="A6917" s="60">
        <v>6916</v>
      </c>
      <c r="B6917" s="60">
        <v>4</v>
      </c>
      <c r="C6917" s="2">
        <v>41214.705116910445</v>
      </c>
      <c r="D6917" s="2">
        <v>41274.704861111109</v>
      </c>
      <c r="E6917" s="60">
        <v>12</v>
      </c>
      <c r="F6917" s="2">
        <v>41217.409042113548</v>
      </c>
      <c r="G6917" s="60">
        <v>0</v>
      </c>
    </row>
    <row r="6918" spans="1:7" x14ac:dyDescent="0.3">
      <c r="A6918" s="60">
        <v>6917</v>
      </c>
      <c r="B6918" s="60">
        <v>2</v>
      </c>
      <c r="C6918" s="2">
        <v>41214.829279484751</v>
      </c>
      <c r="D6918" s="2">
        <v>41274.829166666663</v>
      </c>
      <c r="E6918" s="60">
        <v>10</v>
      </c>
      <c r="F6918" s="2">
        <v>41216.328748070759</v>
      </c>
      <c r="G6918" s="60">
        <v>0</v>
      </c>
    </row>
    <row r="6919" spans="1:7" x14ac:dyDescent="0.3">
      <c r="A6919" s="60">
        <v>6918</v>
      </c>
      <c r="B6919" s="60">
        <v>2</v>
      </c>
      <c r="C6919" s="2">
        <v>41214.914191612261</v>
      </c>
      <c r="D6919" s="2">
        <v>41274.913888888892</v>
      </c>
      <c r="E6919" s="60">
        <v>10</v>
      </c>
      <c r="F6919" s="2">
        <v>41215.343698054501</v>
      </c>
      <c r="G6919" s="60">
        <v>0</v>
      </c>
    </row>
    <row r="6920" spans="1:7" x14ac:dyDescent="0.3">
      <c r="A6920" s="60">
        <v>6919</v>
      </c>
      <c r="B6920" s="60">
        <v>5</v>
      </c>
      <c r="C6920" s="2">
        <v>41214.991757567564</v>
      </c>
      <c r="D6920" s="2">
        <v>41274.991666666669</v>
      </c>
      <c r="E6920" s="60">
        <v>24</v>
      </c>
      <c r="F6920" s="2">
        <v>41216.630788263865</v>
      </c>
      <c r="G6920" s="60">
        <v>0</v>
      </c>
    </row>
    <row r="6921" spans="1:7" x14ac:dyDescent="0.3">
      <c r="A6921" s="60">
        <v>6920</v>
      </c>
      <c r="B6921" s="60">
        <v>1</v>
      </c>
      <c r="C6921" s="2">
        <v>41215.070333229924</v>
      </c>
      <c r="D6921" s="2">
        <v>41217.903508430347</v>
      </c>
      <c r="E6921" s="60">
        <v>12</v>
      </c>
      <c r="F6921" s="2" t="s">
        <v>5</v>
      </c>
      <c r="G6921" s="60">
        <v>0</v>
      </c>
    </row>
    <row r="6922" spans="1:7" x14ac:dyDescent="0.3">
      <c r="A6922" s="60">
        <v>6921</v>
      </c>
      <c r="B6922" s="60">
        <v>6</v>
      </c>
      <c r="C6922" s="2">
        <v>41215.179129510812</v>
      </c>
      <c r="D6922" s="2">
        <v>41275.178472222222</v>
      </c>
      <c r="E6922" s="60">
        <v>24</v>
      </c>
      <c r="F6922" s="2">
        <v>41216.540387772307</v>
      </c>
      <c r="G6922" s="60">
        <v>0</v>
      </c>
    </row>
    <row r="6923" spans="1:7" x14ac:dyDescent="0.3">
      <c r="A6923" s="60">
        <v>6922</v>
      </c>
      <c r="B6923" s="60">
        <v>6</v>
      </c>
      <c r="C6923" s="2">
        <v>41215.254703748687</v>
      </c>
      <c r="D6923" s="2">
        <v>41275.254166666666</v>
      </c>
      <c r="E6923" s="60">
        <v>24</v>
      </c>
      <c r="F6923" s="2">
        <v>41219.70459383948</v>
      </c>
      <c r="G6923" s="60">
        <v>0</v>
      </c>
    </row>
    <row r="6924" spans="1:7" x14ac:dyDescent="0.3">
      <c r="A6924" s="60">
        <v>6923</v>
      </c>
      <c r="B6924" s="60">
        <v>1</v>
      </c>
      <c r="C6924" s="2">
        <v>41215.340399117988</v>
      </c>
      <c r="D6924" s="2">
        <v>41218.090035603098</v>
      </c>
      <c r="E6924" s="60">
        <v>8</v>
      </c>
      <c r="F6924" s="2" t="s">
        <v>5</v>
      </c>
      <c r="G6924" s="60">
        <v>0</v>
      </c>
    </row>
    <row r="6925" spans="1:7" x14ac:dyDescent="0.3">
      <c r="A6925" s="60">
        <v>6924</v>
      </c>
      <c r="B6925" s="60">
        <v>7</v>
      </c>
      <c r="C6925" s="2">
        <v>41215.378881487719</v>
      </c>
      <c r="D6925" s="2">
        <v>41275.378472222219</v>
      </c>
      <c r="E6925" s="60">
        <v>24</v>
      </c>
      <c r="F6925" s="2">
        <v>41218.101915472478</v>
      </c>
      <c r="G6925" s="60">
        <v>0</v>
      </c>
    </row>
    <row r="6926" spans="1:7" x14ac:dyDescent="0.3">
      <c r="A6926" s="60">
        <v>6925</v>
      </c>
      <c r="B6926" s="60">
        <v>3</v>
      </c>
      <c r="C6926" s="2">
        <v>41215.428919466001</v>
      </c>
      <c r="D6926" s="2">
        <v>41275.428472222222</v>
      </c>
      <c r="E6926" s="60">
        <v>24</v>
      </c>
      <c r="F6926" s="2">
        <v>41218.423487236621</v>
      </c>
      <c r="G6926" s="60">
        <v>0</v>
      </c>
    </row>
    <row r="6927" spans="1:7" x14ac:dyDescent="0.3">
      <c r="A6927" s="60">
        <v>6926</v>
      </c>
      <c r="B6927" s="60">
        <v>4</v>
      </c>
      <c r="C6927" s="2">
        <v>41215.426801777743</v>
      </c>
      <c r="D6927" s="2">
        <v>41219.926388888889</v>
      </c>
      <c r="E6927" s="60">
        <v>12</v>
      </c>
      <c r="F6927" s="2">
        <v>41218.582123358574</v>
      </c>
      <c r="G6927" s="60">
        <v>0</v>
      </c>
    </row>
    <row r="6928" spans="1:7" x14ac:dyDescent="0.3">
      <c r="A6928" s="60">
        <v>6927</v>
      </c>
      <c r="B6928" s="60">
        <v>2</v>
      </c>
      <c r="C6928" s="2">
        <v>41215.44873197531</v>
      </c>
      <c r="D6928" s="2">
        <v>41217.906625427146</v>
      </c>
      <c r="E6928" s="60">
        <v>10</v>
      </c>
      <c r="F6928" s="2" t="s">
        <v>5</v>
      </c>
      <c r="G6928" s="60">
        <v>0</v>
      </c>
    </row>
    <row r="6929" spans="1:7" x14ac:dyDescent="0.3">
      <c r="A6929" s="60">
        <v>6928</v>
      </c>
      <c r="B6929" s="60">
        <v>3</v>
      </c>
      <c r="C6929" s="2">
        <v>41215.497735228324</v>
      </c>
      <c r="D6929" s="2">
        <v>41275.497222222228</v>
      </c>
      <c r="E6929" s="60">
        <v>24</v>
      </c>
      <c r="F6929" s="2">
        <v>41217.4247814189</v>
      </c>
      <c r="G6929" s="60">
        <v>0</v>
      </c>
    </row>
    <row r="6930" spans="1:7" x14ac:dyDescent="0.3">
      <c r="A6930" s="60">
        <v>6929</v>
      </c>
      <c r="B6930" s="60">
        <v>1</v>
      </c>
      <c r="C6930" s="2">
        <v>41215.471996098764</v>
      </c>
      <c r="D6930" s="2">
        <v>41218.888194444444</v>
      </c>
      <c r="E6930" s="60">
        <v>12</v>
      </c>
      <c r="F6930" s="2">
        <v>41216.657388215055</v>
      </c>
      <c r="G6930" s="60">
        <v>0</v>
      </c>
    </row>
    <row r="6931" spans="1:7" x14ac:dyDescent="0.3">
      <c r="A6931" s="60">
        <v>6930</v>
      </c>
      <c r="B6931" s="60">
        <v>1</v>
      </c>
      <c r="C6931" s="2">
        <v>41215.492961832861</v>
      </c>
      <c r="D6931" s="2">
        <v>41275.492361111115</v>
      </c>
      <c r="E6931" s="60">
        <v>8</v>
      </c>
      <c r="F6931" s="2">
        <v>41216.390430589527</v>
      </c>
      <c r="G6931" s="60">
        <v>0</v>
      </c>
    </row>
    <row r="6932" spans="1:7" x14ac:dyDescent="0.3">
      <c r="A6932" s="60">
        <v>6931</v>
      </c>
      <c r="B6932" s="60">
        <v>6</v>
      </c>
      <c r="C6932" s="2">
        <v>41215.533991144715</v>
      </c>
      <c r="D6932" s="2">
        <v>41275.533333333333</v>
      </c>
      <c r="E6932" s="60">
        <v>24</v>
      </c>
      <c r="F6932" s="2">
        <v>41221.77344542498</v>
      </c>
      <c r="G6932" s="60">
        <v>0</v>
      </c>
    </row>
    <row r="6933" spans="1:7" x14ac:dyDescent="0.3">
      <c r="A6933" s="60">
        <v>6932</v>
      </c>
      <c r="B6933" s="60">
        <v>4</v>
      </c>
      <c r="C6933" s="2">
        <v>41215.548494399627</v>
      </c>
      <c r="D6933" s="2">
        <v>41275.547916666663</v>
      </c>
      <c r="E6933" s="60">
        <v>12</v>
      </c>
      <c r="F6933" s="2">
        <v>41217.635813920657</v>
      </c>
      <c r="G6933" s="60">
        <v>0</v>
      </c>
    </row>
    <row r="6934" spans="1:7" x14ac:dyDescent="0.3">
      <c r="A6934" s="60">
        <v>6933</v>
      </c>
      <c r="B6934" s="60">
        <v>2</v>
      </c>
      <c r="C6934" s="2">
        <v>41215.575506142253</v>
      </c>
      <c r="D6934" s="2">
        <v>41275.574999999997</v>
      </c>
      <c r="E6934" s="60">
        <v>10</v>
      </c>
      <c r="F6934" s="2">
        <v>41216.485718452546</v>
      </c>
      <c r="G6934" s="60">
        <v>0</v>
      </c>
    </row>
    <row r="6935" spans="1:7" x14ac:dyDescent="0.3">
      <c r="A6935" s="60">
        <v>6934</v>
      </c>
      <c r="B6935" s="60">
        <v>1</v>
      </c>
      <c r="C6935" s="2">
        <v>41215.564200958943</v>
      </c>
      <c r="D6935" s="2">
        <v>41275.563888888886</v>
      </c>
      <c r="E6935" s="60">
        <v>12</v>
      </c>
      <c r="F6935" s="2">
        <v>41216.540477952956</v>
      </c>
      <c r="G6935" s="60">
        <v>0</v>
      </c>
    </row>
    <row r="6936" spans="1:7" x14ac:dyDescent="0.3">
      <c r="A6936" s="60">
        <v>6935</v>
      </c>
      <c r="B6936" s="60">
        <v>5</v>
      </c>
      <c r="C6936" s="2">
        <v>41215.591797248235</v>
      </c>
      <c r="D6936" s="2">
        <v>41275.591666666667</v>
      </c>
      <c r="E6936" s="60">
        <v>24</v>
      </c>
      <c r="F6936" s="2">
        <v>41219.382030874265</v>
      </c>
      <c r="G6936" s="60">
        <v>0</v>
      </c>
    </row>
    <row r="6937" spans="1:7" x14ac:dyDescent="0.3">
      <c r="A6937" s="60">
        <v>6936</v>
      </c>
      <c r="B6937" s="60">
        <v>3</v>
      </c>
      <c r="C6937" s="2">
        <v>41215.59659544014</v>
      </c>
      <c r="D6937" s="2">
        <v>41219.054502982566</v>
      </c>
      <c r="E6937" s="60">
        <v>24</v>
      </c>
      <c r="F6937" s="2" t="s">
        <v>5</v>
      </c>
      <c r="G6937" s="60">
        <v>0</v>
      </c>
    </row>
    <row r="6938" spans="1:7" x14ac:dyDescent="0.3">
      <c r="A6938" s="60">
        <v>6937</v>
      </c>
      <c r="B6938" s="60">
        <v>2</v>
      </c>
      <c r="C6938" s="2">
        <v>41215.658651555234</v>
      </c>
      <c r="D6938" s="2">
        <v>41275.658333333333</v>
      </c>
      <c r="E6938" s="60">
        <v>10</v>
      </c>
      <c r="F6938" s="2">
        <v>41216.724528402774</v>
      </c>
      <c r="G6938" s="60">
        <v>0</v>
      </c>
    </row>
    <row r="6939" spans="1:7" x14ac:dyDescent="0.3">
      <c r="A6939" s="60">
        <v>6938</v>
      </c>
      <c r="B6939" s="60">
        <v>3</v>
      </c>
      <c r="C6939" s="2">
        <v>41215.64618159672</v>
      </c>
      <c r="D6939" s="2">
        <v>41275.645833333336</v>
      </c>
      <c r="E6939" s="60">
        <v>24</v>
      </c>
      <c r="F6939" s="2">
        <v>41217.601295017848</v>
      </c>
      <c r="G6939" s="60">
        <v>0</v>
      </c>
    </row>
    <row r="6940" spans="1:7" x14ac:dyDescent="0.3">
      <c r="A6940" s="60">
        <v>6939</v>
      </c>
      <c r="B6940" s="60">
        <v>5</v>
      </c>
      <c r="C6940" s="2">
        <v>41215.68603145051</v>
      </c>
      <c r="D6940" s="2">
        <v>41275.685416666667</v>
      </c>
      <c r="E6940" s="60">
        <v>24</v>
      </c>
      <c r="F6940" s="2">
        <v>41219.620685527159</v>
      </c>
      <c r="G6940" s="60">
        <v>0</v>
      </c>
    </row>
    <row r="6941" spans="1:7" x14ac:dyDescent="0.3">
      <c r="A6941" s="60">
        <v>6940</v>
      </c>
      <c r="B6941" s="60">
        <v>11</v>
      </c>
      <c r="C6941" s="2">
        <v>41215.716007528543</v>
      </c>
      <c r="D6941" s="2">
        <v>41275.715972222228</v>
      </c>
      <c r="E6941" s="60">
        <v>1</v>
      </c>
      <c r="F6941" s="2">
        <v>41222.658225934683</v>
      </c>
      <c r="G6941" s="60">
        <v>6</v>
      </c>
    </row>
    <row r="6942" spans="1:7" x14ac:dyDescent="0.3">
      <c r="A6942" s="60">
        <v>6941</v>
      </c>
      <c r="B6942" s="60">
        <v>2</v>
      </c>
      <c r="C6942" s="2">
        <v>41215.709855361718</v>
      </c>
      <c r="D6942" s="2">
        <v>41275.709722222222</v>
      </c>
      <c r="E6942" s="60">
        <v>10</v>
      </c>
      <c r="F6942" s="2">
        <v>41217.330049978969</v>
      </c>
      <c r="G6942" s="60">
        <v>0</v>
      </c>
    </row>
    <row r="6943" spans="1:7" x14ac:dyDescent="0.3">
      <c r="A6943" s="60">
        <v>6942</v>
      </c>
      <c r="B6943" s="60">
        <v>5</v>
      </c>
      <c r="C6943" s="2">
        <v>41215.724444572777</v>
      </c>
      <c r="D6943" s="2">
        <v>41275.724305555559</v>
      </c>
      <c r="E6943" s="60">
        <v>24</v>
      </c>
      <c r="F6943" s="2">
        <v>41219.328106002184</v>
      </c>
      <c r="G6943" s="60">
        <v>0</v>
      </c>
    </row>
    <row r="6944" spans="1:7" x14ac:dyDescent="0.3">
      <c r="A6944" s="60">
        <v>6943</v>
      </c>
      <c r="B6944" s="60">
        <v>1</v>
      </c>
      <c r="C6944" s="2">
        <v>41215.782522739799</v>
      </c>
      <c r="D6944" s="2">
        <v>41275.781944444447</v>
      </c>
      <c r="E6944" s="60">
        <v>12</v>
      </c>
      <c r="F6944" s="2">
        <v>41216.77719489146</v>
      </c>
      <c r="G6944" s="60">
        <v>0</v>
      </c>
    </row>
    <row r="6945" spans="1:7" x14ac:dyDescent="0.3">
      <c r="A6945" s="60">
        <v>6944</v>
      </c>
      <c r="B6945" s="60">
        <v>1</v>
      </c>
      <c r="C6945" s="2">
        <v>41215.826840176582</v>
      </c>
      <c r="D6945" s="2">
        <v>41275.826388888883</v>
      </c>
      <c r="E6945" s="60">
        <v>8</v>
      </c>
      <c r="F6945" s="2">
        <v>41216.700756232211</v>
      </c>
      <c r="G6945" s="60">
        <v>0</v>
      </c>
    </row>
    <row r="6946" spans="1:7" x14ac:dyDescent="0.3">
      <c r="A6946" s="60">
        <v>6945</v>
      </c>
      <c r="B6946" s="60">
        <v>1</v>
      </c>
      <c r="C6946" s="2">
        <v>41215.836642339855</v>
      </c>
      <c r="D6946" s="2">
        <v>41275.836111111115</v>
      </c>
      <c r="E6946" s="60">
        <v>8</v>
      </c>
      <c r="F6946" s="2">
        <v>41216.476398348859</v>
      </c>
      <c r="G6946" s="60">
        <v>0</v>
      </c>
    </row>
    <row r="6947" spans="1:7" x14ac:dyDescent="0.3">
      <c r="A6947" s="60">
        <v>6946</v>
      </c>
      <c r="B6947" s="60">
        <v>1</v>
      </c>
      <c r="C6947" s="2">
        <v>41215.835210949983</v>
      </c>
      <c r="D6947" s="2">
        <v>41275.834722222222</v>
      </c>
      <c r="E6947" s="60">
        <v>12</v>
      </c>
      <c r="F6947" s="2">
        <v>41216.592915276917</v>
      </c>
      <c r="G6947" s="60">
        <v>0</v>
      </c>
    </row>
    <row r="6948" spans="1:7" x14ac:dyDescent="0.3">
      <c r="A6948" s="60">
        <v>6947</v>
      </c>
      <c r="B6948" s="60">
        <v>4</v>
      </c>
      <c r="C6948" s="2">
        <v>41215.906085783412</v>
      </c>
      <c r="D6948" s="2">
        <v>41275.905555555553</v>
      </c>
      <c r="E6948" s="60">
        <v>12</v>
      </c>
      <c r="F6948" s="2">
        <v>41217.57398359081</v>
      </c>
      <c r="G6948" s="60">
        <v>0</v>
      </c>
    </row>
    <row r="6949" spans="1:7" x14ac:dyDescent="0.3">
      <c r="A6949" s="60">
        <v>6948</v>
      </c>
      <c r="B6949" s="60">
        <v>5</v>
      </c>
      <c r="C6949" s="2">
        <v>41215.984618763432</v>
      </c>
      <c r="D6949" s="2">
        <v>41219.025637279003</v>
      </c>
      <c r="E6949" s="60">
        <v>24</v>
      </c>
      <c r="F6949" s="2" t="s">
        <v>5</v>
      </c>
      <c r="G6949" s="60">
        <v>0</v>
      </c>
    </row>
    <row r="6950" spans="1:7" x14ac:dyDescent="0.3">
      <c r="A6950" s="60">
        <v>6949</v>
      </c>
      <c r="B6950" s="60">
        <v>1</v>
      </c>
      <c r="C6950" s="2">
        <v>41216.054209643284</v>
      </c>
      <c r="D6950" s="2">
        <v>41276.054166666661</v>
      </c>
      <c r="E6950" s="60">
        <v>12</v>
      </c>
      <c r="F6950" s="2">
        <v>41216.926591712436</v>
      </c>
      <c r="G6950" s="60">
        <v>0</v>
      </c>
    </row>
    <row r="6951" spans="1:7" x14ac:dyDescent="0.3">
      <c r="A6951" s="60">
        <v>6950</v>
      </c>
      <c r="B6951" s="60">
        <v>7</v>
      </c>
      <c r="C6951" s="2">
        <v>41216.07568670599</v>
      </c>
      <c r="D6951" s="2">
        <v>41276.074999999997</v>
      </c>
      <c r="E6951" s="60">
        <v>24</v>
      </c>
      <c r="F6951" s="2">
        <v>41257.381382230284</v>
      </c>
      <c r="G6951" s="60">
        <v>2</v>
      </c>
    </row>
    <row r="6952" spans="1:7" x14ac:dyDescent="0.3">
      <c r="A6952" s="60">
        <v>6951</v>
      </c>
      <c r="B6952" s="60">
        <v>11</v>
      </c>
      <c r="C6952" s="2">
        <v>41216.181917198875</v>
      </c>
      <c r="D6952" s="2">
        <v>41276.181249999994</v>
      </c>
      <c r="E6952" s="60">
        <v>1</v>
      </c>
      <c r="F6952" s="2">
        <v>41223.502256572865</v>
      </c>
      <c r="G6952" s="60">
        <v>1</v>
      </c>
    </row>
    <row r="6953" spans="1:7" x14ac:dyDescent="0.3">
      <c r="A6953" s="60">
        <v>6952</v>
      </c>
      <c r="B6953" s="60">
        <v>8</v>
      </c>
      <c r="C6953" s="2">
        <v>41216.312617359436</v>
      </c>
      <c r="D6953" s="2">
        <v>41276.3125</v>
      </c>
      <c r="E6953" s="60">
        <v>3</v>
      </c>
      <c r="F6953" s="2">
        <v>41221.594899708965</v>
      </c>
      <c r="G6953" s="60">
        <v>0</v>
      </c>
    </row>
    <row r="6954" spans="1:7" x14ac:dyDescent="0.3">
      <c r="A6954" s="60">
        <v>6953</v>
      </c>
      <c r="B6954" s="60">
        <v>7</v>
      </c>
      <c r="C6954" s="2">
        <v>41216.350514501442</v>
      </c>
      <c r="D6954" s="2">
        <v>41218.892093078051</v>
      </c>
      <c r="E6954" s="60">
        <v>24</v>
      </c>
      <c r="F6954" s="2" t="s">
        <v>5</v>
      </c>
      <c r="G6954" s="60">
        <v>0</v>
      </c>
    </row>
    <row r="6955" spans="1:7" x14ac:dyDescent="0.3">
      <c r="A6955" s="60">
        <v>6954</v>
      </c>
      <c r="B6955" s="60">
        <v>3</v>
      </c>
      <c r="C6955" s="2">
        <v>41216.451815665532</v>
      </c>
      <c r="D6955" s="2">
        <v>41218.909722222219</v>
      </c>
      <c r="E6955" s="60">
        <v>24</v>
      </c>
      <c r="F6955" s="2">
        <v>41218.683655981935</v>
      </c>
      <c r="G6955" s="60">
        <v>0</v>
      </c>
    </row>
    <row r="6956" spans="1:7" x14ac:dyDescent="0.3">
      <c r="A6956" s="60">
        <v>6955</v>
      </c>
      <c r="B6956" s="60">
        <v>4</v>
      </c>
      <c r="C6956" s="2">
        <v>41216.44405132746</v>
      </c>
      <c r="D6956" s="2">
        <v>41276.443749999999</v>
      </c>
      <c r="E6956" s="60">
        <v>12</v>
      </c>
      <c r="F6956" s="2">
        <v>41219.679697849511</v>
      </c>
      <c r="G6956" s="60">
        <v>0</v>
      </c>
    </row>
    <row r="6957" spans="1:7" x14ac:dyDescent="0.3">
      <c r="A6957" s="60">
        <v>6956</v>
      </c>
      <c r="B6957" s="60">
        <v>2</v>
      </c>
      <c r="C6957" s="2">
        <v>41216.434600653425</v>
      </c>
      <c r="D6957" s="2">
        <v>41276.434027777774</v>
      </c>
      <c r="E6957" s="60">
        <v>10</v>
      </c>
      <c r="F6957" s="2">
        <v>41217.467210753253</v>
      </c>
      <c r="G6957" s="60">
        <v>0</v>
      </c>
    </row>
    <row r="6958" spans="1:7" x14ac:dyDescent="0.3">
      <c r="A6958" s="60">
        <v>6957</v>
      </c>
      <c r="B6958" s="60">
        <v>1</v>
      </c>
      <c r="C6958" s="2">
        <v>41216.467789069975</v>
      </c>
      <c r="D6958" s="2">
        <v>41276.467361111114</v>
      </c>
      <c r="E6958" s="60">
        <v>8</v>
      </c>
      <c r="F6958" s="2">
        <v>41216.531706404887</v>
      </c>
      <c r="G6958" s="60">
        <v>0</v>
      </c>
    </row>
    <row r="6959" spans="1:7" x14ac:dyDescent="0.3">
      <c r="A6959" s="60">
        <v>6958</v>
      </c>
      <c r="B6959" s="60">
        <v>6</v>
      </c>
      <c r="C6959" s="2">
        <v>41216.462584582281</v>
      </c>
      <c r="D6959" s="2">
        <v>41276.462500000001</v>
      </c>
      <c r="E6959" s="60">
        <v>24</v>
      </c>
      <c r="F6959" s="2">
        <v>41223.428674443247</v>
      </c>
      <c r="G6959" s="60">
        <v>0</v>
      </c>
    </row>
    <row r="6960" spans="1:7" x14ac:dyDescent="0.3">
      <c r="A6960" s="60">
        <v>6959</v>
      </c>
      <c r="B6960" s="60">
        <v>2</v>
      </c>
      <c r="C6960" s="2">
        <v>41216.701789817002</v>
      </c>
      <c r="D6960" s="2">
        <v>41276.701388888883</v>
      </c>
      <c r="E6960" s="60">
        <v>10</v>
      </c>
      <c r="F6960" s="2">
        <v>41217.334092060817</v>
      </c>
      <c r="G6960" s="60">
        <v>0</v>
      </c>
    </row>
    <row r="6961" spans="1:7" x14ac:dyDescent="0.3">
      <c r="A6961" s="60">
        <v>6960</v>
      </c>
      <c r="B6961" s="60">
        <v>4</v>
      </c>
      <c r="C6961" s="2">
        <v>41216.776100603369</v>
      </c>
      <c r="D6961" s="2">
        <v>41276.775694444441</v>
      </c>
      <c r="E6961" s="60">
        <v>12</v>
      </c>
      <c r="F6961" s="2">
        <v>41218.582300148279</v>
      </c>
      <c r="G6961" s="60">
        <v>0</v>
      </c>
    </row>
    <row r="6962" spans="1:7" x14ac:dyDescent="0.3">
      <c r="A6962" s="60">
        <v>6961</v>
      </c>
      <c r="B6962" s="60">
        <v>7</v>
      </c>
      <c r="C6962" s="2">
        <v>41216.757698432069</v>
      </c>
      <c r="D6962" s="2">
        <v>41219.049086675288</v>
      </c>
      <c r="E6962" s="60">
        <v>24</v>
      </c>
      <c r="F6962" s="2" t="s">
        <v>5</v>
      </c>
      <c r="G6962" s="60">
        <v>0</v>
      </c>
    </row>
    <row r="6963" spans="1:7" x14ac:dyDescent="0.3">
      <c r="A6963" s="60">
        <v>6962</v>
      </c>
      <c r="B6963" s="60">
        <v>1</v>
      </c>
      <c r="C6963" s="2">
        <v>41216.936001524227</v>
      </c>
      <c r="D6963" s="2">
        <v>41276.935416666667</v>
      </c>
      <c r="E6963" s="60">
        <v>8</v>
      </c>
      <c r="F6963" s="2">
        <v>41218.364451701571</v>
      </c>
      <c r="G6963" s="60">
        <v>0</v>
      </c>
    </row>
    <row r="6964" spans="1:7" x14ac:dyDescent="0.3">
      <c r="A6964" s="60">
        <v>6963</v>
      </c>
      <c r="B6964" s="60">
        <v>5</v>
      </c>
      <c r="C6964" s="2">
        <v>41216.974735592456</v>
      </c>
      <c r="D6964" s="2">
        <v>41276.974305555559</v>
      </c>
      <c r="E6964" s="60">
        <v>24</v>
      </c>
      <c r="F6964" s="2">
        <v>41218.47831706189</v>
      </c>
      <c r="G6964" s="60">
        <v>0</v>
      </c>
    </row>
    <row r="6965" spans="1:7" x14ac:dyDescent="0.3">
      <c r="A6965" s="60">
        <v>6964</v>
      </c>
      <c r="B6965" s="60">
        <v>1</v>
      </c>
      <c r="C6965" s="2">
        <v>41217.039957409201</v>
      </c>
      <c r="D6965" s="2">
        <v>41277.039583333331</v>
      </c>
      <c r="E6965" s="60">
        <v>12</v>
      </c>
      <c r="F6965" s="2">
        <v>41217.619823494249</v>
      </c>
      <c r="G6965" s="60">
        <v>0</v>
      </c>
    </row>
    <row r="6966" spans="1:7" x14ac:dyDescent="0.3">
      <c r="A6966" s="60">
        <v>6965</v>
      </c>
      <c r="B6966" s="60">
        <v>1</v>
      </c>
      <c r="C6966" s="2">
        <v>41217.074899122097</v>
      </c>
      <c r="D6966" s="2">
        <v>41220.32430555555</v>
      </c>
      <c r="E6966" s="60">
        <v>8</v>
      </c>
      <c r="F6966" s="2">
        <v>41217.767681502679</v>
      </c>
      <c r="G6966" s="60">
        <v>0</v>
      </c>
    </row>
    <row r="6967" spans="1:7" x14ac:dyDescent="0.3">
      <c r="A6967" s="60">
        <v>6966</v>
      </c>
      <c r="B6967" s="60">
        <v>1</v>
      </c>
      <c r="C6967" s="2">
        <v>41217.273698589896</v>
      </c>
      <c r="D6967" s="2">
        <v>41277.273611111108</v>
      </c>
      <c r="E6967" s="60">
        <v>8</v>
      </c>
      <c r="F6967" s="2">
        <v>41218.748774699096</v>
      </c>
      <c r="G6967" s="60">
        <v>0</v>
      </c>
    </row>
    <row r="6968" spans="1:7" x14ac:dyDescent="0.3">
      <c r="A6968" s="60">
        <v>6967</v>
      </c>
      <c r="B6968" s="60">
        <v>1</v>
      </c>
      <c r="C6968" s="2">
        <v>41217.36183842591</v>
      </c>
      <c r="D6968" s="2">
        <v>41277.361805555556</v>
      </c>
      <c r="E6968" s="60">
        <v>8</v>
      </c>
      <c r="F6968" s="2">
        <v>41218.463408393662</v>
      </c>
      <c r="G6968" s="60">
        <v>0</v>
      </c>
    </row>
    <row r="6969" spans="1:7" x14ac:dyDescent="0.3">
      <c r="A6969" s="60">
        <v>6968</v>
      </c>
      <c r="B6969" s="60">
        <v>9</v>
      </c>
      <c r="C6969" s="2">
        <v>41217.402390794865</v>
      </c>
      <c r="D6969" s="2">
        <v>41277.402083333334</v>
      </c>
      <c r="E6969" s="60">
        <v>5</v>
      </c>
      <c r="F6969" s="2">
        <v>41220.505955281391</v>
      </c>
      <c r="G6969" s="60">
        <v>0</v>
      </c>
    </row>
    <row r="6970" spans="1:7" x14ac:dyDescent="0.3">
      <c r="A6970" s="60">
        <v>6969</v>
      </c>
      <c r="B6970" s="60">
        <v>1</v>
      </c>
      <c r="C6970" s="2">
        <v>41217.401558272431</v>
      </c>
      <c r="D6970" s="2">
        <v>41277.401388888888</v>
      </c>
      <c r="E6970" s="60">
        <v>8</v>
      </c>
      <c r="F6970" s="2">
        <v>41218.213494865464</v>
      </c>
      <c r="G6970" s="60">
        <v>0</v>
      </c>
    </row>
    <row r="6971" spans="1:7" x14ac:dyDescent="0.3">
      <c r="A6971" s="60">
        <v>6970</v>
      </c>
      <c r="B6971" s="60">
        <v>6</v>
      </c>
      <c r="C6971" s="2">
        <v>41217.388482534901</v>
      </c>
      <c r="D6971" s="2">
        <v>41277.388194444444</v>
      </c>
      <c r="E6971" s="60">
        <v>24</v>
      </c>
      <c r="F6971" s="2">
        <v>41220.680377725999</v>
      </c>
      <c r="G6971" s="60">
        <v>0</v>
      </c>
    </row>
    <row r="6972" spans="1:7" x14ac:dyDescent="0.3">
      <c r="A6972" s="60">
        <v>6971</v>
      </c>
      <c r="B6972" s="60">
        <v>1</v>
      </c>
      <c r="C6972" s="2">
        <v>41217.397453317302</v>
      </c>
      <c r="D6972" s="2">
        <v>41277.397222222222</v>
      </c>
      <c r="E6972" s="60">
        <v>8</v>
      </c>
      <c r="F6972" s="2">
        <v>41218.638731189625</v>
      </c>
      <c r="G6972" s="60">
        <v>0</v>
      </c>
    </row>
    <row r="6973" spans="1:7" x14ac:dyDescent="0.3">
      <c r="A6973" s="60">
        <v>6972</v>
      </c>
      <c r="B6973" s="60">
        <v>5</v>
      </c>
      <c r="C6973" s="2">
        <v>41217.406829001055</v>
      </c>
      <c r="D6973" s="2">
        <v>41220.7813861303</v>
      </c>
      <c r="E6973" s="60">
        <v>24</v>
      </c>
      <c r="F6973" s="2" t="s">
        <v>5</v>
      </c>
      <c r="G6973" s="60">
        <v>0</v>
      </c>
    </row>
    <row r="6974" spans="1:7" x14ac:dyDescent="0.3">
      <c r="A6974" s="60">
        <v>6973</v>
      </c>
      <c r="B6974" s="60">
        <v>6</v>
      </c>
      <c r="C6974" s="2">
        <v>41217.414940927993</v>
      </c>
      <c r="D6974" s="2">
        <v>41277.414583333331</v>
      </c>
      <c r="E6974" s="60">
        <v>24</v>
      </c>
      <c r="F6974" s="2">
        <v>41220.75694368031</v>
      </c>
      <c r="G6974" s="60">
        <v>0</v>
      </c>
    </row>
    <row r="6975" spans="1:7" x14ac:dyDescent="0.3">
      <c r="A6975" s="60">
        <v>6974</v>
      </c>
      <c r="B6975" s="60">
        <v>1</v>
      </c>
      <c r="C6975" s="2">
        <v>41217.449520202659</v>
      </c>
      <c r="D6975" s="2">
        <v>41277.44930555555</v>
      </c>
      <c r="E6975" s="60">
        <v>12</v>
      </c>
      <c r="F6975" s="2">
        <v>41218.470651757299</v>
      </c>
      <c r="G6975" s="60">
        <v>0</v>
      </c>
    </row>
    <row r="6976" spans="1:7" x14ac:dyDescent="0.3">
      <c r="A6976" s="60">
        <v>6975</v>
      </c>
      <c r="B6976" s="60">
        <v>1</v>
      </c>
      <c r="C6976" s="2">
        <v>41217.457197679134</v>
      </c>
      <c r="D6976" s="2">
        <v>41277.456944444442</v>
      </c>
      <c r="E6976" s="60">
        <v>8</v>
      </c>
      <c r="F6976" s="2">
        <v>41218.64476370818</v>
      </c>
      <c r="G6976" s="60">
        <v>0</v>
      </c>
    </row>
    <row r="6977" spans="1:7" x14ac:dyDescent="0.3">
      <c r="A6977" s="60">
        <v>6976</v>
      </c>
      <c r="B6977" s="60">
        <v>7</v>
      </c>
      <c r="C6977" s="2">
        <v>41217.420853712072</v>
      </c>
      <c r="D6977" s="2">
        <v>41277.42083333333</v>
      </c>
      <c r="E6977" s="60">
        <v>24</v>
      </c>
      <c r="F6977" s="2">
        <v>41226.450823447754</v>
      </c>
      <c r="G6977" s="60">
        <v>0</v>
      </c>
    </row>
    <row r="6978" spans="1:7" x14ac:dyDescent="0.3">
      <c r="A6978" s="60">
        <v>6977</v>
      </c>
      <c r="B6978" s="60">
        <v>5</v>
      </c>
      <c r="C6978" s="2">
        <v>41217.569409752461</v>
      </c>
      <c r="D6978" s="2">
        <v>41277.568749999999</v>
      </c>
      <c r="E6978" s="60">
        <v>24</v>
      </c>
      <c r="F6978" s="2">
        <v>41221.556028710023</v>
      </c>
      <c r="G6978" s="60">
        <v>0</v>
      </c>
    </row>
    <row r="6979" spans="1:7" x14ac:dyDescent="0.3">
      <c r="A6979" s="60">
        <v>6978</v>
      </c>
      <c r="B6979" s="60">
        <v>3</v>
      </c>
      <c r="C6979" s="2">
        <v>41217.607046070385</v>
      </c>
      <c r="D6979" s="2">
        <v>41277.606944444444</v>
      </c>
      <c r="E6979" s="60">
        <v>24</v>
      </c>
      <c r="F6979" s="2">
        <v>41220.413902715671</v>
      </c>
      <c r="G6979" s="60">
        <v>0</v>
      </c>
    </row>
    <row r="6980" spans="1:7" x14ac:dyDescent="0.3">
      <c r="A6980" s="60">
        <v>6979</v>
      </c>
      <c r="B6980" s="60">
        <v>2</v>
      </c>
      <c r="C6980" s="2">
        <v>41217.593259152069</v>
      </c>
      <c r="D6980" s="2">
        <v>41277.593055555561</v>
      </c>
      <c r="E6980" s="60">
        <v>10</v>
      </c>
      <c r="F6980" s="2">
        <v>41219.31752455407</v>
      </c>
      <c r="G6980" s="60">
        <v>0</v>
      </c>
    </row>
    <row r="6981" spans="1:7" x14ac:dyDescent="0.3">
      <c r="A6981" s="60">
        <v>6980</v>
      </c>
      <c r="B6981" s="60">
        <v>3</v>
      </c>
      <c r="C6981" s="2">
        <v>41217.60368648023</v>
      </c>
      <c r="D6981" s="2">
        <v>41221.228591246487</v>
      </c>
      <c r="E6981" s="60">
        <v>24</v>
      </c>
      <c r="F6981" s="2" t="s">
        <v>5</v>
      </c>
      <c r="G6981" s="60">
        <v>0</v>
      </c>
    </row>
    <row r="6982" spans="1:7" x14ac:dyDescent="0.3">
      <c r="A6982" s="60">
        <v>6981</v>
      </c>
      <c r="B6982" s="60">
        <v>1</v>
      </c>
      <c r="C6982" s="2">
        <v>41217.635268877792</v>
      </c>
      <c r="D6982" s="2">
        <v>41220.468444078215</v>
      </c>
      <c r="E6982" s="60">
        <v>12</v>
      </c>
      <c r="F6982" s="2" t="s">
        <v>5</v>
      </c>
      <c r="G6982" s="60">
        <v>0</v>
      </c>
    </row>
    <row r="6983" spans="1:7" x14ac:dyDescent="0.3">
      <c r="A6983" s="60">
        <v>6982</v>
      </c>
      <c r="B6983" s="60">
        <v>1</v>
      </c>
      <c r="C6983" s="2">
        <v>41217.629924717825</v>
      </c>
      <c r="D6983" s="2">
        <v>41277.629861111112</v>
      </c>
      <c r="E6983" s="60">
        <v>8</v>
      </c>
      <c r="F6983" s="2">
        <v>41218.094566434833</v>
      </c>
      <c r="G6983" s="60">
        <v>0</v>
      </c>
    </row>
    <row r="6984" spans="1:7" x14ac:dyDescent="0.3">
      <c r="A6984" s="60">
        <v>6983</v>
      </c>
      <c r="B6984" s="60">
        <v>6</v>
      </c>
      <c r="C6984" s="2">
        <v>41217.62948888605</v>
      </c>
      <c r="D6984" s="2">
        <v>41221.42083333333</v>
      </c>
      <c r="E6984" s="60">
        <v>24</v>
      </c>
      <c r="F6984" s="2" t="s">
        <v>5</v>
      </c>
      <c r="G6984" s="60">
        <v>0</v>
      </c>
    </row>
    <row r="6985" spans="1:7" x14ac:dyDescent="0.3">
      <c r="A6985" s="60">
        <v>6984</v>
      </c>
      <c r="B6985" s="60">
        <v>3</v>
      </c>
      <c r="C6985" s="2">
        <v>41217.651625069695</v>
      </c>
      <c r="D6985" s="2">
        <v>41277.651388888888</v>
      </c>
      <c r="E6985" s="60">
        <v>24</v>
      </c>
      <c r="F6985" s="2">
        <v>41219.91295489308</v>
      </c>
      <c r="G6985" s="60">
        <v>0</v>
      </c>
    </row>
    <row r="6986" spans="1:7" x14ac:dyDescent="0.3">
      <c r="A6986" s="60">
        <v>6985</v>
      </c>
      <c r="B6986" s="60">
        <v>4</v>
      </c>
      <c r="C6986" s="2">
        <v>41217.680501389514</v>
      </c>
      <c r="D6986" s="2">
        <v>41277.679861111108</v>
      </c>
      <c r="E6986" s="60">
        <v>12</v>
      </c>
      <c r="F6986" s="2">
        <v>41220.346185774564</v>
      </c>
      <c r="G6986" s="60">
        <v>0</v>
      </c>
    </row>
    <row r="6987" spans="1:7" x14ac:dyDescent="0.3">
      <c r="A6987" s="60">
        <v>6986</v>
      </c>
      <c r="B6987" s="60">
        <v>2</v>
      </c>
      <c r="C6987" s="2">
        <v>41217.721117210371</v>
      </c>
      <c r="D6987" s="2">
        <v>41277.720833333333</v>
      </c>
      <c r="E6987" s="60">
        <v>10</v>
      </c>
      <c r="F6987" s="2">
        <v>41219.535784461907</v>
      </c>
      <c r="G6987" s="60">
        <v>0</v>
      </c>
    </row>
    <row r="6988" spans="1:7" x14ac:dyDescent="0.3">
      <c r="A6988" s="60">
        <v>6987</v>
      </c>
      <c r="B6988" s="60">
        <v>2</v>
      </c>
      <c r="C6988" s="2">
        <v>41217.714804028757</v>
      </c>
      <c r="D6988" s="2">
        <v>41220.131076587502</v>
      </c>
      <c r="E6988" s="60">
        <v>10</v>
      </c>
      <c r="F6988" s="2" t="s">
        <v>5</v>
      </c>
      <c r="G6988" s="60">
        <v>0</v>
      </c>
    </row>
    <row r="6989" spans="1:7" x14ac:dyDescent="0.3">
      <c r="A6989" s="60">
        <v>6988</v>
      </c>
      <c r="B6989" s="60">
        <v>1</v>
      </c>
      <c r="C6989" s="2">
        <v>41217.787674228559</v>
      </c>
      <c r="D6989" s="2">
        <v>41277.787499999999</v>
      </c>
      <c r="E6989" s="60">
        <v>12</v>
      </c>
      <c r="F6989" s="2">
        <v>41218.46974275785</v>
      </c>
      <c r="G6989" s="60">
        <v>0</v>
      </c>
    </row>
    <row r="6990" spans="1:7" x14ac:dyDescent="0.3">
      <c r="A6990" s="60">
        <v>6989</v>
      </c>
      <c r="B6990" s="60">
        <v>6</v>
      </c>
      <c r="C6990" s="2">
        <v>41217.883691705778</v>
      </c>
      <c r="D6990" s="2">
        <v>41277.883333333331</v>
      </c>
      <c r="E6990" s="60">
        <v>24</v>
      </c>
      <c r="F6990" s="2">
        <v>41223.594034483154</v>
      </c>
      <c r="G6990" s="60">
        <v>0</v>
      </c>
    </row>
    <row r="6991" spans="1:7" x14ac:dyDescent="0.3">
      <c r="A6991" s="60">
        <v>6990</v>
      </c>
      <c r="B6991" s="60">
        <v>3</v>
      </c>
      <c r="C6991" s="2">
        <v>41218.024636344191</v>
      </c>
      <c r="D6991" s="2">
        <v>41278.024305555555</v>
      </c>
      <c r="E6991" s="60">
        <v>24</v>
      </c>
      <c r="F6991" s="2">
        <v>41220.510891975551</v>
      </c>
      <c r="G6991" s="60">
        <v>0</v>
      </c>
    </row>
    <row r="6992" spans="1:7" x14ac:dyDescent="0.3">
      <c r="A6992" s="60">
        <v>6991</v>
      </c>
      <c r="B6992" s="60">
        <v>6</v>
      </c>
      <c r="C6992" s="2">
        <v>41218.032034040945</v>
      </c>
      <c r="D6992" s="2">
        <v>41278.031944444447</v>
      </c>
      <c r="E6992" s="60">
        <v>24</v>
      </c>
      <c r="F6992" s="2">
        <v>41228.597040782057</v>
      </c>
      <c r="G6992" s="60">
        <v>0</v>
      </c>
    </row>
    <row r="6993" spans="1:7" x14ac:dyDescent="0.3">
      <c r="A6993" s="60">
        <v>6992</v>
      </c>
      <c r="B6993" s="60">
        <v>7</v>
      </c>
      <c r="C6993" s="2">
        <v>41218.079636786439</v>
      </c>
      <c r="D6993" s="2">
        <v>41278.079166666663</v>
      </c>
      <c r="E6993" s="60">
        <v>24</v>
      </c>
      <c r="F6993" s="2">
        <v>41230.769724494261</v>
      </c>
      <c r="G6993" s="60">
        <v>0</v>
      </c>
    </row>
    <row r="6994" spans="1:7" x14ac:dyDescent="0.3">
      <c r="A6994" s="60">
        <v>6993</v>
      </c>
      <c r="B6994" s="60">
        <v>7</v>
      </c>
      <c r="C6994" s="2">
        <v>41218.061738748227</v>
      </c>
      <c r="D6994" s="2">
        <v>41278.061111111107</v>
      </c>
      <c r="E6994" s="60">
        <v>24</v>
      </c>
      <c r="F6994" s="2">
        <v>41221.279168366156</v>
      </c>
      <c r="G6994" s="60">
        <v>0</v>
      </c>
    </row>
    <row r="6995" spans="1:7" x14ac:dyDescent="0.3">
      <c r="A6995" s="60">
        <v>6994</v>
      </c>
      <c r="B6995" s="60">
        <v>1</v>
      </c>
      <c r="C6995" s="2">
        <v>41218.303835143153</v>
      </c>
      <c r="D6995" s="2">
        <v>41278.303472222222</v>
      </c>
      <c r="E6995" s="60">
        <v>12</v>
      </c>
      <c r="F6995" s="2">
        <v>41219.610826828401</v>
      </c>
      <c r="G6995" s="60">
        <v>0</v>
      </c>
    </row>
    <row r="6996" spans="1:7" x14ac:dyDescent="0.3">
      <c r="A6996" s="60">
        <v>6995</v>
      </c>
      <c r="B6996" s="60">
        <v>1</v>
      </c>
      <c r="C6996" s="2">
        <v>41218.338921717077</v>
      </c>
      <c r="D6996" s="2">
        <v>41278.338888888895</v>
      </c>
      <c r="E6996" s="60">
        <v>8</v>
      </c>
      <c r="F6996" s="2">
        <v>41218.573275392962</v>
      </c>
      <c r="G6996" s="60">
        <v>0</v>
      </c>
    </row>
    <row r="6997" spans="1:7" x14ac:dyDescent="0.3">
      <c r="A6997" s="60">
        <v>6996</v>
      </c>
      <c r="B6997" s="60">
        <v>3</v>
      </c>
      <c r="C6997" s="2">
        <v>41218.350758417342</v>
      </c>
      <c r="D6997" s="2">
        <v>41278.350694444445</v>
      </c>
      <c r="E6997" s="60">
        <v>24</v>
      </c>
      <c r="F6997" s="2">
        <v>41220.567944163013</v>
      </c>
      <c r="G6997" s="60">
        <v>0</v>
      </c>
    </row>
    <row r="6998" spans="1:7" x14ac:dyDescent="0.3">
      <c r="A6998" s="60">
        <v>6997</v>
      </c>
      <c r="B6998" s="60">
        <v>4</v>
      </c>
      <c r="C6998" s="2">
        <v>41218.3676963014</v>
      </c>
      <c r="D6998" s="2">
        <v>41278.367361111115</v>
      </c>
      <c r="E6998" s="60">
        <v>12</v>
      </c>
      <c r="F6998" s="2">
        <v>41220.574386785644</v>
      </c>
      <c r="G6998" s="60">
        <v>0</v>
      </c>
    </row>
    <row r="6999" spans="1:7" x14ac:dyDescent="0.3">
      <c r="A6999" s="60">
        <v>6998</v>
      </c>
      <c r="B6999" s="60">
        <v>1</v>
      </c>
      <c r="C6999" s="2">
        <v>41218.368472678114</v>
      </c>
      <c r="D6999" s="2">
        <v>41278.368055555555</v>
      </c>
      <c r="E6999" s="60">
        <v>8</v>
      </c>
      <c r="F6999" s="2">
        <v>41219.758562671777</v>
      </c>
      <c r="G6999" s="60">
        <v>0</v>
      </c>
    </row>
    <row r="7000" spans="1:7" x14ac:dyDescent="0.3">
      <c r="A7000" s="60">
        <v>6999</v>
      </c>
      <c r="B7000" s="60">
        <v>1</v>
      </c>
      <c r="C7000" s="2">
        <v>41218.399293281174</v>
      </c>
      <c r="D7000" s="2">
        <v>41278.398611111108</v>
      </c>
      <c r="E7000" s="60">
        <v>8</v>
      </c>
      <c r="F7000" s="2">
        <v>41218.566076908464</v>
      </c>
      <c r="G7000" s="60">
        <v>0</v>
      </c>
    </row>
    <row r="7001" spans="1:7" x14ac:dyDescent="0.3">
      <c r="A7001" s="60">
        <v>7000</v>
      </c>
      <c r="B7001" s="60">
        <v>1</v>
      </c>
      <c r="C7001" s="2">
        <v>41218.394744365854</v>
      </c>
      <c r="D7001" s="2">
        <v>41278.394444444442</v>
      </c>
      <c r="E7001" s="60">
        <v>8</v>
      </c>
      <c r="F7001" s="2">
        <v>41219.606141255084</v>
      </c>
      <c r="G7001" s="60">
        <v>0</v>
      </c>
    </row>
    <row r="7002" spans="1:7" x14ac:dyDescent="0.3">
      <c r="A7002" s="60">
        <v>7001</v>
      </c>
      <c r="B7002" s="60">
        <v>5</v>
      </c>
      <c r="C7002" s="2">
        <v>41218.470804009834</v>
      </c>
      <c r="D7002" s="2">
        <v>41278.470138888893</v>
      </c>
      <c r="E7002" s="60">
        <v>24</v>
      </c>
      <c r="F7002" s="2">
        <v>41222.804715892133</v>
      </c>
      <c r="G7002" s="60">
        <v>0</v>
      </c>
    </row>
    <row r="7003" spans="1:7" x14ac:dyDescent="0.3">
      <c r="A7003" s="60">
        <v>7002</v>
      </c>
      <c r="B7003" s="60">
        <v>1</v>
      </c>
      <c r="C7003" s="2">
        <v>41218.46228071145</v>
      </c>
      <c r="D7003" s="2">
        <v>41278.461805555555</v>
      </c>
      <c r="E7003" s="60">
        <v>12</v>
      </c>
      <c r="F7003" s="2">
        <v>41219.405105047474</v>
      </c>
      <c r="G7003" s="60">
        <v>0</v>
      </c>
    </row>
    <row r="7004" spans="1:7" x14ac:dyDescent="0.3">
      <c r="A7004" s="60">
        <v>7003</v>
      </c>
      <c r="B7004" s="60">
        <v>7</v>
      </c>
      <c r="C7004" s="2">
        <v>41218.540161753284</v>
      </c>
      <c r="D7004" s="2">
        <v>41278.539583333331</v>
      </c>
      <c r="E7004" s="60">
        <v>24</v>
      </c>
      <c r="F7004" s="2">
        <v>41234.519752414031</v>
      </c>
      <c r="G7004" s="60">
        <v>1</v>
      </c>
    </row>
    <row r="7005" spans="1:7" x14ac:dyDescent="0.3">
      <c r="A7005" s="60">
        <v>7004</v>
      </c>
      <c r="B7005" s="60">
        <v>3</v>
      </c>
      <c r="C7005" s="2">
        <v>41218.601108122493</v>
      </c>
      <c r="D7005" s="2">
        <v>41278.600694444445</v>
      </c>
      <c r="E7005" s="60">
        <v>24</v>
      </c>
      <c r="F7005" s="2">
        <v>41221.401501585453</v>
      </c>
      <c r="G7005" s="60">
        <v>0</v>
      </c>
    </row>
    <row r="7006" spans="1:7" x14ac:dyDescent="0.3">
      <c r="A7006" s="60">
        <v>7005</v>
      </c>
      <c r="B7006" s="60">
        <v>5</v>
      </c>
      <c r="C7006" s="2">
        <v>41218.597807493818</v>
      </c>
      <c r="D7006" s="2">
        <v>41278.597222222226</v>
      </c>
      <c r="E7006" s="60">
        <v>24</v>
      </c>
      <c r="F7006" s="2">
        <v>41222.396531376362</v>
      </c>
      <c r="G7006" s="60">
        <v>0</v>
      </c>
    </row>
    <row r="7007" spans="1:7" x14ac:dyDescent="0.3">
      <c r="A7007" s="60">
        <v>7006</v>
      </c>
      <c r="B7007" s="60">
        <v>1</v>
      </c>
      <c r="C7007" s="2">
        <v>41218.612502701901</v>
      </c>
      <c r="D7007" s="2">
        <v>41278.612500000003</v>
      </c>
      <c r="E7007" s="60">
        <v>8</v>
      </c>
      <c r="F7007" s="2">
        <v>41219.636998216927</v>
      </c>
      <c r="G7007" s="60">
        <v>0</v>
      </c>
    </row>
    <row r="7008" spans="1:7" x14ac:dyDescent="0.3">
      <c r="A7008" s="60">
        <v>7007</v>
      </c>
      <c r="B7008" s="60">
        <v>1</v>
      </c>
      <c r="C7008" s="2">
        <v>41218.655342643979</v>
      </c>
      <c r="D7008" s="2">
        <v>41278.654861111114</v>
      </c>
      <c r="E7008" s="60">
        <v>12</v>
      </c>
      <c r="F7008" s="2">
        <v>41220.094068016668</v>
      </c>
      <c r="G7008" s="60">
        <v>0</v>
      </c>
    </row>
    <row r="7009" spans="1:7" x14ac:dyDescent="0.3">
      <c r="A7009" s="60">
        <v>7008</v>
      </c>
      <c r="B7009" s="60">
        <v>1</v>
      </c>
      <c r="C7009" s="2">
        <v>41218.705890998863</v>
      </c>
      <c r="D7009" s="2">
        <v>41278.705555555556</v>
      </c>
      <c r="E7009" s="60">
        <v>8</v>
      </c>
      <c r="F7009" s="2">
        <v>41219.360584936629</v>
      </c>
      <c r="G7009" s="60">
        <v>0</v>
      </c>
    </row>
    <row r="7010" spans="1:7" x14ac:dyDescent="0.3">
      <c r="A7010" s="60">
        <v>7009</v>
      </c>
      <c r="B7010" s="60">
        <v>8</v>
      </c>
      <c r="C7010" s="2">
        <v>41218.765351586968</v>
      </c>
      <c r="D7010" s="2">
        <v>41278.765277777777</v>
      </c>
      <c r="E7010" s="60">
        <v>3</v>
      </c>
      <c r="F7010" s="2">
        <v>41223.473784550355</v>
      </c>
      <c r="G7010" s="60">
        <v>0</v>
      </c>
    </row>
    <row r="7011" spans="1:7" x14ac:dyDescent="0.3">
      <c r="A7011" s="60">
        <v>7010</v>
      </c>
      <c r="B7011" s="60">
        <v>8</v>
      </c>
      <c r="C7011" s="2">
        <v>41218.770982369671</v>
      </c>
      <c r="D7011" s="2">
        <v>41278.770833333336</v>
      </c>
      <c r="E7011" s="60">
        <v>3</v>
      </c>
      <c r="F7011" s="2">
        <v>41225.303539751752</v>
      </c>
      <c r="G7011" s="60">
        <v>2</v>
      </c>
    </row>
    <row r="7012" spans="1:7" x14ac:dyDescent="0.3">
      <c r="A7012" s="60">
        <v>7011</v>
      </c>
      <c r="B7012" s="60">
        <v>1</v>
      </c>
      <c r="C7012" s="2">
        <v>41218.7926952005</v>
      </c>
      <c r="D7012" s="2">
        <v>41278.792361111111</v>
      </c>
      <c r="E7012" s="60">
        <v>12</v>
      </c>
      <c r="F7012" s="2">
        <v>41219.358373530456</v>
      </c>
      <c r="G7012" s="60">
        <v>0</v>
      </c>
    </row>
    <row r="7013" spans="1:7" x14ac:dyDescent="0.3">
      <c r="A7013" s="60">
        <v>7012</v>
      </c>
      <c r="B7013" s="60">
        <v>4</v>
      </c>
      <c r="C7013" s="2">
        <v>41218.903627948202</v>
      </c>
      <c r="D7013" s="2">
        <v>41221.611658802423</v>
      </c>
      <c r="E7013" s="60">
        <v>12</v>
      </c>
      <c r="F7013" s="2" t="s">
        <v>5</v>
      </c>
      <c r="G7013" s="60">
        <v>0</v>
      </c>
    </row>
    <row r="7014" spans="1:7" x14ac:dyDescent="0.3">
      <c r="A7014" s="60">
        <v>7013</v>
      </c>
      <c r="B7014" s="60">
        <v>5</v>
      </c>
      <c r="C7014" s="2">
        <v>41218.939535477759</v>
      </c>
      <c r="D7014" s="2">
        <v>41278.938888888886</v>
      </c>
      <c r="E7014" s="60">
        <v>24</v>
      </c>
      <c r="F7014" s="2">
        <v>41219.602805850314</v>
      </c>
      <c r="G7014" s="60">
        <v>0</v>
      </c>
    </row>
    <row r="7015" spans="1:7" x14ac:dyDescent="0.3">
      <c r="A7015" s="60">
        <v>7014</v>
      </c>
      <c r="B7015" s="60">
        <v>11</v>
      </c>
      <c r="C7015" s="2">
        <v>41219.186810085965</v>
      </c>
      <c r="D7015" s="2">
        <v>41279.186805555553</v>
      </c>
      <c r="E7015" s="60">
        <v>1</v>
      </c>
      <c r="F7015" s="2">
        <v>41225.962318751051</v>
      </c>
      <c r="G7015" s="60">
        <v>0</v>
      </c>
    </row>
    <row r="7016" spans="1:7" x14ac:dyDescent="0.3">
      <c r="A7016" s="60">
        <v>7015</v>
      </c>
      <c r="B7016" s="60">
        <v>1</v>
      </c>
      <c r="C7016" s="2">
        <v>41219.263383450198</v>
      </c>
      <c r="D7016" s="2">
        <v>41279.263194444444</v>
      </c>
      <c r="E7016" s="60">
        <v>12</v>
      </c>
      <c r="F7016" s="2">
        <v>41220.577053129375</v>
      </c>
      <c r="G7016" s="60">
        <v>0</v>
      </c>
    </row>
    <row r="7017" spans="1:7" x14ac:dyDescent="0.3">
      <c r="A7017" s="60">
        <v>7016</v>
      </c>
      <c r="B7017" s="60">
        <v>1</v>
      </c>
      <c r="C7017" s="2">
        <v>41219.306006464853</v>
      </c>
      <c r="D7017" s="2">
        <v>41279.305555555555</v>
      </c>
      <c r="E7017" s="60">
        <v>8</v>
      </c>
      <c r="F7017" s="2">
        <v>41219.913240237795</v>
      </c>
      <c r="G7017" s="60">
        <v>0</v>
      </c>
    </row>
    <row r="7018" spans="1:7" x14ac:dyDescent="0.3">
      <c r="A7018" s="60">
        <v>7017</v>
      </c>
      <c r="B7018" s="60">
        <v>4</v>
      </c>
      <c r="C7018" s="2">
        <v>41219.366946936549</v>
      </c>
      <c r="D7018" s="2">
        <v>41221.824998382537</v>
      </c>
      <c r="E7018" s="60">
        <v>12</v>
      </c>
      <c r="F7018" s="2" t="s">
        <v>5</v>
      </c>
      <c r="G7018" s="60">
        <v>0</v>
      </c>
    </row>
    <row r="7019" spans="1:7" x14ac:dyDescent="0.3">
      <c r="A7019" s="60">
        <v>7018</v>
      </c>
      <c r="B7019" s="60">
        <v>1</v>
      </c>
      <c r="C7019" s="2">
        <v>41219.368857453417</v>
      </c>
      <c r="D7019" s="2">
        <v>41279.368750000001</v>
      </c>
      <c r="E7019" s="60">
        <v>8</v>
      </c>
      <c r="F7019" s="2">
        <v>41220.425670261699</v>
      </c>
      <c r="G7019" s="60">
        <v>0</v>
      </c>
    </row>
    <row r="7020" spans="1:7" x14ac:dyDescent="0.3">
      <c r="A7020" s="60">
        <v>7019</v>
      </c>
      <c r="B7020" s="60">
        <v>4</v>
      </c>
      <c r="C7020" s="2">
        <v>41219.368172989212</v>
      </c>
      <c r="D7020" s="2">
        <v>41222.243055555555</v>
      </c>
      <c r="E7020" s="60">
        <v>12</v>
      </c>
      <c r="F7020" s="2">
        <v>41221.575870012013</v>
      </c>
      <c r="G7020" s="60">
        <v>0</v>
      </c>
    </row>
    <row r="7021" spans="1:7" x14ac:dyDescent="0.3">
      <c r="A7021" s="60">
        <v>7020</v>
      </c>
      <c r="B7021" s="60">
        <v>5</v>
      </c>
      <c r="C7021" s="2">
        <v>41219.349008662408</v>
      </c>
      <c r="D7021" s="2">
        <v>41279.348611111112</v>
      </c>
      <c r="E7021" s="60">
        <v>24</v>
      </c>
      <c r="F7021" s="2">
        <v>41221.492365599319</v>
      </c>
      <c r="G7021" s="60">
        <v>0</v>
      </c>
    </row>
    <row r="7022" spans="1:7" x14ac:dyDescent="0.3">
      <c r="A7022" s="60">
        <v>7021</v>
      </c>
      <c r="B7022" s="60">
        <v>1</v>
      </c>
      <c r="C7022" s="2">
        <v>41219.411715571521</v>
      </c>
      <c r="D7022" s="2">
        <v>41279.411111111112</v>
      </c>
      <c r="E7022" s="60">
        <v>8</v>
      </c>
      <c r="F7022" s="2">
        <v>41220.092912240572</v>
      </c>
      <c r="G7022" s="60">
        <v>0</v>
      </c>
    </row>
    <row r="7023" spans="1:7" x14ac:dyDescent="0.3">
      <c r="A7023" s="60">
        <v>7022</v>
      </c>
      <c r="B7023" s="60">
        <v>1</v>
      </c>
      <c r="C7023" s="2">
        <v>41219.38993424247</v>
      </c>
      <c r="D7023" s="2">
        <v>41279.38958333333</v>
      </c>
      <c r="E7023" s="60">
        <v>8</v>
      </c>
      <c r="F7023" s="2">
        <v>41220.495542672972</v>
      </c>
      <c r="G7023" s="60">
        <v>0</v>
      </c>
    </row>
    <row r="7024" spans="1:7" x14ac:dyDescent="0.3">
      <c r="A7024" s="60">
        <v>7023</v>
      </c>
      <c r="B7024" s="60">
        <v>3</v>
      </c>
      <c r="C7024" s="2">
        <v>41219.484301575627</v>
      </c>
      <c r="D7024" s="2">
        <v>41279.484027777777</v>
      </c>
      <c r="E7024" s="60">
        <v>24</v>
      </c>
      <c r="F7024" s="2">
        <v>41222.251076869405</v>
      </c>
      <c r="G7024" s="60">
        <v>0</v>
      </c>
    </row>
    <row r="7025" spans="1:7" x14ac:dyDescent="0.3">
      <c r="A7025" s="60">
        <v>7024</v>
      </c>
      <c r="B7025" s="60">
        <v>3</v>
      </c>
      <c r="C7025" s="2">
        <v>41219.497811981739</v>
      </c>
      <c r="D7025" s="2">
        <v>41279.497222222228</v>
      </c>
      <c r="E7025" s="60">
        <v>24</v>
      </c>
      <c r="F7025" s="2">
        <v>41221.429650747014</v>
      </c>
      <c r="G7025" s="60">
        <v>0</v>
      </c>
    </row>
    <row r="7026" spans="1:7" x14ac:dyDescent="0.3">
      <c r="A7026" s="60">
        <v>7025</v>
      </c>
      <c r="B7026" s="60">
        <v>1</v>
      </c>
      <c r="C7026" s="2">
        <v>41219.493307434139</v>
      </c>
      <c r="D7026" s="2">
        <v>41279.493055555555</v>
      </c>
      <c r="E7026" s="60">
        <v>8</v>
      </c>
      <c r="F7026" s="2">
        <v>41220.425349559933</v>
      </c>
      <c r="G7026" s="60">
        <v>0</v>
      </c>
    </row>
    <row r="7027" spans="1:7" x14ac:dyDescent="0.3">
      <c r="A7027" s="60">
        <v>7026</v>
      </c>
      <c r="B7027" s="60">
        <v>2</v>
      </c>
      <c r="C7027" s="2">
        <v>41219.47509658675</v>
      </c>
      <c r="D7027" s="2">
        <v>41222.141443938963</v>
      </c>
      <c r="E7027" s="60">
        <v>10</v>
      </c>
      <c r="F7027" s="2" t="s">
        <v>5</v>
      </c>
      <c r="G7027" s="60">
        <v>0</v>
      </c>
    </row>
    <row r="7028" spans="1:7" x14ac:dyDescent="0.3">
      <c r="A7028" s="60">
        <v>7027</v>
      </c>
      <c r="B7028" s="60">
        <v>1</v>
      </c>
      <c r="C7028" s="2">
        <v>41219.517934033676</v>
      </c>
      <c r="D7028" s="2">
        <v>41221.892640872837</v>
      </c>
      <c r="E7028" s="60">
        <v>8</v>
      </c>
      <c r="F7028" s="2" t="s">
        <v>5</v>
      </c>
      <c r="G7028" s="60">
        <v>0</v>
      </c>
    </row>
    <row r="7029" spans="1:7" x14ac:dyDescent="0.3">
      <c r="A7029" s="60">
        <v>7028</v>
      </c>
      <c r="B7029" s="60">
        <v>3</v>
      </c>
      <c r="C7029" s="2">
        <v>41219.584317298912</v>
      </c>
      <c r="D7029" s="2">
        <v>41223.834110545948</v>
      </c>
      <c r="E7029" s="60">
        <v>24</v>
      </c>
      <c r="F7029" s="2" t="s">
        <v>5</v>
      </c>
      <c r="G7029" s="60">
        <v>0</v>
      </c>
    </row>
    <row r="7030" spans="1:7" x14ac:dyDescent="0.3">
      <c r="A7030" s="60">
        <v>7029</v>
      </c>
      <c r="B7030" s="60">
        <v>10</v>
      </c>
      <c r="C7030" s="2">
        <v>41219.630342978351</v>
      </c>
      <c r="D7030" s="2">
        <v>41279.629861111112</v>
      </c>
      <c r="E7030" s="60">
        <v>1</v>
      </c>
      <c r="F7030" s="2">
        <v>41226.91072552876</v>
      </c>
      <c r="G7030" s="60">
        <v>5</v>
      </c>
    </row>
    <row r="7031" spans="1:7" x14ac:dyDescent="0.3">
      <c r="A7031" s="60">
        <v>7030</v>
      </c>
      <c r="B7031" s="60">
        <v>2</v>
      </c>
      <c r="C7031" s="2">
        <v>41219.695475873785</v>
      </c>
      <c r="D7031" s="2">
        <v>41222.278638284828</v>
      </c>
      <c r="E7031" s="60">
        <v>10</v>
      </c>
      <c r="F7031" s="2" t="s">
        <v>5</v>
      </c>
      <c r="G7031" s="60">
        <v>0</v>
      </c>
    </row>
    <row r="7032" spans="1:7" x14ac:dyDescent="0.3">
      <c r="A7032" s="60">
        <v>7031</v>
      </c>
      <c r="B7032" s="60">
        <v>2</v>
      </c>
      <c r="C7032" s="2">
        <v>41219.697545325485</v>
      </c>
      <c r="D7032" s="2">
        <v>41279.697222222218</v>
      </c>
      <c r="E7032" s="60">
        <v>10</v>
      </c>
      <c r="F7032" s="2">
        <v>41220.551846395916</v>
      </c>
      <c r="G7032" s="60">
        <v>0</v>
      </c>
    </row>
    <row r="7033" spans="1:7" x14ac:dyDescent="0.3">
      <c r="A7033" s="60">
        <v>7032</v>
      </c>
      <c r="B7033" s="60">
        <v>3</v>
      </c>
      <c r="C7033" s="2">
        <v>41219.745333098064</v>
      </c>
      <c r="D7033" s="2">
        <v>41279.745138888895</v>
      </c>
      <c r="E7033" s="60">
        <v>24</v>
      </c>
      <c r="F7033" s="2">
        <v>41222.728341198519</v>
      </c>
      <c r="G7033" s="60">
        <v>0</v>
      </c>
    </row>
    <row r="7034" spans="1:7" x14ac:dyDescent="0.3">
      <c r="A7034" s="60">
        <v>7033</v>
      </c>
      <c r="B7034" s="60">
        <v>1</v>
      </c>
      <c r="C7034" s="2">
        <v>41219.740519202729</v>
      </c>
      <c r="D7034" s="2">
        <v>41279.740277777782</v>
      </c>
      <c r="E7034" s="60">
        <v>8</v>
      </c>
      <c r="F7034" s="2">
        <v>41220.314060402867</v>
      </c>
      <c r="G7034" s="60">
        <v>0</v>
      </c>
    </row>
    <row r="7035" spans="1:7" x14ac:dyDescent="0.3">
      <c r="A7035" s="60">
        <v>7034</v>
      </c>
      <c r="B7035" s="60">
        <v>1</v>
      </c>
      <c r="C7035" s="2">
        <v>41219.777490251079</v>
      </c>
      <c r="D7035" s="2">
        <v>41279.777083333334</v>
      </c>
      <c r="E7035" s="60">
        <v>12</v>
      </c>
      <c r="F7035" s="2">
        <v>41220.302158262311</v>
      </c>
      <c r="G7035" s="60">
        <v>0</v>
      </c>
    </row>
    <row r="7036" spans="1:7" x14ac:dyDescent="0.3">
      <c r="A7036" s="60">
        <v>7035</v>
      </c>
      <c r="B7036" s="60">
        <v>2</v>
      </c>
      <c r="C7036" s="2">
        <v>41219.767574876059</v>
      </c>
      <c r="D7036" s="2">
        <v>41224.142112861984</v>
      </c>
      <c r="E7036" s="60">
        <v>10</v>
      </c>
      <c r="F7036" s="2" t="s">
        <v>5</v>
      </c>
      <c r="G7036" s="60">
        <v>0</v>
      </c>
    </row>
    <row r="7037" spans="1:7" x14ac:dyDescent="0.3">
      <c r="A7037" s="60">
        <v>7036</v>
      </c>
      <c r="B7037" s="60">
        <v>1</v>
      </c>
      <c r="C7037" s="2">
        <v>41219.812641414457</v>
      </c>
      <c r="D7037" s="2">
        <v>41279.8125</v>
      </c>
      <c r="E7037" s="60">
        <v>12</v>
      </c>
      <c r="F7037" s="2">
        <v>41220.565496580923</v>
      </c>
      <c r="G7037" s="60">
        <v>0</v>
      </c>
    </row>
    <row r="7038" spans="1:7" x14ac:dyDescent="0.3">
      <c r="A7038" s="60">
        <v>7037</v>
      </c>
      <c r="B7038" s="60">
        <v>1</v>
      </c>
      <c r="C7038" s="2">
        <v>41219.870390340548</v>
      </c>
      <c r="D7038" s="2">
        <v>41279.870138888895</v>
      </c>
      <c r="E7038" s="60">
        <v>8</v>
      </c>
      <c r="F7038" s="2">
        <v>41220.476098313986</v>
      </c>
      <c r="G7038" s="60">
        <v>0</v>
      </c>
    </row>
    <row r="7039" spans="1:7" x14ac:dyDescent="0.3">
      <c r="A7039" s="60">
        <v>7038</v>
      </c>
      <c r="B7039" s="60">
        <v>6</v>
      </c>
      <c r="C7039" s="2">
        <v>41220.028796460538</v>
      </c>
      <c r="D7039" s="2">
        <v>41280.02847222222</v>
      </c>
      <c r="E7039" s="60">
        <v>24</v>
      </c>
      <c r="F7039" s="2">
        <v>41227.342850274203</v>
      </c>
      <c r="G7039" s="60">
        <v>0</v>
      </c>
    </row>
    <row r="7040" spans="1:7" x14ac:dyDescent="0.3">
      <c r="A7040" s="60">
        <v>7039</v>
      </c>
      <c r="B7040" s="60">
        <v>1</v>
      </c>
      <c r="C7040" s="2">
        <v>41220.018112113648</v>
      </c>
      <c r="D7040" s="2">
        <v>41280.018055555556</v>
      </c>
      <c r="E7040" s="60">
        <v>12</v>
      </c>
      <c r="F7040" s="2">
        <v>41220.601322950795</v>
      </c>
      <c r="G7040" s="60">
        <v>0</v>
      </c>
    </row>
    <row r="7041" spans="1:7" x14ac:dyDescent="0.3">
      <c r="A7041" s="60">
        <v>7040</v>
      </c>
      <c r="B7041" s="60">
        <v>3</v>
      </c>
      <c r="C7041" s="2">
        <v>41220.143876712493</v>
      </c>
      <c r="D7041" s="2">
        <v>41280.143750000003</v>
      </c>
      <c r="E7041" s="60">
        <v>24</v>
      </c>
      <c r="F7041" s="2">
        <v>41221.507440443645</v>
      </c>
      <c r="G7041" s="60">
        <v>0</v>
      </c>
    </row>
    <row r="7042" spans="1:7" x14ac:dyDescent="0.3">
      <c r="A7042" s="60">
        <v>7041</v>
      </c>
      <c r="B7042" s="60">
        <v>1</v>
      </c>
      <c r="C7042" s="2">
        <v>41220.134800647887</v>
      </c>
      <c r="D7042" s="2">
        <v>41280.134722222225</v>
      </c>
      <c r="E7042" s="60">
        <v>8</v>
      </c>
      <c r="F7042" s="2">
        <v>41221.534811059093</v>
      </c>
      <c r="G7042" s="60">
        <v>0</v>
      </c>
    </row>
    <row r="7043" spans="1:7" x14ac:dyDescent="0.3">
      <c r="A7043" s="60">
        <v>7042</v>
      </c>
      <c r="B7043" s="60">
        <v>3</v>
      </c>
      <c r="C7043" s="2">
        <v>41220.357312608321</v>
      </c>
      <c r="D7043" s="2">
        <v>41224.648484533449</v>
      </c>
      <c r="E7043" s="60">
        <v>24</v>
      </c>
      <c r="F7043" s="2" t="s">
        <v>5</v>
      </c>
      <c r="G7043" s="60">
        <v>0</v>
      </c>
    </row>
    <row r="7044" spans="1:7" x14ac:dyDescent="0.3">
      <c r="A7044" s="60">
        <v>7043</v>
      </c>
      <c r="B7044" s="60">
        <v>5</v>
      </c>
      <c r="C7044" s="2">
        <v>41220.404857769085</v>
      </c>
      <c r="D7044" s="2">
        <v>41280.404861111114</v>
      </c>
      <c r="E7044" s="60">
        <v>24</v>
      </c>
      <c r="F7044" s="2">
        <v>41222.517042598462</v>
      </c>
      <c r="G7044" s="60">
        <v>0</v>
      </c>
    </row>
    <row r="7045" spans="1:7" x14ac:dyDescent="0.3">
      <c r="A7045" s="60">
        <v>7044</v>
      </c>
      <c r="B7045" s="60">
        <v>8</v>
      </c>
      <c r="C7045" s="2">
        <v>41220.38676201315</v>
      </c>
      <c r="D7045" s="2">
        <v>41280.386111111111</v>
      </c>
      <c r="E7045" s="60">
        <v>3</v>
      </c>
      <c r="F7045" s="2">
        <v>41224.342660922652</v>
      </c>
      <c r="G7045" s="60">
        <v>1</v>
      </c>
    </row>
    <row r="7046" spans="1:7" x14ac:dyDescent="0.3">
      <c r="A7046" s="60">
        <v>7045</v>
      </c>
      <c r="B7046" s="60">
        <v>3</v>
      </c>
      <c r="C7046" s="2">
        <v>41220.426840009597</v>
      </c>
      <c r="D7046" s="2">
        <v>41280.426388888889</v>
      </c>
      <c r="E7046" s="60">
        <v>24</v>
      </c>
      <c r="F7046" s="2">
        <v>41222.469174847189</v>
      </c>
      <c r="G7046" s="60">
        <v>0</v>
      </c>
    </row>
    <row r="7047" spans="1:7" x14ac:dyDescent="0.3">
      <c r="A7047" s="60">
        <v>7046</v>
      </c>
      <c r="B7047" s="60">
        <v>5</v>
      </c>
      <c r="C7047" s="2">
        <v>41220.436557424167</v>
      </c>
      <c r="D7047" s="2">
        <v>41280.436111111107</v>
      </c>
      <c r="E7047" s="60">
        <v>24</v>
      </c>
      <c r="F7047" s="2">
        <v>41224.622094558348</v>
      </c>
      <c r="G7047" s="60">
        <v>0</v>
      </c>
    </row>
    <row r="7048" spans="1:7" x14ac:dyDescent="0.3">
      <c r="A7048" s="60">
        <v>7047</v>
      </c>
      <c r="B7048" s="60">
        <v>2</v>
      </c>
      <c r="C7048" s="2">
        <v>41220.429914208209</v>
      </c>
      <c r="D7048" s="2">
        <v>41280.429861111108</v>
      </c>
      <c r="E7048" s="60">
        <v>10</v>
      </c>
      <c r="F7048" s="2">
        <v>41221.524555506287</v>
      </c>
      <c r="G7048" s="60">
        <v>0</v>
      </c>
    </row>
    <row r="7049" spans="1:7" x14ac:dyDescent="0.3">
      <c r="A7049" s="60">
        <v>7048</v>
      </c>
      <c r="B7049" s="60">
        <v>6</v>
      </c>
      <c r="C7049" s="2">
        <v>41220.513869282615</v>
      </c>
      <c r="D7049" s="2">
        <v>41280.513194444444</v>
      </c>
      <c r="E7049" s="60">
        <v>24</v>
      </c>
      <c r="F7049" s="2">
        <v>41226.50271434668</v>
      </c>
      <c r="G7049" s="60">
        <v>0</v>
      </c>
    </row>
    <row r="7050" spans="1:7" x14ac:dyDescent="0.3">
      <c r="A7050" s="60">
        <v>7049</v>
      </c>
      <c r="B7050" s="60">
        <v>2</v>
      </c>
      <c r="C7050" s="2">
        <v>41220.510890522302</v>
      </c>
      <c r="D7050" s="2">
        <v>41280.510416666664</v>
      </c>
      <c r="E7050" s="60">
        <v>10</v>
      </c>
      <c r="F7050" s="2">
        <v>41221.619855041186</v>
      </c>
      <c r="G7050" s="60">
        <v>0</v>
      </c>
    </row>
    <row r="7051" spans="1:7" x14ac:dyDescent="0.3">
      <c r="A7051" s="60">
        <v>7050</v>
      </c>
      <c r="B7051" s="60">
        <v>1</v>
      </c>
      <c r="C7051" s="2">
        <v>41220.502936324643</v>
      </c>
      <c r="D7051" s="2">
        <v>41280.50277777778</v>
      </c>
      <c r="E7051" s="60">
        <v>8</v>
      </c>
      <c r="F7051" s="2">
        <v>41221.700154048049</v>
      </c>
      <c r="G7051" s="60">
        <v>0</v>
      </c>
    </row>
    <row r="7052" spans="1:7" x14ac:dyDescent="0.3">
      <c r="A7052" s="60">
        <v>7051</v>
      </c>
      <c r="B7052" s="60">
        <v>5</v>
      </c>
      <c r="C7052" s="2">
        <v>41220.55454453922</v>
      </c>
      <c r="D7052" s="2">
        <v>41280.554166666661</v>
      </c>
      <c r="E7052" s="60">
        <v>24</v>
      </c>
      <c r="F7052" s="2">
        <v>41224.625236138148</v>
      </c>
      <c r="G7052" s="60">
        <v>0</v>
      </c>
    </row>
    <row r="7053" spans="1:7" x14ac:dyDescent="0.3">
      <c r="A7053" s="60">
        <v>7052</v>
      </c>
      <c r="B7053" s="60">
        <v>5</v>
      </c>
      <c r="C7053" s="2">
        <v>41220.597797634029</v>
      </c>
      <c r="D7053" s="2">
        <v>41280.597222222226</v>
      </c>
      <c r="E7053" s="60">
        <v>24</v>
      </c>
      <c r="F7053" s="2">
        <v>41224.716164939695</v>
      </c>
      <c r="G7053" s="60">
        <v>0</v>
      </c>
    </row>
    <row r="7054" spans="1:7" x14ac:dyDescent="0.3">
      <c r="A7054" s="60">
        <v>7053</v>
      </c>
      <c r="B7054" s="60">
        <v>3</v>
      </c>
      <c r="C7054" s="2">
        <v>41220.612087439782</v>
      </c>
      <c r="D7054" s="2">
        <v>41225.570138888885</v>
      </c>
      <c r="E7054" s="60">
        <v>24</v>
      </c>
      <c r="F7054" s="2">
        <v>41223.38559605911</v>
      </c>
      <c r="G7054" s="60">
        <v>0</v>
      </c>
    </row>
    <row r="7055" spans="1:7" x14ac:dyDescent="0.3">
      <c r="A7055" s="60">
        <v>7054</v>
      </c>
      <c r="B7055" s="60">
        <v>1</v>
      </c>
      <c r="C7055" s="2">
        <v>41220.59940062237</v>
      </c>
      <c r="D7055" s="2">
        <v>41280.599305555559</v>
      </c>
      <c r="E7055" s="60">
        <v>8</v>
      </c>
      <c r="F7055" s="2">
        <v>41221.428607157264</v>
      </c>
      <c r="G7055" s="60">
        <v>0</v>
      </c>
    </row>
    <row r="7056" spans="1:7" x14ac:dyDescent="0.3">
      <c r="A7056" s="60">
        <v>7055</v>
      </c>
      <c r="B7056" s="60">
        <v>1</v>
      </c>
      <c r="C7056" s="2">
        <v>41220.636845721703</v>
      </c>
      <c r="D7056" s="2">
        <v>41280.636805555558</v>
      </c>
      <c r="E7056" s="60">
        <v>8</v>
      </c>
      <c r="F7056" s="2">
        <v>41221.367494237405</v>
      </c>
      <c r="G7056" s="60">
        <v>0</v>
      </c>
    </row>
    <row r="7057" spans="1:7" x14ac:dyDescent="0.3">
      <c r="A7057" s="60">
        <v>7056</v>
      </c>
      <c r="B7057" s="60">
        <v>1</v>
      </c>
      <c r="C7057" s="2">
        <v>41220.70730105781</v>
      </c>
      <c r="D7057" s="2">
        <v>41280.706944444442</v>
      </c>
      <c r="E7057" s="60">
        <v>8</v>
      </c>
      <c r="F7057" s="2">
        <v>41221.702051310909</v>
      </c>
      <c r="G7057" s="60">
        <v>0</v>
      </c>
    </row>
    <row r="7058" spans="1:7" x14ac:dyDescent="0.3">
      <c r="A7058" s="60">
        <v>7057</v>
      </c>
      <c r="B7058" s="60">
        <v>1</v>
      </c>
      <c r="C7058" s="2">
        <v>41220.666912332439</v>
      </c>
      <c r="D7058" s="2">
        <v>41280.666666666664</v>
      </c>
      <c r="E7058" s="60">
        <v>8</v>
      </c>
      <c r="F7058" s="2">
        <v>41221.360913351775</v>
      </c>
      <c r="G7058" s="60">
        <v>0</v>
      </c>
    </row>
    <row r="7059" spans="1:7" x14ac:dyDescent="0.3">
      <c r="A7059" s="60">
        <v>7058</v>
      </c>
      <c r="B7059" s="60">
        <v>11</v>
      </c>
      <c r="C7059" s="2">
        <v>41220.731369349094</v>
      </c>
      <c r="D7059" s="2">
        <v>41280.731250000004</v>
      </c>
      <c r="E7059" s="60">
        <v>1</v>
      </c>
      <c r="F7059" s="2">
        <v>41227.474183279701</v>
      </c>
      <c r="G7059" s="60">
        <v>2</v>
      </c>
    </row>
    <row r="7060" spans="1:7" x14ac:dyDescent="0.3">
      <c r="A7060" s="60">
        <v>7059</v>
      </c>
      <c r="B7060" s="60">
        <v>1</v>
      </c>
      <c r="C7060" s="2">
        <v>41220.743267558486</v>
      </c>
      <c r="D7060" s="2">
        <v>41225.409587640635</v>
      </c>
      <c r="E7060" s="60">
        <v>8</v>
      </c>
      <c r="F7060" s="2" t="s">
        <v>5</v>
      </c>
      <c r="G7060" s="60">
        <v>0</v>
      </c>
    </row>
    <row r="7061" spans="1:7" x14ac:dyDescent="0.3">
      <c r="A7061" s="60">
        <v>7060</v>
      </c>
      <c r="B7061" s="60">
        <v>5</v>
      </c>
      <c r="C7061" s="2">
        <v>41220.71035506903</v>
      </c>
      <c r="D7061" s="2">
        <v>41280.709722222222</v>
      </c>
      <c r="E7061" s="60">
        <v>24</v>
      </c>
      <c r="F7061" s="2">
        <v>41224.409028393835</v>
      </c>
      <c r="G7061" s="60">
        <v>0</v>
      </c>
    </row>
    <row r="7062" spans="1:7" x14ac:dyDescent="0.3">
      <c r="A7062" s="60">
        <v>7061</v>
      </c>
      <c r="B7062" s="60">
        <v>1</v>
      </c>
      <c r="C7062" s="2">
        <v>41220.853189045891</v>
      </c>
      <c r="D7062" s="2">
        <v>41280.852777777778</v>
      </c>
      <c r="E7062" s="60">
        <v>12</v>
      </c>
      <c r="F7062" s="2">
        <v>41222.436748876753</v>
      </c>
      <c r="G7062" s="60">
        <v>0</v>
      </c>
    </row>
    <row r="7063" spans="1:7" x14ac:dyDescent="0.3">
      <c r="A7063" s="60">
        <v>7062</v>
      </c>
      <c r="B7063" s="60">
        <v>6</v>
      </c>
      <c r="C7063" s="2">
        <v>41221.159918449383</v>
      </c>
      <c r="D7063" s="2">
        <v>41281.159722222219</v>
      </c>
      <c r="E7063" s="60">
        <v>24</v>
      </c>
      <c r="F7063" s="2">
        <v>41228.100365958213</v>
      </c>
      <c r="G7063" s="60">
        <v>0</v>
      </c>
    </row>
    <row r="7064" spans="1:7" x14ac:dyDescent="0.3">
      <c r="A7064" s="60">
        <v>7063</v>
      </c>
      <c r="B7064" s="60">
        <v>5</v>
      </c>
      <c r="C7064" s="2">
        <v>41221.241734439034</v>
      </c>
      <c r="D7064" s="2">
        <v>41281.241666666669</v>
      </c>
      <c r="E7064" s="60">
        <v>24</v>
      </c>
      <c r="F7064" s="2">
        <v>41227.490724085175</v>
      </c>
      <c r="G7064" s="60">
        <v>0</v>
      </c>
    </row>
    <row r="7065" spans="1:7" x14ac:dyDescent="0.3">
      <c r="A7065" s="60">
        <v>7064</v>
      </c>
      <c r="B7065" s="60">
        <v>1</v>
      </c>
      <c r="C7065" s="2">
        <v>41221.283900965078</v>
      </c>
      <c r="D7065" s="2">
        <v>41281.283333333333</v>
      </c>
      <c r="E7065" s="60">
        <v>12</v>
      </c>
      <c r="F7065" s="2">
        <v>41222.72911647115</v>
      </c>
      <c r="G7065" s="60">
        <v>0</v>
      </c>
    </row>
    <row r="7066" spans="1:7" x14ac:dyDescent="0.3">
      <c r="A7066" s="60">
        <v>7065</v>
      </c>
      <c r="B7066" s="60">
        <v>1</v>
      </c>
      <c r="C7066" s="2">
        <v>41221.269145741346</v>
      </c>
      <c r="D7066" s="2">
        <v>41281.268750000003</v>
      </c>
      <c r="E7066" s="60">
        <v>8</v>
      </c>
      <c r="F7066" s="2">
        <v>41221.698981553382</v>
      </c>
      <c r="G7066" s="60">
        <v>0</v>
      </c>
    </row>
    <row r="7067" spans="1:7" x14ac:dyDescent="0.3">
      <c r="A7067" s="60">
        <v>7066</v>
      </c>
      <c r="B7067" s="60">
        <v>1</v>
      </c>
      <c r="C7067" s="2">
        <v>41221.378574116228</v>
      </c>
      <c r="D7067" s="2">
        <v>41281.378472222219</v>
      </c>
      <c r="E7067" s="60">
        <v>8</v>
      </c>
      <c r="F7067" s="2">
        <v>41222.527420505568</v>
      </c>
      <c r="G7067" s="60">
        <v>0</v>
      </c>
    </row>
    <row r="7068" spans="1:7" x14ac:dyDescent="0.3">
      <c r="A7068" s="60">
        <v>7067</v>
      </c>
      <c r="B7068" s="60">
        <v>5</v>
      </c>
      <c r="C7068" s="2">
        <v>41221.395301842007</v>
      </c>
      <c r="D7068" s="2">
        <v>41226.061621924156</v>
      </c>
      <c r="E7068" s="60">
        <v>24</v>
      </c>
      <c r="F7068" s="2" t="s">
        <v>5</v>
      </c>
      <c r="G7068" s="60">
        <v>0</v>
      </c>
    </row>
    <row r="7069" spans="1:7" x14ac:dyDescent="0.3">
      <c r="A7069" s="60">
        <v>7068</v>
      </c>
      <c r="B7069" s="60">
        <v>5</v>
      </c>
      <c r="C7069" s="2">
        <v>41221.48383888376</v>
      </c>
      <c r="D7069" s="2">
        <v>41281.483333333337</v>
      </c>
      <c r="E7069" s="60">
        <v>24</v>
      </c>
      <c r="F7069" s="2">
        <v>41225.803148219798</v>
      </c>
      <c r="G7069" s="60">
        <v>0</v>
      </c>
    </row>
    <row r="7070" spans="1:7" x14ac:dyDescent="0.3">
      <c r="A7070" s="60">
        <v>7069</v>
      </c>
      <c r="B7070" s="60">
        <v>1</v>
      </c>
      <c r="C7070" s="2">
        <v>41221.566750007005</v>
      </c>
      <c r="D7070" s="2">
        <v>41223.982831694433</v>
      </c>
      <c r="E7070" s="60">
        <v>8</v>
      </c>
      <c r="F7070" s="2" t="s">
        <v>5</v>
      </c>
      <c r="G7070" s="60">
        <v>0</v>
      </c>
    </row>
    <row r="7071" spans="1:7" x14ac:dyDescent="0.3">
      <c r="A7071" s="60">
        <v>7070</v>
      </c>
      <c r="B7071" s="60">
        <v>2</v>
      </c>
      <c r="C7071" s="2">
        <v>41221.610645459274</v>
      </c>
      <c r="D7071" s="2">
        <v>41281.61041666667</v>
      </c>
      <c r="E7071" s="60">
        <v>10</v>
      </c>
      <c r="F7071" s="2">
        <v>41222.635490749832</v>
      </c>
      <c r="G7071" s="60">
        <v>0</v>
      </c>
    </row>
    <row r="7072" spans="1:7" x14ac:dyDescent="0.3">
      <c r="A7072" s="60">
        <v>7071</v>
      </c>
      <c r="B7072" s="60">
        <v>1</v>
      </c>
      <c r="C7072" s="2">
        <v>41221.672113506247</v>
      </c>
      <c r="D7072" s="2">
        <v>41281.671527777777</v>
      </c>
      <c r="E7072" s="60">
        <v>8</v>
      </c>
      <c r="F7072" s="2">
        <v>41222.398819363116</v>
      </c>
      <c r="G7072" s="60">
        <v>0</v>
      </c>
    </row>
    <row r="7073" spans="1:7" x14ac:dyDescent="0.3">
      <c r="A7073" s="60">
        <v>7072</v>
      </c>
      <c r="B7073" s="60">
        <v>3</v>
      </c>
      <c r="C7073" s="2">
        <v>41221.729227356147</v>
      </c>
      <c r="D7073" s="2">
        <v>41281.729166666672</v>
      </c>
      <c r="E7073" s="60">
        <v>24</v>
      </c>
      <c r="F7073" s="2">
        <v>41224.311523716678</v>
      </c>
      <c r="G7073" s="60">
        <v>0</v>
      </c>
    </row>
    <row r="7074" spans="1:7" x14ac:dyDescent="0.3">
      <c r="A7074" s="60">
        <v>7073</v>
      </c>
      <c r="B7074" s="60">
        <v>1</v>
      </c>
      <c r="C7074" s="2">
        <v>41221.711571759544</v>
      </c>
      <c r="D7074" s="2">
        <v>41281.711111111115</v>
      </c>
      <c r="E7074" s="60">
        <v>8</v>
      </c>
      <c r="F7074" s="2">
        <v>41222.475492715574</v>
      </c>
      <c r="G7074" s="60">
        <v>0</v>
      </c>
    </row>
    <row r="7075" spans="1:7" x14ac:dyDescent="0.3">
      <c r="A7075" s="60">
        <v>7074</v>
      </c>
      <c r="B7075" s="60">
        <v>1</v>
      </c>
      <c r="C7075" s="2">
        <v>41221.743686327827</v>
      </c>
      <c r="D7075" s="2">
        <v>41281.743055555555</v>
      </c>
      <c r="E7075" s="60">
        <v>8</v>
      </c>
      <c r="F7075" s="2">
        <v>41222.6627385963</v>
      </c>
      <c r="G7075" s="60">
        <v>0</v>
      </c>
    </row>
    <row r="7076" spans="1:7" x14ac:dyDescent="0.3">
      <c r="A7076" s="60">
        <v>7075</v>
      </c>
      <c r="B7076" s="60">
        <v>8</v>
      </c>
      <c r="C7076" s="2">
        <v>41221.756676653553</v>
      </c>
      <c r="D7076" s="2">
        <v>41281.756249999999</v>
      </c>
      <c r="E7076" s="60">
        <v>3</v>
      </c>
      <c r="F7076" s="2">
        <v>41226.588042265656</v>
      </c>
      <c r="G7076" s="60">
        <v>0</v>
      </c>
    </row>
    <row r="7077" spans="1:7" x14ac:dyDescent="0.3">
      <c r="A7077" s="60">
        <v>7076</v>
      </c>
      <c r="B7077" s="60">
        <v>1</v>
      </c>
      <c r="C7077" s="2">
        <v>41221.797339652941</v>
      </c>
      <c r="D7077" s="2">
        <v>41281.797222222223</v>
      </c>
      <c r="E7077" s="60">
        <v>8</v>
      </c>
      <c r="F7077" s="2">
        <v>41222.606906791763</v>
      </c>
      <c r="G7077" s="60">
        <v>0</v>
      </c>
    </row>
    <row r="7078" spans="1:7" x14ac:dyDescent="0.3">
      <c r="A7078" s="60">
        <v>7077</v>
      </c>
      <c r="B7078" s="60">
        <v>1</v>
      </c>
      <c r="C7078" s="2">
        <v>41221.827939408155</v>
      </c>
      <c r="D7078" s="2">
        <v>41281.827777777777</v>
      </c>
      <c r="E7078" s="60">
        <v>8</v>
      </c>
      <c r="F7078" s="2">
        <v>41222.438871581078</v>
      </c>
      <c r="G7078" s="60">
        <v>0</v>
      </c>
    </row>
    <row r="7079" spans="1:7" x14ac:dyDescent="0.3">
      <c r="A7079" s="60">
        <v>7078</v>
      </c>
      <c r="B7079" s="60">
        <v>6</v>
      </c>
      <c r="C7079" s="2">
        <v>41221.838779808037</v>
      </c>
      <c r="D7079" s="2">
        <v>41225.421939373737</v>
      </c>
      <c r="E7079" s="60">
        <v>24</v>
      </c>
      <c r="F7079" s="2" t="s">
        <v>5</v>
      </c>
      <c r="G7079" s="60">
        <v>0</v>
      </c>
    </row>
    <row r="7080" spans="1:7" x14ac:dyDescent="0.3">
      <c r="A7080" s="60">
        <v>7079</v>
      </c>
      <c r="B7080" s="60">
        <v>3</v>
      </c>
      <c r="C7080" s="2">
        <v>41222.018698304266</v>
      </c>
      <c r="D7080" s="2">
        <v>41282.018055555556</v>
      </c>
      <c r="E7080" s="60">
        <v>24</v>
      </c>
      <c r="F7080" s="2">
        <v>41224.784842741712</v>
      </c>
      <c r="G7080" s="60">
        <v>0</v>
      </c>
    </row>
    <row r="7081" spans="1:7" x14ac:dyDescent="0.3">
      <c r="A7081" s="60">
        <v>7080</v>
      </c>
      <c r="B7081" s="60">
        <v>6</v>
      </c>
      <c r="C7081" s="2">
        <v>41222.146872766709</v>
      </c>
      <c r="D7081" s="2">
        <v>41282.146527777775</v>
      </c>
      <c r="E7081" s="60">
        <v>24</v>
      </c>
      <c r="F7081" s="2">
        <v>41229.471312485308</v>
      </c>
      <c r="G7081" s="60">
        <v>0</v>
      </c>
    </row>
    <row r="7082" spans="1:7" x14ac:dyDescent="0.3">
      <c r="A7082" s="60">
        <v>7081</v>
      </c>
      <c r="B7082" s="60">
        <v>6</v>
      </c>
      <c r="C7082" s="2">
        <v>41222.153534736353</v>
      </c>
      <c r="D7082" s="2">
        <v>41282.15347222222</v>
      </c>
      <c r="E7082" s="60">
        <v>24</v>
      </c>
      <c r="F7082" s="2">
        <v>41227.349462821629</v>
      </c>
      <c r="G7082" s="60">
        <v>0</v>
      </c>
    </row>
    <row r="7083" spans="1:7" x14ac:dyDescent="0.3">
      <c r="A7083" s="60">
        <v>7082</v>
      </c>
      <c r="B7083" s="60">
        <v>6</v>
      </c>
      <c r="C7083" s="2">
        <v>41222.195622419968</v>
      </c>
      <c r="D7083" s="2">
        <v>41282.195138888885</v>
      </c>
      <c r="E7083" s="60">
        <v>24</v>
      </c>
      <c r="F7083" s="2">
        <v>41224.533032962136</v>
      </c>
      <c r="G7083" s="60">
        <v>0</v>
      </c>
    </row>
    <row r="7084" spans="1:7" x14ac:dyDescent="0.3">
      <c r="A7084" s="60">
        <v>7083</v>
      </c>
      <c r="B7084" s="60">
        <v>8</v>
      </c>
      <c r="C7084" s="2">
        <v>41222.471842894694</v>
      </c>
      <c r="D7084" s="2">
        <v>41226.137903598938</v>
      </c>
      <c r="E7084" s="60">
        <v>3</v>
      </c>
      <c r="F7084" s="2" t="s">
        <v>5</v>
      </c>
      <c r="G7084" s="60">
        <v>1</v>
      </c>
    </row>
    <row r="7085" spans="1:7" x14ac:dyDescent="0.3">
      <c r="A7085" s="60">
        <v>7084</v>
      </c>
      <c r="B7085" s="60">
        <v>1</v>
      </c>
      <c r="C7085" s="2">
        <v>41222.463000385418</v>
      </c>
      <c r="D7085" s="2">
        <v>41282.462500000001</v>
      </c>
      <c r="E7085" s="60">
        <v>8</v>
      </c>
      <c r="F7085" s="2">
        <v>41223.004974109121</v>
      </c>
      <c r="G7085" s="60">
        <v>0</v>
      </c>
    </row>
    <row r="7086" spans="1:7" x14ac:dyDescent="0.3">
      <c r="A7086" s="60">
        <v>7085</v>
      </c>
      <c r="B7086" s="60">
        <v>1</v>
      </c>
      <c r="C7086" s="2">
        <v>41222.471892606787</v>
      </c>
      <c r="D7086" s="2">
        <v>41282.47152777778</v>
      </c>
      <c r="E7086" s="60">
        <v>12</v>
      </c>
      <c r="F7086" s="2">
        <v>41223.450003282858</v>
      </c>
      <c r="G7086" s="60">
        <v>0</v>
      </c>
    </row>
    <row r="7087" spans="1:7" x14ac:dyDescent="0.3">
      <c r="A7087" s="60">
        <v>7086</v>
      </c>
      <c r="B7087" s="60">
        <v>3</v>
      </c>
      <c r="C7087" s="2">
        <v>41222.534317669808</v>
      </c>
      <c r="D7087" s="2">
        <v>41282.53402777778</v>
      </c>
      <c r="E7087" s="60">
        <v>24</v>
      </c>
      <c r="F7087" s="2">
        <v>41224.169462891405</v>
      </c>
      <c r="G7087" s="60">
        <v>0</v>
      </c>
    </row>
    <row r="7088" spans="1:7" x14ac:dyDescent="0.3">
      <c r="A7088" s="60">
        <v>7087</v>
      </c>
      <c r="B7088" s="60">
        <v>1</v>
      </c>
      <c r="C7088" s="2">
        <v>41222.536024860616</v>
      </c>
      <c r="D7088" s="2">
        <v>41225.785718998668</v>
      </c>
      <c r="E7088" s="60">
        <v>8</v>
      </c>
      <c r="F7088" s="2" t="s">
        <v>5</v>
      </c>
      <c r="G7088" s="60">
        <v>0</v>
      </c>
    </row>
    <row r="7089" spans="1:7" x14ac:dyDescent="0.3">
      <c r="A7089" s="60">
        <v>7088</v>
      </c>
      <c r="B7089" s="60">
        <v>1</v>
      </c>
      <c r="C7089" s="2">
        <v>41222.612704887521</v>
      </c>
      <c r="D7089" s="2">
        <v>41282.612500000003</v>
      </c>
      <c r="E7089" s="60">
        <v>12</v>
      </c>
      <c r="F7089" s="2">
        <v>41223.46735915367</v>
      </c>
      <c r="G7089" s="60">
        <v>0</v>
      </c>
    </row>
    <row r="7090" spans="1:7" x14ac:dyDescent="0.3">
      <c r="A7090" s="60">
        <v>7089</v>
      </c>
      <c r="B7090" s="60">
        <v>2</v>
      </c>
      <c r="C7090" s="2">
        <v>41222.603778555451</v>
      </c>
      <c r="D7090" s="2">
        <v>41226.603576309586</v>
      </c>
      <c r="E7090" s="60">
        <v>10</v>
      </c>
      <c r="F7090" s="2" t="s">
        <v>5</v>
      </c>
      <c r="G7090" s="60">
        <v>0</v>
      </c>
    </row>
    <row r="7091" spans="1:7" x14ac:dyDescent="0.3">
      <c r="A7091" s="60">
        <v>7090</v>
      </c>
      <c r="B7091" s="60">
        <v>4</v>
      </c>
      <c r="C7091" s="2">
        <v>41222.781431188596</v>
      </c>
      <c r="D7091" s="2">
        <v>41282.78125</v>
      </c>
      <c r="E7091" s="60">
        <v>12</v>
      </c>
      <c r="F7091" s="2">
        <v>41224.474196735056</v>
      </c>
      <c r="G7091" s="60">
        <v>0</v>
      </c>
    </row>
    <row r="7092" spans="1:7" x14ac:dyDescent="0.3">
      <c r="A7092" s="60">
        <v>7091</v>
      </c>
      <c r="B7092" s="60">
        <v>5</v>
      </c>
      <c r="C7092" s="2">
        <v>41222.838123451605</v>
      </c>
      <c r="D7092" s="2">
        <v>41282.837500000001</v>
      </c>
      <c r="E7092" s="60">
        <v>24</v>
      </c>
      <c r="F7092" s="2">
        <v>41226.587647454988</v>
      </c>
      <c r="G7092" s="60">
        <v>0</v>
      </c>
    </row>
    <row r="7093" spans="1:7" x14ac:dyDescent="0.3">
      <c r="A7093" s="60">
        <v>7092</v>
      </c>
      <c r="B7093" s="60">
        <v>4</v>
      </c>
      <c r="C7093" s="2">
        <v>41222.909822580754</v>
      </c>
      <c r="D7093" s="2">
        <v>41282.909722222219</v>
      </c>
      <c r="E7093" s="60">
        <v>12</v>
      </c>
      <c r="F7093" s="2">
        <v>41224.742711376995</v>
      </c>
      <c r="G7093" s="60">
        <v>0</v>
      </c>
    </row>
    <row r="7094" spans="1:7" x14ac:dyDescent="0.3">
      <c r="A7094" s="60">
        <v>7093</v>
      </c>
      <c r="B7094" s="60">
        <v>4</v>
      </c>
      <c r="C7094" s="2">
        <v>41222.909657505632</v>
      </c>
      <c r="D7094" s="2">
        <v>41282.90902777778</v>
      </c>
      <c r="E7094" s="60">
        <v>12</v>
      </c>
      <c r="F7094" s="2">
        <v>41224.856178560629</v>
      </c>
      <c r="G7094" s="60">
        <v>0</v>
      </c>
    </row>
    <row r="7095" spans="1:7" x14ac:dyDescent="0.3">
      <c r="A7095" s="60">
        <v>7094</v>
      </c>
      <c r="B7095" s="60">
        <v>1</v>
      </c>
      <c r="C7095" s="2">
        <v>41222.889462828054</v>
      </c>
      <c r="D7095" s="2">
        <v>41282.888888888891</v>
      </c>
      <c r="E7095" s="60">
        <v>8</v>
      </c>
      <c r="F7095" s="2">
        <v>41223.049406749102</v>
      </c>
      <c r="G7095" s="60">
        <v>0</v>
      </c>
    </row>
    <row r="7096" spans="1:7" x14ac:dyDescent="0.3">
      <c r="A7096" s="60">
        <v>7095</v>
      </c>
      <c r="B7096" s="60">
        <v>6</v>
      </c>
      <c r="C7096" s="2">
        <v>41223.020887195256</v>
      </c>
      <c r="D7096" s="2">
        <v>41283.020833333336</v>
      </c>
      <c r="E7096" s="60">
        <v>24</v>
      </c>
      <c r="F7096" s="2">
        <v>41229.770760804335</v>
      </c>
      <c r="G7096" s="60">
        <v>0</v>
      </c>
    </row>
    <row r="7097" spans="1:7" x14ac:dyDescent="0.3">
      <c r="A7097" s="60">
        <v>7096</v>
      </c>
      <c r="B7097" s="60">
        <v>1</v>
      </c>
      <c r="C7097" s="2">
        <v>41223.020279027311</v>
      </c>
      <c r="D7097" s="2">
        <v>41283.020138888889</v>
      </c>
      <c r="E7097" s="60">
        <v>12</v>
      </c>
      <c r="F7097" s="2">
        <v>41224.490533879842</v>
      </c>
      <c r="G7097" s="60">
        <v>0</v>
      </c>
    </row>
    <row r="7098" spans="1:7" x14ac:dyDescent="0.3">
      <c r="A7098" s="60">
        <v>7097</v>
      </c>
      <c r="B7098" s="60">
        <v>1</v>
      </c>
      <c r="C7098" s="2">
        <v>41223.03374375109</v>
      </c>
      <c r="D7098" s="2">
        <v>41283.033333333333</v>
      </c>
      <c r="E7098" s="60">
        <v>8</v>
      </c>
      <c r="F7098" s="2">
        <v>41224.377611610253</v>
      </c>
      <c r="G7098" s="60">
        <v>0</v>
      </c>
    </row>
    <row r="7099" spans="1:7" x14ac:dyDescent="0.3">
      <c r="A7099" s="60">
        <v>7098</v>
      </c>
      <c r="B7099" s="60">
        <v>5</v>
      </c>
      <c r="C7099" s="2">
        <v>41223.156159943101</v>
      </c>
      <c r="D7099" s="2">
        <v>41283.155555555553</v>
      </c>
      <c r="E7099" s="60">
        <v>24</v>
      </c>
      <c r="F7099" s="2">
        <v>41227.500065782871</v>
      </c>
      <c r="G7099" s="60">
        <v>0</v>
      </c>
    </row>
    <row r="7100" spans="1:7" x14ac:dyDescent="0.3">
      <c r="A7100" s="60">
        <v>7099</v>
      </c>
      <c r="B7100" s="60">
        <v>10</v>
      </c>
      <c r="C7100" s="2">
        <v>41223.252151391549</v>
      </c>
      <c r="D7100" s="2">
        <v>41283.252083333333</v>
      </c>
      <c r="E7100" s="60">
        <v>1</v>
      </c>
      <c r="F7100" s="2">
        <v>41230.328605140669</v>
      </c>
      <c r="G7100" s="60">
        <v>0</v>
      </c>
    </row>
    <row r="7101" spans="1:7" x14ac:dyDescent="0.3">
      <c r="A7101" s="60">
        <v>7100</v>
      </c>
      <c r="B7101" s="60">
        <v>1</v>
      </c>
      <c r="C7101" s="2">
        <v>41223.295016544034</v>
      </c>
      <c r="D7101" s="2">
        <v>41283.294444444444</v>
      </c>
      <c r="E7101" s="60">
        <v>8</v>
      </c>
      <c r="F7101" s="2">
        <v>41223.893265433231</v>
      </c>
      <c r="G7101" s="60">
        <v>0</v>
      </c>
    </row>
    <row r="7102" spans="1:7" x14ac:dyDescent="0.3">
      <c r="A7102" s="60">
        <v>7101</v>
      </c>
      <c r="B7102" s="60">
        <v>3</v>
      </c>
      <c r="C7102" s="2">
        <v>41223.366776019371</v>
      </c>
      <c r="D7102" s="2">
        <v>41283.366666666669</v>
      </c>
      <c r="E7102" s="60">
        <v>24</v>
      </c>
      <c r="F7102" s="2">
        <v>41225.717557288233</v>
      </c>
      <c r="G7102" s="60">
        <v>0</v>
      </c>
    </row>
    <row r="7103" spans="1:7" x14ac:dyDescent="0.3">
      <c r="A7103" s="60">
        <v>7102</v>
      </c>
      <c r="B7103" s="60">
        <v>6</v>
      </c>
      <c r="C7103" s="2">
        <v>41223.380196353675</v>
      </c>
      <c r="D7103" s="2">
        <v>41283.379861111112</v>
      </c>
      <c r="E7103" s="60">
        <v>24</v>
      </c>
      <c r="F7103" s="2">
        <v>41225.806848774875</v>
      </c>
      <c r="G7103" s="60">
        <v>0</v>
      </c>
    </row>
    <row r="7104" spans="1:7" x14ac:dyDescent="0.3">
      <c r="A7104" s="60">
        <v>7103</v>
      </c>
      <c r="B7104" s="60">
        <v>9</v>
      </c>
      <c r="C7104" s="2">
        <v>41223.37854123889</v>
      </c>
      <c r="D7104" s="2">
        <v>41283.378472222219</v>
      </c>
      <c r="E7104" s="60">
        <v>5</v>
      </c>
      <c r="F7104" s="2">
        <v>41226.475243662324</v>
      </c>
      <c r="G7104" s="60">
        <v>0</v>
      </c>
    </row>
    <row r="7105" spans="1:7" x14ac:dyDescent="0.3">
      <c r="A7105" s="60">
        <v>7104</v>
      </c>
      <c r="B7105" s="60">
        <v>6</v>
      </c>
      <c r="C7105" s="2">
        <v>41223.377561606256</v>
      </c>
      <c r="D7105" s="2">
        <v>41283.377083333333</v>
      </c>
      <c r="E7105" s="60">
        <v>24</v>
      </c>
      <c r="F7105" s="2">
        <v>41226.849124461376</v>
      </c>
      <c r="G7105" s="60">
        <v>0</v>
      </c>
    </row>
    <row r="7106" spans="1:7" x14ac:dyDescent="0.3">
      <c r="A7106" s="60">
        <v>7105</v>
      </c>
      <c r="B7106" s="60">
        <v>4</v>
      </c>
      <c r="C7106" s="2">
        <v>41223.382850648544</v>
      </c>
      <c r="D7106" s="2">
        <v>41283.382638888892</v>
      </c>
      <c r="E7106" s="60">
        <v>12</v>
      </c>
      <c r="F7106" s="2">
        <v>41224.581222635243</v>
      </c>
      <c r="G7106" s="60">
        <v>0</v>
      </c>
    </row>
    <row r="7107" spans="1:7" x14ac:dyDescent="0.3">
      <c r="A7107" s="60">
        <v>7106</v>
      </c>
      <c r="B7107" s="60">
        <v>8</v>
      </c>
      <c r="C7107" s="2">
        <v>41223.394216670808</v>
      </c>
      <c r="D7107" s="2">
        <v>41283.393750000003</v>
      </c>
      <c r="E7107" s="60">
        <v>3</v>
      </c>
      <c r="F7107" s="2">
        <v>41227.465847330568</v>
      </c>
      <c r="G7107" s="60">
        <v>1</v>
      </c>
    </row>
    <row r="7108" spans="1:7" x14ac:dyDescent="0.3">
      <c r="A7108" s="60">
        <v>7107</v>
      </c>
      <c r="B7108" s="60">
        <v>3</v>
      </c>
      <c r="C7108" s="2">
        <v>41223.403822539396</v>
      </c>
      <c r="D7108" s="2">
        <v>41283.40347222222</v>
      </c>
      <c r="E7108" s="60">
        <v>24</v>
      </c>
      <c r="F7108" s="2">
        <v>41224.440245348807</v>
      </c>
      <c r="G7108" s="60">
        <v>0</v>
      </c>
    </row>
    <row r="7109" spans="1:7" x14ac:dyDescent="0.3">
      <c r="A7109" s="60">
        <v>7108</v>
      </c>
      <c r="B7109" s="60">
        <v>4</v>
      </c>
      <c r="C7109" s="2">
        <v>41223.381407459798</v>
      </c>
      <c r="D7109" s="2">
        <v>41225.756249999999</v>
      </c>
      <c r="E7109" s="60">
        <v>12</v>
      </c>
      <c r="F7109" s="2">
        <v>41224.640482784525</v>
      </c>
      <c r="G7109" s="60">
        <v>0</v>
      </c>
    </row>
    <row r="7110" spans="1:7" x14ac:dyDescent="0.3">
      <c r="A7110" s="60">
        <v>7109</v>
      </c>
      <c r="B7110" s="60">
        <v>6</v>
      </c>
      <c r="C7110" s="2">
        <v>41223.475850698509</v>
      </c>
      <c r="D7110" s="2">
        <v>41283.475694444445</v>
      </c>
      <c r="E7110" s="60">
        <v>24</v>
      </c>
      <c r="F7110" s="2">
        <v>41229.726894735213</v>
      </c>
      <c r="G7110" s="60">
        <v>0</v>
      </c>
    </row>
    <row r="7111" spans="1:7" x14ac:dyDescent="0.3">
      <c r="A7111" s="60">
        <v>7110</v>
      </c>
      <c r="B7111" s="60">
        <v>7</v>
      </c>
      <c r="C7111" s="2">
        <v>41223.48631078301</v>
      </c>
      <c r="D7111" s="2">
        <v>41283.486111111117</v>
      </c>
      <c r="E7111" s="60">
        <v>24</v>
      </c>
      <c r="F7111" s="2">
        <v>41236.454780869841</v>
      </c>
      <c r="G7111" s="60">
        <v>0</v>
      </c>
    </row>
    <row r="7112" spans="1:7" x14ac:dyDescent="0.3">
      <c r="A7112" s="60">
        <v>7111</v>
      </c>
      <c r="B7112" s="60">
        <v>1</v>
      </c>
      <c r="C7112" s="2">
        <v>41223.497530887282</v>
      </c>
      <c r="D7112" s="2">
        <v>41283.497222222228</v>
      </c>
      <c r="E7112" s="60">
        <v>12</v>
      </c>
      <c r="F7112" s="2">
        <v>41224.386899279591</v>
      </c>
      <c r="G7112" s="60">
        <v>0</v>
      </c>
    </row>
    <row r="7113" spans="1:7" x14ac:dyDescent="0.3">
      <c r="A7113" s="60">
        <v>7112</v>
      </c>
      <c r="B7113" s="60">
        <v>2</v>
      </c>
      <c r="C7113" s="2">
        <v>41223.471886320549</v>
      </c>
      <c r="D7113" s="2">
        <v>41283.47152777778</v>
      </c>
      <c r="E7113" s="60">
        <v>10</v>
      </c>
      <c r="F7113" s="2">
        <v>41224.336192436305</v>
      </c>
      <c r="G7113" s="60">
        <v>0</v>
      </c>
    </row>
    <row r="7114" spans="1:7" x14ac:dyDescent="0.3">
      <c r="A7114" s="60">
        <v>7113</v>
      </c>
      <c r="B7114" s="60">
        <v>1</v>
      </c>
      <c r="C7114" s="2">
        <v>41223.667132244824</v>
      </c>
      <c r="D7114" s="2">
        <v>41283.666666666664</v>
      </c>
      <c r="E7114" s="60">
        <v>8</v>
      </c>
      <c r="F7114" s="2">
        <v>41223.777965934001</v>
      </c>
      <c r="G7114" s="60">
        <v>0</v>
      </c>
    </row>
    <row r="7115" spans="1:7" x14ac:dyDescent="0.3">
      <c r="A7115" s="60">
        <v>7114</v>
      </c>
      <c r="B7115" s="60">
        <v>1</v>
      </c>
      <c r="C7115" s="2">
        <v>41223.730661856513</v>
      </c>
      <c r="D7115" s="2">
        <v>41226.230105633964</v>
      </c>
      <c r="E7115" s="60">
        <v>12</v>
      </c>
      <c r="F7115" s="2" t="s">
        <v>5</v>
      </c>
      <c r="G7115" s="60">
        <v>0</v>
      </c>
    </row>
    <row r="7116" spans="1:7" x14ac:dyDescent="0.3">
      <c r="A7116" s="60">
        <v>7115</v>
      </c>
      <c r="B7116" s="60">
        <v>2</v>
      </c>
      <c r="C7116" s="2">
        <v>41223.708846822541</v>
      </c>
      <c r="D7116" s="2">
        <v>41225.791736402731</v>
      </c>
      <c r="E7116" s="60">
        <v>10</v>
      </c>
      <c r="F7116" s="2" t="s">
        <v>5</v>
      </c>
      <c r="G7116" s="60">
        <v>0</v>
      </c>
    </row>
    <row r="7117" spans="1:7" x14ac:dyDescent="0.3">
      <c r="A7117" s="60">
        <v>7116</v>
      </c>
      <c r="B7117" s="60">
        <v>7</v>
      </c>
      <c r="C7117" s="2">
        <v>41223.759110801388</v>
      </c>
      <c r="D7117" s="2">
        <v>41283.759027777778</v>
      </c>
      <c r="E7117" s="60">
        <v>24</v>
      </c>
      <c r="F7117" s="2">
        <v>41228.433146395364</v>
      </c>
      <c r="G7117" s="60">
        <v>0</v>
      </c>
    </row>
    <row r="7118" spans="1:7" x14ac:dyDescent="0.3">
      <c r="A7118" s="60">
        <v>7117</v>
      </c>
      <c r="B7118" s="60">
        <v>3</v>
      </c>
      <c r="C7118" s="2">
        <v>41223.786171491935</v>
      </c>
      <c r="D7118" s="2">
        <v>41283.786111111112</v>
      </c>
      <c r="E7118" s="60">
        <v>24</v>
      </c>
      <c r="F7118" s="2">
        <v>41225.592468615308</v>
      </c>
      <c r="G7118" s="60">
        <v>0</v>
      </c>
    </row>
    <row r="7119" spans="1:7" x14ac:dyDescent="0.3">
      <c r="A7119" s="60">
        <v>7118</v>
      </c>
      <c r="B7119" s="60">
        <v>3</v>
      </c>
      <c r="C7119" s="2">
        <v>41223.752015577891</v>
      </c>
      <c r="D7119" s="2">
        <v>41283.751388888886</v>
      </c>
      <c r="E7119" s="60">
        <v>24</v>
      </c>
      <c r="F7119" s="2">
        <v>41225.96026181004</v>
      </c>
      <c r="G7119" s="60">
        <v>0</v>
      </c>
    </row>
    <row r="7120" spans="1:7" x14ac:dyDescent="0.3">
      <c r="A7120" s="60">
        <v>7119</v>
      </c>
      <c r="B7120" s="60">
        <v>1</v>
      </c>
      <c r="C7120" s="2">
        <v>41223.83460874603</v>
      </c>
      <c r="D7120" s="2">
        <v>41226.292502197866</v>
      </c>
      <c r="E7120" s="60">
        <v>12</v>
      </c>
      <c r="F7120" s="2" t="s">
        <v>5</v>
      </c>
      <c r="G7120" s="60">
        <v>0</v>
      </c>
    </row>
    <row r="7121" spans="1:7" x14ac:dyDescent="0.3">
      <c r="A7121" s="60">
        <v>7120</v>
      </c>
      <c r="B7121" s="60">
        <v>3</v>
      </c>
      <c r="C7121" s="2">
        <v>41223.895726937699</v>
      </c>
      <c r="D7121" s="2">
        <v>41283.895138888889</v>
      </c>
      <c r="E7121" s="60">
        <v>24</v>
      </c>
      <c r="F7121" s="2">
        <v>41225.583351886271</v>
      </c>
      <c r="G7121" s="60">
        <v>0</v>
      </c>
    </row>
    <row r="7122" spans="1:7" x14ac:dyDescent="0.3">
      <c r="A7122" s="60">
        <v>7121</v>
      </c>
      <c r="B7122" s="60">
        <v>4</v>
      </c>
      <c r="C7122" s="2">
        <v>41223.890549933705</v>
      </c>
      <c r="D7122" s="2">
        <v>41228.556870015855</v>
      </c>
      <c r="E7122" s="60">
        <v>12</v>
      </c>
      <c r="F7122" s="2" t="s">
        <v>5</v>
      </c>
      <c r="G7122" s="60">
        <v>0</v>
      </c>
    </row>
    <row r="7123" spans="1:7" x14ac:dyDescent="0.3">
      <c r="A7123" s="60">
        <v>7122</v>
      </c>
      <c r="B7123" s="60">
        <v>6</v>
      </c>
      <c r="C7123" s="2">
        <v>41223.922279286206</v>
      </c>
      <c r="D7123" s="2">
        <v>41226.005555555559</v>
      </c>
      <c r="E7123" s="60">
        <v>24</v>
      </c>
      <c r="F7123" s="2" t="s">
        <v>5</v>
      </c>
      <c r="G7123" s="60">
        <v>0</v>
      </c>
    </row>
    <row r="7124" spans="1:7" x14ac:dyDescent="0.3">
      <c r="A7124" s="60">
        <v>7123</v>
      </c>
      <c r="B7124" s="60">
        <v>1</v>
      </c>
      <c r="C7124" s="2">
        <v>41224.022407256802</v>
      </c>
      <c r="D7124" s="2">
        <v>41284.022222222222</v>
      </c>
      <c r="E7124" s="60">
        <v>8</v>
      </c>
      <c r="F7124" s="2">
        <v>41225.377724435639</v>
      </c>
      <c r="G7124" s="60">
        <v>0</v>
      </c>
    </row>
    <row r="7125" spans="1:7" x14ac:dyDescent="0.3">
      <c r="A7125" s="60">
        <v>7124</v>
      </c>
      <c r="B7125" s="60">
        <v>3</v>
      </c>
      <c r="C7125" s="2">
        <v>41224.033265335449</v>
      </c>
      <c r="D7125" s="2">
        <v>41284.032638888886</v>
      </c>
      <c r="E7125" s="60">
        <v>24</v>
      </c>
      <c r="F7125" s="2">
        <v>41227.463033184329</v>
      </c>
      <c r="G7125" s="60">
        <v>0</v>
      </c>
    </row>
    <row r="7126" spans="1:7" x14ac:dyDescent="0.3">
      <c r="A7126" s="60">
        <v>7125</v>
      </c>
      <c r="B7126" s="60">
        <v>2</v>
      </c>
      <c r="C7126" s="2">
        <v>41224.360841655252</v>
      </c>
      <c r="D7126" s="2">
        <v>41284.36041666667</v>
      </c>
      <c r="E7126" s="60">
        <v>10</v>
      </c>
      <c r="F7126" s="2">
        <v>41225.492777325482</v>
      </c>
      <c r="G7126" s="60">
        <v>0</v>
      </c>
    </row>
    <row r="7127" spans="1:7" x14ac:dyDescent="0.3">
      <c r="A7127" s="60">
        <v>7126</v>
      </c>
      <c r="B7127" s="60">
        <v>3</v>
      </c>
      <c r="C7127" s="2">
        <v>41224.44836128896</v>
      </c>
      <c r="D7127" s="2">
        <v>41284.447916666664</v>
      </c>
      <c r="E7127" s="60">
        <v>24</v>
      </c>
      <c r="F7127" s="2">
        <v>41226.61805600259</v>
      </c>
      <c r="G7127" s="60">
        <v>0</v>
      </c>
    </row>
    <row r="7128" spans="1:7" x14ac:dyDescent="0.3">
      <c r="A7128" s="60">
        <v>7127</v>
      </c>
      <c r="B7128" s="60">
        <v>4</v>
      </c>
      <c r="C7128" s="2">
        <v>41224.416687699311</v>
      </c>
      <c r="D7128" s="2">
        <v>41284.416666666664</v>
      </c>
      <c r="E7128" s="60">
        <v>12</v>
      </c>
      <c r="F7128" s="2">
        <v>41226.658596255569</v>
      </c>
      <c r="G7128" s="60">
        <v>0</v>
      </c>
    </row>
    <row r="7129" spans="1:7" x14ac:dyDescent="0.3">
      <c r="A7129" s="60">
        <v>7128</v>
      </c>
      <c r="B7129" s="60">
        <v>1</v>
      </c>
      <c r="C7129" s="2">
        <v>41224.551742673342</v>
      </c>
      <c r="D7129" s="2">
        <v>41227.218090025555</v>
      </c>
      <c r="E7129" s="60">
        <v>12</v>
      </c>
      <c r="F7129" s="2" t="s">
        <v>5</v>
      </c>
      <c r="G7129" s="60">
        <v>0</v>
      </c>
    </row>
    <row r="7130" spans="1:7" x14ac:dyDescent="0.3">
      <c r="A7130" s="60">
        <v>7129</v>
      </c>
      <c r="B7130" s="60">
        <v>1</v>
      </c>
      <c r="C7130" s="2">
        <v>41224.574961092607</v>
      </c>
      <c r="D7130" s="2">
        <v>41284.57430555555</v>
      </c>
      <c r="E7130" s="60">
        <v>8</v>
      </c>
      <c r="F7130" s="2">
        <v>41225.400176755713</v>
      </c>
      <c r="G7130" s="60">
        <v>0</v>
      </c>
    </row>
    <row r="7131" spans="1:7" x14ac:dyDescent="0.3">
      <c r="A7131" s="60">
        <v>7130</v>
      </c>
      <c r="B7131" s="60">
        <v>7</v>
      </c>
      <c r="C7131" s="2">
        <v>41224.554310594081</v>
      </c>
      <c r="D7131" s="2">
        <v>41284.554166666661</v>
      </c>
      <c r="E7131" s="60">
        <v>24</v>
      </c>
      <c r="F7131" s="2">
        <v>41251.446395349943</v>
      </c>
      <c r="G7131" s="60">
        <v>0</v>
      </c>
    </row>
    <row r="7132" spans="1:7" x14ac:dyDescent="0.3">
      <c r="A7132" s="60">
        <v>7131</v>
      </c>
      <c r="B7132" s="60">
        <v>3</v>
      </c>
      <c r="C7132" s="2">
        <v>41224.61303605423</v>
      </c>
      <c r="D7132" s="2">
        <v>41284.612500000003</v>
      </c>
      <c r="E7132" s="60">
        <v>24</v>
      </c>
      <c r="F7132" s="2">
        <v>41227.825464480367</v>
      </c>
      <c r="G7132" s="60">
        <v>0</v>
      </c>
    </row>
    <row r="7133" spans="1:7" x14ac:dyDescent="0.3">
      <c r="A7133" s="60">
        <v>7132</v>
      </c>
      <c r="B7133" s="60">
        <v>1</v>
      </c>
      <c r="C7133" s="2">
        <v>41224.58959410173</v>
      </c>
      <c r="D7133" s="2">
        <v>41284.589583333334</v>
      </c>
      <c r="E7133" s="60">
        <v>8</v>
      </c>
      <c r="F7133" s="2">
        <v>41224.760761665981</v>
      </c>
      <c r="G7133" s="60">
        <v>0</v>
      </c>
    </row>
    <row r="7134" spans="1:7" x14ac:dyDescent="0.3">
      <c r="A7134" s="60">
        <v>7133</v>
      </c>
      <c r="B7134" s="60">
        <v>1</v>
      </c>
      <c r="C7134" s="2">
        <v>41224.637184664782</v>
      </c>
      <c r="D7134" s="2">
        <v>41284.636805555558</v>
      </c>
      <c r="E7134" s="60">
        <v>8</v>
      </c>
      <c r="F7134" s="2">
        <v>41225.030995817368</v>
      </c>
      <c r="G7134" s="60">
        <v>0</v>
      </c>
    </row>
    <row r="7135" spans="1:7" x14ac:dyDescent="0.3">
      <c r="A7135" s="60">
        <v>7134</v>
      </c>
      <c r="B7135" s="60">
        <v>4</v>
      </c>
      <c r="C7135" s="2">
        <v>41224.664185046873</v>
      </c>
      <c r="D7135" s="2">
        <v>41284.663888888892</v>
      </c>
      <c r="E7135" s="60">
        <v>12</v>
      </c>
      <c r="F7135" s="2">
        <v>41228.018649213358</v>
      </c>
      <c r="G7135" s="60">
        <v>0</v>
      </c>
    </row>
    <row r="7136" spans="1:7" x14ac:dyDescent="0.3">
      <c r="A7136" s="60">
        <v>7135</v>
      </c>
      <c r="B7136" s="60">
        <v>3</v>
      </c>
      <c r="C7136" s="2">
        <v>41224.652533705812</v>
      </c>
      <c r="D7136" s="2">
        <v>41284.652083333334</v>
      </c>
      <c r="E7136" s="60">
        <v>24</v>
      </c>
      <c r="F7136" s="2">
        <v>41226.48801208756</v>
      </c>
      <c r="G7136" s="60">
        <v>0</v>
      </c>
    </row>
    <row r="7137" spans="1:7" x14ac:dyDescent="0.3">
      <c r="A7137" s="60">
        <v>7136</v>
      </c>
      <c r="B7137" s="60">
        <v>2</v>
      </c>
      <c r="C7137" s="2">
        <v>41224.652715874603</v>
      </c>
      <c r="D7137" s="2">
        <v>41284.652083333334</v>
      </c>
      <c r="E7137" s="60">
        <v>10</v>
      </c>
      <c r="F7137" s="2">
        <v>41225.655525120826</v>
      </c>
      <c r="G7137" s="60">
        <v>0</v>
      </c>
    </row>
    <row r="7138" spans="1:7" x14ac:dyDescent="0.3">
      <c r="A7138" s="60">
        <v>7137</v>
      </c>
      <c r="B7138" s="60">
        <v>7</v>
      </c>
      <c r="C7138" s="2">
        <v>41224.728021195573</v>
      </c>
      <c r="D7138" s="2">
        <v>41284.727777777778</v>
      </c>
      <c r="E7138" s="60">
        <v>24</v>
      </c>
      <c r="F7138" s="2">
        <v>41234.434047619477</v>
      </c>
      <c r="G7138" s="60">
        <v>0</v>
      </c>
    </row>
    <row r="7139" spans="1:7" x14ac:dyDescent="0.3">
      <c r="A7139" s="60">
        <v>7138</v>
      </c>
      <c r="B7139" s="60">
        <v>1</v>
      </c>
      <c r="C7139" s="2">
        <v>41224.743235384281</v>
      </c>
      <c r="D7139" s="2">
        <v>41284.743055555555</v>
      </c>
      <c r="E7139" s="60">
        <v>12</v>
      </c>
      <c r="F7139" s="2">
        <v>41225.777641917579</v>
      </c>
      <c r="G7139" s="60">
        <v>0</v>
      </c>
    </row>
    <row r="7140" spans="1:7" x14ac:dyDescent="0.3">
      <c r="A7140" s="60">
        <v>7139</v>
      </c>
      <c r="B7140" s="60">
        <v>2</v>
      </c>
      <c r="C7140" s="2">
        <v>41224.724753622628</v>
      </c>
      <c r="D7140" s="2">
        <v>41284.724305555559</v>
      </c>
      <c r="E7140" s="60">
        <v>10</v>
      </c>
      <c r="F7140" s="2">
        <v>41226.438744525629</v>
      </c>
      <c r="G7140" s="60">
        <v>0</v>
      </c>
    </row>
    <row r="7141" spans="1:7" x14ac:dyDescent="0.3">
      <c r="A7141" s="60">
        <v>7140</v>
      </c>
      <c r="B7141" s="60">
        <v>2</v>
      </c>
      <c r="C7141" s="2">
        <v>41224.819325075972</v>
      </c>
      <c r="D7141" s="2">
        <v>41284.818749999999</v>
      </c>
      <c r="E7141" s="60">
        <v>10</v>
      </c>
      <c r="F7141" s="2">
        <v>41225.5000429223</v>
      </c>
      <c r="G7141" s="60">
        <v>0</v>
      </c>
    </row>
    <row r="7142" spans="1:7" x14ac:dyDescent="0.3">
      <c r="A7142" s="60">
        <v>7141</v>
      </c>
      <c r="B7142" s="60">
        <v>4</v>
      </c>
      <c r="C7142" s="2">
        <v>41224.805154019283</v>
      </c>
      <c r="D7142" s="2">
        <v>41284.804861111108</v>
      </c>
      <c r="E7142" s="60">
        <v>12</v>
      </c>
      <c r="F7142" s="2">
        <v>41227.56531960149</v>
      </c>
      <c r="G7142" s="60">
        <v>0</v>
      </c>
    </row>
    <row r="7143" spans="1:7" x14ac:dyDescent="0.3">
      <c r="A7143" s="60">
        <v>7142</v>
      </c>
      <c r="B7143" s="60">
        <v>1</v>
      </c>
      <c r="C7143" s="2">
        <v>41224.816579012295</v>
      </c>
      <c r="D7143" s="2">
        <v>41284.815972222219</v>
      </c>
      <c r="E7143" s="60">
        <v>12</v>
      </c>
      <c r="F7143" s="2">
        <v>41225.340935409105</v>
      </c>
      <c r="G7143" s="60">
        <v>0</v>
      </c>
    </row>
    <row r="7144" spans="1:7" x14ac:dyDescent="0.3">
      <c r="A7144" s="60">
        <v>7143</v>
      </c>
      <c r="B7144" s="60">
        <v>6</v>
      </c>
      <c r="C7144" s="2">
        <v>41224.847015746091</v>
      </c>
      <c r="D7144" s="2">
        <v>41284.84652777778</v>
      </c>
      <c r="E7144" s="60">
        <v>24</v>
      </c>
      <c r="F7144" s="2">
        <v>41230.870365295559</v>
      </c>
      <c r="G7144" s="60">
        <v>0</v>
      </c>
    </row>
    <row r="7145" spans="1:7" x14ac:dyDescent="0.3">
      <c r="A7145" s="60">
        <v>7144</v>
      </c>
      <c r="B7145" s="60">
        <v>6</v>
      </c>
      <c r="C7145" s="2">
        <v>41224.840819288438</v>
      </c>
      <c r="D7145" s="2">
        <v>41284.840277777781</v>
      </c>
      <c r="E7145" s="60">
        <v>24</v>
      </c>
      <c r="F7145" s="2">
        <v>41235.35445925231</v>
      </c>
      <c r="G7145" s="60">
        <v>0</v>
      </c>
    </row>
    <row r="7146" spans="1:7" x14ac:dyDescent="0.3">
      <c r="A7146" s="60">
        <v>7145</v>
      </c>
      <c r="B7146" s="60">
        <v>6</v>
      </c>
      <c r="C7146" s="2">
        <v>41225.011568780479</v>
      </c>
      <c r="D7146" s="2">
        <v>41285.011111111111</v>
      </c>
      <c r="E7146" s="60">
        <v>24</v>
      </c>
      <c r="F7146" s="2">
        <v>41228.536876513746</v>
      </c>
      <c r="G7146" s="60">
        <v>0</v>
      </c>
    </row>
    <row r="7147" spans="1:7" x14ac:dyDescent="0.3">
      <c r="A7147" s="60">
        <v>7146</v>
      </c>
      <c r="B7147" s="60">
        <v>1</v>
      </c>
      <c r="C7147" s="2">
        <v>41225.045397409034</v>
      </c>
      <c r="D7147" s="2">
        <v>41227.795207150572</v>
      </c>
      <c r="E7147" s="60">
        <v>12</v>
      </c>
      <c r="F7147" s="2" t="s">
        <v>5</v>
      </c>
      <c r="G7147" s="60">
        <v>0</v>
      </c>
    </row>
    <row r="7148" spans="1:7" x14ac:dyDescent="0.3">
      <c r="A7148" s="60">
        <v>7147</v>
      </c>
      <c r="B7148" s="60">
        <v>3</v>
      </c>
      <c r="C7148" s="2">
        <v>41225.153028013097</v>
      </c>
      <c r="D7148" s="2">
        <v>41285.152777777781</v>
      </c>
      <c r="E7148" s="60">
        <v>24</v>
      </c>
      <c r="F7148" s="2">
        <v>41227.531690625576</v>
      </c>
      <c r="G7148" s="60">
        <v>0</v>
      </c>
    </row>
    <row r="7149" spans="1:7" x14ac:dyDescent="0.3">
      <c r="A7149" s="60">
        <v>7148</v>
      </c>
      <c r="B7149" s="60">
        <v>1</v>
      </c>
      <c r="C7149" s="2">
        <v>41225.246031841394</v>
      </c>
      <c r="D7149" s="2">
        <v>41285.245833333334</v>
      </c>
      <c r="E7149" s="60">
        <v>8</v>
      </c>
      <c r="F7149" s="2">
        <v>41226.376545017803</v>
      </c>
      <c r="G7149" s="60">
        <v>0</v>
      </c>
    </row>
    <row r="7150" spans="1:7" x14ac:dyDescent="0.3">
      <c r="A7150" s="60">
        <v>7149</v>
      </c>
      <c r="B7150" s="60">
        <v>1</v>
      </c>
      <c r="C7150" s="2">
        <v>41225.327477602776</v>
      </c>
      <c r="D7150" s="2">
        <v>41285.32708333333</v>
      </c>
      <c r="E7150" s="60">
        <v>8</v>
      </c>
      <c r="F7150" s="2">
        <v>41226.702029359672</v>
      </c>
      <c r="G7150" s="60">
        <v>0</v>
      </c>
    </row>
    <row r="7151" spans="1:7" x14ac:dyDescent="0.3">
      <c r="A7151" s="60">
        <v>7150</v>
      </c>
      <c r="B7151" s="60">
        <v>4</v>
      </c>
      <c r="C7151" s="2">
        <v>41225.350482567053</v>
      </c>
      <c r="D7151" s="2">
        <v>41285.350000000006</v>
      </c>
      <c r="E7151" s="60">
        <v>12</v>
      </c>
      <c r="F7151" s="2">
        <v>41227.721681404058</v>
      </c>
      <c r="G7151" s="60">
        <v>0</v>
      </c>
    </row>
    <row r="7152" spans="1:7" x14ac:dyDescent="0.3">
      <c r="A7152" s="60">
        <v>7151</v>
      </c>
      <c r="B7152" s="60">
        <v>5</v>
      </c>
      <c r="C7152" s="2">
        <v>41225.409002653032</v>
      </c>
      <c r="D7152" s="2">
        <v>41285.408333333333</v>
      </c>
      <c r="E7152" s="60">
        <v>24</v>
      </c>
      <c r="F7152" s="2">
        <v>41226.906573906112</v>
      </c>
      <c r="G7152" s="60">
        <v>0</v>
      </c>
    </row>
    <row r="7153" spans="1:7" x14ac:dyDescent="0.3">
      <c r="A7153" s="60">
        <v>7152</v>
      </c>
      <c r="B7153" s="60">
        <v>5</v>
      </c>
      <c r="C7153" s="2">
        <v>41225.40054433707</v>
      </c>
      <c r="D7153" s="2">
        <v>41285.4</v>
      </c>
      <c r="E7153" s="60">
        <v>24</v>
      </c>
      <c r="F7153" s="2">
        <v>41226.461755861375</v>
      </c>
      <c r="G7153" s="60">
        <v>0</v>
      </c>
    </row>
    <row r="7154" spans="1:7" x14ac:dyDescent="0.3">
      <c r="A7154" s="60">
        <v>7153</v>
      </c>
      <c r="B7154" s="60">
        <v>1</v>
      </c>
      <c r="C7154" s="2">
        <v>41225.43914200172</v>
      </c>
      <c r="D7154" s="2">
        <v>41285.438888888886</v>
      </c>
      <c r="E7154" s="60">
        <v>8</v>
      </c>
      <c r="F7154" s="2">
        <v>41226.649910273816</v>
      </c>
      <c r="G7154" s="60">
        <v>0</v>
      </c>
    </row>
    <row r="7155" spans="1:7" x14ac:dyDescent="0.3">
      <c r="A7155" s="60">
        <v>7154</v>
      </c>
      <c r="B7155" s="60">
        <v>2</v>
      </c>
      <c r="C7155" s="2">
        <v>41225.427874975685</v>
      </c>
      <c r="D7155" s="2">
        <v>41285.427777777775</v>
      </c>
      <c r="E7155" s="60">
        <v>10</v>
      </c>
      <c r="F7155" s="2">
        <v>41226.778390292056</v>
      </c>
      <c r="G7155" s="60">
        <v>0</v>
      </c>
    </row>
    <row r="7156" spans="1:7" x14ac:dyDescent="0.3">
      <c r="A7156" s="60">
        <v>7155</v>
      </c>
      <c r="B7156" s="60">
        <v>1</v>
      </c>
      <c r="C7156" s="2">
        <v>41225.442228156317</v>
      </c>
      <c r="D7156" s="2">
        <v>41285.441666666666</v>
      </c>
      <c r="E7156" s="60">
        <v>8</v>
      </c>
      <c r="F7156" s="2">
        <v>41226.540245837561</v>
      </c>
      <c r="G7156" s="60">
        <v>0</v>
      </c>
    </row>
    <row r="7157" spans="1:7" x14ac:dyDescent="0.3">
      <c r="A7157" s="60">
        <v>7156</v>
      </c>
      <c r="B7157" s="60">
        <v>4</v>
      </c>
      <c r="C7157" s="2">
        <v>41225.494706021156</v>
      </c>
      <c r="D7157" s="2">
        <v>41285.494444444448</v>
      </c>
      <c r="E7157" s="60">
        <v>12</v>
      </c>
      <c r="F7157" s="2">
        <v>41228.538961946826</v>
      </c>
      <c r="G7157" s="60">
        <v>0</v>
      </c>
    </row>
    <row r="7158" spans="1:7" x14ac:dyDescent="0.3">
      <c r="A7158" s="60">
        <v>7157</v>
      </c>
      <c r="B7158" s="60">
        <v>3</v>
      </c>
      <c r="C7158" s="2">
        <v>41225.474203324746</v>
      </c>
      <c r="D7158" s="2">
        <v>41227.848998659581</v>
      </c>
      <c r="E7158" s="60">
        <v>24</v>
      </c>
      <c r="F7158" s="2" t="s">
        <v>5</v>
      </c>
      <c r="G7158" s="60">
        <v>0</v>
      </c>
    </row>
    <row r="7159" spans="1:7" x14ac:dyDescent="0.3">
      <c r="A7159" s="60">
        <v>7158</v>
      </c>
      <c r="B7159" s="60">
        <v>1</v>
      </c>
      <c r="C7159" s="2">
        <v>41225.471655999165</v>
      </c>
      <c r="D7159" s="2">
        <v>41228.637891401828</v>
      </c>
      <c r="E7159" s="60">
        <v>12</v>
      </c>
      <c r="F7159" s="2" t="s">
        <v>5</v>
      </c>
      <c r="G7159" s="60">
        <v>0</v>
      </c>
    </row>
    <row r="7160" spans="1:7" x14ac:dyDescent="0.3">
      <c r="A7160" s="60">
        <v>7159</v>
      </c>
      <c r="B7160" s="60">
        <v>6</v>
      </c>
      <c r="C7160" s="2">
        <v>41225.536380930214</v>
      </c>
      <c r="D7160" s="2">
        <v>41285.536111111112</v>
      </c>
      <c r="E7160" s="60">
        <v>24</v>
      </c>
      <c r="F7160" s="2">
        <v>41231.650746676074</v>
      </c>
      <c r="G7160" s="60">
        <v>0</v>
      </c>
    </row>
    <row r="7161" spans="1:7" x14ac:dyDescent="0.3">
      <c r="A7161" s="60">
        <v>7160</v>
      </c>
      <c r="B7161" s="60">
        <v>1</v>
      </c>
      <c r="C7161" s="2">
        <v>41225.536101146739</v>
      </c>
      <c r="D7161" s="2">
        <v>41230.160416666666</v>
      </c>
      <c r="E7161" s="60">
        <v>8</v>
      </c>
      <c r="F7161" s="2">
        <v>41225.668517618775</v>
      </c>
      <c r="G7161" s="60">
        <v>0</v>
      </c>
    </row>
    <row r="7162" spans="1:7" x14ac:dyDescent="0.3">
      <c r="A7162" s="60">
        <v>7161</v>
      </c>
      <c r="B7162" s="60">
        <v>6</v>
      </c>
      <c r="C7162" s="2">
        <v>41225.656944900991</v>
      </c>
      <c r="D7162" s="2">
        <v>41285.656944444447</v>
      </c>
      <c r="E7162" s="60">
        <v>24</v>
      </c>
      <c r="F7162" s="2">
        <v>41236.61637648935</v>
      </c>
      <c r="G7162" s="60">
        <v>0</v>
      </c>
    </row>
    <row r="7163" spans="1:7" x14ac:dyDescent="0.3">
      <c r="A7163" s="60">
        <v>7162</v>
      </c>
      <c r="B7163" s="60">
        <v>2</v>
      </c>
      <c r="C7163" s="2">
        <v>41225.742307492546</v>
      </c>
      <c r="D7163" s="2">
        <v>41285.741666666669</v>
      </c>
      <c r="E7163" s="60">
        <v>10</v>
      </c>
      <c r="F7163" s="2">
        <v>41226.700640976327</v>
      </c>
      <c r="G7163" s="60">
        <v>0</v>
      </c>
    </row>
    <row r="7164" spans="1:7" x14ac:dyDescent="0.3">
      <c r="A7164" s="60">
        <v>7163</v>
      </c>
      <c r="B7164" s="60">
        <v>1</v>
      </c>
      <c r="C7164" s="2">
        <v>41225.81527787081</v>
      </c>
      <c r="D7164" s="2">
        <v>41285.815277777772</v>
      </c>
      <c r="E7164" s="60">
        <v>12</v>
      </c>
      <c r="F7164" s="2">
        <v>41227.137296324698</v>
      </c>
      <c r="G7164" s="60">
        <v>0</v>
      </c>
    </row>
    <row r="7165" spans="1:7" x14ac:dyDescent="0.3">
      <c r="A7165" s="60">
        <v>7164</v>
      </c>
      <c r="B7165" s="60">
        <v>7</v>
      </c>
      <c r="C7165" s="2">
        <v>41225.802426796909</v>
      </c>
      <c r="D7165" s="2">
        <v>41285.802083333328</v>
      </c>
      <c r="E7165" s="60">
        <v>24</v>
      </c>
      <c r="F7165" s="2">
        <v>41278.566780972076</v>
      </c>
      <c r="G7165" s="60">
        <v>0</v>
      </c>
    </row>
    <row r="7166" spans="1:7" x14ac:dyDescent="0.3">
      <c r="A7166" s="60">
        <v>7165</v>
      </c>
      <c r="B7166" s="60">
        <v>7</v>
      </c>
      <c r="C7166" s="2">
        <v>41226.081885338535</v>
      </c>
      <c r="D7166" s="2">
        <v>41286.081249999996</v>
      </c>
      <c r="E7166" s="60">
        <v>24</v>
      </c>
      <c r="F7166" s="2">
        <v>41247.962588051363</v>
      </c>
      <c r="G7166" s="60">
        <v>1</v>
      </c>
    </row>
    <row r="7167" spans="1:7" x14ac:dyDescent="0.3">
      <c r="A7167" s="60">
        <v>7166</v>
      </c>
      <c r="B7167" s="60">
        <v>1</v>
      </c>
      <c r="C7167" s="2">
        <v>41226.253273154696</v>
      </c>
      <c r="D7167" s="2">
        <v>41286.25277777778</v>
      </c>
      <c r="E7167" s="60">
        <v>8</v>
      </c>
      <c r="F7167" s="2">
        <v>41226.395487021757</v>
      </c>
      <c r="G7167" s="60">
        <v>0</v>
      </c>
    </row>
    <row r="7168" spans="1:7" x14ac:dyDescent="0.3">
      <c r="A7168" s="60">
        <v>7167</v>
      </c>
      <c r="B7168" s="60">
        <v>1</v>
      </c>
      <c r="C7168" s="2">
        <v>41226.310713470921</v>
      </c>
      <c r="D7168" s="2">
        <v>41286.310416666667</v>
      </c>
      <c r="E7168" s="60">
        <v>8</v>
      </c>
      <c r="F7168" s="2">
        <v>41226.70610570252</v>
      </c>
      <c r="G7168" s="60">
        <v>0</v>
      </c>
    </row>
    <row r="7169" spans="1:7" x14ac:dyDescent="0.3">
      <c r="A7169" s="60">
        <v>7168</v>
      </c>
      <c r="B7169" s="60">
        <v>6</v>
      </c>
      <c r="C7169" s="2">
        <v>41226.369823742003</v>
      </c>
      <c r="D7169" s="2">
        <v>41286.369444444448</v>
      </c>
      <c r="E7169" s="60">
        <v>24</v>
      </c>
      <c r="F7169" s="2">
        <v>41230.757261782433</v>
      </c>
      <c r="G7169" s="60">
        <v>0</v>
      </c>
    </row>
    <row r="7170" spans="1:7" x14ac:dyDescent="0.3">
      <c r="A7170" s="60">
        <v>7169</v>
      </c>
      <c r="B7170" s="60">
        <v>1</v>
      </c>
      <c r="C7170" s="2">
        <v>41226.468570253805</v>
      </c>
      <c r="D7170" s="2">
        <v>41286.468055555561</v>
      </c>
      <c r="E7170" s="60">
        <v>8</v>
      </c>
      <c r="F7170" s="2">
        <v>41227.568805036994</v>
      </c>
      <c r="G7170" s="60">
        <v>0</v>
      </c>
    </row>
    <row r="7171" spans="1:7" x14ac:dyDescent="0.3">
      <c r="A7171" s="60">
        <v>7170</v>
      </c>
      <c r="B7171" s="60">
        <v>5</v>
      </c>
      <c r="C7171" s="2">
        <v>41226.490651327942</v>
      </c>
      <c r="D7171" s="2">
        <v>41228.782039571161</v>
      </c>
      <c r="E7171" s="60">
        <v>24</v>
      </c>
      <c r="F7171" s="2" t="s">
        <v>5</v>
      </c>
      <c r="G7171" s="60">
        <v>0</v>
      </c>
    </row>
    <row r="7172" spans="1:7" x14ac:dyDescent="0.3">
      <c r="A7172" s="60">
        <v>7171</v>
      </c>
      <c r="B7172" s="60">
        <v>5</v>
      </c>
      <c r="C7172" s="2">
        <v>41226.505866657892</v>
      </c>
      <c r="D7172" s="2">
        <v>41286.505555555559</v>
      </c>
      <c r="E7172" s="60">
        <v>24</v>
      </c>
      <c r="F7172" s="2">
        <v>41230.388168763646</v>
      </c>
      <c r="G7172" s="60">
        <v>0</v>
      </c>
    </row>
    <row r="7173" spans="1:7" x14ac:dyDescent="0.3">
      <c r="A7173" s="60">
        <v>7172</v>
      </c>
      <c r="B7173" s="60">
        <v>4</v>
      </c>
      <c r="C7173" s="2">
        <v>41226.520887371793</v>
      </c>
      <c r="D7173" s="2">
        <v>41286.520833333336</v>
      </c>
      <c r="E7173" s="60">
        <v>12</v>
      </c>
      <c r="F7173" s="2">
        <v>41229.476049453755</v>
      </c>
      <c r="G7173" s="60">
        <v>0</v>
      </c>
    </row>
    <row r="7174" spans="1:7" x14ac:dyDescent="0.3">
      <c r="A7174" s="60">
        <v>7173</v>
      </c>
      <c r="B7174" s="60">
        <v>5</v>
      </c>
      <c r="C7174" s="2">
        <v>41226.54753384972</v>
      </c>
      <c r="D7174" s="2">
        <v>41286.547222222223</v>
      </c>
      <c r="E7174" s="60">
        <v>24</v>
      </c>
      <c r="F7174" s="2">
        <v>41230.383667678172</v>
      </c>
      <c r="G7174" s="60">
        <v>0</v>
      </c>
    </row>
    <row r="7175" spans="1:7" x14ac:dyDescent="0.3">
      <c r="A7175" s="60">
        <v>7174</v>
      </c>
      <c r="B7175" s="60">
        <v>3</v>
      </c>
      <c r="C7175" s="2">
        <v>41226.564078249277</v>
      </c>
      <c r="D7175" s="2">
        <v>41286.563888888886</v>
      </c>
      <c r="E7175" s="60">
        <v>24</v>
      </c>
      <c r="F7175" s="2">
        <v>41228.45582042203</v>
      </c>
      <c r="G7175" s="60">
        <v>0</v>
      </c>
    </row>
    <row r="7176" spans="1:7" x14ac:dyDescent="0.3">
      <c r="A7176" s="60">
        <v>7175</v>
      </c>
      <c r="B7176" s="60">
        <v>2</v>
      </c>
      <c r="C7176" s="2">
        <v>41226.573912728105</v>
      </c>
      <c r="D7176" s="2">
        <v>41229.031898856723</v>
      </c>
      <c r="E7176" s="60">
        <v>10</v>
      </c>
      <c r="F7176" s="2" t="s">
        <v>5</v>
      </c>
      <c r="G7176" s="60">
        <v>0</v>
      </c>
    </row>
    <row r="7177" spans="1:7" x14ac:dyDescent="0.3">
      <c r="A7177" s="60">
        <v>7176</v>
      </c>
      <c r="B7177" s="60">
        <v>2</v>
      </c>
      <c r="C7177" s="2">
        <v>41226.669003831441</v>
      </c>
      <c r="D7177" s="2">
        <v>41286.668749999997</v>
      </c>
      <c r="E7177" s="60">
        <v>10</v>
      </c>
      <c r="F7177" s="2">
        <v>41227.744123112032</v>
      </c>
      <c r="G7177" s="60">
        <v>0</v>
      </c>
    </row>
    <row r="7178" spans="1:7" x14ac:dyDescent="0.3">
      <c r="A7178" s="60">
        <v>7177</v>
      </c>
      <c r="B7178" s="60">
        <v>2</v>
      </c>
      <c r="C7178" s="2">
        <v>41226.74663033877</v>
      </c>
      <c r="D7178" s="2">
        <v>41286.746527777781</v>
      </c>
      <c r="E7178" s="60">
        <v>10</v>
      </c>
      <c r="F7178" s="2">
        <v>41227.645728901334</v>
      </c>
      <c r="G7178" s="60">
        <v>0</v>
      </c>
    </row>
    <row r="7179" spans="1:7" x14ac:dyDescent="0.3">
      <c r="A7179" s="60">
        <v>7178</v>
      </c>
      <c r="B7179" s="60">
        <v>8</v>
      </c>
      <c r="C7179" s="2">
        <v>41226.78173666208</v>
      </c>
      <c r="D7179" s="2">
        <v>41286.78125</v>
      </c>
      <c r="E7179" s="60">
        <v>3</v>
      </c>
      <c r="F7179" s="2">
        <v>41231.253257611286</v>
      </c>
      <c r="G7179" s="60">
        <v>0</v>
      </c>
    </row>
    <row r="7180" spans="1:7" x14ac:dyDescent="0.3">
      <c r="A7180" s="60">
        <v>7179</v>
      </c>
      <c r="B7180" s="60">
        <v>6</v>
      </c>
      <c r="C7180" s="2">
        <v>41226.846264855158</v>
      </c>
      <c r="D7180" s="2">
        <v>41286.845833333333</v>
      </c>
      <c r="E7180" s="60">
        <v>24</v>
      </c>
      <c r="F7180" s="2">
        <v>41237.487947493035</v>
      </c>
      <c r="G7180" s="60">
        <v>0</v>
      </c>
    </row>
    <row r="7181" spans="1:7" x14ac:dyDescent="0.3">
      <c r="A7181" s="60">
        <v>7180</v>
      </c>
      <c r="B7181" s="60">
        <v>1</v>
      </c>
      <c r="C7181" s="2">
        <v>41226.855340181864</v>
      </c>
      <c r="D7181" s="2">
        <v>41286.854861111111</v>
      </c>
      <c r="E7181" s="60">
        <v>12</v>
      </c>
      <c r="F7181" s="2">
        <v>41227.463601853255</v>
      </c>
      <c r="G7181" s="60">
        <v>0</v>
      </c>
    </row>
    <row r="7182" spans="1:7" x14ac:dyDescent="0.3">
      <c r="A7182" s="60">
        <v>7181</v>
      </c>
      <c r="B7182" s="60">
        <v>6</v>
      </c>
      <c r="C7182" s="2">
        <v>41226.849276401685</v>
      </c>
      <c r="D7182" s="2">
        <v>41286.848611111112</v>
      </c>
      <c r="E7182" s="60">
        <v>24</v>
      </c>
      <c r="F7182" s="2">
        <v>41239.868173390816</v>
      </c>
      <c r="G7182" s="60">
        <v>0</v>
      </c>
    </row>
    <row r="7183" spans="1:7" x14ac:dyDescent="0.3">
      <c r="A7183" s="60">
        <v>7182</v>
      </c>
      <c r="B7183" s="60">
        <v>10</v>
      </c>
      <c r="C7183" s="2">
        <v>41226.94634031412</v>
      </c>
      <c r="D7183" s="2">
        <v>41286.945833333331</v>
      </c>
      <c r="E7183" s="60">
        <v>1</v>
      </c>
      <c r="F7183" s="2">
        <v>41234.26580317632</v>
      </c>
      <c r="G7183" s="60">
        <v>3</v>
      </c>
    </row>
    <row r="7184" spans="1:7" x14ac:dyDescent="0.3">
      <c r="A7184" s="60">
        <v>7183</v>
      </c>
      <c r="B7184" s="60">
        <v>6</v>
      </c>
      <c r="C7184" s="2">
        <v>41226.924808307456</v>
      </c>
      <c r="D7184" s="2">
        <v>41286.924305555556</v>
      </c>
      <c r="E7184" s="60">
        <v>24</v>
      </c>
      <c r="F7184" s="2">
        <v>41228.475790615936</v>
      </c>
      <c r="G7184" s="60">
        <v>0</v>
      </c>
    </row>
    <row r="7185" spans="1:7" x14ac:dyDescent="0.3">
      <c r="A7185" s="60">
        <v>7184</v>
      </c>
      <c r="B7185" s="60">
        <v>5</v>
      </c>
      <c r="C7185" s="2">
        <v>41226.96660272291</v>
      </c>
      <c r="D7185" s="2">
        <v>41286.965972222228</v>
      </c>
      <c r="E7185" s="60">
        <v>24</v>
      </c>
      <c r="F7185" s="2">
        <v>41229.552953918639</v>
      </c>
      <c r="G7185" s="60">
        <v>0</v>
      </c>
    </row>
    <row r="7186" spans="1:7" x14ac:dyDescent="0.3">
      <c r="A7186" s="60">
        <v>7185</v>
      </c>
      <c r="B7186" s="60">
        <v>1</v>
      </c>
      <c r="C7186" s="2">
        <v>41227.051116612871</v>
      </c>
      <c r="D7186" s="2">
        <v>41287.050694444442</v>
      </c>
      <c r="E7186" s="60">
        <v>8</v>
      </c>
      <c r="F7186" s="2">
        <v>41227.408003185126</v>
      </c>
      <c r="G7186" s="60">
        <v>0</v>
      </c>
    </row>
    <row r="7187" spans="1:7" x14ac:dyDescent="0.3">
      <c r="A7187" s="60">
        <v>7186</v>
      </c>
      <c r="B7187" s="60">
        <v>6</v>
      </c>
      <c r="C7187" s="2">
        <v>41227.176614784112</v>
      </c>
      <c r="D7187" s="2">
        <v>41287.176388888889</v>
      </c>
      <c r="E7187" s="60">
        <v>24</v>
      </c>
      <c r="F7187" s="2">
        <v>41229.153573671792</v>
      </c>
      <c r="G7187" s="60">
        <v>0</v>
      </c>
    </row>
    <row r="7188" spans="1:7" x14ac:dyDescent="0.3">
      <c r="A7188" s="60">
        <v>7187</v>
      </c>
      <c r="B7188" s="60">
        <v>10</v>
      </c>
      <c r="C7188" s="2">
        <v>41227.343984498875</v>
      </c>
      <c r="D7188" s="2">
        <v>41287.34375</v>
      </c>
      <c r="E7188" s="60">
        <v>1</v>
      </c>
      <c r="F7188" s="2">
        <v>41234.722351997414</v>
      </c>
      <c r="G7188" s="60">
        <v>3</v>
      </c>
    </row>
    <row r="7189" spans="1:7" x14ac:dyDescent="0.3">
      <c r="A7189" s="60">
        <v>7188</v>
      </c>
      <c r="B7189" s="60">
        <v>1</v>
      </c>
      <c r="C7189" s="2">
        <v>41227.362139273646</v>
      </c>
      <c r="D7189" s="2">
        <v>41287.361805555556</v>
      </c>
      <c r="E7189" s="60">
        <v>8</v>
      </c>
      <c r="F7189" s="2">
        <v>41227.673163795407</v>
      </c>
      <c r="G7189" s="60">
        <v>0</v>
      </c>
    </row>
    <row r="7190" spans="1:7" x14ac:dyDescent="0.3">
      <c r="A7190" s="60">
        <v>7189</v>
      </c>
      <c r="B7190" s="60">
        <v>4</v>
      </c>
      <c r="C7190" s="2">
        <v>41227.35322875555</v>
      </c>
      <c r="D7190" s="2">
        <v>41287.352777777778</v>
      </c>
      <c r="E7190" s="60">
        <v>12</v>
      </c>
      <c r="F7190" s="2">
        <v>41229.65693505753</v>
      </c>
      <c r="G7190" s="60">
        <v>0</v>
      </c>
    </row>
    <row r="7191" spans="1:7" x14ac:dyDescent="0.3">
      <c r="A7191" s="60">
        <v>7190</v>
      </c>
      <c r="B7191" s="60">
        <v>2</v>
      </c>
      <c r="C7191" s="2">
        <v>41227.341719255644</v>
      </c>
      <c r="D7191" s="2">
        <v>41287.341666666667</v>
      </c>
      <c r="E7191" s="60">
        <v>10</v>
      </c>
      <c r="F7191" s="2">
        <v>41228.348025592131</v>
      </c>
      <c r="G7191" s="60">
        <v>0</v>
      </c>
    </row>
    <row r="7192" spans="1:7" x14ac:dyDescent="0.3">
      <c r="A7192" s="60">
        <v>7191</v>
      </c>
      <c r="B7192" s="60">
        <v>11</v>
      </c>
      <c r="C7192" s="2">
        <v>41227.357384325936</v>
      </c>
      <c r="D7192" s="2">
        <v>41229.815277777772</v>
      </c>
      <c r="E7192" s="60">
        <v>1</v>
      </c>
      <c r="F7192" s="2" t="s">
        <v>5</v>
      </c>
      <c r="G7192" s="60">
        <v>0</v>
      </c>
    </row>
    <row r="7193" spans="1:7" x14ac:dyDescent="0.3">
      <c r="A7193" s="60">
        <v>7192</v>
      </c>
      <c r="B7193" s="60">
        <v>9</v>
      </c>
      <c r="C7193" s="2">
        <v>41227.375568014788</v>
      </c>
      <c r="D7193" s="2">
        <v>41287.375</v>
      </c>
      <c r="E7193" s="60">
        <v>5</v>
      </c>
      <c r="F7193" s="2">
        <v>41230.45930324919</v>
      </c>
      <c r="G7193" s="60">
        <v>0</v>
      </c>
    </row>
    <row r="7194" spans="1:7" x14ac:dyDescent="0.3">
      <c r="A7194" s="60">
        <v>7193</v>
      </c>
      <c r="B7194" s="60">
        <v>1</v>
      </c>
      <c r="C7194" s="2">
        <v>41227.39382511771</v>
      </c>
      <c r="D7194" s="2">
        <v>41231.05995550748</v>
      </c>
      <c r="E7194" s="60">
        <v>8</v>
      </c>
      <c r="F7194" s="2" t="s">
        <v>5</v>
      </c>
      <c r="G7194" s="60">
        <v>0</v>
      </c>
    </row>
    <row r="7195" spans="1:7" x14ac:dyDescent="0.3">
      <c r="A7195" s="60">
        <v>7194</v>
      </c>
      <c r="B7195" s="60">
        <v>1</v>
      </c>
      <c r="C7195" s="2">
        <v>41227.413398579352</v>
      </c>
      <c r="D7195" s="2">
        <v>41287.413194444445</v>
      </c>
      <c r="E7195" s="60">
        <v>8</v>
      </c>
      <c r="F7195" s="2">
        <v>41228.576579616878</v>
      </c>
      <c r="G7195" s="60">
        <v>0</v>
      </c>
    </row>
    <row r="7196" spans="1:7" x14ac:dyDescent="0.3">
      <c r="A7196" s="60">
        <v>7195</v>
      </c>
      <c r="B7196" s="60">
        <v>9</v>
      </c>
      <c r="C7196" s="2">
        <v>41227.394517608715</v>
      </c>
      <c r="D7196" s="2">
        <v>41287.394444444442</v>
      </c>
      <c r="E7196" s="60">
        <v>5</v>
      </c>
      <c r="F7196" s="2">
        <v>41230.546692501171</v>
      </c>
      <c r="G7196" s="60">
        <v>0</v>
      </c>
    </row>
    <row r="7197" spans="1:7" x14ac:dyDescent="0.3">
      <c r="A7197" s="60">
        <v>7196</v>
      </c>
      <c r="B7197" s="60">
        <v>2</v>
      </c>
      <c r="C7197" s="2">
        <v>41227.427191892399</v>
      </c>
      <c r="D7197" s="2">
        <v>41287.427083333328</v>
      </c>
      <c r="E7197" s="60">
        <v>10</v>
      </c>
      <c r="F7197" s="2">
        <v>41228.587670536443</v>
      </c>
      <c r="G7197" s="60">
        <v>0</v>
      </c>
    </row>
    <row r="7198" spans="1:7" x14ac:dyDescent="0.3">
      <c r="A7198" s="60">
        <v>7197</v>
      </c>
      <c r="B7198" s="60">
        <v>3</v>
      </c>
      <c r="C7198" s="2">
        <v>41227.419103650769</v>
      </c>
      <c r="D7198" s="2">
        <v>41287.418749999997</v>
      </c>
      <c r="E7198" s="60">
        <v>24</v>
      </c>
      <c r="F7198" s="2">
        <v>41229.530283426473</v>
      </c>
      <c r="G7198" s="60">
        <v>0</v>
      </c>
    </row>
    <row r="7199" spans="1:7" x14ac:dyDescent="0.3">
      <c r="A7199" s="60">
        <v>7198</v>
      </c>
      <c r="B7199" s="60">
        <v>4</v>
      </c>
      <c r="C7199" s="2">
        <v>41227.471484562026</v>
      </c>
      <c r="D7199" s="2">
        <v>41232.304166666661</v>
      </c>
      <c r="E7199" s="60">
        <v>12</v>
      </c>
      <c r="F7199" s="2">
        <v>41230.431403468639</v>
      </c>
      <c r="G7199" s="60">
        <v>0</v>
      </c>
    </row>
    <row r="7200" spans="1:7" x14ac:dyDescent="0.3">
      <c r="A7200" s="60">
        <v>7199</v>
      </c>
      <c r="B7200" s="60">
        <v>1</v>
      </c>
      <c r="C7200" s="2">
        <v>41227.524449343073</v>
      </c>
      <c r="D7200" s="2">
        <v>41287.524305555555</v>
      </c>
      <c r="E7200" s="60">
        <v>8</v>
      </c>
      <c r="F7200" s="2">
        <v>41228.414706642063</v>
      </c>
      <c r="G7200" s="60">
        <v>0</v>
      </c>
    </row>
    <row r="7201" spans="1:7" x14ac:dyDescent="0.3">
      <c r="A7201" s="60">
        <v>7200</v>
      </c>
      <c r="B7201" s="60">
        <v>1</v>
      </c>
      <c r="C7201" s="2">
        <v>41227.563153486102</v>
      </c>
      <c r="D7201" s="2">
        <v>41287.5625</v>
      </c>
      <c r="E7201" s="60">
        <v>8</v>
      </c>
      <c r="F7201" s="2">
        <v>41228.427545024482</v>
      </c>
      <c r="G7201" s="60">
        <v>0</v>
      </c>
    </row>
    <row r="7202" spans="1:7" x14ac:dyDescent="0.3">
      <c r="A7202" s="60">
        <v>7201</v>
      </c>
      <c r="B7202" s="60">
        <v>4</v>
      </c>
      <c r="C7202" s="2">
        <v>41227.561738007193</v>
      </c>
      <c r="D7202" s="2">
        <v>41287.561111111107</v>
      </c>
      <c r="E7202" s="60">
        <v>12</v>
      </c>
      <c r="F7202" s="2">
        <v>41229.654162655082</v>
      </c>
      <c r="G7202" s="60">
        <v>0</v>
      </c>
    </row>
    <row r="7203" spans="1:7" x14ac:dyDescent="0.3">
      <c r="A7203" s="60">
        <v>7202</v>
      </c>
      <c r="B7203" s="60">
        <v>1</v>
      </c>
      <c r="C7203" s="2">
        <v>41227.569650475161</v>
      </c>
      <c r="D7203" s="2">
        <v>41287.569444444445</v>
      </c>
      <c r="E7203" s="60">
        <v>8</v>
      </c>
      <c r="F7203" s="2">
        <v>41228.301894303244</v>
      </c>
      <c r="G7203" s="60">
        <v>0</v>
      </c>
    </row>
    <row r="7204" spans="1:7" x14ac:dyDescent="0.3">
      <c r="A7204" s="60">
        <v>7203</v>
      </c>
      <c r="B7204" s="60">
        <v>2</v>
      </c>
      <c r="C7204" s="2">
        <v>41227.593234456006</v>
      </c>
      <c r="D7204" s="2">
        <v>41287.593055555561</v>
      </c>
      <c r="E7204" s="60">
        <v>10</v>
      </c>
      <c r="F7204" s="2">
        <v>41229.410443673594</v>
      </c>
      <c r="G7204" s="60">
        <v>0</v>
      </c>
    </row>
    <row r="7205" spans="1:7" x14ac:dyDescent="0.3">
      <c r="A7205" s="60">
        <v>7204</v>
      </c>
      <c r="B7205" s="60">
        <v>3</v>
      </c>
      <c r="C7205" s="2">
        <v>41227.591999221266</v>
      </c>
      <c r="D7205" s="2">
        <v>41287.591666666667</v>
      </c>
      <c r="E7205" s="60">
        <v>24</v>
      </c>
      <c r="F7205" s="2">
        <v>41230.820456567853</v>
      </c>
      <c r="G7205" s="60">
        <v>0</v>
      </c>
    </row>
    <row r="7206" spans="1:7" x14ac:dyDescent="0.3">
      <c r="A7206" s="60">
        <v>7205</v>
      </c>
      <c r="B7206" s="60">
        <v>1</v>
      </c>
      <c r="C7206" s="2">
        <v>41227.611913126544</v>
      </c>
      <c r="D7206" s="2">
        <v>41287.611805555556</v>
      </c>
      <c r="E7206" s="60">
        <v>12</v>
      </c>
      <c r="F7206" s="2">
        <v>41228.408102943307</v>
      </c>
      <c r="G7206" s="60">
        <v>0</v>
      </c>
    </row>
    <row r="7207" spans="1:7" x14ac:dyDescent="0.3">
      <c r="A7207" s="60">
        <v>7206</v>
      </c>
      <c r="B7207" s="60">
        <v>1</v>
      </c>
      <c r="C7207" s="2">
        <v>41227.601281841169</v>
      </c>
      <c r="D7207" s="2">
        <v>41287.600694444445</v>
      </c>
      <c r="E7207" s="60">
        <v>8</v>
      </c>
      <c r="F7207" s="2">
        <v>41228.376679837726</v>
      </c>
      <c r="G7207" s="60">
        <v>0</v>
      </c>
    </row>
    <row r="7208" spans="1:7" x14ac:dyDescent="0.3">
      <c r="A7208" s="60">
        <v>7207</v>
      </c>
      <c r="B7208" s="60">
        <v>4</v>
      </c>
      <c r="C7208" s="2">
        <v>41227.665423281629</v>
      </c>
      <c r="D7208" s="2">
        <v>41287.665277777778</v>
      </c>
      <c r="E7208" s="60">
        <v>12</v>
      </c>
      <c r="F7208" s="2">
        <v>41230.498759777161</v>
      </c>
      <c r="G7208" s="60">
        <v>0</v>
      </c>
    </row>
    <row r="7209" spans="1:7" x14ac:dyDescent="0.3">
      <c r="A7209" s="60">
        <v>7208</v>
      </c>
      <c r="B7209" s="60">
        <v>1</v>
      </c>
      <c r="C7209" s="2">
        <v>41227.643525926607</v>
      </c>
      <c r="D7209" s="2">
        <v>41287.643055555556</v>
      </c>
      <c r="E7209" s="60">
        <v>8</v>
      </c>
      <c r="F7209" s="2">
        <v>41229.016709843418</v>
      </c>
      <c r="G7209" s="60">
        <v>0</v>
      </c>
    </row>
    <row r="7210" spans="1:7" x14ac:dyDescent="0.3">
      <c r="A7210" s="60">
        <v>7209</v>
      </c>
      <c r="B7210" s="60">
        <v>2</v>
      </c>
      <c r="C7210" s="2">
        <v>41227.699632989257</v>
      </c>
      <c r="D7210" s="2">
        <v>41287.69930555555</v>
      </c>
      <c r="E7210" s="60">
        <v>10</v>
      </c>
      <c r="F7210" s="2">
        <v>41229.167243998956</v>
      </c>
      <c r="G7210" s="60">
        <v>0</v>
      </c>
    </row>
    <row r="7211" spans="1:7" x14ac:dyDescent="0.3">
      <c r="A7211" s="60">
        <v>7210</v>
      </c>
      <c r="B7211" s="60">
        <v>2</v>
      </c>
      <c r="C7211" s="2">
        <v>41227.71670813395</v>
      </c>
      <c r="D7211" s="2">
        <v>41287.716666666667</v>
      </c>
      <c r="E7211" s="60">
        <v>10</v>
      </c>
      <c r="F7211" s="2">
        <v>41229.387652957288</v>
      </c>
      <c r="G7211" s="60">
        <v>0</v>
      </c>
    </row>
    <row r="7212" spans="1:7" x14ac:dyDescent="0.3">
      <c r="A7212" s="60">
        <v>7211</v>
      </c>
      <c r="B7212" s="60">
        <v>5</v>
      </c>
      <c r="C7212" s="2">
        <v>41227.737778852119</v>
      </c>
      <c r="D7212" s="2">
        <v>41287.737500000003</v>
      </c>
      <c r="E7212" s="60">
        <v>24</v>
      </c>
      <c r="F7212" s="2">
        <v>41231.497018543268</v>
      </c>
      <c r="G7212" s="60">
        <v>0</v>
      </c>
    </row>
    <row r="7213" spans="1:7" x14ac:dyDescent="0.3">
      <c r="A7213" s="60">
        <v>7212</v>
      </c>
      <c r="B7213" s="60">
        <v>1</v>
      </c>
      <c r="C7213" s="2">
        <v>41227.71095586499</v>
      </c>
      <c r="D7213" s="2">
        <v>41287.710416666669</v>
      </c>
      <c r="E7213" s="60">
        <v>8</v>
      </c>
      <c r="F7213" s="2">
        <v>41228.724999722333</v>
      </c>
      <c r="G7213" s="60">
        <v>0</v>
      </c>
    </row>
    <row r="7214" spans="1:7" x14ac:dyDescent="0.3">
      <c r="A7214" s="60">
        <v>7213</v>
      </c>
      <c r="B7214" s="60">
        <v>1</v>
      </c>
      <c r="C7214" s="2">
        <v>41227.743943251327</v>
      </c>
      <c r="D7214" s="2">
        <v>41287.743750000001</v>
      </c>
      <c r="E7214" s="60">
        <v>8</v>
      </c>
      <c r="F7214" s="2">
        <v>41227.76110677758</v>
      </c>
      <c r="G7214" s="60">
        <v>0</v>
      </c>
    </row>
    <row r="7215" spans="1:7" x14ac:dyDescent="0.3">
      <c r="A7215" s="60">
        <v>7214</v>
      </c>
      <c r="B7215" s="60">
        <v>1</v>
      </c>
      <c r="C7215" s="2">
        <v>41227.816559855055</v>
      </c>
      <c r="D7215" s="2">
        <v>41230.649478055791</v>
      </c>
      <c r="E7215" s="60">
        <v>12</v>
      </c>
      <c r="F7215" s="2" t="s">
        <v>5</v>
      </c>
      <c r="G7215" s="60">
        <v>0</v>
      </c>
    </row>
    <row r="7216" spans="1:7" x14ac:dyDescent="0.3">
      <c r="A7216" s="60">
        <v>7215</v>
      </c>
      <c r="B7216" s="60">
        <v>6</v>
      </c>
      <c r="C7216" s="2">
        <v>41227.847845008699</v>
      </c>
      <c r="D7216" s="2">
        <v>41287.847222222226</v>
      </c>
      <c r="E7216" s="60">
        <v>24</v>
      </c>
      <c r="F7216" s="2">
        <v>41239.58454340772</v>
      </c>
      <c r="G7216" s="60">
        <v>0</v>
      </c>
    </row>
    <row r="7217" spans="1:7" x14ac:dyDescent="0.3">
      <c r="A7217" s="60">
        <v>7216</v>
      </c>
      <c r="B7217" s="60">
        <v>1</v>
      </c>
      <c r="C7217" s="2">
        <v>41227.867905473744</v>
      </c>
      <c r="D7217" s="2">
        <v>41287.867361111115</v>
      </c>
      <c r="E7217" s="60">
        <v>8</v>
      </c>
      <c r="F7217" s="2">
        <v>41227.918964148703</v>
      </c>
      <c r="G7217" s="60">
        <v>0</v>
      </c>
    </row>
    <row r="7218" spans="1:7" x14ac:dyDescent="0.3">
      <c r="A7218" s="60">
        <v>7217</v>
      </c>
      <c r="B7218" s="60">
        <v>6</v>
      </c>
      <c r="C7218" s="2">
        <v>41227.856203016418</v>
      </c>
      <c r="D7218" s="2">
        <v>41287.855555555558</v>
      </c>
      <c r="E7218" s="60">
        <v>24</v>
      </c>
      <c r="F7218" s="2">
        <v>41246.998741343254</v>
      </c>
      <c r="G7218" s="60">
        <v>1</v>
      </c>
    </row>
    <row r="7219" spans="1:7" x14ac:dyDescent="0.3">
      <c r="A7219" s="60">
        <v>7218</v>
      </c>
      <c r="B7219" s="60">
        <v>10</v>
      </c>
      <c r="C7219" s="2">
        <v>41227.897153235193</v>
      </c>
      <c r="D7219" s="2">
        <v>41287.896527777775</v>
      </c>
      <c r="E7219" s="60">
        <v>1</v>
      </c>
      <c r="F7219" s="2">
        <v>41234.905700259289</v>
      </c>
      <c r="G7219" s="60">
        <v>0</v>
      </c>
    </row>
    <row r="7220" spans="1:7" x14ac:dyDescent="0.3">
      <c r="A7220" s="60">
        <v>7219</v>
      </c>
      <c r="B7220" s="60">
        <v>6</v>
      </c>
      <c r="C7220" s="2">
        <v>41227.973611071873</v>
      </c>
      <c r="D7220" s="2">
        <v>41287.973611111112</v>
      </c>
      <c r="E7220" s="60">
        <v>24</v>
      </c>
      <c r="F7220" s="2">
        <v>41233.936871977763</v>
      </c>
      <c r="G7220" s="60">
        <v>0</v>
      </c>
    </row>
    <row r="7221" spans="1:7" x14ac:dyDescent="0.3">
      <c r="A7221" s="60">
        <v>7220</v>
      </c>
      <c r="B7221" s="60">
        <v>5</v>
      </c>
      <c r="C7221" s="2">
        <v>41228.165006640826</v>
      </c>
      <c r="D7221" s="2">
        <v>41288.164583333331</v>
      </c>
      <c r="E7221" s="60">
        <v>24</v>
      </c>
      <c r="F7221" s="2">
        <v>41230.395940771123</v>
      </c>
      <c r="G7221" s="60">
        <v>0</v>
      </c>
    </row>
    <row r="7222" spans="1:7" x14ac:dyDescent="0.3">
      <c r="A7222" s="60">
        <v>7221</v>
      </c>
      <c r="B7222" s="60">
        <v>1</v>
      </c>
      <c r="C7222" s="2">
        <v>41228.147595013332</v>
      </c>
      <c r="D7222" s="2">
        <v>41232.772201227956</v>
      </c>
      <c r="E7222" s="60">
        <v>8</v>
      </c>
      <c r="F7222" s="2" t="s">
        <v>5</v>
      </c>
      <c r="G7222" s="60">
        <v>0</v>
      </c>
    </row>
    <row r="7223" spans="1:7" x14ac:dyDescent="0.3">
      <c r="A7223" s="60">
        <v>7222</v>
      </c>
      <c r="B7223" s="60">
        <v>5</v>
      </c>
      <c r="C7223" s="2">
        <v>41228.218417828735</v>
      </c>
      <c r="D7223" s="2">
        <v>41288.218055555561</v>
      </c>
      <c r="E7223" s="60">
        <v>24</v>
      </c>
      <c r="F7223" s="2">
        <v>41232.45614916418</v>
      </c>
      <c r="G7223" s="60">
        <v>0</v>
      </c>
    </row>
    <row r="7224" spans="1:7" x14ac:dyDescent="0.3">
      <c r="A7224" s="60">
        <v>7223</v>
      </c>
      <c r="B7224" s="60">
        <v>5</v>
      </c>
      <c r="C7224" s="2">
        <v>41228.244376602401</v>
      </c>
      <c r="D7224" s="2">
        <v>41288.243750000001</v>
      </c>
      <c r="E7224" s="60">
        <v>24</v>
      </c>
      <c r="F7224" s="2">
        <v>41231.619172118204</v>
      </c>
      <c r="G7224" s="60">
        <v>0</v>
      </c>
    </row>
    <row r="7225" spans="1:7" x14ac:dyDescent="0.3">
      <c r="A7225" s="60">
        <v>7224</v>
      </c>
      <c r="B7225" s="60">
        <v>1</v>
      </c>
      <c r="C7225" s="2">
        <v>41228.272808893707</v>
      </c>
      <c r="D7225" s="2">
        <v>41288.272222222222</v>
      </c>
      <c r="E7225" s="60">
        <v>12</v>
      </c>
      <c r="F7225" s="2">
        <v>41229.454656548754</v>
      </c>
      <c r="G7225" s="60">
        <v>0</v>
      </c>
    </row>
    <row r="7226" spans="1:7" x14ac:dyDescent="0.3">
      <c r="A7226" s="60">
        <v>7225</v>
      </c>
      <c r="B7226" s="60">
        <v>6</v>
      </c>
      <c r="C7226" s="2">
        <v>41228.363337017407</v>
      </c>
      <c r="D7226" s="2">
        <v>41230.904434818498</v>
      </c>
      <c r="E7226" s="60">
        <v>24</v>
      </c>
      <c r="F7226" s="2" t="s">
        <v>5</v>
      </c>
      <c r="G7226" s="60">
        <v>0</v>
      </c>
    </row>
    <row r="7227" spans="1:7" x14ac:dyDescent="0.3">
      <c r="A7227" s="60">
        <v>7226</v>
      </c>
      <c r="B7227" s="60">
        <v>2</v>
      </c>
      <c r="C7227" s="2">
        <v>41228.414277326927</v>
      </c>
      <c r="D7227" s="2">
        <v>41288.413888888892</v>
      </c>
      <c r="E7227" s="60">
        <v>10</v>
      </c>
      <c r="F7227" s="2">
        <v>41228.5499286579</v>
      </c>
      <c r="G7227" s="60">
        <v>0</v>
      </c>
    </row>
    <row r="7228" spans="1:7" x14ac:dyDescent="0.3">
      <c r="A7228" s="60">
        <v>7227</v>
      </c>
      <c r="B7228" s="60">
        <v>1</v>
      </c>
      <c r="C7228" s="2">
        <v>41228.442050763828</v>
      </c>
      <c r="D7228" s="2">
        <v>41288.441666666666</v>
      </c>
      <c r="E7228" s="60">
        <v>8</v>
      </c>
      <c r="F7228" s="2">
        <v>41229.784206519304</v>
      </c>
      <c r="G7228" s="60">
        <v>0</v>
      </c>
    </row>
    <row r="7229" spans="1:7" x14ac:dyDescent="0.3">
      <c r="A7229" s="60">
        <v>7228</v>
      </c>
      <c r="B7229" s="60">
        <v>4</v>
      </c>
      <c r="C7229" s="2">
        <v>41228.474760463367</v>
      </c>
      <c r="D7229" s="2">
        <v>41288.474305555559</v>
      </c>
      <c r="E7229" s="60">
        <v>12</v>
      </c>
      <c r="F7229" s="2">
        <v>41231.855541801553</v>
      </c>
      <c r="G7229" s="60">
        <v>0</v>
      </c>
    </row>
    <row r="7230" spans="1:7" x14ac:dyDescent="0.3">
      <c r="A7230" s="60">
        <v>7229</v>
      </c>
      <c r="B7230" s="60">
        <v>1</v>
      </c>
      <c r="C7230" s="2">
        <v>41228.539288899105</v>
      </c>
      <c r="D7230" s="2">
        <v>41288.538888888892</v>
      </c>
      <c r="E7230" s="60">
        <v>12</v>
      </c>
      <c r="F7230" s="2">
        <v>41229.584122871951</v>
      </c>
      <c r="G7230" s="60">
        <v>0</v>
      </c>
    </row>
    <row r="7231" spans="1:7" x14ac:dyDescent="0.3">
      <c r="A7231" s="60">
        <v>7230</v>
      </c>
      <c r="B7231" s="60">
        <v>4</v>
      </c>
      <c r="C7231" s="2">
        <v>41228.65878356083</v>
      </c>
      <c r="D7231" s="2">
        <v>41288.658333333333</v>
      </c>
      <c r="E7231" s="60">
        <v>12</v>
      </c>
      <c r="F7231" s="2">
        <v>41232.810458821448</v>
      </c>
      <c r="G7231" s="60">
        <v>0</v>
      </c>
    </row>
    <row r="7232" spans="1:7" x14ac:dyDescent="0.3">
      <c r="A7232" s="60">
        <v>7231</v>
      </c>
      <c r="B7232" s="60">
        <v>1</v>
      </c>
      <c r="C7232" s="2">
        <v>41228.663941980296</v>
      </c>
      <c r="D7232" s="2">
        <v>41288.663888888892</v>
      </c>
      <c r="E7232" s="60">
        <v>12</v>
      </c>
      <c r="F7232" s="2">
        <v>41229.326998041375</v>
      </c>
      <c r="G7232" s="60">
        <v>0</v>
      </c>
    </row>
    <row r="7233" spans="1:7" x14ac:dyDescent="0.3">
      <c r="A7233" s="60">
        <v>7232</v>
      </c>
      <c r="B7233" s="60">
        <v>1</v>
      </c>
      <c r="C7233" s="2">
        <v>41228.654353406331</v>
      </c>
      <c r="D7233" s="2">
        <v>41231.487528606754</v>
      </c>
      <c r="E7233" s="60">
        <v>8</v>
      </c>
      <c r="F7233" s="2" t="s">
        <v>5</v>
      </c>
      <c r="G7233" s="60">
        <v>0</v>
      </c>
    </row>
    <row r="7234" spans="1:7" x14ac:dyDescent="0.3">
      <c r="A7234" s="60">
        <v>7233</v>
      </c>
      <c r="B7234" s="60">
        <v>5</v>
      </c>
      <c r="C7234" s="2">
        <v>41228.769464492798</v>
      </c>
      <c r="D7234" s="2">
        <v>41288.769444444442</v>
      </c>
      <c r="E7234" s="60">
        <v>24</v>
      </c>
      <c r="F7234" s="2">
        <v>41231.580763801001</v>
      </c>
      <c r="G7234" s="60">
        <v>0</v>
      </c>
    </row>
    <row r="7235" spans="1:7" x14ac:dyDescent="0.3">
      <c r="A7235" s="60">
        <v>7234</v>
      </c>
      <c r="B7235" s="60">
        <v>1</v>
      </c>
      <c r="C7235" s="2">
        <v>41228.770459124804</v>
      </c>
      <c r="D7235" s="2">
        <v>41231.353658517321</v>
      </c>
      <c r="E7235" s="60">
        <v>12</v>
      </c>
      <c r="F7235" s="2" t="s">
        <v>5</v>
      </c>
      <c r="G7235" s="60">
        <v>0</v>
      </c>
    </row>
    <row r="7236" spans="1:7" x14ac:dyDescent="0.3">
      <c r="A7236" s="60">
        <v>7235</v>
      </c>
      <c r="B7236" s="60">
        <v>1</v>
      </c>
      <c r="C7236" s="2">
        <v>41228.759648720363</v>
      </c>
      <c r="D7236" s="2">
        <v>41288.759027777778</v>
      </c>
      <c r="E7236" s="60">
        <v>8</v>
      </c>
      <c r="F7236" s="2">
        <v>41228.9212182677</v>
      </c>
      <c r="G7236" s="60">
        <v>0</v>
      </c>
    </row>
    <row r="7237" spans="1:7" x14ac:dyDescent="0.3">
      <c r="A7237" s="60">
        <v>7236</v>
      </c>
      <c r="B7237" s="60">
        <v>1</v>
      </c>
      <c r="C7237" s="2">
        <v>41228.870341490372</v>
      </c>
      <c r="D7237" s="2">
        <v>41288.870138888895</v>
      </c>
      <c r="E7237" s="60">
        <v>12</v>
      </c>
      <c r="F7237" s="2">
        <v>41229.606668202949</v>
      </c>
      <c r="G7237" s="60">
        <v>0</v>
      </c>
    </row>
    <row r="7238" spans="1:7" x14ac:dyDescent="0.3">
      <c r="A7238" s="60">
        <v>7237</v>
      </c>
      <c r="B7238" s="60">
        <v>2</v>
      </c>
      <c r="C7238" s="2">
        <v>41228.894986449319</v>
      </c>
      <c r="D7238" s="2">
        <v>41288.894444444442</v>
      </c>
      <c r="E7238" s="60">
        <v>10</v>
      </c>
      <c r="F7238" s="2">
        <v>41230.346161779802</v>
      </c>
      <c r="G7238" s="60">
        <v>0</v>
      </c>
    </row>
    <row r="7239" spans="1:7" x14ac:dyDescent="0.3">
      <c r="A7239" s="60">
        <v>7238</v>
      </c>
      <c r="B7239" s="60">
        <v>3</v>
      </c>
      <c r="C7239" s="2">
        <v>41229.026733376391</v>
      </c>
      <c r="D7239" s="2">
        <v>41289.026388888888</v>
      </c>
      <c r="E7239" s="60">
        <v>24</v>
      </c>
      <c r="F7239" s="2">
        <v>41230.530676126968</v>
      </c>
      <c r="G7239" s="60">
        <v>0</v>
      </c>
    </row>
    <row r="7240" spans="1:7" x14ac:dyDescent="0.3">
      <c r="A7240" s="60">
        <v>7239</v>
      </c>
      <c r="B7240" s="60">
        <v>3</v>
      </c>
      <c r="C7240" s="2">
        <v>41229.035287605715</v>
      </c>
      <c r="D7240" s="2">
        <v>41289.034722222219</v>
      </c>
      <c r="E7240" s="60">
        <v>24</v>
      </c>
      <c r="F7240" s="2">
        <v>41232.478562956079</v>
      </c>
      <c r="G7240" s="60">
        <v>0</v>
      </c>
    </row>
    <row r="7241" spans="1:7" x14ac:dyDescent="0.3">
      <c r="A7241" s="60">
        <v>7240</v>
      </c>
      <c r="B7241" s="60">
        <v>5</v>
      </c>
      <c r="C7241" s="2">
        <v>41229.131405196764</v>
      </c>
      <c r="D7241" s="2">
        <v>41289.131249999999</v>
      </c>
      <c r="E7241" s="60">
        <v>24</v>
      </c>
      <c r="F7241" s="2">
        <v>41232.659239765446</v>
      </c>
      <c r="G7241" s="60">
        <v>0</v>
      </c>
    </row>
    <row r="7242" spans="1:7" x14ac:dyDescent="0.3">
      <c r="A7242" s="60">
        <v>7241</v>
      </c>
      <c r="B7242" s="60">
        <v>6</v>
      </c>
      <c r="C7242" s="2">
        <v>41229.19851508124</v>
      </c>
      <c r="D7242" s="2">
        <v>41232.239791015541</v>
      </c>
      <c r="E7242" s="60">
        <v>24</v>
      </c>
      <c r="F7242" s="2" t="s">
        <v>5</v>
      </c>
      <c r="G7242" s="60">
        <v>0</v>
      </c>
    </row>
    <row r="7243" spans="1:7" x14ac:dyDescent="0.3">
      <c r="A7243" s="60">
        <v>7242</v>
      </c>
      <c r="B7243" s="60">
        <v>1</v>
      </c>
      <c r="C7243" s="2">
        <v>41229.270471826843</v>
      </c>
      <c r="D7243" s="2">
        <v>41231.645267161679</v>
      </c>
      <c r="E7243" s="60">
        <v>12</v>
      </c>
      <c r="F7243" s="2" t="s">
        <v>5</v>
      </c>
      <c r="G7243" s="60">
        <v>0</v>
      </c>
    </row>
    <row r="7244" spans="1:7" x14ac:dyDescent="0.3">
      <c r="A7244" s="60">
        <v>7243</v>
      </c>
      <c r="B7244" s="60">
        <v>11</v>
      </c>
      <c r="C7244" s="2">
        <v>41229.305751586413</v>
      </c>
      <c r="D7244" s="2">
        <v>41289.305555555555</v>
      </c>
      <c r="E7244" s="60">
        <v>1</v>
      </c>
      <c r="F7244" s="2">
        <v>41236.710232327299</v>
      </c>
      <c r="G7244" s="60">
        <v>4</v>
      </c>
    </row>
    <row r="7245" spans="1:7" x14ac:dyDescent="0.3">
      <c r="A7245" s="60">
        <v>7244</v>
      </c>
      <c r="B7245" s="60">
        <v>5</v>
      </c>
      <c r="C7245" s="2">
        <v>41229.292066360562</v>
      </c>
      <c r="D7245" s="2">
        <v>41231.708251381635</v>
      </c>
      <c r="E7245" s="60">
        <v>24</v>
      </c>
      <c r="F7245" s="2" t="s">
        <v>5</v>
      </c>
      <c r="G7245" s="60">
        <v>0</v>
      </c>
    </row>
    <row r="7246" spans="1:7" x14ac:dyDescent="0.3">
      <c r="A7246" s="60">
        <v>7245</v>
      </c>
      <c r="B7246" s="60">
        <v>5</v>
      </c>
      <c r="C7246" s="2">
        <v>41229.29274547669</v>
      </c>
      <c r="D7246" s="2">
        <v>41289.292361111111</v>
      </c>
      <c r="E7246" s="60">
        <v>24</v>
      </c>
      <c r="F7246" s="2">
        <v>41233.595136927368</v>
      </c>
      <c r="G7246" s="60">
        <v>0</v>
      </c>
    </row>
    <row r="7247" spans="1:7" x14ac:dyDescent="0.3">
      <c r="A7247" s="60">
        <v>7246</v>
      </c>
      <c r="B7247" s="60">
        <v>2</v>
      </c>
      <c r="C7247" s="2">
        <v>41229.350600998332</v>
      </c>
      <c r="D7247" s="2">
        <v>41289.350000000006</v>
      </c>
      <c r="E7247" s="60">
        <v>10</v>
      </c>
      <c r="F7247" s="2">
        <v>41229.687574381023</v>
      </c>
      <c r="G7247" s="60">
        <v>0</v>
      </c>
    </row>
    <row r="7248" spans="1:7" x14ac:dyDescent="0.3">
      <c r="A7248" s="60">
        <v>7247</v>
      </c>
      <c r="B7248" s="60">
        <v>2</v>
      </c>
      <c r="C7248" s="2">
        <v>41229.340947254321</v>
      </c>
      <c r="D7248" s="2">
        <v>41289.340277777781</v>
      </c>
      <c r="E7248" s="60">
        <v>10</v>
      </c>
      <c r="F7248" s="2">
        <v>41230.799207217577</v>
      </c>
      <c r="G7248" s="60">
        <v>0</v>
      </c>
    </row>
    <row r="7249" spans="1:7" x14ac:dyDescent="0.3">
      <c r="A7249" s="60">
        <v>7248</v>
      </c>
      <c r="B7249" s="60">
        <v>1</v>
      </c>
      <c r="C7249" s="2">
        <v>41229.361703222901</v>
      </c>
      <c r="D7249" s="2">
        <v>41289.361111111117</v>
      </c>
      <c r="E7249" s="60">
        <v>8</v>
      </c>
      <c r="F7249" s="2">
        <v>41230.462918546051</v>
      </c>
      <c r="G7249" s="60">
        <v>0</v>
      </c>
    </row>
    <row r="7250" spans="1:7" x14ac:dyDescent="0.3">
      <c r="A7250" s="60">
        <v>7249</v>
      </c>
      <c r="B7250" s="60">
        <v>1</v>
      </c>
      <c r="C7250" s="2">
        <v>41229.347227318191</v>
      </c>
      <c r="D7250" s="2">
        <v>41289.347222222226</v>
      </c>
      <c r="E7250" s="60">
        <v>8</v>
      </c>
      <c r="F7250" s="2">
        <v>41229.675620684575</v>
      </c>
      <c r="G7250" s="60">
        <v>0</v>
      </c>
    </row>
    <row r="7251" spans="1:7" x14ac:dyDescent="0.3">
      <c r="A7251" s="60">
        <v>7250</v>
      </c>
      <c r="B7251" s="60">
        <v>7</v>
      </c>
      <c r="C7251" s="2">
        <v>41229.367474533625</v>
      </c>
      <c r="D7251" s="2">
        <v>41232.992448550438</v>
      </c>
      <c r="E7251" s="60">
        <v>24</v>
      </c>
      <c r="F7251" s="2" t="s">
        <v>5</v>
      </c>
      <c r="G7251" s="60">
        <v>0</v>
      </c>
    </row>
    <row r="7252" spans="1:7" x14ac:dyDescent="0.3">
      <c r="A7252" s="60">
        <v>7251</v>
      </c>
      <c r="B7252" s="60">
        <v>11</v>
      </c>
      <c r="C7252" s="2">
        <v>41229.34433437301</v>
      </c>
      <c r="D7252" s="2">
        <v>41289.34375</v>
      </c>
      <c r="E7252" s="60">
        <v>1</v>
      </c>
      <c r="F7252" s="2">
        <v>41236.489851054648</v>
      </c>
      <c r="G7252" s="60">
        <v>0</v>
      </c>
    </row>
    <row r="7253" spans="1:7" x14ac:dyDescent="0.3">
      <c r="A7253" s="60">
        <v>7252</v>
      </c>
      <c r="B7253" s="60">
        <v>6</v>
      </c>
      <c r="C7253" s="2">
        <v>41229.389950233781</v>
      </c>
      <c r="D7253" s="2">
        <v>41289.38958333333</v>
      </c>
      <c r="E7253" s="60">
        <v>24</v>
      </c>
      <c r="F7253" s="2">
        <v>41232.473457007458</v>
      </c>
      <c r="G7253" s="60">
        <v>0</v>
      </c>
    </row>
    <row r="7254" spans="1:7" x14ac:dyDescent="0.3">
      <c r="A7254" s="60">
        <v>7253</v>
      </c>
      <c r="B7254" s="60">
        <v>5</v>
      </c>
      <c r="C7254" s="2">
        <v>41229.485180101219</v>
      </c>
      <c r="D7254" s="2">
        <v>41289.484722222223</v>
      </c>
      <c r="E7254" s="60">
        <v>24</v>
      </c>
      <c r="F7254" s="2">
        <v>41233.442659933266</v>
      </c>
      <c r="G7254" s="60">
        <v>0</v>
      </c>
    </row>
    <row r="7255" spans="1:7" x14ac:dyDescent="0.3">
      <c r="A7255" s="60">
        <v>7254</v>
      </c>
      <c r="B7255" s="60">
        <v>2</v>
      </c>
      <c r="C7255" s="2">
        <v>41229.46137748591</v>
      </c>
      <c r="D7255" s="2">
        <v>41289.461111111115</v>
      </c>
      <c r="E7255" s="60">
        <v>10</v>
      </c>
      <c r="F7255" s="2">
        <v>41230.719109792408</v>
      </c>
      <c r="G7255" s="60">
        <v>0</v>
      </c>
    </row>
    <row r="7256" spans="1:7" x14ac:dyDescent="0.3">
      <c r="A7256" s="60">
        <v>7255</v>
      </c>
      <c r="B7256" s="60">
        <v>4</v>
      </c>
      <c r="C7256" s="2">
        <v>41229.582632127349</v>
      </c>
      <c r="D7256" s="2">
        <v>41289.581944444442</v>
      </c>
      <c r="E7256" s="60">
        <v>12</v>
      </c>
      <c r="F7256" s="2">
        <v>41232.485680477272</v>
      </c>
      <c r="G7256" s="60">
        <v>0</v>
      </c>
    </row>
    <row r="7257" spans="1:7" x14ac:dyDescent="0.3">
      <c r="A7257" s="60">
        <v>7256</v>
      </c>
      <c r="B7257" s="60">
        <v>2</v>
      </c>
      <c r="C7257" s="2">
        <v>41229.598704716031</v>
      </c>
      <c r="D7257" s="2">
        <v>41289.598611111112</v>
      </c>
      <c r="E7257" s="60">
        <v>10</v>
      </c>
      <c r="F7257" s="2">
        <v>41231.392382237267</v>
      </c>
      <c r="G7257" s="60">
        <v>0</v>
      </c>
    </row>
    <row r="7258" spans="1:7" x14ac:dyDescent="0.3">
      <c r="A7258" s="60">
        <v>7257</v>
      </c>
      <c r="B7258" s="60">
        <v>2</v>
      </c>
      <c r="C7258" s="2">
        <v>41229.599666569207</v>
      </c>
      <c r="D7258" s="2">
        <v>41289.599305555559</v>
      </c>
      <c r="E7258" s="60">
        <v>10</v>
      </c>
      <c r="F7258" s="2">
        <v>41231.642901434665</v>
      </c>
      <c r="G7258" s="60">
        <v>0</v>
      </c>
    </row>
    <row r="7259" spans="1:7" x14ac:dyDescent="0.3">
      <c r="A7259" s="60">
        <v>7258</v>
      </c>
      <c r="B7259" s="60">
        <v>3</v>
      </c>
      <c r="C7259" s="2">
        <v>41229.644269306002</v>
      </c>
      <c r="D7259" s="2">
        <v>41289.643750000003</v>
      </c>
      <c r="E7259" s="60">
        <v>24</v>
      </c>
      <c r="F7259" s="2">
        <v>41232.456436723405</v>
      </c>
      <c r="G7259" s="60">
        <v>0</v>
      </c>
    </row>
    <row r="7260" spans="1:7" x14ac:dyDescent="0.3">
      <c r="A7260" s="60">
        <v>7259</v>
      </c>
      <c r="B7260" s="60">
        <v>4</v>
      </c>
      <c r="C7260" s="2">
        <v>41229.649335599097</v>
      </c>
      <c r="D7260" s="2">
        <v>41289.649305555555</v>
      </c>
      <c r="E7260" s="60">
        <v>12</v>
      </c>
      <c r="F7260" s="2">
        <v>41232.405835240424</v>
      </c>
      <c r="G7260" s="60">
        <v>0</v>
      </c>
    </row>
    <row r="7261" spans="1:7" x14ac:dyDescent="0.3">
      <c r="A7261" s="60">
        <v>7260</v>
      </c>
      <c r="B7261" s="60">
        <v>1</v>
      </c>
      <c r="C7261" s="2">
        <v>41229.785417787672</v>
      </c>
      <c r="D7261" s="2">
        <v>41289.785416666666</v>
      </c>
      <c r="E7261" s="60">
        <v>8</v>
      </c>
      <c r="F7261" s="2">
        <v>41229.917932590703</v>
      </c>
      <c r="G7261" s="60">
        <v>0</v>
      </c>
    </row>
    <row r="7262" spans="1:7" x14ac:dyDescent="0.3">
      <c r="A7262" s="60">
        <v>7261</v>
      </c>
      <c r="B7262" s="60">
        <v>1</v>
      </c>
      <c r="C7262" s="2">
        <v>41229.808201646563</v>
      </c>
      <c r="D7262" s="2">
        <v>41289.807638888888</v>
      </c>
      <c r="E7262" s="60">
        <v>12</v>
      </c>
      <c r="F7262" s="2">
        <v>41230.448265279061</v>
      </c>
      <c r="G7262" s="60">
        <v>0</v>
      </c>
    </row>
    <row r="7263" spans="1:7" x14ac:dyDescent="0.3">
      <c r="A7263" s="60">
        <v>7262</v>
      </c>
      <c r="B7263" s="60">
        <v>7</v>
      </c>
      <c r="C7263" s="2">
        <v>41229.807391410912</v>
      </c>
      <c r="D7263" s="2">
        <v>41289.806944444441</v>
      </c>
      <c r="E7263" s="60">
        <v>24</v>
      </c>
      <c r="F7263" s="2">
        <v>41249.512043980059</v>
      </c>
      <c r="G7263" s="60">
        <v>0</v>
      </c>
    </row>
    <row r="7264" spans="1:7" x14ac:dyDescent="0.3">
      <c r="A7264" s="60">
        <v>7263</v>
      </c>
      <c r="B7264" s="60">
        <v>2</v>
      </c>
      <c r="C7264" s="2">
        <v>41229.796319256988</v>
      </c>
      <c r="D7264" s="2">
        <v>41289.79583333333</v>
      </c>
      <c r="E7264" s="60">
        <v>10</v>
      </c>
      <c r="F7264" s="2">
        <v>41231.414020779732</v>
      </c>
      <c r="G7264" s="60">
        <v>0</v>
      </c>
    </row>
    <row r="7265" spans="1:7" x14ac:dyDescent="0.3">
      <c r="A7265" s="60">
        <v>7264</v>
      </c>
      <c r="B7265" s="60">
        <v>1</v>
      </c>
      <c r="C7265" s="2">
        <v>41229.842794224736</v>
      </c>
      <c r="D7265" s="2">
        <v>41289.842361111114</v>
      </c>
      <c r="E7265" s="60">
        <v>12</v>
      </c>
      <c r="F7265" s="2">
        <v>41230.474367639072</v>
      </c>
      <c r="G7265" s="60">
        <v>0</v>
      </c>
    </row>
    <row r="7266" spans="1:7" x14ac:dyDescent="0.3">
      <c r="A7266" s="60">
        <v>7265</v>
      </c>
      <c r="B7266" s="60">
        <v>6</v>
      </c>
      <c r="C7266" s="2">
        <v>41229.890604026841</v>
      </c>
      <c r="D7266" s="2">
        <v>41289.890277777777</v>
      </c>
      <c r="E7266" s="60">
        <v>24</v>
      </c>
      <c r="F7266" s="2">
        <v>41235.879128035034</v>
      </c>
      <c r="G7266" s="60">
        <v>0</v>
      </c>
    </row>
    <row r="7267" spans="1:7" x14ac:dyDescent="0.3">
      <c r="A7267" s="60">
        <v>7266</v>
      </c>
      <c r="B7267" s="60">
        <v>1</v>
      </c>
      <c r="C7267" s="2">
        <v>41229.950876939969</v>
      </c>
      <c r="D7267" s="2">
        <v>41289.950694444444</v>
      </c>
      <c r="E7267" s="60">
        <v>12</v>
      </c>
      <c r="F7267" s="2">
        <v>41230.743260456307</v>
      </c>
      <c r="G7267" s="60">
        <v>0</v>
      </c>
    </row>
    <row r="7268" spans="1:7" x14ac:dyDescent="0.3">
      <c r="A7268" s="60">
        <v>7267</v>
      </c>
      <c r="B7268" s="60">
        <v>1</v>
      </c>
      <c r="C7268" s="2">
        <v>41230.053912939307</v>
      </c>
      <c r="D7268" s="2">
        <v>41290.053472222222</v>
      </c>
      <c r="E7268" s="60">
        <v>12</v>
      </c>
      <c r="F7268" s="2">
        <v>41230.995592173065</v>
      </c>
      <c r="G7268" s="60">
        <v>0</v>
      </c>
    </row>
    <row r="7269" spans="1:7" x14ac:dyDescent="0.3">
      <c r="A7269" s="60">
        <v>7268</v>
      </c>
      <c r="B7269" s="60">
        <v>3</v>
      </c>
      <c r="C7269" s="2">
        <v>41230.134990671184</v>
      </c>
      <c r="D7269" s="2">
        <v>41290.134722222225</v>
      </c>
      <c r="E7269" s="60">
        <v>24</v>
      </c>
      <c r="F7269" s="2">
        <v>41230.737054819998</v>
      </c>
      <c r="G7269" s="60">
        <v>0</v>
      </c>
    </row>
    <row r="7270" spans="1:7" x14ac:dyDescent="0.3">
      <c r="A7270" s="60">
        <v>7269</v>
      </c>
      <c r="B7270" s="60">
        <v>5</v>
      </c>
      <c r="C7270" s="2">
        <v>41230.405737504334</v>
      </c>
      <c r="D7270" s="2">
        <v>41234.613493178033</v>
      </c>
      <c r="E7270" s="60">
        <v>24</v>
      </c>
      <c r="F7270" s="2" t="s">
        <v>5</v>
      </c>
      <c r="G7270" s="60">
        <v>0</v>
      </c>
    </row>
    <row r="7271" spans="1:7" x14ac:dyDescent="0.3">
      <c r="A7271" s="60">
        <v>7270</v>
      </c>
      <c r="B7271" s="60">
        <v>6</v>
      </c>
      <c r="C7271" s="2">
        <v>41230.391969145785</v>
      </c>
      <c r="D7271" s="2">
        <v>41233.100000000006</v>
      </c>
      <c r="E7271" s="60">
        <v>24</v>
      </c>
      <c r="F7271" s="2" t="s">
        <v>5</v>
      </c>
      <c r="G7271" s="60">
        <v>0</v>
      </c>
    </row>
    <row r="7272" spans="1:7" x14ac:dyDescent="0.3">
      <c r="A7272" s="60">
        <v>7271</v>
      </c>
      <c r="B7272" s="60">
        <v>8</v>
      </c>
      <c r="C7272" s="2">
        <v>41230.41436073988</v>
      </c>
      <c r="D7272" s="2">
        <v>41233.205614398859</v>
      </c>
      <c r="E7272" s="60">
        <v>3</v>
      </c>
      <c r="F7272" s="2" t="s">
        <v>5</v>
      </c>
      <c r="G7272" s="60">
        <v>0</v>
      </c>
    </row>
    <row r="7273" spans="1:7" x14ac:dyDescent="0.3">
      <c r="A7273" s="60">
        <v>7272</v>
      </c>
      <c r="B7273" s="60">
        <v>4</v>
      </c>
      <c r="C7273" s="2">
        <v>41230.398804151984</v>
      </c>
      <c r="D7273" s="2">
        <v>41290.398611111108</v>
      </c>
      <c r="E7273" s="60">
        <v>12</v>
      </c>
      <c r="F7273" s="2">
        <v>41231.457348720316</v>
      </c>
      <c r="G7273" s="60">
        <v>0</v>
      </c>
    </row>
    <row r="7274" spans="1:7" x14ac:dyDescent="0.3">
      <c r="A7274" s="60">
        <v>7273</v>
      </c>
      <c r="B7274" s="60">
        <v>5</v>
      </c>
      <c r="C7274" s="2">
        <v>41230.405754667161</v>
      </c>
      <c r="D7274" s="2">
        <v>41290.405555555553</v>
      </c>
      <c r="E7274" s="60">
        <v>24</v>
      </c>
      <c r="F7274" s="2">
        <v>41232.527269675156</v>
      </c>
      <c r="G7274" s="60">
        <v>0</v>
      </c>
    </row>
    <row r="7275" spans="1:7" x14ac:dyDescent="0.3">
      <c r="A7275" s="60">
        <v>7274</v>
      </c>
      <c r="B7275" s="60">
        <v>1</v>
      </c>
      <c r="C7275" s="2">
        <v>41230.453550572085</v>
      </c>
      <c r="D7275" s="2">
        <v>41290.453472222223</v>
      </c>
      <c r="E7275" s="60">
        <v>8</v>
      </c>
      <c r="F7275" s="2">
        <v>41231.498402079313</v>
      </c>
      <c r="G7275" s="60">
        <v>0</v>
      </c>
    </row>
    <row r="7276" spans="1:7" x14ac:dyDescent="0.3">
      <c r="A7276" s="60">
        <v>7275</v>
      </c>
      <c r="B7276" s="60">
        <v>1</v>
      </c>
      <c r="C7276" s="2">
        <v>41230.441437870322</v>
      </c>
      <c r="D7276" s="2">
        <v>41290.440972222219</v>
      </c>
      <c r="E7276" s="60">
        <v>8</v>
      </c>
      <c r="F7276" s="2">
        <v>41231.543508083763</v>
      </c>
      <c r="G7276" s="60">
        <v>0</v>
      </c>
    </row>
    <row r="7277" spans="1:7" x14ac:dyDescent="0.3">
      <c r="A7277" s="60">
        <v>7276</v>
      </c>
      <c r="B7277" s="60">
        <v>5</v>
      </c>
      <c r="C7277" s="2">
        <v>41230.467245081745</v>
      </c>
      <c r="D7277" s="2">
        <v>41290.466666666667</v>
      </c>
      <c r="E7277" s="60">
        <v>24</v>
      </c>
      <c r="F7277" s="2">
        <v>41234.409994888818</v>
      </c>
      <c r="G7277" s="60">
        <v>0</v>
      </c>
    </row>
    <row r="7278" spans="1:7" x14ac:dyDescent="0.3">
      <c r="A7278" s="60">
        <v>7277</v>
      </c>
      <c r="B7278" s="60">
        <v>6</v>
      </c>
      <c r="C7278" s="2">
        <v>41230.488694688771</v>
      </c>
      <c r="D7278" s="2">
        <v>41290.48819444445</v>
      </c>
      <c r="E7278" s="60">
        <v>24</v>
      </c>
      <c r="F7278" s="2">
        <v>41237.448551954672</v>
      </c>
      <c r="G7278" s="60">
        <v>0</v>
      </c>
    </row>
    <row r="7279" spans="1:7" x14ac:dyDescent="0.3">
      <c r="A7279" s="60">
        <v>7278</v>
      </c>
      <c r="B7279" s="60">
        <v>1</v>
      </c>
      <c r="C7279" s="2">
        <v>41230.484763259446</v>
      </c>
      <c r="D7279" s="2">
        <v>41290.484722222223</v>
      </c>
      <c r="E7279" s="60">
        <v>12</v>
      </c>
      <c r="F7279" s="2">
        <v>41231.656209928704</v>
      </c>
      <c r="G7279" s="60">
        <v>0</v>
      </c>
    </row>
    <row r="7280" spans="1:7" x14ac:dyDescent="0.3">
      <c r="A7280" s="60">
        <v>7279</v>
      </c>
      <c r="B7280" s="60">
        <v>8</v>
      </c>
      <c r="C7280" s="2">
        <v>41230.470753628506</v>
      </c>
      <c r="D7280" s="2">
        <v>41233.303472222222</v>
      </c>
      <c r="E7280" s="60">
        <v>3</v>
      </c>
      <c r="F7280" s="2" t="s">
        <v>5</v>
      </c>
      <c r="G7280" s="60">
        <v>1</v>
      </c>
    </row>
    <row r="7281" spans="1:7" x14ac:dyDescent="0.3">
      <c r="A7281" s="60">
        <v>7280</v>
      </c>
      <c r="B7281" s="60">
        <v>1</v>
      </c>
      <c r="C7281" s="2">
        <v>41230.478397867781</v>
      </c>
      <c r="D7281" s="2">
        <v>41290.477777777778</v>
      </c>
      <c r="E7281" s="60">
        <v>12</v>
      </c>
      <c r="F7281" s="2">
        <v>41231.446700832625</v>
      </c>
      <c r="G7281" s="60">
        <v>0</v>
      </c>
    </row>
    <row r="7282" spans="1:7" x14ac:dyDescent="0.3">
      <c r="A7282" s="60">
        <v>7281</v>
      </c>
      <c r="B7282" s="60">
        <v>3</v>
      </c>
      <c r="C7282" s="2">
        <v>41230.484538811834</v>
      </c>
      <c r="D7282" s="2">
        <v>41290.484027777777</v>
      </c>
      <c r="E7282" s="60">
        <v>24</v>
      </c>
      <c r="F7282" s="2">
        <v>41233.559024514674</v>
      </c>
      <c r="G7282" s="60">
        <v>0</v>
      </c>
    </row>
    <row r="7283" spans="1:7" x14ac:dyDescent="0.3">
      <c r="A7283" s="60">
        <v>7282</v>
      </c>
      <c r="B7283" s="60">
        <v>2</v>
      </c>
      <c r="C7283" s="2">
        <v>41230.531532825298</v>
      </c>
      <c r="D7283" s="2">
        <v>41290.53125</v>
      </c>
      <c r="E7283" s="60">
        <v>10</v>
      </c>
      <c r="F7283" s="2">
        <v>41231.59258833636</v>
      </c>
      <c r="G7283" s="60">
        <v>0</v>
      </c>
    </row>
    <row r="7284" spans="1:7" x14ac:dyDescent="0.3">
      <c r="A7284" s="60">
        <v>7283</v>
      </c>
      <c r="B7284" s="60">
        <v>2</v>
      </c>
      <c r="C7284" s="2">
        <v>41230.520737907384</v>
      </c>
      <c r="D7284" s="2">
        <v>41290.520138888889</v>
      </c>
      <c r="E7284" s="60">
        <v>10</v>
      </c>
      <c r="F7284" s="2">
        <v>41231.543477557883</v>
      </c>
      <c r="G7284" s="60">
        <v>0</v>
      </c>
    </row>
    <row r="7285" spans="1:7" x14ac:dyDescent="0.3">
      <c r="A7285" s="60">
        <v>7284</v>
      </c>
      <c r="B7285" s="60">
        <v>7</v>
      </c>
      <c r="C7285" s="2">
        <v>41230.540636235244</v>
      </c>
      <c r="D7285" s="2">
        <v>41290.540277777778</v>
      </c>
      <c r="E7285" s="60">
        <v>24</v>
      </c>
      <c r="F7285" s="2">
        <v>41250.502808378144</v>
      </c>
      <c r="G7285" s="60">
        <v>0</v>
      </c>
    </row>
    <row r="7286" spans="1:7" x14ac:dyDescent="0.3">
      <c r="A7286" s="60">
        <v>7285</v>
      </c>
      <c r="B7286" s="60">
        <v>1</v>
      </c>
      <c r="C7286" s="2">
        <v>41230.53502871353</v>
      </c>
      <c r="D7286" s="2">
        <v>41290.534722222219</v>
      </c>
      <c r="E7286" s="60">
        <v>12</v>
      </c>
      <c r="F7286" s="2">
        <v>41231.658376616717</v>
      </c>
      <c r="G7286" s="60">
        <v>0</v>
      </c>
    </row>
    <row r="7287" spans="1:7" x14ac:dyDescent="0.3">
      <c r="A7287" s="60">
        <v>7286</v>
      </c>
      <c r="B7287" s="60">
        <v>1</v>
      </c>
      <c r="C7287" s="2">
        <v>41230.557854100138</v>
      </c>
      <c r="D7287" s="2">
        <v>41290.557638888888</v>
      </c>
      <c r="E7287" s="60">
        <v>12</v>
      </c>
      <c r="F7287" s="2">
        <v>41231.36619322998</v>
      </c>
      <c r="G7287" s="60">
        <v>0</v>
      </c>
    </row>
    <row r="7288" spans="1:7" x14ac:dyDescent="0.3">
      <c r="A7288" s="60">
        <v>7287</v>
      </c>
      <c r="B7288" s="60">
        <v>4</v>
      </c>
      <c r="C7288" s="2">
        <v>41230.600452442406</v>
      </c>
      <c r="D7288" s="2">
        <v>41290.600000000006</v>
      </c>
      <c r="E7288" s="60">
        <v>12</v>
      </c>
      <c r="F7288" s="2">
        <v>41234.40308179117</v>
      </c>
      <c r="G7288" s="60">
        <v>0</v>
      </c>
    </row>
    <row r="7289" spans="1:7" x14ac:dyDescent="0.3">
      <c r="A7289" s="60">
        <v>7288</v>
      </c>
      <c r="B7289" s="60">
        <v>1</v>
      </c>
      <c r="C7289" s="2">
        <v>41230.621137839604</v>
      </c>
      <c r="D7289" s="2">
        <v>41290.620833333334</v>
      </c>
      <c r="E7289" s="60">
        <v>8</v>
      </c>
      <c r="F7289" s="2">
        <v>41230.626343976561</v>
      </c>
      <c r="G7289" s="60">
        <v>0</v>
      </c>
    </row>
    <row r="7290" spans="1:7" x14ac:dyDescent="0.3">
      <c r="A7290" s="60">
        <v>7289</v>
      </c>
      <c r="B7290" s="60">
        <v>6</v>
      </c>
      <c r="C7290" s="2">
        <v>41230.62129534741</v>
      </c>
      <c r="D7290" s="2">
        <v>41234.995833333334</v>
      </c>
      <c r="E7290" s="60">
        <v>24</v>
      </c>
      <c r="F7290" s="2" t="s">
        <v>5</v>
      </c>
      <c r="G7290" s="60">
        <v>0</v>
      </c>
    </row>
    <row r="7291" spans="1:7" x14ac:dyDescent="0.3">
      <c r="A7291" s="60">
        <v>7290</v>
      </c>
      <c r="B7291" s="60">
        <v>6</v>
      </c>
      <c r="C7291" s="2">
        <v>41230.589130486231</v>
      </c>
      <c r="D7291" s="2">
        <v>41290.588888888895</v>
      </c>
      <c r="E7291" s="60">
        <v>24</v>
      </c>
      <c r="F7291" s="2">
        <v>41237.381752924586</v>
      </c>
      <c r="G7291" s="60">
        <v>0</v>
      </c>
    </row>
    <row r="7292" spans="1:7" x14ac:dyDescent="0.3">
      <c r="A7292" s="60">
        <v>7291</v>
      </c>
      <c r="B7292" s="60">
        <v>4</v>
      </c>
      <c r="C7292" s="2">
        <v>41230.649601903271</v>
      </c>
      <c r="D7292" s="2">
        <v>41290.649305555555</v>
      </c>
      <c r="E7292" s="60">
        <v>12</v>
      </c>
      <c r="F7292" s="2">
        <v>41233.425565946382</v>
      </c>
      <c r="G7292" s="60">
        <v>0</v>
      </c>
    </row>
    <row r="7293" spans="1:7" x14ac:dyDescent="0.3">
      <c r="A7293" s="60">
        <v>7292</v>
      </c>
      <c r="B7293" s="60">
        <v>2</v>
      </c>
      <c r="C7293" s="2">
        <v>41230.708396994363</v>
      </c>
      <c r="D7293" s="2">
        <v>41290.708333333336</v>
      </c>
      <c r="E7293" s="60">
        <v>10</v>
      </c>
      <c r="F7293" s="2">
        <v>41232.319266544786</v>
      </c>
      <c r="G7293" s="60">
        <v>0</v>
      </c>
    </row>
    <row r="7294" spans="1:7" x14ac:dyDescent="0.3">
      <c r="A7294" s="60">
        <v>7293</v>
      </c>
      <c r="B7294" s="60">
        <v>1</v>
      </c>
      <c r="C7294" s="2">
        <v>41230.806812744777</v>
      </c>
      <c r="D7294" s="2">
        <v>41290.806249999994</v>
      </c>
      <c r="E7294" s="60">
        <v>12</v>
      </c>
      <c r="F7294" s="2">
        <v>41231.495410160758</v>
      </c>
      <c r="G7294" s="60">
        <v>0</v>
      </c>
    </row>
    <row r="7295" spans="1:7" x14ac:dyDescent="0.3">
      <c r="A7295" s="60">
        <v>7294</v>
      </c>
      <c r="B7295" s="60">
        <v>4</v>
      </c>
      <c r="C7295" s="2">
        <v>41230.911807342985</v>
      </c>
      <c r="D7295" s="2">
        <v>41290.911805555559</v>
      </c>
      <c r="E7295" s="60">
        <v>12</v>
      </c>
      <c r="F7295" s="2">
        <v>41232.663749944782</v>
      </c>
      <c r="G7295" s="60">
        <v>0</v>
      </c>
    </row>
    <row r="7296" spans="1:7" x14ac:dyDescent="0.3">
      <c r="A7296" s="60">
        <v>7295</v>
      </c>
      <c r="B7296" s="60">
        <v>1</v>
      </c>
      <c r="C7296" s="2">
        <v>41230.891061114977</v>
      </c>
      <c r="D7296" s="2">
        <v>41233.598747961536</v>
      </c>
      <c r="E7296" s="60">
        <v>8</v>
      </c>
      <c r="F7296" s="2" t="s">
        <v>5</v>
      </c>
      <c r="G7296" s="60">
        <v>0</v>
      </c>
    </row>
    <row r="7297" spans="1:7" x14ac:dyDescent="0.3">
      <c r="A7297" s="60">
        <v>7296</v>
      </c>
      <c r="B7297" s="60">
        <v>5</v>
      </c>
      <c r="C7297" s="2">
        <v>41230.926330548005</v>
      </c>
      <c r="D7297" s="2">
        <v>41290.925694444442</v>
      </c>
      <c r="E7297" s="60">
        <v>24</v>
      </c>
      <c r="F7297" s="2">
        <v>41232.39075272539</v>
      </c>
      <c r="G7297" s="60">
        <v>0</v>
      </c>
    </row>
    <row r="7298" spans="1:7" x14ac:dyDescent="0.3">
      <c r="A7298" s="60">
        <v>7297</v>
      </c>
      <c r="B7298" s="60">
        <v>5</v>
      </c>
      <c r="C7298" s="2">
        <v>41230.978412140597</v>
      </c>
      <c r="D7298" s="2">
        <v>41290.977777777778</v>
      </c>
      <c r="E7298" s="60">
        <v>24</v>
      </c>
      <c r="F7298" s="2">
        <v>41232.695331755182</v>
      </c>
      <c r="G7298" s="60">
        <v>0</v>
      </c>
    </row>
    <row r="7299" spans="1:7" x14ac:dyDescent="0.3">
      <c r="A7299" s="60">
        <v>7298</v>
      </c>
      <c r="B7299" s="60">
        <v>6</v>
      </c>
      <c r="C7299" s="2">
        <v>41231.019393087641</v>
      </c>
      <c r="D7299" s="2">
        <v>41234.269009397824</v>
      </c>
      <c r="E7299" s="60">
        <v>24</v>
      </c>
      <c r="F7299" s="2" t="s">
        <v>5</v>
      </c>
      <c r="G7299" s="60">
        <v>0</v>
      </c>
    </row>
    <row r="7300" spans="1:7" x14ac:dyDescent="0.3">
      <c r="A7300" s="60">
        <v>7299</v>
      </c>
      <c r="B7300" s="60">
        <v>1</v>
      </c>
      <c r="C7300" s="2">
        <v>41231.018099479275</v>
      </c>
      <c r="D7300" s="2">
        <v>41235.851011773644</v>
      </c>
      <c r="E7300" s="60">
        <v>12</v>
      </c>
      <c r="F7300" s="2" t="s">
        <v>5</v>
      </c>
      <c r="G7300" s="60">
        <v>0</v>
      </c>
    </row>
    <row r="7301" spans="1:7" x14ac:dyDescent="0.3">
      <c r="A7301" s="60">
        <v>7300</v>
      </c>
      <c r="B7301" s="60">
        <v>1</v>
      </c>
      <c r="C7301" s="2">
        <v>41231.163908264622</v>
      </c>
      <c r="D7301" s="2">
        <v>41291.163888888892</v>
      </c>
      <c r="E7301" s="60">
        <v>8</v>
      </c>
      <c r="F7301" s="2">
        <v>41232.39428832155</v>
      </c>
      <c r="G7301" s="60">
        <v>0</v>
      </c>
    </row>
    <row r="7302" spans="1:7" x14ac:dyDescent="0.3">
      <c r="A7302" s="60">
        <v>7301</v>
      </c>
      <c r="B7302" s="60">
        <v>1</v>
      </c>
      <c r="C7302" s="2">
        <v>41231.229635559001</v>
      </c>
      <c r="D7302" s="2">
        <v>41291.229166666672</v>
      </c>
      <c r="E7302" s="60">
        <v>8</v>
      </c>
      <c r="F7302" s="2">
        <v>41232.662717470223</v>
      </c>
      <c r="G7302" s="60">
        <v>0</v>
      </c>
    </row>
    <row r="7303" spans="1:7" x14ac:dyDescent="0.3">
      <c r="A7303" s="60">
        <v>7302</v>
      </c>
      <c r="B7303" s="60">
        <v>7</v>
      </c>
      <c r="C7303" s="2">
        <v>41231.269719451913</v>
      </c>
      <c r="D7303" s="2">
        <v>41291.269444444442</v>
      </c>
      <c r="E7303" s="60">
        <v>24</v>
      </c>
      <c r="F7303" s="2">
        <v>41237.576109956775</v>
      </c>
      <c r="G7303" s="60">
        <v>0</v>
      </c>
    </row>
    <row r="7304" spans="1:7" x14ac:dyDescent="0.3">
      <c r="A7304" s="60">
        <v>7303</v>
      </c>
      <c r="B7304" s="60">
        <v>7</v>
      </c>
      <c r="C7304" s="2">
        <v>41231.369684696314</v>
      </c>
      <c r="D7304" s="2">
        <v>41233.410971273785</v>
      </c>
      <c r="E7304" s="60">
        <v>24</v>
      </c>
      <c r="F7304" s="2" t="s">
        <v>5</v>
      </c>
      <c r="G7304" s="60">
        <v>0</v>
      </c>
    </row>
    <row r="7305" spans="1:7" x14ac:dyDescent="0.3">
      <c r="A7305" s="60">
        <v>7304</v>
      </c>
      <c r="B7305" s="60">
        <v>3</v>
      </c>
      <c r="C7305" s="2">
        <v>41231.339750258878</v>
      </c>
      <c r="D7305" s="2">
        <v>41291.339583333334</v>
      </c>
      <c r="E7305" s="60">
        <v>24</v>
      </c>
      <c r="F7305" s="2">
        <v>41233.431336600297</v>
      </c>
      <c r="G7305" s="60">
        <v>0</v>
      </c>
    </row>
    <row r="7306" spans="1:7" x14ac:dyDescent="0.3">
      <c r="A7306" s="60">
        <v>7305</v>
      </c>
      <c r="B7306" s="60">
        <v>10</v>
      </c>
      <c r="C7306" s="2">
        <v>41231.366620971879</v>
      </c>
      <c r="D7306" s="2">
        <v>41291.365972222222</v>
      </c>
      <c r="E7306" s="60">
        <v>1</v>
      </c>
      <c r="F7306" s="2">
        <v>41238.470191328306</v>
      </c>
      <c r="G7306" s="60">
        <v>6</v>
      </c>
    </row>
    <row r="7307" spans="1:7" x14ac:dyDescent="0.3">
      <c r="A7307" s="60">
        <v>7306</v>
      </c>
      <c r="B7307" s="60">
        <v>1</v>
      </c>
      <c r="C7307" s="2">
        <v>41231.403208067648</v>
      </c>
      <c r="D7307" s="2">
        <v>41291.402777777781</v>
      </c>
      <c r="E7307" s="60">
        <v>8</v>
      </c>
      <c r="F7307" s="2">
        <v>41231.875396486663</v>
      </c>
      <c r="G7307" s="60">
        <v>0</v>
      </c>
    </row>
    <row r="7308" spans="1:7" x14ac:dyDescent="0.3">
      <c r="A7308" s="60">
        <v>7307</v>
      </c>
      <c r="B7308" s="60">
        <v>6</v>
      </c>
      <c r="C7308" s="2">
        <v>41231.399716373373</v>
      </c>
      <c r="D7308" s="2">
        <v>41291.399305555555</v>
      </c>
      <c r="E7308" s="60">
        <v>24</v>
      </c>
      <c r="F7308" s="2">
        <v>41234.677684224822</v>
      </c>
      <c r="G7308" s="60">
        <v>0</v>
      </c>
    </row>
    <row r="7309" spans="1:7" x14ac:dyDescent="0.3">
      <c r="A7309" s="60">
        <v>7308</v>
      </c>
      <c r="B7309" s="60">
        <v>1</v>
      </c>
      <c r="C7309" s="2">
        <v>41231.480228242632</v>
      </c>
      <c r="D7309" s="2">
        <v>41291.479861111111</v>
      </c>
      <c r="E7309" s="60">
        <v>8</v>
      </c>
      <c r="F7309" s="2">
        <v>41232.732402627422</v>
      </c>
      <c r="G7309" s="60">
        <v>0</v>
      </c>
    </row>
    <row r="7310" spans="1:7" x14ac:dyDescent="0.3">
      <c r="A7310" s="60">
        <v>7309</v>
      </c>
      <c r="B7310" s="60">
        <v>2</v>
      </c>
      <c r="C7310" s="2">
        <v>41231.650181125166</v>
      </c>
      <c r="D7310" s="2">
        <v>41291.65</v>
      </c>
      <c r="E7310" s="60">
        <v>10</v>
      </c>
      <c r="F7310" s="2">
        <v>41232.611826876506</v>
      </c>
      <c r="G7310" s="60">
        <v>0</v>
      </c>
    </row>
    <row r="7311" spans="1:7" x14ac:dyDescent="0.3">
      <c r="A7311" s="60">
        <v>7310</v>
      </c>
      <c r="B7311" s="60">
        <v>2</v>
      </c>
      <c r="C7311" s="2">
        <v>41231.642303532171</v>
      </c>
      <c r="D7311" s="2">
        <v>41291.64166666667</v>
      </c>
      <c r="E7311" s="60">
        <v>10</v>
      </c>
      <c r="F7311" s="2">
        <v>41232.522481953201</v>
      </c>
      <c r="G7311" s="60">
        <v>0</v>
      </c>
    </row>
    <row r="7312" spans="1:7" x14ac:dyDescent="0.3">
      <c r="A7312" s="60">
        <v>7311</v>
      </c>
      <c r="B7312" s="60">
        <v>4</v>
      </c>
      <c r="C7312" s="2">
        <v>41231.652863873176</v>
      </c>
      <c r="D7312" s="2">
        <v>41291.652777777781</v>
      </c>
      <c r="E7312" s="60">
        <v>12</v>
      </c>
      <c r="F7312" s="2">
        <v>41235.597625057766</v>
      </c>
      <c r="G7312" s="60">
        <v>0</v>
      </c>
    </row>
    <row r="7313" spans="1:7" x14ac:dyDescent="0.3">
      <c r="A7313" s="60">
        <v>7312</v>
      </c>
      <c r="B7313" s="60">
        <v>1</v>
      </c>
      <c r="C7313" s="2">
        <v>41231.707176858508</v>
      </c>
      <c r="D7313" s="2">
        <v>41291.706944444442</v>
      </c>
      <c r="E7313" s="60">
        <v>8</v>
      </c>
      <c r="F7313" s="2">
        <v>41232.357640108305</v>
      </c>
      <c r="G7313" s="60">
        <v>0</v>
      </c>
    </row>
    <row r="7314" spans="1:7" x14ac:dyDescent="0.3">
      <c r="A7314" s="60">
        <v>7313</v>
      </c>
      <c r="B7314" s="60">
        <v>7</v>
      </c>
      <c r="C7314" s="2">
        <v>41231.716373087453</v>
      </c>
      <c r="D7314" s="2">
        <v>41234.424505341369</v>
      </c>
      <c r="E7314" s="60">
        <v>24</v>
      </c>
      <c r="F7314" s="2" t="s">
        <v>5</v>
      </c>
      <c r="G7314" s="60">
        <v>0</v>
      </c>
    </row>
    <row r="7315" spans="1:7" x14ac:dyDescent="0.3">
      <c r="A7315" s="60">
        <v>7314</v>
      </c>
      <c r="B7315" s="60">
        <v>1</v>
      </c>
      <c r="C7315" s="2">
        <v>41231.734076234869</v>
      </c>
      <c r="D7315" s="2">
        <v>41291.734027777777</v>
      </c>
      <c r="E7315" s="60">
        <v>8</v>
      </c>
      <c r="F7315" s="2">
        <v>41232.709164965752</v>
      </c>
      <c r="G7315" s="60">
        <v>0</v>
      </c>
    </row>
    <row r="7316" spans="1:7" x14ac:dyDescent="0.3">
      <c r="A7316" s="60">
        <v>7315</v>
      </c>
      <c r="B7316" s="60">
        <v>3</v>
      </c>
      <c r="C7316" s="2">
        <v>41231.747085514646</v>
      </c>
      <c r="D7316" s="2">
        <v>41291.746527777781</v>
      </c>
      <c r="E7316" s="60">
        <v>24</v>
      </c>
      <c r="F7316" s="2">
        <v>41234.389841874181</v>
      </c>
      <c r="G7316" s="60">
        <v>0</v>
      </c>
    </row>
    <row r="7317" spans="1:7" x14ac:dyDescent="0.3">
      <c r="A7317" s="60">
        <v>7316</v>
      </c>
      <c r="B7317" s="60">
        <v>1</v>
      </c>
      <c r="C7317" s="2">
        <v>41231.760206900421</v>
      </c>
      <c r="D7317" s="2">
        <v>41291.759722222225</v>
      </c>
      <c r="E7317" s="60">
        <v>8</v>
      </c>
      <c r="F7317" s="2">
        <v>41232.003430169992</v>
      </c>
      <c r="G7317" s="60">
        <v>0</v>
      </c>
    </row>
    <row r="7318" spans="1:7" x14ac:dyDescent="0.3">
      <c r="A7318" s="60">
        <v>7317</v>
      </c>
      <c r="B7318" s="60">
        <v>1</v>
      </c>
      <c r="C7318" s="2">
        <v>41231.810119891918</v>
      </c>
      <c r="D7318" s="2">
        <v>41291.80972222222</v>
      </c>
      <c r="E7318" s="60">
        <v>8</v>
      </c>
      <c r="F7318" s="2">
        <v>41232.580094813886</v>
      </c>
      <c r="G7318" s="60">
        <v>0</v>
      </c>
    </row>
    <row r="7319" spans="1:7" x14ac:dyDescent="0.3">
      <c r="A7319" s="60">
        <v>7318</v>
      </c>
      <c r="B7319" s="60">
        <v>6</v>
      </c>
      <c r="C7319" s="2">
        <v>41231.8677843447</v>
      </c>
      <c r="D7319" s="2">
        <v>41291.867361111115</v>
      </c>
      <c r="E7319" s="60">
        <v>24</v>
      </c>
      <c r="F7319" s="2">
        <v>41235.49615344112</v>
      </c>
      <c r="G7319" s="60">
        <v>0</v>
      </c>
    </row>
    <row r="7320" spans="1:7" x14ac:dyDescent="0.3">
      <c r="A7320" s="60">
        <v>7319</v>
      </c>
      <c r="B7320" s="60">
        <v>3</v>
      </c>
      <c r="C7320" s="2">
        <v>41231.904457215685</v>
      </c>
      <c r="D7320" s="2">
        <v>41235.487500000003</v>
      </c>
      <c r="E7320" s="60">
        <v>24</v>
      </c>
      <c r="F7320" s="2">
        <v>41233.620938803717</v>
      </c>
      <c r="G7320" s="60">
        <v>0</v>
      </c>
    </row>
    <row r="7321" spans="1:7" x14ac:dyDescent="0.3">
      <c r="A7321" s="60">
        <v>7320</v>
      </c>
      <c r="B7321" s="60">
        <v>4</v>
      </c>
      <c r="C7321" s="2">
        <v>41231.886453610576</v>
      </c>
      <c r="D7321" s="2">
        <v>41234.427785259781</v>
      </c>
      <c r="E7321" s="60">
        <v>12</v>
      </c>
      <c r="F7321" s="2" t="s">
        <v>5</v>
      </c>
      <c r="G7321" s="60">
        <v>0</v>
      </c>
    </row>
    <row r="7322" spans="1:7" x14ac:dyDescent="0.3">
      <c r="A7322" s="60">
        <v>7321</v>
      </c>
      <c r="B7322" s="60">
        <v>1</v>
      </c>
      <c r="C7322" s="2">
        <v>41231.947837470594</v>
      </c>
      <c r="D7322" s="2">
        <v>41291.947222222218</v>
      </c>
      <c r="E7322" s="60">
        <v>12</v>
      </c>
      <c r="F7322" s="2">
        <v>41232.740930344502</v>
      </c>
      <c r="G7322" s="60">
        <v>0</v>
      </c>
    </row>
    <row r="7323" spans="1:7" x14ac:dyDescent="0.3">
      <c r="A7323" s="60">
        <v>7322</v>
      </c>
      <c r="B7323" s="60">
        <v>6</v>
      </c>
      <c r="C7323" s="2">
        <v>41231.919852849802</v>
      </c>
      <c r="D7323" s="2">
        <v>41291.919444444444</v>
      </c>
      <c r="E7323" s="60">
        <v>24</v>
      </c>
      <c r="F7323" s="2">
        <v>41233.701819494228</v>
      </c>
      <c r="G7323" s="60">
        <v>0</v>
      </c>
    </row>
    <row r="7324" spans="1:7" x14ac:dyDescent="0.3">
      <c r="A7324" s="60">
        <v>7323</v>
      </c>
      <c r="B7324" s="60">
        <v>1</v>
      </c>
      <c r="C7324" s="2">
        <v>41231.924946266896</v>
      </c>
      <c r="D7324" s="2">
        <v>41291.924305555556</v>
      </c>
      <c r="E7324" s="60">
        <v>8</v>
      </c>
      <c r="F7324" s="2">
        <v>41232.766446928392</v>
      </c>
      <c r="G7324" s="60">
        <v>0</v>
      </c>
    </row>
    <row r="7325" spans="1:7" x14ac:dyDescent="0.3">
      <c r="A7325" s="60">
        <v>7324</v>
      </c>
      <c r="B7325" s="60">
        <v>7</v>
      </c>
      <c r="C7325" s="2">
        <v>41232.052161829684</v>
      </c>
      <c r="D7325" s="2">
        <v>41234.30154104362</v>
      </c>
      <c r="E7325" s="60">
        <v>24</v>
      </c>
      <c r="F7325" s="2" t="s">
        <v>5</v>
      </c>
      <c r="G7325" s="60">
        <v>0</v>
      </c>
    </row>
    <row r="7326" spans="1:7" x14ac:dyDescent="0.3">
      <c r="A7326" s="60">
        <v>7325</v>
      </c>
      <c r="B7326" s="60">
        <v>6</v>
      </c>
      <c r="C7326" s="2">
        <v>41232.177004462967</v>
      </c>
      <c r="D7326" s="2">
        <v>41292.176388888889</v>
      </c>
      <c r="E7326" s="60">
        <v>24</v>
      </c>
      <c r="F7326" s="2">
        <v>41234.893288695028</v>
      </c>
      <c r="G7326" s="60">
        <v>0</v>
      </c>
    </row>
    <row r="7327" spans="1:7" x14ac:dyDescent="0.3">
      <c r="A7327" s="60">
        <v>7326</v>
      </c>
      <c r="B7327" s="60">
        <v>1</v>
      </c>
      <c r="C7327" s="2">
        <v>41232.252541335358</v>
      </c>
      <c r="D7327" s="2">
        <v>41234.835416666669</v>
      </c>
      <c r="E7327" s="60">
        <v>12</v>
      </c>
      <c r="F7327" s="2">
        <v>41233.571620766073</v>
      </c>
      <c r="G7327" s="60">
        <v>0</v>
      </c>
    </row>
    <row r="7328" spans="1:7" x14ac:dyDescent="0.3">
      <c r="A7328" s="60">
        <v>7327</v>
      </c>
      <c r="B7328" s="60">
        <v>5</v>
      </c>
      <c r="C7328" s="2">
        <v>41232.304938247551</v>
      </c>
      <c r="D7328" s="2">
        <v>41292.304861111108</v>
      </c>
      <c r="E7328" s="60">
        <v>24</v>
      </c>
      <c r="F7328" s="2">
        <v>41235.610642233354</v>
      </c>
      <c r="G7328" s="60">
        <v>0</v>
      </c>
    </row>
    <row r="7329" spans="1:7" x14ac:dyDescent="0.3">
      <c r="A7329" s="60">
        <v>7328</v>
      </c>
      <c r="B7329" s="60">
        <v>11</v>
      </c>
      <c r="C7329" s="2">
        <v>41232.301549074757</v>
      </c>
      <c r="D7329" s="2">
        <v>41292.301388888889</v>
      </c>
      <c r="E7329" s="60">
        <v>1</v>
      </c>
      <c r="F7329" s="2">
        <v>41239.405760501591</v>
      </c>
      <c r="G7329" s="60">
        <v>2</v>
      </c>
    </row>
    <row r="7330" spans="1:7" x14ac:dyDescent="0.3">
      <c r="A7330" s="60">
        <v>7329</v>
      </c>
      <c r="B7330" s="60">
        <v>6</v>
      </c>
      <c r="C7330" s="2">
        <v>41232.346516802158</v>
      </c>
      <c r="D7330" s="2">
        <v>41292.345833333333</v>
      </c>
      <c r="E7330" s="60">
        <v>24</v>
      </c>
      <c r="F7330" s="2">
        <v>41236.392381093778</v>
      </c>
      <c r="G7330" s="60">
        <v>0</v>
      </c>
    </row>
    <row r="7331" spans="1:7" x14ac:dyDescent="0.3">
      <c r="A7331" s="60">
        <v>7330</v>
      </c>
      <c r="B7331" s="60">
        <v>6</v>
      </c>
      <c r="C7331" s="2">
        <v>41232.385100628861</v>
      </c>
      <c r="D7331" s="2">
        <v>41292.384722222225</v>
      </c>
      <c r="E7331" s="60">
        <v>24</v>
      </c>
      <c r="F7331" s="2">
        <v>41235.408102439505</v>
      </c>
      <c r="G7331" s="60">
        <v>0</v>
      </c>
    </row>
    <row r="7332" spans="1:7" x14ac:dyDescent="0.3">
      <c r="A7332" s="60">
        <v>7331</v>
      </c>
      <c r="B7332" s="60">
        <v>1</v>
      </c>
      <c r="C7332" s="2">
        <v>41232.386456314096</v>
      </c>
      <c r="D7332" s="2">
        <v>41292.386111111111</v>
      </c>
      <c r="E7332" s="60">
        <v>8</v>
      </c>
      <c r="F7332" s="2">
        <v>41232.514841263568</v>
      </c>
      <c r="G7332" s="60">
        <v>0</v>
      </c>
    </row>
    <row r="7333" spans="1:7" x14ac:dyDescent="0.3">
      <c r="A7333" s="60">
        <v>7332</v>
      </c>
      <c r="B7333" s="60">
        <v>1</v>
      </c>
      <c r="C7333" s="2">
        <v>41232.390205104595</v>
      </c>
      <c r="D7333" s="2">
        <v>41235.223215309154</v>
      </c>
      <c r="E7333" s="60">
        <v>8</v>
      </c>
      <c r="F7333" s="2" t="s">
        <v>5</v>
      </c>
      <c r="G7333" s="60">
        <v>0</v>
      </c>
    </row>
    <row r="7334" spans="1:7" x14ac:dyDescent="0.3">
      <c r="A7334" s="60">
        <v>7333</v>
      </c>
      <c r="B7334" s="60">
        <v>3</v>
      </c>
      <c r="C7334" s="2">
        <v>41232.413093313495</v>
      </c>
      <c r="D7334" s="2">
        <v>41292.412499999999</v>
      </c>
      <c r="E7334" s="60">
        <v>24</v>
      </c>
      <c r="F7334" s="2">
        <v>41233.519529428326</v>
      </c>
      <c r="G7334" s="60">
        <v>0</v>
      </c>
    </row>
    <row r="7335" spans="1:7" x14ac:dyDescent="0.3">
      <c r="A7335" s="60">
        <v>7334</v>
      </c>
      <c r="B7335" s="60">
        <v>6</v>
      </c>
      <c r="C7335" s="2">
        <v>41232.38052562478</v>
      </c>
      <c r="D7335" s="2">
        <v>41292.379861111112</v>
      </c>
      <c r="E7335" s="60">
        <v>24</v>
      </c>
      <c r="F7335" s="2">
        <v>41235.865535793571</v>
      </c>
      <c r="G7335" s="60">
        <v>0</v>
      </c>
    </row>
    <row r="7336" spans="1:7" x14ac:dyDescent="0.3">
      <c r="A7336" s="60">
        <v>7335</v>
      </c>
      <c r="B7336" s="60">
        <v>7</v>
      </c>
      <c r="C7336" s="2">
        <v>41232.456189981654</v>
      </c>
      <c r="D7336" s="2">
        <v>41292.455555555556</v>
      </c>
      <c r="E7336" s="60">
        <v>24</v>
      </c>
      <c r="F7336" s="2">
        <v>41245.696515087526</v>
      </c>
      <c r="G7336" s="60">
        <v>0</v>
      </c>
    </row>
    <row r="7337" spans="1:7" x14ac:dyDescent="0.3">
      <c r="A7337" s="60">
        <v>7336</v>
      </c>
      <c r="B7337" s="60">
        <v>5</v>
      </c>
      <c r="C7337" s="2">
        <v>41232.48935287301</v>
      </c>
      <c r="D7337" s="2">
        <v>41292.488888888889</v>
      </c>
      <c r="E7337" s="60">
        <v>24</v>
      </c>
      <c r="F7337" s="2">
        <v>41236.434135862604</v>
      </c>
      <c r="G7337" s="60">
        <v>0</v>
      </c>
    </row>
    <row r="7338" spans="1:7" x14ac:dyDescent="0.3">
      <c r="A7338" s="60">
        <v>7337</v>
      </c>
      <c r="B7338" s="60">
        <v>6</v>
      </c>
      <c r="C7338" s="2">
        <v>41232.487725176317</v>
      </c>
      <c r="D7338" s="2">
        <v>41292.487500000003</v>
      </c>
      <c r="E7338" s="60">
        <v>24</v>
      </c>
      <c r="F7338" s="2">
        <v>41238.566328287496</v>
      </c>
      <c r="G7338" s="60">
        <v>0</v>
      </c>
    </row>
    <row r="7339" spans="1:7" x14ac:dyDescent="0.3">
      <c r="A7339" s="60">
        <v>7338</v>
      </c>
      <c r="B7339" s="60">
        <v>1</v>
      </c>
      <c r="C7339" s="2">
        <v>41232.469500901316</v>
      </c>
      <c r="D7339" s="2">
        <v>41292.469444444447</v>
      </c>
      <c r="E7339" s="60">
        <v>12</v>
      </c>
      <c r="F7339" s="2">
        <v>41233.426619181955</v>
      </c>
      <c r="G7339" s="60">
        <v>0</v>
      </c>
    </row>
    <row r="7340" spans="1:7" x14ac:dyDescent="0.3">
      <c r="A7340" s="60">
        <v>7339</v>
      </c>
      <c r="B7340" s="60">
        <v>1</v>
      </c>
      <c r="C7340" s="2">
        <v>41232.46206703574</v>
      </c>
      <c r="D7340" s="2">
        <v>41292.461805555555</v>
      </c>
      <c r="E7340" s="60">
        <v>8</v>
      </c>
      <c r="F7340" s="2">
        <v>41233.193026568792</v>
      </c>
      <c r="G7340" s="60">
        <v>0</v>
      </c>
    </row>
    <row r="7341" spans="1:7" x14ac:dyDescent="0.3">
      <c r="A7341" s="60">
        <v>7340</v>
      </c>
      <c r="B7341" s="60">
        <v>3</v>
      </c>
      <c r="C7341" s="2">
        <v>41232.500821760266</v>
      </c>
      <c r="D7341" s="2">
        <v>41292.500694444447</v>
      </c>
      <c r="E7341" s="60">
        <v>24</v>
      </c>
      <c r="F7341" s="2">
        <v>41234.484161949302</v>
      </c>
      <c r="G7341" s="60">
        <v>0</v>
      </c>
    </row>
    <row r="7342" spans="1:7" x14ac:dyDescent="0.3">
      <c r="A7342" s="60">
        <v>7341</v>
      </c>
      <c r="B7342" s="60">
        <v>1</v>
      </c>
      <c r="C7342" s="2">
        <v>41232.509804954512</v>
      </c>
      <c r="D7342" s="2">
        <v>41292.509722222225</v>
      </c>
      <c r="E7342" s="60">
        <v>12</v>
      </c>
      <c r="F7342" s="2">
        <v>41233.501229460009</v>
      </c>
      <c r="G7342" s="60">
        <v>0</v>
      </c>
    </row>
    <row r="7343" spans="1:7" x14ac:dyDescent="0.3">
      <c r="A7343" s="60">
        <v>7342</v>
      </c>
      <c r="B7343" s="60">
        <v>2</v>
      </c>
      <c r="C7343" s="2">
        <v>41232.548532603352</v>
      </c>
      <c r="D7343" s="2">
        <v>41292.547916666663</v>
      </c>
      <c r="E7343" s="60">
        <v>10</v>
      </c>
      <c r="F7343" s="2">
        <v>41233.439699420982</v>
      </c>
      <c r="G7343" s="60">
        <v>0</v>
      </c>
    </row>
    <row r="7344" spans="1:7" x14ac:dyDescent="0.3">
      <c r="A7344" s="60">
        <v>7343</v>
      </c>
      <c r="B7344" s="60">
        <v>2</v>
      </c>
      <c r="C7344" s="2">
        <v>41232.600341334692</v>
      </c>
      <c r="D7344" s="2">
        <v>41292.600000000006</v>
      </c>
      <c r="E7344" s="60">
        <v>10</v>
      </c>
      <c r="F7344" s="2">
        <v>41234.487752519235</v>
      </c>
      <c r="G7344" s="60">
        <v>0</v>
      </c>
    </row>
    <row r="7345" spans="1:7" x14ac:dyDescent="0.3">
      <c r="A7345" s="60">
        <v>7344</v>
      </c>
      <c r="B7345" s="60">
        <v>4</v>
      </c>
      <c r="C7345" s="2">
        <v>41232.661282312067</v>
      </c>
      <c r="D7345" s="2">
        <v>41292.661111111112</v>
      </c>
      <c r="E7345" s="60">
        <v>12</v>
      </c>
      <c r="F7345" s="2">
        <v>41235.613460086999</v>
      </c>
      <c r="G7345" s="60">
        <v>0</v>
      </c>
    </row>
    <row r="7346" spans="1:7" x14ac:dyDescent="0.3">
      <c r="A7346" s="60">
        <v>7345</v>
      </c>
      <c r="B7346" s="60">
        <v>1</v>
      </c>
      <c r="C7346" s="2">
        <v>41232.626155210339</v>
      </c>
      <c r="D7346" s="2">
        <v>41237.500694444447</v>
      </c>
      <c r="E7346" s="60">
        <v>12</v>
      </c>
      <c r="F7346" s="2">
        <v>41233.304670077872</v>
      </c>
      <c r="G7346" s="60">
        <v>0</v>
      </c>
    </row>
    <row r="7347" spans="1:7" x14ac:dyDescent="0.3">
      <c r="A7347" s="60">
        <v>7346</v>
      </c>
      <c r="B7347" s="60">
        <v>3</v>
      </c>
      <c r="C7347" s="2">
        <v>41232.69745040722</v>
      </c>
      <c r="D7347" s="2">
        <v>41292.697222222218</v>
      </c>
      <c r="E7347" s="60">
        <v>24</v>
      </c>
      <c r="F7347" s="2">
        <v>41235.387637057385</v>
      </c>
      <c r="G7347" s="60">
        <v>0</v>
      </c>
    </row>
    <row r="7348" spans="1:7" x14ac:dyDescent="0.3">
      <c r="A7348" s="60">
        <v>7347</v>
      </c>
      <c r="B7348" s="60">
        <v>2</v>
      </c>
      <c r="C7348" s="2">
        <v>41232.777533278721</v>
      </c>
      <c r="D7348" s="2">
        <v>41292.777083333334</v>
      </c>
      <c r="E7348" s="60">
        <v>10</v>
      </c>
      <c r="F7348" s="2">
        <v>41233.641068524688</v>
      </c>
      <c r="G7348" s="60">
        <v>0</v>
      </c>
    </row>
    <row r="7349" spans="1:7" x14ac:dyDescent="0.3">
      <c r="A7349" s="60">
        <v>7348</v>
      </c>
      <c r="B7349" s="60">
        <v>1</v>
      </c>
      <c r="C7349" s="2">
        <v>41232.823014504989</v>
      </c>
      <c r="D7349" s="2">
        <v>41292.822916666664</v>
      </c>
      <c r="E7349" s="60">
        <v>8</v>
      </c>
      <c r="F7349" s="2">
        <v>41233.397140359193</v>
      </c>
      <c r="G7349" s="60">
        <v>0</v>
      </c>
    </row>
    <row r="7350" spans="1:7" x14ac:dyDescent="0.3">
      <c r="A7350" s="60">
        <v>7349</v>
      </c>
      <c r="B7350" s="60">
        <v>7</v>
      </c>
      <c r="C7350" s="2">
        <v>41232.810302453683</v>
      </c>
      <c r="D7350" s="2">
        <v>41235.851320969254</v>
      </c>
      <c r="E7350" s="60">
        <v>24</v>
      </c>
      <c r="F7350" s="2" t="s">
        <v>5</v>
      </c>
      <c r="G7350" s="60">
        <v>0</v>
      </c>
    </row>
    <row r="7351" spans="1:7" x14ac:dyDescent="0.3">
      <c r="A7351" s="60">
        <v>7350</v>
      </c>
      <c r="B7351" s="60">
        <v>1</v>
      </c>
      <c r="C7351" s="2">
        <v>41232.808376297791</v>
      </c>
      <c r="D7351" s="2">
        <v>41292.808333333334</v>
      </c>
      <c r="E7351" s="60">
        <v>8</v>
      </c>
      <c r="F7351" s="2">
        <v>41234.141627273057</v>
      </c>
      <c r="G7351" s="60">
        <v>0</v>
      </c>
    </row>
    <row r="7352" spans="1:7" x14ac:dyDescent="0.3">
      <c r="A7352" s="60">
        <v>7351</v>
      </c>
      <c r="B7352" s="60">
        <v>5</v>
      </c>
      <c r="C7352" s="2">
        <v>41232.856416887218</v>
      </c>
      <c r="D7352" s="2">
        <v>41236.230974016464</v>
      </c>
      <c r="E7352" s="60">
        <v>24</v>
      </c>
      <c r="F7352" s="2" t="s">
        <v>5</v>
      </c>
      <c r="G7352" s="60">
        <v>0</v>
      </c>
    </row>
    <row r="7353" spans="1:7" x14ac:dyDescent="0.3">
      <c r="A7353" s="60">
        <v>7352</v>
      </c>
      <c r="B7353" s="60">
        <v>1</v>
      </c>
      <c r="C7353" s="2">
        <v>41232.858448455321</v>
      </c>
      <c r="D7353" s="2">
        <v>41292.858333333337</v>
      </c>
      <c r="E7353" s="60">
        <v>8</v>
      </c>
      <c r="F7353" s="2">
        <v>41233.497363227216</v>
      </c>
      <c r="G7353" s="60">
        <v>0</v>
      </c>
    </row>
    <row r="7354" spans="1:7" x14ac:dyDescent="0.3">
      <c r="A7354" s="60">
        <v>7353</v>
      </c>
      <c r="B7354" s="60">
        <v>5</v>
      </c>
      <c r="C7354" s="2">
        <v>41232.841678092198</v>
      </c>
      <c r="D7354" s="2">
        <v>41292.841666666667</v>
      </c>
      <c r="E7354" s="60">
        <v>24</v>
      </c>
      <c r="F7354" s="2">
        <v>41234.551865096422</v>
      </c>
      <c r="G7354" s="60">
        <v>0</v>
      </c>
    </row>
    <row r="7355" spans="1:7" x14ac:dyDescent="0.3">
      <c r="A7355" s="60">
        <v>7354</v>
      </c>
      <c r="B7355" s="60">
        <v>3</v>
      </c>
      <c r="C7355" s="2">
        <v>41232.899725985815</v>
      </c>
      <c r="D7355" s="2">
        <v>41292.899305555555</v>
      </c>
      <c r="E7355" s="60">
        <v>24</v>
      </c>
      <c r="F7355" s="2">
        <v>41234.427661428817</v>
      </c>
      <c r="G7355" s="60">
        <v>0</v>
      </c>
    </row>
    <row r="7356" spans="1:7" x14ac:dyDescent="0.3">
      <c r="A7356" s="60">
        <v>7355</v>
      </c>
      <c r="B7356" s="60">
        <v>11</v>
      </c>
      <c r="C7356" s="2">
        <v>41232.950891086206</v>
      </c>
      <c r="D7356" s="2">
        <v>41292.950694444444</v>
      </c>
      <c r="E7356" s="60">
        <v>1</v>
      </c>
      <c r="F7356" s="2">
        <v>41239.493381170512</v>
      </c>
      <c r="G7356" s="60">
        <v>0</v>
      </c>
    </row>
    <row r="7357" spans="1:7" x14ac:dyDescent="0.3">
      <c r="A7357" s="60">
        <v>7356</v>
      </c>
      <c r="B7357" s="60">
        <v>6</v>
      </c>
      <c r="C7357" s="2">
        <v>41232.988574691066</v>
      </c>
      <c r="D7357" s="2">
        <v>41292.98819444445</v>
      </c>
      <c r="E7357" s="60">
        <v>24</v>
      </c>
      <c r="F7357" s="2">
        <v>41238.568665498446</v>
      </c>
      <c r="G7357" s="60">
        <v>0</v>
      </c>
    </row>
    <row r="7358" spans="1:7" x14ac:dyDescent="0.3">
      <c r="A7358" s="60">
        <v>7357</v>
      </c>
      <c r="B7358" s="60">
        <v>3</v>
      </c>
      <c r="C7358" s="2">
        <v>41233.009114029162</v>
      </c>
      <c r="D7358" s="2">
        <v>41293.009027777778</v>
      </c>
      <c r="E7358" s="60">
        <v>24</v>
      </c>
      <c r="F7358" s="2">
        <v>41234.616522257362</v>
      </c>
      <c r="G7358" s="60">
        <v>0</v>
      </c>
    </row>
    <row r="7359" spans="1:7" x14ac:dyDescent="0.3">
      <c r="A7359" s="60">
        <v>7358</v>
      </c>
      <c r="B7359" s="60">
        <v>7</v>
      </c>
      <c r="C7359" s="2">
        <v>41233.06740021838</v>
      </c>
      <c r="D7359" s="2">
        <v>41293.067361111105</v>
      </c>
      <c r="E7359" s="60">
        <v>24</v>
      </c>
      <c r="F7359" s="2">
        <v>41243.252503028401</v>
      </c>
      <c r="G7359" s="60">
        <v>0</v>
      </c>
    </row>
    <row r="7360" spans="1:7" x14ac:dyDescent="0.3">
      <c r="A7360" s="60">
        <v>7359</v>
      </c>
      <c r="B7360" s="60">
        <v>5</v>
      </c>
      <c r="C7360" s="2">
        <v>41233.327020448727</v>
      </c>
      <c r="D7360" s="2">
        <v>41293.326388888883</v>
      </c>
      <c r="E7360" s="60">
        <v>24</v>
      </c>
      <c r="F7360" s="2">
        <v>41236.397269900175</v>
      </c>
      <c r="G7360" s="60">
        <v>0</v>
      </c>
    </row>
    <row r="7361" spans="1:7" x14ac:dyDescent="0.3">
      <c r="A7361" s="60">
        <v>7360</v>
      </c>
      <c r="B7361" s="60">
        <v>8</v>
      </c>
      <c r="C7361" s="2">
        <v>41233.318759831214</v>
      </c>
      <c r="D7361" s="2">
        <v>41293.318749999999</v>
      </c>
      <c r="E7361" s="60">
        <v>3</v>
      </c>
      <c r="F7361" s="2">
        <v>41238.474447031047</v>
      </c>
      <c r="G7361" s="60">
        <v>0</v>
      </c>
    </row>
    <row r="7362" spans="1:7" x14ac:dyDescent="0.3">
      <c r="A7362" s="60">
        <v>7361</v>
      </c>
      <c r="B7362" s="60">
        <v>3</v>
      </c>
      <c r="C7362" s="2">
        <v>41233.358792719126</v>
      </c>
      <c r="D7362" s="2">
        <v>41236.066924973042</v>
      </c>
      <c r="E7362" s="60">
        <v>24</v>
      </c>
      <c r="F7362" s="2" t="s">
        <v>5</v>
      </c>
      <c r="G7362" s="60">
        <v>0</v>
      </c>
    </row>
    <row r="7363" spans="1:7" x14ac:dyDescent="0.3">
      <c r="A7363" s="60">
        <v>7362</v>
      </c>
      <c r="B7363" s="60">
        <v>8</v>
      </c>
      <c r="C7363" s="2">
        <v>41233.365594155664</v>
      </c>
      <c r="D7363" s="2">
        <v>41293.365277777782</v>
      </c>
      <c r="E7363" s="60">
        <v>3</v>
      </c>
      <c r="F7363" s="2">
        <v>41238.714386512969</v>
      </c>
      <c r="G7363" s="60">
        <v>0</v>
      </c>
    </row>
    <row r="7364" spans="1:7" x14ac:dyDescent="0.3">
      <c r="A7364" s="60">
        <v>7363</v>
      </c>
      <c r="B7364" s="60">
        <v>5</v>
      </c>
      <c r="C7364" s="2">
        <v>41233.403796667437</v>
      </c>
      <c r="D7364" s="2">
        <v>41293.40347222222</v>
      </c>
      <c r="E7364" s="60">
        <v>24</v>
      </c>
      <c r="F7364" s="2">
        <v>41234.668456650041</v>
      </c>
      <c r="G7364" s="60">
        <v>0</v>
      </c>
    </row>
    <row r="7365" spans="1:7" x14ac:dyDescent="0.3">
      <c r="A7365" s="60">
        <v>7364</v>
      </c>
      <c r="B7365" s="60">
        <v>4</v>
      </c>
      <c r="C7365" s="2">
        <v>41233.4195270278</v>
      </c>
      <c r="D7365" s="2">
        <v>41236.669143337982</v>
      </c>
      <c r="E7365" s="60">
        <v>12</v>
      </c>
      <c r="F7365" s="2" t="s">
        <v>5</v>
      </c>
      <c r="G7365" s="60">
        <v>0</v>
      </c>
    </row>
    <row r="7366" spans="1:7" x14ac:dyDescent="0.3">
      <c r="A7366" s="60">
        <v>7365</v>
      </c>
      <c r="B7366" s="60">
        <v>6</v>
      </c>
      <c r="C7366" s="2">
        <v>41233.438627494754</v>
      </c>
      <c r="D7366" s="2">
        <v>41293.438194444439</v>
      </c>
      <c r="E7366" s="60">
        <v>24</v>
      </c>
      <c r="F7366" s="2">
        <v>41239.396483708755</v>
      </c>
      <c r="G7366" s="60">
        <v>0</v>
      </c>
    </row>
    <row r="7367" spans="1:7" x14ac:dyDescent="0.3">
      <c r="A7367" s="60">
        <v>7366</v>
      </c>
      <c r="B7367" s="60">
        <v>4</v>
      </c>
      <c r="C7367" s="2">
        <v>41233.444780723272</v>
      </c>
      <c r="D7367" s="2">
        <v>41236.236034382251</v>
      </c>
      <c r="E7367" s="60">
        <v>12</v>
      </c>
      <c r="F7367" s="2" t="s">
        <v>5</v>
      </c>
      <c r="G7367" s="60">
        <v>0</v>
      </c>
    </row>
    <row r="7368" spans="1:7" x14ac:dyDescent="0.3">
      <c r="A7368" s="60">
        <v>7367</v>
      </c>
      <c r="B7368" s="60">
        <v>3</v>
      </c>
      <c r="C7368" s="2">
        <v>41233.511838861086</v>
      </c>
      <c r="D7368" s="2">
        <v>41293.511805555558</v>
      </c>
      <c r="E7368" s="60">
        <v>24</v>
      </c>
      <c r="F7368" s="2">
        <v>41235.391227345332</v>
      </c>
      <c r="G7368" s="60">
        <v>0</v>
      </c>
    </row>
    <row r="7369" spans="1:7" x14ac:dyDescent="0.3">
      <c r="A7369" s="60">
        <v>7368</v>
      </c>
      <c r="B7369" s="60">
        <v>7</v>
      </c>
      <c r="C7369" s="2">
        <v>41233.522650531064</v>
      </c>
      <c r="D7369" s="2">
        <v>41293.522222222222</v>
      </c>
      <c r="E7369" s="60">
        <v>24</v>
      </c>
      <c r="F7369" s="2">
        <v>41246.514667042829</v>
      </c>
      <c r="G7369" s="60">
        <v>0</v>
      </c>
    </row>
    <row r="7370" spans="1:7" x14ac:dyDescent="0.3">
      <c r="A7370" s="60">
        <v>7369</v>
      </c>
      <c r="B7370" s="60">
        <v>1</v>
      </c>
      <c r="C7370" s="2">
        <v>41233.59466923849</v>
      </c>
      <c r="D7370" s="2">
        <v>41237.219565062653</v>
      </c>
      <c r="E7370" s="60">
        <v>12</v>
      </c>
      <c r="F7370" s="2" t="s">
        <v>5</v>
      </c>
      <c r="G7370" s="60">
        <v>0</v>
      </c>
    </row>
    <row r="7371" spans="1:7" x14ac:dyDescent="0.3">
      <c r="A7371" s="60">
        <v>7370</v>
      </c>
      <c r="B7371" s="60">
        <v>7</v>
      </c>
      <c r="C7371" s="2">
        <v>41233.652838159127</v>
      </c>
      <c r="D7371" s="2">
        <v>41293.652777777781</v>
      </c>
      <c r="E7371" s="60">
        <v>24</v>
      </c>
      <c r="F7371" s="2">
        <v>41260.908626739416</v>
      </c>
      <c r="G7371" s="60">
        <v>0</v>
      </c>
    </row>
    <row r="7372" spans="1:7" x14ac:dyDescent="0.3">
      <c r="A7372" s="60">
        <v>7371</v>
      </c>
      <c r="B7372" s="60">
        <v>1</v>
      </c>
      <c r="C7372" s="2">
        <v>41233.672485337222</v>
      </c>
      <c r="D7372" s="2">
        <v>41293.672222222223</v>
      </c>
      <c r="E7372" s="60">
        <v>12</v>
      </c>
      <c r="F7372" s="2">
        <v>41234.344908020757</v>
      </c>
      <c r="G7372" s="60">
        <v>0</v>
      </c>
    </row>
    <row r="7373" spans="1:7" x14ac:dyDescent="0.3">
      <c r="A7373" s="60">
        <v>7372</v>
      </c>
      <c r="B7373" s="60">
        <v>2</v>
      </c>
      <c r="C7373" s="2">
        <v>41233.818448057762</v>
      </c>
      <c r="D7373" s="2">
        <v>41293.818055555552</v>
      </c>
      <c r="E7373" s="60">
        <v>10</v>
      </c>
      <c r="F7373" s="2">
        <v>41234.335256382918</v>
      </c>
      <c r="G7373" s="60">
        <v>0</v>
      </c>
    </row>
    <row r="7374" spans="1:7" x14ac:dyDescent="0.3">
      <c r="A7374" s="60">
        <v>7373</v>
      </c>
      <c r="B7374" s="60">
        <v>6</v>
      </c>
      <c r="C7374" s="2">
        <v>41233.86618321589</v>
      </c>
      <c r="D7374" s="2">
        <v>41293.865972222222</v>
      </c>
      <c r="E7374" s="60">
        <v>24</v>
      </c>
      <c r="F7374" s="2">
        <v>41245.622013477572</v>
      </c>
      <c r="G7374" s="60">
        <v>0</v>
      </c>
    </row>
    <row r="7375" spans="1:7" x14ac:dyDescent="0.3">
      <c r="A7375" s="60">
        <v>7374</v>
      </c>
      <c r="B7375" s="60">
        <v>3</v>
      </c>
      <c r="C7375" s="2">
        <v>41233.897902877412</v>
      </c>
      <c r="D7375" s="2">
        <v>41293.897222222222</v>
      </c>
      <c r="E7375" s="60">
        <v>24</v>
      </c>
      <c r="F7375" s="2">
        <v>41235.852176438551</v>
      </c>
      <c r="G7375" s="60">
        <v>0</v>
      </c>
    </row>
    <row r="7376" spans="1:7" x14ac:dyDescent="0.3">
      <c r="A7376" s="60">
        <v>7375</v>
      </c>
      <c r="B7376" s="60">
        <v>1</v>
      </c>
      <c r="C7376" s="2">
        <v>41233.932956157842</v>
      </c>
      <c r="D7376" s="2">
        <v>41293.932638888888</v>
      </c>
      <c r="E7376" s="60">
        <v>8</v>
      </c>
      <c r="F7376" s="2">
        <v>41235.37098064708</v>
      </c>
      <c r="G7376" s="60">
        <v>0</v>
      </c>
    </row>
    <row r="7377" spans="1:7" x14ac:dyDescent="0.3">
      <c r="A7377" s="60">
        <v>7376</v>
      </c>
      <c r="B7377" s="60">
        <v>6</v>
      </c>
      <c r="C7377" s="2">
        <v>41233.988081504831</v>
      </c>
      <c r="D7377" s="2">
        <v>41293.987500000003</v>
      </c>
      <c r="E7377" s="60">
        <v>24</v>
      </c>
      <c r="F7377" s="2">
        <v>41244.570089659981</v>
      </c>
      <c r="G7377" s="60">
        <v>0</v>
      </c>
    </row>
    <row r="7378" spans="1:7" x14ac:dyDescent="0.3">
      <c r="A7378" s="60">
        <v>7377</v>
      </c>
      <c r="B7378" s="60">
        <v>1</v>
      </c>
      <c r="C7378" s="2">
        <v>41234.057057515536</v>
      </c>
      <c r="D7378" s="2">
        <v>41294.056944444441</v>
      </c>
      <c r="E7378" s="60">
        <v>12</v>
      </c>
      <c r="F7378" s="2">
        <v>41235.656982983579</v>
      </c>
      <c r="G7378" s="60">
        <v>0</v>
      </c>
    </row>
    <row r="7379" spans="1:7" x14ac:dyDescent="0.3">
      <c r="A7379" s="60">
        <v>7378</v>
      </c>
      <c r="B7379" s="60">
        <v>1</v>
      </c>
      <c r="C7379" s="2">
        <v>41234.154159263213</v>
      </c>
      <c r="D7379" s="2">
        <v>41294.15347222222</v>
      </c>
      <c r="E7379" s="60">
        <v>8</v>
      </c>
      <c r="F7379" s="2">
        <v>41234.82571288012</v>
      </c>
      <c r="G7379" s="60">
        <v>0</v>
      </c>
    </row>
    <row r="7380" spans="1:7" x14ac:dyDescent="0.3">
      <c r="A7380" s="60">
        <v>7379</v>
      </c>
      <c r="B7380" s="60">
        <v>7</v>
      </c>
      <c r="C7380" s="2">
        <v>41234.362778503884</v>
      </c>
      <c r="D7380" s="2">
        <v>41294.362500000003</v>
      </c>
      <c r="E7380" s="60">
        <v>24</v>
      </c>
      <c r="F7380" s="2">
        <v>41239.428687645253</v>
      </c>
      <c r="G7380" s="60">
        <v>0</v>
      </c>
    </row>
    <row r="7381" spans="1:7" x14ac:dyDescent="0.3">
      <c r="A7381" s="60">
        <v>7380</v>
      </c>
      <c r="B7381" s="60">
        <v>6</v>
      </c>
      <c r="C7381" s="2">
        <v>41234.356322524713</v>
      </c>
      <c r="D7381" s="2">
        <v>41294.356250000004</v>
      </c>
      <c r="E7381" s="60">
        <v>24</v>
      </c>
      <c r="F7381" s="2">
        <v>41238.38822332173</v>
      </c>
      <c r="G7381" s="60">
        <v>0</v>
      </c>
    </row>
    <row r="7382" spans="1:7" x14ac:dyDescent="0.3">
      <c r="A7382" s="60">
        <v>7381</v>
      </c>
      <c r="B7382" s="60">
        <v>4</v>
      </c>
      <c r="C7382" s="2">
        <v>41234.412366695535</v>
      </c>
      <c r="D7382" s="2">
        <v>41294.411805555559</v>
      </c>
      <c r="E7382" s="60">
        <v>12</v>
      </c>
      <c r="F7382" s="2">
        <v>41235.24460171775</v>
      </c>
      <c r="G7382" s="60">
        <v>0</v>
      </c>
    </row>
    <row r="7383" spans="1:7" x14ac:dyDescent="0.3">
      <c r="A7383" s="60">
        <v>7382</v>
      </c>
      <c r="B7383" s="60">
        <v>4</v>
      </c>
      <c r="C7383" s="2">
        <v>41234.392747148442</v>
      </c>
      <c r="D7383" s="2">
        <v>41294.392361111109</v>
      </c>
      <c r="E7383" s="60">
        <v>12</v>
      </c>
      <c r="F7383" s="2">
        <v>41235.431507174275</v>
      </c>
      <c r="G7383" s="60">
        <v>0</v>
      </c>
    </row>
    <row r="7384" spans="1:7" x14ac:dyDescent="0.3">
      <c r="A7384" s="60">
        <v>7383</v>
      </c>
      <c r="B7384" s="60">
        <v>3</v>
      </c>
      <c r="C7384" s="2">
        <v>41234.406301276191</v>
      </c>
      <c r="D7384" s="2">
        <v>41236.989583333336</v>
      </c>
      <c r="E7384" s="60">
        <v>24</v>
      </c>
      <c r="F7384" s="2">
        <v>41235.518040358984</v>
      </c>
      <c r="G7384" s="60">
        <v>0</v>
      </c>
    </row>
    <row r="7385" spans="1:7" x14ac:dyDescent="0.3">
      <c r="A7385" s="60">
        <v>7384</v>
      </c>
      <c r="B7385" s="60">
        <v>1</v>
      </c>
      <c r="C7385" s="2">
        <v>41234.45007036742</v>
      </c>
      <c r="D7385" s="2">
        <v>41238.116131071663</v>
      </c>
      <c r="E7385" s="60">
        <v>8</v>
      </c>
      <c r="F7385" s="2" t="s">
        <v>5</v>
      </c>
      <c r="G7385" s="60">
        <v>0</v>
      </c>
    </row>
    <row r="7386" spans="1:7" x14ac:dyDescent="0.3">
      <c r="A7386" s="60">
        <v>7385</v>
      </c>
      <c r="B7386" s="60">
        <v>3</v>
      </c>
      <c r="C7386" s="2">
        <v>41234.420538704413</v>
      </c>
      <c r="D7386" s="2">
        <v>41294.420138888883</v>
      </c>
      <c r="E7386" s="60">
        <v>24</v>
      </c>
      <c r="F7386" s="2">
        <v>41236.42390616081</v>
      </c>
      <c r="G7386" s="60">
        <v>0</v>
      </c>
    </row>
    <row r="7387" spans="1:7" x14ac:dyDescent="0.3">
      <c r="A7387" s="60">
        <v>7386</v>
      </c>
      <c r="B7387" s="60">
        <v>1</v>
      </c>
      <c r="C7387" s="2">
        <v>41234.430822350892</v>
      </c>
      <c r="D7387" s="2">
        <v>41294.430555555555</v>
      </c>
      <c r="E7387" s="60">
        <v>8</v>
      </c>
      <c r="F7387" s="2">
        <v>41235.493012569117</v>
      </c>
      <c r="G7387" s="60">
        <v>0</v>
      </c>
    </row>
    <row r="7388" spans="1:7" x14ac:dyDescent="0.3">
      <c r="A7388" s="60">
        <v>7387</v>
      </c>
      <c r="B7388" s="60">
        <v>5</v>
      </c>
      <c r="C7388" s="2">
        <v>41234.461175987723</v>
      </c>
      <c r="D7388" s="2">
        <v>41294.461111111115</v>
      </c>
      <c r="E7388" s="60">
        <v>24</v>
      </c>
      <c r="F7388" s="2">
        <v>41238.710088696076</v>
      </c>
      <c r="G7388" s="60">
        <v>0</v>
      </c>
    </row>
    <row r="7389" spans="1:7" x14ac:dyDescent="0.3">
      <c r="A7389" s="60">
        <v>7388</v>
      </c>
      <c r="B7389" s="60">
        <v>1</v>
      </c>
      <c r="C7389" s="2">
        <v>41234.492658897987</v>
      </c>
      <c r="D7389" s="2">
        <v>41294.492361111115</v>
      </c>
      <c r="E7389" s="60">
        <v>12</v>
      </c>
      <c r="F7389" s="2">
        <v>41235.418991151273</v>
      </c>
      <c r="G7389" s="60">
        <v>0</v>
      </c>
    </row>
    <row r="7390" spans="1:7" x14ac:dyDescent="0.3">
      <c r="A7390" s="60">
        <v>7389</v>
      </c>
      <c r="B7390" s="60">
        <v>1</v>
      </c>
      <c r="C7390" s="2">
        <v>41234.481851238415</v>
      </c>
      <c r="D7390" s="2">
        <v>41294.481250000004</v>
      </c>
      <c r="E7390" s="60">
        <v>8</v>
      </c>
      <c r="F7390" s="2">
        <v>41235.355979821063</v>
      </c>
      <c r="G7390" s="60">
        <v>0</v>
      </c>
    </row>
    <row r="7391" spans="1:7" x14ac:dyDescent="0.3">
      <c r="A7391" s="60">
        <v>7390</v>
      </c>
      <c r="B7391" s="60">
        <v>1</v>
      </c>
      <c r="C7391" s="2">
        <v>41234.54848447621</v>
      </c>
      <c r="D7391" s="2">
        <v>41294.547916666663</v>
      </c>
      <c r="E7391" s="60">
        <v>8</v>
      </c>
      <c r="F7391" s="2">
        <v>41234.632479470034</v>
      </c>
      <c r="G7391" s="60">
        <v>0</v>
      </c>
    </row>
    <row r="7392" spans="1:7" x14ac:dyDescent="0.3">
      <c r="A7392" s="60">
        <v>7391</v>
      </c>
      <c r="B7392" s="60">
        <v>4</v>
      </c>
      <c r="C7392" s="2">
        <v>41234.581814900092</v>
      </c>
      <c r="D7392" s="2">
        <v>41294.581249999996</v>
      </c>
      <c r="E7392" s="60">
        <v>12</v>
      </c>
      <c r="F7392" s="2">
        <v>41237.835971433284</v>
      </c>
      <c r="G7392" s="60">
        <v>0</v>
      </c>
    </row>
    <row r="7393" spans="1:7" x14ac:dyDescent="0.3">
      <c r="A7393" s="60">
        <v>7392</v>
      </c>
      <c r="B7393" s="60">
        <v>4</v>
      </c>
      <c r="C7393" s="2">
        <v>41234.572384526349</v>
      </c>
      <c r="D7393" s="2">
        <v>41236.821763740285</v>
      </c>
      <c r="E7393" s="60">
        <v>12</v>
      </c>
      <c r="F7393" s="2" t="s">
        <v>5</v>
      </c>
      <c r="G7393" s="60">
        <v>0</v>
      </c>
    </row>
    <row r="7394" spans="1:7" x14ac:dyDescent="0.3">
      <c r="A7394" s="60">
        <v>7393</v>
      </c>
      <c r="B7394" s="60">
        <v>3</v>
      </c>
      <c r="C7394" s="2">
        <v>41234.609963282157</v>
      </c>
      <c r="D7394" s="2">
        <v>41294.609722222223</v>
      </c>
      <c r="E7394" s="60">
        <v>24</v>
      </c>
      <c r="F7394" s="2">
        <v>41238.39025035681</v>
      </c>
      <c r="G7394" s="60">
        <v>0</v>
      </c>
    </row>
    <row r="7395" spans="1:7" x14ac:dyDescent="0.3">
      <c r="A7395" s="60">
        <v>7394</v>
      </c>
      <c r="B7395" s="60">
        <v>4</v>
      </c>
      <c r="C7395" s="2">
        <v>41234.646683258128</v>
      </c>
      <c r="D7395" s="2">
        <v>41294.646527777775</v>
      </c>
      <c r="E7395" s="60">
        <v>12</v>
      </c>
      <c r="F7395" s="2">
        <v>41238.084876489098</v>
      </c>
      <c r="G7395" s="60">
        <v>0</v>
      </c>
    </row>
    <row r="7396" spans="1:7" x14ac:dyDescent="0.3">
      <c r="A7396" s="60">
        <v>7395</v>
      </c>
      <c r="B7396" s="60">
        <v>4</v>
      </c>
      <c r="C7396" s="2">
        <v>41234.6425661459</v>
      </c>
      <c r="D7396" s="2">
        <v>41294.642361111109</v>
      </c>
      <c r="E7396" s="60">
        <v>12</v>
      </c>
      <c r="F7396" s="2">
        <v>41237.390875067511</v>
      </c>
      <c r="G7396" s="60">
        <v>0</v>
      </c>
    </row>
    <row r="7397" spans="1:7" x14ac:dyDescent="0.3">
      <c r="A7397" s="60">
        <v>7396</v>
      </c>
      <c r="B7397" s="60">
        <v>3</v>
      </c>
      <c r="C7397" s="2">
        <v>41234.780447332036</v>
      </c>
      <c r="D7397" s="2">
        <v>41294.779861111114</v>
      </c>
      <c r="E7397" s="60">
        <v>24</v>
      </c>
      <c r="F7397" s="2">
        <v>41236.608423606755</v>
      </c>
      <c r="G7397" s="60">
        <v>0</v>
      </c>
    </row>
    <row r="7398" spans="1:7" x14ac:dyDescent="0.3">
      <c r="A7398" s="60">
        <v>7397</v>
      </c>
      <c r="B7398" s="60">
        <v>1</v>
      </c>
      <c r="C7398" s="2">
        <v>41234.752074144941</v>
      </c>
      <c r="D7398" s="2">
        <v>41294.751388888886</v>
      </c>
      <c r="E7398" s="60">
        <v>8</v>
      </c>
      <c r="F7398" s="2">
        <v>41234.887729502923</v>
      </c>
      <c r="G7398" s="60">
        <v>0</v>
      </c>
    </row>
    <row r="7399" spans="1:7" x14ac:dyDescent="0.3">
      <c r="A7399" s="60">
        <v>7398</v>
      </c>
      <c r="B7399" s="60">
        <v>1</v>
      </c>
      <c r="C7399" s="2">
        <v>41234.834330739883</v>
      </c>
      <c r="D7399" s="2">
        <v>41294.834027777782</v>
      </c>
      <c r="E7399" s="60">
        <v>8</v>
      </c>
      <c r="F7399" s="2">
        <v>41235.018190375042</v>
      </c>
      <c r="G7399" s="60">
        <v>0</v>
      </c>
    </row>
    <row r="7400" spans="1:7" x14ac:dyDescent="0.3">
      <c r="A7400" s="60">
        <v>7399</v>
      </c>
      <c r="B7400" s="60">
        <v>6</v>
      </c>
      <c r="C7400" s="2">
        <v>41234.896973883253</v>
      </c>
      <c r="D7400" s="2">
        <v>41294.896527777775</v>
      </c>
      <c r="E7400" s="60">
        <v>24</v>
      </c>
      <c r="F7400" s="2">
        <v>41238.38019606797</v>
      </c>
      <c r="G7400" s="60">
        <v>0</v>
      </c>
    </row>
    <row r="7401" spans="1:7" x14ac:dyDescent="0.3">
      <c r="A7401" s="60">
        <v>7400</v>
      </c>
      <c r="B7401" s="60">
        <v>5</v>
      </c>
      <c r="C7401" s="2">
        <v>41234.93716612873</v>
      </c>
      <c r="D7401" s="2">
        <v>41237.895138888889</v>
      </c>
      <c r="E7401" s="60">
        <v>24</v>
      </c>
      <c r="F7401" s="2">
        <v>41237.354351533148</v>
      </c>
      <c r="G7401" s="60">
        <v>0</v>
      </c>
    </row>
    <row r="7402" spans="1:7" x14ac:dyDescent="0.3">
      <c r="A7402" s="60">
        <v>7401</v>
      </c>
      <c r="B7402" s="60">
        <v>3</v>
      </c>
      <c r="C7402" s="2">
        <v>41235.007877987795</v>
      </c>
      <c r="D7402" s="2">
        <v>41295.007638888892</v>
      </c>
      <c r="E7402" s="60">
        <v>24</v>
      </c>
      <c r="F7402" s="2">
        <v>41237.415258640489</v>
      </c>
      <c r="G7402" s="60">
        <v>0</v>
      </c>
    </row>
    <row r="7403" spans="1:7" x14ac:dyDescent="0.3">
      <c r="A7403" s="60">
        <v>7402</v>
      </c>
      <c r="B7403" s="60">
        <v>6</v>
      </c>
      <c r="C7403" s="2">
        <v>41235.037802790932</v>
      </c>
      <c r="D7403" s="2">
        <v>41295.037499999999</v>
      </c>
      <c r="E7403" s="60">
        <v>24</v>
      </c>
      <c r="F7403" s="2">
        <v>41248.354954235961</v>
      </c>
      <c r="G7403" s="60">
        <v>0</v>
      </c>
    </row>
    <row r="7404" spans="1:7" x14ac:dyDescent="0.3">
      <c r="A7404" s="60">
        <v>7403</v>
      </c>
      <c r="B7404" s="60">
        <v>7</v>
      </c>
      <c r="C7404" s="2">
        <v>41235.077826565233</v>
      </c>
      <c r="D7404" s="2">
        <v>41295.077777777777</v>
      </c>
      <c r="E7404" s="60">
        <v>24</v>
      </c>
      <c r="F7404" s="2">
        <v>41239.769916183213</v>
      </c>
      <c r="G7404" s="60">
        <v>0</v>
      </c>
    </row>
    <row r="7405" spans="1:7" x14ac:dyDescent="0.3">
      <c r="A7405" s="60">
        <v>7404</v>
      </c>
      <c r="B7405" s="60">
        <v>1</v>
      </c>
      <c r="C7405" s="2">
        <v>41235.049375882532</v>
      </c>
      <c r="D7405" s="2">
        <v>41295.049305555556</v>
      </c>
      <c r="E7405" s="60">
        <v>8</v>
      </c>
      <c r="F7405" s="2">
        <v>41236.412647663041</v>
      </c>
      <c r="G7405" s="60">
        <v>0</v>
      </c>
    </row>
    <row r="7406" spans="1:7" x14ac:dyDescent="0.3">
      <c r="A7406" s="60">
        <v>7405</v>
      </c>
      <c r="B7406" s="60">
        <v>1</v>
      </c>
      <c r="C7406" s="2">
        <v>41235.215969623467</v>
      </c>
      <c r="D7406" s="2">
        <v>41238.423930092453</v>
      </c>
      <c r="E7406" s="60">
        <v>8</v>
      </c>
      <c r="F7406" s="2" t="s">
        <v>5</v>
      </c>
      <c r="G7406" s="60">
        <v>0</v>
      </c>
    </row>
    <row r="7407" spans="1:7" x14ac:dyDescent="0.3">
      <c r="A7407" s="60">
        <v>7406</v>
      </c>
      <c r="B7407" s="60">
        <v>3</v>
      </c>
      <c r="C7407" s="2">
        <v>41235.231058247911</v>
      </c>
      <c r="D7407" s="2">
        <v>41295.230555555558</v>
      </c>
      <c r="E7407" s="60">
        <v>24</v>
      </c>
      <c r="F7407" s="2">
        <v>41237.651405491808</v>
      </c>
      <c r="G7407" s="60">
        <v>0</v>
      </c>
    </row>
    <row r="7408" spans="1:7" x14ac:dyDescent="0.3">
      <c r="A7408" s="60">
        <v>7407</v>
      </c>
      <c r="B7408" s="60">
        <v>7</v>
      </c>
      <c r="C7408" s="2">
        <v>41235.359601956989</v>
      </c>
      <c r="D7408" s="2">
        <v>41295.359027777777</v>
      </c>
      <c r="E7408" s="60">
        <v>24</v>
      </c>
      <c r="F7408" s="2">
        <v>41240.426276451632</v>
      </c>
      <c r="G7408" s="60">
        <v>0</v>
      </c>
    </row>
    <row r="7409" spans="1:7" x14ac:dyDescent="0.3">
      <c r="A7409" s="60">
        <v>7408</v>
      </c>
      <c r="B7409" s="60">
        <v>11</v>
      </c>
      <c r="C7409" s="2">
        <v>41235.340270284047</v>
      </c>
      <c r="D7409" s="2">
        <v>41237.881249999999</v>
      </c>
      <c r="E7409" s="60">
        <v>1</v>
      </c>
      <c r="F7409" s="2" t="s">
        <v>5</v>
      </c>
      <c r="G7409" s="60">
        <v>1</v>
      </c>
    </row>
    <row r="7410" spans="1:7" x14ac:dyDescent="0.3">
      <c r="A7410" s="60">
        <v>7409</v>
      </c>
      <c r="B7410" s="60">
        <v>6</v>
      </c>
      <c r="C7410" s="2">
        <v>41235.350693482178</v>
      </c>
      <c r="D7410" s="2">
        <v>41295.350694444445</v>
      </c>
      <c r="E7410" s="60">
        <v>24</v>
      </c>
      <c r="F7410" s="2">
        <v>41239.799196451138</v>
      </c>
      <c r="G7410" s="60">
        <v>0</v>
      </c>
    </row>
    <row r="7411" spans="1:7" x14ac:dyDescent="0.3">
      <c r="A7411" s="60">
        <v>7410</v>
      </c>
      <c r="B7411" s="60">
        <v>6</v>
      </c>
      <c r="C7411" s="2">
        <v>41235.345028470416</v>
      </c>
      <c r="D7411" s="2">
        <v>41240.219989332763</v>
      </c>
      <c r="E7411" s="60">
        <v>24</v>
      </c>
      <c r="F7411" s="2" t="s">
        <v>5</v>
      </c>
      <c r="G7411" s="60">
        <v>0</v>
      </c>
    </row>
    <row r="7412" spans="1:7" x14ac:dyDescent="0.3">
      <c r="A7412" s="60">
        <v>7411</v>
      </c>
      <c r="B7412" s="60">
        <v>3</v>
      </c>
      <c r="C7412" s="2">
        <v>41235.348864838525</v>
      </c>
      <c r="D7412" s="2">
        <v>41295.348611111112</v>
      </c>
      <c r="E7412" s="60">
        <v>24</v>
      </c>
      <c r="F7412" s="2">
        <v>41237.68872600652</v>
      </c>
      <c r="G7412" s="60">
        <v>0</v>
      </c>
    </row>
    <row r="7413" spans="1:7" x14ac:dyDescent="0.3">
      <c r="A7413" s="60">
        <v>7412</v>
      </c>
      <c r="B7413" s="60">
        <v>3</v>
      </c>
      <c r="C7413" s="2">
        <v>41235.403629407629</v>
      </c>
      <c r="D7413" s="2">
        <v>41295.40347222222</v>
      </c>
      <c r="E7413" s="60">
        <v>24</v>
      </c>
      <c r="F7413" s="2">
        <v>41236.384981614734</v>
      </c>
      <c r="G7413" s="60">
        <v>0</v>
      </c>
    </row>
    <row r="7414" spans="1:7" x14ac:dyDescent="0.3">
      <c r="A7414" s="60">
        <v>7413</v>
      </c>
      <c r="B7414" s="60">
        <v>4</v>
      </c>
      <c r="C7414" s="2">
        <v>41235.412029723382</v>
      </c>
      <c r="D7414" s="2">
        <v>41295.411805555559</v>
      </c>
      <c r="E7414" s="60">
        <v>12</v>
      </c>
      <c r="F7414" s="2">
        <v>41236.369705489735</v>
      </c>
      <c r="G7414" s="60">
        <v>0</v>
      </c>
    </row>
    <row r="7415" spans="1:7" x14ac:dyDescent="0.3">
      <c r="A7415" s="60">
        <v>7414</v>
      </c>
      <c r="B7415" s="60">
        <v>3</v>
      </c>
      <c r="C7415" s="2">
        <v>41235.442912313032</v>
      </c>
      <c r="D7415" s="2">
        <v>41237.484478520324</v>
      </c>
      <c r="E7415" s="60">
        <v>24</v>
      </c>
      <c r="F7415" s="2" t="s">
        <v>5</v>
      </c>
      <c r="G7415" s="60">
        <v>0</v>
      </c>
    </row>
    <row r="7416" spans="1:7" x14ac:dyDescent="0.3">
      <c r="A7416" s="60">
        <v>7415</v>
      </c>
      <c r="B7416" s="60">
        <v>1</v>
      </c>
      <c r="C7416" s="2">
        <v>41235.453734971619</v>
      </c>
      <c r="D7416" s="2">
        <v>41295.453472222223</v>
      </c>
      <c r="E7416" s="60">
        <v>8</v>
      </c>
      <c r="F7416" s="2">
        <v>41236.542352112607</v>
      </c>
      <c r="G7416" s="60">
        <v>0</v>
      </c>
    </row>
    <row r="7417" spans="1:7" x14ac:dyDescent="0.3">
      <c r="A7417" s="60">
        <v>7416</v>
      </c>
      <c r="B7417" s="60">
        <v>3</v>
      </c>
      <c r="C7417" s="2">
        <v>41235.420355425136</v>
      </c>
      <c r="D7417" s="2">
        <v>41295.420138888883</v>
      </c>
      <c r="E7417" s="60">
        <v>24</v>
      </c>
      <c r="F7417" s="2">
        <v>41237.457385742149</v>
      </c>
      <c r="G7417" s="60">
        <v>0</v>
      </c>
    </row>
    <row r="7418" spans="1:7" x14ac:dyDescent="0.3">
      <c r="A7418" s="60">
        <v>7417</v>
      </c>
      <c r="B7418" s="60">
        <v>7</v>
      </c>
      <c r="C7418" s="2">
        <v>41235.475683887737</v>
      </c>
      <c r="D7418" s="2">
        <v>41295.475000000006</v>
      </c>
      <c r="E7418" s="60">
        <v>24</v>
      </c>
      <c r="F7418" s="2">
        <v>41255.466809244121</v>
      </c>
      <c r="G7418" s="60">
        <v>0</v>
      </c>
    </row>
    <row r="7419" spans="1:7" x14ac:dyDescent="0.3">
      <c r="A7419" s="60">
        <v>7418</v>
      </c>
      <c r="B7419" s="60">
        <v>10</v>
      </c>
      <c r="C7419" s="2">
        <v>41235.45944539515</v>
      </c>
      <c r="D7419" s="2">
        <v>41295.459027777782</v>
      </c>
      <c r="E7419" s="60">
        <v>1</v>
      </c>
      <c r="F7419" s="2">
        <v>41242.443564232177</v>
      </c>
      <c r="G7419" s="60">
        <v>4</v>
      </c>
    </row>
    <row r="7420" spans="1:7" x14ac:dyDescent="0.3">
      <c r="A7420" s="60">
        <v>7419</v>
      </c>
      <c r="B7420" s="60">
        <v>5</v>
      </c>
      <c r="C7420" s="2">
        <v>41235.479709996609</v>
      </c>
      <c r="D7420" s="2">
        <v>41295.479166666672</v>
      </c>
      <c r="E7420" s="60">
        <v>24</v>
      </c>
      <c r="F7420" s="2">
        <v>41239.362070752133</v>
      </c>
      <c r="G7420" s="60">
        <v>0</v>
      </c>
    </row>
    <row r="7421" spans="1:7" x14ac:dyDescent="0.3">
      <c r="A7421" s="60">
        <v>7420</v>
      </c>
      <c r="B7421" s="60">
        <v>3</v>
      </c>
      <c r="C7421" s="2">
        <v>41235.494842869033</v>
      </c>
      <c r="D7421" s="2">
        <v>41295.494444444448</v>
      </c>
      <c r="E7421" s="60">
        <v>24</v>
      </c>
      <c r="F7421" s="2">
        <v>41238.567437840742</v>
      </c>
      <c r="G7421" s="60">
        <v>0</v>
      </c>
    </row>
    <row r="7422" spans="1:7" x14ac:dyDescent="0.3">
      <c r="A7422" s="60">
        <v>7421</v>
      </c>
      <c r="B7422" s="60">
        <v>1</v>
      </c>
      <c r="C7422" s="2">
        <v>41235.556938816488</v>
      </c>
      <c r="D7422" s="2">
        <v>41239.014627123506</v>
      </c>
      <c r="E7422" s="60">
        <v>8</v>
      </c>
      <c r="F7422" s="2" t="s">
        <v>5</v>
      </c>
      <c r="G7422" s="60">
        <v>0</v>
      </c>
    </row>
    <row r="7423" spans="1:7" x14ac:dyDescent="0.3">
      <c r="A7423" s="60">
        <v>7422</v>
      </c>
      <c r="B7423" s="60">
        <v>2</v>
      </c>
      <c r="C7423" s="2">
        <v>41235.541686487923</v>
      </c>
      <c r="D7423" s="2">
        <v>41295.541666666664</v>
      </c>
      <c r="E7423" s="60">
        <v>10</v>
      </c>
      <c r="F7423" s="2">
        <v>41236.319561172175</v>
      </c>
      <c r="G7423" s="60">
        <v>0</v>
      </c>
    </row>
    <row r="7424" spans="1:7" x14ac:dyDescent="0.3">
      <c r="A7424" s="60">
        <v>7423</v>
      </c>
      <c r="B7424" s="60">
        <v>2</v>
      </c>
      <c r="C7424" s="2">
        <v>41235.565606851844</v>
      </c>
      <c r="D7424" s="2">
        <v>41295.565277777772</v>
      </c>
      <c r="E7424" s="60">
        <v>10</v>
      </c>
      <c r="F7424" s="2">
        <v>41236.518843576152</v>
      </c>
      <c r="G7424" s="60">
        <v>0</v>
      </c>
    </row>
    <row r="7425" spans="1:7" x14ac:dyDescent="0.3">
      <c r="A7425" s="60">
        <v>7424</v>
      </c>
      <c r="B7425" s="60">
        <v>4</v>
      </c>
      <c r="C7425" s="2">
        <v>41235.615528510061</v>
      </c>
      <c r="D7425" s="2">
        <v>41295.615277777782</v>
      </c>
      <c r="E7425" s="60">
        <v>12</v>
      </c>
      <c r="F7425" s="2">
        <v>41239.581914207884</v>
      </c>
      <c r="G7425" s="60">
        <v>0</v>
      </c>
    </row>
    <row r="7426" spans="1:7" x14ac:dyDescent="0.3">
      <c r="A7426" s="60">
        <v>7425</v>
      </c>
      <c r="B7426" s="60">
        <v>7</v>
      </c>
      <c r="C7426" s="2">
        <v>41235.61133592957</v>
      </c>
      <c r="D7426" s="2">
        <v>41295.611111111117</v>
      </c>
      <c r="E7426" s="60">
        <v>24</v>
      </c>
      <c r="F7426" s="2">
        <v>41255.63212645569</v>
      </c>
      <c r="G7426" s="60">
        <v>1</v>
      </c>
    </row>
    <row r="7427" spans="1:7" x14ac:dyDescent="0.3">
      <c r="A7427" s="60">
        <v>7426</v>
      </c>
      <c r="B7427" s="60">
        <v>3</v>
      </c>
      <c r="C7427" s="2">
        <v>41235.615630188026</v>
      </c>
      <c r="D7427" s="2">
        <v>41238.531944444447</v>
      </c>
      <c r="E7427" s="60">
        <v>24</v>
      </c>
      <c r="F7427" s="2">
        <v>41238.399359610179</v>
      </c>
      <c r="G7427" s="60">
        <v>0</v>
      </c>
    </row>
    <row r="7428" spans="1:7" x14ac:dyDescent="0.3">
      <c r="A7428" s="60">
        <v>7427</v>
      </c>
      <c r="B7428" s="60">
        <v>1</v>
      </c>
      <c r="C7428" s="2">
        <v>41235.654858544593</v>
      </c>
      <c r="D7428" s="2">
        <v>41238.654334158375</v>
      </c>
      <c r="E7428" s="60">
        <v>8</v>
      </c>
      <c r="F7428" s="2" t="s">
        <v>5</v>
      </c>
      <c r="G7428" s="60">
        <v>0</v>
      </c>
    </row>
    <row r="7429" spans="1:7" x14ac:dyDescent="0.3">
      <c r="A7429" s="60">
        <v>7428</v>
      </c>
      <c r="B7429" s="60">
        <v>5</v>
      </c>
      <c r="C7429" s="2">
        <v>41235.747577296403</v>
      </c>
      <c r="D7429" s="2">
        <v>41295.747222222228</v>
      </c>
      <c r="E7429" s="60">
        <v>24</v>
      </c>
      <c r="F7429" s="2">
        <v>41238.428142363242</v>
      </c>
      <c r="G7429" s="60">
        <v>0</v>
      </c>
    </row>
    <row r="7430" spans="1:7" x14ac:dyDescent="0.3">
      <c r="A7430" s="60">
        <v>7429</v>
      </c>
      <c r="B7430" s="60">
        <v>3</v>
      </c>
      <c r="C7430" s="2">
        <v>41235.766564320722</v>
      </c>
      <c r="D7430" s="2">
        <v>41295.765972222223</v>
      </c>
      <c r="E7430" s="60">
        <v>24</v>
      </c>
      <c r="F7430" s="2">
        <v>41237.307349136609</v>
      </c>
      <c r="G7430" s="60">
        <v>0</v>
      </c>
    </row>
    <row r="7431" spans="1:7" x14ac:dyDescent="0.3">
      <c r="A7431" s="60">
        <v>7430</v>
      </c>
      <c r="B7431" s="60">
        <v>1</v>
      </c>
      <c r="C7431" s="2">
        <v>41235.771411263828</v>
      </c>
      <c r="D7431" s="2">
        <v>41295.770833333336</v>
      </c>
      <c r="E7431" s="60">
        <v>8</v>
      </c>
      <c r="F7431" s="2">
        <v>41236.088315218964</v>
      </c>
      <c r="G7431" s="60">
        <v>0</v>
      </c>
    </row>
    <row r="7432" spans="1:7" x14ac:dyDescent="0.3">
      <c r="A7432" s="60">
        <v>7431</v>
      </c>
      <c r="B7432" s="60">
        <v>4</v>
      </c>
      <c r="C7432" s="2">
        <v>41235.824233452076</v>
      </c>
      <c r="D7432" s="2">
        <v>41295.823611111111</v>
      </c>
      <c r="E7432" s="60">
        <v>12</v>
      </c>
      <c r="F7432" s="2">
        <v>41239.730515846153</v>
      </c>
      <c r="G7432" s="60">
        <v>0</v>
      </c>
    </row>
    <row r="7433" spans="1:7" x14ac:dyDescent="0.3">
      <c r="A7433" s="60">
        <v>7432</v>
      </c>
      <c r="B7433" s="60">
        <v>5</v>
      </c>
      <c r="C7433" s="2">
        <v>41235.909341455081</v>
      </c>
      <c r="D7433" s="2">
        <v>41295.90902777778</v>
      </c>
      <c r="E7433" s="60">
        <v>24</v>
      </c>
      <c r="F7433" s="2">
        <v>41238.773268562603</v>
      </c>
      <c r="G7433" s="60">
        <v>0</v>
      </c>
    </row>
    <row r="7434" spans="1:7" x14ac:dyDescent="0.3">
      <c r="A7434" s="60">
        <v>7433</v>
      </c>
      <c r="B7434" s="60">
        <v>6</v>
      </c>
      <c r="C7434" s="2">
        <v>41235.942533266658</v>
      </c>
      <c r="D7434" s="2">
        <v>41295.942361111105</v>
      </c>
      <c r="E7434" s="60">
        <v>24</v>
      </c>
      <c r="F7434" s="2">
        <v>41237.598305186912</v>
      </c>
      <c r="G7434" s="60">
        <v>0</v>
      </c>
    </row>
    <row r="7435" spans="1:7" x14ac:dyDescent="0.3">
      <c r="A7435" s="60">
        <v>7434</v>
      </c>
      <c r="B7435" s="60">
        <v>1</v>
      </c>
      <c r="C7435" s="2">
        <v>41236.057046318667</v>
      </c>
      <c r="D7435" s="2">
        <v>41296.056944444441</v>
      </c>
      <c r="E7435" s="60">
        <v>8</v>
      </c>
      <c r="F7435" s="2">
        <v>41236.784769171813</v>
      </c>
      <c r="G7435" s="60">
        <v>0</v>
      </c>
    </row>
    <row r="7436" spans="1:7" x14ac:dyDescent="0.3">
      <c r="A7436" s="60">
        <v>7435</v>
      </c>
      <c r="B7436" s="60">
        <v>6</v>
      </c>
      <c r="C7436" s="2">
        <v>41236.131157946133</v>
      </c>
      <c r="D7436" s="2">
        <v>41240.380471670316</v>
      </c>
      <c r="E7436" s="60">
        <v>24</v>
      </c>
      <c r="F7436" s="2" t="s">
        <v>5</v>
      </c>
      <c r="G7436" s="60">
        <v>0</v>
      </c>
    </row>
    <row r="7437" spans="1:7" x14ac:dyDescent="0.3">
      <c r="A7437" s="60">
        <v>7436</v>
      </c>
      <c r="B7437" s="60">
        <v>10</v>
      </c>
      <c r="C7437" s="2">
        <v>41236.195981774545</v>
      </c>
      <c r="D7437" s="2">
        <v>41296.195833333331</v>
      </c>
      <c r="E7437" s="60">
        <v>1</v>
      </c>
      <c r="F7437" s="2">
        <v>41237.440426559173</v>
      </c>
      <c r="G7437" s="60">
        <v>0</v>
      </c>
    </row>
    <row r="7438" spans="1:7" x14ac:dyDescent="0.3">
      <c r="A7438" s="60">
        <v>7437</v>
      </c>
      <c r="B7438" s="60">
        <v>1</v>
      </c>
      <c r="C7438" s="2">
        <v>41236.410876415051</v>
      </c>
      <c r="D7438" s="2">
        <v>41296.410416666666</v>
      </c>
      <c r="E7438" s="60">
        <v>8</v>
      </c>
      <c r="F7438" s="2">
        <v>41237.4748297927</v>
      </c>
      <c r="G7438" s="60">
        <v>0</v>
      </c>
    </row>
    <row r="7439" spans="1:7" x14ac:dyDescent="0.3">
      <c r="A7439" s="60">
        <v>7438</v>
      </c>
      <c r="B7439" s="60">
        <v>5</v>
      </c>
      <c r="C7439" s="2">
        <v>41236.411781627932</v>
      </c>
      <c r="D7439" s="2">
        <v>41296.411111111112</v>
      </c>
      <c r="E7439" s="60">
        <v>24</v>
      </c>
      <c r="F7439" s="2">
        <v>41238.490174572107</v>
      </c>
      <c r="G7439" s="60">
        <v>0</v>
      </c>
    </row>
    <row r="7440" spans="1:7" x14ac:dyDescent="0.3">
      <c r="A7440" s="60">
        <v>7439</v>
      </c>
      <c r="B7440" s="60">
        <v>9</v>
      </c>
      <c r="C7440" s="2">
        <v>41236.411817663386</v>
      </c>
      <c r="D7440" s="2">
        <v>41296.411805555559</v>
      </c>
      <c r="E7440" s="60">
        <v>5</v>
      </c>
      <c r="F7440" s="2">
        <v>41239.63237755376</v>
      </c>
      <c r="G7440" s="60">
        <v>0</v>
      </c>
    </row>
    <row r="7441" spans="1:7" x14ac:dyDescent="0.3">
      <c r="A7441" s="60">
        <v>7440</v>
      </c>
      <c r="B7441" s="60">
        <v>1</v>
      </c>
      <c r="C7441" s="2">
        <v>41236.38364892223</v>
      </c>
      <c r="D7441" s="2">
        <v>41296.383333333331</v>
      </c>
      <c r="E7441" s="60">
        <v>8</v>
      </c>
      <c r="F7441" s="2">
        <v>41237.850350637404</v>
      </c>
      <c r="G7441" s="60">
        <v>0</v>
      </c>
    </row>
    <row r="7442" spans="1:7" x14ac:dyDescent="0.3">
      <c r="A7442" s="60">
        <v>7441</v>
      </c>
      <c r="B7442" s="60">
        <v>1</v>
      </c>
      <c r="C7442" s="2">
        <v>41236.417400149527</v>
      </c>
      <c r="D7442" s="2">
        <v>41296.417361111111</v>
      </c>
      <c r="E7442" s="60">
        <v>8</v>
      </c>
      <c r="F7442" s="2">
        <v>41237.505151390054</v>
      </c>
      <c r="G7442" s="60">
        <v>0</v>
      </c>
    </row>
    <row r="7443" spans="1:7" x14ac:dyDescent="0.3">
      <c r="A7443" s="60">
        <v>7442</v>
      </c>
      <c r="B7443" s="60">
        <v>3</v>
      </c>
      <c r="C7443" s="2">
        <v>41236.435222068932</v>
      </c>
      <c r="D7443" s="2">
        <v>41239.142908915492</v>
      </c>
      <c r="E7443" s="60">
        <v>24</v>
      </c>
      <c r="F7443" s="2" t="s">
        <v>5</v>
      </c>
      <c r="G7443" s="60">
        <v>0</v>
      </c>
    </row>
    <row r="7444" spans="1:7" x14ac:dyDescent="0.3">
      <c r="A7444" s="60">
        <v>7443</v>
      </c>
      <c r="B7444" s="60">
        <v>1</v>
      </c>
      <c r="C7444" s="2">
        <v>41236.420884182815</v>
      </c>
      <c r="D7444" s="2">
        <v>41296.42083333333</v>
      </c>
      <c r="E7444" s="60">
        <v>8</v>
      </c>
      <c r="F7444" s="2">
        <v>41237.476275130699</v>
      </c>
      <c r="G7444" s="60">
        <v>0</v>
      </c>
    </row>
    <row r="7445" spans="1:7" x14ac:dyDescent="0.3">
      <c r="A7445" s="60">
        <v>7444</v>
      </c>
      <c r="B7445" s="60">
        <v>2</v>
      </c>
      <c r="C7445" s="2">
        <v>41236.428560315158</v>
      </c>
      <c r="D7445" s="2">
        <v>41296.428472222222</v>
      </c>
      <c r="E7445" s="60">
        <v>10</v>
      </c>
      <c r="F7445" s="2">
        <v>41237.408724143635</v>
      </c>
      <c r="G7445" s="60">
        <v>0</v>
      </c>
    </row>
    <row r="7446" spans="1:7" x14ac:dyDescent="0.3">
      <c r="A7446" s="60">
        <v>7445</v>
      </c>
      <c r="B7446" s="60">
        <v>7</v>
      </c>
      <c r="C7446" s="2">
        <v>41236.433047482045</v>
      </c>
      <c r="D7446" s="2">
        <v>41296.432638888888</v>
      </c>
      <c r="E7446" s="60">
        <v>24</v>
      </c>
      <c r="F7446" s="2">
        <v>41256.439718720612</v>
      </c>
      <c r="G7446" s="60">
        <v>1</v>
      </c>
    </row>
    <row r="7447" spans="1:7" x14ac:dyDescent="0.3">
      <c r="A7447" s="60">
        <v>7446</v>
      </c>
      <c r="B7447" s="60">
        <v>3</v>
      </c>
      <c r="C7447" s="2">
        <v>41236.61645275887</v>
      </c>
      <c r="D7447" s="2">
        <v>41296.615972222222</v>
      </c>
      <c r="E7447" s="60">
        <v>24</v>
      </c>
      <c r="F7447" s="2">
        <v>41239.395488272945</v>
      </c>
      <c r="G7447" s="60">
        <v>0</v>
      </c>
    </row>
    <row r="7448" spans="1:7" x14ac:dyDescent="0.3">
      <c r="A7448" s="60">
        <v>7447</v>
      </c>
      <c r="B7448" s="60">
        <v>5</v>
      </c>
      <c r="C7448" s="2">
        <v>41236.606950670102</v>
      </c>
      <c r="D7448" s="2">
        <v>41296.606944444444</v>
      </c>
      <c r="E7448" s="60">
        <v>24</v>
      </c>
      <c r="F7448" s="2">
        <v>41240.448491250405</v>
      </c>
      <c r="G7448" s="60">
        <v>0</v>
      </c>
    </row>
    <row r="7449" spans="1:7" x14ac:dyDescent="0.3">
      <c r="A7449" s="60">
        <v>7448</v>
      </c>
      <c r="B7449" s="60">
        <v>5</v>
      </c>
      <c r="C7449" s="2">
        <v>41236.589535035389</v>
      </c>
      <c r="D7449" s="2">
        <v>41296.588888888895</v>
      </c>
      <c r="E7449" s="60">
        <v>24</v>
      </c>
      <c r="F7449" s="2">
        <v>41240.464805691474</v>
      </c>
      <c r="G7449" s="60">
        <v>0</v>
      </c>
    </row>
    <row r="7450" spans="1:7" x14ac:dyDescent="0.3">
      <c r="A7450" s="60">
        <v>7449</v>
      </c>
      <c r="B7450" s="60">
        <v>6</v>
      </c>
      <c r="C7450" s="2">
        <v>41236.690315176464</v>
      </c>
      <c r="D7450" s="2">
        <v>41296.690277777772</v>
      </c>
      <c r="E7450" s="60">
        <v>24</v>
      </c>
      <c r="F7450" s="2">
        <v>41243.410436073384</v>
      </c>
      <c r="G7450" s="60">
        <v>0</v>
      </c>
    </row>
    <row r="7451" spans="1:7" x14ac:dyDescent="0.3">
      <c r="A7451" s="60">
        <v>7450</v>
      </c>
      <c r="B7451" s="60">
        <v>4</v>
      </c>
      <c r="C7451" s="2">
        <v>41236.681126378222</v>
      </c>
      <c r="D7451" s="2">
        <v>41296.680555555555</v>
      </c>
      <c r="E7451" s="60">
        <v>12</v>
      </c>
      <c r="F7451" s="2">
        <v>41238.915117500816</v>
      </c>
      <c r="G7451" s="60">
        <v>0</v>
      </c>
    </row>
    <row r="7452" spans="1:7" x14ac:dyDescent="0.3">
      <c r="A7452" s="60">
        <v>7451</v>
      </c>
      <c r="B7452" s="60">
        <v>1</v>
      </c>
      <c r="C7452" s="2">
        <v>41236.717592074398</v>
      </c>
      <c r="D7452" s="2">
        <v>41240.175694444442</v>
      </c>
      <c r="E7452" s="60">
        <v>8</v>
      </c>
      <c r="F7452" s="2">
        <v>41236.761067451902</v>
      </c>
      <c r="G7452" s="60">
        <v>0</v>
      </c>
    </row>
    <row r="7453" spans="1:7" x14ac:dyDescent="0.3">
      <c r="A7453" s="60">
        <v>7452</v>
      </c>
      <c r="B7453" s="60">
        <v>7</v>
      </c>
      <c r="C7453" s="2">
        <v>41236.733171358865</v>
      </c>
      <c r="D7453" s="2">
        <v>41296.732638888891</v>
      </c>
      <c r="E7453" s="60">
        <v>24</v>
      </c>
      <c r="F7453" s="2">
        <v>41252.719158595544</v>
      </c>
      <c r="G7453" s="60">
        <v>0</v>
      </c>
    </row>
    <row r="7454" spans="1:7" x14ac:dyDescent="0.3">
      <c r="A7454" s="60">
        <v>7453</v>
      </c>
      <c r="B7454" s="60">
        <v>1</v>
      </c>
      <c r="C7454" s="2">
        <v>41236.860000653309</v>
      </c>
      <c r="D7454" s="2">
        <v>41296.859722222223</v>
      </c>
      <c r="E7454" s="60">
        <v>12</v>
      </c>
      <c r="F7454" s="2">
        <v>41238.936536694215</v>
      </c>
      <c r="G7454" s="60">
        <v>0</v>
      </c>
    </row>
    <row r="7455" spans="1:7" x14ac:dyDescent="0.3">
      <c r="A7455" s="60">
        <v>7454</v>
      </c>
      <c r="B7455" s="60">
        <v>1</v>
      </c>
      <c r="C7455" s="2">
        <v>41236.873318271166</v>
      </c>
      <c r="D7455" s="2">
        <v>41296.872916666667</v>
      </c>
      <c r="E7455" s="60">
        <v>8</v>
      </c>
      <c r="F7455" s="2">
        <v>41236.975627937602</v>
      </c>
      <c r="G7455" s="60">
        <v>0</v>
      </c>
    </row>
    <row r="7456" spans="1:7" x14ac:dyDescent="0.3">
      <c r="A7456" s="60">
        <v>7455</v>
      </c>
      <c r="B7456" s="60">
        <v>1</v>
      </c>
      <c r="C7456" s="2">
        <v>41236.874279791482</v>
      </c>
      <c r="D7456" s="2">
        <v>41296.873611111114</v>
      </c>
      <c r="E7456" s="60">
        <v>12</v>
      </c>
      <c r="F7456" s="2">
        <v>41237.846095308421</v>
      </c>
      <c r="G7456" s="60">
        <v>0</v>
      </c>
    </row>
    <row r="7457" spans="1:7" x14ac:dyDescent="0.3">
      <c r="A7457" s="60">
        <v>7456</v>
      </c>
      <c r="B7457" s="60">
        <v>4</v>
      </c>
      <c r="C7457" s="2">
        <v>41236.901595744661</v>
      </c>
      <c r="D7457" s="2">
        <v>41296.901388888888</v>
      </c>
      <c r="E7457" s="60">
        <v>12</v>
      </c>
      <c r="F7457" s="2">
        <v>41238.614040421482</v>
      </c>
      <c r="G7457" s="60">
        <v>0</v>
      </c>
    </row>
    <row r="7458" spans="1:7" x14ac:dyDescent="0.3">
      <c r="A7458" s="60">
        <v>7457</v>
      </c>
      <c r="B7458" s="60">
        <v>6</v>
      </c>
      <c r="C7458" s="2">
        <v>41236.884966183679</v>
      </c>
      <c r="D7458" s="2">
        <v>41296.884722222225</v>
      </c>
      <c r="E7458" s="60">
        <v>24</v>
      </c>
      <c r="F7458" s="2">
        <v>41240.856995459544</v>
      </c>
      <c r="G7458" s="60">
        <v>0</v>
      </c>
    </row>
    <row r="7459" spans="1:7" x14ac:dyDescent="0.3">
      <c r="A7459" s="60">
        <v>7458</v>
      </c>
      <c r="B7459" s="60">
        <v>5</v>
      </c>
      <c r="C7459" s="2">
        <v>41236.9598455624</v>
      </c>
      <c r="D7459" s="2">
        <v>41296.959722222222</v>
      </c>
      <c r="E7459" s="60">
        <v>24</v>
      </c>
      <c r="F7459" s="2">
        <v>41239.566477182445</v>
      </c>
      <c r="G7459" s="60">
        <v>0</v>
      </c>
    </row>
    <row r="7460" spans="1:7" x14ac:dyDescent="0.3">
      <c r="A7460" s="60">
        <v>7459</v>
      </c>
      <c r="B7460" s="60">
        <v>7</v>
      </c>
      <c r="C7460" s="2">
        <v>41237.065014174776</v>
      </c>
      <c r="D7460" s="2">
        <v>41297.064583333333</v>
      </c>
      <c r="E7460" s="60">
        <v>24</v>
      </c>
      <c r="F7460" s="2">
        <v>41240.604169981285</v>
      </c>
      <c r="G7460" s="60">
        <v>0</v>
      </c>
    </row>
    <row r="7461" spans="1:7" x14ac:dyDescent="0.3">
      <c r="A7461" s="60">
        <v>7460</v>
      </c>
      <c r="B7461" s="60">
        <v>5</v>
      </c>
      <c r="C7461" s="2">
        <v>41237.160819028511</v>
      </c>
      <c r="D7461" s="2">
        <v>41297.160416666666</v>
      </c>
      <c r="E7461" s="60">
        <v>24</v>
      </c>
      <c r="F7461" s="2">
        <v>41239.492167274664</v>
      </c>
      <c r="G7461" s="60">
        <v>0</v>
      </c>
    </row>
    <row r="7462" spans="1:7" x14ac:dyDescent="0.3">
      <c r="A7462" s="60">
        <v>7461</v>
      </c>
      <c r="B7462" s="60">
        <v>5</v>
      </c>
      <c r="C7462" s="2">
        <v>41237.134792640078</v>
      </c>
      <c r="D7462" s="2">
        <v>41240.634184208473</v>
      </c>
      <c r="E7462" s="60">
        <v>24</v>
      </c>
      <c r="F7462" s="2" t="s">
        <v>5</v>
      </c>
      <c r="G7462" s="60">
        <v>0</v>
      </c>
    </row>
    <row r="7463" spans="1:7" x14ac:dyDescent="0.3">
      <c r="A7463" s="60">
        <v>7462</v>
      </c>
      <c r="B7463" s="60">
        <v>3</v>
      </c>
      <c r="C7463" s="2">
        <v>41237.137711560987</v>
      </c>
      <c r="D7463" s="2">
        <v>41297.137499999997</v>
      </c>
      <c r="E7463" s="60">
        <v>24</v>
      </c>
      <c r="F7463" s="2">
        <v>41238.362063103741</v>
      </c>
      <c r="G7463" s="60">
        <v>0</v>
      </c>
    </row>
    <row r="7464" spans="1:7" x14ac:dyDescent="0.3">
      <c r="A7464" s="60">
        <v>7463</v>
      </c>
      <c r="B7464" s="60">
        <v>1</v>
      </c>
      <c r="C7464" s="2">
        <v>41237.256336984916</v>
      </c>
      <c r="D7464" s="2">
        <v>41297.256249999999</v>
      </c>
      <c r="E7464" s="60">
        <v>8</v>
      </c>
      <c r="F7464" s="2">
        <v>41238.627188112325</v>
      </c>
      <c r="G7464" s="60">
        <v>0</v>
      </c>
    </row>
    <row r="7465" spans="1:7" x14ac:dyDescent="0.3">
      <c r="A7465" s="60">
        <v>7464</v>
      </c>
      <c r="B7465" s="60">
        <v>1</v>
      </c>
      <c r="C7465" s="2">
        <v>41237.372542041368</v>
      </c>
      <c r="D7465" s="2">
        <v>41297.372222222228</v>
      </c>
      <c r="E7465" s="60">
        <v>8</v>
      </c>
      <c r="F7465" s="2">
        <v>41238.393624826582</v>
      </c>
      <c r="G7465" s="60">
        <v>0</v>
      </c>
    </row>
    <row r="7466" spans="1:7" x14ac:dyDescent="0.3">
      <c r="A7466" s="60">
        <v>7465</v>
      </c>
      <c r="B7466" s="60">
        <v>9</v>
      </c>
      <c r="C7466" s="2">
        <v>41237.378221167208</v>
      </c>
      <c r="D7466" s="2">
        <v>41297.37777777778</v>
      </c>
      <c r="E7466" s="60">
        <v>5</v>
      </c>
      <c r="F7466" s="2">
        <v>41240.537666709904</v>
      </c>
      <c r="G7466" s="60">
        <v>0</v>
      </c>
    </row>
    <row r="7467" spans="1:7" x14ac:dyDescent="0.3">
      <c r="A7467" s="60">
        <v>7466</v>
      </c>
      <c r="B7467" s="60">
        <v>1</v>
      </c>
      <c r="C7467" s="2">
        <v>41237.440537740149</v>
      </c>
      <c r="D7467" s="2">
        <v>41241.565277777772</v>
      </c>
      <c r="E7467" s="60">
        <v>8</v>
      </c>
      <c r="F7467" s="2">
        <v>41237.532255260972</v>
      </c>
      <c r="G7467" s="60">
        <v>0</v>
      </c>
    </row>
    <row r="7468" spans="1:7" x14ac:dyDescent="0.3">
      <c r="A7468" s="60">
        <v>7467</v>
      </c>
      <c r="B7468" s="60">
        <v>3</v>
      </c>
      <c r="C7468" s="2">
        <v>41237.428565050017</v>
      </c>
      <c r="D7468" s="2">
        <v>41297.428472222222</v>
      </c>
      <c r="E7468" s="60">
        <v>24</v>
      </c>
      <c r="F7468" s="2">
        <v>41239.470982602608</v>
      </c>
      <c r="G7468" s="60">
        <v>0</v>
      </c>
    </row>
    <row r="7469" spans="1:7" x14ac:dyDescent="0.3">
      <c r="A7469" s="60">
        <v>7468</v>
      </c>
      <c r="B7469" s="60">
        <v>10</v>
      </c>
      <c r="C7469" s="2">
        <v>41237.452460099586</v>
      </c>
      <c r="D7469" s="2">
        <v>41297.45208333333</v>
      </c>
      <c r="E7469" s="60">
        <v>1</v>
      </c>
      <c r="F7469" s="2">
        <v>41244.451282806309</v>
      </c>
      <c r="G7469" s="60">
        <v>0</v>
      </c>
    </row>
    <row r="7470" spans="1:7" x14ac:dyDescent="0.3">
      <c r="A7470" s="60">
        <v>7469</v>
      </c>
      <c r="B7470" s="60">
        <v>2</v>
      </c>
      <c r="C7470" s="2">
        <v>41237.479942136561</v>
      </c>
      <c r="D7470" s="2">
        <v>41297.479861111111</v>
      </c>
      <c r="E7470" s="60">
        <v>10</v>
      </c>
      <c r="F7470" s="2">
        <v>41238.285399134955</v>
      </c>
      <c r="G7470" s="60">
        <v>0</v>
      </c>
    </row>
    <row r="7471" spans="1:7" x14ac:dyDescent="0.3">
      <c r="A7471" s="60">
        <v>7470</v>
      </c>
      <c r="B7471" s="60">
        <v>1</v>
      </c>
      <c r="C7471" s="2">
        <v>41237.476621811446</v>
      </c>
      <c r="D7471" s="2">
        <v>41241.43472222222</v>
      </c>
      <c r="E7471" s="60">
        <v>12</v>
      </c>
      <c r="F7471" s="2">
        <v>41238.355081228277</v>
      </c>
      <c r="G7471" s="60">
        <v>0</v>
      </c>
    </row>
    <row r="7472" spans="1:7" x14ac:dyDescent="0.3">
      <c r="A7472" s="60">
        <v>7471</v>
      </c>
      <c r="B7472" s="60">
        <v>4</v>
      </c>
      <c r="C7472" s="2">
        <v>41237.461788129564</v>
      </c>
      <c r="D7472" s="2">
        <v>41297.461111111115</v>
      </c>
      <c r="E7472" s="60">
        <v>12</v>
      </c>
      <c r="F7472" s="2">
        <v>41240.703413282936</v>
      </c>
      <c r="G7472" s="60">
        <v>0</v>
      </c>
    </row>
    <row r="7473" spans="1:7" x14ac:dyDescent="0.3">
      <c r="A7473" s="60">
        <v>7472</v>
      </c>
      <c r="B7473" s="60">
        <v>1</v>
      </c>
      <c r="C7473" s="2">
        <v>41237.466964051622</v>
      </c>
      <c r="D7473" s="2">
        <v>41297.466666666667</v>
      </c>
      <c r="E7473" s="60">
        <v>8</v>
      </c>
      <c r="F7473" s="2">
        <v>41238.207596184824</v>
      </c>
      <c r="G7473" s="60">
        <v>0</v>
      </c>
    </row>
    <row r="7474" spans="1:7" x14ac:dyDescent="0.3">
      <c r="A7474" s="60">
        <v>7473</v>
      </c>
      <c r="B7474" s="60">
        <v>4</v>
      </c>
      <c r="C7474" s="2">
        <v>41237.568139749601</v>
      </c>
      <c r="D7474" s="2">
        <v>41241.60925650561</v>
      </c>
      <c r="E7474" s="60">
        <v>12</v>
      </c>
      <c r="F7474" s="2" t="s">
        <v>5</v>
      </c>
      <c r="G7474" s="60">
        <v>0</v>
      </c>
    </row>
    <row r="7475" spans="1:7" x14ac:dyDescent="0.3">
      <c r="A7475" s="60">
        <v>7474</v>
      </c>
      <c r="B7475" s="60">
        <v>3</v>
      </c>
      <c r="C7475" s="2">
        <v>41237.580347263873</v>
      </c>
      <c r="D7475" s="2">
        <v>41297.579861111109</v>
      </c>
      <c r="E7475" s="60">
        <v>24</v>
      </c>
      <c r="F7475" s="2">
        <v>41239.362986246029</v>
      </c>
      <c r="G7475" s="60">
        <v>0</v>
      </c>
    </row>
    <row r="7476" spans="1:7" x14ac:dyDescent="0.3">
      <c r="A7476" s="60">
        <v>7475</v>
      </c>
      <c r="B7476" s="60">
        <v>6</v>
      </c>
      <c r="C7476" s="2">
        <v>41237.555322390101</v>
      </c>
      <c r="D7476" s="2">
        <v>41297.554861111108</v>
      </c>
      <c r="E7476" s="60">
        <v>24</v>
      </c>
      <c r="F7476" s="2">
        <v>41244.418293361487</v>
      </c>
      <c r="G7476" s="60">
        <v>0</v>
      </c>
    </row>
    <row r="7477" spans="1:7" x14ac:dyDescent="0.3">
      <c r="A7477" s="60">
        <v>7476</v>
      </c>
      <c r="B7477" s="60">
        <v>1</v>
      </c>
      <c r="C7477" s="2">
        <v>41237.561819472568</v>
      </c>
      <c r="D7477" s="2">
        <v>41240.603297634625</v>
      </c>
      <c r="E7477" s="60">
        <v>12</v>
      </c>
      <c r="F7477" s="2" t="s">
        <v>5</v>
      </c>
      <c r="G7477" s="60">
        <v>0</v>
      </c>
    </row>
    <row r="7478" spans="1:7" x14ac:dyDescent="0.3">
      <c r="A7478" s="60">
        <v>7477</v>
      </c>
      <c r="B7478" s="60">
        <v>5</v>
      </c>
      <c r="C7478" s="2">
        <v>41237.562000391394</v>
      </c>
      <c r="D7478" s="2">
        <v>41241.81179363843</v>
      </c>
      <c r="E7478" s="60">
        <v>24</v>
      </c>
      <c r="F7478" s="2" t="s">
        <v>5</v>
      </c>
      <c r="G7478" s="60">
        <v>0</v>
      </c>
    </row>
    <row r="7479" spans="1:7" x14ac:dyDescent="0.3">
      <c r="A7479" s="60">
        <v>7478</v>
      </c>
      <c r="B7479" s="60">
        <v>4</v>
      </c>
      <c r="C7479" s="2">
        <v>41237.562843540705</v>
      </c>
      <c r="D7479" s="2">
        <v>41239.645749735173</v>
      </c>
      <c r="E7479" s="60">
        <v>12</v>
      </c>
      <c r="F7479" s="2" t="s">
        <v>5</v>
      </c>
      <c r="G7479" s="60">
        <v>0</v>
      </c>
    </row>
    <row r="7480" spans="1:7" x14ac:dyDescent="0.3">
      <c r="A7480" s="60">
        <v>7479</v>
      </c>
      <c r="B7480" s="60">
        <v>5</v>
      </c>
      <c r="C7480" s="2">
        <v>41237.638284729968</v>
      </c>
      <c r="D7480" s="2">
        <v>41297.638194444444</v>
      </c>
      <c r="E7480" s="60">
        <v>24</v>
      </c>
      <c r="F7480" s="2">
        <v>41241.886959387353</v>
      </c>
      <c r="G7480" s="60">
        <v>0</v>
      </c>
    </row>
    <row r="7481" spans="1:7" x14ac:dyDescent="0.3">
      <c r="A7481" s="60">
        <v>7480</v>
      </c>
      <c r="B7481" s="60">
        <v>2</v>
      </c>
      <c r="C7481" s="2">
        <v>41237.763392902823</v>
      </c>
      <c r="D7481" s="2">
        <v>41297.763194444444</v>
      </c>
      <c r="E7481" s="60">
        <v>10</v>
      </c>
      <c r="F7481" s="2">
        <v>41238.656816426927</v>
      </c>
      <c r="G7481" s="60">
        <v>0</v>
      </c>
    </row>
    <row r="7482" spans="1:7" x14ac:dyDescent="0.3">
      <c r="A7482" s="60">
        <v>7481</v>
      </c>
      <c r="B7482" s="60">
        <v>7</v>
      </c>
      <c r="C7482" s="2">
        <v>41237.814998465932</v>
      </c>
      <c r="D7482" s="2">
        <v>41240.647916666669</v>
      </c>
      <c r="E7482" s="60">
        <v>24</v>
      </c>
      <c r="F7482" s="2" t="s">
        <v>5</v>
      </c>
      <c r="G7482" s="60">
        <v>0</v>
      </c>
    </row>
    <row r="7483" spans="1:7" x14ac:dyDescent="0.3">
      <c r="A7483" s="60">
        <v>7482</v>
      </c>
      <c r="B7483" s="60">
        <v>7</v>
      </c>
      <c r="C7483" s="2">
        <v>41237.826064701097</v>
      </c>
      <c r="D7483" s="2">
        <v>41297.825694444444</v>
      </c>
      <c r="E7483" s="60">
        <v>24</v>
      </c>
      <c r="F7483" s="2">
        <v>41246.539964472446</v>
      </c>
      <c r="G7483" s="60">
        <v>0</v>
      </c>
    </row>
    <row r="7484" spans="1:7" x14ac:dyDescent="0.3">
      <c r="A7484" s="60">
        <v>7483</v>
      </c>
      <c r="B7484" s="60">
        <v>1</v>
      </c>
      <c r="C7484" s="2">
        <v>41237.811954261982</v>
      </c>
      <c r="D7484" s="2">
        <v>41297.811805555553</v>
      </c>
      <c r="E7484" s="60">
        <v>8</v>
      </c>
      <c r="F7484" s="2">
        <v>41238.134175145591</v>
      </c>
      <c r="G7484" s="60">
        <v>0</v>
      </c>
    </row>
    <row r="7485" spans="1:7" x14ac:dyDescent="0.3">
      <c r="A7485" s="60">
        <v>7484</v>
      </c>
      <c r="B7485" s="60">
        <v>1</v>
      </c>
      <c r="C7485" s="2">
        <v>41237.812659509669</v>
      </c>
      <c r="D7485" s="2">
        <v>41241.47878989944</v>
      </c>
      <c r="E7485" s="60">
        <v>12</v>
      </c>
      <c r="F7485" s="2" t="s">
        <v>5</v>
      </c>
      <c r="G7485" s="60">
        <v>0</v>
      </c>
    </row>
    <row r="7486" spans="1:7" x14ac:dyDescent="0.3">
      <c r="A7486" s="60">
        <v>7485</v>
      </c>
      <c r="B7486" s="60">
        <v>7</v>
      </c>
      <c r="C7486" s="2">
        <v>41238.057366021196</v>
      </c>
      <c r="D7486" s="2">
        <v>41298.056944444441</v>
      </c>
      <c r="E7486" s="60">
        <v>24</v>
      </c>
      <c r="F7486" s="2">
        <v>41241.924858137594</v>
      </c>
      <c r="G7486" s="60">
        <v>0</v>
      </c>
    </row>
    <row r="7487" spans="1:7" x14ac:dyDescent="0.3">
      <c r="A7487" s="60">
        <v>7486</v>
      </c>
      <c r="B7487" s="60">
        <v>3</v>
      </c>
      <c r="C7487" s="2">
        <v>41238.212963807979</v>
      </c>
      <c r="D7487" s="2">
        <v>41298.212500000001</v>
      </c>
      <c r="E7487" s="60">
        <v>24</v>
      </c>
      <c r="F7487" s="2">
        <v>41239.990402515432</v>
      </c>
      <c r="G7487" s="60">
        <v>0</v>
      </c>
    </row>
    <row r="7488" spans="1:7" x14ac:dyDescent="0.3">
      <c r="A7488" s="60">
        <v>7487</v>
      </c>
      <c r="B7488" s="60">
        <v>1</v>
      </c>
      <c r="C7488" s="2">
        <v>41238.276297081888</v>
      </c>
      <c r="D7488" s="2">
        <v>41242.900903296511</v>
      </c>
      <c r="E7488" s="60">
        <v>8</v>
      </c>
      <c r="F7488" s="2" t="s">
        <v>5</v>
      </c>
      <c r="G7488" s="60">
        <v>0</v>
      </c>
    </row>
    <row r="7489" spans="1:7" x14ac:dyDescent="0.3">
      <c r="A7489" s="60">
        <v>7488</v>
      </c>
      <c r="B7489" s="60">
        <v>1</v>
      </c>
      <c r="C7489" s="2">
        <v>41238.353205839754</v>
      </c>
      <c r="D7489" s="2">
        <v>41298.352777777778</v>
      </c>
      <c r="E7489" s="60">
        <v>8</v>
      </c>
      <c r="F7489" s="2">
        <v>41238.708778492823</v>
      </c>
      <c r="G7489" s="60">
        <v>0</v>
      </c>
    </row>
    <row r="7490" spans="1:7" x14ac:dyDescent="0.3">
      <c r="A7490" s="60">
        <v>7489</v>
      </c>
      <c r="B7490" s="60">
        <v>2</v>
      </c>
      <c r="C7490" s="2">
        <v>41238.515065186781</v>
      </c>
      <c r="D7490" s="2">
        <v>41298.51458333333</v>
      </c>
      <c r="E7490" s="60">
        <v>10</v>
      </c>
      <c r="F7490" s="2">
        <v>41239.520011517445</v>
      </c>
      <c r="G7490" s="60">
        <v>0</v>
      </c>
    </row>
    <row r="7491" spans="1:7" x14ac:dyDescent="0.3">
      <c r="A7491" s="60">
        <v>7490</v>
      </c>
      <c r="B7491" s="60">
        <v>2</v>
      </c>
      <c r="C7491" s="2">
        <v>41238.540371269322</v>
      </c>
      <c r="D7491" s="2">
        <v>41240.623260849512</v>
      </c>
      <c r="E7491" s="60">
        <v>10</v>
      </c>
      <c r="F7491" s="2" t="s">
        <v>5</v>
      </c>
      <c r="G7491" s="60">
        <v>0</v>
      </c>
    </row>
    <row r="7492" spans="1:7" x14ac:dyDescent="0.3">
      <c r="A7492" s="60">
        <v>7491</v>
      </c>
      <c r="B7492" s="60">
        <v>2</v>
      </c>
      <c r="C7492" s="2">
        <v>41238.520758135215</v>
      </c>
      <c r="D7492" s="2">
        <v>41298.520138888889</v>
      </c>
      <c r="E7492" s="60">
        <v>10</v>
      </c>
      <c r="F7492" s="2">
        <v>41239.50118041104</v>
      </c>
      <c r="G7492" s="60">
        <v>0</v>
      </c>
    </row>
    <row r="7493" spans="1:7" x14ac:dyDescent="0.3">
      <c r="A7493" s="60">
        <v>7492</v>
      </c>
      <c r="B7493" s="60">
        <v>5</v>
      </c>
      <c r="C7493" s="2">
        <v>41238.505852595081</v>
      </c>
      <c r="D7493" s="2">
        <v>41298.505555555559</v>
      </c>
      <c r="E7493" s="60">
        <v>24</v>
      </c>
      <c r="F7493" s="2">
        <v>41242.519235844688</v>
      </c>
      <c r="G7493" s="60">
        <v>0</v>
      </c>
    </row>
    <row r="7494" spans="1:7" x14ac:dyDescent="0.3">
      <c r="A7494" s="60">
        <v>7493</v>
      </c>
      <c r="B7494" s="60">
        <v>1</v>
      </c>
      <c r="C7494" s="2">
        <v>41238.580920390596</v>
      </c>
      <c r="D7494" s="2">
        <v>41298.580555555556</v>
      </c>
      <c r="E7494" s="60">
        <v>8</v>
      </c>
      <c r="F7494" s="2">
        <v>41239.457373194244</v>
      </c>
      <c r="G7494" s="60">
        <v>0</v>
      </c>
    </row>
    <row r="7495" spans="1:7" x14ac:dyDescent="0.3">
      <c r="A7495" s="60">
        <v>7494</v>
      </c>
      <c r="B7495" s="60">
        <v>4</v>
      </c>
      <c r="C7495" s="2">
        <v>41238.608173589062</v>
      </c>
      <c r="D7495" s="2">
        <v>41298.607638888891</v>
      </c>
      <c r="E7495" s="60">
        <v>12</v>
      </c>
      <c r="F7495" s="2">
        <v>41241.745216723517</v>
      </c>
      <c r="G7495" s="60">
        <v>0</v>
      </c>
    </row>
    <row r="7496" spans="1:7" x14ac:dyDescent="0.3">
      <c r="A7496" s="60">
        <v>7495</v>
      </c>
      <c r="B7496" s="60">
        <v>10</v>
      </c>
      <c r="C7496" s="2">
        <v>41238.734453635669</v>
      </c>
      <c r="D7496" s="2">
        <v>41298.734027777777</v>
      </c>
      <c r="E7496" s="60">
        <v>1</v>
      </c>
      <c r="F7496" s="2">
        <v>41245.50707762994</v>
      </c>
      <c r="G7496" s="60">
        <v>4</v>
      </c>
    </row>
    <row r="7497" spans="1:7" x14ac:dyDescent="0.3">
      <c r="A7497" s="60">
        <v>7496</v>
      </c>
      <c r="B7497" s="60">
        <v>3</v>
      </c>
      <c r="C7497" s="2">
        <v>41238.728003917218</v>
      </c>
      <c r="D7497" s="2">
        <v>41298.727777777778</v>
      </c>
      <c r="E7497" s="60">
        <v>24</v>
      </c>
      <c r="F7497" s="2">
        <v>41241.761721798277</v>
      </c>
      <c r="G7497" s="60">
        <v>0</v>
      </c>
    </row>
    <row r="7498" spans="1:7" x14ac:dyDescent="0.3">
      <c r="A7498" s="60">
        <v>7497</v>
      </c>
      <c r="B7498" s="60">
        <v>1</v>
      </c>
      <c r="C7498" s="2">
        <v>41238.752820485039</v>
      </c>
      <c r="D7498" s="2">
        <v>41298.75277777778</v>
      </c>
      <c r="E7498" s="60">
        <v>8</v>
      </c>
      <c r="F7498" s="2">
        <v>41239.91536072587</v>
      </c>
      <c r="G7498" s="60">
        <v>0</v>
      </c>
    </row>
    <row r="7499" spans="1:7" x14ac:dyDescent="0.3">
      <c r="A7499" s="60">
        <v>7498</v>
      </c>
      <c r="B7499" s="60">
        <v>2</v>
      </c>
      <c r="C7499" s="2">
        <v>41238.805860489374</v>
      </c>
      <c r="D7499" s="2">
        <v>41298.805555555555</v>
      </c>
      <c r="E7499" s="60">
        <v>10</v>
      </c>
      <c r="F7499" s="2">
        <v>41240.528017636439</v>
      </c>
      <c r="G7499" s="60">
        <v>0</v>
      </c>
    </row>
    <row r="7500" spans="1:7" x14ac:dyDescent="0.3">
      <c r="A7500" s="60">
        <v>7499</v>
      </c>
      <c r="B7500" s="60">
        <v>1</v>
      </c>
      <c r="C7500" s="2">
        <v>41238.853220755766</v>
      </c>
      <c r="D7500" s="2">
        <v>41298.852777777778</v>
      </c>
      <c r="E7500" s="60">
        <v>12</v>
      </c>
      <c r="F7500" s="2">
        <v>41239.510658017629</v>
      </c>
      <c r="G7500" s="60">
        <v>0</v>
      </c>
    </row>
    <row r="7501" spans="1:7" x14ac:dyDescent="0.3">
      <c r="A7501" s="60">
        <v>7500</v>
      </c>
      <c r="B7501" s="60">
        <v>3</v>
      </c>
      <c r="C7501" s="2">
        <v>41238.885086673508</v>
      </c>
      <c r="D7501" s="2">
        <v>41298.884722222225</v>
      </c>
      <c r="E7501" s="60">
        <v>24</v>
      </c>
      <c r="F7501" s="2">
        <v>41240.396899483443</v>
      </c>
      <c r="G7501" s="60">
        <v>0</v>
      </c>
    </row>
    <row r="7502" spans="1:7" x14ac:dyDescent="0.3">
      <c r="A7502" s="60">
        <v>7501</v>
      </c>
      <c r="B7502" s="60">
        <v>1</v>
      </c>
      <c r="C7502" s="2">
        <v>41238.88086644678</v>
      </c>
      <c r="D7502" s="2">
        <v>41298.880555555559</v>
      </c>
      <c r="E7502" s="60">
        <v>8</v>
      </c>
      <c r="F7502" s="2">
        <v>41239.639247972445</v>
      </c>
      <c r="G7502" s="60">
        <v>0</v>
      </c>
    </row>
    <row r="7503" spans="1:7" x14ac:dyDescent="0.3">
      <c r="A7503" s="60">
        <v>7502</v>
      </c>
      <c r="B7503" s="60">
        <v>5</v>
      </c>
      <c r="C7503" s="2">
        <v>41238.888724787452</v>
      </c>
      <c r="D7503" s="2">
        <v>41298.888194444444</v>
      </c>
      <c r="E7503" s="60">
        <v>24</v>
      </c>
      <c r="F7503" s="2">
        <v>41241.784698568452</v>
      </c>
      <c r="G7503" s="60">
        <v>0</v>
      </c>
    </row>
    <row r="7504" spans="1:7" x14ac:dyDescent="0.3">
      <c r="A7504" s="60">
        <v>7503</v>
      </c>
      <c r="B7504" s="60">
        <v>5</v>
      </c>
      <c r="C7504" s="2">
        <v>41238.921095676298</v>
      </c>
      <c r="D7504" s="2">
        <v>41298.92083333333</v>
      </c>
      <c r="E7504" s="60">
        <v>24</v>
      </c>
      <c r="F7504" s="2">
        <v>41239.459223210069</v>
      </c>
      <c r="G7504" s="60">
        <v>0</v>
      </c>
    </row>
    <row r="7505" spans="1:7" x14ac:dyDescent="0.3">
      <c r="A7505" s="60">
        <v>7504</v>
      </c>
      <c r="B7505" s="60">
        <v>1</v>
      </c>
      <c r="C7505" s="2">
        <v>41239.244235439044</v>
      </c>
      <c r="D7505" s="2">
        <v>41299.243750000001</v>
      </c>
      <c r="E7505" s="60">
        <v>8</v>
      </c>
      <c r="F7505" s="2">
        <v>41239.962671704372</v>
      </c>
      <c r="G7505" s="60">
        <v>0</v>
      </c>
    </row>
    <row r="7506" spans="1:7" x14ac:dyDescent="0.3">
      <c r="A7506" s="60">
        <v>7505</v>
      </c>
      <c r="B7506" s="60">
        <v>3</v>
      </c>
      <c r="C7506" s="2">
        <v>41239.29690199082</v>
      </c>
      <c r="D7506" s="2">
        <v>41241.338468198112</v>
      </c>
      <c r="E7506" s="60">
        <v>24</v>
      </c>
      <c r="F7506" s="2" t="s">
        <v>5</v>
      </c>
      <c r="G7506" s="60">
        <v>0</v>
      </c>
    </row>
    <row r="7507" spans="1:7" x14ac:dyDescent="0.3">
      <c r="A7507" s="60">
        <v>7506</v>
      </c>
      <c r="B7507" s="60">
        <v>9</v>
      </c>
      <c r="C7507" s="2">
        <v>41239.387423593704</v>
      </c>
      <c r="D7507" s="2">
        <v>41299.386805555558</v>
      </c>
      <c r="E7507" s="60">
        <v>5</v>
      </c>
      <c r="F7507" s="2">
        <v>41242.645566888656</v>
      </c>
      <c r="G7507" s="60">
        <v>0</v>
      </c>
    </row>
    <row r="7508" spans="1:7" x14ac:dyDescent="0.3">
      <c r="A7508" s="60">
        <v>7507</v>
      </c>
      <c r="B7508" s="60">
        <v>4</v>
      </c>
      <c r="C7508" s="2">
        <v>41239.391328787679</v>
      </c>
      <c r="D7508" s="2">
        <v>41299.390972222223</v>
      </c>
      <c r="E7508" s="60">
        <v>12</v>
      </c>
      <c r="F7508" s="2">
        <v>41240.424630559719</v>
      </c>
      <c r="G7508" s="60">
        <v>0</v>
      </c>
    </row>
    <row r="7509" spans="1:7" x14ac:dyDescent="0.3">
      <c r="A7509" s="60">
        <v>7508</v>
      </c>
      <c r="B7509" s="60">
        <v>6</v>
      </c>
      <c r="C7509" s="2">
        <v>41239.45327251932</v>
      </c>
      <c r="D7509" s="2">
        <v>41243.744444444448</v>
      </c>
      <c r="E7509" s="60">
        <v>24</v>
      </c>
      <c r="F7509" s="2" t="s">
        <v>5</v>
      </c>
      <c r="G7509" s="60">
        <v>0</v>
      </c>
    </row>
    <row r="7510" spans="1:7" x14ac:dyDescent="0.3">
      <c r="A7510" s="60">
        <v>7509</v>
      </c>
      <c r="B7510" s="60">
        <v>3</v>
      </c>
      <c r="C7510" s="2">
        <v>41239.442085706192</v>
      </c>
      <c r="D7510" s="2">
        <v>41242.983333333337</v>
      </c>
      <c r="E7510" s="60">
        <v>24</v>
      </c>
      <c r="F7510" s="2">
        <v>41241.516415632621</v>
      </c>
      <c r="G7510" s="60">
        <v>0</v>
      </c>
    </row>
    <row r="7511" spans="1:7" x14ac:dyDescent="0.3">
      <c r="A7511" s="60">
        <v>7510</v>
      </c>
      <c r="B7511" s="60">
        <v>1</v>
      </c>
      <c r="C7511" s="2">
        <v>41239.425391583871</v>
      </c>
      <c r="D7511" s="2">
        <v>41299.424999999996</v>
      </c>
      <c r="E7511" s="60">
        <v>8</v>
      </c>
      <c r="F7511" s="2">
        <v>41240.683822538958</v>
      </c>
      <c r="G7511" s="60">
        <v>0</v>
      </c>
    </row>
    <row r="7512" spans="1:7" x14ac:dyDescent="0.3">
      <c r="A7512" s="60">
        <v>7511</v>
      </c>
      <c r="B7512" s="60">
        <v>1</v>
      </c>
      <c r="C7512" s="2">
        <v>41239.450118344554</v>
      </c>
      <c r="D7512" s="2">
        <v>41299.449999999997</v>
      </c>
      <c r="E7512" s="60">
        <v>12</v>
      </c>
      <c r="F7512" s="2">
        <v>41240.390966096966</v>
      </c>
      <c r="G7512" s="60">
        <v>0</v>
      </c>
    </row>
    <row r="7513" spans="1:7" x14ac:dyDescent="0.3">
      <c r="A7513" s="60">
        <v>7512</v>
      </c>
      <c r="B7513" s="60">
        <v>1</v>
      </c>
      <c r="C7513" s="2">
        <v>41239.449114139657</v>
      </c>
      <c r="D7513" s="2">
        <v>41241.990277777782</v>
      </c>
      <c r="E7513" s="60">
        <v>8</v>
      </c>
      <c r="F7513" s="2">
        <v>41239.694098814412</v>
      </c>
      <c r="G7513" s="60">
        <v>0</v>
      </c>
    </row>
    <row r="7514" spans="1:7" x14ac:dyDescent="0.3">
      <c r="A7514" s="60">
        <v>7513</v>
      </c>
      <c r="B7514" s="60">
        <v>4</v>
      </c>
      <c r="C7514" s="2">
        <v>41239.450334406443</v>
      </c>
      <c r="D7514" s="2">
        <v>41242.908022713462</v>
      </c>
      <c r="E7514" s="60">
        <v>12</v>
      </c>
      <c r="F7514" s="2" t="s">
        <v>5</v>
      </c>
      <c r="G7514" s="60">
        <v>0</v>
      </c>
    </row>
    <row r="7515" spans="1:7" x14ac:dyDescent="0.3">
      <c r="A7515" s="60">
        <v>7514</v>
      </c>
      <c r="B7515" s="60">
        <v>3</v>
      </c>
      <c r="C7515" s="2">
        <v>41239.447043061424</v>
      </c>
      <c r="D7515" s="2">
        <v>41299.446527777778</v>
      </c>
      <c r="E7515" s="60">
        <v>24</v>
      </c>
      <c r="F7515" s="2">
        <v>41241.42458765734</v>
      </c>
      <c r="G7515" s="60">
        <v>0</v>
      </c>
    </row>
    <row r="7516" spans="1:7" x14ac:dyDescent="0.3">
      <c r="A7516" s="60">
        <v>7515</v>
      </c>
      <c r="B7516" s="60">
        <v>3</v>
      </c>
      <c r="C7516" s="2">
        <v>41239.495145429217</v>
      </c>
      <c r="D7516" s="2">
        <v>41299.495138888895</v>
      </c>
      <c r="E7516" s="60">
        <v>24</v>
      </c>
      <c r="F7516" s="2">
        <v>41242.744352611291</v>
      </c>
      <c r="G7516" s="60">
        <v>0</v>
      </c>
    </row>
    <row r="7517" spans="1:7" x14ac:dyDescent="0.3">
      <c r="A7517" s="60">
        <v>7516</v>
      </c>
      <c r="B7517" s="60">
        <v>7</v>
      </c>
      <c r="C7517" s="2">
        <v>41239.51187011227</v>
      </c>
      <c r="D7517" s="2">
        <v>41299.511805555558</v>
      </c>
      <c r="E7517" s="60">
        <v>24</v>
      </c>
      <c r="F7517" s="2">
        <v>41266.761605847838</v>
      </c>
      <c r="G7517" s="60">
        <v>1</v>
      </c>
    </row>
    <row r="7518" spans="1:7" x14ac:dyDescent="0.3">
      <c r="A7518" s="60">
        <v>7517</v>
      </c>
      <c r="B7518" s="60">
        <v>5</v>
      </c>
      <c r="C7518" s="2">
        <v>41239.535058130314</v>
      </c>
      <c r="D7518" s="2">
        <v>41299.534722222219</v>
      </c>
      <c r="E7518" s="60">
        <v>24</v>
      </c>
      <c r="F7518" s="2">
        <v>41243.412720992877</v>
      </c>
      <c r="G7518" s="60">
        <v>0</v>
      </c>
    </row>
    <row r="7519" spans="1:7" x14ac:dyDescent="0.3">
      <c r="A7519" s="60">
        <v>7518</v>
      </c>
      <c r="B7519" s="60">
        <v>2</v>
      </c>
      <c r="C7519" s="2">
        <v>41239.566011836134</v>
      </c>
      <c r="D7519" s="2">
        <v>41299.565972222219</v>
      </c>
      <c r="E7519" s="60">
        <v>10</v>
      </c>
      <c r="F7519" s="2">
        <v>41240.437499122199</v>
      </c>
      <c r="G7519" s="60">
        <v>0</v>
      </c>
    </row>
    <row r="7520" spans="1:7" x14ac:dyDescent="0.3">
      <c r="A7520" s="60">
        <v>7519</v>
      </c>
      <c r="B7520" s="60">
        <v>2</v>
      </c>
      <c r="C7520" s="2">
        <v>41239.560968699683</v>
      </c>
      <c r="D7520" s="2">
        <v>41299.560416666667</v>
      </c>
      <c r="E7520" s="60">
        <v>10</v>
      </c>
      <c r="F7520" s="2">
        <v>41240.444848257896</v>
      </c>
      <c r="G7520" s="60">
        <v>0</v>
      </c>
    </row>
    <row r="7521" spans="1:7" x14ac:dyDescent="0.3">
      <c r="A7521" s="60">
        <v>7520</v>
      </c>
      <c r="B7521" s="60">
        <v>1</v>
      </c>
      <c r="C7521" s="2">
        <v>41239.590216836208</v>
      </c>
      <c r="D7521" s="2">
        <v>41242.131548485413</v>
      </c>
      <c r="E7521" s="60">
        <v>8</v>
      </c>
      <c r="F7521" s="2" t="s">
        <v>5</v>
      </c>
      <c r="G7521" s="60">
        <v>0</v>
      </c>
    </row>
    <row r="7522" spans="1:7" x14ac:dyDescent="0.3">
      <c r="A7522" s="60">
        <v>7521</v>
      </c>
      <c r="B7522" s="60">
        <v>1</v>
      </c>
      <c r="C7522" s="2">
        <v>41239.632404840115</v>
      </c>
      <c r="D7522" s="2">
        <v>41299.631944444445</v>
      </c>
      <c r="E7522" s="60">
        <v>8</v>
      </c>
      <c r="F7522" s="2">
        <v>41241.003809776586</v>
      </c>
      <c r="G7522" s="60">
        <v>0</v>
      </c>
    </row>
    <row r="7523" spans="1:7" x14ac:dyDescent="0.3">
      <c r="A7523" s="60">
        <v>7522</v>
      </c>
      <c r="B7523" s="60">
        <v>1</v>
      </c>
      <c r="C7523" s="2">
        <v>41239.695333379619</v>
      </c>
      <c r="D7523" s="2">
        <v>41299.695138888885</v>
      </c>
      <c r="E7523" s="60">
        <v>8</v>
      </c>
      <c r="F7523" s="2">
        <v>41240.414603401136</v>
      </c>
      <c r="G7523" s="60">
        <v>0</v>
      </c>
    </row>
    <row r="7524" spans="1:7" x14ac:dyDescent="0.3">
      <c r="A7524" s="60">
        <v>7523</v>
      </c>
      <c r="B7524" s="60">
        <v>1</v>
      </c>
      <c r="C7524" s="2">
        <v>41239.673466797358</v>
      </c>
      <c r="D7524" s="2">
        <v>41299.672916666663</v>
      </c>
      <c r="E7524" s="60">
        <v>8</v>
      </c>
      <c r="F7524" s="2">
        <v>41240.372360990754</v>
      </c>
      <c r="G7524" s="60">
        <v>0</v>
      </c>
    </row>
    <row r="7525" spans="1:7" x14ac:dyDescent="0.3">
      <c r="A7525" s="60">
        <v>7524</v>
      </c>
      <c r="B7525" s="60">
        <v>5</v>
      </c>
      <c r="C7525" s="2">
        <v>41239.732924718097</v>
      </c>
      <c r="D7525" s="2">
        <v>41243.982238442281</v>
      </c>
      <c r="E7525" s="60">
        <v>24</v>
      </c>
      <c r="F7525" s="2" t="s">
        <v>5</v>
      </c>
      <c r="G7525" s="60">
        <v>0</v>
      </c>
    </row>
    <row r="7526" spans="1:7" x14ac:dyDescent="0.3">
      <c r="A7526" s="60">
        <v>7525</v>
      </c>
      <c r="B7526" s="60">
        <v>6</v>
      </c>
      <c r="C7526" s="2">
        <v>41239.776178761953</v>
      </c>
      <c r="D7526" s="2">
        <v>41299.775694444441</v>
      </c>
      <c r="E7526" s="60">
        <v>24</v>
      </c>
      <c r="F7526" s="2">
        <v>41243.297856112069</v>
      </c>
      <c r="G7526" s="60">
        <v>0</v>
      </c>
    </row>
    <row r="7527" spans="1:7" x14ac:dyDescent="0.3">
      <c r="A7527" s="60">
        <v>7526</v>
      </c>
      <c r="B7527" s="60">
        <v>1</v>
      </c>
      <c r="C7527" s="2">
        <v>41239.937327287997</v>
      </c>
      <c r="D7527" s="2">
        <v>41299.936805555553</v>
      </c>
      <c r="E7527" s="60">
        <v>8</v>
      </c>
      <c r="F7527" s="2">
        <v>41240.268509184913</v>
      </c>
      <c r="G7527" s="60">
        <v>0</v>
      </c>
    </row>
    <row r="7528" spans="1:7" x14ac:dyDescent="0.3">
      <c r="A7528" s="60">
        <v>7527</v>
      </c>
      <c r="B7528" s="60">
        <v>6</v>
      </c>
      <c r="C7528" s="2">
        <v>41239.967242563478</v>
      </c>
      <c r="D7528" s="2">
        <v>41299.966666666667</v>
      </c>
      <c r="E7528" s="60">
        <v>24</v>
      </c>
      <c r="F7528" s="2">
        <v>41243.771122144863</v>
      </c>
      <c r="G7528" s="60">
        <v>0</v>
      </c>
    </row>
    <row r="7529" spans="1:7" x14ac:dyDescent="0.3">
      <c r="A7529" s="60">
        <v>7528</v>
      </c>
      <c r="B7529" s="60">
        <v>1</v>
      </c>
      <c r="C7529" s="2">
        <v>41239.970691743831</v>
      </c>
      <c r="D7529" s="2">
        <v>41299.970138888893</v>
      </c>
      <c r="E7529" s="60">
        <v>8</v>
      </c>
      <c r="F7529" s="2">
        <v>41240.83464250109</v>
      </c>
      <c r="G7529" s="60">
        <v>0</v>
      </c>
    </row>
    <row r="7530" spans="1:7" x14ac:dyDescent="0.3">
      <c r="A7530" s="60">
        <v>7529</v>
      </c>
      <c r="B7530" s="60">
        <v>1</v>
      </c>
      <c r="C7530" s="2">
        <v>41239.978182187311</v>
      </c>
      <c r="D7530" s="2">
        <v>41299.977777777778</v>
      </c>
      <c r="E7530" s="60">
        <v>8</v>
      </c>
      <c r="F7530" s="2">
        <v>41240.568411544213</v>
      </c>
      <c r="G7530" s="60">
        <v>0</v>
      </c>
    </row>
    <row r="7531" spans="1:7" x14ac:dyDescent="0.3">
      <c r="A7531" s="60">
        <v>7530</v>
      </c>
      <c r="B7531" s="60">
        <v>3</v>
      </c>
      <c r="C7531" s="2">
        <v>41240.162238083954</v>
      </c>
      <c r="D7531" s="2">
        <v>41300.161805555559</v>
      </c>
      <c r="E7531" s="60">
        <v>24</v>
      </c>
      <c r="F7531" s="2">
        <v>41240.726122664164</v>
      </c>
      <c r="G7531" s="60">
        <v>0</v>
      </c>
    </row>
    <row r="7532" spans="1:7" x14ac:dyDescent="0.3">
      <c r="A7532" s="60">
        <v>7531</v>
      </c>
      <c r="B7532" s="60">
        <v>1</v>
      </c>
      <c r="C7532" s="2">
        <v>41240.270574226473</v>
      </c>
      <c r="D7532" s="2">
        <v>41243.186614510472</v>
      </c>
      <c r="E7532" s="60">
        <v>12</v>
      </c>
      <c r="F7532" s="2" t="s">
        <v>5</v>
      </c>
      <c r="G7532" s="60">
        <v>0</v>
      </c>
    </row>
    <row r="7533" spans="1:7" x14ac:dyDescent="0.3">
      <c r="A7533" s="60">
        <v>7532</v>
      </c>
      <c r="B7533" s="60">
        <v>1</v>
      </c>
      <c r="C7533" s="2">
        <v>41240.28724243863</v>
      </c>
      <c r="D7533" s="2">
        <v>41243.536805555559</v>
      </c>
      <c r="E7533" s="60">
        <v>12</v>
      </c>
      <c r="F7533" s="2">
        <v>41241.45919176699</v>
      </c>
      <c r="G7533" s="60">
        <v>0</v>
      </c>
    </row>
    <row r="7534" spans="1:7" x14ac:dyDescent="0.3">
      <c r="A7534" s="60">
        <v>7533</v>
      </c>
      <c r="B7534" s="60">
        <v>2</v>
      </c>
      <c r="C7534" s="2">
        <v>41240.330695053934</v>
      </c>
      <c r="D7534" s="2">
        <v>41300.330555555556</v>
      </c>
      <c r="E7534" s="60">
        <v>10</v>
      </c>
      <c r="F7534" s="2">
        <v>41241.386825539768</v>
      </c>
      <c r="G7534" s="60">
        <v>0</v>
      </c>
    </row>
    <row r="7535" spans="1:7" x14ac:dyDescent="0.3">
      <c r="A7535" s="60">
        <v>7534</v>
      </c>
      <c r="B7535" s="60">
        <v>11</v>
      </c>
      <c r="C7535" s="2">
        <v>41240.338381382986</v>
      </c>
      <c r="D7535" s="2">
        <v>41242.504651861629</v>
      </c>
      <c r="E7535" s="60">
        <v>1</v>
      </c>
      <c r="F7535" s="2" t="s">
        <v>5</v>
      </c>
      <c r="G7535" s="60">
        <v>3</v>
      </c>
    </row>
    <row r="7536" spans="1:7" x14ac:dyDescent="0.3">
      <c r="A7536" s="60">
        <v>7535</v>
      </c>
      <c r="B7536" s="60">
        <v>3</v>
      </c>
      <c r="C7536" s="2">
        <v>41240.362018895597</v>
      </c>
      <c r="D7536" s="2">
        <v>41300.361805555556</v>
      </c>
      <c r="E7536" s="60">
        <v>24</v>
      </c>
      <c r="F7536" s="2">
        <v>41242.380882654747</v>
      </c>
      <c r="G7536" s="60">
        <v>0</v>
      </c>
    </row>
    <row r="7537" spans="1:7" x14ac:dyDescent="0.3">
      <c r="A7537" s="60">
        <v>7536</v>
      </c>
      <c r="B7537" s="60">
        <v>6</v>
      </c>
      <c r="C7537" s="2">
        <v>41240.380997672008</v>
      </c>
      <c r="D7537" s="2">
        <v>41243.838685979026</v>
      </c>
      <c r="E7537" s="60">
        <v>24</v>
      </c>
      <c r="F7537" s="2" t="s">
        <v>5</v>
      </c>
      <c r="G7537" s="60">
        <v>0</v>
      </c>
    </row>
    <row r="7538" spans="1:7" x14ac:dyDescent="0.3">
      <c r="A7538" s="60">
        <v>7537</v>
      </c>
      <c r="B7538" s="60">
        <v>9</v>
      </c>
      <c r="C7538" s="2">
        <v>41240.380575297691</v>
      </c>
      <c r="D7538" s="2">
        <v>41300.380555555559</v>
      </c>
      <c r="E7538" s="60">
        <v>5</v>
      </c>
      <c r="F7538" s="2">
        <v>41243.861074199092</v>
      </c>
      <c r="G7538" s="60">
        <v>0</v>
      </c>
    </row>
    <row r="7539" spans="1:7" x14ac:dyDescent="0.3">
      <c r="A7539" s="60">
        <v>7538</v>
      </c>
      <c r="B7539" s="60">
        <v>3</v>
      </c>
      <c r="C7539" s="2">
        <v>41240.48714820647</v>
      </c>
      <c r="D7539" s="2">
        <v>41300.486805555556</v>
      </c>
      <c r="E7539" s="60">
        <v>24</v>
      </c>
      <c r="F7539" s="2">
        <v>41242.466223569689</v>
      </c>
      <c r="G7539" s="60">
        <v>0</v>
      </c>
    </row>
    <row r="7540" spans="1:7" x14ac:dyDescent="0.3">
      <c r="A7540" s="60">
        <v>7539</v>
      </c>
      <c r="B7540" s="60">
        <v>3</v>
      </c>
      <c r="C7540" s="2">
        <v>41240.490875954885</v>
      </c>
      <c r="D7540" s="2">
        <v>41300.490277777782</v>
      </c>
      <c r="E7540" s="60">
        <v>24</v>
      </c>
      <c r="F7540" s="2">
        <v>41242.443168343343</v>
      </c>
      <c r="G7540" s="60">
        <v>0</v>
      </c>
    </row>
    <row r="7541" spans="1:7" x14ac:dyDescent="0.3">
      <c r="A7541" s="60">
        <v>7540</v>
      </c>
      <c r="B7541" s="60">
        <v>5</v>
      </c>
      <c r="C7541" s="2">
        <v>41240.466886009817</v>
      </c>
      <c r="D7541" s="2">
        <v>41300.466666666667</v>
      </c>
      <c r="E7541" s="60">
        <v>24</v>
      </c>
      <c r="F7541" s="2">
        <v>41244.47279521828</v>
      </c>
      <c r="G7541" s="60">
        <v>0</v>
      </c>
    </row>
    <row r="7542" spans="1:7" x14ac:dyDescent="0.3">
      <c r="A7542" s="60">
        <v>7541</v>
      </c>
      <c r="B7542" s="60">
        <v>2</v>
      </c>
      <c r="C7542" s="2">
        <v>41240.532997185117</v>
      </c>
      <c r="D7542" s="2">
        <v>41300.532638888886</v>
      </c>
      <c r="E7542" s="60">
        <v>10</v>
      </c>
      <c r="F7542" s="2">
        <v>41241.3312672873</v>
      </c>
      <c r="G7542" s="60">
        <v>0</v>
      </c>
    </row>
    <row r="7543" spans="1:7" x14ac:dyDescent="0.3">
      <c r="A7543" s="60">
        <v>7542</v>
      </c>
      <c r="B7543" s="60">
        <v>1</v>
      </c>
      <c r="C7543" s="2">
        <v>41240.50945293274</v>
      </c>
      <c r="D7543" s="2">
        <v>41300.509027777778</v>
      </c>
      <c r="E7543" s="60">
        <v>8</v>
      </c>
      <c r="F7543" s="2">
        <v>41241.386356520918</v>
      </c>
      <c r="G7543" s="60">
        <v>0</v>
      </c>
    </row>
    <row r="7544" spans="1:7" x14ac:dyDescent="0.3">
      <c r="A7544" s="60">
        <v>7543</v>
      </c>
      <c r="B7544" s="60">
        <v>6</v>
      </c>
      <c r="C7544" s="2">
        <v>41240.547413634173</v>
      </c>
      <c r="D7544" s="2">
        <v>41300.547222222223</v>
      </c>
      <c r="E7544" s="60">
        <v>24</v>
      </c>
      <c r="F7544" s="2">
        <v>41247.452900506876</v>
      </c>
      <c r="G7544" s="60">
        <v>0</v>
      </c>
    </row>
    <row r="7545" spans="1:7" x14ac:dyDescent="0.3">
      <c r="A7545" s="60">
        <v>7544</v>
      </c>
      <c r="B7545" s="60">
        <v>6</v>
      </c>
      <c r="C7545" s="2">
        <v>41240.568939613418</v>
      </c>
      <c r="D7545" s="2">
        <v>41300.568749999999</v>
      </c>
      <c r="E7545" s="60">
        <v>24</v>
      </c>
      <c r="F7545" s="2">
        <v>41247.444189905385</v>
      </c>
      <c r="G7545" s="60">
        <v>0</v>
      </c>
    </row>
    <row r="7546" spans="1:7" x14ac:dyDescent="0.3">
      <c r="A7546" s="60">
        <v>7545</v>
      </c>
      <c r="B7546" s="60">
        <v>2</v>
      </c>
      <c r="C7546" s="2">
        <v>41240.567744565793</v>
      </c>
      <c r="D7546" s="2">
        <v>41300.567361111105</v>
      </c>
      <c r="E7546" s="60">
        <v>10</v>
      </c>
      <c r="F7546" s="2">
        <v>41241.376586693783</v>
      </c>
      <c r="G7546" s="60">
        <v>0</v>
      </c>
    </row>
    <row r="7547" spans="1:7" x14ac:dyDescent="0.3">
      <c r="A7547" s="60">
        <v>7546</v>
      </c>
      <c r="B7547" s="60">
        <v>10</v>
      </c>
      <c r="C7547" s="2">
        <v>41240.562317605618</v>
      </c>
      <c r="D7547" s="2">
        <v>41300.561805555553</v>
      </c>
      <c r="E7547" s="60">
        <v>1</v>
      </c>
      <c r="F7547" s="2">
        <v>41247.629089601149</v>
      </c>
      <c r="G7547" s="60">
        <v>3</v>
      </c>
    </row>
    <row r="7548" spans="1:7" x14ac:dyDescent="0.3">
      <c r="A7548" s="60">
        <v>7547</v>
      </c>
      <c r="B7548" s="60">
        <v>1</v>
      </c>
      <c r="C7548" s="2">
        <v>41240.577073101682</v>
      </c>
      <c r="D7548" s="2">
        <v>41300.576388888883</v>
      </c>
      <c r="E7548" s="60">
        <v>12</v>
      </c>
      <c r="F7548" s="2">
        <v>41241.424382321769</v>
      </c>
      <c r="G7548" s="60">
        <v>0</v>
      </c>
    </row>
    <row r="7549" spans="1:7" x14ac:dyDescent="0.3">
      <c r="A7549" s="60">
        <v>7548</v>
      </c>
      <c r="B7549" s="60">
        <v>6</v>
      </c>
      <c r="C7549" s="2">
        <v>41240.569896515168</v>
      </c>
      <c r="D7549" s="2">
        <v>41300.569444444445</v>
      </c>
      <c r="E7549" s="60">
        <v>24</v>
      </c>
      <c r="F7549" s="2">
        <v>41247.393568276515</v>
      </c>
      <c r="G7549" s="60">
        <v>1</v>
      </c>
    </row>
    <row r="7550" spans="1:7" x14ac:dyDescent="0.3">
      <c r="A7550" s="60">
        <v>7549</v>
      </c>
      <c r="B7550" s="60">
        <v>1</v>
      </c>
      <c r="C7550" s="2">
        <v>41240.638138735354</v>
      </c>
      <c r="D7550" s="2">
        <v>41300.637499999997</v>
      </c>
      <c r="E7550" s="60">
        <v>8</v>
      </c>
      <c r="F7550" s="2">
        <v>41241.392473918284</v>
      </c>
      <c r="G7550" s="60">
        <v>0</v>
      </c>
    </row>
    <row r="7551" spans="1:7" x14ac:dyDescent="0.3">
      <c r="A7551" s="60">
        <v>7550</v>
      </c>
      <c r="B7551" s="60">
        <v>1</v>
      </c>
      <c r="C7551" s="2">
        <v>41240.652819516414</v>
      </c>
      <c r="D7551" s="2">
        <v>41300.652777777781</v>
      </c>
      <c r="E7551" s="60">
        <v>12</v>
      </c>
      <c r="F7551" s="2">
        <v>41241.539416461921</v>
      </c>
      <c r="G7551" s="60">
        <v>0</v>
      </c>
    </row>
    <row r="7552" spans="1:7" x14ac:dyDescent="0.3">
      <c r="A7552" s="60">
        <v>7551</v>
      </c>
      <c r="B7552" s="60">
        <v>1</v>
      </c>
      <c r="C7552" s="2">
        <v>41240.646000431632</v>
      </c>
      <c r="D7552" s="2">
        <v>41300.645833333336</v>
      </c>
      <c r="E7552" s="60">
        <v>12</v>
      </c>
      <c r="F7552" s="2">
        <v>41241.492397151458</v>
      </c>
      <c r="G7552" s="60">
        <v>0</v>
      </c>
    </row>
    <row r="7553" spans="1:7" x14ac:dyDescent="0.3">
      <c r="A7553" s="60">
        <v>7552</v>
      </c>
      <c r="B7553" s="60">
        <v>1</v>
      </c>
      <c r="C7553" s="2">
        <v>41240.678230626756</v>
      </c>
      <c r="D7553" s="2">
        <v>41300.677777777775</v>
      </c>
      <c r="E7553" s="60">
        <v>12</v>
      </c>
      <c r="F7553" s="2">
        <v>41241.639108894778</v>
      </c>
      <c r="G7553" s="60">
        <v>0</v>
      </c>
    </row>
    <row r="7554" spans="1:7" x14ac:dyDescent="0.3">
      <c r="A7554" s="60">
        <v>7553</v>
      </c>
      <c r="B7554" s="60">
        <v>2</v>
      </c>
      <c r="C7554" s="2">
        <v>41240.754047889823</v>
      </c>
      <c r="D7554" s="2">
        <v>41300.753472222219</v>
      </c>
      <c r="E7554" s="60">
        <v>10</v>
      </c>
      <c r="F7554" s="2">
        <v>41241.53612721309</v>
      </c>
      <c r="G7554" s="60">
        <v>0</v>
      </c>
    </row>
    <row r="7555" spans="1:7" x14ac:dyDescent="0.3">
      <c r="A7555" s="60">
        <v>7554</v>
      </c>
      <c r="B7555" s="60">
        <v>6</v>
      </c>
      <c r="C7555" s="2">
        <v>41240.913370116948</v>
      </c>
      <c r="D7555" s="2">
        <v>41300.913194444445</v>
      </c>
      <c r="E7555" s="60">
        <v>24</v>
      </c>
      <c r="F7555" s="2">
        <v>41244.889738953098</v>
      </c>
      <c r="G7555" s="60">
        <v>0</v>
      </c>
    </row>
    <row r="7556" spans="1:7" x14ac:dyDescent="0.3">
      <c r="A7556" s="60">
        <v>7555</v>
      </c>
      <c r="B7556" s="60">
        <v>7</v>
      </c>
      <c r="C7556" s="2">
        <v>41241.07130025325</v>
      </c>
      <c r="D7556" s="2">
        <v>41301.070833333331</v>
      </c>
      <c r="E7556" s="60">
        <v>24</v>
      </c>
      <c r="F7556" s="2">
        <v>41250.784527835523</v>
      </c>
      <c r="G7556" s="60">
        <v>0</v>
      </c>
    </row>
    <row r="7557" spans="1:7" x14ac:dyDescent="0.3">
      <c r="A7557" s="60">
        <v>7556</v>
      </c>
      <c r="B7557" s="60">
        <v>6</v>
      </c>
      <c r="C7557" s="2">
        <v>41241.199005534894</v>
      </c>
      <c r="D7557" s="2">
        <v>41243.739985250846</v>
      </c>
      <c r="E7557" s="60">
        <v>24</v>
      </c>
      <c r="F7557" s="2" t="s">
        <v>5</v>
      </c>
      <c r="G7557" s="60">
        <v>0</v>
      </c>
    </row>
    <row r="7558" spans="1:7" x14ac:dyDescent="0.3">
      <c r="A7558" s="60">
        <v>7557</v>
      </c>
      <c r="B7558" s="60">
        <v>3</v>
      </c>
      <c r="C7558" s="2">
        <v>41241.225978827373</v>
      </c>
      <c r="D7558" s="2">
        <v>41243.892326179586</v>
      </c>
      <c r="E7558" s="60">
        <v>24</v>
      </c>
      <c r="F7558" s="2" t="s">
        <v>5</v>
      </c>
      <c r="G7558" s="60">
        <v>0</v>
      </c>
    </row>
    <row r="7559" spans="1:7" x14ac:dyDescent="0.3">
      <c r="A7559" s="60">
        <v>7558</v>
      </c>
      <c r="B7559" s="60">
        <v>5</v>
      </c>
      <c r="C7559" s="2">
        <v>41241.247332624807</v>
      </c>
      <c r="D7559" s="2">
        <v>41301.247222222228</v>
      </c>
      <c r="E7559" s="60">
        <v>24</v>
      </c>
      <c r="F7559" s="2">
        <v>41246.415809294267</v>
      </c>
      <c r="G7559" s="60">
        <v>0</v>
      </c>
    </row>
    <row r="7560" spans="1:7" x14ac:dyDescent="0.3">
      <c r="A7560" s="60">
        <v>7559</v>
      </c>
      <c r="B7560" s="60">
        <v>8</v>
      </c>
      <c r="C7560" s="2">
        <v>41241.371229521355</v>
      </c>
      <c r="D7560" s="2">
        <v>41243.537499999999</v>
      </c>
      <c r="E7560" s="60">
        <v>3</v>
      </c>
      <c r="F7560" s="2" t="s">
        <v>5</v>
      </c>
      <c r="G7560" s="60">
        <v>0</v>
      </c>
    </row>
    <row r="7561" spans="1:7" x14ac:dyDescent="0.3">
      <c r="A7561" s="60">
        <v>7560</v>
      </c>
      <c r="B7561" s="60">
        <v>3</v>
      </c>
      <c r="C7561" s="2">
        <v>41241.372498182551</v>
      </c>
      <c r="D7561" s="2">
        <v>41244.08018502911</v>
      </c>
      <c r="E7561" s="60">
        <v>24</v>
      </c>
      <c r="F7561" s="2" t="s">
        <v>5</v>
      </c>
      <c r="G7561" s="60">
        <v>0</v>
      </c>
    </row>
    <row r="7562" spans="1:7" x14ac:dyDescent="0.3">
      <c r="A7562" s="60">
        <v>7561</v>
      </c>
      <c r="B7562" s="60">
        <v>6</v>
      </c>
      <c r="C7562" s="2">
        <v>41241.418161012596</v>
      </c>
      <c r="D7562" s="2">
        <v>41301.41805555555</v>
      </c>
      <c r="E7562" s="60">
        <v>24</v>
      </c>
      <c r="F7562" s="2">
        <v>41248.539905138299</v>
      </c>
      <c r="G7562" s="60">
        <v>0</v>
      </c>
    </row>
    <row r="7563" spans="1:7" x14ac:dyDescent="0.3">
      <c r="A7563" s="60">
        <v>7562</v>
      </c>
      <c r="B7563" s="60">
        <v>1</v>
      </c>
      <c r="C7563" s="2">
        <v>41241.473680037336</v>
      </c>
      <c r="D7563" s="2">
        <v>41301.473611111112</v>
      </c>
      <c r="E7563" s="60">
        <v>8</v>
      </c>
      <c r="F7563" s="2">
        <v>41242.373490549682</v>
      </c>
      <c r="G7563" s="60">
        <v>0</v>
      </c>
    </row>
    <row r="7564" spans="1:7" x14ac:dyDescent="0.3">
      <c r="A7564" s="60">
        <v>7563</v>
      </c>
      <c r="B7564" s="60">
        <v>2</v>
      </c>
      <c r="C7564" s="2">
        <v>41241.461429097559</v>
      </c>
      <c r="D7564" s="2">
        <v>41301.461111111115</v>
      </c>
      <c r="E7564" s="60">
        <v>10</v>
      </c>
      <c r="F7564" s="2">
        <v>41242.189484027956</v>
      </c>
      <c r="G7564" s="60">
        <v>0</v>
      </c>
    </row>
    <row r="7565" spans="1:7" x14ac:dyDescent="0.3">
      <c r="A7565" s="60">
        <v>7564</v>
      </c>
      <c r="B7565" s="60">
        <v>1</v>
      </c>
      <c r="C7565" s="2">
        <v>41241.473733984771</v>
      </c>
      <c r="D7565" s="2">
        <v>41301.473611111112</v>
      </c>
      <c r="E7565" s="60">
        <v>8</v>
      </c>
      <c r="F7565" s="2">
        <v>41242.172704166165</v>
      </c>
      <c r="G7565" s="60">
        <v>0</v>
      </c>
    </row>
    <row r="7566" spans="1:7" x14ac:dyDescent="0.3">
      <c r="A7566" s="60">
        <v>7565</v>
      </c>
      <c r="B7566" s="60">
        <v>1</v>
      </c>
      <c r="C7566" s="2">
        <v>41241.468010192861</v>
      </c>
      <c r="D7566" s="2">
        <v>41301.467361111114</v>
      </c>
      <c r="E7566" s="60">
        <v>8</v>
      </c>
      <c r="F7566" s="2">
        <v>41242.316648978791</v>
      </c>
      <c r="G7566" s="60">
        <v>0</v>
      </c>
    </row>
    <row r="7567" spans="1:7" x14ac:dyDescent="0.3">
      <c r="A7567" s="60">
        <v>7566</v>
      </c>
      <c r="B7567" s="60">
        <v>1</v>
      </c>
      <c r="C7567" s="2">
        <v>41241.541768655086</v>
      </c>
      <c r="D7567" s="2">
        <v>41301.541666666664</v>
      </c>
      <c r="E7567" s="60">
        <v>8</v>
      </c>
      <c r="F7567" s="2">
        <v>41243.004365695204</v>
      </c>
      <c r="G7567" s="60">
        <v>0</v>
      </c>
    </row>
    <row r="7568" spans="1:7" x14ac:dyDescent="0.3">
      <c r="A7568" s="60">
        <v>7567</v>
      </c>
      <c r="B7568" s="60">
        <v>4</v>
      </c>
      <c r="C7568" s="2">
        <v>41241.544019635599</v>
      </c>
      <c r="D7568" s="2">
        <v>41301.543749999997</v>
      </c>
      <c r="E7568" s="60">
        <v>12</v>
      </c>
      <c r="F7568" s="2">
        <v>41244.348580507416</v>
      </c>
      <c r="G7568" s="60">
        <v>0</v>
      </c>
    </row>
    <row r="7569" spans="1:7" x14ac:dyDescent="0.3">
      <c r="A7569" s="60">
        <v>7568</v>
      </c>
      <c r="B7569" s="60">
        <v>4</v>
      </c>
      <c r="C7569" s="2">
        <v>41241.561150263296</v>
      </c>
      <c r="D7569" s="2">
        <v>41301.561111111107</v>
      </c>
      <c r="E7569" s="60">
        <v>12</v>
      </c>
      <c r="F7569" s="2">
        <v>41243.665500632211</v>
      </c>
      <c r="G7569" s="60">
        <v>0</v>
      </c>
    </row>
    <row r="7570" spans="1:7" x14ac:dyDescent="0.3">
      <c r="A7570" s="60">
        <v>7569</v>
      </c>
      <c r="B7570" s="60">
        <v>1</v>
      </c>
      <c r="C7570" s="2">
        <v>41241.632311663896</v>
      </c>
      <c r="D7570" s="2">
        <v>41301.631944444445</v>
      </c>
      <c r="E7570" s="60">
        <v>12</v>
      </c>
      <c r="F7570" s="2">
        <v>41242.590704655813</v>
      </c>
      <c r="G7570" s="60">
        <v>0</v>
      </c>
    </row>
    <row r="7571" spans="1:7" x14ac:dyDescent="0.3">
      <c r="A7571" s="60">
        <v>7570</v>
      </c>
      <c r="B7571" s="60">
        <v>1</v>
      </c>
      <c r="C7571" s="2">
        <v>41241.738727110744</v>
      </c>
      <c r="D7571" s="2">
        <v>41301.73819444445</v>
      </c>
      <c r="E7571" s="60">
        <v>8</v>
      </c>
      <c r="F7571" s="2">
        <v>41241.915966765577</v>
      </c>
      <c r="G7571" s="60">
        <v>0</v>
      </c>
    </row>
    <row r="7572" spans="1:7" x14ac:dyDescent="0.3">
      <c r="A7572" s="60">
        <v>7571</v>
      </c>
      <c r="B7572" s="60">
        <v>3</v>
      </c>
      <c r="C7572" s="2">
        <v>41241.728877139067</v>
      </c>
      <c r="D7572" s="2">
        <v>41301.728472222225</v>
      </c>
      <c r="E7572" s="60">
        <v>24</v>
      </c>
      <c r="F7572" s="2">
        <v>41244.747088956872</v>
      </c>
      <c r="G7572" s="60">
        <v>0</v>
      </c>
    </row>
    <row r="7573" spans="1:7" x14ac:dyDescent="0.3">
      <c r="A7573" s="60">
        <v>7572</v>
      </c>
      <c r="B7573" s="60">
        <v>1</v>
      </c>
      <c r="C7573" s="2">
        <v>41241.746150556617</v>
      </c>
      <c r="D7573" s="2">
        <v>41301.745833333334</v>
      </c>
      <c r="E7573" s="60">
        <v>12</v>
      </c>
      <c r="F7573" s="2">
        <v>41242.913420001554</v>
      </c>
      <c r="G7573" s="60">
        <v>0</v>
      </c>
    </row>
    <row r="7574" spans="1:7" x14ac:dyDescent="0.3">
      <c r="A7574" s="60">
        <v>7573</v>
      </c>
      <c r="B7574" s="60">
        <v>1</v>
      </c>
      <c r="C7574" s="2">
        <v>41241.786104579282</v>
      </c>
      <c r="D7574" s="2">
        <v>41301.785416666666</v>
      </c>
      <c r="E7574" s="60">
        <v>8</v>
      </c>
      <c r="F7574" s="2">
        <v>41242.099290306811</v>
      </c>
      <c r="G7574" s="60">
        <v>0</v>
      </c>
    </row>
    <row r="7575" spans="1:7" x14ac:dyDescent="0.3">
      <c r="A7575" s="60">
        <v>7574</v>
      </c>
      <c r="B7575" s="60">
        <v>6</v>
      </c>
      <c r="C7575" s="2">
        <v>41241.864613498306</v>
      </c>
      <c r="D7575" s="2">
        <v>41301.864583333336</v>
      </c>
      <c r="E7575" s="60">
        <v>24</v>
      </c>
      <c r="F7575" s="2">
        <v>41248.488554032796</v>
      </c>
      <c r="G7575" s="60">
        <v>0</v>
      </c>
    </row>
    <row r="7576" spans="1:7" x14ac:dyDescent="0.3">
      <c r="A7576" s="60">
        <v>7575</v>
      </c>
      <c r="B7576" s="60">
        <v>6</v>
      </c>
      <c r="C7576" s="2">
        <v>41241.911600445099</v>
      </c>
      <c r="D7576" s="2">
        <v>41301.911111111112</v>
      </c>
      <c r="E7576" s="60">
        <v>24</v>
      </c>
      <c r="F7576" s="2">
        <v>41245.406989800162</v>
      </c>
      <c r="G7576" s="60">
        <v>0</v>
      </c>
    </row>
    <row r="7577" spans="1:7" x14ac:dyDescent="0.3">
      <c r="A7577" s="60">
        <v>7576</v>
      </c>
      <c r="B7577" s="60">
        <v>11</v>
      </c>
      <c r="C7577" s="2">
        <v>41241.923254518479</v>
      </c>
      <c r="D7577" s="2">
        <v>41301.922916666663</v>
      </c>
      <c r="E7577" s="60">
        <v>1</v>
      </c>
      <c r="F7577" s="2">
        <v>41248.484417904365</v>
      </c>
      <c r="G7577" s="60">
        <v>0</v>
      </c>
    </row>
    <row r="7578" spans="1:7" x14ac:dyDescent="0.3">
      <c r="A7578" s="60">
        <v>7577</v>
      </c>
      <c r="B7578" s="60">
        <v>1</v>
      </c>
      <c r="C7578" s="2">
        <v>41242.040086286375</v>
      </c>
      <c r="D7578" s="2">
        <v>41302.039583333331</v>
      </c>
      <c r="E7578" s="60">
        <v>12</v>
      </c>
      <c r="F7578" s="2">
        <v>41242.584022503979</v>
      </c>
      <c r="G7578" s="60">
        <v>0</v>
      </c>
    </row>
    <row r="7579" spans="1:7" x14ac:dyDescent="0.3">
      <c r="A7579" s="60">
        <v>7578</v>
      </c>
      <c r="B7579" s="60">
        <v>7</v>
      </c>
      <c r="C7579" s="2">
        <v>41242.05191637278</v>
      </c>
      <c r="D7579" s="2">
        <v>41244.718372447838</v>
      </c>
      <c r="E7579" s="60">
        <v>24</v>
      </c>
      <c r="F7579" s="2" t="s">
        <v>5</v>
      </c>
      <c r="G7579" s="60">
        <v>0</v>
      </c>
    </row>
    <row r="7580" spans="1:7" x14ac:dyDescent="0.3">
      <c r="A7580" s="60">
        <v>7579</v>
      </c>
      <c r="B7580" s="60">
        <v>1</v>
      </c>
      <c r="C7580" s="2">
        <v>41242.15628514222</v>
      </c>
      <c r="D7580" s="2">
        <v>41302.15625</v>
      </c>
      <c r="E7580" s="60">
        <v>8</v>
      </c>
      <c r="F7580" s="2">
        <v>41242.713475734614</v>
      </c>
      <c r="G7580" s="60">
        <v>0</v>
      </c>
    </row>
    <row r="7581" spans="1:7" x14ac:dyDescent="0.3">
      <c r="A7581" s="60">
        <v>7580</v>
      </c>
      <c r="B7581" s="60">
        <v>6</v>
      </c>
      <c r="C7581" s="2">
        <v>41242.135379034262</v>
      </c>
      <c r="D7581" s="2">
        <v>41302.134722222225</v>
      </c>
      <c r="E7581" s="60">
        <v>24</v>
      </c>
      <c r="F7581" s="2">
        <v>41261.120248573352</v>
      </c>
      <c r="G7581" s="60">
        <v>0</v>
      </c>
    </row>
    <row r="7582" spans="1:7" x14ac:dyDescent="0.3">
      <c r="A7582" s="60">
        <v>7581</v>
      </c>
      <c r="B7582" s="60">
        <v>10</v>
      </c>
      <c r="C7582" s="2">
        <v>41242.28459097063</v>
      </c>
      <c r="D7582" s="2">
        <v>41302.28402777778</v>
      </c>
      <c r="E7582" s="60">
        <v>1</v>
      </c>
      <c r="F7582" s="2">
        <v>41249.389823891004</v>
      </c>
      <c r="G7582" s="60">
        <v>2</v>
      </c>
    </row>
    <row r="7583" spans="1:7" x14ac:dyDescent="0.3">
      <c r="A7583" s="60">
        <v>7582</v>
      </c>
      <c r="B7583" s="60">
        <v>3</v>
      </c>
      <c r="C7583" s="2">
        <v>41242.35778275512</v>
      </c>
      <c r="D7583" s="2">
        <v>41302.357638888891</v>
      </c>
      <c r="E7583" s="60">
        <v>24</v>
      </c>
      <c r="F7583" s="2">
        <v>41244.675030029975</v>
      </c>
      <c r="G7583" s="60">
        <v>0</v>
      </c>
    </row>
    <row r="7584" spans="1:7" x14ac:dyDescent="0.3">
      <c r="A7584" s="60">
        <v>7583</v>
      </c>
      <c r="B7584" s="60">
        <v>3</v>
      </c>
      <c r="C7584" s="2">
        <v>41242.351065007519</v>
      </c>
      <c r="D7584" s="2">
        <v>41302.350694444445</v>
      </c>
      <c r="E7584" s="60">
        <v>24</v>
      </c>
      <c r="F7584" s="2">
        <v>41244.370231952169</v>
      </c>
      <c r="G7584" s="60">
        <v>0</v>
      </c>
    </row>
    <row r="7585" spans="1:7" x14ac:dyDescent="0.3">
      <c r="A7585" s="60">
        <v>7584</v>
      </c>
      <c r="B7585" s="60">
        <v>5</v>
      </c>
      <c r="C7585" s="2">
        <v>41242.392195267093</v>
      </c>
      <c r="D7585" s="2">
        <v>41302.39166666667</v>
      </c>
      <c r="E7585" s="60">
        <v>24</v>
      </c>
      <c r="F7585" s="2">
        <v>41243.102908987676</v>
      </c>
      <c r="G7585" s="60">
        <v>0</v>
      </c>
    </row>
    <row r="7586" spans="1:7" x14ac:dyDescent="0.3">
      <c r="A7586" s="60">
        <v>7585</v>
      </c>
      <c r="B7586" s="60">
        <v>7</v>
      </c>
      <c r="C7586" s="2">
        <v>41242.384563659667</v>
      </c>
      <c r="D7586" s="2">
        <v>41302.384027777778</v>
      </c>
      <c r="E7586" s="60">
        <v>24</v>
      </c>
      <c r="F7586" s="2">
        <v>41245.656712150194</v>
      </c>
      <c r="G7586" s="60">
        <v>0</v>
      </c>
    </row>
    <row r="7587" spans="1:7" x14ac:dyDescent="0.3">
      <c r="A7587" s="60">
        <v>7586</v>
      </c>
      <c r="B7587" s="60">
        <v>9</v>
      </c>
      <c r="C7587" s="2">
        <v>41242.380276237585</v>
      </c>
      <c r="D7587" s="2">
        <v>41244.504599122054</v>
      </c>
      <c r="E7587" s="60">
        <v>5</v>
      </c>
      <c r="F7587" s="2" t="s">
        <v>5</v>
      </c>
      <c r="G7587" s="60">
        <v>1</v>
      </c>
    </row>
    <row r="7588" spans="1:7" x14ac:dyDescent="0.3">
      <c r="A7588" s="60">
        <v>7587</v>
      </c>
      <c r="B7588" s="60">
        <v>1</v>
      </c>
      <c r="C7588" s="2">
        <v>41242.411707831838</v>
      </c>
      <c r="D7588" s="2">
        <v>41302.411111111112</v>
      </c>
      <c r="E7588" s="60">
        <v>8</v>
      </c>
      <c r="F7588" s="2">
        <v>41243.105089892866</v>
      </c>
      <c r="G7588" s="60">
        <v>0</v>
      </c>
    </row>
    <row r="7589" spans="1:7" x14ac:dyDescent="0.3">
      <c r="A7589" s="60">
        <v>7588</v>
      </c>
      <c r="B7589" s="60">
        <v>9</v>
      </c>
      <c r="C7589" s="2">
        <v>41242.402632505022</v>
      </c>
      <c r="D7589" s="2">
        <v>41245.069270578555</v>
      </c>
      <c r="E7589" s="60">
        <v>5</v>
      </c>
      <c r="F7589" s="2" t="s">
        <v>5</v>
      </c>
      <c r="G7589" s="60">
        <v>0</v>
      </c>
    </row>
    <row r="7590" spans="1:7" x14ac:dyDescent="0.3">
      <c r="A7590" s="60">
        <v>7589</v>
      </c>
      <c r="B7590" s="60">
        <v>4</v>
      </c>
      <c r="C7590" s="2">
        <v>41242.420459561537</v>
      </c>
      <c r="D7590" s="2">
        <v>41302.420138888883</v>
      </c>
      <c r="E7590" s="60">
        <v>12</v>
      </c>
      <c r="F7590" s="2">
        <v>41245.566730238446</v>
      </c>
      <c r="G7590" s="60">
        <v>0</v>
      </c>
    </row>
    <row r="7591" spans="1:7" x14ac:dyDescent="0.3">
      <c r="A7591" s="60">
        <v>7590</v>
      </c>
      <c r="B7591" s="60">
        <v>7</v>
      </c>
      <c r="C7591" s="2">
        <v>41242.419469350411</v>
      </c>
      <c r="D7591" s="2">
        <v>41302.419444444444</v>
      </c>
      <c r="E7591" s="60">
        <v>24</v>
      </c>
      <c r="F7591" s="2">
        <v>41262.697418766482</v>
      </c>
      <c r="G7591" s="60">
        <v>0</v>
      </c>
    </row>
    <row r="7592" spans="1:7" x14ac:dyDescent="0.3">
      <c r="A7592" s="60">
        <v>7591</v>
      </c>
      <c r="B7592" s="60">
        <v>3</v>
      </c>
      <c r="C7592" s="2">
        <v>41242.423068781536</v>
      </c>
      <c r="D7592" s="2">
        <v>41302.422916666663</v>
      </c>
      <c r="E7592" s="60">
        <v>24</v>
      </c>
      <c r="F7592" s="2">
        <v>41245.646612337929</v>
      </c>
      <c r="G7592" s="60">
        <v>0</v>
      </c>
    </row>
    <row r="7593" spans="1:7" x14ac:dyDescent="0.3">
      <c r="A7593" s="60">
        <v>7592</v>
      </c>
      <c r="B7593" s="60">
        <v>5</v>
      </c>
      <c r="C7593" s="2">
        <v>41242.660192980744</v>
      </c>
      <c r="D7593" s="2">
        <v>41302.659722222219</v>
      </c>
      <c r="E7593" s="60">
        <v>24</v>
      </c>
      <c r="F7593" s="2">
        <v>41247.377347769172</v>
      </c>
      <c r="G7593" s="60">
        <v>0</v>
      </c>
    </row>
    <row r="7594" spans="1:7" x14ac:dyDescent="0.3">
      <c r="A7594" s="60">
        <v>7593</v>
      </c>
      <c r="B7594" s="60">
        <v>1</v>
      </c>
      <c r="C7594" s="2">
        <v>41242.660491694027</v>
      </c>
      <c r="D7594" s="2">
        <v>41302.660416666666</v>
      </c>
      <c r="E7594" s="60">
        <v>12</v>
      </c>
      <c r="F7594" s="2">
        <v>41244.049461900227</v>
      </c>
      <c r="G7594" s="60">
        <v>0</v>
      </c>
    </row>
    <row r="7595" spans="1:7" x14ac:dyDescent="0.3">
      <c r="A7595" s="60">
        <v>7594</v>
      </c>
      <c r="B7595" s="60">
        <v>2</v>
      </c>
      <c r="C7595" s="2">
        <v>41242.677011262225</v>
      </c>
      <c r="D7595" s="2">
        <v>41302.676388888889</v>
      </c>
      <c r="E7595" s="60">
        <v>10</v>
      </c>
      <c r="F7595" s="2">
        <v>41244.347751615467</v>
      </c>
      <c r="G7595" s="60">
        <v>0</v>
      </c>
    </row>
    <row r="7596" spans="1:7" x14ac:dyDescent="0.3">
      <c r="A7596" s="60">
        <v>7595</v>
      </c>
      <c r="B7596" s="60">
        <v>6</v>
      </c>
      <c r="C7596" s="2">
        <v>41242.700815497221</v>
      </c>
      <c r="D7596" s="2">
        <v>41302.700694444444</v>
      </c>
      <c r="E7596" s="60">
        <v>24</v>
      </c>
      <c r="F7596" s="2">
        <v>41253.431564776649</v>
      </c>
      <c r="G7596" s="60">
        <v>0</v>
      </c>
    </row>
    <row r="7597" spans="1:7" x14ac:dyDescent="0.3">
      <c r="A7597" s="60">
        <v>7596</v>
      </c>
      <c r="B7597" s="60">
        <v>4</v>
      </c>
      <c r="C7597" s="2">
        <v>41242.697897994287</v>
      </c>
      <c r="D7597" s="2">
        <v>41302.697222222218</v>
      </c>
      <c r="E7597" s="60">
        <v>12</v>
      </c>
      <c r="F7597" s="2">
        <v>41245.577798828483</v>
      </c>
      <c r="G7597" s="60">
        <v>0</v>
      </c>
    </row>
    <row r="7598" spans="1:7" x14ac:dyDescent="0.3">
      <c r="A7598" s="60">
        <v>7597</v>
      </c>
      <c r="B7598" s="60">
        <v>3</v>
      </c>
      <c r="C7598" s="2">
        <v>41242.721596173244</v>
      </c>
      <c r="D7598" s="2">
        <v>41302.72152777778</v>
      </c>
      <c r="E7598" s="60">
        <v>24</v>
      </c>
      <c r="F7598" s="2">
        <v>41245.28829344207</v>
      </c>
      <c r="G7598" s="60">
        <v>0</v>
      </c>
    </row>
    <row r="7599" spans="1:7" x14ac:dyDescent="0.3">
      <c r="A7599" s="60">
        <v>7598</v>
      </c>
      <c r="B7599" s="60">
        <v>1</v>
      </c>
      <c r="C7599" s="2">
        <v>41242.738892140194</v>
      </c>
      <c r="D7599" s="2">
        <v>41302.738888888889</v>
      </c>
      <c r="E7599" s="60">
        <v>12</v>
      </c>
      <c r="F7599" s="2">
        <v>41243.45089769378</v>
      </c>
      <c r="G7599" s="60">
        <v>0</v>
      </c>
    </row>
    <row r="7600" spans="1:7" x14ac:dyDescent="0.3">
      <c r="A7600" s="60">
        <v>7599</v>
      </c>
      <c r="B7600" s="60">
        <v>1</v>
      </c>
      <c r="C7600" s="2">
        <v>41242.726157591518</v>
      </c>
      <c r="D7600" s="2">
        <v>41245.558876185234</v>
      </c>
      <c r="E7600" s="60">
        <v>8</v>
      </c>
      <c r="F7600" s="2" t="s">
        <v>5</v>
      </c>
      <c r="G7600" s="60">
        <v>0</v>
      </c>
    </row>
    <row r="7601" spans="1:7" x14ac:dyDescent="0.3">
      <c r="A7601" s="60">
        <v>7600</v>
      </c>
      <c r="B7601" s="60">
        <v>5</v>
      </c>
      <c r="C7601" s="2">
        <v>41242.72917968945</v>
      </c>
      <c r="D7601" s="2">
        <v>41245.895833333336</v>
      </c>
      <c r="E7601" s="60">
        <v>24</v>
      </c>
      <c r="F7601" s="2">
        <v>41245.486511010116</v>
      </c>
      <c r="G7601" s="60">
        <v>0</v>
      </c>
    </row>
    <row r="7602" spans="1:7" x14ac:dyDescent="0.3">
      <c r="A7602" s="60">
        <v>7601</v>
      </c>
      <c r="B7602" s="60">
        <v>1</v>
      </c>
      <c r="C7602" s="2">
        <v>41242.755817835765</v>
      </c>
      <c r="D7602" s="2">
        <v>41302.755555555559</v>
      </c>
      <c r="E7602" s="60">
        <v>8</v>
      </c>
      <c r="F7602" s="2">
        <v>41243.547319211852</v>
      </c>
      <c r="G7602" s="60">
        <v>0</v>
      </c>
    </row>
    <row r="7603" spans="1:7" x14ac:dyDescent="0.3">
      <c r="A7603" s="60">
        <v>7602</v>
      </c>
      <c r="B7603" s="60">
        <v>1</v>
      </c>
      <c r="C7603" s="2">
        <v>41242.846151230638</v>
      </c>
      <c r="D7603" s="2">
        <v>41302.845833333333</v>
      </c>
      <c r="E7603" s="60">
        <v>12</v>
      </c>
      <c r="F7603" s="2">
        <v>41244.84786029614</v>
      </c>
      <c r="G7603" s="60">
        <v>0</v>
      </c>
    </row>
    <row r="7604" spans="1:7" x14ac:dyDescent="0.3">
      <c r="A7604" s="60">
        <v>7603</v>
      </c>
      <c r="B7604" s="60">
        <v>1</v>
      </c>
      <c r="C7604" s="2">
        <v>41242.892757346046</v>
      </c>
      <c r="D7604" s="2">
        <v>41302.892361111109</v>
      </c>
      <c r="E7604" s="60">
        <v>8</v>
      </c>
      <c r="F7604" s="2">
        <v>41243.785956586908</v>
      </c>
      <c r="G7604" s="60">
        <v>0</v>
      </c>
    </row>
    <row r="7605" spans="1:7" x14ac:dyDescent="0.3">
      <c r="A7605" s="60">
        <v>7604</v>
      </c>
      <c r="B7605" s="60">
        <v>7</v>
      </c>
      <c r="C7605" s="2">
        <v>41243.063792164678</v>
      </c>
      <c r="D7605" s="2">
        <v>41303.063194444439</v>
      </c>
      <c r="E7605" s="60">
        <v>24</v>
      </c>
      <c r="F7605" s="2">
        <v>41252.261328268498</v>
      </c>
      <c r="G7605" s="60">
        <v>0</v>
      </c>
    </row>
    <row r="7606" spans="1:7" x14ac:dyDescent="0.3">
      <c r="A7606" s="60">
        <v>7605</v>
      </c>
      <c r="B7606" s="60">
        <v>1</v>
      </c>
      <c r="C7606" s="2">
        <v>41243.348078168427</v>
      </c>
      <c r="D7606" s="2">
        <v>41248.223039030774</v>
      </c>
      <c r="E7606" s="60">
        <v>8</v>
      </c>
      <c r="F7606" s="2" t="s">
        <v>5</v>
      </c>
      <c r="G7606" s="60">
        <v>0</v>
      </c>
    </row>
    <row r="7607" spans="1:7" x14ac:dyDescent="0.3">
      <c r="A7607" s="60">
        <v>7606</v>
      </c>
      <c r="B7607" s="60">
        <v>5</v>
      </c>
      <c r="C7607" s="2">
        <v>41243.401451668971</v>
      </c>
      <c r="D7607" s="2">
        <v>41303.401388888888</v>
      </c>
      <c r="E7607" s="60">
        <v>24</v>
      </c>
      <c r="F7607" s="2">
        <v>41243.909002756889</v>
      </c>
      <c r="G7607" s="60">
        <v>0</v>
      </c>
    </row>
    <row r="7608" spans="1:7" x14ac:dyDescent="0.3">
      <c r="A7608" s="60">
        <v>7607</v>
      </c>
      <c r="B7608" s="60">
        <v>6</v>
      </c>
      <c r="C7608" s="2">
        <v>41243.397331936205</v>
      </c>
      <c r="D7608" s="2">
        <v>41303.397222222222</v>
      </c>
      <c r="E7608" s="60">
        <v>24</v>
      </c>
      <c r="F7608" s="2">
        <v>41246.697117661221</v>
      </c>
      <c r="G7608" s="60">
        <v>0</v>
      </c>
    </row>
    <row r="7609" spans="1:7" x14ac:dyDescent="0.3">
      <c r="A7609" s="60">
        <v>7608</v>
      </c>
      <c r="B7609" s="60">
        <v>1</v>
      </c>
      <c r="C7609" s="2">
        <v>41243.443928958863</v>
      </c>
      <c r="D7609" s="2">
        <v>41247.73541666667</v>
      </c>
      <c r="E7609" s="60">
        <v>8</v>
      </c>
      <c r="F7609" s="2">
        <v>41244.470171460038</v>
      </c>
      <c r="G7609" s="60">
        <v>0</v>
      </c>
    </row>
    <row r="7610" spans="1:7" x14ac:dyDescent="0.3">
      <c r="A7610" s="60">
        <v>7609</v>
      </c>
      <c r="B7610" s="60">
        <v>3</v>
      </c>
      <c r="C7610" s="2">
        <v>41243.457598297886</v>
      </c>
      <c r="D7610" s="2">
        <v>41247.498715053895</v>
      </c>
      <c r="E7610" s="60">
        <v>24</v>
      </c>
      <c r="F7610" s="2" t="s">
        <v>5</v>
      </c>
      <c r="G7610" s="60">
        <v>0</v>
      </c>
    </row>
    <row r="7611" spans="1:7" x14ac:dyDescent="0.3">
      <c r="A7611" s="60">
        <v>7610</v>
      </c>
      <c r="B7611" s="60">
        <v>5</v>
      </c>
      <c r="C7611" s="2">
        <v>41243.455706809647</v>
      </c>
      <c r="D7611" s="2">
        <v>41303.455555555556</v>
      </c>
      <c r="E7611" s="60">
        <v>24</v>
      </c>
      <c r="F7611" s="2">
        <v>41247.596873854316</v>
      </c>
      <c r="G7611" s="60">
        <v>0</v>
      </c>
    </row>
    <row r="7612" spans="1:7" x14ac:dyDescent="0.3">
      <c r="A7612" s="60">
        <v>7611</v>
      </c>
      <c r="B7612" s="60">
        <v>1</v>
      </c>
      <c r="C7612" s="2">
        <v>41243.433015625538</v>
      </c>
      <c r="D7612" s="2">
        <v>41245.849013746323</v>
      </c>
      <c r="E7612" s="60">
        <v>8</v>
      </c>
      <c r="F7612" s="2" t="s">
        <v>5</v>
      </c>
      <c r="G7612" s="60">
        <v>0</v>
      </c>
    </row>
    <row r="7613" spans="1:7" x14ac:dyDescent="0.3">
      <c r="A7613" s="60">
        <v>7612</v>
      </c>
      <c r="B7613" s="60">
        <v>1</v>
      </c>
      <c r="C7613" s="2">
        <v>41243.438639480097</v>
      </c>
      <c r="D7613" s="2">
        <v>41303.438194444439</v>
      </c>
      <c r="E7613" s="60">
        <v>8</v>
      </c>
      <c r="F7613" s="2">
        <v>41244.706203287387</v>
      </c>
      <c r="G7613" s="60">
        <v>0</v>
      </c>
    </row>
    <row r="7614" spans="1:7" x14ac:dyDescent="0.3">
      <c r="A7614" s="60">
        <v>7613</v>
      </c>
      <c r="B7614" s="60">
        <v>2</v>
      </c>
      <c r="C7614" s="2">
        <v>41243.448212112322</v>
      </c>
      <c r="D7614" s="2">
        <v>41303.447916666664</v>
      </c>
      <c r="E7614" s="60">
        <v>10</v>
      </c>
      <c r="F7614" s="2">
        <v>41244.435706749333</v>
      </c>
      <c r="G7614" s="60">
        <v>0</v>
      </c>
    </row>
    <row r="7615" spans="1:7" x14ac:dyDescent="0.3">
      <c r="A7615" s="60">
        <v>7614</v>
      </c>
      <c r="B7615" s="60">
        <v>1</v>
      </c>
      <c r="C7615" s="2">
        <v>41243.586185824337</v>
      </c>
      <c r="D7615" s="2">
        <v>41303.586111111115</v>
      </c>
      <c r="E7615" s="60">
        <v>8</v>
      </c>
      <c r="F7615" s="2">
        <v>41244.443186311182</v>
      </c>
      <c r="G7615" s="60">
        <v>0</v>
      </c>
    </row>
    <row r="7616" spans="1:7" x14ac:dyDescent="0.3">
      <c r="A7616" s="60">
        <v>7615</v>
      </c>
      <c r="B7616" s="60">
        <v>6</v>
      </c>
      <c r="C7616" s="2">
        <v>41243.660217213153</v>
      </c>
      <c r="D7616" s="2">
        <v>41303.659722222219</v>
      </c>
      <c r="E7616" s="60">
        <v>24</v>
      </c>
      <c r="F7616" s="2">
        <v>41254.507884278588</v>
      </c>
      <c r="G7616" s="60">
        <v>0</v>
      </c>
    </row>
    <row r="7617" spans="1:7" x14ac:dyDescent="0.3">
      <c r="A7617" s="60">
        <v>7616</v>
      </c>
      <c r="B7617" s="60">
        <v>5</v>
      </c>
      <c r="C7617" s="2">
        <v>41243.724553958535</v>
      </c>
      <c r="D7617" s="2">
        <v>41303.724305555559</v>
      </c>
      <c r="E7617" s="60">
        <v>24</v>
      </c>
      <c r="F7617" s="2">
        <v>41246.723175842446</v>
      </c>
      <c r="G7617" s="60">
        <v>0</v>
      </c>
    </row>
    <row r="7618" spans="1:7" x14ac:dyDescent="0.3">
      <c r="A7618" s="60">
        <v>7617</v>
      </c>
      <c r="B7618" s="60">
        <v>2</v>
      </c>
      <c r="C7618" s="2">
        <v>41243.721815489604</v>
      </c>
      <c r="D7618" s="2">
        <v>41303.72152777778</v>
      </c>
      <c r="E7618" s="60">
        <v>10</v>
      </c>
      <c r="F7618" s="2">
        <v>41244.503236623619</v>
      </c>
      <c r="G7618" s="60">
        <v>0</v>
      </c>
    </row>
    <row r="7619" spans="1:7" x14ac:dyDescent="0.3">
      <c r="A7619" s="60">
        <v>7618</v>
      </c>
      <c r="B7619" s="60">
        <v>1</v>
      </c>
      <c r="C7619" s="2">
        <v>41243.746363711405</v>
      </c>
      <c r="D7619" s="2">
        <v>41303.745833333334</v>
      </c>
      <c r="E7619" s="60">
        <v>8</v>
      </c>
      <c r="F7619" s="2">
        <v>41244.420635324488</v>
      </c>
      <c r="G7619" s="60">
        <v>0</v>
      </c>
    </row>
    <row r="7620" spans="1:7" x14ac:dyDescent="0.3">
      <c r="A7620" s="60">
        <v>7619</v>
      </c>
      <c r="B7620" s="60">
        <v>1</v>
      </c>
      <c r="C7620" s="2">
        <v>41243.725082208897</v>
      </c>
      <c r="D7620" s="2">
        <v>41245.766648416189</v>
      </c>
      <c r="E7620" s="60">
        <v>8</v>
      </c>
      <c r="F7620" s="2" t="s">
        <v>5</v>
      </c>
      <c r="G7620" s="60">
        <v>0</v>
      </c>
    </row>
    <row r="7621" spans="1:7" x14ac:dyDescent="0.3">
      <c r="A7621" s="60">
        <v>7620</v>
      </c>
      <c r="B7621" s="60">
        <v>3</v>
      </c>
      <c r="C7621" s="2">
        <v>41243.738953814711</v>
      </c>
      <c r="D7621" s="2">
        <v>41303.738888888889</v>
      </c>
      <c r="E7621" s="60">
        <v>24</v>
      </c>
      <c r="F7621" s="2">
        <v>41246.378265906351</v>
      </c>
      <c r="G7621" s="60">
        <v>0</v>
      </c>
    </row>
    <row r="7622" spans="1:7" x14ac:dyDescent="0.3">
      <c r="A7622" s="60">
        <v>7621</v>
      </c>
      <c r="B7622" s="60">
        <v>3</v>
      </c>
      <c r="C7622" s="2">
        <v>41243.74775007891</v>
      </c>
      <c r="D7622" s="2">
        <v>41303.747222222228</v>
      </c>
      <c r="E7622" s="60">
        <v>24</v>
      </c>
      <c r="F7622" s="2">
        <v>41246.375280563079</v>
      </c>
      <c r="G7622" s="60">
        <v>0</v>
      </c>
    </row>
    <row r="7623" spans="1:7" x14ac:dyDescent="0.3">
      <c r="A7623" s="60">
        <v>7622</v>
      </c>
      <c r="B7623" s="60">
        <v>8</v>
      </c>
      <c r="C7623" s="2">
        <v>41243.761439488248</v>
      </c>
      <c r="D7623" s="2">
        <v>41303.761111111111</v>
      </c>
      <c r="E7623" s="60">
        <v>3</v>
      </c>
      <c r="F7623" s="2">
        <v>41248.743555405643</v>
      </c>
      <c r="G7623" s="60">
        <v>0</v>
      </c>
    </row>
    <row r="7624" spans="1:7" x14ac:dyDescent="0.3">
      <c r="A7624" s="60">
        <v>7623</v>
      </c>
      <c r="B7624" s="60">
        <v>1</v>
      </c>
      <c r="C7624" s="2">
        <v>41243.794275276377</v>
      </c>
      <c r="D7624" s="2">
        <v>41303.793749999997</v>
      </c>
      <c r="E7624" s="60">
        <v>8</v>
      </c>
      <c r="F7624" s="2">
        <v>41245.018045962868</v>
      </c>
      <c r="G7624" s="60">
        <v>0</v>
      </c>
    </row>
    <row r="7625" spans="1:7" x14ac:dyDescent="0.3">
      <c r="A7625" s="60">
        <v>7624</v>
      </c>
      <c r="B7625" s="60">
        <v>1</v>
      </c>
      <c r="C7625" s="2">
        <v>41243.825352736712</v>
      </c>
      <c r="D7625" s="2">
        <v>41303.824999999997</v>
      </c>
      <c r="E7625" s="60">
        <v>12</v>
      </c>
      <c r="F7625" s="2">
        <v>41244.412082668598</v>
      </c>
      <c r="G7625" s="60">
        <v>0</v>
      </c>
    </row>
    <row r="7626" spans="1:7" x14ac:dyDescent="0.3">
      <c r="A7626" s="60">
        <v>7625</v>
      </c>
      <c r="B7626" s="60">
        <v>2</v>
      </c>
      <c r="C7626" s="2">
        <v>41243.823302149984</v>
      </c>
      <c r="D7626" s="2">
        <v>41303.822916666664</v>
      </c>
      <c r="E7626" s="60">
        <v>10</v>
      </c>
      <c r="F7626" s="2">
        <v>41246.418376377711</v>
      </c>
      <c r="G7626" s="60">
        <v>0</v>
      </c>
    </row>
    <row r="7627" spans="1:7" x14ac:dyDescent="0.3">
      <c r="A7627" s="60">
        <v>7626</v>
      </c>
      <c r="B7627" s="60">
        <v>1</v>
      </c>
      <c r="C7627" s="2">
        <v>41243.835796951564</v>
      </c>
      <c r="D7627" s="2">
        <v>41303.835416666669</v>
      </c>
      <c r="E7627" s="60">
        <v>12</v>
      </c>
      <c r="F7627" s="2">
        <v>41245.337153866632</v>
      </c>
      <c r="G7627" s="60">
        <v>0</v>
      </c>
    </row>
    <row r="7628" spans="1:7" x14ac:dyDescent="0.3">
      <c r="A7628" s="60">
        <v>7627</v>
      </c>
      <c r="B7628" s="60">
        <v>2</v>
      </c>
      <c r="C7628" s="2">
        <v>41243.897288553482</v>
      </c>
      <c r="D7628" s="2">
        <v>41303.897222222222</v>
      </c>
      <c r="E7628" s="60">
        <v>10</v>
      </c>
      <c r="F7628" s="2">
        <v>41244.597714003561</v>
      </c>
      <c r="G7628" s="60">
        <v>0</v>
      </c>
    </row>
    <row r="7629" spans="1:7" x14ac:dyDescent="0.3">
      <c r="A7629" s="60">
        <v>7628</v>
      </c>
      <c r="B7629" s="60">
        <v>3</v>
      </c>
      <c r="C7629" s="2">
        <v>41243.883368749368</v>
      </c>
      <c r="D7629" s="2">
        <v>41303.883333333331</v>
      </c>
      <c r="E7629" s="60">
        <v>24</v>
      </c>
      <c r="F7629" s="2">
        <v>41245.5951897181</v>
      </c>
      <c r="G7629" s="60">
        <v>0</v>
      </c>
    </row>
    <row r="7630" spans="1:7" x14ac:dyDescent="0.3">
      <c r="A7630" s="60">
        <v>7629</v>
      </c>
      <c r="B7630" s="60">
        <v>6</v>
      </c>
      <c r="C7630" s="2">
        <v>41243.963694517006</v>
      </c>
      <c r="D7630" s="2">
        <v>41303.963194444448</v>
      </c>
      <c r="E7630" s="60">
        <v>24</v>
      </c>
      <c r="F7630" s="2">
        <v>41255.929691592399</v>
      </c>
      <c r="G7630" s="60">
        <v>0</v>
      </c>
    </row>
    <row r="7631" spans="1:7" x14ac:dyDescent="0.3">
      <c r="A7631" s="60">
        <v>7630</v>
      </c>
      <c r="B7631" s="60">
        <v>1</v>
      </c>
      <c r="C7631" s="2">
        <v>41244.233836211934</v>
      </c>
      <c r="D7631" s="2">
        <v>41304.233333333337</v>
      </c>
      <c r="E7631" s="60">
        <v>8</v>
      </c>
      <c r="F7631" s="2">
        <v>41245.418773073201</v>
      </c>
      <c r="G7631" s="60">
        <v>0</v>
      </c>
    </row>
    <row r="7632" spans="1:7" x14ac:dyDescent="0.3">
      <c r="A7632" s="60">
        <v>7631</v>
      </c>
      <c r="B7632" s="60">
        <v>10</v>
      </c>
      <c r="C7632" s="2">
        <v>41244.342341128679</v>
      </c>
      <c r="D7632" s="2">
        <v>41304.341666666667</v>
      </c>
      <c r="E7632" s="60">
        <v>1</v>
      </c>
      <c r="F7632" s="2">
        <v>41251.495877031652</v>
      </c>
      <c r="G7632" s="60">
        <v>4</v>
      </c>
    </row>
    <row r="7633" spans="1:7" x14ac:dyDescent="0.3">
      <c r="A7633" s="60">
        <v>7632</v>
      </c>
      <c r="B7633" s="60">
        <v>6</v>
      </c>
      <c r="C7633" s="2">
        <v>41244.345628461007</v>
      </c>
      <c r="D7633" s="2">
        <v>41304.345138888893</v>
      </c>
      <c r="E7633" s="60">
        <v>24</v>
      </c>
      <c r="F7633" s="2">
        <v>41248.422343986473</v>
      </c>
      <c r="G7633" s="60">
        <v>0</v>
      </c>
    </row>
    <row r="7634" spans="1:7" x14ac:dyDescent="0.3">
      <c r="A7634" s="60">
        <v>7633</v>
      </c>
      <c r="B7634" s="60">
        <v>5</v>
      </c>
      <c r="C7634" s="2">
        <v>41244.398541103321</v>
      </c>
      <c r="D7634" s="2">
        <v>41248.897916666669</v>
      </c>
      <c r="E7634" s="60">
        <v>24</v>
      </c>
      <c r="F7634" s="2">
        <v>41246.465670135956</v>
      </c>
      <c r="G7634" s="60">
        <v>0</v>
      </c>
    </row>
    <row r="7635" spans="1:7" x14ac:dyDescent="0.3">
      <c r="A7635" s="60">
        <v>7634</v>
      </c>
      <c r="B7635" s="60">
        <v>8</v>
      </c>
      <c r="C7635" s="2">
        <v>41244.414097426488</v>
      </c>
      <c r="D7635" s="2">
        <v>41304.413888888892</v>
      </c>
      <c r="E7635" s="60">
        <v>3</v>
      </c>
      <c r="F7635" s="2">
        <v>41248.552135707752</v>
      </c>
      <c r="G7635" s="60">
        <v>0</v>
      </c>
    </row>
    <row r="7636" spans="1:7" x14ac:dyDescent="0.3">
      <c r="A7636" s="60">
        <v>7635</v>
      </c>
      <c r="B7636" s="60">
        <v>5</v>
      </c>
      <c r="C7636" s="2">
        <v>41244.378487653441</v>
      </c>
      <c r="D7636" s="2">
        <v>41247.086619907357</v>
      </c>
      <c r="E7636" s="60">
        <v>24</v>
      </c>
      <c r="F7636" s="2" t="s">
        <v>5</v>
      </c>
      <c r="G7636" s="60">
        <v>0</v>
      </c>
    </row>
    <row r="7637" spans="1:7" x14ac:dyDescent="0.3">
      <c r="A7637" s="60">
        <v>7636</v>
      </c>
      <c r="B7637" s="60">
        <v>1</v>
      </c>
      <c r="C7637" s="2">
        <v>41244.403116373775</v>
      </c>
      <c r="D7637" s="2">
        <v>41304.402777777781</v>
      </c>
      <c r="E7637" s="60">
        <v>8</v>
      </c>
      <c r="F7637" s="2">
        <v>41245.100704072043</v>
      </c>
      <c r="G7637" s="60">
        <v>0</v>
      </c>
    </row>
    <row r="7638" spans="1:7" x14ac:dyDescent="0.3">
      <c r="A7638" s="60">
        <v>7637</v>
      </c>
      <c r="B7638" s="60">
        <v>9</v>
      </c>
      <c r="C7638" s="2">
        <v>41244.385847620164</v>
      </c>
      <c r="D7638" s="2">
        <v>41304.385416666664</v>
      </c>
      <c r="E7638" s="60">
        <v>5</v>
      </c>
      <c r="F7638" s="2">
        <v>41247.574785753328</v>
      </c>
      <c r="G7638" s="60">
        <v>0</v>
      </c>
    </row>
    <row r="7639" spans="1:7" x14ac:dyDescent="0.3">
      <c r="A7639" s="60">
        <v>7638</v>
      </c>
      <c r="B7639" s="60">
        <v>4</v>
      </c>
      <c r="C7639" s="2">
        <v>41244.444461667757</v>
      </c>
      <c r="D7639" s="2">
        <v>41304.444444444445</v>
      </c>
      <c r="E7639" s="60">
        <v>12</v>
      </c>
      <c r="F7639" s="2">
        <v>41247.432091430994</v>
      </c>
      <c r="G7639" s="60">
        <v>0</v>
      </c>
    </row>
    <row r="7640" spans="1:7" x14ac:dyDescent="0.3">
      <c r="A7640" s="60">
        <v>7639</v>
      </c>
      <c r="B7640" s="60">
        <v>3</v>
      </c>
      <c r="C7640" s="2">
        <v>41244.442488243229</v>
      </c>
      <c r="D7640" s="2">
        <v>41304.442361111105</v>
      </c>
      <c r="E7640" s="60">
        <v>24</v>
      </c>
      <c r="F7640" s="2">
        <v>41246.512853891982</v>
      </c>
      <c r="G7640" s="60">
        <v>0</v>
      </c>
    </row>
    <row r="7641" spans="1:7" x14ac:dyDescent="0.3">
      <c r="A7641" s="60">
        <v>7640</v>
      </c>
      <c r="B7641" s="60">
        <v>3</v>
      </c>
      <c r="C7641" s="2">
        <v>41244.437425619719</v>
      </c>
      <c r="D7641" s="2">
        <v>41304.436805555553</v>
      </c>
      <c r="E7641" s="60">
        <v>24</v>
      </c>
      <c r="F7641" s="2">
        <v>41247.518661751601</v>
      </c>
      <c r="G7641" s="60">
        <v>0</v>
      </c>
    </row>
    <row r="7642" spans="1:7" x14ac:dyDescent="0.3">
      <c r="A7642" s="60">
        <v>7641</v>
      </c>
      <c r="B7642" s="60">
        <v>8</v>
      </c>
      <c r="C7642" s="2">
        <v>41244.466917159254</v>
      </c>
      <c r="D7642" s="2">
        <v>41304.466666666667</v>
      </c>
      <c r="E7642" s="60">
        <v>3</v>
      </c>
      <c r="F7642" s="2">
        <v>41251.407153208071</v>
      </c>
      <c r="G7642" s="60">
        <v>1</v>
      </c>
    </row>
    <row r="7643" spans="1:7" x14ac:dyDescent="0.3">
      <c r="A7643" s="60">
        <v>7642</v>
      </c>
      <c r="B7643" s="60">
        <v>6</v>
      </c>
      <c r="C7643" s="2">
        <v>41244.575266991342</v>
      </c>
      <c r="D7643" s="2">
        <v>41304.574999999997</v>
      </c>
      <c r="E7643" s="60">
        <v>24</v>
      </c>
      <c r="F7643" s="2">
        <v>41251.324108604</v>
      </c>
      <c r="G7643" s="60">
        <v>0</v>
      </c>
    </row>
    <row r="7644" spans="1:7" x14ac:dyDescent="0.3">
      <c r="A7644" s="60">
        <v>7643</v>
      </c>
      <c r="B7644" s="60">
        <v>4</v>
      </c>
      <c r="C7644" s="2">
        <v>41244.570507176475</v>
      </c>
      <c r="D7644" s="2">
        <v>41249.195113391099</v>
      </c>
      <c r="E7644" s="60">
        <v>12</v>
      </c>
      <c r="F7644" s="2" t="s">
        <v>5</v>
      </c>
      <c r="G7644" s="60">
        <v>0</v>
      </c>
    </row>
    <row r="7645" spans="1:7" x14ac:dyDescent="0.3">
      <c r="A7645" s="60">
        <v>7644</v>
      </c>
      <c r="B7645" s="60">
        <v>2</v>
      </c>
      <c r="C7645" s="2">
        <v>41244.602163695527</v>
      </c>
      <c r="D7645" s="2">
        <v>41304.602083333339</v>
      </c>
      <c r="E7645" s="60">
        <v>10</v>
      </c>
      <c r="F7645" s="2">
        <v>41246.647640671305</v>
      </c>
      <c r="G7645" s="60">
        <v>0</v>
      </c>
    </row>
    <row r="7646" spans="1:7" x14ac:dyDescent="0.3">
      <c r="A7646" s="60">
        <v>7645</v>
      </c>
      <c r="B7646" s="60">
        <v>1</v>
      </c>
      <c r="C7646" s="2">
        <v>41244.657343997984</v>
      </c>
      <c r="D7646" s="2">
        <v>41304.656944444447</v>
      </c>
      <c r="E7646" s="60">
        <v>12</v>
      </c>
      <c r="F7646" s="2">
        <v>41245.18978785185</v>
      </c>
      <c r="G7646" s="60">
        <v>0</v>
      </c>
    </row>
    <row r="7647" spans="1:7" x14ac:dyDescent="0.3">
      <c r="A7647" s="60">
        <v>7646</v>
      </c>
      <c r="B7647" s="60">
        <v>4</v>
      </c>
      <c r="C7647" s="2">
        <v>41244.665864469491</v>
      </c>
      <c r="D7647" s="2">
        <v>41304.665277777778</v>
      </c>
      <c r="E7647" s="60">
        <v>12</v>
      </c>
      <c r="F7647" s="2">
        <v>41248.169696613309</v>
      </c>
      <c r="G7647" s="60">
        <v>0</v>
      </c>
    </row>
    <row r="7648" spans="1:7" x14ac:dyDescent="0.3">
      <c r="A7648" s="60">
        <v>7647</v>
      </c>
      <c r="B7648" s="60">
        <v>7</v>
      </c>
      <c r="C7648" s="2">
        <v>41244.628808844012</v>
      </c>
      <c r="D7648" s="2">
        <v>41246.670375051304</v>
      </c>
      <c r="E7648" s="60">
        <v>24</v>
      </c>
      <c r="F7648" s="2" t="s">
        <v>5</v>
      </c>
      <c r="G7648" s="60">
        <v>0</v>
      </c>
    </row>
    <row r="7649" spans="1:7" x14ac:dyDescent="0.3">
      <c r="A7649" s="60">
        <v>7648</v>
      </c>
      <c r="B7649" s="60">
        <v>4</v>
      </c>
      <c r="C7649" s="2">
        <v>41244.631365076908</v>
      </c>
      <c r="D7649" s="2">
        <v>41304.631249999999</v>
      </c>
      <c r="E7649" s="60">
        <v>12</v>
      </c>
      <c r="F7649" s="2">
        <v>41248.593980418853</v>
      </c>
      <c r="G7649" s="60">
        <v>0</v>
      </c>
    </row>
    <row r="7650" spans="1:7" x14ac:dyDescent="0.3">
      <c r="A7650" s="60">
        <v>7649</v>
      </c>
      <c r="B7650" s="60">
        <v>4</v>
      </c>
      <c r="C7650" s="2">
        <v>41244.683245081957</v>
      </c>
      <c r="D7650" s="2">
        <v>41247.932939220009</v>
      </c>
      <c r="E7650" s="60">
        <v>12</v>
      </c>
      <c r="F7650" s="2" t="s">
        <v>5</v>
      </c>
      <c r="G7650" s="60">
        <v>0</v>
      </c>
    </row>
    <row r="7651" spans="1:7" x14ac:dyDescent="0.3">
      <c r="A7651" s="60">
        <v>7650</v>
      </c>
      <c r="B7651" s="60">
        <v>10</v>
      </c>
      <c r="C7651" s="2">
        <v>41244.735301369459</v>
      </c>
      <c r="D7651" s="2">
        <v>41304.734722222223</v>
      </c>
      <c r="E7651" s="60">
        <v>1</v>
      </c>
      <c r="F7651" s="2">
        <v>41251.729649146095</v>
      </c>
      <c r="G7651" s="60">
        <v>2</v>
      </c>
    </row>
    <row r="7652" spans="1:7" x14ac:dyDescent="0.3">
      <c r="A7652" s="60">
        <v>7651</v>
      </c>
      <c r="B7652" s="60">
        <v>1</v>
      </c>
      <c r="C7652" s="2">
        <v>41244.736810432856</v>
      </c>
      <c r="D7652" s="2">
        <v>41304.736805555556</v>
      </c>
      <c r="E7652" s="60">
        <v>8</v>
      </c>
      <c r="F7652" s="2">
        <v>41245.452258186306</v>
      </c>
      <c r="G7652" s="60">
        <v>0</v>
      </c>
    </row>
    <row r="7653" spans="1:7" x14ac:dyDescent="0.3">
      <c r="A7653" s="60">
        <v>7652</v>
      </c>
      <c r="B7653" s="60">
        <v>3</v>
      </c>
      <c r="C7653" s="2">
        <v>41244.764247842642</v>
      </c>
      <c r="D7653" s="2">
        <v>41304.763888888891</v>
      </c>
      <c r="E7653" s="60">
        <v>24</v>
      </c>
      <c r="F7653" s="2">
        <v>41246.554016135342</v>
      </c>
      <c r="G7653" s="60">
        <v>0</v>
      </c>
    </row>
    <row r="7654" spans="1:7" x14ac:dyDescent="0.3">
      <c r="A7654" s="60">
        <v>7653</v>
      </c>
      <c r="B7654" s="60">
        <v>8</v>
      </c>
      <c r="C7654" s="2">
        <v>41244.781456022749</v>
      </c>
      <c r="D7654" s="2">
        <v>41304.78125</v>
      </c>
      <c r="E7654" s="60">
        <v>3</v>
      </c>
      <c r="F7654" s="2">
        <v>41251.478433666402</v>
      </c>
      <c r="G7654" s="60">
        <v>1</v>
      </c>
    </row>
    <row r="7655" spans="1:7" x14ac:dyDescent="0.3">
      <c r="A7655" s="60">
        <v>7654</v>
      </c>
      <c r="B7655" s="60">
        <v>6</v>
      </c>
      <c r="C7655" s="2">
        <v>41244.78005661819</v>
      </c>
      <c r="D7655" s="2">
        <v>41304.779861111114</v>
      </c>
      <c r="E7655" s="60">
        <v>24</v>
      </c>
      <c r="F7655" s="2">
        <v>41248.647110890131</v>
      </c>
      <c r="G7655" s="60">
        <v>0</v>
      </c>
    </row>
    <row r="7656" spans="1:7" x14ac:dyDescent="0.3">
      <c r="A7656" s="60">
        <v>7655</v>
      </c>
      <c r="B7656" s="60">
        <v>2</v>
      </c>
      <c r="C7656" s="2">
        <v>41244.804942776063</v>
      </c>
      <c r="D7656" s="2">
        <v>41304.804861111108</v>
      </c>
      <c r="E7656" s="60">
        <v>10</v>
      </c>
      <c r="F7656" s="2">
        <v>41246.391570569853</v>
      </c>
      <c r="G7656" s="60">
        <v>0</v>
      </c>
    </row>
    <row r="7657" spans="1:7" x14ac:dyDescent="0.3">
      <c r="A7657" s="60">
        <v>7656</v>
      </c>
      <c r="B7657" s="60">
        <v>6</v>
      </c>
      <c r="C7657" s="2">
        <v>41244.836271265543</v>
      </c>
      <c r="D7657" s="2">
        <v>41304.836111111115</v>
      </c>
      <c r="E7657" s="60">
        <v>24</v>
      </c>
      <c r="F7657" s="2">
        <v>41250.840400974354</v>
      </c>
      <c r="G7657" s="60">
        <v>0</v>
      </c>
    </row>
    <row r="7658" spans="1:7" x14ac:dyDescent="0.3">
      <c r="A7658" s="60">
        <v>7657</v>
      </c>
      <c r="B7658" s="60">
        <v>1</v>
      </c>
      <c r="C7658" s="2">
        <v>41244.843045144604</v>
      </c>
      <c r="D7658" s="2">
        <v>41304.842361111114</v>
      </c>
      <c r="E7658" s="60">
        <v>8</v>
      </c>
      <c r="F7658" s="2">
        <v>41245.967292410038</v>
      </c>
      <c r="G7658" s="60">
        <v>0</v>
      </c>
    </row>
    <row r="7659" spans="1:7" x14ac:dyDescent="0.3">
      <c r="A7659" s="60">
        <v>7658</v>
      </c>
      <c r="B7659" s="60">
        <v>1</v>
      </c>
      <c r="C7659" s="2">
        <v>41245.033562959499</v>
      </c>
      <c r="D7659" s="2">
        <v>41305.033333333333</v>
      </c>
      <c r="E7659" s="60">
        <v>8</v>
      </c>
      <c r="F7659" s="2">
        <v>41246.390901235653</v>
      </c>
      <c r="G7659" s="60">
        <v>0</v>
      </c>
    </row>
    <row r="7660" spans="1:7" x14ac:dyDescent="0.3">
      <c r="A7660" s="60">
        <v>7659</v>
      </c>
      <c r="B7660" s="60">
        <v>1</v>
      </c>
      <c r="C7660" s="2">
        <v>41245.017164913748</v>
      </c>
      <c r="D7660" s="2">
        <v>41305.01666666667</v>
      </c>
      <c r="E7660" s="60">
        <v>12</v>
      </c>
      <c r="F7660" s="2">
        <v>41245.591383972314</v>
      </c>
      <c r="G7660" s="60">
        <v>0</v>
      </c>
    </row>
    <row r="7661" spans="1:7" x14ac:dyDescent="0.3">
      <c r="A7661" s="60">
        <v>7660</v>
      </c>
      <c r="B7661" s="60">
        <v>7</v>
      </c>
      <c r="C7661" s="2">
        <v>41245.058755968712</v>
      </c>
      <c r="D7661" s="2">
        <v>41248.058231582494</v>
      </c>
      <c r="E7661" s="60">
        <v>24</v>
      </c>
      <c r="F7661" s="2" t="s">
        <v>5</v>
      </c>
      <c r="G7661" s="60">
        <v>0</v>
      </c>
    </row>
    <row r="7662" spans="1:7" x14ac:dyDescent="0.3">
      <c r="A7662" s="60">
        <v>7661</v>
      </c>
      <c r="B7662" s="60">
        <v>3</v>
      </c>
      <c r="C7662" s="2">
        <v>41245.163534522231</v>
      </c>
      <c r="D7662" s="2">
        <v>41305.163194444445</v>
      </c>
      <c r="E7662" s="60">
        <v>24</v>
      </c>
      <c r="F7662" s="2">
        <v>41246.717200358165</v>
      </c>
      <c r="G7662" s="60">
        <v>0</v>
      </c>
    </row>
    <row r="7663" spans="1:7" x14ac:dyDescent="0.3">
      <c r="A7663" s="60">
        <v>7662</v>
      </c>
      <c r="B7663" s="60">
        <v>5</v>
      </c>
      <c r="C7663" s="2">
        <v>41245.234901281983</v>
      </c>
      <c r="D7663" s="2">
        <v>41305.234722222223</v>
      </c>
      <c r="E7663" s="60">
        <v>24</v>
      </c>
      <c r="F7663" s="2">
        <v>41254.992715138687</v>
      </c>
      <c r="G7663" s="60">
        <v>0</v>
      </c>
    </row>
    <row r="7664" spans="1:7" x14ac:dyDescent="0.3">
      <c r="A7664" s="60">
        <v>7663</v>
      </c>
      <c r="B7664" s="60">
        <v>5</v>
      </c>
      <c r="C7664" s="2">
        <v>41245.313297269568</v>
      </c>
      <c r="D7664" s="2">
        <v>41248.604314275275</v>
      </c>
      <c r="E7664" s="60">
        <v>24</v>
      </c>
      <c r="F7664" s="2" t="s">
        <v>5</v>
      </c>
      <c r="G7664" s="60">
        <v>0</v>
      </c>
    </row>
    <row r="7665" spans="1:7" x14ac:dyDescent="0.3">
      <c r="A7665" s="60">
        <v>7664</v>
      </c>
      <c r="B7665" s="60">
        <v>1</v>
      </c>
      <c r="C7665" s="2">
        <v>41245.336934222789</v>
      </c>
      <c r="D7665" s="2">
        <v>41305.336805555555</v>
      </c>
      <c r="E7665" s="60">
        <v>8</v>
      </c>
      <c r="F7665" s="2">
        <v>41246.494308168316</v>
      </c>
      <c r="G7665" s="60">
        <v>0</v>
      </c>
    </row>
    <row r="7666" spans="1:7" x14ac:dyDescent="0.3">
      <c r="A7666" s="60">
        <v>7665</v>
      </c>
      <c r="B7666" s="60">
        <v>3</v>
      </c>
      <c r="C7666" s="2">
        <v>41245.35887975138</v>
      </c>
      <c r="D7666" s="2">
        <v>41305.358333333337</v>
      </c>
      <c r="E7666" s="60">
        <v>24</v>
      </c>
      <c r="F7666" s="2">
        <v>41247.426918171113</v>
      </c>
      <c r="G7666" s="60">
        <v>0</v>
      </c>
    </row>
    <row r="7667" spans="1:7" x14ac:dyDescent="0.3">
      <c r="A7667" s="60">
        <v>7666</v>
      </c>
      <c r="B7667" s="60">
        <v>3</v>
      </c>
      <c r="C7667" s="2">
        <v>41245.367339337827</v>
      </c>
      <c r="D7667" s="2">
        <v>41305.366666666669</v>
      </c>
      <c r="E7667" s="60">
        <v>24</v>
      </c>
      <c r="F7667" s="2">
        <v>41247.357484686938</v>
      </c>
      <c r="G7667" s="60">
        <v>0</v>
      </c>
    </row>
    <row r="7668" spans="1:7" x14ac:dyDescent="0.3">
      <c r="A7668" s="60">
        <v>7667</v>
      </c>
      <c r="B7668" s="60">
        <v>4</v>
      </c>
      <c r="C7668" s="2">
        <v>41245.344716865759</v>
      </c>
      <c r="D7668" s="2">
        <v>41305.344444444447</v>
      </c>
      <c r="E7668" s="60">
        <v>12</v>
      </c>
      <c r="F7668" s="2">
        <v>41247.426810101497</v>
      </c>
      <c r="G7668" s="60">
        <v>0</v>
      </c>
    </row>
    <row r="7669" spans="1:7" x14ac:dyDescent="0.3">
      <c r="A7669" s="60">
        <v>7668</v>
      </c>
      <c r="B7669" s="60">
        <v>3</v>
      </c>
      <c r="C7669" s="2">
        <v>41245.357121337467</v>
      </c>
      <c r="D7669" s="2">
        <v>41249.940277777772</v>
      </c>
      <c r="E7669" s="60">
        <v>24</v>
      </c>
      <c r="F7669" s="2">
        <v>41247.389927488148</v>
      </c>
      <c r="G7669" s="60">
        <v>0</v>
      </c>
    </row>
    <row r="7670" spans="1:7" x14ac:dyDescent="0.3">
      <c r="A7670" s="60">
        <v>7669</v>
      </c>
      <c r="B7670" s="60">
        <v>3</v>
      </c>
      <c r="C7670" s="2">
        <v>41245.373436662259</v>
      </c>
      <c r="D7670" s="2">
        <v>41305.372916666667</v>
      </c>
      <c r="E7670" s="60">
        <v>24</v>
      </c>
      <c r="F7670" s="2">
        <v>41247.625072397743</v>
      </c>
      <c r="G7670" s="60">
        <v>0</v>
      </c>
    </row>
    <row r="7671" spans="1:7" x14ac:dyDescent="0.3">
      <c r="A7671" s="60">
        <v>7670</v>
      </c>
      <c r="B7671" s="60">
        <v>3</v>
      </c>
      <c r="C7671" s="2">
        <v>41245.446311341213</v>
      </c>
      <c r="D7671" s="2">
        <v>41305.445833333331</v>
      </c>
      <c r="E7671" s="60">
        <v>24</v>
      </c>
      <c r="F7671" s="2">
        <v>41247.525347485047</v>
      </c>
      <c r="G7671" s="60">
        <v>0</v>
      </c>
    </row>
    <row r="7672" spans="1:7" x14ac:dyDescent="0.3">
      <c r="A7672" s="60">
        <v>7671</v>
      </c>
      <c r="B7672" s="60">
        <v>1</v>
      </c>
      <c r="C7672" s="2">
        <v>41245.437943308629</v>
      </c>
      <c r="D7672" s="2">
        <v>41305.4375</v>
      </c>
      <c r="E7672" s="60">
        <v>12</v>
      </c>
      <c r="F7672" s="2">
        <v>41246.494879871301</v>
      </c>
      <c r="G7672" s="60">
        <v>0</v>
      </c>
    </row>
    <row r="7673" spans="1:7" x14ac:dyDescent="0.3">
      <c r="A7673" s="60">
        <v>7672</v>
      </c>
      <c r="B7673" s="60">
        <v>7</v>
      </c>
      <c r="C7673" s="2">
        <v>41245.459648563847</v>
      </c>
      <c r="D7673" s="2">
        <v>41247.709027777782</v>
      </c>
      <c r="E7673" s="60">
        <v>24</v>
      </c>
      <c r="F7673" s="2" t="s">
        <v>5</v>
      </c>
      <c r="G7673" s="60">
        <v>0</v>
      </c>
    </row>
    <row r="7674" spans="1:7" x14ac:dyDescent="0.3">
      <c r="A7674" s="60">
        <v>7673</v>
      </c>
      <c r="B7674" s="60">
        <v>1</v>
      </c>
      <c r="C7674" s="2">
        <v>41245.47609905454</v>
      </c>
      <c r="D7674" s="2">
        <v>41305.475694444445</v>
      </c>
      <c r="E7674" s="60">
        <v>12</v>
      </c>
      <c r="F7674" s="2">
        <v>41246.007665401492</v>
      </c>
      <c r="G7674" s="60">
        <v>0</v>
      </c>
    </row>
    <row r="7675" spans="1:7" x14ac:dyDescent="0.3">
      <c r="A7675" s="60">
        <v>7674</v>
      </c>
      <c r="B7675" s="60">
        <v>1</v>
      </c>
      <c r="C7675" s="2">
        <v>41245.489187886888</v>
      </c>
      <c r="D7675" s="2">
        <v>41305.488888888889</v>
      </c>
      <c r="E7675" s="60">
        <v>8</v>
      </c>
      <c r="F7675" s="2">
        <v>41245.503610745109</v>
      </c>
      <c r="G7675" s="60">
        <v>0</v>
      </c>
    </row>
    <row r="7676" spans="1:7" x14ac:dyDescent="0.3">
      <c r="A7676" s="60">
        <v>7675</v>
      </c>
      <c r="B7676" s="60">
        <v>7</v>
      </c>
      <c r="C7676" s="2">
        <v>41245.480299937743</v>
      </c>
      <c r="D7676" s="2">
        <v>41305.479861111111</v>
      </c>
      <c r="E7676" s="60">
        <v>24</v>
      </c>
      <c r="F7676" s="2">
        <v>41258.729994101726</v>
      </c>
      <c r="G7676" s="60">
        <v>0</v>
      </c>
    </row>
    <row r="7677" spans="1:7" x14ac:dyDescent="0.3">
      <c r="A7677" s="60">
        <v>7676</v>
      </c>
      <c r="B7677" s="60">
        <v>1</v>
      </c>
      <c r="C7677" s="2">
        <v>41245.531853447566</v>
      </c>
      <c r="D7677" s="2">
        <v>41305.53125</v>
      </c>
      <c r="E7677" s="60">
        <v>12</v>
      </c>
      <c r="F7677" s="2">
        <v>41246.476925208073</v>
      </c>
      <c r="G7677" s="60">
        <v>0</v>
      </c>
    </row>
    <row r="7678" spans="1:7" x14ac:dyDescent="0.3">
      <c r="A7678" s="60">
        <v>7677</v>
      </c>
      <c r="B7678" s="60">
        <v>3</v>
      </c>
      <c r="C7678" s="2">
        <v>41245.524641144366</v>
      </c>
      <c r="D7678" s="2">
        <v>41305.524305555555</v>
      </c>
      <c r="E7678" s="60">
        <v>24</v>
      </c>
      <c r="F7678" s="2">
        <v>41247.462186789948</v>
      </c>
      <c r="G7678" s="60">
        <v>0</v>
      </c>
    </row>
    <row r="7679" spans="1:7" x14ac:dyDescent="0.3">
      <c r="A7679" s="60">
        <v>7678</v>
      </c>
      <c r="B7679" s="60">
        <v>4</v>
      </c>
      <c r="C7679" s="2">
        <v>41245.540640242412</v>
      </c>
      <c r="D7679" s="2">
        <v>41305.540277777778</v>
      </c>
      <c r="E7679" s="60">
        <v>12</v>
      </c>
      <c r="F7679" s="2">
        <v>41248.911586418217</v>
      </c>
      <c r="G7679" s="60">
        <v>0</v>
      </c>
    </row>
    <row r="7680" spans="1:7" x14ac:dyDescent="0.3">
      <c r="A7680" s="60">
        <v>7679</v>
      </c>
      <c r="B7680" s="60">
        <v>1</v>
      </c>
      <c r="C7680" s="2">
        <v>41245.531776413867</v>
      </c>
      <c r="D7680" s="2">
        <v>41305.53125</v>
      </c>
      <c r="E7680" s="60">
        <v>8</v>
      </c>
      <c r="F7680" s="2">
        <v>41245.647149518496</v>
      </c>
      <c r="G7680" s="60">
        <v>0</v>
      </c>
    </row>
    <row r="7681" spans="1:7" x14ac:dyDescent="0.3">
      <c r="A7681" s="60">
        <v>7680</v>
      </c>
      <c r="B7681" s="60">
        <v>1</v>
      </c>
      <c r="C7681" s="2">
        <v>41245.575706747717</v>
      </c>
      <c r="D7681" s="2">
        <v>41305.575694444444</v>
      </c>
      <c r="E7681" s="60">
        <v>8</v>
      </c>
      <c r="F7681" s="2">
        <v>41246.021460174838</v>
      </c>
      <c r="G7681" s="60">
        <v>0</v>
      </c>
    </row>
    <row r="7682" spans="1:7" x14ac:dyDescent="0.3">
      <c r="A7682" s="60">
        <v>7681</v>
      </c>
      <c r="B7682" s="60">
        <v>6</v>
      </c>
      <c r="C7682" s="2">
        <v>41245.550677911211</v>
      </c>
      <c r="D7682" s="2">
        <v>41305.549999999996</v>
      </c>
      <c r="E7682" s="60">
        <v>24</v>
      </c>
      <c r="F7682" s="2">
        <v>41252.698218009282</v>
      </c>
      <c r="G7682" s="60">
        <v>0</v>
      </c>
    </row>
    <row r="7683" spans="1:7" x14ac:dyDescent="0.3">
      <c r="A7683" s="60">
        <v>7682</v>
      </c>
      <c r="B7683" s="60">
        <v>1</v>
      </c>
      <c r="C7683" s="2">
        <v>41245.596458370506</v>
      </c>
      <c r="D7683" s="2">
        <v>41305.595833333333</v>
      </c>
      <c r="E7683" s="60">
        <v>8</v>
      </c>
      <c r="F7683" s="2">
        <v>41245.681988932585</v>
      </c>
      <c r="G7683" s="60">
        <v>0</v>
      </c>
    </row>
    <row r="7684" spans="1:7" x14ac:dyDescent="0.3">
      <c r="A7684" s="60">
        <v>7683</v>
      </c>
      <c r="B7684" s="60">
        <v>1</v>
      </c>
      <c r="C7684" s="2">
        <v>41245.618630034754</v>
      </c>
      <c r="D7684" s="2">
        <v>41305.618055555555</v>
      </c>
      <c r="E7684" s="60">
        <v>8</v>
      </c>
      <c r="F7684" s="2">
        <v>41246.298510674569</v>
      </c>
      <c r="G7684" s="60">
        <v>0</v>
      </c>
    </row>
    <row r="7685" spans="1:7" x14ac:dyDescent="0.3">
      <c r="A7685" s="60">
        <v>7684</v>
      </c>
      <c r="B7685" s="60">
        <v>7</v>
      </c>
      <c r="C7685" s="2">
        <v>41245.604259892461</v>
      </c>
      <c r="D7685" s="2">
        <v>41305.604166666672</v>
      </c>
      <c r="E7685" s="60">
        <v>24</v>
      </c>
      <c r="F7685" s="2">
        <v>41258.324517724839</v>
      </c>
      <c r="G7685" s="60">
        <v>0</v>
      </c>
    </row>
    <row r="7686" spans="1:7" x14ac:dyDescent="0.3">
      <c r="A7686" s="60">
        <v>7685</v>
      </c>
      <c r="B7686" s="60">
        <v>5</v>
      </c>
      <c r="C7686" s="2">
        <v>41245.712955061696</v>
      </c>
      <c r="D7686" s="2">
        <v>41305.712500000001</v>
      </c>
      <c r="E7686" s="60">
        <v>24</v>
      </c>
      <c r="F7686" s="2">
        <v>41249.588218005818</v>
      </c>
      <c r="G7686" s="60">
        <v>0</v>
      </c>
    </row>
    <row r="7687" spans="1:7" x14ac:dyDescent="0.3">
      <c r="A7687" s="60">
        <v>7686</v>
      </c>
      <c r="B7687" s="60">
        <v>1</v>
      </c>
      <c r="C7687" s="2">
        <v>41245.731096633877</v>
      </c>
      <c r="D7687" s="2">
        <v>41305.730555555558</v>
      </c>
      <c r="E7687" s="60">
        <v>8</v>
      </c>
      <c r="F7687" s="2">
        <v>41246.413543526702</v>
      </c>
      <c r="G7687" s="60">
        <v>0</v>
      </c>
    </row>
    <row r="7688" spans="1:7" x14ac:dyDescent="0.3">
      <c r="A7688" s="60">
        <v>7687</v>
      </c>
      <c r="B7688" s="60">
        <v>5</v>
      </c>
      <c r="C7688" s="2">
        <v>41245.714586464739</v>
      </c>
      <c r="D7688" s="2">
        <v>41305.714583333334</v>
      </c>
      <c r="E7688" s="60">
        <v>24</v>
      </c>
      <c r="F7688" s="2">
        <v>41249.713290781576</v>
      </c>
      <c r="G7688" s="60">
        <v>0</v>
      </c>
    </row>
    <row r="7689" spans="1:7" x14ac:dyDescent="0.3">
      <c r="A7689" s="60">
        <v>7688</v>
      </c>
      <c r="B7689" s="60">
        <v>6</v>
      </c>
      <c r="C7689" s="2">
        <v>41245.853877075271</v>
      </c>
      <c r="D7689" s="2">
        <v>41305.853472222225</v>
      </c>
      <c r="E7689" s="60">
        <v>24</v>
      </c>
      <c r="F7689" s="2">
        <v>41268.856882989086</v>
      </c>
      <c r="G7689" s="60">
        <v>0</v>
      </c>
    </row>
    <row r="7690" spans="1:7" x14ac:dyDescent="0.3">
      <c r="A7690" s="60">
        <v>7689</v>
      </c>
      <c r="B7690" s="60">
        <v>6</v>
      </c>
      <c r="C7690" s="2">
        <v>41245.837458500871</v>
      </c>
      <c r="D7690" s="2">
        <v>41305.836805555555</v>
      </c>
      <c r="E7690" s="60">
        <v>24</v>
      </c>
      <c r="F7690" s="2">
        <v>41258.623007875991</v>
      </c>
      <c r="G7690" s="60">
        <v>0</v>
      </c>
    </row>
    <row r="7691" spans="1:7" x14ac:dyDescent="0.3">
      <c r="A7691" s="60">
        <v>7690</v>
      </c>
      <c r="B7691" s="60">
        <v>3</v>
      </c>
      <c r="C7691" s="2">
        <v>41245.905335493044</v>
      </c>
      <c r="D7691" s="2">
        <v>41305.904861111114</v>
      </c>
      <c r="E7691" s="60">
        <v>24</v>
      </c>
      <c r="F7691" s="2">
        <v>41247.891837487368</v>
      </c>
      <c r="G7691" s="60">
        <v>0</v>
      </c>
    </row>
    <row r="7692" spans="1:7" x14ac:dyDescent="0.3">
      <c r="A7692" s="60">
        <v>7691</v>
      </c>
      <c r="B7692" s="60">
        <v>2</v>
      </c>
      <c r="C7692" s="2">
        <v>41246.352566891939</v>
      </c>
      <c r="D7692" s="2">
        <v>41306.352083333339</v>
      </c>
      <c r="E7692" s="60">
        <v>10</v>
      </c>
      <c r="F7692" s="2">
        <v>41247.552494914293</v>
      </c>
      <c r="G7692" s="60">
        <v>0</v>
      </c>
    </row>
    <row r="7693" spans="1:7" x14ac:dyDescent="0.3">
      <c r="A7693" s="60">
        <v>7692</v>
      </c>
      <c r="B7693" s="60">
        <v>8</v>
      </c>
      <c r="C7693" s="2">
        <v>41246.385007781115</v>
      </c>
      <c r="D7693" s="2">
        <v>41306.384722222225</v>
      </c>
      <c r="E7693" s="60">
        <v>3</v>
      </c>
      <c r="F7693" s="2">
        <v>41250.462069147718</v>
      </c>
      <c r="G7693" s="60">
        <v>0</v>
      </c>
    </row>
    <row r="7694" spans="1:7" x14ac:dyDescent="0.3">
      <c r="A7694" s="60">
        <v>7693</v>
      </c>
      <c r="B7694" s="60">
        <v>1</v>
      </c>
      <c r="C7694" s="2">
        <v>41246.39827444587</v>
      </c>
      <c r="D7694" s="2">
        <v>41306.397916666669</v>
      </c>
      <c r="E7694" s="60">
        <v>8</v>
      </c>
      <c r="F7694" s="2">
        <v>41247.461801596532</v>
      </c>
      <c r="G7694" s="60">
        <v>0</v>
      </c>
    </row>
    <row r="7695" spans="1:7" x14ac:dyDescent="0.3">
      <c r="A7695" s="60">
        <v>7694</v>
      </c>
      <c r="B7695" s="60">
        <v>4</v>
      </c>
      <c r="C7695" s="2">
        <v>41246.530337573975</v>
      </c>
      <c r="D7695" s="2">
        <v>41306.529861111114</v>
      </c>
      <c r="E7695" s="60">
        <v>12</v>
      </c>
      <c r="F7695" s="2">
        <v>41248.47955831408</v>
      </c>
      <c r="G7695" s="60">
        <v>0</v>
      </c>
    </row>
    <row r="7696" spans="1:7" x14ac:dyDescent="0.3">
      <c r="A7696" s="60">
        <v>7695</v>
      </c>
      <c r="B7696" s="60">
        <v>5</v>
      </c>
      <c r="C7696" s="2">
        <v>41246.528110148247</v>
      </c>
      <c r="D7696" s="2">
        <v>41251.444444444445</v>
      </c>
      <c r="E7696" s="60">
        <v>24</v>
      </c>
      <c r="F7696" s="2">
        <v>41250.675776537224</v>
      </c>
      <c r="G7696" s="60">
        <v>0</v>
      </c>
    </row>
    <row r="7697" spans="1:7" x14ac:dyDescent="0.3">
      <c r="A7697" s="60">
        <v>7696</v>
      </c>
      <c r="B7697" s="60">
        <v>6</v>
      </c>
      <c r="C7697" s="2">
        <v>41246.508071375007</v>
      </c>
      <c r="D7697" s="2">
        <v>41249.340972222228</v>
      </c>
      <c r="E7697" s="60">
        <v>24</v>
      </c>
      <c r="F7697" s="2" t="s">
        <v>5</v>
      </c>
      <c r="G7697" s="60">
        <v>0</v>
      </c>
    </row>
    <row r="7698" spans="1:7" x14ac:dyDescent="0.3">
      <c r="A7698" s="60">
        <v>7697</v>
      </c>
      <c r="B7698" s="60">
        <v>1</v>
      </c>
      <c r="C7698" s="2">
        <v>41246.512966733077</v>
      </c>
      <c r="D7698" s="2">
        <v>41306.512499999997</v>
      </c>
      <c r="E7698" s="60">
        <v>12</v>
      </c>
      <c r="F7698" s="2">
        <v>41247.474120735162</v>
      </c>
      <c r="G7698" s="60">
        <v>0</v>
      </c>
    </row>
    <row r="7699" spans="1:7" x14ac:dyDescent="0.3">
      <c r="A7699" s="60">
        <v>7698</v>
      </c>
      <c r="B7699" s="60">
        <v>1</v>
      </c>
      <c r="C7699" s="2">
        <v>41246.605532507449</v>
      </c>
      <c r="D7699" s="2">
        <v>41248.896891982127</v>
      </c>
      <c r="E7699" s="60">
        <v>12</v>
      </c>
      <c r="F7699" s="2" t="s">
        <v>5</v>
      </c>
      <c r="G7699" s="60">
        <v>0</v>
      </c>
    </row>
    <row r="7700" spans="1:7" x14ac:dyDescent="0.3">
      <c r="A7700" s="60">
        <v>7699</v>
      </c>
      <c r="B7700" s="60">
        <v>3</v>
      </c>
      <c r="C7700" s="2">
        <v>41246.619290230934</v>
      </c>
      <c r="D7700" s="2">
        <v>41306.618750000001</v>
      </c>
      <c r="E7700" s="60">
        <v>24</v>
      </c>
      <c r="F7700" s="2">
        <v>41249.762279383598</v>
      </c>
      <c r="G7700" s="60">
        <v>0</v>
      </c>
    </row>
    <row r="7701" spans="1:7" x14ac:dyDescent="0.3">
      <c r="A7701" s="60">
        <v>7700</v>
      </c>
      <c r="B7701" s="60">
        <v>8</v>
      </c>
      <c r="C7701" s="2">
        <v>41246.619473037579</v>
      </c>
      <c r="D7701" s="2">
        <v>41249.286111111112</v>
      </c>
      <c r="E7701" s="60">
        <v>3</v>
      </c>
      <c r="F7701" s="2" t="s">
        <v>5</v>
      </c>
      <c r="G7701" s="60">
        <v>1</v>
      </c>
    </row>
    <row r="7702" spans="1:7" x14ac:dyDescent="0.3">
      <c r="A7702" s="60">
        <v>7701</v>
      </c>
      <c r="B7702" s="60">
        <v>4</v>
      </c>
      <c r="C7702" s="2">
        <v>41246.66376505886</v>
      </c>
      <c r="D7702" s="2">
        <v>41306.663194444445</v>
      </c>
      <c r="E7702" s="60">
        <v>12</v>
      </c>
      <c r="F7702" s="2">
        <v>41249.701580393688</v>
      </c>
      <c r="G7702" s="60">
        <v>0</v>
      </c>
    </row>
    <row r="7703" spans="1:7" x14ac:dyDescent="0.3">
      <c r="A7703" s="60">
        <v>7702</v>
      </c>
      <c r="B7703" s="60">
        <v>3</v>
      </c>
      <c r="C7703" s="2">
        <v>41246.657491524929</v>
      </c>
      <c r="D7703" s="2">
        <v>41306.656944444447</v>
      </c>
      <c r="E7703" s="60">
        <v>24</v>
      </c>
      <c r="F7703" s="2">
        <v>41248.306306265353</v>
      </c>
      <c r="G7703" s="60">
        <v>0</v>
      </c>
    </row>
    <row r="7704" spans="1:7" x14ac:dyDescent="0.3">
      <c r="A7704" s="60">
        <v>7703</v>
      </c>
      <c r="B7704" s="60">
        <v>4</v>
      </c>
      <c r="C7704" s="2">
        <v>41246.662605468351</v>
      </c>
      <c r="D7704" s="2">
        <v>41250.579166666663</v>
      </c>
      <c r="E7704" s="60">
        <v>12</v>
      </c>
      <c r="F7704" s="2">
        <v>41249.521294570091</v>
      </c>
      <c r="G7704" s="60">
        <v>0</v>
      </c>
    </row>
    <row r="7705" spans="1:7" x14ac:dyDescent="0.3">
      <c r="A7705" s="60">
        <v>7704</v>
      </c>
      <c r="B7705" s="60">
        <v>1</v>
      </c>
      <c r="C7705" s="2">
        <v>41246.655691830478</v>
      </c>
      <c r="D7705" s="2">
        <v>41306.655555555553</v>
      </c>
      <c r="E7705" s="60">
        <v>8</v>
      </c>
      <c r="F7705" s="2">
        <v>41247.074803823016</v>
      </c>
      <c r="G7705" s="60">
        <v>0</v>
      </c>
    </row>
    <row r="7706" spans="1:7" x14ac:dyDescent="0.3">
      <c r="A7706" s="60">
        <v>7705</v>
      </c>
      <c r="B7706" s="60">
        <v>1</v>
      </c>
      <c r="C7706" s="2">
        <v>41246.690312587816</v>
      </c>
      <c r="D7706" s="2">
        <v>41306.690277777772</v>
      </c>
      <c r="E7706" s="60">
        <v>12</v>
      </c>
      <c r="F7706" s="2">
        <v>41247.860452280293</v>
      </c>
      <c r="G7706" s="60">
        <v>0</v>
      </c>
    </row>
    <row r="7707" spans="1:7" x14ac:dyDescent="0.3">
      <c r="A7707" s="60">
        <v>7706</v>
      </c>
      <c r="B7707" s="60">
        <v>3</v>
      </c>
      <c r="C7707" s="2">
        <v>41246.744018553421</v>
      </c>
      <c r="D7707" s="2">
        <v>41306.743750000001</v>
      </c>
      <c r="E7707" s="60">
        <v>24</v>
      </c>
      <c r="F7707" s="2">
        <v>41249.261213352678</v>
      </c>
      <c r="G7707" s="60">
        <v>0</v>
      </c>
    </row>
    <row r="7708" spans="1:7" x14ac:dyDescent="0.3">
      <c r="A7708" s="60">
        <v>7707</v>
      </c>
      <c r="B7708" s="60">
        <v>1</v>
      </c>
      <c r="C7708" s="2">
        <v>41246.737532847641</v>
      </c>
      <c r="D7708" s="2">
        <v>41306.737500000003</v>
      </c>
      <c r="E7708" s="60">
        <v>12</v>
      </c>
      <c r="F7708" s="2">
        <v>41247.494585095112</v>
      </c>
      <c r="G7708" s="60">
        <v>0</v>
      </c>
    </row>
    <row r="7709" spans="1:7" x14ac:dyDescent="0.3">
      <c r="A7709" s="60">
        <v>7708</v>
      </c>
      <c r="B7709" s="60">
        <v>7</v>
      </c>
      <c r="C7709" s="2">
        <v>41246.733617825979</v>
      </c>
      <c r="D7709" s="2">
        <v>41249.149802847052</v>
      </c>
      <c r="E7709" s="60">
        <v>24</v>
      </c>
      <c r="F7709" s="2" t="s">
        <v>5</v>
      </c>
      <c r="G7709" s="60">
        <v>0</v>
      </c>
    </row>
    <row r="7710" spans="1:7" x14ac:dyDescent="0.3">
      <c r="A7710" s="60">
        <v>7709</v>
      </c>
      <c r="B7710" s="60">
        <v>6</v>
      </c>
      <c r="C7710" s="2">
        <v>41246.773957109035</v>
      </c>
      <c r="D7710" s="2">
        <v>41306.773611111108</v>
      </c>
      <c r="E7710" s="60">
        <v>24</v>
      </c>
      <c r="F7710" s="2">
        <v>41251.036812331782</v>
      </c>
      <c r="G7710" s="60">
        <v>0</v>
      </c>
    </row>
    <row r="7711" spans="1:7" x14ac:dyDescent="0.3">
      <c r="A7711" s="60">
        <v>7710</v>
      </c>
      <c r="B7711" s="60">
        <v>4</v>
      </c>
      <c r="C7711" s="2">
        <v>41246.761672699751</v>
      </c>
      <c r="D7711" s="2">
        <v>41249.428128774809</v>
      </c>
      <c r="E7711" s="60">
        <v>12</v>
      </c>
      <c r="F7711" s="2" t="s">
        <v>5</v>
      </c>
      <c r="G7711" s="60">
        <v>0</v>
      </c>
    </row>
    <row r="7712" spans="1:7" x14ac:dyDescent="0.3">
      <c r="A7712" s="60">
        <v>7711</v>
      </c>
      <c r="B7712" s="60">
        <v>4</v>
      </c>
      <c r="C7712" s="2">
        <v>41246.768674030216</v>
      </c>
      <c r="D7712" s="2">
        <v>41306.768055555556</v>
      </c>
      <c r="E7712" s="60">
        <v>12</v>
      </c>
      <c r="F7712" s="2">
        <v>41248.292633042991</v>
      </c>
      <c r="G7712" s="60">
        <v>0</v>
      </c>
    </row>
    <row r="7713" spans="1:7" x14ac:dyDescent="0.3">
      <c r="A7713" s="60">
        <v>7712</v>
      </c>
      <c r="B7713" s="60">
        <v>1</v>
      </c>
      <c r="C7713" s="2">
        <v>41246.860464672543</v>
      </c>
      <c r="D7713" s="2">
        <v>41249.693474877102</v>
      </c>
      <c r="E7713" s="60">
        <v>8</v>
      </c>
      <c r="F7713" s="2" t="s">
        <v>5</v>
      </c>
      <c r="G7713" s="60">
        <v>0</v>
      </c>
    </row>
    <row r="7714" spans="1:7" x14ac:dyDescent="0.3">
      <c r="A7714" s="60">
        <v>7713</v>
      </c>
      <c r="B7714" s="60">
        <v>1</v>
      </c>
      <c r="C7714" s="2">
        <v>41246.962551737641</v>
      </c>
      <c r="D7714" s="2">
        <v>41306.962500000001</v>
      </c>
      <c r="E7714" s="60">
        <v>8</v>
      </c>
      <c r="F7714" s="2">
        <v>41247.495817244519</v>
      </c>
      <c r="G7714" s="60">
        <v>0</v>
      </c>
    </row>
    <row r="7715" spans="1:7" x14ac:dyDescent="0.3">
      <c r="A7715" s="60">
        <v>7714</v>
      </c>
      <c r="B7715" s="60">
        <v>6</v>
      </c>
      <c r="C7715" s="2">
        <v>41247.019029409734</v>
      </c>
      <c r="D7715" s="2">
        <v>41307.018750000003</v>
      </c>
      <c r="E7715" s="60">
        <v>24</v>
      </c>
      <c r="F7715" s="2">
        <v>41258.466860517939</v>
      </c>
      <c r="G7715" s="60">
        <v>0</v>
      </c>
    </row>
    <row r="7716" spans="1:7" x14ac:dyDescent="0.3">
      <c r="A7716" s="60">
        <v>7715</v>
      </c>
      <c r="B7716" s="60">
        <v>2</v>
      </c>
      <c r="C7716" s="2">
        <v>41247.262329971883</v>
      </c>
      <c r="D7716" s="2">
        <v>41307.261805555558</v>
      </c>
      <c r="E7716" s="60">
        <v>10</v>
      </c>
      <c r="F7716" s="2">
        <v>41249.418860545215</v>
      </c>
      <c r="G7716" s="60">
        <v>0</v>
      </c>
    </row>
    <row r="7717" spans="1:7" x14ac:dyDescent="0.3">
      <c r="A7717" s="60">
        <v>7716</v>
      </c>
      <c r="B7717" s="60">
        <v>11</v>
      </c>
      <c r="C7717" s="2">
        <v>41247.33650687601</v>
      </c>
      <c r="D7717" s="2">
        <v>41307.336111111115</v>
      </c>
      <c r="E7717" s="60">
        <v>1</v>
      </c>
      <c r="F7717" s="2">
        <v>41254.569924519463</v>
      </c>
      <c r="G7717" s="60">
        <v>4</v>
      </c>
    </row>
    <row r="7718" spans="1:7" x14ac:dyDescent="0.3">
      <c r="A7718" s="60">
        <v>7717</v>
      </c>
      <c r="B7718" s="60">
        <v>8</v>
      </c>
      <c r="C7718" s="2">
        <v>41247.339853572266</v>
      </c>
      <c r="D7718" s="2">
        <v>41307.339583333334</v>
      </c>
      <c r="E7718" s="60">
        <v>3</v>
      </c>
      <c r="F7718" s="2">
        <v>41252.647636977075</v>
      </c>
      <c r="G7718" s="60">
        <v>0</v>
      </c>
    </row>
    <row r="7719" spans="1:7" x14ac:dyDescent="0.3">
      <c r="A7719" s="60">
        <v>7718</v>
      </c>
      <c r="B7719" s="60">
        <v>4</v>
      </c>
      <c r="C7719" s="2">
        <v>41247.372894616834</v>
      </c>
      <c r="D7719" s="2">
        <v>41307.372222222228</v>
      </c>
      <c r="E7719" s="60">
        <v>12</v>
      </c>
      <c r="F7719" s="2">
        <v>41249.403565085435</v>
      </c>
      <c r="G7719" s="60">
        <v>0</v>
      </c>
    </row>
    <row r="7720" spans="1:7" x14ac:dyDescent="0.3">
      <c r="A7720" s="60">
        <v>7719</v>
      </c>
      <c r="B7720" s="60">
        <v>11</v>
      </c>
      <c r="C7720" s="2">
        <v>41247.37348553224</v>
      </c>
      <c r="D7720" s="2">
        <v>41249.914583333331</v>
      </c>
      <c r="E7720" s="60">
        <v>1</v>
      </c>
      <c r="F7720" s="2" t="s">
        <v>5</v>
      </c>
      <c r="G7720" s="60">
        <v>1</v>
      </c>
    </row>
    <row r="7721" spans="1:7" x14ac:dyDescent="0.3">
      <c r="A7721" s="60">
        <v>7720</v>
      </c>
      <c r="B7721" s="60">
        <v>7</v>
      </c>
      <c r="C7721" s="2">
        <v>41247.376384465177</v>
      </c>
      <c r="D7721" s="2">
        <v>41307.376388888886</v>
      </c>
      <c r="E7721" s="60">
        <v>24</v>
      </c>
      <c r="F7721" s="2">
        <v>41250.514813258684</v>
      </c>
      <c r="G7721" s="60">
        <v>0</v>
      </c>
    </row>
    <row r="7722" spans="1:7" x14ac:dyDescent="0.3">
      <c r="A7722" s="60">
        <v>7721</v>
      </c>
      <c r="B7722" s="60">
        <v>1</v>
      </c>
      <c r="C7722" s="2">
        <v>41247.387553418273</v>
      </c>
      <c r="D7722" s="2">
        <v>41307.387499999997</v>
      </c>
      <c r="E7722" s="60">
        <v>8</v>
      </c>
      <c r="F7722" s="2">
        <v>41248.359907239123</v>
      </c>
      <c r="G7722" s="60">
        <v>0</v>
      </c>
    </row>
    <row r="7723" spans="1:7" x14ac:dyDescent="0.3">
      <c r="A7723" s="60">
        <v>7722</v>
      </c>
      <c r="B7723" s="60">
        <v>2</v>
      </c>
      <c r="C7723" s="2">
        <v>41247.443145220546</v>
      </c>
      <c r="D7723" s="2">
        <v>41307.443055555552</v>
      </c>
      <c r="E7723" s="60">
        <v>10</v>
      </c>
      <c r="F7723" s="2">
        <v>41248.52808330331</v>
      </c>
      <c r="G7723" s="60">
        <v>0</v>
      </c>
    </row>
    <row r="7724" spans="1:7" x14ac:dyDescent="0.3">
      <c r="A7724" s="60">
        <v>7723</v>
      </c>
      <c r="B7724" s="60">
        <v>1</v>
      </c>
      <c r="C7724" s="2">
        <v>41247.443951846137</v>
      </c>
      <c r="D7724" s="2">
        <v>41307.443749999999</v>
      </c>
      <c r="E7724" s="60">
        <v>8</v>
      </c>
      <c r="F7724" s="2">
        <v>41248.518170828218</v>
      </c>
      <c r="G7724" s="60">
        <v>0</v>
      </c>
    </row>
    <row r="7725" spans="1:7" x14ac:dyDescent="0.3">
      <c r="A7725" s="60">
        <v>7724</v>
      </c>
      <c r="B7725" s="60">
        <v>4</v>
      </c>
      <c r="C7725" s="2">
        <v>41247.423941252011</v>
      </c>
      <c r="D7725" s="2">
        <v>41307.423611111109</v>
      </c>
      <c r="E7725" s="60">
        <v>12</v>
      </c>
      <c r="F7725" s="2">
        <v>41249.47449106694</v>
      </c>
      <c r="G7725" s="60">
        <v>0</v>
      </c>
    </row>
    <row r="7726" spans="1:7" x14ac:dyDescent="0.3">
      <c r="A7726" s="60">
        <v>7725</v>
      </c>
      <c r="B7726" s="60">
        <v>1</v>
      </c>
      <c r="C7726" s="2">
        <v>41247.486819336722</v>
      </c>
      <c r="D7726" s="2">
        <v>41307.486805555556</v>
      </c>
      <c r="E7726" s="60">
        <v>8</v>
      </c>
      <c r="F7726" s="2">
        <v>41247.634680170682</v>
      </c>
      <c r="G7726" s="60">
        <v>0</v>
      </c>
    </row>
    <row r="7727" spans="1:7" x14ac:dyDescent="0.3">
      <c r="A7727" s="60">
        <v>7726</v>
      </c>
      <c r="B7727" s="60">
        <v>6</v>
      </c>
      <c r="C7727" s="2">
        <v>41247.482077819644</v>
      </c>
      <c r="D7727" s="2">
        <v>41307.481944444444</v>
      </c>
      <c r="E7727" s="60">
        <v>24</v>
      </c>
      <c r="F7727" s="2">
        <v>41253.266127355972</v>
      </c>
      <c r="G7727" s="60">
        <v>0</v>
      </c>
    </row>
    <row r="7728" spans="1:7" x14ac:dyDescent="0.3">
      <c r="A7728" s="60">
        <v>7727</v>
      </c>
      <c r="B7728" s="60">
        <v>5</v>
      </c>
      <c r="C7728" s="2">
        <v>41247.469338509305</v>
      </c>
      <c r="D7728" s="2">
        <v>41307.46875</v>
      </c>
      <c r="E7728" s="60">
        <v>24</v>
      </c>
      <c r="F7728" s="2">
        <v>41251.508716165685</v>
      </c>
      <c r="G7728" s="60">
        <v>0</v>
      </c>
    </row>
    <row r="7729" spans="1:7" x14ac:dyDescent="0.3">
      <c r="A7729" s="60">
        <v>7728</v>
      </c>
      <c r="B7729" s="60">
        <v>6</v>
      </c>
      <c r="C7729" s="2">
        <v>41247.491789281376</v>
      </c>
      <c r="D7729" s="2">
        <v>41307.491666666669</v>
      </c>
      <c r="E7729" s="60">
        <v>24</v>
      </c>
      <c r="F7729" s="2">
        <v>41254.330266422905</v>
      </c>
      <c r="G7729" s="60">
        <v>0</v>
      </c>
    </row>
    <row r="7730" spans="1:7" x14ac:dyDescent="0.3">
      <c r="A7730" s="60">
        <v>7729</v>
      </c>
      <c r="B7730" s="60">
        <v>7</v>
      </c>
      <c r="C7730" s="2">
        <v>41247.509159172383</v>
      </c>
      <c r="D7730" s="2">
        <v>41249.967052624219</v>
      </c>
      <c r="E7730" s="60">
        <v>24</v>
      </c>
      <c r="F7730" s="2" t="s">
        <v>5</v>
      </c>
      <c r="G7730" s="60">
        <v>0</v>
      </c>
    </row>
    <row r="7731" spans="1:7" x14ac:dyDescent="0.3">
      <c r="A7731" s="60">
        <v>7730</v>
      </c>
      <c r="B7731" s="60">
        <v>1</v>
      </c>
      <c r="C7731" s="2">
        <v>41247.527369638279</v>
      </c>
      <c r="D7731" s="2">
        <v>41307.527083333334</v>
      </c>
      <c r="E7731" s="60">
        <v>8</v>
      </c>
      <c r="F7731" s="2">
        <v>41248.536921808642</v>
      </c>
      <c r="G7731" s="60">
        <v>0</v>
      </c>
    </row>
    <row r="7732" spans="1:7" x14ac:dyDescent="0.3">
      <c r="A7732" s="60">
        <v>7731</v>
      </c>
      <c r="B7732" s="60">
        <v>5</v>
      </c>
      <c r="C7732" s="2">
        <v>41247.550249759224</v>
      </c>
      <c r="D7732" s="2">
        <v>41307.549999999996</v>
      </c>
      <c r="E7732" s="60">
        <v>24</v>
      </c>
      <c r="F7732" s="2">
        <v>41251.632750409146</v>
      </c>
      <c r="G7732" s="60">
        <v>0</v>
      </c>
    </row>
    <row r="7733" spans="1:7" x14ac:dyDescent="0.3">
      <c r="A7733" s="60">
        <v>7732</v>
      </c>
      <c r="B7733" s="60">
        <v>4</v>
      </c>
      <c r="C7733" s="2">
        <v>41247.628976962755</v>
      </c>
      <c r="D7733" s="2">
        <v>41307.628472222219</v>
      </c>
      <c r="E7733" s="60">
        <v>12</v>
      </c>
      <c r="F7733" s="2">
        <v>41251.40588181981</v>
      </c>
      <c r="G7733" s="60">
        <v>0</v>
      </c>
    </row>
    <row r="7734" spans="1:7" x14ac:dyDescent="0.3">
      <c r="A7734" s="60">
        <v>7733</v>
      </c>
      <c r="B7734" s="60">
        <v>2</v>
      </c>
      <c r="C7734" s="2">
        <v>41247.684664417553</v>
      </c>
      <c r="D7734" s="2">
        <v>41307.684027777774</v>
      </c>
      <c r="E7734" s="60">
        <v>10</v>
      </c>
      <c r="F7734" s="2">
        <v>41248.269975227333</v>
      </c>
      <c r="G7734" s="60">
        <v>0</v>
      </c>
    </row>
    <row r="7735" spans="1:7" x14ac:dyDescent="0.3">
      <c r="A7735" s="60">
        <v>7734</v>
      </c>
      <c r="B7735" s="60">
        <v>6</v>
      </c>
      <c r="C7735" s="2">
        <v>41247.734895268077</v>
      </c>
      <c r="D7735" s="2">
        <v>41250.734722222223</v>
      </c>
      <c r="E7735" s="60">
        <v>24</v>
      </c>
      <c r="F7735" s="2" t="s">
        <v>5</v>
      </c>
      <c r="G7735" s="60">
        <v>0</v>
      </c>
    </row>
    <row r="7736" spans="1:7" x14ac:dyDescent="0.3">
      <c r="A7736" s="60">
        <v>7735</v>
      </c>
      <c r="B7736" s="60">
        <v>7</v>
      </c>
      <c r="C7736" s="2">
        <v>41247.730949546392</v>
      </c>
      <c r="D7736" s="2">
        <v>41250.063888888886</v>
      </c>
      <c r="E7736" s="60">
        <v>24</v>
      </c>
      <c r="F7736" s="2" t="s">
        <v>5</v>
      </c>
      <c r="G7736" s="60">
        <v>0</v>
      </c>
    </row>
    <row r="7737" spans="1:7" x14ac:dyDescent="0.3">
      <c r="A7737" s="60">
        <v>7736</v>
      </c>
      <c r="B7737" s="60">
        <v>2</v>
      </c>
      <c r="C7737" s="2">
        <v>41247.790396682147</v>
      </c>
      <c r="D7737" s="2">
        <v>41307.790277777778</v>
      </c>
      <c r="E7737" s="60">
        <v>10</v>
      </c>
      <c r="F7737" s="2">
        <v>41248.264431380674</v>
      </c>
      <c r="G7737" s="60">
        <v>0</v>
      </c>
    </row>
    <row r="7738" spans="1:7" x14ac:dyDescent="0.3">
      <c r="A7738" s="60">
        <v>7737</v>
      </c>
      <c r="B7738" s="60">
        <v>4</v>
      </c>
      <c r="C7738" s="2">
        <v>41247.801495710235</v>
      </c>
      <c r="D7738" s="2">
        <v>41307.801388888889</v>
      </c>
      <c r="E7738" s="60">
        <v>12</v>
      </c>
      <c r="F7738" s="2">
        <v>41252.163966237596</v>
      </c>
      <c r="G7738" s="60">
        <v>0</v>
      </c>
    </row>
    <row r="7739" spans="1:7" x14ac:dyDescent="0.3">
      <c r="A7739" s="60">
        <v>7738</v>
      </c>
      <c r="B7739" s="60">
        <v>2</v>
      </c>
      <c r="C7739" s="2">
        <v>41247.821825711151</v>
      </c>
      <c r="D7739" s="2">
        <v>41307.821527777778</v>
      </c>
      <c r="E7739" s="60">
        <v>10</v>
      </c>
      <c r="F7739" s="2">
        <v>41250.162419417211</v>
      </c>
      <c r="G7739" s="60">
        <v>0</v>
      </c>
    </row>
    <row r="7740" spans="1:7" x14ac:dyDescent="0.3">
      <c r="A7740" s="60">
        <v>7739</v>
      </c>
      <c r="B7740" s="60">
        <v>1</v>
      </c>
      <c r="C7740" s="2">
        <v>41247.86477432531</v>
      </c>
      <c r="D7740" s="2">
        <v>41307.864583333336</v>
      </c>
      <c r="E7740" s="60">
        <v>8</v>
      </c>
      <c r="F7740" s="2">
        <v>41248.836054439496</v>
      </c>
      <c r="G7740" s="60">
        <v>0</v>
      </c>
    </row>
    <row r="7741" spans="1:7" x14ac:dyDescent="0.3">
      <c r="A7741" s="60">
        <v>7740</v>
      </c>
      <c r="B7741" s="60">
        <v>4</v>
      </c>
      <c r="C7741" s="2">
        <v>41247.893209149515</v>
      </c>
      <c r="D7741" s="2">
        <v>41307.893055555556</v>
      </c>
      <c r="E7741" s="60">
        <v>12</v>
      </c>
      <c r="F7741" s="2">
        <v>41249.782408838626</v>
      </c>
      <c r="G7741" s="60">
        <v>0</v>
      </c>
    </row>
    <row r="7742" spans="1:7" x14ac:dyDescent="0.3">
      <c r="A7742" s="60">
        <v>7741</v>
      </c>
      <c r="B7742" s="60">
        <v>2</v>
      </c>
      <c r="C7742" s="2">
        <v>41247.964442066048</v>
      </c>
      <c r="D7742" s="2">
        <v>41251.047672479624</v>
      </c>
      <c r="E7742" s="60">
        <v>10</v>
      </c>
      <c r="F7742" s="2" t="s">
        <v>5</v>
      </c>
      <c r="G7742" s="60">
        <v>0</v>
      </c>
    </row>
    <row r="7743" spans="1:7" x14ac:dyDescent="0.3">
      <c r="A7743" s="60">
        <v>7742</v>
      </c>
      <c r="B7743" s="60">
        <v>3</v>
      </c>
      <c r="C7743" s="2">
        <v>41248.155754344392</v>
      </c>
      <c r="D7743" s="2">
        <v>41308.155555555553</v>
      </c>
      <c r="E7743" s="60">
        <v>24</v>
      </c>
      <c r="F7743" s="2">
        <v>41250.384512814642</v>
      </c>
      <c r="G7743" s="60">
        <v>0</v>
      </c>
    </row>
    <row r="7744" spans="1:7" x14ac:dyDescent="0.3">
      <c r="A7744" s="60">
        <v>7743</v>
      </c>
      <c r="B7744" s="60">
        <v>1</v>
      </c>
      <c r="C7744" s="2">
        <v>41248.351489351597</v>
      </c>
      <c r="D7744" s="2">
        <v>41308.351388888892</v>
      </c>
      <c r="E7744" s="60">
        <v>8</v>
      </c>
      <c r="F7744" s="2">
        <v>41249.693880235143</v>
      </c>
      <c r="G7744" s="60">
        <v>0</v>
      </c>
    </row>
    <row r="7745" spans="1:7" x14ac:dyDescent="0.3">
      <c r="A7745" s="60">
        <v>7744</v>
      </c>
      <c r="B7745" s="60">
        <v>10</v>
      </c>
      <c r="C7745" s="2">
        <v>41248.37197431457</v>
      </c>
      <c r="D7745" s="2">
        <v>41251.371801268717</v>
      </c>
      <c r="E7745" s="60">
        <v>1</v>
      </c>
      <c r="F7745" s="2" t="s">
        <v>5</v>
      </c>
      <c r="G7745" s="60">
        <v>4</v>
      </c>
    </row>
    <row r="7746" spans="1:7" x14ac:dyDescent="0.3">
      <c r="A7746" s="60">
        <v>7745</v>
      </c>
      <c r="B7746" s="60">
        <v>5</v>
      </c>
      <c r="C7746" s="2">
        <v>41248.404984980531</v>
      </c>
      <c r="D7746" s="2">
        <v>41308.404861111114</v>
      </c>
      <c r="E7746" s="60">
        <v>24</v>
      </c>
      <c r="F7746" s="2">
        <v>41250.592082871561</v>
      </c>
      <c r="G7746" s="60">
        <v>0</v>
      </c>
    </row>
    <row r="7747" spans="1:7" x14ac:dyDescent="0.3">
      <c r="A7747" s="60">
        <v>7746</v>
      </c>
      <c r="B7747" s="60">
        <v>6</v>
      </c>
      <c r="C7747" s="2">
        <v>41248.435514072749</v>
      </c>
      <c r="D7747" s="2">
        <v>41251.268388225413</v>
      </c>
      <c r="E7747" s="60">
        <v>24</v>
      </c>
      <c r="F7747" s="2" t="s">
        <v>5</v>
      </c>
      <c r="G7747" s="60">
        <v>0</v>
      </c>
    </row>
    <row r="7748" spans="1:7" x14ac:dyDescent="0.3">
      <c r="A7748" s="60">
        <v>7747</v>
      </c>
      <c r="B7748" s="60">
        <v>2</v>
      </c>
      <c r="C7748" s="2">
        <v>41248.451831748338</v>
      </c>
      <c r="D7748" s="2">
        <v>41252.034503698997</v>
      </c>
      <c r="E7748" s="60">
        <v>10</v>
      </c>
      <c r="F7748" s="2" t="s">
        <v>5</v>
      </c>
      <c r="G7748" s="60">
        <v>0</v>
      </c>
    </row>
    <row r="7749" spans="1:7" x14ac:dyDescent="0.3">
      <c r="A7749" s="60">
        <v>7748</v>
      </c>
      <c r="B7749" s="60">
        <v>5</v>
      </c>
      <c r="C7749" s="2">
        <v>41248.459880080787</v>
      </c>
      <c r="D7749" s="2">
        <v>41308.459722222222</v>
      </c>
      <c r="E7749" s="60">
        <v>24</v>
      </c>
      <c r="F7749" s="2">
        <v>41252.510853490079</v>
      </c>
      <c r="G7749" s="60">
        <v>0</v>
      </c>
    </row>
    <row r="7750" spans="1:7" x14ac:dyDescent="0.3">
      <c r="A7750" s="60">
        <v>7749</v>
      </c>
      <c r="B7750" s="60">
        <v>3</v>
      </c>
      <c r="C7750" s="2">
        <v>41248.490830977731</v>
      </c>
      <c r="D7750" s="2">
        <v>41308.490277777782</v>
      </c>
      <c r="E7750" s="60">
        <v>24</v>
      </c>
      <c r="F7750" s="2">
        <v>41250.405706475634</v>
      </c>
      <c r="G7750" s="60">
        <v>0</v>
      </c>
    </row>
    <row r="7751" spans="1:7" x14ac:dyDescent="0.3">
      <c r="A7751" s="60">
        <v>7750</v>
      </c>
      <c r="B7751" s="60">
        <v>7</v>
      </c>
      <c r="C7751" s="2">
        <v>41248.484434588827</v>
      </c>
      <c r="D7751" s="2">
        <v>41308.484027777777</v>
      </c>
      <c r="E7751" s="60">
        <v>24</v>
      </c>
      <c r="F7751" s="2">
        <v>41264.626127437899</v>
      </c>
      <c r="G7751" s="60">
        <v>0</v>
      </c>
    </row>
    <row r="7752" spans="1:7" x14ac:dyDescent="0.3">
      <c r="A7752" s="60">
        <v>7751</v>
      </c>
      <c r="B7752" s="60">
        <v>7</v>
      </c>
      <c r="C7752" s="2">
        <v>41248.512339279856</v>
      </c>
      <c r="D7752" s="2">
        <v>41308.511805555558</v>
      </c>
      <c r="E7752" s="60">
        <v>24</v>
      </c>
      <c r="F7752" s="2">
        <v>41275.469547359055</v>
      </c>
      <c r="G7752" s="60">
        <v>1</v>
      </c>
    </row>
    <row r="7753" spans="1:7" x14ac:dyDescent="0.3">
      <c r="A7753" s="60">
        <v>7752</v>
      </c>
      <c r="B7753" s="60">
        <v>3</v>
      </c>
      <c r="C7753" s="2">
        <v>41248.518031375388</v>
      </c>
      <c r="D7753" s="2">
        <v>41308.517361111109</v>
      </c>
      <c r="E7753" s="60">
        <v>24</v>
      </c>
      <c r="F7753" s="2">
        <v>41250.389341355374</v>
      </c>
      <c r="G7753" s="60">
        <v>0</v>
      </c>
    </row>
    <row r="7754" spans="1:7" x14ac:dyDescent="0.3">
      <c r="A7754" s="60">
        <v>7753</v>
      </c>
      <c r="B7754" s="60">
        <v>1</v>
      </c>
      <c r="C7754" s="2">
        <v>41248.521314914338</v>
      </c>
      <c r="D7754" s="2">
        <v>41308.520833333336</v>
      </c>
      <c r="E7754" s="60">
        <v>8</v>
      </c>
      <c r="F7754" s="2">
        <v>41249.553555455626</v>
      </c>
      <c r="G7754" s="60">
        <v>0</v>
      </c>
    </row>
    <row r="7755" spans="1:7" x14ac:dyDescent="0.3">
      <c r="A7755" s="60">
        <v>7754</v>
      </c>
      <c r="B7755" s="60">
        <v>6</v>
      </c>
      <c r="C7755" s="2">
        <v>41248.599331606907</v>
      </c>
      <c r="D7755" s="2">
        <v>41250.974126941743</v>
      </c>
      <c r="E7755" s="60">
        <v>24</v>
      </c>
      <c r="F7755" s="2" t="s">
        <v>5</v>
      </c>
      <c r="G7755" s="60">
        <v>0</v>
      </c>
    </row>
    <row r="7756" spans="1:7" x14ac:dyDescent="0.3">
      <c r="A7756" s="60">
        <v>7755</v>
      </c>
      <c r="B7756" s="60">
        <v>1</v>
      </c>
      <c r="C7756" s="2">
        <v>41248.720335758138</v>
      </c>
      <c r="D7756" s="2">
        <v>41308.720138888893</v>
      </c>
      <c r="E7756" s="60">
        <v>8</v>
      </c>
      <c r="F7756" s="2">
        <v>41248.898762285651</v>
      </c>
      <c r="G7756" s="60">
        <v>0</v>
      </c>
    </row>
    <row r="7757" spans="1:7" x14ac:dyDescent="0.3">
      <c r="A7757" s="60">
        <v>7756</v>
      </c>
      <c r="B7757" s="60">
        <v>2</v>
      </c>
      <c r="C7757" s="2">
        <v>41248.740758143722</v>
      </c>
      <c r="D7757" s="2">
        <v>41308.740277777782</v>
      </c>
      <c r="E7757" s="60">
        <v>10</v>
      </c>
      <c r="F7757" s="2">
        <v>41250.256358958562</v>
      </c>
      <c r="G7757" s="60">
        <v>0</v>
      </c>
    </row>
    <row r="7758" spans="1:7" x14ac:dyDescent="0.3">
      <c r="A7758" s="60">
        <v>7757</v>
      </c>
      <c r="B7758" s="60">
        <v>8</v>
      </c>
      <c r="C7758" s="2">
        <v>41248.76054457586</v>
      </c>
      <c r="D7758" s="2">
        <v>41308.760416666664</v>
      </c>
      <c r="E7758" s="60">
        <v>3</v>
      </c>
      <c r="F7758" s="2">
        <v>41253.454475879102</v>
      </c>
      <c r="G7758" s="60">
        <v>0</v>
      </c>
    </row>
    <row r="7759" spans="1:7" x14ac:dyDescent="0.3">
      <c r="A7759" s="60">
        <v>7758</v>
      </c>
      <c r="B7759" s="60">
        <v>1</v>
      </c>
      <c r="C7759" s="2">
        <v>41248.80234708987</v>
      </c>
      <c r="D7759" s="2">
        <v>41253.468667172019</v>
      </c>
      <c r="E7759" s="60">
        <v>8</v>
      </c>
      <c r="F7759" s="2" t="s">
        <v>5</v>
      </c>
      <c r="G7759" s="60">
        <v>0</v>
      </c>
    </row>
    <row r="7760" spans="1:7" x14ac:dyDescent="0.3">
      <c r="A7760" s="60">
        <v>7759</v>
      </c>
      <c r="B7760" s="60">
        <v>6</v>
      </c>
      <c r="C7760" s="2">
        <v>41248.852138047332</v>
      </c>
      <c r="D7760" s="2">
        <v>41308.852083333339</v>
      </c>
      <c r="E7760" s="60">
        <v>24</v>
      </c>
      <c r="F7760" s="2">
        <v>41255.564869460075</v>
      </c>
      <c r="G7760" s="60">
        <v>0</v>
      </c>
    </row>
    <row r="7761" spans="1:7" x14ac:dyDescent="0.3">
      <c r="A7761" s="60">
        <v>7760</v>
      </c>
      <c r="B7761" s="60">
        <v>6</v>
      </c>
      <c r="C7761" s="2">
        <v>41249.009665407379</v>
      </c>
      <c r="D7761" s="2">
        <v>41309.009027777778</v>
      </c>
      <c r="E7761" s="60">
        <v>24</v>
      </c>
      <c r="F7761" s="2">
        <v>41260.34548962488</v>
      </c>
      <c r="G7761" s="60">
        <v>0</v>
      </c>
    </row>
    <row r="7762" spans="1:7" x14ac:dyDescent="0.3">
      <c r="A7762" s="60">
        <v>7761</v>
      </c>
      <c r="B7762" s="60">
        <v>1</v>
      </c>
      <c r="C7762" s="2">
        <v>41249.05433337947</v>
      </c>
      <c r="D7762" s="2">
        <v>41251.345833333333</v>
      </c>
      <c r="E7762" s="60">
        <v>12</v>
      </c>
      <c r="F7762" s="2">
        <v>41250.445636274162</v>
      </c>
      <c r="G7762" s="60">
        <v>0</v>
      </c>
    </row>
    <row r="7763" spans="1:7" x14ac:dyDescent="0.3">
      <c r="A7763" s="60">
        <v>7762</v>
      </c>
      <c r="B7763" s="60">
        <v>11</v>
      </c>
      <c r="C7763" s="2">
        <v>41249.252167123239</v>
      </c>
      <c r="D7763" s="2">
        <v>41309.252083333333</v>
      </c>
      <c r="E7763" s="60">
        <v>1</v>
      </c>
      <c r="F7763" s="2">
        <v>41256.462636074546</v>
      </c>
      <c r="G7763" s="60">
        <v>4</v>
      </c>
    </row>
    <row r="7764" spans="1:7" x14ac:dyDescent="0.3">
      <c r="A7764" s="60">
        <v>7763</v>
      </c>
      <c r="B7764" s="60">
        <v>2</v>
      </c>
      <c r="C7764" s="2">
        <v>41249.280586256333</v>
      </c>
      <c r="D7764" s="2">
        <v>41309.280555555553</v>
      </c>
      <c r="E7764" s="60">
        <v>10</v>
      </c>
      <c r="F7764" s="2">
        <v>41251.425175939308</v>
      </c>
      <c r="G7764" s="60">
        <v>0</v>
      </c>
    </row>
    <row r="7765" spans="1:7" x14ac:dyDescent="0.3">
      <c r="A7765" s="60">
        <v>7764</v>
      </c>
      <c r="B7765" s="60">
        <v>11</v>
      </c>
      <c r="C7765" s="2">
        <v>41249.451491390013</v>
      </c>
      <c r="D7765" s="2">
        <v>41309.451388888883</v>
      </c>
      <c r="E7765" s="60">
        <v>1</v>
      </c>
      <c r="F7765" s="2">
        <v>41256.779376175029</v>
      </c>
      <c r="G7765" s="60">
        <v>1</v>
      </c>
    </row>
    <row r="7766" spans="1:7" x14ac:dyDescent="0.3">
      <c r="A7766" s="60">
        <v>7765</v>
      </c>
      <c r="B7766" s="60">
        <v>5</v>
      </c>
      <c r="C7766" s="2">
        <v>41249.434177224299</v>
      </c>
      <c r="D7766" s="2">
        <v>41309.434027777774</v>
      </c>
      <c r="E7766" s="60">
        <v>24</v>
      </c>
      <c r="F7766" s="2">
        <v>41253.600238276296</v>
      </c>
      <c r="G7766" s="60">
        <v>0</v>
      </c>
    </row>
    <row r="7767" spans="1:7" x14ac:dyDescent="0.3">
      <c r="A7767" s="60">
        <v>7766</v>
      </c>
      <c r="B7767" s="60">
        <v>3</v>
      </c>
      <c r="C7767" s="2">
        <v>41249.418580721824</v>
      </c>
      <c r="D7767" s="2">
        <v>41309.41805555555</v>
      </c>
      <c r="E7767" s="60">
        <v>24</v>
      </c>
      <c r="F7767" s="2">
        <v>41252.585351051435</v>
      </c>
      <c r="G7767" s="60">
        <v>0</v>
      </c>
    </row>
    <row r="7768" spans="1:7" x14ac:dyDescent="0.3">
      <c r="A7768" s="60">
        <v>7767</v>
      </c>
      <c r="B7768" s="60">
        <v>3</v>
      </c>
      <c r="C7768" s="2">
        <v>41249.426144421093</v>
      </c>
      <c r="D7768" s="2">
        <v>41309.425694444442</v>
      </c>
      <c r="E7768" s="60">
        <v>24</v>
      </c>
      <c r="F7768" s="2">
        <v>41252.442680908527</v>
      </c>
      <c r="G7768" s="60">
        <v>0</v>
      </c>
    </row>
    <row r="7769" spans="1:7" x14ac:dyDescent="0.3">
      <c r="A7769" s="60">
        <v>7768</v>
      </c>
      <c r="B7769" s="60">
        <v>6</v>
      </c>
      <c r="C7769" s="2">
        <v>41249.428582701985</v>
      </c>
      <c r="D7769" s="2">
        <v>41309.428472222222</v>
      </c>
      <c r="E7769" s="60">
        <v>24</v>
      </c>
      <c r="F7769" s="2">
        <v>41255.42468034396</v>
      </c>
      <c r="G7769" s="60">
        <v>0</v>
      </c>
    </row>
    <row r="7770" spans="1:7" x14ac:dyDescent="0.3">
      <c r="A7770" s="60">
        <v>7769</v>
      </c>
      <c r="B7770" s="60">
        <v>5</v>
      </c>
      <c r="C7770" s="2">
        <v>41249.473602206563</v>
      </c>
      <c r="D7770" s="2">
        <v>41309.472916666666</v>
      </c>
      <c r="E7770" s="60">
        <v>24</v>
      </c>
      <c r="F7770" s="2">
        <v>41252.364278847439</v>
      </c>
      <c r="G7770" s="60">
        <v>0</v>
      </c>
    </row>
    <row r="7771" spans="1:7" x14ac:dyDescent="0.3">
      <c r="A7771" s="60">
        <v>7770</v>
      </c>
      <c r="B7771" s="60">
        <v>1</v>
      </c>
      <c r="C7771" s="2">
        <v>41249.522291181493</v>
      </c>
      <c r="D7771" s="2">
        <v>41309.522222222222</v>
      </c>
      <c r="E7771" s="60">
        <v>8</v>
      </c>
      <c r="F7771" s="2">
        <v>41250.137811708708</v>
      </c>
      <c r="G7771" s="60">
        <v>0</v>
      </c>
    </row>
    <row r="7772" spans="1:7" x14ac:dyDescent="0.3">
      <c r="A7772" s="60">
        <v>7771</v>
      </c>
      <c r="B7772" s="60">
        <v>2</v>
      </c>
      <c r="C7772" s="2">
        <v>41249.514169173701</v>
      </c>
      <c r="D7772" s="2">
        <v>41309.513888888891</v>
      </c>
      <c r="E7772" s="60">
        <v>10</v>
      </c>
      <c r="F7772" s="2">
        <v>41250.640063757157</v>
      </c>
      <c r="G7772" s="60">
        <v>0</v>
      </c>
    </row>
    <row r="7773" spans="1:7" x14ac:dyDescent="0.3">
      <c r="A7773" s="60">
        <v>7772</v>
      </c>
      <c r="B7773" s="60">
        <v>7</v>
      </c>
      <c r="C7773" s="2">
        <v>41249.532240528992</v>
      </c>
      <c r="D7773" s="2">
        <v>41251.948425550065</v>
      </c>
      <c r="E7773" s="60">
        <v>24</v>
      </c>
      <c r="F7773" s="2" t="s">
        <v>5</v>
      </c>
      <c r="G7773" s="60">
        <v>0</v>
      </c>
    </row>
    <row r="7774" spans="1:7" x14ac:dyDescent="0.3">
      <c r="A7774" s="60">
        <v>7773</v>
      </c>
      <c r="B7774" s="60">
        <v>7</v>
      </c>
      <c r="C7774" s="2">
        <v>41249.654673388126</v>
      </c>
      <c r="D7774" s="2">
        <v>41252.654166666667</v>
      </c>
      <c r="E7774" s="60">
        <v>24</v>
      </c>
      <c r="F7774" s="2" t="s">
        <v>5</v>
      </c>
      <c r="G7774" s="60">
        <v>0</v>
      </c>
    </row>
    <row r="7775" spans="1:7" x14ac:dyDescent="0.3">
      <c r="A7775" s="60">
        <v>7774</v>
      </c>
      <c r="B7775" s="60">
        <v>2</v>
      </c>
      <c r="C7775" s="2">
        <v>41249.740932910769</v>
      </c>
      <c r="D7775" s="2">
        <v>41309.740277777782</v>
      </c>
      <c r="E7775" s="60">
        <v>10</v>
      </c>
      <c r="F7775" s="2">
        <v>41250.748254224367</v>
      </c>
      <c r="G7775" s="60">
        <v>0</v>
      </c>
    </row>
    <row r="7776" spans="1:7" x14ac:dyDescent="0.3">
      <c r="A7776" s="60">
        <v>7775</v>
      </c>
      <c r="B7776" s="60">
        <v>3</v>
      </c>
      <c r="C7776" s="2">
        <v>41249.730941689246</v>
      </c>
      <c r="D7776" s="2">
        <v>41309.730555555558</v>
      </c>
      <c r="E7776" s="60">
        <v>24</v>
      </c>
      <c r="F7776" s="2">
        <v>41252.41856915618</v>
      </c>
      <c r="G7776" s="60">
        <v>0</v>
      </c>
    </row>
    <row r="7777" spans="1:7" x14ac:dyDescent="0.3">
      <c r="A7777" s="60">
        <v>7776</v>
      </c>
      <c r="B7777" s="60">
        <v>7</v>
      </c>
      <c r="C7777" s="2">
        <v>41249.801013463701</v>
      </c>
      <c r="D7777" s="2">
        <v>41309.800694444442</v>
      </c>
      <c r="E7777" s="60">
        <v>24</v>
      </c>
      <c r="F7777" s="2">
        <v>41259.619205354356</v>
      </c>
      <c r="G7777" s="60">
        <v>0</v>
      </c>
    </row>
    <row r="7778" spans="1:7" x14ac:dyDescent="0.3">
      <c r="A7778" s="60">
        <v>7777</v>
      </c>
      <c r="B7778" s="60">
        <v>5</v>
      </c>
      <c r="C7778" s="2">
        <v>41249.868312034268</v>
      </c>
      <c r="D7778" s="2">
        <v>41309.868055555555</v>
      </c>
      <c r="E7778" s="60">
        <v>24</v>
      </c>
      <c r="F7778" s="2">
        <v>41251.564850598086</v>
      </c>
      <c r="G7778" s="60">
        <v>0</v>
      </c>
    </row>
    <row r="7779" spans="1:7" x14ac:dyDescent="0.3">
      <c r="A7779" s="60">
        <v>7778</v>
      </c>
      <c r="B7779" s="60">
        <v>5</v>
      </c>
      <c r="C7779" s="2">
        <v>41249.915838094174</v>
      </c>
      <c r="D7779" s="2">
        <v>41309.915277777778</v>
      </c>
      <c r="E7779" s="60">
        <v>24</v>
      </c>
      <c r="F7779" s="2">
        <v>41252.745660932851</v>
      </c>
      <c r="G7779" s="60">
        <v>0</v>
      </c>
    </row>
    <row r="7780" spans="1:7" x14ac:dyDescent="0.3">
      <c r="A7780" s="60">
        <v>7779</v>
      </c>
      <c r="B7780" s="60">
        <v>6</v>
      </c>
      <c r="C7780" s="2">
        <v>41249.960490531637</v>
      </c>
      <c r="D7780" s="2">
        <v>41309.960416666669</v>
      </c>
      <c r="E7780" s="60">
        <v>24</v>
      </c>
      <c r="F7780" s="2">
        <v>41253.777446293934</v>
      </c>
      <c r="G7780" s="60">
        <v>0</v>
      </c>
    </row>
    <row r="7781" spans="1:7" x14ac:dyDescent="0.3">
      <c r="A7781" s="60">
        <v>7780</v>
      </c>
      <c r="B7781" s="60">
        <v>2</v>
      </c>
      <c r="C7781" s="2">
        <v>41249.961889445549</v>
      </c>
      <c r="D7781" s="2">
        <v>41309.961805555555</v>
      </c>
      <c r="E7781" s="60">
        <v>10</v>
      </c>
      <c r="F7781" s="2">
        <v>41250.88997445436</v>
      </c>
      <c r="G7781" s="60">
        <v>0</v>
      </c>
    </row>
    <row r="7782" spans="1:7" x14ac:dyDescent="0.3">
      <c r="A7782" s="60">
        <v>7781</v>
      </c>
      <c r="B7782" s="60">
        <v>3</v>
      </c>
      <c r="C7782" s="2">
        <v>41250.029684406283</v>
      </c>
      <c r="D7782" s="2">
        <v>41252.86260260702</v>
      </c>
      <c r="E7782" s="60">
        <v>24</v>
      </c>
      <c r="F7782" s="2" t="s">
        <v>5</v>
      </c>
      <c r="G7782" s="60">
        <v>0</v>
      </c>
    </row>
    <row r="7783" spans="1:7" x14ac:dyDescent="0.3">
      <c r="A7783" s="60">
        <v>7782</v>
      </c>
      <c r="B7783" s="60">
        <v>1</v>
      </c>
      <c r="C7783" s="2">
        <v>41250.016985028175</v>
      </c>
      <c r="D7783" s="2">
        <v>41310.01666666667</v>
      </c>
      <c r="E7783" s="60">
        <v>12</v>
      </c>
      <c r="F7783" s="2">
        <v>41250.586569476829</v>
      </c>
      <c r="G7783" s="60">
        <v>0</v>
      </c>
    </row>
    <row r="7784" spans="1:7" x14ac:dyDescent="0.3">
      <c r="A7784" s="60">
        <v>7783</v>
      </c>
      <c r="B7784" s="60">
        <v>1</v>
      </c>
      <c r="C7784" s="2">
        <v>41250.01298445672</v>
      </c>
      <c r="D7784" s="2">
        <v>41310.012499999997</v>
      </c>
      <c r="E7784" s="60">
        <v>8</v>
      </c>
      <c r="F7784" s="2">
        <v>41251.474070816519</v>
      </c>
      <c r="G7784" s="60">
        <v>0</v>
      </c>
    </row>
    <row r="7785" spans="1:7" x14ac:dyDescent="0.3">
      <c r="A7785" s="60">
        <v>7784</v>
      </c>
      <c r="B7785" s="60">
        <v>5</v>
      </c>
      <c r="C7785" s="2">
        <v>41250.2109386831</v>
      </c>
      <c r="D7785" s="2">
        <v>41252.502326926318</v>
      </c>
      <c r="E7785" s="60">
        <v>24</v>
      </c>
      <c r="F7785" s="2" t="s">
        <v>5</v>
      </c>
      <c r="G7785" s="60">
        <v>0</v>
      </c>
    </row>
    <row r="7786" spans="1:7" x14ac:dyDescent="0.3">
      <c r="A7786" s="60">
        <v>7785</v>
      </c>
      <c r="B7786" s="60">
        <v>8</v>
      </c>
      <c r="C7786" s="2">
        <v>41250.384396539586</v>
      </c>
      <c r="D7786" s="2">
        <v>41255.134027777778</v>
      </c>
      <c r="E7786" s="60">
        <v>3</v>
      </c>
      <c r="F7786" s="2">
        <v>41254.423831218002</v>
      </c>
      <c r="G7786" s="60">
        <v>0</v>
      </c>
    </row>
    <row r="7787" spans="1:7" x14ac:dyDescent="0.3">
      <c r="A7787" s="60">
        <v>7786</v>
      </c>
      <c r="B7787" s="60">
        <v>5</v>
      </c>
      <c r="C7787" s="2">
        <v>41250.378667863566</v>
      </c>
      <c r="D7787" s="2">
        <v>41310.378472222219</v>
      </c>
      <c r="E7787" s="60">
        <v>24</v>
      </c>
      <c r="F7787" s="2">
        <v>41252.641942397284</v>
      </c>
      <c r="G7787" s="60">
        <v>0</v>
      </c>
    </row>
    <row r="7788" spans="1:7" x14ac:dyDescent="0.3">
      <c r="A7788" s="60">
        <v>7787</v>
      </c>
      <c r="B7788" s="60">
        <v>7</v>
      </c>
      <c r="C7788" s="2">
        <v>41250.498206436299</v>
      </c>
      <c r="D7788" s="2">
        <v>41253.372606255492</v>
      </c>
      <c r="E7788" s="60">
        <v>24</v>
      </c>
      <c r="F7788" s="2" t="s">
        <v>5</v>
      </c>
      <c r="G7788" s="60">
        <v>0</v>
      </c>
    </row>
    <row r="7789" spans="1:7" x14ac:dyDescent="0.3">
      <c r="A7789" s="60">
        <v>7788</v>
      </c>
      <c r="B7789" s="60">
        <v>1</v>
      </c>
      <c r="C7789" s="2">
        <v>41250.49155100705</v>
      </c>
      <c r="D7789" s="2">
        <v>41310.490972222222</v>
      </c>
      <c r="E7789" s="60">
        <v>12</v>
      </c>
      <c r="F7789" s="2">
        <v>41251.401832701806</v>
      </c>
      <c r="G7789" s="60">
        <v>0</v>
      </c>
    </row>
    <row r="7790" spans="1:7" x14ac:dyDescent="0.3">
      <c r="A7790" s="60">
        <v>7789</v>
      </c>
      <c r="B7790" s="60">
        <v>4</v>
      </c>
      <c r="C7790" s="2">
        <v>41250.462124743375</v>
      </c>
      <c r="D7790" s="2">
        <v>41310.461805555555</v>
      </c>
      <c r="E7790" s="60">
        <v>12</v>
      </c>
      <c r="F7790" s="2">
        <v>41253.406624829011</v>
      </c>
      <c r="G7790" s="60">
        <v>0</v>
      </c>
    </row>
    <row r="7791" spans="1:7" x14ac:dyDescent="0.3">
      <c r="A7791" s="60">
        <v>7790</v>
      </c>
      <c r="B7791" s="60">
        <v>1</v>
      </c>
      <c r="C7791" s="2">
        <v>41250.477607920104</v>
      </c>
      <c r="D7791" s="2">
        <v>41310.477083333339</v>
      </c>
      <c r="E7791" s="60">
        <v>12</v>
      </c>
      <c r="F7791" s="2">
        <v>41251.418003674509</v>
      </c>
      <c r="G7791" s="60">
        <v>0</v>
      </c>
    </row>
    <row r="7792" spans="1:7" x14ac:dyDescent="0.3">
      <c r="A7792" s="60">
        <v>7791</v>
      </c>
      <c r="B7792" s="60">
        <v>4</v>
      </c>
      <c r="C7792" s="2">
        <v>41250.555144903963</v>
      </c>
      <c r="D7792" s="2">
        <v>41310.554861111108</v>
      </c>
      <c r="E7792" s="60">
        <v>12</v>
      </c>
      <c r="F7792" s="2">
        <v>41252.467530902468</v>
      </c>
      <c r="G7792" s="60">
        <v>0</v>
      </c>
    </row>
    <row r="7793" spans="1:7" x14ac:dyDescent="0.3">
      <c r="A7793" s="60">
        <v>7792</v>
      </c>
      <c r="B7793" s="60">
        <v>2</v>
      </c>
      <c r="C7793" s="2">
        <v>41250.571153353027</v>
      </c>
      <c r="D7793" s="2">
        <v>41310.570833333331</v>
      </c>
      <c r="E7793" s="60">
        <v>10</v>
      </c>
      <c r="F7793" s="2">
        <v>41251.555925642795</v>
      </c>
      <c r="G7793" s="60">
        <v>0</v>
      </c>
    </row>
    <row r="7794" spans="1:7" x14ac:dyDescent="0.3">
      <c r="A7794" s="60">
        <v>7793</v>
      </c>
      <c r="B7794" s="60">
        <v>4</v>
      </c>
      <c r="C7794" s="2">
        <v>41250.546836766705</v>
      </c>
      <c r="D7794" s="2">
        <v>41310.546527777777</v>
      </c>
      <c r="E7794" s="60">
        <v>12</v>
      </c>
      <c r="F7794" s="2">
        <v>41253.452473926714</v>
      </c>
      <c r="G7794" s="60">
        <v>0</v>
      </c>
    </row>
    <row r="7795" spans="1:7" x14ac:dyDescent="0.3">
      <c r="A7795" s="60">
        <v>7794</v>
      </c>
      <c r="B7795" s="60">
        <v>1</v>
      </c>
      <c r="C7795" s="2">
        <v>41250.576389636706</v>
      </c>
      <c r="D7795" s="2">
        <v>41310.576388888883</v>
      </c>
      <c r="E7795" s="60">
        <v>12</v>
      </c>
      <c r="F7795" s="2">
        <v>41251.454072336681</v>
      </c>
      <c r="G7795" s="60">
        <v>0</v>
      </c>
    </row>
    <row r="7796" spans="1:7" x14ac:dyDescent="0.3">
      <c r="A7796" s="60">
        <v>7795</v>
      </c>
      <c r="B7796" s="60">
        <v>1</v>
      </c>
      <c r="C7796" s="2">
        <v>41250.554890204032</v>
      </c>
      <c r="D7796" s="2">
        <v>41310.554861111108</v>
      </c>
      <c r="E7796" s="60">
        <v>8</v>
      </c>
      <c r="F7796" s="2">
        <v>41251.363445964678</v>
      </c>
      <c r="G7796" s="60">
        <v>0</v>
      </c>
    </row>
    <row r="7797" spans="1:7" x14ac:dyDescent="0.3">
      <c r="A7797" s="60">
        <v>7796</v>
      </c>
      <c r="B7797" s="60">
        <v>2</v>
      </c>
      <c r="C7797" s="2">
        <v>41250.622078133529</v>
      </c>
      <c r="D7797" s="2">
        <v>41310.621527777781</v>
      </c>
      <c r="E7797" s="60">
        <v>10</v>
      </c>
      <c r="F7797" s="2">
        <v>41252.410352031788</v>
      </c>
      <c r="G7797" s="60">
        <v>0</v>
      </c>
    </row>
    <row r="7798" spans="1:7" x14ac:dyDescent="0.3">
      <c r="A7798" s="60">
        <v>7797</v>
      </c>
      <c r="B7798" s="60">
        <v>3</v>
      </c>
      <c r="C7798" s="2">
        <v>41250.652630552504</v>
      </c>
      <c r="D7798" s="2">
        <v>41310.652083333334</v>
      </c>
      <c r="E7798" s="60">
        <v>24</v>
      </c>
      <c r="F7798" s="2">
        <v>41252.847889540091</v>
      </c>
      <c r="G7798" s="60">
        <v>0</v>
      </c>
    </row>
    <row r="7799" spans="1:7" x14ac:dyDescent="0.3">
      <c r="A7799" s="60">
        <v>7798</v>
      </c>
      <c r="B7799" s="60">
        <v>2</v>
      </c>
      <c r="C7799" s="2">
        <v>41250.683106744458</v>
      </c>
      <c r="D7799" s="2">
        <v>41310.682638888888</v>
      </c>
      <c r="E7799" s="60">
        <v>10</v>
      </c>
      <c r="F7799" s="2">
        <v>41252.774327741237</v>
      </c>
      <c r="G7799" s="60">
        <v>0</v>
      </c>
    </row>
    <row r="7800" spans="1:7" x14ac:dyDescent="0.3">
      <c r="A7800" s="60">
        <v>7799</v>
      </c>
      <c r="B7800" s="60">
        <v>3</v>
      </c>
      <c r="C7800" s="2">
        <v>41250.700150242817</v>
      </c>
      <c r="D7800" s="2">
        <v>41253.741628404874</v>
      </c>
      <c r="E7800" s="60">
        <v>24</v>
      </c>
      <c r="F7800" s="2" t="s">
        <v>5</v>
      </c>
      <c r="G7800" s="60">
        <v>0</v>
      </c>
    </row>
    <row r="7801" spans="1:7" x14ac:dyDescent="0.3">
      <c r="A7801" s="60">
        <v>7800</v>
      </c>
      <c r="B7801" s="60">
        <v>7</v>
      </c>
      <c r="C7801" s="2">
        <v>41250.74397557979</v>
      </c>
      <c r="D7801" s="2">
        <v>41310.743750000001</v>
      </c>
      <c r="E7801" s="60">
        <v>24</v>
      </c>
      <c r="F7801" s="2">
        <v>41260.89640681781</v>
      </c>
      <c r="G7801" s="60">
        <v>0</v>
      </c>
    </row>
    <row r="7802" spans="1:7" x14ac:dyDescent="0.3">
      <c r="A7802" s="60">
        <v>7801</v>
      </c>
      <c r="B7802" s="60">
        <v>1</v>
      </c>
      <c r="C7802" s="2">
        <v>41250.722041094523</v>
      </c>
      <c r="D7802" s="2">
        <v>41310.72152777778</v>
      </c>
      <c r="E7802" s="60">
        <v>8</v>
      </c>
      <c r="F7802" s="2">
        <v>41251.39137469908</v>
      </c>
      <c r="G7802" s="60">
        <v>0</v>
      </c>
    </row>
    <row r="7803" spans="1:7" x14ac:dyDescent="0.3">
      <c r="A7803" s="60">
        <v>7802</v>
      </c>
      <c r="B7803" s="60">
        <v>8</v>
      </c>
      <c r="C7803" s="2">
        <v>41250.755002016755</v>
      </c>
      <c r="D7803" s="2">
        <v>41254.296038997752</v>
      </c>
      <c r="E7803" s="60">
        <v>3</v>
      </c>
      <c r="F7803" s="2" t="s">
        <v>5</v>
      </c>
      <c r="G7803" s="60">
        <v>0</v>
      </c>
    </row>
    <row r="7804" spans="1:7" x14ac:dyDescent="0.3">
      <c r="A7804" s="60">
        <v>7803</v>
      </c>
      <c r="B7804" s="60">
        <v>2</v>
      </c>
      <c r="C7804" s="2">
        <v>41250.83002361728</v>
      </c>
      <c r="D7804" s="2">
        <v>41310.829861111109</v>
      </c>
      <c r="E7804" s="60">
        <v>10</v>
      </c>
      <c r="F7804" s="2">
        <v>41251.443980536475</v>
      </c>
      <c r="G7804" s="60">
        <v>0</v>
      </c>
    </row>
    <row r="7805" spans="1:7" x14ac:dyDescent="0.3">
      <c r="A7805" s="60">
        <v>7804</v>
      </c>
      <c r="B7805" s="60">
        <v>6</v>
      </c>
      <c r="C7805" s="2">
        <v>41251.033246314517</v>
      </c>
      <c r="D7805" s="2">
        <v>41255.615972222222</v>
      </c>
      <c r="E7805" s="60">
        <v>24</v>
      </c>
      <c r="F7805" s="2" t="s">
        <v>5</v>
      </c>
      <c r="G7805" s="60">
        <v>0</v>
      </c>
    </row>
    <row r="7806" spans="1:7" x14ac:dyDescent="0.3">
      <c r="A7806" s="60">
        <v>7805</v>
      </c>
      <c r="B7806" s="60">
        <v>1</v>
      </c>
      <c r="C7806" s="2">
        <v>41251.022656063753</v>
      </c>
      <c r="D7806" s="2">
        <v>41311.022222222222</v>
      </c>
      <c r="E7806" s="60">
        <v>12</v>
      </c>
      <c r="F7806" s="2">
        <v>41252.464750681371</v>
      </c>
      <c r="G7806" s="60">
        <v>0</v>
      </c>
    </row>
    <row r="7807" spans="1:7" x14ac:dyDescent="0.3">
      <c r="A7807" s="60">
        <v>7806</v>
      </c>
      <c r="B7807" s="60">
        <v>3</v>
      </c>
      <c r="C7807" s="2">
        <v>41251.144168529507</v>
      </c>
      <c r="D7807" s="2">
        <v>41311.143750000003</v>
      </c>
      <c r="E7807" s="60">
        <v>24</v>
      </c>
      <c r="F7807" s="2">
        <v>41251.929961041489</v>
      </c>
      <c r="G7807" s="60">
        <v>0</v>
      </c>
    </row>
    <row r="7808" spans="1:7" x14ac:dyDescent="0.3">
      <c r="A7808" s="60">
        <v>7807</v>
      </c>
      <c r="B7808" s="60">
        <v>2</v>
      </c>
      <c r="C7808" s="2">
        <v>41251.26589721116</v>
      </c>
      <c r="D7808" s="2">
        <v>41311.265277777777</v>
      </c>
      <c r="E7808" s="60">
        <v>10</v>
      </c>
      <c r="F7808" s="2">
        <v>41253.415948662943</v>
      </c>
      <c r="G7808" s="60">
        <v>0</v>
      </c>
    </row>
    <row r="7809" spans="1:7" x14ac:dyDescent="0.3">
      <c r="A7809" s="60">
        <v>7808</v>
      </c>
      <c r="B7809" s="60">
        <v>1</v>
      </c>
      <c r="C7809" s="2">
        <v>41251.260293754727</v>
      </c>
      <c r="D7809" s="2">
        <v>41311.259722222225</v>
      </c>
      <c r="E7809" s="60">
        <v>8</v>
      </c>
      <c r="F7809" s="2">
        <v>41251.724866157223</v>
      </c>
      <c r="G7809" s="60">
        <v>0</v>
      </c>
    </row>
    <row r="7810" spans="1:7" x14ac:dyDescent="0.3">
      <c r="A7810" s="60">
        <v>7809</v>
      </c>
      <c r="B7810" s="60">
        <v>5</v>
      </c>
      <c r="C7810" s="2">
        <v>41251.297389372863</v>
      </c>
      <c r="D7810" s="2">
        <v>41311.297222222223</v>
      </c>
      <c r="E7810" s="60">
        <v>24</v>
      </c>
      <c r="F7810" s="2">
        <v>41254.687771786957</v>
      </c>
      <c r="G7810" s="60">
        <v>0</v>
      </c>
    </row>
    <row r="7811" spans="1:7" x14ac:dyDescent="0.3">
      <c r="A7811" s="60">
        <v>7810</v>
      </c>
      <c r="B7811" s="60">
        <v>5</v>
      </c>
      <c r="C7811" s="2">
        <v>41251.31821404471</v>
      </c>
      <c r="D7811" s="2">
        <v>41311.318055555552</v>
      </c>
      <c r="E7811" s="60">
        <v>24</v>
      </c>
      <c r="F7811" s="2">
        <v>41254.883510410014</v>
      </c>
      <c r="G7811" s="60">
        <v>0</v>
      </c>
    </row>
    <row r="7812" spans="1:7" x14ac:dyDescent="0.3">
      <c r="A7812" s="60">
        <v>7811</v>
      </c>
      <c r="B7812" s="60">
        <v>10</v>
      </c>
      <c r="C7812" s="2">
        <v>41251.320784713243</v>
      </c>
      <c r="D7812" s="2">
        <v>41311.320138888885</v>
      </c>
      <c r="E7812" s="60">
        <v>1</v>
      </c>
      <c r="F7812" s="2">
        <v>41258.712110913912</v>
      </c>
      <c r="G7812" s="60">
        <v>2</v>
      </c>
    </row>
    <row r="7813" spans="1:7" x14ac:dyDescent="0.3">
      <c r="A7813" s="60">
        <v>7812</v>
      </c>
      <c r="B7813" s="60">
        <v>9</v>
      </c>
      <c r="C7813" s="2">
        <v>41251.388381251592</v>
      </c>
      <c r="D7813" s="2">
        <v>41255.638174498628</v>
      </c>
      <c r="E7813" s="60">
        <v>5</v>
      </c>
      <c r="F7813" s="2" t="s">
        <v>5</v>
      </c>
      <c r="G7813" s="60">
        <v>0</v>
      </c>
    </row>
    <row r="7814" spans="1:7" x14ac:dyDescent="0.3">
      <c r="A7814" s="60">
        <v>7813</v>
      </c>
      <c r="B7814" s="60">
        <v>1</v>
      </c>
      <c r="C7814" s="2">
        <v>41251.38609579613</v>
      </c>
      <c r="D7814" s="2">
        <v>41311.385416666664</v>
      </c>
      <c r="E7814" s="60">
        <v>8</v>
      </c>
      <c r="F7814" s="2">
        <v>41252.573975254025</v>
      </c>
      <c r="G7814" s="60">
        <v>0</v>
      </c>
    </row>
    <row r="7815" spans="1:7" x14ac:dyDescent="0.3">
      <c r="A7815" s="60">
        <v>7814</v>
      </c>
      <c r="B7815" s="60">
        <v>9</v>
      </c>
      <c r="C7815" s="2">
        <v>41251.390165596611</v>
      </c>
      <c r="D7815" s="2">
        <v>41253.931145312563</v>
      </c>
      <c r="E7815" s="60">
        <v>5</v>
      </c>
      <c r="F7815" s="2" t="s">
        <v>5</v>
      </c>
      <c r="G7815" s="60">
        <v>0</v>
      </c>
    </row>
    <row r="7816" spans="1:7" x14ac:dyDescent="0.3">
      <c r="A7816" s="60">
        <v>7815</v>
      </c>
      <c r="B7816" s="60">
        <v>3</v>
      </c>
      <c r="C7816" s="2">
        <v>41251.539864275808</v>
      </c>
      <c r="D7816" s="2">
        <v>41311.539583333331</v>
      </c>
      <c r="E7816" s="60">
        <v>24</v>
      </c>
      <c r="F7816" s="2">
        <v>41253.492723311945</v>
      </c>
      <c r="G7816" s="60">
        <v>0</v>
      </c>
    </row>
    <row r="7817" spans="1:7" x14ac:dyDescent="0.3">
      <c r="A7817" s="60">
        <v>7816</v>
      </c>
      <c r="B7817" s="60">
        <v>5</v>
      </c>
      <c r="C7817" s="2">
        <v>41251.510446056323</v>
      </c>
      <c r="D7817" s="2">
        <v>41311.510416666664</v>
      </c>
      <c r="E7817" s="60">
        <v>24</v>
      </c>
      <c r="F7817" s="2">
        <v>41255.529061663809</v>
      </c>
      <c r="G7817" s="60">
        <v>0</v>
      </c>
    </row>
    <row r="7818" spans="1:7" x14ac:dyDescent="0.3">
      <c r="A7818" s="60">
        <v>7817</v>
      </c>
      <c r="B7818" s="60">
        <v>1</v>
      </c>
      <c r="C7818" s="2">
        <v>41251.572640160608</v>
      </c>
      <c r="D7818" s="2">
        <v>41311.572222222218</v>
      </c>
      <c r="E7818" s="60">
        <v>8</v>
      </c>
      <c r="F7818" s="2">
        <v>41252.333852444142</v>
      </c>
      <c r="G7818" s="60">
        <v>0</v>
      </c>
    </row>
    <row r="7819" spans="1:7" x14ac:dyDescent="0.3">
      <c r="A7819" s="60">
        <v>7818</v>
      </c>
      <c r="B7819" s="60">
        <v>1</v>
      </c>
      <c r="C7819" s="2">
        <v>41251.60527759156</v>
      </c>
      <c r="D7819" s="2">
        <v>41311.604861111111</v>
      </c>
      <c r="E7819" s="60">
        <v>8</v>
      </c>
      <c r="F7819" s="2">
        <v>41251.651753597675</v>
      </c>
      <c r="G7819" s="60">
        <v>0</v>
      </c>
    </row>
    <row r="7820" spans="1:7" x14ac:dyDescent="0.3">
      <c r="A7820" s="60">
        <v>7819</v>
      </c>
      <c r="B7820" s="60">
        <v>3</v>
      </c>
      <c r="C7820" s="2">
        <v>41251.584578466594</v>
      </c>
      <c r="D7820" s="2">
        <v>41255.917351237222</v>
      </c>
      <c r="E7820" s="60">
        <v>24</v>
      </c>
      <c r="F7820" s="2" t="s">
        <v>5</v>
      </c>
      <c r="G7820" s="60">
        <v>0</v>
      </c>
    </row>
    <row r="7821" spans="1:7" x14ac:dyDescent="0.3">
      <c r="A7821" s="60">
        <v>7820</v>
      </c>
      <c r="B7821" s="60">
        <v>1</v>
      </c>
      <c r="C7821" s="2">
        <v>41251.651854451375</v>
      </c>
      <c r="D7821" s="2">
        <v>41311.651388888888</v>
      </c>
      <c r="E7821" s="60">
        <v>8</v>
      </c>
      <c r="F7821" s="2">
        <v>41252.584522605459</v>
      </c>
      <c r="G7821" s="60">
        <v>0</v>
      </c>
    </row>
    <row r="7822" spans="1:7" x14ac:dyDescent="0.3">
      <c r="A7822" s="60">
        <v>7821</v>
      </c>
      <c r="B7822" s="60">
        <v>4</v>
      </c>
      <c r="C7822" s="2">
        <v>41251.640936050491</v>
      </c>
      <c r="D7822" s="2">
        <v>41311.640277777777</v>
      </c>
      <c r="E7822" s="60">
        <v>12</v>
      </c>
      <c r="F7822" s="2">
        <v>41253.857940396992</v>
      </c>
      <c r="G7822" s="60">
        <v>0</v>
      </c>
    </row>
    <row r="7823" spans="1:7" x14ac:dyDescent="0.3">
      <c r="A7823" s="60">
        <v>7822</v>
      </c>
      <c r="B7823" s="60">
        <v>3</v>
      </c>
      <c r="C7823" s="2">
        <v>41251.633169710913</v>
      </c>
      <c r="D7823" s="2">
        <v>41311.632638888892</v>
      </c>
      <c r="E7823" s="60">
        <v>24</v>
      </c>
      <c r="F7823" s="2">
        <v>41253.452555318727</v>
      </c>
      <c r="G7823" s="60">
        <v>0</v>
      </c>
    </row>
    <row r="7824" spans="1:7" x14ac:dyDescent="0.3">
      <c r="A7824" s="60">
        <v>7823</v>
      </c>
      <c r="B7824" s="60">
        <v>4</v>
      </c>
      <c r="C7824" s="2">
        <v>41251.658841310462</v>
      </c>
      <c r="D7824" s="2">
        <v>41311.658333333333</v>
      </c>
      <c r="E7824" s="60">
        <v>12</v>
      </c>
      <c r="F7824" s="2">
        <v>41255.399023448081</v>
      </c>
      <c r="G7824" s="60">
        <v>0</v>
      </c>
    </row>
    <row r="7825" spans="1:7" x14ac:dyDescent="0.3">
      <c r="A7825" s="60">
        <v>7824</v>
      </c>
      <c r="B7825" s="60">
        <v>1</v>
      </c>
      <c r="C7825" s="2">
        <v>41251.677827616077</v>
      </c>
      <c r="D7825" s="2">
        <v>41311.677777777775</v>
      </c>
      <c r="E7825" s="60">
        <v>8</v>
      </c>
      <c r="F7825" s="2">
        <v>41252.369293409007</v>
      </c>
      <c r="G7825" s="60">
        <v>0</v>
      </c>
    </row>
    <row r="7826" spans="1:7" x14ac:dyDescent="0.3">
      <c r="A7826" s="60">
        <v>7825</v>
      </c>
      <c r="B7826" s="60">
        <v>10</v>
      </c>
      <c r="C7826" s="2">
        <v>41251.744428391095</v>
      </c>
      <c r="D7826" s="2">
        <v>41311.743750000001</v>
      </c>
      <c r="E7826" s="60">
        <v>1</v>
      </c>
      <c r="F7826" s="2">
        <v>41258.718224857934</v>
      </c>
      <c r="G7826" s="60">
        <v>3</v>
      </c>
    </row>
    <row r="7827" spans="1:7" x14ac:dyDescent="0.3">
      <c r="A7827" s="60">
        <v>7826</v>
      </c>
      <c r="B7827" s="60">
        <v>8</v>
      </c>
      <c r="C7827" s="2">
        <v>41251.765757524663</v>
      </c>
      <c r="D7827" s="2">
        <v>41311.765277777777</v>
      </c>
      <c r="E7827" s="60">
        <v>3</v>
      </c>
      <c r="F7827" s="2">
        <v>41258.727452287327</v>
      </c>
      <c r="G7827" s="60">
        <v>1</v>
      </c>
    </row>
    <row r="7828" spans="1:7" x14ac:dyDescent="0.3">
      <c r="A7828" s="60">
        <v>7827</v>
      </c>
      <c r="B7828" s="60">
        <v>1</v>
      </c>
      <c r="C7828" s="2">
        <v>41251.784702013669</v>
      </c>
      <c r="D7828" s="2">
        <v>41311.78402777778</v>
      </c>
      <c r="E7828" s="60">
        <v>8</v>
      </c>
      <c r="F7828" s="2">
        <v>41252.520065619909</v>
      </c>
      <c r="G7828" s="60">
        <v>0</v>
      </c>
    </row>
    <row r="7829" spans="1:7" x14ac:dyDescent="0.3">
      <c r="A7829" s="60">
        <v>7828</v>
      </c>
      <c r="B7829" s="60">
        <v>2</v>
      </c>
      <c r="C7829" s="2">
        <v>41251.887357958876</v>
      </c>
      <c r="D7829" s="2">
        <v>41311.886805555558</v>
      </c>
      <c r="E7829" s="60">
        <v>10</v>
      </c>
      <c r="F7829" s="2">
        <v>41251.958926584768</v>
      </c>
      <c r="G7829" s="60">
        <v>0</v>
      </c>
    </row>
    <row r="7830" spans="1:7" x14ac:dyDescent="0.3">
      <c r="A7830" s="60">
        <v>7829</v>
      </c>
      <c r="B7830" s="60">
        <v>6</v>
      </c>
      <c r="C7830" s="2">
        <v>41251.942352265272</v>
      </c>
      <c r="D7830" s="2">
        <v>41311.941666666666</v>
      </c>
      <c r="E7830" s="60">
        <v>24</v>
      </c>
      <c r="F7830" s="2">
        <v>41256.33435047583</v>
      </c>
      <c r="G7830" s="60">
        <v>0</v>
      </c>
    </row>
    <row r="7831" spans="1:7" x14ac:dyDescent="0.3">
      <c r="A7831" s="60">
        <v>7830</v>
      </c>
      <c r="B7831" s="60">
        <v>6</v>
      </c>
      <c r="C7831" s="2">
        <v>41251.996853720149</v>
      </c>
      <c r="D7831" s="2">
        <v>41311.996527777781</v>
      </c>
      <c r="E7831" s="60">
        <v>24</v>
      </c>
      <c r="F7831" s="2">
        <v>41264.551235628714</v>
      </c>
      <c r="G7831" s="60">
        <v>0</v>
      </c>
    </row>
    <row r="7832" spans="1:7" x14ac:dyDescent="0.3">
      <c r="A7832" s="60">
        <v>7831</v>
      </c>
      <c r="B7832" s="60">
        <v>7</v>
      </c>
      <c r="C7832" s="2">
        <v>41252.075943186719</v>
      </c>
      <c r="D7832" s="2">
        <v>41312.075694444444</v>
      </c>
      <c r="E7832" s="60">
        <v>24</v>
      </c>
      <c r="F7832" s="2">
        <v>41255.276497001905</v>
      </c>
      <c r="G7832" s="60">
        <v>0</v>
      </c>
    </row>
    <row r="7833" spans="1:7" x14ac:dyDescent="0.3">
      <c r="A7833" s="60">
        <v>7832</v>
      </c>
      <c r="B7833" s="60">
        <v>6</v>
      </c>
      <c r="C7833" s="2">
        <v>41252.181940817281</v>
      </c>
      <c r="D7833" s="2">
        <v>41312.181944444441</v>
      </c>
      <c r="E7833" s="60">
        <v>24</v>
      </c>
      <c r="F7833" s="2">
        <v>41253.883843142721</v>
      </c>
      <c r="G7833" s="60">
        <v>0</v>
      </c>
    </row>
    <row r="7834" spans="1:7" x14ac:dyDescent="0.3">
      <c r="A7834" s="60">
        <v>7833</v>
      </c>
      <c r="B7834" s="60">
        <v>11</v>
      </c>
      <c r="C7834" s="2">
        <v>41252.167092457574</v>
      </c>
      <c r="D7834" s="2">
        <v>41255.625</v>
      </c>
      <c r="E7834" s="60">
        <v>1</v>
      </c>
      <c r="F7834" s="2" t="s">
        <v>5</v>
      </c>
      <c r="G7834" s="60">
        <v>0</v>
      </c>
    </row>
    <row r="7835" spans="1:7" x14ac:dyDescent="0.3">
      <c r="A7835" s="60">
        <v>7834</v>
      </c>
      <c r="B7835" s="60">
        <v>6</v>
      </c>
      <c r="C7835" s="2">
        <v>41252.406077926848</v>
      </c>
      <c r="D7835" s="2">
        <v>41312.405555555553</v>
      </c>
      <c r="E7835" s="60">
        <v>24</v>
      </c>
      <c r="F7835" s="2">
        <v>41254.485506698169</v>
      </c>
      <c r="G7835" s="60">
        <v>0</v>
      </c>
    </row>
    <row r="7836" spans="1:7" x14ac:dyDescent="0.3">
      <c r="A7836" s="60">
        <v>7835</v>
      </c>
      <c r="B7836" s="60">
        <v>4</v>
      </c>
      <c r="C7836" s="2">
        <v>41252.444924722069</v>
      </c>
      <c r="D7836" s="2">
        <v>41312.444444444445</v>
      </c>
      <c r="E7836" s="60">
        <v>12</v>
      </c>
      <c r="F7836" s="2">
        <v>41255.646873761216</v>
      </c>
      <c r="G7836" s="60">
        <v>0</v>
      </c>
    </row>
    <row r="7837" spans="1:7" x14ac:dyDescent="0.3">
      <c r="A7837" s="60">
        <v>7836</v>
      </c>
      <c r="B7837" s="60">
        <v>11</v>
      </c>
      <c r="C7837" s="2">
        <v>41252.445020914442</v>
      </c>
      <c r="D7837" s="2">
        <v>41312.444444444445</v>
      </c>
      <c r="E7837" s="60">
        <v>1</v>
      </c>
      <c r="F7837" s="2">
        <v>41259.430443262674</v>
      </c>
      <c r="G7837" s="60">
        <v>4</v>
      </c>
    </row>
    <row r="7838" spans="1:7" x14ac:dyDescent="0.3">
      <c r="A7838" s="60">
        <v>7837</v>
      </c>
      <c r="B7838" s="60">
        <v>1</v>
      </c>
      <c r="C7838" s="2">
        <v>41252.427712408433</v>
      </c>
      <c r="D7838" s="2">
        <v>41312.427083333328</v>
      </c>
      <c r="E7838" s="60">
        <v>12</v>
      </c>
      <c r="F7838" s="2">
        <v>41253.705177307645</v>
      </c>
      <c r="G7838" s="60">
        <v>0</v>
      </c>
    </row>
    <row r="7839" spans="1:7" x14ac:dyDescent="0.3">
      <c r="A7839" s="60">
        <v>7838</v>
      </c>
      <c r="B7839" s="60">
        <v>7</v>
      </c>
      <c r="C7839" s="2">
        <v>41252.460062556594</v>
      </c>
      <c r="D7839" s="2">
        <v>41312.459722222222</v>
      </c>
      <c r="E7839" s="60">
        <v>24</v>
      </c>
      <c r="F7839" s="2">
        <v>41262.33695262191</v>
      </c>
      <c r="G7839" s="60">
        <v>0</v>
      </c>
    </row>
    <row r="7840" spans="1:7" x14ac:dyDescent="0.3">
      <c r="A7840" s="60">
        <v>7839</v>
      </c>
      <c r="B7840" s="60">
        <v>7</v>
      </c>
      <c r="C7840" s="2">
        <v>41252.466146248335</v>
      </c>
      <c r="D7840" s="2">
        <v>41312.465972222228</v>
      </c>
      <c r="E7840" s="60">
        <v>24</v>
      </c>
      <c r="F7840" s="2">
        <v>41262.501568658372</v>
      </c>
      <c r="G7840" s="60">
        <v>0</v>
      </c>
    </row>
    <row r="7841" spans="1:7" x14ac:dyDescent="0.3">
      <c r="A7841" s="60">
        <v>7840</v>
      </c>
      <c r="B7841" s="60">
        <v>5</v>
      </c>
      <c r="C7841" s="2">
        <v>41252.533186257009</v>
      </c>
      <c r="D7841" s="2">
        <v>41312.532638888886</v>
      </c>
      <c r="E7841" s="60">
        <v>24</v>
      </c>
      <c r="F7841" s="2">
        <v>41256.158666393821</v>
      </c>
      <c r="G7841" s="60">
        <v>0</v>
      </c>
    </row>
    <row r="7842" spans="1:7" x14ac:dyDescent="0.3">
      <c r="A7842" s="60">
        <v>7841</v>
      </c>
      <c r="B7842" s="60">
        <v>1</v>
      </c>
      <c r="C7842" s="2">
        <v>41252.608645397107</v>
      </c>
      <c r="D7842" s="2">
        <v>41312.608333333337</v>
      </c>
      <c r="E7842" s="60">
        <v>8</v>
      </c>
      <c r="F7842" s="2">
        <v>41253.325083617026</v>
      </c>
      <c r="G7842" s="60">
        <v>0</v>
      </c>
    </row>
    <row r="7843" spans="1:7" x14ac:dyDescent="0.3">
      <c r="A7843" s="60">
        <v>7842</v>
      </c>
      <c r="B7843" s="60">
        <v>2</v>
      </c>
      <c r="C7843" s="2">
        <v>41252.598274853306</v>
      </c>
      <c r="D7843" s="2">
        <v>41255.722916666666</v>
      </c>
      <c r="E7843" s="60">
        <v>10</v>
      </c>
      <c r="F7843" s="2">
        <v>41254.681815608339</v>
      </c>
      <c r="G7843" s="60">
        <v>0</v>
      </c>
    </row>
    <row r="7844" spans="1:7" x14ac:dyDescent="0.3">
      <c r="A7844" s="60">
        <v>7843</v>
      </c>
      <c r="B7844" s="60">
        <v>3</v>
      </c>
      <c r="C7844" s="2">
        <v>41252.615452484024</v>
      </c>
      <c r="D7844" s="2">
        <v>41312.615277777782</v>
      </c>
      <c r="E7844" s="60">
        <v>24</v>
      </c>
      <c r="F7844" s="2">
        <v>41255.443410532258</v>
      </c>
      <c r="G7844" s="60">
        <v>0</v>
      </c>
    </row>
    <row r="7845" spans="1:7" x14ac:dyDescent="0.3">
      <c r="A7845" s="60">
        <v>7844</v>
      </c>
      <c r="B7845" s="60">
        <v>4</v>
      </c>
      <c r="C7845" s="2">
        <v>41252.674449420607</v>
      </c>
      <c r="D7845" s="2">
        <v>41312.674305555556</v>
      </c>
      <c r="E7845" s="60">
        <v>12</v>
      </c>
      <c r="F7845" s="2">
        <v>41254.517926118744</v>
      </c>
      <c r="G7845" s="60">
        <v>0</v>
      </c>
    </row>
    <row r="7846" spans="1:7" x14ac:dyDescent="0.3">
      <c r="A7846" s="60">
        <v>7845</v>
      </c>
      <c r="B7846" s="60">
        <v>1</v>
      </c>
      <c r="C7846" s="2">
        <v>41252.765087121319</v>
      </c>
      <c r="D7846" s="2">
        <v>41255.764562735101</v>
      </c>
      <c r="E7846" s="60">
        <v>8</v>
      </c>
      <c r="F7846" s="2" t="s">
        <v>5</v>
      </c>
      <c r="G7846" s="60">
        <v>0</v>
      </c>
    </row>
    <row r="7847" spans="1:7" x14ac:dyDescent="0.3">
      <c r="A7847" s="60">
        <v>7846</v>
      </c>
      <c r="B7847" s="60">
        <v>4</v>
      </c>
      <c r="C7847" s="2">
        <v>41252.750739141127</v>
      </c>
      <c r="D7847" s="2">
        <v>41312.750694444447</v>
      </c>
      <c r="E7847" s="60">
        <v>12</v>
      </c>
      <c r="F7847" s="2">
        <v>41254.532191133665</v>
      </c>
      <c r="G7847" s="60">
        <v>0</v>
      </c>
    </row>
    <row r="7848" spans="1:7" x14ac:dyDescent="0.3">
      <c r="A7848" s="60">
        <v>7847</v>
      </c>
      <c r="B7848" s="60">
        <v>5</v>
      </c>
      <c r="C7848" s="2">
        <v>41252.84399049839</v>
      </c>
      <c r="D7848" s="2">
        <v>41312.84375</v>
      </c>
      <c r="E7848" s="60">
        <v>24</v>
      </c>
      <c r="F7848" s="2">
        <v>41255.437295269694</v>
      </c>
      <c r="G7848" s="60">
        <v>0</v>
      </c>
    </row>
    <row r="7849" spans="1:7" x14ac:dyDescent="0.3">
      <c r="A7849" s="60">
        <v>7848</v>
      </c>
      <c r="B7849" s="60">
        <v>4</v>
      </c>
      <c r="C7849" s="2">
        <v>41252.908987777417</v>
      </c>
      <c r="D7849" s="2">
        <v>41312.908333333333</v>
      </c>
      <c r="E7849" s="60">
        <v>12</v>
      </c>
      <c r="F7849" s="2">
        <v>41254.861658240043</v>
      </c>
      <c r="G7849" s="60">
        <v>0</v>
      </c>
    </row>
    <row r="7850" spans="1:7" x14ac:dyDescent="0.3">
      <c r="A7850" s="60">
        <v>7849</v>
      </c>
      <c r="B7850" s="60">
        <v>1</v>
      </c>
      <c r="C7850" s="2">
        <v>41252.941109016036</v>
      </c>
      <c r="D7850" s="2">
        <v>41312.940972222219</v>
      </c>
      <c r="E7850" s="60">
        <v>8</v>
      </c>
      <c r="F7850" s="2">
        <v>41253.385694414414</v>
      </c>
      <c r="G7850" s="60">
        <v>0</v>
      </c>
    </row>
    <row r="7851" spans="1:7" x14ac:dyDescent="0.3">
      <c r="A7851" s="60">
        <v>7850</v>
      </c>
      <c r="B7851" s="60">
        <v>6</v>
      </c>
      <c r="C7851" s="2">
        <v>41253.026744774012</v>
      </c>
      <c r="D7851" s="2">
        <v>41313.026388888888</v>
      </c>
      <c r="E7851" s="60">
        <v>24</v>
      </c>
      <c r="F7851" s="2">
        <v>41260.02900121011</v>
      </c>
      <c r="G7851" s="60">
        <v>0</v>
      </c>
    </row>
    <row r="7852" spans="1:7" x14ac:dyDescent="0.3">
      <c r="A7852" s="60">
        <v>7851</v>
      </c>
      <c r="B7852" s="60">
        <v>3</v>
      </c>
      <c r="C7852" s="2">
        <v>41253.094694601568</v>
      </c>
      <c r="D7852" s="2">
        <v>41313.094444444447</v>
      </c>
      <c r="E7852" s="60">
        <v>24</v>
      </c>
      <c r="F7852" s="2">
        <v>41254.771960210754</v>
      </c>
      <c r="G7852" s="60">
        <v>0</v>
      </c>
    </row>
    <row r="7853" spans="1:7" x14ac:dyDescent="0.3">
      <c r="A7853" s="60">
        <v>7852</v>
      </c>
      <c r="B7853" s="60">
        <v>6</v>
      </c>
      <c r="C7853" s="2">
        <v>41253.140896510209</v>
      </c>
      <c r="D7853" s="2">
        <v>41313.140277777777</v>
      </c>
      <c r="E7853" s="60">
        <v>24</v>
      </c>
      <c r="F7853" s="2">
        <v>41258.390074008705</v>
      </c>
      <c r="G7853" s="60">
        <v>0</v>
      </c>
    </row>
    <row r="7854" spans="1:7" x14ac:dyDescent="0.3">
      <c r="A7854" s="60">
        <v>7853</v>
      </c>
      <c r="B7854" s="60">
        <v>5</v>
      </c>
      <c r="C7854" s="2">
        <v>41253.23398927079</v>
      </c>
      <c r="D7854" s="2">
        <v>41313.233333333337</v>
      </c>
      <c r="E7854" s="60">
        <v>24</v>
      </c>
      <c r="F7854" s="2">
        <v>41257.635035707681</v>
      </c>
      <c r="G7854" s="60">
        <v>0</v>
      </c>
    </row>
    <row r="7855" spans="1:7" x14ac:dyDescent="0.3">
      <c r="A7855" s="60">
        <v>7854</v>
      </c>
      <c r="B7855" s="60">
        <v>2</v>
      </c>
      <c r="C7855" s="2">
        <v>41253.356186748875</v>
      </c>
      <c r="D7855" s="2">
        <v>41313.355555555558</v>
      </c>
      <c r="E7855" s="60">
        <v>10</v>
      </c>
      <c r="F7855" s="2">
        <v>41254.746470399092</v>
      </c>
      <c r="G7855" s="60">
        <v>0</v>
      </c>
    </row>
    <row r="7856" spans="1:7" x14ac:dyDescent="0.3">
      <c r="A7856" s="60">
        <v>7855</v>
      </c>
      <c r="B7856" s="60">
        <v>8</v>
      </c>
      <c r="C7856" s="2">
        <v>41253.395516952092</v>
      </c>
      <c r="D7856" s="2">
        <v>41313.395138888889</v>
      </c>
      <c r="E7856" s="60">
        <v>3</v>
      </c>
      <c r="F7856" s="2">
        <v>41256.515557575338</v>
      </c>
      <c r="G7856" s="60">
        <v>0</v>
      </c>
    </row>
    <row r="7857" spans="1:7" x14ac:dyDescent="0.3">
      <c r="A7857" s="60">
        <v>7856</v>
      </c>
      <c r="B7857" s="60">
        <v>6</v>
      </c>
      <c r="C7857" s="2">
        <v>41253.380922454984</v>
      </c>
      <c r="D7857" s="2">
        <v>41313.380555555559</v>
      </c>
      <c r="E7857" s="60">
        <v>24</v>
      </c>
      <c r="F7857" s="2">
        <v>41255.902202335506</v>
      </c>
      <c r="G7857" s="60">
        <v>0</v>
      </c>
    </row>
    <row r="7858" spans="1:7" x14ac:dyDescent="0.3">
      <c r="A7858" s="60">
        <v>7857</v>
      </c>
      <c r="B7858" s="60">
        <v>1</v>
      </c>
      <c r="C7858" s="2">
        <v>41253.450599729549</v>
      </c>
      <c r="D7858" s="2">
        <v>41313.449999999997</v>
      </c>
      <c r="E7858" s="60">
        <v>8</v>
      </c>
      <c r="F7858" s="2">
        <v>41254.3961621161</v>
      </c>
      <c r="G7858" s="60">
        <v>0</v>
      </c>
    </row>
    <row r="7859" spans="1:7" x14ac:dyDescent="0.3">
      <c r="A7859" s="60">
        <v>7858</v>
      </c>
      <c r="B7859" s="60">
        <v>7</v>
      </c>
      <c r="C7859" s="2">
        <v>41253.454478723244</v>
      </c>
      <c r="D7859" s="2">
        <v>41313.454166666663</v>
      </c>
      <c r="E7859" s="60">
        <v>24</v>
      </c>
      <c r="F7859" s="2">
        <v>41263.416673758096</v>
      </c>
      <c r="G7859" s="60">
        <v>0</v>
      </c>
    </row>
    <row r="7860" spans="1:7" x14ac:dyDescent="0.3">
      <c r="A7860" s="60">
        <v>7859</v>
      </c>
      <c r="B7860" s="60">
        <v>7</v>
      </c>
      <c r="C7860" s="2">
        <v>41253.438588229816</v>
      </c>
      <c r="D7860" s="2">
        <v>41258.063194444439</v>
      </c>
      <c r="E7860" s="60">
        <v>24</v>
      </c>
      <c r="F7860" s="2" t="s">
        <v>5</v>
      </c>
      <c r="G7860" s="60">
        <v>0</v>
      </c>
    </row>
    <row r="7861" spans="1:7" x14ac:dyDescent="0.3">
      <c r="A7861" s="60">
        <v>7860</v>
      </c>
      <c r="B7861" s="60">
        <v>1</v>
      </c>
      <c r="C7861" s="2">
        <v>41253.50686156247</v>
      </c>
      <c r="D7861" s="2">
        <v>41313.506249999999</v>
      </c>
      <c r="E7861" s="60">
        <v>8</v>
      </c>
      <c r="F7861" s="2">
        <v>41254.686142934115</v>
      </c>
      <c r="G7861" s="60">
        <v>0</v>
      </c>
    </row>
    <row r="7862" spans="1:7" x14ac:dyDescent="0.3">
      <c r="A7862" s="60">
        <v>7861</v>
      </c>
      <c r="B7862" s="60">
        <v>1</v>
      </c>
      <c r="C7862" s="2">
        <v>41253.575342158569</v>
      </c>
      <c r="D7862" s="2">
        <v>41313.574999999997</v>
      </c>
      <c r="E7862" s="60">
        <v>12</v>
      </c>
      <c r="F7862" s="2">
        <v>41254.633036925807</v>
      </c>
      <c r="G7862" s="60">
        <v>0</v>
      </c>
    </row>
    <row r="7863" spans="1:7" x14ac:dyDescent="0.3">
      <c r="A7863" s="60">
        <v>7862</v>
      </c>
      <c r="B7863" s="60">
        <v>1</v>
      </c>
      <c r="C7863" s="2">
        <v>41253.631284419127</v>
      </c>
      <c r="D7863" s="2">
        <v>41313.631249999999</v>
      </c>
      <c r="E7863" s="60">
        <v>12</v>
      </c>
      <c r="F7863" s="2">
        <v>41254.863000009966</v>
      </c>
      <c r="G7863" s="60">
        <v>0</v>
      </c>
    </row>
    <row r="7864" spans="1:7" x14ac:dyDescent="0.3">
      <c r="A7864" s="60">
        <v>7863</v>
      </c>
      <c r="B7864" s="60">
        <v>5</v>
      </c>
      <c r="C7864" s="2">
        <v>41253.685292859911</v>
      </c>
      <c r="D7864" s="2">
        <v>41256.101374547339</v>
      </c>
      <c r="E7864" s="60">
        <v>24</v>
      </c>
      <c r="F7864" s="2" t="s">
        <v>5</v>
      </c>
      <c r="G7864" s="60">
        <v>0</v>
      </c>
    </row>
    <row r="7865" spans="1:7" x14ac:dyDescent="0.3">
      <c r="A7865" s="60">
        <v>7864</v>
      </c>
      <c r="B7865" s="60">
        <v>1</v>
      </c>
      <c r="C7865" s="2">
        <v>41253.678233045794</v>
      </c>
      <c r="D7865" s="2">
        <v>41313.677777777775</v>
      </c>
      <c r="E7865" s="60">
        <v>8</v>
      </c>
      <c r="F7865" s="2">
        <v>41254.347444041596</v>
      </c>
      <c r="G7865" s="60">
        <v>0</v>
      </c>
    </row>
    <row r="7866" spans="1:7" x14ac:dyDescent="0.3">
      <c r="A7866" s="60">
        <v>7865</v>
      </c>
      <c r="B7866" s="60">
        <v>5</v>
      </c>
      <c r="C7866" s="2">
        <v>41253.704565249231</v>
      </c>
      <c r="D7866" s="2">
        <v>41313.704166666663</v>
      </c>
      <c r="E7866" s="60">
        <v>24</v>
      </c>
      <c r="F7866" s="2">
        <v>41257.538428287095</v>
      </c>
      <c r="G7866" s="60">
        <v>0</v>
      </c>
    </row>
    <row r="7867" spans="1:7" x14ac:dyDescent="0.3">
      <c r="A7867" s="60">
        <v>7866</v>
      </c>
      <c r="B7867" s="60">
        <v>4</v>
      </c>
      <c r="C7867" s="2">
        <v>41253.705162584127</v>
      </c>
      <c r="D7867" s="2">
        <v>41313.704861111109</v>
      </c>
      <c r="E7867" s="60">
        <v>12</v>
      </c>
      <c r="F7867" s="2">
        <v>41256.397493560595</v>
      </c>
      <c r="G7867" s="60">
        <v>0</v>
      </c>
    </row>
    <row r="7868" spans="1:7" x14ac:dyDescent="0.3">
      <c r="A7868" s="60">
        <v>7867</v>
      </c>
      <c r="B7868" s="60">
        <v>1</v>
      </c>
      <c r="C7868" s="2">
        <v>41253.700589827306</v>
      </c>
      <c r="D7868" s="2">
        <v>41313.699999999997</v>
      </c>
      <c r="E7868" s="60">
        <v>8</v>
      </c>
      <c r="F7868" s="2">
        <v>41254.464183057025</v>
      </c>
      <c r="G7868" s="60">
        <v>0</v>
      </c>
    </row>
    <row r="7869" spans="1:7" x14ac:dyDescent="0.3">
      <c r="A7869" s="60">
        <v>7868</v>
      </c>
      <c r="B7869" s="60">
        <v>1</v>
      </c>
      <c r="C7869" s="2">
        <v>41253.702261204606</v>
      </c>
      <c r="D7869" s="2">
        <v>41256.534979798322</v>
      </c>
      <c r="E7869" s="60">
        <v>12</v>
      </c>
      <c r="F7869" s="2" t="s">
        <v>5</v>
      </c>
      <c r="G7869" s="60">
        <v>0</v>
      </c>
    </row>
    <row r="7870" spans="1:7" x14ac:dyDescent="0.3">
      <c r="A7870" s="60">
        <v>7869</v>
      </c>
      <c r="B7870" s="60">
        <v>10</v>
      </c>
      <c r="C7870" s="2">
        <v>41253.740381120602</v>
      </c>
      <c r="D7870" s="2">
        <v>41313.740277777782</v>
      </c>
      <c r="E7870" s="60">
        <v>1</v>
      </c>
      <c r="F7870" s="2">
        <v>41260.653513396173</v>
      </c>
      <c r="G7870" s="60">
        <v>4</v>
      </c>
    </row>
    <row r="7871" spans="1:7" x14ac:dyDescent="0.3">
      <c r="A7871" s="60">
        <v>7870</v>
      </c>
      <c r="B7871" s="60">
        <v>8</v>
      </c>
      <c r="C7871" s="2">
        <v>41253.768567828229</v>
      </c>
      <c r="D7871" s="2">
        <v>41313.768055555556</v>
      </c>
      <c r="E7871" s="60">
        <v>3</v>
      </c>
      <c r="F7871" s="2">
        <v>41258.43506184766</v>
      </c>
      <c r="G7871" s="60">
        <v>0</v>
      </c>
    </row>
    <row r="7872" spans="1:7" x14ac:dyDescent="0.3">
      <c r="A7872" s="60">
        <v>7871</v>
      </c>
      <c r="B7872" s="60">
        <v>1</v>
      </c>
      <c r="C7872" s="2">
        <v>41253.794723136161</v>
      </c>
      <c r="D7872" s="2">
        <v>41313.794444444444</v>
      </c>
      <c r="E7872" s="60">
        <v>12</v>
      </c>
      <c r="F7872" s="2">
        <v>41254.581515744801</v>
      </c>
      <c r="G7872" s="60">
        <v>0</v>
      </c>
    </row>
    <row r="7873" spans="1:7" x14ac:dyDescent="0.3">
      <c r="A7873" s="60">
        <v>7872</v>
      </c>
      <c r="B7873" s="60">
        <v>5</v>
      </c>
      <c r="C7873" s="2">
        <v>41253.839601767046</v>
      </c>
      <c r="D7873" s="2">
        <v>41313.839583333334</v>
      </c>
      <c r="E7873" s="60">
        <v>24</v>
      </c>
      <c r="F7873" s="2">
        <v>41256.524776937644</v>
      </c>
      <c r="G7873" s="60">
        <v>0</v>
      </c>
    </row>
    <row r="7874" spans="1:7" x14ac:dyDescent="0.3">
      <c r="A7874" s="60">
        <v>7873</v>
      </c>
      <c r="B7874" s="60">
        <v>4</v>
      </c>
      <c r="C7874" s="2">
        <v>41253.91586965973</v>
      </c>
      <c r="D7874" s="2">
        <v>41313.915277777778</v>
      </c>
      <c r="E7874" s="60">
        <v>12</v>
      </c>
      <c r="F7874" s="2">
        <v>41255.46144376375</v>
      </c>
      <c r="G7874" s="60">
        <v>0</v>
      </c>
    </row>
    <row r="7875" spans="1:7" x14ac:dyDescent="0.3">
      <c r="A7875" s="60">
        <v>7874</v>
      </c>
      <c r="B7875" s="60">
        <v>3</v>
      </c>
      <c r="C7875" s="2">
        <v>41254.02444494026</v>
      </c>
      <c r="D7875" s="2">
        <v>41314.024305555555</v>
      </c>
      <c r="E7875" s="60">
        <v>24</v>
      </c>
      <c r="F7875" s="2">
        <v>41257.485434656068</v>
      </c>
      <c r="G7875" s="60">
        <v>0</v>
      </c>
    </row>
    <row r="7876" spans="1:7" x14ac:dyDescent="0.3">
      <c r="A7876" s="60">
        <v>7875</v>
      </c>
      <c r="B7876" s="60">
        <v>3</v>
      </c>
      <c r="C7876" s="2">
        <v>41254.024351484833</v>
      </c>
      <c r="D7876" s="2">
        <v>41314.024305555555</v>
      </c>
      <c r="E7876" s="60">
        <v>24</v>
      </c>
      <c r="F7876" s="2">
        <v>41255.536393557246</v>
      </c>
      <c r="G7876" s="60">
        <v>0</v>
      </c>
    </row>
    <row r="7877" spans="1:7" x14ac:dyDescent="0.3">
      <c r="A7877" s="60">
        <v>7876</v>
      </c>
      <c r="B7877" s="60">
        <v>11</v>
      </c>
      <c r="C7877" s="2">
        <v>41254.341449474749</v>
      </c>
      <c r="D7877" s="2">
        <v>41256.465772359217</v>
      </c>
      <c r="E7877" s="60">
        <v>1</v>
      </c>
      <c r="F7877" s="2" t="s">
        <v>5</v>
      </c>
      <c r="G7877" s="60">
        <v>3</v>
      </c>
    </row>
    <row r="7878" spans="1:7" x14ac:dyDescent="0.3">
      <c r="A7878" s="60">
        <v>7877</v>
      </c>
      <c r="B7878" s="60">
        <v>2</v>
      </c>
      <c r="C7878" s="2">
        <v>41254.364685540131</v>
      </c>
      <c r="D7878" s="2">
        <v>41314.364583333336</v>
      </c>
      <c r="E7878" s="60">
        <v>10</v>
      </c>
      <c r="F7878" s="2">
        <v>41255.414881315664</v>
      </c>
      <c r="G7878" s="60">
        <v>0</v>
      </c>
    </row>
    <row r="7879" spans="1:7" x14ac:dyDescent="0.3">
      <c r="A7879" s="60">
        <v>7878</v>
      </c>
      <c r="B7879" s="60">
        <v>2</v>
      </c>
      <c r="C7879" s="2">
        <v>41254.359406100564</v>
      </c>
      <c r="D7879" s="2">
        <v>41314.359027777777</v>
      </c>
      <c r="E7879" s="60">
        <v>10</v>
      </c>
      <c r="F7879" s="2">
        <v>41255.580760405603</v>
      </c>
      <c r="G7879" s="60">
        <v>0</v>
      </c>
    </row>
    <row r="7880" spans="1:7" x14ac:dyDescent="0.3">
      <c r="A7880" s="60">
        <v>7879</v>
      </c>
      <c r="B7880" s="60">
        <v>7</v>
      </c>
      <c r="C7880" s="2">
        <v>41254.359792502233</v>
      </c>
      <c r="D7880" s="2">
        <v>41314.359722222223</v>
      </c>
      <c r="E7880" s="60">
        <v>24</v>
      </c>
      <c r="F7880" s="2">
        <v>41263.421594811662</v>
      </c>
      <c r="G7880" s="60">
        <v>0</v>
      </c>
    </row>
    <row r="7881" spans="1:7" x14ac:dyDescent="0.3">
      <c r="A7881" s="60">
        <v>7880</v>
      </c>
      <c r="B7881" s="60">
        <v>3</v>
      </c>
      <c r="C7881" s="2">
        <v>41254.365048620188</v>
      </c>
      <c r="D7881" s="2">
        <v>41257.489444696941</v>
      </c>
      <c r="E7881" s="60">
        <v>24</v>
      </c>
      <c r="F7881" s="2" t="s">
        <v>5</v>
      </c>
      <c r="G7881" s="60">
        <v>0</v>
      </c>
    </row>
    <row r="7882" spans="1:7" x14ac:dyDescent="0.3">
      <c r="A7882" s="60">
        <v>7881</v>
      </c>
      <c r="B7882" s="60">
        <v>2</v>
      </c>
      <c r="C7882" s="2">
        <v>41254.461896635577</v>
      </c>
      <c r="D7882" s="2">
        <v>41256.503472222219</v>
      </c>
      <c r="E7882" s="60">
        <v>10</v>
      </c>
      <c r="F7882" s="2">
        <v>41255.649257264442</v>
      </c>
      <c r="G7882" s="60">
        <v>0</v>
      </c>
    </row>
    <row r="7883" spans="1:7" x14ac:dyDescent="0.3">
      <c r="A7883" s="60">
        <v>7882</v>
      </c>
      <c r="B7883" s="60">
        <v>2</v>
      </c>
      <c r="C7883" s="2">
        <v>41254.476420750892</v>
      </c>
      <c r="D7883" s="2">
        <v>41314.476388888892</v>
      </c>
      <c r="E7883" s="60">
        <v>10</v>
      </c>
      <c r="F7883" s="2">
        <v>41255.447887407368</v>
      </c>
      <c r="G7883" s="60">
        <v>0</v>
      </c>
    </row>
    <row r="7884" spans="1:7" x14ac:dyDescent="0.3">
      <c r="A7884" s="60">
        <v>7883</v>
      </c>
      <c r="B7884" s="60">
        <v>5</v>
      </c>
      <c r="C7884" s="2">
        <v>41254.504548595847</v>
      </c>
      <c r="D7884" s="2">
        <v>41314.504166666666</v>
      </c>
      <c r="E7884" s="60">
        <v>24</v>
      </c>
      <c r="F7884" s="2">
        <v>41258.648403506493</v>
      </c>
      <c r="G7884" s="60">
        <v>0</v>
      </c>
    </row>
    <row r="7885" spans="1:7" x14ac:dyDescent="0.3">
      <c r="A7885" s="60">
        <v>7884</v>
      </c>
      <c r="B7885" s="60">
        <v>6</v>
      </c>
      <c r="C7885" s="2">
        <v>41254.615669360464</v>
      </c>
      <c r="D7885" s="2">
        <v>41314.615277777782</v>
      </c>
      <c r="E7885" s="60">
        <v>24</v>
      </c>
      <c r="F7885" s="2">
        <v>41261.646523920273</v>
      </c>
      <c r="G7885" s="60">
        <v>0</v>
      </c>
    </row>
    <row r="7886" spans="1:7" x14ac:dyDescent="0.3">
      <c r="A7886" s="60">
        <v>7885</v>
      </c>
      <c r="B7886" s="60">
        <v>1</v>
      </c>
      <c r="C7886" s="2">
        <v>41254.67087659063</v>
      </c>
      <c r="D7886" s="2">
        <v>41314.67083333333</v>
      </c>
      <c r="E7886" s="60">
        <v>8</v>
      </c>
      <c r="F7886" s="2">
        <v>41255.759748450997</v>
      </c>
      <c r="G7886" s="60">
        <v>0</v>
      </c>
    </row>
    <row r="7887" spans="1:7" x14ac:dyDescent="0.3">
      <c r="A7887" s="60">
        <v>7886</v>
      </c>
      <c r="B7887" s="60">
        <v>7</v>
      </c>
      <c r="C7887" s="2">
        <v>41254.674203261166</v>
      </c>
      <c r="D7887" s="2">
        <v>41314.673611111109</v>
      </c>
      <c r="E7887" s="60">
        <v>24</v>
      </c>
      <c r="F7887" s="2">
        <v>41307.508031655154</v>
      </c>
      <c r="G7887" s="60">
        <v>0</v>
      </c>
    </row>
    <row r="7888" spans="1:7" x14ac:dyDescent="0.3">
      <c r="A7888" s="60">
        <v>7887</v>
      </c>
      <c r="B7888" s="60">
        <v>1</v>
      </c>
      <c r="C7888" s="2">
        <v>41254.699792443171</v>
      </c>
      <c r="D7888" s="2">
        <v>41314.69930555555</v>
      </c>
      <c r="E7888" s="60">
        <v>8</v>
      </c>
      <c r="F7888" s="2">
        <v>41254.761925553081</v>
      </c>
      <c r="G7888" s="60">
        <v>0</v>
      </c>
    </row>
    <row r="7889" spans="1:7" x14ac:dyDescent="0.3">
      <c r="A7889" s="60">
        <v>7888</v>
      </c>
      <c r="B7889" s="60">
        <v>5</v>
      </c>
      <c r="C7889" s="2">
        <v>41254.787777410522</v>
      </c>
      <c r="D7889" s="2">
        <v>41314.787499999999</v>
      </c>
      <c r="E7889" s="60">
        <v>24</v>
      </c>
      <c r="F7889" s="2">
        <v>41257.905193344661</v>
      </c>
      <c r="G7889" s="60">
        <v>0</v>
      </c>
    </row>
    <row r="7890" spans="1:7" x14ac:dyDescent="0.3">
      <c r="A7890" s="60">
        <v>7889</v>
      </c>
      <c r="B7890" s="60">
        <v>1</v>
      </c>
      <c r="C7890" s="2">
        <v>41254.774852316281</v>
      </c>
      <c r="D7890" s="2">
        <v>41314.774305555555</v>
      </c>
      <c r="E7890" s="60">
        <v>8</v>
      </c>
      <c r="F7890" s="2">
        <v>41254.881029366137</v>
      </c>
      <c r="G7890" s="60">
        <v>0</v>
      </c>
    </row>
    <row r="7891" spans="1:7" x14ac:dyDescent="0.3">
      <c r="A7891" s="60">
        <v>7890</v>
      </c>
      <c r="B7891" s="60">
        <v>1</v>
      </c>
      <c r="C7891" s="2">
        <v>41254.826395641358</v>
      </c>
      <c r="D7891" s="2">
        <v>41314.826388888883</v>
      </c>
      <c r="E7891" s="60">
        <v>8</v>
      </c>
      <c r="F7891" s="2">
        <v>41255.413470055973</v>
      </c>
      <c r="G7891" s="60">
        <v>0</v>
      </c>
    </row>
    <row r="7892" spans="1:7" x14ac:dyDescent="0.3">
      <c r="A7892" s="60">
        <v>7891</v>
      </c>
      <c r="B7892" s="60">
        <v>2</v>
      </c>
      <c r="C7892" s="2">
        <v>41254.810054483598</v>
      </c>
      <c r="D7892" s="2">
        <v>41314.80972222222</v>
      </c>
      <c r="E7892" s="60">
        <v>10</v>
      </c>
      <c r="F7892" s="2">
        <v>41255.675092185484</v>
      </c>
      <c r="G7892" s="60">
        <v>0</v>
      </c>
    </row>
    <row r="7893" spans="1:7" x14ac:dyDescent="0.3">
      <c r="A7893" s="60">
        <v>7892</v>
      </c>
      <c r="B7893" s="60">
        <v>11</v>
      </c>
      <c r="C7893" s="2">
        <v>41254.955675972262</v>
      </c>
      <c r="D7893" s="2">
        <v>41314.955555555556</v>
      </c>
      <c r="E7893" s="60">
        <v>1</v>
      </c>
      <c r="F7893" s="2">
        <v>41261.895751812088</v>
      </c>
      <c r="G7893" s="60">
        <v>2</v>
      </c>
    </row>
    <row r="7894" spans="1:7" x14ac:dyDescent="0.3">
      <c r="A7894" s="60">
        <v>7893</v>
      </c>
      <c r="B7894" s="60">
        <v>1</v>
      </c>
      <c r="C7894" s="2">
        <v>41255.047616446704</v>
      </c>
      <c r="D7894" s="2">
        <v>41315.047222222223</v>
      </c>
      <c r="E7894" s="60">
        <v>12</v>
      </c>
      <c r="F7894" s="2">
        <v>41256.40254557084</v>
      </c>
      <c r="G7894" s="60">
        <v>0</v>
      </c>
    </row>
    <row r="7895" spans="1:7" x14ac:dyDescent="0.3">
      <c r="A7895" s="60">
        <v>7894</v>
      </c>
      <c r="B7895" s="60">
        <v>6</v>
      </c>
      <c r="C7895" s="2">
        <v>41255.190857543923</v>
      </c>
      <c r="D7895" s="2">
        <v>41315.190277777772</v>
      </c>
      <c r="E7895" s="60">
        <v>24</v>
      </c>
      <c r="F7895" s="2">
        <v>41257.13855591225</v>
      </c>
      <c r="G7895" s="60">
        <v>0</v>
      </c>
    </row>
    <row r="7896" spans="1:7" x14ac:dyDescent="0.3">
      <c r="A7896" s="60">
        <v>7895</v>
      </c>
      <c r="B7896" s="60">
        <v>1</v>
      </c>
      <c r="C7896" s="2">
        <v>41255.260675057361</v>
      </c>
      <c r="D7896" s="2">
        <v>41315.260416666664</v>
      </c>
      <c r="E7896" s="60">
        <v>12</v>
      </c>
      <c r="F7896" s="2">
        <v>41256.729841793269</v>
      </c>
      <c r="G7896" s="60">
        <v>0</v>
      </c>
    </row>
    <row r="7897" spans="1:7" x14ac:dyDescent="0.3">
      <c r="A7897" s="60">
        <v>7896</v>
      </c>
      <c r="B7897" s="60">
        <v>3</v>
      </c>
      <c r="C7897" s="2">
        <v>41255.35504554231</v>
      </c>
      <c r="D7897" s="2">
        <v>41315.354861111111</v>
      </c>
      <c r="E7897" s="60">
        <v>24</v>
      </c>
      <c r="F7897" s="2">
        <v>41257.420487085503</v>
      </c>
      <c r="G7897" s="60">
        <v>0</v>
      </c>
    </row>
    <row r="7898" spans="1:7" x14ac:dyDescent="0.3">
      <c r="A7898" s="60">
        <v>7897</v>
      </c>
      <c r="B7898" s="60">
        <v>4</v>
      </c>
      <c r="C7898" s="2">
        <v>41255.338950931582</v>
      </c>
      <c r="D7898" s="2">
        <v>41315.338888888895</v>
      </c>
      <c r="E7898" s="60">
        <v>12</v>
      </c>
      <c r="F7898" s="2">
        <v>41257.823037864342</v>
      </c>
      <c r="G7898" s="60">
        <v>0</v>
      </c>
    </row>
    <row r="7899" spans="1:7" x14ac:dyDescent="0.3">
      <c r="A7899" s="60">
        <v>7898</v>
      </c>
      <c r="B7899" s="60">
        <v>5</v>
      </c>
      <c r="C7899" s="2">
        <v>41255.372290871965</v>
      </c>
      <c r="D7899" s="2">
        <v>41315.372222222228</v>
      </c>
      <c r="E7899" s="60">
        <v>24</v>
      </c>
      <c r="F7899" s="2">
        <v>41258.440609538084</v>
      </c>
      <c r="G7899" s="60">
        <v>0</v>
      </c>
    </row>
    <row r="7900" spans="1:7" x14ac:dyDescent="0.3">
      <c r="A7900" s="60">
        <v>7899</v>
      </c>
      <c r="B7900" s="60">
        <v>3</v>
      </c>
      <c r="C7900" s="2">
        <v>41255.367301417842</v>
      </c>
      <c r="D7900" s="2">
        <v>41258.533333333333</v>
      </c>
      <c r="E7900" s="60">
        <v>24</v>
      </c>
      <c r="F7900" s="2">
        <v>41257.442235105547</v>
      </c>
      <c r="G7900" s="60">
        <v>0</v>
      </c>
    </row>
    <row r="7901" spans="1:7" x14ac:dyDescent="0.3">
      <c r="A7901" s="60">
        <v>7900</v>
      </c>
      <c r="B7901" s="60">
        <v>2</v>
      </c>
      <c r="C7901" s="2">
        <v>41255.333915825257</v>
      </c>
      <c r="D7901" s="2">
        <v>41315.333333333336</v>
      </c>
      <c r="E7901" s="60">
        <v>10</v>
      </c>
      <c r="F7901" s="2">
        <v>41256.760996456316</v>
      </c>
      <c r="G7901" s="60">
        <v>0</v>
      </c>
    </row>
    <row r="7902" spans="1:7" x14ac:dyDescent="0.3">
      <c r="A7902" s="60">
        <v>7901</v>
      </c>
      <c r="B7902" s="60">
        <v>2</v>
      </c>
      <c r="C7902" s="2">
        <v>41255.369747274941</v>
      </c>
      <c r="D7902" s="2">
        <v>41315.369444444448</v>
      </c>
      <c r="E7902" s="60">
        <v>10</v>
      </c>
      <c r="F7902" s="2">
        <v>41256.447474242857</v>
      </c>
      <c r="G7902" s="60">
        <v>0</v>
      </c>
    </row>
    <row r="7903" spans="1:7" x14ac:dyDescent="0.3">
      <c r="A7903" s="60">
        <v>7902</v>
      </c>
      <c r="B7903" s="60">
        <v>9</v>
      </c>
      <c r="C7903" s="2">
        <v>41255.40566353879</v>
      </c>
      <c r="D7903" s="2">
        <v>41315.405555555553</v>
      </c>
      <c r="E7903" s="60">
        <v>5</v>
      </c>
      <c r="F7903" s="2">
        <v>41258.304406630799</v>
      </c>
      <c r="G7903" s="60">
        <v>0</v>
      </c>
    </row>
    <row r="7904" spans="1:7" x14ac:dyDescent="0.3">
      <c r="A7904" s="60">
        <v>7903</v>
      </c>
      <c r="B7904" s="60">
        <v>3</v>
      </c>
      <c r="C7904" s="2">
        <v>41255.618619279892</v>
      </c>
      <c r="D7904" s="2">
        <v>41315.618055555555</v>
      </c>
      <c r="E7904" s="60">
        <v>24</v>
      </c>
      <c r="F7904" s="2">
        <v>41258.786869083451</v>
      </c>
      <c r="G7904" s="60">
        <v>0</v>
      </c>
    </row>
    <row r="7905" spans="1:7" x14ac:dyDescent="0.3">
      <c r="A7905" s="60">
        <v>7904</v>
      </c>
      <c r="B7905" s="60">
        <v>4</v>
      </c>
      <c r="C7905" s="2">
        <v>41255.629473887988</v>
      </c>
      <c r="D7905" s="2">
        <v>41315.629166666666</v>
      </c>
      <c r="E7905" s="60">
        <v>12</v>
      </c>
      <c r="F7905" s="2">
        <v>41258.527379514431</v>
      </c>
      <c r="G7905" s="60">
        <v>0</v>
      </c>
    </row>
    <row r="7906" spans="1:7" x14ac:dyDescent="0.3">
      <c r="A7906" s="60">
        <v>7905</v>
      </c>
      <c r="B7906" s="60">
        <v>2</v>
      </c>
      <c r="C7906" s="2">
        <v>41255.632893961476</v>
      </c>
      <c r="D7906" s="2">
        <v>41315.632638888892</v>
      </c>
      <c r="E7906" s="60">
        <v>10</v>
      </c>
      <c r="F7906" s="2">
        <v>41256.298289428392</v>
      </c>
      <c r="G7906" s="60">
        <v>0</v>
      </c>
    </row>
    <row r="7907" spans="1:7" x14ac:dyDescent="0.3">
      <c r="A7907" s="60">
        <v>7906</v>
      </c>
      <c r="B7907" s="60">
        <v>1</v>
      </c>
      <c r="C7907" s="2">
        <v>41255.684601307461</v>
      </c>
      <c r="D7907" s="2">
        <v>41315.684027777774</v>
      </c>
      <c r="E7907" s="60">
        <v>8</v>
      </c>
      <c r="F7907" s="2">
        <v>41255.894622861881</v>
      </c>
      <c r="G7907" s="60">
        <v>0</v>
      </c>
    </row>
    <row r="7908" spans="1:7" x14ac:dyDescent="0.3">
      <c r="A7908" s="60">
        <v>7907</v>
      </c>
      <c r="B7908" s="60">
        <v>3</v>
      </c>
      <c r="C7908" s="2">
        <v>41255.895916118738</v>
      </c>
      <c r="D7908" s="2">
        <v>41259.68730229525</v>
      </c>
      <c r="E7908" s="60">
        <v>24</v>
      </c>
      <c r="F7908" s="2" t="s">
        <v>5</v>
      </c>
      <c r="G7908" s="60">
        <v>0</v>
      </c>
    </row>
    <row r="7909" spans="1:7" x14ac:dyDescent="0.3">
      <c r="A7909" s="60">
        <v>7908</v>
      </c>
      <c r="B7909" s="60">
        <v>3</v>
      </c>
      <c r="C7909" s="2">
        <v>41256.382768922042</v>
      </c>
      <c r="D7909" s="2">
        <v>41260.424305555556</v>
      </c>
      <c r="E7909" s="60">
        <v>24</v>
      </c>
      <c r="F7909" s="2">
        <v>41257.554614716631</v>
      </c>
      <c r="G7909" s="60">
        <v>0</v>
      </c>
    </row>
    <row r="7910" spans="1:7" x14ac:dyDescent="0.3">
      <c r="A7910" s="60">
        <v>7909</v>
      </c>
      <c r="B7910" s="60">
        <v>7</v>
      </c>
      <c r="C7910" s="2">
        <v>41256.44681740614</v>
      </c>
      <c r="D7910" s="2">
        <v>41316.446527777778</v>
      </c>
      <c r="E7910" s="60">
        <v>24</v>
      </c>
      <c r="F7910" s="2">
        <v>41272.476310506798</v>
      </c>
      <c r="G7910" s="60">
        <v>0</v>
      </c>
    </row>
    <row r="7911" spans="1:7" x14ac:dyDescent="0.3">
      <c r="A7911" s="60">
        <v>7910</v>
      </c>
      <c r="B7911" s="60">
        <v>4</v>
      </c>
      <c r="C7911" s="2">
        <v>41256.486088114165</v>
      </c>
      <c r="D7911" s="2">
        <v>41316.48541666667</v>
      </c>
      <c r="E7911" s="60">
        <v>12</v>
      </c>
      <c r="F7911" s="2">
        <v>41259.413966628403</v>
      </c>
      <c r="G7911" s="60">
        <v>0</v>
      </c>
    </row>
    <row r="7912" spans="1:7" x14ac:dyDescent="0.3">
      <c r="A7912" s="60">
        <v>7911</v>
      </c>
      <c r="B7912" s="60">
        <v>2</v>
      </c>
      <c r="C7912" s="2">
        <v>41256.461209810135</v>
      </c>
      <c r="D7912" s="2">
        <v>41259.585605886889</v>
      </c>
      <c r="E7912" s="60">
        <v>10</v>
      </c>
      <c r="F7912" s="2" t="s">
        <v>5</v>
      </c>
      <c r="G7912" s="60">
        <v>0</v>
      </c>
    </row>
    <row r="7913" spans="1:7" x14ac:dyDescent="0.3">
      <c r="A7913" s="60">
        <v>7912</v>
      </c>
      <c r="B7913" s="60">
        <v>1</v>
      </c>
      <c r="C7913" s="2">
        <v>41256.467106318058</v>
      </c>
      <c r="D7913" s="2">
        <v>41316.466666666667</v>
      </c>
      <c r="E7913" s="60">
        <v>12</v>
      </c>
      <c r="F7913" s="2">
        <v>41257.358962649945</v>
      </c>
      <c r="G7913" s="60">
        <v>0</v>
      </c>
    </row>
    <row r="7914" spans="1:7" x14ac:dyDescent="0.3">
      <c r="A7914" s="60">
        <v>7913</v>
      </c>
      <c r="B7914" s="60">
        <v>1</v>
      </c>
      <c r="C7914" s="2">
        <v>41256.517105390012</v>
      </c>
      <c r="D7914" s="2">
        <v>41259.183452742225</v>
      </c>
      <c r="E7914" s="60">
        <v>12</v>
      </c>
      <c r="F7914" s="2" t="s">
        <v>5</v>
      </c>
      <c r="G7914" s="60">
        <v>0</v>
      </c>
    </row>
    <row r="7915" spans="1:7" x14ac:dyDescent="0.3">
      <c r="A7915" s="60">
        <v>7914</v>
      </c>
      <c r="B7915" s="60">
        <v>5</v>
      </c>
      <c r="C7915" s="2">
        <v>41256.533127523493</v>
      </c>
      <c r="D7915" s="2">
        <v>41316.532638888886</v>
      </c>
      <c r="E7915" s="60">
        <v>24</v>
      </c>
      <c r="F7915" s="2">
        <v>41260.408957959837</v>
      </c>
      <c r="G7915" s="60">
        <v>0</v>
      </c>
    </row>
    <row r="7916" spans="1:7" x14ac:dyDescent="0.3">
      <c r="A7916" s="60">
        <v>7915</v>
      </c>
      <c r="B7916" s="60">
        <v>4</v>
      </c>
      <c r="C7916" s="2">
        <v>41256.576492428598</v>
      </c>
      <c r="D7916" s="2">
        <v>41316.576388888883</v>
      </c>
      <c r="E7916" s="60">
        <v>12</v>
      </c>
      <c r="F7916" s="2">
        <v>41258.643463405213</v>
      </c>
      <c r="G7916" s="60">
        <v>0</v>
      </c>
    </row>
    <row r="7917" spans="1:7" x14ac:dyDescent="0.3">
      <c r="A7917" s="60">
        <v>7916</v>
      </c>
      <c r="B7917" s="60">
        <v>4</v>
      </c>
      <c r="C7917" s="2">
        <v>41256.558862133155</v>
      </c>
      <c r="D7917" s="2">
        <v>41316.558333333334</v>
      </c>
      <c r="E7917" s="60">
        <v>12</v>
      </c>
      <c r="F7917" s="2">
        <v>41258.405596199023</v>
      </c>
      <c r="G7917" s="60">
        <v>0</v>
      </c>
    </row>
    <row r="7918" spans="1:7" x14ac:dyDescent="0.3">
      <c r="A7918" s="60">
        <v>7917</v>
      </c>
      <c r="B7918" s="60">
        <v>2</v>
      </c>
      <c r="C7918" s="2">
        <v>41256.73897756161</v>
      </c>
      <c r="D7918" s="2">
        <v>41316.738888888889</v>
      </c>
      <c r="E7918" s="60">
        <v>10</v>
      </c>
      <c r="F7918" s="2">
        <v>41257.413500929673</v>
      </c>
      <c r="G7918" s="60">
        <v>0</v>
      </c>
    </row>
    <row r="7919" spans="1:7" x14ac:dyDescent="0.3">
      <c r="A7919" s="60">
        <v>7918</v>
      </c>
      <c r="B7919" s="60">
        <v>8</v>
      </c>
      <c r="C7919" s="2">
        <v>41256.759065689279</v>
      </c>
      <c r="D7919" s="2">
        <v>41316.759027777778</v>
      </c>
      <c r="E7919" s="60">
        <v>3</v>
      </c>
      <c r="F7919" s="2">
        <v>41263.277679868537</v>
      </c>
      <c r="G7919" s="60">
        <v>0</v>
      </c>
    </row>
    <row r="7920" spans="1:7" x14ac:dyDescent="0.3">
      <c r="A7920" s="60">
        <v>7919</v>
      </c>
      <c r="B7920" s="60">
        <v>8</v>
      </c>
      <c r="C7920" s="2">
        <v>41256.753725261369</v>
      </c>
      <c r="D7920" s="2">
        <v>41316.753472222219</v>
      </c>
      <c r="E7920" s="60">
        <v>3</v>
      </c>
      <c r="F7920" s="2">
        <v>41261.612799712406</v>
      </c>
      <c r="G7920" s="60">
        <v>0</v>
      </c>
    </row>
    <row r="7921" spans="1:7" x14ac:dyDescent="0.3">
      <c r="A7921" s="60">
        <v>7920</v>
      </c>
      <c r="B7921" s="60">
        <v>1</v>
      </c>
      <c r="C7921" s="2">
        <v>41256.76021660446</v>
      </c>
      <c r="D7921" s="2">
        <v>41316.759722222225</v>
      </c>
      <c r="E7921" s="60">
        <v>8</v>
      </c>
      <c r="F7921" s="2">
        <v>41257.544560306698</v>
      </c>
      <c r="G7921" s="60">
        <v>0</v>
      </c>
    </row>
    <row r="7922" spans="1:7" x14ac:dyDescent="0.3">
      <c r="A7922" s="60">
        <v>7921</v>
      </c>
      <c r="B7922" s="60">
        <v>4</v>
      </c>
      <c r="C7922" s="2">
        <v>41256.785395486295</v>
      </c>
      <c r="D7922" s="2">
        <v>41316.784722222219</v>
      </c>
      <c r="E7922" s="60">
        <v>12</v>
      </c>
      <c r="F7922" s="2">
        <v>41258.592401991256</v>
      </c>
      <c r="G7922" s="60">
        <v>0</v>
      </c>
    </row>
    <row r="7923" spans="1:7" x14ac:dyDescent="0.3">
      <c r="A7923" s="60">
        <v>7922</v>
      </c>
      <c r="B7923" s="60">
        <v>1</v>
      </c>
      <c r="C7923" s="2">
        <v>41256.763199620676</v>
      </c>
      <c r="D7923" s="2">
        <v>41316.763194444444</v>
      </c>
      <c r="E7923" s="60">
        <v>12</v>
      </c>
      <c r="F7923" s="2">
        <v>41257.627156448354</v>
      </c>
      <c r="G7923" s="60">
        <v>0</v>
      </c>
    </row>
    <row r="7924" spans="1:7" x14ac:dyDescent="0.3">
      <c r="A7924" s="60">
        <v>7923</v>
      </c>
      <c r="B7924" s="60">
        <v>1</v>
      </c>
      <c r="C7924" s="2">
        <v>41256.784367972759</v>
      </c>
      <c r="D7924" s="2">
        <v>41316.78402777778</v>
      </c>
      <c r="E7924" s="60">
        <v>8</v>
      </c>
      <c r="F7924" s="2">
        <v>41257.594972645253</v>
      </c>
      <c r="G7924" s="60">
        <v>0</v>
      </c>
    </row>
    <row r="7925" spans="1:7" x14ac:dyDescent="0.3">
      <c r="A7925" s="60">
        <v>7924</v>
      </c>
      <c r="B7925" s="60">
        <v>1</v>
      </c>
      <c r="C7925" s="2">
        <v>41256.81843567051</v>
      </c>
      <c r="D7925" s="2">
        <v>41316.818055555552</v>
      </c>
      <c r="E7925" s="60">
        <v>8</v>
      </c>
      <c r="F7925" s="2">
        <v>41257.155686915867</v>
      </c>
      <c r="G7925" s="60">
        <v>0</v>
      </c>
    </row>
    <row r="7926" spans="1:7" x14ac:dyDescent="0.3">
      <c r="A7926" s="60">
        <v>7925</v>
      </c>
      <c r="B7926" s="60">
        <v>3</v>
      </c>
      <c r="C7926" s="2">
        <v>41256.900951205396</v>
      </c>
      <c r="D7926" s="2">
        <v>41259.941969720967</v>
      </c>
      <c r="E7926" s="60">
        <v>24</v>
      </c>
      <c r="F7926" s="2" t="s">
        <v>5</v>
      </c>
      <c r="G7926" s="60">
        <v>0</v>
      </c>
    </row>
    <row r="7927" spans="1:7" x14ac:dyDescent="0.3">
      <c r="A7927" s="60">
        <v>7926</v>
      </c>
      <c r="B7927" s="60">
        <v>10</v>
      </c>
      <c r="C7927" s="2">
        <v>41256.93658589261</v>
      </c>
      <c r="D7927" s="2">
        <v>41316.936111111107</v>
      </c>
      <c r="E7927" s="60">
        <v>1</v>
      </c>
      <c r="F7927" s="2">
        <v>41263.451834962369</v>
      </c>
      <c r="G7927" s="60">
        <v>1</v>
      </c>
    </row>
    <row r="7928" spans="1:7" x14ac:dyDescent="0.3">
      <c r="A7928" s="60">
        <v>7927</v>
      </c>
      <c r="B7928" s="60">
        <v>1</v>
      </c>
      <c r="C7928" s="2">
        <v>41257.065147437672</v>
      </c>
      <c r="D7928" s="2">
        <v>41317.064583333333</v>
      </c>
      <c r="E7928" s="60">
        <v>12</v>
      </c>
      <c r="F7928" s="2">
        <v>41258.620884780394</v>
      </c>
      <c r="G7928" s="60">
        <v>0</v>
      </c>
    </row>
    <row r="7929" spans="1:7" x14ac:dyDescent="0.3">
      <c r="A7929" s="60">
        <v>7928</v>
      </c>
      <c r="B7929" s="60">
        <v>7</v>
      </c>
      <c r="C7929" s="2">
        <v>41257.109721480752</v>
      </c>
      <c r="D7929" s="2">
        <v>41317.109722222223</v>
      </c>
      <c r="E7929" s="60">
        <v>24</v>
      </c>
      <c r="F7929" s="2">
        <v>41270.393915567911</v>
      </c>
      <c r="G7929" s="60">
        <v>0</v>
      </c>
    </row>
    <row r="7930" spans="1:7" x14ac:dyDescent="0.3">
      <c r="A7930" s="60">
        <v>7929</v>
      </c>
      <c r="B7930" s="60">
        <v>1</v>
      </c>
      <c r="C7930" s="2">
        <v>41257.133382790205</v>
      </c>
      <c r="D7930" s="2">
        <v>41317.133333333331</v>
      </c>
      <c r="E7930" s="60">
        <v>8</v>
      </c>
      <c r="F7930" s="2">
        <v>41258.173132755204</v>
      </c>
      <c r="G7930" s="60">
        <v>0</v>
      </c>
    </row>
    <row r="7931" spans="1:7" x14ac:dyDescent="0.3">
      <c r="A7931" s="60">
        <v>7930</v>
      </c>
      <c r="B7931" s="60">
        <v>3</v>
      </c>
      <c r="C7931" s="2">
        <v>41257.233780252529</v>
      </c>
      <c r="D7931" s="2">
        <v>41317.233333333337</v>
      </c>
      <c r="E7931" s="60">
        <v>24</v>
      </c>
      <c r="F7931" s="2">
        <v>41260.450741102242</v>
      </c>
      <c r="G7931" s="60">
        <v>0</v>
      </c>
    </row>
    <row r="7932" spans="1:7" x14ac:dyDescent="0.3">
      <c r="A7932" s="60">
        <v>7931</v>
      </c>
      <c r="B7932" s="60">
        <v>5</v>
      </c>
      <c r="C7932" s="2">
        <v>41257.221575601005</v>
      </c>
      <c r="D7932" s="2">
        <v>41260.471191911187</v>
      </c>
      <c r="E7932" s="60">
        <v>24</v>
      </c>
      <c r="F7932" s="2" t="s">
        <v>5</v>
      </c>
      <c r="G7932" s="60">
        <v>0</v>
      </c>
    </row>
    <row r="7933" spans="1:7" x14ac:dyDescent="0.3">
      <c r="A7933" s="60">
        <v>7932</v>
      </c>
      <c r="B7933" s="60">
        <v>3</v>
      </c>
      <c r="C7933" s="2">
        <v>41257.33501503196</v>
      </c>
      <c r="D7933" s="2">
        <v>41317.334722222222</v>
      </c>
      <c r="E7933" s="60">
        <v>24</v>
      </c>
      <c r="F7933" s="2">
        <v>41259.735415056355</v>
      </c>
      <c r="G7933" s="60">
        <v>0</v>
      </c>
    </row>
    <row r="7934" spans="1:7" x14ac:dyDescent="0.3">
      <c r="A7934" s="60">
        <v>7933</v>
      </c>
      <c r="B7934" s="60">
        <v>7</v>
      </c>
      <c r="C7934" s="2">
        <v>41257.409468307422</v>
      </c>
      <c r="D7934" s="2">
        <v>41317.40902777778</v>
      </c>
      <c r="E7934" s="60">
        <v>24</v>
      </c>
      <c r="F7934" s="2">
        <v>41260.096546790868</v>
      </c>
      <c r="G7934" s="60">
        <v>0</v>
      </c>
    </row>
    <row r="7935" spans="1:7" x14ac:dyDescent="0.3">
      <c r="A7935" s="60">
        <v>7934</v>
      </c>
      <c r="B7935" s="60">
        <v>8</v>
      </c>
      <c r="C7935" s="2">
        <v>41257.390657242671</v>
      </c>
      <c r="D7935" s="2">
        <v>41317.390277777777</v>
      </c>
      <c r="E7935" s="60">
        <v>3</v>
      </c>
      <c r="F7935" s="2">
        <v>41262.209525332029</v>
      </c>
      <c r="G7935" s="60">
        <v>1</v>
      </c>
    </row>
    <row r="7936" spans="1:7" x14ac:dyDescent="0.3">
      <c r="A7936" s="60">
        <v>7935</v>
      </c>
      <c r="B7936" s="60">
        <v>3</v>
      </c>
      <c r="C7936" s="2">
        <v>41257.441839114268</v>
      </c>
      <c r="D7936" s="2">
        <v>41317.441666666666</v>
      </c>
      <c r="E7936" s="60">
        <v>24</v>
      </c>
      <c r="F7936" s="2">
        <v>41259.525956465353</v>
      </c>
      <c r="G7936" s="60">
        <v>0</v>
      </c>
    </row>
    <row r="7937" spans="1:7" x14ac:dyDescent="0.3">
      <c r="A7937" s="60">
        <v>7936</v>
      </c>
      <c r="B7937" s="60">
        <v>3</v>
      </c>
      <c r="C7937" s="2">
        <v>41257.449542393486</v>
      </c>
      <c r="D7937" s="2">
        <v>41317.44930555555</v>
      </c>
      <c r="E7937" s="60">
        <v>24</v>
      </c>
      <c r="F7937" s="2">
        <v>41259.662119225221</v>
      </c>
      <c r="G7937" s="60">
        <v>0</v>
      </c>
    </row>
    <row r="7938" spans="1:7" x14ac:dyDescent="0.3">
      <c r="A7938" s="60">
        <v>7937</v>
      </c>
      <c r="B7938" s="60">
        <v>5</v>
      </c>
      <c r="C7938" s="2">
        <v>41257.468811818486</v>
      </c>
      <c r="D7938" s="2">
        <v>41262.051537726191</v>
      </c>
      <c r="E7938" s="60">
        <v>24</v>
      </c>
      <c r="F7938" s="2" t="s">
        <v>5</v>
      </c>
      <c r="G7938" s="60">
        <v>0</v>
      </c>
    </row>
    <row r="7939" spans="1:7" x14ac:dyDescent="0.3">
      <c r="A7939" s="60">
        <v>7938</v>
      </c>
      <c r="B7939" s="60">
        <v>3</v>
      </c>
      <c r="C7939" s="2">
        <v>41257.478050216196</v>
      </c>
      <c r="D7939" s="2">
        <v>41317.477777777778</v>
      </c>
      <c r="E7939" s="60">
        <v>24</v>
      </c>
      <c r="F7939" s="2">
        <v>41260.554307615363</v>
      </c>
      <c r="G7939" s="60">
        <v>0</v>
      </c>
    </row>
    <row r="7940" spans="1:7" x14ac:dyDescent="0.3">
      <c r="A7940" s="60">
        <v>7939</v>
      </c>
      <c r="B7940" s="60">
        <v>3</v>
      </c>
      <c r="C7940" s="2">
        <v>41257.468521943192</v>
      </c>
      <c r="D7940" s="2">
        <v>41317.468055555561</v>
      </c>
      <c r="E7940" s="60">
        <v>24</v>
      </c>
      <c r="F7940" s="2">
        <v>41259.581339431534</v>
      </c>
      <c r="G7940" s="60">
        <v>0</v>
      </c>
    </row>
    <row r="7941" spans="1:7" x14ac:dyDescent="0.3">
      <c r="A7941" s="60">
        <v>7940</v>
      </c>
      <c r="B7941" s="60">
        <v>1</v>
      </c>
      <c r="C7941" s="2">
        <v>41257.534789931298</v>
      </c>
      <c r="D7941" s="2">
        <v>41317.534722222219</v>
      </c>
      <c r="E7941" s="60">
        <v>8</v>
      </c>
      <c r="F7941" s="2">
        <v>41258.487305326205</v>
      </c>
      <c r="G7941" s="60">
        <v>0</v>
      </c>
    </row>
    <row r="7942" spans="1:7" x14ac:dyDescent="0.3">
      <c r="A7942" s="60">
        <v>7941</v>
      </c>
      <c r="B7942" s="60">
        <v>1</v>
      </c>
      <c r="C7942" s="2">
        <v>41257.534353928429</v>
      </c>
      <c r="D7942" s="2">
        <v>41317.53402777778</v>
      </c>
      <c r="E7942" s="60">
        <v>8</v>
      </c>
      <c r="F7942" s="2">
        <v>41258.412315094218</v>
      </c>
      <c r="G7942" s="60">
        <v>0</v>
      </c>
    </row>
    <row r="7943" spans="1:7" x14ac:dyDescent="0.3">
      <c r="A7943" s="60">
        <v>7942</v>
      </c>
      <c r="B7943" s="60">
        <v>1</v>
      </c>
      <c r="C7943" s="2">
        <v>41257.560332863228</v>
      </c>
      <c r="D7943" s="2">
        <v>41317.55972222222</v>
      </c>
      <c r="E7943" s="60">
        <v>12</v>
      </c>
      <c r="F7943" s="2">
        <v>41258.455468252796</v>
      </c>
      <c r="G7943" s="60">
        <v>0</v>
      </c>
    </row>
    <row r="7944" spans="1:7" x14ac:dyDescent="0.3">
      <c r="A7944" s="60">
        <v>7943</v>
      </c>
      <c r="B7944" s="60">
        <v>4</v>
      </c>
      <c r="C7944" s="2">
        <v>41257.572133054928</v>
      </c>
      <c r="D7944" s="2">
        <v>41317.571527777778</v>
      </c>
      <c r="E7944" s="60">
        <v>12</v>
      </c>
      <c r="F7944" s="2">
        <v>41259.462402480989</v>
      </c>
      <c r="G7944" s="60">
        <v>0</v>
      </c>
    </row>
    <row r="7945" spans="1:7" x14ac:dyDescent="0.3">
      <c r="A7945" s="60">
        <v>7944</v>
      </c>
      <c r="B7945" s="60">
        <v>7</v>
      </c>
      <c r="C7945" s="2">
        <v>41257.55999148322</v>
      </c>
      <c r="D7945" s="2">
        <v>41317.55972222222</v>
      </c>
      <c r="E7945" s="60">
        <v>24</v>
      </c>
      <c r="F7945" s="2">
        <v>41298.334565981786</v>
      </c>
      <c r="G7945" s="60">
        <v>2</v>
      </c>
    </row>
    <row r="7946" spans="1:7" x14ac:dyDescent="0.3">
      <c r="A7946" s="60">
        <v>7945</v>
      </c>
      <c r="B7946" s="60">
        <v>3</v>
      </c>
      <c r="C7946" s="2">
        <v>41257.586271551845</v>
      </c>
      <c r="D7946" s="2">
        <v>41317.586111111115</v>
      </c>
      <c r="E7946" s="60">
        <v>24</v>
      </c>
      <c r="F7946" s="2">
        <v>41260.427771630137</v>
      </c>
      <c r="G7946" s="60">
        <v>0</v>
      </c>
    </row>
    <row r="7947" spans="1:7" x14ac:dyDescent="0.3">
      <c r="A7947" s="60">
        <v>7946</v>
      </c>
      <c r="B7947" s="60">
        <v>1</v>
      </c>
      <c r="C7947" s="2">
        <v>41257.669778117066</v>
      </c>
      <c r="D7947" s="2">
        <v>41317.669444444444</v>
      </c>
      <c r="E7947" s="60">
        <v>12</v>
      </c>
      <c r="F7947" s="2">
        <v>41258.841047461821</v>
      </c>
      <c r="G7947" s="60">
        <v>0</v>
      </c>
    </row>
    <row r="7948" spans="1:7" x14ac:dyDescent="0.3">
      <c r="A7948" s="60">
        <v>7947</v>
      </c>
      <c r="B7948" s="60">
        <v>1</v>
      </c>
      <c r="C7948" s="2">
        <v>41257.709003060016</v>
      </c>
      <c r="D7948" s="2">
        <v>41317.708333333336</v>
      </c>
      <c r="E7948" s="60">
        <v>12</v>
      </c>
      <c r="F7948" s="2">
        <v>41258.932867613956</v>
      </c>
      <c r="G7948" s="60">
        <v>0</v>
      </c>
    </row>
    <row r="7949" spans="1:7" x14ac:dyDescent="0.3">
      <c r="A7949" s="60">
        <v>7948</v>
      </c>
      <c r="B7949" s="60">
        <v>5</v>
      </c>
      <c r="C7949" s="2">
        <v>41257.719255234675</v>
      </c>
      <c r="D7949" s="2">
        <v>41317.71875</v>
      </c>
      <c r="E7949" s="60">
        <v>24</v>
      </c>
      <c r="F7949" s="2">
        <v>41261.714698843432</v>
      </c>
      <c r="G7949" s="60">
        <v>0</v>
      </c>
    </row>
    <row r="7950" spans="1:7" x14ac:dyDescent="0.3">
      <c r="A7950" s="60">
        <v>7949</v>
      </c>
      <c r="B7950" s="60">
        <v>2</v>
      </c>
      <c r="C7950" s="2">
        <v>41257.73910291084</v>
      </c>
      <c r="D7950" s="2">
        <v>41317.738888888889</v>
      </c>
      <c r="E7950" s="60">
        <v>10</v>
      </c>
      <c r="F7950" s="2">
        <v>41259.511777127933</v>
      </c>
      <c r="G7950" s="60">
        <v>0</v>
      </c>
    </row>
    <row r="7951" spans="1:7" x14ac:dyDescent="0.3">
      <c r="A7951" s="60">
        <v>7950</v>
      </c>
      <c r="B7951" s="60">
        <v>2</v>
      </c>
      <c r="C7951" s="2">
        <v>41257.806810830996</v>
      </c>
      <c r="D7951" s="2">
        <v>41260.097916666666</v>
      </c>
      <c r="E7951" s="60">
        <v>10</v>
      </c>
      <c r="F7951" s="2">
        <v>41259.321348335405</v>
      </c>
      <c r="G7951" s="60">
        <v>0</v>
      </c>
    </row>
    <row r="7952" spans="1:7" x14ac:dyDescent="0.3">
      <c r="A7952" s="60">
        <v>7951</v>
      </c>
      <c r="B7952" s="60">
        <v>6</v>
      </c>
      <c r="C7952" s="2">
        <v>41257.836812030684</v>
      </c>
      <c r="D7952" s="2">
        <v>41317.836805555555</v>
      </c>
      <c r="E7952" s="60">
        <v>24</v>
      </c>
      <c r="F7952" s="2">
        <v>41276.577205168709</v>
      </c>
      <c r="G7952" s="60">
        <v>0</v>
      </c>
    </row>
    <row r="7953" spans="1:7" x14ac:dyDescent="0.3">
      <c r="A7953" s="60">
        <v>7952</v>
      </c>
      <c r="B7953" s="60">
        <v>6</v>
      </c>
      <c r="C7953" s="2">
        <v>41257.911078554782</v>
      </c>
      <c r="D7953" s="2">
        <v>41261.410470123177</v>
      </c>
      <c r="E7953" s="60">
        <v>24</v>
      </c>
      <c r="F7953" s="2" t="s">
        <v>5</v>
      </c>
      <c r="G7953" s="60">
        <v>0</v>
      </c>
    </row>
    <row r="7954" spans="1:7" x14ac:dyDescent="0.3">
      <c r="A7954" s="60">
        <v>7953</v>
      </c>
      <c r="B7954" s="60">
        <v>7</v>
      </c>
      <c r="C7954" s="2">
        <v>41258.051431057378</v>
      </c>
      <c r="D7954" s="2">
        <v>41318.051388888889</v>
      </c>
      <c r="E7954" s="60">
        <v>24</v>
      </c>
      <c r="F7954" s="2">
        <v>41263.444664069779</v>
      </c>
      <c r="G7954" s="60">
        <v>0</v>
      </c>
    </row>
    <row r="7955" spans="1:7" x14ac:dyDescent="0.3">
      <c r="A7955" s="60">
        <v>7954</v>
      </c>
      <c r="B7955" s="60">
        <v>6</v>
      </c>
      <c r="C7955" s="2">
        <v>41258.401874981093</v>
      </c>
      <c r="D7955" s="2">
        <v>41318.401388888888</v>
      </c>
      <c r="E7955" s="60">
        <v>24</v>
      </c>
      <c r="F7955" s="2">
        <v>41261.674792913269</v>
      </c>
      <c r="G7955" s="60">
        <v>0</v>
      </c>
    </row>
    <row r="7956" spans="1:7" x14ac:dyDescent="0.3">
      <c r="A7956" s="60">
        <v>7955</v>
      </c>
      <c r="B7956" s="60">
        <v>5</v>
      </c>
      <c r="C7956" s="2">
        <v>41258.409657457043</v>
      </c>
      <c r="D7956" s="2">
        <v>41261.40902777778</v>
      </c>
      <c r="E7956" s="60">
        <v>24</v>
      </c>
      <c r="F7956" s="2">
        <v>41260.549133772925</v>
      </c>
      <c r="G7956" s="60">
        <v>0</v>
      </c>
    </row>
    <row r="7957" spans="1:7" x14ac:dyDescent="0.3">
      <c r="A7957" s="60">
        <v>7956</v>
      </c>
      <c r="B7957" s="60">
        <v>9</v>
      </c>
      <c r="C7957" s="2">
        <v>41258.410209872534</v>
      </c>
      <c r="D7957" s="2">
        <v>41318.409722222219</v>
      </c>
      <c r="E7957" s="60">
        <v>5</v>
      </c>
      <c r="F7957" s="2">
        <v>41261.30043786882</v>
      </c>
      <c r="G7957" s="60">
        <v>0</v>
      </c>
    </row>
    <row r="7958" spans="1:7" x14ac:dyDescent="0.3">
      <c r="A7958" s="60">
        <v>7957</v>
      </c>
      <c r="B7958" s="60">
        <v>8</v>
      </c>
      <c r="C7958" s="2">
        <v>41258.401623885875</v>
      </c>
      <c r="D7958" s="2">
        <v>41318.401388888888</v>
      </c>
      <c r="E7958" s="60">
        <v>3</v>
      </c>
      <c r="F7958" s="2">
        <v>41261.551949937908</v>
      </c>
      <c r="G7958" s="60">
        <v>0</v>
      </c>
    </row>
    <row r="7959" spans="1:7" x14ac:dyDescent="0.3">
      <c r="A7959" s="60">
        <v>7958</v>
      </c>
      <c r="B7959" s="60">
        <v>11</v>
      </c>
      <c r="C7959" s="2">
        <v>41258.432278595901</v>
      </c>
      <c r="D7959" s="2">
        <v>41318.431944444441</v>
      </c>
      <c r="E7959" s="60">
        <v>1</v>
      </c>
      <c r="F7959" s="2">
        <v>41265.505665655735</v>
      </c>
      <c r="G7959" s="60">
        <v>3</v>
      </c>
    </row>
    <row r="7960" spans="1:7" x14ac:dyDescent="0.3">
      <c r="A7960" s="60">
        <v>7959</v>
      </c>
      <c r="B7960" s="60">
        <v>1</v>
      </c>
      <c r="C7960" s="2">
        <v>41258.45637399541</v>
      </c>
      <c r="D7960" s="2">
        <v>41318.456249999996</v>
      </c>
      <c r="E7960" s="60">
        <v>8</v>
      </c>
      <c r="F7960" s="2">
        <v>41259.325000964425</v>
      </c>
      <c r="G7960" s="60">
        <v>0</v>
      </c>
    </row>
    <row r="7961" spans="1:7" x14ac:dyDescent="0.3">
      <c r="A7961" s="60">
        <v>7960</v>
      </c>
      <c r="B7961" s="60">
        <v>7</v>
      </c>
      <c r="C7961" s="2">
        <v>41258.420569890819</v>
      </c>
      <c r="D7961" s="2">
        <v>41260.503846160173</v>
      </c>
      <c r="E7961" s="60">
        <v>24</v>
      </c>
      <c r="F7961" s="2" t="s">
        <v>5</v>
      </c>
      <c r="G7961" s="60">
        <v>0</v>
      </c>
    </row>
    <row r="7962" spans="1:7" x14ac:dyDescent="0.3">
      <c r="A7962" s="60">
        <v>7961</v>
      </c>
      <c r="B7962" s="60">
        <v>4</v>
      </c>
      <c r="C7962" s="2">
        <v>41258.46706488623</v>
      </c>
      <c r="D7962" s="2">
        <v>41318.466666666667</v>
      </c>
      <c r="E7962" s="60">
        <v>12</v>
      </c>
      <c r="F7962" s="2">
        <v>41261.58103975108</v>
      </c>
      <c r="G7962" s="60">
        <v>0</v>
      </c>
    </row>
    <row r="7963" spans="1:7" x14ac:dyDescent="0.3">
      <c r="A7963" s="60">
        <v>7962</v>
      </c>
      <c r="B7963" s="60">
        <v>1</v>
      </c>
      <c r="C7963" s="2">
        <v>41258.463127890333</v>
      </c>
      <c r="D7963" s="2">
        <v>41318.462500000001</v>
      </c>
      <c r="E7963" s="60">
        <v>8</v>
      </c>
      <c r="F7963" s="2">
        <v>41259.444173900381</v>
      </c>
      <c r="G7963" s="60">
        <v>0</v>
      </c>
    </row>
    <row r="7964" spans="1:7" x14ac:dyDescent="0.3">
      <c r="A7964" s="60">
        <v>7963</v>
      </c>
      <c r="B7964" s="60">
        <v>3</v>
      </c>
      <c r="C7964" s="2">
        <v>41258.494707268117</v>
      </c>
      <c r="D7964" s="2">
        <v>41318.494444444448</v>
      </c>
      <c r="E7964" s="60">
        <v>24</v>
      </c>
      <c r="F7964" s="2">
        <v>41260.209587987127</v>
      </c>
      <c r="G7964" s="60">
        <v>0</v>
      </c>
    </row>
    <row r="7965" spans="1:7" x14ac:dyDescent="0.3">
      <c r="A7965" s="60">
        <v>7964</v>
      </c>
      <c r="B7965" s="60">
        <v>1</v>
      </c>
      <c r="C7965" s="2">
        <v>41258.460512039295</v>
      </c>
      <c r="D7965" s="2">
        <v>41318.460416666669</v>
      </c>
      <c r="E7965" s="60">
        <v>8</v>
      </c>
      <c r="F7965" s="2">
        <v>41259.644577879844</v>
      </c>
      <c r="G7965" s="60">
        <v>0</v>
      </c>
    </row>
    <row r="7966" spans="1:7" x14ac:dyDescent="0.3">
      <c r="A7966" s="60">
        <v>7965</v>
      </c>
      <c r="B7966" s="60">
        <v>1</v>
      </c>
      <c r="C7966" s="2">
        <v>41258.527038722787</v>
      </c>
      <c r="D7966" s="2">
        <v>41318.526388888888</v>
      </c>
      <c r="E7966" s="60">
        <v>8</v>
      </c>
      <c r="F7966" s="2">
        <v>41258.915356201876</v>
      </c>
      <c r="G7966" s="60">
        <v>0</v>
      </c>
    </row>
    <row r="7967" spans="1:7" x14ac:dyDescent="0.3">
      <c r="A7967" s="60">
        <v>7966</v>
      </c>
      <c r="B7967" s="60">
        <v>3</v>
      </c>
      <c r="C7967" s="2">
        <v>41258.529511349094</v>
      </c>
      <c r="D7967" s="2">
        <v>41318.529166666667</v>
      </c>
      <c r="E7967" s="60">
        <v>24</v>
      </c>
      <c r="F7967" s="2">
        <v>41260.516889567341</v>
      </c>
      <c r="G7967" s="60">
        <v>0</v>
      </c>
    </row>
    <row r="7968" spans="1:7" x14ac:dyDescent="0.3">
      <c r="A7968" s="60">
        <v>7967</v>
      </c>
      <c r="B7968" s="60">
        <v>1</v>
      </c>
      <c r="C7968" s="2">
        <v>41258.655867993577</v>
      </c>
      <c r="D7968" s="2">
        <v>41318.655555555553</v>
      </c>
      <c r="E7968" s="60">
        <v>8</v>
      </c>
      <c r="F7968" s="2">
        <v>41258.792251608924</v>
      </c>
      <c r="G7968" s="60">
        <v>0</v>
      </c>
    </row>
    <row r="7969" spans="1:7" x14ac:dyDescent="0.3">
      <c r="A7969" s="60">
        <v>7968</v>
      </c>
      <c r="B7969" s="60">
        <v>1</v>
      </c>
      <c r="C7969" s="2">
        <v>41258.736799150873</v>
      </c>
      <c r="D7969" s="2">
        <v>41318.736111111117</v>
      </c>
      <c r="E7969" s="60">
        <v>8</v>
      </c>
      <c r="F7969" s="2">
        <v>41259.39603618643</v>
      </c>
      <c r="G7969" s="60">
        <v>0</v>
      </c>
    </row>
    <row r="7970" spans="1:7" x14ac:dyDescent="0.3">
      <c r="A7970" s="60">
        <v>7969</v>
      </c>
      <c r="B7970" s="60">
        <v>1</v>
      </c>
      <c r="C7970" s="2">
        <v>41258.742319509416</v>
      </c>
      <c r="D7970" s="2">
        <v>41318.741666666669</v>
      </c>
      <c r="E7970" s="60">
        <v>8</v>
      </c>
      <c r="F7970" s="2">
        <v>41258.920083613055</v>
      </c>
      <c r="G7970" s="60">
        <v>0</v>
      </c>
    </row>
    <row r="7971" spans="1:7" x14ac:dyDescent="0.3">
      <c r="A7971" s="60">
        <v>7970</v>
      </c>
      <c r="B7971" s="60">
        <v>5</v>
      </c>
      <c r="C7971" s="2">
        <v>41258.719763758898</v>
      </c>
      <c r="D7971" s="2">
        <v>41261.386111111111</v>
      </c>
      <c r="E7971" s="60">
        <v>24</v>
      </c>
      <c r="F7971" s="2" t="s">
        <v>5</v>
      </c>
      <c r="G7971" s="60">
        <v>0</v>
      </c>
    </row>
    <row r="7972" spans="1:7" x14ac:dyDescent="0.3">
      <c r="A7972" s="60">
        <v>7971</v>
      </c>
      <c r="B7972" s="60">
        <v>5</v>
      </c>
      <c r="C7972" s="2">
        <v>41258.731331291914</v>
      </c>
      <c r="D7972" s="2">
        <v>41318.731250000004</v>
      </c>
      <c r="E7972" s="60">
        <v>24</v>
      </c>
      <c r="F7972" s="2">
        <v>41261.740999561232</v>
      </c>
      <c r="G7972" s="60">
        <v>0</v>
      </c>
    </row>
    <row r="7973" spans="1:7" x14ac:dyDescent="0.3">
      <c r="A7973" s="60">
        <v>7972</v>
      </c>
      <c r="B7973" s="60">
        <v>2</v>
      </c>
      <c r="C7973" s="2">
        <v>41258.748811795558</v>
      </c>
      <c r="D7973" s="2">
        <v>41318.748611111114</v>
      </c>
      <c r="E7973" s="60">
        <v>10</v>
      </c>
      <c r="F7973" s="2">
        <v>41259.385891359409</v>
      </c>
      <c r="G7973" s="60">
        <v>0</v>
      </c>
    </row>
    <row r="7974" spans="1:7" x14ac:dyDescent="0.3">
      <c r="A7974" s="60">
        <v>7973</v>
      </c>
      <c r="B7974" s="60">
        <v>10</v>
      </c>
      <c r="C7974" s="2">
        <v>41258.729691905988</v>
      </c>
      <c r="D7974" s="2">
        <v>41318.729166666672</v>
      </c>
      <c r="E7974" s="60">
        <v>1</v>
      </c>
      <c r="F7974" s="2">
        <v>41265.408559167721</v>
      </c>
      <c r="G7974" s="60">
        <v>5</v>
      </c>
    </row>
    <row r="7975" spans="1:7" x14ac:dyDescent="0.3">
      <c r="A7975" s="60">
        <v>7974</v>
      </c>
      <c r="B7975" s="60">
        <v>8</v>
      </c>
      <c r="C7975" s="2">
        <v>41258.768470385105</v>
      </c>
      <c r="D7975" s="2">
        <v>41318.768055555556</v>
      </c>
      <c r="E7975" s="60">
        <v>3</v>
      </c>
      <c r="F7975" s="2">
        <v>41265.502378919191</v>
      </c>
      <c r="G7975" s="60">
        <v>1</v>
      </c>
    </row>
    <row r="7976" spans="1:7" x14ac:dyDescent="0.3">
      <c r="A7976" s="60">
        <v>7975</v>
      </c>
      <c r="B7976" s="60">
        <v>1</v>
      </c>
      <c r="C7976" s="2">
        <v>41258.858500983501</v>
      </c>
      <c r="D7976" s="2">
        <v>41262.733333333337</v>
      </c>
      <c r="E7976" s="60">
        <v>12</v>
      </c>
      <c r="F7976" s="2">
        <v>41260.462100907404</v>
      </c>
      <c r="G7976" s="60">
        <v>0</v>
      </c>
    </row>
    <row r="7977" spans="1:7" x14ac:dyDescent="0.3">
      <c r="A7977" s="60">
        <v>7976</v>
      </c>
      <c r="B7977" s="60">
        <v>3</v>
      </c>
      <c r="C7977" s="2">
        <v>41258.884325301726</v>
      </c>
      <c r="D7977" s="2">
        <v>41261.592356155947</v>
      </c>
      <c r="E7977" s="60">
        <v>24</v>
      </c>
      <c r="F7977" s="2" t="s">
        <v>5</v>
      </c>
      <c r="G7977" s="60">
        <v>0</v>
      </c>
    </row>
    <row r="7978" spans="1:7" x14ac:dyDescent="0.3">
      <c r="A7978" s="60">
        <v>7977</v>
      </c>
      <c r="B7978" s="60">
        <v>5</v>
      </c>
      <c r="C7978" s="2">
        <v>41258.960880197948</v>
      </c>
      <c r="D7978" s="2">
        <v>41318.960416666669</v>
      </c>
      <c r="E7978" s="60">
        <v>24</v>
      </c>
      <c r="F7978" s="2">
        <v>41261.370854445049</v>
      </c>
      <c r="G7978" s="60">
        <v>0</v>
      </c>
    </row>
    <row r="7979" spans="1:7" x14ac:dyDescent="0.3">
      <c r="A7979" s="60">
        <v>7978</v>
      </c>
      <c r="B7979" s="60">
        <v>1</v>
      </c>
      <c r="C7979" s="2">
        <v>41259.069008298393</v>
      </c>
      <c r="D7979" s="2">
        <v>41319.068749999999</v>
      </c>
      <c r="E7979" s="60">
        <v>8</v>
      </c>
      <c r="F7979" s="2">
        <v>41260.398712803144</v>
      </c>
      <c r="G7979" s="60">
        <v>0</v>
      </c>
    </row>
    <row r="7980" spans="1:7" x14ac:dyDescent="0.3">
      <c r="A7980" s="60">
        <v>7979</v>
      </c>
      <c r="B7980" s="60">
        <v>3</v>
      </c>
      <c r="C7980" s="2">
        <v>41259.223265033543</v>
      </c>
      <c r="D7980" s="2">
        <v>41319.222916666666</v>
      </c>
      <c r="E7980" s="60">
        <v>24</v>
      </c>
      <c r="F7980" s="2">
        <v>41262.645317411589</v>
      </c>
      <c r="G7980" s="60">
        <v>0</v>
      </c>
    </row>
    <row r="7981" spans="1:7" x14ac:dyDescent="0.3">
      <c r="A7981" s="60">
        <v>7980</v>
      </c>
      <c r="B7981" s="60">
        <v>11</v>
      </c>
      <c r="C7981" s="2">
        <v>41259.290202997137</v>
      </c>
      <c r="D7981" s="2">
        <v>41319.289583333331</v>
      </c>
      <c r="E7981" s="60">
        <v>1</v>
      </c>
      <c r="F7981" s="2">
        <v>41266.684865546413</v>
      </c>
      <c r="G7981" s="60">
        <v>5</v>
      </c>
    </row>
    <row r="7982" spans="1:7" x14ac:dyDescent="0.3">
      <c r="A7982" s="60">
        <v>7981</v>
      </c>
      <c r="B7982" s="60">
        <v>1</v>
      </c>
      <c r="C7982" s="2">
        <v>41259.299141912976</v>
      </c>
      <c r="D7982" s="2">
        <v>41319.298611111109</v>
      </c>
      <c r="E7982" s="60">
        <v>8</v>
      </c>
      <c r="F7982" s="2">
        <v>41259.444234806295</v>
      </c>
      <c r="G7982" s="60">
        <v>0</v>
      </c>
    </row>
    <row r="7983" spans="1:7" x14ac:dyDescent="0.3">
      <c r="A7983" s="60">
        <v>7982</v>
      </c>
      <c r="B7983" s="60">
        <v>8</v>
      </c>
      <c r="C7983" s="2">
        <v>41259.36487232551</v>
      </c>
      <c r="D7983" s="2">
        <v>41319.364583333336</v>
      </c>
      <c r="E7983" s="60">
        <v>3</v>
      </c>
      <c r="F7983" s="2">
        <v>41264.730075424668</v>
      </c>
      <c r="G7983" s="60">
        <v>0</v>
      </c>
    </row>
    <row r="7984" spans="1:7" x14ac:dyDescent="0.3">
      <c r="A7984" s="60">
        <v>7983</v>
      </c>
      <c r="B7984" s="60">
        <v>1</v>
      </c>
      <c r="C7984" s="2">
        <v>41259.338413900718</v>
      </c>
      <c r="D7984" s="2">
        <v>41319.338194444448</v>
      </c>
      <c r="E7984" s="60">
        <v>8</v>
      </c>
      <c r="F7984" s="2">
        <v>41260.659522823618</v>
      </c>
      <c r="G7984" s="60">
        <v>0</v>
      </c>
    </row>
    <row r="7985" spans="1:7" x14ac:dyDescent="0.3">
      <c r="A7985" s="60">
        <v>7984</v>
      </c>
      <c r="B7985" s="60">
        <v>6</v>
      </c>
      <c r="C7985" s="2">
        <v>41259.346642239558</v>
      </c>
      <c r="D7985" s="2">
        <v>41319.34652777778</v>
      </c>
      <c r="E7985" s="60">
        <v>24</v>
      </c>
      <c r="F7985" s="2">
        <v>41263.340884997408</v>
      </c>
      <c r="G7985" s="60">
        <v>0</v>
      </c>
    </row>
    <row r="7986" spans="1:7" x14ac:dyDescent="0.3">
      <c r="A7986" s="60">
        <v>7985</v>
      </c>
      <c r="B7986" s="60">
        <v>1</v>
      </c>
      <c r="C7986" s="2">
        <v>41259.372890017316</v>
      </c>
      <c r="D7986" s="2">
        <v>41261.830555555556</v>
      </c>
      <c r="E7986" s="60">
        <v>8</v>
      </c>
      <c r="F7986" s="2">
        <v>41260.718879149659</v>
      </c>
      <c r="G7986" s="60">
        <v>0</v>
      </c>
    </row>
    <row r="7987" spans="1:7" x14ac:dyDescent="0.3">
      <c r="A7987" s="60">
        <v>7986</v>
      </c>
      <c r="B7987" s="60">
        <v>8</v>
      </c>
      <c r="C7987" s="2">
        <v>41259.357505909778</v>
      </c>
      <c r="D7987" s="2">
        <v>41319.356944444444</v>
      </c>
      <c r="E7987" s="60">
        <v>3</v>
      </c>
      <c r="F7987" s="2">
        <v>41264.459142710439</v>
      </c>
      <c r="G7987" s="60">
        <v>1</v>
      </c>
    </row>
    <row r="7988" spans="1:7" x14ac:dyDescent="0.3">
      <c r="A7988" s="60">
        <v>7987</v>
      </c>
      <c r="B7988" s="60">
        <v>5</v>
      </c>
      <c r="C7988" s="2">
        <v>41259.3584210923</v>
      </c>
      <c r="D7988" s="2">
        <v>41319.358333333337</v>
      </c>
      <c r="E7988" s="60">
        <v>24</v>
      </c>
      <c r="F7988" s="2">
        <v>41261.345584591953</v>
      </c>
      <c r="G7988" s="60">
        <v>0</v>
      </c>
    </row>
    <row r="7989" spans="1:7" x14ac:dyDescent="0.3">
      <c r="A7989" s="60">
        <v>7988</v>
      </c>
      <c r="B7989" s="60">
        <v>1</v>
      </c>
      <c r="C7989" s="2">
        <v>41259.396436143194</v>
      </c>
      <c r="D7989" s="2">
        <v>41319.395833333336</v>
      </c>
      <c r="E7989" s="60">
        <v>8</v>
      </c>
      <c r="F7989" s="2">
        <v>41259.756067721217</v>
      </c>
      <c r="G7989" s="60">
        <v>0</v>
      </c>
    </row>
    <row r="7990" spans="1:7" x14ac:dyDescent="0.3">
      <c r="A7990" s="60">
        <v>7989</v>
      </c>
      <c r="B7990" s="60">
        <v>5</v>
      </c>
      <c r="C7990" s="2">
        <v>41259.40601560464</v>
      </c>
      <c r="D7990" s="2">
        <v>41319.405555555553</v>
      </c>
      <c r="E7990" s="60">
        <v>24</v>
      </c>
      <c r="F7990" s="2">
        <v>41261.478160284576</v>
      </c>
      <c r="G7990" s="60">
        <v>0</v>
      </c>
    </row>
    <row r="7991" spans="1:7" x14ac:dyDescent="0.3">
      <c r="A7991" s="60">
        <v>7990</v>
      </c>
      <c r="B7991" s="60">
        <v>5</v>
      </c>
      <c r="C7991" s="2">
        <v>41259.391070842859</v>
      </c>
      <c r="D7991" s="2">
        <v>41319.390972222223</v>
      </c>
      <c r="E7991" s="60">
        <v>24</v>
      </c>
      <c r="F7991" s="2">
        <v>41261.498587085262</v>
      </c>
      <c r="G7991" s="60">
        <v>0</v>
      </c>
    </row>
    <row r="7992" spans="1:7" x14ac:dyDescent="0.3">
      <c r="A7992" s="60">
        <v>7991</v>
      </c>
      <c r="B7992" s="60">
        <v>8</v>
      </c>
      <c r="C7992" s="2">
        <v>41259.39656618666</v>
      </c>
      <c r="D7992" s="2">
        <v>41319.396527777775</v>
      </c>
      <c r="E7992" s="60">
        <v>3</v>
      </c>
      <c r="F7992" s="2">
        <v>41263.646728019135</v>
      </c>
      <c r="G7992" s="60">
        <v>1</v>
      </c>
    </row>
    <row r="7993" spans="1:7" x14ac:dyDescent="0.3">
      <c r="A7993" s="60">
        <v>7992</v>
      </c>
      <c r="B7993" s="60">
        <v>1</v>
      </c>
      <c r="C7993" s="2">
        <v>41259.443291341973</v>
      </c>
      <c r="D7993" s="2">
        <v>41319.443055555552</v>
      </c>
      <c r="E7993" s="60">
        <v>8</v>
      </c>
      <c r="F7993" s="2">
        <v>41260.547122231423</v>
      </c>
      <c r="G7993" s="60">
        <v>0</v>
      </c>
    </row>
    <row r="7994" spans="1:7" x14ac:dyDescent="0.3">
      <c r="A7994" s="60">
        <v>7993</v>
      </c>
      <c r="B7994" s="60">
        <v>4</v>
      </c>
      <c r="C7994" s="2">
        <v>41259.423994938435</v>
      </c>
      <c r="D7994" s="2">
        <v>41319.423611111109</v>
      </c>
      <c r="E7994" s="60">
        <v>12</v>
      </c>
      <c r="F7994" s="2">
        <v>41262.615716302666</v>
      </c>
      <c r="G7994" s="60">
        <v>0</v>
      </c>
    </row>
    <row r="7995" spans="1:7" x14ac:dyDescent="0.3">
      <c r="A7995" s="60">
        <v>7994</v>
      </c>
      <c r="B7995" s="60">
        <v>3</v>
      </c>
      <c r="C7995" s="2">
        <v>41259.454558597899</v>
      </c>
      <c r="D7995" s="2">
        <v>41263.704351844935</v>
      </c>
      <c r="E7995" s="60">
        <v>24</v>
      </c>
      <c r="F7995" s="2" t="s">
        <v>5</v>
      </c>
      <c r="G7995" s="60">
        <v>0</v>
      </c>
    </row>
    <row r="7996" spans="1:7" x14ac:dyDescent="0.3">
      <c r="A7996" s="60">
        <v>7995</v>
      </c>
      <c r="B7996" s="60">
        <v>3</v>
      </c>
      <c r="C7996" s="2">
        <v>41259.4922404319</v>
      </c>
      <c r="D7996" s="2">
        <v>41319.491666666669</v>
      </c>
      <c r="E7996" s="60">
        <v>24</v>
      </c>
      <c r="F7996" s="2">
        <v>41262.502427236053</v>
      </c>
      <c r="G7996" s="60">
        <v>0</v>
      </c>
    </row>
    <row r="7997" spans="1:7" x14ac:dyDescent="0.3">
      <c r="A7997" s="60">
        <v>7996</v>
      </c>
      <c r="B7997" s="60">
        <v>8</v>
      </c>
      <c r="C7997" s="2">
        <v>41259.485726368119</v>
      </c>
      <c r="D7997" s="2">
        <v>41319.48541666667</v>
      </c>
      <c r="E7997" s="60">
        <v>3</v>
      </c>
      <c r="F7997" s="2">
        <v>41266.384359779513</v>
      </c>
      <c r="G7997" s="60">
        <v>2</v>
      </c>
    </row>
    <row r="7998" spans="1:7" x14ac:dyDescent="0.3">
      <c r="A7998" s="60">
        <v>7997</v>
      </c>
      <c r="B7998" s="60">
        <v>3</v>
      </c>
      <c r="C7998" s="2">
        <v>41259.478814176924</v>
      </c>
      <c r="D7998" s="2">
        <v>41319.478472222225</v>
      </c>
      <c r="E7998" s="60">
        <v>24</v>
      </c>
      <c r="F7998" s="2">
        <v>41262.271102455292</v>
      </c>
      <c r="G7998" s="60">
        <v>0</v>
      </c>
    </row>
    <row r="7999" spans="1:7" x14ac:dyDescent="0.3">
      <c r="A7999" s="60">
        <v>7998</v>
      </c>
      <c r="B7999" s="60">
        <v>1</v>
      </c>
      <c r="C7999" s="2">
        <v>41259.480936151776</v>
      </c>
      <c r="D7999" s="2">
        <v>41319.480555555558</v>
      </c>
      <c r="E7999" s="60">
        <v>8</v>
      </c>
      <c r="F7999" s="2">
        <v>41260.361919348601</v>
      </c>
      <c r="G7999" s="60">
        <v>0</v>
      </c>
    </row>
    <row r="8000" spans="1:7" x14ac:dyDescent="0.3">
      <c r="A8000" s="60">
        <v>7999</v>
      </c>
      <c r="B8000" s="60">
        <v>7</v>
      </c>
      <c r="C8000" s="2">
        <v>41259.510997320111</v>
      </c>
      <c r="D8000" s="2">
        <v>41319.510416666664</v>
      </c>
      <c r="E8000" s="60">
        <v>24</v>
      </c>
      <c r="F8000" s="2">
        <v>41272.66415096126</v>
      </c>
      <c r="G8000" s="60">
        <v>0</v>
      </c>
    </row>
    <row r="8001" spans="1:7" x14ac:dyDescent="0.3">
      <c r="A8001" s="60">
        <v>8000</v>
      </c>
      <c r="B8001" s="60">
        <v>4</v>
      </c>
      <c r="C8001" s="2">
        <v>41259.524950368897</v>
      </c>
      <c r="D8001" s="2">
        <v>41319.524305555555</v>
      </c>
      <c r="E8001" s="60">
        <v>12</v>
      </c>
      <c r="F8001" s="2">
        <v>41262.145726978866</v>
      </c>
      <c r="G8001" s="60">
        <v>0</v>
      </c>
    </row>
    <row r="8002" spans="1:7" x14ac:dyDescent="0.3">
      <c r="A8002" s="60">
        <v>8001</v>
      </c>
      <c r="B8002" s="60">
        <v>4</v>
      </c>
      <c r="C8002" s="2">
        <v>41259.621297976155</v>
      </c>
      <c r="D8002" s="2">
        <v>41262.079284104773</v>
      </c>
      <c r="E8002" s="60">
        <v>12</v>
      </c>
      <c r="F8002" s="2" t="s">
        <v>5</v>
      </c>
      <c r="G8002" s="60">
        <v>0</v>
      </c>
    </row>
    <row r="8003" spans="1:7" x14ac:dyDescent="0.3">
      <c r="A8003" s="60">
        <v>8002</v>
      </c>
      <c r="B8003" s="60">
        <v>6</v>
      </c>
      <c r="C8003" s="2">
        <v>41259.678042081032</v>
      </c>
      <c r="D8003" s="2">
        <v>41319.677777777775</v>
      </c>
      <c r="E8003" s="60">
        <v>24</v>
      </c>
      <c r="F8003" s="2">
        <v>41270.889140177962</v>
      </c>
      <c r="G8003" s="60">
        <v>0</v>
      </c>
    </row>
    <row r="8004" spans="1:7" x14ac:dyDescent="0.3">
      <c r="A8004" s="60">
        <v>8003</v>
      </c>
      <c r="B8004" s="60">
        <v>5</v>
      </c>
      <c r="C8004" s="2">
        <v>41259.704581605169</v>
      </c>
      <c r="D8004" s="2">
        <v>41319.704166666663</v>
      </c>
      <c r="E8004" s="60">
        <v>24</v>
      </c>
      <c r="F8004" s="2">
        <v>41264.523663413172</v>
      </c>
      <c r="G8004" s="60">
        <v>0</v>
      </c>
    </row>
    <row r="8005" spans="1:7" x14ac:dyDescent="0.3">
      <c r="A8005" s="60">
        <v>8004</v>
      </c>
      <c r="B8005" s="60">
        <v>1</v>
      </c>
      <c r="C8005" s="2">
        <v>41259.702288008899</v>
      </c>
      <c r="D8005" s="2">
        <v>41319.70208333333</v>
      </c>
      <c r="E8005" s="60">
        <v>8</v>
      </c>
      <c r="F8005" s="2">
        <v>41259.845119875747</v>
      </c>
      <c r="G8005" s="60">
        <v>0</v>
      </c>
    </row>
    <row r="8006" spans="1:7" x14ac:dyDescent="0.3">
      <c r="A8006" s="60">
        <v>8005</v>
      </c>
      <c r="B8006" s="60">
        <v>1</v>
      </c>
      <c r="C8006" s="2">
        <v>41259.742299910045</v>
      </c>
      <c r="D8006" s="2">
        <v>41319.741666666669</v>
      </c>
      <c r="E8006" s="60">
        <v>12</v>
      </c>
      <c r="F8006" s="2">
        <v>41260.444160800296</v>
      </c>
      <c r="G8006" s="60">
        <v>0</v>
      </c>
    </row>
    <row r="8007" spans="1:7" x14ac:dyDescent="0.3">
      <c r="A8007" s="60">
        <v>8006</v>
      </c>
      <c r="B8007" s="60">
        <v>1</v>
      </c>
      <c r="C8007" s="2">
        <v>41259.722301313588</v>
      </c>
      <c r="D8007" s="2">
        <v>41319.722222222226</v>
      </c>
      <c r="E8007" s="60">
        <v>12</v>
      </c>
      <c r="F8007" s="2">
        <v>41260.641869620267</v>
      </c>
      <c r="G8007" s="60">
        <v>0</v>
      </c>
    </row>
    <row r="8008" spans="1:7" x14ac:dyDescent="0.3">
      <c r="A8008" s="60">
        <v>8007</v>
      </c>
      <c r="B8008" s="60">
        <v>1</v>
      </c>
      <c r="C8008" s="2">
        <v>41259.744616078096</v>
      </c>
      <c r="D8008" s="2">
        <v>41319.744444444448</v>
      </c>
      <c r="E8008" s="60">
        <v>12</v>
      </c>
      <c r="F8008" s="2">
        <v>41260.328613532787</v>
      </c>
      <c r="G8008" s="60">
        <v>0</v>
      </c>
    </row>
    <row r="8009" spans="1:7" x14ac:dyDescent="0.3">
      <c r="A8009" s="60">
        <v>8008</v>
      </c>
      <c r="B8009" s="60">
        <v>7</v>
      </c>
      <c r="C8009" s="2">
        <v>41259.710351907888</v>
      </c>
      <c r="D8009" s="2">
        <v>41263.251388888886</v>
      </c>
      <c r="E8009" s="60">
        <v>24</v>
      </c>
      <c r="F8009" s="2" t="s">
        <v>5</v>
      </c>
      <c r="G8009" s="60">
        <v>0</v>
      </c>
    </row>
    <row r="8010" spans="1:7" x14ac:dyDescent="0.3">
      <c r="A8010" s="60">
        <v>8009</v>
      </c>
      <c r="B8010" s="60">
        <v>7</v>
      </c>
      <c r="C8010" s="2">
        <v>41259.727893621879</v>
      </c>
      <c r="D8010" s="2">
        <v>41319.727777777778</v>
      </c>
      <c r="E8010" s="60">
        <v>24</v>
      </c>
      <c r="F8010" s="2">
        <v>41272.432978947174</v>
      </c>
      <c r="G8010" s="60">
        <v>0</v>
      </c>
    </row>
    <row r="8011" spans="1:7" x14ac:dyDescent="0.3">
      <c r="A8011" s="60">
        <v>8010</v>
      </c>
      <c r="B8011" s="60">
        <v>8</v>
      </c>
      <c r="C8011" s="2">
        <v>41259.76010247958</v>
      </c>
      <c r="D8011" s="2">
        <v>41319.759722222225</v>
      </c>
      <c r="E8011" s="60">
        <v>3</v>
      </c>
      <c r="F8011" s="2">
        <v>41266.764862392563</v>
      </c>
      <c r="G8011" s="60">
        <v>0</v>
      </c>
    </row>
    <row r="8012" spans="1:7" x14ac:dyDescent="0.3">
      <c r="A8012" s="60">
        <v>8011</v>
      </c>
      <c r="B8012" s="60">
        <v>2</v>
      </c>
      <c r="C8012" s="2">
        <v>41259.808545227948</v>
      </c>
      <c r="D8012" s="2">
        <v>41319.808333333334</v>
      </c>
      <c r="E8012" s="60">
        <v>10</v>
      </c>
      <c r="F8012" s="2">
        <v>41261.392855395119</v>
      </c>
      <c r="G8012" s="60">
        <v>0</v>
      </c>
    </row>
    <row r="8013" spans="1:7" x14ac:dyDescent="0.3">
      <c r="A8013" s="60">
        <v>8012</v>
      </c>
      <c r="B8013" s="60">
        <v>2</v>
      </c>
      <c r="C8013" s="2">
        <v>41259.893545032959</v>
      </c>
      <c r="D8013" s="2">
        <v>41319.893055555556</v>
      </c>
      <c r="E8013" s="60">
        <v>10</v>
      </c>
      <c r="F8013" s="2">
        <v>41260.34854144368</v>
      </c>
      <c r="G8013" s="60">
        <v>0</v>
      </c>
    </row>
    <row r="8014" spans="1:7" x14ac:dyDescent="0.3">
      <c r="A8014" s="60">
        <v>8013</v>
      </c>
      <c r="B8014" s="60">
        <v>6</v>
      </c>
      <c r="C8014" s="2">
        <v>41259.950454049686</v>
      </c>
      <c r="D8014" s="2">
        <v>41319.949999999997</v>
      </c>
      <c r="E8014" s="60">
        <v>24</v>
      </c>
      <c r="F8014" s="2">
        <v>41261.89162315971</v>
      </c>
      <c r="G8014" s="60">
        <v>0</v>
      </c>
    </row>
    <row r="8015" spans="1:7" x14ac:dyDescent="0.3">
      <c r="A8015" s="60">
        <v>8014</v>
      </c>
      <c r="B8015" s="60">
        <v>6</v>
      </c>
      <c r="C8015" s="2">
        <v>41260.344353926681</v>
      </c>
      <c r="D8015" s="2">
        <v>41320.34375</v>
      </c>
      <c r="E8015" s="60">
        <v>24</v>
      </c>
      <c r="F8015" s="2">
        <v>41264.659905697677</v>
      </c>
      <c r="G8015" s="60">
        <v>0</v>
      </c>
    </row>
    <row r="8016" spans="1:7" x14ac:dyDescent="0.3">
      <c r="A8016" s="60">
        <v>8015</v>
      </c>
      <c r="B8016" s="60">
        <v>1</v>
      </c>
      <c r="C8016" s="2">
        <v>41260.345465258048</v>
      </c>
      <c r="D8016" s="2">
        <v>41263.636482263755</v>
      </c>
      <c r="E8016" s="60">
        <v>8</v>
      </c>
      <c r="F8016" s="2" t="s">
        <v>5</v>
      </c>
      <c r="G8016" s="60">
        <v>0</v>
      </c>
    </row>
    <row r="8017" spans="1:7" x14ac:dyDescent="0.3">
      <c r="A8017" s="60">
        <v>8016</v>
      </c>
      <c r="B8017" s="60">
        <v>4</v>
      </c>
      <c r="C8017" s="2">
        <v>41260.372129694828</v>
      </c>
      <c r="D8017" s="2">
        <v>41320.371527777781</v>
      </c>
      <c r="E8017" s="60">
        <v>12</v>
      </c>
      <c r="F8017" s="2">
        <v>41262.464033469434</v>
      </c>
      <c r="G8017" s="60">
        <v>0</v>
      </c>
    </row>
    <row r="8018" spans="1:7" x14ac:dyDescent="0.3">
      <c r="A8018" s="60">
        <v>8017</v>
      </c>
      <c r="B8018" s="60">
        <v>1</v>
      </c>
      <c r="C8018" s="2">
        <v>41260.355362217269</v>
      </c>
      <c r="D8018" s="2">
        <v>41320.354861111111</v>
      </c>
      <c r="E8018" s="60">
        <v>8</v>
      </c>
      <c r="F8018" s="2">
        <v>41261.736622927921</v>
      </c>
      <c r="G8018" s="60">
        <v>0</v>
      </c>
    </row>
    <row r="8019" spans="1:7" x14ac:dyDescent="0.3">
      <c r="A8019" s="60">
        <v>8018</v>
      </c>
      <c r="B8019" s="60">
        <v>8</v>
      </c>
      <c r="C8019" s="2">
        <v>41260.406991183256</v>
      </c>
      <c r="D8019" s="2">
        <v>41320.406944444447</v>
      </c>
      <c r="E8019" s="60">
        <v>3</v>
      </c>
      <c r="F8019" s="2">
        <v>41263.626579603544</v>
      </c>
      <c r="G8019" s="60">
        <v>1</v>
      </c>
    </row>
    <row r="8020" spans="1:7" x14ac:dyDescent="0.3">
      <c r="A8020" s="60">
        <v>8019</v>
      </c>
      <c r="B8020" s="60">
        <v>4</v>
      </c>
      <c r="C8020" s="2">
        <v>41260.412592376095</v>
      </c>
      <c r="D8020" s="2">
        <v>41320.412499999999</v>
      </c>
      <c r="E8020" s="60">
        <v>12</v>
      </c>
      <c r="F8020" s="2">
        <v>41260.877178993702</v>
      </c>
      <c r="G8020" s="60">
        <v>0</v>
      </c>
    </row>
    <row r="8021" spans="1:7" x14ac:dyDescent="0.3">
      <c r="A8021" s="60">
        <v>8020</v>
      </c>
      <c r="B8021" s="60">
        <v>1</v>
      </c>
      <c r="C8021" s="2">
        <v>41260.559514391236</v>
      </c>
      <c r="D8021" s="2">
        <v>41320.559027777774</v>
      </c>
      <c r="E8021" s="60">
        <v>8</v>
      </c>
      <c r="F8021" s="2">
        <v>41261.424242496687</v>
      </c>
      <c r="G8021" s="60">
        <v>0</v>
      </c>
    </row>
    <row r="8022" spans="1:7" x14ac:dyDescent="0.3">
      <c r="A8022" s="60">
        <v>8021</v>
      </c>
      <c r="B8022" s="60">
        <v>3</v>
      </c>
      <c r="C8022" s="2">
        <v>41260.625920984072</v>
      </c>
      <c r="D8022" s="2">
        <v>41320.625694444447</v>
      </c>
      <c r="E8022" s="60">
        <v>24</v>
      </c>
      <c r="F8022" s="2">
        <v>41262.789760452943</v>
      </c>
      <c r="G8022" s="60">
        <v>0</v>
      </c>
    </row>
    <row r="8023" spans="1:7" x14ac:dyDescent="0.3">
      <c r="A8023" s="60">
        <v>8022</v>
      </c>
      <c r="B8023" s="60">
        <v>1</v>
      </c>
      <c r="C8023" s="2">
        <v>41260.640866637274</v>
      </c>
      <c r="D8023" s="2">
        <v>41320.640277777777</v>
      </c>
      <c r="E8023" s="60">
        <v>12</v>
      </c>
      <c r="F8023" s="2">
        <v>41261.486423837538</v>
      </c>
      <c r="G8023" s="60">
        <v>0</v>
      </c>
    </row>
    <row r="8024" spans="1:7" x14ac:dyDescent="0.3">
      <c r="A8024" s="60">
        <v>8023</v>
      </c>
      <c r="B8024" s="60">
        <v>1</v>
      </c>
      <c r="C8024" s="2">
        <v>41260.625402921352</v>
      </c>
      <c r="D8024" s="2">
        <v>41320.625</v>
      </c>
      <c r="E8024" s="60">
        <v>8</v>
      </c>
      <c r="F8024" s="2">
        <v>41261.301089279586</v>
      </c>
      <c r="G8024" s="60">
        <v>0</v>
      </c>
    </row>
    <row r="8025" spans="1:7" x14ac:dyDescent="0.3">
      <c r="A8025" s="60">
        <v>8024</v>
      </c>
      <c r="B8025" s="60">
        <v>3</v>
      </c>
      <c r="C8025" s="2">
        <v>41260.636681619384</v>
      </c>
      <c r="D8025" s="2">
        <v>41320.636111111111</v>
      </c>
      <c r="E8025" s="60">
        <v>24</v>
      </c>
      <c r="F8025" s="2">
        <v>41263.178104665894</v>
      </c>
      <c r="G8025" s="60">
        <v>0</v>
      </c>
    </row>
    <row r="8026" spans="1:7" x14ac:dyDescent="0.3">
      <c r="A8026" s="60">
        <v>8025</v>
      </c>
      <c r="B8026" s="60">
        <v>1</v>
      </c>
      <c r="C8026" s="2">
        <v>41260.690240972035</v>
      </c>
      <c r="D8026" s="2">
        <v>41320.689583333333</v>
      </c>
      <c r="E8026" s="60">
        <v>12</v>
      </c>
      <c r="F8026" s="2">
        <v>41261.487576295694</v>
      </c>
      <c r="G8026" s="60">
        <v>0</v>
      </c>
    </row>
    <row r="8027" spans="1:7" x14ac:dyDescent="0.3">
      <c r="A8027" s="60">
        <v>8026</v>
      </c>
      <c r="B8027" s="60">
        <v>4</v>
      </c>
      <c r="C8027" s="2">
        <v>41260.67498713018</v>
      </c>
      <c r="D8027" s="2">
        <v>41320.674305555556</v>
      </c>
      <c r="E8027" s="60">
        <v>12</v>
      </c>
      <c r="F8027" s="2">
        <v>41263.488960079223</v>
      </c>
      <c r="G8027" s="60">
        <v>0</v>
      </c>
    </row>
    <row r="8028" spans="1:7" x14ac:dyDescent="0.3">
      <c r="A8028" s="60">
        <v>8027</v>
      </c>
      <c r="B8028" s="60">
        <v>10</v>
      </c>
      <c r="C8028" s="2">
        <v>41260.736917839313</v>
      </c>
      <c r="D8028" s="2">
        <v>41262.861805555556</v>
      </c>
      <c r="E8028" s="60">
        <v>1</v>
      </c>
      <c r="F8028" s="2" t="s">
        <v>5</v>
      </c>
      <c r="G8028" s="60">
        <v>3</v>
      </c>
    </row>
    <row r="8029" spans="1:7" x14ac:dyDescent="0.3">
      <c r="A8029" s="60">
        <v>8028</v>
      </c>
      <c r="B8029" s="60">
        <v>1</v>
      </c>
      <c r="C8029" s="2">
        <v>41260.729325858432</v>
      </c>
      <c r="D8029" s="2">
        <v>41320.729166666672</v>
      </c>
      <c r="E8029" s="60">
        <v>12</v>
      </c>
      <c r="F8029" s="2">
        <v>41261.686271653423</v>
      </c>
      <c r="G8029" s="60">
        <v>0</v>
      </c>
    </row>
    <row r="8030" spans="1:7" x14ac:dyDescent="0.3">
      <c r="A8030" s="60">
        <v>8029</v>
      </c>
      <c r="B8030" s="60">
        <v>1</v>
      </c>
      <c r="C8030" s="2">
        <v>41260.778939594195</v>
      </c>
      <c r="D8030" s="2">
        <v>41320.77847222222</v>
      </c>
      <c r="E8030" s="60">
        <v>8</v>
      </c>
      <c r="F8030" s="2">
        <v>41261.119857132653</v>
      </c>
      <c r="G8030" s="60">
        <v>0</v>
      </c>
    </row>
    <row r="8031" spans="1:7" x14ac:dyDescent="0.3">
      <c r="A8031" s="60">
        <v>8030</v>
      </c>
      <c r="B8031" s="60">
        <v>1</v>
      </c>
      <c r="C8031" s="2">
        <v>41260.758714442272</v>
      </c>
      <c r="D8031" s="2">
        <v>41320.758333333331</v>
      </c>
      <c r="E8031" s="60">
        <v>8</v>
      </c>
      <c r="F8031" s="2">
        <v>41261.299454818312</v>
      </c>
      <c r="G8031" s="60">
        <v>0</v>
      </c>
    </row>
    <row r="8032" spans="1:7" x14ac:dyDescent="0.3">
      <c r="A8032" s="60">
        <v>8031</v>
      </c>
      <c r="B8032" s="60">
        <v>2</v>
      </c>
      <c r="C8032" s="2">
        <v>41260.803258420077</v>
      </c>
      <c r="D8032" s="2">
        <v>41320.802777777775</v>
      </c>
      <c r="E8032" s="60">
        <v>10</v>
      </c>
      <c r="F8032" s="2">
        <v>41261.690653926715</v>
      </c>
      <c r="G8032" s="60">
        <v>0</v>
      </c>
    </row>
    <row r="8033" spans="1:7" x14ac:dyDescent="0.3">
      <c r="A8033" s="60">
        <v>8032</v>
      </c>
      <c r="B8033" s="60">
        <v>1</v>
      </c>
      <c r="C8033" s="2">
        <v>41260.857615889705</v>
      </c>
      <c r="D8033" s="2">
        <v>41320.856944444444</v>
      </c>
      <c r="E8033" s="60">
        <v>12</v>
      </c>
      <c r="F8033" s="2">
        <v>41262.964752624641</v>
      </c>
      <c r="G8033" s="60">
        <v>0</v>
      </c>
    </row>
    <row r="8034" spans="1:7" x14ac:dyDescent="0.3">
      <c r="A8034" s="60">
        <v>8033</v>
      </c>
      <c r="B8034" s="60">
        <v>1</v>
      </c>
      <c r="C8034" s="2">
        <v>41260.903375005881</v>
      </c>
      <c r="D8034" s="2">
        <v>41320.902777777781</v>
      </c>
      <c r="E8034" s="60">
        <v>8</v>
      </c>
      <c r="F8034" s="2">
        <v>41261.355576354967</v>
      </c>
      <c r="G8034" s="60">
        <v>0</v>
      </c>
    </row>
    <row r="8035" spans="1:7" x14ac:dyDescent="0.3">
      <c r="A8035" s="60">
        <v>8034</v>
      </c>
      <c r="B8035" s="60">
        <v>11</v>
      </c>
      <c r="C8035" s="2">
        <v>41260.919798795367</v>
      </c>
      <c r="D8035" s="2">
        <v>41320.919444444444</v>
      </c>
      <c r="E8035" s="60">
        <v>1</v>
      </c>
      <c r="F8035" s="2">
        <v>41267.790105650623</v>
      </c>
      <c r="G8035" s="60">
        <v>1</v>
      </c>
    </row>
    <row r="8036" spans="1:7" x14ac:dyDescent="0.3">
      <c r="A8036" s="60">
        <v>8035</v>
      </c>
      <c r="B8036" s="60">
        <v>1</v>
      </c>
      <c r="C8036" s="2">
        <v>41261.023101824227</v>
      </c>
      <c r="D8036" s="2">
        <v>41321.022916666669</v>
      </c>
      <c r="E8036" s="60">
        <v>12</v>
      </c>
      <c r="F8036" s="2">
        <v>41261.524482229659</v>
      </c>
      <c r="G8036" s="60">
        <v>0</v>
      </c>
    </row>
    <row r="8037" spans="1:7" x14ac:dyDescent="0.3">
      <c r="A8037" s="60">
        <v>8036</v>
      </c>
      <c r="B8037" s="60">
        <v>7</v>
      </c>
      <c r="C8037" s="2">
        <v>41261.062858406585</v>
      </c>
      <c r="D8037" s="2">
        <v>41321.0625</v>
      </c>
      <c r="E8037" s="60">
        <v>24</v>
      </c>
      <c r="F8037" s="2">
        <v>41281.250880848624</v>
      </c>
      <c r="G8037" s="60">
        <v>0</v>
      </c>
    </row>
    <row r="8038" spans="1:7" x14ac:dyDescent="0.3">
      <c r="A8038" s="60">
        <v>8037</v>
      </c>
      <c r="B8038" s="60">
        <v>3</v>
      </c>
      <c r="C8038" s="2">
        <v>41261.136037901946</v>
      </c>
      <c r="D8038" s="2">
        <v>41321.135416666664</v>
      </c>
      <c r="E8038" s="60">
        <v>24</v>
      </c>
      <c r="F8038" s="2">
        <v>41262.823686777549</v>
      </c>
      <c r="G8038" s="60">
        <v>0</v>
      </c>
    </row>
    <row r="8039" spans="1:7" x14ac:dyDescent="0.3">
      <c r="A8039" s="60">
        <v>8038</v>
      </c>
      <c r="B8039" s="60">
        <v>10</v>
      </c>
      <c r="C8039" s="2">
        <v>41261.370956561885</v>
      </c>
      <c r="D8039" s="2">
        <v>41264.829166666663</v>
      </c>
      <c r="E8039" s="60">
        <v>1</v>
      </c>
      <c r="F8039" s="2" t="s">
        <v>5</v>
      </c>
      <c r="G8039" s="60">
        <v>1</v>
      </c>
    </row>
    <row r="8040" spans="1:7" x14ac:dyDescent="0.3">
      <c r="A8040" s="60">
        <v>8039</v>
      </c>
      <c r="B8040" s="60">
        <v>2</v>
      </c>
      <c r="C8040" s="2">
        <v>41261.356499609574</v>
      </c>
      <c r="D8040" s="2">
        <v>41321.356250000004</v>
      </c>
      <c r="E8040" s="60">
        <v>10</v>
      </c>
      <c r="F8040" s="2">
        <v>41262.365318102427</v>
      </c>
      <c r="G8040" s="60">
        <v>0</v>
      </c>
    </row>
    <row r="8041" spans="1:7" x14ac:dyDescent="0.3">
      <c r="A8041" s="60">
        <v>8040</v>
      </c>
      <c r="B8041" s="60">
        <v>5</v>
      </c>
      <c r="C8041" s="2">
        <v>41261.371362082704</v>
      </c>
      <c r="D8041" s="2">
        <v>41321.370833333334</v>
      </c>
      <c r="E8041" s="60">
        <v>24</v>
      </c>
      <c r="F8041" s="2">
        <v>41264.630299421144</v>
      </c>
      <c r="G8041" s="60">
        <v>0</v>
      </c>
    </row>
    <row r="8042" spans="1:7" x14ac:dyDescent="0.3">
      <c r="A8042" s="60">
        <v>8041</v>
      </c>
      <c r="B8042" s="60">
        <v>1</v>
      </c>
      <c r="C8042" s="2">
        <v>41261.411391239817</v>
      </c>
      <c r="D8042" s="2">
        <v>41321.411111111112</v>
      </c>
      <c r="E8042" s="60">
        <v>8</v>
      </c>
      <c r="F8042" s="2">
        <v>41261.555277559426</v>
      </c>
      <c r="G8042" s="60">
        <v>0</v>
      </c>
    </row>
    <row r="8043" spans="1:7" x14ac:dyDescent="0.3">
      <c r="A8043" s="60">
        <v>8042</v>
      </c>
      <c r="B8043" s="60">
        <v>2</v>
      </c>
      <c r="C8043" s="2">
        <v>41261.457044188661</v>
      </c>
      <c r="D8043" s="2">
        <v>41321.456944444442</v>
      </c>
      <c r="E8043" s="60">
        <v>10</v>
      </c>
      <c r="F8043" s="2">
        <v>41262.494872342177</v>
      </c>
      <c r="G8043" s="60">
        <v>0</v>
      </c>
    </row>
    <row r="8044" spans="1:7" x14ac:dyDescent="0.3">
      <c r="A8044" s="60">
        <v>8043</v>
      </c>
      <c r="B8044" s="60">
        <v>4</v>
      </c>
      <c r="C8044" s="2">
        <v>41261.425630535741</v>
      </c>
      <c r="D8044" s="2">
        <v>41264.966666666667</v>
      </c>
      <c r="E8044" s="60">
        <v>12</v>
      </c>
      <c r="F8044" s="2">
        <v>41264.447117168209</v>
      </c>
      <c r="G8044" s="60">
        <v>0</v>
      </c>
    </row>
    <row r="8045" spans="1:7" x14ac:dyDescent="0.3">
      <c r="A8045" s="60">
        <v>8044</v>
      </c>
      <c r="B8045" s="60">
        <v>1</v>
      </c>
      <c r="C8045" s="2">
        <v>41261.435270541398</v>
      </c>
      <c r="D8045" s="2">
        <v>41321.43472222222</v>
      </c>
      <c r="E8045" s="60">
        <v>12</v>
      </c>
      <c r="F8045" s="2">
        <v>41262.535021636264</v>
      </c>
      <c r="G8045" s="60">
        <v>0</v>
      </c>
    </row>
    <row r="8046" spans="1:7" x14ac:dyDescent="0.3">
      <c r="A8046" s="60">
        <v>8045</v>
      </c>
      <c r="B8046" s="60">
        <v>2</v>
      </c>
      <c r="C8046" s="2">
        <v>41261.469656682857</v>
      </c>
      <c r="D8046" s="2">
        <v>41321.469444444447</v>
      </c>
      <c r="E8046" s="60">
        <v>10</v>
      </c>
      <c r="F8046" s="2">
        <v>41262.73799998586</v>
      </c>
      <c r="G8046" s="60">
        <v>0</v>
      </c>
    </row>
    <row r="8047" spans="1:7" x14ac:dyDescent="0.3">
      <c r="A8047" s="60">
        <v>8046</v>
      </c>
      <c r="B8047" s="60">
        <v>8</v>
      </c>
      <c r="C8047" s="2">
        <v>41261.479975506118</v>
      </c>
      <c r="D8047" s="2">
        <v>41321.479861111111</v>
      </c>
      <c r="E8047" s="60">
        <v>3</v>
      </c>
      <c r="F8047" s="2">
        <v>41268.390954523333</v>
      </c>
      <c r="G8047" s="60">
        <v>2</v>
      </c>
    </row>
    <row r="8048" spans="1:7" x14ac:dyDescent="0.3">
      <c r="A8048" s="60">
        <v>8047</v>
      </c>
      <c r="B8048" s="60">
        <v>4</v>
      </c>
      <c r="C8048" s="2">
        <v>41261.470084509965</v>
      </c>
      <c r="D8048" s="2">
        <v>41265.636187090422</v>
      </c>
      <c r="E8048" s="60">
        <v>12</v>
      </c>
      <c r="F8048" s="2" t="s">
        <v>5</v>
      </c>
      <c r="G8048" s="60">
        <v>0</v>
      </c>
    </row>
    <row r="8049" spans="1:7" x14ac:dyDescent="0.3">
      <c r="A8049" s="60">
        <v>8048</v>
      </c>
      <c r="B8049" s="60">
        <v>2</v>
      </c>
      <c r="C8049" s="2">
        <v>41261.639462514708</v>
      </c>
      <c r="D8049" s="2">
        <v>41321.638888888891</v>
      </c>
      <c r="E8049" s="60">
        <v>10</v>
      </c>
      <c r="F8049" s="2">
        <v>41262.524346344537</v>
      </c>
      <c r="G8049" s="60">
        <v>0</v>
      </c>
    </row>
    <row r="8050" spans="1:7" x14ac:dyDescent="0.3">
      <c r="A8050" s="60">
        <v>8049</v>
      </c>
      <c r="B8050" s="60">
        <v>3</v>
      </c>
      <c r="C8050" s="2">
        <v>41261.746312494688</v>
      </c>
      <c r="D8050" s="2">
        <v>41321.745833333334</v>
      </c>
      <c r="E8050" s="60">
        <v>24</v>
      </c>
      <c r="F8050" s="2">
        <v>41264.317192586706</v>
      </c>
      <c r="G8050" s="60">
        <v>0</v>
      </c>
    </row>
    <row r="8051" spans="1:7" x14ac:dyDescent="0.3">
      <c r="A8051" s="60">
        <v>8050</v>
      </c>
      <c r="B8051" s="60">
        <v>7</v>
      </c>
      <c r="C8051" s="2">
        <v>41261.734469318573</v>
      </c>
      <c r="D8051" s="2">
        <v>41321.734027777777</v>
      </c>
      <c r="E8051" s="60">
        <v>24</v>
      </c>
      <c r="F8051" s="2">
        <v>41277.389063805611</v>
      </c>
      <c r="G8051" s="60">
        <v>0</v>
      </c>
    </row>
    <row r="8052" spans="1:7" x14ac:dyDescent="0.3">
      <c r="A8052" s="60">
        <v>8051</v>
      </c>
      <c r="B8052" s="60">
        <v>7</v>
      </c>
      <c r="C8052" s="2">
        <v>41261.785314027868</v>
      </c>
      <c r="D8052" s="2">
        <v>41321.784722222219</v>
      </c>
      <c r="E8052" s="60">
        <v>24</v>
      </c>
      <c r="F8052" s="2">
        <v>41266.285226042288</v>
      </c>
      <c r="G8052" s="60">
        <v>0</v>
      </c>
    </row>
    <row r="8053" spans="1:7" x14ac:dyDescent="0.3">
      <c r="A8053" s="60">
        <v>8052</v>
      </c>
      <c r="B8053" s="60">
        <v>2</v>
      </c>
      <c r="C8053" s="2">
        <v>41261.811945836693</v>
      </c>
      <c r="D8053" s="2">
        <v>41321.811805555553</v>
      </c>
      <c r="E8053" s="60">
        <v>10</v>
      </c>
      <c r="F8053" s="2">
        <v>41262.547716448018</v>
      </c>
      <c r="G8053" s="60">
        <v>0</v>
      </c>
    </row>
    <row r="8054" spans="1:7" x14ac:dyDescent="0.3">
      <c r="A8054" s="60">
        <v>8053</v>
      </c>
      <c r="B8054" s="60">
        <v>1</v>
      </c>
      <c r="C8054" s="2">
        <v>41261.880203120803</v>
      </c>
      <c r="D8054" s="2">
        <v>41265.338413225581</v>
      </c>
      <c r="E8054" s="60">
        <v>8</v>
      </c>
      <c r="F8054" s="2" t="s">
        <v>5</v>
      </c>
      <c r="G8054" s="60">
        <v>0</v>
      </c>
    </row>
    <row r="8055" spans="1:7" x14ac:dyDescent="0.3">
      <c r="A8055" s="60">
        <v>8054</v>
      </c>
      <c r="B8055" s="60">
        <v>6</v>
      </c>
      <c r="C8055" s="2">
        <v>41261.886176199601</v>
      </c>
      <c r="D8055" s="2">
        <v>41321.886111111111</v>
      </c>
      <c r="E8055" s="60">
        <v>24</v>
      </c>
      <c r="F8055" s="2">
        <v>41265.711333581799</v>
      </c>
      <c r="G8055" s="60">
        <v>0</v>
      </c>
    </row>
    <row r="8056" spans="1:7" x14ac:dyDescent="0.3">
      <c r="A8056" s="60">
        <v>8055</v>
      </c>
      <c r="B8056" s="60">
        <v>1</v>
      </c>
      <c r="C8056" s="2">
        <v>41262.002172169094</v>
      </c>
      <c r="D8056" s="2">
        <v>41322.002083333333</v>
      </c>
      <c r="E8056" s="60">
        <v>12</v>
      </c>
      <c r="F8056" s="2">
        <v>41264.349527889237</v>
      </c>
      <c r="G8056" s="60">
        <v>0</v>
      </c>
    </row>
    <row r="8057" spans="1:7" x14ac:dyDescent="0.3">
      <c r="A8057" s="60">
        <v>8056</v>
      </c>
      <c r="B8057" s="60">
        <v>6</v>
      </c>
      <c r="C8057" s="2">
        <v>41262.020347333542</v>
      </c>
      <c r="D8057" s="2">
        <v>41322.020138888889</v>
      </c>
      <c r="E8057" s="60">
        <v>24</v>
      </c>
      <c r="F8057" s="2">
        <v>41281.483876215338</v>
      </c>
      <c r="G8057" s="60">
        <v>1</v>
      </c>
    </row>
    <row r="8058" spans="1:7" x14ac:dyDescent="0.3">
      <c r="A8058" s="60">
        <v>8057</v>
      </c>
      <c r="B8058" s="60">
        <v>5</v>
      </c>
      <c r="C8058" s="2">
        <v>41262.154459497295</v>
      </c>
      <c r="D8058" s="2">
        <v>41322.154166666667</v>
      </c>
      <c r="E8058" s="60">
        <v>24</v>
      </c>
      <c r="F8058" s="2">
        <v>41264.481977540352</v>
      </c>
      <c r="G8058" s="60">
        <v>0</v>
      </c>
    </row>
    <row r="8059" spans="1:7" x14ac:dyDescent="0.3">
      <c r="A8059" s="60">
        <v>8058</v>
      </c>
      <c r="B8059" s="60">
        <v>10</v>
      </c>
      <c r="C8059" s="2">
        <v>41262.182203200522</v>
      </c>
      <c r="D8059" s="2">
        <v>41322.181944444441</v>
      </c>
      <c r="E8059" s="60">
        <v>1</v>
      </c>
      <c r="F8059" s="2">
        <v>41264.995305936805</v>
      </c>
      <c r="G8059" s="60">
        <v>1</v>
      </c>
    </row>
    <row r="8060" spans="1:7" x14ac:dyDescent="0.3">
      <c r="A8060" s="60">
        <v>8059</v>
      </c>
      <c r="B8060" s="60">
        <v>10</v>
      </c>
      <c r="C8060" s="2">
        <v>41262.356020815976</v>
      </c>
      <c r="D8060" s="2">
        <v>41322.355555555558</v>
      </c>
      <c r="E8060" s="60">
        <v>1</v>
      </c>
      <c r="F8060" s="2">
        <v>41269.493443525185</v>
      </c>
      <c r="G8060" s="60">
        <v>4</v>
      </c>
    </row>
    <row r="8061" spans="1:7" x14ac:dyDescent="0.3">
      <c r="A8061" s="60">
        <v>8060</v>
      </c>
      <c r="B8061" s="60">
        <v>6</v>
      </c>
      <c r="C8061" s="2">
        <v>41262.397877795222</v>
      </c>
      <c r="D8061" s="2">
        <v>41322.397222222222</v>
      </c>
      <c r="E8061" s="60">
        <v>24</v>
      </c>
      <c r="F8061" s="2">
        <v>41264.881159158038</v>
      </c>
      <c r="G8061" s="60">
        <v>0</v>
      </c>
    </row>
    <row r="8062" spans="1:7" x14ac:dyDescent="0.3">
      <c r="A8062" s="60">
        <v>8061</v>
      </c>
      <c r="B8062" s="60">
        <v>9</v>
      </c>
      <c r="C8062" s="2">
        <v>41262.410600035844</v>
      </c>
      <c r="D8062" s="2">
        <v>41322.410416666666</v>
      </c>
      <c r="E8062" s="60">
        <v>5</v>
      </c>
      <c r="F8062" s="2">
        <v>41265.237808659062</v>
      </c>
      <c r="G8062" s="60">
        <v>0</v>
      </c>
    </row>
    <row r="8063" spans="1:7" x14ac:dyDescent="0.3">
      <c r="A8063" s="60">
        <v>8062</v>
      </c>
      <c r="B8063" s="60">
        <v>4</v>
      </c>
      <c r="C8063" s="2">
        <v>41262.375824511058</v>
      </c>
      <c r="D8063" s="2">
        <v>41322.375694444447</v>
      </c>
      <c r="E8063" s="60">
        <v>12</v>
      </c>
      <c r="F8063" s="2">
        <v>41263.312577077522</v>
      </c>
      <c r="G8063" s="60">
        <v>0</v>
      </c>
    </row>
    <row r="8064" spans="1:7" x14ac:dyDescent="0.3">
      <c r="A8064" s="60">
        <v>8063</v>
      </c>
      <c r="B8064" s="60">
        <v>3</v>
      </c>
      <c r="C8064" s="2">
        <v>41262.402974706289</v>
      </c>
      <c r="D8064" s="2">
        <v>41322.402777777781</v>
      </c>
      <c r="E8064" s="60">
        <v>24</v>
      </c>
      <c r="F8064" s="2">
        <v>41263.348245263966</v>
      </c>
      <c r="G8064" s="60">
        <v>0</v>
      </c>
    </row>
    <row r="8065" spans="1:7" x14ac:dyDescent="0.3">
      <c r="A8065" s="60">
        <v>8064</v>
      </c>
      <c r="B8065" s="60">
        <v>1</v>
      </c>
      <c r="C8065" s="2">
        <v>41262.426884377644</v>
      </c>
      <c r="D8065" s="2">
        <v>41322.426388888889</v>
      </c>
      <c r="E8065" s="60">
        <v>8</v>
      </c>
      <c r="F8065" s="2">
        <v>41262.681424277907</v>
      </c>
      <c r="G8065" s="60">
        <v>0</v>
      </c>
    </row>
    <row r="8066" spans="1:7" x14ac:dyDescent="0.3">
      <c r="A8066" s="60">
        <v>8065</v>
      </c>
      <c r="B8066" s="60">
        <v>6</v>
      </c>
      <c r="C8066" s="2">
        <v>41262.437184102106</v>
      </c>
      <c r="D8066" s="2">
        <v>41322.436805555553</v>
      </c>
      <c r="E8066" s="60">
        <v>24</v>
      </c>
      <c r="F8066" s="2">
        <v>41269.662940246541</v>
      </c>
      <c r="G8066" s="60">
        <v>0</v>
      </c>
    </row>
    <row r="8067" spans="1:7" x14ac:dyDescent="0.3">
      <c r="A8067" s="60">
        <v>8066</v>
      </c>
      <c r="B8067" s="60">
        <v>4</v>
      </c>
      <c r="C8067" s="2">
        <v>41262.42526562648</v>
      </c>
      <c r="D8067" s="2">
        <v>41322.424999999996</v>
      </c>
      <c r="E8067" s="60">
        <v>12</v>
      </c>
      <c r="F8067" s="2">
        <v>41265.603271539221</v>
      </c>
      <c r="G8067" s="60">
        <v>0</v>
      </c>
    </row>
    <row r="8068" spans="1:7" x14ac:dyDescent="0.3">
      <c r="A8068" s="60">
        <v>8067</v>
      </c>
      <c r="B8068" s="60">
        <v>1</v>
      </c>
      <c r="C8068" s="2">
        <v>41262.494179284171</v>
      </c>
      <c r="D8068" s="2">
        <v>41265.577409697747</v>
      </c>
      <c r="E8068" s="60">
        <v>12</v>
      </c>
      <c r="F8068" s="2" t="s">
        <v>5</v>
      </c>
      <c r="G8068" s="60">
        <v>0</v>
      </c>
    </row>
    <row r="8069" spans="1:7" x14ac:dyDescent="0.3">
      <c r="A8069" s="60">
        <v>8068</v>
      </c>
      <c r="B8069" s="60">
        <v>4</v>
      </c>
      <c r="C8069" s="2">
        <v>41262.491268512844</v>
      </c>
      <c r="D8069" s="2">
        <v>41322.490972222222</v>
      </c>
      <c r="E8069" s="60">
        <v>12</v>
      </c>
      <c r="F8069" s="2">
        <v>41265.549057977099</v>
      </c>
      <c r="G8069" s="60">
        <v>0</v>
      </c>
    </row>
    <row r="8070" spans="1:7" x14ac:dyDescent="0.3">
      <c r="A8070" s="60">
        <v>8069</v>
      </c>
      <c r="B8070" s="60">
        <v>1</v>
      </c>
      <c r="C8070" s="2">
        <v>41262.486807417401</v>
      </c>
      <c r="D8070" s="2">
        <v>41322.486805555556</v>
      </c>
      <c r="E8070" s="60">
        <v>12</v>
      </c>
      <c r="F8070" s="2">
        <v>41263.200395367377</v>
      </c>
      <c r="G8070" s="60">
        <v>0</v>
      </c>
    </row>
    <row r="8071" spans="1:7" x14ac:dyDescent="0.3">
      <c r="A8071" s="60">
        <v>8070</v>
      </c>
      <c r="B8071" s="60">
        <v>5</v>
      </c>
      <c r="C8071" s="2">
        <v>41262.558917563867</v>
      </c>
      <c r="D8071" s="2">
        <v>41322.558333333334</v>
      </c>
      <c r="E8071" s="60">
        <v>24</v>
      </c>
      <c r="F8071" s="2">
        <v>41266.350259860978</v>
      </c>
      <c r="G8071" s="60">
        <v>0</v>
      </c>
    </row>
    <row r="8072" spans="1:7" x14ac:dyDescent="0.3">
      <c r="A8072" s="60">
        <v>8071</v>
      </c>
      <c r="B8072" s="60">
        <v>3</v>
      </c>
      <c r="C8072" s="2">
        <v>41262.620116232436</v>
      </c>
      <c r="D8072" s="2">
        <v>41322.619444444448</v>
      </c>
      <c r="E8072" s="60">
        <v>24</v>
      </c>
      <c r="F8072" s="2">
        <v>41265.378692752878</v>
      </c>
      <c r="G8072" s="60">
        <v>0</v>
      </c>
    </row>
    <row r="8073" spans="1:7" x14ac:dyDescent="0.3">
      <c r="A8073" s="60">
        <v>8072</v>
      </c>
      <c r="B8073" s="60">
        <v>6</v>
      </c>
      <c r="C8073" s="2">
        <v>41262.594117510846</v>
      </c>
      <c r="D8073" s="2">
        <v>41322.59375</v>
      </c>
      <c r="E8073" s="60">
        <v>24</v>
      </c>
      <c r="F8073" s="2">
        <v>41269.419678545128</v>
      </c>
      <c r="G8073" s="60">
        <v>0</v>
      </c>
    </row>
    <row r="8074" spans="1:7" x14ac:dyDescent="0.3">
      <c r="A8074" s="60">
        <v>8073</v>
      </c>
      <c r="B8074" s="60">
        <v>8</v>
      </c>
      <c r="C8074" s="2">
        <v>41262.586287468235</v>
      </c>
      <c r="D8074" s="2">
        <v>41265.710683544989</v>
      </c>
      <c r="E8074" s="60">
        <v>3</v>
      </c>
      <c r="F8074" s="2" t="s">
        <v>5</v>
      </c>
      <c r="G8074" s="60">
        <v>2</v>
      </c>
    </row>
    <row r="8075" spans="1:7" x14ac:dyDescent="0.3">
      <c r="A8075" s="60">
        <v>8074</v>
      </c>
      <c r="B8075" s="60">
        <v>1</v>
      </c>
      <c r="C8075" s="2">
        <v>41262.663589686745</v>
      </c>
      <c r="D8075" s="2">
        <v>41322.663194444445</v>
      </c>
      <c r="E8075" s="60">
        <v>8</v>
      </c>
      <c r="F8075" s="2">
        <v>41263.519799127309</v>
      </c>
      <c r="G8075" s="60">
        <v>0</v>
      </c>
    </row>
    <row r="8076" spans="1:7" x14ac:dyDescent="0.3">
      <c r="A8076" s="60">
        <v>8075</v>
      </c>
      <c r="B8076" s="60">
        <v>4</v>
      </c>
      <c r="C8076" s="2">
        <v>41262.646031769706</v>
      </c>
      <c r="D8076" s="2">
        <v>41322.645833333336</v>
      </c>
      <c r="E8076" s="60">
        <v>12</v>
      </c>
      <c r="F8076" s="2">
        <v>41266.074825530719</v>
      </c>
      <c r="G8076" s="60">
        <v>0</v>
      </c>
    </row>
    <row r="8077" spans="1:7" x14ac:dyDescent="0.3">
      <c r="A8077" s="60">
        <v>8076</v>
      </c>
      <c r="B8077" s="60">
        <v>11</v>
      </c>
      <c r="C8077" s="2">
        <v>41262.713220978527</v>
      </c>
      <c r="D8077" s="2">
        <v>41322.713194444448</v>
      </c>
      <c r="E8077" s="60">
        <v>1</v>
      </c>
      <c r="F8077" s="2">
        <v>41269.435917453236</v>
      </c>
      <c r="G8077" s="60">
        <v>2</v>
      </c>
    </row>
    <row r="8078" spans="1:7" x14ac:dyDescent="0.3">
      <c r="A8078" s="60">
        <v>8077</v>
      </c>
      <c r="B8078" s="60">
        <v>10</v>
      </c>
      <c r="C8078" s="2">
        <v>41262.733571189645</v>
      </c>
      <c r="D8078" s="2">
        <v>41322.733333333337</v>
      </c>
      <c r="E8078" s="60">
        <v>1</v>
      </c>
      <c r="F8078" s="2">
        <v>41269.46947044292</v>
      </c>
      <c r="G8078" s="60">
        <v>2</v>
      </c>
    </row>
    <row r="8079" spans="1:7" x14ac:dyDescent="0.3">
      <c r="A8079" s="60">
        <v>8078</v>
      </c>
      <c r="B8079" s="60">
        <v>6</v>
      </c>
      <c r="C8079" s="2">
        <v>41262.762998775856</v>
      </c>
      <c r="D8079" s="2">
        <v>41265.762474389638</v>
      </c>
      <c r="E8079" s="60">
        <v>24</v>
      </c>
      <c r="F8079" s="2" t="s">
        <v>5</v>
      </c>
      <c r="G8079" s="60">
        <v>0</v>
      </c>
    </row>
    <row r="8080" spans="1:7" x14ac:dyDescent="0.3">
      <c r="A8080" s="60">
        <v>8079</v>
      </c>
      <c r="B8080" s="60">
        <v>4</v>
      </c>
      <c r="C8080" s="2">
        <v>41262.796794583221</v>
      </c>
      <c r="D8080" s="2">
        <v>41322.796527777777</v>
      </c>
      <c r="E8080" s="60">
        <v>12</v>
      </c>
      <c r="F8080" s="2">
        <v>41266.494516041508</v>
      </c>
      <c r="G8080" s="60">
        <v>0</v>
      </c>
    </row>
    <row r="8081" spans="1:7" x14ac:dyDescent="0.3">
      <c r="A8081" s="60">
        <v>8080</v>
      </c>
      <c r="B8081" s="60">
        <v>1</v>
      </c>
      <c r="C8081" s="2">
        <v>41262.836925387128</v>
      </c>
      <c r="D8081" s="2">
        <v>41322.836805555555</v>
      </c>
      <c r="E8081" s="60">
        <v>8</v>
      </c>
      <c r="F8081" s="2">
        <v>41263.580402004882</v>
      </c>
      <c r="G8081" s="60">
        <v>0</v>
      </c>
    </row>
    <row r="8082" spans="1:7" x14ac:dyDescent="0.3">
      <c r="A8082" s="60">
        <v>8081</v>
      </c>
      <c r="B8082" s="60">
        <v>1</v>
      </c>
      <c r="C8082" s="2">
        <v>41262.85017353989</v>
      </c>
      <c r="D8082" s="2">
        <v>41267.224711525814</v>
      </c>
      <c r="E8082" s="60">
        <v>8</v>
      </c>
      <c r="F8082" s="2" t="s">
        <v>5</v>
      </c>
      <c r="G8082" s="60">
        <v>0</v>
      </c>
    </row>
    <row r="8083" spans="1:7" x14ac:dyDescent="0.3">
      <c r="A8083" s="60">
        <v>8082</v>
      </c>
      <c r="B8083" s="60">
        <v>11</v>
      </c>
      <c r="C8083" s="2">
        <v>41262.941576222525</v>
      </c>
      <c r="D8083" s="2">
        <v>41322.940972222219</v>
      </c>
      <c r="E8083" s="60">
        <v>1</v>
      </c>
      <c r="F8083" s="2">
        <v>41269.617115888825</v>
      </c>
      <c r="G8083" s="60">
        <v>3</v>
      </c>
    </row>
    <row r="8084" spans="1:7" x14ac:dyDescent="0.3">
      <c r="A8084" s="60">
        <v>8083</v>
      </c>
      <c r="B8084" s="60">
        <v>5</v>
      </c>
      <c r="C8084" s="2">
        <v>41262.948485008223</v>
      </c>
      <c r="D8084" s="2">
        <v>41322.947916666664</v>
      </c>
      <c r="E8084" s="60">
        <v>24</v>
      </c>
      <c r="F8084" s="2">
        <v>41263.498684333477</v>
      </c>
      <c r="G8084" s="60">
        <v>0</v>
      </c>
    </row>
    <row r="8085" spans="1:7" x14ac:dyDescent="0.3">
      <c r="A8085" s="60">
        <v>8084</v>
      </c>
      <c r="B8085" s="60">
        <v>2</v>
      </c>
      <c r="C8085" s="2">
        <v>41262.987883302914</v>
      </c>
      <c r="D8085" s="2">
        <v>41322.987500000003</v>
      </c>
      <c r="E8085" s="60">
        <v>10</v>
      </c>
      <c r="F8085" s="2">
        <v>41264.343377473415</v>
      </c>
      <c r="G8085" s="60">
        <v>0</v>
      </c>
    </row>
    <row r="8086" spans="1:7" x14ac:dyDescent="0.3">
      <c r="A8086" s="60">
        <v>8085</v>
      </c>
      <c r="B8086" s="60">
        <v>11</v>
      </c>
      <c r="C8086" s="2">
        <v>41263.19972457947</v>
      </c>
      <c r="D8086" s="2">
        <v>41323.19930555555</v>
      </c>
      <c r="E8086" s="60">
        <v>1</v>
      </c>
      <c r="F8086" s="2">
        <v>41267.523411921255</v>
      </c>
      <c r="G8086" s="60">
        <v>2</v>
      </c>
    </row>
    <row r="8087" spans="1:7" x14ac:dyDescent="0.3">
      <c r="A8087" s="60">
        <v>8086</v>
      </c>
      <c r="B8087" s="60">
        <v>6</v>
      </c>
      <c r="C8087" s="2">
        <v>41263.339047410343</v>
      </c>
      <c r="D8087" s="2">
        <v>41267.671820180971</v>
      </c>
      <c r="E8087" s="60">
        <v>24</v>
      </c>
      <c r="F8087" s="2" t="s">
        <v>5</v>
      </c>
      <c r="G8087" s="60">
        <v>0</v>
      </c>
    </row>
    <row r="8088" spans="1:7" x14ac:dyDescent="0.3">
      <c r="A8088" s="60">
        <v>8087</v>
      </c>
      <c r="B8088" s="60">
        <v>2</v>
      </c>
      <c r="C8088" s="2">
        <v>41263.392159665535</v>
      </c>
      <c r="D8088" s="2">
        <v>41323.39166666667</v>
      </c>
      <c r="E8088" s="60">
        <v>10</v>
      </c>
      <c r="F8088" s="2">
        <v>41263.517967380081</v>
      </c>
      <c r="G8088" s="60">
        <v>0</v>
      </c>
    </row>
    <row r="8089" spans="1:7" x14ac:dyDescent="0.3">
      <c r="A8089" s="60">
        <v>8088</v>
      </c>
      <c r="B8089" s="60">
        <v>5</v>
      </c>
      <c r="C8089" s="2">
        <v>41263.397094354077</v>
      </c>
      <c r="D8089" s="2">
        <v>41265.438380931548</v>
      </c>
      <c r="E8089" s="60">
        <v>24</v>
      </c>
      <c r="F8089" s="2" t="s">
        <v>5</v>
      </c>
      <c r="G8089" s="60">
        <v>0</v>
      </c>
    </row>
    <row r="8090" spans="1:7" x14ac:dyDescent="0.3">
      <c r="A8090" s="60">
        <v>8089</v>
      </c>
      <c r="B8090" s="60">
        <v>1</v>
      </c>
      <c r="C8090" s="2">
        <v>41263.394477879527</v>
      </c>
      <c r="D8090" s="2">
        <v>41323.394444444442</v>
      </c>
      <c r="E8090" s="60">
        <v>8</v>
      </c>
      <c r="F8090" s="2">
        <v>41263.533089813725</v>
      </c>
      <c r="G8090" s="60">
        <v>0</v>
      </c>
    </row>
    <row r="8091" spans="1:7" x14ac:dyDescent="0.3">
      <c r="A8091" s="60">
        <v>8090</v>
      </c>
      <c r="B8091" s="60">
        <v>3</v>
      </c>
      <c r="C8091" s="2">
        <v>41263.38843936436</v>
      </c>
      <c r="D8091" s="2">
        <v>41266.138249105898</v>
      </c>
      <c r="E8091" s="60">
        <v>24</v>
      </c>
      <c r="F8091" s="2" t="s">
        <v>5</v>
      </c>
      <c r="G8091" s="60">
        <v>0</v>
      </c>
    </row>
    <row r="8092" spans="1:7" x14ac:dyDescent="0.3">
      <c r="A8092" s="60">
        <v>8091</v>
      </c>
      <c r="B8092" s="60">
        <v>5</v>
      </c>
      <c r="C8092" s="2">
        <v>41263.47505388756</v>
      </c>
      <c r="D8092" s="2">
        <v>41323.475000000006</v>
      </c>
      <c r="E8092" s="60">
        <v>24</v>
      </c>
      <c r="F8092" s="2">
        <v>41267.714743493299</v>
      </c>
      <c r="G8092" s="60">
        <v>0</v>
      </c>
    </row>
    <row r="8093" spans="1:7" x14ac:dyDescent="0.3">
      <c r="A8093" s="60">
        <v>8092</v>
      </c>
      <c r="B8093" s="60">
        <v>2</v>
      </c>
      <c r="C8093" s="2">
        <v>41263.564657886564</v>
      </c>
      <c r="D8093" s="2">
        <v>41323.564583333333</v>
      </c>
      <c r="E8093" s="60">
        <v>10</v>
      </c>
      <c r="F8093" s="2">
        <v>41264.292832844149</v>
      </c>
      <c r="G8093" s="60">
        <v>0</v>
      </c>
    </row>
    <row r="8094" spans="1:7" x14ac:dyDescent="0.3">
      <c r="A8094" s="60">
        <v>8093</v>
      </c>
      <c r="B8094" s="60">
        <v>1</v>
      </c>
      <c r="C8094" s="2">
        <v>41263.568909191381</v>
      </c>
      <c r="D8094" s="2">
        <v>41323.568749999999</v>
      </c>
      <c r="E8094" s="60">
        <v>8</v>
      </c>
      <c r="F8094" s="2">
        <v>41263.706072387053</v>
      </c>
      <c r="G8094" s="60">
        <v>0</v>
      </c>
    </row>
    <row r="8095" spans="1:7" x14ac:dyDescent="0.3">
      <c r="A8095" s="60">
        <v>8094</v>
      </c>
      <c r="B8095" s="60">
        <v>2</v>
      </c>
      <c r="C8095" s="2">
        <v>41263.647123775168</v>
      </c>
      <c r="D8095" s="2">
        <v>41323.646527777775</v>
      </c>
      <c r="E8095" s="60">
        <v>10</v>
      </c>
      <c r="F8095" s="2">
        <v>41264.498462514246</v>
      </c>
      <c r="G8095" s="60">
        <v>0</v>
      </c>
    </row>
    <row r="8096" spans="1:7" x14ac:dyDescent="0.3">
      <c r="A8096" s="60">
        <v>8095</v>
      </c>
      <c r="B8096" s="60">
        <v>1</v>
      </c>
      <c r="C8096" s="2">
        <v>41263.7187922757</v>
      </c>
      <c r="D8096" s="2">
        <v>41323.71875</v>
      </c>
      <c r="E8096" s="60">
        <v>8</v>
      </c>
      <c r="F8096" s="2">
        <v>41264.375820285444</v>
      </c>
      <c r="G8096" s="60">
        <v>0</v>
      </c>
    </row>
    <row r="8097" spans="1:7" x14ac:dyDescent="0.3">
      <c r="A8097" s="60">
        <v>8096</v>
      </c>
      <c r="B8097" s="60">
        <v>2</v>
      </c>
      <c r="C8097" s="2">
        <v>41263.710813394115</v>
      </c>
      <c r="D8097" s="2">
        <v>41323.710416666669</v>
      </c>
      <c r="E8097" s="60">
        <v>10</v>
      </c>
      <c r="F8097" s="2">
        <v>41265.404898113295</v>
      </c>
      <c r="G8097" s="60">
        <v>0</v>
      </c>
    </row>
    <row r="8098" spans="1:7" x14ac:dyDescent="0.3">
      <c r="A8098" s="60">
        <v>8097</v>
      </c>
      <c r="B8098" s="60">
        <v>1</v>
      </c>
      <c r="C8098" s="2">
        <v>41263.759028708533</v>
      </c>
      <c r="D8098" s="2">
        <v>41323.759027777778</v>
      </c>
      <c r="E8098" s="60">
        <v>12</v>
      </c>
      <c r="F8098" s="2">
        <v>41264.502688167762</v>
      </c>
      <c r="G8098" s="60">
        <v>0</v>
      </c>
    </row>
    <row r="8099" spans="1:7" x14ac:dyDescent="0.3">
      <c r="A8099" s="60">
        <v>8098</v>
      </c>
      <c r="B8099" s="60">
        <v>2</v>
      </c>
      <c r="C8099" s="2">
        <v>41263.804539701559</v>
      </c>
      <c r="D8099" s="2">
        <v>41323.804166666661</v>
      </c>
      <c r="E8099" s="60">
        <v>10</v>
      </c>
      <c r="F8099" s="2">
        <v>41265.675812921902</v>
      </c>
      <c r="G8099" s="60">
        <v>0</v>
      </c>
    </row>
    <row r="8100" spans="1:7" x14ac:dyDescent="0.3">
      <c r="A8100" s="60">
        <v>8099</v>
      </c>
      <c r="B8100" s="60">
        <v>2</v>
      </c>
      <c r="C8100" s="2">
        <v>41263.799260066473</v>
      </c>
      <c r="D8100" s="2">
        <v>41323.798611111109</v>
      </c>
      <c r="E8100" s="60">
        <v>10</v>
      </c>
      <c r="F8100" s="2">
        <v>41265.029373948593</v>
      </c>
      <c r="G8100" s="60">
        <v>0</v>
      </c>
    </row>
    <row r="8101" spans="1:7" x14ac:dyDescent="0.3">
      <c r="A8101" s="60">
        <v>8100</v>
      </c>
      <c r="B8101" s="60">
        <v>1</v>
      </c>
      <c r="C8101" s="2">
        <v>41263.815505938648</v>
      </c>
      <c r="D8101" s="2">
        <v>41323.815277777772</v>
      </c>
      <c r="E8101" s="60">
        <v>8</v>
      </c>
      <c r="F8101" s="2">
        <v>41264.156240060598</v>
      </c>
      <c r="G8101" s="60">
        <v>0</v>
      </c>
    </row>
    <row r="8102" spans="1:7" x14ac:dyDescent="0.3">
      <c r="A8102" s="60">
        <v>8101</v>
      </c>
      <c r="B8102" s="60">
        <v>6</v>
      </c>
      <c r="C8102" s="2">
        <v>41263.85242959232</v>
      </c>
      <c r="D8102" s="2">
        <v>41323.852083333339</v>
      </c>
      <c r="E8102" s="60">
        <v>24</v>
      </c>
      <c r="F8102" s="2">
        <v>41270.526581707221</v>
      </c>
      <c r="G8102" s="60">
        <v>0</v>
      </c>
    </row>
    <row r="8103" spans="1:7" x14ac:dyDescent="0.3">
      <c r="A8103" s="60">
        <v>8102</v>
      </c>
      <c r="B8103" s="60">
        <v>1</v>
      </c>
      <c r="C8103" s="2">
        <v>41263.996441579344</v>
      </c>
      <c r="D8103" s="2">
        <v>41267.45434912177</v>
      </c>
      <c r="E8103" s="60">
        <v>8</v>
      </c>
      <c r="F8103" s="2" t="s">
        <v>5</v>
      </c>
      <c r="G8103" s="60">
        <v>0</v>
      </c>
    </row>
    <row r="8104" spans="1:7" x14ac:dyDescent="0.3">
      <c r="A8104" s="60">
        <v>8103</v>
      </c>
      <c r="B8104" s="60">
        <v>9</v>
      </c>
      <c r="C8104" s="2">
        <v>41264.395353696586</v>
      </c>
      <c r="D8104" s="2">
        <v>41269.395138888889</v>
      </c>
      <c r="E8104" s="60">
        <v>5</v>
      </c>
      <c r="F8104" s="2">
        <v>41267.561666146736</v>
      </c>
      <c r="G8104" s="60">
        <v>0</v>
      </c>
    </row>
    <row r="8105" spans="1:7" x14ac:dyDescent="0.3">
      <c r="A8105" s="60">
        <v>8104</v>
      </c>
      <c r="B8105" s="60">
        <v>9</v>
      </c>
      <c r="C8105" s="2">
        <v>41264.412859077973</v>
      </c>
      <c r="D8105" s="2">
        <v>41266.537746794216</v>
      </c>
      <c r="E8105" s="60">
        <v>5</v>
      </c>
      <c r="F8105" s="2" t="s">
        <v>5</v>
      </c>
      <c r="G8105" s="60">
        <v>0</v>
      </c>
    </row>
    <row r="8106" spans="1:7" x14ac:dyDescent="0.3">
      <c r="A8106" s="60">
        <v>8105</v>
      </c>
      <c r="B8106" s="60">
        <v>6</v>
      </c>
      <c r="C8106" s="2">
        <v>41264.383504211808</v>
      </c>
      <c r="D8106" s="2">
        <v>41324.383333333331</v>
      </c>
      <c r="E8106" s="60">
        <v>24</v>
      </c>
      <c r="F8106" s="2">
        <v>41267.635642983427</v>
      </c>
      <c r="G8106" s="60">
        <v>0</v>
      </c>
    </row>
    <row r="8107" spans="1:7" x14ac:dyDescent="0.3">
      <c r="A8107" s="60">
        <v>8106</v>
      </c>
      <c r="B8107" s="60">
        <v>9</v>
      </c>
      <c r="C8107" s="2">
        <v>41264.394644274311</v>
      </c>
      <c r="D8107" s="2">
        <v>41324.394444444442</v>
      </c>
      <c r="E8107" s="60">
        <v>5</v>
      </c>
      <c r="F8107" s="2">
        <v>41267.464287983406</v>
      </c>
      <c r="G8107" s="60">
        <v>0</v>
      </c>
    </row>
    <row r="8108" spans="1:7" x14ac:dyDescent="0.3">
      <c r="A8108" s="60">
        <v>8107</v>
      </c>
      <c r="B8108" s="60">
        <v>9</v>
      </c>
      <c r="C8108" s="2">
        <v>41264.39514115631</v>
      </c>
      <c r="D8108" s="2">
        <v>41324.395138888889</v>
      </c>
      <c r="E8108" s="60">
        <v>5</v>
      </c>
      <c r="F8108" s="2">
        <v>41267.64158660519</v>
      </c>
      <c r="G8108" s="60">
        <v>0</v>
      </c>
    </row>
    <row r="8109" spans="1:7" x14ac:dyDescent="0.3">
      <c r="A8109" s="60">
        <v>8108</v>
      </c>
      <c r="B8109" s="60">
        <v>1</v>
      </c>
      <c r="C8109" s="2">
        <v>41264.48513566317</v>
      </c>
      <c r="D8109" s="2">
        <v>41324.484722222223</v>
      </c>
      <c r="E8109" s="60">
        <v>12</v>
      </c>
      <c r="F8109" s="2">
        <v>41265.299049473579</v>
      </c>
      <c r="G8109" s="60">
        <v>0</v>
      </c>
    </row>
    <row r="8110" spans="1:7" x14ac:dyDescent="0.3">
      <c r="A8110" s="60">
        <v>8109</v>
      </c>
      <c r="B8110" s="60">
        <v>5</v>
      </c>
      <c r="C8110" s="2">
        <v>41264.467942765608</v>
      </c>
      <c r="D8110" s="2">
        <v>41324.467361111114</v>
      </c>
      <c r="E8110" s="60">
        <v>24</v>
      </c>
      <c r="F8110" s="2">
        <v>41267.421994729804</v>
      </c>
      <c r="G8110" s="60">
        <v>0</v>
      </c>
    </row>
    <row r="8111" spans="1:7" x14ac:dyDescent="0.3">
      <c r="A8111" s="60">
        <v>8110</v>
      </c>
      <c r="B8111" s="60">
        <v>1</v>
      </c>
      <c r="C8111" s="2">
        <v>41264.473817203776</v>
      </c>
      <c r="D8111" s="2">
        <v>41324.473611111112</v>
      </c>
      <c r="E8111" s="60">
        <v>8</v>
      </c>
      <c r="F8111" s="2">
        <v>41265.333845874797</v>
      </c>
      <c r="G8111" s="60">
        <v>0</v>
      </c>
    </row>
    <row r="8112" spans="1:7" x14ac:dyDescent="0.3">
      <c r="A8112" s="60">
        <v>8111</v>
      </c>
      <c r="B8112" s="60">
        <v>1</v>
      </c>
      <c r="C8112" s="2">
        <v>41264.504687895533</v>
      </c>
      <c r="D8112" s="2">
        <v>41324.504166666666</v>
      </c>
      <c r="E8112" s="60">
        <v>8</v>
      </c>
      <c r="F8112" s="2">
        <v>41264.669731269198</v>
      </c>
      <c r="G8112" s="60">
        <v>0</v>
      </c>
    </row>
    <row r="8113" spans="1:7" x14ac:dyDescent="0.3">
      <c r="A8113" s="60">
        <v>8112</v>
      </c>
      <c r="B8113" s="60">
        <v>6</v>
      </c>
      <c r="C8113" s="2">
        <v>41264.534942222133</v>
      </c>
      <c r="D8113" s="2">
        <v>41324.534722222219</v>
      </c>
      <c r="E8113" s="60">
        <v>24</v>
      </c>
      <c r="F8113" s="2">
        <v>41271.386554843542</v>
      </c>
      <c r="G8113" s="60">
        <v>0</v>
      </c>
    </row>
    <row r="8114" spans="1:7" x14ac:dyDescent="0.3">
      <c r="A8114" s="60">
        <v>8113</v>
      </c>
      <c r="B8114" s="60">
        <v>5</v>
      </c>
      <c r="C8114" s="2">
        <v>41264.525757087882</v>
      </c>
      <c r="D8114" s="2">
        <v>41324.525694444441</v>
      </c>
      <c r="E8114" s="60">
        <v>24</v>
      </c>
      <c r="F8114" s="2">
        <v>41267.390187585712</v>
      </c>
      <c r="G8114" s="60">
        <v>0</v>
      </c>
    </row>
    <row r="8115" spans="1:7" x14ac:dyDescent="0.3">
      <c r="A8115" s="60">
        <v>8114</v>
      </c>
      <c r="B8115" s="60">
        <v>1</v>
      </c>
      <c r="C8115" s="2">
        <v>41264.521323318906</v>
      </c>
      <c r="D8115" s="2">
        <v>41324.520833333336</v>
      </c>
      <c r="E8115" s="60">
        <v>8</v>
      </c>
      <c r="F8115" s="2">
        <v>41265.593579153923</v>
      </c>
      <c r="G8115" s="60">
        <v>0</v>
      </c>
    </row>
    <row r="8116" spans="1:7" x14ac:dyDescent="0.3">
      <c r="A8116" s="60">
        <v>8115</v>
      </c>
      <c r="B8116" s="60">
        <v>1</v>
      </c>
      <c r="C8116" s="2">
        <v>41264.531205150284</v>
      </c>
      <c r="D8116" s="2">
        <v>41324.530555555553</v>
      </c>
      <c r="E8116" s="60">
        <v>8</v>
      </c>
      <c r="F8116" s="2">
        <v>41265.535640520597</v>
      </c>
      <c r="G8116" s="60">
        <v>0</v>
      </c>
    </row>
    <row r="8117" spans="1:7" x14ac:dyDescent="0.3">
      <c r="A8117" s="60">
        <v>8116</v>
      </c>
      <c r="B8117" s="60">
        <v>2</v>
      </c>
      <c r="C8117" s="2">
        <v>41264.633471878791</v>
      </c>
      <c r="D8117" s="2">
        <v>41324.633333333331</v>
      </c>
      <c r="E8117" s="60">
        <v>10</v>
      </c>
      <c r="F8117" s="2">
        <v>41265.477881412771</v>
      </c>
      <c r="G8117" s="60">
        <v>0</v>
      </c>
    </row>
    <row r="8118" spans="1:7" x14ac:dyDescent="0.3">
      <c r="A8118" s="60">
        <v>8117</v>
      </c>
      <c r="B8118" s="60">
        <v>1</v>
      </c>
      <c r="C8118" s="2">
        <v>41264.675531624918</v>
      </c>
      <c r="D8118" s="2">
        <v>41324.674999999996</v>
      </c>
      <c r="E8118" s="60">
        <v>8</v>
      </c>
      <c r="F8118" s="2">
        <v>41265.250917981233</v>
      </c>
      <c r="G8118" s="60">
        <v>0</v>
      </c>
    </row>
    <row r="8119" spans="1:7" x14ac:dyDescent="0.3">
      <c r="A8119" s="60">
        <v>8118</v>
      </c>
      <c r="B8119" s="60">
        <v>3</v>
      </c>
      <c r="C8119" s="2">
        <v>41264.7512922569</v>
      </c>
      <c r="D8119" s="2">
        <v>41324.750694444447</v>
      </c>
      <c r="E8119" s="60">
        <v>24</v>
      </c>
      <c r="F8119" s="2">
        <v>41266.611755123755</v>
      </c>
      <c r="G8119" s="60">
        <v>0</v>
      </c>
    </row>
    <row r="8120" spans="1:7" x14ac:dyDescent="0.3">
      <c r="A8120" s="60">
        <v>8119</v>
      </c>
      <c r="B8120" s="60">
        <v>8</v>
      </c>
      <c r="C8120" s="2">
        <v>41264.77818001691</v>
      </c>
      <c r="D8120" s="2">
        <v>41267.777714208169</v>
      </c>
      <c r="E8120" s="60">
        <v>3</v>
      </c>
      <c r="F8120" s="2" t="s">
        <v>5</v>
      </c>
      <c r="G8120" s="60">
        <v>0</v>
      </c>
    </row>
    <row r="8121" spans="1:7" x14ac:dyDescent="0.3">
      <c r="A8121" s="60">
        <v>8120</v>
      </c>
      <c r="B8121" s="60">
        <v>6</v>
      </c>
      <c r="C8121" s="2">
        <v>41264.933552572351</v>
      </c>
      <c r="D8121" s="2">
        <v>41324.933333333334</v>
      </c>
      <c r="E8121" s="60">
        <v>24</v>
      </c>
      <c r="F8121" s="2">
        <v>41267.437191057608</v>
      </c>
      <c r="G8121" s="60">
        <v>0</v>
      </c>
    </row>
    <row r="8122" spans="1:7" x14ac:dyDescent="0.3">
      <c r="A8122" s="60">
        <v>8121</v>
      </c>
      <c r="B8122" s="60">
        <v>6</v>
      </c>
      <c r="C8122" s="2">
        <v>41264.981105199484</v>
      </c>
      <c r="D8122" s="2">
        <v>41324.980555555558</v>
      </c>
      <c r="E8122" s="60">
        <v>24</v>
      </c>
      <c r="F8122" s="2">
        <v>41272.371993469103</v>
      </c>
      <c r="G8122" s="60">
        <v>0</v>
      </c>
    </row>
    <row r="8123" spans="1:7" x14ac:dyDescent="0.3">
      <c r="A8123" s="60">
        <v>8122</v>
      </c>
      <c r="B8123" s="60">
        <v>3</v>
      </c>
      <c r="C8123" s="2">
        <v>41265.036039449784</v>
      </c>
      <c r="D8123" s="2">
        <v>41325.035416666666</v>
      </c>
      <c r="E8123" s="60">
        <v>24</v>
      </c>
      <c r="F8123" s="2">
        <v>41267.379488227743</v>
      </c>
      <c r="G8123" s="60">
        <v>0</v>
      </c>
    </row>
    <row r="8124" spans="1:7" x14ac:dyDescent="0.3">
      <c r="A8124" s="60">
        <v>8123</v>
      </c>
      <c r="B8124" s="60">
        <v>6</v>
      </c>
      <c r="C8124" s="2">
        <v>41265.038790400926</v>
      </c>
      <c r="D8124" s="2">
        <v>41325.038194444445</v>
      </c>
      <c r="E8124" s="60">
        <v>24</v>
      </c>
      <c r="F8124" s="2">
        <v>41272.461106017057</v>
      </c>
      <c r="G8124" s="60">
        <v>0</v>
      </c>
    </row>
    <row r="8125" spans="1:7" x14ac:dyDescent="0.3">
      <c r="A8125" s="60">
        <v>8124</v>
      </c>
      <c r="B8125" s="60">
        <v>7</v>
      </c>
      <c r="C8125" s="2">
        <v>41265.062094990324</v>
      </c>
      <c r="D8125" s="2">
        <v>41325.061805555553</v>
      </c>
      <c r="E8125" s="60">
        <v>24</v>
      </c>
      <c r="F8125" s="2">
        <v>41284.776200698499</v>
      </c>
      <c r="G8125" s="60">
        <v>0</v>
      </c>
    </row>
    <row r="8126" spans="1:7" x14ac:dyDescent="0.3">
      <c r="A8126" s="60">
        <v>8125</v>
      </c>
      <c r="B8126" s="60">
        <v>6</v>
      </c>
      <c r="C8126" s="2">
        <v>41265.33428383588</v>
      </c>
      <c r="D8126" s="2">
        <v>41268.042314690101</v>
      </c>
      <c r="E8126" s="60">
        <v>24</v>
      </c>
      <c r="F8126" s="2" t="s">
        <v>5</v>
      </c>
      <c r="G8126" s="60">
        <v>0</v>
      </c>
    </row>
    <row r="8127" spans="1:7" x14ac:dyDescent="0.3">
      <c r="A8127" s="60">
        <v>8126</v>
      </c>
      <c r="B8127" s="60">
        <v>4</v>
      </c>
      <c r="C8127" s="2">
        <v>41265.356550766795</v>
      </c>
      <c r="D8127" s="2">
        <v>41325.356250000004</v>
      </c>
      <c r="E8127" s="60">
        <v>12</v>
      </c>
      <c r="F8127" s="2">
        <v>41267.347940637737</v>
      </c>
      <c r="G8127" s="60">
        <v>0</v>
      </c>
    </row>
    <row r="8128" spans="1:7" x14ac:dyDescent="0.3">
      <c r="A8128" s="60">
        <v>8127</v>
      </c>
      <c r="B8128" s="60">
        <v>1</v>
      </c>
      <c r="C8128" s="2">
        <v>41265.344740104185</v>
      </c>
      <c r="D8128" s="2">
        <v>41267.760732811024</v>
      </c>
      <c r="E8128" s="60">
        <v>8</v>
      </c>
      <c r="F8128" s="2" t="s">
        <v>5</v>
      </c>
      <c r="G8128" s="60">
        <v>0</v>
      </c>
    </row>
    <row r="8129" spans="1:7" x14ac:dyDescent="0.3">
      <c r="A8129" s="60">
        <v>8128</v>
      </c>
      <c r="B8129" s="60">
        <v>4</v>
      </c>
      <c r="C8129" s="2">
        <v>41265.346485248476</v>
      </c>
      <c r="D8129" s="2">
        <v>41268.096294990013</v>
      </c>
      <c r="E8129" s="60">
        <v>12</v>
      </c>
      <c r="F8129" s="2" t="s">
        <v>5</v>
      </c>
      <c r="G8129" s="60">
        <v>0</v>
      </c>
    </row>
    <row r="8130" spans="1:7" x14ac:dyDescent="0.3">
      <c r="A8130" s="60">
        <v>8129</v>
      </c>
      <c r="B8130" s="60">
        <v>6</v>
      </c>
      <c r="C8130" s="2">
        <v>41265.333440349561</v>
      </c>
      <c r="D8130" s="2">
        <v>41325.333333333336</v>
      </c>
      <c r="E8130" s="60">
        <v>24</v>
      </c>
      <c r="F8130" s="2">
        <v>41269.431495566198</v>
      </c>
      <c r="G8130" s="60">
        <v>0</v>
      </c>
    </row>
    <row r="8131" spans="1:7" x14ac:dyDescent="0.3">
      <c r="A8131" s="60">
        <v>8130</v>
      </c>
      <c r="B8131" s="60">
        <v>7</v>
      </c>
      <c r="C8131" s="2">
        <v>41265.3729434169</v>
      </c>
      <c r="D8131" s="2">
        <v>41325.372916666667</v>
      </c>
      <c r="E8131" s="60">
        <v>24</v>
      </c>
      <c r="F8131" s="2">
        <v>41272.472103757427</v>
      </c>
      <c r="G8131" s="60">
        <v>0</v>
      </c>
    </row>
    <row r="8132" spans="1:7" x14ac:dyDescent="0.3">
      <c r="A8132" s="60">
        <v>8131</v>
      </c>
      <c r="B8132" s="60">
        <v>3</v>
      </c>
      <c r="C8132" s="2">
        <v>41265.358010601922</v>
      </c>
      <c r="D8132" s="2">
        <v>41325.357638888891</v>
      </c>
      <c r="E8132" s="60">
        <v>24</v>
      </c>
      <c r="F8132" s="2">
        <v>41267.457410501018</v>
      </c>
      <c r="G8132" s="60">
        <v>0</v>
      </c>
    </row>
    <row r="8133" spans="1:7" x14ac:dyDescent="0.3">
      <c r="A8133" s="60">
        <v>8132</v>
      </c>
      <c r="B8133" s="60">
        <v>7</v>
      </c>
      <c r="C8133" s="2">
        <v>41265.418529511597</v>
      </c>
      <c r="D8133" s="2">
        <v>41325.41805555555</v>
      </c>
      <c r="E8133" s="60">
        <v>24</v>
      </c>
      <c r="F8133" s="2">
        <v>41275.50004149547</v>
      </c>
      <c r="G8133" s="60">
        <v>1</v>
      </c>
    </row>
    <row r="8134" spans="1:7" x14ac:dyDescent="0.3">
      <c r="A8134" s="60">
        <v>8133</v>
      </c>
      <c r="B8134" s="60">
        <v>4</v>
      </c>
      <c r="C8134" s="2">
        <v>41265.538292597848</v>
      </c>
      <c r="D8134" s="2">
        <v>41325.538194444445</v>
      </c>
      <c r="E8134" s="60">
        <v>12</v>
      </c>
      <c r="F8134" s="2">
        <v>41268.627056261037</v>
      </c>
      <c r="G8134" s="60">
        <v>0</v>
      </c>
    </row>
    <row r="8135" spans="1:7" x14ac:dyDescent="0.3">
      <c r="A8135" s="60">
        <v>8134</v>
      </c>
      <c r="B8135" s="60">
        <v>4</v>
      </c>
      <c r="C8135" s="2">
        <v>41265.507388880971</v>
      </c>
      <c r="D8135" s="2">
        <v>41325.506944444445</v>
      </c>
      <c r="E8135" s="60">
        <v>12</v>
      </c>
      <c r="F8135" s="2">
        <v>41267.407003961147</v>
      </c>
      <c r="G8135" s="60">
        <v>0</v>
      </c>
    </row>
    <row r="8136" spans="1:7" x14ac:dyDescent="0.3">
      <c r="A8136" s="60">
        <v>8135</v>
      </c>
      <c r="B8136" s="60">
        <v>1</v>
      </c>
      <c r="C8136" s="2">
        <v>41265.56571605058</v>
      </c>
      <c r="D8136" s="2">
        <v>41268.356969709559</v>
      </c>
      <c r="E8136" s="60">
        <v>12</v>
      </c>
      <c r="F8136" s="2" t="s">
        <v>5</v>
      </c>
      <c r="G8136" s="60">
        <v>0</v>
      </c>
    </row>
    <row r="8137" spans="1:7" x14ac:dyDescent="0.3">
      <c r="A8137" s="60">
        <v>8136</v>
      </c>
      <c r="B8137" s="60">
        <v>3</v>
      </c>
      <c r="C8137" s="2">
        <v>41265.623958315824</v>
      </c>
      <c r="D8137" s="2">
        <v>41268.081944444442</v>
      </c>
      <c r="E8137" s="60">
        <v>24</v>
      </c>
      <c r="F8137" s="2" t="s">
        <v>5</v>
      </c>
      <c r="G8137" s="60">
        <v>0</v>
      </c>
    </row>
    <row r="8138" spans="1:7" x14ac:dyDescent="0.3">
      <c r="A8138" s="60">
        <v>8137</v>
      </c>
      <c r="B8138" s="60">
        <v>1</v>
      </c>
      <c r="C8138" s="2">
        <v>41265.609913666114</v>
      </c>
      <c r="D8138" s="2">
        <v>41325.609722222223</v>
      </c>
      <c r="E8138" s="60">
        <v>8</v>
      </c>
      <c r="F8138" s="2">
        <v>41265.652651426681</v>
      </c>
      <c r="G8138" s="60">
        <v>0</v>
      </c>
    </row>
    <row r="8139" spans="1:7" x14ac:dyDescent="0.3">
      <c r="A8139" s="60">
        <v>8138</v>
      </c>
      <c r="B8139" s="60">
        <v>1</v>
      </c>
      <c r="C8139" s="2">
        <v>41265.605097281739</v>
      </c>
      <c r="D8139" s="2">
        <v>41325.604861111111</v>
      </c>
      <c r="E8139" s="60">
        <v>8</v>
      </c>
      <c r="F8139" s="2">
        <v>41265.816027996509</v>
      </c>
      <c r="G8139" s="60">
        <v>0</v>
      </c>
    </row>
    <row r="8140" spans="1:7" x14ac:dyDescent="0.3">
      <c r="A8140" s="60">
        <v>8139</v>
      </c>
      <c r="B8140" s="60">
        <v>1</v>
      </c>
      <c r="C8140" s="2">
        <v>41265.68008461516</v>
      </c>
      <c r="D8140" s="2">
        <v>41325.679861111108</v>
      </c>
      <c r="E8140" s="60">
        <v>12</v>
      </c>
      <c r="F8140" s="2">
        <v>41266.844521059465</v>
      </c>
      <c r="G8140" s="60">
        <v>0</v>
      </c>
    </row>
    <row r="8141" spans="1:7" x14ac:dyDescent="0.3">
      <c r="A8141" s="60">
        <v>8140</v>
      </c>
      <c r="B8141" s="60">
        <v>6</v>
      </c>
      <c r="C8141" s="2">
        <v>41265.671550857434</v>
      </c>
      <c r="D8141" s="2">
        <v>41269.129771755252</v>
      </c>
      <c r="E8141" s="60">
        <v>24</v>
      </c>
      <c r="F8141" s="2" t="s">
        <v>5</v>
      </c>
      <c r="G8141" s="60">
        <v>0</v>
      </c>
    </row>
    <row r="8142" spans="1:7" x14ac:dyDescent="0.3">
      <c r="A8142" s="60">
        <v>8141</v>
      </c>
      <c r="B8142" s="60">
        <v>2</v>
      </c>
      <c r="C8142" s="2">
        <v>41265.711398253079</v>
      </c>
      <c r="D8142" s="2">
        <v>41325.711111111115</v>
      </c>
      <c r="E8142" s="60">
        <v>10</v>
      </c>
      <c r="F8142" s="2">
        <v>41267.74736448851</v>
      </c>
      <c r="G8142" s="60">
        <v>0</v>
      </c>
    </row>
    <row r="8143" spans="1:7" x14ac:dyDescent="0.3">
      <c r="A8143" s="60">
        <v>8142</v>
      </c>
      <c r="B8143" s="60">
        <v>1</v>
      </c>
      <c r="C8143" s="2">
        <v>41265.856489576283</v>
      </c>
      <c r="D8143" s="2">
        <v>41325.856250000004</v>
      </c>
      <c r="E8143" s="60">
        <v>8</v>
      </c>
      <c r="F8143" s="2">
        <v>41266.509376564529</v>
      </c>
      <c r="G8143" s="60">
        <v>0</v>
      </c>
    </row>
    <row r="8144" spans="1:7" x14ac:dyDescent="0.3">
      <c r="A8144" s="60">
        <v>8143</v>
      </c>
      <c r="B8144" s="60">
        <v>5</v>
      </c>
      <c r="C8144" s="2">
        <v>41265.88361593429</v>
      </c>
      <c r="D8144" s="2">
        <v>41325.883333333331</v>
      </c>
      <c r="E8144" s="60">
        <v>24</v>
      </c>
      <c r="F8144" s="2">
        <v>41268.637436857236</v>
      </c>
      <c r="G8144" s="60">
        <v>0</v>
      </c>
    </row>
    <row r="8145" spans="1:7" x14ac:dyDescent="0.3">
      <c r="A8145" s="60">
        <v>8144</v>
      </c>
      <c r="B8145" s="60">
        <v>2</v>
      </c>
      <c r="C8145" s="2">
        <v>41265.896986571082</v>
      </c>
      <c r="D8145" s="2">
        <v>41325.896527777775</v>
      </c>
      <c r="E8145" s="60">
        <v>10</v>
      </c>
      <c r="F8145" s="2">
        <v>41265.980559980497</v>
      </c>
      <c r="G8145" s="60">
        <v>0</v>
      </c>
    </row>
    <row r="8146" spans="1:7" x14ac:dyDescent="0.3">
      <c r="A8146" s="60">
        <v>8145</v>
      </c>
      <c r="B8146" s="60">
        <v>6</v>
      </c>
      <c r="C8146" s="2">
        <v>41265.986712436505</v>
      </c>
      <c r="D8146" s="2">
        <v>41325.986111111117</v>
      </c>
      <c r="E8146" s="60">
        <v>24</v>
      </c>
      <c r="F8146" s="2">
        <v>41270.338856558898</v>
      </c>
      <c r="G8146" s="60">
        <v>0</v>
      </c>
    </row>
    <row r="8147" spans="1:7" x14ac:dyDescent="0.3">
      <c r="A8147" s="60">
        <v>8146</v>
      </c>
      <c r="B8147" s="60">
        <v>1</v>
      </c>
      <c r="C8147" s="2">
        <v>41266.210858117891</v>
      </c>
      <c r="D8147" s="2">
        <v>41326.210416666669</v>
      </c>
      <c r="E8147" s="60">
        <v>12</v>
      </c>
      <c r="F8147" s="2">
        <v>41267.606115638111</v>
      </c>
      <c r="G8147" s="60">
        <v>0</v>
      </c>
    </row>
    <row r="8148" spans="1:7" x14ac:dyDescent="0.3">
      <c r="A8148" s="60">
        <v>8147</v>
      </c>
      <c r="B8148" s="60">
        <v>5</v>
      </c>
      <c r="C8148" s="2">
        <v>41266.354133612767</v>
      </c>
      <c r="D8148" s="2">
        <v>41326.353472222225</v>
      </c>
      <c r="E8148" s="60">
        <v>24</v>
      </c>
      <c r="F8148" s="2">
        <v>41268.572566345596</v>
      </c>
      <c r="G8148" s="60">
        <v>0</v>
      </c>
    </row>
    <row r="8149" spans="1:7" x14ac:dyDescent="0.3">
      <c r="A8149" s="60">
        <v>8148</v>
      </c>
      <c r="B8149" s="60">
        <v>9</v>
      </c>
      <c r="C8149" s="2">
        <v>41266.409947399356</v>
      </c>
      <c r="D8149" s="2">
        <v>41326.409722222219</v>
      </c>
      <c r="E8149" s="60">
        <v>5</v>
      </c>
      <c r="F8149" s="2">
        <v>41269.442459393307</v>
      </c>
      <c r="G8149" s="60">
        <v>0</v>
      </c>
    </row>
    <row r="8150" spans="1:7" x14ac:dyDescent="0.3">
      <c r="A8150" s="60">
        <v>8149</v>
      </c>
      <c r="B8150" s="60">
        <v>9</v>
      </c>
      <c r="C8150" s="2">
        <v>41266.403409370192</v>
      </c>
      <c r="D8150" s="2">
        <v>41326.402777777781</v>
      </c>
      <c r="E8150" s="60">
        <v>5</v>
      </c>
      <c r="F8150" s="2">
        <v>41268.875313482335</v>
      </c>
      <c r="G8150" s="60">
        <v>0</v>
      </c>
    </row>
    <row r="8151" spans="1:7" x14ac:dyDescent="0.3">
      <c r="A8151" s="60">
        <v>8150</v>
      </c>
      <c r="B8151" s="60">
        <v>5</v>
      </c>
      <c r="C8151" s="2">
        <v>41266.392396979514</v>
      </c>
      <c r="D8151" s="2">
        <v>41326.392361111109</v>
      </c>
      <c r="E8151" s="60">
        <v>24</v>
      </c>
      <c r="F8151" s="2">
        <v>41268.592899418429</v>
      </c>
      <c r="G8151" s="60">
        <v>0</v>
      </c>
    </row>
    <row r="8152" spans="1:7" x14ac:dyDescent="0.3">
      <c r="A8152" s="60">
        <v>8151</v>
      </c>
      <c r="B8152" s="60">
        <v>7</v>
      </c>
      <c r="C8152" s="2">
        <v>41266.375745804791</v>
      </c>
      <c r="D8152" s="2">
        <v>41326.375694444447</v>
      </c>
      <c r="E8152" s="60">
        <v>24</v>
      </c>
      <c r="F8152" s="2">
        <v>41269.118241768512</v>
      </c>
      <c r="G8152" s="60">
        <v>0</v>
      </c>
    </row>
    <row r="8153" spans="1:7" x14ac:dyDescent="0.3">
      <c r="A8153" s="60">
        <v>8152</v>
      </c>
      <c r="B8153" s="60">
        <v>1</v>
      </c>
      <c r="C8153" s="2">
        <v>41266.432942946813</v>
      </c>
      <c r="D8153" s="2">
        <v>41326.432638888888</v>
      </c>
      <c r="E8153" s="60">
        <v>8</v>
      </c>
      <c r="F8153" s="2">
        <v>41266.648034992977</v>
      </c>
      <c r="G8153" s="60">
        <v>0</v>
      </c>
    </row>
    <row r="8154" spans="1:7" x14ac:dyDescent="0.3">
      <c r="A8154" s="60">
        <v>8153</v>
      </c>
      <c r="B8154" s="60">
        <v>1</v>
      </c>
      <c r="C8154" s="2">
        <v>41266.495380640197</v>
      </c>
      <c r="D8154" s="2">
        <v>41270.078540205897</v>
      </c>
      <c r="E8154" s="60">
        <v>12</v>
      </c>
      <c r="F8154" s="2" t="s">
        <v>5</v>
      </c>
      <c r="G8154" s="60">
        <v>0</v>
      </c>
    </row>
    <row r="8155" spans="1:7" x14ac:dyDescent="0.3">
      <c r="A8155" s="60">
        <v>8154</v>
      </c>
      <c r="B8155" s="60">
        <v>5</v>
      </c>
      <c r="C8155" s="2">
        <v>41266.465693580503</v>
      </c>
      <c r="D8155" s="2">
        <v>41269.04889297302</v>
      </c>
      <c r="E8155" s="60">
        <v>24</v>
      </c>
      <c r="F8155" s="2" t="s">
        <v>5</v>
      </c>
      <c r="G8155" s="60">
        <v>0</v>
      </c>
    </row>
    <row r="8156" spans="1:7" x14ac:dyDescent="0.3">
      <c r="A8156" s="60">
        <v>8155</v>
      </c>
      <c r="B8156" s="60">
        <v>4</v>
      </c>
      <c r="C8156" s="2">
        <v>41266.508364796413</v>
      </c>
      <c r="D8156" s="2">
        <v>41326.508333333331</v>
      </c>
      <c r="E8156" s="60">
        <v>12</v>
      </c>
      <c r="F8156" s="2">
        <v>41268.65454252089</v>
      </c>
      <c r="G8156" s="60">
        <v>0</v>
      </c>
    </row>
    <row r="8157" spans="1:7" x14ac:dyDescent="0.3">
      <c r="A8157" s="60">
        <v>8156</v>
      </c>
      <c r="B8157" s="60">
        <v>5</v>
      </c>
      <c r="C8157" s="2">
        <v>41266.521497741931</v>
      </c>
      <c r="D8157" s="2">
        <v>41326.520833333336</v>
      </c>
      <c r="E8157" s="60">
        <v>24</v>
      </c>
      <c r="F8157" s="2">
        <v>41270.149428426492</v>
      </c>
      <c r="G8157" s="60">
        <v>0</v>
      </c>
    </row>
    <row r="8158" spans="1:7" x14ac:dyDescent="0.3">
      <c r="A8158" s="60">
        <v>8157</v>
      </c>
      <c r="B8158" s="60">
        <v>4</v>
      </c>
      <c r="C8158" s="2">
        <v>41266.707142377811</v>
      </c>
      <c r="D8158" s="2">
        <v>41326.706944444442</v>
      </c>
      <c r="E8158" s="60">
        <v>12</v>
      </c>
      <c r="F8158" s="2">
        <v>41269.431056067086</v>
      </c>
      <c r="G8158" s="60">
        <v>0</v>
      </c>
    </row>
    <row r="8159" spans="1:7" x14ac:dyDescent="0.3">
      <c r="A8159" s="60">
        <v>8158</v>
      </c>
      <c r="B8159" s="60">
        <v>1</v>
      </c>
      <c r="C8159" s="2">
        <v>41266.717315653928</v>
      </c>
      <c r="D8159" s="2">
        <v>41326.716666666667</v>
      </c>
      <c r="E8159" s="60">
        <v>12</v>
      </c>
      <c r="F8159" s="2">
        <v>41267.479819739659</v>
      </c>
      <c r="G8159" s="60">
        <v>0</v>
      </c>
    </row>
    <row r="8160" spans="1:7" x14ac:dyDescent="0.3">
      <c r="A8160" s="60">
        <v>8159</v>
      </c>
      <c r="B8160" s="60">
        <v>1</v>
      </c>
      <c r="C8160" s="2">
        <v>41266.789934898887</v>
      </c>
      <c r="D8160" s="2">
        <v>41326.789583333331</v>
      </c>
      <c r="E8160" s="60">
        <v>8</v>
      </c>
      <c r="F8160" s="2">
        <v>41266.90430519377</v>
      </c>
      <c r="G8160" s="60">
        <v>0</v>
      </c>
    </row>
    <row r="8161" spans="1:7" x14ac:dyDescent="0.3">
      <c r="A8161" s="60">
        <v>8160</v>
      </c>
      <c r="B8161" s="60">
        <v>1</v>
      </c>
      <c r="C8161" s="2">
        <v>41266.785751040807</v>
      </c>
      <c r="D8161" s="2">
        <v>41326.785416666666</v>
      </c>
      <c r="E8161" s="60">
        <v>8</v>
      </c>
      <c r="F8161" s="2">
        <v>41267.325573760492</v>
      </c>
      <c r="G8161" s="60">
        <v>0</v>
      </c>
    </row>
    <row r="8162" spans="1:7" x14ac:dyDescent="0.3">
      <c r="A8162" s="60">
        <v>8161</v>
      </c>
      <c r="B8162" s="60">
        <v>5</v>
      </c>
      <c r="C8162" s="2">
        <v>41266.871226658528</v>
      </c>
      <c r="D8162" s="2">
        <v>41326.870833333334</v>
      </c>
      <c r="E8162" s="60">
        <v>24</v>
      </c>
      <c r="F8162" s="2">
        <v>41269.581648579231</v>
      </c>
      <c r="G8162" s="60">
        <v>0</v>
      </c>
    </row>
    <row r="8163" spans="1:7" x14ac:dyDescent="0.3">
      <c r="A8163" s="60">
        <v>8162</v>
      </c>
      <c r="B8163" s="60">
        <v>5</v>
      </c>
      <c r="C8163" s="2">
        <v>41266.840388469856</v>
      </c>
      <c r="D8163" s="2">
        <v>41326.840277777781</v>
      </c>
      <c r="E8163" s="60">
        <v>24</v>
      </c>
      <c r="F8163" s="2">
        <v>41269.858646967776</v>
      </c>
      <c r="G8163" s="60">
        <v>0</v>
      </c>
    </row>
    <row r="8164" spans="1:7" x14ac:dyDescent="0.3">
      <c r="A8164" s="60">
        <v>8163</v>
      </c>
      <c r="B8164" s="60">
        <v>2</v>
      </c>
      <c r="C8164" s="2">
        <v>41266.898729639681</v>
      </c>
      <c r="D8164" s="2">
        <v>41269.065000118324</v>
      </c>
      <c r="E8164" s="60">
        <v>10</v>
      </c>
      <c r="F8164" s="2" t="s">
        <v>5</v>
      </c>
      <c r="G8164" s="60">
        <v>0</v>
      </c>
    </row>
    <row r="8165" spans="1:7" x14ac:dyDescent="0.3">
      <c r="A8165" s="60">
        <v>8164</v>
      </c>
      <c r="B8165" s="60">
        <v>5</v>
      </c>
      <c r="C8165" s="2">
        <v>41266.933105571959</v>
      </c>
      <c r="D8165" s="2">
        <v>41326.932638888888</v>
      </c>
      <c r="E8165" s="60">
        <v>24</v>
      </c>
      <c r="F8165" s="2">
        <v>41267.453721719401</v>
      </c>
      <c r="G8165" s="60">
        <v>0</v>
      </c>
    </row>
    <row r="8166" spans="1:7" x14ac:dyDescent="0.3">
      <c r="A8166" s="60">
        <v>8165</v>
      </c>
      <c r="B8166" s="60">
        <v>5</v>
      </c>
      <c r="C8166" s="2">
        <v>41266.98905530414</v>
      </c>
      <c r="D8166" s="2">
        <v>41326.988888888889</v>
      </c>
      <c r="E8166" s="60">
        <v>24</v>
      </c>
      <c r="F8166" s="2">
        <v>41268.574911553325</v>
      </c>
      <c r="G8166" s="60">
        <v>0</v>
      </c>
    </row>
    <row r="8167" spans="1:7" x14ac:dyDescent="0.3">
      <c r="A8167" s="60">
        <v>8166</v>
      </c>
      <c r="B8167" s="60">
        <v>1</v>
      </c>
      <c r="C8167" s="2">
        <v>41267.050107482421</v>
      </c>
      <c r="D8167" s="2">
        <v>41327.049999999996</v>
      </c>
      <c r="E8167" s="60">
        <v>8</v>
      </c>
      <c r="F8167" s="2">
        <v>41267.931095902575</v>
      </c>
      <c r="G8167" s="60">
        <v>0</v>
      </c>
    </row>
    <row r="8168" spans="1:7" x14ac:dyDescent="0.3">
      <c r="A8168" s="60">
        <v>8167</v>
      </c>
      <c r="B8168" s="60">
        <v>11</v>
      </c>
      <c r="C8168" s="2">
        <v>41267.187821551925</v>
      </c>
      <c r="D8168" s="2">
        <v>41327.1875</v>
      </c>
      <c r="E8168" s="60">
        <v>1</v>
      </c>
      <c r="F8168" s="2">
        <v>41273.909265666312</v>
      </c>
      <c r="G8168" s="60">
        <v>1</v>
      </c>
    </row>
    <row r="8169" spans="1:7" x14ac:dyDescent="0.3">
      <c r="A8169" s="60">
        <v>8168</v>
      </c>
      <c r="B8169" s="60">
        <v>1</v>
      </c>
      <c r="C8169" s="2">
        <v>41267.225486831849</v>
      </c>
      <c r="D8169" s="2">
        <v>41327.225000000006</v>
      </c>
      <c r="E8169" s="60">
        <v>8</v>
      </c>
      <c r="F8169" s="2">
        <v>41268.643503568106</v>
      </c>
      <c r="G8169" s="60">
        <v>0</v>
      </c>
    </row>
    <row r="8170" spans="1:7" x14ac:dyDescent="0.3">
      <c r="A8170" s="60">
        <v>8169</v>
      </c>
      <c r="B8170" s="60">
        <v>1</v>
      </c>
      <c r="C8170" s="2">
        <v>41267.321421546949</v>
      </c>
      <c r="D8170" s="2">
        <v>41327.320833333331</v>
      </c>
      <c r="E8170" s="60">
        <v>12</v>
      </c>
      <c r="F8170" s="2">
        <v>41268.698985375573</v>
      </c>
      <c r="G8170" s="60">
        <v>0</v>
      </c>
    </row>
    <row r="8171" spans="1:7" x14ac:dyDescent="0.3">
      <c r="A8171" s="60">
        <v>8170</v>
      </c>
      <c r="B8171" s="60">
        <v>2</v>
      </c>
      <c r="C8171" s="2">
        <v>41267.343594699094</v>
      </c>
      <c r="D8171" s="2">
        <v>41327.343055555561</v>
      </c>
      <c r="E8171" s="60">
        <v>10</v>
      </c>
      <c r="F8171" s="2">
        <v>41267.484576703813</v>
      </c>
      <c r="G8171" s="60">
        <v>0</v>
      </c>
    </row>
    <row r="8172" spans="1:7" x14ac:dyDescent="0.3">
      <c r="A8172" s="60">
        <v>8171</v>
      </c>
      <c r="B8172" s="60">
        <v>10</v>
      </c>
      <c r="C8172" s="2">
        <v>41267.333790866302</v>
      </c>
      <c r="D8172" s="2">
        <v>41327.333333333336</v>
      </c>
      <c r="E8172" s="60">
        <v>1</v>
      </c>
      <c r="F8172" s="2">
        <v>41274.463786638385</v>
      </c>
      <c r="G8172" s="60">
        <v>6</v>
      </c>
    </row>
    <row r="8173" spans="1:7" x14ac:dyDescent="0.3">
      <c r="A8173" s="60">
        <v>8172</v>
      </c>
      <c r="B8173" s="60">
        <v>4</v>
      </c>
      <c r="C8173" s="2">
        <v>41267.371409713887</v>
      </c>
      <c r="D8173" s="2">
        <v>41327.370833333334</v>
      </c>
      <c r="E8173" s="60">
        <v>12</v>
      </c>
      <c r="F8173" s="2">
        <v>41269.397450956494</v>
      </c>
      <c r="G8173" s="60">
        <v>0</v>
      </c>
    </row>
    <row r="8174" spans="1:7" x14ac:dyDescent="0.3">
      <c r="A8174" s="60">
        <v>8173</v>
      </c>
      <c r="B8174" s="60">
        <v>7</v>
      </c>
      <c r="C8174" s="2">
        <v>41267.374126609357</v>
      </c>
      <c r="D8174" s="2">
        <v>41271.956852517062</v>
      </c>
      <c r="E8174" s="60">
        <v>24</v>
      </c>
      <c r="F8174" s="2" t="s">
        <v>5</v>
      </c>
      <c r="G8174" s="60">
        <v>0</v>
      </c>
    </row>
    <row r="8175" spans="1:7" x14ac:dyDescent="0.3">
      <c r="A8175" s="60">
        <v>8174</v>
      </c>
      <c r="B8175" s="60">
        <v>3</v>
      </c>
      <c r="C8175" s="2">
        <v>41267.348332140653</v>
      </c>
      <c r="D8175" s="2">
        <v>41269.722916666666</v>
      </c>
      <c r="E8175" s="60">
        <v>24</v>
      </c>
      <c r="F8175" s="2">
        <v>41269.58236048324</v>
      </c>
      <c r="G8175" s="60">
        <v>0</v>
      </c>
    </row>
    <row r="8176" spans="1:7" x14ac:dyDescent="0.3">
      <c r="A8176" s="60">
        <v>8175</v>
      </c>
      <c r="B8176" s="60">
        <v>1</v>
      </c>
      <c r="C8176" s="2">
        <v>41267.370345065276</v>
      </c>
      <c r="D8176" s="2">
        <v>41327.370138888895</v>
      </c>
      <c r="E8176" s="60">
        <v>8</v>
      </c>
      <c r="F8176" s="2">
        <v>41268.672024115294</v>
      </c>
      <c r="G8176" s="60">
        <v>0</v>
      </c>
    </row>
    <row r="8177" spans="1:7" x14ac:dyDescent="0.3">
      <c r="A8177" s="60">
        <v>8176</v>
      </c>
      <c r="B8177" s="60">
        <v>4</v>
      </c>
      <c r="C8177" s="2">
        <v>41267.500979039796</v>
      </c>
      <c r="D8177" s="2">
        <v>41269.709128073904</v>
      </c>
      <c r="E8177" s="60">
        <v>12</v>
      </c>
      <c r="F8177" s="2" t="s">
        <v>5</v>
      </c>
      <c r="G8177" s="60">
        <v>0</v>
      </c>
    </row>
    <row r="8178" spans="1:7" x14ac:dyDescent="0.3">
      <c r="A8178" s="60">
        <v>8177</v>
      </c>
      <c r="B8178" s="60">
        <v>1</v>
      </c>
      <c r="C8178" s="2">
        <v>41267.504169638429</v>
      </c>
      <c r="D8178" s="2">
        <v>41327.504166666666</v>
      </c>
      <c r="E8178" s="60">
        <v>8</v>
      </c>
      <c r="F8178" s="2">
        <v>41267.91163211099</v>
      </c>
      <c r="G8178" s="60">
        <v>0</v>
      </c>
    </row>
    <row r="8179" spans="1:7" x14ac:dyDescent="0.3">
      <c r="A8179" s="60">
        <v>8178</v>
      </c>
      <c r="B8179" s="60">
        <v>5</v>
      </c>
      <c r="C8179" s="2">
        <v>41267.527161264821</v>
      </c>
      <c r="D8179" s="2">
        <v>41327.527083333334</v>
      </c>
      <c r="E8179" s="60">
        <v>24</v>
      </c>
      <c r="F8179" s="2">
        <v>41271.387467689456</v>
      </c>
      <c r="G8179" s="60">
        <v>0</v>
      </c>
    </row>
    <row r="8180" spans="1:7" x14ac:dyDescent="0.3">
      <c r="A8180" s="60">
        <v>8179</v>
      </c>
      <c r="B8180" s="60">
        <v>1</v>
      </c>
      <c r="C8180" s="2">
        <v>41267.525511258747</v>
      </c>
      <c r="D8180" s="2">
        <v>41327.525000000001</v>
      </c>
      <c r="E8180" s="60">
        <v>8</v>
      </c>
      <c r="F8180" s="2">
        <v>41268.481076453209</v>
      </c>
      <c r="G8180" s="60">
        <v>0</v>
      </c>
    </row>
    <row r="8181" spans="1:7" x14ac:dyDescent="0.3">
      <c r="A8181" s="60">
        <v>8180</v>
      </c>
      <c r="B8181" s="60">
        <v>3</v>
      </c>
      <c r="C8181" s="2">
        <v>41267.565874539607</v>
      </c>
      <c r="D8181" s="2">
        <v>41327.565277777772</v>
      </c>
      <c r="E8181" s="60">
        <v>24</v>
      </c>
      <c r="F8181" s="2">
        <v>41269.565472828901</v>
      </c>
      <c r="G8181" s="60">
        <v>0</v>
      </c>
    </row>
    <row r="8182" spans="1:7" x14ac:dyDescent="0.3">
      <c r="A8182" s="60">
        <v>8181</v>
      </c>
      <c r="B8182" s="60">
        <v>4</v>
      </c>
      <c r="C8182" s="2">
        <v>41267.558982211689</v>
      </c>
      <c r="D8182" s="2">
        <v>41327.558333333334</v>
      </c>
      <c r="E8182" s="60">
        <v>12</v>
      </c>
      <c r="F8182" s="2">
        <v>41269.423578925911</v>
      </c>
      <c r="G8182" s="60">
        <v>0</v>
      </c>
    </row>
    <row r="8183" spans="1:7" x14ac:dyDescent="0.3">
      <c r="A8183" s="60">
        <v>8182</v>
      </c>
      <c r="B8183" s="60">
        <v>3</v>
      </c>
      <c r="C8183" s="2">
        <v>41267.596235041179</v>
      </c>
      <c r="D8183" s="2">
        <v>41327.595833333333</v>
      </c>
      <c r="E8183" s="60">
        <v>24</v>
      </c>
      <c r="F8183" s="2">
        <v>41270.41492639354</v>
      </c>
      <c r="G8183" s="60">
        <v>0</v>
      </c>
    </row>
    <row r="8184" spans="1:7" x14ac:dyDescent="0.3">
      <c r="A8184" s="60">
        <v>8183</v>
      </c>
      <c r="B8184" s="60">
        <v>3</v>
      </c>
      <c r="C8184" s="2">
        <v>41267.66440814954</v>
      </c>
      <c r="D8184" s="2">
        <v>41327.663888888892</v>
      </c>
      <c r="E8184" s="60">
        <v>24</v>
      </c>
      <c r="F8184" s="2">
        <v>41270.461908221223</v>
      </c>
      <c r="G8184" s="60">
        <v>0</v>
      </c>
    </row>
    <row r="8185" spans="1:7" x14ac:dyDescent="0.3">
      <c r="A8185" s="60">
        <v>8184</v>
      </c>
      <c r="B8185" s="60">
        <v>7</v>
      </c>
      <c r="C8185" s="2">
        <v>41267.648046290655</v>
      </c>
      <c r="D8185" s="2">
        <v>41327.647916666669</v>
      </c>
      <c r="E8185" s="60">
        <v>24</v>
      </c>
      <c r="F8185" s="2">
        <v>41290.004691409762</v>
      </c>
      <c r="G8185" s="60">
        <v>0</v>
      </c>
    </row>
    <row r="8186" spans="1:7" x14ac:dyDescent="0.3">
      <c r="A8186" s="60">
        <v>8185</v>
      </c>
      <c r="B8186" s="60">
        <v>11</v>
      </c>
      <c r="C8186" s="2">
        <v>41267.71895925462</v>
      </c>
      <c r="D8186" s="2">
        <v>41327.71875</v>
      </c>
      <c r="E8186" s="60">
        <v>1</v>
      </c>
      <c r="F8186" s="2">
        <v>41274.409418284718</v>
      </c>
      <c r="G8186" s="60">
        <v>2</v>
      </c>
    </row>
    <row r="8187" spans="1:7" x14ac:dyDescent="0.3">
      <c r="A8187" s="60">
        <v>8186</v>
      </c>
      <c r="B8187" s="60">
        <v>3</v>
      </c>
      <c r="C8187" s="2">
        <v>41267.764620734772</v>
      </c>
      <c r="D8187" s="2">
        <v>41327.76458333333</v>
      </c>
      <c r="E8187" s="60">
        <v>24</v>
      </c>
      <c r="F8187" s="2">
        <v>41269.956102422897</v>
      </c>
      <c r="G8187" s="60">
        <v>0</v>
      </c>
    </row>
    <row r="8188" spans="1:7" x14ac:dyDescent="0.3">
      <c r="A8188" s="60">
        <v>8187</v>
      </c>
      <c r="B8188" s="60">
        <v>5</v>
      </c>
      <c r="C8188" s="2">
        <v>41267.858403940845</v>
      </c>
      <c r="D8188" s="2">
        <v>41327.858333333337</v>
      </c>
      <c r="E8188" s="60">
        <v>24</v>
      </c>
      <c r="F8188" s="2">
        <v>41270.606223135946</v>
      </c>
      <c r="G8188" s="60">
        <v>0</v>
      </c>
    </row>
    <row r="8189" spans="1:7" x14ac:dyDescent="0.3">
      <c r="A8189" s="60">
        <v>8188</v>
      </c>
      <c r="B8189" s="60">
        <v>3</v>
      </c>
      <c r="C8189" s="2">
        <v>41267.914936921115</v>
      </c>
      <c r="D8189" s="2">
        <v>41327.914583333331</v>
      </c>
      <c r="E8189" s="60">
        <v>24</v>
      </c>
      <c r="F8189" s="2">
        <v>41269.58519587398</v>
      </c>
      <c r="G8189" s="60">
        <v>0</v>
      </c>
    </row>
    <row r="8190" spans="1:7" x14ac:dyDescent="0.3">
      <c r="A8190" s="60">
        <v>8189</v>
      </c>
      <c r="B8190" s="60">
        <v>2</v>
      </c>
      <c r="C8190" s="2">
        <v>41267.902345996001</v>
      </c>
      <c r="D8190" s="2">
        <v>41327.902083333334</v>
      </c>
      <c r="E8190" s="60">
        <v>10</v>
      </c>
      <c r="F8190" s="2">
        <v>41268.860189591178</v>
      </c>
      <c r="G8190" s="60">
        <v>0</v>
      </c>
    </row>
    <row r="8191" spans="1:7" x14ac:dyDescent="0.3">
      <c r="A8191" s="60">
        <v>8190</v>
      </c>
      <c r="B8191" s="60">
        <v>10</v>
      </c>
      <c r="C8191" s="2">
        <v>41267.92384789182</v>
      </c>
      <c r="D8191" s="2">
        <v>41271.25709061521</v>
      </c>
      <c r="E8191" s="60">
        <v>1</v>
      </c>
      <c r="F8191" s="2" t="s">
        <v>5</v>
      </c>
      <c r="G8191" s="60">
        <v>2</v>
      </c>
    </row>
    <row r="8192" spans="1:7" x14ac:dyDescent="0.3">
      <c r="A8192" s="60">
        <v>8191</v>
      </c>
      <c r="B8192" s="60">
        <v>1</v>
      </c>
      <c r="C8192" s="2">
        <v>41267.926345288244</v>
      </c>
      <c r="D8192" s="2">
        <v>41327.925694444442</v>
      </c>
      <c r="E8192" s="60">
        <v>8</v>
      </c>
      <c r="F8192" s="2">
        <v>41268.48821514556</v>
      </c>
      <c r="G8192" s="60">
        <v>0</v>
      </c>
    </row>
    <row r="8193" spans="1:7" x14ac:dyDescent="0.3">
      <c r="A8193" s="60">
        <v>8192</v>
      </c>
      <c r="B8193" s="60">
        <v>5</v>
      </c>
      <c r="C8193" s="2">
        <v>41267.975083534177</v>
      </c>
      <c r="D8193" s="2">
        <v>41327.975000000006</v>
      </c>
      <c r="E8193" s="60">
        <v>24</v>
      </c>
      <c r="F8193" s="2">
        <v>41270.953837783389</v>
      </c>
      <c r="G8193" s="60">
        <v>0</v>
      </c>
    </row>
    <row r="8194" spans="1:7" x14ac:dyDescent="0.3">
      <c r="A8194" s="60">
        <v>8193</v>
      </c>
      <c r="B8194" s="60">
        <v>1</v>
      </c>
      <c r="C8194" s="2">
        <v>41268.01258037104</v>
      </c>
      <c r="D8194" s="2">
        <v>41270.886932446025</v>
      </c>
      <c r="E8194" s="60">
        <v>8</v>
      </c>
      <c r="F8194" s="2" t="s">
        <v>5</v>
      </c>
      <c r="G8194" s="60">
        <v>0</v>
      </c>
    </row>
    <row r="8195" spans="1:7" x14ac:dyDescent="0.3">
      <c r="A8195" s="60">
        <v>8194</v>
      </c>
      <c r="B8195" s="60">
        <v>3</v>
      </c>
      <c r="C8195" s="2">
        <v>41268.00447557088</v>
      </c>
      <c r="D8195" s="2">
        <v>41271.045494086451</v>
      </c>
      <c r="E8195" s="60">
        <v>24</v>
      </c>
      <c r="F8195" s="2" t="s">
        <v>5</v>
      </c>
      <c r="G8195" s="60">
        <v>0</v>
      </c>
    </row>
    <row r="8196" spans="1:7" x14ac:dyDescent="0.3">
      <c r="A8196" s="60">
        <v>8195</v>
      </c>
      <c r="B8196" s="60">
        <v>1</v>
      </c>
      <c r="C8196" s="2">
        <v>41268.272589360182</v>
      </c>
      <c r="D8196" s="2">
        <v>41328.272222222222</v>
      </c>
      <c r="E8196" s="60">
        <v>8</v>
      </c>
      <c r="F8196" s="2">
        <v>41269.551075905889</v>
      </c>
      <c r="G8196" s="60">
        <v>0</v>
      </c>
    </row>
    <row r="8197" spans="1:7" x14ac:dyDescent="0.3">
      <c r="A8197" s="60">
        <v>8196</v>
      </c>
      <c r="B8197" s="60">
        <v>11</v>
      </c>
      <c r="C8197" s="2">
        <v>41268.33738794869</v>
      </c>
      <c r="D8197" s="2">
        <v>41328.336805555555</v>
      </c>
      <c r="E8197" s="60">
        <v>1</v>
      </c>
      <c r="F8197" s="2">
        <v>41275.78410758789</v>
      </c>
      <c r="G8197" s="60">
        <v>1</v>
      </c>
    </row>
    <row r="8198" spans="1:7" x14ac:dyDescent="0.3">
      <c r="A8198" s="60">
        <v>8197</v>
      </c>
      <c r="B8198" s="60">
        <v>2</v>
      </c>
      <c r="C8198" s="2">
        <v>41268.348868570829</v>
      </c>
      <c r="D8198" s="2">
        <v>41271.723425700075</v>
      </c>
      <c r="E8198" s="60">
        <v>10</v>
      </c>
      <c r="F8198" s="2" t="s">
        <v>5</v>
      </c>
      <c r="G8198" s="60">
        <v>0</v>
      </c>
    </row>
    <row r="8199" spans="1:7" x14ac:dyDescent="0.3">
      <c r="A8199" s="60">
        <v>8198</v>
      </c>
      <c r="B8199" s="60">
        <v>9</v>
      </c>
      <c r="C8199" s="2">
        <v>41268.404887680314</v>
      </c>
      <c r="D8199" s="2">
        <v>41328.404861111114</v>
      </c>
      <c r="E8199" s="60">
        <v>5</v>
      </c>
      <c r="F8199" s="2">
        <v>41271.568485800759</v>
      </c>
      <c r="G8199" s="60">
        <v>0</v>
      </c>
    </row>
    <row r="8200" spans="1:7" x14ac:dyDescent="0.3">
      <c r="A8200" s="60">
        <v>8199</v>
      </c>
      <c r="B8200" s="60">
        <v>3</v>
      </c>
      <c r="C8200" s="2">
        <v>41268.443449064413</v>
      </c>
      <c r="D8200" s="2">
        <v>41328.443055555552</v>
      </c>
      <c r="E8200" s="60">
        <v>24</v>
      </c>
      <c r="F8200" s="2">
        <v>41270.512545449601</v>
      </c>
      <c r="G8200" s="60">
        <v>0</v>
      </c>
    </row>
    <row r="8201" spans="1:7" x14ac:dyDescent="0.3">
      <c r="A8201" s="60">
        <v>8200</v>
      </c>
      <c r="B8201" s="60">
        <v>4</v>
      </c>
      <c r="C8201" s="2">
        <v>41268.447121687022</v>
      </c>
      <c r="D8201" s="2">
        <v>41328.446527777778</v>
      </c>
      <c r="E8201" s="60">
        <v>12</v>
      </c>
      <c r="F8201" s="2">
        <v>41271.465455847836</v>
      </c>
      <c r="G8201" s="60">
        <v>0</v>
      </c>
    </row>
    <row r="8202" spans="1:7" x14ac:dyDescent="0.3">
      <c r="A8202" s="60">
        <v>8201</v>
      </c>
      <c r="B8202" s="60">
        <v>5</v>
      </c>
      <c r="C8202" s="2">
        <v>41268.470679743798</v>
      </c>
      <c r="D8202" s="2">
        <v>41270.886672450637</v>
      </c>
      <c r="E8202" s="60">
        <v>24</v>
      </c>
      <c r="F8202" s="2" t="s">
        <v>5</v>
      </c>
      <c r="G8202" s="60">
        <v>0</v>
      </c>
    </row>
    <row r="8203" spans="1:7" x14ac:dyDescent="0.3">
      <c r="A8203" s="60">
        <v>8202</v>
      </c>
      <c r="B8203" s="60">
        <v>5</v>
      </c>
      <c r="C8203" s="2">
        <v>41268.490891300462</v>
      </c>
      <c r="D8203" s="2">
        <v>41272.282277476974</v>
      </c>
      <c r="E8203" s="60">
        <v>24</v>
      </c>
      <c r="F8203" s="2" t="s">
        <v>5</v>
      </c>
      <c r="G8203" s="60">
        <v>0</v>
      </c>
    </row>
    <row r="8204" spans="1:7" x14ac:dyDescent="0.3">
      <c r="A8204" s="60">
        <v>8203</v>
      </c>
      <c r="B8204" s="60">
        <v>2</v>
      </c>
      <c r="C8204" s="2">
        <v>41268.476382009678</v>
      </c>
      <c r="D8204" s="2">
        <v>41328.475694444445</v>
      </c>
      <c r="E8204" s="60">
        <v>10</v>
      </c>
      <c r="F8204" s="2">
        <v>41269.577844806576</v>
      </c>
      <c r="G8204" s="60">
        <v>0</v>
      </c>
    </row>
    <row r="8205" spans="1:7" x14ac:dyDescent="0.3">
      <c r="A8205" s="60">
        <v>8204</v>
      </c>
      <c r="B8205" s="60">
        <v>3</v>
      </c>
      <c r="C8205" s="2">
        <v>41268.46644916237</v>
      </c>
      <c r="D8205" s="2">
        <v>41328.465972222228</v>
      </c>
      <c r="E8205" s="60">
        <v>24</v>
      </c>
      <c r="F8205" s="2">
        <v>41271.53489032323</v>
      </c>
      <c r="G8205" s="60">
        <v>0</v>
      </c>
    </row>
    <row r="8206" spans="1:7" x14ac:dyDescent="0.3">
      <c r="A8206" s="60">
        <v>8205</v>
      </c>
      <c r="B8206" s="60">
        <v>1</v>
      </c>
      <c r="C8206" s="2">
        <v>41268.628015118506</v>
      </c>
      <c r="D8206" s="2">
        <v>41328.62777777778</v>
      </c>
      <c r="E8206" s="60">
        <v>8</v>
      </c>
      <c r="F8206" s="2">
        <v>41270.037136500119</v>
      </c>
      <c r="G8206" s="60">
        <v>0</v>
      </c>
    </row>
    <row r="8207" spans="1:7" x14ac:dyDescent="0.3">
      <c r="A8207" s="60">
        <v>8206</v>
      </c>
      <c r="B8207" s="60">
        <v>1</v>
      </c>
      <c r="C8207" s="2">
        <v>41268.707543480363</v>
      </c>
      <c r="D8207" s="2">
        <v>41328.706944444442</v>
      </c>
      <c r="E8207" s="60">
        <v>12</v>
      </c>
      <c r="F8207" s="2">
        <v>41269.361003411512</v>
      </c>
      <c r="G8207" s="60">
        <v>0</v>
      </c>
    </row>
    <row r="8208" spans="1:7" x14ac:dyDescent="0.3">
      <c r="A8208" s="60">
        <v>8207</v>
      </c>
      <c r="B8208" s="60">
        <v>1</v>
      </c>
      <c r="C8208" s="2">
        <v>41268.735165776023</v>
      </c>
      <c r="D8208" s="2">
        <v>41328.734722222223</v>
      </c>
      <c r="E8208" s="60">
        <v>8</v>
      </c>
      <c r="F8208" s="2">
        <v>41269.46294983093</v>
      </c>
      <c r="G8208" s="60">
        <v>0</v>
      </c>
    </row>
    <row r="8209" spans="1:7" x14ac:dyDescent="0.3">
      <c r="A8209" s="60">
        <v>8208</v>
      </c>
      <c r="B8209" s="60">
        <v>2</v>
      </c>
      <c r="C8209" s="2">
        <v>41268.735210148778</v>
      </c>
      <c r="D8209" s="2">
        <v>41272.026227154485</v>
      </c>
      <c r="E8209" s="60">
        <v>10</v>
      </c>
      <c r="F8209" s="2" t="s">
        <v>5</v>
      </c>
      <c r="G8209" s="60">
        <v>0</v>
      </c>
    </row>
    <row r="8210" spans="1:7" x14ac:dyDescent="0.3">
      <c r="A8210" s="60">
        <v>8209</v>
      </c>
      <c r="B8210" s="60">
        <v>10</v>
      </c>
      <c r="C8210" s="2">
        <v>41268.715362274925</v>
      </c>
      <c r="D8210" s="2">
        <v>41328.715277777781</v>
      </c>
      <c r="E8210" s="60">
        <v>1</v>
      </c>
      <c r="F8210" s="2">
        <v>41275.644223703821</v>
      </c>
      <c r="G8210" s="60">
        <v>0</v>
      </c>
    </row>
    <row r="8211" spans="1:7" x14ac:dyDescent="0.3">
      <c r="A8211" s="60">
        <v>8210</v>
      </c>
      <c r="B8211" s="60">
        <v>2</v>
      </c>
      <c r="C8211" s="2">
        <v>41268.746269334144</v>
      </c>
      <c r="D8211" s="2">
        <v>41328.745833333334</v>
      </c>
      <c r="E8211" s="60">
        <v>10</v>
      </c>
      <c r="F8211" s="2">
        <v>41269.458737079665</v>
      </c>
      <c r="G8211" s="60">
        <v>0</v>
      </c>
    </row>
    <row r="8212" spans="1:7" x14ac:dyDescent="0.3">
      <c r="A8212" s="60">
        <v>8211</v>
      </c>
      <c r="B8212" s="60">
        <v>6</v>
      </c>
      <c r="C8212" s="2">
        <v>41268.727620081889</v>
      </c>
      <c r="D8212" s="2">
        <v>41272.185840979706</v>
      </c>
      <c r="E8212" s="60">
        <v>24</v>
      </c>
      <c r="F8212" s="2" t="s">
        <v>5</v>
      </c>
      <c r="G8212" s="60">
        <v>0</v>
      </c>
    </row>
    <row r="8213" spans="1:7" x14ac:dyDescent="0.3">
      <c r="A8213" s="60">
        <v>8212</v>
      </c>
      <c r="B8213" s="60">
        <v>8</v>
      </c>
      <c r="C8213" s="2">
        <v>41268.77304421064</v>
      </c>
      <c r="D8213" s="2">
        <v>41328.772916666669</v>
      </c>
      <c r="E8213" s="60">
        <v>3</v>
      </c>
      <c r="F8213" s="2">
        <v>41273.36179544789</v>
      </c>
      <c r="G8213" s="60">
        <v>2</v>
      </c>
    </row>
    <row r="8214" spans="1:7" x14ac:dyDescent="0.3">
      <c r="A8214" s="60">
        <v>8213</v>
      </c>
      <c r="B8214" s="60">
        <v>4</v>
      </c>
      <c r="C8214" s="2">
        <v>41268.887428070062</v>
      </c>
      <c r="D8214" s="2">
        <v>41328.886805555558</v>
      </c>
      <c r="E8214" s="60">
        <v>12</v>
      </c>
      <c r="F8214" s="2">
        <v>41271.427365483876</v>
      </c>
      <c r="G8214" s="60">
        <v>0</v>
      </c>
    </row>
    <row r="8215" spans="1:7" x14ac:dyDescent="0.3">
      <c r="A8215" s="60">
        <v>8214</v>
      </c>
      <c r="B8215" s="60">
        <v>1</v>
      </c>
      <c r="C8215" s="2">
        <v>41269.003719309912</v>
      </c>
      <c r="D8215" s="2">
        <v>41329.003472222219</v>
      </c>
      <c r="E8215" s="60">
        <v>12</v>
      </c>
      <c r="F8215" s="2">
        <v>41269.587641350081</v>
      </c>
      <c r="G8215" s="60">
        <v>0</v>
      </c>
    </row>
    <row r="8216" spans="1:7" x14ac:dyDescent="0.3">
      <c r="A8216" s="60">
        <v>8215</v>
      </c>
      <c r="B8216" s="60">
        <v>6</v>
      </c>
      <c r="C8216" s="2">
        <v>41269.014643731767</v>
      </c>
      <c r="D8216" s="2">
        <v>41329.01458333333</v>
      </c>
      <c r="E8216" s="60">
        <v>24</v>
      </c>
      <c r="F8216" s="2">
        <v>41288.498316846817</v>
      </c>
      <c r="G8216" s="60">
        <v>0</v>
      </c>
    </row>
    <row r="8217" spans="1:7" x14ac:dyDescent="0.3">
      <c r="A8217" s="60">
        <v>8216</v>
      </c>
      <c r="B8217" s="60">
        <v>11</v>
      </c>
      <c r="C8217" s="2">
        <v>41269.196438732186</v>
      </c>
      <c r="D8217" s="2">
        <v>41329.195833333331</v>
      </c>
      <c r="E8217" s="60">
        <v>1</v>
      </c>
      <c r="F8217" s="2">
        <v>41276.126855798306</v>
      </c>
      <c r="G8217" s="60">
        <v>4</v>
      </c>
    </row>
    <row r="8218" spans="1:7" x14ac:dyDescent="0.3">
      <c r="A8218" s="60">
        <v>8217</v>
      </c>
      <c r="B8218" s="60">
        <v>6</v>
      </c>
      <c r="C8218" s="2">
        <v>41269.167636373291</v>
      </c>
      <c r="D8218" s="2">
        <v>41329.167361111111</v>
      </c>
      <c r="E8218" s="60">
        <v>24</v>
      </c>
      <c r="F8218" s="2">
        <v>41270.507721344984</v>
      </c>
      <c r="G8218" s="60">
        <v>0</v>
      </c>
    </row>
    <row r="8219" spans="1:7" x14ac:dyDescent="0.3">
      <c r="A8219" s="60">
        <v>8218</v>
      </c>
      <c r="B8219" s="60">
        <v>7</v>
      </c>
      <c r="C8219" s="2">
        <v>41269.289898547453</v>
      </c>
      <c r="D8219" s="2">
        <v>41329.289583333331</v>
      </c>
      <c r="E8219" s="60">
        <v>24</v>
      </c>
      <c r="F8219" s="2">
        <v>41273.6441688704</v>
      </c>
      <c r="G8219" s="60">
        <v>0</v>
      </c>
    </row>
    <row r="8220" spans="1:7" x14ac:dyDescent="0.3">
      <c r="A8220" s="60">
        <v>8219</v>
      </c>
      <c r="B8220" s="60">
        <v>2</v>
      </c>
      <c r="C8220" s="2">
        <v>41269.364160685764</v>
      </c>
      <c r="D8220" s="2">
        <v>41329.363888888889</v>
      </c>
      <c r="E8220" s="60">
        <v>10</v>
      </c>
      <c r="F8220" s="2">
        <v>41269.726413521763</v>
      </c>
      <c r="G8220" s="60">
        <v>0</v>
      </c>
    </row>
    <row r="8221" spans="1:7" x14ac:dyDescent="0.3">
      <c r="A8221" s="60">
        <v>8220</v>
      </c>
      <c r="B8221" s="60">
        <v>3</v>
      </c>
      <c r="C8221" s="2">
        <v>41269.393845257116</v>
      </c>
      <c r="D8221" s="2">
        <v>41329.393750000003</v>
      </c>
      <c r="E8221" s="60">
        <v>24</v>
      </c>
      <c r="F8221" s="2">
        <v>41270.246787976532</v>
      </c>
      <c r="G8221" s="60">
        <v>0</v>
      </c>
    </row>
    <row r="8222" spans="1:7" x14ac:dyDescent="0.3">
      <c r="A8222" s="60">
        <v>8221</v>
      </c>
      <c r="B8222" s="60">
        <v>6</v>
      </c>
      <c r="C8222" s="2">
        <v>41269.377733113732</v>
      </c>
      <c r="D8222" s="2">
        <v>41274.252693976079</v>
      </c>
      <c r="E8222" s="60">
        <v>24</v>
      </c>
      <c r="F8222" s="2" t="s">
        <v>5</v>
      </c>
      <c r="G8222" s="60">
        <v>0</v>
      </c>
    </row>
    <row r="8223" spans="1:7" x14ac:dyDescent="0.3">
      <c r="A8223" s="60">
        <v>8222</v>
      </c>
      <c r="B8223" s="60">
        <v>3</v>
      </c>
      <c r="C8223" s="2">
        <v>41269.436507565864</v>
      </c>
      <c r="D8223" s="2">
        <v>41329.436111111107</v>
      </c>
      <c r="E8223" s="60">
        <v>24</v>
      </c>
      <c r="F8223" s="2">
        <v>41271.481196235247</v>
      </c>
      <c r="G8223" s="60">
        <v>0</v>
      </c>
    </row>
    <row r="8224" spans="1:7" x14ac:dyDescent="0.3">
      <c r="A8224" s="60">
        <v>8223</v>
      </c>
      <c r="B8224" s="60">
        <v>4</v>
      </c>
      <c r="C8224" s="2">
        <v>41269.493583594667</v>
      </c>
      <c r="D8224" s="2">
        <v>41272.534859528969</v>
      </c>
      <c r="E8224" s="60">
        <v>12</v>
      </c>
      <c r="F8224" s="2" t="s">
        <v>5</v>
      </c>
      <c r="G8224" s="60">
        <v>0</v>
      </c>
    </row>
    <row r="8225" spans="1:7" x14ac:dyDescent="0.3">
      <c r="A8225" s="60">
        <v>8224</v>
      </c>
      <c r="B8225" s="60">
        <v>10</v>
      </c>
      <c r="C8225" s="2">
        <v>41269.492608510038</v>
      </c>
      <c r="D8225" s="2">
        <v>41329.492361111115</v>
      </c>
      <c r="E8225" s="60">
        <v>1</v>
      </c>
      <c r="F8225" s="2">
        <v>41276.439749284742</v>
      </c>
      <c r="G8225" s="60">
        <v>0</v>
      </c>
    </row>
    <row r="8226" spans="1:7" x14ac:dyDescent="0.3">
      <c r="A8226" s="60">
        <v>8225</v>
      </c>
      <c r="B8226" s="60">
        <v>2</v>
      </c>
      <c r="C8226" s="2">
        <v>41269.498633746625</v>
      </c>
      <c r="D8226" s="2">
        <v>41329.498611111114</v>
      </c>
      <c r="E8226" s="60">
        <v>10</v>
      </c>
      <c r="F8226" s="2">
        <v>41270.435449350523</v>
      </c>
      <c r="G8226" s="60">
        <v>0</v>
      </c>
    </row>
    <row r="8227" spans="1:7" x14ac:dyDescent="0.3">
      <c r="A8227" s="60">
        <v>8226</v>
      </c>
      <c r="B8227" s="60">
        <v>3</v>
      </c>
      <c r="C8227" s="2">
        <v>41269.540428888511</v>
      </c>
      <c r="D8227" s="2">
        <v>41329.540277777778</v>
      </c>
      <c r="E8227" s="60">
        <v>24</v>
      </c>
      <c r="F8227" s="2">
        <v>41271.479734202192</v>
      </c>
      <c r="G8227" s="60">
        <v>0</v>
      </c>
    </row>
    <row r="8228" spans="1:7" x14ac:dyDescent="0.3">
      <c r="A8228" s="60">
        <v>8227</v>
      </c>
      <c r="B8228" s="60">
        <v>6</v>
      </c>
      <c r="C8228" s="2">
        <v>41269.514702397777</v>
      </c>
      <c r="D8228" s="2">
        <v>41329.51458333333</v>
      </c>
      <c r="E8228" s="60">
        <v>24</v>
      </c>
      <c r="F8228" s="2">
        <v>41275.391785292981</v>
      </c>
      <c r="G8228" s="60">
        <v>0</v>
      </c>
    </row>
    <row r="8229" spans="1:7" x14ac:dyDescent="0.3">
      <c r="A8229" s="60">
        <v>8228</v>
      </c>
      <c r="B8229" s="60">
        <v>1</v>
      </c>
      <c r="C8229" s="2">
        <v>41269.521851346857</v>
      </c>
      <c r="D8229" s="2">
        <v>41329.521527777775</v>
      </c>
      <c r="E8229" s="60">
        <v>8</v>
      </c>
      <c r="F8229" s="2">
        <v>41269.687358893032</v>
      </c>
      <c r="G8229" s="60">
        <v>0</v>
      </c>
    </row>
    <row r="8230" spans="1:7" x14ac:dyDescent="0.3">
      <c r="A8230" s="60">
        <v>8229</v>
      </c>
      <c r="B8230" s="60">
        <v>1</v>
      </c>
      <c r="C8230" s="2">
        <v>41269.515516826476</v>
      </c>
      <c r="D8230" s="2">
        <v>41329.515277777777</v>
      </c>
      <c r="E8230" s="60">
        <v>8</v>
      </c>
      <c r="F8230" s="2">
        <v>41270.693909039735</v>
      </c>
      <c r="G8230" s="60">
        <v>0</v>
      </c>
    </row>
    <row r="8231" spans="1:7" x14ac:dyDescent="0.3">
      <c r="A8231" s="60">
        <v>8230</v>
      </c>
      <c r="B8231" s="60">
        <v>3</v>
      </c>
      <c r="C8231" s="2">
        <v>41269.610772851149</v>
      </c>
      <c r="D8231" s="2">
        <v>41329.61041666667</v>
      </c>
      <c r="E8231" s="60">
        <v>24</v>
      </c>
      <c r="F8231" s="2">
        <v>41272.388845489018</v>
      </c>
      <c r="G8231" s="60">
        <v>0</v>
      </c>
    </row>
    <row r="8232" spans="1:7" x14ac:dyDescent="0.3">
      <c r="A8232" s="60">
        <v>8231</v>
      </c>
      <c r="B8232" s="60">
        <v>3</v>
      </c>
      <c r="C8232" s="2">
        <v>41269.585545065485</v>
      </c>
      <c r="D8232" s="2">
        <v>41329.585416666669</v>
      </c>
      <c r="E8232" s="60">
        <v>24</v>
      </c>
      <c r="F8232" s="2">
        <v>41272.315859138165</v>
      </c>
      <c r="G8232" s="60">
        <v>0</v>
      </c>
    </row>
    <row r="8233" spans="1:7" x14ac:dyDescent="0.3">
      <c r="A8233" s="60">
        <v>8232</v>
      </c>
      <c r="B8233" s="60">
        <v>3</v>
      </c>
      <c r="C8233" s="2">
        <v>41269.586558803254</v>
      </c>
      <c r="D8233" s="2">
        <v>41329.586111111115</v>
      </c>
      <c r="E8233" s="60">
        <v>24</v>
      </c>
      <c r="F8233" s="2">
        <v>41272.765356116921</v>
      </c>
      <c r="G8233" s="60">
        <v>0</v>
      </c>
    </row>
    <row r="8234" spans="1:7" x14ac:dyDescent="0.3">
      <c r="A8234" s="60">
        <v>8233</v>
      </c>
      <c r="B8234" s="60">
        <v>1</v>
      </c>
      <c r="C8234" s="2">
        <v>41269.634630612643</v>
      </c>
      <c r="D8234" s="2">
        <v>41329.634027777778</v>
      </c>
      <c r="E8234" s="60">
        <v>12</v>
      </c>
      <c r="F8234" s="2">
        <v>41270.424642622827</v>
      </c>
      <c r="G8234" s="60">
        <v>0</v>
      </c>
    </row>
    <row r="8235" spans="1:7" x14ac:dyDescent="0.3">
      <c r="A8235" s="60">
        <v>8234</v>
      </c>
      <c r="B8235" s="60">
        <v>4</v>
      </c>
      <c r="C8235" s="2">
        <v>41269.678343560903</v>
      </c>
      <c r="D8235" s="2">
        <v>41329.677777777775</v>
      </c>
      <c r="E8235" s="60">
        <v>12</v>
      </c>
      <c r="F8235" s="2">
        <v>41272.537015354101</v>
      </c>
      <c r="G8235" s="60">
        <v>0</v>
      </c>
    </row>
    <row r="8236" spans="1:7" x14ac:dyDescent="0.3">
      <c r="A8236" s="60">
        <v>8235</v>
      </c>
      <c r="B8236" s="60">
        <v>2</v>
      </c>
      <c r="C8236" s="2">
        <v>41269.697445271275</v>
      </c>
      <c r="D8236" s="2">
        <v>41329.697222222218</v>
      </c>
      <c r="E8236" s="60">
        <v>10</v>
      </c>
      <c r="F8236" s="2">
        <v>41270.626404068855</v>
      </c>
      <c r="G8236" s="60">
        <v>0</v>
      </c>
    </row>
    <row r="8237" spans="1:7" x14ac:dyDescent="0.3">
      <c r="A8237" s="60">
        <v>8236</v>
      </c>
      <c r="B8237" s="60">
        <v>2</v>
      </c>
      <c r="C8237" s="2">
        <v>41269.716700939112</v>
      </c>
      <c r="D8237" s="2">
        <v>41329.716666666667</v>
      </c>
      <c r="E8237" s="60">
        <v>10</v>
      </c>
      <c r="F8237" s="2">
        <v>41271.31785645066</v>
      </c>
      <c r="G8237" s="60">
        <v>0</v>
      </c>
    </row>
    <row r="8238" spans="1:7" x14ac:dyDescent="0.3">
      <c r="A8238" s="60">
        <v>8237</v>
      </c>
      <c r="B8238" s="60">
        <v>11</v>
      </c>
      <c r="C8238" s="2">
        <v>41269.730143962093</v>
      </c>
      <c r="D8238" s="2">
        <v>41329.729861111111</v>
      </c>
      <c r="E8238" s="60">
        <v>1</v>
      </c>
      <c r="F8238" s="2">
        <v>41276.259239881809</v>
      </c>
      <c r="G8238" s="60">
        <v>4</v>
      </c>
    </row>
    <row r="8239" spans="1:7" x14ac:dyDescent="0.3">
      <c r="A8239" s="60">
        <v>8238</v>
      </c>
      <c r="B8239" s="60">
        <v>1</v>
      </c>
      <c r="C8239" s="2">
        <v>41269.764730125171</v>
      </c>
      <c r="D8239" s="2">
        <v>41329.76458333333</v>
      </c>
      <c r="E8239" s="60">
        <v>12</v>
      </c>
      <c r="F8239" s="2">
        <v>41270.914768591458</v>
      </c>
      <c r="G8239" s="60">
        <v>0</v>
      </c>
    </row>
    <row r="8240" spans="1:7" x14ac:dyDescent="0.3">
      <c r="A8240" s="60">
        <v>8239</v>
      </c>
      <c r="B8240" s="60">
        <v>1</v>
      </c>
      <c r="C8240" s="2">
        <v>41269.911577862484</v>
      </c>
      <c r="D8240" s="2">
        <v>41329.911111111112</v>
      </c>
      <c r="E8240" s="60">
        <v>8</v>
      </c>
      <c r="F8240" s="2">
        <v>41270.385331263831</v>
      </c>
      <c r="G8240" s="60">
        <v>0</v>
      </c>
    </row>
    <row r="8241" spans="1:7" x14ac:dyDescent="0.3">
      <c r="A8241" s="60">
        <v>8240</v>
      </c>
      <c r="B8241" s="60">
        <v>6</v>
      </c>
      <c r="C8241" s="2">
        <v>41270.200633292603</v>
      </c>
      <c r="D8241" s="2">
        <v>41330.199999999997</v>
      </c>
      <c r="E8241" s="60">
        <v>24</v>
      </c>
      <c r="F8241" s="2">
        <v>41271.761588966932</v>
      </c>
      <c r="G8241" s="60">
        <v>0</v>
      </c>
    </row>
    <row r="8242" spans="1:7" x14ac:dyDescent="0.3">
      <c r="A8242" s="60">
        <v>8241</v>
      </c>
      <c r="B8242" s="60">
        <v>1</v>
      </c>
      <c r="C8242" s="2">
        <v>41270.354305070381</v>
      </c>
      <c r="D8242" s="2">
        <v>41330.354166666672</v>
      </c>
      <c r="E8242" s="60">
        <v>8</v>
      </c>
      <c r="F8242" s="2">
        <v>41271.743321222377</v>
      </c>
      <c r="G8242" s="60">
        <v>0</v>
      </c>
    </row>
    <row r="8243" spans="1:7" x14ac:dyDescent="0.3">
      <c r="A8243" s="60">
        <v>8242</v>
      </c>
      <c r="B8243" s="60">
        <v>3</v>
      </c>
      <c r="C8243" s="2">
        <v>41270.383002008137</v>
      </c>
      <c r="D8243" s="2">
        <v>41273.5492374108</v>
      </c>
      <c r="E8243" s="60">
        <v>24</v>
      </c>
      <c r="F8243" s="2" t="s">
        <v>5</v>
      </c>
      <c r="G8243" s="60">
        <v>0</v>
      </c>
    </row>
    <row r="8244" spans="1:7" x14ac:dyDescent="0.3">
      <c r="A8244" s="60">
        <v>8243</v>
      </c>
      <c r="B8244" s="60">
        <v>9</v>
      </c>
      <c r="C8244" s="2">
        <v>41270.389482643121</v>
      </c>
      <c r="D8244" s="2">
        <v>41330.388888888891</v>
      </c>
      <c r="E8244" s="60">
        <v>5</v>
      </c>
      <c r="F8244" s="2">
        <v>41273.214982054655</v>
      </c>
      <c r="G8244" s="60">
        <v>0</v>
      </c>
    </row>
    <row r="8245" spans="1:7" x14ac:dyDescent="0.3">
      <c r="A8245" s="60">
        <v>8244</v>
      </c>
      <c r="B8245" s="60">
        <v>3</v>
      </c>
      <c r="C8245" s="2">
        <v>41270.4960823855</v>
      </c>
      <c r="D8245" s="2">
        <v>41330.495833333334</v>
      </c>
      <c r="E8245" s="60">
        <v>24</v>
      </c>
      <c r="F8245" s="2">
        <v>41273.563138983358</v>
      </c>
      <c r="G8245" s="60">
        <v>0</v>
      </c>
    </row>
    <row r="8246" spans="1:7" x14ac:dyDescent="0.3">
      <c r="A8246" s="60">
        <v>8245</v>
      </c>
      <c r="B8246" s="60">
        <v>2</v>
      </c>
      <c r="C8246" s="2">
        <v>41270.459710340125</v>
      </c>
      <c r="D8246" s="2">
        <v>41330.459027777782</v>
      </c>
      <c r="E8246" s="60">
        <v>10</v>
      </c>
      <c r="F8246" s="2">
        <v>41271.913768509919</v>
      </c>
      <c r="G8246" s="60">
        <v>0</v>
      </c>
    </row>
    <row r="8247" spans="1:7" x14ac:dyDescent="0.3">
      <c r="A8247" s="60">
        <v>8246</v>
      </c>
      <c r="B8247" s="60">
        <v>3</v>
      </c>
      <c r="C8247" s="2">
        <v>41270.471541171653</v>
      </c>
      <c r="D8247" s="2">
        <v>41330.47152777778</v>
      </c>
      <c r="E8247" s="60">
        <v>24</v>
      </c>
      <c r="F8247" s="2">
        <v>41272.834312776307</v>
      </c>
      <c r="G8247" s="60">
        <v>0</v>
      </c>
    </row>
    <row r="8248" spans="1:7" x14ac:dyDescent="0.3">
      <c r="A8248" s="60">
        <v>8247</v>
      </c>
      <c r="B8248" s="60">
        <v>8</v>
      </c>
      <c r="C8248" s="2">
        <v>41270.463532136695</v>
      </c>
      <c r="D8248" s="2">
        <v>41274.504648892704</v>
      </c>
      <c r="E8248" s="60">
        <v>3</v>
      </c>
      <c r="F8248" s="2" t="s">
        <v>5</v>
      </c>
      <c r="G8248" s="60">
        <v>1</v>
      </c>
    </row>
    <row r="8249" spans="1:7" x14ac:dyDescent="0.3">
      <c r="A8249" s="60">
        <v>8248</v>
      </c>
      <c r="B8249" s="60">
        <v>1</v>
      </c>
      <c r="C8249" s="2">
        <v>41270.617782325193</v>
      </c>
      <c r="D8249" s="2">
        <v>41330.617361111115</v>
      </c>
      <c r="E8249" s="60">
        <v>12</v>
      </c>
      <c r="F8249" s="2">
        <v>41271.380458101223</v>
      </c>
      <c r="G8249" s="60">
        <v>0</v>
      </c>
    </row>
    <row r="8250" spans="1:7" x14ac:dyDescent="0.3">
      <c r="A8250" s="60">
        <v>8249</v>
      </c>
      <c r="B8250" s="60">
        <v>3</v>
      </c>
      <c r="C8250" s="2">
        <v>41270.616744507381</v>
      </c>
      <c r="D8250" s="2">
        <v>41330.616666666669</v>
      </c>
      <c r="E8250" s="60">
        <v>24</v>
      </c>
      <c r="F8250" s="2">
        <v>41273.649006022606</v>
      </c>
      <c r="G8250" s="60">
        <v>0</v>
      </c>
    </row>
    <row r="8251" spans="1:7" x14ac:dyDescent="0.3">
      <c r="A8251" s="60">
        <v>8250</v>
      </c>
      <c r="B8251" s="60">
        <v>1</v>
      </c>
      <c r="C8251" s="2">
        <v>41270.614268142628</v>
      </c>
      <c r="D8251" s="2">
        <v>41274.363888888889</v>
      </c>
      <c r="E8251" s="60">
        <v>8</v>
      </c>
      <c r="F8251" s="2">
        <v>41271.345273190826</v>
      </c>
      <c r="G8251" s="60">
        <v>0</v>
      </c>
    </row>
    <row r="8252" spans="1:7" x14ac:dyDescent="0.3">
      <c r="A8252" s="60">
        <v>8251</v>
      </c>
      <c r="B8252" s="60">
        <v>5</v>
      </c>
      <c r="C8252" s="2">
        <v>41270.594176930266</v>
      </c>
      <c r="D8252" s="2">
        <v>41330.59375</v>
      </c>
      <c r="E8252" s="60">
        <v>24</v>
      </c>
      <c r="F8252" s="2">
        <v>41274.579878474367</v>
      </c>
      <c r="G8252" s="60">
        <v>0</v>
      </c>
    </row>
    <row r="8253" spans="1:7" x14ac:dyDescent="0.3">
      <c r="A8253" s="60">
        <v>8252</v>
      </c>
      <c r="B8253" s="60">
        <v>2</v>
      </c>
      <c r="C8253" s="2">
        <v>41270.623236293621</v>
      </c>
      <c r="D8253" s="2">
        <v>41273.456246498179</v>
      </c>
      <c r="E8253" s="60">
        <v>10</v>
      </c>
      <c r="F8253" s="2" t="s">
        <v>5</v>
      </c>
      <c r="G8253" s="60">
        <v>0</v>
      </c>
    </row>
    <row r="8254" spans="1:7" x14ac:dyDescent="0.3">
      <c r="A8254" s="60">
        <v>8253</v>
      </c>
      <c r="B8254" s="60">
        <v>4</v>
      </c>
      <c r="C8254" s="2">
        <v>41270.655158252717</v>
      </c>
      <c r="D8254" s="2">
        <v>41273.571198536716</v>
      </c>
      <c r="E8254" s="60">
        <v>12</v>
      </c>
      <c r="F8254" s="2" t="s">
        <v>5</v>
      </c>
      <c r="G8254" s="60">
        <v>0</v>
      </c>
    </row>
    <row r="8255" spans="1:7" x14ac:dyDescent="0.3">
      <c r="A8255" s="60">
        <v>8254</v>
      </c>
      <c r="B8255" s="60">
        <v>3</v>
      </c>
      <c r="C8255" s="2">
        <v>41270.640005033725</v>
      </c>
      <c r="D8255" s="2">
        <v>41273.306643107258</v>
      </c>
      <c r="E8255" s="60">
        <v>24</v>
      </c>
      <c r="F8255" s="2" t="s">
        <v>5</v>
      </c>
      <c r="G8255" s="60">
        <v>0</v>
      </c>
    </row>
    <row r="8256" spans="1:7" x14ac:dyDescent="0.3">
      <c r="A8256" s="60">
        <v>8255</v>
      </c>
      <c r="B8256" s="60">
        <v>4</v>
      </c>
      <c r="C8256" s="2">
        <v>41270.702899476877</v>
      </c>
      <c r="D8256" s="2">
        <v>41330.702777777777</v>
      </c>
      <c r="E8256" s="60">
        <v>12</v>
      </c>
      <c r="F8256" s="2">
        <v>41273.409805857162</v>
      </c>
      <c r="G8256" s="60">
        <v>0</v>
      </c>
    </row>
    <row r="8257" spans="1:7" x14ac:dyDescent="0.3">
      <c r="A8257" s="60">
        <v>8256</v>
      </c>
      <c r="B8257" s="60">
        <v>1</v>
      </c>
      <c r="C8257" s="2">
        <v>41270.714992520065</v>
      </c>
      <c r="D8257" s="2">
        <v>41330.714583333334</v>
      </c>
      <c r="E8257" s="60">
        <v>8</v>
      </c>
      <c r="F8257" s="2">
        <v>41271.552458209961</v>
      </c>
      <c r="G8257" s="60">
        <v>0</v>
      </c>
    </row>
    <row r="8258" spans="1:7" x14ac:dyDescent="0.3">
      <c r="A8258" s="60">
        <v>8257</v>
      </c>
      <c r="B8258" s="60">
        <v>5</v>
      </c>
      <c r="C8258" s="2">
        <v>41270.779487573833</v>
      </c>
      <c r="D8258" s="2">
        <v>41330.779166666667</v>
      </c>
      <c r="E8258" s="60">
        <v>24</v>
      </c>
      <c r="F8258" s="2">
        <v>41273.986605095139</v>
      </c>
      <c r="G8258" s="60">
        <v>0</v>
      </c>
    </row>
    <row r="8259" spans="1:7" x14ac:dyDescent="0.3">
      <c r="A8259" s="60">
        <v>8258</v>
      </c>
      <c r="B8259" s="60">
        <v>2</v>
      </c>
      <c r="C8259" s="2">
        <v>41270.776564179709</v>
      </c>
      <c r="D8259" s="2">
        <v>41330.776388888888</v>
      </c>
      <c r="E8259" s="60">
        <v>10</v>
      </c>
      <c r="F8259" s="2">
        <v>41271.631406974047</v>
      </c>
      <c r="G8259" s="60">
        <v>0</v>
      </c>
    </row>
    <row r="8260" spans="1:7" x14ac:dyDescent="0.3">
      <c r="A8260" s="60">
        <v>8259</v>
      </c>
      <c r="B8260" s="60">
        <v>6</v>
      </c>
      <c r="C8260" s="2">
        <v>41270.848529920942</v>
      </c>
      <c r="D8260" s="2">
        <v>41330.847916666666</v>
      </c>
      <c r="E8260" s="60">
        <v>24</v>
      </c>
      <c r="F8260" s="2">
        <v>41277.553999984018</v>
      </c>
      <c r="G8260" s="60">
        <v>0</v>
      </c>
    </row>
    <row r="8261" spans="1:7" x14ac:dyDescent="0.3">
      <c r="A8261" s="60">
        <v>8260</v>
      </c>
      <c r="B8261" s="60">
        <v>10</v>
      </c>
      <c r="C8261" s="2">
        <v>41270.930590877659</v>
      </c>
      <c r="D8261" s="2">
        <v>41273.305386212494</v>
      </c>
      <c r="E8261" s="60">
        <v>1</v>
      </c>
      <c r="F8261" s="2" t="s">
        <v>5</v>
      </c>
      <c r="G8261" s="60">
        <v>2</v>
      </c>
    </row>
    <row r="8262" spans="1:7" x14ac:dyDescent="0.3">
      <c r="A8262" s="60">
        <v>8261</v>
      </c>
      <c r="B8262" s="60">
        <v>1</v>
      </c>
      <c r="C8262" s="2">
        <v>41270.969662768162</v>
      </c>
      <c r="D8262" s="2">
        <v>41330.969444444447</v>
      </c>
      <c r="E8262" s="60">
        <v>8</v>
      </c>
      <c r="F8262" s="2">
        <v>41271.357768930815</v>
      </c>
      <c r="G8262" s="60">
        <v>0</v>
      </c>
    </row>
    <row r="8263" spans="1:7" x14ac:dyDescent="0.3">
      <c r="A8263" s="60">
        <v>8262</v>
      </c>
      <c r="B8263" s="60">
        <v>6</v>
      </c>
      <c r="C8263" s="2">
        <v>41271.029446207445</v>
      </c>
      <c r="D8263" s="2">
        <v>41331.029166666667</v>
      </c>
      <c r="E8263" s="60">
        <v>24</v>
      </c>
      <c r="F8263" s="2">
        <v>41277.504252293023</v>
      </c>
      <c r="G8263" s="60">
        <v>0</v>
      </c>
    </row>
    <row r="8264" spans="1:7" x14ac:dyDescent="0.3">
      <c r="A8264" s="60">
        <v>8263</v>
      </c>
      <c r="B8264" s="60">
        <v>1</v>
      </c>
      <c r="C8264" s="2">
        <v>41271.013448688951</v>
      </c>
      <c r="D8264" s="2">
        <v>41275.638054903575</v>
      </c>
      <c r="E8264" s="60">
        <v>8</v>
      </c>
      <c r="F8264" s="2" t="s">
        <v>5</v>
      </c>
      <c r="G8264" s="60">
        <v>0</v>
      </c>
    </row>
    <row r="8265" spans="1:7" x14ac:dyDescent="0.3">
      <c r="A8265" s="60">
        <v>8264</v>
      </c>
      <c r="B8265" s="60">
        <v>3</v>
      </c>
      <c r="C8265" s="2">
        <v>41271.003543996434</v>
      </c>
      <c r="D8265" s="2">
        <v>41331.003472222219</v>
      </c>
      <c r="E8265" s="60">
        <v>24</v>
      </c>
      <c r="F8265" s="2">
        <v>41273.60273964081</v>
      </c>
      <c r="G8265" s="60">
        <v>0</v>
      </c>
    </row>
    <row r="8266" spans="1:7" x14ac:dyDescent="0.3">
      <c r="A8266" s="60">
        <v>8265</v>
      </c>
      <c r="B8266" s="60">
        <v>6</v>
      </c>
      <c r="C8266" s="2">
        <v>41271.194600705137</v>
      </c>
      <c r="D8266" s="2">
        <v>41331.194444444445</v>
      </c>
      <c r="E8266" s="60">
        <v>24</v>
      </c>
      <c r="F8266" s="2">
        <v>41273.431309062908</v>
      </c>
      <c r="G8266" s="60">
        <v>0</v>
      </c>
    </row>
    <row r="8267" spans="1:7" x14ac:dyDescent="0.3">
      <c r="A8267" s="60">
        <v>8266</v>
      </c>
      <c r="B8267" s="60">
        <v>3</v>
      </c>
      <c r="C8267" s="2">
        <v>41271.213689444528</v>
      </c>
      <c r="D8267" s="2">
        <v>41331.213194444448</v>
      </c>
      <c r="E8267" s="60">
        <v>24</v>
      </c>
      <c r="F8267" s="2">
        <v>41274.405091423061</v>
      </c>
      <c r="G8267" s="60">
        <v>0</v>
      </c>
    </row>
    <row r="8268" spans="1:7" x14ac:dyDescent="0.3">
      <c r="A8268" s="60">
        <v>8267</v>
      </c>
      <c r="B8268" s="60">
        <v>8</v>
      </c>
      <c r="C8268" s="2">
        <v>41271.400972060423</v>
      </c>
      <c r="D8268" s="2">
        <v>41273.858865512258</v>
      </c>
      <c r="E8268" s="60">
        <v>3</v>
      </c>
      <c r="F8268" s="2" t="s">
        <v>5</v>
      </c>
      <c r="G8268" s="60">
        <v>1</v>
      </c>
    </row>
    <row r="8269" spans="1:7" x14ac:dyDescent="0.3">
      <c r="A8269" s="60">
        <v>8268</v>
      </c>
      <c r="B8269" s="60">
        <v>3</v>
      </c>
      <c r="C8269" s="2">
        <v>41271.381048368523</v>
      </c>
      <c r="D8269" s="2">
        <v>41331.380555555559</v>
      </c>
      <c r="E8269" s="60">
        <v>24</v>
      </c>
      <c r="F8269" s="2">
        <v>41272.567794144728</v>
      </c>
      <c r="G8269" s="60">
        <v>0</v>
      </c>
    </row>
    <row r="8270" spans="1:7" x14ac:dyDescent="0.3">
      <c r="A8270" s="60">
        <v>8269</v>
      </c>
      <c r="B8270" s="60">
        <v>6</v>
      </c>
      <c r="C8270" s="2">
        <v>41271.38048590457</v>
      </c>
      <c r="D8270" s="2">
        <v>41331.379861111112</v>
      </c>
      <c r="E8270" s="60">
        <v>24</v>
      </c>
      <c r="F8270" s="2">
        <v>41273.502114970426</v>
      </c>
      <c r="G8270" s="60">
        <v>0</v>
      </c>
    </row>
    <row r="8271" spans="1:7" x14ac:dyDescent="0.3">
      <c r="A8271" s="60">
        <v>8270</v>
      </c>
      <c r="B8271" s="60">
        <v>8</v>
      </c>
      <c r="C8271" s="2">
        <v>41271.414257146804</v>
      </c>
      <c r="D8271" s="2">
        <v>41331.413888888892</v>
      </c>
      <c r="E8271" s="60">
        <v>3</v>
      </c>
      <c r="F8271" s="2">
        <v>41275.518124926115</v>
      </c>
      <c r="G8271" s="60">
        <v>0</v>
      </c>
    </row>
    <row r="8272" spans="1:7" x14ac:dyDescent="0.3">
      <c r="A8272" s="60">
        <v>8271</v>
      </c>
      <c r="B8272" s="60">
        <v>1</v>
      </c>
      <c r="C8272" s="2">
        <v>41271.409074733041</v>
      </c>
      <c r="D8272" s="2">
        <v>41276.03402777778</v>
      </c>
      <c r="E8272" s="60">
        <v>8</v>
      </c>
      <c r="F8272" s="2">
        <v>41271.7012518513</v>
      </c>
      <c r="G8272" s="60">
        <v>0</v>
      </c>
    </row>
    <row r="8273" spans="1:7" x14ac:dyDescent="0.3">
      <c r="A8273" s="60">
        <v>8272</v>
      </c>
      <c r="B8273" s="60">
        <v>5</v>
      </c>
      <c r="C8273" s="2">
        <v>41271.397211345517</v>
      </c>
      <c r="D8273" s="2">
        <v>41331.396527777775</v>
      </c>
      <c r="E8273" s="60">
        <v>24</v>
      </c>
      <c r="F8273" s="2">
        <v>41272.890926365661</v>
      </c>
      <c r="G8273" s="60">
        <v>0</v>
      </c>
    </row>
    <row r="8274" spans="1:7" x14ac:dyDescent="0.3">
      <c r="A8274" s="60">
        <v>8273</v>
      </c>
      <c r="B8274" s="60">
        <v>11</v>
      </c>
      <c r="C8274" s="2">
        <v>41271.469461635752</v>
      </c>
      <c r="D8274" s="2">
        <v>41274.510939797809</v>
      </c>
      <c r="E8274" s="60">
        <v>1</v>
      </c>
      <c r="F8274" s="2" t="s">
        <v>5</v>
      </c>
      <c r="G8274" s="60">
        <v>3</v>
      </c>
    </row>
    <row r="8275" spans="1:7" x14ac:dyDescent="0.3">
      <c r="A8275" s="60">
        <v>8274</v>
      </c>
      <c r="B8275" s="60">
        <v>2</v>
      </c>
      <c r="C8275" s="2">
        <v>41271.522652601489</v>
      </c>
      <c r="D8275" s="2">
        <v>41331.522222222222</v>
      </c>
      <c r="E8275" s="60">
        <v>10</v>
      </c>
      <c r="F8275" s="2">
        <v>41272.738218642291</v>
      </c>
      <c r="G8275" s="60">
        <v>0</v>
      </c>
    </row>
    <row r="8276" spans="1:7" x14ac:dyDescent="0.3">
      <c r="A8276" s="60">
        <v>8275</v>
      </c>
      <c r="B8276" s="60">
        <v>3</v>
      </c>
      <c r="C8276" s="2">
        <v>41271.513634726725</v>
      </c>
      <c r="D8276" s="2">
        <v>41331.513194444444</v>
      </c>
      <c r="E8276" s="60">
        <v>24</v>
      </c>
      <c r="F8276" s="2">
        <v>41273.521269685967</v>
      </c>
      <c r="G8276" s="60">
        <v>0</v>
      </c>
    </row>
    <row r="8277" spans="1:7" x14ac:dyDescent="0.3">
      <c r="A8277" s="60">
        <v>8276</v>
      </c>
      <c r="B8277" s="60">
        <v>2</v>
      </c>
      <c r="C8277" s="2">
        <v>41271.60112377561</v>
      </c>
      <c r="D8277" s="2">
        <v>41331.600694444445</v>
      </c>
      <c r="E8277" s="60">
        <v>10</v>
      </c>
      <c r="F8277" s="2">
        <v>41273.83512870218</v>
      </c>
      <c r="G8277" s="60">
        <v>0</v>
      </c>
    </row>
    <row r="8278" spans="1:7" x14ac:dyDescent="0.3">
      <c r="A8278" s="60">
        <v>8277</v>
      </c>
      <c r="B8278" s="60">
        <v>4</v>
      </c>
      <c r="C8278" s="2">
        <v>41271.706742804075</v>
      </c>
      <c r="D8278" s="2">
        <v>41331.706249999996</v>
      </c>
      <c r="E8278" s="60">
        <v>12</v>
      </c>
      <c r="F8278" s="2">
        <v>41274.776541204366</v>
      </c>
      <c r="G8278" s="60">
        <v>0</v>
      </c>
    </row>
    <row r="8279" spans="1:7" x14ac:dyDescent="0.3">
      <c r="A8279" s="60">
        <v>8278</v>
      </c>
      <c r="B8279" s="60">
        <v>4</v>
      </c>
      <c r="C8279" s="2">
        <v>41271.680048306698</v>
      </c>
      <c r="D8279" s="2">
        <v>41331.679861111108</v>
      </c>
      <c r="E8279" s="60">
        <v>12</v>
      </c>
      <c r="F8279" s="2">
        <v>41274.570970270106</v>
      </c>
      <c r="G8279" s="60">
        <v>0</v>
      </c>
    </row>
    <row r="8280" spans="1:7" x14ac:dyDescent="0.3">
      <c r="A8280" s="60">
        <v>8279</v>
      </c>
      <c r="B8280" s="60">
        <v>1</v>
      </c>
      <c r="C8280" s="2">
        <v>41271.740584438165</v>
      </c>
      <c r="D8280" s="2">
        <v>41331.740277777782</v>
      </c>
      <c r="E8280" s="60">
        <v>8</v>
      </c>
      <c r="F8280" s="2">
        <v>41272.906845306105</v>
      </c>
      <c r="G8280" s="60">
        <v>0</v>
      </c>
    </row>
    <row r="8281" spans="1:7" x14ac:dyDescent="0.3">
      <c r="A8281" s="60">
        <v>8280</v>
      </c>
      <c r="B8281" s="60">
        <v>1</v>
      </c>
      <c r="C8281" s="2">
        <v>41271.716103871266</v>
      </c>
      <c r="D8281" s="2">
        <v>41331.715972222228</v>
      </c>
      <c r="E8281" s="60">
        <v>8</v>
      </c>
      <c r="F8281" s="2">
        <v>41272.548426724359</v>
      </c>
      <c r="G8281" s="60">
        <v>0</v>
      </c>
    </row>
    <row r="8282" spans="1:7" x14ac:dyDescent="0.3">
      <c r="A8282" s="60">
        <v>8281</v>
      </c>
      <c r="B8282" s="60">
        <v>7</v>
      </c>
      <c r="C8282" s="2">
        <v>41271.737442657242</v>
      </c>
      <c r="D8282" s="2">
        <v>41331.736805555556</v>
      </c>
      <c r="E8282" s="60">
        <v>24</v>
      </c>
      <c r="F8282" s="2">
        <v>41281.412747640141</v>
      </c>
      <c r="G8282" s="60">
        <v>0</v>
      </c>
    </row>
    <row r="8283" spans="1:7" x14ac:dyDescent="0.3">
      <c r="A8283" s="60">
        <v>8282</v>
      </c>
      <c r="B8283" s="60">
        <v>1</v>
      </c>
      <c r="C8283" s="2">
        <v>41271.747829469059</v>
      </c>
      <c r="D8283" s="2">
        <v>41331.747222222228</v>
      </c>
      <c r="E8283" s="60">
        <v>8</v>
      </c>
      <c r="F8283" s="2">
        <v>41272.437245196001</v>
      </c>
      <c r="G8283" s="60">
        <v>0</v>
      </c>
    </row>
    <row r="8284" spans="1:7" x14ac:dyDescent="0.3">
      <c r="A8284" s="60">
        <v>8283</v>
      </c>
      <c r="B8284" s="60">
        <v>2</v>
      </c>
      <c r="C8284" s="2">
        <v>41271.717394599436</v>
      </c>
      <c r="D8284" s="2">
        <v>41275.34236861625</v>
      </c>
      <c r="E8284" s="60">
        <v>10</v>
      </c>
      <c r="F8284" s="2" t="s">
        <v>5</v>
      </c>
      <c r="G8284" s="60">
        <v>0</v>
      </c>
    </row>
    <row r="8285" spans="1:7" x14ac:dyDescent="0.3">
      <c r="A8285" s="60">
        <v>8284</v>
      </c>
      <c r="B8285" s="60">
        <v>1</v>
      </c>
      <c r="C8285" s="2">
        <v>41271.751804952255</v>
      </c>
      <c r="D8285" s="2">
        <v>41273.793091529726</v>
      </c>
      <c r="E8285" s="60">
        <v>8</v>
      </c>
      <c r="F8285" s="2" t="s">
        <v>5</v>
      </c>
      <c r="G8285" s="60">
        <v>0</v>
      </c>
    </row>
    <row r="8286" spans="1:7" x14ac:dyDescent="0.3">
      <c r="A8286" s="60">
        <v>8285</v>
      </c>
      <c r="B8286" s="60">
        <v>2</v>
      </c>
      <c r="C8286" s="2">
        <v>41271.812860937542</v>
      </c>
      <c r="D8286" s="2">
        <v>41274.645761784763</v>
      </c>
      <c r="E8286" s="60">
        <v>10</v>
      </c>
      <c r="F8286" s="2" t="s">
        <v>5</v>
      </c>
      <c r="G8286" s="60">
        <v>0</v>
      </c>
    </row>
    <row r="8287" spans="1:7" x14ac:dyDescent="0.3">
      <c r="A8287" s="60">
        <v>8286</v>
      </c>
      <c r="B8287" s="60">
        <v>1</v>
      </c>
      <c r="C8287" s="2">
        <v>41271.827457942898</v>
      </c>
      <c r="D8287" s="2">
        <v>41331.82708333333</v>
      </c>
      <c r="E8287" s="60">
        <v>12</v>
      </c>
      <c r="F8287" s="2">
        <v>41272.752489611921</v>
      </c>
      <c r="G8287" s="60">
        <v>0</v>
      </c>
    </row>
    <row r="8288" spans="1:7" x14ac:dyDescent="0.3">
      <c r="A8288" s="60">
        <v>8287</v>
      </c>
      <c r="B8288" s="60">
        <v>4</v>
      </c>
      <c r="C8288" s="2">
        <v>41271.910186924222</v>
      </c>
      <c r="D8288" s="2">
        <v>41331.909722222219</v>
      </c>
      <c r="E8288" s="60">
        <v>12</v>
      </c>
      <c r="F8288" s="2">
        <v>41274.905357948584</v>
      </c>
      <c r="G8288" s="60">
        <v>0</v>
      </c>
    </row>
    <row r="8289" spans="1:7" x14ac:dyDescent="0.3">
      <c r="A8289" s="60">
        <v>8288</v>
      </c>
      <c r="B8289" s="60">
        <v>1</v>
      </c>
      <c r="C8289" s="2">
        <v>41271.909257447573</v>
      </c>
      <c r="D8289" s="2">
        <v>41331.90902777778</v>
      </c>
      <c r="E8289" s="60">
        <v>8</v>
      </c>
      <c r="F8289" s="2">
        <v>41272.252588862444</v>
      </c>
      <c r="G8289" s="60">
        <v>0</v>
      </c>
    </row>
    <row r="8290" spans="1:7" x14ac:dyDescent="0.3">
      <c r="A8290" s="60">
        <v>8289</v>
      </c>
      <c r="B8290" s="60">
        <v>6</v>
      </c>
      <c r="C8290" s="2">
        <v>41272.137096126251</v>
      </c>
      <c r="D8290" s="2">
        <v>41332.136805555558</v>
      </c>
      <c r="E8290" s="60">
        <v>24</v>
      </c>
      <c r="F8290" s="2">
        <v>41284.536488326659</v>
      </c>
      <c r="G8290" s="60">
        <v>0</v>
      </c>
    </row>
    <row r="8291" spans="1:7" x14ac:dyDescent="0.3">
      <c r="A8291" s="60">
        <v>8290</v>
      </c>
      <c r="B8291" s="60">
        <v>1</v>
      </c>
      <c r="C8291" s="2">
        <v>41272.22573698013</v>
      </c>
      <c r="D8291" s="2">
        <v>41332.225694444445</v>
      </c>
      <c r="E8291" s="60">
        <v>8</v>
      </c>
      <c r="F8291" s="2">
        <v>41273.644291379795</v>
      </c>
      <c r="G8291" s="60">
        <v>0</v>
      </c>
    </row>
    <row r="8292" spans="1:7" x14ac:dyDescent="0.3">
      <c r="A8292" s="60">
        <v>8291</v>
      </c>
      <c r="B8292" s="60">
        <v>1</v>
      </c>
      <c r="C8292" s="2">
        <v>41272.412715520761</v>
      </c>
      <c r="D8292" s="2">
        <v>41332.412499999999</v>
      </c>
      <c r="E8292" s="60">
        <v>8</v>
      </c>
      <c r="F8292" s="2">
        <v>41272.806200874678</v>
      </c>
      <c r="G8292" s="60">
        <v>0</v>
      </c>
    </row>
    <row r="8293" spans="1:7" x14ac:dyDescent="0.3">
      <c r="A8293" s="60">
        <v>8292</v>
      </c>
      <c r="B8293" s="60">
        <v>4</v>
      </c>
      <c r="C8293" s="2">
        <v>41272.427611881118</v>
      </c>
      <c r="D8293" s="2">
        <v>41332.427083333328</v>
      </c>
      <c r="E8293" s="60">
        <v>12</v>
      </c>
      <c r="F8293" s="2">
        <v>41275.452245831948</v>
      </c>
      <c r="G8293" s="60">
        <v>0</v>
      </c>
    </row>
    <row r="8294" spans="1:7" x14ac:dyDescent="0.3">
      <c r="A8294" s="60">
        <v>8293</v>
      </c>
      <c r="B8294" s="60">
        <v>2</v>
      </c>
      <c r="C8294" s="2">
        <v>41272.469017975192</v>
      </c>
      <c r="D8294" s="2">
        <v>41332.46875</v>
      </c>
      <c r="E8294" s="60">
        <v>10</v>
      </c>
      <c r="F8294" s="2">
        <v>41273.567507056861</v>
      </c>
      <c r="G8294" s="60">
        <v>0</v>
      </c>
    </row>
    <row r="8295" spans="1:7" x14ac:dyDescent="0.3">
      <c r="A8295" s="60">
        <v>8294</v>
      </c>
      <c r="B8295" s="60">
        <v>1</v>
      </c>
      <c r="C8295" s="2">
        <v>41272.489579784982</v>
      </c>
      <c r="D8295" s="2">
        <v>41332.489583333336</v>
      </c>
      <c r="E8295" s="60">
        <v>8</v>
      </c>
      <c r="F8295" s="2">
        <v>41272.634184627139</v>
      </c>
      <c r="G8295" s="60">
        <v>0</v>
      </c>
    </row>
    <row r="8296" spans="1:7" x14ac:dyDescent="0.3">
      <c r="A8296" s="60">
        <v>8295</v>
      </c>
      <c r="B8296" s="60">
        <v>3</v>
      </c>
      <c r="C8296" s="2">
        <v>41272.488809020455</v>
      </c>
      <c r="D8296" s="2">
        <v>41332.48819444445</v>
      </c>
      <c r="E8296" s="60">
        <v>24</v>
      </c>
      <c r="F8296" s="2">
        <v>41274.644416500392</v>
      </c>
      <c r="G8296" s="60">
        <v>0</v>
      </c>
    </row>
    <row r="8297" spans="1:7" x14ac:dyDescent="0.3">
      <c r="A8297" s="60">
        <v>8296</v>
      </c>
      <c r="B8297" s="60">
        <v>1</v>
      </c>
      <c r="C8297" s="2">
        <v>41272.501922080177</v>
      </c>
      <c r="D8297" s="2">
        <v>41332.501388888886</v>
      </c>
      <c r="E8297" s="60">
        <v>8</v>
      </c>
      <c r="F8297" s="2">
        <v>41273.486217938254</v>
      </c>
      <c r="G8297" s="60">
        <v>0</v>
      </c>
    </row>
    <row r="8298" spans="1:7" x14ac:dyDescent="0.3">
      <c r="A8298" s="60">
        <v>8297</v>
      </c>
      <c r="B8298" s="60">
        <v>7</v>
      </c>
      <c r="C8298" s="2">
        <v>41272.5126761422</v>
      </c>
      <c r="D8298" s="2">
        <v>41332.512499999997</v>
      </c>
      <c r="E8298" s="60">
        <v>24</v>
      </c>
      <c r="F8298" s="2">
        <v>41285.626093310071</v>
      </c>
      <c r="G8298" s="60">
        <v>0</v>
      </c>
    </row>
    <row r="8299" spans="1:7" x14ac:dyDescent="0.3">
      <c r="A8299" s="60">
        <v>8298</v>
      </c>
      <c r="B8299" s="60">
        <v>1</v>
      </c>
      <c r="C8299" s="2">
        <v>41272.508181171353</v>
      </c>
      <c r="D8299" s="2">
        <v>41332.507638888892</v>
      </c>
      <c r="E8299" s="60">
        <v>8</v>
      </c>
      <c r="F8299" s="2">
        <v>41272.700005483028</v>
      </c>
      <c r="G8299" s="60">
        <v>0</v>
      </c>
    </row>
    <row r="8300" spans="1:7" x14ac:dyDescent="0.3">
      <c r="A8300" s="60">
        <v>8299</v>
      </c>
      <c r="B8300" s="60">
        <v>6</v>
      </c>
      <c r="C8300" s="2">
        <v>41272.547667992767</v>
      </c>
      <c r="D8300" s="2">
        <v>41332.547222222223</v>
      </c>
      <c r="E8300" s="60">
        <v>24</v>
      </c>
      <c r="F8300" s="2">
        <v>41279.670633840869</v>
      </c>
      <c r="G8300" s="60">
        <v>0</v>
      </c>
    </row>
    <row r="8301" spans="1:7" x14ac:dyDescent="0.3">
      <c r="A8301" s="60">
        <v>8300</v>
      </c>
      <c r="B8301" s="60">
        <v>5</v>
      </c>
      <c r="C8301" s="2">
        <v>41272.683485701069</v>
      </c>
      <c r="D8301" s="2">
        <v>41332.683333333334</v>
      </c>
      <c r="E8301" s="60">
        <v>24</v>
      </c>
      <c r="F8301" s="2">
        <v>41276.535003146259</v>
      </c>
      <c r="G8301" s="60">
        <v>0</v>
      </c>
    </row>
    <row r="8302" spans="1:7" x14ac:dyDescent="0.3">
      <c r="A8302" s="60">
        <v>8301</v>
      </c>
      <c r="B8302" s="60">
        <v>1</v>
      </c>
      <c r="C8302" s="2">
        <v>41272.686448484674</v>
      </c>
      <c r="D8302" s="2">
        <v>41332.686111111107</v>
      </c>
      <c r="E8302" s="60">
        <v>8</v>
      </c>
      <c r="F8302" s="2">
        <v>41273.685600946534</v>
      </c>
      <c r="G8302" s="60">
        <v>0</v>
      </c>
    </row>
    <row r="8303" spans="1:7" x14ac:dyDescent="0.3">
      <c r="A8303" s="60">
        <v>8302</v>
      </c>
      <c r="B8303" s="60">
        <v>1</v>
      </c>
      <c r="C8303" s="2">
        <v>41272.766558321506</v>
      </c>
      <c r="D8303" s="2">
        <v>41275.599733521929</v>
      </c>
      <c r="E8303" s="60">
        <v>8</v>
      </c>
      <c r="F8303" s="2" t="s">
        <v>5</v>
      </c>
      <c r="G8303" s="60">
        <v>0</v>
      </c>
    </row>
    <row r="8304" spans="1:7" x14ac:dyDescent="0.3">
      <c r="A8304" s="60">
        <v>8303</v>
      </c>
      <c r="B8304" s="60">
        <v>2</v>
      </c>
      <c r="C8304" s="2">
        <v>41272.800914592975</v>
      </c>
      <c r="D8304" s="2">
        <v>41332.800694444442</v>
      </c>
      <c r="E8304" s="60">
        <v>10</v>
      </c>
      <c r="F8304" s="2">
        <v>41274.498361182479</v>
      </c>
      <c r="G8304" s="60">
        <v>0</v>
      </c>
    </row>
    <row r="8305" spans="1:7" x14ac:dyDescent="0.3">
      <c r="A8305" s="60">
        <v>8304</v>
      </c>
      <c r="B8305" s="60">
        <v>1</v>
      </c>
      <c r="C8305" s="2">
        <v>41272.841446481201</v>
      </c>
      <c r="D8305" s="2">
        <v>41276.632832657713</v>
      </c>
      <c r="E8305" s="60">
        <v>12</v>
      </c>
      <c r="F8305" s="2" t="s">
        <v>5</v>
      </c>
      <c r="G8305" s="60">
        <v>0</v>
      </c>
    </row>
    <row r="8306" spans="1:7" x14ac:dyDescent="0.3">
      <c r="A8306" s="60">
        <v>8305</v>
      </c>
      <c r="B8306" s="60">
        <v>1</v>
      </c>
      <c r="C8306" s="2">
        <v>41272.859464407426</v>
      </c>
      <c r="D8306" s="2">
        <v>41332.859027777777</v>
      </c>
      <c r="E8306" s="60">
        <v>8</v>
      </c>
      <c r="F8306" s="2">
        <v>41273.555220966584</v>
      </c>
      <c r="G8306" s="60">
        <v>0</v>
      </c>
    </row>
    <row r="8307" spans="1:7" x14ac:dyDescent="0.3">
      <c r="A8307" s="60">
        <v>8306</v>
      </c>
      <c r="B8307" s="60">
        <v>6</v>
      </c>
      <c r="C8307" s="2">
        <v>41272.836971742312</v>
      </c>
      <c r="D8307" s="2">
        <v>41332.836805555555</v>
      </c>
      <c r="E8307" s="60">
        <v>24</v>
      </c>
      <c r="F8307" s="2">
        <v>41283.46513937469</v>
      </c>
      <c r="G8307" s="60">
        <v>0</v>
      </c>
    </row>
    <row r="8308" spans="1:7" x14ac:dyDescent="0.3">
      <c r="A8308" s="60">
        <v>8307</v>
      </c>
      <c r="B8308" s="60">
        <v>4</v>
      </c>
      <c r="C8308" s="2">
        <v>41272.875242510163</v>
      </c>
      <c r="D8308" s="2">
        <v>41332.875</v>
      </c>
      <c r="E8308" s="60">
        <v>12</v>
      </c>
      <c r="F8308" s="2">
        <v>41274.594142267721</v>
      </c>
      <c r="G8308" s="60">
        <v>0</v>
      </c>
    </row>
    <row r="8309" spans="1:7" x14ac:dyDescent="0.3">
      <c r="A8309" s="60">
        <v>8308</v>
      </c>
      <c r="B8309" s="60">
        <v>1</v>
      </c>
      <c r="C8309" s="2">
        <v>41272.884963153228</v>
      </c>
      <c r="D8309" s="2">
        <v>41332.884722222225</v>
      </c>
      <c r="E8309" s="60">
        <v>8</v>
      </c>
      <c r="F8309" s="2">
        <v>41273.441509720091</v>
      </c>
      <c r="G8309" s="60">
        <v>0</v>
      </c>
    </row>
    <row r="8310" spans="1:7" x14ac:dyDescent="0.3">
      <c r="A8310" s="60">
        <v>8309</v>
      </c>
      <c r="B8310" s="60">
        <v>11</v>
      </c>
      <c r="C8310" s="2">
        <v>41272.92058883304</v>
      </c>
      <c r="D8310" s="2">
        <v>41332.920138888883</v>
      </c>
      <c r="E8310" s="60">
        <v>1</v>
      </c>
      <c r="F8310" s="2">
        <v>41280.335896759665</v>
      </c>
      <c r="G8310" s="60">
        <v>4</v>
      </c>
    </row>
    <row r="8311" spans="1:7" x14ac:dyDescent="0.3">
      <c r="A8311" s="60">
        <v>8310</v>
      </c>
      <c r="B8311" s="60">
        <v>1</v>
      </c>
      <c r="C8311" s="2">
        <v>41272.98301180717</v>
      </c>
      <c r="D8311" s="2">
        <v>41332.982638888891</v>
      </c>
      <c r="E8311" s="60">
        <v>8</v>
      </c>
      <c r="F8311" s="2">
        <v>41273.673968678078</v>
      </c>
      <c r="G8311" s="60">
        <v>0</v>
      </c>
    </row>
    <row r="8312" spans="1:7" x14ac:dyDescent="0.3">
      <c r="A8312" s="60">
        <v>8311</v>
      </c>
      <c r="B8312" s="60">
        <v>3</v>
      </c>
      <c r="C8312" s="2">
        <v>41273.008256688488</v>
      </c>
      <c r="D8312" s="2">
        <v>41333.007638888892</v>
      </c>
      <c r="E8312" s="60">
        <v>24</v>
      </c>
      <c r="F8312" s="2">
        <v>41276.454571397691</v>
      </c>
      <c r="G8312" s="60">
        <v>0</v>
      </c>
    </row>
    <row r="8313" spans="1:7" x14ac:dyDescent="0.3">
      <c r="A8313" s="60">
        <v>8312</v>
      </c>
      <c r="B8313" s="60">
        <v>1</v>
      </c>
      <c r="C8313" s="2">
        <v>41273.005877250354</v>
      </c>
      <c r="D8313" s="2">
        <v>41333.005555555559</v>
      </c>
      <c r="E8313" s="60">
        <v>12</v>
      </c>
      <c r="F8313" s="2">
        <v>41274.603219161072</v>
      </c>
      <c r="G8313" s="60">
        <v>0</v>
      </c>
    </row>
    <row r="8314" spans="1:7" x14ac:dyDescent="0.3">
      <c r="A8314" s="60">
        <v>8313</v>
      </c>
      <c r="B8314" s="60">
        <v>11</v>
      </c>
      <c r="C8314" s="2">
        <v>41273.328869584351</v>
      </c>
      <c r="D8314" s="2">
        <v>41333.328472222223</v>
      </c>
      <c r="E8314" s="60">
        <v>1</v>
      </c>
      <c r="F8314" s="2">
        <v>41280.73582557153</v>
      </c>
      <c r="G8314" s="60">
        <v>6</v>
      </c>
    </row>
    <row r="8315" spans="1:7" x14ac:dyDescent="0.3">
      <c r="A8315" s="60">
        <v>8314</v>
      </c>
      <c r="B8315" s="60">
        <v>5</v>
      </c>
      <c r="C8315" s="2">
        <v>41273.410606097263</v>
      </c>
      <c r="D8315" s="2">
        <v>41333.410416666666</v>
      </c>
      <c r="E8315" s="60">
        <v>24</v>
      </c>
      <c r="F8315" s="2">
        <v>41275.482032915766</v>
      </c>
      <c r="G8315" s="60">
        <v>0</v>
      </c>
    </row>
    <row r="8316" spans="1:7" x14ac:dyDescent="0.3">
      <c r="A8316" s="60">
        <v>8315</v>
      </c>
      <c r="B8316" s="60">
        <v>1</v>
      </c>
      <c r="C8316" s="2">
        <v>41273.480953650316</v>
      </c>
      <c r="D8316" s="2">
        <v>41333.480555555558</v>
      </c>
      <c r="E8316" s="60">
        <v>8</v>
      </c>
      <c r="F8316" s="2">
        <v>41273.508788189079</v>
      </c>
      <c r="G8316" s="60">
        <v>0</v>
      </c>
    </row>
    <row r="8317" spans="1:7" x14ac:dyDescent="0.3">
      <c r="A8317" s="60">
        <v>8316</v>
      </c>
      <c r="B8317" s="60">
        <v>1</v>
      </c>
      <c r="C8317" s="2">
        <v>41273.51004644647</v>
      </c>
      <c r="D8317" s="2">
        <v>41333.509722222225</v>
      </c>
      <c r="E8317" s="60">
        <v>12</v>
      </c>
      <c r="F8317" s="2">
        <v>41274.668005020983</v>
      </c>
      <c r="G8317" s="60">
        <v>0</v>
      </c>
    </row>
    <row r="8318" spans="1:7" x14ac:dyDescent="0.3">
      <c r="A8318" s="60">
        <v>8317</v>
      </c>
      <c r="B8318" s="60">
        <v>1</v>
      </c>
      <c r="C8318" s="2">
        <v>41273.519610973963</v>
      </c>
      <c r="D8318" s="2">
        <v>41333.519444444442</v>
      </c>
      <c r="E8318" s="60">
        <v>12</v>
      </c>
      <c r="F8318" s="2">
        <v>41274.779076540013</v>
      </c>
      <c r="G8318" s="60">
        <v>0</v>
      </c>
    </row>
    <row r="8319" spans="1:7" x14ac:dyDescent="0.3">
      <c r="A8319" s="60">
        <v>8318</v>
      </c>
      <c r="B8319" s="60">
        <v>3</v>
      </c>
      <c r="C8319" s="2">
        <v>41273.510261595446</v>
      </c>
      <c r="D8319" s="2">
        <v>41333.509722222225</v>
      </c>
      <c r="E8319" s="60">
        <v>24</v>
      </c>
      <c r="F8319" s="2">
        <v>41275.51749734849</v>
      </c>
      <c r="G8319" s="60">
        <v>0</v>
      </c>
    </row>
    <row r="8320" spans="1:7" x14ac:dyDescent="0.3">
      <c r="A8320" s="60">
        <v>8319</v>
      </c>
      <c r="B8320" s="60">
        <v>3</v>
      </c>
      <c r="C8320" s="2">
        <v>41273.649646977348</v>
      </c>
      <c r="D8320" s="2">
        <v>41333.649305555555</v>
      </c>
      <c r="E8320" s="60">
        <v>24</v>
      </c>
      <c r="F8320" s="2">
        <v>41276.366499775148</v>
      </c>
      <c r="G8320" s="60">
        <v>0</v>
      </c>
    </row>
    <row r="8321" spans="1:7" x14ac:dyDescent="0.3">
      <c r="A8321" s="60">
        <v>8320</v>
      </c>
      <c r="B8321" s="60">
        <v>4</v>
      </c>
      <c r="C8321" s="2">
        <v>41273.638175154905</v>
      </c>
      <c r="D8321" s="2">
        <v>41333.637499999997</v>
      </c>
      <c r="E8321" s="60">
        <v>12</v>
      </c>
      <c r="F8321" s="2">
        <v>41277.901115851761</v>
      </c>
      <c r="G8321" s="60">
        <v>0</v>
      </c>
    </row>
    <row r="8322" spans="1:7" x14ac:dyDescent="0.3">
      <c r="A8322" s="60">
        <v>8321</v>
      </c>
      <c r="B8322" s="60">
        <v>4</v>
      </c>
      <c r="C8322" s="2">
        <v>41273.64519504887</v>
      </c>
      <c r="D8322" s="2">
        <v>41333.645138888889</v>
      </c>
      <c r="E8322" s="60">
        <v>12</v>
      </c>
      <c r="F8322" s="2">
        <v>41276.296117558151</v>
      </c>
      <c r="G8322" s="60">
        <v>0</v>
      </c>
    </row>
    <row r="8323" spans="1:7" x14ac:dyDescent="0.3">
      <c r="A8323" s="60">
        <v>8322</v>
      </c>
      <c r="B8323" s="60">
        <v>1</v>
      </c>
      <c r="C8323" s="2">
        <v>41273.66984213196</v>
      </c>
      <c r="D8323" s="2">
        <v>41276.544194206945</v>
      </c>
      <c r="E8323" s="60">
        <v>8</v>
      </c>
      <c r="F8323" s="2" t="s">
        <v>5</v>
      </c>
      <c r="G8323" s="60">
        <v>0</v>
      </c>
    </row>
    <row r="8324" spans="1:7" x14ac:dyDescent="0.3">
      <c r="A8324" s="60">
        <v>8323</v>
      </c>
      <c r="B8324" s="60">
        <v>1</v>
      </c>
      <c r="C8324" s="2">
        <v>41273.811144626314</v>
      </c>
      <c r="D8324" s="2">
        <v>41333.811111111107</v>
      </c>
      <c r="E8324" s="60">
        <v>8</v>
      </c>
      <c r="F8324" s="2">
        <v>41274.540157776049</v>
      </c>
      <c r="G8324" s="60">
        <v>0</v>
      </c>
    </row>
    <row r="8325" spans="1:7" x14ac:dyDescent="0.3">
      <c r="A8325" s="60">
        <v>8324</v>
      </c>
      <c r="B8325" s="60">
        <v>1</v>
      </c>
      <c r="C8325" s="2">
        <v>41273.910700191118</v>
      </c>
      <c r="D8325" s="2">
        <v>41333.910416666666</v>
      </c>
      <c r="E8325" s="60">
        <v>8</v>
      </c>
      <c r="F8325" s="2">
        <v>41275.263287230977</v>
      </c>
      <c r="G8325" s="60">
        <v>0</v>
      </c>
    </row>
    <row r="8326" spans="1:7" x14ac:dyDescent="0.3">
      <c r="A8326" s="60">
        <v>8325</v>
      </c>
      <c r="B8326" s="60">
        <v>1</v>
      </c>
      <c r="C8326" s="2">
        <v>41273.953102837739</v>
      </c>
      <c r="D8326" s="2">
        <v>41333.952777777777</v>
      </c>
      <c r="E8326" s="60">
        <v>8</v>
      </c>
      <c r="F8326" s="2">
        <v>41274.266956555279</v>
      </c>
      <c r="G8326" s="60">
        <v>0</v>
      </c>
    </row>
    <row r="8327" spans="1:7" x14ac:dyDescent="0.3">
      <c r="A8327" s="60">
        <v>8326</v>
      </c>
      <c r="B8327" s="60">
        <v>4</v>
      </c>
      <c r="C8327" s="2">
        <v>41274.122238085678</v>
      </c>
      <c r="D8327" s="2">
        <v>41334.122222222228</v>
      </c>
      <c r="E8327" s="60">
        <v>12</v>
      </c>
      <c r="F8327" s="2">
        <v>41275.650024337025</v>
      </c>
      <c r="G8327" s="60">
        <v>0</v>
      </c>
    </row>
    <row r="8328" spans="1:7" x14ac:dyDescent="0.3">
      <c r="A8328" s="60">
        <v>8327</v>
      </c>
      <c r="B8328" s="60">
        <v>3</v>
      </c>
      <c r="C8328" s="2">
        <v>41274.097247804384</v>
      </c>
      <c r="D8328" s="2">
        <v>41334.097222222226</v>
      </c>
      <c r="E8328" s="60">
        <v>24</v>
      </c>
      <c r="F8328" s="2">
        <v>41276.406038445377</v>
      </c>
      <c r="G8328" s="60">
        <v>0</v>
      </c>
    </row>
    <row r="8329" spans="1:7" x14ac:dyDescent="0.3">
      <c r="A8329" s="60">
        <v>8328</v>
      </c>
      <c r="B8329" s="60">
        <v>3</v>
      </c>
      <c r="C8329" s="2">
        <v>41274.131680124883</v>
      </c>
      <c r="D8329" s="2">
        <v>41334.131249999999</v>
      </c>
      <c r="E8329" s="60">
        <v>24</v>
      </c>
      <c r="F8329" s="2">
        <v>41276.526352854897</v>
      </c>
      <c r="G8329" s="60">
        <v>0</v>
      </c>
    </row>
    <row r="8330" spans="1:7" x14ac:dyDescent="0.3">
      <c r="A8330" s="60">
        <v>8329</v>
      </c>
      <c r="B8330" s="60">
        <v>1</v>
      </c>
      <c r="C8330" s="2">
        <v>41274.191964123427</v>
      </c>
      <c r="D8330" s="2">
        <v>41334.191666666666</v>
      </c>
      <c r="E8330" s="60">
        <v>8</v>
      </c>
      <c r="F8330" s="2">
        <v>41274.964997640091</v>
      </c>
      <c r="G8330" s="60">
        <v>0</v>
      </c>
    </row>
    <row r="8331" spans="1:7" x14ac:dyDescent="0.3">
      <c r="A8331" s="60">
        <v>8330</v>
      </c>
      <c r="B8331" s="60">
        <v>1</v>
      </c>
      <c r="C8331" s="2">
        <v>41274.263789131866</v>
      </c>
      <c r="D8331" s="2">
        <v>41334.263194444444</v>
      </c>
      <c r="E8331" s="60">
        <v>8</v>
      </c>
      <c r="F8331" s="2">
        <v>41275.717724450536</v>
      </c>
      <c r="G8331" s="60">
        <v>0</v>
      </c>
    </row>
    <row r="8332" spans="1:7" x14ac:dyDescent="0.3">
      <c r="A8332" s="60">
        <v>8331</v>
      </c>
      <c r="B8332" s="60">
        <v>7</v>
      </c>
      <c r="C8332" s="2">
        <v>41274.342350772087</v>
      </c>
      <c r="D8332" s="2">
        <v>41334.341666666667</v>
      </c>
      <c r="E8332" s="60">
        <v>24</v>
      </c>
      <c r="F8332" s="2">
        <v>41283.493452790724</v>
      </c>
      <c r="G8332" s="60">
        <v>0</v>
      </c>
    </row>
    <row r="8333" spans="1:7" x14ac:dyDescent="0.3">
      <c r="A8333" s="60">
        <v>8332</v>
      </c>
      <c r="B8333" s="60">
        <v>3</v>
      </c>
      <c r="C8333" s="2">
        <v>41274.364475345945</v>
      </c>
      <c r="D8333" s="2">
        <v>41334.363888888889</v>
      </c>
      <c r="E8333" s="60">
        <v>24</v>
      </c>
      <c r="F8333" s="2">
        <v>41276.808661178555</v>
      </c>
      <c r="G8333" s="60">
        <v>0</v>
      </c>
    </row>
    <row r="8334" spans="1:7" x14ac:dyDescent="0.3">
      <c r="A8334" s="60">
        <v>8333</v>
      </c>
      <c r="B8334" s="60">
        <v>6</v>
      </c>
      <c r="C8334" s="2">
        <v>41274.356160506562</v>
      </c>
      <c r="D8334" s="2">
        <v>41334.355555555558</v>
      </c>
      <c r="E8334" s="60">
        <v>24</v>
      </c>
      <c r="F8334" s="2">
        <v>41278.727486518736</v>
      </c>
      <c r="G8334" s="60">
        <v>0</v>
      </c>
    </row>
    <row r="8335" spans="1:7" x14ac:dyDescent="0.3">
      <c r="A8335" s="60">
        <v>8334</v>
      </c>
      <c r="B8335" s="60">
        <v>1</v>
      </c>
      <c r="C8335" s="2">
        <v>41274.413947277215</v>
      </c>
      <c r="D8335" s="2">
        <v>41334.413888888892</v>
      </c>
      <c r="E8335" s="60">
        <v>8</v>
      </c>
      <c r="F8335" s="2">
        <v>41274.64310268758</v>
      </c>
      <c r="G8335" s="60">
        <v>0</v>
      </c>
    </row>
    <row r="8336" spans="1:7" x14ac:dyDescent="0.3">
      <c r="A8336" s="60">
        <v>8335</v>
      </c>
      <c r="B8336" s="60">
        <v>1</v>
      </c>
      <c r="C8336" s="2">
        <v>41274.386774407372</v>
      </c>
      <c r="D8336" s="2">
        <v>41334.386111111111</v>
      </c>
      <c r="E8336" s="60">
        <v>8</v>
      </c>
      <c r="F8336" s="2">
        <v>41275.508741432182</v>
      </c>
      <c r="G8336" s="60">
        <v>0</v>
      </c>
    </row>
    <row r="8337" spans="1:7" x14ac:dyDescent="0.3">
      <c r="A8337" s="60">
        <v>8336</v>
      </c>
      <c r="B8337" s="60">
        <v>1</v>
      </c>
      <c r="C8337" s="2">
        <v>41274.41437230193</v>
      </c>
      <c r="D8337" s="2">
        <v>41334.413888888892</v>
      </c>
      <c r="E8337" s="60">
        <v>8</v>
      </c>
      <c r="F8337" s="2">
        <v>41275.50074509663</v>
      </c>
      <c r="G8337" s="60">
        <v>0</v>
      </c>
    </row>
    <row r="8338" spans="1:7" x14ac:dyDescent="0.3">
      <c r="A8338" s="60">
        <v>8337</v>
      </c>
      <c r="B8338" s="60">
        <v>1</v>
      </c>
      <c r="C8338" s="2">
        <v>41274.384949234649</v>
      </c>
      <c r="D8338" s="2">
        <v>41334.384722222225</v>
      </c>
      <c r="E8338" s="60">
        <v>8</v>
      </c>
      <c r="F8338" s="2">
        <v>41275.629205346886</v>
      </c>
      <c r="G8338" s="60">
        <v>0</v>
      </c>
    </row>
    <row r="8339" spans="1:7" x14ac:dyDescent="0.3">
      <c r="A8339" s="60">
        <v>8338</v>
      </c>
      <c r="B8339" s="60">
        <v>1</v>
      </c>
      <c r="C8339" s="2">
        <v>41274.461016015201</v>
      </c>
      <c r="D8339" s="2">
        <v>41334.460416666669</v>
      </c>
      <c r="E8339" s="60">
        <v>12</v>
      </c>
      <c r="F8339" s="2">
        <v>41275.571752954856</v>
      </c>
      <c r="G8339" s="60">
        <v>0</v>
      </c>
    </row>
    <row r="8340" spans="1:7" x14ac:dyDescent="0.3">
      <c r="A8340" s="60">
        <v>8339</v>
      </c>
      <c r="B8340" s="60">
        <v>3</v>
      </c>
      <c r="C8340" s="2">
        <v>41274.459945765899</v>
      </c>
      <c r="D8340" s="2">
        <v>41334.459722222222</v>
      </c>
      <c r="E8340" s="60">
        <v>24</v>
      </c>
      <c r="F8340" s="2">
        <v>41277.200451044868</v>
      </c>
      <c r="G8340" s="60">
        <v>0</v>
      </c>
    </row>
    <row r="8341" spans="1:7" x14ac:dyDescent="0.3">
      <c r="A8341" s="60">
        <v>8340</v>
      </c>
      <c r="B8341" s="60">
        <v>5</v>
      </c>
      <c r="C8341" s="2">
        <v>41274.533969272685</v>
      </c>
      <c r="D8341" s="2">
        <v>41279.366881567053</v>
      </c>
      <c r="E8341" s="60">
        <v>24</v>
      </c>
      <c r="F8341" s="2" t="s">
        <v>5</v>
      </c>
      <c r="G8341" s="60">
        <v>0</v>
      </c>
    </row>
    <row r="8342" spans="1:7" x14ac:dyDescent="0.3">
      <c r="A8342" s="60">
        <v>8341</v>
      </c>
      <c r="B8342" s="60">
        <v>5</v>
      </c>
      <c r="C8342" s="2">
        <v>41274.52890952304</v>
      </c>
      <c r="D8342" s="2">
        <v>41277.195191281731</v>
      </c>
      <c r="E8342" s="60">
        <v>24</v>
      </c>
      <c r="F8342" s="2" t="s">
        <v>5</v>
      </c>
      <c r="G8342" s="60">
        <v>0</v>
      </c>
    </row>
    <row r="8343" spans="1:7" x14ac:dyDescent="0.3">
      <c r="A8343" s="60">
        <v>8342</v>
      </c>
      <c r="B8343" s="60">
        <v>4</v>
      </c>
      <c r="C8343" s="2">
        <v>41274.58476955205</v>
      </c>
      <c r="D8343" s="2">
        <v>41334.584722222222</v>
      </c>
      <c r="E8343" s="60">
        <v>12</v>
      </c>
      <c r="F8343" s="2">
        <v>41277.821755113269</v>
      </c>
      <c r="G8343" s="60">
        <v>0</v>
      </c>
    </row>
    <row r="8344" spans="1:7" x14ac:dyDescent="0.3">
      <c r="A8344" s="60">
        <v>8343</v>
      </c>
      <c r="B8344" s="60">
        <v>1</v>
      </c>
      <c r="C8344" s="2">
        <v>41274.650701298691</v>
      </c>
      <c r="D8344" s="2">
        <v>41334.650694444441</v>
      </c>
      <c r="E8344" s="60">
        <v>12</v>
      </c>
      <c r="F8344" s="2">
        <v>41275.52839413676</v>
      </c>
      <c r="G8344" s="60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pageSetUpPr fitToPage="1"/>
  </sheetPr>
  <dimension ref="A1:C15"/>
  <sheetViews>
    <sheetView workbookViewId="0">
      <selection activeCell="B2" sqref="B2"/>
    </sheetView>
  </sheetViews>
  <sheetFormatPr defaultColWidth="11.44140625" defaultRowHeight="14.4" x14ac:dyDescent="0.3"/>
  <cols>
    <col min="1" max="1" width="11.44140625" style="1"/>
    <col min="2" max="2" width="48" customWidth="1"/>
    <col min="3" max="3" width="17" customWidth="1"/>
    <col min="4" max="4" width="5" customWidth="1"/>
  </cols>
  <sheetData>
    <row r="1" spans="1:3" s="5" customFormat="1" x14ac:dyDescent="0.3">
      <c r="A1" s="9" t="s">
        <v>1</v>
      </c>
      <c r="B1" s="5" t="s">
        <v>6</v>
      </c>
      <c r="C1" s="6" t="s">
        <v>56</v>
      </c>
    </row>
    <row r="2" spans="1:3" x14ac:dyDescent="0.3">
      <c r="A2" s="1">
        <v>1</v>
      </c>
      <c r="B2" s="4" t="s">
        <v>7</v>
      </c>
      <c r="C2" s="3">
        <v>6.7943333333333333</v>
      </c>
    </row>
    <row r="3" spans="1:3" x14ac:dyDescent="0.3">
      <c r="A3" s="1">
        <v>2</v>
      </c>
      <c r="B3" s="4" t="s">
        <v>8</v>
      </c>
      <c r="C3" s="3">
        <v>8.4959999999999969</v>
      </c>
    </row>
    <row r="4" spans="1:3" x14ac:dyDescent="0.3">
      <c r="A4" s="1">
        <v>3</v>
      </c>
      <c r="B4" s="4" t="s">
        <v>9</v>
      </c>
      <c r="C4" s="3">
        <v>4.3519200000000007</v>
      </c>
    </row>
    <row r="5" spans="1:3" x14ac:dyDescent="0.3">
      <c r="A5" s="1">
        <v>4</v>
      </c>
      <c r="B5" s="4" t="s">
        <v>10</v>
      </c>
      <c r="C5" s="3">
        <v>17.376661428571428</v>
      </c>
    </row>
    <row r="6" spans="1:3" x14ac:dyDescent="0.3">
      <c r="A6" s="1">
        <v>5</v>
      </c>
      <c r="B6" s="4" t="s">
        <v>11</v>
      </c>
      <c r="C6" s="3">
        <v>6.758</v>
      </c>
    </row>
    <row r="7" spans="1:3" x14ac:dyDescent="0.3">
      <c r="A7" s="1">
        <v>6</v>
      </c>
      <c r="B7" s="4" t="s">
        <v>12</v>
      </c>
      <c r="C7" s="3">
        <v>8.4525000000000006</v>
      </c>
    </row>
    <row r="8" spans="1:3" x14ac:dyDescent="0.3">
      <c r="A8" s="1">
        <v>7</v>
      </c>
      <c r="B8" s="4" t="s">
        <v>13</v>
      </c>
      <c r="C8" s="3">
        <v>31.099319999999995</v>
      </c>
    </row>
    <row r="9" spans="1:3" x14ac:dyDescent="0.3">
      <c r="A9" s="1">
        <v>8</v>
      </c>
      <c r="B9" s="4" t="s">
        <v>14</v>
      </c>
      <c r="C9" s="3">
        <v>0.89994666666666667</v>
      </c>
    </row>
    <row r="10" spans="1:3" x14ac:dyDescent="0.3">
      <c r="A10" s="1">
        <v>9</v>
      </c>
      <c r="B10" s="4" t="s">
        <v>15</v>
      </c>
      <c r="C10" s="3">
        <v>28.37</v>
      </c>
    </row>
    <row r="11" spans="1:3" x14ac:dyDescent="0.3">
      <c r="A11" s="1">
        <v>10</v>
      </c>
      <c r="B11" s="4" t="s">
        <v>16</v>
      </c>
      <c r="C11" s="3">
        <v>2.5716000000000001</v>
      </c>
    </row>
    <row r="12" spans="1:3" x14ac:dyDescent="0.3">
      <c r="A12" s="1">
        <v>11</v>
      </c>
      <c r="B12" s="4" t="s">
        <v>17</v>
      </c>
      <c r="C12" s="3">
        <v>1</v>
      </c>
    </row>
    <row r="14" spans="1:3" x14ac:dyDescent="0.3">
      <c r="C14" s="3"/>
    </row>
    <row r="15" spans="1:3" x14ac:dyDescent="0.3">
      <c r="C15" s="3"/>
    </row>
  </sheetData>
  <phoneticPr fontId="4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Calculations</vt:lpstr>
      <vt:lpstr>ModelOriginalSchedule</vt:lpstr>
      <vt:lpstr>ModelTwoBatches</vt:lpstr>
      <vt:lpstr>CancellationHistogram</vt:lpstr>
      <vt:lpstr>Orders</vt:lpstr>
      <vt:lpstr>Raw Data - Orders</vt:lpstr>
      <vt:lpstr>Drugs-Prices</vt:lpstr>
      <vt:lpstr>Calculations!Print_Area</vt:lpstr>
      <vt:lpstr>CancellationHistogram!Print_Area</vt:lpstr>
      <vt:lpstr>'Drugs-Prices'!Print_Area</vt:lpstr>
      <vt:lpstr>ModelOriginalSchedule!Print_Area</vt:lpstr>
      <vt:lpstr>ModelTwoBatches!Print_Area</vt:lpstr>
      <vt:lpstr>Orders!Print_Area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KIEU KHANH</cp:lastModifiedBy>
  <cp:lastPrinted>2016-02-05T21:10:15Z</cp:lastPrinted>
  <dcterms:created xsi:type="dcterms:W3CDTF">2013-12-06T02:48:06Z</dcterms:created>
  <dcterms:modified xsi:type="dcterms:W3CDTF">2021-03-02T03:24:59Z</dcterms:modified>
</cp:coreProperties>
</file>